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petr_dedecek\Desktop\URS_TISK\"/>
    </mc:Choice>
  </mc:AlternateContent>
  <bookViews>
    <workbookView xWindow="0" yWindow="0" windowWidth="0" windowHeight="0"/>
  </bookViews>
  <sheets>
    <sheet name="Rekapitulace stavby" sheetId="1" r:id="rId1"/>
    <sheet name="000.A - Vedlejší a ostatn..." sheetId="2" r:id="rId2"/>
    <sheet name="020 - Příprava území " sheetId="3" r:id="rId3"/>
    <sheet name="101 - II-610 ulice Pražsk..." sheetId="4" r:id="rId4"/>
    <sheet name="102 - II-272 ulice Bratří..." sheetId="5" r:id="rId5"/>
    <sheet name="103 -  II-272 třída Osvob..." sheetId="6" r:id="rId6"/>
    <sheet name="110 - Okružní křižovatka ..." sheetId="7" r:id="rId7"/>
    <sheet name="111 - Okružní křižovatka ..." sheetId="8" r:id="rId8"/>
    <sheet name="180 - DIO" sheetId="9" r:id="rId9"/>
    <sheet name="190 - Dopravní značení" sheetId="10" r:id="rId10"/>
    <sheet name="301 - Ochrana kanalizací ..." sheetId="11" r:id="rId11"/>
    <sheet name="302 - Ochrana kanalizací ..." sheetId="12" r:id="rId12"/>
    <sheet name="304 - Přeložka kanalizace..." sheetId="13" r:id="rId13"/>
    <sheet name="305 - Odvodnění komunikac..." sheetId="14" r:id="rId14"/>
    <sheet name="305.1 - Odvodnění komunik..." sheetId="15" r:id="rId15"/>
    <sheet name="306 - Odvodnění komunikac..." sheetId="16" r:id="rId16"/>
    <sheet name="306.1 - Odvodnění komunik..." sheetId="17" r:id="rId17"/>
    <sheet name="307 - Odvodnění komunikac..." sheetId="18" r:id="rId18"/>
    <sheet name="307.1 - Odvodnění komunik..." sheetId="19" r:id="rId19"/>
    <sheet name="311 - Ochrana vodovodů v ..." sheetId="20" r:id="rId20"/>
    <sheet name="312 - Přeložka vodovodu T..." sheetId="21" r:id="rId21"/>
    <sheet name="430.1 - Přisvětlení přechodů" sheetId="22" r:id="rId22"/>
    <sheet name="430.2 - Veřejné osvětlení..." sheetId="23" r:id="rId23"/>
    <sheet name="520 - Přeložka STL plynu ..." sheetId="24" r:id="rId24"/>
    <sheet name="801 - Vegetační úpravy" sheetId="25" r:id="rId25"/>
    <sheet name="000.B - Vedlejší a ostatn..." sheetId="26" r:id="rId26"/>
    <sheet name="101.B - II-610 ulice Praž..." sheetId="27" r:id="rId27"/>
    <sheet name="102.B - II-272 ulice Brat..." sheetId="28" r:id="rId28"/>
    <sheet name="103.B -  II-272 třída Osv..." sheetId="29" r:id="rId29"/>
    <sheet name="134 - Chodníky ulice Pražská" sheetId="30" r:id="rId30"/>
    <sheet name="190.B - Dopravní značení ..." sheetId="31" r:id="rId31"/>
    <sheet name="431 - Veřejné osvětlení a MR" sheetId="32" r:id="rId32"/>
    <sheet name="432 - Informační systém p..." sheetId="33" r:id="rId33"/>
    <sheet name="801.1 - Okružní křižovatk..." sheetId="34" r:id="rId34"/>
    <sheet name="802 - Vegetační úpravy (c..." sheetId="35" r:id="rId35"/>
    <sheet name="000.C - Vedlejší a ostatn..." sheetId="36" r:id="rId36"/>
    <sheet name="01.1 - Řad A" sheetId="37" r:id="rId37"/>
    <sheet name="01.2 - Řad B" sheetId="38" r:id="rId38"/>
    <sheet name="01.3 - Řad D" sheetId="39" r:id="rId39"/>
    <sheet name="01.4 - Řad E" sheetId="40" r:id="rId40"/>
    <sheet name="02 - Řad C" sheetId="41" r:id="rId41"/>
    <sheet name="03.1 - Stoka A" sheetId="42" r:id="rId42"/>
    <sheet name="03.2 - Stoka B" sheetId="43" r:id="rId43"/>
    <sheet name="03.3 - Stoka C" sheetId="44" r:id="rId44"/>
    <sheet name="03.4 - Stoka D" sheetId="45" r:id="rId45"/>
    <sheet name="03.5 - Sanace" sheetId="46" r:id="rId46"/>
  </sheets>
  <definedNames>
    <definedName name="_xlnm.Print_Area" localSheetId="0">'Rekapitulace stavby'!$D$4:$AO$76,'Rekapitulace stavby'!$C$82:$AQ$181</definedName>
    <definedName name="_xlnm.Print_Titles" localSheetId="0">'Rekapitulace stavby'!$92:$92</definedName>
    <definedName name="_xlnm._FilterDatabase" localSheetId="1" hidden="1">'000.A - Vedlejší a ostatn...'!$C$128:$K$181</definedName>
    <definedName name="_xlnm.Print_Area" localSheetId="1">'000.A - Vedlejší a ostatn...'!$C$4:$J$43,'000.A - Vedlejší a ostatn...'!$C$50:$J$76,'000.A - Vedlejší a ostatn...'!$C$82:$J$106,'000.A - Vedlejší a ostatn...'!$C$112:$K$181</definedName>
    <definedName name="_xlnm.Print_Titles" localSheetId="1">'000.A - Vedlejší a ostatn...'!$128:$128</definedName>
    <definedName name="_xlnm._FilterDatabase" localSheetId="2" hidden="1">'020 - Příprava území '!$C$126:$K$141</definedName>
    <definedName name="_xlnm.Print_Area" localSheetId="2">'020 - Příprava území '!$C$4:$J$43,'020 - Příprava území '!$C$50:$J$76,'020 - Příprava území '!$C$82:$J$104,'020 - Příprava území '!$C$110:$K$141</definedName>
    <definedName name="_xlnm.Print_Titles" localSheetId="2">'020 - Příprava území '!$126:$126</definedName>
    <definedName name="_xlnm._FilterDatabase" localSheetId="3" hidden="1">'101 - II-610 ulice Pražsk...'!$C$130:$K$594</definedName>
    <definedName name="_xlnm.Print_Area" localSheetId="3">'101 - II-610 ulice Pražsk...'!$C$4:$J$43,'101 - II-610 ulice Pražsk...'!$C$50:$J$76,'101 - II-610 ulice Pražsk...'!$C$82:$J$108,'101 - II-610 ulice Pražsk...'!$C$114:$K$594</definedName>
    <definedName name="_xlnm.Print_Titles" localSheetId="3">'101 - II-610 ulice Pražsk...'!$130:$130</definedName>
    <definedName name="_xlnm._FilterDatabase" localSheetId="4" hidden="1">'102 - II-272 ulice Bratří...'!$C$130:$K$607</definedName>
    <definedName name="_xlnm.Print_Area" localSheetId="4">'102 - II-272 ulice Bratří...'!$C$4:$J$43,'102 - II-272 ulice Bratří...'!$C$50:$J$76,'102 - II-272 ulice Bratří...'!$C$82:$J$108,'102 - II-272 ulice Bratří...'!$C$114:$K$607</definedName>
    <definedName name="_xlnm.Print_Titles" localSheetId="4">'102 - II-272 ulice Bratří...'!$130:$130</definedName>
    <definedName name="_xlnm._FilterDatabase" localSheetId="5" hidden="1">'103 -  II-272 třída Osvob...'!$C$130:$K$482</definedName>
    <definedName name="_xlnm.Print_Area" localSheetId="5">'103 -  II-272 třída Osvob...'!$C$4:$J$43,'103 -  II-272 třída Osvob...'!$C$50:$J$76,'103 -  II-272 třída Osvob...'!$C$82:$J$108,'103 -  II-272 třída Osvob...'!$C$114:$K$482</definedName>
    <definedName name="_xlnm.Print_Titles" localSheetId="5">'103 -  II-272 třída Osvob...'!$130:$130</definedName>
    <definedName name="_xlnm._FilterDatabase" localSheetId="6" hidden="1">'110 - Okružní křižovatka ...'!$C$130:$K$415</definedName>
    <definedName name="_xlnm.Print_Area" localSheetId="6">'110 - Okružní křižovatka ...'!$C$4:$J$43,'110 - Okružní křižovatka ...'!$C$50:$J$76,'110 - Okružní křižovatka ...'!$C$82:$J$108,'110 - Okružní křižovatka ...'!$C$114:$K$415</definedName>
    <definedName name="_xlnm.Print_Titles" localSheetId="6">'110 - Okružní křižovatka ...'!$130:$130</definedName>
    <definedName name="_xlnm._FilterDatabase" localSheetId="7" hidden="1">'111 - Okružní křižovatka ...'!$C$131:$K$347</definedName>
    <definedName name="_xlnm.Print_Area" localSheetId="7">'111 - Okružní křižovatka ...'!$C$4:$J$43,'111 - Okružní křižovatka ...'!$C$50:$J$76,'111 - Okružní křižovatka ...'!$C$82:$J$109,'111 - Okružní křižovatka ...'!$C$115:$K$347</definedName>
    <definedName name="_xlnm.Print_Titles" localSheetId="7">'111 - Okružní křižovatka ...'!$131:$131</definedName>
    <definedName name="_xlnm._FilterDatabase" localSheetId="8" hidden="1">'180 - DIO'!$C$125:$K$131</definedName>
    <definedName name="_xlnm.Print_Area" localSheetId="8">'180 - DIO'!$C$4:$J$43,'180 - DIO'!$C$50:$J$76,'180 - DIO'!$C$82:$J$103,'180 - DIO'!$C$109:$K$131</definedName>
    <definedName name="_xlnm.Print_Titles" localSheetId="8">'180 - DIO'!$125:$125</definedName>
    <definedName name="_xlnm._FilterDatabase" localSheetId="9" hidden="1">'190 - Dopravní značení'!$C$127:$K$313</definedName>
    <definedName name="_xlnm.Print_Area" localSheetId="9">'190 - Dopravní značení'!$C$4:$J$43,'190 - Dopravní značení'!$C$50:$J$76,'190 - Dopravní značení'!$C$82:$J$105,'190 - Dopravní značení'!$C$111:$K$313</definedName>
    <definedName name="_xlnm.Print_Titles" localSheetId="9">'190 - Dopravní značení'!$127:$127</definedName>
    <definedName name="_xlnm._FilterDatabase" localSheetId="10" hidden="1">'301 - Ochrana kanalizací ...'!$C$131:$K$287</definedName>
    <definedName name="_xlnm.Print_Area" localSheetId="10">'301 - Ochrana kanalizací ...'!$C$4:$J$43,'301 - Ochrana kanalizací ...'!$C$50:$J$76,'301 - Ochrana kanalizací ...'!$C$82:$J$109,'301 - Ochrana kanalizací ...'!$C$115:$K$287</definedName>
    <definedName name="_xlnm.Print_Titles" localSheetId="10">'301 - Ochrana kanalizací ...'!$131:$131</definedName>
    <definedName name="_xlnm._FilterDatabase" localSheetId="11" hidden="1">'302 - Ochrana kanalizací ...'!$C$131:$K$270</definedName>
    <definedName name="_xlnm.Print_Area" localSheetId="11">'302 - Ochrana kanalizací ...'!$C$4:$J$43,'302 - Ochrana kanalizací ...'!$C$50:$J$76,'302 - Ochrana kanalizací ...'!$C$82:$J$109,'302 - Ochrana kanalizací ...'!$C$115:$K$270</definedName>
    <definedName name="_xlnm.Print_Titles" localSheetId="11">'302 - Ochrana kanalizací ...'!$131:$131</definedName>
    <definedName name="_xlnm._FilterDatabase" localSheetId="12" hidden="1">'304 - Přeložka kanalizace...'!$C$132:$K$542</definedName>
    <definedName name="_xlnm.Print_Area" localSheetId="12">'304 - Přeložka kanalizace...'!$C$4:$J$43,'304 - Přeložka kanalizace...'!$C$50:$J$76,'304 - Přeložka kanalizace...'!$C$82:$J$110,'304 - Přeložka kanalizace...'!$C$116:$K$542</definedName>
    <definedName name="_xlnm.Print_Titles" localSheetId="12">'304 - Přeložka kanalizace...'!$132:$132</definedName>
    <definedName name="_xlnm._FilterDatabase" localSheetId="13" hidden="1">'305 - Odvodnění komunikac...'!$C$134:$K$538</definedName>
    <definedName name="_xlnm.Print_Area" localSheetId="13">'305 - Odvodnění komunikac...'!$C$4:$J$43,'305 - Odvodnění komunikac...'!$C$50:$J$76,'305 - Odvodnění komunikac...'!$C$82:$J$112,'305 - Odvodnění komunikac...'!$C$118:$K$538</definedName>
    <definedName name="_xlnm.Print_Titles" localSheetId="13">'305 - Odvodnění komunikac...'!$134:$134</definedName>
    <definedName name="_xlnm._FilterDatabase" localSheetId="14" hidden="1">'305.1 - Odvodnění komunik...'!$C$132:$K$375</definedName>
    <definedName name="_xlnm.Print_Area" localSheetId="14">'305.1 - Odvodnění komunik...'!$C$4:$J$43,'305.1 - Odvodnění komunik...'!$C$50:$J$76,'305.1 - Odvodnění komunik...'!$C$82:$J$110,'305.1 - Odvodnění komunik...'!$C$116:$K$375</definedName>
    <definedName name="_xlnm.Print_Titles" localSheetId="14">'305.1 - Odvodnění komunik...'!$132:$132</definedName>
    <definedName name="_xlnm._FilterDatabase" localSheetId="15" hidden="1">'306 - Odvodnění komunikac...'!$C$134:$K$520</definedName>
    <definedName name="_xlnm.Print_Area" localSheetId="15">'306 - Odvodnění komunikac...'!$C$4:$J$43,'306 - Odvodnění komunikac...'!$C$50:$J$76,'306 - Odvodnění komunikac...'!$C$82:$J$112,'306 - Odvodnění komunikac...'!$C$118:$K$520</definedName>
    <definedName name="_xlnm.Print_Titles" localSheetId="15">'306 - Odvodnění komunikac...'!$134:$134</definedName>
    <definedName name="_xlnm._FilterDatabase" localSheetId="16" hidden="1">'306.1 - Odvodnění komunik...'!$C$132:$K$380</definedName>
    <definedName name="_xlnm.Print_Area" localSheetId="16">'306.1 - Odvodnění komunik...'!$C$4:$J$43,'306.1 - Odvodnění komunik...'!$C$50:$J$76,'306.1 - Odvodnění komunik...'!$C$82:$J$110,'306.1 - Odvodnění komunik...'!$C$116:$K$380</definedName>
    <definedName name="_xlnm.Print_Titles" localSheetId="16">'306.1 - Odvodnění komunik...'!$132:$132</definedName>
    <definedName name="_xlnm._FilterDatabase" localSheetId="17" hidden="1">'307 - Odvodnění komunikac...'!$C$134:$K$597</definedName>
    <definedName name="_xlnm.Print_Area" localSheetId="17">'307 - Odvodnění komunikac...'!$C$4:$J$43,'307 - Odvodnění komunikac...'!$C$50:$J$76,'307 - Odvodnění komunikac...'!$C$82:$J$112,'307 - Odvodnění komunikac...'!$C$118:$K$597</definedName>
    <definedName name="_xlnm.Print_Titles" localSheetId="17">'307 - Odvodnění komunikac...'!$134:$134</definedName>
    <definedName name="_xlnm._FilterDatabase" localSheetId="18" hidden="1">'307.1 - Odvodnění komunik...'!$C$131:$K$404</definedName>
    <definedName name="_xlnm.Print_Area" localSheetId="18">'307.1 - Odvodnění komunik...'!$C$4:$J$43,'307.1 - Odvodnění komunik...'!$C$50:$J$76,'307.1 - Odvodnění komunik...'!$C$82:$J$109,'307.1 - Odvodnění komunik...'!$C$115:$K$404</definedName>
    <definedName name="_xlnm.Print_Titles" localSheetId="18">'307.1 - Odvodnění komunik...'!$131:$131</definedName>
    <definedName name="_xlnm._FilterDatabase" localSheetId="19" hidden="1">'311 - Ochrana vodovodů v ...'!$C$132:$K$254</definedName>
    <definedName name="_xlnm.Print_Area" localSheetId="19">'311 - Ochrana vodovodů v ...'!$C$4:$J$43,'311 - Ochrana vodovodů v ...'!$C$50:$J$76,'311 - Ochrana vodovodů v ...'!$C$82:$J$110,'311 - Ochrana vodovodů v ...'!$C$116:$K$254</definedName>
    <definedName name="_xlnm.Print_Titles" localSheetId="19">'311 - Ochrana vodovodů v ...'!$132:$132</definedName>
    <definedName name="_xlnm._FilterDatabase" localSheetId="20" hidden="1">'312 - Přeložka vodovodu T...'!$C$133:$K$445</definedName>
    <definedName name="_xlnm.Print_Area" localSheetId="20">'312 - Přeložka vodovodu T...'!$C$4:$J$43,'312 - Přeložka vodovodu T...'!$C$50:$J$76,'312 - Přeložka vodovodu T...'!$C$82:$J$111,'312 - Přeložka vodovodu T...'!$C$117:$K$445</definedName>
    <definedName name="_xlnm.Print_Titles" localSheetId="20">'312 - Přeložka vodovodu T...'!$133:$133</definedName>
    <definedName name="_xlnm._FilterDatabase" localSheetId="21" hidden="1">'430.1 - Přisvětlení přechodů'!$C$126:$K$242</definedName>
    <definedName name="_xlnm.Print_Area" localSheetId="21">'430.1 - Přisvětlení přechodů'!$C$4:$J$43,'430.1 - Přisvětlení přechodů'!$C$50:$J$76,'430.1 - Přisvětlení přechodů'!$C$82:$J$104,'430.1 - Přisvětlení přechodů'!$C$110:$K$242</definedName>
    <definedName name="_xlnm.Print_Titles" localSheetId="21">'430.1 - Přisvětlení přechodů'!$126:$126</definedName>
    <definedName name="_xlnm._FilterDatabase" localSheetId="22" hidden="1">'430.2 - Veřejné osvětlení...'!$C$127:$K$300</definedName>
    <definedName name="_xlnm.Print_Area" localSheetId="22">'430.2 - Veřejné osvětlení...'!$C$4:$J$43,'430.2 - Veřejné osvětlení...'!$C$50:$J$76,'430.2 - Veřejné osvětlení...'!$C$82:$J$105,'430.2 - Veřejné osvětlení...'!$C$111:$K$300</definedName>
    <definedName name="_xlnm.Print_Titles" localSheetId="22">'430.2 - Veřejné osvětlení...'!$127:$127</definedName>
    <definedName name="_xlnm._FilterDatabase" localSheetId="23" hidden="1">'520 - Přeložka STL plynu ...'!$C$139:$K$430</definedName>
    <definedName name="_xlnm.Print_Area" localSheetId="23">'520 - Přeložka STL plynu ...'!$C$4:$J$43,'520 - Přeložka STL plynu ...'!$C$50:$J$76,'520 - Přeložka STL plynu ...'!$C$82:$J$117,'520 - Přeložka STL plynu ...'!$C$123:$K$430</definedName>
    <definedName name="_xlnm.Print_Titles" localSheetId="23">'520 - Přeložka STL plynu ...'!$139:$139</definedName>
    <definedName name="_xlnm._FilterDatabase" localSheetId="24" hidden="1">'801 - Vegetační úpravy'!$C$127:$K$263</definedName>
    <definedName name="_xlnm.Print_Area" localSheetId="24">'801 - Vegetační úpravy'!$C$4:$J$43,'801 - Vegetační úpravy'!$C$50:$J$76,'801 - Vegetační úpravy'!$C$82:$J$105,'801 - Vegetační úpravy'!$C$111:$K$263</definedName>
    <definedName name="_xlnm.Print_Titles" localSheetId="24">'801 - Vegetační úpravy'!$127:$127</definedName>
    <definedName name="_xlnm._FilterDatabase" localSheetId="25" hidden="1">'000.B - Vedlejší a ostatn...'!$C$128:$K$169</definedName>
    <definedName name="_xlnm.Print_Area" localSheetId="25">'000.B - Vedlejší a ostatn...'!$C$4:$J$43,'000.B - Vedlejší a ostatn...'!$C$50:$J$76,'000.B - Vedlejší a ostatn...'!$C$82:$J$106,'000.B - Vedlejší a ostatn...'!$C$112:$K$169</definedName>
    <definedName name="_xlnm.Print_Titles" localSheetId="25">'000.B - Vedlejší a ostatn...'!$128:$128</definedName>
    <definedName name="_xlnm._FilterDatabase" localSheetId="26" hidden="1">'101.B - II-610 ulice Praž...'!$C$129:$K$168</definedName>
    <definedName name="_xlnm.Print_Area" localSheetId="26">'101.B - II-610 ulice Praž...'!$C$4:$J$43,'101.B - II-610 ulice Praž...'!$C$50:$J$76,'101.B - II-610 ulice Praž...'!$C$82:$J$107,'101.B - II-610 ulice Praž...'!$C$113:$K$168</definedName>
    <definedName name="_xlnm.Print_Titles" localSheetId="26">'101.B - II-610 ulice Praž...'!$129:$129</definedName>
    <definedName name="_xlnm._FilterDatabase" localSheetId="27" hidden="1">'102.B - II-272 ulice Brat...'!$C$130:$K$205</definedName>
    <definedName name="_xlnm.Print_Area" localSheetId="27">'102.B - II-272 ulice Brat...'!$C$4:$J$43,'102.B - II-272 ulice Brat...'!$C$50:$J$76,'102.B - II-272 ulice Brat...'!$C$82:$J$108,'102.B - II-272 ulice Brat...'!$C$114:$K$205</definedName>
    <definedName name="_xlnm.Print_Titles" localSheetId="27">'102.B - II-272 ulice Brat...'!$130:$130</definedName>
    <definedName name="_xlnm._FilterDatabase" localSheetId="28" hidden="1">'103.B -  II-272 třída Osv...'!$C$129:$K$317</definedName>
    <definedName name="_xlnm.Print_Area" localSheetId="28">'103.B -  II-272 třída Osv...'!$C$4:$J$43,'103.B -  II-272 třída Osv...'!$C$50:$J$76,'103.B -  II-272 třída Osv...'!$C$82:$J$107,'103.B -  II-272 třída Osv...'!$C$113:$K$317</definedName>
    <definedName name="_xlnm.Print_Titles" localSheetId="28">'103.B -  II-272 třída Osv...'!$129:$129</definedName>
    <definedName name="_xlnm._FilterDatabase" localSheetId="29" hidden="1">'134 - Chodníky ulice Pražská'!$C$130:$K$326</definedName>
    <definedName name="_xlnm.Print_Area" localSheetId="29">'134 - Chodníky ulice Pražská'!$C$4:$J$43,'134 - Chodníky ulice Pražská'!$C$50:$J$76,'134 - Chodníky ulice Pražská'!$C$82:$J$108,'134 - Chodníky ulice Pražská'!$C$114:$K$326</definedName>
    <definedName name="_xlnm.Print_Titles" localSheetId="29">'134 - Chodníky ulice Pražská'!$130:$130</definedName>
    <definedName name="_xlnm._FilterDatabase" localSheetId="30" hidden="1">'190.B - Dopravní značení ...'!$C$126:$K$145</definedName>
    <definedName name="_xlnm.Print_Area" localSheetId="30">'190.B - Dopravní značení ...'!$C$4:$J$43,'190.B - Dopravní značení ...'!$C$50:$J$76,'190.B - Dopravní značení ...'!$C$82:$J$104,'190.B - Dopravní značení ...'!$C$110:$K$145</definedName>
    <definedName name="_xlnm.Print_Titles" localSheetId="30">'190.B - Dopravní značení ...'!$126:$126</definedName>
    <definedName name="_xlnm._FilterDatabase" localSheetId="31" hidden="1">'431 - Veřejné osvětlení a MR'!$C$127:$K$260</definedName>
    <definedName name="_xlnm.Print_Area" localSheetId="31">'431 - Veřejné osvětlení a MR'!$C$4:$J$43,'431 - Veřejné osvětlení a MR'!$C$50:$J$76,'431 - Veřejné osvětlení a MR'!$C$82:$J$105,'431 - Veřejné osvětlení a MR'!$C$111:$K$260</definedName>
    <definedName name="_xlnm.Print_Titles" localSheetId="31">'431 - Veřejné osvětlení a MR'!$127:$127</definedName>
    <definedName name="_xlnm._FilterDatabase" localSheetId="32" hidden="1">'432 - Informační systém p...'!$C$126:$K$178</definedName>
    <definedName name="_xlnm.Print_Area" localSheetId="32">'432 - Informační systém p...'!$C$4:$J$43,'432 - Informační systém p...'!$C$50:$J$76,'432 - Informační systém p...'!$C$82:$J$104,'432 - Informační systém p...'!$C$110:$K$178</definedName>
    <definedName name="_xlnm.Print_Titles" localSheetId="32">'432 - Informační systém p...'!$126:$126</definedName>
    <definedName name="_xlnm._FilterDatabase" localSheetId="33" hidden="1">'801.1 - Okružní křižovatk...'!$C$126:$K$178</definedName>
    <definedName name="_xlnm.Print_Area" localSheetId="33">'801.1 - Okružní křižovatk...'!$C$4:$J$43,'801.1 - Okružní křižovatk...'!$C$50:$J$76,'801.1 - Okružní křižovatk...'!$C$82:$J$104,'801.1 - Okružní křižovatk...'!$C$110:$K$178</definedName>
    <definedName name="_xlnm.Print_Titles" localSheetId="33">'801.1 - Okružní křižovatk...'!$126:$126</definedName>
    <definedName name="_xlnm._FilterDatabase" localSheetId="34" hidden="1">'802 - Vegetační úpravy (c...'!$C$126:$K$239</definedName>
    <definedName name="_xlnm.Print_Area" localSheetId="34">'802 - Vegetační úpravy (c...'!$C$4:$J$43,'802 - Vegetační úpravy (c...'!$C$50:$J$76,'802 - Vegetační úpravy (c...'!$C$82:$J$104,'802 - Vegetační úpravy (c...'!$C$110:$K$239</definedName>
    <definedName name="_xlnm.Print_Titles" localSheetId="34">'802 - Vegetační úpravy (c...'!$126:$126</definedName>
    <definedName name="_xlnm._FilterDatabase" localSheetId="35" hidden="1">'000.C - Vedlejší a ostatn...'!$C$129:$K$198</definedName>
    <definedName name="_xlnm.Print_Area" localSheetId="35">'000.C - Vedlejší a ostatn...'!$C$4:$J$43,'000.C - Vedlejší a ostatn...'!$C$50:$J$76,'000.C - Vedlejší a ostatn...'!$C$82:$J$107,'000.C - Vedlejší a ostatn...'!$C$113:$K$198</definedName>
    <definedName name="_xlnm.Print_Titles" localSheetId="35">'000.C - Vedlejší a ostatn...'!$129:$129</definedName>
    <definedName name="_xlnm._FilterDatabase" localSheetId="36" hidden="1">'01.1 - Řad A'!$C$131:$K$930</definedName>
    <definedName name="_xlnm.Print_Area" localSheetId="36">'01.1 - Řad A'!$C$4:$J$43,'01.1 - Řad A'!$C$50:$J$76,'01.1 - Řad A'!$C$82:$J$109,'01.1 - Řad A'!$C$115:$K$930</definedName>
    <definedName name="_xlnm.Print_Titles" localSheetId="36">'01.1 - Řad A'!$131:$131</definedName>
    <definedName name="_xlnm._FilterDatabase" localSheetId="37" hidden="1">'01.2 - Řad B'!$C$131:$K$647</definedName>
    <definedName name="_xlnm.Print_Area" localSheetId="37">'01.2 - Řad B'!$C$4:$J$43,'01.2 - Řad B'!$C$50:$J$76,'01.2 - Řad B'!$C$82:$J$109,'01.2 - Řad B'!$C$115:$K$647</definedName>
    <definedName name="_xlnm.Print_Titles" localSheetId="37">'01.2 - Řad B'!$131:$131</definedName>
    <definedName name="_xlnm._FilterDatabase" localSheetId="38" hidden="1">'01.3 - Řad D'!$C$131:$K$399</definedName>
    <definedName name="_xlnm.Print_Area" localSheetId="38">'01.3 - Řad D'!$C$4:$J$43,'01.3 - Řad D'!$C$50:$J$76,'01.3 - Řad D'!$C$82:$J$109,'01.3 - Řad D'!$C$115:$K$399</definedName>
    <definedName name="_xlnm.Print_Titles" localSheetId="38">'01.3 - Řad D'!$131:$131</definedName>
    <definedName name="_xlnm._FilterDatabase" localSheetId="39" hidden="1">'01.4 - Řad E'!$C$131:$K$304</definedName>
    <definedName name="_xlnm.Print_Area" localSheetId="39">'01.4 - Řad E'!$C$4:$J$43,'01.4 - Řad E'!$C$50:$J$76,'01.4 - Řad E'!$C$82:$J$109,'01.4 - Řad E'!$C$115:$K$304</definedName>
    <definedName name="_xlnm.Print_Titles" localSheetId="39">'01.4 - Řad E'!$131:$131</definedName>
    <definedName name="_xlnm._FilterDatabase" localSheetId="40" hidden="1">'02 - Řad C'!$C$131:$K$528</definedName>
    <definedName name="_xlnm.Print_Area" localSheetId="40">'02 - Řad C'!$C$4:$J$43,'02 - Řad C'!$C$50:$J$76,'02 - Řad C'!$C$82:$J$109,'02 - Řad C'!$C$115:$K$528</definedName>
    <definedName name="_xlnm.Print_Titles" localSheetId="40">'02 - Řad C'!$131:$131</definedName>
    <definedName name="_xlnm._FilterDatabase" localSheetId="41" hidden="1">'03.1 - Stoka A'!$C$131:$K$417</definedName>
    <definedName name="_xlnm.Print_Area" localSheetId="41">'03.1 - Stoka A'!$C$4:$J$43,'03.1 - Stoka A'!$C$50:$J$76,'03.1 - Stoka A'!$C$82:$J$109,'03.1 - Stoka A'!$C$115:$K$417</definedName>
    <definedName name="_xlnm.Print_Titles" localSheetId="41">'03.1 - Stoka A'!$131:$131</definedName>
    <definedName name="_xlnm._FilterDatabase" localSheetId="42" hidden="1">'03.2 - Stoka B'!$C$130:$K$393</definedName>
    <definedName name="_xlnm.Print_Area" localSheetId="42">'03.2 - Stoka B'!$C$4:$J$43,'03.2 - Stoka B'!$C$50:$J$76,'03.2 - Stoka B'!$C$82:$J$108,'03.2 - Stoka B'!$C$114:$K$393</definedName>
    <definedName name="_xlnm.Print_Titles" localSheetId="42">'03.2 - Stoka B'!$130:$130</definedName>
    <definedName name="_xlnm._FilterDatabase" localSheetId="43" hidden="1">'03.3 - Stoka C'!$C$131:$K$432</definedName>
    <definedName name="_xlnm.Print_Area" localSheetId="43">'03.3 - Stoka C'!$C$4:$J$43,'03.3 - Stoka C'!$C$50:$J$76,'03.3 - Stoka C'!$C$82:$J$109,'03.3 - Stoka C'!$C$115:$K$432</definedName>
    <definedName name="_xlnm.Print_Titles" localSheetId="43">'03.3 - Stoka C'!$131:$131</definedName>
    <definedName name="_xlnm._FilterDatabase" localSheetId="44" hidden="1">'03.4 - Stoka D'!$C$132:$K$451</definedName>
    <definedName name="_xlnm.Print_Area" localSheetId="44">'03.4 - Stoka D'!$C$4:$J$43,'03.4 - Stoka D'!$C$50:$J$76,'03.4 - Stoka D'!$C$82:$J$110,'03.4 - Stoka D'!$C$116:$K$451</definedName>
    <definedName name="_xlnm.Print_Titles" localSheetId="44">'03.4 - Stoka D'!$132:$132</definedName>
    <definedName name="_xlnm._FilterDatabase" localSheetId="45" hidden="1">'03.5 - Sanace'!$C$125:$K$176</definedName>
    <definedName name="_xlnm.Print_Area" localSheetId="45">'03.5 - Sanace'!$C$4:$J$43,'03.5 - Sanace'!$C$50:$J$76,'03.5 - Sanace'!$C$82:$J$103,'03.5 - Sanace'!$C$109:$K$176</definedName>
    <definedName name="_xlnm.Print_Titles" localSheetId="45">'03.5 - Sanace'!$125:$125</definedName>
  </definedNames>
  <calcPr/>
</workbook>
</file>

<file path=xl/calcChain.xml><?xml version="1.0" encoding="utf-8"?>
<calcChain xmlns="http://schemas.openxmlformats.org/spreadsheetml/2006/main">
  <c i="46" l="1" r="T128"/>
  <c r="T127"/>
  <c r="T126"/>
  <c r="R128"/>
  <c r="R127"/>
  <c r="R126"/>
  <c r="P128"/>
  <c r="P127"/>
  <c r="P126"/>
  <c i="1" r="AU180"/>
  <c i="46" r="J41"/>
  <c r="J40"/>
  <c i="1" r="AY180"/>
  <c i="46" r="J39"/>
  <c i="1" r="AX180"/>
  <c i="46" r="BI171"/>
  <c r="BH171"/>
  <c r="BG171"/>
  <c r="BF171"/>
  <c r="T171"/>
  <c r="R171"/>
  <c r="P171"/>
  <c r="BI165"/>
  <c r="BH165"/>
  <c r="BG165"/>
  <c r="BF165"/>
  <c r="T165"/>
  <c r="R165"/>
  <c r="P165"/>
  <c r="BI159"/>
  <c r="BH159"/>
  <c r="BG159"/>
  <c r="BF159"/>
  <c r="T159"/>
  <c r="R159"/>
  <c r="P159"/>
  <c r="BI154"/>
  <c r="BH154"/>
  <c r="BG154"/>
  <c r="BF154"/>
  <c r="T154"/>
  <c r="R154"/>
  <c r="P154"/>
  <c r="BI148"/>
  <c r="BH148"/>
  <c r="BG148"/>
  <c r="BF148"/>
  <c r="T148"/>
  <c r="R148"/>
  <c r="P148"/>
  <c r="BI142"/>
  <c r="BH142"/>
  <c r="BG142"/>
  <c r="BF142"/>
  <c r="T142"/>
  <c r="R142"/>
  <c r="P142"/>
  <c r="BI137"/>
  <c r="BH137"/>
  <c r="BG137"/>
  <c r="BF137"/>
  <c r="T137"/>
  <c r="R137"/>
  <c r="P137"/>
  <c r="BI132"/>
  <c r="BH132"/>
  <c r="BG132"/>
  <c r="BF132"/>
  <c r="T132"/>
  <c r="R132"/>
  <c r="P132"/>
  <c r="BI129"/>
  <c r="BH129"/>
  <c r="BG129"/>
  <c r="BF129"/>
  <c r="T129"/>
  <c r="R129"/>
  <c r="P129"/>
  <c r="J122"/>
  <c r="F122"/>
  <c r="F120"/>
  <c r="E118"/>
  <c r="J95"/>
  <c r="F95"/>
  <c r="F93"/>
  <c r="E91"/>
  <c r="J28"/>
  <c r="E28"/>
  <c r="J123"/>
  <c r="J27"/>
  <c r="J22"/>
  <c r="E22"/>
  <c r="F96"/>
  <c r="J21"/>
  <c r="J16"/>
  <c r="J93"/>
  <c r="E7"/>
  <c r="E85"/>
  <c i="45" r="J41"/>
  <c r="J40"/>
  <c i="1" r="AY179"/>
  <c i="45" r="J39"/>
  <c i="1" r="AX179"/>
  <c i="45" r="BI450"/>
  <c r="BH450"/>
  <c r="BG450"/>
  <c r="BF450"/>
  <c r="T450"/>
  <c r="T449"/>
  <c r="R450"/>
  <c r="R449"/>
  <c r="P450"/>
  <c r="P449"/>
  <c r="BI445"/>
  <c r="BH445"/>
  <c r="BG445"/>
  <c r="BF445"/>
  <c r="T445"/>
  <c r="R445"/>
  <c r="P445"/>
  <c r="BI442"/>
  <c r="BH442"/>
  <c r="BG442"/>
  <c r="BF442"/>
  <c r="T442"/>
  <c r="R442"/>
  <c r="P442"/>
  <c r="BI439"/>
  <c r="BH439"/>
  <c r="BG439"/>
  <c r="BF439"/>
  <c r="T439"/>
  <c r="R439"/>
  <c r="P439"/>
  <c r="BI434"/>
  <c r="BH434"/>
  <c r="BG434"/>
  <c r="BF434"/>
  <c r="T434"/>
  <c r="R434"/>
  <c r="P434"/>
  <c r="BI429"/>
  <c r="BH429"/>
  <c r="BG429"/>
  <c r="BF429"/>
  <c r="T429"/>
  <c r="R429"/>
  <c r="P429"/>
  <c r="BI426"/>
  <c r="BH426"/>
  <c r="BG426"/>
  <c r="BF426"/>
  <c r="T426"/>
  <c r="R426"/>
  <c r="P426"/>
  <c r="BI423"/>
  <c r="BH423"/>
  <c r="BG423"/>
  <c r="BF423"/>
  <c r="T423"/>
  <c r="R423"/>
  <c r="P423"/>
  <c r="BI416"/>
  <c r="BH416"/>
  <c r="BG416"/>
  <c r="BF416"/>
  <c r="T416"/>
  <c r="R416"/>
  <c r="P416"/>
  <c r="BI409"/>
  <c r="BH409"/>
  <c r="BG409"/>
  <c r="BF409"/>
  <c r="T409"/>
  <c r="R409"/>
  <c r="P409"/>
  <c r="BI404"/>
  <c r="BH404"/>
  <c r="BG404"/>
  <c r="BF404"/>
  <c r="T404"/>
  <c r="R404"/>
  <c r="P404"/>
  <c r="BI400"/>
  <c r="BH400"/>
  <c r="BG400"/>
  <c r="BF400"/>
  <c r="T400"/>
  <c r="R400"/>
  <c r="P400"/>
  <c r="BI397"/>
  <c r="BH397"/>
  <c r="BG397"/>
  <c r="BF397"/>
  <c r="T397"/>
  <c r="R397"/>
  <c r="P397"/>
  <c r="BI393"/>
  <c r="BH393"/>
  <c r="BG393"/>
  <c r="BF393"/>
  <c r="T393"/>
  <c r="R393"/>
  <c r="P393"/>
  <c r="BI390"/>
  <c r="BH390"/>
  <c r="BG390"/>
  <c r="BF390"/>
  <c r="T390"/>
  <c r="R390"/>
  <c r="P390"/>
  <c r="BI387"/>
  <c r="BH387"/>
  <c r="BG387"/>
  <c r="BF387"/>
  <c r="T387"/>
  <c r="R387"/>
  <c r="P387"/>
  <c r="BI384"/>
  <c r="BH384"/>
  <c r="BG384"/>
  <c r="BF384"/>
  <c r="T384"/>
  <c r="R384"/>
  <c r="P384"/>
  <c r="BI381"/>
  <c r="BH381"/>
  <c r="BG381"/>
  <c r="BF381"/>
  <c r="T381"/>
  <c r="R381"/>
  <c r="P381"/>
  <c r="BI378"/>
  <c r="BH378"/>
  <c r="BG378"/>
  <c r="BF378"/>
  <c r="T378"/>
  <c r="R378"/>
  <c r="P378"/>
  <c r="BI375"/>
  <c r="BH375"/>
  <c r="BG375"/>
  <c r="BF375"/>
  <c r="T375"/>
  <c r="R375"/>
  <c r="P375"/>
  <c r="BI372"/>
  <c r="BH372"/>
  <c r="BG372"/>
  <c r="BF372"/>
  <c r="T372"/>
  <c r="R372"/>
  <c r="P372"/>
  <c r="BI369"/>
  <c r="BH369"/>
  <c r="BG369"/>
  <c r="BF369"/>
  <c r="T369"/>
  <c r="R369"/>
  <c r="P369"/>
  <c r="BI366"/>
  <c r="BH366"/>
  <c r="BG366"/>
  <c r="BF366"/>
  <c r="T366"/>
  <c r="R366"/>
  <c r="P366"/>
  <c r="BI363"/>
  <c r="BH363"/>
  <c r="BG363"/>
  <c r="BF363"/>
  <c r="T363"/>
  <c r="R363"/>
  <c r="P363"/>
  <c r="BI360"/>
  <c r="BH360"/>
  <c r="BG360"/>
  <c r="BF360"/>
  <c r="T360"/>
  <c r="R360"/>
  <c r="P360"/>
  <c r="BI357"/>
  <c r="BH357"/>
  <c r="BG357"/>
  <c r="BF357"/>
  <c r="T357"/>
  <c r="R357"/>
  <c r="P357"/>
  <c r="BI354"/>
  <c r="BH354"/>
  <c r="BG354"/>
  <c r="BF354"/>
  <c r="T354"/>
  <c r="R354"/>
  <c r="P354"/>
  <c r="BI351"/>
  <c r="BH351"/>
  <c r="BG351"/>
  <c r="BF351"/>
  <c r="T351"/>
  <c r="R351"/>
  <c r="P351"/>
  <c r="BI348"/>
  <c r="BH348"/>
  <c r="BG348"/>
  <c r="BF348"/>
  <c r="T348"/>
  <c r="R348"/>
  <c r="P348"/>
  <c r="BI345"/>
  <c r="BH345"/>
  <c r="BG345"/>
  <c r="BF345"/>
  <c r="T345"/>
  <c r="R345"/>
  <c r="P345"/>
  <c r="BI342"/>
  <c r="BH342"/>
  <c r="BG342"/>
  <c r="BF342"/>
  <c r="T342"/>
  <c r="R342"/>
  <c r="P342"/>
  <c r="BI339"/>
  <c r="BH339"/>
  <c r="BG339"/>
  <c r="BF339"/>
  <c r="T339"/>
  <c r="R339"/>
  <c r="P339"/>
  <c r="BI335"/>
  <c r="BH335"/>
  <c r="BG335"/>
  <c r="BF335"/>
  <c r="T335"/>
  <c r="R335"/>
  <c r="P335"/>
  <c r="BI332"/>
  <c r="BH332"/>
  <c r="BG332"/>
  <c r="BF332"/>
  <c r="T332"/>
  <c r="R332"/>
  <c r="P332"/>
  <c r="BI329"/>
  <c r="BH329"/>
  <c r="BG329"/>
  <c r="BF329"/>
  <c r="T329"/>
  <c r="R329"/>
  <c r="P329"/>
  <c r="BI326"/>
  <c r="BH326"/>
  <c r="BG326"/>
  <c r="BF326"/>
  <c r="T326"/>
  <c r="R326"/>
  <c r="P326"/>
  <c r="BI323"/>
  <c r="BH323"/>
  <c r="BG323"/>
  <c r="BF323"/>
  <c r="T323"/>
  <c r="R323"/>
  <c r="P323"/>
  <c r="BI318"/>
  <c r="BH318"/>
  <c r="BG318"/>
  <c r="BF318"/>
  <c r="T318"/>
  <c r="R318"/>
  <c r="P318"/>
  <c r="BI315"/>
  <c r="BH315"/>
  <c r="BG315"/>
  <c r="BF315"/>
  <c r="T315"/>
  <c r="R315"/>
  <c r="P315"/>
  <c r="BI312"/>
  <c r="BH312"/>
  <c r="BG312"/>
  <c r="BF312"/>
  <c r="T312"/>
  <c r="R312"/>
  <c r="P312"/>
  <c r="BI309"/>
  <c r="BH309"/>
  <c r="BG309"/>
  <c r="BF309"/>
  <c r="T309"/>
  <c r="R309"/>
  <c r="P309"/>
  <c r="BI304"/>
  <c r="BH304"/>
  <c r="BG304"/>
  <c r="BF304"/>
  <c r="T304"/>
  <c r="R304"/>
  <c r="P304"/>
  <c r="BI301"/>
  <c r="BH301"/>
  <c r="BG301"/>
  <c r="BF301"/>
  <c r="T301"/>
  <c r="R301"/>
  <c r="P301"/>
  <c r="BI298"/>
  <c r="BH298"/>
  <c r="BG298"/>
  <c r="BF298"/>
  <c r="T298"/>
  <c r="R298"/>
  <c r="P298"/>
  <c r="BI295"/>
  <c r="BH295"/>
  <c r="BG295"/>
  <c r="BF295"/>
  <c r="T295"/>
  <c r="R295"/>
  <c r="P295"/>
  <c r="BI292"/>
  <c r="BH292"/>
  <c r="BG292"/>
  <c r="BF292"/>
  <c r="T292"/>
  <c r="R292"/>
  <c r="P292"/>
  <c r="BI289"/>
  <c r="BH289"/>
  <c r="BG289"/>
  <c r="BF289"/>
  <c r="T289"/>
  <c r="R289"/>
  <c r="P289"/>
  <c r="BI286"/>
  <c r="BH286"/>
  <c r="BG286"/>
  <c r="BF286"/>
  <c r="T286"/>
  <c r="R286"/>
  <c r="P286"/>
  <c r="BI283"/>
  <c r="BH283"/>
  <c r="BG283"/>
  <c r="BF283"/>
  <c r="T283"/>
  <c r="R283"/>
  <c r="P283"/>
  <c r="BI279"/>
  <c r="BH279"/>
  <c r="BG279"/>
  <c r="BF279"/>
  <c r="T279"/>
  <c r="T278"/>
  <c r="R279"/>
  <c r="R278"/>
  <c r="P279"/>
  <c r="P278"/>
  <c r="BI275"/>
  <c r="BH275"/>
  <c r="BG275"/>
  <c r="BF275"/>
  <c r="T275"/>
  <c r="R275"/>
  <c r="P275"/>
  <c r="BI272"/>
  <c r="BH272"/>
  <c r="BG272"/>
  <c r="BF272"/>
  <c r="T272"/>
  <c r="R272"/>
  <c r="P272"/>
  <c r="BI269"/>
  <c r="BH269"/>
  <c r="BG269"/>
  <c r="BF269"/>
  <c r="T269"/>
  <c r="R269"/>
  <c r="P269"/>
  <c r="BI266"/>
  <c r="BH266"/>
  <c r="BG266"/>
  <c r="BF266"/>
  <c r="T266"/>
  <c r="R266"/>
  <c r="P266"/>
  <c r="BI263"/>
  <c r="BH263"/>
  <c r="BG263"/>
  <c r="BF263"/>
  <c r="T263"/>
  <c r="R263"/>
  <c r="P263"/>
  <c r="BI260"/>
  <c r="BH260"/>
  <c r="BG260"/>
  <c r="BF260"/>
  <c r="T260"/>
  <c r="R260"/>
  <c r="P260"/>
  <c r="BI257"/>
  <c r="BH257"/>
  <c r="BG257"/>
  <c r="BF257"/>
  <c r="T257"/>
  <c r="R257"/>
  <c r="P257"/>
  <c r="BI254"/>
  <c r="BH254"/>
  <c r="BG254"/>
  <c r="BF254"/>
  <c r="T254"/>
  <c r="R254"/>
  <c r="P254"/>
  <c r="BI250"/>
  <c r="BH250"/>
  <c r="BG250"/>
  <c r="BF250"/>
  <c r="T250"/>
  <c r="T249"/>
  <c r="R250"/>
  <c r="R249"/>
  <c r="P250"/>
  <c r="P249"/>
  <c r="BI246"/>
  <c r="BH246"/>
  <c r="BG246"/>
  <c r="BF246"/>
  <c r="T246"/>
  <c r="R246"/>
  <c r="P246"/>
  <c r="BI243"/>
  <c r="BH243"/>
  <c r="BG243"/>
  <c r="BF243"/>
  <c r="T243"/>
  <c r="R243"/>
  <c r="P243"/>
  <c r="BI238"/>
  <c r="BH238"/>
  <c r="BG238"/>
  <c r="BF238"/>
  <c r="T238"/>
  <c r="R238"/>
  <c r="P238"/>
  <c r="BI235"/>
  <c r="BH235"/>
  <c r="BG235"/>
  <c r="BF235"/>
  <c r="T235"/>
  <c r="R235"/>
  <c r="P235"/>
  <c r="BI226"/>
  <c r="BH226"/>
  <c r="BG226"/>
  <c r="BF226"/>
  <c r="T226"/>
  <c r="R226"/>
  <c r="P226"/>
  <c r="BI218"/>
  <c r="BH218"/>
  <c r="BG218"/>
  <c r="BF218"/>
  <c r="T218"/>
  <c r="R218"/>
  <c r="P218"/>
  <c r="BI215"/>
  <c r="BH215"/>
  <c r="BG215"/>
  <c r="BF215"/>
  <c r="T215"/>
  <c r="R215"/>
  <c r="P215"/>
  <c r="BI212"/>
  <c r="BH212"/>
  <c r="BG212"/>
  <c r="BF212"/>
  <c r="T212"/>
  <c r="R212"/>
  <c r="P212"/>
  <c r="BI205"/>
  <c r="BH205"/>
  <c r="BG205"/>
  <c r="BF205"/>
  <c r="T205"/>
  <c r="R205"/>
  <c r="P205"/>
  <c r="BI202"/>
  <c r="BH202"/>
  <c r="BG202"/>
  <c r="BF202"/>
  <c r="T202"/>
  <c r="R202"/>
  <c r="P202"/>
  <c r="BI195"/>
  <c r="BH195"/>
  <c r="BG195"/>
  <c r="BF195"/>
  <c r="T195"/>
  <c r="R195"/>
  <c r="P195"/>
  <c r="BI192"/>
  <c r="BH192"/>
  <c r="BG192"/>
  <c r="BF192"/>
  <c r="T192"/>
  <c r="R192"/>
  <c r="P192"/>
  <c r="BI185"/>
  <c r="BH185"/>
  <c r="BG185"/>
  <c r="BF185"/>
  <c r="T185"/>
  <c r="R185"/>
  <c r="P185"/>
  <c r="BI182"/>
  <c r="BH182"/>
  <c r="BG182"/>
  <c r="BF182"/>
  <c r="T182"/>
  <c r="R182"/>
  <c r="P182"/>
  <c r="BI175"/>
  <c r="BH175"/>
  <c r="BG175"/>
  <c r="BF175"/>
  <c r="T175"/>
  <c r="R175"/>
  <c r="P175"/>
  <c r="BI172"/>
  <c r="BH172"/>
  <c r="BG172"/>
  <c r="BF172"/>
  <c r="T172"/>
  <c r="R172"/>
  <c r="P172"/>
  <c r="BI169"/>
  <c r="BH169"/>
  <c r="BG169"/>
  <c r="BF169"/>
  <c r="T169"/>
  <c r="R169"/>
  <c r="P169"/>
  <c r="BI157"/>
  <c r="BH157"/>
  <c r="BG157"/>
  <c r="BF157"/>
  <c r="T157"/>
  <c r="R157"/>
  <c r="P157"/>
  <c r="BI154"/>
  <c r="BH154"/>
  <c r="BG154"/>
  <c r="BF154"/>
  <c r="T154"/>
  <c r="R154"/>
  <c r="P154"/>
  <c r="BI151"/>
  <c r="BH151"/>
  <c r="BG151"/>
  <c r="BF151"/>
  <c r="T151"/>
  <c r="R151"/>
  <c r="P151"/>
  <c r="BI148"/>
  <c r="BH148"/>
  <c r="BG148"/>
  <c r="BF148"/>
  <c r="T148"/>
  <c r="R148"/>
  <c r="P148"/>
  <c r="BI145"/>
  <c r="BH145"/>
  <c r="BG145"/>
  <c r="BF145"/>
  <c r="T145"/>
  <c r="R145"/>
  <c r="P145"/>
  <c r="BI142"/>
  <c r="BH142"/>
  <c r="BG142"/>
  <c r="BF142"/>
  <c r="T142"/>
  <c r="R142"/>
  <c r="P142"/>
  <c r="BI139"/>
  <c r="BH139"/>
  <c r="BG139"/>
  <c r="BF139"/>
  <c r="T139"/>
  <c r="R139"/>
  <c r="P139"/>
  <c r="BI136"/>
  <c r="BH136"/>
  <c r="BG136"/>
  <c r="BF136"/>
  <c r="T136"/>
  <c r="R136"/>
  <c r="P136"/>
  <c r="J129"/>
  <c r="F129"/>
  <c r="F127"/>
  <c r="E125"/>
  <c r="J95"/>
  <c r="F95"/>
  <c r="F93"/>
  <c r="E91"/>
  <c r="J28"/>
  <c r="E28"/>
  <c r="J96"/>
  <c r="J27"/>
  <c r="J22"/>
  <c r="E22"/>
  <c r="F96"/>
  <c r="J21"/>
  <c r="J16"/>
  <c r="J127"/>
  <c r="E7"/>
  <c r="E119"/>
  <c i="44" r="J41"/>
  <c r="J40"/>
  <c i="1" r="AY178"/>
  <c i="44" r="J39"/>
  <c i="1" r="AX178"/>
  <c i="44" r="BI431"/>
  <c r="BH431"/>
  <c r="BG431"/>
  <c r="BF431"/>
  <c r="T431"/>
  <c r="T430"/>
  <c r="R431"/>
  <c r="R430"/>
  <c r="P431"/>
  <c r="P430"/>
  <c r="BI426"/>
  <c r="BH426"/>
  <c r="BG426"/>
  <c r="BF426"/>
  <c r="T426"/>
  <c r="R426"/>
  <c r="P426"/>
  <c r="BI423"/>
  <c r="BH423"/>
  <c r="BG423"/>
  <c r="BF423"/>
  <c r="T423"/>
  <c r="R423"/>
  <c r="P423"/>
  <c r="BI420"/>
  <c r="BH420"/>
  <c r="BG420"/>
  <c r="BF420"/>
  <c r="T420"/>
  <c r="R420"/>
  <c r="P420"/>
  <c r="BI417"/>
  <c r="BH417"/>
  <c r="BG417"/>
  <c r="BF417"/>
  <c r="T417"/>
  <c r="R417"/>
  <c r="P417"/>
  <c r="BI412"/>
  <c r="BH412"/>
  <c r="BG412"/>
  <c r="BF412"/>
  <c r="T412"/>
  <c r="R412"/>
  <c r="P412"/>
  <c r="BI409"/>
  <c r="BH409"/>
  <c r="BG409"/>
  <c r="BF409"/>
  <c r="T409"/>
  <c r="R409"/>
  <c r="P409"/>
  <c r="BI402"/>
  <c r="BH402"/>
  <c r="BG402"/>
  <c r="BF402"/>
  <c r="T402"/>
  <c r="R402"/>
  <c r="P402"/>
  <c r="BI395"/>
  <c r="BH395"/>
  <c r="BG395"/>
  <c r="BF395"/>
  <c r="T395"/>
  <c r="R395"/>
  <c r="P395"/>
  <c r="BI390"/>
  <c r="BH390"/>
  <c r="BG390"/>
  <c r="BF390"/>
  <c r="T390"/>
  <c r="R390"/>
  <c r="P390"/>
  <c r="BI386"/>
  <c r="BH386"/>
  <c r="BG386"/>
  <c r="BF386"/>
  <c r="T386"/>
  <c r="R386"/>
  <c r="P386"/>
  <c r="BI383"/>
  <c r="BH383"/>
  <c r="BG383"/>
  <c r="BF383"/>
  <c r="T383"/>
  <c r="R383"/>
  <c r="P383"/>
  <c r="BI380"/>
  <c r="BH380"/>
  <c r="BG380"/>
  <c r="BF380"/>
  <c r="T380"/>
  <c r="R380"/>
  <c r="P380"/>
  <c r="BI377"/>
  <c r="BH377"/>
  <c r="BG377"/>
  <c r="BF377"/>
  <c r="T377"/>
  <c r="R377"/>
  <c r="P377"/>
  <c r="BI374"/>
  <c r="BH374"/>
  <c r="BG374"/>
  <c r="BF374"/>
  <c r="T374"/>
  <c r="R374"/>
  <c r="P374"/>
  <c r="BI371"/>
  <c r="BH371"/>
  <c r="BG371"/>
  <c r="BF371"/>
  <c r="T371"/>
  <c r="R371"/>
  <c r="P371"/>
  <c r="BI368"/>
  <c r="BH368"/>
  <c r="BG368"/>
  <c r="BF368"/>
  <c r="T368"/>
  <c r="R368"/>
  <c r="P368"/>
  <c r="BI365"/>
  <c r="BH365"/>
  <c r="BG365"/>
  <c r="BF365"/>
  <c r="T365"/>
  <c r="R365"/>
  <c r="P365"/>
  <c r="BI362"/>
  <c r="BH362"/>
  <c r="BG362"/>
  <c r="BF362"/>
  <c r="T362"/>
  <c r="R362"/>
  <c r="P362"/>
  <c r="BI359"/>
  <c r="BH359"/>
  <c r="BG359"/>
  <c r="BF359"/>
  <c r="T359"/>
  <c r="R359"/>
  <c r="P359"/>
  <c r="BI356"/>
  <c r="BH356"/>
  <c r="BG356"/>
  <c r="BF356"/>
  <c r="T356"/>
  <c r="R356"/>
  <c r="P356"/>
  <c r="BI353"/>
  <c r="BH353"/>
  <c r="BG353"/>
  <c r="BF353"/>
  <c r="T353"/>
  <c r="R353"/>
  <c r="P353"/>
  <c r="BI350"/>
  <c r="BH350"/>
  <c r="BG350"/>
  <c r="BF350"/>
  <c r="T350"/>
  <c r="R350"/>
  <c r="P350"/>
  <c r="BI347"/>
  <c r="BH347"/>
  <c r="BG347"/>
  <c r="BF347"/>
  <c r="T347"/>
  <c r="R347"/>
  <c r="P347"/>
  <c r="BI344"/>
  <c r="BH344"/>
  <c r="BG344"/>
  <c r="BF344"/>
  <c r="T344"/>
  <c r="R344"/>
  <c r="P344"/>
  <c r="BI341"/>
  <c r="BH341"/>
  <c r="BG341"/>
  <c r="BF341"/>
  <c r="T341"/>
  <c r="R341"/>
  <c r="P341"/>
  <c r="BI338"/>
  <c r="BH338"/>
  <c r="BG338"/>
  <c r="BF338"/>
  <c r="T338"/>
  <c r="R338"/>
  <c r="P338"/>
  <c r="BI335"/>
  <c r="BH335"/>
  <c r="BG335"/>
  <c r="BF335"/>
  <c r="T335"/>
  <c r="R335"/>
  <c r="P335"/>
  <c r="BI331"/>
  <c r="BH331"/>
  <c r="BG331"/>
  <c r="BF331"/>
  <c r="T331"/>
  <c r="R331"/>
  <c r="P331"/>
  <c r="BI328"/>
  <c r="BH328"/>
  <c r="BG328"/>
  <c r="BF328"/>
  <c r="T328"/>
  <c r="R328"/>
  <c r="P328"/>
  <c r="BI325"/>
  <c r="BH325"/>
  <c r="BG325"/>
  <c r="BF325"/>
  <c r="T325"/>
  <c r="R325"/>
  <c r="P325"/>
  <c r="BI322"/>
  <c r="BH322"/>
  <c r="BG322"/>
  <c r="BF322"/>
  <c r="T322"/>
  <c r="R322"/>
  <c r="P322"/>
  <c r="BI319"/>
  <c r="BH319"/>
  <c r="BG319"/>
  <c r="BF319"/>
  <c r="T319"/>
  <c r="R319"/>
  <c r="P319"/>
  <c r="BI314"/>
  <c r="BH314"/>
  <c r="BG314"/>
  <c r="BF314"/>
  <c r="T314"/>
  <c r="R314"/>
  <c r="P314"/>
  <c r="BI311"/>
  <c r="BH311"/>
  <c r="BG311"/>
  <c r="BF311"/>
  <c r="T311"/>
  <c r="R311"/>
  <c r="P311"/>
  <c r="BI308"/>
  <c r="BH308"/>
  <c r="BG308"/>
  <c r="BF308"/>
  <c r="T308"/>
  <c r="R308"/>
  <c r="P308"/>
  <c r="BI303"/>
  <c r="BH303"/>
  <c r="BG303"/>
  <c r="BF303"/>
  <c r="T303"/>
  <c r="R303"/>
  <c r="P303"/>
  <c r="BI300"/>
  <c r="BH300"/>
  <c r="BG300"/>
  <c r="BF300"/>
  <c r="T300"/>
  <c r="R300"/>
  <c r="P300"/>
  <c r="BI297"/>
  <c r="BH297"/>
  <c r="BG297"/>
  <c r="BF297"/>
  <c r="T297"/>
  <c r="R297"/>
  <c r="P297"/>
  <c r="BI294"/>
  <c r="BH294"/>
  <c r="BG294"/>
  <c r="BF294"/>
  <c r="T294"/>
  <c r="R294"/>
  <c r="P294"/>
  <c r="BI291"/>
  <c r="BH291"/>
  <c r="BG291"/>
  <c r="BF291"/>
  <c r="T291"/>
  <c r="R291"/>
  <c r="P291"/>
  <c r="BI288"/>
  <c r="BH288"/>
  <c r="BG288"/>
  <c r="BF288"/>
  <c r="T288"/>
  <c r="R288"/>
  <c r="P288"/>
  <c r="BI284"/>
  <c r="BH284"/>
  <c r="BG284"/>
  <c r="BF284"/>
  <c r="T284"/>
  <c r="T283"/>
  <c r="R284"/>
  <c r="R283"/>
  <c r="P284"/>
  <c r="P283"/>
  <c r="BI280"/>
  <c r="BH280"/>
  <c r="BG280"/>
  <c r="BF280"/>
  <c r="T280"/>
  <c r="R280"/>
  <c r="P280"/>
  <c r="BI277"/>
  <c r="BH277"/>
  <c r="BG277"/>
  <c r="BF277"/>
  <c r="T277"/>
  <c r="R277"/>
  <c r="P277"/>
  <c r="BI274"/>
  <c r="BH274"/>
  <c r="BG274"/>
  <c r="BF274"/>
  <c r="T274"/>
  <c r="R274"/>
  <c r="P274"/>
  <c r="BI271"/>
  <c r="BH271"/>
  <c r="BG271"/>
  <c r="BF271"/>
  <c r="T271"/>
  <c r="R271"/>
  <c r="P271"/>
  <c r="BI268"/>
  <c r="BH268"/>
  <c r="BG268"/>
  <c r="BF268"/>
  <c r="T268"/>
  <c r="R268"/>
  <c r="P268"/>
  <c r="BI265"/>
  <c r="BH265"/>
  <c r="BG265"/>
  <c r="BF265"/>
  <c r="T265"/>
  <c r="R265"/>
  <c r="P265"/>
  <c r="BI261"/>
  <c r="BH261"/>
  <c r="BG261"/>
  <c r="BF261"/>
  <c r="T261"/>
  <c r="T260"/>
  <c r="R261"/>
  <c r="R260"/>
  <c r="P261"/>
  <c r="P260"/>
  <c r="BI257"/>
  <c r="BH257"/>
  <c r="BG257"/>
  <c r="BF257"/>
  <c r="T257"/>
  <c r="R257"/>
  <c r="P257"/>
  <c r="BI254"/>
  <c r="BH254"/>
  <c r="BG254"/>
  <c r="BF254"/>
  <c r="T254"/>
  <c r="R254"/>
  <c r="P254"/>
  <c r="BI251"/>
  <c r="BH251"/>
  <c r="BG251"/>
  <c r="BF251"/>
  <c r="T251"/>
  <c r="R251"/>
  <c r="P251"/>
  <c r="BI246"/>
  <c r="BH246"/>
  <c r="BG246"/>
  <c r="BF246"/>
  <c r="T246"/>
  <c r="R246"/>
  <c r="P246"/>
  <c r="BI243"/>
  <c r="BH243"/>
  <c r="BG243"/>
  <c r="BF243"/>
  <c r="T243"/>
  <c r="R243"/>
  <c r="P243"/>
  <c r="BI234"/>
  <c r="BH234"/>
  <c r="BG234"/>
  <c r="BF234"/>
  <c r="T234"/>
  <c r="R234"/>
  <c r="P234"/>
  <c r="BI226"/>
  <c r="BH226"/>
  <c r="BG226"/>
  <c r="BF226"/>
  <c r="T226"/>
  <c r="R226"/>
  <c r="P226"/>
  <c r="BI221"/>
  <c r="BH221"/>
  <c r="BG221"/>
  <c r="BF221"/>
  <c r="T221"/>
  <c r="R221"/>
  <c r="P221"/>
  <c r="BI218"/>
  <c r="BH218"/>
  <c r="BG218"/>
  <c r="BF218"/>
  <c r="T218"/>
  <c r="R218"/>
  <c r="P218"/>
  <c r="BI210"/>
  <c r="BH210"/>
  <c r="BG210"/>
  <c r="BF210"/>
  <c r="T210"/>
  <c r="R210"/>
  <c r="P210"/>
  <c r="BI207"/>
  <c r="BH207"/>
  <c r="BG207"/>
  <c r="BF207"/>
  <c r="T207"/>
  <c r="R207"/>
  <c r="P207"/>
  <c r="BI200"/>
  <c r="BH200"/>
  <c r="BG200"/>
  <c r="BF200"/>
  <c r="T200"/>
  <c r="R200"/>
  <c r="P200"/>
  <c r="BI197"/>
  <c r="BH197"/>
  <c r="BG197"/>
  <c r="BF197"/>
  <c r="T197"/>
  <c r="R197"/>
  <c r="P197"/>
  <c r="BI188"/>
  <c r="BH188"/>
  <c r="BG188"/>
  <c r="BF188"/>
  <c r="T188"/>
  <c r="R188"/>
  <c r="P188"/>
  <c r="BI185"/>
  <c r="BH185"/>
  <c r="BG185"/>
  <c r="BF185"/>
  <c r="T185"/>
  <c r="R185"/>
  <c r="P185"/>
  <c r="BI181"/>
  <c r="BH181"/>
  <c r="BG181"/>
  <c r="BF181"/>
  <c r="T181"/>
  <c r="R181"/>
  <c r="P181"/>
  <c r="BI178"/>
  <c r="BH178"/>
  <c r="BG178"/>
  <c r="BF178"/>
  <c r="T178"/>
  <c r="R178"/>
  <c r="P178"/>
  <c r="BI175"/>
  <c r="BH175"/>
  <c r="BG175"/>
  <c r="BF175"/>
  <c r="T175"/>
  <c r="R175"/>
  <c r="P175"/>
  <c r="BI164"/>
  <c r="BH164"/>
  <c r="BG164"/>
  <c r="BF164"/>
  <c r="T164"/>
  <c r="R164"/>
  <c r="P164"/>
  <c r="BI161"/>
  <c r="BH161"/>
  <c r="BG161"/>
  <c r="BF161"/>
  <c r="T161"/>
  <c r="R161"/>
  <c r="P161"/>
  <c r="BI158"/>
  <c r="BH158"/>
  <c r="BG158"/>
  <c r="BF158"/>
  <c r="T158"/>
  <c r="R158"/>
  <c r="P158"/>
  <c r="BI153"/>
  <c r="BH153"/>
  <c r="BG153"/>
  <c r="BF153"/>
  <c r="T153"/>
  <c r="R153"/>
  <c r="P153"/>
  <c r="BI150"/>
  <c r="BH150"/>
  <c r="BG150"/>
  <c r="BF150"/>
  <c r="T150"/>
  <c r="R150"/>
  <c r="P150"/>
  <c r="BI147"/>
  <c r="BH147"/>
  <c r="BG147"/>
  <c r="BF147"/>
  <c r="T147"/>
  <c r="R147"/>
  <c r="P147"/>
  <c r="BI144"/>
  <c r="BH144"/>
  <c r="BG144"/>
  <c r="BF144"/>
  <c r="T144"/>
  <c r="R144"/>
  <c r="P144"/>
  <c r="BI141"/>
  <c r="BH141"/>
  <c r="BG141"/>
  <c r="BF141"/>
  <c r="T141"/>
  <c r="R141"/>
  <c r="P141"/>
  <c r="BI138"/>
  <c r="BH138"/>
  <c r="BG138"/>
  <c r="BF138"/>
  <c r="T138"/>
  <c r="R138"/>
  <c r="P138"/>
  <c r="BI135"/>
  <c r="BH135"/>
  <c r="BG135"/>
  <c r="BF135"/>
  <c r="T135"/>
  <c r="R135"/>
  <c r="P135"/>
  <c r="J128"/>
  <c r="F128"/>
  <c r="F126"/>
  <c r="E124"/>
  <c r="J95"/>
  <c r="F95"/>
  <c r="F93"/>
  <c r="E91"/>
  <c r="J28"/>
  <c r="E28"/>
  <c r="J96"/>
  <c r="J27"/>
  <c r="J22"/>
  <c r="E22"/>
  <c r="F129"/>
  <c r="J21"/>
  <c r="J16"/>
  <c r="J93"/>
  <c r="E7"/>
  <c r="E85"/>
  <c i="43" r="J41"/>
  <c r="J40"/>
  <c i="1" r="AY177"/>
  <c i="43" r="J39"/>
  <c i="1" r="AX177"/>
  <c i="43" r="BI392"/>
  <c r="BH392"/>
  <c r="BG392"/>
  <c r="BF392"/>
  <c r="T392"/>
  <c r="T391"/>
  <c r="R392"/>
  <c r="R391"/>
  <c r="P392"/>
  <c r="P391"/>
  <c r="BI388"/>
  <c r="BH388"/>
  <c r="BG388"/>
  <c r="BF388"/>
  <c r="T388"/>
  <c r="R388"/>
  <c r="P388"/>
  <c r="BI382"/>
  <c r="BH382"/>
  <c r="BG382"/>
  <c r="BF382"/>
  <c r="T382"/>
  <c r="R382"/>
  <c r="P382"/>
  <c r="BI375"/>
  <c r="BH375"/>
  <c r="BG375"/>
  <c r="BF375"/>
  <c r="T375"/>
  <c r="R375"/>
  <c r="P375"/>
  <c r="BI370"/>
  <c r="BH370"/>
  <c r="BG370"/>
  <c r="BF370"/>
  <c r="T370"/>
  <c r="R370"/>
  <c r="P370"/>
  <c r="BI366"/>
  <c r="BH366"/>
  <c r="BG366"/>
  <c r="BF366"/>
  <c r="T366"/>
  <c r="R366"/>
  <c r="P366"/>
  <c r="BI363"/>
  <c r="BH363"/>
  <c r="BG363"/>
  <c r="BF363"/>
  <c r="T363"/>
  <c r="R363"/>
  <c r="P363"/>
  <c r="BI360"/>
  <c r="BH360"/>
  <c r="BG360"/>
  <c r="BF360"/>
  <c r="T360"/>
  <c r="R360"/>
  <c r="P360"/>
  <c r="BI357"/>
  <c r="BH357"/>
  <c r="BG357"/>
  <c r="BF357"/>
  <c r="T357"/>
  <c r="R357"/>
  <c r="P357"/>
  <c r="BI354"/>
  <c r="BH354"/>
  <c r="BG354"/>
  <c r="BF354"/>
  <c r="T354"/>
  <c r="R354"/>
  <c r="P354"/>
  <c r="BI351"/>
  <c r="BH351"/>
  <c r="BG351"/>
  <c r="BF351"/>
  <c r="T351"/>
  <c r="R351"/>
  <c r="P351"/>
  <c r="BI348"/>
  <c r="BH348"/>
  <c r="BG348"/>
  <c r="BF348"/>
  <c r="T348"/>
  <c r="R348"/>
  <c r="P348"/>
  <c r="BI345"/>
  <c r="BH345"/>
  <c r="BG345"/>
  <c r="BF345"/>
  <c r="T345"/>
  <c r="R345"/>
  <c r="P345"/>
  <c r="BI342"/>
  <c r="BH342"/>
  <c r="BG342"/>
  <c r="BF342"/>
  <c r="T342"/>
  <c r="R342"/>
  <c r="P342"/>
  <c r="BI339"/>
  <c r="BH339"/>
  <c r="BG339"/>
  <c r="BF339"/>
  <c r="T339"/>
  <c r="R339"/>
  <c r="P339"/>
  <c r="BI336"/>
  <c r="BH336"/>
  <c r="BG336"/>
  <c r="BF336"/>
  <c r="T336"/>
  <c r="R336"/>
  <c r="P336"/>
  <c r="BI333"/>
  <c r="BH333"/>
  <c r="BG333"/>
  <c r="BF333"/>
  <c r="T333"/>
  <c r="R333"/>
  <c r="P333"/>
  <c r="BI330"/>
  <c r="BH330"/>
  <c r="BG330"/>
  <c r="BF330"/>
  <c r="T330"/>
  <c r="R330"/>
  <c r="P330"/>
  <c r="BI327"/>
  <c r="BH327"/>
  <c r="BG327"/>
  <c r="BF327"/>
  <c r="T327"/>
  <c r="R327"/>
  <c r="P327"/>
  <c r="BI324"/>
  <c r="BH324"/>
  <c r="BG324"/>
  <c r="BF324"/>
  <c r="T324"/>
  <c r="R324"/>
  <c r="P324"/>
  <c r="BI321"/>
  <c r="BH321"/>
  <c r="BG321"/>
  <c r="BF321"/>
  <c r="T321"/>
  <c r="R321"/>
  <c r="P321"/>
  <c r="BI318"/>
  <c r="BH318"/>
  <c r="BG318"/>
  <c r="BF318"/>
  <c r="T318"/>
  <c r="R318"/>
  <c r="P318"/>
  <c r="BI314"/>
  <c r="BH314"/>
  <c r="BG314"/>
  <c r="BF314"/>
  <c r="T314"/>
  <c r="R314"/>
  <c r="P314"/>
  <c r="BI311"/>
  <c r="BH311"/>
  <c r="BG311"/>
  <c r="BF311"/>
  <c r="T311"/>
  <c r="R311"/>
  <c r="P311"/>
  <c r="BI308"/>
  <c r="BH308"/>
  <c r="BG308"/>
  <c r="BF308"/>
  <c r="T308"/>
  <c r="R308"/>
  <c r="P308"/>
  <c r="BI305"/>
  <c r="BH305"/>
  <c r="BG305"/>
  <c r="BF305"/>
  <c r="T305"/>
  <c r="R305"/>
  <c r="P305"/>
  <c r="BI302"/>
  <c r="BH302"/>
  <c r="BG302"/>
  <c r="BF302"/>
  <c r="T302"/>
  <c r="R302"/>
  <c r="P302"/>
  <c r="BI297"/>
  <c r="BH297"/>
  <c r="BG297"/>
  <c r="BF297"/>
  <c r="T297"/>
  <c r="R297"/>
  <c r="P297"/>
  <c r="BI294"/>
  <c r="BH294"/>
  <c r="BG294"/>
  <c r="BF294"/>
  <c r="T294"/>
  <c r="R294"/>
  <c r="P294"/>
  <c r="BI291"/>
  <c r="BH291"/>
  <c r="BG291"/>
  <c r="BF291"/>
  <c r="T291"/>
  <c r="R291"/>
  <c r="P291"/>
  <c r="BI286"/>
  <c r="BH286"/>
  <c r="BG286"/>
  <c r="BF286"/>
  <c r="T286"/>
  <c r="R286"/>
  <c r="P286"/>
  <c r="BI283"/>
  <c r="BH283"/>
  <c r="BG283"/>
  <c r="BF283"/>
  <c r="T283"/>
  <c r="R283"/>
  <c r="P283"/>
  <c r="BI280"/>
  <c r="BH280"/>
  <c r="BG280"/>
  <c r="BF280"/>
  <c r="T280"/>
  <c r="R280"/>
  <c r="P280"/>
  <c r="BI277"/>
  <c r="BH277"/>
  <c r="BG277"/>
  <c r="BF277"/>
  <c r="T277"/>
  <c r="R277"/>
  <c r="P277"/>
  <c r="BI274"/>
  <c r="BH274"/>
  <c r="BG274"/>
  <c r="BF274"/>
  <c r="T274"/>
  <c r="R274"/>
  <c r="P274"/>
  <c r="BI271"/>
  <c r="BH271"/>
  <c r="BG271"/>
  <c r="BF271"/>
  <c r="T271"/>
  <c r="R271"/>
  <c r="P271"/>
  <c r="BI267"/>
  <c r="BH267"/>
  <c r="BG267"/>
  <c r="BF267"/>
  <c r="T267"/>
  <c r="R267"/>
  <c r="P267"/>
  <c r="BI264"/>
  <c r="BH264"/>
  <c r="BG264"/>
  <c r="BF264"/>
  <c r="T264"/>
  <c r="R264"/>
  <c r="P264"/>
  <c r="BI261"/>
  <c r="BH261"/>
  <c r="BG261"/>
  <c r="BF261"/>
  <c r="T261"/>
  <c r="R261"/>
  <c r="P261"/>
  <c r="BI258"/>
  <c r="BH258"/>
  <c r="BG258"/>
  <c r="BF258"/>
  <c r="T258"/>
  <c r="R258"/>
  <c r="P258"/>
  <c r="BI255"/>
  <c r="BH255"/>
  <c r="BG255"/>
  <c r="BF255"/>
  <c r="T255"/>
  <c r="R255"/>
  <c r="P255"/>
  <c r="BI252"/>
  <c r="BH252"/>
  <c r="BG252"/>
  <c r="BF252"/>
  <c r="T252"/>
  <c r="R252"/>
  <c r="P252"/>
  <c r="BI248"/>
  <c r="BH248"/>
  <c r="BG248"/>
  <c r="BF248"/>
  <c r="T248"/>
  <c r="T247"/>
  <c r="R248"/>
  <c r="R247"/>
  <c r="P248"/>
  <c r="P247"/>
  <c r="BI244"/>
  <c r="BH244"/>
  <c r="BG244"/>
  <c r="BF244"/>
  <c r="T244"/>
  <c r="R244"/>
  <c r="P244"/>
  <c r="BI241"/>
  <c r="BH241"/>
  <c r="BG241"/>
  <c r="BF241"/>
  <c r="T241"/>
  <c r="R241"/>
  <c r="P241"/>
  <c r="BI236"/>
  <c r="BH236"/>
  <c r="BG236"/>
  <c r="BF236"/>
  <c r="T236"/>
  <c r="R236"/>
  <c r="P236"/>
  <c r="BI233"/>
  <c r="BH233"/>
  <c r="BG233"/>
  <c r="BF233"/>
  <c r="T233"/>
  <c r="R233"/>
  <c r="P233"/>
  <c r="BI224"/>
  <c r="BH224"/>
  <c r="BG224"/>
  <c r="BF224"/>
  <c r="T224"/>
  <c r="R224"/>
  <c r="P224"/>
  <c r="BI216"/>
  <c r="BH216"/>
  <c r="BG216"/>
  <c r="BF216"/>
  <c r="T216"/>
  <c r="R216"/>
  <c r="P216"/>
  <c r="BI211"/>
  <c r="BH211"/>
  <c r="BG211"/>
  <c r="BF211"/>
  <c r="T211"/>
  <c r="R211"/>
  <c r="P211"/>
  <c r="BI208"/>
  <c r="BH208"/>
  <c r="BG208"/>
  <c r="BF208"/>
  <c r="T208"/>
  <c r="R208"/>
  <c r="P208"/>
  <c r="BI200"/>
  <c r="BH200"/>
  <c r="BG200"/>
  <c r="BF200"/>
  <c r="T200"/>
  <c r="R200"/>
  <c r="P200"/>
  <c r="BI197"/>
  <c r="BH197"/>
  <c r="BG197"/>
  <c r="BF197"/>
  <c r="T197"/>
  <c r="R197"/>
  <c r="P197"/>
  <c r="BI190"/>
  <c r="BH190"/>
  <c r="BG190"/>
  <c r="BF190"/>
  <c r="T190"/>
  <c r="R190"/>
  <c r="P190"/>
  <c r="BI187"/>
  <c r="BH187"/>
  <c r="BG187"/>
  <c r="BF187"/>
  <c r="T187"/>
  <c r="R187"/>
  <c r="P187"/>
  <c r="BI178"/>
  <c r="BH178"/>
  <c r="BG178"/>
  <c r="BF178"/>
  <c r="T178"/>
  <c r="R178"/>
  <c r="P178"/>
  <c r="BI175"/>
  <c r="BH175"/>
  <c r="BG175"/>
  <c r="BF175"/>
  <c r="T175"/>
  <c r="R175"/>
  <c r="P175"/>
  <c r="BI169"/>
  <c r="BH169"/>
  <c r="BG169"/>
  <c r="BF169"/>
  <c r="T169"/>
  <c r="R169"/>
  <c r="P169"/>
  <c r="BI166"/>
  <c r="BH166"/>
  <c r="BG166"/>
  <c r="BF166"/>
  <c r="T166"/>
  <c r="R166"/>
  <c r="P166"/>
  <c r="BI163"/>
  <c r="BH163"/>
  <c r="BG163"/>
  <c r="BF163"/>
  <c r="T163"/>
  <c r="R163"/>
  <c r="P163"/>
  <c r="BI152"/>
  <c r="BH152"/>
  <c r="BG152"/>
  <c r="BF152"/>
  <c r="T152"/>
  <c r="R152"/>
  <c r="P152"/>
  <c r="BI149"/>
  <c r="BH149"/>
  <c r="BG149"/>
  <c r="BF149"/>
  <c r="T149"/>
  <c r="R149"/>
  <c r="P149"/>
  <c r="BI146"/>
  <c r="BH146"/>
  <c r="BG146"/>
  <c r="BF146"/>
  <c r="T146"/>
  <c r="R146"/>
  <c r="P146"/>
  <c r="BI143"/>
  <c r="BH143"/>
  <c r="BG143"/>
  <c r="BF143"/>
  <c r="T143"/>
  <c r="R143"/>
  <c r="P143"/>
  <c r="BI140"/>
  <c r="BH140"/>
  <c r="BG140"/>
  <c r="BF140"/>
  <c r="T140"/>
  <c r="R140"/>
  <c r="P140"/>
  <c r="BI137"/>
  <c r="BH137"/>
  <c r="BG137"/>
  <c r="BF137"/>
  <c r="T137"/>
  <c r="R137"/>
  <c r="P137"/>
  <c r="BI134"/>
  <c r="BH134"/>
  <c r="BG134"/>
  <c r="BF134"/>
  <c r="T134"/>
  <c r="R134"/>
  <c r="P134"/>
  <c r="J127"/>
  <c r="F127"/>
  <c r="F125"/>
  <c r="E123"/>
  <c r="J95"/>
  <c r="F95"/>
  <c r="F93"/>
  <c r="E91"/>
  <c r="J28"/>
  <c r="E28"/>
  <c r="J96"/>
  <c r="J27"/>
  <c r="J22"/>
  <c r="E22"/>
  <c r="F128"/>
  <c r="J21"/>
  <c r="J16"/>
  <c r="J125"/>
  <c r="E7"/>
  <c r="E117"/>
  <c i="42" r="J41"/>
  <c r="J40"/>
  <c i="1" r="AY176"/>
  <c i="42" r="J39"/>
  <c i="1" r="AX176"/>
  <c i="42" r="BI416"/>
  <c r="BH416"/>
  <c r="BG416"/>
  <c r="BF416"/>
  <c r="T416"/>
  <c r="T415"/>
  <c r="R416"/>
  <c r="R415"/>
  <c r="P416"/>
  <c r="P415"/>
  <c r="BI411"/>
  <c r="BH411"/>
  <c r="BG411"/>
  <c r="BF411"/>
  <c r="T411"/>
  <c r="R411"/>
  <c r="P411"/>
  <c r="BI408"/>
  <c r="BH408"/>
  <c r="BG408"/>
  <c r="BF408"/>
  <c r="T408"/>
  <c r="R408"/>
  <c r="P408"/>
  <c r="BI405"/>
  <c r="BH405"/>
  <c r="BG405"/>
  <c r="BF405"/>
  <c r="T405"/>
  <c r="R405"/>
  <c r="P405"/>
  <c r="BI402"/>
  <c r="BH402"/>
  <c r="BG402"/>
  <c r="BF402"/>
  <c r="T402"/>
  <c r="R402"/>
  <c r="P402"/>
  <c r="BI397"/>
  <c r="BH397"/>
  <c r="BG397"/>
  <c r="BF397"/>
  <c r="T397"/>
  <c r="R397"/>
  <c r="P397"/>
  <c r="BI394"/>
  <c r="BH394"/>
  <c r="BG394"/>
  <c r="BF394"/>
  <c r="T394"/>
  <c r="R394"/>
  <c r="P394"/>
  <c r="BI387"/>
  <c r="BH387"/>
  <c r="BG387"/>
  <c r="BF387"/>
  <c r="T387"/>
  <c r="R387"/>
  <c r="P387"/>
  <c r="BI380"/>
  <c r="BH380"/>
  <c r="BG380"/>
  <c r="BF380"/>
  <c r="T380"/>
  <c r="R380"/>
  <c r="P380"/>
  <c r="BI375"/>
  <c r="BH375"/>
  <c r="BG375"/>
  <c r="BF375"/>
  <c r="T375"/>
  <c r="R375"/>
  <c r="P375"/>
  <c r="BI371"/>
  <c r="BH371"/>
  <c r="BG371"/>
  <c r="BF371"/>
  <c r="T371"/>
  <c r="R371"/>
  <c r="P371"/>
  <c r="BI368"/>
  <c r="BH368"/>
  <c r="BG368"/>
  <c r="BF368"/>
  <c r="T368"/>
  <c r="R368"/>
  <c r="P368"/>
  <c r="BI365"/>
  <c r="BH365"/>
  <c r="BG365"/>
  <c r="BF365"/>
  <c r="T365"/>
  <c r="R365"/>
  <c r="P365"/>
  <c r="BI362"/>
  <c r="BH362"/>
  <c r="BG362"/>
  <c r="BF362"/>
  <c r="T362"/>
  <c r="R362"/>
  <c r="P362"/>
  <c r="BI359"/>
  <c r="BH359"/>
  <c r="BG359"/>
  <c r="BF359"/>
  <c r="T359"/>
  <c r="R359"/>
  <c r="P359"/>
  <c r="BI356"/>
  <c r="BH356"/>
  <c r="BG356"/>
  <c r="BF356"/>
  <c r="T356"/>
  <c r="R356"/>
  <c r="P356"/>
  <c r="BI353"/>
  <c r="BH353"/>
  <c r="BG353"/>
  <c r="BF353"/>
  <c r="T353"/>
  <c r="R353"/>
  <c r="P353"/>
  <c r="BI350"/>
  <c r="BH350"/>
  <c r="BG350"/>
  <c r="BF350"/>
  <c r="T350"/>
  <c r="R350"/>
  <c r="P350"/>
  <c r="BI347"/>
  <c r="BH347"/>
  <c r="BG347"/>
  <c r="BF347"/>
  <c r="T347"/>
  <c r="R347"/>
  <c r="P347"/>
  <c r="BI344"/>
  <c r="BH344"/>
  <c r="BG344"/>
  <c r="BF344"/>
  <c r="T344"/>
  <c r="R344"/>
  <c r="P344"/>
  <c r="BI341"/>
  <c r="BH341"/>
  <c r="BG341"/>
  <c r="BF341"/>
  <c r="T341"/>
  <c r="R341"/>
  <c r="P341"/>
  <c r="BI338"/>
  <c r="BH338"/>
  <c r="BG338"/>
  <c r="BF338"/>
  <c r="T338"/>
  <c r="R338"/>
  <c r="P338"/>
  <c r="BI335"/>
  <c r="BH335"/>
  <c r="BG335"/>
  <c r="BF335"/>
  <c r="T335"/>
  <c r="R335"/>
  <c r="P335"/>
  <c r="BI332"/>
  <c r="BH332"/>
  <c r="BG332"/>
  <c r="BF332"/>
  <c r="T332"/>
  <c r="R332"/>
  <c r="P332"/>
  <c r="BI329"/>
  <c r="BH329"/>
  <c r="BG329"/>
  <c r="BF329"/>
  <c r="T329"/>
  <c r="R329"/>
  <c r="P329"/>
  <c r="BI326"/>
  <c r="BH326"/>
  <c r="BG326"/>
  <c r="BF326"/>
  <c r="T326"/>
  <c r="R326"/>
  <c r="P326"/>
  <c r="BI323"/>
  <c r="BH323"/>
  <c r="BG323"/>
  <c r="BF323"/>
  <c r="T323"/>
  <c r="R323"/>
  <c r="P323"/>
  <c r="BI320"/>
  <c r="BH320"/>
  <c r="BG320"/>
  <c r="BF320"/>
  <c r="T320"/>
  <c r="R320"/>
  <c r="P320"/>
  <c r="BI317"/>
  <c r="BH317"/>
  <c r="BG317"/>
  <c r="BF317"/>
  <c r="T317"/>
  <c r="R317"/>
  <c r="P317"/>
  <c r="BI314"/>
  <c r="BH314"/>
  <c r="BG314"/>
  <c r="BF314"/>
  <c r="T314"/>
  <c r="R314"/>
  <c r="P314"/>
  <c r="BI311"/>
  <c r="BH311"/>
  <c r="BG311"/>
  <c r="BF311"/>
  <c r="T311"/>
  <c r="R311"/>
  <c r="P311"/>
  <c r="BI308"/>
  <c r="BH308"/>
  <c r="BG308"/>
  <c r="BF308"/>
  <c r="T308"/>
  <c r="R308"/>
  <c r="P308"/>
  <c r="BI305"/>
  <c r="BH305"/>
  <c r="BG305"/>
  <c r="BF305"/>
  <c r="T305"/>
  <c r="R305"/>
  <c r="P305"/>
  <c r="BI302"/>
  <c r="BH302"/>
  <c r="BG302"/>
  <c r="BF302"/>
  <c r="T302"/>
  <c r="R302"/>
  <c r="P302"/>
  <c r="BI299"/>
  <c r="BH299"/>
  <c r="BG299"/>
  <c r="BF299"/>
  <c r="T299"/>
  <c r="R299"/>
  <c r="P299"/>
  <c r="BI296"/>
  <c r="BH296"/>
  <c r="BG296"/>
  <c r="BF296"/>
  <c r="T296"/>
  <c r="R296"/>
  <c r="P296"/>
  <c r="BI293"/>
  <c r="BH293"/>
  <c r="BG293"/>
  <c r="BF293"/>
  <c r="T293"/>
  <c r="R293"/>
  <c r="P293"/>
  <c r="BI289"/>
  <c r="BH289"/>
  <c r="BG289"/>
  <c r="BF289"/>
  <c r="T289"/>
  <c r="T288"/>
  <c r="R289"/>
  <c r="R288"/>
  <c r="P289"/>
  <c r="P288"/>
  <c r="BI285"/>
  <c r="BH285"/>
  <c r="BG285"/>
  <c r="BF285"/>
  <c r="T285"/>
  <c r="R285"/>
  <c r="P285"/>
  <c r="BI282"/>
  <c r="BH282"/>
  <c r="BG282"/>
  <c r="BF282"/>
  <c r="T282"/>
  <c r="R282"/>
  <c r="P282"/>
  <c r="BI279"/>
  <c r="BH279"/>
  <c r="BG279"/>
  <c r="BF279"/>
  <c r="T279"/>
  <c r="R279"/>
  <c r="P279"/>
  <c r="BI276"/>
  <c r="BH276"/>
  <c r="BG276"/>
  <c r="BF276"/>
  <c r="T276"/>
  <c r="R276"/>
  <c r="P276"/>
  <c r="BI273"/>
  <c r="BH273"/>
  <c r="BG273"/>
  <c r="BF273"/>
  <c r="T273"/>
  <c r="R273"/>
  <c r="P273"/>
  <c r="BI270"/>
  <c r="BH270"/>
  <c r="BG270"/>
  <c r="BF270"/>
  <c r="T270"/>
  <c r="R270"/>
  <c r="P270"/>
  <c r="BI266"/>
  <c r="BH266"/>
  <c r="BG266"/>
  <c r="BF266"/>
  <c r="T266"/>
  <c r="T265"/>
  <c r="R266"/>
  <c r="R265"/>
  <c r="P266"/>
  <c r="P265"/>
  <c r="BI262"/>
  <c r="BH262"/>
  <c r="BG262"/>
  <c r="BF262"/>
  <c r="T262"/>
  <c r="R262"/>
  <c r="P262"/>
  <c r="BI259"/>
  <c r="BH259"/>
  <c r="BG259"/>
  <c r="BF259"/>
  <c r="T259"/>
  <c r="R259"/>
  <c r="P259"/>
  <c r="BI256"/>
  <c r="BH256"/>
  <c r="BG256"/>
  <c r="BF256"/>
  <c r="T256"/>
  <c r="R256"/>
  <c r="P256"/>
  <c r="BI251"/>
  <c r="BH251"/>
  <c r="BG251"/>
  <c r="BF251"/>
  <c r="T251"/>
  <c r="R251"/>
  <c r="P251"/>
  <c r="BI248"/>
  <c r="BH248"/>
  <c r="BG248"/>
  <c r="BF248"/>
  <c r="T248"/>
  <c r="R248"/>
  <c r="P248"/>
  <c r="BI239"/>
  <c r="BH239"/>
  <c r="BG239"/>
  <c r="BF239"/>
  <c r="T239"/>
  <c r="R239"/>
  <c r="P239"/>
  <c r="BI231"/>
  <c r="BH231"/>
  <c r="BG231"/>
  <c r="BF231"/>
  <c r="T231"/>
  <c r="R231"/>
  <c r="P231"/>
  <c r="BI226"/>
  <c r="BH226"/>
  <c r="BG226"/>
  <c r="BF226"/>
  <c r="T226"/>
  <c r="R226"/>
  <c r="P226"/>
  <c r="BI223"/>
  <c r="BH223"/>
  <c r="BG223"/>
  <c r="BF223"/>
  <c r="T223"/>
  <c r="R223"/>
  <c r="P223"/>
  <c r="BI215"/>
  <c r="BH215"/>
  <c r="BG215"/>
  <c r="BF215"/>
  <c r="T215"/>
  <c r="R215"/>
  <c r="P215"/>
  <c r="BI212"/>
  <c r="BH212"/>
  <c r="BG212"/>
  <c r="BF212"/>
  <c r="T212"/>
  <c r="R212"/>
  <c r="P212"/>
  <c r="BI205"/>
  <c r="BH205"/>
  <c r="BG205"/>
  <c r="BF205"/>
  <c r="T205"/>
  <c r="R205"/>
  <c r="P205"/>
  <c r="BI202"/>
  <c r="BH202"/>
  <c r="BG202"/>
  <c r="BF202"/>
  <c r="T202"/>
  <c r="R202"/>
  <c r="P202"/>
  <c r="BI193"/>
  <c r="BH193"/>
  <c r="BG193"/>
  <c r="BF193"/>
  <c r="T193"/>
  <c r="R193"/>
  <c r="P193"/>
  <c r="BI190"/>
  <c r="BH190"/>
  <c r="BG190"/>
  <c r="BF190"/>
  <c r="T190"/>
  <c r="R190"/>
  <c r="P190"/>
  <c r="BI182"/>
  <c r="BH182"/>
  <c r="BG182"/>
  <c r="BF182"/>
  <c r="T182"/>
  <c r="R182"/>
  <c r="P182"/>
  <c r="BI179"/>
  <c r="BH179"/>
  <c r="BG179"/>
  <c r="BF179"/>
  <c r="T179"/>
  <c r="R179"/>
  <c r="P179"/>
  <c r="BI176"/>
  <c r="BH176"/>
  <c r="BG176"/>
  <c r="BF176"/>
  <c r="T176"/>
  <c r="R176"/>
  <c r="P176"/>
  <c r="BI162"/>
  <c r="BH162"/>
  <c r="BG162"/>
  <c r="BF162"/>
  <c r="T162"/>
  <c r="R162"/>
  <c r="P162"/>
  <c r="BI159"/>
  <c r="BH159"/>
  <c r="BG159"/>
  <c r="BF159"/>
  <c r="T159"/>
  <c r="R159"/>
  <c r="P159"/>
  <c r="BI156"/>
  <c r="BH156"/>
  <c r="BG156"/>
  <c r="BF156"/>
  <c r="T156"/>
  <c r="R156"/>
  <c r="P156"/>
  <c r="BI153"/>
  <c r="BH153"/>
  <c r="BG153"/>
  <c r="BF153"/>
  <c r="T153"/>
  <c r="R153"/>
  <c r="P153"/>
  <c r="BI150"/>
  <c r="BH150"/>
  <c r="BG150"/>
  <c r="BF150"/>
  <c r="T150"/>
  <c r="R150"/>
  <c r="P150"/>
  <c r="BI147"/>
  <c r="BH147"/>
  <c r="BG147"/>
  <c r="BF147"/>
  <c r="T147"/>
  <c r="R147"/>
  <c r="P147"/>
  <c r="BI144"/>
  <c r="BH144"/>
  <c r="BG144"/>
  <c r="BF144"/>
  <c r="T144"/>
  <c r="R144"/>
  <c r="P144"/>
  <c r="BI141"/>
  <c r="BH141"/>
  <c r="BG141"/>
  <c r="BF141"/>
  <c r="T141"/>
  <c r="R141"/>
  <c r="P141"/>
  <c r="BI138"/>
  <c r="BH138"/>
  <c r="BG138"/>
  <c r="BF138"/>
  <c r="T138"/>
  <c r="R138"/>
  <c r="P138"/>
  <c r="BI135"/>
  <c r="BH135"/>
  <c r="BG135"/>
  <c r="BF135"/>
  <c r="T135"/>
  <c r="R135"/>
  <c r="P135"/>
  <c r="J128"/>
  <c r="F128"/>
  <c r="F126"/>
  <c r="E124"/>
  <c r="J95"/>
  <c r="F95"/>
  <c r="F93"/>
  <c r="E91"/>
  <c r="J28"/>
  <c r="E28"/>
  <c r="J129"/>
  <c r="J27"/>
  <c r="J22"/>
  <c r="E22"/>
  <c r="F96"/>
  <c r="J21"/>
  <c r="J16"/>
  <c r="J126"/>
  <c r="E7"/>
  <c r="E85"/>
  <c i="41" r="J41"/>
  <c r="J40"/>
  <c i="1" r="AY174"/>
  <c i="41" r="J39"/>
  <c i="1" r="AX174"/>
  <c i="41" r="BI527"/>
  <c r="BH527"/>
  <c r="BG527"/>
  <c r="BF527"/>
  <c r="T527"/>
  <c r="T526"/>
  <c r="R527"/>
  <c r="R526"/>
  <c r="P527"/>
  <c r="P526"/>
  <c r="BI522"/>
  <c r="BH522"/>
  <c r="BG522"/>
  <c r="BF522"/>
  <c r="T522"/>
  <c r="R522"/>
  <c r="P522"/>
  <c r="BI519"/>
  <c r="BH519"/>
  <c r="BG519"/>
  <c r="BF519"/>
  <c r="T519"/>
  <c r="R519"/>
  <c r="P519"/>
  <c r="BI516"/>
  <c r="BH516"/>
  <c r="BG516"/>
  <c r="BF516"/>
  <c r="T516"/>
  <c r="R516"/>
  <c r="P516"/>
  <c r="BI511"/>
  <c r="BH511"/>
  <c r="BG511"/>
  <c r="BF511"/>
  <c r="T511"/>
  <c r="R511"/>
  <c r="P511"/>
  <c r="BI504"/>
  <c r="BH504"/>
  <c r="BG504"/>
  <c r="BF504"/>
  <c r="T504"/>
  <c r="R504"/>
  <c r="P504"/>
  <c r="BI501"/>
  <c r="BH501"/>
  <c r="BG501"/>
  <c r="BF501"/>
  <c r="T501"/>
  <c r="R501"/>
  <c r="P501"/>
  <c r="BI497"/>
  <c r="BH497"/>
  <c r="BG497"/>
  <c r="BF497"/>
  <c r="T497"/>
  <c r="R497"/>
  <c r="P497"/>
  <c r="BI493"/>
  <c r="BH493"/>
  <c r="BG493"/>
  <c r="BF493"/>
  <c r="T493"/>
  <c r="R493"/>
  <c r="P493"/>
  <c r="BI489"/>
  <c r="BH489"/>
  <c r="BG489"/>
  <c r="BF489"/>
  <c r="T489"/>
  <c r="R489"/>
  <c r="P489"/>
  <c r="BI485"/>
  <c r="BH485"/>
  <c r="BG485"/>
  <c r="BF485"/>
  <c r="T485"/>
  <c r="R485"/>
  <c r="P485"/>
  <c r="BI479"/>
  <c r="BH479"/>
  <c r="BG479"/>
  <c r="BF479"/>
  <c r="T479"/>
  <c r="R479"/>
  <c r="P479"/>
  <c r="BI476"/>
  <c r="BH476"/>
  <c r="BG476"/>
  <c r="BF476"/>
  <c r="T476"/>
  <c r="R476"/>
  <c r="P476"/>
  <c r="BI473"/>
  <c r="BH473"/>
  <c r="BG473"/>
  <c r="BF473"/>
  <c r="T473"/>
  <c r="R473"/>
  <c r="P473"/>
  <c r="BI470"/>
  <c r="BH470"/>
  <c r="BG470"/>
  <c r="BF470"/>
  <c r="T470"/>
  <c r="R470"/>
  <c r="P470"/>
  <c r="BI467"/>
  <c r="BH467"/>
  <c r="BG467"/>
  <c r="BF467"/>
  <c r="T467"/>
  <c r="R467"/>
  <c r="P467"/>
  <c r="BI464"/>
  <c r="BH464"/>
  <c r="BG464"/>
  <c r="BF464"/>
  <c r="T464"/>
  <c r="R464"/>
  <c r="P464"/>
  <c r="BI459"/>
  <c r="BH459"/>
  <c r="BG459"/>
  <c r="BF459"/>
  <c r="T459"/>
  <c r="R459"/>
  <c r="P459"/>
  <c r="BI456"/>
  <c r="BH456"/>
  <c r="BG456"/>
  <c r="BF456"/>
  <c r="T456"/>
  <c r="R456"/>
  <c r="P456"/>
  <c r="BI453"/>
  <c r="BH453"/>
  <c r="BG453"/>
  <c r="BF453"/>
  <c r="T453"/>
  <c r="R453"/>
  <c r="P453"/>
  <c r="BI450"/>
  <c r="BH450"/>
  <c r="BG450"/>
  <c r="BF450"/>
  <c r="T450"/>
  <c r="R450"/>
  <c r="P450"/>
  <c r="BI447"/>
  <c r="BH447"/>
  <c r="BG447"/>
  <c r="BF447"/>
  <c r="T447"/>
  <c r="R447"/>
  <c r="P447"/>
  <c r="BI444"/>
  <c r="BH444"/>
  <c r="BG444"/>
  <c r="BF444"/>
  <c r="T444"/>
  <c r="R444"/>
  <c r="P444"/>
  <c r="BI441"/>
  <c r="BH441"/>
  <c r="BG441"/>
  <c r="BF441"/>
  <c r="T441"/>
  <c r="R441"/>
  <c r="P441"/>
  <c r="BI438"/>
  <c r="BH438"/>
  <c r="BG438"/>
  <c r="BF438"/>
  <c r="T438"/>
  <c r="R438"/>
  <c r="P438"/>
  <c r="BI435"/>
  <c r="BH435"/>
  <c r="BG435"/>
  <c r="BF435"/>
  <c r="T435"/>
  <c r="R435"/>
  <c r="P435"/>
  <c r="BI432"/>
  <c r="BH432"/>
  <c r="BG432"/>
  <c r="BF432"/>
  <c r="T432"/>
  <c r="R432"/>
  <c r="P432"/>
  <c r="BI429"/>
  <c r="BH429"/>
  <c r="BG429"/>
  <c r="BF429"/>
  <c r="T429"/>
  <c r="R429"/>
  <c r="P429"/>
  <c r="BI424"/>
  <c r="BH424"/>
  <c r="BG424"/>
  <c r="BF424"/>
  <c r="T424"/>
  <c r="R424"/>
  <c r="P424"/>
  <c r="BI421"/>
  <c r="BH421"/>
  <c r="BG421"/>
  <c r="BF421"/>
  <c r="T421"/>
  <c r="R421"/>
  <c r="P421"/>
  <c r="BI418"/>
  <c r="BH418"/>
  <c r="BG418"/>
  <c r="BF418"/>
  <c r="T418"/>
  <c r="R418"/>
  <c r="P418"/>
  <c r="BI415"/>
  <c r="BH415"/>
  <c r="BG415"/>
  <c r="BF415"/>
  <c r="T415"/>
  <c r="R415"/>
  <c r="P415"/>
  <c r="BI412"/>
  <c r="BH412"/>
  <c r="BG412"/>
  <c r="BF412"/>
  <c r="T412"/>
  <c r="R412"/>
  <c r="P412"/>
  <c r="BI409"/>
  <c r="BH409"/>
  <c r="BG409"/>
  <c r="BF409"/>
  <c r="T409"/>
  <c r="R409"/>
  <c r="P409"/>
  <c r="BI405"/>
  <c r="BH405"/>
  <c r="BG405"/>
  <c r="BF405"/>
  <c r="T405"/>
  <c r="R405"/>
  <c r="P405"/>
  <c r="BI402"/>
  <c r="BH402"/>
  <c r="BG402"/>
  <c r="BF402"/>
  <c r="T402"/>
  <c r="R402"/>
  <c r="P402"/>
  <c r="BI399"/>
  <c r="BH399"/>
  <c r="BG399"/>
  <c r="BF399"/>
  <c r="T399"/>
  <c r="R399"/>
  <c r="P399"/>
  <c r="BI396"/>
  <c r="BH396"/>
  <c r="BG396"/>
  <c r="BF396"/>
  <c r="T396"/>
  <c r="R396"/>
  <c r="P396"/>
  <c r="BI393"/>
  <c r="BH393"/>
  <c r="BG393"/>
  <c r="BF393"/>
  <c r="T393"/>
  <c r="R393"/>
  <c r="P393"/>
  <c r="BI390"/>
  <c r="BH390"/>
  <c r="BG390"/>
  <c r="BF390"/>
  <c r="T390"/>
  <c r="R390"/>
  <c r="P390"/>
  <c r="BI387"/>
  <c r="BH387"/>
  <c r="BG387"/>
  <c r="BF387"/>
  <c r="T387"/>
  <c r="R387"/>
  <c r="P387"/>
  <c r="BI384"/>
  <c r="BH384"/>
  <c r="BG384"/>
  <c r="BF384"/>
  <c r="T384"/>
  <c r="R384"/>
  <c r="P384"/>
  <c r="BI381"/>
  <c r="BH381"/>
  <c r="BG381"/>
  <c r="BF381"/>
  <c r="T381"/>
  <c r="R381"/>
  <c r="P381"/>
  <c r="BI378"/>
  <c r="BH378"/>
  <c r="BG378"/>
  <c r="BF378"/>
  <c r="T378"/>
  <c r="R378"/>
  <c r="P378"/>
  <c r="BI375"/>
  <c r="BH375"/>
  <c r="BG375"/>
  <c r="BF375"/>
  <c r="T375"/>
  <c r="R375"/>
  <c r="P375"/>
  <c r="BI372"/>
  <c r="BH372"/>
  <c r="BG372"/>
  <c r="BF372"/>
  <c r="T372"/>
  <c r="R372"/>
  <c r="P372"/>
  <c r="BI369"/>
  <c r="BH369"/>
  <c r="BG369"/>
  <c r="BF369"/>
  <c r="T369"/>
  <c r="R369"/>
  <c r="P369"/>
  <c r="BI366"/>
  <c r="BH366"/>
  <c r="BG366"/>
  <c r="BF366"/>
  <c r="T366"/>
  <c r="R366"/>
  <c r="P366"/>
  <c r="BI361"/>
  <c r="BH361"/>
  <c r="BG361"/>
  <c r="BF361"/>
  <c r="T361"/>
  <c r="R361"/>
  <c r="P361"/>
  <c r="BI358"/>
  <c r="BH358"/>
  <c r="BG358"/>
  <c r="BF358"/>
  <c r="T358"/>
  <c r="R358"/>
  <c r="P358"/>
  <c r="BI355"/>
  <c r="BH355"/>
  <c r="BG355"/>
  <c r="BF355"/>
  <c r="T355"/>
  <c r="R355"/>
  <c r="P355"/>
  <c r="BI351"/>
  <c r="BH351"/>
  <c r="BG351"/>
  <c r="BF351"/>
  <c r="T351"/>
  <c r="R351"/>
  <c r="P351"/>
  <c r="BI348"/>
  <c r="BH348"/>
  <c r="BG348"/>
  <c r="BF348"/>
  <c r="T348"/>
  <c r="R348"/>
  <c r="P348"/>
  <c r="BI345"/>
  <c r="BH345"/>
  <c r="BG345"/>
  <c r="BF345"/>
  <c r="T345"/>
  <c r="R345"/>
  <c r="P345"/>
  <c r="BI342"/>
  <c r="BH342"/>
  <c r="BG342"/>
  <c r="BF342"/>
  <c r="T342"/>
  <c r="R342"/>
  <c r="P342"/>
  <c r="BI339"/>
  <c r="BH339"/>
  <c r="BG339"/>
  <c r="BF339"/>
  <c r="T339"/>
  <c r="R339"/>
  <c r="P339"/>
  <c r="BI336"/>
  <c r="BH336"/>
  <c r="BG336"/>
  <c r="BF336"/>
  <c r="T336"/>
  <c r="R336"/>
  <c r="P336"/>
  <c r="BI333"/>
  <c r="BH333"/>
  <c r="BG333"/>
  <c r="BF333"/>
  <c r="T333"/>
  <c r="R333"/>
  <c r="P333"/>
  <c r="BI326"/>
  <c r="BH326"/>
  <c r="BG326"/>
  <c r="BF326"/>
  <c r="T326"/>
  <c r="R326"/>
  <c r="P326"/>
  <c r="BI323"/>
  <c r="BH323"/>
  <c r="BG323"/>
  <c r="BF323"/>
  <c r="T323"/>
  <c r="R323"/>
  <c r="P323"/>
  <c r="BI317"/>
  <c r="BH317"/>
  <c r="BG317"/>
  <c r="BF317"/>
  <c r="T317"/>
  <c r="T305"/>
  <c r="R317"/>
  <c r="R305"/>
  <c r="P317"/>
  <c r="P305"/>
  <c r="BI312"/>
  <c r="BH312"/>
  <c r="BG312"/>
  <c r="BF312"/>
  <c r="T312"/>
  <c r="R312"/>
  <c r="P312"/>
  <c r="BI306"/>
  <c r="BH306"/>
  <c r="BG306"/>
  <c r="BF306"/>
  <c r="T306"/>
  <c r="R306"/>
  <c r="P306"/>
  <c r="BI299"/>
  <c r="BH299"/>
  <c r="BG299"/>
  <c r="BF299"/>
  <c r="T299"/>
  <c r="R299"/>
  <c r="P299"/>
  <c r="BI292"/>
  <c r="BH292"/>
  <c r="BG292"/>
  <c r="BF292"/>
  <c r="T292"/>
  <c r="R292"/>
  <c r="P292"/>
  <c r="BI286"/>
  <c r="BH286"/>
  <c r="BG286"/>
  <c r="BF286"/>
  <c r="T286"/>
  <c r="R286"/>
  <c r="P286"/>
  <c r="BI281"/>
  <c r="BH281"/>
  <c r="BG281"/>
  <c r="BF281"/>
  <c r="T281"/>
  <c r="R281"/>
  <c r="P281"/>
  <c r="BI278"/>
  <c r="BH278"/>
  <c r="BG278"/>
  <c r="BF278"/>
  <c r="T278"/>
  <c r="R278"/>
  <c r="P278"/>
  <c r="BI269"/>
  <c r="BH269"/>
  <c r="BG269"/>
  <c r="BF269"/>
  <c r="T269"/>
  <c r="R269"/>
  <c r="P269"/>
  <c r="BI261"/>
  <c r="BH261"/>
  <c r="BG261"/>
  <c r="BF261"/>
  <c r="T261"/>
  <c r="R261"/>
  <c r="P261"/>
  <c r="BI256"/>
  <c r="BH256"/>
  <c r="BG256"/>
  <c r="BF256"/>
  <c r="T256"/>
  <c r="R256"/>
  <c r="P256"/>
  <c r="BI253"/>
  <c r="BH253"/>
  <c r="BG253"/>
  <c r="BF253"/>
  <c r="T253"/>
  <c r="R253"/>
  <c r="P253"/>
  <c r="BI244"/>
  <c r="BH244"/>
  <c r="BG244"/>
  <c r="BF244"/>
  <c r="T244"/>
  <c r="R244"/>
  <c r="P244"/>
  <c r="BI241"/>
  <c r="BH241"/>
  <c r="BG241"/>
  <c r="BF241"/>
  <c r="T241"/>
  <c r="R241"/>
  <c r="P241"/>
  <c r="BI234"/>
  <c r="BH234"/>
  <c r="BG234"/>
  <c r="BF234"/>
  <c r="T234"/>
  <c r="R234"/>
  <c r="P234"/>
  <c r="BI231"/>
  <c r="BH231"/>
  <c r="BG231"/>
  <c r="BF231"/>
  <c r="T231"/>
  <c r="R231"/>
  <c r="P231"/>
  <c r="BI221"/>
  <c r="BH221"/>
  <c r="BG221"/>
  <c r="BF221"/>
  <c r="T221"/>
  <c r="R221"/>
  <c r="P221"/>
  <c r="BI218"/>
  <c r="BH218"/>
  <c r="BG218"/>
  <c r="BF218"/>
  <c r="T218"/>
  <c r="R218"/>
  <c r="P218"/>
  <c r="BI214"/>
  <c r="BH214"/>
  <c r="BG214"/>
  <c r="BF214"/>
  <c r="T214"/>
  <c r="R214"/>
  <c r="P214"/>
  <c r="BI211"/>
  <c r="BH211"/>
  <c r="BG211"/>
  <c r="BF211"/>
  <c r="T211"/>
  <c r="R211"/>
  <c r="P211"/>
  <c r="BI208"/>
  <c r="BH208"/>
  <c r="BG208"/>
  <c r="BF208"/>
  <c r="T208"/>
  <c r="R208"/>
  <c r="P208"/>
  <c r="BI197"/>
  <c r="BH197"/>
  <c r="BG197"/>
  <c r="BF197"/>
  <c r="T197"/>
  <c r="R197"/>
  <c r="P197"/>
  <c r="BI194"/>
  <c r="BH194"/>
  <c r="BG194"/>
  <c r="BF194"/>
  <c r="T194"/>
  <c r="R194"/>
  <c r="P194"/>
  <c r="BI191"/>
  <c r="BH191"/>
  <c r="BG191"/>
  <c r="BF191"/>
  <c r="T191"/>
  <c r="R191"/>
  <c r="P191"/>
  <c r="BI179"/>
  <c r="BH179"/>
  <c r="BG179"/>
  <c r="BF179"/>
  <c r="T179"/>
  <c r="R179"/>
  <c r="P179"/>
  <c r="BI172"/>
  <c r="BH172"/>
  <c r="BG172"/>
  <c r="BF172"/>
  <c r="T172"/>
  <c r="R172"/>
  <c r="P172"/>
  <c r="BI169"/>
  <c r="BH169"/>
  <c r="BG169"/>
  <c r="BF169"/>
  <c r="T169"/>
  <c r="R169"/>
  <c r="P169"/>
  <c r="BI166"/>
  <c r="BH166"/>
  <c r="BG166"/>
  <c r="BF166"/>
  <c r="T166"/>
  <c r="R166"/>
  <c r="P166"/>
  <c r="BI161"/>
  <c r="BH161"/>
  <c r="BG161"/>
  <c r="BF161"/>
  <c r="T161"/>
  <c r="R161"/>
  <c r="P161"/>
  <c r="BI156"/>
  <c r="BH156"/>
  <c r="BG156"/>
  <c r="BF156"/>
  <c r="T156"/>
  <c r="R156"/>
  <c r="P156"/>
  <c r="BI151"/>
  <c r="BH151"/>
  <c r="BG151"/>
  <c r="BF151"/>
  <c r="T151"/>
  <c r="R151"/>
  <c r="P151"/>
  <c r="BI143"/>
  <c r="BH143"/>
  <c r="BG143"/>
  <c r="BF143"/>
  <c r="T143"/>
  <c r="R143"/>
  <c r="P143"/>
  <c r="BI135"/>
  <c r="BH135"/>
  <c r="BG135"/>
  <c r="BF135"/>
  <c r="T135"/>
  <c r="R135"/>
  <c r="P135"/>
  <c r="J128"/>
  <c r="F128"/>
  <c r="F126"/>
  <c r="E124"/>
  <c r="J95"/>
  <c r="F95"/>
  <c r="F93"/>
  <c r="E91"/>
  <c r="J28"/>
  <c r="E28"/>
  <c r="J129"/>
  <c r="J27"/>
  <c r="J22"/>
  <c r="E22"/>
  <c r="F96"/>
  <c r="J21"/>
  <c r="J16"/>
  <c r="J126"/>
  <c r="E7"/>
  <c r="E118"/>
  <c i="40" r="J41"/>
  <c r="J40"/>
  <c i="1" r="AY172"/>
  <c i="40" r="J39"/>
  <c i="1" r="AX172"/>
  <c i="40" r="BI303"/>
  <c r="BH303"/>
  <c r="BG303"/>
  <c r="BF303"/>
  <c r="T303"/>
  <c r="T302"/>
  <c r="R303"/>
  <c r="R302"/>
  <c r="P303"/>
  <c r="P302"/>
  <c r="BI298"/>
  <c r="BH298"/>
  <c r="BG298"/>
  <c r="BF298"/>
  <c r="T298"/>
  <c r="R298"/>
  <c r="P298"/>
  <c r="BI295"/>
  <c r="BH295"/>
  <c r="BG295"/>
  <c r="BF295"/>
  <c r="T295"/>
  <c r="R295"/>
  <c r="P295"/>
  <c r="BI290"/>
  <c r="BH290"/>
  <c r="BG290"/>
  <c r="BF290"/>
  <c r="T290"/>
  <c r="R290"/>
  <c r="P290"/>
  <c r="BI286"/>
  <c r="BH286"/>
  <c r="BG286"/>
  <c r="BF286"/>
  <c r="T286"/>
  <c r="T285"/>
  <c r="R286"/>
  <c r="R285"/>
  <c r="P286"/>
  <c r="P285"/>
  <c r="BI282"/>
  <c r="BH282"/>
  <c r="BG282"/>
  <c r="BF282"/>
  <c r="T282"/>
  <c r="R282"/>
  <c r="P282"/>
  <c r="BI279"/>
  <c r="BH279"/>
  <c r="BG279"/>
  <c r="BF279"/>
  <c r="T279"/>
  <c r="R279"/>
  <c r="P279"/>
  <c r="BI276"/>
  <c r="BH276"/>
  <c r="BG276"/>
  <c r="BF276"/>
  <c r="T276"/>
  <c r="R276"/>
  <c r="P276"/>
  <c r="BI273"/>
  <c r="BH273"/>
  <c r="BG273"/>
  <c r="BF273"/>
  <c r="T273"/>
  <c r="R273"/>
  <c r="P273"/>
  <c r="BI270"/>
  <c r="BH270"/>
  <c r="BG270"/>
  <c r="BF270"/>
  <c r="T270"/>
  <c r="R270"/>
  <c r="P270"/>
  <c r="BI267"/>
  <c r="BH267"/>
  <c r="BG267"/>
  <c r="BF267"/>
  <c r="T267"/>
  <c r="R267"/>
  <c r="P267"/>
  <c r="BI264"/>
  <c r="BH264"/>
  <c r="BG264"/>
  <c r="BF264"/>
  <c r="T264"/>
  <c r="R264"/>
  <c r="P264"/>
  <c r="BI261"/>
  <c r="BH261"/>
  <c r="BG261"/>
  <c r="BF261"/>
  <c r="T261"/>
  <c r="R261"/>
  <c r="P261"/>
  <c r="BI258"/>
  <c r="BH258"/>
  <c r="BG258"/>
  <c r="BF258"/>
  <c r="T258"/>
  <c r="R258"/>
  <c r="P258"/>
  <c r="BI255"/>
  <c r="BH255"/>
  <c r="BG255"/>
  <c r="BF255"/>
  <c r="T255"/>
  <c r="R255"/>
  <c r="P255"/>
  <c r="BI252"/>
  <c r="BH252"/>
  <c r="BG252"/>
  <c r="BF252"/>
  <c r="T252"/>
  <c r="R252"/>
  <c r="P252"/>
  <c r="BI248"/>
  <c r="BH248"/>
  <c r="BG248"/>
  <c r="BF248"/>
  <c r="T248"/>
  <c r="R248"/>
  <c r="P248"/>
  <c r="BI245"/>
  <c r="BH245"/>
  <c r="BG245"/>
  <c r="BF245"/>
  <c r="T245"/>
  <c r="R245"/>
  <c r="P245"/>
  <c r="BI242"/>
  <c r="BH242"/>
  <c r="BG242"/>
  <c r="BF242"/>
  <c r="T242"/>
  <c r="R242"/>
  <c r="P242"/>
  <c r="BI239"/>
  <c r="BH239"/>
  <c r="BG239"/>
  <c r="BF239"/>
  <c r="T239"/>
  <c r="R239"/>
  <c r="P239"/>
  <c r="BI235"/>
  <c r="BH235"/>
  <c r="BG235"/>
  <c r="BF235"/>
  <c r="T235"/>
  <c r="R235"/>
  <c r="P235"/>
  <c r="BI232"/>
  <c r="BH232"/>
  <c r="BG232"/>
  <c r="BF232"/>
  <c r="T232"/>
  <c r="R232"/>
  <c r="P232"/>
  <c r="BI228"/>
  <c r="BH228"/>
  <c r="BG228"/>
  <c r="BF228"/>
  <c r="T228"/>
  <c r="T227"/>
  <c r="R228"/>
  <c r="R227"/>
  <c r="P228"/>
  <c r="P227"/>
  <c r="BI224"/>
  <c r="BH224"/>
  <c r="BG224"/>
  <c r="BF224"/>
  <c r="T224"/>
  <c r="R224"/>
  <c r="P224"/>
  <c r="BI221"/>
  <c r="BH221"/>
  <c r="BG221"/>
  <c r="BF221"/>
  <c r="T221"/>
  <c r="R221"/>
  <c r="P221"/>
  <c r="BI216"/>
  <c r="BH216"/>
  <c r="BG216"/>
  <c r="BF216"/>
  <c r="T216"/>
  <c r="R216"/>
  <c r="P216"/>
  <c r="BI213"/>
  <c r="BH213"/>
  <c r="BG213"/>
  <c r="BF213"/>
  <c r="T213"/>
  <c r="R213"/>
  <c r="P213"/>
  <c r="BI206"/>
  <c r="BH206"/>
  <c r="BG206"/>
  <c r="BF206"/>
  <c r="T206"/>
  <c r="R206"/>
  <c r="P206"/>
  <c r="BI198"/>
  <c r="BH198"/>
  <c r="BG198"/>
  <c r="BF198"/>
  <c r="T198"/>
  <c r="R198"/>
  <c r="P198"/>
  <c r="BI195"/>
  <c r="BH195"/>
  <c r="BG195"/>
  <c r="BF195"/>
  <c r="T195"/>
  <c r="R195"/>
  <c r="P195"/>
  <c r="BI192"/>
  <c r="BH192"/>
  <c r="BG192"/>
  <c r="BF192"/>
  <c r="T192"/>
  <c r="R192"/>
  <c r="P192"/>
  <c r="BI184"/>
  <c r="BH184"/>
  <c r="BG184"/>
  <c r="BF184"/>
  <c r="T184"/>
  <c r="R184"/>
  <c r="P184"/>
  <c r="BI181"/>
  <c r="BH181"/>
  <c r="BG181"/>
  <c r="BF181"/>
  <c r="T181"/>
  <c r="R181"/>
  <c r="P181"/>
  <c r="BI174"/>
  <c r="BH174"/>
  <c r="BG174"/>
  <c r="BF174"/>
  <c r="T174"/>
  <c r="R174"/>
  <c r="P174"/>
  <c r="BI171"/>
  <c r="BH171"/>
  <c r="BG171"/>
  <c r="BF171"/>
  <c r="T171"/>
  <c r="R171"/>
  <c r="P171"/>
  <c r="BI163"/>
  <c r="BH163"/>
  <c r="BG163"/>
  <c r="BF163"/>
  <c r="T163"/>
  <c r="R163"/>
  <c r="P163"/>
  <c r="BI160"/>
  <c r="BH160"/>
  <c r="BG160"/>
  <c r="BF160"/>
  <c r="T160"/>
  <c r="R160"/>
  <c r="P160"/>
  <c r="BI157"/>
  <c r="BH157"/>
  <c r="BG157"/>
  <c r="BF157"/>
  <c r="T157"/>
  <c r="R157"/>
  <c r="P157"/>
  <c r="BI149"/>
  <c r="BH149"/>
  <c r="BG149"/>
  <c r="BF149"/>
  <c r="T149"/>
  <c r="R149"/>
  <c r="P149"/>
  <c r="BI146"/>
  <c r="BH146"/>
  <c r="BG146"/>
  <c r="BF146"/>
  <c r="T146"/>
  <c r="R146"/>
  <c r="P146"/>
  <c r="BI143"/>
  <c r="BH143"/>
  <c r="BG143"/>
  <c r="BF143"/>
  <c r="T143"/>
  <c r="R143"/>
  <c r="P143"/>
  <c r="BI139"/>
  <c r="BH139"/>
  <c r="BG139"/>
  <c r="BF139"/>
  <c r="T139"/>
  <c r="R139"/>
  <c r="P139"/>
  <c r="BI135"/>
  <c r="BH135"/>
  <c r="BG135"/>
  <c r="BF135"/>
  <c r="T135"/>
  <c r="R135"/>
  <c r="P135"/>
  <c r="J128"/>
  <c r="F128"/>
  <c r="F126"/>
  <c r="E124"/>
  <c r="J95"/>
  <c r="F95"/>
  <c r="F93"/>
  <c r="E91"/>
  <c r="J28"/>
  <c r="E28"/>
  <c r="J96"/>
  <c r="J27"/>
  <c r="J22"/>
  <c r="E22"/>
  <c r="F129"/>
  <c r="J21"/>
  <c r="J16"/>
  <c r="J126"/>
  <c r="E7"/>
  <c r="E85"/>
  <c i="39" r="J41"/>
  <c r="J40"/>
  <c i="1" r="AY171"/>
  <c i="39" r="J39"/>
  <c i="1" r="AX171"/>
  <c i="39" r="BI398"/>
  <c r="BH398"/>
  <c r="BG398"/>
  <c r="BF398"/>
  <c r="T398"/>
  <c r="T397"/>
  <c r="R398"/>
  <c r="R397"/>
  <c r="P398"/>
  <c r="P397"/>
  <c r="BI393"/>
  <c r="BH393"/>
  <c r="BG393"/>
  <c r="BF393"/>
  <c r="T393"/>
  <c r="R393"/>
  <c r="P393"/>
  <c r="BI390"/>
  <c r="BH390"/>
  <c r="BG390"/>
  <c r="BF390"/>
  <c r="T390"/>
  <c r="R390"/>
  <c r="P390"/>
  <c r="BI387"/>
  <c r="BH387"/>
  <c r="BG387"/>
  <c r="BF387"/>
  <c r="T387"/>
  <c r="R387"/>
  <c r="P387"/>
  <c r="BI382"/>
  <c r="BH382"/>
  <c r="BG382"/>
  <c r="BF382"/>
  <c r="T382"/>
  <c r="R382"/>
  <c r="P382"/>
  <c r="BI377"/>
  <c r="BH377"/>
  <c r="BG377"/>
  <c r="BF377"/>
  <c r="T377"/>
  <c r="R377"/>
  <c r="P377"/>
  <c r="BI374"/>
  <c r="BH374"/>
  <c r="BG374"/>
  <c r="BF374"/>
  <c r="T374"/>
  <c r="R374"/>
  <c r="P374"/>
  <c r="BI371"/>
  <c r="BH371"/>
  <c r="BG371"/>
  <c r="BF371"/>
  <c r="T371"/>
  <c r="R371"/>
  <c r="P371"/>
  <c r="BI367"/>
  <c r="BH367"/>
  <c r="BG367"/>
  <c r="BF367"/>
  <c r="T367"/>
  <c r="R367"/>
  <c r="P367"/>
  <c r="BI364"/>
  <c r="BH364"/>
  <c r="BG364"/>
  <c r="BF364"/>
  <c r="T364"/>
  <c r="R364"/>
  <c r="P364"/>
  <c r="BI361"/>
  <c r="BH361"/>
  <c r="BG361"/>
  <c r="BF361"/>
  <c r="T361"/>
  <c r="R361"/>
  <c r="P361"/>
  <c r="BI356"/>
  <c r="BH356"/>
  <c r="BG356"/>
  <c r="BF356"/>
  <c r="T356"/>
  <c r="R356"/>
  <c r="P356"/>
  <c r="BI352"/>
  <c r="BH352"/>
  <c r="BG352"/>
  <c r="BF352"/>
  <c r="T352"/>
  <c r="R352"/>
  <c r="P352"/>
  <c r="BI348"/>
  <c r="BH348"/>
  <c r="BG348"/>
  <c r="BF348"/>
  <c r="T348"/>
  <c r="R348"/>
  <c r="P348"/>
  <c r="BI345"/>
  <c r="BH345"/>
  <c r="BG345"/>
  <c r="BF345"/>
  <c r="T345"/>
  <c r="R345"/>
  <c r="P345"/>
  <c r="BI342"/>
  <c r="BH342"/>
  <c r="BG342"/>
  <c r="BF342"/>
  <c r="T342"/>
  <c r="R342"/>
  <c r="P342"/>
  <c r="BI339"/>
  <c r="BH339"/>
  <c r="BG339"/>
  <c r="BF339"/>
  <c r="T339"/>
  <c r="R339"/>
  <c r="P339"/>
  <c r="BI336"/>
  <c r="BH336"/>
  <c r="BG336"/>
  <c r="BF336"/>
  <c r="T336"/>
  <c r="R336"/>
  <c r="P336"/>
  <c r="BI333"/>
  <c r="BH333"/>
  <c r="BG333"/>
  <c r="BF333"/>
  <c r="T333"/>
  <c r="R333"/>
  <c r="P333"/>
  <c r="BI330"/>
  <c r="BH330"/>
  <c r="BG330"/>
  <c r="BF330"/>
  <c r="T330"/>
  <c r="R330"/>
  <c r="P330"/>
  <c r="BI327"/>
  <c r="BH327"/>
  <c r="BG327"/>
  <c r="BF327"/>
  <c r="T327"/>
  <c r="R327"/>
  <c r="P327"/>
  <c r="BI324"/>
  <c r="BH324"/>
  <c r="BG324"/>
  <c r="BF324"/>
  <c r="T324"/>
  <c r="R324"/>
  <c r="P324"/>
  <c r="BI321"/>
  <c r="BH321"/>
  <c r="BG321"/>
  <c r="BF321"/>
  <c r="T321"/>
  <c r="R321"/>
  <c r="P321"/>
  <c r="BI318"/>
  <c r="BH318"/>
  <c r="BG318"/>
  <c r="BF318"/>
  <c r="T318"/>
  <c r="R318"/>
  <c r="P318"/>
  <c r="BI315"/>
  <c r="BH315"/>
  <c r="BG315"/>
  <c r="BF315"/>
  <c r="T315"/>
  <c r="R315"/>
  <c r="P315"/>
  <c r="BI312"/>
  <c r="BH312"/>
  <c r="BG312"/>
  <c r="BF312"/>
  <c r="T312"/>
  <c r="R312"/>
  <c r="P312"/>
  <c r="BI309"/>
  <c r="BH309"/>
  <c r="BG309"/>
  <c r="BF309"/>
  <c r="T309"/>
  <c r="R309"/>
  <c r="P309"/>
  <c r="BI306"/>
  <c r="BH306"/>
  <c r="BG306"/>
  <c r="BF306"/>
  <c r="T306"/>
  <c r="R306"/>
  <c r="P306"/>
  <c r="BI303"/>
  <c r="BH303"/>
  <c r="BG303"/>
  <c r="BF303"/>
  <c r="T303"/>
  <c r="R303"/>
  <c r="P303"/>
  <c r="BI300"/>
  <c r="BH300"/>
  <c r="BG300"/>
  <c r="BF300"/>
  <c r="T300"/>
  <c r="R300"/>
  <c r="P300"/>
  <c r="BI297"/>
  <c r="BH297"/>
  <c r="BG297"/>
  <c r="BF297"/>
  <c r="T297"/>
  <c r="R297"/>
  <c r="P297"/>
  <c r="BI294"/>
  <c r="BH294"/>
  <c r="BG294"/>
  <c r="BF294"/>
  <c r="T294"/>
  <c r="R294"/>
  <c r="P294"/>
  <c r="BI291"/>
  <c r="BH291"/>
  <c r="BG291"/>
  <c r="BF291"/>
  <c r="T291"/>
  <c r="R291"/>
  <c r="P291"/>
  <c r="BI288"/>
  <c r="BH288"/>
  <c r="BG288"/>
  <c r="BF288"/>
  <c r="T288"/>
  <c r="R288"/>
  <c r="P288"/>
  <c r="BI285"/>
  <c r="BH285"/>
  <c r="BG285"/>
  <c r="BF285"/>
  <c r="T285"/>
  <c r="R285"/>
  <c r="P285"/>
  <c r="BI282"/>
  <c r="BH282"/>
  <c r="BG282"/>
  <c r="BF282"/>
  <c r="T282"/>
  <c r="R282"/>
  <c r="P282"/>
  <c r="BI277"/>
  <c r="BH277"/>
  <c r="BG277"/>
  <c r="BF277"/>
  <c r="T277"/>
  <c r="R277"/>
  <c r="P277"/>
  <c r="BI274"/>
  <c r="BH274"/>
  <c r="BG274"/>
  <c r="BF274"/>
  <c r="T274"/>
  <c r="R274"/>
  <c r="P274"/>
  <c r="BI271"/>
  <c r="BH271"/>
  <c r="BG271"/>
  <c r="BF271"/>
  <c r="T271"/>
  <c r="R271"/>
  <c r="P271"/>
  <c r="BI268"/>
  <c r="BH268"/>
  <c r="BG268"/>
  <c r="BF268"/>
  <c r="T268"/>
  <c r="R268"/>
  <c r="P268"/>
  <c r="BI265"/>
  <c r="BH265"/>
  <c r="BG265"/>
  <c r="BF265"/>
  <c r="T265"/>
  <c r="R265"/>
  <c r="P265"/>
  <c r="BI260"/>
  <c r="BH260"/>
  <c r="BG260"/>
  <c r="BF260"/>
  <c r="T260"/>
  <c r="T259"/>
  <c r="R260"/>
  <c r="R259"/>
  <c r="P260"/>
  <c r="P259"/>
  <c r="BI254"/>
  <c r="BH254"/>
  <c r="BG254"/>
  <c r="BF254"/>
  <c r="T254"/>
  <c r="R254"/>
  <c r="P254"/>
  <c r="BI249"/>
  <c r="BH249"/>
  <c r="BG249"/>
  <c r="BF249"/>
  <c r="T249"/>
  <c r="R249"/>
  <c r="P249"/>
  <c r="BI246"/>
  <c r="BH246"/>
  <c r="BG246"/>
  <c r="BF246"/>
  <c r="T246"/>
  <c r="R246"/>
  <c r="P246"/>
  <c r="BI241"/>
  <c r="BH241"/>
  <c r="BG241"/>
  <c r="BF241"/>
  <c r="T241"/>
  <c r="R241"/>
  <c r="P241"/>
  <c r="BI238"/>
  <c r="BH238"/>
  <c r="BG238"/>
  <c r="BF238"/>
  <c r="T238"/>
  <c r="R238"/>
  <c r="P238"/>
  <c r="BI233"/>
  <c r="BH233"/>
  <c r="BG233"/>
  <c r="BF233"/>
  <c r="T233"/>
  <c r="R233"/>
  <c r="P233"/>
  <c r="BI230"/>
  <c r="BH230"/>
  <c r="BG230"/>
  <c r="BF230"/>
  <c r="T230"/>
  <c r="R230"/>
  <c r="P230"/>
  <c r="BI221"/>
  <c r="BH221"/>
  <c r="BG221"/>
  <c r="BF221"/>
  <c r="T221"/>
  <c r="R221"/>
  <c r="P221"/>
  <c r="BI213"/>
  <c r="BH213"/>
  <c r="BG213"/>
  <c r="BF213"/>
  <c r="T213"/>
  <c r="R213"/>
  <c r="P213"/>
  <c r="BI210"/>
  <c r="BH210"/>
  <c r="BG210"/>
  <c r="BF210"/>
  <c r="T210"/>
  <c r="R210"/>
  <c r="P210"/>
  <c r="BI207"/>
  <c r="BH207"/>
  <c r="BG207"/>
  <c r="BF207"/>
  <c r="T207"/>
  <c r="R207"/>
  <c r="P207"/>
  <c r="BI199"/>
  <c r="BH199"/>
  <c r="BG199"/>
  <c r="BF199"/>
  <c r="T199"/>
  <c r="R199"/>
  <c r="P199"/>
  <c r="BI196"/>
  <c r="BH196"/>
  <c r="BG196"/>
  <c r="BF196"/>
  <c r="T196"/>
  <c r="R196"/>
  <c r="P196"/>
  <c r="BI189"/>
  <c r="BH189"/>
  <c r="BG189"/>
  <c r="BF189"/>
  <c r="T189"/>
  <c r="R189"/>
  <c r="P189"/>
  <c r="BI186"/>
  <c r="BH186"/>
  <c r="BG186"/>
  <c r="BF186"/>
  <c r="T186"/>
  <c r="R186"/>
  <c r="P186"/>
  <c r="BI178"/>
  <c r="BH178"/>
  <c r="BG178"/>
  <c r="BF178"/>
  <c r="T178"/>
  <c r="R178"/>
  <c r="P178"/>
  <c r="BI175"/>
  <c r="BH175"/>
  <c r="BG175"/>
  <c r="BF175"/>
  <c r="T175"/>
  <c r="R175"/>
  <c r="P175"/>
  <c r="BI169"/>
  <c r="BH169"/>
  <c r="BG169"/>
  <c r="BF169"/>
  <c r="T169"/>
  <c r="R169"/>
  <c r="P169"/>
  <c r="BI166"/>
  <c r="BH166"/>
  <c r="BG166"/>
  <c r="BF166"/>
  <c r="T166"/>
  <c r="R166"/>
  <c r="P166"/>
  <c r="BI163"/>
  <c r="BH163"/>
  <c r="BG163"/>
  <c r="BF163"/>
  <c r="T163"/>
  <c r="R163"/>
  <c r="P163"/>
  <c r="BI153"/>
  <c r="BH153"/>
  <c r="BG153"/>
  <c r="BF153"/>
  <c r="T153"/>
  <c r="R153"/>
  <c r="P153"/>
  <c r="BI150"/>
  <c r="BH150"/>
  <c r="BG150"/>
  <c r="BF150"/>
  <c r="T150"/>
  <c r="R150"/>
  <c r="P150"/>
  <c r="BI147"/>
  <c r="BH147"/>
  <c r="BG147"/>
  <c r="BF147"/>
  <c r="T147"/>
  <c r="R147"/>
  <c r="P147"/>
  <c r="BI143"/>
  <c r="BH143"/>
  <c r="BG143"/>
  <c r="BF143"/>
  <c r="T143"/>
  <c r="R143"/>
  <c r="P143"/>
  <c r="BI139"/>
  <c r="BH139"/>
  <c r="BG139"/>
  <c r="BF139"/>
  <c r="T139"/>
  <c r="R139"/>
  <c r="P139"/>
  <c r="BI135"/>
  <c r="BH135"/>
  <c r="BG135"/>
  <c r="BF135"/>
  <c r="T135"/>
  <c r="R135"/>
  <c r="P135"/>
  <c r="J128"/>
  <c r="F128"/>
  <c r="F126"/>
  <c r="E124"/>
  <c r="J95"/>
  <c r="F95"/>
  <c r="F93"/>
  <c r="E91"/>
  <c r="J28"/>
  <c r="E28"/>
  <c r="J96"/>
  <c r="J27"/>
  <c r="J22"/>
  <c r="E22"/>
  <c r="F129"/>
  <c r="J21"/>
  <c r="J16"/>
  <c r="J126"/>
  <c r="E7"/>
  <c r="E118"/>
  <c i="38" r="J41"/>
  <c r="J40"/>
  <c i="1" r="AY170"/>
  <c i="38" r="J39"/>
  <c i="1" r="AX170"/>
  <c i="38" r="BI646"/>
  <c r="BH646"/>
  <c r="BG646"/>
  <c r="BF646"/>
  <c r="T646"/>
  <c r="T645"/>
  <c r="R646"/>
  <c r="R645"/>
  <c r="P646"/>
  <c r="P645"/>
  <c r="BI641"/>
  <c r="BH641"/>
  <c r="BG641"/>
  <c r="BF641"/>
  <c r="T641"/>
  <c r="R641"/>
  <c r="P641"/>
  <c r="BI638"/>
  <c r="BH638"/>
  <c r="BG638"/>
  <c r="BF638"/>
  <c r="T638"/>
  <c r="R638"/>
  <c r="P638"/>
  <c r="BI633"/>
  <c r="BH633"/>
  <c r="BG633"/>
  <c r="BF633"/>
  <c r="T633"/>
  <c r="R633"/>
  <c r="P633"/>
  <c r="BI628"/>
  <c r="BH628"/>
  <c r="BG628"/>
  <c r="BF628"/>
  <c r="T628"/>
  <c r="R628"/>
  <c r="P628"/>
  <c r="BI621"/>
  <c r="BH621"/>
  <c r="BG621"/>
  <c r="BF621"/>
  <c r="T621"/>
  <c r="R621"/>
  <c r="P621"/>
  <c r="BI618"/>
  <c r="BH618"/>
  <c r="BG618"/>
  <c r="BF618"/>
  <c r="T618"/>
  <c r="R618"/>
  <c r="P618"/>
  <c r="BI611"/>
  <c r="BH611"/>
  <c r="BG611"/>
  <c r="BF611"/>
  <c r="T611"/>
  <c r="R611"/>
  <c r="P611"/>
  <c r="BI608"/>
  <c r="BH608"/>
  <c r="BG608"/>
  <c r="BF608"/>
  <c r="T608"/>
  <c r="R608"/>
  <c r="P608"/>
  <c r="BI605"/>
  <c r="BH605"/>
  <c r="BG605"/>
  <c r="BF605"/>
  <c r="T605"/>
  <c r="R605"/>
  <c r="P605"/>
  <c r="BI596"/>
  <c r="BH596"/>
  <c r="BG596"/>
  <c r="BF596"/>
  <c r="T596"/>
  <c r="T587"/>
  <c r="R596"/>
  <c r="R587"/>
  <c r="P596"/>
  <c r="P587"/>
  <c r="BI588"/>
  <c r="BH588"/>
  <c r="BG588"/>
  <c r="BF588"/>
  <c r="T588"/>
  <c r="R588"/>
  <c r="P588"/>
  <c r="BI584"/>
  <c r="BH584"/>
  <c r="BG584"/>
  <c r="BF584"/>
  <c r="T584"/>
  <c r="R584"/>
  <c r="P584"/>
  <c r="BI578"/>
  <c r="BH578"/>
  <c r="BG578"/>
  <c r="BF578"/>
  <c r="T578"/>
  <c r="R578"/>
  <c r="P578"/>
  <c r="BI575"/>
  <c r="BH575"/>
  <c r="BG575"/>
  <c r="BF575"/>
  <c r="T575"/>
  <c r="R575"/>
  <c r="P575"/>
  <c r="BI572"/>
  <c r="BH572"/>
  <c r="BG572"/>
  <c r="BF572"/>
  <c r="T572"/>
  <c r="R572"/>
  <c r="P572"/>
  <c r="BI569"/>
  <c r="BH569"/>
  <c r="BG569"/>
  <c r="BF569"/>
  <c r="T569"/>
  <c r="R569"/>
  <c r="P569"/>
  <c r="BI566"/>
  <c r="BH566"/>
  <c r="BG566"/>
  <c r="BF566"/>
  <c r="T566"/>
  <c r="R566"/>
  <c r="P566"/>
  <c r="BI563"/>
  <c r="BH563"/>
  <c r="BG563"/>
  <c r="BF563"/>
  <c r="T563"/>
  <c r="R563"/>
  <c r="P563"/>
  <c r="BI558"/>
  <c r="BH558"/>
  <c r="BG558"/>
  <c r="BF558"/>
  <c r="T558"/>
  <c r="R558"/>
  <c r="P558"/>
  <c r="BI555"/>
  <c r="BH555"/>
  <c r="BG555"/>
  <c r="BF555"/>
  <c r="T555"/>
  <c r="R555"/>
  <c r="P555"/>
  <c r="BI552"/>
  <c r="BH552"/>
  <c r="BG552"/>
  <c r="BF552"/>
  <c r="T552"/>
  <c r="R552"/>
  <c r="P552"/>
  <c r="BI549"/>
  <c r="BH549"/>
  <c r="BG549"/>
  <c r="BF549"/>
  <c r="T549"/>
  <c r="R549"/>
  <c r="P549"/>
  <c r="BI546"/>
  <c r="BH546"/>
  <c r="BG546"/>
  <c r="BF546"/>
  <c r="T546"/>
  <c r="R546"/>
  <c r="P546"/>
  <c r="BI543"/>
  <c r="BH543"/>
  <c r="BG543"/>
  <c r="BF543"/>
  <c r="T543"/>
  <c r="R543"/>
  <c r="P543"/>
  <c r="BI540"/>
  <c r="BH540"/>
  <c r="BG540"/>
  <c r="BF540"/>
  <c r="T540"/>
  <c r="R540"/>
  <c r="P540"/>
  <c r="BI537"/>
  <c r="BH537"/>
  <c r="BG537"/>
  <c r="BF537"/>
  <c r="T537"/>
  <c r="R537"/>
  <c r="P537"/>
  <c r="BI534"/>
  <c r="BH534"/>
  <c r="BG534"/>
  <c r="BF534"/>
  <c r="T534"/>
  <c r="R534"/>
  <c r="P534"/>
  <c r="BI531"/>
  <c r="BH531"/>
  <c r="BG531"/>
  <c r="BF531"/>
  <c r="T531"/>
  <c r="R531"/>
  <c r="P531"/>
  <c r="BI528"/>
  <c r="BH528"/>
  <c r="BG528"/>
  <c r="BF528"/>
  <c r="T528"/>
  <c r="R528"/>
  <c r="P528"/>
  <c r="BI525"/>
  <c r="BH525"/>
  <c r="BG525"/>
  <c r="BF525"/>
  <c r="T525"/>
  <c r="R525"/>
  <c r="P525"/>
  <c r="BI522"/>
  <c r="BH522"/>
  <c r="BG522"/>
  <c r="BF522"/>
  <c r="T522"/>
  <c r="R522"/>
  <c r="P522"/>
  <c r="BI519"/>
  <c r="BH519"/>
  <c r="BG519"/>
  <c r="BF519"/>
  <c r="T519"/>
  <c r="R519"/>
  <c r="P519"/>
  <c r="BI516"/>
  <c r="BH516"/>
  <c r="BG516"/>
  <c r="BF516"/>
  <c r="T516"/>
  <c r="R516"/>
  <c r="P516"/>
  <c r="BI513"/>
  <c r="BH513"/>
  <c r="BG513"/>
  <c r="BF513"/>
  <c r="T513"/>
  <c r="R513"/>
  <c r="P513"/>
  <c r="BI510"/>
  <c r="BH510"/>
  <c r="BG510"/>
  <c r="BF510"/>
  <c r="T510"/>
  <c r="R510"/>
  <c r="P510"/>
  <c r="BI507"/>
  <c r="BH507"/>
  <c r="BG507"/>
  <c r="BF507"/>
  <c r="T507"/>
  <c r="R507"/>
  <c r="P507"/>
  <c r="BI504"/>
  <c r="BH504"/>
  <c r="BG504"/>
  <c r="BF504"/>
  <c r="T504"/>
  <c r="R504"/>
  <c r="P504"/>
  <c r="BI499"/>
  <c r="BH499"/>
  <c r="BG499"/>
  <c r="BF499"/>
  <c r="T499"/>
  <c r="R499"/>
  <c r="P499"/>
  <c r="BI496"/>
  <c r="BH496"/>
  <c r="BG496"/>
  <c r="BF496"/>
  <c r="T496"/>
  <c r="R496"/>
  <c r="P496"/>
  <c r="BI493"/>
  <c r="BH493"/>
  <c r="BG493"/>
  <c r="BF493"/>
  <c r="T493"/>
  <c r="R493"/>
  <c r="P493"/>
  <c r="BI490"/>
  <c r="BH490"/>
  <c r="BG490"/>
  <c r="BF490"/>
  <c r="T490"/>
  <c r="R490"/>
  <c r="P490"/>
  <c r="BI487"/>
  <c r="BH487"/>
  <c r="BG487"/>
  <c r="BF487"/>
  <c r="T487"/>
  <c r="R487"/>
  <c r="P487"/>
  <c r="BI484"/>
  <c r="BH484"/>
  <c r="BG484"/>
  <c r="BF484"/>
  <c r="T484"/>
  <c r="R484"/>
  <c r="P484"/>
  <c r="BI482"/>
  <c r="BH482"/>
  <c r="BG482"/>
  <c r="BF482"/>
  <c r="T482"/>
  <c r="R482"/>
  <c r="P482"/>
  <c r="BI479"/>
  <c r="BH479"/>
  <c r="BG479"/>
  <c r="BF479"/>
  <c r="T479"/>
  <c r="R479"/>
  <c r="P479"/>
  <c r="BI476"/>
  <c r="BH476"/>
  <c r="BG476"/>
  <c r="BF476"/>
  <c r="T476"/>
  <c r="R476"/>
  <c r="P476"/>
  <c r="BI473"/>
  <c r="BH473"/>
  <c r="BG473"/>
  <c r="BF473"/>
  <c r="T473"/>
  <c r="R473"/>
  <c r="P473"/>
  <c r="BI469"/>
  <c r="BH469"/>
  <c r="BG469"/>
  <c r="BF469"/>
  <c r="T469"/>
  <c r="R469"/>
  <c r="P469"/>
  <c r="BI466"/>
  <c r="BH466"/>
  <c r="BG466"/>
  <c r="BF466"/>
  <c r="T466"/>
  <c r="R466"/>
  <c r="P466"/>
  <c r="BI463"/>
  <c r="BH463"/>
  <c r="BG463"/>
  <c r="BF463"/>
  <c r="T463"/>
  <c r="R463"/>
  <c r="P463"/>
  <c r="BI460"/>
  <c r="BH460"/>
  <c r="BG460"/>
  <c r="BF460"/>
  <c r="T460"/>
  <c r="R460"/>
  <c r="P460"/>
  <c r="BI457"/>
  <c r="BH457"/>
  <c r="BG457"/>
  <c r="BF457"/>
  <c r="T457"/>
  <c r="R457"/>
  <c r="P457"/>
  <c r="BI454"/>
  <c r="BH454"/>
  <c r="BG454"/>
  <c r="BF454"/>
  <c r="T454"/>
  <c r="R454"/>
  <c r="P454"/>
  <c r="BI451"/>
  <c r="BH451"/>
  <c r="BG451"/>
  <c r="BF451"/>
  <c r="T451"/>
  <c r="R451"/>
  <c r="P451"/>
  <c r="BI448"/>
  <c r="BH448"/>
  <c r="BG448"/>
  <c r="BF448"/>
  <c r="T448"/>
  <c r="R448"/>
  <c r="P448"/>
  <c r="BI445"/>
  <c r="BH445"/>
  <c r="BG445"/>
  <c r="BF445"/>
  <c r="T445"/>
  <c r="R445"/>
  <c r="P445"/>
  <c r="BI442"/>
  <c r="BH442"/>
  <c r="BG442"/>
  <c r="BF442"/>
  <c r="T442"/>
  <c r="R442"/>
  <c r="P442"/>
  <c r="BI439"/>
  <c r="BH439"/>
  <c r="BG439"/>
  <c r="BF439"/>
  <c r="T439"/>
  <c r="R439"/>
  <c r="P439"/>
  <c r="BI436"/>
  <c r="BH436"/>
  <c r="BG436"/>
  <c r="BF436"/>
  <c r="T436"/>
  <c r="R436"/>
  <c r="P436"/>
  <c r="BI433"/>
  <c r="BH433"/>
  <c r="BG433"/>
  <c r="BF433"/>
  <c r="T433"/>
  <c r="R433"/>
  <c r="P433"/>
  <c r="BI430"/>
  <c r="BH430"/>
  <c r="BG430"/>
  <c r="BF430"/>
  <c r="T430"/>
  <c r="R430"/>
  <c r="P430"/>
  <c r="BI427"/>
  <c r="BH427"/>
  <c r="BG427"/>
  <c r="BF427"/>
  <c r="T427"/>
  <c r="R427"/>
  <c r="P427"/>
  <c r="BI424"/>
  <c r="BH424"/>
  <c r="BG424"/>
  <c r="BF424"/>
  <c r="T424"/>
  <c r="R424"/>
  <c r="P424"/>
  <c r="BI421"/>
  <c r="BH421"/>
  <c r="BG421"/>
  <c r="BF421"/>
  <c r="T421"/>
  <c r="R421"/>
  <c r="P421"/>
  <c r="BI418"/>
  <c r="BH418"/>
  <c r="BG418"/>
  <c r="BF418"/>
  <c r="T418"/>
  <c r="R418"/>
  <c r="P418"/>
  <c r="BI415"/>
  <c r="BH415"/>
  <c r="BG415"/>
  <c r="BF415"/>
  <c r="T415"/>
  <c r="R415"/>
  <c r="P415"/>
  <c r="BI412"/>
  <c r="BH412"/>
  <c r="BG412"/>
  <c r="BF412"/>
  <c r="T412"/>
  <c r="R412"/>
  <c r="P412"/>
  <c r="BI409"/>
  <c r="BH409"/>
  <c r="BG409"/>
  <c r="BF409"/>
  <c r="T409"/>
  <c r="R409"/>
  <c r="P409"/>
  <c r="BI404"/>
  <c r="BH404"/>
  <c r="BG404"/>
  <c r="BF404"/>
  <c r="T404"/>
  <c r="R404"/>
  <c r="P404"/>
  <c r="BI401"/>
  <c r="BH401"/>
  <c r="BG401"/>
  <c r="BF401"/>
  <c r="T401"/>
  <c r="R401"/>
  <c r="P401"/>
  <c r="BI397"/>
  <c r="BH397"/>
  <c r="BG397"/>
  <c r="BF397"/>
  <c r="T397"/>
  <c r="R397"/>
  <c r="P397"/>
  <c r="BI394"/>
  <c r="BH394"/>
  <c r="BG394"/>
  <c r="BF394"/>
  <c r="T394"/>
  <c r="R394"/>
  <c r="P394"/>
  <c r="BI391"/>
  <c r="BH391"/>
  <c r="BG391"/>
  <c r="BF391"/>
  <c r="T391"/>
  <c r="R391"/>
  <c r="P391"/>
  <c r="BI382"/>
  <c r="BH382"/>
  <c r="BG382"/>
  <c r="BF382"/>
  <c r="T382"/>
  <c r="R382"/>
  <c r="P382"/>
  <c r="BI377"/>
  <c r="BH377"/>
  <c r="BG377"/>
  <c r="BF377"/>
  <c r="T377"/>
  <c r="R377"/>
  <c r="P377"/>
  <c r="BI372"/>
  <c r="BH372"/>
  <c r="BG372"/>
  <c r="BF372"/>
  <c r="T372"/>
  <c r="R372"/>
  <c r="P372"/>
  <c r="BI364"/>
  <c r="BH364"/>
  <c r="BG364"/>
  <c r="BF364"/>
  <c r="T364"/>
  <c r="R364"/>
  <c r="P364"/>
  <c r="BI356"/>
  <c r="BH356"/>
  <c r="BG356"/>
  <c r="BF356"/>
  <c r="T356"/>
  <c r="R356"/>
  <c r="P356"/>
  <c r="BI349"/>
  <c r="BH349"/>
  <c r="BG349"/>
  <c r="BF349"/>
  <c r="T349"/>
  <c r="R349"/>
  <c r="P349"/>
  <c r="BI343"/>
  <c r="BH343"/>
  <c r="BG343"/>
  <c r="BF343"/>
  <c r="T343"/>
  <c r="R343"/>
  <c r="P343"/>
  <c r="BI337"/>
  <c r="BH337"/>
  <c r="BG337"/>
  <c r="BF337"/>
  <c r="T337"/>
  <c r="R337"/>
  <c r="P337"/>
  <c r="BI319"/>
  <c r="BH319"/>
  <c r="BG319"/>
  <c r="BF319"/>
  <c r="T319"/>
  <c r="R319"/>
  <c r="P319"/>
  <c r="BI315"/>
  <c r="BH315"/>
  <c r="BG315"/>
  <c r="BF315"/>
  <c r="T315"/>
  <c r="R315"/>
  <c r="P315"/>
  <c r="BI309"/>
  <c r="BH309"/>
  <c r="BG309"/>
  <c r="BF309"/>
  <c r="T309"/>
  <c r="R309"/>
  <c r="P309"/>
  <c r="BI304"/>
  <c r="BH304"/>
  <c r="BG304"/>
  <c r="BF304"/>
  <c r="T304"/>
  <c r="R304"/>
  <c r="P304"/>
  <c r="BI301"/>
  <c r="BH301"/>
  <c r="BG301"/>
  <c r="BF301"/>
  <c r="T301"/>
  <c r="R301"/>
  <c r="P301"/>
  <c r="BI291"/>
  <c r="BH291"/>
  <c r="BG291"/>
  <c r="BF291"/>
  <c r="T291"/>
  <c r="R291"/>
  <c r="P291"/>
  <c r="BI283"/>
  <c r="BH283"/>
  <c r="BG283"/>
  <c r="BF283"/>
  <c r="T283"/>
  <c r="R283"/>
  <c r="P283"/>
  <c r="BI278"/>
  <c r="BH278"/>
  <c r="BG278"/>
  <c r="BF278"/>
  <c r="T278"/>
  <c r="R278"/>
  <c r="P278"/>
  <c r="BI275"/>
  <c r="BH275"/>
  <c r="BG275"/>
  <c r="BF275"/>
  <c r="T275"/>
  <c r="R275"/>
  <c r="P275"/>
  <c r="BI266"/>
  <c r="BH266"/>
  <c r="BG266"/>
  <c r="BF266"/>
  <c r="T266"/>
  <c r="R266"/>
  <c r="P266"/>
  <c r="BI263"/>
  <c r="BH263"/>
  <c r="BG263"/>
  <c r="BF263"/>
  <c r="T263"/>
  <c r="R263"/>
  <c r="P263"/>
  <c r="BI256"/>
  <c r="BH256"/>
  <c r="BG256"/>
  <c r="BF256"/>
  <c r="T256"/>
  <c r="R256"/>
  <c r="P256"/>
  <c r="BI253"/>
  <c r="BH253"/>
  <c r="BG253"/>
  <c r="BF253"/>
  <c r="T253"/>
  <c r="R253"/>
  <c r="P253"/>
  <c r="BI243"/>
  <c r="BH243"/>
  <c r="BG243"/>
  <c r="BF243"/>
  <c r="T243"/>
  <c r="R243"/>
  <c r="P243"/>
  <c r="BI240"/>
  <c r="BH240"/>
  <c r="BG240"/>
  <c r="BF240"/>
  <c r="T240"/>
  <c r="R240"/>
  <c r="P240"/>
  <c r="BI222"/>
  <c r="BH222"/>
  <c r="BG222"/>
  <c r="BF222"/>
  <c r="T222"/>
  <c r="R222"/>
  <c r="P222"/>
  <c r="BI219"/>
  <c r="BH219"/>
  <c r="BG219"/>
  <c r="BF219"/>
  <c r="T219"/>
  <c r="R219"/>
  <c r="P219"/>
  <c r="BI216"/>
  <c r="BH216"/>
  <c r="BG216"/>
  <c r="BF216"/>
  <c r="T216"/>
  <c r="R216"/>
  <c r="P216"/>
  <c r="BI187"/>
  <c r="BH187"/>
  <c r="BG187"/>
  <c r="BF187"/>
  <c r="T187"/>
  <c r="R187"/>
  <c r="P187"/>
  <c r="BI183"/>
  <c r="BH183"/>
  <c r="BG183"/>
  <c r="BF183"/>
  <c r="T183"/>
  <c r="R183"/>
  <c r="P183"/>
  <c r="BI180"/>
  <c r="BH180"/>
  <c r="BG180"/>
  <c r="BF180"/>
  <c r="T180"/>
  <c r="R180"/>
  <c r="P180"/>
  <c r="BI177"/>
  <c r="BH177"/>
  <c r="BG177"/>
  <c r="BF177"/>
  <c r="T177"/>
  <c r="R177"/>
  <c r="P177"/>
  <c r="BI174"/>
  <c r="BH174"/>
  <c r="BG174"/>
  <c r="BF174"/>
  <c r="T174"/>
  <c r="R174"/>
  <c r="P174"/>
  <c r="BI166"/>
  <c r="BH166"/>
  <c r="BG166"/>
  <c r="BF166"/>
  <c r="T166"/>
  <c r="R166"/>
  <c r="P166"/>
  <c r="BI158"/>
  <c r="BH158"/>
  <c r="BG158"/>
  <c r="BF158"/>
  <c r="T158"/>
  <c r="R158"/>
  <c r="P158"/>
  <c r="BI145"/>
  <c r="BH145"/>
  <c r="BG145"/>
  <c r="BF145"/>
  <c r="T145"/>
  <c r="R145"/>
  <c r="P145"/>
  <c r="BI140"/>
  <c r="BH140"/>
  <c r="BG140"/>
  <c r="BF140"/>
  <c r="T140"/>
  <c r="R140"/>
  <c r="P140"/>
  <c r="BI135"/>
  <c r="BH135"/>
  <c r="BG135"/>
  <c r="BF135"/>
  <c r="T135"/>
  <c r="R135"/>
  <c r="P135"/>
  <c r="J128"/>
  <c r="F128"/>
  <c r="F126"/>
  <c r="E124"/>
  <c r="J95"/>
  <c r="F95"/>
  <c r="F93"/>
  <c r="E91"/>
  <c r="J28"/>
  <c r="E28"/>
  <c r="J129"/>
  <c r="J27"/>
  <c r="J22"/>
  <c r="E22"/>
  <c r="F129"/>
  <c r="J21"/>
  <c r="J16"/>
  <c r="J126"/>
  <c r="E7"/>
  <c r="E118"/>
  <c i="37" r="J41"/>
  <c r="J40"/>
  <c i="1" r="AY169"/>
  <c i="37" r="J39"/>
  <c i="1" r="AX169"/>
  <c i="37" r="BI929"/>
  <c r="BH929"/>
  <c r="BG929"/>
  <c r="BF929"/>
  <c r="T929"/>
  <c r="T928"/>
  <c r="R929"/>
  <c r="R928"/>
  <c r="P929"/>
  <c r="P928"/>
  <c r="BI924"/>
  <c r="BH924"/>
  <c r="BG924"/>
  <c r="BF924"/>
  <c r="T924"/>
  <c r="R924"/>
  <c r="P924"/>
  <c r="BI921"/>
  <c r="BH921"/>
  <c r="BG921"/>
  <c r="BF921"/>
  <c r="T921"/>
  <c r="R921"/>
  <c r="P921"/>
  <c r="BI915"/>
  <c r="BH915"/>
  <c r="BG915"/>
  <c r="BF915"/>
  <c r="T915"/>
  <c r="R915"/>
  <c r="P915"/>
  <c r="BI910"/>
  <c r="BH910"/>
  <c r="BG910"/>
  <c r="BF910"/>
  <c r="T910"/>
  <c r="R910"/>
  <c r="P910"/>
  <c r="BI903"/>
  <c r="BH903"/>
  <c r="BG903"/>
  <c r="BF903"/>
  <c r="T903"/>
  <c r="R903"/>
  <c r="P903"/>
  <c r="BI900"/>
  <c r="BH900"/>
  <c r="BG900"/>
  <c r="BF900"/>
  <c r="T900"/>
  <c r="R900"/>
  <c r="P900"/>
  <c r="BI897"/>
  <c r="BH897"/>
  <c r="BG897"/>
  <c r="BF897"/>
  <c r="T897"/>
  <c r="R897"/>
  <c r="P897"/>
  <c r="BI888"/>
  <c r="BH888"/>
  <c r="BG888"/>
  <c r="BF888"/>
  <c r="T888"/>
  <c r="R888"/>
  <c r="P888"/>
  <c r="BI882"/>
  <c r="BH882"/>
  <c r="BG882"/>
  <c r="BF882"/>
  <c r="T882"/>
  <c r="R882"/>
  <c r="P882"/>
  <c r="BI877"/>
  <c r="BH877"/>
  <c r="BG877"/>
  <c r="BF877"/>
  <c r="T877"/>
  <c r="R877"/>
  <c r="P877"/>
  <c r="BI873"/>
  <c r="BH873"/>
  <c r="BG873"/>
  <c r="BF873"/>
  <c r="T873"/>
  <c r="R873"/>
  <c r="P873"/>
  <c r="BI868"/>
  <c r="BH868"/>
  <c r="BG868"/>
  <c r="BF868"/>
  <c r="T868"/>
  <c r="R868"/>
  <c r="P868"/>
  <c r="BI858"/>
  <c r="BH858"/>
  <c r="BG858"/>
  <c r="BF858"/>
  <c r="T858"/>
  <c r="R858"/>
  <c r="P858"/>
  <c r="BI848"/>
  <c r="BH848"/>
  <c r="BG848"/>
  <c r="BF848"/>
  <c r="T848"/>
  <c r="R848"/>
  <c r="P848"/>
  <c r="BI845"/>
  <c r="BH845"/>
  <c r="BG845"/>
  <c r="BF845"/>
  <c r="T845"/>
  <c r="R845"/>
  <c r="P845"/>
  <c r="BI839"/>
  <c r="BH839"/>
  <c r="BG839"/>
  <c r="BF839"/>
  <c r="T839"/>
  <c r="R839"/>
  <c r="P839"/>
  <c r="BI830"/>
  <c r="BH830"/>
  <c r="BG830"/>
  <c r="BF830"/>
  <c r="T830"/>
  <c r="R830"/>
  <c r="P830"/>
  <c r="BI827"/>
  <c r="BH827"/>
  <c r="BG827"/>
  <c r="BF827"/>
  <c r="T827"/>
  <c r="R827"/>
  <c r="P827"/>
  <c r="BI824"/>
  <c r="BH824"/>
  <c r="BG824"/>
  <c r="BF824"/>
  <c r="T824"/>
  <c r="R824"/>
  <c r="P824"/>
  <c r="BI821"/>
  <c r="BH821"/>
  <c r="BG821"/>
  <c r="BF821"/>
  <c r="T821"/>
  <c r="R821"/>
  <c r="P821"/>
  <c r="BI818"/>
  <c r="BH818"/>
  <c r="BG818"/>
  <c r="BF818"/>
  <c r="T818"/>
  <c r="R818"/>
  <c r="P818"/>
  <c r="BI815"/>
  <c r="BH815"/>
  <c r="BG815"/>
  <c r="BF815"/>
  <c r="T815"/>
  <c r="R815"/>
  <c r="P815"/>
  <c r="BI812"/>
  <c r="BH812"/>
  <c r="BG812"/>
  <c r="BF812"/>
  <c r="T812"/>
  <c r="R812"/>
  <c r="P812"/>
  <c r="BI807"/>
  <c r="BH807"/>
  <c r="BG807"/>
  <c r="BF807"/>
  <c r="T807"/>
  <c r="R807"/>
  <c r="P807"/>
  <c r="BI804"/>
  <c r="BH804"/>
  <c r="BG804"/>
  <c r="BF804"/>
  <c r="T804"/>
  <c r="R804"/>
  <c r="P804"/>
  <c r="BI801"/>
  <c r="BH801"/>
  <c r="BG801"/>
  <c r="BF801"/>
  <c r="T801"/>
  <c r="R801"/>
  <c r="P801"/>
  <c r="BI798"/>
  <c r="BH798"/>
  <c r="BG798"/>
  <c r="BF798"/>
  <c r="T798"/>
  <c r="R798"/>
  <c r="P798"/>
  <c r="BI795"/>
  <c r="BH795"/>
  <c r="BG795"/>
  <c r="BF795"/>
  <c r="T795"/>
  <c r="R795"/>
  <c r="P795"/>
  <c r="BI792"/>
  <c r="BH792"/>
  <c r="BG792"/>
  <c r="BF792"/>
  <c r="T792"/>
  <c r="R792"/>
  <c r="P792"/>
  <c r="BI786"/>
  <c r="BH786"/>
  <c r="BG786"/>
  <c r="BF786"/>
  <c r="T786"/>
  <c r="R786"/>
  <c r="P786"/>
  <c r="BI783"/>
  <c r="BH783"/>
  <c r="BG783"/>
  <c r="BF783"/>
  <c r="T783"/>
  <c r="R783"/>
  <c r="P783"/>
  <c r="BI778"/>
  <c r="BH778"/>
  <c r="BG778"/>
  <c r="BF778"/>
  <c r="T778"/>
  <c r="R778"/>
  <c r="P778"/>
  <c r="BI773"/>
  <c r="BH773"/>
  <c r="BG773"/>
  <c r="BF773"/>
  <c r="T773"/>
  <c r="R773"/>
  <c r="P773"/>
  <c r="BI768"/>
  <c r="BH768"/>
  <c r="BG768"/>
  <c r="BF768"/>
  <c r="T768"/>
  <c r="R768"/>
  <c r="P768"/>
  <c r="BI765"/>
  <c r="BH765"/>
  <c r="BG765"/>
  <c r="BF765"/>
  <c r="T765"/>
  <c r="R765"/>
  <c r="P765"/>
  <c r="BI762"/>
  <c r="BH762"/>
  <c r="BG762"/>
  <c r="BF762"/>
  <c r="T762"/>
  <c r="R762"/>
  <c r="P762"/>
  <c r="BI759"/>
  <c r="BH759"/>
  <c r="BG759"/>
  <c r="BF759"/>
  <c r="T759"/>
  <c r="R759"/>
  <c r="P759"/>
  <c r="BI756"/>
  <c r="BH756"/>
  <c r="BG756"/>
  <c r="BF756"/>
  <c r="T756"/>
  <c r="R756"/>
  <c r="P756"/>
  <c r="BI753"/>
  <c r="BH753"/>
  <c r="BG753"/>
  <c r="BF753"/>
  <c r="T753"/>
  <c r="R753"/>
  <c r="P753"/>
  <c r="BI750"/>
  <c r="BH750"/>
  <c r="BG750"/>
  <c r="BF750"/>
  <c r="T750"/>
  <c r="R750"/>
  <c r="P750"/>
  <c r="BI747"/>
  <c r="BH747"/>
  <c r="BG747"/>
  <c r="BF747"/>
  <c r="T747"/>
  <c r="R747"/>
  <c r="P747"/>
  <c r="BI744"/>
  <c r="BH744"/>
  <c r="BG744"/>
  <c r="BF744"/>
  <c r="T744"/>
  <c r="R744"/>
  <c r="P744"/>
  <c r="BI741"/>
  <c r="BH741"/>
  <c r="BG741"/>
  <c r="BF741"/>
  <c r="T741"/>
  <c r="R741"/>
  <c r="P741"/>
  <c r="BI738"/>
  <c r="BH738"/>
  <c r="BG738"/>
  <c r="BF738"/>
  <c r="T738"/>
  <c r="R738"/>
  <c r="P738"/>
  <c r="BI735"/>
  <c r="BH735"/>
  <c r="BG735"/>
  <c r="BF735"/>
  <c r="T735"/>
  <c r="R735"/>
  <c r="P735"/>
  <c r="BI732"/>
  <c r="BH732"/>
  <c r="BG732"/>
  <c r="BF732"/>
  <c r="T732"/>
  <c r="R732"/>
  <c r="P732"/>
  <c r="BI729"/>
  <c r="BH729"/>
  <c r="BG729"/>
  <c r="BF729"/>
  <c r="T729"/>
  <c r="R729"/>
  <c r="P729"/>
  <c r="BI724"/>
  <c r="BH724"/>
  <c r="BG724"/>
  <c r="BF724"/>
  <c r="T724"/>
  <c r="R724"/>
  <c r="P724"/>
  <c r="BI721"/>
  <c r="BH721"/>
  <c r="BG721"/>
  <c r="BF721"/>
  <c r="T721"/>
  <c r="R721"/>
  <c r="P721"/>
  <c r="BI718"/>
  <c r="BH718"/>
  <c r="BG718"/>
  <c r="BF718"/>
  <c r="T718"/>
  <c r="R718"/>
  <c r="P718"/>
  <c r="BI715"/>
  <c r="BH715"/>
  <c r="BG715"/>
  <c r="BF715"/>
  <c r="T715"/>
  <c r="R715"/>
  <c r="P715"/>
  <c r="BI712"/>
  <c r="BH712"/>
  <c r="BG712"/>
  <c r="BF712"/>
  <c r="T712"/>
  <c r="R712"/>
  <c r="P712"/>
  <c r="BI709"/>
  <c r="BH709"/>
  <c r="BG709"/>
  <c r="BF709"/>
  <c r="T709"/>
  <c r="R709"/>
  <c r="P709"/>
  <c r="BI706"/>
  <c r="BH706"/>
  <c r="BG706"/>
  <c r="BF706"/>
  <c r="T706"/>
  <c r="R706"/>
  <c r="P706"/>
  <c r="BI703"/>
  <c r="BH703"/>
  <c r="BG703"/>
  <c r="BF703"/>
  <c r="T703"/>
  <c r="R703"/>
  <c r="P703"/>
  <c r="BI701"/>
  <c r="BH701"/>
  <c r="BG701"/>
  <c r="BF701"/>
  <c r="T701"/>
  <c r="R701"/>
  <c r="P701"/>
  <c r="BI698"/>
  <c r="BH698"/>
  <c r="BG698"/>
  <c r="BF698"/>
  <c r="T698"/>
  <c r="R698"/>
  <c r="P698"/>
  <c r="BI695"/>
  <c r="BH695"/>
  <c r="BG695"/>
  <c r="BF695"/>
  <c r="T695"/>
  <c r="R695"/>
  <c r="P695"/>
  <c r="BI692"/>
  <c r="BH692"/>
  <c r="BG692"/>
  <c r="BF692"/>
  <c r="T692"/>
  <c r="R692"/>
  <c r="P692"/>
  <c r="BI690"/>
  <c r="BH690"/>
  <c r="BG690"/>
  <c r="BF690"/>
  <c r="T690"/>
  <c r="R690"/>
  <c r="P690"/>
  <c r="BI687"/>
  <c r="BH687"/>
  <c r="BG687"/>
  <c r="BF687"/>
  <c r="T687"/>
  <c r="R687"/>
  <c r="P687"/>
  <c r="BI684"/>
  <c r="BH684"/>
  <c r="BG684"/>
  <c r="BF684"/>
  <c r="T684"/>
  <c r="R684"/>
  <c r="P684"/>
  <c r="BI681"/>
  <c r="BH681"/>
  <c r="BG681"/>
  <c r="BF681"/>
  <c r="T681"/>
  <c r="R681"/>
  <c r="P681"/>
  <c r="BI677"/>
  <c r="BH677"/>
  <c r="BG677"/>
  <c r="BF677"/>
  <c r="T677"/>
  <c r="R677"/>
  <c r="P677"/>
  <c r="BI674"/>
  <c r="BH674"/>
  <c r="BG674"/>
  <c r="BF674"/>
  <c r="T674"/>
  <c r="R674"/>
  <c r="P674"/>
  <c r="BI670"/>
  <c r="BH670"/>
  <c r="BG670"/>
  <c r="BF670"/>
  <c r="T670"/>
  <c r="R670"/>
  <c r="P670"/>
  <c r="BI667"/>
  <c r="BH667"/>
  <c r="BG667"/>
  <c r="BF667"/>
  <c r="T667"/>
  <c r="R667"/>
  <c r="P667"/>
  <c r="BI663"/>
  <c r="BH663"/>
  <c r="BG663"/>
  <c r="BF663"/>
  <c r="T663"/>
  <c r="R663"/>
  <c r="P663"/>
  <c r="BI660"/>
  <c r="BH660"/>
  <c r="BG660"/>
  <c r="BF660"/>
  <c r="T660"/>
  <c r="R660"/>
  <c r="P660"/>
  <c r="BI657"/>
  <c r="BH657"/>
  <c r="BG657"/>
  <c r="BF657"/>
  <c r="T657"/>
  <c r="R657"/>
  <c r="P657"/>
  <c r="BI654"/>
  <c r="BH654"/>
  <c r="BG654"/>
  <c r="BF654"/>
  <c r="T654"/>
  <c r="R654"/>
  <c r="P654"/>
  <c r="BI651"/>
  <c r="BH651"/>
  <c r="BG651"/>
  <c r="BF651"/>
  <c r="T651"/>
  <c r="R651"/>
  <c r="P651"/>
  <c r="BI648"/>
  <c r="BH648"/>
  <c r="BG648"/>
  <c r="BF648"/>
  <c r="T648"/>
  <c r="R648"/>
  <c r="P648"/>
  <c r="BI645"/>
  <c r="BH645"/>
  <c r="BG645"/>
  <c r="BF645"/>
  <c r="T645"/>
  <c r="R645"/>
  <c r="P645"/>
  <c r="BI642"/>
  <c r="BH642"/>
  <c r="BG642"/>
  <c r="BF642"/>
  <c r="T642"/>
  <c r="R642"/>
  <c r="P642"/>
  <c r="BI639"/>
  <c r="BH639"/>
  <c r="BG639"/>
  <c r="BF639"/>
  <c r="T639"/>
  <c r="R639"/>
  <c r="P639"/>
  <c r="BI636"/>
  <c r="BH636"/>
  <c r="BG636"/>
  <c r="BF636"/>
  <c r="T636"/>
  <c r="R636"/>
  <c r="P636"/>
  <c r="BI633"/>
  <c r="BH633"/>
  <c r="BG633"/>
  <c r="BF633"/>
  <c r="T633"/>
  <c r="R633"/>
  <c r="P633"/>
  <c r="BI630"/>
  <c r="BH630"/>
  <c r="BG630"/>
  <c r="BF630"/>
  <c r="T630"/>
  <c r="R630"/>
  <c r="P630"/>
  <c r="BI627"/>
  <c r="BH627"/>
  <c r="BG627"/>
  <c r="BF627"/>
  <c r="T627"/>
  <c r="R627"/>
  <c r="P627"/>
  <c r="BI624"/>
  <c r="BH624"/>
  <c r="BG624"/>
  <c r="BF624"/>
  <c r="T624"/>
  <c r="R624"/>
  <c r="P624"/>
  <c r="BI621"/>
  <c r="BH621"/>
  <c r="BG621"/>
  <c r="BF621"/>
  <c r="T621"/>
  <c r="R621"/>
  <c r="P621"/>
  <c r="BI618"/>
  <c r="BH618"/>
  <c r="BG618"/>
  <c r="BF618"/>
  <c r="T618"/>
  <c r="R618"/>
  <c r="P618"/>
  <c r="BI615"/>
  <c r="BH615"/>
  <c r="BG615"/>
  <c r="BF615"/>
  <c r="T615"/>
  <c r="R615"/>
  <c r="P615"/>
  <c r="BI612"/>
  <c r="BH612"/>
  <c r="BG612"/>
  <c r="BF612"/>
  <c r="T612"/>
  <c r="R612"/>
  <c r="P612"/>
  <c r="BI609"/>
  <c r="BH609"/>
  <c r="BG609"/>
  <c r="BF609"/>
  <c r="T609"/>
  <c r="R609"/>
  <c r="P609"/>
  <c r="BI606"/>
  <c r="BH606"/>
  <c r="BG606"/>
  <c r="BF606"/>
  <c r="T606"/>
  <c r="R606"/>
  <c r="P606"/>
  <c r="BI603"/>
  <c r="BH603"/>
  <c r="BG603"/>
  <c r="BF603"/>
  <c r="T603"/>
  <c r="R603"/>
  <c r="P603"/>
  <c r="BI600"/>
  <c r="BH600"/>
  <c r="BG600"/>
  <c r="BF600"/>
  <c r="T600"/>
  <c r="R600"/>
  <c r="P600"/>
  <c r="BI597"/>
  <c r="BH597"/>
  <c r="BG597"/>
  <c r="BF597"/>
  <c r="T597"/>
  <c r="R597"/>
  <c r="P597"/>
  <c r="BI594"/>
  <c r="BH594"/>
  <c r="BG594"/>
  <c r="BF594"/>
  <c r="T594"/>
  <c r="R594"/>
  <c r="P594"/>
  <c r="BI591"/>
  <c r="BH591"/>
  <c r="BG591"/>
  <c r="BF591"/>
  <c r="T591"/>
  <c r="R591"/>
  <c r="P591"/>
  <c r="BI588"/>
  <c r="BH588"/>
  <c r="BG588"/>
  <c r="BF588"/>
  <c r="T588"/>
  <c r="R588"/>
  <c r="P588"/>
  <c r="BI585"/>
  <c r="BH585"/>
  <c r="BG585"/>
  <c r="BF585"/>
  <c r="T585"/>
  <c r="R585"/>
  <c r="P585"/>
  <c r="BI582"/>
  <c r="BH582"/>
  <c r="BG582"/>
  <c r="BF582"/>
  <c r="T582"/>
  <c r="R582"/>
  <c r="P582"/>
  <c r="BI579"/>
  <c r="BH579"/>
  <c r="BG579"/>
  <c r="BF579"/>
  <c r="T579"/>
  <c r="R579"/>
  <c r="P579"/>
  <c r="BI576"/>
  <c r="BH576"/>
  <c r="BG576"/>
  <c r="BF576"/>
  <c r="T576"/>
  <c r="R576"/>
  <c r="P576"/>
  <c r="BI573"/>
  <c r="BH573"/>
  <c r="BG573"/>
  <c r="BF573"/>
  <c r="T573"/>
  <c r="R573"/>
  <c r="P573"/>
  <c r="BI570"/>
  <c r="BH570"/>
  <c r="BG570"/>
  <c r="BF570"/>
  <c r="T570"/>
  <c r="R570"/>
  <c r="P570"/>
  <c r="BI567"/>
  <c r="BH567"/>
  <c r="BG567"/>
  <c r="BF567"/>
  <c r="T567"/>
  <c r="R567"/>
  <c r="P567"/>
  <c r="BI564"/>
  <c r="BH564"/>
  <c r="BG564"/>
  <c r="BF564"/>
  <c r="T564"/>
  <c r="R564"/>
  <c r="P564"/>
  <c r="BI561"/>
  <c r="BH561"/>
  <c r="BG561"/>
  <c r="BF561"/>
  <c r="T561"/>
  <c r="R561"/>
  <c r="P561"/>
  <c r="BI556"/>
  <c r="BH556"/>
  <c r="BG556"/>
  <c r="BF556"/>
  <c r="T556"/>
  <c r="R556"/>
  <c r="P556"/>
  <c r="BI553"/>
  <c r="BH553"/>
  <c r="BG553"/>
  <c r="BF553"/>
  <c r="T553"/>
  <c r="R553"/>
  <c r="P553"/>
  <c r="BI550"/>
  <c r="BH550"/>
  <c r="BG550"/>
  <c r="BF550"/>
  <c r="T550"/>
  <c r="R550"/>
  <c r="P550"/>
  <c r="BI545"/>
  <c r="BH545"/>
  <c r="BG545"/>
  <c r="BF545"/>
  <c r="T545"/>
  <c r="R545"/>
  <c r="P545"/>
  <c r="BI542"/>
  <c r="BH542"/>
  <c r="BG542"/>
  <c r="BF542"/>
  <c r="T542"/>
  <c r="R542"/>
  <c r="P542"/>
  <c r="BI537"/>
  <c r="BH537"/>
  <c r="BG537"/>
  <c r="BF537"/>
  <c r="T537"/>
  <c r="R537"/>
  <c r="P537"/>
  <c r="BI534"/>
  <c r="BH534"/>
  <c r="BG534"/>
  <c r="BF534"/>
  <c r="T534"/>
  <c r="R534"/>
  <c r="P534"/>
  <c r="BI531"/>
  <c r="BH531"/>
  <c r="BG531"/>
  <c r="BF531"/>
  <c r="T531"/>
  <c r="R531"/>
  <c r="P531"/>
  <c r="BI528"/>
  <c r="BH528"/>
  <c r="BG528"/>
  <c r="BF528"/>
  <c r="T528"/>
  <c r="R528"/>
  <c r="P528"/>
  <c r="BI524"/>
  <c r="BH524"/>
  <c r="BG524"/>
  <c r="BF524"/>
  <c r="T524"/>
  <c r="R524"/>
  <c r="P524"/>
  <c r="BI521"/>
  <c r="BH521"/>
  <c r="BG521"/>
  <c r="BF521"/>
  <c r="T521"/>
  <c r="R521"/>
  <c r="P521"/>
  <c r="BI518"/>
  <c r="BH518"/>
  <c r="BG518"/>
  <c r="BF518"/>
  <c r="T518"/>
  <c r="R518"/>
  <c r="P518"/>
  <c r="BI515"/>
  <c r="BH515"/>
  <c r="BG515"/>
  <c r="BF515"/>
  <c r="T515"/>
  <c r="R515"/>
  <c r="P515"/>
  <c r="BI505"/>
  <c r="BH505"/>
  <c r="BG505"/>
  <c r="BF505"/>
  <c r="T505"/>
  <c r="R505"/>
  <c r="P505"/>
  <c r="BI500"/>
  <c r="BH500"/>
  <c r="BG500"/>
  <c r="BF500"/>
  <c r="T500"/>
  <c r="R500"/>
  <c r="P500"/>
  <c r="BI485"/>
  <c r="BH485"/>
  <c r="BG485"/>
  <c r="BF485"/>
  <c r="T485"/>
  <c r="R485"/>
  <c r="P485"/>
  <c r="BI475"/>
  <c r="BH475"/>
  <c r="BG475"/>
  <c r="BF475"/>
  <c r="T475"/>
  <c r="R475"/>
  <c r="P475"/>
  <c r="BI472"/>
  <c r="BH472"/>
  <c r="BG472"/>
  <c r="BF472"/>
  <c r="T472"/>
  <c r="R472"/>
  <c r="P472"/>
  <c r="BI469"/>
  <c r="BH469"/>
  <c r="BG469"/>
  <c r="BF469"/>
  <c r="T469"/>
  <c r="R469"/>
  <c r="P469"/>
  <c r="BI459"/>
  <c r="BH459"/>
  <c r="BG459"/>
  <c r="BF459"/>
  <c r="T459"/>
  <c r="R459"/>
  <c r="P459"/>
  <c r="BI449"/>
  <c r="BH449"/>
  <c r="BG449"/>
  <c r="BF449"/>
  <c r="T449"/>
  <c r="R449"/>
  <c r="P449"/>
  <c r="BI440"/>
  <c r="BH440"/>
  <c r="BG440"/>
  <c r="BF440"/>
  <c r="T440"/>
  <c r="R440"/>
  <c r="P440"/>
  <c r="BI431"/>
  <c r="BH431"/>
  <c r="BG431"/>
  <c r="BF431"/>
  <c r="T431"/>
  <c r="R431"/>
  <c r="P431"/>
  <c r="BI399"/>
  <c r="BH399"/>
  <c r="BG399"/>
  <c r="BF399"/>
  <c r="T399"/>
  <c r="R399"/>
  <c r="P399"/>
  <c r="BI390"/>
  <c r="BH390"/>
  <c r="BG390"/>
  <c r="BF390"/>
  <c r="T390"/>
  <c r="R390"/>
  <c r="P390"/>
  <c r="BI381"/>
  <c r="BH381"/>
  <c r="BG381"/>
  <c r="BF381"/>
  <c r="T381"/>
  <c r="R381"/>
  <c r="P381"/>
  <c r="BI376"/>
  <c r="BH376"/>
  <c r="BG376"/>
  <c r="BF376"/>
  <c r="T376"/>
  <c r="R376"/>
  <c r="P376"/>
  <c r="BI373"/>
  <c r="BH373"/>
  <c r="BG373"/>
  <c r="BF373"/>
  <c r="T373"/>
  <c r="R373"/>
  <c r="P373"/>
  <c r="BI358"/>
  <c r="BH358"/>
  <c r="BG358"/>
  <c r="BF358"/>
  <c r="T358"/>
  <c r="R358"/>
  <c r="P358"/>
  <c r="BI350"/>
  <c r="BH350"/>
  <c r="BG350"/>
  <c r="BF350"/>
  <c r="T350"/>
  <c r="R350"/>
  <c r="P350"/>
  <c r="BI345"/>
  <c r="BH345"/>
  <c r="BG345"/>
  <c r="BF345"/>
  <c r="T345"/>
  <c r="R345"/>
  <c r="P345"/>
  <c r="BI342"/>
  <c r="BH342"/>
  <c r="BG342"/>
  <c r="BF342"/>
  <c r="T342"/>
  <c r="R342"/>
  <c r="P342"/>
  <c r="BI333"/>
  <c r="BH333"/>
  <c r="BG333"/>
  <c r="BF333"/>
  <c r="T333"/>
  <c r="R333"/>
  <c r="P333"/>
  <c r="BI330"/>
  <c r="BH330"/>
  <c r="BG330"/>
  <c r="BF330"/>
  <c r="T330"/>
  <c r="R330"/>
  <c r="P330"/>
  <c r="BI323"/>
  <c r="BH323"/>
  <c r="BG323"/>
  <c r="BF323"/>
  <c r="T323"/>
  <c r="R323"/>
  <c r="P323"/>
  <c r="BI320"/>
  <c r="BH320"/>
  <c r="BG320"/>
  <c r="BF320"/>
  <c r="T320"/>
  <c r="R320"/>
  <c r="P320"/>
  <c r="BI310"/>
  <c r="BH310"/>
  <c r="BG310"/>
  <c r="BF310"/>
  <c r="T310"/>
  <c r="R310"/>
  <c r="P310"/>
  <c r="BI307"/>
  <c r="BH307"/>
  <c r="BG307"/>
  <c r="BF307"/>
  <c r="T307"/>
  <c r="R307"/>
  <c r="P307"/>
  <c r="BI283"/>
  <c r="BH283"/>
  <c r="BG283"/>
  <c r="BF283"/>
  <c r="T283"/>
  <c r="R283"/>
  <c r="P283"/>
  <c r="BI280"/>
  <c r="BH280"/>
  <c r="BG280"/>
  <c r="BF280"/>
  <c r="T280"/>
  <c r="R280"/>
  <c r="P280"/>
  <c r="BI277"/>
  <c r="BH277"/>
  <c r="BG277"/>
  <c r="BF277"/>
  <c r="T277"/>
  <c r="R277"/>
  <c r="P277"/>
  <c r="BI239"/>
  <c r="BH239"/>
  <c r="BG239"/>
  <c r="BF239"/>
  <c r="T239"/>
  <c r="R239"/>
  <c r="P239"/>
  <c r="BI236"/>
  <c r="BH236"/>
  <c r="BG236"/>
  <c r="BF236"/>
  <c r="T236"/>
  <c r="R236"/>
  <c r="P236"/>
  <c r="BI233"/>
  <c r="BH233"/>
  <c r="BG233"/>
  <c r="BF233"/>
  <c r="T233"/>
  <c r="R233"/>
  <c r="P233"/>
  <c r="BI223"/>
  <c r="BH223"/>
  <c r="BG223"/>
  <c r="BF223"/>
  <c r="T223"/>
  <c r="R223"/>
  <c r="P223"/>
  <c r="BI214"/>
  <c r="BH214"/>
  <c r="BG214"/>
  <c r="BF214"/>
  <c r="T214"/>
  <c r="R214"/>
  <c r="P214"/>
  <c r="BI211"/>
  <c r="BH211"/>
  <c r="BG211"/>
  <c r="BF211"/>
  <c r="T211"/>
  <c r="R211"/>
  <c r="P211"/>
  <c r="BI208"/>
  <c r="BH208"/>
  <c r="BG208"/>
  <c r="BF208"/>
  <c r="T208"/>
  <c r="R208"/>
  <c r="P208"/>
  <c r="BI205"/>
  <c r="BH205"/>
  <c r="BG205"/>
  <c r="BF205"/>
  <c r="T205"/>
  <c r="R205"/>
  <c r="P205"/>
  <c r="BI202"/>
  <c r="BH202"/>
  <c r="BG202"/>
  <c r="BF202"/>
  <c r="T202"/>
  <c r="R202"/>
  <c r="P202"/>
  <c r="BI199"/>
  <c r="BH199"/>
  <c r="BG199"/>
  <c r="BF199"/>
  <c r="T199"/>
  <c r="R199"/>
  <c r="P199"/>
  <c r="BI196"/>
  <c r="BH196"/>
  <c r="BG196"/>
  <c r="BF196"/>
  <c r="T196"/>
  <c r="R196"/>
  <c r="P196"/>
  <c r="BI186"/>
  <c r="BH186"/>
  <c r="BG186"/>
  <c r="BF186"/>
  <c r="T186"/>
  <c r="R186"/>
  <c r="P186"/>
  <c r="BI176"/>
  <c r="BH176"/>
  <c r="BG176"/>
  <c r="BF176"/>
  <c r="T176"/>
  <c r="R176"/>
  <c r="P176"/>
  <c r="BI161"/>
  <c r="BH161"/>
  <c r="BG161"/>
  <c r="BF161"/>
  <c r="T161"/>
  <c r="R161"/>
  <c r="P161"/>
  <c r="BI148"/>
  <c r="BH148"/>
  <c r="BG148"/>
  <c r="BF148"/>
  <c r="T148"/>
  <c r="R148"/>
  <c r="P148"/>
  <c r="BI140"/>
  <c r="BH140"/>
  <c r="BG140"/>
  <c r="BF140"/>
  <c r="T140"/>
  <c r="R140"/>
  <c r="P140"/>
  <c r="BI135"/>
  <c r="BH135"/>
  <c r="BG135"/>
  <c r="BF135"/>
  <c r="T135"/>
  <c r="R135"/>
  <c r="P135"/>
  <c r="J128"/>
  <c r="F128"/>
  <c r="F126"/>
  <c r="E124"/>
  <c r="J95"/>
  <c r="F95"/>
  <c r="F93"/>
  <c r="E91"/>
  <c r="J28"/>
  <c r="E28"/>
  <c r="J129"/>
  <c r="J27"/>
  <c r="J22"/>
  <c r="E22"/>
  <c r="F129"/>
  <c r="J21"/>
  <c r="J16"/>
  <c r="J93"/>
  <c r="E7"/>
  <c r="E118"/>
  <c i="36" r="J41"/>
  <c r="J40"/>
  <c i="1" r="AY167"/>
  <c i="36" r="J39"/>
  <c i="1" r="AX167"/>
  <c i="36" r="BI196"/>
  <c r="BH196"/>
  <c r="BG196"/>
  <c r="BF196"/>
  <c r="T196"/>
  <c r="R196"/>
  <c r="P196"/>
  <c r="BI193"/>
  <c r="BH193"/>
  <c r="BG193"/>
  <c r="BF193"/>
  <c r="T193"/>
  <c r="R193"/>
  <c r="P193"/>
  <c r="BI190"/>
  <c r="BH190"/>
  <c r="BG190"/>
  <c r="BF190"/>
  <c r="T190"/>
  <c r="R190"/>
  <c r="P190"/>
  <c r="BI187"/>
  <c r="BH187"/>
  <c r="BG187"/>
  <c r="BF187"/>
  <c r="T187"/>
  <c r="R187"/>
  <c r="P187"/>
  <c r="BI184"/>
  <c r="BH184"/>
  <c r="BG184"/>
  <c r="BF184"/>
  <c r="T184"/>
  <c r="R184"/>
  <c r="P184"/>
  <c r="BI181"/>
  <c r="BH181"/>
  <c r="BG181"/>
  <c r="BF181"/>
  <c r="T181"/>
  <c r="R181"/>
  <c r="P181"/>
  <c r="BI178"/>
  <c r="BH178"/>
  <c r="BG178"/>
  <c r="BF178"/>
  <c r="T178"/>
  <c r="T177"/>
  <c r="R178"/>
  <c r="R177"/>
  <c r="P178"/>
  <c r="P177"/>
  <c r="BI174"/>
  <c r="BH174"/>
  <c r="BG174"/>
  <c r="BF174"/>
  <c r="T174"/>
  <c r="R174"/>
  <c r="P174"/>
  <c r="BI171"/>
  <c r="BH171"/>
  <c r="BG171"/>
  <c r="BF171"/>
  <c r="T171"/>
  <c r="R171"/>
  <c r="P171"/>
  <c r="BI167"/>
  <c r="BH167"/>
  <c r="BG167"/>
  <c r="BF167"/>
  <c r="T167"/>
  <c r="R167"/>
  <c r="P167"/>
  <c r="BI164"/>
  <c r="BH164"/>
  <c r="BG164"/>
  <c r="BF164"/>
  <c r="T164"/>
  <c r="R164"/>
  <c r="P164"/>
  <c r="BI161"/>
  <c r="BH161"/>
  <c r="BG161"/>
  <c r="BF161"/>
  <c r="T161"/>
  <c r="R161"/>
  <c r="P161"/>
  <c r="BI157"/>
  <c r="BH157"/>
  <c r="BG157"/>
  <c r="BF157"/>
  <c r="T157"/>
  <c r="R157"/>
  <c r="P157"/>
  <c r="BI154"/>
  <c r="BH154"/>
  <c r="BG154"/>
  <c r="BF154"/>
  <c r="T154"/>
  <c r="R154"/>
  <c r="P154"/>
  <c r="BI151"/>
  <c r="BH151"/>
  <c r="BG151"/>
  <c r="BF151"/>
  <c r="T151"/>
  <c r="R151"/>
  <c r="P151"/>
  <c r="BI148"/>
  <c r="BH148"/>
  <c r="BG148"/>
  <c r="BF148"/>
  <c r="T148"/>
  <c r="R148"/>
  <c r="P148"/>
  <c r="BI145"/>
  <c r="BH145"/>
  <c r="BG145"/>
  <c r="BF145"/>
  <c r="T145"/>
  <c r="R145"/>
  <c r="P145"/>
  <c r="BI142"/>
  <c r="BH142"/>
  <c r="BG142"/>
  <c r="BF142"/>
  <c r="T142"/>
  <c r="R142"/>
  <c r="P142"/>
  <c r="BI139"/>
  <c r="BH139"/>
  <c r="BG139"/>
  <c r="BF139"/>
  <c r="T139"/>
  <c r="R139"/>
  <c r="P139"/>
  <c r="BI135"/>
  <c r="BH135"/>
  <c r="BG135"/>
  <c r="BF135"/>
  <c r="T135"/>
  <c r="R135"/>
  <c r="P135"/>
  <c r="BI132"/>
  <c r="BH132"/>
  <c r="BG132"/>
  <c r="BF132"/>
  <c r="T132"/>
  <c r="R132"/>
  <c r="P132"/>
  <c r="J126"/>
  <c r="F126"/>
  <c r="F124"/>
  <c r="E122"/>
  <c r="J95"/>
  <c r="F95"/>
  <c r="F93"/>
  <c r="E91"/>
  <c r="J28"/>
  <c r="E28"/>
  <c r="J96"/>
  <c r="J27"/>
  <c r="J22"/>
  <c r="E22"/>
  <c r="F96"/>
  <c r="J21"/>
  <c r="J16"/>
  <c r="J93"/>
  <c r="E7"/>
  <c r="E85"/>
  <c i="35" r="J41"/>
  <c r="J40"/>
  <c i="1" r="AY164"/>
  <c i="35" r="J39"/>
  <c i="1" r="AX164"/>
  <c i="35" r="BI238"/>
  <c r="BH238"/>
  <c r="BG238"/>
  <c r="BF238"/>
  <c r="T238"/>
  <c r="T237"/>
  <c r="R238"/>
  <c r="R237"/>
  <c r="P238"/>
  <c r="P237"/>
  <c r="BI234"/>
  <c r="BH234"/>
  <c r="BG234"/>
  <c r="BF234"/>
  <c r="T234"/>
  <c r="R234"/>
  <c r="P234"/>
  <c r="BI228"/>
  <c r="BH228"/>
  <c r="BG228"/>
  <c r="BF228"/>
  <c r="T228"/>
  <c r="R228"/>
  <c r="P228"/>
  <c r="BI225"/>
  <c r="BH225"/>
  <c r="BG225"/>
  <c r="BF225"/>
  <c r="T225"/>
  <c r="R225"/>
  <c r="P225"/>
  <c r="BI222"/>
  <c r="BH222"/>
  <c r="BG222"/>
  <c r="BF222"/>
  <c r="T222"/>
  <c r="R222"/>
  <c r="P222"/>
  <c r="BI219"/>
  <c r="BH219"/>
  <c r="BG219"/>
  <c r="BF219"/>
  <c r="T219"/>
  <c r="R219"/>
  <c r="P219"/>
  <c r="BI216"/>
  <c r="BH216"/>
  <c r="BG216"/>
  <c r="BF216"/>
  <c r="T216"/>
  <c r="R216"/>
  <c r="P216"/>
  <c r="BI213"/>
  <c r="BH213"/>
  <c r="BG213"/>
  <c r="BF213"/>
  <c r="T213"/>
  <c r="R213"/>
  <c r="P213"/>
  <c r="BI210"/>
  <c r="BH210"/>
  <c r="BG210"/>
  <c r="BF210"/>
  <c r="T210"/>
  <c r="R210"/>
  <c r="P210"/>
  <c r="BI207"/>
  <c r="BH207"/>
  <c r="BG207"/>
  <c r="BF207"/>
  <c r="T207"/>
  <c r="R207"/>
  <c r="P207"/>
  <c r="BI204"/>
  <c r="BH204"/>
  <c r="BG204"/>
  <c r="BF204"/>
  <c r="T204"/>
  <c r="R204"/>
  <c r="P204"/>
  <c r="BI201"/>
  <c r="BH201"/>
  <c r="BG201"/>
  <c r="BF201"/>
  <c r="T201"/>
  <c r="R201"/>
  <c r="P201"/>
  <c r="BI198"/>
  <c r="BH198"/>
  <c r="BG198"/>
  <c r="BF198"/>
  <c r="T198"/>
  <c r="R198"/>
  <c r="P198"/>
  <c r="BI196"/>
  <c r="BH196"/>
  <c r="BG196"/>
  <c r="BF196"/>
  <c r="T196"/>
  <c r="R196"/>
  <c r="P196"/>
  <c r="BI193"/>
  <c r="BH193"/>
  <c r="BG193"/>
  <c r="BF193"/>
  <c r="T193"/>
  <c r="R193"/>
  <c r="P193"/>
  <c r="BI190"/>
  <c r="BH190"/>
  <c r="BG190"/>
  <c r="BF190"/>
  <c r="T190"/>
  <c r="R190"/>
  <c r="P190"/>
  <c r="BI187"/>
  <c r="BH187"/>
  <c r="BG187"/>
  <c r="BF187"/>
  <c r="T187"/>
  <c r="R187"/>
  <c r="P187"/>
  <c r="BI184"/>
  <c r="BH184"/>
  <c r="BG184"/>
  <c r="BF184"/>
  <c r="T184"/>
  <c r="R184"/>
  <c r="P184"/>
  <c r="BI181"/>
  <c r="BH181"/>
  <c r="BG181"/>
  <c r="BF181"/>
  <c r="T181"/>
  <c r="R181"/>
  <c r="P181"/>
  <c r="BI178"/>
  <c r="BH178"/>
  <c r="BG178"/>
  <c r="BF178"/>
  <c r="T178"/>
  <c r="R178"/>
  <c r="P178"/>
  <c r="BI175"/>
  <c r="BH175"/>
  <c r="BG175"/>
  <c r="BF175"/>
  <c r="T175"/>
  <c r="R175"/>
  <c r="P175"/>
  <c r="BI171"/>
  <c r="BH171"/>
  <c r="BG171"/>
  <c r="BF171"/>
  <c r="T171"/>
  <c r="R171"/>
  <c r="P171"/>
  <c r="BI168"/>
  <c r="BH168"/>
  <c r="BG168"/>
  <c r="BF168"/>
  <c r="T168"/>
  <c r="R168"/>
  <c r="P168"/>
  <c r="BI165"/>
  <c r="BH165"/>
  <c r="BG165"/>
  <c r="BF165"/>
  <c r="T165"/>
  <c r="R165"/>
  <c r="P165"/>
  <c r="BI162"/>
  <c r="BH162"/>
  <c r="BG162"/>
  <c r="BF162"/>
  <c r="T162"/>
  <c r="R162"/>
  <c r="P162"/>
  <c r="BI159"/>
  <c r="BH159"/>
  <c r="BG159"/>
  <c r="BF159"/>
  <c r="T159"/>
  <c r="R159"/>
  <c r="P159"/>
  <c r="BI156"/>
  <c r="BH156"/>
  <c r="BG156"/>
  <c r="BF156"/>
  <c r="T156"/>
  <c r="R156"/>
  <c r="P156"/>
  <c r="BI152"/>
  <c r="BH152"/>
  <c r="BG152"/>
  <c r="BF152"/>
  <c r="T152"/>
  <c r="R152"/>
  <c r="P152"/>
  <c r="BI147"/>
  <c r="BH147"/>
  <c r="BG147"/>
  <c r="BF147"/>
  <c r="T147"/>
  <c r="R147"/>
  <c r="P147"/>
  <c r="BI142"/>
  <c r="BH142"/>
  <c r="BG142"/>
  <c r="BF142"/>
  <c r="T142"/>
  <c r="R142"/>
  <c r="P142"/>
  <c r="BI139"/>
  <c r="BH139"/>
  <c r="BG139"/>
  <c r="BF139"/>
  <c r="T139"/>
  <c r="R139"/>
  <c r="P139"/>
  <c r="BI136"/>
  <c r="BH136"/>
  <c r="BG136"/>
  <c r="BF136"/>
  <c r="T136"/>
  <c r="R136"/>
  <c r="P136"/>
  <c r="BI133"/>
  <c r="BH133"/>
  <c r="BG133"/>
  <c r="BF133"/>
  <c r="T133"/>
  <c r="R133"/>
  <c r="P133"/>
  <c r="BI130"/>
  <c r="BH130"/>
  <c r="BG130"/>
  <c r="BF130"/>
  <c r="T130"/>
  <c r="R130"/>
  <c r="P130"/>
  <c r="J123"/>
  <c r="F123"/>
  <c r="F121"/>
  <c r="E119"/>
  <c r="J95"/>
  <c r="F95"/>
  <c r="F93"/>
  <c r="E91"/>
  <c r="J28"/>
  <c r="E28"/>
  <c r="J96"/>
  <c r="J27"/>
  <c r="J22"/>
  <c r="E22"/>
  <c r="F124"/>
  <c r="J21"/>
  <c r="J16"/>
  <c r="J93"/>
  <c r="E7"/>
  <c r="E113"/>
  <c i="34" r="J41"/>
  <c r="J40"/>
  <c i="1" r="AY162"/>
  <c i="34" r="J39"/>
  <c i="1" r="AX162"/>
  <c i="34"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6"/>
  <c r="BH156"/>
  <c r="BG156"/>
  <c r="BF156"/>
  <c r="T156"/>
  <c r="R156"/>
  <c r="P156"/>
  <c r="BI154"/>
  <c r="BH154"/>
  <c r="BG154"/>
  <c r="BF154"/>
  <c r="T154"/>
  <c r="R154"/>
  <c r="P154"/>
  <c r="BI152"/>
  <c r="BH152"/>
  <c r="BG152"/>
  <c r="BF152"/>
  <c r="T152"/>
  <c r="R152"/>
  <c r="P152"/>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J123"/>
  <c r="F123"/>
  <c r="F121"/>
  <c r="E119"/>
  <c r="J95"/>
  <c r="F95"/>
  <c r="F93"/>
  <c r="E91"/>
  <c r="J28"/>
  <c r="E28"/>
  <c r="J96"/>
  <c r="J27"/>
  <c r="J22"/>
  <c r="E22"/>
  <c r="F124"/>
  <c r="J21"/>
  <c r="J16"/>
  <c r="J93"/>
  <c r="E7"/>
  <c r="E113"/>
  <c i="33" r="J41"/>
  <c r="J40"/>
  <c i="1" r="AY160"/>
  <c i="33" r="J39"/>
  <c i="1" r="AX160"/>
  <c i="33"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J123"/>
  <c r="F123"/>
  <c r="F121"/>
  <c r="E119"/>
  <c r="J95"/>
  <c r="F95"/>
  <c r="F93"/>
  <c r="E91"/>
  <c r="J28"/>
  <c r="E28"/>
  <c r="J124"/>
  <c r="J27"/>
  <c r="J22"/>
  <c r="E22"/>
  <c r="F124"/>
  <c r="J21"/>
  <c r="J16"/>
  <c r="J121"/>
  <c r="E7"/>
  <c r="E85"/>
  <c i="32" r="J41"/>
  <c r="J40"/>
  <c i="1" r="AY158"/>
  <c i="32" r="J39"/>
  <c i="1" r="AX158"/>
  <c i="32"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J124"/>
  <c r="F124"/>
  <c r="F122"/>
  <c r="E120"/>
  <c r="J95"/>
  <c r="F95"/>
  <c r="F93"/>
  <c r="E91"/>
  <c r="J28"/>
  <c r="E28"/>
  <c r="J96"/>
  <c r="J27"/>
  <c r="J22"/>
  <c r="E22"/>
  <c r="F125"/>
  <c r="J21"/>
  <c r="J16"/>
  <c r="J122"/>
  <c r="E7"/>
  <c r="E114"/>
  <c i="31" r="J41"/>
  <c r="J40"/>
  <c i="1" r="AY156"/>
  <c i="31" r="J39"/>
  <c i="1" r="AX156"/>
  <c i="31" r="BI144"/>
  <c r="BH144"/>
  <c r="BG144"/>
  <c r="BF144"/>
  <c r="T144"/>
  <c r="T143"/>
  <c r="R144"/>
  <c r="R143"/>
  <c r="P144"/>
  <c r="P143"/>
  <c r="BI140"/>
  <c r="BH140"/>
  <c r="BG140"/>
  <c r="BF140"/>
  <c r="T140"/>
  <c r="R140"/>
  <c r="P140"/>
  <c r="BI135"/>
  <c r="BH135"/>
  <c r="BG135"/>
  <c r="BF135"/>
  <c r="T135"/>
  <c r="R135"/>
  <c r="P135"/>
  <c r="BI130"/>
  <c r="BH130"/>
  <c r="BG130"/>
  <c r="BF130"/>
  <c r="T130"/>
  <c r="R130"/>
  <c r="P130"/>
  <c r="J123"/>
  <c r="F123"/>
  <c r="F121"/>
  <c r="E119"/>
  <c r="J95"/>
  <c r="F95"/>
  <c r="F93"/>
  <c r="E91"/>
  <c r="J28"/>
  <c r="E28"/>
  <c r="J124"/>
  <c r="J27"/>
  <c r="J22"/>
  <c r="E22"/>
  <c r="F96"/>
  <c r="J21"/>
  <c r="J16"/>
  <c r="J93"/>
  <c r="E7"/>
  <c r="E85"/>
  <c i="30" r="J41"/>
  <c r="J40"/>
  <c i="1" r="AY154"/>
  <c i="30" r="J39"/>
  <c i="1" r="AX154"/>
  <c i="30" r="BI325"/>
  <c r="BH325"/>
  <c r="BG325"/>
  <c r="BF325"/>
  <c r="T325"/>
  <c r="T324"/>
  <c r="R325"/>
  <c r="R324"/>
  <c r="P325"/>
  <c r="P324"/>
  <c r="BI321"/>
  <c r="BH321"/>
  <c r="BG321"/>
  <c r="BF321"/>
  <c r="T321"/>
  <c r="R321"/>
  <c r="P321"/>
  <c r="BI313"/>
  <c r="BH313"/>
  <c r="BG313"/>
  <c r="BF313"/>
  <c r="T313"/>
  <c r="R313"/>
  <c r="P313"/>
  <c r="BI304"/>
  <c r="BH304"/>
  <c r="BG304"/>
  <c r="BF304"/>
  <c r="T304"/>
  <c r="R304"/>
  <c r="P304"/>
  <c r="BI299"/>
  <c r="BH299"/>
  <c r="BG299"/>
  <c r="BF299"/>
  <c r="T299"/>
  <c r="R299"/>
  <c r="P299"/>
  <c r="BI296"/>
  <c r="BH296"/>
  <c r="BG296"/>
  <c r="BF296"/>
  <c r="T296"/>
  <c r="R296"/>
  <c r="P296"/>
  <c r="BI293"/>
  <c r="BH293"/>
  <c r="BG293"/>
  <c r="BF293"/>
  <c r="T293"/>
  <c r="R293"/>
  <c r="P293"/>
  <c r="BI288"/>
  <c r="BH288"/>
  <c r="BG288"/>
  <c r="BF288"/>
  <c r="T288"/>
  <c r="R288"/>
  <c r="P288"/>
  <c r="BI285"/>
  <c r="BH285"/>
  <c r="BG285"/>
  <c r="BF285"/>
  <c r="T285"/>
  <c r="R285"/>
  <c r="P285"/>
  <c r="BI282"/>
  <c r="BH282"/>
  <c r="BG282"/>
  <c r="BF282"/>
  <c r="T282"/>
  <c r="R282"/>
  <c r="P282"/>
  <c r="BI280"/>
  <c r="BH280"/>
  <c r="BG280"/>
  <c r="BF280"/>
  <c r="T280"/>
  <c r="R280"/>
  <c r="P280"/>
  <c r="BI277"/>
  <c r="BH277"/>
  <c r="BG277"/>
  <c r="BF277"/>
  <c r="T277"/>
  <c r="R277"/>
  <c r="P277"/>
  <c r="BI274"/>
  <c r="BH274"/>
  <c r="BG274"/>
  <c r="BF274"/>
  <c r="T274"/>
  <c r="R274"/>
  <c r="P274"/>
  <c r="BI269"/>
  <c r="BH269"/>
  <c r="BG269"/>
  <c r="BF269"/>
  <c r="T269"/>
  <c r="T268"/>
  <c r="R269"/>
  <c r="R268"/>
  <c r="P269"/>
  <c r="P268"/>
  <c r="BI265"/>
  <c r="BH265"/>
  <c r="BG265"/>
  <c r="BF265"/>
  <c r="T265"/>
  <c r="R265"/>
  <c r="P265"/>
  <c r="BI261"/>
  <c r="BH261"/>
  <c r="BG261"/>
  <c r="BF261"/>
  <c r="T261"/>
  <c r="R261"/>
  <c r="P261"/>
  <c r="BI257"/>
  <c r="BH257"/>
  <c r="BG257"/>
  <c r="BF257"/>
  <c r="T257"/>
  <c r="R257"/>
  <c r="P257"/>
  <c r="BI251"/>
  <c r="BH251"/>
  <c r="BG251"/>
  <c r="BF251"/>
  <c r="T251"/>
  <c r="R251"/>
  <c r="P251"/>
  <c r="BI248"/>
  <c r="BH248"/>
  <c r="BG248"/>
  <c r="BF248"/>
  <c r="T248"/>
  <c r="R248"/>
  <c r="P248"/>
  <c r="BI242"/>
  <c r="BH242"/>
  <c r="BG242"/>
  <c r="BF242"/>
  <c r="T242"/>
  <c r="R242"/>
  <c r="P242"/>
  <c r="BI238"/>
  <c r="BH238"/>
  <c r="BG238"/>
  <c r="BF238"/>
  <c r="T238"/>
  <c r="R238"/>
  <c r="P238"/>
  <c r="BI232"/>
  <c r="BH232"/>
  <c r="BG232"/>
  <c r="BF232"/>
  <c r="T232"/>
  <c r="R232"/>
  <c r="P232"/>
  <c r="BI229"/>
  <c r="BH229"/>
  <c r="BG229"/>
  <c r="BF229"/>
  <c r="T229"/>
  <c r="R229"/>
  <c r="P229"/>
  <c r="BI223"/>
  <c r="BH223"/>
  <c r="BG223"/>
  <c r="BF223"/>
  <c r="T223"/>
  <c r="R223"/>
  <c r="P223"/>
  <c r="BI217"/>
  <c r="BH217"/>
  <c r="BG217"/>
  <c r="BF217"/>
  <c r="T217"/>
  <c r="R217"/>
  <c r="P217"/>
  <c r="BI213"/>
  <c r="BH213"/>
  <c r="BG213"/>
  <c r="BF213"/>
  <c r="T213"/>
  <c r="R213"/>
  <c r="P213"/>
  <c r="BI205"/>
  <c r="BH205"/>
  <c r="BG205"/>
  <c r="BF205"/>
  <c r="T205"/>
  <c r="R205"/>
  <c r="P205"/>
  <c r="BI202"/>
  <c r="BH202"/>
  <c r="BG202"/>
  <c r="BF202"/>
  <c r="T202"/>
  <c r="R202"/>
  <c r="P202"/>
  <c r="BI199"/>
  <c r="BH199"/>
  <c r="BG199"/>
  <c r="BF199"/>
  <c r="T199"/>
  <c r="R199"/>
  <c r="P199"/>
  <c r="BI195"/>
  <c r="BH195"/>
  <c r="BG195"/>
  <c r="BF195"/>
  <c r="T195"/>
  <c r="R195"/>
  <c r="P195"/>
  <c r="BI190"/>
  <c r="BH190"/>
  <c r="BG190"/>
  <c r="BF190"/>
  <c r="T190"/>
  <c r="R190"/>
  <c r="P190"/>
  <c r="BI186"/>
  <c r="BH186"/>
  <c r="BG186"/>
  <c r="BF186"/>
  <c r="T186"/>
  <c r="R186"/>
  <c r="P186"/>
  <c r="BI183"/>
  <c r="BH183"/>
  <c r="BG183"/>
  <c r="BF183"/>
  <c r="T183"/>
  <c r="R183"/>
  <c r="P183"/>
  <c r="BI175"/>
  <c r="BH175"/>
  <c r="BG175"/>
  <c r="BF175"/>
  <c r="T175"/>
  <c r="R175"/>
  <c r="P175"/>
  <c r="BI170"/>
  <c r="BH170"/>
  <c r="BG170"/>
  <c r="BF170"/>
  <c r="T170"/>
  <c r="R170"/>
  <c r="P170"/>
  <c r="BI164"/>
  <c r="BH164"/>
  <c r="BG164"/>
  <c r="BF164"/>
  <c r="T164"/>
  <c r="R164"/>
  <c r="P164"/>
  <c r="BI158"/>
  <c r="BH158"/>
  <c r="BG158"/>
  <c r="BF158"/>
  <c r="T158"/>
  <c r="R158"/>
  <c r="P158"/>
  <c r="BI155"/>
  <c r="BH155"/>
  <c r="BG155"/>
  <c r="BF155"/>
  <c r="T155"/>
  <c r="R155"/>
  <c r="P155"/>
  <c r="BI152"/>
  <c r="BH152"/>
  <c r="BG152"/>
  <c r="BF152"/>
  <c r="T152"/>
  <c r="R152"/>
  <c r="P152"/>
  <c r="BI149"/>
  <c r="BH149"/>
  <c r="BG149"/>
  <c r="BF149"/>
  <c r="T149"/>
  <c r="R149"/>
  <c r="P149"/>
  <c r="BI146"/>
  <c r="BH146"/>
  <c r="BG146"/>
  <c r="BF146"/>
  <c r="T146"/>
  <c r="R146"/>
  <c r="P146"/>
  <c r="BI143"/>
  <c r="BH143"/>
  <c r="BG143"/>
  <c r="BF143"/>
  <c r="T143"/>
  <c r="R143"/>
  <c r="P143"/>
  <c r="BI140"/>
  <c r="BH140"/>
  <c r="BG140"/>
  <c r="BF140"/>
  <c r="T140"/>
  <c r="R140"/>
  <c r="P140"/>
  <c r="BI137"/>
  <c r="BH137"/>
  <c r="BG137"/>
  <c r="BF137"/>
  <c r="T137"/>
  <c r="R137"/>
  <c r="P137"/>
  <c r="BI134"/>
  <c r="BH134"/>
  <c r="BG134"/>
  <c r="BF134"/>
  <c r="T134"/>
  <c r="R134"/>
  <c r="P134"/>
  <c r="J127"/>
  <c r="F127"/>
  <c r="F125"/>
  <c r="E123"/>
  <c r="J95"/>
  <c r="F95"/>
  <c r="F93"/>
  <c r="E91"/>
  <c r="J28"/>
  <c r="E28"/>
  <c r="J128"/>
  <c r="J27"/>
  <c r="J22"/>
  <c r="E22"/>
  <c r="F128"/>
  <c r="J21"/>
  <c r="J16"/>
  <c r="J125"/>
  <c r="E7"/>
  <c r="E117"/>
  <c i="29" r="J41"/>
  <c r="J40"/>
  <c i="1" r="AY152"/>
  <c i="29" r="J39"/>
  <c i="1" r="AX152"/>
  <c i="29" r="BI316"/>
  <c r="BH316"/>
  <c r="BG316"/>
  <c r="BF316"/>
  <c r="T316"/>
  <c r="T315"/>
  <c r="R316"/>
  <c r="R315"/>
  <c r="P316"/>
  <c r="P315"/>
  <c r="BI312"/>
  <c r="BH312"/>
  <c r="BG312"/>
  <c r="BF312"/>
  <c r="T312"/>
  <c r="R312"/>
  <c r="P312"/>
  <c r="BI309"/>
  <c r="BH309"/>
  <c r="BG309"/>
  <c r="BF309"/>
  <c r="T309"/>
  <c r="R309"/>
  <c r="P309"/>
  <c r="BI306"/>
  <c r="BH306"/>
  <c r="BG306"/>
  <c r="BF306"/>
  <c r="T306"/>
  <c r="R306"/>
  <c r="P306"/>
  <c r="BI303"/>
  <c r="BH303"/>
  <c r="BG303"/>
  <c r="BF303"/>
  <c r="T303"/>
  <c r="R303"/>
  <c r="P303"/>
  <c r="BI298"/>
  <c r="BH298"/>
  <c r="BG298"/>
  <c r="BF298"/>
  <c r="T298"/>
  <c r="R298"/>
  <c r="P298"/>
  <c r="BI295"/>
  <c r="BH295"/>
  <c r="BG295"/>
  <c r="BF295"/>
  <c r="T295"/>
  <c r="R295"/>
  <c r="P295"/>
  <c r="BI289"/>
  <c r="BH289"/>
  <c r="BG289"/>
  <c r="BF289"/>
  <c r="T289"/>
  <c r="R289"/>
  <c r="P289"/>
  <c r="BI286"/>
  <c r="BH286"/>
  <c r="BG286"/>
  <c r="BF286"/>
  <c r="T286"/>
  <c r="R286"/>
  <c r="P286"/>
  <c r="BI283"/>
  <c r="BH283"/>
  <c r="BG283"/>
  <c r="BF283"/>
  <c r="T283"/>
  <c r="R283"/>
  <c r="P283"/>
  <c r="BI280"/>
  <c r="BH280"/>
  <c r="BG280"/>
  <c r="BF280"/>
  <c r="T280"/>
  <c r="R280"/>
  <c r="P280"/>
  <c r="BI277"/>
  <c r="BH277"/>
  <c r="BG277"/>
  <c r="BF277"/>
  <c r="T277"/>
  <c r="R277"/>
  <c r="P277"/>
  <c r="BI275"/>
  <c r="BH275"/>
  <c r="BG275"/>
  <c r="BF275"/>
  <c r="T275"/>
  <c r="R275"/>
  <c r="P275"/>
  <c r="BI272"/>
  <c r="BH272"/>
  <c r="BG272"/>
  <c r="BF272"/>
  <c r="T272"/>
  <c r="R272"/>
  <c r="P272"/>
  <c r="BI269"/>
  <c r="BH269"/>
  <c r="BG269"/>
  <c r="BF269"/>
  <c r="T269"/>
  <c r="R269"/>
  <c r="P269"/>
  <c r="BI266"/>
  <c r="BH266"/>
  <c r="BG266"/>
  <c r="BF266"/>
  <c r="T266"/>
  <c r="R266"/>
  <c r="P266"/>
  <c r="BI263"/>
  <c r="BH263"/>
  <c r="BG263"/>
  <c r="BF263"/>
  <c r="T263"/>
  <c r="R263"/>
  <c r="P263"/>
  <c r="BI259"/>
  <c r="BH259"/>
  <c r="BG259"/>
  <c r="BF259"/>
  <c r="T259"/>
  <c r="R259"/>
  <c r="P259"/>
  <c r="BI256"/>
  <c r="BH256"/>
  <c r="BG256"/>
  <c r="BF256"/>
  <c r="T256"/>
  <c r="R256"/>
  <c r="P256"/>
  <c r="BI250"/>
  <c r="BH250"/>
  <c r="BG250"/>
  <c r="BF250"/>
  <c r="T250"/>
  <c r="R250"/>
  <c r="P250"/>
  <c r="BI244"/>
  <c r="BH244"/>
  <c r="BG244"/>
  <c r="BF244"/>
  <c r="T244"/>
  <c r="R244"/>
  <c r="P244"/>
  <c r="BI238"/>
  <c r="BH238"/>
  <c r="BG238"/>
  <c r="BF238"/>
  <c r="T238"/>
  <c r="R238"/>
  <c r="P238"/>
  <c r="BI232"/>
  <c r="BH232"/>
  <c r="BG232"/>
  <c r="BF232"/>
  <c r="T232"/>
  <c r="R232"/>
  <c r="P232"/>
  <c r="BI226"/>
  <c r="BH226"/>
  <c r="BG226"/>
  <c r="BF226"/>
  <c r="T226"/>
  <c r="R226"/>
  <c r="P226"/>
  <c r="BI220"/>
  <c r="BH220"/>
  <c r="BG220"/>
  <c r="BF220"/>
  <c r="T220"/>
  <c r="R220"/>
  <c r="P220"/>
  <c r="BI217"/>
  <c r="BH217"/>
  <c r="BG217"/>
  <c r="BF217"/>
  <c r="T217"/>
  <c r="R217"/>
  <c r="P217"/>
  <c r="BI212"/>
  <c r="BH212"/>
  <c r="BG212"/>
  <c r="BF212"/>
  <c r="T212"/>
  <c r="R212"/>
  <c r="P212"/>
  <c r="BI206"/>
  <c r="BH206"/>
  <c r="BG206"/>
  <c r="BF206"/>
  <c r="T206"/>
  <c r="R206"/>
  <c r="P206"/>
  <c r="BI201"/>
  <c r="BH201"/>
  <c r="BG201"/>
  <c r="BF201"/>
  <c r="T201"/>
  <c r="R201"/>
  <c r="P201"/>
  <c r="BI198"/>
  <c r="BH198"/>
  <c r="BG198"/>
  <c r="BF198"/>
  <c r="T198"/>
  <c r="R198"/>
  <c r="P198"/>
  <c r="BI191"/>
  <c r="BH191"/>
  <c r="BG191"/>
  <c r="BF191"/>
  <c r="T191"/>
  <c r="R191"/>
  <c r="P191"/>
  <c r="BI188"/>
  <c r="BH188"/>
  <c r="BG188"/>
  <c r="BF188"/>
  <c r="T188"/>
  <c r="R188"/>
  <c r="P188"/>
  <c r="BI185"/>
  <c r="BH185"/>
  <c r="BG185"/>
  <c r="BF185"/>
  <c r="T185"/>
  <c r="R185"/>
  <c r="P185"/>
  <c r="BI181"/>
  <c r="BH181"/>
  <c r="BG181"/>
  <c r="BF181"/>
  <c r="T181"/>
  <c r="R181"/>
  <c r="P181"/>
  <c r="BI178"/>
  <c r="BH178"/>
  <c r="BG178"/>
  <c r="BF178"/>
  <c r="T178"/>
  <c r="R178"/>
  <c r="P178"/>
  <c r="BI175"/>
  <c r="BH175"/>
  <c r="BG175"/>
  <c r="BF175"/>
  <c r="T175"/>
  <c r="R175"/>
  <c r="P175"/>
  <c r="BI169"/>
  <c r="BH169"/>
  <c r="BG169"/>
  <c r="BF169"/>
  <c r="T169"/>
  <c r="R169"/>
  <c r="P169"/>
  <c r="BI166"/>
  <c r="BH166"/>
  <c r="BG166"/>
  <c r="BF166"/>
  <c r="T166"/>
  <c r="R166"/>
  <c r="P166"/>
  <c r="BI161"/>
  <c r="BH161"/>
  <c r="BG161"/>
  <c r="BF161"/>
  <c r="T161"/>
  <c r="R161"/>
  <c r="P161"/>
  <c r="BI156"/>
  <c r="BH156"/>
  <c r="BG156"/>
  <c r="BF156"/>
  <c r="T156"/>
  <c r="R156"/>
  <c r="P156"/>
  <c r="BI151"/>
  <c r="BH151"/>
  <c r="BG151"/>
  <c r="BF151"/>
  <c r="T151"/>
  <c r="R151"/>
  <c r="P151"/>
  <c r="BI148"/>
  <c r="BH148"/>
  <c r="BG148"/>
  <c r="BF148"/>
  <c r="T148"/>
  <c r="R148"/>
  <c r="P148"/>
  <c r="BI145"/>
  <c r="BH145"/>
  <c r="BG145"/>
  <c r="BF145"/>
  <c r="T145"/>
  <c r="R145"/>
  <c r="P145"/>
  <c r="BI142"/>
  <c r="BH142"/>
  <c r="BG142"/>
  <c r="BF142"/>
  <c r="T142"/>
  <c r="R142"/>
  <c r="P142"/>
  <c r="BI139"/>
  <c r="BH139"/>
  <c r="BG139"/>
  <c r="BF139"/>
  <c r="T139"/>
  <c r="R139"/>
  <c r="P139"/>
  <c r="BI136"/>
  <c r="BH136"/>
  <c r="BG136"/>
  <c r="BF136"/>
  <c r="T136"/>
  <c r="R136"/>
  <c r="P136"/>
  <c r="BI133"/>
  <c r="BH133"/>
  <c r="BG133"/>
  <c r="BF133"/>
  <c r="T133"/>
  <c r="R133"/>
  <c r="P133"/>
  <c r="J126"/>
  <c r="F126"/>
  <c r="F124"/>
  <c r="E122"/>
  <c r="J95"/>
  <c r="F95"/>
  <c r="F93"/>
  <c r="E91"/>
  <c r="J28"/>
  <c r="E28"/>
  <c r="J127"/>
  <c r="J27"/>
  <c r="J22"/>
  <c r="E22"/>
  <c r="F96"/>
  <c r="J21"/>
  <c r="J16"/>
  <c r="J124"/>
  <c r="E7"/>
  <c r="E116"/>
  <c i="28" r="J41"/>
  <c r="J40"/>
  <c i="1" r="AY150"/>
  <c i="28" r="J39"/>
  <c i="1" r="AX150"/>
  <c i="28" r="BI204"/>
  <c r="BH204"/>
  <c r="BG204"/>
  <c r="BF204"/>
  <c r="T204"/>
  <c r="T203"/>
  <c r="R204"/>
  <c r="R203"/>
  <c r="P204"/>
  <c r="P203"/>
  <c r="BI200"/>
  <c r="BH200"/>
  <c r="BG200"/>
  <c r="BF200"/>
  <c r="T200"/>
  <c r="R200"/>
  <c r="P200"/>
  <c r="BI197"/>
  <c r="BH197"/>
  <c r="BG197"/>
  <c r="BF197"/>
  <c r="T197"/>
  <c r="R197"/>
  <c r="P197"/>
  <c r="BI194"/>
  <c r="BH194"/>
  <c r="BG194"/>
  <c r="BF194"/>
  <c r="T194"/>
  <c r="R194"/>
  <c r="P194"/>
  <c r="BI191"/>
  <c r="BH191"/>
  <c r="BG191"/>
  <c r="BF191"/>
  <c r="T191"/>
  <c r="R191"/>
  <c r="P191"/>
  <c r="BI186"/>
  <c r="BH186"/>
  <c r="BG186"/>
  <c r="BF186"/>
  <c r="T186"/>
  <c r="R186"/>
  <c r="P186"/>
  <c r="BI183"/>
  <c r="BH183"/>
  <c r="BG183"/>
  <c r="BF183"/>
  <c r="T183"/>
  <c r="R183"/>
  <c r="P183"/>
  <c r="BI179"/>
  <c r="BH179"/>
  <c r="BG179"/>
  <c r="BF179"/>
  <c r="T179"/>
  <c r="R179"/>
  <c r="P179"/>
  <c r="BI177"/>
  <c r="BH177"/>
  <c r="BG177"/>
  <c r="BF177"/>
  <c r="T177"/>
  <c r="R177"/>
  <c r="P177"/>
  <c r="BI174"/>
  <c r="BH174"/>
  <c r="BG174"/>
  <c r="BF174"/>
  <c r="T174"/>
  <c r="R174"/>
  <c r="P174"/>
  <c r="BI172"/>
  <c r="BH172"/>
  <c r="BG172"/>
  <c r="BF172"/>
  <c r="T172"/>
  <c r="R172"/>
  <c r="P172"/>
  <c r="BI169"/>
  <c r="BH169"/>
  <c r="BG169"/>
  <c r="BF169"/>
  <c r="T169"/>
  <c r="R169"/>
  <c r="P169"/>
  <c r="BI164"/>
  <c r="BH164"/>
  <c r="BG164"/>
  <c r="BF164"/>
  <c r="T164"/>
  <c r="T163"/>
  <c r="R164"/>
  <c r="R163"/>
  <c r="P164"/>
  <c r="P163"/>
  <c r="BI160"/>
  <c r="BH160"/>
  <c r="BG160"/>
  <c r="BF160"/>
  <c r="T160"/>
  <c r="R160"/>
  <c r="P160"/>
  <c r="BI157"/>
  <c r="BH157"/>
  <c r="BG157"/>
  <c r="BF157"/>
  <c r="T157"/>
  <c r="R157"/>
  <c r="P157"/>
  <c r="BI154"/>
  <c r="BH154"/>
  <c r="BG154"/>
  <c r="BF154"/>
  <c r="T154"/>
  <c r="R154"/>
  <c r="P154"/>
  <c r="BI150"/>
  <c r="BH150"/>
  <c r="BG150"/>
  <c r="BF150"/>
  <c r="T150"/>
  <c r="R150"/>
  <c r="P150"/>
  <c r="BI147"/>
  <c r="BH147"/>
  <c r="BG147"/>
  <c r="BF147"/>
  <c r="T147"/>
  <c r="R147"/>
  <c r="P147"/>
  <c r="BI144"/>
  <c r="BH144"/>
  <c r="BG144"/>
  <c r="BF144"/>
  <c r="T144"/>
  <c r="R144"/>
  <c r="P144"/>
  <c r="BI141"/>
  <c r="BH141"/>
  <c r="BG141"/>
  <c r="BF141"/>
  <c r="T141"/>
  <c r="R141"/>
  <c r="P141"/>
  <c r="BI138"/>
  <c r="BH138"/>
  <c r="BG138"/>
  <c r="BF138"/>
  <c r="T138"/>
  <c r="R138"/>
  <c r="P138"/>
  <c r="BI134"/>
  <c r="BH134"/>
  <c r="BG134"/>
  <c r="BF134"/>
  <c r="T134"/>
  <c r="R134"/>
  <c r="P134"/>
  <c r="J127"/>
  <c r="F127"/>
  <c r="F125"/>
  <c r="E123"/>
  <c r="J95"/>
  <c r="F95"/>
  <c r="F93"/>
  <c r="E91"/>
  <c r="J28"/>
  <c r="E28"/>
  <c r="J128"/>
  <c r="J27"/>
  <c r="J22"/>
  <c r="E22"/>
  <c r="F96"/>
  <c r="J21"/>
  <c r="J16"/>
  <c r="J125"/>
  <c r="E7"/>
  <c r="E117"/>
  <c i="27" r="J41"/>
  <c r="J40"/>
  <c i="1" r="AY148"/>
  <c i="27" r="J39"/>
  <c i="1" r="AX148"/>
  <c i="27" r="BI167"/>
  <c r="BH167"/>
  <c r="BG167"/>
  <c r="BF167"/>
  <c r="T167"/>
  <c r="T166"/>
  <c r="R167"/>
  <c r="R166"/>
  <c r="P167"/>
  <c r="P166"/>
  <c r="BI163"/>
  <c r="BH163"/>
  <c r="BG163"/>
  <c r="BF163"/>
  <c r="T163"/>
  <c r="R163"/>
  <c r="P163"/>
  <c r="BI160"/>
  <c r="BH160"/>
  <c r="BG160"/>
  <c r="BF160"/>
  <c r="T160"/>
  <c r="R160"/>
  <c r="P160"/>
  <c r="BI156"/>
  <c r="BH156"/>
  <c r="BG156"/>
  <c r="BF156"/>
  <c r="T156"/>
  <c r="R156"/>
  <c r="P156"/>
  <c r="BI153"/>
  <c r="BH153"/>
  <c r="BG153"/>
  <c r="BF153"/>
  <c r="T153"/>
  <c r="R153"/>
  <c r="P153"/>
  <c r="BI150"/>
  <c r="BH150"/>
  <c r="BG150"/>
  <c r="BF150"/>
  <c r="T150"/>
  <c r="R150"/>
  <c r="P150"/>
  <c r="BI145"/>
  <c r="BH145"/>
  <c r="BG145"/>
  <c r="BF145"/>
  <c r="T145"/>
  <c r="R145"/>
  <c r="P145"/>
  <c r="BI141"/>
  <c r="BH141"/>
  <c r="BG141"/>
  <c r="BF141"/>
  <c r="T141"/>
  <c r="R141"/>
  <c r="P141"/>
  <c r="BI137"/>
  <c r="BH137"/>
  <c r="BG137"/>
  <c r="BF137"/>
  <c r="T137"/>
  <c r="R137"/>
  <c r="P137"/>
  <c r="BI133"/>
  <c r="BH133"/>
  <c r="BG133"/>
  <c r="BF133"/>
  <c r="T133"/>
  <c r="T132"/>
  <c r="R133"/>
  <c r="R132"/>
  <c r="P133"/>
  <c r="P132"/>
  <c r="J126"/>
  <c r="F126"/>
  <c r="F124"/>
  <c r="E122"/>
  <c r="J95"/>
  <c r="F95"/>
  <c r="F93"/>
  <c r="E91"/>
  <c r="J28"/>
  <c r="E28"/>
  <c r="J127"/>
  <c r="J27"/>
  <c r="J22"/>
  <c r="E22"/>
  <c r="F127"/>
  <c r="J21"/>
  <c r="J16"/>
  <c r="J93"/>
  <c r="E7"/>
  <c r="E85"/>
  <c i="26" r="J41"/>
  <c r="J40"/>
  <c i="1" r="AY146"/>
  <c i="26" r="J39"/>
  <c i="1" r="AX146"/>
  <c i="26" r="BI167"/>
  <c r="BH167"/>
  <c r="BG167"/>
  <c r="BF167"/>
  <c r="T167"/>
  <c r="R167"/>
  <c r="P167"/>
  <c r="BI164"/>
  <c r="BH164"/>
  <c r="BG164"/>
  <c r="BF164"/>
  <c r="T164"/>
  <c r="R164"/>
  <c r="P164"/>
  <c r="BI160"/>
  <c r="BH160"/>
  <c r="BG160"/>
  <c r="BF160"/>
  <c r="T160"/>
  <c r="R160"/>
  <c r="P160"/>
  <c r="BI157"/>
  <c r="BH157"/>
  <c r="BG157"/>
  <c r="BF157"/>
  <c r="T157"/>
  <c r="R157"/>
  <c r="P157"/>
  <c r="BI153"/>
  <c r="BH153"/>
  <c r="BG153"/>
  <c r="BF153"/>
  <c r="T153"/>
  <c r="R153"/>
  <c r="P153"/>
  <c r="BI150"/>
  <c r="BH150"/>
  <c r="BG150"/>
  <c r="BF150"/>
  <c r="T150"/>
  <c r="R150"/>
  <c r="P150"/>
  <c r="BI147"/>
  <c r="BH147"/>
  <c r="BG147"/>
  <c r="BF147"/>
  <c r="T147"/>
  <c r="R147"/>
  <c r="P147"/>
  <c r="BI144"/>
  <c r="BH144"/>
  <c r="BG144"/>
  <c r="BF144"/>
  <c r="T144"/>
  <c r="R144"/>
  <c r="P144"/>
  <c r="BI141"/>
  <c r="BH141"/>
  <c r="BG141"/>
  <c r="BF141"/>
  <c r="T141"/>
  <c r="R141"/>
  <c r="P141"/>
  <c r="BI139"/>
  <c r="BH139"/>
  <c r="BG139"/>
  <c r="BF139"/>
  <c r="T139"/>
  <c r="R139"/>
  <c r="P139"/>
  <c r="BI137"/>
  <c r="BH137"/>
  <c r="BG137"/>
  <c r="BF137"/>
  <c r="T137"/>
  <c r="R137"/>
  <c r="P137"/>
  <c r="BI134"/>
  <c r="BH134"/>
  <c r="BG134"/>
  <c r="BF134"/>
  <c r="T134"/>
  <c r="R134"/>
  <c r="P134"/>
  <c r="BI131"/>
  <c r="BH131"/>
  <c r="BG131"/>
  <c r="BF131"/>
  <c r="T131"/>
  <c r="R131"/>
  <c r="P131"/>
  <c r="J125"/>
  <c r="F125"/>
  <c r="F123"/>
  <c r="E121"/>
  <c r="J95"/>
  <c r="F95"/>
  <c r="F93"/>
  <c r="E91"/>
  <c r="J28"/>
  <c r="E28"/>
  <c r="J126"/>
  <c r="J27"/>
  <c r="J22"/>
  <c r="E22"/>
  <c r="F126"/>
  <c r="J21"/>
  <c r="J16"/>
  <c r="J93"/>
  <c r="E7"/>
  <c r="E115"/>
  <c i="25" r="J41"/>
  <c r="J40"/>
  <c i="1" r="AY143"/>
  <c i="25" r="J39"/>
  <c i="1" r="AX143"/>
  <c i="25" r="BI262"/>
  <c r="BH262"/>
  <c r="BG262"/>
  <c r="BF262"/>
  <c r="T262"/>
  <c r="T261"/>
  <c r="R262"/>
  <c r="R261"/>
  <c r="P262"/>
  <c r="P261"/>
  <c r="BI258"/>
  <c r="BH258"/>
  <c r="BG258"/>
  <c r="BF258"/>
  <c r="T258"/>
  <c r="T257"/>
  <c r="R258"/>
  <c r="R257"/>
  <c r="P258"/>
  <c r="P257"/>
  <c r="BI254"/>
  <c r="BH254"/>
  <c r="BG254"/>
  <c r="BF254"/>
  <c r="T254"/>
  <c r="R254"/>
  <c r="P254"/>
  <c r="BI248"/>
  <c r="BH248"/>
  <c r="BG248"/>
  <c r="BF248"/>
  <c r="T248"/>
  <c r="R248"/>
  <c r="P248"/>
  <c r="BI245"/>
  <c r="BH245"/>
  <c r="BG245"/>
  <c r="BF245"/>
  <c r="T245"/>
  <c r="R245"/>
  <c r="P245"/>
  <c r="BI242"/>
  <c r="BH242"/>
  <c r="BG242"/>
  <c r="BF242"/>
  <c r="T242"/>
  <c r="R242"/>
  <c r="P242"/>
  <c r="BI239"/>
  <c r="BH239"/>
  <c r="BG239"/>
  <c r="BF239"/>
  <c r="T239"/>
  <c r="R239"/>
  <c r="P239"/>
  <c r="BI236"/>
  <c r="BH236"/>
  <c r="BG236"/>
  <c r="BF236"/>
  <c r="T236"/>
  <c r="R236"/>
  <c r="P236"/>
  <c r="BI233"/>
  <c r="BH233"/>
  <c r="BG233"/>
  <c r="BF233"/>
  <c r="T233"/>
  <c r="R233"/>
  <c r="P233"/>
  <c r="BI230"/>
  <c r="BH230"/>
  <c r="BG230"/>
  <c r="BF230"/>
  <c r="T230"/>
  <c r="R230"/>
  <c r="P230"/>
  <c r="BI227"/>
  <c r="BH227"/>
  <c r="BG227"/>
  <c r="BF227"/>
  <c r="T227"/>
  <c r="R227"/>
  <c r="P227"/>
  <c r="BI224"/>
  <c r="BH224"/>
  <c r="BG224"/>
  <c r="BF224"/>
  <c r="T224"/>
  <c r="R224"/>
  <c r="P224"/>
  <c r="BI221"/>
  <c r="BH221"/>
  <c r="BG221"/>
  <c r="BF221"/>
  <c r="T221"/>
  <c r="R221"/>
  <c r="P221"/>
  <c r="BI218"/>
  <c r="BH218"/>
  <c r="BG218"/>
  <c r="BF218"/>
  <c r="T218"/>
  <c r="R218"/>
  <c r="P218"/>
  <c r="BI216"/>
  <c r="BH216"/>
  <c r="BG216"/>
  <c r="BF216"/>
  <c r="T216"/>
  <c r="R216"/>
  <c r="P216"/>
  <c r="BI213"/>
  <c r="BH213"/>
  <c r="BG213"/>
  <c r="BF213"/>
  <c r="T213"/>
  <c r="R213"/>
  <c r="P213"/>
  <c r="BI210"/>
  <c r="BH210"/>
  <c r="BG210"/>
  <c r="BF210"/>
  <c r="T210"/>
  <c r="R210"/>
  <c r="P210"/>
  <c r="BI207"/>
  <c r="BH207"/>
  <c r="BG207"/>
  <c r="BF207"/>
  <c r="T207"/>
  <c r="R207"/>
  <c r="P207"/>
  <c r="BI204"/>
  <c r="BH204"/>
  <c r="BG204"/>
  <c r="BF204"/>
  <c r="T204"/>
  <c r="R204"/>
  <c r="P204"/>
  <c r="BI201"/>
  <c r="BH201"/>
  <c r="BG201"/>
  <c r="BF201"/>
  <c r="T201"/>
  <c r="R201"/>
  <c r="P201"/>
  <c r="BI198"/>
  <c r="BH198"/>
  <c r="BG198"/>
  <c r="BF198"/>
  <c r="T198"/>
  <c r="R198"/>
  <c r="P198"/>
  <c r="BI195"/>
  <c r="BH195"/>
  <c r="BG195"/>
  <c r="BF195"/>
  <c r="T195"/>
  <c r="R195"/>
  <c r="P195"/>
  <c r="BI191"/>
  <c r="BH191"/>
  <c r="BG191"/>
  <c r="BF191"/>
  <c r="T191"/>
  <c r="R191"/>
  <c r="P191"/>
  <c r="BI188"/>
  <c r="BH188"/>
  <c r="BG188"/>
  <c r="BF188"/>
  <c r="T188"/>
  <c r="R188"/>
  <c r="P188"/>
  <c r="BI185"/>
  <c r="BH185"/>
  <c r="BG185"/>
  <c r="BF185"/>
  <c r="T185"/>
  <c r="R185"/>
  <c r="P185"/>
  <c r="BI182"/>
  <c r="BH182"/>
  <c r="BG182"/>
  <c r="BF182"/>
  <c r="T182"/>
  <c r="R182"/>
  <c r="P182"/>
  <c r="BI179"/>
  <c r="BH179"/>
  <c r="BG179"/>
  <c r="BF179"/>
  <c r="T179"/>
  <c r="R179"/>
  <c r="P179"/>
  <c r="BI176"/>
  <c r="BH176"/>
  <c r="BG176"/>
  <c r="BF176"/>
  <c r="T176"/>
  <c r="R176"/>
  <c r="P176"/>
  <c r="BI173"/>
  <c r="BH173"/>
  <c r="BG173"/>
  <c r="BF173"/>
  <c r="T173"/>
  <c r="R173"/>
  <c r="P173"/>
  <c r="BI169"/>
  <c r="BH169"/>
  <c r="BG169"/>
  <c r="BF169"/>
  <c r="T169"/>
  <c r="R169"/>
  <c r="P169"/>
  <c r="BI163"/>
  <c r="BH163"/>
  <c r="BG163"/>
  <c r="BF163"/>
  <c r="T163"/>
  <c r="R163"/>
  <c r="P163"/>
  <c r="BI146"/>
  <c r="BH146"/>
  <c r="BG146"/>
  <c r="BF146"/>
  <c r="T146"/>
  <c r="R146"/>
  <c r="P146"/>
  <c r="BI143"/>
  <c r="BH143"/>
  <c r="BG143"/>
  <c r="BF143"/>
  <c r="T143"/>
  <c r="R143"/>
  <c r="P143"/>
  <c r="BI140"/>
  <c r="BH140"/>
  <c r="BG140"/>
  <c r="BF140"/>
  <c r="T140"/>
  <c r="R140"/>
  <c r="P140"/>
  <c r="BI137"/>
  <c r="BH137"/>
  <c r="BG137"/>
  <c r="BF137"/>
  <c r="T137"/>
  <c r="R137"/>
  <c r="P137"/>
  <c r="BI134"/>
  <c r="BH134"/>
  <c r="BG134"/>
  <c r="BF134"/>
  <c r="T134"/>
  <c r="R134"/>
  <c r="P134"/>
  <c r="BI131"/>
  <c r="BH131"/>
  <c r="BG131"/>
  <c r="BF131"/>
  <c r="T131"/>
  <c r="R131"/>
  <c r="P131"/>
  <c r="J124"/>
  <c r="F124"/>
  <c r="F122"/>
  <c r="E120"/>
  <c r="J95"/>
  <c r="F95"/>
  <c r="F93"/>
  <c r="E91"/>
  <c r="J28"/>
  <c r="E28"/>
  <c r="J125"/>
  <c r="J27"/>
  <c r="J22"/>
  <c r="E22"/>
  <c r="F96"/>
  <c r="J21"/>
  <c r="J16"/>
  <c r="J93"/>
  <c r="E7"/>
  <c r="E114"/>
  <c i="24" r="J41"/>
  <c r="J40"/>
  <c i="1" r="AY141"/>
  <c i="24" r="J39"/>
  <c i="1" r="AX141"/>
  <c i="24" r="BI429"/>
  <c r="BH429"/>
  <c r="BG429"/>
  <c r="BF429"/>
  <c r="T429"/>
  <c r="T428"/>
  <c r="R429"/>
  <c r="R428"/>
  <c r="P429"/>
  <c r="P428"/>
  <c r="BI426"/>
  <c r="BH426"/>
  <c r="BG426"/>
  <c r="BF426"/>
  <c r="T426"/>
  <c r="T425"/>
  <c r="R426"/>
  <c r="R425"/>
  <c r="P426"/>
  <c r="P425"/>
  <c r="BI423"/>
  <c r="BH423"/>
  <c r="BG423"/>
  <c r="BF423"/>
  <c r="T423"/>
  <c r="R423"/>
  <c r="P423"/>
  <c r="BI421"/>
  <c r="BH421"/>
  <c r="BG421"/>
  <c r="BF421"/>
  <c r="T421"/>
  <c r="R421"/>
  <c r="P421"/>
  <c r="BI414"/>
  <c r="BH414"/>
  <c r="BG414"/>
  <c r="BF414"/>
  <c r="T414"/>
  <c r="T413"/>
  <c r="R414"/>
  <c r="R413"/>
  <c r="P414"/>
  <c r="P413"/>
  <c r="BI411"/>
  <c r="BH411"/>
  <c r="BG411"/>
  <c r="BF411"/>
  <c r="T411"/>
  <c r="R411"/>
  <c r="P411"/>
  <c r="BI408"/>
  <c r="BH408"/>
  <c r="BG408"/>
  <c r="BF408"/>
  <c r="T408"/>
  <c r="R408"/>
  <c r="P408"/>
  <c r="BI406"/>
  <c r="BH406"/>
  <c r="BG406"/>
  <c r="BF406"/>
  <c r="T406"/>
  <c r="R406"/>
  <c r="P406"/>
  <c r="BI404"/>
  <c r="BH404"/>
  <c r="BG404"/>
  <c r="BF404"/>
  <c r="T404"/>
  <c r="R404"/>
  <c r="P404"/>
  <c r="BI402"/>
  <c r="BH402"/>
  <c r="BG402"/>
  <c r="BF402"/>
  <c r="T402"/>
  <c r="R402"/>
  <c r="P402"/>
  <c r="BI399"/>
  <c r="BH399"/>
  <c r="BG399"/>
  <c r="BF399"/>
  <c r="T399"/>
  <c r="R399"/>
  <c r="P399"/>
  <c r="BI396"/>
  <c r="BH396"/>
  <c r="BG396"/>
  <c r="BF396"/>
  <c r="T396"/>
  <c r="R396"/>
  <c r="P396"/>
  <c r="BI393"/>
  <c r="BH393"/>
  <c r="BG393"/>
  <c r="BF393"/>
  <c r="T393"/>
  <c r="R393"/>
  <c r="P393"/>
  <c r="BI391"/>
  <c r="BH391"/>
  <c r="BG391"/>
  <c r="BF391"/>
  <c r="T391"/>
  <c r="R391"/>
  <c r="P391"/>
  <c r="BI389"/>
  <c r="BH389"/>
  <c r="BG389"/>
  <c r="BF389"/>
  <c r="T389"/>
  <c r="R389"/>
  <c r="P389"/>
  <c r="BI386"/>
  <c r="BH386"/>
  <c r="BG386"/>
  <c r="BF386"/>
  <c r="T386"/>
  <c r="R386"/>
  <c r="P386"/>
  <c r="BI384"/>
  <c r="BH384"/>
  <c r="BG384"/>
  <c r="BF384"/>
  <c r="T384"/>
  <c r="R384"/>
  <c r="P384"/>
  <c r="BI381"/>
  <c r="BH381"/>
  <c r="BG381"/>
  <c r="BF381"/>
  <c r="T381"/>
  <c r="R381"/>
  <c r="P381"/>
  <c r="BI378"/>
  <c r="BH378"/>
  <c r="BG378"/>
  <c r="BF378"/>
  <c r="T378"/>
  <c r="R378"/>
  <c r="P378"/>
  <c r="BI376"/>
  <c r="BH376"/>
  <c r="BG376"/>
  <c r="BF376"/>
  <c r="T376"/>
  <c r="R376"/>
  <c r="P376"/>
  <c r="BI374"/>
  <c r="BH374"/>
  <c r="BG374"/>
  <c r="BF374"/>
  <c r="T374"/>
  <c r="R374"/>
  <c r="P374"/>
  <c r="BI372"/>
  <c r="BH372"/>
  <c r="BG372"/>
  <c r="BF372"/>
  <c r="T372"/>
  <c r="R372"/>
  <c r="P372"/>
  <c r="BI369"/>
  <c r="BH369"/>
  <c r="BG369"/>
  <c r="BF369"/>
  <c r="T369"/>
  <c r="R369"/>
  <c r="P369"/>
  <c r="BI366"/>
  <c r="BH366"/>
  <c r="BG366"/>
  <c r="BF366"/>
  <c r="T366"/>
  <c r="R366"/>
  <c r="P366"/>
  <c r="BI363"/>
  <c r="BH363"/>
  <c r="BG363"/>
  <c r="BF363"/>
  <c r="T363"/>
  <c r="R363"/>
  <c r="P363"/>
  <c r="BI361"/>
  <c r="BH361"/>
  <c r="BG361"/>
  <c r="BF361"/>
  <c r="T361"/>
  <c r="R361"/>
  <c r="P361"/>
  <c r="BI359"/>
  <c r="BH359"/>
  <c r="BG359"/>
  <c r="BF359"/>
  <c r="T359"/>
  <c r="R359"/>
  <c r="P359"/>
  <c r="BI356"/>
  <c r="BH356"/>
  <c r="BG356"/>
  <c r="BF356"/>
  <c r="T356"/>
  <c r="R356"/>
  <c r="P356"/>
  <c r="BI354"/>
  <c r="BH354"/>
  <c r="BG354"/>
  <c r="BF354"/>
  <c r="T354"/>
  <c r="R354"/>
  <c r="P354"/>
  <c r="BI351"/>
  <c r="BH351"/>
  <c r="BG351"/>
  <c r="BF351"/>
  <c r="T351"/>
  <c r="R351"/>
  <c r="P351"/>
  <c r="BI349"/>
  <c r="BH349"/>
  <c r="BG349"/>
  <c r="BF349"/>
  <c r="T349"/>
  <c r="R349"/>
  <c r="P349"/>
  <c r="BI347"/>
  <c r="BH347"/>
  <c r="BG347"/>
  <c r="BF347"/>
  <c r="T347"/>
  <c r="R347"/>
  <c r="P347"/>
  <c r="BI345"/>
  <c r="BH345"/>
  <c r="BG345"/>
  <c r="BF345"/>
  <c r="T345"/>
  <c r="R345"/>
  <c r="P345"/>
  <c r="BI343"/>
  <c r="BH343"/>
  <c r="BG343"/>
  <c r="BF343"/>
  <c r="T343"/>
  <c r="R343"/>
  <c r="P343"/>
  <c r="BI340"/>
  <c r="BH340"/>
  <c r="BG340"/>
  <c r="BF340"/>
  <c r="T340"/>
  <c r="R340"/>
  <c r="P340"/>
  <c r="BI338"/>
  <c r="BH338"/>
  <c r="BG338"/>
  <c r="BF338"/>
  <c r="T338"/>
  <c r="R338"/>
  <c r="P338"/>
  <c r="BI336"/>
  <c r="BH336"/>
  <c r="BG336"/>
  <c r="BF336"/>
  <c r="T336"/>
  <c r="R336"/>
  <c r="P336"/>
  <c r="BI334"/>
  <c r="BH334"/>
  <c r="BG334"/>
  <c r="BF334"/>
  <c r="T334"/>
  <c r="R334"/>
  <c r="P334"/>
  <c r="BI332"/>
  <c r="BH332"/>
  <c r="BG332"/>
  <c r="BF332"/>
  <c r="T332"/>
  <c r="R332"/>
  <c r="P332"/>
  <c r="BI328"/>
  <c r="BH328"/>
  <c r="BG328"/>
  <c r="BF328"/>
  <c r="T328"/>
  <c r="R328"/>
  <c r="P328"/>
  <c r="BI325"/>
  <c r="BH325"/>
  <c r="BG325"/>
  <c r="BF325"/>
  <c r="T325"/>
  <c r="R325"/>
  <c r="P325"/>
  <c r="BI322"/>
  <c r="BH322"/>
  <c r="BG322"/>
  <c r="BF322"/>
  <c r="T322"/>
  <c r="R322"/>
  <c r="P322"/>
  <c r="BI319"/>
  <c r="BH319"/>
  <c r="BG319"/>
  <c r="BF319"/>
  <c r="T319"/>
  <c r="R319"/>
  <c r="P319"/>
  <c r="BI316"/>
  <c r="BH316"/>
  <c r="BG316"/>
  <c r="BF316"/>
  <c r="T316"/>
  <c r="R316"/>
  <c r="P316"/>
  <c r="BI314"/>
  <c r="BH314"/>
  <c r="BG314"/>
  <c r="BF314"/>
  <c r="T314"/>
  <c r="R314"/>
  <c r="P314"/>
  <c r="BI311"/>
  <c r="BH311"/>
  <c r="BG311"/>
  <c r="BF311"/>
  <c r="T311"/>
  <c r="R311"/>
  <c r="P311"/>
  <c r="BI308"/>
  <c r="BH308"/>
  <c r="BG308"/>
  <c r="BF308"/>
  <c r="T308"/>
  <c r="R308"/>
  <c r="P308"/>
  <c r="BI306"/>
  <c r="BH306"/>
  <c r="BG306"/>
  <c r="BF306"/>
  <c r="T306"/>
  <c r="R306"/>
  <c r="P306"/>
  <c r="BI303"/>
  <c r="BH303"/>
  <c r="BG303"/>
  <c r="BF303"/>
  <c r="T303"/>
  <c r="R303"/>
  <c r="P303"/>
  <c r="BI300"/>
  <c r="BH300"/>
  <c r="BG300"/>
  <c r="BF300"/>
  <c r="T300"/>
  <c r="R300"/>
  <c r="P300"/>
  <c r="BI297"/>
  <c r="BH297"/>
  <c r="BG297"/>
  <c r="BF297"/>
  <c r="T297"/>
  <c r="R297"/>
  <c r="P297"/>
  <c r="BI294"/>
  <c r="BH294"/>
  <c r="BG294"/>
  <c r="BF294"/>
  <c r="T294"/>
  <c r="R294"/>
  <c r="P294"/>
  <c r="BI292"/>
  <c r="BH292"/>
  <c r="BG292"/>
  <c r="BF292"/>
  <c r="T292"/>
  <c r="R292"/>
  <c r="P292"/>
  <c r="BI289"/>
  <c r="BH289"/>
  <c r="BG289"/>
  <c r="BF289"/>
  <c r="T289"/>
  <c r="R289"/>
  <c r="P289"/>
  <c r="BI287"/>
  <c r="BH287"/>
  <c r="BG287"/>
  <c r="BF287"/>
  <c r="T287"/>
  <c r="R287"/>
  <c r="P287"/>
  <c r="BI284"/>
  <c r="BH284"/>
  <c r="BG284"/>
  <c r="BF284"/>
  <c r="T284"/>
  <c r="R284"/>
  <c r="P284"/>
  <c r="BI279"/>
  <c r="BH279"/>
  <c r="BG279"/>
  <c r="BF279"/>
  <c r="T279"/>
  <c r="R279"/>
  <c r="P279"/>
  <c r="BI276"/>
  <c r="BH276"/>
  <c r="BG276"/>
  <c r="BF276"/>
  <c r="T276"/>
  <c r="R276"/>
  <c r="P276"/>
  <c r="BI273"/>
  <c r="BH273"/>
  <c r="BG273"/>
  <c r="BF273"/>
  <c r="T273"/>
  <c r="R273"/>
  <c r="P273"/>
  <c r="BI270"/>
  <c r="BH270"/>
  <c r="BG270"/>
  <c r="BF270"/>
  <c r="T270"/>
  <c r="R270"/>
  <c r="P270"/>
  <c r="BI267"/>
  <c r="BH267"/>
  <c r="BG267"/>
  <c r="BF267"/>
  <c r="T267"/>
  <c r="R267"/>
  <c r="P267"/>
  <c r="BI262"/>
  <c r="BH262"/>
  <c r="BG262"/>
  <c r="BF262"/>
  <c r="T262"/>
  <c r="R262"/>
  <c r="P262"/>
  <c r="BI259"/>
  <c r="BH259"/>
  <c r="BG259"/>
  <c r="BF259"/>
  <c r="T259"/>
  <c r="R259"/>
  <c r="P259"/>
  <c r="BI256"/>
  <c r="BH256"/>
  <c r="BG256"/>
  <c r="BF256"/>
  <c r="T256"/>
  <c r="R256"/>
  <c r="P256"/>
  <c r="BI250"/>
  <c r="BH250"/>
  <c r="BG250"/>
  <c r="BF250"/>
  <c r="T250"/>
  <c r="R250"/>
  <c r="P250"/>
  <c r="BI247"/>
  <c r="BH247"/>
  <c r="BG247"/>
  <c r="BF247"/>
  <c r="T247"/>
  <c r="R247"/>
  <c r="P247"/>
  <c r="BI240"/>
  <c r="BH240"/>
  <c r="BG240"/>
  <c r="BF240"/>
  <c r="T240"/>
  <c r="T239"/>
  <c r="R240"/>
  <c r="R239"/>
  <c r="P240"/>
  <c r="P239"/>
  <c r="BI236"/>
  <c r="BH236"/>
  <c r="BG236"/>
  <c r="BF236"/>
  <c r="T236"/>
  <c r="R236"/>
  <c r="P236"/>
  <c r="BI230"/>
  <c r="BH230"/>
  <c r="BG230"/>
  <c r="BF230"/>
  <c r="T230"/>
  <c r="R230"/>
  <c r="P230"/>
  <c r="BI227"/>
  <c r="BH227"/>
  <c r="BG227"/>
  <c r="BF227"/>
  <c r="T227"/>
  <c r="R227"/>
  <c r="P227"/>
  <c r="BI224"/>
  <c r="BH224"/>
  <c r="BG224"/>
  <c r="BF224"/>
  <c r="T224"/>
  <c r="R224"/>
  <c r="P224"/>
  <c r="BI221"/>
  <c r="BH221"/>
  <c r="BG221"/>
  <c r="BF221"/>
  <c r="T221"/>
  <c r="R221"/>
  <c r="P221"/>
  <c r="BI218"/>
  <c r="BH218"/>
  <c r="BG218"/>
  <c r="BF218"/>
  <c r="T218"/>
  <c r="R218"/>
  <c r="P218"/>
  <c r="BI215"/>
  <c r="BH215"/>
  <c r="BG215"/>
  <c r="BF215"/>
  <c r="T215"/>
  <c r="R215"/>
  <c r="P215"/>
  <c r="BI212"/>
  <c r="BH212"/>
  <c r="BG212"/>
  <c r="BF212"/>
  <c r="T212"/>
  <c r="R212"/>
  <c r="P212"/>
  <c r="BI209"/>
  <c r="BH209"/>
  <c r="BG209"/>
  <c r="BF209"/>
  <c r="T209"/>
  <c r="R209"/>
  <c r="P209"/>
  <c r="BI206"/>
  <c r="BH206"/>
  <c r="BG206"/>
  <c r="BF206"/>
  <c r="T206"/>
  <c r="R206"/>
  <c r="P206"/>
  <c r="BI203"/>
  <c r="BH203"/>
  <c r="BG203"/>
  <c r="BF203"/>
  <c r="T203"/>
  <c r="R203"/>
  <c r="P203"/>
  <c r="BI200"/>
  <c r="BH200"/>
  <c r="BG200"/>
  <c r="BF200"/>
  <c r="T200"/>
  <c r="R200"/>
  <c r="P200"/>
  <c r="BI197"/>
  <c r="BH197"/>
  <c r="BG197"/>
  <c r="BF197"/>
  <c r="T197"/>
  <c r="R197"/>
  <c r="P197"/>
  <c r="BI188"/>
  <c r="BH188"/>
  <c r="BG188"/>
  <c r="BF188"/>
  <c r="T188"/>
  <c r="R188"/>
  <c r="P188"/>
  <c r="BI179"/>
  <c r="BH179"/>
  <c r="BG179"/>
  <c r="BF179"/>
  <c r="T179"/>
  <c r="R179"/>
  <c r="P179"/>
  <c r="BI170"/>
  <c r="BH170"/>
  <c r="BG170"/>
  <c r="BF170"/>
  <c r="T170"/>
  <c r="R170"/>
  <c r="P170"/>
  <c r="BI161"/>
  <c r="BH161"/>
  <c r="BG161"/>
  <c r="BF161"/>
  <c r="T161"/>
  <c r="R161"/>
  <c r="P161"/>
  <c r="BI155"/>
  <c r="BH155"/>
  <c r="BG155"/>
  <c r="BF155"/>
  <c r="T155"/>
  <c r="R155"/>
  <c r="P155"/>
  <c r="BI149"/>
  <c r="BH149"/>
  <c r="BG149"/>
  <c r="BF149"/>
  <c r="T149"/>
  <c r="R149"/>
  <c r="P149"/>
  <c r="BI143"/>
  <c r="BH143"/>
  <c r="BG143"/>
  <c r="BF143"/>
  <c r="T143"/>
  <c r="R143"/>
  <c r="P143"/>
  <c r="J136"/>
  <c r="F136"/>
  <c r="F134"/>
  <c r="E132"/>
  <c r="J95"/>
  <c r="F95"/>
  <c r="F93"/>
  <c r="E91"/>
  <c r="J28"/>
  <c r="E28"/>
  <c r="J137"/>
  <c r="J27"/>
  <c r="J22"/>
  <c r="E22"/>
  <c r="F137"/>
  <c r="J21"/>
  <c r="J16"/>
  <c r="J134"/>
  <c r="E7"/>
  <c r="E126"/>
  <c i="23" r="J41"/>
  <c r="J40"/>
  <c i="1" r="AY139"/>
  <c i="23" r="J39"/>
  <c i="1" r="AX139"/>
  <c i="23" r="BI299"/>
  <c r="BH299"/>
  <c r="BG299"/>
  <c r="BF299"/>
  <c r="T299"/>
  <c r="R299"/>
  <c r="P299"/>
  <c r="BI297"/>
  <c r="BH297"/>
  <c r="BG297"/>
  <c r="BF297"/>
  <c r="T297"/>
  <c r="R297"/>
  <c r="P297"/>
  <c r="BI295"/>
  <c r="BH295"/>
  <c r="BG295"/>
  <c r="BF295"/>
  <c r="T295"/>
  <c r="R295"/>
  <c r="P295"/>
  <c r="BI293"/>
  <c r="BH293"/>
  <c r="BG293"/>
  <c r="BF293"/>
  <c r="T293"/>
  <c r="R293"/>
  <c r="P293"/>
  <c r="BI291"/>
  <c r="BH291"/>
  <c r="BG291"/>
  <c r="BF291"/>
  <c r="T291"/>
  <c r="R291"/>
  <c r="P291"/>
  <c r="BI289"/>
  <c r="BH289"/>
  <c r="BG289"/>
  <c r="BF289"/>
  <c r="T289"/>
  <c r="R289"/>
  <c r="P289"/>
  <c r="BI287"/>
  <c r="BH287"/>
  <c r="BG287"/>
  <c r="BF287"/>
  <c r="T287"/>
  <c r="R287"/>
  <c r="P287"/>
  <c r="BI285"/>
  <c r="BH285"/>
  <c r="BG285"/>
  <c r="BF285"/>
  <c r="T285"/>
  <c r="R285"/>
  <c r="P285"/>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J124"/>
  <c r="F124"/>
  <c r="F122"/>
  <c r="E120"/>
  <c r="J95"/>
  <c r="F95"/>
  <c r="F93"/>
  <c r="E91"/>
  <c r="J28"/>
  <c r="E28"/>
  <c r="J125"/>
  <c r="J27"/>
  <c r="J22"/>
  <c r="E22"/>
  <c r="F125"/>
  <c r="J21"/>
  <c r="J16"/>
  <c r="J122"/>
  <c r="E7"/>
  <c r="E114"/>
  <c i="22" r="J41"/>
  <c r="J40"/>
  <c i="1" r="AY137"/>
  <c i="22" r="J39"/>
  <c i="1" r="AX137"/>
  <c i="22"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J123"/>
  <c r="F123"/>
  <c r="F121"/>
  <c r="E119"/>
  <c r="J95"/>
  <c r="F95"/>
  <c r="F93"/>
  <c r="E91"/>
  <c r="J28"/>
  <c r="E28"/>
  <c r="J124"/>
  <c r="J27"/>
  <c r="J22"/>
  <c r="E22"/>
  <c r="F96"/>
  <c r="J21"/>
  <c r="J16"/>
  <c r="J121"/>
  <c r="E7"/>
  <c r="E113"/>
  <c i="21" r="J41"/>
  <c r="J40"/>
  <c i="1" r="AY135"/>
  <c i="21" r="J39"/>
  <c i="1" r="AX135"/>
  <c i="21" r="BI442"/>
  <c r="BH442"/>
  <c r="BG442"/>
  <c r="BF442"/>
  <c r="T442"/>
  <c r="R442"/>
  <c r="P442"/>
  <c r="BI440"/>
  <c r="BH440"/>
  <c r="BG440"/>
  <c r="BF440"/>
  <c r="T440"/>
  <c r="R440"/>
  <c r="P440"/>
  <c r="BI437"/>
  <c r="BH437"/>
  <c r="BG437"/>
  <c r="BF437"/>
  <c r="T437"/>
  <c r="R437"/>
  <c r="P437"/>
  <c r="BI433"/>
  <c r="BH433"/>
  <c r="BG433"/>
  <c r="BF433"/>
  <c r="T433"/>
  <c r="T432"/>
  <c r="R433"/>
  <c r="R432"/>
  <c r="P433"/>
  <c r="P432"/>
  <c r="BI429"/>
  <c r="BH429"/>
  <c r="BG429"/>
  <c r="BF429"/>
  <c r="T429"/>
  <c r="R429"/>
  <c r="P429"/>
  <c r="BI424"/>
  <c r="BH424"/>
  <c r="BG424"/>
  <c r="BF424"/>
  <c r="T424"/>
  <c r="R424"/>
  <c r="P424"/>
  <c r="BI421"/>
  <c r="BH421"/>
  <c r="BG421"/>
  <c r="BF421"/>
  <c r="T421"/>
  <c r="R421"/>
  <c r="P421"/>
  <c r="BI418"/>
  <c r="BH418"/>
  <c r="BG418"/>
  <c r="BF418"/>
  <c r="T418"/>
  <c r="R418"/>
  <c r="P418"/>
  <c r="BI415"/>
  <c r="BH415"/>
  <c r="BG415"/>
  <c r="BF415"/>
  <c r="T415"/>
  <c r="R415"/>
  <c r="P415"/>
  <c r="BI411"/>
  <c r="BH411"/>
  <c r="BG411"/>
  <c r="BF411"/>
  <c r="T411"/>
  <c r="T410"/>
  <c r="R411"/>
  <c r="R410"/>
  <c r="P411"/>
  <c r="P410"/>
  <c r="BI407"/>
  <c r="BH407"/>
  <c r="BG407"/>
  <c r="BF407"/>
  <c r="T407"/>
  <c r="R407"/>
  <c r="P407"/>
  <c r="BI404"/>
  <c r="BH404"/>
  <c r="BG404"/>
  <c r="BF404"/>
  <c r="T404"/>
  <c r="R404"/>
  <c r="P404"/>
  <c r="BI401"/>
  <c r="BH401"/>
  <c r="BG401"/>
  <c r="BF401"/>
  <c r="T401"/>
  <c r="R401"/>
  <c r="P401"/>
  <c r="BI398"/>
  <c r="BH398"/>
  <c r="BG398"/>
  <c r="BF398"/>
  <c r="T398"/>
  <c r="R398"/>
  <c r="P398"/>
  <c r="BI395"/>
  <c r="BH395"/>
  <c r="BG395"/>
  <c r="BF395"/>
  <c r="T395"/>
  <c r="R395"/>
  <c r="P395"/>
  <c r="BI392"/>
  <c r="BH392"/>
  <c r="BG392"/>
  <c r="BF392"/>
  <c r="T392"/>
  <c r="R392"/>
  <c r="P392"/>
  <c r="BI389"/>
  <c r="BH389"/>
  <c r="BG389"/>
  <c r="BF389"/>
  <c r="T389"/>
  <c r="R389"/>
  <c r="P389"/>
  <c r="BI386"/>
  <c r="BH386"/>
  <c r="BG386"/>
  <c r="BF386"/>
  <c r="T386"/>
  <c r="R386"/>
  <c r="P386"/>
  <c r="BI383"/>
  <c r="BH383"/>
  <c r="BG383"/>
  <c r="BF383"/>
  <c r="T383"/>
  <c r="R383"/>
  <c r="P383"/>
  <c r="BI380"/>
  <c r="BH380"/>
  <c r="BG380"/>
  <c r="BF380"/>
  <c r="T380"/>
  <c r="R380"/>
  <c r="P380"/>
  <c r="BI377"/>
  <c r="BH377"/>
  <c r="BG377"/>
  <c r="BF377"/>
  <c r="T377"/>
  <c r="R377"/>
  <c r="P377"/>
  <c r="BI374"/>
  <c r="BH374"/>
  <c r="BG374"/>
  <c r="BF374"/>
  <c r="T374"/>
  <c r="R374"/>
  <c r="P374"/>
  <c r="BI371"/>
  <c r="BH371"/>
  <c r="BG371"/>
  <c r="BF371"/>
  <c r="T371"/>
  <c r="R371"/>
  <c r="P371"/>
  <c r="BI368"/>
  <c r="BH368"/>
  <c r="BG368"/>
  <c r="BF368"/>
  <c r="T368"/>
  <c r="R368"/>
  <c r="P368"/>
  <c r="BI365"/>
  <c r="BH365"/>
  <c r="BG365"/>
  <c r="BF365"/>
  <c r="T365"/>
  <c r="R365"/>
  <c r="P365"/>
  <c r="BI362"/>
  <c r="BH362"/>
  <c r="BG362"/>
  <c r="BF362"/>
  <c r="T362"/>
  <c r="R362"/>
  <c r="P362"/>
  <c r="BI359"/>
  <c r="BH359"/>
  <c r="BG359"/>
  <c r="BF359"/>
  <c r="T359"/>
  <c r="R359"/>
  <c r="P359"/>
  <c r="BI356"/>
  <c r="BH356"/>
  <c r="BG356"/>
  <c r="BF356"/>
  <c r="T356"/>
  <c r="R356"/>
  <c r="P356"/>
  <c r="BI353"/>
  <c r="BH353"/>
  <c r="BG353"/>
  <c r="BF353"/>
  <c r="T353"/>
  <c r="R353"/>
  <c r="P353"/>
  <c r="BI350"/>
  <c r="BH350"/>
  <c r="BG350"/>
  <c r="BF350"/>
  <c r="T350"/>
  <c r="R350"/>
  <c r="P350"/>
  <c r="BI347"/>
  <c r="BH347"/>
  <c r="BG347"/>
  <c r="BF347"/>
  <c r="T347"/>
  <c r="R347"/>
  <c r="P347"/>
  <c r="BI344"/>
  <c r="BH344"/>
  <c r="BG344"/>
  <c r="BF344"/>
  <c r="T344"/>
  <c r="R344"/>
  <c r="P344"/>
  <c r="BI341"/>
  <c r="BH341"/>
  <c r="BG341"/>
  <c r="BF341"/>
  <c r="T341"/>
  <c r="R341"/>
  <c r="P341"/>
  <c r="BI338"/>
  <c r="BH338"/>
  <c r="BG338"/>
  <c r="BF338"/>
  <c r="T338"/>
  <c r="R338"/>
  <c r="P338"/>
  <c r="BI335"/>
  <c r="BH335"/>
  <c r="BG335"/>
  <c r="BF335"/>
  <c r="T335"/>
  <c r="R335"/>
  <c r="P335"/>
  <c r="BI332"/>
  <c r="BH332"/>
  <c r="BG332"/>
  <c r="BF332"/>
  <c r="T332"/>
  <c r="R332"/>
  <c r="P332"/>
  <c r="BI329"/>
  <c r="BH329"/>
  <c r="BG329"/>
  <c r="BF329"/>
  <c r="T329"/>
  <c r="R329"/>
  <c r="P329"/>
  <c r="BI324"/>
  <c r="BH324"/>
  <c r="BG324"/>
  <c r="BF324"/>
  <c r="T324"/>
  <c r="R324"/>
  <c r="P324"/>
  <c r="BI321"/>
  <c r="BH321"/>
  <c r="BG321"/>
  <c r="BF321"/>
  <c r="T321"/>
  <c r="R321"/>
  <c r="P321"/>
  <c r="BI317"/>
  <c r="BH317"/>
  <c r="BG317"/>
  <c r="BF317"/>
  <c r="T317"/>
  <c r="R317"/>
  <c r="P317"/>
  <c r="BI314"/>
  <c r="BH314"/>
  <c r="BG314"/>
  <c r="BF314"/>
  <c r="T314"/>
  <c r="R314"/>
  <c r="P314"/>
  <c r="BI310"/>
  <c r="BH310"/>
  <c r="BG310"/>
  <c r="BF310"/>
  <c r="T310"/>
  <c r="R310"/>
  <c r="P310"/>
  <c r="BI307"/>
  <c r="BH307"/>
  <c r="BG307"/>
  <c r="BF307"/>
  <c r="T307"/>
  <c r="R307"/>
  <c r="P307"/>
  <c r="BI304"/>
  <c r="BH304"/>
  <c r="BG304"/>
  <c r="BF304"/>
  <c r="T304"/>
  <c r="R304"/>
  <c r="P304"/>
  <c r="BI296"/>
  <c r="BH296"/>
  <c r="BG296"/>
  <c r="BF296"/>
  <c r="T296"/>
  <c r="R296"/>
  <c r="P296"/>
  <c r="BI289"/>
  <c r="BH289"/>
  <c r="BG289"/>
  <c r="BF289"/>
  <c r="T289"/>
  <c r="R289"/>
  <c r="P289"/>
  <c r="BI284"/>
  <c r="BH284"/>
  <c r="BG284"/>
  <c r="BF284"/>
  <c r="T284"/>
  <c r="R284"/>
  <c r="P284"/>
  <c r="BI278"/>
  <c r="BH278"/>
  <c r="BG278"/>
  <c r="BF278"/>
  <c r="T278"/>
  <c r="R278"/>
  <c r="P278"/>
  <c r="BI275"/>
  <c r="BH275"/>
  <c r="BG275"/>
  <c r="BF275"/>
  <c r="T275"/>
  <c r="R275"/>
  <c r="P275"/>
  <c r="BI272"/>
  <c r="BH272"/>
  <c r="BG272"/>
  <c r="BF272"/>
  <c r="T272"/>
  <c r="R272"/>
  <c r="P272"/>
  <c r="BI267"/>
  <c r="BH267"/>
  <c r="BG267"/>
  <c r="BF267"/>
  <c r="T267"/>
  <c r="R267"/>
  <c r="P267"/>
  <c r="BI264"/>
  <c r="BH264"/>
  <c r="BG264"/>
  <c r="BF264"/>
  <c r="T264"/>
  <c r="R264"/>
  <c r="P264"/>
  <c r="BI261"/>
  <c r="BH261"/>
  <c r="BG261"/>
  <c r="BF261"/>
  <c r="T261"/>
  <c r="R261"/>
  <c r="P261"/>
  <c r="BI251"/>
  <c r="BH251"/>
  <c r="BG251"/>
  <c r="BF251"/>
  <c r="T251"/>
  <c r="R251"/>
  <c r="P251"/>
  <c r="BI247"/>
  <c r="BH247"/>
  <c r="BG247"/>
  <c r="BF247"/>
  <c r="T247"/>
  <c r="R247"/>
  <c r="P247"/>
  <c r="BI242"/>
  <c r="BH242"/>
  <c r="BG242"/>
  <c r="BF242"/>
  <c r="T242"/>
  <c r="R242"/>
  <c r="P242"/>
  <c r="BI234"/>
  <c r="BH234"/>
  <c r="BG234"/>
  <c r="BF234"/>
  <c r="T234"/>
  <c r="R234"/>
  <c r="P234"/>
  <c r="BI231"/>
  <c r="BH231"/>
  <c r="BG231"/>
  <c r="BF231"/>
  <c r="T231"/>
  <c r="R231"/>
  <c r="P231"/>
  <c r="BI225"/>
  <c r="BH225"/>
  <c r="BG225"/>
  <c r="BF225"/>
  <c r="T225"/>
  <c r="R225"/>
  <c r="P225"/>
  <c r="BI215"/>
  <c r="BH215"/>
  <c r="BG215"/>
  <c r="BF215"/>
  <c r="T215"/>
  <c r="R215"/>
  <c r="P215"/>
  <c r="BI212"/>
  <c r="BH212"/>
  <c r="BG212"/>
  <c r="BF212"/>
  <c r="T212"/>
  <c r="R212"/>
  <c r="P212"/>
  <c r="BI200"/>
  <c r="BH200"/>
  <c r="BG200"/>
  <c r="BF200"/>
  <c r="T200"/>
  <c r="R200"/>
  <c r="P200"/>
  <c r="BI197"/>
  <c r="BH197"/>
  <c r="BG197"/>
  <c r="BF197"/>
  <c r="T197"/>
  <c r="R197"/>
  <c r="P197"/>
  <c r="BI194"/>
  <c r="BH194"/>
  <c r="BG194"/>
  <c r="BF194"/>
  <c r="T194"/>
  <c r="R194"/>
  <c r="P194"/>
  <c r="BI174"/>
  <c r="BH174"/>
  <c r="BG174"/>
  <c r="BF174"/>
  <c r="T174"/>
  <c r="R174"/>
  <c r="P174"/>
  <c r="BI171"/>
  <c r="BH171"/>
  <c r="BG171"/>
  <c r="BF171"/>
  <c r="T171"/>
  <c r="R171"/>
  <c r="P171"/>
  <c r="BI168"/>
  <c r="BH168"/>
  <c r="BG168"/>
  <c r="BF168"/>
  <c r="T168"/>
  <c r="R168"/>
  <c r="P168"/>
  <c r="BI165"/>
  <c r="BH165"/>
  <c r="BG165"/>
  <c r="BF165"/>
  <c r="T165"/>
  <c r="R165"/>
  <c r="P165"/>
  <c r="BI162"/>
  <c r="BH162"/>
  <c r="BG162"/>
  <c r="BF162"/>
  <c r="T162"/>
  <c r="R162"/>
  <c r="P162"/>
  <c r="BI159"/>
  <c r="BH159"/>
  <c r="BG159"/>
  <c r="BF159"/>
  <c r="T159"/>
  <c r="R159"/>
  <c r="P159"/>
  <c r="BI156"/>
  <c r="BH156"/>
  <c r="BG156"/>
  <c r="BF156"/>
  <c r="T156"/>
  <c r="R156"/>
  <c r="P156"/>
  <c r="BI152"/>
  <c r="BH152"/>
  <c r="BG152"/>
  <c r="BF152"/>
  <c r="T152"/>
  <c r="R152"/>
  <c r="P152"/>
  <c r="BI148"/>
  <c r="BH148"/>
  <c r="BG148"/>
  <c r="BF148"/>
  <c r="T148"/>
  <c r="R148"/>
  <c r="P148"/>
  <c r="BI145"/>
  <c r="BH145"/>
  <c r="BG145"/>
  <c r="BF145"/>
  <c r="T145"/>
  <c r="R145"/>
  <c r="P145"/>
  <c r="BI140"/>
  <c r="BH140"/>
  <c r="BG140"/>
  <c r="BF140"/>
  <c r="T140"/>
  <c r="R140"/>
  <c r="P140"/>
  <c r="BI137"/>
  <c r="BH137"/>
  <c r="BG137"/>
  <c r="BF137"/>
  <c r="T137"/>
  <c r="R137"/>
  <c r="P137"/>
  <c r="J130"/>
  <c r="F130"/>
  <c r="F128"/>
  <c r="E126"/>
  <c r="J95"/>
  <c r="F95"/>
  <c r="F93"/>
  <c r="E91"/>
  <c r="J28"/>
  <c r="E28"/>
  <c r="J131"/>
  <c r="J27"/>
  <c r="J22"/>
  <c r="E22"/>
  <c r="F131"/>
  <c r="J21"/>
  <c r="J16"/>
  <c r="J128"/>
  <c r="E7"/>
  <c r="E120"/>
  <c i="20" r="J41"/>
  <c r="J40"/>
  <c i="1" r="AY133"/>
  <c i="20" r="J39"/>
  <c i="1" r="AX133"/>
  <c i="20" r="BI251"/>
  <c r="BH251"/>
  <c r="BG251"/>
  <c r="BF251"/>
  <c r="T251"/>
  <c r="R251"/>
  <c r="P251"/>
  <c r="BI249"/>
  <c r="BH249"/>
  <c r="BG249"/>
  <c r="BF249"/>
  <c r="T249"/>
  <c r="R249"/>
  <c r="P249"/>
  <c r="BI246"/>
  <c r="BH246"/>
  <c r="BG246"/>
  <c r="BF246"/>
  <c r="T246"/>
  <c r="R246"/>
  <c r="P246"/>
  <c r="BI242"/>
  <c r="BH242"/>
  <c r="BG242"/>
  <c r="BF242"/>
  <c r="T242"/>
  <c r="T241"/>
  <c r="R242"/>
  <c r="R241"/>
  <c r="P242"/>
  <c r="P241"/>
  <c r="BI238"/>
  <c r="BH238"/>
  <c r="BG238"/>
  <c r="BF238"/>
  <c r="T238"/>
  <c r="R238"/>
  <c r="P238"/>
  <c r="BI235"/>
  <c r="BH235"/>
  <c r="BG235"/>
  <c r="BF235"/>
  <c r="T235"/>
  <c r="R235"/>
  <c r="P235"/>
  <c r="BI230"/>
  <c r="BH230"/>
  <c r="BG230"/>
  <c r="BF230"/>
  <c r="T230"/>
  <c r="T229"/>
  <c r="R230"/>
  <c r="R229"/>
  <c r="P230"/>
  <c r="P229"/>
  <c r="BI226"/>
  <c r="BH226"/>
  <c r="BG226"/>
  <c r="BF226"/>
  <c r="T226"/>
  <c r="T225"/>
  <c r="R226"/>
  <c r="R225"/>
  <c r="P226"/>
  <c r="P225"/>
  <c r="BI221"/>
  <c r="BH221"/>
  <c r="BG221"/>
  <c r="BF221"/>
  <c r="T221"/>
  <c r="R221"/>
  <c r="P221"/>
  <c r="BI217"/>
  <c r="BH217"/>
  <c r="BG217"/>
  <c r="BF217"/>
  <c r="T217"/>
  <c r="R217"/>
  <c r="P217"/>
  <c r="BI212"/>
  <c r="BH212"/>
  <c r="BG212"/>
  <c r="BF212"/>
  <c r="T212"/>
  <c r="R212"/>
  <c r="P212"/>
  <c r="BI209"/>
  <c r="BH209"/>
  <c r="BG209"/>
  <c r="BF209"/>
  <c r="T209"/>
  <c r="R209"/>
  <c r="P209"/>
  <c r="BI206"/>
  <c r="BH206"/>
  <c r="BG206"/>
  <c r="BF206"/>
  <c r="T206"/>
  <c r="R206"/>
  <c r="P206"/>
  <c r="BI199"/>
  <c r="BH199"/>
  <c r="BG199"/>
  <c r="BF199"/>
  <c r="T199"/>
  <c r="R199"/>
  <c r="P199"/>
  <c r="BI193"/>
  <c r="BH193"/>
  <c r="BG193"/>
  <c r="BF193"/>
  <c r="T193"/>
  <c r="R193"/>
  <c r="P193"/>
  <c r="BI190"/>
  <c r="BH190"/>
  <c r="BG190"/>
  <c r="BF190"/>
  <c r="T190"/>
  <c r="R190"/>
  <c r="P190"/>
  <c r="BI187"/>
  <c r="BH187"/>
  <c r="BG187"/>
  <c r="BF187"/>
  <c r="T187"/>
  <c r="R187"/>
  <c r="P187"/>
  <c r="BI182"/>
  <c r="BH182"/>
  <c r="BG182"/>
  <c r="BF182"/>
  <c r="T182"/>
  <c r="R182"/>
  <c r="P182"/>
  <c r="BI179"/>
  <c r="BH179"/>
  <c r="BG179"/>
  <c r="BF179"/>
  <c r="T179"/>
  <c r="R179"/>
  <c r="P179"/>
  <c r="BI176"/>
  <c r="BH176"/>
  <c r="BG176"/>
  <c r="BF176"/>
  <c r="T176"/>
  <c r="R176"/>
  <c r="P176"/>
  <c r="BI172"/>
  <c r="BH172"/>
  <c r="BG172"/>
  <c r="BF172"/>
  <c r="T172"/>
  <c r="R172"/>
  <c r="P172"/>
  <c r="BI162"/>
  <c r="BH162"/>
  <c r="BG162"/>
  <c r="BF162"/>
  <c r="T162"/>
  <c r="R162"/>
  <c r="P162"/>
  <c r="BI159"/>
  <c r="BH159"/>
  <c r="BG159"/>
  <c r="BF159"/>
  <c r="T159"/>
  <c r="R159"/>
  <c r="P159"/>
  <c r="BI156"/>
  <c r="BH156"/>
  <c r="BG156"/>
  <c r="BF156"/>
  <c r="T156"/>
  <c r="R156"/>
  <c r="P156"/>
  <c r="BI153"/>
  <c r="BH153"/>
  <c r="BG153"/>
  <c r="BF153"/>
  <c r="T153"/>
  <c r="R153"/>
  <c r="P153"/>
  <c r="BI150"/>
  <c r="BH150"/>
  <c r="BG150"/>
  <c r="BF150"/>
  <c r="T150"/>
  <c r="R150"/>
  <c r="P150"/>
  <c r="BI146"/>
  <c r="BH146"/>
  <c r="BG146"/>
  <c r="BF146"/>
  <c r="T146"/>
  <c r="R146"/>
  <c r="P146"/>
  <c r="BI143"/>
  <c r="BH143"/>
  <c r="BG143"/>
  <c r="BF143"/>
  <c r="T143"/>
  <c r="R143"/>
  <c r="P143"/>
  <c r="BI140"/>
  <c r="BH140"/>
  <c r="BG140"/>
  <c r="BF140"/>
  <c r="T140"/>
  <c r="R140"/>
  <c r="P140"/>
  <c r="BI136"/>
  <c r="BH136"/>
  <c r="BG136"/>
  <c r="BF136"/>
  <c r="T136"/>
  <c r="R136"/>
  <c r="P136"/>
  <c r="J129"/>
  <c r="F129"/>
  <c r="F127"/>
  <c r="E125"/>
  <c r="J95"/>
  <c r="F95"/>
  <c r="F93"/>
  <c r="E91"/>
  <c r="J28"/>
  <c r="E28"/>
  <c r="J130"/>
  <c r="J27"/>
  <c r="J22"/>
  <c r="E22"/>
  <c r="F96"/>
  <c r="J21"/>
  <c r="J16"/>
  <c r="J127"/>
  <c r="E7"/>
  <c r="E85"/>
  <c i="19" r="J41"/>
  <c r="J40"/>
  <c i="1" r="AY131"/>
  <c i="19" r="J39"/>
  <c i="1" r="AX131"/>
  <c i="19" r="BI403"/>
  <c r="BH403"/>
  <c r="BG403"/>
  <c r="BF403"/>
  <c r="T403"/>
  <c r="T402"/>
  <c r="R403"/>
  <c r="R402"/>
  <c r="P403"/>
  <c r="P402"/>
  <c r="BI399"/>
  <c r="BH399"/>
  <c r="BG399"/>
  <c r="BF399"/>
  <c r="T399"/>
  <c r="R399"/>
  <c r="P399"/>
  <c r="BI396"/>
  <c r="BH396"/>
  <c r="BG396"/>
  <c r="BF396"/>
  <c r="T396"/>
  <c r="R396"/>
  <c r="P396"/>
  <c r="BI392"/>
  <c r="BH392"/>
  <c r="BG392"/>
  <c r="BF392"/>
  <c r="T392"/>
  <c r="T391"/>
  <c r="R392"/>
  <c r="R391"/>
  <c r="P392"/>
  <c r="P391"/>
  <c r="BI388"/>
  <c r="BH388"/>
  <c r="BG388"/>
  <c r="BF388"/>
  <c r="T388"/>
  <c r="R388"/>
  <c r="P388"/>
  <c r="BI385"/>
  <c r="BH385"/>
  <c r="BG385"/>
  <c r="BF385"/>
  <c r="T385"/>
  <c r="R385"/>
  <c r="P385"/>
  <c r="BI382"/>
  <c r="BH382"/>
  <c r="BG382"/>
  <c r="BF382"/>
  <c r="T382"/>
  <c r="R382"/>
  <c r="P382"/>
  <c r="BI379"/>
  <c r="BH379"/>
  <c r="BG379"/>
  <c r="BF379"/>
  <c r="T379"/>
  <c r="R379"/>
  <c r="P379"/>
  <c r="BI376"/>
  <c r="BH376"/>
  <c r="BG376"/>
  <c r="BF376"/>
  <c r="T376"/>
  <c r="R376"/>
  <c r="P376"/>
  <c r="BI373"/>
  <c r="BH373"/>
  <c r="BG373"/>
  <c r="BF373"/>
  <c r="T373"/>
  <c r="R373"/>
  <c r="P373"/>
  <c r="BI370"/>
  <c r="BH370"/>
  <c r="BG370"/>
  <c r="BF370"/>
  <c r="T370"/>
  <c r="R370"/>
  <c r="P370"/>
  <c r="BI367"/>
  <c r="BH367"/>
  <c r="BG367"/>
  <c r="BF367"/>
  <c r="T367"/>
  <c r="R367"/>
  <c r="P367"/>
  <c r="BI363"/>
  <c r="BH363"/>
  <c r="BG363"/>
  <c r="BF363"/>
  <c r="T363"/>
  <c r="R363"/>
  <c r="P363"/>
  <c r="BI360"/>
  <c r="BH360"/>
  <c r="BG360"/>
  <c r="BF360"/>
  <c r="T360"/>
  <c r="R360"/>
  <c r="P360"/>
  <c r="BI357"/>
  <c r="BH357"/>
  <c r="BG357"/>
  <c r="BF357"/>
  <c r="T357"/>
  <c r="R357"/>
  <c r="P357"/>
  <c r="BI354"/>
  <c r="BH354"/>
  <c r="BG354"/>
  <c r="BF354"/>
  <c r="T354"/>
  <c r="R354"/>
  <c r="P354"/>
  <c r="BI351"/>
  <c r="BH351"/>
  <c r="BG351"/>
  <c r="BF351"/>
  <c r="T351"/>
  <c r="R351"/>
  <c r="P351"/>
  <c r="BI348"/>
  <c r="BH348"/>
  <c r="BG348"/>
  <c r="BF348"/>
  <c r="T348"/>
  <c r="R348"/>
  <c r="P348"/>
  <c r="BI345"/>
  <c r="BH345"/>
  <c r="BG345"/>
  <c r="BF345"/>
  <c r="T345"/>
  <c r="R345"/>
  <c r="P345"/>
  <c r="BI342"/>
  <c r="BH342"/>
  <c r="BG342"/>
  <c r="BF342"/>
  <c r="T342"/>
  <c r="R342"/>
  <c r="P342"/>
  <c r="BI339"/>
  <c r="BH339"/>
  <c r="BG339"/>
  <c r="BF339"/>
  <c r="T339"/>
  <c r="R339"/>
  <c r="P339"/>
  <c r="BI336"/>
  <c r="BH336"/>
  <c r="BG336"/>
  <c r="BF336"/>
  <c r="T336"/>
  <c r="R336"/>
  <c r="P336"/>
  <c r="BI333"/>
  <c r="BH333"/>
  <c r="BG333"/>
  <c r="BF333"/>
  <c r="T333"/>
  <c r="R333"/>
  <c r="P333"/>
  <c r="BI330"/>
  <c r="BH330"/>
  <c r="BG330"/>
  <c r="BF330"/>
  <c r="T330"/>
  <c r="R330"/>
  <c r="P330"/>
  <c r="BI327"/>
  <c r="BH327"/>
  <c r="BG327"/>
  <c r="BF327"/>
  <c r="T327"/>
  <c r="R327"/>
  <c r="P327"/>
  <c r="BI324"/>
  <c r="BH324"/>
  <c r="BG324"/>
  <c r="BF324"/>
  <c r="T324"/>
  <c r="R324"/>
  <c r="P324"/>
  <c r="BI321"/>
  <c r="BH321"/>
  <c r="BG321"/>
  <c r="BF321"/>
  <c r="T321"/>
  <c r="R321"/>
  <c r="P321"/>
  <c r="BI318"/>
  <c r="BH318"/>
  <c r="BG318"/>
  <c r="BF318"/>
  <c r="T318"/>
  <c r="R318"/>
  <c r="P318"/>
  <c r="BI315"/>
  <c r="BH315"/>
  <c r="BG315"/>
  <c r="BF315"/>
  <c r="T315"/>
  <c r="R315"/>
  <c r="P315"/>
  <c r="BI312"/>
  <c r="BH312"/>
  <c r="BG312"/>
  <c r="BF312"/>
  <c r="T312"/>
  <c r="R312"/>
  <c r="P312"/>
  <c r="BI309"/>
  <c r="BH309"/>
  <c r="BG309"/>
  <c r="BF309"/>
  <c r="T309"/>
  <c r="R309"/>
  <c r="P309"/>
  <c r="BI306"/>
  <c r="BH306"/>
  <c r="BG306"/>
  <c r="BF306"/>
  <c r="T306"/>
  <c r="R306"/>
  <c r="P306"/>
  <c r="BI303"/>
  <c r="BH303"/>
  <c r="BG303"/>
  <c r="BF303"/>
  <c r="T303"/>
  <c r="R303"/>
  <c r="P303"/>
  <c r="BI298"/>
  <c r="BH298"/>
  <c r="BG298"/>
  <c r="BF298"/>
  <c r="T298"/>
  <c r="R298"/>
  <c r="P298"/>
  <c r="BI295"/>
  <c r="BH295"/>
  <c r="BG295"/>
  <c r="BF295"/>
  <c r="T295"/>
  <c r="R295"/>
  <c r="P295"/>
  <c r="BI292"/>
  <c r="BH292"/>
  <c r="BG292"/>
  <c r="BF292"/>
  <c r="T292"/>
  <c r="R292"/>
  <c r="P292"/>
  <c r="BI285"/>
  <c r="BH285"/>
  <c r="BG285"/>
  <c r="BF285"/>
  <c r="T285"/>
  <c r="R285"/>
  <c r="P285"/>
  <c r="BI282"/>
  <c r="BH282"/>
  <c r="BG282"/>
  <c r="BF282"/>
  <c r="T282"/>
  <c r="R282"/>
  <c r="P282"/>
  <c r="BI279"/>
  <c r="BH279"/>
  <c r="BG279"/>
  <c r="BF279"/>
  <c r="T279"/>
  <c r="R279"/>
  <c r="P279"/>
  <c r="BI277"/>
  <c r="BH277"/>
  <c r="BG277"/>
  <c r="BF277"/>
  <c r="T277"/>
  <c r="R277"/>
  <c r="P277"/>
  <c r="BI274"/>
  <c r="BH274"/>
  <c r="BG274"/>
  <c r="BF274"/>
  <c r="T274"/>
  <c r="R274"/>
  <c r="P274"/>
  <c r="BI270"/>
  <c r="BH270"/>
  <c r="BG270"/>
  <c r="BF270"/>
  <c r="T270"/>
  <c r="R270"/>
  <c r="P270"/>
  <c r="BI263"/>
  <c r="BH263"/>
  <c r="BG263"/>
  <c r="BF263"/>
  <c r="T263"/>
  <c r="R263"/>
  <c r="P263"/>
  <c r="BI260"/>
  <c r="BH260"/>
  <c r="BG260"/>
  <c r="BF260"/>
  <c r="T260"/>
  <c r="R260"/>
  <c r="P260"/>
  <c r="BI257"/>
  <c r="BH257"/>
  <c r="BG257"/>
  <c r="BF257"/>
  <c r="T257"/>
  <c r="R257"/>
  <c r="P257"/>
  <c r="BI254"/>
  <c r="BH254"/>
  <c r="BG254"/>
  <c r="BF254"/>
  <c r="T254"/>
  <c r="R254"/>
  <c r="P254"/>
  <c r="BI251"/>
  <c r="BH251"/>
  <c r="BG251"/>
  <c r="BF251"/>
  <c r="T251"/>
  <c r="R251"/>
  <c r="P251"/>
  <c r="BI248"/>
  <c r="BH248"/>
  <c r="BG248"/>
  <c r="BF248"/>
  <c r="T248"/>
  <c r="R248"/>
  <c r="P248"/>
  <c r="BI245"/>
  <c r="BH245"/>
  <c r="BG245"/>
  <c r="BF245"/>
  <c r="T245"/>
  <c r="R245"/>
  <c r="P245"/>
  <c r="BI241"/>
  <c r="BH241"/>
  <c r="BG241"/>
  <c r="BF241"/>
  <c r="T241"/>
  <c r="T240"/>
  <c r="R241"/>
  <c r="R240"/>
  <c r="P241"/>
  <c r="P240"/>
  <c r="BI237"/>
  <c r="BH237"/>
  <c r="BG237"/>
  <c r="BF237"/>
  <c r="T237"/>
  <c r="R237"/>
  <c r="P237"/>
  <c r="BI234"/>
  <c r="BH234"/>
  <c r="BG234"/>
  <c r="BF234"/>
  <c r="T234"/>
  <c r="R234"/>
  <c r="P234"/>
  <c r="BI231"/>
  <c r="BH231"/>
  <c r="BG231"/>
  <c r="BF231"/>
  <c r="T231"/>
  <c r="R231"/>
  <c r="P231"/>
  <c r="BI228"/>
  <c r="BH228"/>
  <c r="BG228"/>
  <c r="BF228"/>
  <c r="T228"/>
  <c r="R228"/>
  <c r="P228"/>
  <c r="BI225"/>
  <c r="BH225"/>
  <c r="BG225"/>
  <c r="BF225"/>
  <c r="T225"/>
  <c r="R225"/>
  <c r="P225"/>
  <c r="BI216"/>
  <c r="BH216"/>
  <c r="BG216"/>
  <c r="BF216"/>
  <c r="T216"/>
  <c r="R216"/>
  <c r="P216"/>
  <c r="BI212"/>
  <c r="BH212"/>
  <c r="BG212"/>
  <c r="BF212"/>
  <c r="T212"/>
  <c r="R212"/>
  <c r="P212"/>
  <c r="BI207"/>
  <c r="BH207"/>
  <c r="BG207"/>
  <c r="BF207"/>
  <c r="T207"/>
  <c r="R207"/>
  <c r="P207"/>
  <c r="BI200"/>
  <c r="BH200"/>
  <c r="BG200"/>
  <c r="BF200"/>
  <c r="T200"/>
  <c r="R200"/>
  <c r="P200"/>
  <c r="BI197"/>
  <c r="BH197"/>
  <c r="BG197"/>
  <c r="BF197"/>
  <c r="T197"/>
  <c r="R197"/>
  <c r="P197"/>
  <c r="BI191"/>
  <c r="BH191"/>
  <c r="BG191"/>
  <c r="BF191"/>
  <c r="T191"/>
  <c r="R191"/>
  <c r="P191"/>
  <c r="BI183"/>
  <c r="BH183"/>
  <c r="BG183"/>
  <c r="BF183"/>
  <c r="T183"/>
  <c r="R183"/>
  <c r="P183"/>
  <c r="BI180"/>
  <c r="BH180"/>
  <c r="BG180"/>
  <c r="BF180"/>
  <c r="T180"/>
  <c r="R180"/>
  <c r="P180"/>
  <c r="BI171"/>
  <c r="BH171"/>
  <c r="BG171"/>
  <c r="BF171"/>
  <c r="T171"/>
  <c r="R171"/>
  <c r="P171"/>
  <c r="BI168"/>
  <c r="BH168"/>
  <c r="BG168"/>
  <c r="BF168"/>
  <c r="T168"/>
  <c r="R168"/>
  <c r="P168"/>
  <c r="BI165"/>
  <c r="BH165"/>
  <c r="BG165"/>
  <c r="BF165"/>
  <c r="T165"/>
  <c r="R165"/>
  <c r="P165"/>
  <c r="BI147"/>
  <c r="BH147"/>
  <c r="BG147"/>
  <c r="BF147"/>
  <c r="T147"/>
  <c r="R147"/>
  <c r="P147"/>
  <c r="BI144"/>
  <c r="BH144"/>
  <c r="BG144"/>
  <c r="BF144"/>
  <c r="T144"/>
  <c r="R144"/>
  <c r="P144"/>
  <c r="BI141"/>
  <c r="BH141"/>
  <c r="BG141"/>
  <c r="BF141"/>
  <c r="T141"/>
  <c r="R141"/>
  <c r="P141"/>
  <c r="BI138"/>
  <c r="BH138"/>
  <c r="BG138"/>
  <c r="BF138"/>
  <c r="T138"/>
  <c r="R138"/>
  <c r="P138"/>
  <c r="BI135"/>
  <c r="BH135"/>
  <c r="BG135"/>
  <c r="BF135"/>
  <c r="T135"/>
  <c r="R135"/>
  <c r="P135"/>
  <c r="J128"/>
  <c r="F128"/>
  <c r="F126"/>
  <c r="E124"/>
  <c r="J95"/>
  <c r="F95"/>
  <c r="F93"/>
  <c r="E91"/>
  <c r="J28"/>
  <c r="E28"/>
  <c r="J129"/>
  <c r="J27"/>
  <c r="J22"/>
  <c r="E22"/>
  <c r="F96"/>
  <c r="J21"/>
  <c r="J16"/>
  <c r="J126"/>
  <c r="E7"/>
  <c r="E85"/>
  <c i="18" r="J41"/>
  <c r="J40"/>
  <c i="1" r="AY129"/>
  <c i="18" r="J39"/>
  <c i="1" r="AX129"/>
  <c i="18" r="BI596"/>
  <c r="BH596"/>
  <c r="BG596"/>
  <c r="BF596"/>
  <c r="T596"/>
  <c r="R596"/>
  <c r="P596"/>
  <c r="BI593"/>
  <c r="BH593"/>
  <c r="BG593"/>
  <c r="BF593"/>
  <c r="T593"/>
  <c r="R593"/>
  <c r="P593"/>
  <c r="BI590"/>
  <c r="BH590"/>
  <c r="BG590"/>
  <c r="BF590"/>
  <c r="T590"/>
  <c r="R590"/>
  <c r="P590"/>
  <c r="BI586"/>
  <c r="BH586"/>
  <c r="BG586"/>
  <c r="BF586"/>
  <c r="T586"/>
  <c r="T585"/>
  <c r="R586"/>
  <c r="R585"/>
  <c r="P586"/>
  <c r="P585"/>
  <c r="BI582"/>
  <c r="BH582"/>
  <c r="BG582"/>
  <c r="BF582"/>
  <c r="T582"/>
  <c r="R582"/>
  <c r="P582"/>
  <c r="BI579"/>
  <c r="BH579"/>
  <c r="BG579"/>
  <c r="BF579"/>
  <c r="T579"/>
  <c r="R579"/>
  <c r="P579"/>
  <c r="BI576"/>
  <c r="BH576"/>
  <c r="BG576"/>
  <c r="BF576"/>
  <c r="T576"/>
  <c r="R576"/>
  <c r="P576"/>
  <c r="BI573"/>
  <c r="BH573"/>
  <c r="BG573"/>
  <c r="BF573"/>
  <c r="T573"/>
  <c r="R573"/>
  <c r="P573"/>
  <c r="BI568"/>
  <c r="BH568"/>
  <c r="BG568"/>
  <c r="BF568"/>
  <c r="T568"/>
  <c r="T567"/>
  <c r="R568"/>
  <c r="R567"/>
  <c r="P568"/>
  <c r="P567"/>
  <c r="BI564"/>
  <c r="BH564"/>
  <c r="BG564"/>
  <c r="BF564"/>
  <c r="T564"/>
  <c r="R564"/>
  <c r="P564"/>
  <c r="BI559"/>
  <c r="BH559"/>
  <c r="BG559"/>
  <c r="BF559"/>
  <c r="T559"/>
  <c r="R559"/>
  <c r="P559"/>
  <c r="BI556"/>
  <c r="BH556"/>
  <c r="BG556"/>
  <c r="BF556"/>
  <c r="T556"/>
  <c r="R556"/>
  <c r="P556"/>
  <c r="BI553"/>
  <c r="BH553"/>
  <c r="BG553"/>
  <c r="BF553"/>
  <c r="T553"/>
  <c r="R553"/>
  <c r="P553"/>
  <c r="BI550"/>
  <c r="BH550"/>
  <c r="BG550"/>
  <c r="BF550"/>
  <c r="T550"/>
  <c r="R550"/>
  <c r="P550"/>
  <c r="BI547"/>
  <c r="BH547"/>
  <c r="BG547"/>
  <c r="BF547"/>
  <c r="T547"/>
  <c r="R547"/>
  <c r="P547"/>
  <c r="BI544"/>
  <c r="BH544"/>
  <c r="BG544"/>
  <c r="BF544"/>
  <c r="T544"/>
  <c r="R544"/>
  <c r="P544"/>
  <c r="BI541"/>
  <c r="BH541"/>
  <c r="BG541"/>
  <c r="BF541"/>
  <c r="T541"/>
  <c r="R541"/>
  <c r="P541"/>
  <c r="BI538"/>
  <c r="BH538"/>
  <c r="BG538"/>
  <c r="BF538"/>
  <c r="T538"/>
  <c r="R538"/>
  <c r="P538"/>
  <c r="BI535"/>
  <c r="BH535"/>
  <c r="BG535"/>
  <c r="BF535"/>
  <c r="T535"/>
  <c r="R535"/>
  <c r="P535"/>
  <c r="BI532"/>
  <c r="BH532"/>
  <c r="BG532"/>
  <c r="BF532"/>
  <c r="T532"/>
  <c r="R532"/>
  <c r="P532"/>
  <c r="BI529"/>
  <c r="BH529"/>
  <c r="BG529"/>
  <c r="BF529"/>
  <c r="T529"/>
  <c r="R529"/>
  <c r="P529"/>
  <c r="BI526"/>
  <c r="BH526"/>
  <c r="BG526"/>
  <c r="BF526"/>
  <c r="T526"/>
  <c r="R526"/>
  <c r="P526"/>
  <c r="BI523"/>
  <c r="BH523"/>
  <c r="BG523"/>
  <c r="BF523"/>
  <c r="T523"/>
  <c r="R523"/>
  <c r="P523"/>
  <c r="BI520"/>
  <c r="BH520"/>
  <c r="BG520"/>
  <c r="BF520"/>
  <c r="T520"/>
  <c r="R520"/>
  <c r="P520"/>
  <c r="BI517"/>
  <c r="BH517"/>
  <c r="BG517"/>
  <c r="BF517"/>
  <c r="T517"/>
  <c r="R517"/>
  <c r="P517"/>
  <c r="BI514"/>
  <c r="BH514"/>
  <c r="BG514"/>
  <c r="BF514"/>
  <c r="T514"/>
  <c r="R514"/>
  <c r="P514"/>
  <c r="BI511"/>
  <c r="BH511"/>
  <c r="BG511"/>
  <c r="BF511"/>
  <c r="T511"/>
  <c r="R511"/>
  <c r="P511"/>
  <c r="BI508"/>
  <c r="BH508"/>
  <c r="BG508"/>
  <c r="BF508"/>
  <c r="T508"/>
  <c r="R508"/>
  <c r="P508"/>
  <c r="BI505"/>
  <c r="BH505"/>
  <c r="BG505"/>
  <c r="BF505"/>
  <c r="T505"/>
  <c r="R505"/>
  <c r="P505"/>
  <c r="BI502"/>
  <c r="BH502"/>
  <c r="BG502"/>
  <c r="BF502"/>
  <c r="T502"/>
  <c r="R502"/>
  <c r="P502"/>
  <c r="BI499"/>
  <c r="BH499"/>
  <c r="BG499"/>
  <c r="BF499"/>
  <c r="T499"/>
  <c r="R499"/>
  <c r="P499"/>
  <c r="BI496"/>
  <c r="BH496"/>
  <c r="BG496"/>
  <c r="BF496"/>
  <c r="T496"/>
  <c r="R496"/>
  <c r="P496"/>
  <c r="BI493"/>
  <c r="BH493"/>
  <c r="BG493"/>
  <c r="BF493"/>
  <c r="T493"/>
  <c r="R493"/>
  <c r="P493"/>
  <c r="BI490"/>
  <c r="BH490"/>
  <c r="BG490"/>
  <c r="BF490"/>
  <c r="T490"/>
  <c r="R490"/>
  <c r="P490"/>
  <c r="BI484"/>
  <c r="BH484"/>
  <c r="BG484"/>
  <c r="BF484"/>
  <c r="T484"/>
  <c r="R484"/>
  <c r="P484"/>
  <c r="BI476"/>
  <c r="BH476"/>
  <c r="BG476"/>
  <c r="BF476"/>
  <c r="T476"/>
  <c r="R476"/>
  <c r="P476"/>
  <c r="BI469"/>
  <c r="BH469"/>
  <c r="BG469"/>
  <c r="BF469"/>
  <c r="T469"/>
  <c r="R469"/>
  <c r="P469"/>
  <c r="BI465"/>
  <c r="BH465"/>
  <c r="BG465"/>
  <c r="BF465"/>
  <c r="T465"/>
  <c r="R465"/>
  <c r="P465"/>
  <c r="BI462"/>
  <c r="BH462"/>
  <c r="BG462"/>
  <c r="BF462"/>
  <c r="T462"/>
  <c r="R462"/>
  <c r="P462"/>
  <c r="BI458"/>
  <c r="BH458"/>
  <c r="BG458"/>
  <c r="BF458"/>
  <c r="T458"/>
  <c r="R458"/>
  <c r="P458"/>
  <c r="BI452"/>
  <c r="BH452"/>
  <c r="BG452"/>
  <c r="BF452"/>
  <c r="T452"/>
  <c r="R452"/>
  <c r="P452"/>
  <c r="BI447"/>
  <c r="BH447"/>
  <c r="BG447"/>
  <c r="BF447"/>
  <c r="T447"/>
  <c r="R447"/>
  <c r="P447"/>
  <c r="BI444"/>
  <c r="BH444"/>
  <c r="BG444"/>
  <c r="BF444"/>
  <c r="T444"/>
  <c r="R444"/>
  <c r="P444"/>
  <c r="BI441"/>
  <c r="BH441"/>
  <c r="BG441"/>
  <c r="BF441"/>
  <c r="T441"/>
  <c r="R441"/>
  <c r="P441"/>
  <c r="BI438"/>
  <c r="BH438"/>
  <c r="BG438"/>
  <c r="BF438"/>
  <c r="T438"/>
  <c r="R438"/>
  <c r="P438"/>
  <c r="BI435"/>
  <c r="BH435"/>
  <c r="BG435"/>
  <c r="BF435"/>
  <c r="T435"/>
  <c r="R435"/>
  <c r="P435"/>
  <c r="BI432"/>
  <c r="BH432"/>
  <c r="BG432"/>
  <c r="BF432"/>
  <c r="T432"/>
  <c r="R432"/>
  <c r="P432"/>
  <c r="BI429"/>
  <c r="BH429"/>
  <c r="BG429"/>
  <c r="BF429"/>
  <c r="T429"/>
  <c r="R429"/>
  <c r="P429"/>
  <c r="BI426"/>
  <c r="BH426"/>
  <c r="BG426"/>
  <c r="BF426"/>
  <c r="T426"/>
  <c r="R426"/>
  <c r="P426"/>
  <c r="BI423"/>
  <c r="BH423"/>
  <c r="BG423"/>
  <c r="BF423"/>
  <c r="T423"/>
  <c r="R423"/>
  <c r="P423"/>
  <c r="BI418"/>
  <c r="BH418"/>
  <c r="BG418"/>
  <c r="BF418"/>
  <c r="T418"/>
  <c r="R418"/>
  <c r="P418"/>
  <c r="BI412"/>
  <c r="BH412"/>
  <c r="BG412"/>
  <c r="BF412"/>
  <c r="T412"/>
  <c r="R412"/>
  <c r="P412"/>
  <c r="BI407"/>
  <c r="BH407"/>
  <c r="BG407"/>
  <c r="BF407"/>
  <c r="T407"/>
  <c r="R407"/>
  <c r="P407"/>
  <c r="BI403"/>
  <c r="BH403"/>
  <c r="BG403"/>
  <c r="BF403"/>
  <c r="T403"/>
  <c r="R403"/>
  <c r="P403"/>
  <c r="BI396"/>
  <c r="BH396"/>
  <c r="BG396"/>
  <c r="BF396"/>
  <c r="T396"/>
  <c r="R396"/>
  <c r="P396"/>
  <c r="BI391"/>
  <c r="BH391"/>
  <c r="BG391"/>
  <c r="BF391"/>
  <c r="T391"/>
  <c r="R391"/>
  <c r="P391"/>
  <c r="BI386"/>
  <c r="BH386"/>
  <c r="BG386"/>
  <c r="BF386"/>
  <c r="T386"/>
  <c r="R386"/>
  <c r="P386"/>
  <c r="BI381"/>
  <c r="BH381"/>
  <c r="BG381"/>
  <c r="BF381"/>
  <c r="T381"/>
  <c r="R381"/>
  <c r="P381"/>
  <c r="BI378"/>
  <c r="BH378"/>
  <c r="BG378"/>
  <c r="BF378"/>
  <c r="T378"/>
  <c r="R378"/>
  <c r="P378"/>
  <c r="BI372"/>
  <c r="BH372"/>
  <c r="BG372"/>
  <c r="BF372"/>
  <c r="T372"/>
  <c r="R372"/>
  <c r="P372"/>
  <c r="BI369"/>
  <c r="BH369"/>
  <c r="BG369"/>
  <c r="BF369"/>
  <c r="T369"/>
  <c r="R369"/>
  <c r="P369"/>
  <c r="BI366"/>
  <c r="BH366"/>
  <c r="BG366"/>
  <c r="BF366"/>
  <c r="T366"/>
  <c r="R366"/>
  <c r="P366"/>
  <c r="BI351"/>
  <c r="BH351"/>
  <c r="BG351"/>
  <c r="BF351"/>
  <c r="T351"/>
  <c r="R351"/>
  <c r="P351"/>
  <c r="BI347"/>
  <c r="BH347"/>
  <c r="BG347"/>
  <c r="BF347"/>
  <c r="T347"/>
  <c r="R347"/>
  <c r="P347"/>
  <c r="BI342"/>
  <c r="BH342"/>
  <c r="BG342"/>
  <c r="BF342"/>
  <c r="T342"/>
  <c r="R342"/>
  <c r="P342"/>
  <c r="BI334"/>
  <c r="BH334"/>
  <c r="BG334"/>
  <c r="BF334"/>
  <c r="T334"/>
  <c r="R334"/>
  <c r="P334"/>
  <c r="BI331"/>
  <c r="BH331"/>
  <c r="BG331"/>
  <c r="BF331"/>
  <c r="T331"/>
  <c r="R331"/>
  <c r="P331"/>
  <c r="BI325"/>
  <c r="BH325"/>
  <c r="BG325"/>
  <c r="BF325"/>
  <c r="T325"/>
  <c r="R325"/>
  <c r="P325"/>
  <c r="BI316"/>
  <c r="BH316"/>
  <c r="BG316"/>
  <c r="BF316"/>
  <c r="T316"/>
  <c r="R316"/>
  <c r="P316"/>
  <c r="BI313"/>
  <c r="BH313"/>
  <c r="BG313"/>
  <c r="BF313"/>
  <c r="T313"/>
  <c r="R313"/>
  <c r="P313"/>
  <c r="BI310"/>
  <c r="BH310"/>
  <c r="BG310"/>
  <c r="BF310"/>
  <c r="T310"/>
  <c r="R310"/>
  <c r="P310"/>
  <c r="BI307"/>
  <c r="BH307"/>
  <c r="BG307"/>
  <c r="BF307"/>
  <c r="T307"/>
  <c r="R307"/>
  <c r="P307"/>
  <c r="BI303"/>
  <c r="BH303"/>
  <c r="BG303"/>
  <c r="BF303"/>
  <c r="T303"/>
  <c r="R303"/>
  <c r="P303"/>
  <c r="BI300"/>
  <c r="BH300"/>
  <c r="BG300"/>
  <c r="BF300"/>
  <c r="T300"/>
  <c r="R300"/>
  <c r="P300"/>
  <c r="BI297"/>
  <c r="BH297"/>
  <c r="BG297"/>
  <c r="BF297"/>
  <c r="T297"/>
  <c r="R297"/>
  <c r="P297"/>
  <c r="BI294"/>
  <c r="BH294"/>
  <c r="BG294"/>
  <c r="BF294"/>
  <c r="T294"/>
  <c r="R294"/>
  <c r="P294"/>
  <c r="BI291"/>
  <c r="BH291"/>
  <c r="BG291"/>
  <c r="BF291"/>
  <c r="T291"/>
  <c r="R291"/>
  <c r="P291"/>
  <c r="BI288"/>
  <c r="BH288"/>
  <c r="BG288"/>
  <c r="BF288"/>
  <c r="T288"/>
  <c r="R288"/>
  <c r="P288"/>
  <c r="BI279"/>
  <c r="BH279"/>
  <c r="BG279"/>
  <c r="BF279"/>
  <c r="T279"/>
  <c r="R279"/>
  <c r="P279"/>
  <c r="BI276"/>
  <c r="BH276"/>
  <c r="BG276"/>
  <c r="BF276"/>
  <c r="T276"/>
  <c r="R276"/>
  <c r="P276"/>
  <c r="BI273"/>
  <c r="BH273"/>
  <c r="BG273"/>
  <c r="BF273"/>
  <c r="T273"/>
  <c r="R273"/>
  <c r="P273"/>
  <c r="BI252"/>
  <c r="BH252"/>
  <c r="BG252"/>
  <c r="BF252"/>
  <c r="T252"/>
  <c r="R252"/>
  <c r="P252"/>
  <c r="BI243"/>
  <c r="BH243"/>
  <c r="BG243"/>
  <c r="BF243"/>
  <c r="T243"/>
  <c r="R243"/>
  <c r="P243"/>
  <c r="BI240"/>
  <c r="BH240"/>
  <c r="BG240"/>
  <c r="BF240"/>
  <c r="T240"/>
  <c r="R240"/>
  <c r="P240"/>
  <c r="BI237"/>
  <c r="BH237"/>
  <c r="BG237"/>
  <c r="BF237"/>
  <c r="T237"/>
  <c r="R237"/>
  <c r="P237"/>
  <c r="BI199"/>
  <c r="BH199"/>
  <c r="BG199"/>
  <c r="BF199"/>
  <c r="T199"/>
  <c r="R199"/>
  <c r="P199"/>
  <c r="BI196"/>
  <c r="BH196"/>
  <c r="BG196"/>
  <c r="BF196"/>
  <c r="T196"/>
  <c r="R196"/>
  <c r="P196"/>
  <c r="BI193"/>
  <c r="BH193"/>
  <c r="BG193"/>
  <c r="BF193"/>
  <c r="T193"/>
  <c r="R193"/>
  <c r="P193"/>
  <c r="BI180"/>
  <c r="BH180"/>
  <c r="BG180"/>
  <c r="BF180"/>
  <c r="T180"/>
  <c r="R180"/>
  <c r="P180"/>
  <c r="BI177"/>
  <c r="BH177"/>
  <c r="BG177"/>
  <c r="BF177"/>
  <c r="T177"/>
  <c r="R177"/>
  <c r="P177"/>
  <c r="BI172"/>
  <c r="BH172"/>
  <c r="BG172"/>
  <c r="BF172"/>
  <c r="T172"/>
  <c r="R172"/>
  <c r="P172"/>
  <c r="BI169"/>
  <c r="BH169"/>
  <c r="BG169"/>
  <c r="BF169"/>
  <c r="T169"/>
  <c r="R169"/>
  <c r="P169"/>
  <c r="BI166"/>
  <c r="BH166"/>
  <c r="BG166"/>
  <c r="BF166"/>
  <c r="T166"/>
  <c r="R166"/>
  <c r="P166"/>
  <c r="BI161"/>
  <c r="BH161"/>
  <c r="BG161"/>
  <c r="BF161"/>
  <c r="T161"/>
  <c r="R161"/>
  <c r="P161"/>
  <c r="BI158"/>
  <c r="BH158"/>
  <c r="BG158"/>
  <c r="BF158"/>
  <c r="T158"/>
  <c r="R158"/>
  <c r="P158"/>
  <c r="BI155"/>
  <c r="BH155"/>
  <c r="BG155"/>
  <c r="BF155"/>
  <c r="T155"/>
  <c r="R155"/>
  <c r="P155"/>
  <c r="BI152"/>
  <c r="BH152"/>
  <c r="BG152"/>
  <c r="BF152"/>
  <c r="T152"/>
  <c r="R152"/>
  <c r="P152"/>
  <c r="BI148"/>
  <c r="BH148"/>
  <c r="BG148"/>
  <c r="BF148"/>
  <c r="T148"/>
  <c r="R148"/>
  <c r="P148"/>
  <c r="BI144"/>
  <c r="BH144"/>
  <c r="BG144"/>
  <c r="BF144"/>
  <c r="T144"/>
  <c r="R144"/>
  <c r="P144"/>
  <c r="BI141"/>
  <c r="BH141"/>
  <c r="BG141"/>
  <c r="BF141"/>
  <c r="T141"/>
  <c r="R141"/>
  <c r="P141"/>
  <c r="BI138"/>
  <c r="BH138"/>
  <c r="BG138"/>
  <c r="BF138"/>
  <c r="T138"/>
  <c r="R138"/>
  <c r="P138"/>
  <c r="J131"/>
  <c r="F131"/>
  <c r="F129"/>
  <c r="E127"/>
  <c r="J95"/>
  <c r="F95"/>
  <c r="F93"/>
  <c r="E91"/>
  <c r="J28"/>
  <c r="E28"/>
  <c r="J96"/>
  <c r="J27"/>
  <c r="J22"/>
  <c r="E22"/>
  <c r="F132"/>
  <c r="J21"/>
  <c r="J16"/>
  <c r="J129"/>
  <c r="E7"/>
  <c r="E121"/>
  <c i="17" r="J41"/>
  <c r="J40"/>
  <c i="1" r="AY127"/>
  <c i="17" r="J39"/>
  <c i="1" r="AX127"/>
  <c i="17" r="BI379"/>
  <c r="BH379"/>
  <c r="BG379"/>
  <c r="BF379"/>
  <c r="T379"/>
  <c r="T378"/>
  <c r="R379"/>
  <c r="R378"/>
  <c r="P379"/>
  <c r="P378"/>
  <c r="BI375"/>
  <c r="BH375"/>
  <c r="BG375"/>
  <c r="BF375"/>
  <c r="T375"/>
  <c r="R375"/>
  <c r="P375"/>
  <c r="BI372"/>
  <c r="BH372"/>
  <c r="BG372"/>
  <c r="BF372"/>
  <c r="T372"/>
  <c r="R372"/>
  <c r="P372"/>
  <c r="BI369"/>
  <c r="BH369"/>
  <c r="BG369"/>
  <c r="BF369"/>
  <c r="T369"/>
  <c r="R369"/>
  <c r="P369"/>
  <c r="BI366"/>
  <c r="BH366"/>
  <c r="BG366"/>
  <c r="BF366"/>
  <c r="T366"/>
  <c r="R366"/>
  <c r="P366"/>
  <c r="BI363"/>
  <c r="BH363"/>
  <c r="BG363"/>
  <c r="BF363"/>
  <c r="T363"/>
  <c r="R363"/>
  <c r="P363"/>
  <c r="BI360"/>
  <c r="BH360"/>
  <c r="BG360"/>
  <c r="BF360"/>
  <c r="T360"/>
  <c r="R360"/>
  <c r="P360"/>
  <c r="BI356"/>
  <c r="BH356"/>
  <c r="BG356"/>
  <c r="BF356"/>
  <c r="T356"/>
  <c r="R356"/>
  <c r="P356"/>
  <c r="BI353"/>
  <c r="BH353"/>
  <c r="BG353"/>
  <c r="BF353"/>
  <c r="T353"/>
  <c r="R353"/>
  <c r="P353"/>
  <c r="BI349"/>
  <c r="BH349"/>
  <c r="BG349"/>
  <c r="BF349"/>
  <c r="T349"/>
  <c r="R349"/>
  <c r="P349"/>
  <c r="BI346"/>
  <c r="BH346"/>
  <c r="BG346"/>
  <c r="BF346"/>
  <c r="T346"/>
  <c r="R346"/>
  <c r="P346"/>
  <c r="BI341"/>
  <c r="BH341"/>
  <c r="BG341"/>
  <c r="BF341"/>
  <c r="T341"/>
  <c r="R341"/>
  <c r="P341"/>
  <c r="BI338"/>
  <c r="BH338"/>
  <c r="BG338"/>
  <c r="BF338"/>
  <c r="T338"/>
  <c r="R338"/>
  <c r="P338"/>
  <c r="BI334"/>
  <c r="BH334"/>
  <c r="BG334"/>
  <c r="BF334"/>
  <c r="T334"/>
  <c r="R334"/>
  <c r="P334"/>
  <c r="BI331"/>
  <c r="BH331"/>
  <c r="BG331"/>
  <c r="BF331"/>
  <c r="T331"/>
  <c r="R331"/>
  <c r="P331"/>
  <c r="BI328"/>
  <c r="BH328"/>
  <c r="BG328"/>
  <c r="BF328"/>
  <c r="T328"/>
  <c r="R328"/>
  <c r="P328"/>
  <c r="BI325"/>
  <c r="BH325"/>
  <c r="BG325"/>
  <c r="BF325"/>
  <c r="T325"/>
  <c r="R325"/>
  <c r="P325"/>
  <c r="BI322"/>
  <c r="BH322"/>
  <c r="BG322"/>
  <c r="BF322"/>
  <c r="T322"/>
  <c r="R322"/>
  <c r="P322"/>
  <c r="BI319"/>
  <c r="BH319"/>
  <c r="BG319"/>
  <c r="BF319"/>
  <c r="T319"/>
  <c r="R319"/>
  <c r="P319"/>
  <c r="BI315"/>
  <c r="BH315"/>
  <c r="BG315"/>
  <c r="BF315"/>
  <c r="T315"/>
  <c r="R315"/>
  <c r="P315"/>
  <c r="BI312"/>
  <c r="BH312"/>
  <c r="BG312"/>
  <c r="BF312"/>
  <c r="T312"/>
  <c r="R312"/>
  <c r="P312"/>
  <c r="BI309"/>
  <c r="BH309"/>
  <c r="BG309"/>
  <c r="BF309"/>
  <c r="T309"/>
  <c r="R309"/>
  <c r="P309"/>
  <c r="BI306"/>
  <c r="BH306"/>
  <c r="BG306"/>
  <c r="BF306"/>
  <c r="T306"/>
  <c r="R306"/>
  <c r="P306"/>
  <c r="BI303"/>
  <c r="BH303"/>
  <c r="BG303"/>
  <c r="BF303"/>
  <c r="T303"/>
  <c r="R303"/>
  <c r="P303"/>
  <c r="BI300"/>
  <c r="BH300"/>
  <c r="BG300"/>
  <c r="BF300"/>
  <c r="T300"/>
  <c r="R300"/>
  <c r="P300"/>
  <c r="BI297"/>
  <c r="BH297"/>
  <c r="BG297"/>
  <c r="BF297"/>
  <c r="T297"/>
  <c r="R297"/>
  <c r="P297"/>
  <c r="BI294"/>
  <c r="BH294"/>
  <c r="BG294"/>
  <c r="BF294"/>
  <c r="T294"/>
  <c r="R294"/>
  <c r="P294"/>
  <c r="BI291"/>
  <c r="BH291"/>
  <c r="BG291"/>
  <c r="BF291"/>
  <c r="T291"/>
  <c r="R291"/>
  <c r="P291"/>
  <c r="BI288"/>
  <c r="BH288"/>
  <c r="BG288"/>
  <c r="BF288"/>
  <c r="T288"/>
  <c r="R288"/>
  <c r="P288"/>
  <c r="BI285"/>
  <c r="BH285"/>
  <c r="BG285"/>
  <c r="BF285"/>
  <c r="T285"/>
  <c r="R285"/>
  <c r="P285"/>
  <c r="BI282"/>
  <c r="BH282"/>
  <c r="BG282"/>
  <c r="BF282"/>
  <c r="T282"/>
  <c r="R282"/>
  <c r="P282"/>
  <c r="BI278"/>
  <c r="BH278"/>
  <c r="BG278"/>
  <c r="BF278"/>
  <c r="T278"/>
  <c r="R278"/>
  <c r="P278"/>
  <c r="BI275"/>
  <c r="BH275"/>
  <c r="BG275"/>
  <c r="BF275"/>
  <c r="T275"/>
  <c r="R275"/>
  <c r="P275"/>
  <c r="BI271"/>
  <c r="BH271"/>
  <c r="BG271"/>
  <c r="BF271"/>
  <c r="T271"/>
  <c r="R271"/>
  <c r="P271"/>
  <c r="BI264"/>
  <c r="BH264"/>
  <c r="BG264"/>
  <c r="BF264"/>
  <c r="T264"/>
  <c r="R264"/>
  <c r="P264"/>
  <c r="BI261"/>
  <c r="BH261"/>
  <c r="BG261"/>
  <c r="BF261"/>
  <c r="T261"/>
  <c r="R261"/>
  <c r="P261"/>
  <c r="BI258"/>
  <c r="BH258"/>
  <c r="BG258"/>
  <c r="BF258"/>
  <c r="T258"/>
  <c r="R258"/>
  <c r="P258"/>
  <c r="BI255"/>
  <c r="BH255"/>
  <c r="BG255"/>
  <c r="BF255"/>
  <c r="T255"/>
  <c r="R255"/>
  <c r="P255"/>
  <c r="BI251"/>
  <c r="BH251"/>
  <c r="BG251"/>
  <c r="BF251"/>
  <c r="T251"/>
  <c r="T250"/>
  <c r="R251"/>
  <c r="R250"/>
  <c r="P251"/>
  <c r="P250"/>
  <c r="BI247"/>
  <c r="BH247"/>
  <c r="BG247"/>
  <c r="BF247"/>
  <c r="T247"/>
  <c r="R247"/>
  <c r="P247"/>
  <c r="BI244"/>
  <c r="BH244"/>
  <c r="BG244"/>
  <c r="BF244"/>
  <c r="T244"/>
  <c r="R244"/>
  <c r="P244"/>
  <c r="BI241"/>
  <c r="BH241"/>
  <c r="BG241"/>
  <c r="BF241"/>
  <c r="T241"/>
  <c r="R241"/>
  <c r="P241"/>
  <c r="BI238"/>
  <c r="BH238"/>
  <c r="BG238"/>
  <c r="BF238"/>
  <c r="T238"/>
  <c r="R238"/>
  <c r="P238"/>
  <c r="BI235"/>
  <c r="BH235"/>
  <c r="BG235"/>
  <c r="BF235"/>
  <c r="T235"/>
  <c r="R235"/>
  <c r="P235"/>
  <c r="BI232"/>
  <c r="BH232"/>
  <c r="BG232"/>
  <c r="BF232"/>
  <c r="T232"/>
  <c r="R232"/>
  <c r="P232"/>
  <c r="BI224"/>
  <c r="BH224"/>
  <c r="BG224"/>
  <c r="BF224"/>
  <c r="T224"/>
  <c r="R224"/>
  <c r="P224"/>
  <c r="BI220"/>
  <c r="BH220"/>
  <c r="BG220"/>
  <c r="BF220"/>
  <c r="T220"/>
  <c r="R220"/>
  <c r="P220"/>
  <c r="BI215"/>
  <c r="BH215"/>
  <c r="BG215"/>
  <c r="BF215"/>
  <c r="T215"/>
  <c r="R215"/>
  <c r="P215"/>
  <c r="BI208"/>
  <c r="BH208"/>
  <c r="BG208"/>
  <c r="BF208"/>
  <c r="T208"/>
  <c r="R208"/>
  <c r="P208"/>
  <c r="BI205"/>
  <c r="BH205"/>
  <c r="BG205"/>
  <c r="BF205"/>
  <c r="T205"/>
  <c r="R205"/>
  <c r="P205"/>
  <c r="BI199"/>
  <c r="BH199"/>
  <c r="BG199"/>
  <c r="BF199"/>
  <c r="T199"/>
  <c r="R199"/>
  <c r="P199"/>
  <c r="BI191"/>
  <c r="BH191"/>
  <c r="BG191"/>
  <c r="BF191"/>
  <c r="T191"/>
  <c r="R191"/>
  <c r="P191"/>
  <c r="BI188"/>
  <c r="BH188"/>
  <c r="BG188"/>
  <c r="BF188"/>
  <c r="T188"/>
  <c r="R188"/>
  <c r="P188"/>
  <c r="BI181"/>
  <c r="BH181"/>
  <c r="BG181"/>
  <c r="BF181"/>
  <c r="T181"/>
  <c r="R181"/>
  <c r="P181"/>
  <c r="BI178"/>
  <c r="BH178"/>
  <c r="BG178"/>
  <c r="BF178"/>
  <c r="T178"/>
  <c r="R178"/>
  <c r="P178"/>
  <c r="BI175"/>
  <c r="BH175"/>
  <c r="BG175"/>
  <c r="BF175"/>
  <c r="T175"/>
  <c r="R175"/>
  <c r="P175"/>
  <c r="BI162"/>
  <c r="BH162"/>
  <c r="BG162"/>
  <c r="BF162"/>
  <c r="T162"/>
  <c r="R162"/>
  <c r="P162"/>
  <c r="BI159"/>
  <c r="BH159"/>
  <c r="BG159"/>
  <c r="BF159"/>
  <c r="T159"/>
  <c r="R159"/>
  <c r="P159"/>
  <c r="BI156"/>
  <c r="BH156"/>
  <c r="BG156"/>
  <c r="BF156"/>
  <c r="T156"/>
  <c r="R156"/>
  <c r="P156"/>
  <c r="BI153"/>
  <c r="BH153"/>
  <c r="BG153"/>
  <c r="BF153"/>
  <c r="T153"/>
  <c r="R153"/>
  <c r="P153"/>
  <c r="BI150"/>
  <c r="BH150"/>
  <c r="BG150"/>
  <c r="BF150"/>
  <c r="T150"/>
  <c r="R150"/>
  <c r="P150"/>
  <c r="BI146"/>
  <c r="BH146"/>
  <c r="BG146"/>
  <c r="BF146"/>
  <c r="T146"/>
  <c r="R146"/>
  <c r="P146"/>
  <c r="BI142"/>
  <c r="BH142"/>
  <c r="BG142"/>
  <c r="BF142"/>
  <c r="T142"/>
  <c r="R142"/>
  <c r="P142"/>
  <c r="BI139"/>
  <c r="BH139"/>
  <c r="BG139"/>
  <c r="BF139"/>
  <c r="T139"/>
  <c r="R139"/>
  <c r="P139"/>
  <c r="BI136"/>
  <c r="BH136"/>
  <c r="BG136"/>
  <c r="BF136"/>
  <c r="T136"/>
  <c r="R136"/>
  <c r="P136"/>
  <c r="J129"/>
  <c r="F129"/>
  <c r="F127"/>
  <c r="E125"/>
  <c r="J95"/>
  <c r="F95"/>
  <c r="F93"/>
  <c r="E91"/>
  <c r="J28"/>
  <c r="E28"/>
  <c r="J96"/>
  <c r="J27"/>
  <c r="J22"/>
  <c r="E22"/>
  <c r="F130"/>
  <c r="J21"/>
  <c r="J16"/>
  <c r="J93"/>
  <c r="E7"/>
  <c r="E119"/>
  <c i="16" r="J41"/>
  <c r="J40"/>
  <c i="1" r="AY125"/>
  <c i="16" r="J39"/>
  <c i="1" r="AX125"/>
  <c i="16" r="BI519"/>
  <c r="BH519"/>
  <c r="BG519"/>
  <c r="BF519"/>
  <c r="T519"/>
  <c r="R519"/>
  <c r="P519"/>
  <c r="BI516"/>
  <c r="BH516"/>
  <c r="BG516"/>
  <c r="BF516"/>
  <c r="T516"/>
  <c r="R516"/>
  <c r="P516"/>
  <c r="BI513"/>
  <c r="BH513"/>
  <c r="BG513"/>
  <c r="BF513"/>
  <c r="T513"/>
  <c r="R513"/>
  <c r="P513"/>
  <c r="BI509"/>
  <c r="BH509"/>
  <c r="BG509"/>
  <c r="BF509"/>
  <c r="T509"/>
  <c r="T508"/>
  <c r="R509"/>
  <c r="R508"/>
  <c r="P509"/>
  <c r="P508"/>
  <c r="BI505"/>
  <c r="BH505"/>
  <c r="BG505"/>
  <c r="BF505"/>
  <c r="T505"/>
  <c r="R505"/>
  <c r="P505"/>
  <c r="BI502"/>
  <c r="BH502"/>
  <c r="BG502"/>
  <c r="BF502"/>
  <c r="T502"/>
  <c r="R502"/>
  <c r="P502"/>
  <c r="BI499"/>
  <c r="BH499"/>
  <c r="BG499"/>
  <c r="BF499"/>
  <c r="T499"/>
  <c r="R499"/>
  <c r="P499"/>
  <c r="BI496"/>
  <c r="BH496"/>
  <c r="BG496"/>
  <c r="BF496"/>
  <c r="T496"/>
  <c r="R496"/>
  <c r="P496"/>
  <c r="BI492"/>
  <c r="BH492"/>
  <c r="BG492"/>
  <c r="BF492"/>
  <c r="T492"/>
  <c r="T491"/>
  <c r="R492"/>
  <c r="R491"/>
  <c r="P492"/>
  <c r="P491"/>
  <c r="BI488"/>
  <c r="BH488"/>
  <c r="BG488"/>
  <c r="BF488"/>
  <c r="T488"/>
  <c r="R488"/>
  <c r="P488"/>
  <c r="BI483"/>
  <c r="BH483"/>
  <c r="BG483"/>
  <c r="BF483"/>
  <c r="T483"/>
  <c r="R483"/>
  <c r="P483"/>
  <c r="BI480"/>
  <c r="BH480"/>
  <c r="BG480"/>
  <c r="BF480"/>
  <c r="T480"/>
  <c r="R480"/>
  <c r="P480"/>
  <c r="BI477"/>
  <c r="BH477"/>
  <c r="BG477"/>
  <c r="BF477"/>
  <c r="T477"/>
  <c r="R477"/>
  <c r="P477"/>
  <c r="BI474"/>
  <c r="BH474"/>
  <c r="BG474"/>
  <c r="BF474"/>
  <c r="T474"/>
  <c r="R474"/>
  <c r="P474"/>
  <c r="BI471"/>
  <c r="BH471"/>
  <c r="BG471"/>
  <c r="BF471"/>
  <c r="T471"/>
  <c r="R471"/>
  <c r="P471"/>
  <c r="BI468"/>
  <c r="BH468"/>
  <c r="BG468"/>
  <c r="BF468"/>
  <c r="T468"/>
  <c r="R468"/>
  <c r="P468"/>
  <c r="BI465"/>
  <c r="BH465"/>
  <c r="BG465"/>
  <c r="BF465"/>
  <c r="T465"/>
  <c r="R465"/>
  <c r="P465"/>
  <c r="BI462"/>
  <c r="BH462"/>
  <c r="BG462"/>
  <c r="BF462"/>
  <c r="T462"/>
  <c r="R462"/>
  <c r="P462"/>
  <c r="BI459"/>
  <c r="BH459"/>
  <c r="BG459"/>
  <c r="BF459"/>
  <c r="T459"/>
  <c r="R459"/>
  <c r="P459"/>
  <c r="BI456"/>
  <c r="BH456"/>
  <c r="BG456"/>
  <c r="BF456"/>
  <c r="T456"/>
  <c r="R456"/>
  <c r="P456"/>
  <c r="BI453"/>
  <c r="BH453"/>
  <c r="BG453"/>
  <c r="BF453"/>
  <c r="T453"/>
  <c r="R453"/>
  <c r="P453"/>
  <c r="BI450"/>
  <c r="BH450"/>
  <c r="BG450"/>
  <c r="BF450"/>
  <c r="T450"/>
  <c r="R450"/>
  <c r="P450"/>
  <c r="BI447"/>
  <c r="BH447"/>
  <c r="BG447"/>
  <c r="BF447"/>
  <c r="T447"/>
  <c r="R447"/>
  <c r="P447"/>
  <c r="BI444"/>
  <c r="BH444"/>
  <c r="BG444"/>
  <c r="BF444"/>
  <c r="T444"/>
  <c r="R444"/>
  <c r="P444"/>
  <c r="BI441"/>
  <c r="BH441"/>
  <c r="BG441"/>
  <c r="BF441"/>
  <c r="T441"/>
  <c r="R441"/>
  <c r="P441"/>
  <c r="BI438"/>
  <c r="BH438"/>
  <c r="BG438"/>
  <c r="BF438"/>
  <c r="T438"/>
  <c r="R438"/>
  <c r="P438"/>
  <c r="BI435"/>
  <c r="BH435"/>
  <c r="BG435"/>
  <c r="BF435"/>
  <c r="T435"/>
  <c r="R435"/>
  <c r="P435"/>
  <c r="BI432"/>
  <c r="BH432"/>
  <c r="BG432"/>
  <c r="BF432"/>
  <c r="T432"/>
  <c r="R432"/>
  <c r="P432"/>
  <c r="BI429"/>
  <c r="BH429"/>
  <c r="BG429"/>
  <c r="BF429"/>
  <c r="T429"/>
  <c r="R429"/>
  <c r="P429"/>
  <c r="BI426"/>
  <c r="BH426"/>
  <c r="BG426"/>
  <c r="BF426"/>
  <c r="T426"/>
  <c r="R426"/>
  <c r="P426"/>
  <c r="BI423"/>
  <c r="BH423"/>
  <c r="BG423"/>
  <c r="BF423"/>
  <c r="T423"/>
  <c r="R423"/>
  <c r="P423"/>
  <c r="BI420"/>
  <c r="BH420"/>
  <c r="BG420"/>
  <c r="BF420"/>
  <c r="T420"/>
  <c r="R420"/>
  <c r="P420"/>
  <c r="BI417"/>
  <c r="BH417"/>
  <c r="BG417"/>
  <c r="BF417"/>
  <c r="T417"/>
  <c r="R417"/>
  <c r="P417"/>
  <c r="BI414"/>
  <c r="BH414"/>
  <c r="BG414"/>
  <c r="BF414"/>
  <c r="T414"/>
  <c r="R414"/>
  <c r="P414"/>
  <c r="BI409"/>
  <c r="BH409"/>
  <c r="BG409"/>
  <c r="BF409"/>
  <c r="T409"/>
  <c r="R409"/>
  <c r="P409"/>
  <c r="BI405"/>
  <c r="BH405"/>
  <c r="BG405"/>
  <c r="BF405"/>
  <c r="T405"/>
  <c r="R405"/>
  <c r="P405"/>
  <c r="BI401"/>
  <c r="BH401"/>
  <c r="BG401"/>
  <c r="BF401"/>
  <c r="T401"/>
  <c r="R401"/>
  <c r="P401"/>
  <c r="BI398"/>
  <c r="BH398"/>
  <c r="BG398"/>
  <c r="BF398"/>
  <c r="T398"/>
  <c r="R398"/>
  <c r="P398"/>
  <c r="BI394"/>
  <c r="BH394"/>
  <c r="BG394"/>
  <c r="BF394"/>
  <c r="T394"/>
  <c r="R394"/>
  <c r="P394"/>
  <c r="BI390"/>
  <c r="BH390"/>
  <c r="BG390"/>
  <c r="BF390"/>
  <c r="T390"/>
  <c r="R390"/>
  <c r="P390"/>
  <c r="BI384"/>
  <c r="BH384"/>
  <c r="BG384"/>
  <c r="BF384"/>
  <c r="T384"/>
  <c r="R384"/>
  <c r="P384"/>
  <c r="BI379"/>
  <c r="BH379"/>
  <c r="BG379"/>
  <c r="BF379"/>
  <c r="T379"/>
  <c r="R379"/>
  <c r="P379"/>
  <c r="BI376"/>
  <c r="BH376"/>
  <c r="BG376"/>
  <c r="BF376"/>
  <c r="T376"/>
  <c r="R376"/>
  <c r="P376"/>
  <c r="BI373"/>
  <c r="BH373"/>
  <c r="BG373"/>
  <c r="BF373"/>
  <c r="T373"/>
  <c r="R373"/>
  <c r="P373"/>
  <c r="BI370"/>
  <c r="BH370"/>
  <c r="BG370"/>
  <c r="BF370"/>
  <c r="T370"/>
  <c r="R370"/>
  <c r="P370"/>
  <c r="BI367"/>
  <c r="BH367"/>
  <c r="BG367"/>
  <c r="BF367"/>
  <c r="T367"/>
  <c r="R367"/>
  <c r="P367"/>
  <c r="BI364"/>
  <c r="BH364"/>
  <c r="BG364"/>
  <c r="BF364"/>
  <c r="T364"/>
  <c r="R364"/>
  <c r="P364"/>
  <c r="BI361"/>
  <c r="BH361"/>
  <c r="BG361"/>
  <c r="BF361"/>
  <c r="T361"/>
  <c r="R361"/>
  <c r="P361"/>
  <c r="BI358"/>
  <c r="BH358"/>
  <c r="BG358"/>
  <c r="BF358"/>
  <c r="T358"/>
  <c r="R358"/>
  <c r="P358"/>
  <c r="BI353"/>
  <c r="BH353"/>
  <c r="BG353"/>
  <c r="BF353"/>
  <c r="T353"/>
  <c r="R353"/>
  <c r="P353"/>
  <c r="BI347"/>
  <c r="BH347"/>
  <c r="BG347"/>
  <c r="BF347"/>
  <c r="T347"/>
  <c r="R347"/>
  <c r="P347"/>
  <c r="BI342"/>
  <c r="BH342"/>
  <c r="BG342"/>
  <c r="BF342"/>
  <c r="T342"/>
  <c r="R342"/>
  <c r="P342"/>
  <c r="BI337"/>
  <c r="BH337"/>
  <c r="BG337"/>
  <c r="BF337"/>
  <c r="T337"/>
  <c r="R337"/>
  <c r="P337"/>
  <c r="BI332"/>
  <c r="BH332"/>
  <c r="BG332"/>
  <c r="BF332"/>
  <c r="T332"/>
  <c r="R332"/>
  <c r="P332"/>
  <c r="BI327"/>
  <c r="BH327"/>
  <c r="BG327"/>
  <c r="BF327"/>
  <c r="T327"/>
  <c r="R327"/>
  <c r="P327"/>
  <c r="BI322"/>
  <c r="BH322"/>
  <c r="BG322"/>
  <c r="BF322"/>
  <c r="T322"/>
  <c r="R322"/>
  <c r="P322"/>
  <c r="BI319"/>
  <c r="BH319"/>
  <c r="BG319"/>
  <c r="BF319"/>
  <c r="T319"/>
  <c r="R319"/>
  <c r="P319"/>
  <c r="BI313"/>
  <c r="BH313"/>
  <c r="BG313"/>
  <c r="BF313"/>
  <c r="T313"/>
  <c r="R313"/>
  <c r="P313"/>
  <c r="BI310"/>
  <c r="BH310"/>
  <c r="BG310"/>
  <c r="BF310"/>
  <c r="T310"/>
  <c r="R310"/>
  <c r="P310"/>
  <c r="BI307"/>
  <c r="BH307"/>
  <c r="BG307"/>
  <c r="BF307"/>
  <c r="T307"/>
  <c r="R307"/>
  <c r="P307"/>
  <c r="BI294"/>
  <c r="BH294"/>
  <c r="BG294"/>
  <c r="BF294"/>
  <c r="T294"/>
  <c r="R294"/>
  <c r="P294"/>
  <c r="BI290"/>
  <c r="BH290"/>
  <c r="BG290"/>
  <c r="BF290"/>
  <c r="T290"/>
  <c r="R290"/>
  <c r="P290"/>
  <c r="BI285"/>
  <c r="BH285"/>
  <c r="BG285"/>
  <c r="BF285"/>
  <c r="T285"/>
  <c r="R285"/>
  <c r="P285"/>
  <c r="BI277"/>
  <c r="BH277"/>
  <c r="BG277"/>
  <c r="BF277"/>
  <c r="T277"/>
  <c r="R277"/>
  <c r="P277"/>
  <c r="BI274"/>
  <c r="BH274"/>
  <c r="BG274"/>
  <c r="BF274"/>
  <c r="T274"/>
  <c r="R274"/>
  <c r="P274"/>
  <c r="BI268"/>
  <c r="BH268"/>
  <c r="BG268"/>
  <c r="BF268"/>
  <c r="T268"/>
  <c r="R268"/>
  <c r="P268"/>
  <c r="BI259"/>
  <c r="BH259"/>
  <c r="BG259"/>
  <c r="BF259"/>
  <c r="T259"/>
  <c r="R259"/>
  <c r="P259"/>
  <c r="BI256"/>
  <c r="BH256"/>
  <c r="BG256"/>
  <c r="BF256"/>
  <c r="T256"/>
  <c r="R256"/>
  <c r="P256"/>
  <c r="BI253"/>
  <c r="BH253"/>
  <c r="BG253"/>
  <c r="BF253"/>
  <c r="T253"/>
  <c r="R253"/>
  <c r="P253"/>
  <c r="BI250"/>
  <c r="BH250"/>
  <c r="BG250"/>
  <c r="BF250"/>
  <c r="T250"/>
  <c r="R250"/>
  <c r="P250"/>
  <c r="BI247"/>
  <c r="BH247"/>
  <c r="BG247"/>
  <c r="BF247"/>
  <c r="T247"/>
  <c r="R247"/>
  <c r="P247"/>
  <c r="BI244"/>
  <c r="BH244"/>
  <c r="BG244"/>
  <c r="BF244"/>
  <c r="T244"/>
  <c r="R244"/>
  <c r="P244"/>
  <c r="BI239"/>
  <c r="BH239"/>
  <c r="BG239"/>
  <c r="BF239"/>
  <c r="T239"/>
  <c r="R239"/>
  <c r="P239"/>
  <c r="BI236"/>
  <c r="BH236"/>
  <c r="BG236"/>
  <c r="BF236"/>
  <c r="T236"/>
  <c r="R236"/>
  <c r="P236"/>
  <c r="BI233"/>
  <c r="BH233"/>
  <c r="BG233"/>
  <c r="BF233"/>
  <c r="T233"/>
  <c r="R233"/>
  <c r="P233"/>
  <c r="BI225"/>
  <c r="BH225"/>
  <c r="BG225"/>
  <c r="BF225"/>
  <c r="T225"/>
  <c r="R225"/>
  <c r="P225"/>
  <c r="BI218"/>
  <c r="BH218"/>
  <c r="BG218"/>
  <c r="BF218"/>
  <c r="T218"/>
  <c r="R218"/>
  <c r="P218"/>
  <c r="BI215"/>
  <c r="BH215"/>
  <c r="BG215"/>
  <c r="BF215"/>
  <c r="T215"/>
  <c r="R215"/>
  <c r="P215"/>
  <c r="BI212"/>
  <c r="BH212"/>
  <c r="BG212"/>
  <c r="BF212"/>
  <c r="T212"/>
  <c r="R212"/>
  <c r="P212"/>
  <c r="BI193"/>
  <c r="BH193"/>
  <c r="BG193"/>
  <c r="BF193"/>
  <c r="T193"/>
  <c r="R193"/>
  <c r="P193"/>
  <c r="BI190"/>
  <c r="BH190"/>
  <c r="BG190"/>
  <c r="BF190"/>
  <c r="T190"/>
  <c r="R190"/>
  <c r="P190"/>
  <c r="BI187"/>
  <c r="BH187"/>
  <c r="BG187"/>
  <c r="BF187"/>
  <c r="T187"/>
  <c r="R187"/>
  <c r="P187"/>
  <c r="BI178"/>
  <c r="BH178"/>
  <c r="BG178"/>
  <c r="BF178"/>
  <c r="T178"/>
  <c r="R178"/>
  <c r="P178"/>
  <c r="BI175"/>
  <c r="BH175"/>
  <c r="BG175"/>
  <c r="BF175"/>
  <c r="T175"/>
  <c r="R175"/>
  <c r="P175"/>
  <c r="BI170"/>
  <c r="BH170"/>
  <c r="BG170"/>
  <c r="BF170"/>
  <c r="T170"/>
  <c r="R170"/>
  <c r="P170"/>
  <c r="BI167"/>
  <c r="BH167"/>
  <c r="BG167"/>
  <c r="BF167"/>
  <c r="T167"/>
  <c r="R167"/>
  <c r="P167"/>
  <c r="BI164"/>
  <c r="BH164"/>
  <c r="BG164"/>
  <c r="BF164"/>
  <c r="T164"/>
  <c r="R164"/>
  <c r="P164"/>
  <c r="BI161"/>
  <c r="BH161"/>
  <c r="BG161"/>
  <c r="BF161"/>
  <c r="T161"/>
  <c r="R161"/>
  <c r="P161"/>
  <c r="BI158"/>
  <c r="BH158"/>
  <c r="BG158"/>
  <c r="BF158"/>
  <c r="T158"/>
  <c r="R158"/>
  <c r="P158"/>
  <c r="BI155"/>
  <c r="BH155"/>
  <c r="BG155"/>
  <c r="BF155"/>
  <c r="T155"/>
  <c r="R155"/>
  <c r="P155"/>
  <c r="BI152"/>
  <c r="BH152"/>
  <c r="BG152"/>
  <c r="BF152"/>
  <c r="T152"/>
  <c r="R152"/>
  <c r="P152"/>
  <c r="BI148"/>
  <c r="BH148"/>
  <c r="BG148"/>
  <c r="BF148"/>
  <c r="T148"/>
  <c r="R148"/>
  <c r="P148"/>
  <c r="BI144"/>
  <c r="BH144"/>
  <c r="BG144"/>
  <c r="BF144"/>
  <c r="T144"/>
  <c r="R144"/>
  <c r="P144"/>
  <c r="BI141"/>
  <c r="BH141"/>
  <c r="BG141"/>
  <c r="BF141"/>
  <c r="T141"/>
  <c r="R141"/>
  <c r="P141"/>
  <c r="BI138"/>
  <c r="BH138"/>
  <c r="BG138"/>
  <c r="BF138"/>
  <c r="T138"/>
  <c r="R138"/>
  <c r="P138"/>
  <c r="J131"/>
  <c r="F131"/>
  <c r="F129"/>
  <c r="E127"/>
  <c r="J95"/>
  <c r="F95"/>
  <c r="F93"/>
  <c r="E91"/>
  <c r="J28"/>
  <c r="E28"/>
  <c r="J132"/>
  <c r="J27"/>
  <c r="J22"/>
  <c r="E22"/>
  <c r="F96"/>
  <c r="J21"/>
  <c r="J16"/>
  <c r="J129"/>
  <c r="E7"/>
  <c r="E121"/>
  <c i="15" r="J41"/>
  <c r="J40"/>
  <c i="1" r="AY123"/>
  <c i="15" r="J39"/>
  <c i="1" r="AX123"/>
  <c i="15" r="BI374"/>
  <c r="BH374"/>
  <c r="BG374"/>
  <c r="BF374"/>
  <c r="T374"/>
  <c r="T373"/>
  <c r="R374"/>
  <c r="R373"/>
  <c r="P374"/>
  <c r="P373"/>
  <c r="BI370"/>
  <c r="BH370"/>
  <c r="BG370"/>
  <c r="BF370"/>
  <c r="T370"/>
  <c r="R370"/>
  <c r="P370"/>
  <c r="BI367"/>
  <c r="BH367"/>
  <c r="BG367"/>
  <c r="BF367"/>
  <c r="T367"/>
  <c r="R367"/>
  <c r="P367"/>
  <c r="BI364"/>
  <c r="BH364"/>
  <c r="BG364"/>
  <c r="BF364"/>
  <c r="T364"/>
  <c r="R364"/>
  <c r="P364"/>
  <c r="BI361"/>
  <c r="BH361"/>
  <c r="BG361"/>
  <c r="BF361"/>
  <c r="T361"/>
  <c r="R361"/>
  <c r="P361"/>
  <c r="BI357"/>
  <c r="BH357"/>
  <c r="BG357"/>
  <c r="BF357"/>
  <c r="T357"/>
  <c r="R357"/>
  <c r="P357"/>
  <c r="BI353"/>
  <c r="BH353"/>
  <c r="BG353"/>
  <c r="BF353"/>
  <c r="T353"/>
  <c r="R353"/>
  <c r="P353"/>
  <c r="BI349"/>
  <c r="BH349"/>
  <c r="BG349"/>
  <c r="BF349"/>
  <c r="T349"/>
  <c r="R349"/>
  <c r="P349"/>
  <c r="BI346"/>
  <c r="BH346"/>
  <c r="BG346"/>
  <c r="BF346"/>
  <c r="T346"/>
  <c r="R346"/>
  <c r="P346"/>
  <c r="BI341"/>
  <c r="BH341"/>
  <c r="BG341"/>
  <c r="BF341"/>
  <c r="T341"/>
  <c r="R341"/>
  <c r="P341"/>
  <c r="BI338"/>
  <c r="BH338"/>
  <c r="BG338"/>
  <c r="BF338"/>
  <c r="T338"/>
  <c r="R338"/>
  <c r="P338"/>
  <c r="BI334"/>
  <c r="BH334"/>
  <c r="BG334"/>
  <c r="BF334"/>
  <c r="T334"/>
  <c r="R334"/>
  <c r="P334"/>
  <c r="BI331"/>
  <c r="BH331"/>
  <c r="BG331"/>
  <c r="BF331"/>
  <c r="T331"/>
  <c r="R331"/>
  <c r="P331"/>
  <c r="BI328"/>
  <c r="BH328"/>
  <c r="BG328"/>
  <c r="BF328"/>
  <c r="T328"/>
  <c r="R328"/>
  <c r="P328"/>
  <c r="BI325"/>
  <c r="BH325"/>
  <c r="BG325"/>
  <c r="BF325"/>
  <c r="T325"/>
  <c r="R325"/>
  <c r="P325"/>
  <c r="BI322"/>
  <c r="BH322"/>
  <c r="BG322"/>
  <c r="BF322"/>
  <c r="T322"/>
  <c r="R322"/>
  <c r="P322"/>
  <c r="BI319"/>
  <c r="BH319"/>
  <c r="BG319"/>
  <c r="BF319"/>
  <c r="T319"/>
  <c r="R319"/>
  <c r="P319"/>
  <c r="BI315"/>
  <c r="BH315"/>
  <c r="BG315"/>
  <c r="BF315"/>
  <c r="T315"/>
  <c r="R315"/>
  <c r="P315"/>
  <c r="BI312"/>
  <c r="BH312"/>
  <c r="BG312"/>
  <c r="BF312"/>
  <c r="T312"/>
  <c r="R312"/>
  <c r="P312"/>
  <c r="BI309"/>
  <c r="BH309"/>
  <c r="BG309"/>
  <c r="BF309"/>
  <c r="T309"/>
  <c r="R309"/>
  <c r="P309"/>
  <c r="BI306"/>
  <c r="BH306"/>
  <c r="BG306"/>
  <c r="BF306"/>
  <c r="T306"/>
  <c r="R306"/>
  <c r="P306"/>
  <c r="BI303"/>
  <c r="BH303"/>
  <c r="BG303"/>
  <c r="BF303"/>
  <c r="T303"/>
  <c r="R303"/>
  <c r="P303"/>
  <c r="BI300"/>
  <c r="BH300"/>
  <c r="BG300"/>
  <c r="BF300"/>
  <c r="T300"/>
  <c r="R300"/>
  <c r="P300"/>
  <c r="BI297"/>
  <c r="BH297"/>
  <c r="BG297"/>
  <c r="BF297"/>
  <c r="T297"/>
  <c r="R297"/>
  <c r="P297"/>
  <c r="BI294"/>
  <c r="BH294"/>
  <c r="BG294"/>
  <c r="BF294"/>
  <c r="T294"/>
  <c r="R294"/>
  <c r="P294"/>
  <c r="BI291"/>
  <c r="BH291"/>
  <c r="BG291"/>
  <c r="BF291"/>
  <c r="T291"/>
  <c r="R291"/>
  <c r="P291"/>
  <c r="BI288"/>
  <c r="BH288"/>
  <c r="BG288"/>
  <c r="BF288"/>
  <c r="T288"/>
  <c r="R288"/>
  <c r="P288"/>
  <c r="BI285"/>
  <c r="BH285"/>
  <c r="BG285"/>
  <c r="BF285"/>
  <c r="T285"/>
  <c r="R285"/>
  <c r="P285"/>
  <c r="BI282"/>
  <c r="BH282"/>
  <c r="BG282"/>
  <c r="BF282"/>
  <c r="T282"/>
  <c r="R282"/>
  <c r="P282"/>
  <c r="BI278"/>
  <c r="BH278"/>
  <c r="BG278"/>
  <c r="BF278"/>
  <c r="T278"/>
  <c r="R278"/>
  <c r="P278"/>
  <c r="BI275"/>
  <c r="BH275"/>
  <c r="BG275"/>
  <c r="BF275"/>
  <c r="T275"/>
  <c r="R275"/>
  <c r="P275"/>
  <c r="BI271"/>
  <c r="BH271"/>
  <c r="BG271"/>
  <c r="BF271"/>
  <c r="T271"/>
  <c r="R271"/>
  <c r="P271"/>
  <c r="BI264"/>
  <c r="BH264"/>
  <c r="BG264"/>
  <c r="BF264"/>
  <c r="T264"/>
  <c r="R264"/>
  <c r="P264"/>
  <c r="BI261"/>
  <c r="BH261"/>
  <c r="BG261"/>
  <c r="BF261"/>
  <c r="T261"/>
  <c r="R261"/>
  <c r="P261"/>
  <c r="BI258"/>
  <c r="BH258"/>
  <c r="BG258"/>
  <c r="BF258"/>
  <c r="T258"/>
  <c r="R258"/>
  <c r="P258"/>
  <c r="BI255"/>
  <c r="BH255"/>
  <c r="BG255"/>
  <c r="BF255"/>
  <c r="T255"/>
  <c r="R255"/>
  <c r="P255"/>
  <c r="BI251"/>
  <c r="BH251"/>
  <c r="BG251"/>
  <c r="BF251"/>
  <c r="T251"/>
  <c r="T250"/>
  <c r="R251"/>
  <c r="R250"/>
  <c r="P251"/>
  <c r="P250"/>
  <c r="BI247"/>
  <c r="BH247"/>
  <c r="BG247"/>
  <c r="BF247"/>
  <c r="T247"/>
  <c r="R247"/>
  <c r="P247"/>
  <c r="BI244"/>
  <c r="BH244"/>
  <c r="BG244"/>
  <c r="BF244"/>
  <c r="T244"/>
  <c r="R244"/>
  <c r="P244"/>
  <c r="BI241"/>
  <c r="BH241"/>
  <c r="BG241"/>
  <c r="BF241"/>
  <c r="T241"/>
  <c r="R241"/>
  <c r="P241"/>
  <c r="BI238"/>
  <c r="BH238"/>
  <c r="BG238"/>
  <c r="BF238"/>
  <c r="T238"/>
  <c r="R238"/>
  <c r="P238"/>
  <c r="BI235"/>
  <c r="BH235"/>
  <c r="BG235"/>
  <c r="BF235"/>
  <c r="T235"/>
  <c r="R235"/>
  <c r="P235"/>
  <c r="BI232"/>
  <c r="BH232"/>
  <c r="BG232"/>
  <c r="BF232"/>
  <c r="T232"/>
  <c r="R232"/>
  <c r="P232"/>
  <c r="BI224"/>
  <c r="BH224"/>
  <c r="BG224"/>
  <c r="BF224"/>
  <c r="T224"/>
  <c r="R224"/>
  <c r="P224"/>
  <c r="BI220"/>
  <c r="BH220"/>
  <c r="BG220"/>
  <c r="BF220"/>
  <c r="T220"/>
  <c r="R220"/>
  <c r="P220"/>
  <c r="BI215"/>
  <c r="BH215"/>
  <c r="BG215"/>
  <c r="BF215"/>
  <c r="T215"/>
  <c r="R215"/>
  <c r="P215"/>
  <c r="BI208"/>
  <c r="BH208"/>
  <c r="BG208"/>
  <c r="BF208"/>
  <c r="T208"/>
  <c r="R208"/>
  <c r="P208"/>
  <c r="BI205"/>
  <c r="BH205"/>
  <c r="BG205"/>
  <c r="BF205"/>
  <c r="T205"/>
  <c r="R205"/>
  <c r="P205"/>
  <c r="BI199"/>
  <c r="BH199"/>
  <c r="BG199"/>
  <c r="BF199"/>
  <c r="T199"/>
  <c r="R199"/>
  <c r="P199"/>
  <c r="BI191"/>
  <c r="BH191"/>
  <c r="BG191"/>
  <c r="BF191"/>
  <c r="T191"/>
  <c r="R191"/>
  <c r="P191"/>
  <c r="BI188"/>
  <c r="BH188"/>
  <c r="BG188"/>
  <c r="BF188"/>
  <c r="T188"/>
  <c r="R188"/>
  <c r="P188"/>
  <c r="BI181"/>
  <c r="BH181"/>
  <c r="BG181"/>
  <c r="BF181"/>
  <c r="T181"/>
  <c r="R181"/>
  <c r="P181"/>
  <c r="BI178"/>
  <c r="BH178"/>
  <c r="BG178"/>
  <c r="BF178"/>
  <c r="T178"/>
  <c r="R178"/>
  <c r="P178"/>
  <c r="BI175"/>
  <c r="BH175"/>
  <c r="BG175"/>
  <c r="BF175"/>
  <c r="T175"/>
  <c r="R175"/>
  <c r="P175"/>
  <c r="BI162"/>
  <c r="BH162"/>
  <c r="BG162"/>
  <c r="BF162"/>
  <c r="T162"/>
  <c r="R162"/>
  <c r="P162"/>
  <c r="BI159"/>
  <c r="BH159"/>
  <c r="BG159"/>
  <c r="BF159"/>
  <c r="T159"/>
  <c r="R159"/>
  <c r="P159"/>
  <c r="BI156"/>
  <c r="BH156"/>
  <c r="BG156"/>
  <c r="BF156"/>
  <c r="T156"/>
  <c r="R156"/>
  <c r="P156"/>
  <c r="BI153"/>
  <c r="BH153"/>
  <c r="BG153"/>
  <c r="BF153"/>
  <c r="T153"/>
  <c r="R153"/>
  <c r="P153"/>
  <c r="BI150"/>
  <c r="BH150"/>
  <c r="BG150"/>
  <c r="BF150"/>
  <c r="T150"/>
  <c r="R150"/>
  <c r="P150"/>
  <c r="BI146"/>
  <c r="BH146"/>
  <c r="BG146"/>
  <c r="BF146"/>
  <c r="T146"/>
  <c r="R146"/>
  <c r="P146"/>
  <c r="BI143"/>
  <c r="BH143"/>
  <c r="BG143"/>
  <c r="BF143"/>
  <c r="T143"/>
  <c r="R143"/>
  <c r="P143"/>
  <c r="BI140"/>
  <c r="BH140"/>
  <c r="BG140"/>
  <c r="BF140"/>
  <c r="T140"/>
  <c r="R140"/>
  <c r="P140"/>
  <c r="BI136"/>
  <c r="BH136"/>
  <c r="BG136"/>
  <c r="BF136"/>
  <c r="T136"/>
  <c r="R136"/>
  <c r="P136"/>
  <c r="J129"/>
  <c r="F129"/>
  <c r="F127"/>
  <c r="E125"/>
  <c r="J95"/>
  <c r="F95"/>
  <c r="F93"/>
  <c r="E91"/>
  <c r="J28"/>
  <c r="E28"/>
  <c r="J130"/>
  <c r="J27"/>
  <c r="J22"/>
  <c r="E22"/>
  <c r="F96"/>
  <c r="J21"/>
  <c r="J16"/>
  <c r="J127"/>
  <c r="E7"/>
  <c r="E85"/>
  <c i="14" r="J41"/>
  <c r="J40"/>
  <c i="1" r="AY121"/>
  <c i="14" r="J39"/>
  <c i="1" r="AX121"/>
  <c i="14" r="BI537"/>
  <c r="BH537"/>
  <c r="BG537"/>
  <c r="BF537"/>
  <c r="T537"/>
  <c r="R537"/>
  <c r="P537"/>
  <c r="BI534"/>
  <c r="BH534"/>
  <c r="BG534"/>
  <c r="BF534"/>
  <c r="T534"/>
  <c r="R534"/>
  <c r="P534"/>
  <c r="BI531"/>
  <c r="BH531"/>
  <c r="BG531"/>
  <c r="BF531"/>
  <c r="T531"/>
  <c r="R531"/>
  <c r="P531"/>
  <c r="BI527"/>
  <c r="BH527"/>
  <c r="BG527"/>
  <c r="BF527"/>
  <c r="T527"/>
  <c r="T526"/>
  <c r="R527"/>
  <c r="R526"/>
  <c r="P527"/>
  <c r="P526"/>
  <c r="BI523"/>
  <c r="BH523"/>
  <c r="BG523"/>
  <c r="BF523"/>
  <c r="T523"/>
  <c r="R523"/>
  <c r="P523"/>
  <c r="BI520"/>
  <c r="BH520"/>
  <c r="BG520"/>
  <c r="BF520"/>
  <c r="T520"/>
  <c r="R520"/>
  <c r="P520"/>
  <c r="BI515"/>
  <c r="BH515"/>
  <c r="BG515"/>
  <c r="BF515"/>
  <c r="T515"/>
  <c r="T514"/>
  <c r="R515"/>
  <c r="R514"/>
  <c r="P515"/>
  <c r="P514"/>
  <c r="BI511"/>
  <c r="BH511"/>
  <c r="BG511"/>
  <c r="BF511"/>
  <c r="T511"/>
  <c r="R511"/>
  <c r="P511"/>
  <c r="BI506"/>
  <c r="BH506"/>
  <c r="BG506"/>
  <c r="BF506"/>
  <c r="T506"/>
  <c r="R506"/>
  <c r="P506"/>
  <c r="BI503"/>
  <c r="BH503"/>
  <c r="BG503"/>
  <c r="BF503"/>
  <c r="T503"/>
  <c r="R503"/>
  <c r="P503"/>
  <c r="BI500"/>
  <c r="BH500"/>
  <c r="BG500"/>
  <c r="BF500"/>
  <c r="T500"/>
  <c r="R500"/>
  <c r="P500"/>
  <c r="BI497"/>
  <c r="BH497"/>
  <c r="BG497"/>
  <c r="BF497"/>
  <c r="T497"/>
  <c r="R497"/>
  <c r="P497"/>
  <c r="BI494"/>
  <c r="BH494"/>
  <c r="BG494"/>
  <c r="BF494"/>
  <c r="T494"/>
  <c r="R494"/>
  <c r="P494"/>
  <c r="BI491"/>
  <c r="BH491"/>
  <c r="BG491"/>
  <c r="BF491"/>
  <c r="T491"/>
  <c r="R491"/>
  <c r="P491"/>
  <c r="BI488"/>
  <c r="BH488"/>
  <c r="BG488"/>
  <c r="BF488"/>
  <c r="T488"/>
  <c r="R488"/>
  <c r="P488"/>
  <c r="BI485"/>
  <c r="BH485"/>
  <c r="BG485"/>
  <c r="BF485"/>
  <c r="T485"/>
  <c r="R485"/>
  <c r="P485"/>
  <c r="BI482"/>
  <c r="BH482"/>
  <c r="BG482"/>
  <c r="BF482"/>
  <c r="T482"/>
  <c r="R482"/>
  <c r="P482"/>
  <c r="BI479"/>
  <c r="BH479"/>
  <c r="BG479"/>
  <c r="BF479"/>
  <c r="T479"/>
  <c r="R479"/>
  <c r="P479"/>
  <c r="BI476"/>
  <c r="BH476"/>
  <c r="BG476"/>
  <c r="BF476"/>
  <c r="T476"/>
  <c r="R476"/>
  <c r="P476"/>
  <c r="BI473"/>
  <c r="BH473"/>
  <c r="BG473"/>
  <c r="BF473"/>
  <c r="T473"/>
  <c r="R473"/>
  <c r="P473"/>
  <c r="BI470"/>
  <c r="BH470"/>
  <c r="BG470"/>
  <c r="BF470"/>
  <c r="T470"/>
  <c r="R470"/>
  <c r="P470"/>
  <c r="BI467"/>
  <c r="BH467"/>
  <c r="BG467"/>
  <c r="BF467"/>
  <c r="T467"/>
  <c r="R467"/>
  <c r="P467"/>
  <c r="BI464"/>
  <c r="BH464"/>
  <c r="BG464"/>
  <c r="BF464"/>
  <c r="T464"/>
  <c r="R464"/>
  <c r="P464"/>
  <c r="BI461"/>
  <c r="BH461"/>
  <c r="BG461"/>
  <c r="BF461"/>
  <c r="T461"/>
  <c r="R461"/>
  <c r="P461"/>
  <c r="BI458"/>
  <c r="BH458"/>
  <c r="BG458"/>
  <c r="BF458"/>
  <c r="T458"/>
  <c r="R458"/>
  <c r="P458"/>
  <c r="BI455"/>
  <c r="BH455"/>
  <c r="BG455"/>
  <c r="BF455"/>
  <c r="T455"/>
  <c r="R455"/>
  <c r="P455"/>
  <c r="BI452"/>
  <c r="BH452"/>
  <c r="BG452"/>
  <c r="BF452"/>
  <c r="T452"/>
  <c r="R452"/>
  <c r="P452"/>
  <c r="BI449"/>
  <c r="BH449"/>
  <c r="BG449"/>
  <c r="BF449"/>
  <c r="T449"/>
  <c r="R449"/>
  <c r="P449"/>
  <c r="BI446"/>
  <c r="BH446"/>
  <c r="BG446"/>
  <c r="BF446"/>
  <c r="T446"/>
  <c r="R446"/>
  <c r="P446"/>
  <c r="BI443"/>
  <c r="BH443"/>
  <c r="BG443"/>
  <c r="BF443"/>
  <c r="T443"/>
  <c r="R443"/>
  <c r="P443"/>
  <c r="BI440"/>
  <c r="BH440"/>
  <c r="BG440"/>
  <c r="BF440"/>
  <c r="T440"/>
  <c r="R440"/>
  <c r="P440"/>
  <c r="BI435"/>
  <c r="BH435"/>
  <c r="BG435"/>
  <c r="BF435"/>
  <c r="T435"/>
  <c r="R435"/>
  <c r="P435"/>
  <c r="BI428"/>
  <c r="BH428"/>
  <c r="BG428"/>
  <c r="BF428"/>
  <c r="T428"/>
  <c r="R428"/>
  <c r="P428"/>
  <c r="BI422"/>
  <c r="BH422"/>
  <c r="BG422"/>
  <c r="BF422"/>
  <c r="T422"/>
  <c r="R422"/>
  <c r="P422"/>
  <c r="BI418"/>
  <c r="BH418"/>
  <c r="BG418"/>
  <c r="BF418"/>
  <c r="T418"/>
  <c r="R418"/>
  <c r="P418"/>
  <c r="BI415"/>
  <c r="BH415"/>
  <c r="BG415"/>
  <c r="BF415"/>
  <c r="T415"/>
  <c r="R415"/>
  <c r="P415"/>
  <c r="BI411"/>
  <c r="BH411"/>
  <c r="BG411"/>
  <c r="BF411"/>
  <c r="T411"/>
  <c r="R411"/>
  <c r="P411"/>
  <c r="BI407"/>
  <c r="BH407"/>
  <c r="BG407"/>
  <c r="BF407"/>
  <c r="T407"/>
  <c r="R407"/>
  <c r="P407"/>
  <c r="BI401"/>
  <c r="BH401"/>
  <c r="BG401"/>
  <c r="BF401"/>
  <c r="T401"/>
  <c r="R401"/>
  <c r="P401"/>
  <c r="BI396"/>
  <c r="BH396"/>
  <c r="BG396"/>
  <c r="BF396"/>
  <c r="T396"/>
  <c r="R396"/>
  <c r="P396"/>
  <c r="BI393"/>
  <c r="BH393"/>
  <c r="BG393"/>
  <c r="BF393"/>
  <c r="T393"/>
  <c r="R393"/>
  <c r="P393"/>
  <c r="BI390"/>
  <c r="BH390"/>
  <c r="BG390"/>
  <c r="BF390"/>
  <c r="T390"/>
  <c r="R390"/>
  <c r="P390"/>
  <c r="BI387"/>
  <c r="BH387"/>
  <c r="BG387"/>
  <c r="BF387"/>
  <c r="T387"/>
  <c r="R387"/>
  <c r="P387"/>
  <c r="BI384"/>
  <c r="BH384"/>
  <c r="BG384"/>
  <c r="BF384"/>
  <c r="T384"/>
  <c r="R384"/>
  <c r="P384"/>
  <c r="BI381"/>
  <c r="BH381"/>
  <c r="BG381"/>
  <c r="BF381"/>
  <c r="T381"/>
  <c r="R381"/>
  <c r="P381"/>
  <c r="BI378"/>
  <c r="BH378"/>
  <c r="BG378"/>
  <c r="BF378"/>
  <c r="T378"/>
  <c r="R378"/>
  <c r="P378"/>
  <c r="BI373"/>
  <c r="BH373"/>
  <c r="BG373"/>
  <c r="BF373"/>
  <c r="T373"/>
  <c r="R373"/>
  <c r="P373"/>
  <c r="BI367"/>
  <c r="BH367"/>
  <c r="BG367"/>
  <c r="BF367"/>
  <c r="T367"/>
  <c r="R367"/>
  <c r="P367"/>
  <c r="BI362"/>
  <c r="BH362"/>
  <c r="BG362"/>
  <c r="BF362"/>
  <c r="T362"/>
  <c r="R362"/>
  <c r="P362"/>
  <c r="BI357"/>
  <c r="BH357"/>
  <c r="BG357"/>
  <c r="BF357"/>
  <c r="T357"/>
  <c r="R357"/>
  <c r="P357"/>
  <c r="BI352"/>
  <c r="BH352"/>
  <c r="BG352"/>
  <c r="BF352"/>
  <c r="T352"/>
  <c r="R352"/>
  <c r="P352"/>
  <c r="BI347"/>
  <c r="BH347"/>
  <c r="BG347"/>
  <c r="BF347"/>
  <c r="T347"/>
  <c r="R347"/>
  <c r="P347"/>
  <c r="BI342"/>
  <c r="BH342"/>
  <c r="BG342"/>
  <c r="BF342"/>
  <c r="T342"/>
  <c r="R342"/>
  <c r="P342"/>
  <c r="BI339"/>
  <c r="BH339"/>
  <c r="BG339"/>
  <c r="BF339"/>
  <c r="T339"/>
  <c r="R339"/>
  <c r="P339"/>
  <c r="BI333"/>
  <c r="BH333"/>
  <c r="BG333"/>
  <c r="BF333"/>
  <c r="T333"/>
  <c r="R333"/>
  <c r="P333"/>
  <c r="BI330"/>
  <c r="BH330"/>
  <c r="BG330"/>
  <c r="BF330"/>
  <c r="T330"/>
  <c r="R330"/>
  <c r="P330"/>
  <c r="BI327"/>
  <c r="BH327"/>
  <c r="BG327"/>
  <c r="BF327"/>
  <c r="T327"/>
  <c r="R327"/>
  <c r="P327"/>
  <c r="BI314"/>
  <c r="BH314"/>
  <c r="BG314"/>
  <c r="BF314"/>
  <c r="T314"/>
  <c r="R314"/>
  <c r="P314"/>
  <c r="BI310"/>
  <c r="BH310"/>
  <c r="BG310"/>
  <c r="BF310"/>
  <c r="T310"/>
  <c r="R310"/>
  <c r="P310"/>
  <c r="BI305"/>
  <c r="BH305"/>
  <c r="BG305"/>
  <c r="BF305"/>
  <c r="T305"/>
  <c r="R305"/>
  <c r="P305"/>
  <c r="BI297"/>
  <c r="BH297"/>
  <c r="BG297"/>
  <c r="BF297"/>
  <c r="T297"/>
  <c r="R297"/>
  <c r="P297"/>
  <c r="BI294"/>
  <c r="BH294"/>
  <c r="BG294"/>
  <c r="BF294"/>
  <c r="T294"/>
  <c r="R294"/>
  <c r="P294"/>
  <c r="BI288"/>
  <c r="BH288"/>
  <c r="BG288"/>
  <c r="BF288"/>
  <c r="T288"/>
  <c r="R288"/>
  <c r="P288"/>
  <c r="BI279"/>
  <c r="BH279"/>
  <c r="BG279"/>
  <c r="BF279"/>
  <c r="T279"/>
  <c r="R279"/>
  <c r="P279"/>
  <c r="BI276"/>
  <c r="BH276"/>
  <c r="BG276"/>
  <c r="BF276"/>
  <c r="T276"/>
  <c r="R276"/>
  <c r="P276"/>
  <c r="BI273"/>
  <c r="BH273"/>
  <c r="BG273"/>
  <c r="BF273"/>
  <c r="T273"/>
  <c r="R273"/>
  <c r="P273"/>
  <c r="BI270"/>
  <c r="BH270"/>
  <c r="BG270"/>
  <c r="BF270"/>
  <c r="T270"/>
  <c r="R270"/>
  <c r="P270"/>
  <c r="BI267"/>
  <c r="BH267"/>
  <c r="BG267"/>
  <c r="BF267"/>
  <c r="T267"/>
  <c r="R267"/>
  <c r="P267"/>
  <c r="BI264"/>
  <c r="BH264"/>
  <c r="BG264"/>
  <c r="BF264"/>
  <c r="T264"/>
  <c r="R264"/>
  <c r="P264"/>
  <c r="BI259"/>
  <c r="BH259"/>
  <c r="BG259"/>
  <c r="BF259"/>
  <c r="T259"/>
  <c r="R259"/>
  <c r="P259"/>
  <c r="BI256"/>
  <c r="BH256"/>
  <c r="BG256"/>
  <c r="BF256"/>
  <c r="T256"/>
  <c r="R256"/>
  <c r="P256"/>
  <c r="BI253"/>
  <c r="BH253"/>
  <c r="BG253"/>
  <c r="BF253"/>
  <c r="T253"/>
  <c r="R253"/>
  <c r="P253"/>
  <c r="BI241"/>
  <c r="BH241"/>
  <c r="BG241"/>
  <c r="BF241"/>
  <c r="T241"/>
  <c r="R241"/>
  <c r="P241"/>
  <c r="BI228"/>
  <c r="BH228"/>
  <c r="BG228"/>
  <c r="BF228"/>
  <c r="T228"/>
  <c r="R228"/>
  <c r="P228"/>
  <c r="BI225"/>
  <c r="BH225"/>
  <c r="BG225"/>
  <c r="BF225"/>
  <c r="T225"/>
  <c r="R225"/>
  <c r="P225"/>
  <c r="BI222"/>
  <c r="BH222"/>
  <c r="BG222"/>
  <c r="BF222"/>
  <c r="T222"/>
  <c r="R222"/>
  <c r="P222"/>
  <c r="BI192"/>
  <c r="BH192"/>
  <c r="BG192"/>
  <c r="BF192"/>
  <c r="T192"/>
  <c r="R192"/>
  <c r="P192"/>
  <c r="BI189"/>
  <c r="BH189"/>
  <c r="BG189"/>
  <c r="BF189"/>
  <c r="T189"/>
  <c r="R189"/>
  <c r="P189"/>
  <c r="BI186"/>
  <c r="BH186"/>
  <c r="BG186"/>
  <c r="BF186"/>
  <c r="T186"/>
  <c r="R186"/>
  <c r="P186"/>
  <c r="BI177"/>
  <c r="BH177"/>
  <c r="BG177"/>
  <c r="BF177"/>
  <c r="T177"/>
  <c r="R177"/>
  <c r="P177"/>
  <c r="BI174"/>
  <c r="BH174"/>
  <c r="BG174"/>
  <c r="BF174"/>
  <c r="T174"/>
  <c r="R174"/>
  <c r="P174"/>
  <c r="BI169"/>
  <c r="BH169"/>
  <c r="BG169"/>
  <c r="BF169"/>
  <c r="T169"/>
  <c r="R169"/>
  <c r="P169"/>
  <c r="BI166"/>
  <c r="BH166"/>
  <c r="BG166"/>
  <c r="BF166"/>
  <c r="T166"/>
  <c r="R166"/>
  <c r="P166"/>
  <c r="BI163"/>
  <c r="BH163"/>
  <c r="BG163"/>
  <c r="BF163"/>
  <c r="T163"/>
  <c r="R163"/>
  <c r="P163"/>
  <c r="BI158"/>
  <c r="BH158"/>
  <c r="BG158"/>
  <c r="BF158"/>
  <c r="T158"/>
  <c r="R158"/>
  <c r="P158"/>
  <c r="BI155"/>
  <c r="BH155"/>
  <c r="BG155"/>
  <c r="BF155"/>
  <c r="T155"/>
  <c r="R155"/>
  <c r="P155"/>
  <c r="BI152"/>
  <c r="BH152"/>
  <c r="BG152"/>
  <c r="BF152"/>
  <c r="T152"/>
  <c r="R152"/>
  <c r="P152"/>
  <c r="BI148"/>
  <c r="BH148"/>
  <c r="BG148"/>
  <c r="BF148"/>
  <c r="T148"/>
  <c r="R148"/>
  <c r="P148"/>
  <c r="BI145"/>
  <c r="BH145"/>
  <c r="BG145"/>
  <c r="BF145"/>
  <c r="T145"/>
  <c r="R145"/>
  <c r="P145"/>
  <c r="BI142"/>
  <c r="BH142"/>
  <c r="BG142"/>
  <c r="BF142"/>
  <c r="T142"/>
  <c r="R142"/>
  <c r="P142"/>
  <c r="BI138"/>
  <c r="BH138"/>
  <c r="BG138"/>
  <c r="BF138"/>
  <c r="T138"/>
  <c r="R138"/>
  <c r="P138"/>
  <c r="J131"/>
  <c r="F131"/>
  <c r="F129"/>
  <c r="E127"/>
  <c r="J95"/>
  <c r="F95"/>
  <c r="F93"/>
  <c r="E91"/>
  <c r="J28"/>
  <c r="E28"/>
  <c r="J132"/>
  <c r="J27"/>
  <c r="J22"/>
  <c r="E22"/>
  <c r="F96"/>
  <c r="J21"/>
  <c r="J16"/>
  <c r="J93"/>
  <c r="E7"/>
  <c r="E121"/>
  <c i="13" r="J41"/>
  <c r="J40"/>
  <c i="1" r="AY119"/>
  <c i="13" r="J39"/>
  <c i="1" r="AX119"/>
  <c i="13" r="BI541"/>
  <c r="BH541"/>
  <c r="BG541"/>
  <c r="BF541"/>
  <c r="T541"/>
  <c r="T540"/>
  <c r="R541"/>
  <c r="R540"/>
  <c r="P541"/>
  <c r="P540"/>
  <c r="BI537"/>
  <c r="BH537"/>
  <c r="BG537"/>
  <c r="BF537"/>
  <c r="T537"/>
  <c r="R537"/>
  <c r="P537"/>
  <c r="BI531"/>
  <c r="BH531"/>
  <c r="BG531"/>
  <c r="BF531"/>
  <c r="T531"/>
  <c r="R531"/>
  <c r="P531"/>
  <c r="BI528"/>
  <c r="BH528"/>
  <c r="BG528"/>
  <c r="BF528"/>
  <c r="T528"/>
  <c r="R528"/>
  <c r="P528"/>
  <c r="BI525"/>
  <c r="BH525"/>
  <c r="BG525"/>
  <c r="BF525"/>
  <c r="T525"/>
  <c r="R525"/>
  <c r="P525"/>
  <c r="BI522"/>
  <c r="BH522"/>
  <c r="BG522"/>
  <c r="BF522"/>
  <c r="T522"/>
  <c r="R522"/>
  <c r="P522"/>
  <c r="BI516"/>
  <c r="BH516"/>
  <c r="BG516"/>
  <c r="BF516"/>
  <c r="T516"/>
  <c r="R516"/>
  <c r="P516"/>
  <c r="BI511"/>
  <c r="BH511"/>
  <c r="BG511"/>
  <c r="BF511"/>
  <c r="T511"/>
  <c r="T510"/>
  <c r="R511"/>
  <c r="R510"/>
  <c r="P511"/>
  <c r="P510"/>
  <c r="BI507"/>
  <c r="BH507"/>
  <c r="BG507"/>
  <c r="BF507"/>
  <c r="T507"/>
  <c r="R507"/>
  <c r="P507"/>
  <c r="BI504"/>
  <c r="BH504"/>
  <c r="BG504"/>
  <c r="BF504"/>
  <c r="T504"/>
  <c r="R504"/>
  <c r="P504"/>
  <c r="BI501"/>
  <c r="BH501"/>
  <c r="BG501"/>
  <c r="BF501"/>
  <c r="T501"/>
  <c r="R501"/>
  <c r="P501"/>
  <c r="BI498"/>
  <c r="BH498"/>
  <c r="BG498"/>
  <c r="BF498"/>
  <c r="T498"/>
  <c r="R498"/>
  <c r="P498"/>
  <c r="BI495"/>
  <c r="BH495"/>
  <c r="BG495"/>
  <c r="BF495"/>
  <c r="T495"/>
  <c r="R495"/>
  <c r="P495"/>
  <c r="BI489"/>
  <c r="BH489"/>
  <c r="BG489"/>
  <c r="BF489"/>
  <c r="T489"/>
  <c r="R489"/>
  <c r="P489"/>
  <c r="BI486"/>
  <c r="BH486"/>
  <c r="BG486"/>
  <c r="BF486"/>
  <c r="T486"/>
  <c r="R486"/>
  <c r="P486"/>
  <c r="BI483"/>
  <c r="BH483"/>
  <c r="BG483"/>
  <c r="BF483"/>
  <c r="T483"/>
  <c r="R483"/>
  <c r="P483"/>
  <c r="BI480"/>
  <c r="BH480"/>
  <c r="BG480"/>
  <c r="BF480"/>
  <c r="T480"/>
  <c r="R480"/>
  <c r="P480"/>
  <c r="BI477"/>
  <c r="BH477"/>
  <c r="BG477"/>
  <c r="BF477"/>
  <c r="T477"/>
  <c r="R477"/>
  <c r="P477"/>
  <c r="BI474"/>
  <c r="BH474"/>
  <c r="BG474"/>
  <c r="BF474"/>
  <c r="T474"/>
  <c r="R474"/>
  <c r="P474"/>
  <c r="BI470"/>
  <c r="BH470"/>
  <c r="BG470"/>
  <c r="BF470"/>
  <c r="T470"/>
  <c r="R470"/>
  <c r="P470"/>
  <c r="BI467"/>
  <c r="BH467"/>
  <c r="BG467"/>
  <c r="BF467"/>
  <c r="T467"/>
  <c r="R467"/>
  <c r="P467"/>
  <c r="BI464"/>
  <c r="BH464"/>
  <c r="BG464"/>
  <c r="BF464"/>
  <c r="T464"/>
  <c r="R464"/>
  <c r="P464"/>
  <c r="BI461"/>
  <c r="BH461"/>
  <c r="BG461"/>
  <c r="BF461"/>
  <c r="T461"/>
  <c r="R461"/>
  <c r="P461"/>
  <c r="BI458"/>
  <c r="BH458"/>
  <c r="BG458"/>
  <c r="BF458"/>
  <c r="T458"/>
  <c r="R458"/>
  <c r="P458"/>
  <c r="BI455"/>
  <c r="BH455"/>
  <c r="BG455"/>
  <c r="BF455"/>
  <c r="T455"/>
  <c r="R455"/>
  <c r="P455"/>
  <c r="BI452"/>
  <c r="BH452"/>
  <c r="BG452"/>
  <c r="BF452"/>
  <c r="T452"/>
  <c r="R452"/>
  <c r="P452"/>
  <c r="BI449"/>
  <c r="BH449"/>
  <c r="BG449"/>
  <c r="BF449"/>
  <c r="T449"/>
  <c r="R449"/>
  <c r="P449"/>
  <c r="BI446"/>
  <c r="BH446"/>
  <c r="BG446"/>
  <c r="BF446"/>
  <c r="T446"/>
  <c r="R446"/>
  <c r="P446"/>
  <c r="BI443"/>
  <c r="BH443"/>
  <c r="BG443"/>
  <c r="BF443"/>
  <c r="T443"/>
  <c r="R443"/>
  <c r="P443"/>
  <c r="BI440"/>
  <c r="BH440"/>
  <c r="BG440"/>
  <c r="BF440"/>
  <c r="T440"/>
  <c r="R440"/>
  <c r="P440"/>
  <c r="BI437"/>
  <c r="BH437"/>
  <c r="BG437"/>
  <c r="BF437"/>
  <c r="T437"/>
  <c r="R437"/>
  <c r="P437"/>
  <c r="BI434"/>
  <c r="BH434"/>
  <c r="BG434"/>
  <c r="BF434"/>
  <c r="T434"/>
  <c r="R434"/>
  <c r="P434"/>
  <c r="BI431"/>
  <c r="BH431"/>
  <c r="BG431"/>
  <c r="BF431"/>
  <c r="T431"/>
  <c r="R431"/>
  <c r="P431"/>
  <c r="BI428"/>
  <c r="BH428"/>
  <c r="BG428"/>
  <c r="BF428"/>
  <c r="T428"/>
  <c r="R428"/>
  <c r="P428"/>
  <c r="BI425"/>
  <c r="BH425"/>
  <c r="BG425"/>
  <c r="BF425"/>
  <c r="T425"/>
  <c r="R425"/>
  <c r="P425"/>
  <c r="BI422"/>
  <c r="BH422"/>
  <c r="BG422"/>
  <c r="BF422"/>
  <c r="T422"/>
  <c r="R422"/>
  <c r="P422"/>
  <c r="BI419"/>
  <c r="BH419"/>
  <c r="BG419"/>
  <c r="BF419"/>
  <c r="T419"/>
  <c r="R419"/>
  <c r="P419"/>
  <c r="BI416"/>
  <c r="BH416"/>
  <c r="BG416"/>
  <c r="BF416"/>
  <c r="T416"/>
  <c r="R416"/>
  <c r="P416"/>
  <c r="BI411"/>
  <c r="BH411"/>
  <c r="BG411"/>
  <c r="BF411"/>
  <c r="T411"/>
  <c r="R411"/>
  <c r="P411"/>
  <c r="BI408"/>
  <c r="BH408"/>
  <c r="BG408"/>
  <c r="BF408"/>
  <c r="T408"/>
  <c r="R408"/>
  <c r="P408"/>
  <c r="BI405"/>
  <c r="BH405"/>
  <c r="BG405"/>
  <c r="BF405"/>
  <c r="T405"/>
  <c r="R405"/>
  <c r="P405"/>
  <c r="BI400"/>
  <c r="BH400"/>
  <c r="BG400"/>
  <c r="BF400"/>
  <c r="T400"/>
  <c r="R400"/>
  <c r="P400"/>
  <c r="BI397"/>
  <c r="BH397"/>
  <c r="BG397"/>
  <c r="BF397"/>
  <c r="T397"/>
  <c r="R397"/>
  <c r="P397"/>
  <c r="BI395"/>
  <c r="BH395"/>
  <c r="BG395"/>
  <c r="BF395"/>
  <c r="T395"/>
  <c r="R395"/>
  <c r="P395"/>
  <c r="BI392"/>
  <c r="BH392"/>
  <c r="BG392"/>
  <c r="BF392"/>
  <c r="T392"/>
  <c r="R392"/>
  <c r="P392"/>
  <c r="BI389"/>
  <c r="BH389"/>
  <c r="BG389"/>
  <c r="BF389"/>
  <c r="T389"/>
  <c r="R389"/>
  <c r="P389"/>
  <c r="BI386"/>
  <c r="BH386"/>
  <c r="BG386"/>
  <c r="BF386"/>
  <c r="T386"/>
  <c r="R386"/>
  <c r="P386"/>
  <c r="BI383"/>
  <c r="BH383"/>
  <c r="BG383"/>
  <c r="BF383"/>
  <c r="T383"/>
  <c r="R383"/>
  <c r="P383"/>
  <c r="BI378"/>
  <c r="BH378"/>
  <c r="BG378"/>
  <c r="BF378"/>
  <c r="T378"/>
  <c r="R378"/>
  <c r="P378"/>
  <c r="BI376"/>
  <c r="BH376"/>
  <c r="BG376"/>
  <c r="BF376"/>
  <c r="T376"/>
  <c r="R376"/>
  <c r="P376"/>
  <c r="BI373"/>
  <c r="BH373"/>
  <c r="BG373"/>
  <c r="BF373"/>
  <c r="T373"/>
  <c r="R373"/>
  <c r="P373"/>
  <c r="BI370"/>
  <c r="BH370"/>
  <c r="BG370"/>
  <c r="BF370"/>
  <c r="T370"/>
  <c r="R370"/>
  <c r="P370"/>
  <c r="BI365"/>
  <c r="BH365"/>
  <c r="BG365"/>
  <c r="BF365"/>
  <c r="T365"/>
  <c r="R365"/>
  <c r="P365"/>
  <c r="BI363"/>
  <c r="BH363"/>
  <c r="BG363"/>
  <c r="BF363"/>
  <c r="T363"/>
  <c r="R363"/>
  <c r="P363"/>
  <c r="BI360"/>
  <c r="BH360"/>
  <c r="BG360"/>
  <c r="BF360"/>
  <c r="T360"/>
  <c r="R360"/>
  <c r="P360"/>
  <c r="BI357"/>
  <c r="BH357"/>
  <c r="BG357"/>
  <c r="BF357"/>
  <c r="T357"/>
  <c r="R357"/>
  <c r="P357"/>
  <c r="BI353"/>
  <c r="BH353"/>
  <c r="BG353"/>
  <c r="BF353"/>
  <c r="T353"/>
  <c r="R353"/>
  <c r="P353"/>
  <c r="BI350"/>
  <c r="BH350"/>
  <c r="BG350"/>
  <c r="BF350"/>
  <c r="T350"/>
  <c r="R350"/>
  <c r="P350"/>
  <c r="BI347"/>
  <c r="BH347"/>
  <c r="BG347"/>
  <c r="BF347"/>
  <c r="T347"/>
  <c r="R347"/>
  <c r="P347"/>
  <c r="BI337"/>
  <c r="BH337"/>
  <c r="BG337"/>
  <c r="BF337"/>
  <c r="T337"/>
  <c r="R337"/>
  <c r="P337"/>
  <c r="BI324"/>
  <c r="BH324"/>
  <c r="BG324"/>
  <c r="BF324"/>
  <c r="T324"/>
  <c r="R324"/>
  <c r="P324"/>
  <c r="BI321"/>
  <c r="BH321"/>
  <c r="BG321"/>
  <c r="BF321"/>
  <c r="T321"/>
  <c r="R321"/>
  <c r="P321"/>
  <c r="BI318"/>
  <c r="BH318"/>
  <c r="BG318"/>
  <c r="BF318"/>
  <c r="T318"/>
  <c r="R318"/>
  <c r="P318"/>
  <c r="BI315"/>
  <c r="BH315"/>
  <c r="BG315"/>
  <c r="BF315"/>
  <c r="T315"/>
  <c r="R315"/>
  <c r="P315"/>
  <c r="BI312"/>
  <c r="BH312"/>
  <c r="BG312"/>
  <c r="BF312"/>
  <c r="T312"/>
  <c r="R312"/>
  <c r="P312"/>
  <c r="BI309"/>
  <c r="BH309"/>
  <c r="BG309"/>
  <c r="BF309"/>
  <c r="T309"/>
  <c r="R309"/>
  <c r="P309"/>
  <c r="BI306"/>
  <c r="BH306"/>
  <c r="BG306"/>
  <c r="BF306"/>
  <c r="T306"/>
  <c r="R306"/>
  <c r="P306"/>
  <c r="BI303"/>
  <c r="BH303"/>
  <c r="BG303"/>
  <c r="BF303"/>
  <c r="T303"/>
  <c r="R303"/>
  <c r="P303"/>
  <c r="BI300"/>
  <c r="BH300"/>
  <c r="BG300"/>
  <c r="BF300"/>
  <c r="T300"/>
  <c r="R300"/>
  <c r="P300"/>
  <c r="BI293"/>
  <c r="BH293"/>
  <c r="BG293"/>
  <c r="BF293"/>
  <c r="T293"/>
  <c r="T292"/>
  <c r="R293"/>
  <c r="R292"/>
  <c r="P293"/>
  <c r="P292"/>
  <c r="BI287"/>
  <c r="BH287"/>
  <c r="BG287"/>
  <c r="BF287"/>
  <c r="T287"/>
  <c r="R287"/>
  <c r="P287"/>
  <c r="BI284"/>
  <c r="BH284"/>
  <c r="BG284"/>
  <c r="BF284"/>
  <c r="T284"/>
  <c r="R284"/>
  <c r="P284"/>
  <c r="BI278"/>
  <c r="BH278"/>
  <c r="BG278"/>
  <c r="BF278"/>
  <c r="T278"/>
  <c r="R278"/>
  <c r="P278"/>
  <c r="BI275"/>
  <c r="BH275"/>
  <c r="BG275"/>
  <c r="BF275"/>
  <c r="T275"/>
  <c r="R275"/>
  <c r="P275"/>
  <c r="BI272"/>
  <c r="BH272"/>
  <c r="BG272"/>
  <c r="BF272"/>
  <c r="T272"/>
  <c r="R272"/>
  <c r="P272"/>
  <c r="BI261"/>
  <c r="BH261"/>
  <c r="BG261"/>
  <c r="BF261"/>
  <c r="T261"/>
  <c r="R261"/>
  <c r="P261"/>
  <c r="BI257"/>
  <c r="BH257"/>
  <c r="BG257"/>
  <c r="BF257"/>
  <c r="T257"/>
  <c r="R257"/>
  <c r="P257"/>
  <c r="BI254"/>
  <c r="BH254"/>
  <c r="BG254"/>
  <c r="BF254"/>
  <c r="T254"/>
  <c r="R254"/>
  <c r="P254"/>
  <c r="BI248"/>
  <c r="BH248"/>
  <c r="BG248"/>
  <c r="BF248"/>
  <c r="T248"/>
  <c r="R248"/>
  <c r="P248"/>
  <c r="BI245"/>
  <c r="BH245"/>
  <c r="BG245"/>
  <c r="BF245"/>
  <c r="T245"/>
  <c r="R245"/>
  <c r="P245"/>
  <c r="BI239"/>
  <c r="BH239"/>
  <c r="BG239"/>
  <c r="BF239"/>
  <c r="T239"/>
  <c r="R239"/>
  <c r="P239"/>
  <c r="BI232"/>
  <c r="BH232"/>
  <c r="BG232"/>
  <c r="BF232"/>
  <c r="T232"/>
  <c r="R232"/>
  <c r="P232"/>
  <c r="BI229"/>
  <c r="BH229"/>
  <c r="BG229"/>
  <c r="BF229"/>
  <c r="T229"/>
  <c r="R229"/>
  <c r="P229"/>
  <c r="BI211"/>
  <c r="BH211"/>
  <c r="BG211"/>
  <c r="BF211"/>
  <c r="T211"/>
  <c r="R211"/>
  <c r="P211"/>
  <c r="BI208"/>
  <c r="BH208"/>
  <c r="BG208"/>
  <c r="BF208"/>
  <c r="T208"/>
  <c r="R208"/>
  <c r="P208"/>
  <c r="BI205"/>
  <c r="BH205"/>
  <c r="BG205"/>
  <c r="BF205"/>
  <c r="T205"/>
  <c r="R205"/>
  <c r="P205"/>
  <c r="BI176"/>
  <c r="BH176"/>
  <c r="BG176"/>
  <c r="BF176"/>
  <c r="T176"/>
  <c r="R176"/>
  <c r="P176"/>
  <c r="BI173"/>
  <c r="BH173"/>
  <c r="BG173"/>
  <c r="BF173"/>
  <c r="T173"/>
  <c r="R173"/>
  <c r="P173"/>
  <c r="BI170"/>
  <c r="BH170"/>
  <c r="BG170"/>
  <c r="BF170"/>
  <c r="T170"/>
  <c r="R170"/>
  <c r="P170"/>
  <c r="BI167"/>
  <c r="BH167"/>
  <c r="BG167"/>
  <c r="BF167"/>
  <c r="T167"/>
  <c r="R167"/>
  <c r="P167"/>
  <c r="BI162"/>
  <c r="BH162"/>
  <c r="BG162"/>
  <c r="BF162"/>
  <c r="T162"/>
  <c r="R162"/>
  <c r="P162"/>
  <c r="BI159"/>
  <c r="BH159"/>
  <c r="BG159"/>
  <c r="BF159"/>
  <c r="T159"/>
  <c r="R159"/>
  <c r="P159"/>
  <c r="BI156"/>
  <c r="BH156"/>
  <c r="BG156"/>
  <c r="BF156"/>
  <c r="T156"/>
  <c r="R156"/>
  <c r="P156"/>
  <c r="BI153"/>
  <c r="BH153"/>
  <c r="BG153"/>
  <c r="BF153"/>
  <c r="T153"/>
  <c r="R153"/>
  <c r="P153"/>
  <c r="BI150"/>
  <c r="BH150"/>
  <c r="BG150"/>
  <c r="BF150"/>
  <c r="T150"/>
  <c r="R150"/>
  <c r="P150"/>
  <c r="BI146"/>
  <c r="BH146"/>
  <c r="BG146"/>
  <c r="BF146"/>
  <c r="T146"/>
  <c r="R146"/>
  <c r="P146"/>
  <c r="BI143"/>
  <c r="BH143"/>
  <c r="BG143"/>
  <c r="BF143"/>
  <c r="T143"/>
  <c r="R143"/>
  <c r="P143"/>
  <c r="BI140"/>
  <c r="BH140"/>
  <c r="BG140"/>
  <c r="BF140"/>
  <c r="T140"/>
  <c r="R140"/>
  <c r="P140"/>
  <c r="BI136"/>
  <c r="BH136"/>
  <c r="BG136"/>
  <c r="BF136"/>
  <c r="T136"/>
  <c r="R136"/>
  <c r="P136"/>
  <c r="J129"/>
  <c r="F129"/>
  <c r="F127"/>
  <c r="E125"/>
  <c r="J95"/>
  <c r="F95"/>
  <c r="F93"/>
  <c r="E91"/>
  <c r="J28"/>
  <c r="E28"/>
  <c r="J96"/>
  <c r="J27"/>
  <c r="J22"/>
  <c r="E22"/>
  <c r="F130"/>
  <c r="J21"/>
  <c r="J16"/>
  <c r="J127"/>
  <c r="E7"/>
  <c r="E119"/>
  <c i="12" r="J41"/>
  <c r="J40"/>
  <c i="1" r="AY117"/>
  <c i="12" r="J39"/>
  <c i="1" r="AX117"/>
  <c i="12" r="BI269"/>
  <c r="BH269"/>
  <c r="BG269"/>
  <c r="BF269"/>
  <c r="T269"/>
  <c r="T268"/>
  <c r="R269"/>
  <c r="R268"/>
  <c r="P269"/>
  <c r="P268"/>
  <c r="BI265"/>
  <c r="BH265"/>
  <c r="BG265"/>
  <c r="BF265"/>
  <c r="T265"/>
  <c r="R265"/>
  <c r="P265"/>
  <c r="BI262"/>
  <c r="BH262"/>
  <c r="BG262"/>
  <c r="BF262"/>
  <c r="T262"/>
  <c r="R262"/>
  <c r="P262"/>
  <c r="BI257"/>
  <c r="BH257"/>
  <c r="BG257"/>
  <c r="BF257"/>
  <c r="T257"/>
  <c r="T256"/>
  <c r="R257"/>
  <c r="R256"/>
  <c r="P257"/>
  <c r="P256"/>
  <c r="BI250"/>
  <c r="BH250"/>
  <c r="BG250"/>
  <c r="BF250"/>
  <c r="T250"/>
  <c r="R250"/>
  <c r="P250"/>
  <c r="BI248"/>
  <c r="BH248"/>
  <c r="BG248"/>
  <c r="BF248"/>
  <c r="T248"/>
  <c r="R248"/>
  <c r="P248"/>
  <c r="BI245"/>
  <c r="BH245"/>
  <c r="BG245"/>
  <c r="BF245"/>
  <c r="T245"/>
  <c r="R245"/>
  <c r="P245"/>
  <c r="BI241"/>
  <c r="BH241"/>
  <c r="BG241"/>
  <c r="BF241"/>
  <c r="T241"/>
  <c r="R241"/>
  <c r="P241"/>
  <c r="BI237"/>
  <c r="BH237"/>
  <c r="BG237"/>
  <c r="BF237"/>
  <c r="T237"/>
  <c r="R237"/>
  <c r="P237"/>
  <c r="BI234"/>
  <c r="BH234"/>
  <c r="BG234"/>
  <c r="BF234"/>
  <c r="T234"/>
  <c r="R234"/>
  <c r="P234"/>
  <c r="BI231"/>
  <c r="BH231"/>
  <c r="BG231"/>
  <c r="BF231"/>
  <c r="T231"/>
  <c r="R231"/>
  <c r="P231"/>
  <c r="BI226"/>
  <c r="BH226"/>
  <c r="BG226"/>
  <c r="BF226"/>
  <c r="T226"/>
  <c r="R226"/>
  <c r="P226"/>
  <c r="BI222"/>
  <c r="BH222"/>
  <c r="BG222"/>
  <c r="BF222"/>
  <c r="T222"/>
  <c r="R222"/>
  <c r="P222"/>
  <c r="BI215"/>
  <c r="BH215"/>
  <c r="BG215"/>
  <c r="BF215"/>
  <c r="T215"/>
  <c r="T214"/>
  <c r="R215"/>
  <c r="R214"/>
  <c r="P215"/>
  <c r="P214"/>
  <c r="BI210"/>
  <c r="BH210"/>
  <c r="BG210"/>
  <c r="BF210"/>
  <c r="T210"/>
  <c r="R210"/>
  <c r="P210"/>
  <c r="BI204"/>
  <c r="BH204"/>
  <c r="BG204"/>
  <c r="BF204"/>
  <c r="T204"/>
  <c r="R204"/>
  <c r="P204"/>
  <c r="BI198"/>
  <c r="BH198"/>
  <c r="BG198"/>
  <c r="BF198"/>
  <c r="T198"/>
  <c r="R198"/>
  <c r="P198"/>
  <c r="BI195"/>
  <c r="BH195"/>
  <c r="BG195"/>
  <c r="BF195"/>
  <c r="T195"/>
  <c r="R195"/>
  <c r="P195"/>
  <c r="BI192"/>
  <c r="BH192"/>
  <c r="BG192"/>
  <c r="BF192"/>
  <c r="T192"/>
  <c r="R192"/>
  <c r="P192"/>
  <c r="BI187"/>
  <c r="BH187"/>
  <c r="BG187"/>
  <c r="BF187"/>
  <c r="T187"/>
  <c r="R187"/>
  <c r="P187"/>
  <c r="BI184"/>
  <c r="BH184"/>
  <c r="BG184"/>
  <c r="BF184"/>
  <c r="T184"/>
  <c r="R184"/>
  <c r="P184"/>
  <c r="BI181"/>
  <c r="BH181"/>
  <c r="BG181"/>
  <c r="BF181"/>
  <c r="T181"/>
  <c r="R181"/>
  <c r="P181"/>
  <c r="BI175"/>
  <c r="BH175"/>
  <c r="BG175"/>
  <c r="BF175"/>
  <c r="T175"/>
  <c r="R175"/>
  <c r="P175"/>
  <c r="BI164"/>
  <c r="BH164"/>
  <c r="BG164"/>
  <c r="BF164"/>
  <c r="T164"/>
  <c r="R164"/>
  <c r="P164"/>
  <c r="BI161"/>
  <c r="BH161"/>
  <c r="BG161"/>
  <c r="BF161"/>
  <c r="T161"/>
  <c r="R161"/>
  <c r="P161"/>
  <c r="BI158"/>
  <c r="BH158"/>
  <c r="BG158"/>
  <c r="BF158"/>
  <c r="T158"/>
  <c r="R158"/>
  <c r="P158"/>
  <c r="BI155"/>
  <c r="BH155"/>
  <c r="BG155"/>
  <c r="BF155"/>
  <c r="T155"/>
  <c r="R155"/>
  <c r="P155"/>
  <c r="BI152"/>
  <c r="BH152"/>
  <c r="BG152"/>
  <c r="BF152"/>
  <c r="T152"/>
  <c r="R152"/>
  <c r="P152"/>
  <c r="BI149"/>
  <c r="BH149"/>
  <c r="BG149"/>
  <c r="BF149"/>
  <c r="T149"/>
  <c r="R149"/>
  <c r="P149"/>
  <c r="BI145"/>
  <c r="BH145"/>
  <c r="BG145"/>
  <c r="BF145"/>
  <c r="T145"/>
  <c r="R145"/>
  <c r="P145"/>
  <c r="BI142"/>
  <c r="BH142"/>
  <c r="BG142"/>
  <c r="BF142"/>
  <c r="T142"/>
  <c r="R142"/>
  <c r="P142"/>
  <c r="BI139"/>
  <c r="BH139"/>
  <c r="BG139"/>
  <c r="BF139"/>
  <c r="T139"/>
  <c r="R139"/>
  <c r="P139"/>
  <c r="BI135"/>
  <c r="BH135"/>
  <c r="BG135"/>
  <c r="BF135"/>
  <c r="T135"/>
  <c r="R135"/>
  <c r="P135"/>
  <c r="J128"/>
  <c r="F128"/>
  <c r="F126"/>
  <c r="E124"/>
  <c r="J95"/>
  <c r="F95"/>
  <c r="F93"/>
  <c r="E91"/>
  <c r="J28"/>
  <c r="E28"/>
  <c r="J96"/>
  <c r="J27"/>
  <c r="J22"/>
  <c r="E22"/>
  <c r="F96"/>
  <c r="J21"/>
  <c r="J16"/>
  <c r="J126"/>
  <c r="E7"/>
  <c r="E85"/>
  <c i="11" r="J41"/>
  <c r="J40"/>
  <c i="1" r="AY115"/>
  <c i="11" r="J39"/>
  <c i="1" r="AX115"/>
  <c i="11" r="BI286"/>
  <c r="BH286"/>
  <c r="BG286"/>
  <c r="BF286"/>
  <c r="T286"/>
  <c r="T285"/>
  <c r="R286"/>
  <c r="R285"/>
  <c r="P286"/>
  <c r="P285"/>
  <c r="BI282"/>
  <c r="BH282"/>
  <c r="BG282"/>
  <c r="BF282"/>
  <c r="T282"/>
  <c r="R282"/>
  <c r="P282"/>
  <c r="BI279"/>
  <c r="BH279"/>
  <c r="BG279"/>
  <c r="BF279"/>
  <c r="T279"/>
  <c r="R279"/>
  <c r="P279"/>
  <c r="BI276"/>
  <c r="BH276"/>
  <c r="BG276"/>
  <c r="BF276"/>
  <c r="T276"/>
  <c r="R276"/>
  <c r="P276"/>
  <c r="BI273"/>
  <c r="BH273"/>
  <c r="BG273"/>
  <c r="BF273"/>
  <c r="T273"/>
  <c r="R273"/>
  <c r="P273"/>
  <c r="BI269"/>
  <c r="BH269"/>
  <c r="BG269"/>
  <c r="BF269"/>
  <c r="T269"/>
  <c r="T268"/>
  <c r="R269"/>
  <c r="R268"/>
  <c r="P269"/>
  <c r="P268"/>
  <c r="BI260"/>
  <c r="BH260"/>
  <c r="BG260"/>
  <c r="BF260"/>
  <c r="T260"/>
  <c r="R260"/>
  <c r="P260"/>
  <c r="BI258"/>
  <c r="BH258"/>
  <c r="BG258"/>
  <c r="BF258"/>
  <c r="T258"/>
  <c r="R258"/>
  <c r="P258"/>
  <c r="BI255"/>
  <c r="BH255"/>
  <c r="BG255"/>
  <c r="BF255"/>
  <c r="T255"/>
  <c r="R255"/>
  <c r="P255"/>
  <c r="BI251"/>
  <c r="BH251"/>
  <c r="BG251"/>
  <c r="BF251"/>
  <c r="T251"/>
  <c r="R251"/>
  <c r="P251"/>
  <c r="BI247"/>
  <c r="BH247"/>
  <c r="BG247"/>
  <c r="BF247"/>
  <c r="T247"/>
  <c r="R247"/>
  <c r="P247"/>
  <c r="BI244"/>
  <c r="BH244"/>
  <c r="BG244"/>
  <c r="BF244"/>
  <c r="T244"/>
  <c r="R244"/>
  <c r="P244"/>
  <c r="BI241"/>
  <c r="BH241"/>
  <c r="BG241"/>
  <c r="BF241"/>
  <c r="T241"/>
  <c r="R241"/>
  <c r="P241"/>
  <c r="BI236"/>
  <c r="BH236"/>
  <c r="BG236"/>
  <c r="BF236"/>
  <c r="T236"/>
  <c r="R236"/>
  <c r="P236"/>
  <c r="BI231"/>
  <c r="BH231"/>
  <c r="BG231"/>
  <c r="BF231"/>
  <c r="T231"/>
  <c r="T230"/>
  <c r="R231"/>
  <c r="R230"/>
  <c r="P231"/>
  <c r="P230"/>
  <c r="BI222"/>
  <c r="BH222"/>
  <c r="BG222"/>
  <c r="BF222"/>
  <c r="T222"/>
  <c r="T221"/>
  <c r="R222"/>
  <c r="R221"/>
  <c r="P222"/>
  <c r="P221"/>
  <c r="BI217"/>
  <c r="BH217"/>
  <c r="BG217"/>
  <c r="BF217"/>
  <c r="T217"/>
  <c r="R217"/>
  <c r="P217"/>
  <c r="BI211"/>
  <c r="BH211"/>
  <c r="BG211"/>
  <c r="BF211"/>
  <c r="T211"/>
  <c r="R211"/>
  <c r="P211"/>
  <c r="BI205"/>
  <c r="BH205"/>
  <c r="BG205"/>
  <c r="BF205"/>
  <c r="T205"/>
  <c r="R205"/>
  <c r="P205"/>
  <c r="BI202"/>
  <c r="BH202"/>
  <c r="BG202"/>
  <c r="BF202"/>
  <c r="T202"/>
  <c r="R202"/>
  <c r="P202"/>
  <c r="BI199"/>
  <c r="BH199"/>
  <c r="BG199"/>
  <c r="BF199"/>
  <c r="T199"/>
  <c r="R199"/>
  <c r="P199"/>
  <c r="BI194"/>
  <c r="BH194"/>
  <c r="BG194"/>
  <c r="BF194"/>
  <c r="T194"/>
  <c r="R194"/>
  <c r="P194"/>
  <c r="BI191"/>
  <c r="BH191"/>
  <c r="BG191"/>
  <c r="BF191"/>
  <c r="T191"/>
  <c r="R191"/>
  <c r="P191"/>
  <c r="BI188"/>
  <c r="BH188"/>
  <c r="BG188"/>
  <c r="BF188"/>
  <c r="T188"/>
  <c r="R188"/>
  <c r="P188"/>
  <c r="BI180"/>
  <c r="BH180"/>
  <c r="BG180"/>
  <c r="BF180"/>
  <c r="T180"/>
  <c r="R180"/>
  <c r="P180"/>
  <c r="BI167"/>
  <c r="BH167"/>
  <c r="BG167"/>
  <c r="BF167"/>
  <c r="T167"/>
  <c r="R167"/>
  <c r="P167"/>
  <c r="BI164"/>
  <c r="BH164"/>
  <c r="BG164"/>
  <c r="BF164"/>
  <c r="T164"/>
  <c r="R164"/>
  <c r="P164"/>
  <c r="BI161"/>
  <c r="BH161"/>
  <c r="BG161"/>
  <c r="BF161"/>
  <c r="T161"/>
  <c r="R161"/>
  <c r="P161"/>
  <c r="BI158"/>
  <c r="BH158"/>
  <c r="BG158"/>
  <c r="BF158"/>
  <c r="T158"/>
  <c r="R158"/>
  <c r="P158"/>
  <c r="BI155"/>
  <c r="BH155"/>
  <c r="BG155"/>
  <c r="BF155"/>
  <c r="T155"/>
  <c r="R155"/>
  <c r="P155"/>
  <c r="BI152"/>
  <c r="BH152"/>
  <c r="BG152"/>
  <c r="BF152"/>
  <c r="T152"/>
  <c r="R152"/>
  <c r="P152"/>
  <c r="BI149"/>
  <c r="BH149"/>
  <c r="BG149"/>
  <c r="BF149"/>
  <c r="T149"/>
  <c r="R149"/>
  <c r="P149"/>
  <c r="BI145"/>
  <c r="BH145"/>
  <c r="BG145"/>
  <c r="BF145"/>
  <c r="T145"/>
  <c r="R145"/>
  <c r="P145"/>
  <c r="BI141"/>
  <c r="BH141"/>
  <c r="BG141"/>
  <c r="BF141"/>
  <c r="T141"/>
  <c r="R141"/>
  <c r="P141"/>
  <c r="BI138"/>
  <c r="BH138"/>
  <c r="BG138"/>
  <c r="BF138"/>
  <c r="T138"/>
  <c r="R138"/>
  <c r="P138"/>
  <c r="BI135"/>
  <c r="BH135"/>
  <c r="BG135"/>
  <c r="BF135"/>
  <c r="T135"/>
  <c r="R135"/>
  <c r="P135"/>
  <c r="J128"/>
  <c r="F128"/>
  <c r="F126"/>
  <c r="E124"/>
  <c r="J95"/>
  <c r="F95"/>
  <c r="F93"/>
  <c r="E91"/>
  <c r="J28"/>
  <c r="E28"/>
  <c r="J129"/>
  <c r="J27"/>
  <c r="J22"/>
  <c r="E22"/>
  <c r="F129"/>
  <c r="J21"/>
  <c r="J16"/>
  <c r="J93"/>
  <c r="E7"/>
  <c r="E118"/>
  <c i="10" r="J41"/>
  <c r="J40"/>
  <c i="1" r="AY113"/>
  <c i="10" r="J39"/>
  <c i="1" r="AX113"/>
  <c i="10" r="BI312"/>
  <c r="BH312"/>
  <c r="BG312"/>
  <c r="BF312"/>
  <c r="T312"/>
  <c r="T311"/>
  <c r="R312"/>
  <c r="R311"/>
  <c r="P312"/>
  <c r="P311"/>
  <c r="BI308"/>
  <c r="BH308"/>
  <c r="BG308"/>
  <c r="BF308"/>
  <c r="T308"/>
  <c r="R308"/>
  <c r="P308"/>
  <c r="BI305"/>
  <c r="BH305"/>
  <c r="BG305"/>
  <c r="BF305"/>
  <c r="T305"/>
  <c r="R305"/>
  <c r="P305"/>
  <c r="BI260"/>
  <c r="BH260"/>
  <c r="BG260"/>
  <c r="BF260"/>
  <c r="T260"/>
  <c r="R260"/>
  <c r="P260"/>
  <c r="BI252"/>
  <c r="BH252"/>
  <c r="BG252"/>
  <c r="BF252"/>
  <c r="T252"/>
  <c r="R252"/>
  <c r="P252"/>
  <c r="BI249"/>
  <c r="BH249"/>
  <c r="BG249"/>
  <c r="BF249"/>
  <c r="T249"/>
  <c r="R249"/>
  <c r="P249"/>
  <c r="BI246"/>
  <c r="BH246"/>
  <c r="BG246"/>
  <c r="BF246"/>
  <c r="T246"/>
  <c r="R246"/>
  <c r="P246"/>
  <c r="BI243"/>
  <c r="BH243"/>
  <c r="BG243"/>
  <c r="BF243"/>
  <c r="T243"/>
  <c r="R243"/>
  <c r="P243"/>
  <c r="BI240"/>
  <c r="BH240"/>
  <c r="BG240"/>
  <c r="BF240"/>
  <c r="T240"/>
  <c r="R240"/>
  <c r="P240"/>
  <c r="BI237"/>
  <c r="BH237"/>
  <c r="BG237"/>
  <c r="BF237"/>
  <c r="T237"/>
  <c r="R237"/>
  <c r="P237"/>
  <c r="BI234"/>
  <c r="BH234"/>
  <c r="BG234"/>
  <c r="BF234"/>
  <c r="T234"/>
  <c r="R234"/>
  <c r="P234"/>
  <c r="BI231"/>
  <c r="BH231"/>
  <c r="BG231"/>
  <c r="BF231"/>
  <c r="T231"/>
  <c r="R231"/>
  <c r="P231"/>
  <c r="BI228"/>
  <c r="BH228"/>
  <c r="BG228"/>
  <c r="BF228"/>
  <c r="T228"/>
  <c r="R228"/>
  <c r="P228"/>
  <c r="BI221"/>
  <c r="BH221"/>
  <c r="BG221"/>
  <c r="BF221"/>
  <c r="T221"/>
  <c r="R221"/>
  <c r="P221"/>
  <c r="BI216"/>
  <c r="BH216"/>
  <c r="BG216"/>
  <c r="BF216"/>
  <c r="T216"/>
  <c r="R216"/>
  <c r="P216"/>
  <c r="BI213"/>
  <c r="BH213"/>
  <c r="BG213"/>
  <c r="BF213"/>
  <c r="T213"/>
  <c r="R213"/>
  <c r="P213"/>
  <c r="BI210"/>
  <c r="BH210"/>
  <c r="BG210"/>
  <c r="BF210"/>
  <c r="T210"/>
  <c r="R210"/>
  <c r="P210"/>
  <c r="BI207"/>
  <c r="BH207"/>
  <c r="BG207"/>
  <c r="BF207"/>
  <c r="T207"/>
  <c r="R207"/>
  <c r="P207"/>
  <c r="BI202"/>
  <c r="BH202"/>
  <c r="BG202"/>
  <c r="BF202"/>
  <c r="T202"/>
  <c r="R202"/>
  <c r="P202"/>
  <c r="BI200"/>
  <c r="BH200"/>
  <c r="BG200"/>
  <c r="BF200"/>
  <c r="T200"/>
  <c r="R200"/>
  <c r="P200"/>
  <c r="BI192"/>
  <c r="BH192"/>
  <c r="BG192"/>
  <c r="BF192"/>
  <c r="T192"/>
  <c r="R192"/>
  <c r="P192"/>
  <c r="BI189"/>
  <c r="BH189"/>
  <c r="BG189"/>
  <c r="BF189"/>
  <c r="T189"/>
  <c r="R189"/>
  <c r="P189"/>
  <c r="BI186"/>
  <c r="BH186"/>
  <c r="BG186"/>
  <c r="BF186"/>
  <c r="T186"/>
  <c r="R186"/>
  <c r="P186"/>
  <c r="BI183"/>
  <c r="BH183"/>
  <c r="BG183"/>
  <c r="BF183"/>
  <c r="T183"/>
  <c r="R183"/>
  <c r="P183"/>
  <c r="BI180"/>
  <c r="BH180"/>
  <c r="BG180"/>
  <c r="BF180"/>
  <c r="T180"/>
  <c r="R180"/>
  <c r="P180"/>
  <c r="BI177"/>
  <c r="BH177"/>
  <c r="BG177"/>
  <c r="BF177"/>
  <c r="T177"/>
  <c r="R177"/>
  <c r="P177"/>
  <c r="BI172"/>
  <c r="BH172"/>
  <c r="BG172"/>
  <c r="BF172"/>
  <c r="T172"/>
  <c r="R172"/>
  <c r="P172"/>
  <c r="BI131"/>
  <c r="BH131"/>
  <c r="BG131"/>
  <c r="BF131"/>
  <c r="T131"/>
  <c r="R131"/>
  <c r="P131"/>
  <c r="J124"/>
  <c r="F124"/>
  <c r="F122"/>
  <c r="E120"/>
  <c r="J95"/>
  <c r="F95"/>
  <c r="F93"/>
  <c r="E91"/>
  <c r="J28"/>
  <c r="E28"/>
  <c r="J125"/>
  <c r="J27"/>
  <c r="J22"/>
  <c r="E22"/>
  <c r="F96"/>
  <c r="J21"/>
  <c r="J16"/>
  <c r="J93"/>
  <c r="E7"/>
  <c r="E85"/>
  <c i="9" r="J41"/>
  <c r="J40"/>
  <c i="1" r="AY111"/>
  <c i="9" r="J39"/>
  <c i="1" r="AX111"/>
  <c i="9" r="BI129"/>
  <c r="BH129"/>
  <c r="BG129"/>
  <c r="BF129"/>
  <c r="T129"/>
  <c r="T128"/>
  <c r="T127"/>
  <c r="T126"/>
  <c r="R129"/>
  <c r="R128"/>
  <c r="R127"/>
  <c r="R126"/>
  <c r="P129"/>
  <c r="P128"/>
  <c r="P127"/>
  <c r="P126"/>
  <c i="1" r="AU111"/>
  <c i="9" r="J122"/>
  <c r="F122"/>
  <c r="F120"/>
  <c r="E118"/>
  <c r="J95"/>
  <c r="F95"/>
  <c r="F93"/>
  <c r="E91"/>
  <c r="J28"/>
  <c r="E28"/>
  <c r="J123"/>
  <c r="J27"/>
  <c r="J22"/>
  <c r="E22"/>
  <c r="F96"/>
  <c r="J21"/>
  <c r="J16"/>
  <c r="J120"/>
  <c r="E7"/>
  <c r="E85"/>
  <c i="8" r="J41"/>
  <c r="J40"/>
  <c i="1" r="AY109"/>
  <c i="8" r="J39"/>
  <c i="1" r="AX109"/>
  <c i="8" r="BI346"/>
  <c r="BH346"/>
  <c r="BG346"/>
  <c r="BF346"/>
  <c r="T346"/>
  <c r="T345"/>
  <c r="R346"/>
  <c r="R345"/>
  <c r="P346"/>
  <c r="P345"/>
  <c r="BI342"/>
  <c r="BH342"/>
  <c r="BG342"/>
  <c r="BF342"/>
  <c r="T342"/>
  <c r="R342"/>
  <c r="P342"/>
  <c r="BI336"/>
  <c r="BH336"/>
  <c r="BG336"/>
  <c r="BF336"/>
  <c r="T336"/>
  <c r="R336"/>
  <c r="P336"/>
  <c r="BI330"/>
  <c r="BH330"/>
  <c r="BG330"/>
  <c r="BF330"/>
  <c r="T330"/>
  <c r="R330"/>
  <c r="P330"/>
  <c r="BI325"/>
  <c r="BH325"/>
  <c r="BG325"/>
  <c r="BF325"/>
  <c r="T325"/>
  <c r="R325"/>
  <c r="P325"/>
  <c r="BI322"/>
  <c r="BH322"/>
  <c r="BG322"/>
  <c r="BF322"/>
  <c r="T322"/>
  <c r="R322"/>
  <c r="P322"/>
  <c r="BI315"/>
  <c r="BH315"/>
  <c r="BG315"/>
  <c r="BF315"/>
  <c r="T315"/>
  <c r="R315"/>
  <c r="P315"/>
  <c r="BI312"/>
  <c r="BH312"/>
  <c r="BG312"/>
  <c r="BF312"/>
  <c r="T312"/>
  <c r="R312"/>
  <c r="P312"/>
  <c r="BI309"/>
  <c r="BH309"/>
  <c r="BG309"/>
  <c r="BF309"/>
  <c r="T309"/>
  <c r="R309"/>
  <c r="P309"/>
  <c r="BI306"/>
  <c r="BH306"/>
  <c r="BG306"/>
  <c r="BF306"/>
  <c r="T306"/>
  <c r="R306"/>
  <c r="P306"/>
  <c r="BI303"/>
  <c r="BH303"/>
  <c r="BG303"/>
  <c r="BF303"/>
  <c r="T303"/>
  <c r="R303"/>
  <c r="P303"/>
  <c r="BI300"/>
  <c r="BH300"/>
  <c r="BG300"/>
  <c r="BF300"/>
  <c r="T300"/>
  <c r="R300"/>
  <c r="P300"/>
  <c r="BI298"/>
  <c r="BH298"/>
  <c r="BG298"/>
  <c r="BF298"/>
  <c r="T298"/>
  <c r="R298"/>
  <c r="P298"/>
  <c r="BI295"/>
  <c r="BH295"/>
  <c r="BG295"/>
  <c r="BF295"/>
  <c r="T295"/>
  <c r="R295"/>
  <c r="P295"/>
  <c r="BI292"/>
  <c r="BH292"/>
  <c r="BG292"/>
  <c r="BF292"/>
  <c r="T292"/>
  <c r="R292"/>
  <c r="P292"/>
  <c r="BI289"/>
  <c r="BH289"/>
  <c r="BG289"/>
  <c r="BF289"/>
  <c r="T289"/>
  <c r="R289"/>
  <c r="P289"/>
  <c r="BI286"/>
  <c r="BH286"/>
  <c r="BG286"/>
  <c r="BF286"/>
  <c r="T286"/>
  <c r="R286"/>
  <c r="P286"/>
  <c r="BI283"/>
  <c r="BH283"/>
  <c r="BG283"/>
  <c r="BF283"/>
  <c r="T283"/>
  <c r="R283"/>
  <c r="P283"/>
  <c r="BI280"/>
  <c r="BH280"/>
  <c r="BG280"/>
  <c r="BF280"/>
  <c r="T280"/>
  <c r="R280"/>
  <c r="P280"/>
  <c r="BI275"/>
  <c r="BH275"/>
  <c r="BG275"/>
  <c r="BF275"/>
  <c r="T275"/>
  <c r="T274"/>
  <c r="R275"/>
  <c r="R274"/>
  <c r="P275"/>
  <c r="P274"/>
  <c r="BI268"/>
  <c r="BH268"/>
  <c r="BG268"/>
  <c r="BF268"/>
  <c r="T268"/>
  <c r="T267"/>
  <c r="R268"/>
  <c r="R267"/>
  <c r="P268"/>
  <c r="P267"/>
  <c r="BI264"/>
  <c r="BH264"/>
  <c r="BG264"/>
  <c r="BF264"/>
  <c r="T264"/>
  <c r="R264"/>
  <c r="P264"/>
  <c r="BI258"/>
  <c r="BH258"/>
  <c r="BG258"/>
  <c r="BF258"/>
  <c r="T258"/>
  <c r="R258"/>
  <c r="P258"/>
  <c r="BI254"/>
  <c r="BH254"/>
  <c r="BG254"/>
  <c r="BF254"/>
  <c r="T254"/>
  <c r="R254"/>
  <c r="P254"/>
  <c r="BI248"/>
  <c r="BH248"/>
  <c r="BG248"/>
  <c r="BF248"/>
  <c r="T248"/>
  <c r="R248"/>
  <c r="P248"/>
  <c r="BI242"/>
  <c r="BH242"/>
  <c r="BG242"/>
  <c r="BF242"/>
  <c r="T242"/>
  <c r="R242"/>
  <c r="P242"/>
  <c r="BI236"/>
  <c r="BH236"/>
  <c r="BG236"/>
  <c r="BF236"/>
  <c r="T236"/>
  <c r="R236"/>
  <c r="P236"/>
  <c r="BI230"/>
  <c r="BH230"/>
  <c r="BG230"/>
  <c r="BF230"/>
  <c r="T230"/>
  <c r="R230"/>
  <c r="P230"/>
  <c r="BI224"/>
  <c r="BH224"/>
  <c r="BG224"/>
  <c r="BF224"/>
  <c r="T224"/>
  <c r="R224"/>
  <c r="P224"/>
  <c r="BI218"/>
  <c r="BH218"/>
  <c r="BG218"/>
  <c r="BF218"/>
  <c r="T218"/>
  <c r="R218"/>
  <c r="P218"/>
  <c r="BI212"/>
  <c r="BH212"/>
  <c r="BG212"/>
  <c r="BF212"/>
  <c r="T212"/>
  <c r="R212"/>
  <c r="P212"/>
  <c r="BI206"/>
  <c r="BH206"/>
  <c r="BG206"/>
  <c r="BF206"/>
  <c r="T206"/>
  <c r="R206"/>
  <c r="P206"/>
  <c r="BI200"/>
  <c r="BH200"/>
  <c r="BG200"/>
  <c r="BF200"/>
  <c r="T200"/>
  <c r="R200"/>
  <c r="P200"/>
  <c r="BI194"/>
  <c r="BH194"/>
  <c r="BG194"/>
  <c r="BF194"/>
  <c r="T194"/>
  <c r="R194"/>
  <c r="P194"/>
  <c r="BI188"/>
  <c r="BH188"/>
  <c r="BG188"/>
  <c r="BF188"/>
  <c r="T188"/>
  <c r="R188"/>
  <c r="P188"/>
  <c r="BI178"/>
  <c r="BH178"/>
  <c r="BG178"/>
  <c r="BF178"/>
  <c r="T178"/>
  <c r="R178"/>
  <c r="P178"/>
  <c r="BI175"/>
  <c r="BH175"/>
  <c r="BG175"/>
  <c r="BF175"/>
  <c r="T175"/>
  <c r="R175"/>
  <c r="P175"/>
  <c r="BI172"/>
  <c r="BH172"/>
  <c r="BG172"/>
  <c r="BF172"/>
  <c r="T172"/>
  <c r="R172"/>
  <c r="P172"/>
  <c r="BI169"/>
  <c r="BH169"/>
  <c r="BG169"/>
  <c r="BF169"/>
  <c r="T169"/>
  <c r="R169"/>
  <c r="P169"/>
  <c r="BI166"/>
  <c r="BH166"/>
  <c r="BG166"/>
  <c r="BF166"/>
  <c r="T166"/>
  <c r="R166"/>
  <c r="P166"/>
  <c r="BI159"/>
  <c r="BH159"/>
  <c r="BG159"/>
  <c r="BF159"/>
  <c r="T159"/>
  <c r="R159"/>
  <c r="P159"/>
  <c r="BI153"/>
  <c r="BH153"/>
  <c r="BG153"/>
  <c r="BF153"/>
  <c r="T153"/>
  <c r="R153"/>
  <c r="P153"/>
  <c r="BI147"/>
  <c r="BH147"/>
  <c r="BG147"/>
  <c r="BF147"/>
  <c r="T147"/>
  <c r="R147"/>
  <c r="P147"/>
  <c r="BI144"/>
  <c r="BH144"/>
  <c r="BG144"/>
  <c r="BF144"/>
  <c r="T144"/>
  <c r="R144"/>
  <c r="P144"/>
  <c r="BI141"/>
  <c r="BH141"/>
  <c r="BG141"/>
  <c r="BF141"/>
  <c r="T141"/>
  <c r="R141"/>
  <c r="P141"/>
  <c r="BI135"/>
  <c r="BH135"/>
  <c r="BG135"/>
  <c r="BF135"/>
  <c r="T135"/>
  <c r="R135"/>
  <c r="P135"/>
  <c r="J128"/>
  <c r="F128"/>
  <c r="F126"/>
  <c r="E124"/>
  <c r="J95"/>
  <c r="F95"/>
  <c r="F93"/>
  <c r="E91"/>
  <c r="J28"/>
  <c r="E28"/>
  <c r="J129"/>
  <c r="J27"/>
  <c r="J22"/>
  <c r="E22"/>
  <c r="F129"/>
  <c r="J21"/>
  <c r="J16"/>
  <c r="J93"/>
  <c r="E7"/>
  <c r="E85"/>
  <c i="7" r="J41"/>
  <c r="J40"/>
  <c i="1" r="AY107"/>
  <c i="7" r="J39"/>
  <c i="1" r="AX107"/>
  <c i="7" r="BI414"/>
  <c r="BH414"/>
  <c r="BG414"/>
  <c r="BF414"/>
  <c r="T414"/>
  <c r="T413"/>
  <c r="R414"/>
  <c r="R413"/>
  <c r="P414"/>
  <c r="P413"/>
  <c r="BI410"/>
  <c r="BH410"/>
  <c r="BG410"/>
  <c r="BF410"/>
  <c r="T410"/>
  <c r="R410"/>
  <c r="P410"/>
  <c r="BI407"/>
  <c r="BH407"/>
  <c r="BG407"/>
  <c r="BF407"/>
  <c r="T407"/>
  <c r="R407"/>
  <c r="P407"/>
  <c r="BI402"/>
  <c r="BH402"/>
  <c r="BG402"/>
  <c r="BF402"/>
  <c r="T402"/>
  <c r="R402"/>
  <c r="P402"/>
  <c r="BI396"/>
  <c r="BH396"/>
  <c r="BG396"/>
  <c r="BF396"/>
  <c r="T396"/>
  <c r="R396"/>
  <c r="P396"/>
  <c r="BI391"/>
  <c r="BH391"/>
  <c r="BG391"/>
  <c r="BF391"/>
  <c r="T391"/>
  <c r="R391"/>
  <c r="P391"/>
  <c r="BI388"/>
  <c r="BH388"/>
  <c r="BG388"/>
  <c r="BF388"/>
  <c r="T388"/>
  <c r="R388"/>
  <c r="P388"/>
  <c r="BI385"/>
  <c r="BH385"/>
  <c r="BG385"/>
  <c r="BF385"/>
  <c r="T385"/>
  <c r="R385"/>
  <c r="P385"/>
  <c r="BI382"/>
  <c r="BH382"/>
  <c r="BG382"/>
  <c r="BF382"/>
  <c r="T382"/>
  <c r="R382"/>
  <c r="P382"/>
  <c r="BI378"/>
  <c r="BH378"/>
  <c r="BG378"/>
  <c r="BF378"/>
  <c r="T378"/>
  <c r="R378"/>
  <c r="P378"/>
  <c r="BI375"/>
  <c r="BH375"/>
  <c r="BG375"/>
  <c r="BF375"/>
  <c r="T375"/>
  <c r="R375"/>
  <c r="P375"/>
  <c r="BI372"/>
  <c r="BH372"/>
  <c r="BG372"/>
  <c r="BF372"/>
  <c r="T372"/>
  <c r="R372"/>
  <c r="P372"/>
  <c r="BI367"/>
  <c r="BH367"/>
  <c r="BG367"/>
  <c r="BF367"/>
  <c r="T367"/>
  <c r="R367"/>
  <c r="P367"/>
  <c r="BI364"/>
  <c r="BH364"/>
  <c r="BG364"/>
  <c r="BF364"/>
  <c r="T364"/>
  <c r="R364"/>
  <c r="P364"/>
  <c r="BI361"/>
  <c r="BH361"/>
  <c r="BG361"/>
  <c r="BF361"/>
  <c r="T361"/>
  <c r="R361"/>
  <c r="P361"/>
  <c r="BI354"/>
  <c r="BH354"/>
  <c r="BG354"/>
  <c r="BF354"/>
  <c r="T354"/>
  <c r="R354"/>
  <c r="P354"/>
  <c r="BI352"/>
  <c r="BH352"/>
  <c r="BG352"/>
  <c r="BF352"/>
  <c r="T352"/>
  <c r="R352"/>
  <c r="P352"/>
  <c r="BI349"/>
  <c r="BH349"/>
  <c r="BG349"/>
  <c r="BF349"/>
  <c r="T349"/>
  <c r="R349"/>
  <c r="P349"/>
  <c r="BI346"/>
  <c r="BH346"/>
  <c r="BG346"/>
  <c r="BF346"/>
  <c r="T346"/>
  <c r="R346"/>
  <c r="P346"/>
  <c r="BI343"/>
  <c r="BH343"/>
  <c r="BG343"/>
  <c r="BF343"/>
  <c r="T343"/>
  <c r="R343"/>
  <c r="P343"/>
  <c r="BI340"/>
  <c r="BH340"/>
  <c r="BG340"/>
  <c r="BF340"/>
  <c r="T340"/>
  <c r="R340"/>
  <c r="P340"/>
  <c r="BI337"/>
  <c r="BH337"/>
  <c r="BG337"/>
  <c r="BF337"/>
  <c r="T337"/>
  <c r="R337"/>
  <c r="P337"/>
  <c r="BI334"/>
  <c r="BH334"/>
  <c r="BG334"/>
  <c r="BF334"/>
  <c r="T334"/>
  <c r="R334"/>
  <c r="P334"/>
  <c r="BI331"/>
  <c r="BH331"/>
  <c r="BG331"/>
  <c r="BF331"/>
  <c r="T331"/>
  <c r="R331"/>
  <c r="P331"/>
  <c r="BI327"/>
  <c r="BH327"/>
  <c r="BG327"/>
  <c r="BF327"/>
  <c r="T327"/>
  <c r="R327"/>
  <c r="P327"/>
  <c r="BI322"/>
  <c r="BH322"/>
  <c r="BG322"/>
  <c r="BF322"/>
  <c r="T322"/>
  <c r="T321"/>
  <c r="R322"/>
  <c r="R321"/>
  <c r="P322"/>
  <c r="P321"/>
  <c r="BI318"/>
  <c r="BH318"/>
  <c r="BG318"/>
  <c r="BF318"/>
  <c r="T318"/>
  <c r="R318"/>
  <c r="P318"/>
  <c r="BI312"/>
  <c r="BH312"/>
  <c r="BG312"/>
  <c r="BF312"/>
  <c r="T312"/>
  <c r="R312"/>
  <c r="P312"/>
  <c r="BI308"/>
  <c r="BH308"/>
  <c r="BG308"/>
  <c r="BF308"/>
  <c r="T308"/>
  <c r="R308"/>
  <c r="P308"/>
  <c r="BI302"/>
  <c r="BH302"/>
  <c r="BG302"/>
  <c r="BF302"/>
  <c r="T302"/>
  <c r="R302"/>
  <c r="P302"/>
  <c r="BI298"/>
  <c r="BH298"/>
  <c r="BG298"/>
  <c r="BF298"/>
  <c r="T298"/>
  <c r="R298"/>
  <c r="P298"/>
  <c r="BI295"/>
  <c r="BH295"/>
  <c r="BG295"/>
  <c r="BF295"/>
  <c r="T295"/>
  <c r="R295"/>
  <c r="P295"/>
  <c r="BI289"/>
  <c r="BH289"/>
  <c r="BG289"/>
  <c r="BF289"/>
  <c r="T289"/>
  <c r="R289"/>
  <c r="P289"/>
  <c r="BI283"/>
  <c r="BH283"/>
  <c r="BG283"/>
  <c r="BF283"/>
  <c r="T283"/>
  <c r="R283"/>
  <c r="P283"/>
  <c r="BI277"/>
  <c r="BH277"/>
  <c r="BG277"/>
  <c r="BF277"/>
  <c r="T277"/>
  <c r="R277"/>
  <c r="P277"/>
  <c r="BI271"/>
  <c r="BH271"/>
  <c r="BG271"/>
  <c r="BF271"/>
  <c r="T271"/>
  <c r="R271"/>
  <c r="P271"/>
  <c r="BI265"/>
  <c r="BH265"/>
  <c r="BG265"/>
  <c r="BF265"/>
  <c r="T265"/>
  <c r="R265"/>
  <c r="P265"/>
  <c r="BI259"/>
  <c r="BH259"/>
  <c r="BG259"/>
  <c r="BF259"/>
  <c r="T259"/>
  <c r="R259"/>
  <c r="P259"/>
  <c r="BI256"/>
  <c r="BH256"/>
  <c r="BG256"/>
  <c r="BF256"/>
  <c r="T256"/>
  <c r="R256"/>
  <c r="P256"/>
  <c r="BI253"/>
  <c r="BH253"/>
  <c r="BG253"/>
  <c r="BF253"/>
  <c r="T253"/>
  <c r="R253"/>
  <c r="P253"/>
  <c r="BI248"/>
  <c r="BH248"/>
  <c r="BG248"/>
  <c r="BF248"/>
  <c r="T248"/>
  <c r="R248"/>
  <c r="P248"/>
  <c r="BI242"/>
  <c r="BH242"/>
  <c r="BG242"/>
  <c r="BF242"/>
  <c r="T242"/>
  <c r="R242"/>
  <c r="P242"/>
  <c r="BI237"/>
  <c r="BH237"/>
  <c r="BG237"/>
  <c r="BF237"/>
  <c r="T237"/>
  <c r="R237"/>
  <c r="P237"/>
  <c r="BI234"/>
  <c r="BH234"/>
  <c r="BG234"/>
  <c r="BF234"/>
  <c r="T234"/>
  <c r="R234"/>
  <c r="P234"/>
  <c r="BI228"/>
  <c r="BH228"/>
  <c r="BG228"/>
  <c r="BF228"/>
  <c r="T228"/>
  <c r="R228"/>
  <c r="P228"/>
  <c r="BI220"/>
  <c r="BH220"/>
  <c r="BG220"/>
  <c r="BF220"/>
  <c r="T220"/>
  <c r="R220"/>
  <c r="P220"/>
  <c r="BI211"/>
  <c r="BH211"/>
  <c r="BG211"/>
  <c r="BF211"/>
  <c r="T211"/>
  <c r="R211"/>
  <c r="P211"/>
  <c r="BI208"/>
  <c r="BH208"/>
  <c r="BG208"/>
  <c r="BF208"/>
  <c r="T208"/>
  <c r="R208"/>
  <c r="P208"/>
  <c r="BI201"/>
  <c r="BH201"/>
  <c r="BG201"/>
  <c r="BF201"/>
  <c r="T201"/>
  <c r="R201"/>
  <c r="P201"/>
  <c r="BI197"/>
  <c r="BH197"/>
  <c r="BG197"/>
  <c r="BF197"/>
  <c r="T197"/>
  <c r="R197"/>
  <c r="P197"/>
  <c r="BI194"/>
  <c r="BH194"/>
  <c r="BG194"/>
  <c r="BF194"/>
  <c r="T194"/>
  <c r="R194"/>
  <c r="P194"/>
  <c r="BI191"/>
  <c r="BH191"/>
  <c r="BG191"/>
  <c r="BF191"/>
  <c r="T191"/>
  <c r="R191"/>
  <c r="P191"/>
  <c r="BI184"/>
  <c r="BH184"/>
  <c r="BG184"/>
  <c r="BF184"/>
  <c r="T184"/>
  <c r="R184"/>
  <c r="P184"/>
  <c r="BI181"/>
  <c r="BH181"/>
  <c r="BG181"/>
  <c r="BF181"/>
  <c r="T181"/>
  <c r="R181"/>
  <c r="P181"/>
  <c r="BI178"/>
  <c r="BH178"/>
  <c r="BG178"/>
  <c r="BF178"/>
  <c r="T178"/>
  <c r="R178"/>
  <c r="P178"/>
  <c r="BI172"/>
  <c r="BH172"/>
  <c r="BG172"/>
  <c r="BF172"/>
  <c r="T172"/>
  <c r="R172"/>
  <c r="P172"/>
  <c r="BI167"/>
  <c r="BH167"/>
  <c r="BG167"/>
  <c r="BF167"/>
  <c r="T167"/>
  <c r="R167"/>
  <c r="P167"/>
  <c r="BI162"/>
  <c r="BH162"/>
  <c r="BG162"/>
  <c r="BF162"/>
  <c r="T162"/>
  <c r="R162"/>
  <c r="P162"/>
  <c r="BI159"/>
  <c r="BH159"/>
  <c r="BG159"/>
  <c r="BF159"/>
  <c r="T159"/>
  <c r="R159"/>
  <c r="P159"/>
  <c r="BI156"/>
  <c r="BH156"/>
  <c r="BG156"/>
  <c r="BF156"/>
  <c r="T156"/>
  <c r="R156"/>
  <c r="P156"/>
  <c r="BI152"/>
  <c r="BH152"/>
  <c r="BG152"/>
  <c r="BF152"/>
  <c r="T152"/>
  <c r="R152"/>
  <c r="P152"/>
  <c r="BI148"/>
  <c r="BH148"/>
  <c r="BG148"/>
  <c r="BF148"/>
  <c r="T148"/>
  <c r="R148"/>
  <c r="P148"/>
  <c r="BI145"/>
  <c r="BH145"/>
  <c r="BG145"/>
  <c r="BF145"/>
  <c r="T145"/>
  <c r="R145"/>
  <c r="P145"/>
  <c r="BI142"/>
  <c r="BH142"/>
  <c r="BG142"/>
  <c r="BF142"/>
  <c r="T142"/>
  <c r="R142"/>
  <c r="P142"/>
  <c r="BI138"/>
  <c r="BH138"/>
  <c r="BG138"/>
  <c r="BF138"/>
  <c r="T138"/>
  <c r="R138"/>
  <c r="P138"/>
  <c r="BI134"/>
  <c r="BH134"/>
  <c r="BG134"/>
  <c r="BF134"/>
  <c r="T134"/>
  <c r="R134"/>
  <c r="P134"/>
  <c r="J127"/>
  <c r="F127"/>
  <c r="F125"/>
  <c r="E123"/>
  <c r="J95"/>
  <c r="F95"/>
  <c r="F93"/>
  <c r="E91"/>
  <c r="J28"/>
  <c r="E28"/>
  <c r="J96"/>
  <c r="J27"/>
  <c r="J22"/>
  <c r="E22"/>
  <c r="F96"/>
  <c r="J21"/>
  <c r="J16"/>
  <c r="J93"/>
  <c r="E7"/>
  <c r="E117"/>
  <c i="6" r="J41"/>
  <c r="J40"/>
  <c i="1" r="AY105"/>
  <c i="6" r="J39"/>
  <c i="1" r="AX105"/>
  <c i="6" r="BI481"/>
  <c r="BH481"/>
  <c r="BG481"/>
  <c r="BF481"/>
  <c r="T481"/>
  <c r="T480"/>
  <c r="R481"/>
  <c r="R480"/>
  <c r="P481"/>
  <c r="P480"/>
  <c r="BI477"/>
  <c r="BH477"/>
  <c r="BG477"/>
  <c r="BF477"/>
  <c r="T477"/>
  <c r="R477"/>
  <c r="P477"/>
  <c r="BI471"/>
  <c r="BH471"/>
  <c r="BG471"/>
  <c r="BF471"/>
  <c r="T471"/>
  <c r="R471"/>
  <c r="P471"/>
  <c r="BI465"/>
  <c r="BH465"/>
  <c r="BG465"/>
  <c r="BF465"/>
  <c r="T465"/>
  <c r="R465"/>
  <c r="P465"/>
  <c r="BI460"/>
  <c r="BH460"/>
  <c r="BG460"/>
  <c r="BF460"/>
  <c r="T460"/>
  <c r="R460"/>
  <c r="P460"/>
  <c r="BI457"/>
  <c r="BH457"/>
  <c r="BG457"/>
  <c r="BF457"/>
  <c r="T457"/>
  <c r="R457"/>
  <c r="P457"/>
  <c r="BI454"/>
  <c r="BH454"/>
  <c r="BG454"/>
  <c r="BF454"/>
  <c r="T454"/>
  <c r="R454"/>
  <c r="P454"/>
  <c r="BI451"/>
  <c r="BH451"/>
  <c r="BG451"/>
  <c r="BF451"/>
  <c r="T451"/>
  <c r="R451"/>
  <c r="P451"/>
  <c r="BI446"/>
  <c r="BH446"/>
  <c r="BG446"/>
  <c r="BF446"/>
  <c r="T446"/>
  <c r="R446"/>
  <c r="P446"/>
  <c r="BI442"/>
  <c r="BH442"/>
  <c r="BG442"/>
  <c r="BF442"/>
  <c r="T442"/>
  <c r="R442"/>
  <c r="P442"/>
  <c r="BI439"/>
  <c r="BH439"/>
  <c r="BG439"/>
  <c r="BF439"/>
  <c r="T439"/>
  <c r="R439"/>
  <c r="P439"/>
  <c r="BI436"/>
  <c r="BH436"/>
  <c r="BG436"/>
  <c r="BF436"/>
  <c r="T436"/>
  <c r="R436"/>
  <c r="P436"/>
  <c r="BI433"/>
  <c r="BH433"/>
  <c r="BG433"/>
  <c r="BF433"/>
  <c r="T433"/>
  <c r="R433"/>
  <c r="P433"/>
  <c r="BI428"/>
  <c r="BH428"/>
  <c r="BG428"/>
  <c r="BF428"/>
  <c r="T428"/>
  <c r="R428"/>
  <c r="P428"/>
  <c r="BI425"/>
  <c r="BH425"/>
  <c r="BG425"/>
  <c r="BF425"/>
  <c r="T425"/>
  <c r="R425"/>
  <c r="P425"/>
  <c r="BI422"/>
  <c r="BH422"/>
  <c r="BG422"/>
  <c r="BF422"/>
  <c r="T422"/>
  <c r="R422"/>
  <c r="P422"/>
  <c r="BI416"/>
  <c r="BH416"/>
  <c r="BG416"/>
  <c r="BF416"/>
  <c r="T416"/>
  <c r="R416"/>
  <c r="P416"/>
  <c r="BI414"/>
  <c r="BH414"/>
  <c r="BG414"/>
  <c r="BF414"/>
  <c r="T414"/>
  <c r="R414"/>
  <c r="P414"/>
  <c r="BI412"/>
  <c r="BH412"/>
  <c r="BG412"/>
  <c r="BF412"/>
  <c r="T412"/>
  <c r="R412"/>
  <c r="P412"/>
  <c r="BI409"/>
  <c r="BH409"/>
  <c r="BG409"/>
  <c r="BF409"/>
  <c r="T409"/>
  <c r="R409"/>
  <c r="P409"/>
  <c r="BI406"/>
  <c r="BH406"/>
  <c r="BG406"/>
  <c r="BF406"/>
  <c r="T406"/>
  <c r="R406"/>
  <c r="P406"/>
  <c r="BI401"/>
  <c r="BH401"/>
  <c r="BG401"/>
  <c r="BF401"/>
  <c r="T401"/>
  <c r="R401"/>
  <c r="P401"/>
  <c r="BI398"/>
  <c r="BH398"/>
  <c r="BG398"/>
  <c r="BF398"/>
  <c r="T398"/>
  <c r="R398"/>
  <c r="P398"/>
  <c r="BI395"/>
  <c r="BH395"/>
  <c r="BG395"/>
  <c r="BF395"/>
  <c r="T395"/>
  <c r="R395"/>
  <c r="P395"/>
  <c r="BI392"/>
  <c r="BH392"/>
  <c r="BG392"/>
  <c r="BF392"/>
  <c r="T392"/>
  <c r="R392"/>
  <c r="P392"/>
  <c r="BI389"/>
  <c r="BH389"/>
  <c r="BG389"/>
  <c r="BF389"/>
  <c r="T389"/>
  <c r="R389"/>
  <c r="P389"/>
  <c r="BI385"/>
  <c r="BH385"/>
  <c r="BG385"/>
  <c r="BF385"/>
  <c r="T385"/>
  <c r="R385"/>
  <c r="P385"/>
  <c r="BI382"/>
  <c r="BH382"/>
  <c r="BG382"/>
  <c r="BF382"/>
  <c r="T382"/>
  <c r="R382"/>
  <c r="P382"/>
  <c r="BI378"/>
  <c r="BH378"/>
  <c r="BG378"/>
  <c r="BF378"/>
  <c r="T378"/>
  <c r="R378"/>
  <c r="P378"/>
  <c r="BI375"/>
  <c r="BH375"/>
  <c r="BG375"/>
  <c r="BF375"/>
  <c r="T375"/>
  <c r="R375"/>
  <c r="P375"/>
  <c r="BI371"/>
  <c r="BH371"/>
  <c r="BG371"/>
  <c r="BF371"/>
  <c r="T371"/>
  <c r="R371"/>
  <c r="P371"/>
  <c r="BI367"/>
  <c r="BH367"/>
  <c r="BG367"/>
  <c r="BF367"/>
  <c r="T367"/>
  <c r="R367"/>
  <c r="P367"/>
  <c r="BI363"/>
  <c r="BH363"/>
  <c r="BG363"/>
  <c r="BF363"/>
  <c r="T363"/>
  <c r="R363"/>
  <c r="P363"/>
  <c r="BI357"/>
  <c r="BH357"/>
  <c r="BG357"/>
  <c r="BF357"/>
  <c r="T357"/>
  <c r="R357"/>
  <c r="P357"/>
  <c r="BI354"/>
  <c r="BH354"/>
  <c r="BG354"/>
  <c r="BF354"/>
  <c r="T354"/>
  <c r="R354"/>
  <c r="P354"/>
  <c r="BI347"/>
  <c r="BH347"/>
  <c r="BG347"/>
  <c r="BF347"/>
  <c r="T347"/>
  <c r="R347"/>
  <c r="P347"/>
  <c r="BI341"/>
  <c r="BH341"/>
  <c r="BG341"/>
  <c r="BF341"/>
  <c r="T341"/>
  <c r="R341"/>
  <c r="P341"/>
  <c r="BI333"/>
  <c r="BH333"/>
  <c r="BG333"/>
  <c r="BF333"/>
  <c r="T333"/>
  <c r="R333"/>
  <c r="P333"/>
  <c r="BI329"/>
  <c r="BH329"/>
  <c r="BG329"/>
  <c r="BF329"/>
  <c r="T329"/>
  <c r="R329"/>
  <c r="P329"/>
  <c r="BI324"/>
  <c r="BH324"/>
  <c r="BG324"/>
  <c r="BF324"/>
  <c r="T324"/>
  <c r="R324"/>
  <c r="P324"/>
  <c r="BI320"/>
  <c r="BH320"/>
  <c r="BG320"/>
  <c r="BF320"/>
  <c r="T320"/>
  <c r="R320"/>
  <c r="P320"/>
  <c r="BI316"/>
  <c r="BH316"/>
  <c r="BG316"/>
  <c r="BF316"/>
  <c r="T316"/>
  <c r="R316"/>
  <c r="P316"/>
  <c r="BI312"/>
  <c r="BH312"/>
  <c r="BG312"/>
  <c r="BF312"/>
  <c r="T312"/>
  <c r="R312"/>
  <c r="P312"/>
  <c r="BI308"/>
  <c r="BH308"/>
  <c r="BG308"/>
  <c r="BF308"/>
  <c r="T308"/>
  <c r="R308"/>
  <c r="P308"/>
  <c r="BI304"/>
  <c r="BH304"/>
  <c r="BG304"/>
  <c r="BF304"/>
  <c r="T304"/>
  <c r="R304"/>
  <c r="P304"/>
  <c r="BI300"/>
  <c r="BH300"/>
  <c r="BG300"/>
  <c r="BF300"/>
  <c r="T300"/>
  <c r="R300"/>
  <c r="P300"/>
  <c r="BI297"/>
  <c r="BH297"/>
  <c r="BG297"/>
  <c r="BF297"/>
  <c r="T297"/>
  <c r="R297"/>
  <c r="P297"/>
  <c r="BI292"/>
  <c r="BH292"/>
  <c r="BG292"/>
  <c r="BF292"/>
  <c r="T292"/>
  <c r="R292"/>
  <c r="P292"/>
  <c r="BI289"/>
  <c r="BH289"/>
  <c r="BG289"/>
  <c r="BF289"/>
  <c r="T289"/>
  <c r="R289"/>
  <c r="P289"/>
  <c r="BI285"/>
  <c r="BH285"/>
  <c r="BG285"/>
  <c r="BF285"/>
  <c r="T285"/>
  <c r="R285"/>
  <c r="P285"/>
  <c r="BI279"/>
  <c r="BH279"/>
  <c r="BG279"/>
  <c r="BF279"/>
  <c r="T279"/>
  <c r="R279"/>
  <c r="P279"/>
  <c r="BI276"/>
  <c r="BH276"/>
  <c r="BG276"/>
  <c r="BF276"/>
  <c r="T276"/>
  <c r="R276"/>
  <c r="P276"/>
  <c r="BI271"/>
  <c r="BH271"/>
  <c r="BG271"/>
  <c r="BF271"/>
  <c r="T271"/>
  <c r="R271"/>
  <c r="P271"/>
  <c r="BI262"/>
  <c r="BH262"/>
  <c r="BG262"/>
  <c r="BF262"/>
  <c r="T262"/>
  <c r="R262"/>
  <c r="P262"/>
  <c r="BI252"/>
  <c r="BH252"/>
  <c r="BG252"/>
  <c r="BF252"/>
  <c r="T252"/>
  <c r="R252"/>
  <c r="P252"/>
  <c r="BI246"/>
  <c r="BH246"/>
  <c r="BG246"/>
  <c r="BF246"/>
  <c r="T246"/>
  <c r="R246"/>
  <c r="P246"/>
  <c r="BI239"/>
  <c r="BH239"/>
  <c r="BG239"/>
  <c r="BF239"/>
  <c r="T239"/>
  <c r="R239"/>
  <c r="P239"/>
  <c r="BI236"/>
  <c r="BH236"/>
  <c r="BG236"/>
  <c r="BF236"/>
  <c r="T236"/>
  <c r="R236"/>
  <c r="P236"/>
  <c r="BI232"/>
  <c r="BH232"/>
  <c r="BG232"/>
  <c r="BF232"/>
  <c r="T232"/>
  <c r="R232"/>
  <c r="P232"/>
  <c r="BI226"/>
  <c r="BH226"/>
  <c r="BG226"/>
  <c r="BF226"/>
  <c r="T226"/>
  <c r="R226"/>
  <c r="P226"/>
  <c r="BI223"/>
  <c r="BH223"/>
  <c r="BG223"/>
  <c r="BF223"/>
  <c r="T223"/>
  <c r="R223"/>
  <c r="P223"/>
  <c r="BI217"/>
  <c r="BH217"/>
  <c r="BG217"/>
  <c r="BF217"/>
  <c r="T217"/>
  <c r="R217"/>
  <c r="P217"/>
  <c r="BI211"/>
  <c r="BH211"/>
  <c r="BG211"/>
  <c r="BF211"/>
  <c r="T211"/>
  <c r="R211"/>
  <c r="P211"/>
  <c r="BI206"/>
  <c r="BH206"/>
  <c r="BG206"/>
  <c r="BF206"/>
  <c r="T206"/>
  <c r="R206"/>
  <c r="P206"/>
  <c r="BI197"/>
  <c r="BH197"/>
  <c r="BG197"/>
  <c r="BF197"/>
  <c r="T197"/>
  <c r="R197"/>
  <c r="P197"/>
  <c r="BI190"/>
  <c r="BH190"/>
  <c r="BG190"/>
  <c r="BF190"/>
  <c r="T190"/>
  <c r="R190"/>
  <c r="P190"/>
  <c r="BI185"/>
  <c r="BH185"/>
  <c r="BG185"/>
  <c r="BF185"/>
  <c r="T185"/>
  <c r="R185"/>
  <c r="P185"/>
  <c r="BI180"/>
  <c r="BH180"/>
  <c r="BG180"/>
  <c r="BF180"/>
  <c r="T180"/>
  <c r="R180"/>
  <c r="P180"/>
  <c r="BI177"/>
  <c r="BH177"/>
  <c r="BG177"/>
  <c r="BF177"/>
  <c r="T177"/>
  <c r="R177"/>
  <c r="P177"/>
  <c r="BI174"/>
  <c r="BH174"/>
  <c r="BG174"/>
  <c r="BF174"/>
  <c r="T174"/>
  <c r="R174"/>
  <c r="P174"/>
  <c r="BI171"/>
  <c r="BH171"/>
  <c r="BG171"/>
  <c r="BF171"/>
  <c r="T171"/>
  <c r="R171"/>
  <c r="P171"/>
  <c r="BI164"/>
  <c r="BH164"/>
  <c r="BG164"/>
  <c r="BF164"/>
  <c r="T164"/>
  <c r="R164"/>
  <c r="P164"/>
  <c r="BI160"/>
  <c r="BH160"/>
  <c r="BG160"/>
  <c r="BF160"/>
  <c r="T160"/>
  <c r="R160"/>
  <c r="P160"/>
  <c r="BI157"/>
  <c r="BH157"/>
  <c r="BG157"/>
  <c r="BF157"/>
  <c r="T157"/>
  <c r="R157"/>
  <c r="P157"/>
  <c r="BI153"/>
  <c r="BH153"/>
  <c r="BG153"/>
  <c r="BF153"/>
  <c r="T153"/>
  <c r="R153"/>
  <c r="P153"/>
  <c r="BI148"/>
  <c r="BH148"/>
  <c r="BG148"/>
  <c r="BF148"/>
  <c r="T148"/>
  <c r="R148"/>
  <c r="P148"/>
  <c r="BI144"/>
  <c r="BH144"/>
  <c r="BG144"/>
  <c r="BF144"/>
  <c r="T144"/>
  <c r="R144"/>
  <c r="P144"/>
  <c r="BI140"/>
  <c r="BH140"/>
  <c r="BG140"/>
  <c r="BF140"/>
  <c r="T140"/>
  <c r="R140"/>
  <c r="P140"/>
  <c r="BI134"/>
  <c r="BH134"/>
  <c r="BG134"/>
  <c r="BF134"/>
  <c r="T134"/>
  <c r="R134"/>
  <c r="P134"/>
  <c r="J127"/>
  <c r="F127"/>
  <c r="F125"/>
  <c r="E123"/>
  <c r="J95"/>
  <c r="F95"/>
  <c r="F93"/>
  <c r="E91"/>
  <c r="J28"/>
  <c r="E28"/>
  <c r="J128"/>
  <c r="J27"/>
  <c r="J22"/>
  <c r="E22"/>
  <c r="F96"/>
  <c r="J21"/>
  <c r="J16"/>
  <c r="J125"/>
  <c r="E7"/>
  <c r="E117"/>
  <c i="5" r="J41"/>
  <c r="J40"/>
  <c i="1" r="AY103"/>
  <c i="5" r="J39"/>
  <c i="1" r="AX103"/>
  <c i="5" r="BI606"/>
  <c r="BH606"/>
  <c r="BG606"/>
  <c r="BF606"/>
  <c r="T606"/>
  <c r="T605"/>
  <c r="R606"/>
  <c r="R605"/>
  <c r="P606"/>
  <c r="P605"/>
  <c r="BI600"/>
  <c r="BH600"/>
  <c r="BG600"/>
  <c r="BF600"/>
  <c r="T600"/>
  <c r="R600"/>
  <c r="P600"/>
  <c r="BI592"/>
  <c r="BH592"/>
  <c r="BG592"/>
  <c r="BF592"/>
  <c r="T592"/>
  <c r="R592"/>
  <c r="P592"/>
  <c r="BI589"/>
  <c r="BH589"/>
  <c r="BG589"/>
  <c r="BF589"/>
  <c r="T589"/>
  <c r="R589"/>
  <c r="P589"/>
  <c r="BI581"/>
  <c r="BH581"/>
  <c r="BG581"/>
  <c r="BF581"/>
  <c r="T581"/>
  <c r="R581"/>
  <c r="P581"/>
  <c r="BI575"/>
  <c r="BH575"/>
  <c r="BG575"/>
  <c r="BF575"/>
  <c r="T575"/>
  <c r="R575"/>
  <c r="P575"/>
  <c r="BI572"/>
  <c r="BH572"/>
  <c r="BG572"/>
  <c r="BF572"/>
  <c r="T572"/>
  <c r="R572"/>
  <c r="P572"/>
  <c r="BI569"/>
  <c r="BH569"/>
  <c r="BG569"/>
  <c r="BF569"/>
  <c r="T569"/>
  <c r="R569"/>
  <c r="P569"/>
  <c r="BI566"/>
  <c r="BH566"/>
  <c r="BG566"/>
  <c r="BF566"/>
  <c r="T566"/>
  <c r="R566"/>
  <c r="P566"/>
  <c r="BI563"/>
  <c r="BH563"/>
  <c r="BG563"/>
  <c r="BF563"/>
  <c r="T563"/>
  <c r="R563"/>
  <c r="P563"/>
  <c r="BI558"/>
  <c r="BH558"/>
  <c r="BG558"/>
  <c r="BF558"/>
  <c r="T558"/>
  <c r="R558"/>
  <c r="P558"/>
  <c r="BI553"/>
  <c r="BH553"/>
  <c r="BG553"/>
  <c r="BF553"/>
  <c r="T553"/>
  <c r="R553"/>
  <c r="P553"/>
  <c r="BI549"/>
  <c r="BH549"/>
  <c r="BG549"/>
  <c r="BF549"/>
  <c r="T549"/>
  <c r="R549"/>
  <c r="P549"/>
  <c r="BI546"/>
  <c r="BH546"/>
  <c r="BG546"/>
  <c r="BF546"/>
  <c r="T546"/>
  <c r="R546"/>
  <c r="P546"/>
  <c r="BI543"/>
  <c r="BH543"/>
  <c r="BG543"/>
  <c r="BF543"/>
  <c r="T543"/>
  <c r="R543"/>
  <c r="P543"/>
  <c r="BI540"/>
  <c r="BH540"/>
  <c r="BG540"/>
  <c r="BF540"/>
  <c r="T540"/>
  <c r="R540"/>
  <c r="P540"/>
  <c r="BI537"/>
  <c r="BH537"/>
  <c r="BG537"/>
  <c r="BF537"/>
  <c r="T537"/>
  <c r="R537"/>
  <c r="P537"/>
  <c r="BI534"/>
  <c r="BH534"/>
  <c r="BG534"/>
  <c r="BF534"/>
  <c r="T534"/>
  <c r="R534"/>
  <c r="P534"/>
  <c r="BI531"/>
  <c r="BH531"/>
  <c r="BG531"/>
  <c r="BF531"/>
  <c r="T531"/>
  <c r="R531"/>
  <c r="P531"/>
  <c r="BI528"/>
  <c r="BH528"/>
  <c r="BG528"/>
  <c r="BF528"/>
  <c r="T528"/>
  <c r="R528"/>
  <c r="P528"/>
  <c r="BI525"/>
  <c r="BH525"/>
  <c r="BG525"/>
  <c r="BF525"/>
  <c r="T525"/>
  <c r="R525"/>
  <c r="P525"/>
  <c r="BI522"/>
  <c r="BH522"/>
  <c r="BG522"/>
  <c r="BF522"/>
  <c r="T522"/>
  <c r="R522"/>
  <c r="P522"/>
  <c r="BI512"/>
  <c r="BH512"/>
  <c r="BG512"/>
  <c r="BF512"/>
  <c r="T512"/>
  <c r="R512"/>
  <c r="P512"/>
  <c r="BI509"/>
  <c r="BH509"/>
  <c r="BG509"/>
  <c r="BF509"/>
  <c r="T509"/>
  <c r="R509"/>
  <c r="P509"/>
  <c r="BI504"/>
  <c r="BH504"/>
  <c r="BG504"/>
  <c r="BF504"/>
  <c r="T504"/>
  <c r="R504"/>
  <c r="P504"/>
  <c r="BI499"/>
  <c r="BH499"/>
  <c r="BG499"/>
  <c r="BF499"/>
  <c r="T499"/>
  <c r="R499"/>
  <c r="P499"/>
  <c r="BI496"/>
  <c r="BH496"/>
  <c r="BG496"/>
  <c r="BF496"/>
  <c r="T496"/>
  <c r="R496"/>
  <c r="P496"/>
  <c r="BI489"/>
  <c r="BH489"/>
  <c r="BG489"/>
  <c r="BF489"/>
  <c r="T489"/>
  <c r="R489"/>
  <c r="P489"/>
  <c r="BI485"/>
  <c r="BH485"/>
  <c r="BG485"/>
  <c r="BF485"/>
  <c r="T485"/>
  <c r="R485"/>
  <c r="P485"/>
  <c r="BI481"/>
  <c r="BH481"/>
  <c r="BG481"/>
  <c r="BF481"/>
  <c r="T481"/>
  <c r="R481"/>
  <c r="P481"/>
  <c r="BI478"/>
  <c r="BH478"/>
  <c r="BG478"/>
  <c r="BF478"/>
  <c r="T478"/>
  <c r="R478"/>
  <c r="P478"/>
  <c r="BI474"/>
  <c r="BH474"/>
  <c r="BG474"/>
  <c r="BF474"/>
  <c r="T474"/>
  <c r="R474"/>
  <c r="P474"/>
  <c r="BI471"/>
  <c r="BH471"/>
  <c r="BG471"/>
  <c r="BF471"/>
  <c r="T471"/>
  <c r="R471"/>
  <c r="P471"/>
  <c r="BI467"/>
  <c r="BH467"/>
  <c r="BG467"/>
  <c r="BF467"/>
  <c r="T467"/>
  <c r="R467"/>
  <c r="P467"/>
  <c r="BI464"/>
  <c r="BH464"/>
  <c r="BG464"/>
  <c r="BF464"/>
  <c r="T464"/>
  <c r="R464"/>
  <c r="P464"/>
  <c r="BI461"/>
  <c r="BH461"/>
  <c r="BG461"/>
  <c r="BF461"/>
  <c r="T461"/>
  <c r="R461"/>
  <c r="P461"/>
  <c r="BI457"/>
  <c r="BH457"/>
  <c r="BG457"/>
  <c r="BF457"/>
  <c r="T457"/>
  <c r="R457"/>
  <c r="P457"/>
  <c r="BI453"/>
  <c r="BH453"/>
  <c r="BG453"/>
  <c r="BF453"/>
  <c r="T453"/>
  <c r="R453"/>
  <c r="P453"/>
  <c r="BI443"/>
  <c r="BH443"/>
  <c r="BG443"/>
  <c r="BF443"/>
  <c r="T443"/>
  <c r="R443"/>
  <c r="P443"/>
  <c r="BI440"/>
  <c r="BH440"/>
  <c r="BG440"/>
  <c r="BF440"/>
  <c r="T440"/>
  <c r="R440"/>
  <c r="P440"/>
  <c r="BI434"/>
  <c r="BH434"/>
  <c r="BG434"/>
  <c r="BF434"/>
  <c r="T434"/>
  <c r="R434"/>
  <c r="P434"/>
  <c r="BI430"/>
  <c r="BH430"/>
  <c r="BG430"/>
  <c r="BF430"/>
  <c r="T430"/>
  <c r="R430"/>
  <c r="P430"/>
  <c r="BI424"/>
  <c r="BH424"/>
  <c r="BG424"/>
  <c r="BF424"/>
  <c r="T424"/>
  <c r="R424"/>
  <c r="P424"/>
  <c r="BI415"/>
  <c r="BH415"/>
  <c r="BG415"/>
  <c r="BF415"/>
  <c r="T415"/>
  <c r="R415"/>
  <c r="P415"/>
  <c r="BI406"/>
  <c r="BH406"/>
  <c r="BG406"/>
  <c r="BF406"/>
  <c r="T406"/>
  <c r="R406"/>
  <c r="P406"/>
  <c r="BI397"/>
  <c r="BH397"/>
  <c r="BG397"/>
  <c r="BF397"/>
  <c r="T397"/>
  <c r="R397"/>
  <c r="P397"/>
  <c r="BI388"/>
  <c r="BH388"/>
  <c r="BG388"/>
  <c r="BF388"/>
  <c r="T388"/>
  <c r="R388"/>
  <c r="P388"/>
  <c r="BI379"/>
  <c r="BH379"/>
  <c r="BG379"/>
  <c r="BF379"/>
  <c r="T379"/>
  <c r="R379"/>
  <c r="P379"/>
  <c r="BI370"/>
  <c r="BH370"/>
  <c r="BG370"/>
  <c r="BF370"/>
  <c r="T370"/>
  <c r="R370"/>
  <c r="P370"/>
  <c r="BI367"/>
  <c r="BH367"/>
  <c r="BG367"/>
  <c r="BF367"/>
  <c r="T367"/>
  <c r="R367"/>
  <c r="P367"/>
  <c r="BI364"/>
  <c r="BH364"/>
  <c r="BG364"/>
  <c r="BF364"/>
  <c r="T364"/>
  <c r="R364"/>
  <c r="P364"/>
  <c r="BI360"/>
  <c r="BH360"/>
  <c r="BG360"/>
  <c r="BF360"/>
  <c r="T360"/>
  <c r="R360"/>
  <c r="P360"/>
  <c r="BI354"/>
  <c r="BH354"/>
  <c r="BG354"/>
  <c r="BF354"/>
  <c r="T354"/>
  <c r="R354"/>
  <c r="P354"/>
  <c r="BI345"/>
  <c r="BH345"/>
  <c r="BG345"/>
  <c r="BF345"/>
  <c r="T345"/>
  <c r="R345"/>
  <c r="P345"/>
  <c r="BI338"/>
  <c r="BH338"/>
  <c r="BG338"/>
  <c r="BF338"/>
  <c r="T338"/>
  <c r="R338"/>
  <c r="P338"/>
  <c r="BI332"/>
  <c r="BH332"/>
  <c r="BG332"/>
  <c r="BF332"/>
  <c r="T332"/>
  <c r="R332"/>
  <c r="P332"/>
  <c r="BI326"/>
  <c r="BH326"/>
  <c r="BG326"/>
  <c r="BF326"/>
  <c r="T326"/>
  <c r="R326"/>
  <c r="P326"/>
  <c r="BI322"/>
  <c r="BH322"/>
  <c r="BG322"/>
  <c r="BF322"/>
  <c r="T322"/>
  <c r="R322"/>
  <c r="P322"/>
  <c r="BI315"/>
  <c r="BH315"/>
  <c r="BG315"/>
  <c r="BF315"/>
  <c r="T315"/>
  <c r="R315"/>
  <c r="P315"/>
  <c r="BI307"/>
  <c r="BH307"/>
  <c r="BG307"/>
  <c r="BF307"/>
  <c r="T307"/>
  <c r="R307"/>
  <c r="P307"/>
  <c r="BI300"/>
  <c r="BH300"/>
  <c r="BG300"/>
  <c r="BF300"/>
  <c r="T300"/>
  <c r="R300"/>
  <c r="P300"/>
  <c r="BI297"/>
  <c r="BH297"/>
  <c r="BG297"/>
  <c r="BF297"/>
  <c r="T297"/>
  <c r="R297"/>
  <c r="P297"/>
  <c r="BI293"/>
  <c r="BH293"/>
  <c r="BG293"/>
  <c r="BF293"/>
  <c r="T293"/>
  <c r="R293"/>
  <c r="P293"/>
  <c r="BI288"/>
  <c r="BH288"/>
  <c r="BG288"/>
  <c r="BF288"/>
  <c r="T288"/>
  <c r="R288"/>
  <c r="P288"/>
  <c r="BI285"/>
  <c r="BH285"/>
  <c r="BG285"/>
  <c r="BF285"/>
  <c r="T285"/>
  <c r="R285"/>
  <c r="P285"/>
  <c r="BI278"/>
  <c r="BH278"/>
  <c r="BG278"/>
  <c r="BF278"/>
  <c r="T278"/>
  <c r="R278"/>
  <c r="P278"/>
  <c r="BI272"/>
  <c r="BH272"/>
  <c r="BG272"/>
  <c r="BF272"/>
  <c r="T272"/>
  <c r="R272"/>
  <c r="P272"/>
  <c r="BI269"/>
  <c r="BH269"/>
  <c r="BG269"/>
  <c r="BF269"/>
  <c r="T269"/>
  <c r="R269"/>
  <c r="P269"/>
  <c r="BI260"/>
  <c r="BH260"/>
  <c r="BG260"/>
  <c r="BF260"/>
  <c r="T260"/>
  <c r="R260"/>
  <c r="P260"/>
  <c r="BI255"/>
  <c r="BH255"/>
  <c r="BG255"/>
  <c r="BF255"/>
  <c r="T255"/>
  <c r="R255"/>
  <c r="P255"/>
  <c r="BI239"/>
  <c r="BH239"/>
  <c r="BG239"/>
  <c r="BF239"/>
  <c r="T239"/>
  <c r="R239"/>
  <c r="P239"/>
  <c r="BI236"/>
  <c r="BH236"/>
  <c r="BG236"/>
  <c r="BF236"/>
  <c r="T236"/>
  <c r="R236"/>
  <c r="P236"/>
  <c r="BI233"/>
  <c r="BH233"/>
  <c r="BG233"/>
  <c r="BF233"/>
  <c r="T233"/>
  <c r="R233"/>
  <c r="P233"/>
  <c r="BI230"/>
  <c r="BH230"/>
  <c r="BG230"/>
  <c r="BF230"/>
  <c r="T230"/>
  <c r="R230"/>
  <c r="P230"/>
  <c r="BI226"/>
  <c r="BH226"/>
  <c r="BG226"/>
  <c r="BF226"/>
  <c r="T226"/>
  <c r="R226"/>
  <c r="P226"/>
  <c r="BI222"/>
  <c r="BH222"/>
  <c r="BG222"/>
  <c r="BF222"/>
  <c r="T222"/>
  <c r="R222"/>
  <c r="P222"/>
  <c r="BI217"/>
  <c r="BH217"/>
  <c r="BG217"/>
  <c r="BF217"/>
  <c r="T217"/>
  <c r="R217"/>
  <c r="P217"/>
  <c r="BI212"/>
  <c r="BH212"/>
  <c r="BG212"/>
  <c r="BF212"/>
  <c r="T212"/>
  <c r="R212"/>
  <c r="P212"/>
  <c r="BI204"/>
  <c r="BH204"/>
  <c r="BG204"/>
  <c r="BF204"/>
  <c r="T204"/>
  <c r="R204"/>
  <c r="P204"/>
  <c r="BI200"/>
  <c r="BH200"/>
  <c r="BG200"/>
  <c r="BF200"/>
  <c r="T200"/>
  <c r="R200"/>
  <c r="P200"/>
  <c r="BI196"/>
  <c r="BH196"/>
  <c r="BG196"/>
  <c r="BF196"/>
  <c r="T196"/>
  <c r="R196"/>
  <c r="P196"/>
  <c r="BI189"/>
  <c r="BH189"/>
  <c r="BG189"/>
  <c r="BF189"/>
  <c r="T189"/>
  <c r="R189"/>
  <c r="P189"/>
  <c r="BI168"/>
  <c r="BH168"/>
  <c r="BG168"/>
  <c r="BF168"/>
  <c r="T168"/>
  <c r="R168"/>
  <c r="P168"/>
  <c r="BI160"/>
  <c r="BH160"/>
  <c r="BG160"/>
  <c r="BF160"/>
  <c r="T160"/>
  <c r="R160"/>
  <c r="P160"/>
  <c r="BI153"/>
  <c r="BH153"/>
  <c r="BG153"/>
  <c r="BF153"/>
  <c r="T153"/>
  <c r="R153"/>
  <c r="P153"/>
  <c r="BI149"/>
  <c r="BH149"/>
  <c r="BG149"/>
  <c r="BF149"/>
  <c r="T149"/>
  <c r="R149"/>
  <c r="P149"/>
  <c r="BI142"/>
  <c r="BH142"/>
  <c r="BG142"/>
  <c r="BF142"/>
  <c r="T142"/>
  <c r="R142"/>
  <c r="P142"/>
  <c r="BI138"/>
  <c r="BH138"/>
  <c r="BG138"/>
  <c r="BF138"/>
  <c r="T138"/>
  <c r="R138"/>
  <c r="P138"/>
  <c r="BI134"/>
  <c r="BH134"/>
  <c r="BG134"/>
  <c r="BF134"/>
  <c r="T134"/>
  <c r="R134"/>
  <c r="P134"/>
  <c r="J127"/>
  <c r="F127"/>
  <c r="F125"/>
  <c r="E123"/>
  <c r="J95"/>
  <c r="F95"/>
  <c r="F93"/>
  <c r="E91"/>
  <c r="J28"/>
  <c r="E28"/>
  <c r="J96"/>
  <c r="J27"/>
  <c r="J22"/>
  <c r="E22"/>
  <c r="F96"/>
  <c r="J21"/>
  <c r="J16"/>
  <c r="J125"/>
  <c r="E7"/>
  <c r="E117"/>
  <c i="4" r="J41"/>
  <c r="J40"/>
  <c i="1" r="AY101"/>
  <c i="4" r="J39"/>
  <c i="1" r="AX101"/>
  <c i="4" r="BI593"/>
  <c r="BH593"/>
  <c r="BG593"/>
  <c r="BF593"/>
  <c r="T593"/>
  <c r="T592"/>
  <c r="R593"/>
  <c r="R592"/>
  <c r="P593"/>
  <c r="P592"/>
  <c r="BI587"/>
  <c r="BH587"/>
  <c r="BG587"/>
  <c r="BF587"/>
  <c r="T587"/>
  <c r="R587"/>
  <c r="P587"/>
  <c r="BI579"/>
  <c r="BH579"/>
  <c r="BG579"/>
  <c r="BF579"/>
  <c r="T579"/>
  <c r="R579"/>
  <c r="P579"/>
  <c r="BI576"/>
  <c r="BH576"/>
  <c r="BG576"/>
  <c r="BF576"/>
  <c r="T576"/>
  <c r="R576"/>
  <c r="P576"/>
  <c r="BI568"/>
  <c r="BH568"/>
  <c r="BG568"/>
  <c r="BF568"/>
  <c r="T568"/>
  <c r="R568"/>
  <c r="P568"/>
  <c r="BI562"/>
  <c r="BH562"/>
  <c r="BG562"/>
  <c r="BF562"/>
  <c r="T562"/>
  <c r="R562"/>
  <c r="P562"/>
  <c r="BI559"/>
  <c r="BH559"/>
  <c r="BG559"/>
  <c r="BF559"/>
  <c r="T559"/>
  <c r="R559"/>
  <c r="P559"/>
  <c r="BI556"/>
  <c r="BH556"/>
  <c r="BG556"/>
  <c r="BF556"/>
  <c r="T556"/>
  <c r="R556"/>
  <c r="P556"/>
  <c r="BI553"/>
  <c r="BH553"/>
  <c r="BG553"/>
  <c r="BF553"/>
  <c r="T553"/>
  <c r="R553"/>
  <c r="P553"/>
  <c r="BI550"/>
  <c r="BH550"/>
  <c r="BG550"/>
  <c r="BF550"/>
  <c r="T550"/>
  <c r="R550"/>
  <c r="P550"/>
  <c r="BI545"/>
  <c r="BH545"/>
  <c r="BG545"/>
  <c r="BF545"/>
  <c r="T545"/>
  <c r="R545"/>
  <c r="P545"/>
  <c r="BI540"/>
  <c r="BH540"/>
  <c r="BG540"/>
  <c r="BF540"/>
  <c r="T540"/>
  <c r="R540"/>
  <c r="P540"/>
  <c r="BI534"/>
  <c r="BH534"/>
  <c r="BG534"/>
  <c r="BF534"/>
  <c r="T534"/>
  <c r="R534"/>
  <c r="P534"/>
  <c r="BI530"/>
  <c r="BH530"/>
  <c r="BG530"/>
  <c r="BF530"/>
  <c r="T530"/>
  <c r="R530"/>
  <c r="P530"/>
  <c r="BI527"/>
  <c r="BH527"/>
  <c r="BG527"/>
  <c r="BF527"/>
  <c r="T527"/>
  <c r="R527"/>
  <c r="P527"/>
  <c r="BI524"/>
  <c r="BH524"/>
  <c r="BG524"/>
  <c r="BF524"/>
  <c r="T524"/>
  <c r="R524"/>
  <c r="P524"/>
  <c r="BI521"/>
  <c r="BH521"/>
  <c r="BG521"/>
  <c r="BF521"/>
  <c r="T521"/>
  <c r="R521"/>
  <c r="P521"/>
  <c r="BI518"/>
  <c r="BH518"/>
  <c r="BG518"/>
  <c r="BF518"/>
  <c r="T518"/>
  <c r="R518"/>
  <c r="P518"/>
  <c r="BI515"/>
  <c r="BH515"/>
  <c r="BG515"/>
  <c r="BF515"/>
  <c r="T515"/>
  <c r="R515"/>
  <c r="P515"/>
  <c r="BI512"/>
  <c r="BH512"/>
  <c r="BG512"/>
  <c r="BF512"/>
  <c r="T512"/>
  <c r="R512"/>
  <c r="P512"/>
  <c r="BI509"/>
  <c r="BH509"/>
  <c r="BG509"/>
  <c r="BF509"/>
  <c r="T509"/>
  <c r="R509"/>
  <c r="P509"/>
  <c r="BI506"/>
  <c r="BH506"/>
  <c r="BG506"/>
  <c r="BF506"/>
  <c r="T506"/>
  <c r="R506"/>
  <c r="P506"/>
  <c r="BI503"/>
  <c r="BH503"/>
  <c r="BG503"/>
  <c r="BF503"/>
  <c r="T503"/>
  <c r="R503"/>
  <c r="P503"/>
  <c r="BI493"/>
  <c r="BH493"/>
  <c r="BG493"/>
  <c r="BF493"/>
  <c r="T493"/>
  <c r="R493"/>
  <c r="P493"/>
  <c r="BI490"/>
  <c r="BH490"/>
  <c r="BG490"/>
  <c r="BF490"/>
  <c r="T490"/>
  <c r="R490"/>
  <c r="P490"/>
  <c r="BI484"/>
  <c r="BH484"/>
  <c r="BG484"/>
  <c r="BF484"/>
  <c r="T484"/>
  <c r="R484"/>
  <c r="P484"/>
  <c r="BI481"/>
  <c r="BH481"/>
  <c r="BG481"/>
  <c r="BF481"/>
  <c r="T481"/>
  <c r="R481"/>
  <c r="P481"/>
  <c r="BI478"/>
  <c r="BH478"/>
  <c r="BG478"/>
  <c r="BF478"/>
  <c r="T478"/>
  <c r="R478"/>
  <c r="P478"/>
  <c r="BI470"/>
  <c r="BH470"/>
  <c r="BG470"/>
  <c r="BF470"/>
  <c r="T470"/>
  <c r="R470"/>
  <c r="P470"/>
  <c r="BI460"/>
  <c r="BH460"/>
  <c r="BG460"/>
  <c r="BF460"/>
  <c r="T460"/>
  <c r="R460"/>
  <c r="P460"/>
  <c r="BI456"/>
  <c r="BH456"/>
  <c r="BG456"/>
  <c r="BF456"/>
  <c r="T456"/>
  <c r="R456"/>
  <c r="P456"/>
  <c r="BI453"/>
  <c r="BH453"/>
  <c r="BG453"/>
  <c r="BF453"/>
  <c r="T453"/>
  <c r="R453"/>
  <c r="P453"/>
  <c r="BI449"/>
  <c r="BH449"/>
  <c r="BG449"/>
  <c r="BF449"/>
  <c r="T449"/>
  <c r="R449"/>
  <c r="P449"/>
  <c r="BI446"/>
  <c r="BH446"/>
  <c r="BG446"/>
  <c r="BF446"/>
  <c r="T446"/>
  <c r="R446"/>
  <c r="P446"/>
  <c r="BI442"/>
  <c r="BH442"/>
  <c r="BG442"/>
  <c r="BF442"/>
  <c r="T442"/>
  <c r="R442"/>
  <c r="P442"/>
  <c r="BI438"/>
  <c r="BH438"/>
  <c r="BG438"/>
  <c r="BF438"/>
  <c r="T438"/>
  <c r="R438"/>
  <c r="P438"/>
  <c r="BI434"/>
  <c r="BH434"/>
  <c r="BG434"/>
  <c r="BF434"/>
  <c r="T434"/>
  <c r="R434"/>
  <c r="P434"/>
  <c r="BI423"/>
  <c r="BH423"/>
  <c r="BG423"/>
  <c r="BF423"/>
  <c r="T423"/>
  <c r="R423"/>
  <c r="P423"/>
  <c r="BI420"/>
  <c r="BH420"/>
  <c r="BG420"/>
  <c r="BF420"/>
  <c r="T420"/>
  <c r="R420"/>
  <c r="P420"/>
  <c r="BI414"/>
  <c r="BH414"/>
  <c r="BG414"/>
  <c r="BF414"/>
  <c r="T414"/>
  <c r="R414"/>
  <c r="P414"/>
  <c r="BI408"/>
  <c r="BH408"/>
  <c r="BG408"/>
  <c r="BF408"/>
  <c r="T408"/>
  <c r="R408"/>
  <c r="P408"/>
  <c r="BI400"/>
  <c r="BH400"/>
  <c r="BG400"/>
  <c r="BF400"/>
  <c r="T400"/>
  <c r="R400"/>
  <c r="P400"/>
  <c r="BI392"/>
  <c r="BH392"/>
  <c r="BG392"/>
  <c r="BF392"/>
  <c r="T392"/>
  <c r="R392"/>
  <c r="P392"/>
  <c r="BI384"/>
  <c r="BH384"/>
  <c r="BG384"/>
  <c r="BF384"/>
  <c r="T384"/>
  <c r="R384"/>
  <c r="P384"/>
  <c r="BI376"/>
  <c r="BH376"/>
  <c r="BG376"/>
  <c r="BF376"/>
  <c r="T376"/>
  <c r="R376"/>
  <c r="P376"/>
  <c r="BI368"/>
  <c r="BH368"/>
  <c r="BG368"/>
  <c r="BF368"/>
  <c r="T368"/>
  <c r="R368"/>
  <c r="P368"/>
  <c r="BI361"/>
  <c r="BH361"/>
  <c r="BG361"/>
  <c r="BF361"/>
  <c r="T361"/>
  <c r="R361"/>
  <c r="P361"/>
  <c r="BI354"/>
  <c r="BH354"/>
  <c r="BG354"/>
  <c r="BF354"/>
  <c r="T354"/>
  <c r="R354"/>
  <c r="P354"/>
  <c r="BI349"/>
  <c r="BH349"/>
  <c r="BG349"/>
  <c r="BF349"/>
  <c r="T349"/>
  <c r="R349"/>
  <c r="P349"/>
  <c r="BI346"/>
  <c r="BH346"/>
  <c r="BG346"/>
  <c r="BF346"/>
  <c r="T346"/>
  <c r="R346"/>
  <c r="P346"/>
  <c r="BI342"/>
  <c r="BH342"/>
  <c r="BG342"/>
  <c r="BF342"/>
  <c r="T342"/>
  <c r="R342"/>
  <c r="P342"/>
  <c r="BI337"/>
  <c r="BH337"/>
  <c r="BG337"/>
  <c r="BF337"/>
  <c r="T337"/>
  <c r="R337"/>
  <c r="P337"/>
  <c r="BI329"/>
  <c r="BH329"/>
  <c r="BG329"/>
  <c r="BF329"/>
  <c r="T329"/>
  <c r="R329"/>
  <c r="P329"/>
  <c r="BI318"/>
  <c r="BH318"/>
  <c r="BG318"/>
  <c r="BF318"/>
  <c r="T318"/>
  <c r="R318"/>
  <c r="P318"/>
  <c r="BI313"/>
  <c r="BH313"/>
  <c r="BG313"/>
  <c r="BF313"/>
  <c r="T313"/>
  <c r="R313"/>
  <c r="P313"/>
  <c r="BI305"/>
  <c r="BH305"/>
  <c r="BG305"/>
  <c r="BF305"/>
  <c r="T305"/>
  <c r="R305"/>
  <c r="P305"/>
  <c r="BI301"/>
  <c r="BH301"/>
  <c r="BG301"/>
  <c r="BF301"/>
  <c r="T301"/>
  <c r="R301"/>
  <c r="P301"/>
  <c r="BI294"/>
  <c r="BH294"/>
  <c r="BG294"/>
  <c r="BF294"/>
  <c r="T294"/>
  <c r="R294"/>
  <c r="P294"/>
  <c r="BI285"/>
  <c r="BH285"/>
  <c r="BG285"/>
  <c r="BF285"/>
  <c r="T285"/>
  <c r="R285"/>
  <c r="P285"/>
  <c r="BI278"/>
  <c r="BH278"/>
  <c r="BG278"/>
  <c r="BF278"/>
  <c r="T278"/>
  <c r="R278"/>
  <c r="P278"/>
  <c r="BI275"/>
  <c r="BH275"/>
  <c r="BG275"/>
  <c r="BF275"/>
  <c r="T275"/>
  <c r="R275"/>
  <c r="P275"/>
  <c r="BI271"/>
  <c r="BH271"/>
  <c r="BG271"/>
  <c r="BF271"/>
  <c r="T271"/>
  <c r="R271"/>
  <c r="P271"/>
  <c r="BI266"/>
  <c r="BH266"/>
  <c r="BG266"/>
  <c r="BF266"/>
  <c r="T266"/>
  <c r="R266"/>
  <c r="P266"/>
  <c r="BI263"/>
  <c r="BH263"/>
  <c r="BG263"/>
  <c r="BF263"/>
  <c r="T263"/>
  <c r="R263"/>
  <c r="P263"/>
  <c r="BI257"/>
  <c r="BH257"/>
  <c r="BG257"/>
  <c r="BF257"/>
  <c r="T257"/>
  <c r="R257"/>
  <c r="P257"/>
  <c r="BI253"/>
  <c r="BH253"/>
  <c r="BG253"/>
  <c r="BF253"/>
  <c r="T253"/>
  <c r="R253"/>
  <c r="P253"/>
  <c r="BI250"/>
  <c r="BH250"/>
  <c r="BG250"/>
  <c r="BF250"/>
  <c r="T250"/>
  <c r="R250"/>
  <c r="P250"/>
  <c r="BI241"/>
  <c r="BH241"/>
  <c r="BG241"/>
  <c r="BF241"/>
  <c r="T241"/>
  <c r="R241"/>
  <c r="P241"/>
  <c r="BI236"/>
  <c r="BH236"/>
  <c r="BG236"/>
  <c r="BF236"/>
  <c r="T236"/>
  <c r="R236"/>
  <c r="P236"/>
  <c r="BI224"/>
  <c r="BH224"/>
  <c r="BG224"/>
  <c r="BF224"/>
  <c r="T224"/>
  <c r="R224"/>
  <c r="P224"/>
  <c r="BI221"/>
  <c r="BH221"/>
  <c r="BG221"/>
  <c r="BF221"/>
  <c r="T221"/>
  <c r="R221"/>
  <c r="P221"/>
  <c r="BI218"/>
  <c r="BH218"/>
  <c r="BG218"/>
  <c r="BF218"/>
  <c r="T218"/>
  <c r="R218"/>
  <c r="P218"/>
  <c r="BI215"/>
  <c r="BH215"/>
  <c r="BG215"/>
  <c r="BF215"/>
  <c r="T215"/>
  <c r="R215"/>
  <c r="P215"/>
  <c r="BI211"/>
  <c r="BH211"/>
  <c r="BG211"/>
  <c r="BF211"/>
  <c r="T211"/>
  <c r="R211"/>
  <c r="P211"/>
  <c r="BI198"/>
  <c r="BH198"/>
  <c r="BG198"/>
  <c r="BF198"/>
  <c r="T198"/>
  <c r="R198"/>
  <c r="P198"/>
  <c r="BI187"/>
  <c r="BH187"/>
  <c r="BG187"/>
  <c r="BF187"/>
  <c r="T187"/>
  <c r="R187"/>
  <c r="P187"/>
  <c r="BI182"/>
  <c r="BH182"/>
  <c r="BG182"/>
  <c r="BF182"/>
  <c r="T182"/>
  <c r="R182"/>
  <c r="P182"/>
  <c r="BI178"/>
  <c r="BH178"/>
  <c r="BG178"/>
  <c r="BF178"/>
  <c r="T178"/>
  <c r="R178"/>
  <c r="P178"/>
  <c r="BI171"/>
  <c r="BH171"/>
  <c r="BG171"/>
  <c r="BF171"/>
  <c r="T171"/>
  <c r="R171"/>
  <c r="P171"/>
  <c r="BI167"/>
  <c r="BH167"/>
  <c r="BG167"/>
  <c r="BF167"/>
  <c r="T167"/>
  <c r="R167"/>
  <c r="P167"/>
  <c r="BI160"/>
  <c r="BH160"/>
  <c r="BG160"/>
  <c r="BF160"/>
  <c r="T160"/>
  <c r="R160"/>
  <c r="P160"/>
  <c r="BI142"/>
  <c r="BH142"/>
  <c r="BG142"/>
  <c r="BF142"/>
  <c r="T142"/>
  <c r="R142"/>
  <c r="P142"/>
  <c r="BI138"/>
  <c r="BH138"/>
  <c r="BG138"/>
  <c r="BF138"/>
  <c r="T138"/>
  <c r="R138"/>
  <c r="P138"/>
  <c r="BI134"/>
  <c r="BH134"/>
  <c r="BG134"/>
  <c r="BF134"/>
  <c r="T134"/>
  <c r="R134"/>
  <c r="P134"/>
  <c r="J127"/>
  <c r="F127"/>
  <c r="F125"/>
  <c r="E123"/>
  <c r="J95"/>
  <c r="F95"/>
  <c r="F93"/>
  <c r="E91"/>
  <c r="J28"/>
  <c r="E28"/>
  <c r="J96"/>
  <c r="J27"/>
  <c r="J22"/>
  <c r="E22"/>
  <c r="F96"/>
  <c r="J21"/>
  <c r="J16"/>
  <c r="J125"/>
  <c r="E7"/>
  <c r="E85"/>
  <c i="3" r="J41"/>
  <c r="J40"/>
  <c i="1" r="AY99"/>
  <c i="3" r="J39"/>
  <c i="1" r="AX99"/>
  <c i="3" r="BI140"/>
  <c r="BH140"/>
  <c r="BG140"/>
  <c r="BF140"/>
  <c r="T140"/>
  <c r="T139"/>
  <c r="R140"/>
  <c r="R139"/>
  <c r="P140"/>
  <c r="P139"/>
  <c r="BI136"/>
  <c r="BH136"/>
  <c r="BG136"/>
  <c r="BF136"/>
  <c r="T136"/>
  <c r="R136"/>
  <c r="P136"/>
  <c r="BI133"/>
  <c r="BH133"/>
  <c r="BG133"/>
  <c r="BF133"/>
  <c r="T133"/>
  <c r="R133"/>
  <c r="P133"/>
  <c r="BI130"/>
  <c r="BH130"/>
  <c r="BG130"/>
  <c r="BF130"/>
  <c r="T130"/>
  <c r="R130"/>
  <c r="P130"/>
  <c r="J123"/>
  <c r="F123"/>
  <c r="F121"/>
  <c r="E119"/>
  <c r="J95"/>
  <c r="F95"/>
  <c r="F93"/>
  <c r="E91"/>
  <c r="J28"/>
  <c r="E28"/>
  <c r="J124"/>
  <c r="J27"/>
  <c r="J22"/>
  <c r="E22"/>
  <c r="F96"/>
  <c r="J21"/>
  <c r="J16"/>
  <c r="J121"/>
  <c r="E7"/>
  <c r="E113"/>
  <c i="2" r="J41"/>
  <c r="J40"/>
  <c i="1" r="AY97"/>
  <c i="2" r="J39"/>
  <c i="1" r="AX97"/>
  <c i="2" r="BI180"/>
  <c r="BH180"/>
  <c r="BG180"/>
  <c r="BF180"/>
  <c r="T180"/>
  <c r="R180"/>
  <c r="P180"/>
  <c r="BI177"/>
  <c r="BH177"/>
  <c r="BG177"/>
  <c r="BF177"/>
  <c r="T177"/>
  <c r="R177"/>
  <c r="P177"/>
  <c r="BI174"/>
  <c r="BH174"/>
  <c r="BG174"/>
  <c r="BF174"/>
  <c r="T174"/>
  <c r="R174"/>
  <c r="P174"/>
  <c r="BI170"/>
  <c r="BH170"/>
  <c r="BG170"/>
  <c r="BF170"/>
  <c r="T170"/>
  <c r="R170"/>
  <c r="P170"/>
  <c r="BI167"/>
  <c r="BH167"/>
  <c r="BG167"/>
  <c r="BF167"/>
  <c r="T167"/>
  <c r="R167"/>
  <c r="P167"/>
  <c r="BI163"/>
  <c r="BH163"/>
  <c r="BG163"/>
  <c r="BF163"/>
  <c r="T163"/>
  <c r="R163"/>
  <c r="P163"/>
  <c r="BI160"/>
  <c r="BH160"/>
  <c r="BG160"/>
  <c r="BF160"/>
  <c r="T160"/>
  <c r="R160"/>
  <c r="P160"/>
  <c r="BI157"/>
  <c r="BH157"/>
  <c r="BG157"/>
  <c r="BF157"/>
  <c r="T157"/>
  <c r="R157"/>
  <c r="P157"/>
  <c r="P156"/>
  <c r="BI154"/>
  <c r="BH154"/>
  <c r="BG154"/>
  <c r="BF154"/>
  <c r="T154"/>
  <c r="R154"/>
  <c r="P154"/>
  <c r="BI151"/>
  <c r="BH151"/>
  <c r="BG151"/>
  <c r="BF151"/>
  <c r="T151"/>
  <c r="R151"/>
  <c r="P151"/>
  <c r="BI148"/>
  <c r="BH148"/>
  <c r="BG148"/>
  <c r="BF148"/>
  <c r="T148"/>
  <c r="R148"/>
  <c r="P148"/>
  <c r="BI146"/>
  <c r="BH146"/>
  <c r="BG146"/>
  <c r="BF146"/>
  <c r="T146"/>
  <c r="R146"/>
  <c r="P146"/>
  <c r="BI144"/>
  <c r="BH144"/>
  <c r="BG144"/>
  <c r="BF144"/>
  <c r="T144"/>
  <c r="R144"/>
  <c r="P144"/>
  <c r="BI142"/>
  <c r="BH142"/>
  <c r="BG142"/>
  <c r="BF142"/>
  <c r="T142"/>
  <c r="R142"/>
  <c r="P142"/>
  <c r="BI139"/>
  <c r="BH139"/>
  <c r="BG139"/>
  <c r="BF139"/>
  <c r="T139"/>
  <c r="R139"/>
  <c r="P139"/>
  <c r="BI136"/>
  <c r="BH136"/>
  <c r="BG136"/>
  <c r="BF136"/>
  <c r="T136"/>
  <c r="R136"/>
  <c r="P136"/>
  <c r="BI134"/>
  <c r="BH134"/>
  <c r="BG134"/>
  <c r="BF134"/>
  <c r="T134"/>
  <c r="R134"/>
  <c r="P134"/>
  <c r="BI131"/>
  <c r="BH131"/>
  <c r="BG131"/>
  <c r="BF131"/>
  <c r="T131"/>
  <c r="R131"/>
  <c r="P131"/>
  <c r="J125"/>
  <c r="F125"/>
  <c r="F123"/>
  <c r="E121"/>
  <c r="J95"/>
  <c r="F95"/>
  <c r="F93"/>
  <c r="E91"/>
  <c r="J28"/>
  <c r="E28"/>
  <c r="J96"/>
  <c r="J27"/>
  <c r="J22"/>
  <c r="E22"/>
  <c r="F96"/>
  <c r="J21"/>
  <c r="J16"/>
  <c r="J93"/>
  <c r="E7"/>
  <c r="E115"/>
  <c i="1" r="L90"/>
  <c r="AM90"/>
  <c r="AM89"/>
  <c r="L89"/>
  <c r="AM87"/>
  <c r="L87"/>
  <c r="L85"/>
  <c r="L84"/>
  <c r="AS153"/>
  <c i="2" r="BK174"/>
  <c i="1" r="AS163"/>
  <c r="AS173"/>
  <c r="AS118"/>
  <c i="2" r="J136"/>
  <c i="1" r="AS175"/>
  <c i="4" r="BK562"/>
  <c r="J449"/>
  <c r="BK171"/>
  <c r="BK540"/>
  <c r="J329"/>
  <c r="BK134"/>
  <c r="BK576"/>
  <c r="BK361"/>
  <c r="BK224"/>
  <c r="BK512"/>
  <c r="BK211"/>
  <c r="J376"/>
  <c r="J211"/>
  <c r="BK490"/>
  <c r="BK257"/>
  <c r="BK167"/>
  <c r="BK524"/>
  <c r="BK420"/>
  <c r="BK515"/>
  <c r="J434"/>
  <c i="5" r="BK569"/>
  <c r="BK370"/>
  <c r="J272"/>
  <c r="J528"/>
  <c r="J297"/>
  <c r="J525"/>
  <c r="J478"/>
  <c r="BK338"/>
  <c r="BK196"/>
  <c r="J461"/>
  <c r="BK307"/>
  <c r="BK528"/>
  <c r="BK269"/>
  <c r="J160"/>
  <c r="J537"/>
  <c r="J453"/>
  <c r="BK230"/>
  <c r="BK522"/>
  <c r="J415"/>
  <c r="BK272"/>
  <c r="J600"/>
  <c r="BK467"/>
  <c r="BK260"/>
  <c i="6" r="BK460"/>
  <c r="J341"/>
  <c r="J177"/>
  <c r="J409"/>
  <c r="J354"/>
  <c r="BK197"/>
  <c r="J375"/>
  <c r="J180"/>
  <c r="BK465"/>
  <c r="BK422"/>
  <c r="J347"/>
  <c r="BK300"/>
  <c r="BK180"/>
  <c r="BK285"/>
  <c r="J171"/>
  <c r="J378"/>
  <c r="BK160"/>
  <c r="BK389"/>
  <c r="BK289"/>
  <c r="J140"/>
  <c r="J320"/>
  <c r="J297"/>
  <c i="7" r="J410"/>
  <c r="BK208"/>
  <c r="BK382"/>
  <c r="BK253"/>
  <c r="BK138"/>
  <c r="J327"/>
  <c r="J349"/>
  <c r="J228"/>
  <c r="BK172"/>
  <c r="BK248"/>
  <c r="J162"/>
  <c r="BK349"/>
  <c r="BK234"/>
  <c r="J142"/>
  <c r="BK162"/>
  <c r="J402"/>
  <c i="8" r="J309"/>
  <c r="J188"/>
  <c r="BK153"/>
  <c i="10" r="BK216"/>
  <c r="J210"/>
  <c r="BK172"/>
  <c r="BK249"/>
  <c r="BK200"/>
  <c r="BK213"/>
  <c i="12" r="BK237"/>
  <c r="BK195"/>
  <c r="BK241"/>
  <c r="BK164"/>
  <c r="BK192"/>
  <c r="J152"/>
  <c r="J184"/>
  <c r="BK269"/>
  <c r="BK142"/>
  <c r="BK262"/>
  <c i="13" r="BK537"/>
  <c r="BK397"/>
  <c r="BK287"/>
  <c r="BK176"/>
  <c r="J422"/>
  <c r="J347"/>
  <c r="J275"/>
  <c r="BK528"/>
  <c r="BK405"/>
  <c r="J303"/>
  <c r="J205"/>
  <c r="BK501"/>
  <c r="J389"/>
  <c r="BK312"/>
  <c r="J495"/>
  <c r="BK470"/>
  <c r="J208"/>
  <c r="J136"/>
  <c r="J477"/>
  <c r="J408"/>
  <c r="BK324"/>
  <c r="J159"/>
  <c r="J461"/>
  <c r="BK400"/>
  <c r="BK278"/>
  <c r="J170"/>
  <c r="BK309"/>
  <c r="BK211"/>
  <c r="J140"/>
  <c i="14" r="J500"/>
  <c r="BK464"/>
  <c r="BK378"/>
  <c r="BK155"/>
  <c r="BK401"/>
  <c r="J270"/>
  <c r="BK534"/>
  <c r="J482"/>
  <c r="BK537"/>
  <c r="BK461"/>
  <c r="J378"/>
  <c r="BK267"/>
  <c r="J362"/>
  <c r="J294"/>
  <c r="BK241"/>
  <c r="BK503"/>
  <c r="J390"/>
  <c r="BK259"/>
  <c r="J473"/>
  <c r="J422"/>
  <c r="J339"/>
  <c r="J189"/>
  <c r="BK479"/>
  <c r="BK418"/>
  <c r="J297"/>
  <c r="BK189"/>
  <c i="15" r="J349"/>
  <c r="J309"/>
  <c r="J188"/>
  <c r="BK364"/>
  <c r="BK331"/>
  <c r="J278"/>
  <c r="BK244"/>
  <c r="BK162"/>
  <c r="BK370"/>
  <c r="BK312"/>
  <c r="J244"/>
  <c r="BK319"/>
  <c r="J247"/>
  <c r="J162"/>
  <c r="BK349"/>
  <c r="BK224"/>
  <c r="J146"/>
  <c r="BK208"/>
  <c r="BK140"/>
  <c i="16" r="BK462"/>
  <c r="J379"/>
  <c r="J158"/>
  <c r="BK420"/>
  <c r="BK358"/>
  <c r="J164"/>
  <c r="BK138"/>
  <c r="BK444"/>
  <c r="BK398"/>
  <c r="J502"/>
  <c r="J401"/>
  <c r="BK332"/>
  <c r="J175"/>
  <c r="BK509"/>
  <c r="J456"/>
  <c r="BK342"/>
  <c r="J144"/>
  <c r="BK373"/>
  <c r="J250"/>
  <c r="J417"/>
  <c r="BK313"/>
  <c r="BK236"/>
  <c r="J459"/>
  <c r="BK441"/>
  <c r="J277"/>
  <c i="17" r="J379"/>
  <c r="BK275"/>
  <c r="J349"/>
  <c r="BK244"/>
  <c r="J153"/>
  <c r="BK291"/>
  <c r="BK255"/>
  <c r="J360"/>
  <c r="J261"/>
  <c r="BK136"/>
  <c r="J285"/>
  <c r="BK156"/>
  <c r="J312"/>
  <c r="BK153"/>
  <c r="BK356"/>
  <c r="J282"/>
  <c r="BK178"/>
  <c r="BK285"/>
  <c r="BK247"/>
  <c r="BK191"/>
  <c r="J136"/>
  <c i="18" r="BK517"/>
  <c r="J458"/>
  <c r="BK366"/>
  <c r="J279"/>
  <c r="BK559"/>
  <c r="BK508"/>
  <c r="J325"/>
  <c r="J199"/>
  <c r="J559"/>
  <c r="BK465"/>
  <c r="J426"/>
  <c r="J240"/>
  <c r="J161"/>
  <c r="J556"/>
  <c r="BK452"/>
  <c r="BK369"/>
  <c r="BK155"/>
  <c r="J502"/>
  <c r="J438"/>
  <c r="J310"/>
  <c r="J391"/>
  <c r="BK161"/>
  <c r="J593"/>
  <c r="BK523"/>
  <c r="J386"/>
  <c r="J152"/>
  <c r="BK396"/>
  <c r="J347"/>
  <c r="J144"/>
  <c i="19" r="J360"/>
  <c r="BK282"/>
  <c r="J207"/>
  <c r="BK392"/>
  <c r="BK354"/>
  <c r="J234"/>
  <c r="J354"/>
  <c r="J306"/>
  <c r="BK191"/>
  <c r="J399"/>
  <c r="J312"/>
  <c r="BK245"/>
  <c r="BK147"/>
  <c r="BK327"/>
  <c r="J245"/>
  <c r="J191"/>
  <c r="J138"/>
  <c r="BK399"/>
  <c r="J367"/>
  <c r="J324"/>
  <c r="J279"/>
  <c r="J180"/>
  <c r="BK312"/>
  <c i="20" r="J150"/>
  <c r="J217"/>
  <c r="J190"/>
  <c r="BK187"/>
  <c r="BK249"/>
  <c r="J140"/>
  <c r="J156"/>
  <c r="BK162"/>
  <c i="21" r="BK371"/>
  <c r="J362"/>
  <c r="J332"/>
  <c r="BK261"/>
  <c r="BK165"/>
  <c r="BK411"/>
  <c r="BK365"/>
  <c r="BK296"/>
  <c r="BK171"/>
  <c r="J347"/>
  <c r="J321"/>
  <c r="BK264"/>
  <c r="BK159"/>
  <c r="J411"/>
  <c r="BK317"/>
  <c r="J264"/>
  <c r="J156"/>
  <c r="BK398"/>
  <c r="BK194"/>
  <c r="BK145"/>
  <c r="J359"/>
  <c r="J275"/>
  <c r="J242"/>
  <c i="22" r="J209"/>
  <c r="J132"/>
  <c r="J213"/>
  <c r="J176"/>
  <c r="BK144"/>
  <c r="BK203"/>
  <c r="BK160"/>
  <c r="BK197"/>
  <c r="BK233"/>
  <c r="BK201"/>
  <c r="BK142"/>
  <c r="J182"/>
  <c r="J237"/>
  <c r="BK162"/>
  <c r="J225"/>
  <c r="BK158"/>
  <c i="23" r="J289"/>
  <c r="J226"/>
  <c r="BK165"/>
  <c r="BK287"/>
  <c r="BK253"/>
  <c r="BK201"/>
  <c r="BK185"/>
  <c r="BK234"/>
  <c r="BK169"/>
  <c r="BK295"/>
  <c r="J257"/>
  <c r="J203"/>
  <c r="J159"/>
  <c r="J259"/>
  <c r="J224"/>
  <c r="J147"/>
  <c r="BK215"/>
  <c r="BK191"/>
  <c r="J139"/>
  <c r="BK265"/>
  <c r="BK211"/>
  <c r="J183"/>
  <c r="BK275"/>
  <c r="BK209"/>
  <c r="BK141"/>
  <c i="24" r="J384"/>
  <c r="J270"/>
  <c r="J215"/>
  <c r="J406"/>
  <c r="J332"/>
  <c r="BK270"/>
  <c r="BK161"/>
  <c r="BK381"/>
  <c r="J316"/>
  <c r="J240"/>
  <c r="J372"/>
  <c r="J334"/>
  <c r="J200"/>
  <c r="J354"/>
  <c r="J303"/>
  <c r="J391"/>
  <c r="BK316"/>
  <c r="J267"/>
  <c r="BK206"/>
  <c r="BK393"/>
  <c r="J338"/>
  <c r="J143"/>
  <c r="J340"/>
  <c r="BK240"/>
  <c i="25" r="BK207"/>
  <c r="BK198"/>
  <c r="BK239"/>
  <c r="BK173"/>
  <c r="J204"/>
  <c r="J227"/>
  <c r="BK143"/>
  <c r="BK218"/>
  <c r="BK134"/>
  <c r="BK191"/>
  <c i="26" r="BK164"/>
  <c r="BK160"/>
  <c r="J139"/>
  <c i="27" r="J167"/>
  <c r="BK137"/>
  <c i="28" r="J154"/>
  <c r="J164"/>
  <c r="J138"/>
  <c r="J144"/>
  <c i="29" r="J226"/>
  <c r="J191"/>
  <c r="BK272"/>
  <c r="BK191"/>
  <c r="J188"/>
  <c i="30" r="BK251"/>
  <c r="J149"/>
  <c r="J143"/>
  <c r="BK261"/>
  <c r="J313"/>
  <c r="BK217"/>
  <c r="BK280"/>
  <c r="BK146"/>
  <c r="J299"/>
  <c r="BK238"/>
  <c r="J195"/>
  <c i="31" r="BK140"/>
  <c i="32" r="BK161"/>
  <c r="J191"/>
  <c r="J210"/>
  <c r="J177"/>
  <c r="J237"/>
  <c r="BK210"/>
  <c r="J147"/>
  <c r="BK139"/>
  <c r="J213"/>
  <c r="BK137"/>
  <c i="33" r="J134"/>
  <c r="BK159"/>
  <c r="BK154"/>
  <c r="J142"/>
  <c r="J140"/>
  <c i="34" r="BK173"/>
  <c r="BK135"/>
  <c r="J169"/>
  <c r="J177"/>
  <c r="BK149"/>
  <c r="BK159"/>
  <c i="35" r="J225"/>
  <c r="J168"/>
  <c r="J156"/>
  <c r="J171"/>
  <c r="BK216"/>
  <c r="J190"/>
  <c r="BK222"/>
  <c r="BK162"/>
  <c i="36" r="BK142"/>
  <c r="BK145"/>
  <c r="BK193"/>
  <c r="J132"/>
  <c r="BK167"/>
  <c r="BK157"/>
  <c i="37" r="BK868"/>
  <c r="J709"/>
  <c r="J657"/>
  <c r="J594"/>
  <c r="BK205"/>
  <c r="J921"/>
  <c r="BK827"/>
  <c r="BK804"/>
  <c r="BK747"/>
  <c r="BK615"/>
  <c r="BK472"/>
  <c r="BK323"/>
  <c r="BK900"/>
  <c r="BK642"/>
  <c r="BK537"/>
  <c r="BK897"/>
  <c r="J741"/>
  <c r="J651"/>
  <c r="BK233"/>
  <c r="BK929"/>
  <c r="J873"/>
  <c r="J798"/>
  <c r="J756"/>
  <c r="BK677"/>
  <c r="BK627"/>
  <c r="J515"/>
  <c r="J323"/>
  <c r="J824"/>
  <c r="J750"/>
  <c r="J718"/>
  <c r="BK670"/>
  <c r="BK630"/>
  <c r="J570"/>
  <c r="J534"/>
  <c r="J333"/>
  <c r="J176"/>
  <c r="BK753"/>
  <c r="BK695"/>
  <c r="BK621"/>
  <c r="J567"/>
  <c r="BK505"/>
  <c r="BK342"/>
  <c i="38" r="BK513"/>
  <c r="BK436"/>
  <c r="BK382"/>
  <c r="J534"/>
  <c r="BK319"/>
  <c r="BK608"/>
  <c r="J519"/>
  <c r="J404"/>
  <c r="BK222"/>
  <c r="BK563"/>
  <c r="BK482"/>
  <c r="BK337"/>
  <c r="BK540"/>
  <c r="J460"/>
  <c r="BK216"/>
  <c r="J641"/>
  <c r="BK569"/>
  <c r="J516"/>
  <c r="BK439"/>
  <c r="BK397"/>
  <c r="J291"/>
  <c r="BK638"/>
  <c r="J463"/>
  <c r="BK377"/>
  <c r="J552"/>
  <c r="BK496"/>
  <c r="J377"/>
  <c r="BK166"/>
  <c i="39" r="BK318"/>
  <c r="J271"/>
  <c r="J175"/>
  <c r="BK249"/>
  <c r="BK163"/>
  <c r="BK303"/>
  <c r="J274"/>
  <c r="BK186"/>
  <c r="J390"/>
  <c r="BK339"/>
  <c r="J254"/>
  <c r="J361"/>
  <c r="J312"/>
  <c r="BK336"/>
  <c r="BK367"/>
  <c r="BK398"/>
  <c r="J282"/>
  <c i="40" r="J303"/>
  <c r="BK228"/>
  <c r="J248"/>
  <c r="BK286"/>
  <c r="BK239"/>
  <c r="BK184"/>
  <c r="J213"/>
  <c r="J239"/>
  <c r="J298"/>
  <c r="J228"/>
  <c r="J221"/>
  <c i="41" r="BK504"/>
  <c r="BK467"/>
  <c r="J218"/>
  <c r="BK516"/>
  <c r="BK432"/>
  <c r="J375"/>
  <c r="BK278"/>
  <c r="BK214"/>
  <c r="BK489"/>
  <c r="J470"/>
  <c r="BK424"/>
  <c r="BK396"/>
  <c r="BK384"/>
  <c r="BK333"/>
  <c r="BK151"/>
  <c r="J464"/>
  <c r="BK418"/>
  <c r="BK375"/>
  <c r="J342"/>
  <c r="BK269"/>
  <c r="BK231"/>
  <c r="J194"/>
  <c r="J493"/>
  <c r="J444"/>
  <c r="J399"/>
  <c r="J369"/>
  <c r="J333"/>
  <c r="BK261"/>
  <c r="BK208"/>
  <c r="J501"/>
  <c r="J435"/>
  <c r="J323"/>
  <c r="J253"/>
  <c r="J522"/>
  <c r="BK435"/>
  <c r="BK256"/>
  <c r="BK438"/>
  <c r="BK405"/>
  <c r="J345"/>
  <c r="BK194"/>
  <c i="42" r="J405"/>
  <c r="J299"/>
  <c r="BK147"/>
  <c r="J371"/>
  <c r="BK332"/>
  <c r="J248"/>
  <c r="J350"/>
  <c r="BK279"/>
  <c r="BK226"/>
  <c r="J359"/>
  <c r="BK248"/>
  <c r="BK159"/>
  <c r="BK371"/>
  <c r="BK273"/>
  <c r="J159"/>
  <c r="J347"/>
  <c r="J323"/>
  <c r="BK259"/>
  <c r="BK144"/>
  <c r="J311"/>
  <c i="43" r="BK311"/>
  <c r="BK163"/>
  <c r="J345"/>
  <c r="J187"/>
  <c r="J244"/>
  <c r="BK345"/>
  <c r="BK252"/>
  <c r="BK375"/>
  <c r="BK302"/>
  <c r="BK360"/>
  <c r="BK297"/>
  <c r="J258"/>
  <c r="BK146"/>
  <c i="44" r="J383"/>
  <c r="BK322"/>
  <c r="BK175"/>
  <c r="BK335"/>
  <c r="J150"/>
  <c r="J402"/>
  <c r="J234"/>
  <c r="BK417"/>
  <c r="J328"/>
  <c r="BK246"/>
  <c r="J347"/>
  <c r="J153"/>
  <c r="BK314"/>
  <c r="BK150"/>
  <c r="BK284"/>
  <c r="BK221"/>
  <c r="BK138"/>
  <c r="J322"/>
  <c r="BK141"/>
  <c i="45" r="BK384"/>
  <c r="BK292"/>
  <c r="BK185"/>
  <c r="J384"/>
  <c r="J298"/>
  <c r="BK445"/>
  <c r="BK409"/>
  <c r="BK360"/>
  <c r="BK323"/>
  <c r="BK243"/>
  <c r="J345"/>
  <c r="BK312"/>
  <c r="J195"/>
  <c r="J360"/>
  <c r="BK301"/>
  <c r="BK400"/>
  <c r="BK348"/>
  <c r="BK202"/>
  <c r="J423"/>
  <c r="J318"/>
  <c r="BK260"/>
  <c r="BK148"/>
  <c r="BK182"/>
  <c i="46" r="J137"/>
  <c r="BK129"/>
  <c i="2" r="J131"/>
  <c i="1" r="AS98"/>
  <c r="AS124"/>
  <c r="AS102"/>
  <c i="2" r="BK180"/>
  <c i="1" r="AS159"/>
  <c r="AS134"/>
  <c i="2" r="BK134"/>
  <c i="1" r="AS114"/>
  <c i="3" r="BK136"/>
  <c i="4" r="J550"/>
  <c r="BK384"/>
  <c r="J224"/>
  <c r="J559"/>
  <c r="BK527"/>
  <c r="J420"/>
  <c r="J171"/>
  <c r="BK556"/>
  <c r="J241"/>
  <c r="BK478"/>
  <c r="J384"/>
  <c r="J182"/>
  <c r="J392"/>
  <c r="J218"/>
  <c r="J524"/>
  <c r="BK318"/>
  <c r="J198"/>
  <c r="J562"/>
  <c r="J278"/>
  <c r="J493"/>
  <c r="J313"/>
  <c i="5" r="J546"/>
  <c r="J338"/>
  <c r="BK222"/>
  <c r="BK525"/>
  <c r="J239"/>
  <c r="BK537"/>
  <c r="J509"/>
  <c r="BK440"/>
  <c r="BK300"/>
  <c r="BK509"/>
  <c r="J326"/>
  <c r="J196"/>
  <c r="BK474"/>
  <c r="BK255"/>
  <c r="BK534"/>
  <c r="J293"/>
  <c r="J149"/>
  <c r="BK540"/>
  <c r="J424"/>
  <c r="J260"/>
  <c r="BK581"/>
  <c r="BK434"/>
  <c r="BK236"/>
  <c i="6" r="BK425"/>
  <c r="J246"/>
  <c r="J425"/>
  <c r="J363"/>
  <c r="BK279"/>
  <c r="J451"/>
  <c r="BK239"/>
  <c r="J134"/>
  <c r="J460"/>
  <c r="BK382"/>
  <c r="J308"/>
  <c r="J442"/>
  <c r="BK406"/>
  <c r="BK271"/>
  <c r="J148"/>
  <c r="J223"/>
  <c r="J401"/>
  <c r="J312"/>
  <c r="J157"/>
  <c r="J329"/>
  <c r="BK206"/>
  <c i="7" r="BK318"/>
  <c r="BK407"/>
  <c r="BK364"/>
  <c r="J234"/>
  <c r="J414"/>
  <c r="BK331"/>
  <c r="J256"/>
  <c r="J248"/>
  <c r="BK152"/>
  <c r="J407"/>
  <c r="J178"/>
  <c r="J138"/>
  <c r="BK327"/>
  <c r="BK167"/>
  <c r="J367"/>
  <c r="BK148"/>
  <c r="BK308"/>
  <c r="BK220"/>
  <c i="8" r="J300"/>
  <c r="BK178"/>
  <c r="J224"/>
  <c r="BK169"/>
  <c r="J346"/>
  <c r="BK295"/>
  <c r="BK268"/>
  <c r="J218"/>
  <c r="J169"/>
  <c r="J312"/>
  <c r="J194"/>
  <c r="J153"/>
  <c r="BK258"/>
  <c r="BK224"/>
  <c r="BK147"/>
  <c r="BK298"/>
  <c r="BK230"/>
  <c r="BK159"/>
  <c r="BK336"/>
  <c r="BK315"/>
  <c r="BK280"/>
  <c i="9" r="J38"/>
  <c i="1" r="AW111"/>
  <c i="10" r="J252"/>
  <c r="J180"/>
  <c r="J131"/>
  <c r="J207"/>
  <c r="J177"/>
  <c r="J228"/>
  <c i="11" r="J282"/>
  <c r="J247"/>
  <c r="J244"/>
  <c r="BK269"/>
  <c r="BK155"/>
  <c r="J269"/>
  <c r="J211"/>
  <c r="BK152"/>
  <c i="16" r="BK290"/>
  <c r="J236"/>
  <c r="BK474"/>
  <c r="BK337"/>
  <c r="BK247"/>
  <c r="J468"/>
  <c r="BK370"/>
  <c r="J244"/>
  <c r="J488"/>
  <c r="J438"/>
  <c r="J256"/>
  <c i="17" r="J375"/>
  <c r="J291"/>
  <c r="J346"/>
  <c r="J235"/>
  <c r="BK146"/>
  <c r="BK288"/>
  <c r="J363"/>
  <c r="J251"/>
  <c r="BK341"/>
  <c r="BK181"/>
  <c r="BK360"/>
  <c r="BK328"/>
  <c r="BK232"/>
  <c i="18" r="J276"/>
  <c r="BK493"/>
  <c r="J372"/>
  <c r="J180"/>
  <c r="BK596"/>
  <c r="J331"/>
  <c r="J158"/>
  <c r="BK526"/>
  <c r="BK426"/>
  <c r="J177"/>
  <c r="BK505"/>
  <c r="J369"/>
  <c r="BK276"/>
  <c i="19" r="BK370"/>
  <c r="J303"/>
  <c r="J260"/>
  <c r="BK180"/>
  <c r="J274"/>
  <c r="J228"/>
  <c r="J327"/>
  <c r="J277"/>
  <c r="BK207"/>
  <c r="BK165"/>
  <c r="J379"/>
  <c r="J342"/>
  <c r="J309"/>
  <c r="J345"/>
  <c i="20" r="BK235"/>
  <c r="BK143"/>
  <c r="BK221"/>
  <c r="BK172"/>
  <c r="J238"/>
  <c r="J235"/>
  <c r="J162"/>
  <c i="21" r="J380"/>
  <c r="BK395"/>
  <c r="BK341"/>
  <c r="BK278"/>
  <c r="BK242"/>
  <c r="BK168"/>
  <c r="BK418"/>
  <c r="J398"/>
  <c r="J267"/>
  <c r="BK374"/>
  <c r="BK324"/>
  <c r="J234"/>
  <c r="J148"/>
  <c r="J371"/>
  <c r="J329"/>
  <c r="BK197"/>
  <c r="BK429"/>
  <c r="J365"/>
  <c r="J197"/>
  <c r="BK442"/>
  <c r="J289"/>
  <c r="J174"/>
  <c r="J162"/>
  <c i="22" r="BK225"/>
  <c r="J191"/>
  <c r="J136"/>
  <c r="BK215"/>
  <c r="BK170"/>
  <c r="BK237"/>
  <c r="BK164"/>
  <c r="BK132"/>
  <c r="BK168"/>
  <c r="BK223"/>
  <c r="BK189"/>
  <c r="BK219"/>
  <c r="BK150"/>
  <c r="J184"/>
  <c r="BK136"/>
  <c r="BK182"/>
  <c i="23" r="BK297"/>
  <c r="BK245"/>
  <c r="BK179"/>
  <c r="J149"/>
  <c r="BK273"/>
  <c r="BK232"/>
  <c r="BK177"/>
  <c r="J287"/>
  <c r="BK193"/>
  <c r="BK299"/>
  <c r="BK283"/>
  <c r="BK173"/>
  <c r="BK285"/>
  <c r="BK251"/>
  <c r="J213"/>
  <c r="J273"/>
  <c r="J209"/>
  <c r="BK155"/>
  <c r="BK259"/>
  <c r="J243"/>
  <c r="BK159"/>
  <c r="BK281"/>
  <c r="BK195"/>
  <c r="BK139"/>
  <c i="24" r="BK386"/>
  <c r="J262"/>
  <c r="J423"/>
  <c r="J386"/>
  <c r="J292"/>
  <c r="BK224"/>
  <c r="J426"/>
  <c r="J347"/>
  <c r="J306"/>
  <c r="J161"/>
  <c r="BK404"/>
  <c r="BK345"/>
  <c r="BK287"/>
  <c r="BK389"/>
  <c r="BK311"/>
  <c r="J212"/>
  <c r="BK374"/>
  <c r="BK297"/>
  <c r="J230"/>
  <c r="BK411"/>
  <c r="J376"/>
  <c r="J287"/>
  <c r="J378"/>
  <c r="J351"/>
  <c r="J294"/>
  <c i="25" r="J258"/>
  <c r="BK233"/>
  <c r="BK262"/>
  <c r="J146"/>
  <c r="J236"/>
  <c r="BK137"/>
  <c r="J188"/>
  <c r="J233"/>
  <c r="J137"/>
  <c r="J179"/>
  <c r="J216"/>
  <c r="J143"/>
  <c i="26" r="BK153"/>
  <c r="BK167"/>
  <c r="J134"/>
  <c i="27" r="BK160"/>
  <c r="J156"/>
  <c r="BK167"/>
  <c r="J160"/>
  <c i="28" r="BK172"/>
  <c r="BK164"/>
  <c r="BK157"/>
  <c r="BK144"/>
  <c r="J134"/>
  <c i="29" r="J175"/>
  <c r="J161"/>
  <c r="BK298"/>
  <c r="BK250"/>
  <c r="BK212"/>
  <c i="30" r="J293"/>
  <c r="BK202"/>
  <c r="J269"/>
  <c r="BK285"/>
  <c r="BK321"/>
  <c r="J140"/>
  <c r="J229"/>
  <c r="BK304"/>
  <c r="J232"/>
  <c r="J137"/>
  <c i="31" r="BK135"/>
  <c i="32" r="BK167"/>
  <c r="BK237"/>
  <c r="BK169"/>
  <c r="J135"/>
  <c r="BK173"/>
  <c r="BK141"/>
  <c r="BK235"/>
  <c r="J193"/>
  <c r="J131"/>
  <c r="J200"/>
  <c r="BK147"/>
  <c r="BK233"/>
  <c r="J198"/>
  <c r="J141"/>
  <c r="J204"/>
  <c r="J241"/>
  <c r="J161"/>
  <c i="33" r="J159"/>
  <c r="J154"/>
  <c r="BK150"/>
  <c r="BK140"/>
  <c r="BK132"/>
  <c r="BK136"/>
  <c r="BK152"/>
  <c i="34" r="J135"/>
  <c r="J175"/>
  <c r="BK147"/>
  <c r="BK129"/>
  <c r="J141"/>
  <c i="35" r="BK234"/>
  <c r="BK133"/>
  <c r="J216"/>
  <c r="BK219"/>
  <c r="J165"/>
  <c r="J204"/>
  <c r="BK139"/>
  <c r="J162"/>
  <c r="BK130"/>
  <c i="36" r="J174"/>
  <c r="BK154"/>
  <c r="J157"/>
  <c r="J184"/>
  <c i="37" r="BK877"/>
  <c r="BK756"/>
  <c r="J621"/>
  <c r="J381"/>
  <c r="J140"/>
  <c r="BK839"/>
  <c r="J910"/>
  <c r="BK750"/>
  <c r="BK674"/>
  <c r="J459"/>
  <c r="J233"/>
  <c r="BK888"/>
  <c r="J703"/>
  <c r="J615"/>
  <c r="BK521"/>
  <c r="BK320"/>
  <c r="BK703"/>
  <c r="J553"/>
  <c r="J310"/>
  <c r="J199"/>
  <c r="J827"/>
  <c r="J786"/>
  <c r="J715"/>
  <c r="BK636"/>
  <c r="BK567"/>
  <c r="BK376"/>
  <c r="J277"/>
  <c r="J815"/>
  <c r="BK721"/>
  <c r="J738"/>
  <c r="J648"/>
  <c r="BK579"/>
  <c r="BK556"/>
  <c r="BK524"/>
  <c r="BK161"/>
  <c i="38" r="J528"/>
  <c r="J439"/>
  <c r="BK372"/>
  <c r="BK158"/>
  <c r="J504"/>
  <c r="J166"/>
  <c r="BK596"/>
  <c r="J555"/>
  <c r="J424"/>
  <c r="J372"/>
  <c r="BK174"/>
  <c r="J546"/>
  <c r="J445"/>
  <c r="J256"/>
  <c r="BK519"/>
  <c r="BK454"/>
  <c r="BK177"/>
  <c r="J608"/>
  <c r="BK490"/>
  <c r="J401"/>
  <c r="BK240"/>
  <c r="J572"/>
  <c r="J454"/>
  <c r="J356"/>
  <c i="39" r="J330"/>
  <c r="J303"/>
  <c r="BK274"/>
  <c r="BK241"/>
  <c r="J364"/>
  <c r="J241"/>
  <c r="J150"/>
  <c r="J294"/>
  <c r="J249"/>
  <c r="BK147"/>
  <c r="J342"/>
  <c r="BK282"/>
  <c r="J139"/>
  <c r="J315"/>
  <c r="J166"/>
  <c r="BK330"/>
  <c r="J186"/>
  <c i="40" r="BK298"/>
  <c r="BK242"/>
  <c r="J279"/>
  <c r="J174"/>
  <c r="J270"/>
  <c r="BK248"/>
  <c r="BK143"/>
  <c r="BK279"/>
  <c r="BK146"/>
  <c r="BK221"/>
  <c r="J143"/>
  <c r="BK139"/>
  <c i="41" r="BK485"/>
  <c r="BK402"/>
  <c r="J156"/>
  <c r="J339"/>
  <c r="BK473"/>
  <c r="J393"/>
  <c r="J278"/>
  <c r="BK450"/>
  <c r="BK179"/>
  <c r="J418"/>
  <c r="J348"/>
  <c i="42" r="J411"/>
  <c r="BK362"/>
  <c r="J190"/>
  <c r="J365"/>
  <c r="BK282"/>
  <c r="J147"/>
  <c r="J305"/>
  <c r="J202"/>
  <c r="BK289"/>
  <c r="BK141"/>
  <c r="BK350"/>
  <c r="BK215"/>
  <c r="BK338"/>
  <c r="BK305"/>
  <c r="BK223"/>
  <c r="BK344"/>
  <c r="BK193"/>
  <c i="43" r="BK274"/>
  <c r="BK175"/>
  <c r="J311"/>
  <c r="BK169"/>
  <c r="BK294"/>
  <c r="J308"/>
  <c r="J163"/>
  <c r="J197"/>
  <c r="J327"/>
  <c r="BK140"/>
  <c r="BK200"/>
  <c r="BK366"/>
  <c r="BK305"/>
  <c r="BK248"/>
  <c r="BK137"/>
  <c i="44" r="BK377"/>
  <c r="BK294"/>
  <c r="J261"/>
  <c r="BK164"/>
  <c r="J319"/>
  <c r="BK431"/>
  <c r="J350"/>
  <c r="J218"/>
  <c r="J356"/>
  <c r="BK257"/>
  <c r="J181"/>
  <c r="BK380"/>
  <c r="J246"/>
  <c r="J303"/>
  <c r="J158"/>
  <c r="J359"/>
  <c r="J243"/>
  <c r="J164"/>
  <c r="BK331"/>
  <c i="45" r="J404"/>
  <c r="BK272"/>
  <c r="J182"/>
  <c r="BK404"/>
  <c r="BK309"/>
  <c r="J212"/>
  <c r="BK434"/>
  <c r="BK354"/>
  <c r="J301"/>
  <c r="BK393"/>
  <c r="BK235"/>
  <c r="J381"/>
  <c r="J326"/>
  <c r="J246"/>
  <c r="J397"/>
  <c r="BK295"/>
  <c r="BK145"/>
  <c r="J369"/>
  <c r="J279"/>
  <c r="BK195"/>
  <c r="J309"/>
  <c i="46" r="BK165"/>
  <c r="J148"/>
  <c i="1" r="AS161"/>
  <c i="2" r="J148"/>
  <c i="1" r="AS112"/>
  <c i="2" r="J134"/>
  <c r="J146"/>
  <c i="1" r="AS138"/>
  <c i="2" r="J163"/>
  <c r="BK163"/>
  <c i="1" r="AS120"/>
  <c r="AS96"/>
  <c i="3" r="J133"/>
  <c i="4" r="J515"/>
  <c r="BK329"/>
  <c r="J593"/>
  <c r="BK534"/>
  <c r="BK354"/>
  <c r="J138"/>
  <c r="BK414"/>
  <c r="J301"/>
  <c r="J134"/>
  <c r="J408"/>
  <c r="J294"/>
  <c r="BK460"/>
  <c r="J266"/>
  <c r="J167"/>
  <c r="BK349"/>
  <c r="J215"/>
  <c r="J556"/>
  <c r="J478"/>
  <c r="J271"/>
  <c r="BK509"/>
  <c r="J400"/>
  <c r="BK187"/>
  <c i="5" r="BK415"/>
  <c r="J322"/>
  <c r="BK134"/>
  <c r="J467"/>
  <c r="J531"/>
  <c r="BK461"/>
  <c r="J360"/>
  <c r="J189"/>
  <c r="J367"/>
  <c r="BK200"/>
  <c r="BK478"/>
  <c r="J354"/>
  <c r="J222"/>
  <c r="BK566"/>
  <c r="BK481"/>
  <c r="J285"/>
  <c r="BK138"/>
  <c r="J496"/>
  <c r="BK288"/>
  <c r="J606"/>
  <c r="J563"/>
  <c r="J364"/>
  <c i="6" r="BK454"/>
  <c r="J422"/>
  <c r="J276"/>
  <c r="J416"/>
  <c r="J357"/>
  <c r="J226"/>
  <c r="BK401"/>
  <c r="BK223"/>
  <c r="J477"/>
  <c r="BK416"/>
  <c r="BK320"/>
  <c r="J190"/>
  <c r="J412"/>
  <c r="BK217"/>
  <c r="J389"/>
  <c r="BK134"/>
  <c r="BK324"/>
  <c r="BK190"/>
  <c r="J367"/>
  <c r="J236"/>
  <c i="7" r="BK340"/>
  <c r="BK237"/>
  <c r="BK354"/>
  <c r="BK271"/>
  <c r="J184"/>
  <c r="BK346"/>
  <c r="BK367"/>
  <c r="BK277"/>
  <c r="J197"/>
  <c r="J375"/>
  <c r="J194"/>
  <c r="BK142"/>
  <c r="J308"/>
  <c r="BK159"/>
  <c r="J364"/>
  <c r="J382"/>
  <c r="BK197"/>
  <c i="8" r="BK303"/>
  <c r="BK286"/>
  <c r="J336"/>
  <c r="J275"/>
  <c r="J206"/>
  <c r="BK135"/>
  <c r="BK206"/>
  <c r="J298"/>
  <c r="BK242"/>
  <c r="BK330"/>
  <c r="J306"/>
  <c r="BK289"/>
  <c r="BK236"/>
  <c r="BK166"/>
  <c r="BK346"/>
  <c r="J295"/>
  <c r="J248"/>
  <c r="J144"/>
  <c i="9" r="F40"/>
  <c i="1" r="BC111"/>
  <c r="BC110"/>
  <c i="10" r="J231"/>
  <c r="BK228"/>
  <c r="J260"/>
  <c r="BK243"/>
  <c r="J308"/>
  <c r="BK207"/>
  <c i="11" r="J251"/>
  <c r="BK251"/>
  <c r="BK202"/>
  <c r="BK286"/>
  <c r="BK164"/>
  <c r="BK138"/>
  <c i="12" r="J262"/>
  <c r="BK210"/>
  <c r="BK250"/>
  <c r="J234"/>
  <c r="BK158"/>
  <c r="J198"/>
  <c r="J192"/>
  <c r="BK257"/>
  <c r="BK152"/>
  <c r="BK265"/>
  <c r="BK198"/>
  <c r="BK226"/>
  <c r="J250"/>
  <c r="J158"/>
  <c i="13" r="BK446"/>
  <c r="J386"/>
  <c r="BK303"/>
  <c r="BK248"/>
  <c r="BK480"/>
  <c r="J416"/>
  <c r="J173"/>
  <c r="BK437"/>
  <c r="BK360"/>
  <c r="BK146"/>
  <c r="BK477"/>
  <c r="BK408"/>
  <c r="BK306"/>
  <c r="J522"/>
  <c r="BK455"/>
  <c r="J245"/>
  <c r="J511"/>
  <c r="BK449"/>
  <c r="BK376"/>
  <c r="J293"/>
  <c r="J507"/>
  <c r="J437"/>
  <c r="BK347"/>
  <c r="J229"/>
  <c r="J501"/>
  <c r="J363"/>
  <c r="BK208"/>
  <c i="14" r="J485"/>
  <c r="BK411"/>
  <c r="BK225"/>
  <c r="J455"/>
  <c r="BK305"/>
  <c r="J506"/>
  <c r="J461"/>
  <c r="BK500"/>
  <c r="BK384"/>
  <c r="J279"/>
  <c r="J192"/>
  <c r="BK142"/>
  <c r="J333"/>
  <c r="J225"/>
  <c r="J515"/>
  <c r="J415"/>
  <c r="J357"/>
  <c r="J166"/>
  <c r="J435"/>
  <c r="J327"/>
  <c r="J256"/>
  <c r="BK166"/>
  <c r="J491"/>
  <c r="J428"/>
  <c r="BK310"/>
  <c r="BK256"/>
  <c r="J142"/>
  <c i="15" r="J341"/>
  <c r="J312"/>
  <c r="BK288"/>
  <c r="BK159"/>
  <c r="BK357"/>
  <c r="BK294"/>
  <c r="J224"/>
  <c r="BK215"/>
  <c r="J136"/>
  <c r="J334"/>
  <c r="J255"/>
  <c r="BK146"/>
  <c r="J315"/>
  <c r="J199"/>
  <c r="BK278"/>
  <c r="BK367"/>
  <c r="BK264"/>
  <c r="BK178"/>
  <c r="J143"/>
  <c i="16" r="BK450"/>
  <c r="J426"/>
  <c r="BK307"/>
  <c r="J190"/>
  <c r="BK453"/>
  <c r="BK364"/>
  <c r="J253"/>
  <c r="BK161"/>
  <c r="BK513"/>
  <c r="BK465"/>
  <c r="J367"/>
  <c r="BK480"/>
  <c r="J358"/>
  <c r="BK244"/>
  <c r="J170"/>
  <c r="J148"/>
  <c r="J462"/>
  <c r="BK353"/>
  <c r="J247"/>
  <c r="BK499"/>
  <c r="BK405"/>
  <c r="J290"/>
  <c r="BK426"/>
  <c r="BK367"/>
  <c r="BK175"/>
  <c r="BK502"/>
  <c r="J420"/>
  <c r="J138"/>
  <c i="17" r="J366"/>
  <c r="BK241"/>
  <c r="BK322"/>
  <c r="J232"/>
  <c r="BK312"/>
  <c r="BK271"/>
  <c r="J208"/>
  <c r="BK319"/>
  <c r="BK220"/>
  <c r="J319"/>
  <c r="J199"/>
  <c r="J372"/>
  <c r="J258"/>
  <c r="BK363"/>
  <c r="J297"/>
  <c r="BK208"/>
  <c r="BK306"/>
  <c r="BK261"/>
  <c r="BK235"/>
  <c i="18" r="J553"/>
  <c r="J511"/>
  <c r="J441"/>
  <c r="BK347"/>
  <c r="BK196"/>
  <c r="J573"/>
  <c r="BK511"/>
  <c r="J342"/>
  <c r="BK252"/>
  <c r="BK573"/>
  <c r="BK484"/>
  <c r="BK429"/>
  <c r="BK297"/>
  <c r="BK166"/>
  <c r="BK544"/>
  <c r="J429"/>
  <c r="BK325"/>
  <c r="J148"/>
  <c r="BK435"/>
  <c r="BK243"/>
  <c r="J447"/>
  <c r="BK303"/>
  <c r="J596"/>
  <c r="J432"/>
  <c r="BK199"/>
  <c r="BK541"/>
  <c r="J366"/>
  <c r="BK279"/>
  <c i="19" r="J392"/>
  <c r="J292"/>
  <c r="J241"/>
  <c r="BK135"/>
  <c r="BK357"/>
  <c r="J168"/>
  <c r="J321"/>
  <c r="BK251"/>
  <c r="J144"/>
  <c r="BK363"/>
  <c r="J351"/>
  <c r="J339"/>
  <c r="J295"/>
  <c r="BK292"/>
  <c r="BK228"/>
  <c r="BK144"/>
  <c r="J212"/>
  <c i="20" r="J230"/>
  <c r="J242"/>
  <c r="BK251"/>
  <c r="BK156"/>
  <c r="J212"/>
  <c r="BK206"/>
  <c r="J143"/>
  <c i="21" r="J421"/>
  <c r="J404"/>
  <c r="BK353"/>
  <c r="J304"/>
  <c r="BK225"/>
  <c r="BK377"/>
  <c r="BK174"/>
  <c r="BK407"/>
  <c r="J338"/>
  <c r="J317"/>
  <c r="BK156"/>
  <c r="BK314"/>
  <c r="J261"/>
  <c r="J137"/>
  <c r="BK386"/>
  <c r="J278"/>
  <c r="J383"/>
  <c r="J212"/>
  <c i="22" r="J154"/>
  <c r="J235"/>
  <c r="J189"/>
  <c r="J201"/>
  <c r="J150"/>
  <c r="BK209"/>
  <c r="BK146"/>
  <c r="BK199"/>
  <c r="BK235"/>
  <c r="J170"/>
  <c r="J223"/>
  <c r="J144"/>
  <c r="BK207"/>
  <c i="23" r="J285"/>
  <c r="J222"/>
  <c r="J163"/>
  <c r="J263"/>
  <c r="BK203"/>
  <c r="BK189"/>
  <c r="BK145"/>
  <c r="J228"/>
  <c r="BK171"/>
  <c r="J297"/>
  <c r="BK249"/>
  <c r="J187"/>
  <c r="J151"/>
  <c r="J253"/>
  <c r="J219"/>
  <c r="J153"/>
  <c r="BK228"/>
  <c r="BK181"/>
  <c r="BK135"/>
  <c r="J249"/>
  <c r="J207"/>
  <c r="BK149"/>
  <c r="BK199"/>
  <c r="BK137"/>
  <c i="24" r="BK289"/>
  <c r="J236"/>
  <c r="BK408"/>
  <c r="J322"/>
  <c r="J209"/>
  <c r="BK423"/>
  <c r="BK363"/>
  <c r="BK279"/>
  <c r="J414"/>
  <c r="BK351"/>
  <c r="BK306"/>
  <c r="BK188"/>
  <c r="BK372"/>
  <c r="BK322"/>
  <c r="J221"/>
  <c r="J359"/>
  <c r="BK303"/>
  <c r="BK250"/>
  <c r="J218"/>
  <c r="BK391"/>
  <c r="BK215"/>
  <c r="BK359"/>
  <c r="J289"/>
  <c i="25" r="J195"/>
  <c r="J239"/>
  <c r="BK248"/>
  <c r="BK146"/>
  <c r="BK195"/>
  <c r="J262"/>
  <c r="BK176"/>
  <c r="J245"/>
  <c r="BK210"/>
  <c r="J210"/>
  <c r="BK182"/>
  <c i="26" r="BK141"/>
  <c r="J157"/>
  <c r="J150"/>
  <c r="J144"/>
  <c i="27" r="BK141"/>
  <c r="BK133"/>
  <c r="J133"/>
  <c i="28" r="J191"/>
  <c r="BK191"/>
  <c r="BK174"/>
  <c r="BK194"/>
  <c r="J177"/>
  <c r="BK160"/>
  <c i="29" r="J272"/>
  <c r="BK280"/>
  <c r="BK206"/>
  <c r="BK139"/>
  <c i="30" r="J175"/>
  <c r="J170"/>
  <c r="BK223"/>
  <c r="J282"/>
  <c r="BK155"/>
  <c r="J223"/>
  <c r="BK265"/>
  <c r="BK186"/>
  <c r="J261"/>
  <c r="BK248"/>
  <c i="31" r="J130"/>
  <c i="32" r="BK175"/>
  <c r="BK153"/>
  <c r="BK217"/>
  <c r="J235"/>
  <c r="BK149"/>
  <c r="BK213"/>
  <c r="J181"/>
  <c r="J133"/>
  <c r="J239"/>
  <c r="BK181"/>
  <c r="BK257"/>
  <c r="J253"/>
  <c r="J223"/>
  <c r="J149"/>
  <c i="33" r="BK148"/>
  <c r="J177"/>
  <c r="BK142"/>
  <c r="J148"/>
  <c r="J163"/>
  <c r="J152"/>
  <c r="BK157"/>
  <c i="34" r="J149"/>
  <c r="J145"/>
  <c r="BK165"/>
  <c r="BK133"/>
  <c r="J154"/>
  <c r="J173"/>
  <c i="35" r="BK225"/>
  <c r="BK187"/>
  <c r="J178"/>
  <c r="BK181"/>
  <c r="BK193"/>
  <c r="BK152"/>
  <c r="BK156"/>
  <c r="J234"/>
  <c r="J152"/>
  <c i="36" r="J196"/>
  <c r="J181"/>
  <c r="J193"/>
  <c r="BK161"/>
  <c r="BK151"/>
  <c r="J139"/>
  <c i="37" r="BK818"/>
  <c r="J747"/>
  <c r="J677"/>
  <c r="BK534"/>
  <c r="J161"/>
  <c r="BK903"/>
  <c r="J807"/>
  <c r="BK196"/>
  <c r="J882"/>
  <c r="J735"/>
  <c r="BK542"/>
  <c r="J469"/>
  <c r="J358"/>
  <c r="J214"/>
  <c r="BK778"/>
  <c r="J624"/>
  <c r="J606"/>
  <c r="J485"/>
  <c r="J330"/>
  <c r="J848"/>
  <c r="J667"/>
  <c r="J431"/>
  <c r="J915"/>
  <c r="BK801"/>
  <c r="BK738"/>
  <c r="BK591"/>
  <c r="J449"/>
  <c r="J839"/>
  <c r="BK744"/>
  <c r="BK701"/>
  <c r="BK660"/>
  <c r="J597"/>
  <c r="J556"/>
  <c r="BK330"/>
  <c r="BK792"/>
  <c r="J759"/>
  <c r="BK698"/>
  <c r="J633"/>
  <c r="BK573"/>
  <c r="J537"/>
  <c r="BK440"/>
  <c r="J223"/>
  <c i="38" r="BK531"/>
  <c r="J473"/>
  <c r="J222"/>
  <c r="J531"/>
  <c r="BK266"/>
  <c r="BK641"/>
  <c r="BK584"/>
  <c r="BK484"/>
  <c r="BK343"/>
  <c r="J618"/>
  <c r="BK588"/>
  <c r="J490"/>
  <c r="J442"/>
  <c r="J183"/>
  <c r="J466"/>
  <c r="J304"/>
  <c r="J638"/>
  <c r="J578"/>
  <c r="J543"/>
  <c r="J487"/>
  <c r="J364"/>
  <c r="J243"/>
  <c r="BK618"/>
  <c r="J421"/>
  <c r="J174"/>
  <c r="BK504"/>
  <c r="J382"/>
  <c i="39" r="J393"/>
  <c r="BK309"/>
  <c r="J277"/>
  <c r="BK207"/>
  <c r="J207"/>
  <c r="J356"/>
  <c r="BK277"/>
  <c r="BK210"/>
  <c r="J143"/>
  <c r="BK297"/>
  <c r="J153"/>
  <c r="J352"/>
  <c r="J213"/>
  <c r="J210"/>
  <c r="BK321"/>
  <c r="BK324"/>
  <c r="J221"/>
  <c i="40" r="J264"/>
  <c r="J282"/>
  <c r="J232"/>
  <c r="BK135"/>
  <c r="J160"/>
  <c r="J235"/>
  <c r="J273"/>
  <c r="J286"/>
  <c r="BK192"/>
  <c r="J184"/>
  <c i="41" r="BK511"/>
  <c r="J355"/>
  <c r="J527"/>
  <c r="J415"/>
  <c r="J336"/>
  <c r="BK156"/>
  <c r="J473"/>
  <c r="BK342"/>
  <c r="BK197"/>
  <c r="J438"/>
  <c r="J231"/>
  <c r="BK409"/>
  <c r="BK387"/>
  <c r="J172"/>
  <c i="42" r="J397"/>
  <c r="BK323"/>
  <c r="BK411"/>
  <c r="BK356"/>
  <c r="J289"/>
  <c r="BK231"/>
  <c r="J356"/>
  <c r="J266"/>
  <c r="J179"/>
  <c r="BK256"/>
  <c r="BK402"/>
  <c r="J223"/>
  <c r="J153"/>
  <c r="J326"/>
  <c r="BK270"/>
  <c r="BK162"/>
  <c r="BK285"/>
  <c r="J138"/>
  <c i="43" r="J264"/>
  <c r="J366"/>
  <c r="J274"/>
  <c r="BK327"/>
  <c r="J140"/>
  <c r="BK277"/>
  <c r="BK342"/>
  <c r="J305"/>
  <c r="BK357"/>
  <c r="BK190"/>
  <c r="J370"/>
  <c r="BK308"/>
  <c r="BK152"/>
  <c r="BK336"/>
  <c r="J271"/>
  <c r="BK149"/>
  <c i="44" r="BK390"/>
  <c r="BK356"/>
  <c r="J268"/>
  <c r="J185"/>
  <c r="BK347"/>
  <c r="BK147"/>
  <c r="J380"/>
  <c r="BK261"/>
  <c r="J141"/>
  <c r="BK319"/>
  <c r="BK254"/>
  <c r="BK144"/>
  <c r="BK280"/>
  <c r="J144"/>
  <c r="BK328"/>
  <c r="BK300"/>
  <c r="J426"/>
  <c r="BK271"/>
  <c r="J188"/>
  <c r="J344"/>
  <c r="J284"/>
  <c i="45" r="BK429"/>
  <c r="J323"/>
  <c r="J409"/>
  <c r="BK342"/>
  <c r="BK246"/>
  <c r="BK442"/>
  <c r="BK390"/>
  <c r="J342"/>
  <c r="J175"/>
  <c r="BK318"/>
  <c r="BK254"/>
  <c r="BK154"/>
  <c r="BK304"/>
  <c r="J226"/>
  <c r="J354"/>
  <c r="BK257"/>
  <c r="J154"/>
  <c r="J426"/>
  <c r="BK335"/>
  <c r="J192"/>
  <c r="J243"/>
  <c i="46" r="BK148"/>
  <c r="J142"/>
  <c i="2" r="J170"/>
  <c i="1" r="AS122"/>
  <c r="AS147"/>
  <c i="2" r="BK167"/>
  <c r="BK148"/>
  <c r="J177"/>
  <c i="1" r="AS168"/>
  <c r="AS116"/>
  <c i="2" r="BK160"/>
  <c i="3" r="BK130"/>
  <c i="4" r="BK559"/>
  <c r="J490"/>
  <c r="BK278"/>
  <c r="J160"/>
  <c r="BK550"/>
  <c r="BK434"/>
  <c r="J305"/>
  <c r="J587"/>
  <c r="BK266"/>
  <c r="J530"/>
  <c r="J442"/>
  <c r="J253"/>
  <c r="BK484"/>
  <c r="BK342"/>
  <c r="J521"/>
  <c r="BK275"/>
  <c r="J576"/>
  <c r="BK521"/>
  <c r="BK446"/>
  <c r="BK178"/>
  <c r="J414"/>
  <c r="J257"/>
  <c i="5" r="BK543"/>
  <c r="BK367"/>
  <c r="J575"/>
  <c r="BK360"/>
  <c r="J138"/>
  <c r="J499"/>
  <c r="BK430"/>
  <c r="J212"/>
  <c r="J489"/>
  <c r="J226"/>
  <c r="J558"/>
  <c r="J443"/>
  <c r="BK217"/>
  <c r="BK546"/>
  <c r="BK388"/>
  <c r="J134"/>
  <c r="J457"/>
  <c r="J168"/>
  <c r="BK471"/>
  <c r="J307"/>
  <c r="BK212"/>
  <c i="6" r="J433"/>
  <c r="J279"/>
  <c r="BK433"/>
  <c r="BK341"/>
  <c r="J239"/>
  <c r="BK347"/>
  <c r="BK148"/>
  <c r="BK446"/>
  <c r="BK363"/>
  <c r="BK304"/>
  <c r="BK414"/>
  <c r="BK354"/>
  <c r="BK262"/>
  <c r="J144"/>
  <c i="7" r="BK312"/>
  <c r="BK184"/>
  <c r="BK378"/>
  <c r="J242"/>
  <c r="J378"/>
  <c r="BK295"/>
  <c r="BK265"/>
  <c r="BK178"/>
  <c r="BK211"/>
  <c r="J152"/>
  <c r="J334"/>
  <c r="BK289"/>
  <c r="BK134"/>
  <c r="J331"/>
  <c r="BK372"/>
  <c r="J271"/>
  <c i="8" r="BK342"/>
  <c r="BK248"/>
  <c r="J322"/>
  <c r="J264"/>
  <c r="J135"/>
  <c i="10" r="J249"/>
  <c r="J183"/>
  <c r="J216"/>
  <c r="J234"/>
  <c r="BK231"/>
  <c r="BK312"/>
  <c r="J202"/>
  <c r="J172"/>
  <c i="11" r="J286"/>
  <c r="BK231"/>
  <c r="J202"/>
  <c r="J258"/>
  <c r="J241"/>
  <c r="J231"/>
  <c r="BK211"/>
  <c r="BK191"/>
  <c r="J164"/>
  <c r="J152"/>
  <c r="J141"/>
  <c r="BK241"/>
  <c r="BK194"/>
  <c r="BK158"/>
  <c r="BK141"/>
  <c r="BK273"/>
  <c r="J180"/>
  <c r="BK135"/>
  <c r="J191"/>
  <c r="BK260"/>
  <c r="BK180"/>
  <c r="J279"/>
  <c r="BK217"/>
  <c r="J158"/>
  <c i="12" r="BK184"/>
  <c r="BK204"/>
  <c r="J142"/>
  <c r="J210"/>
  <c r="BK231"/>
  <c r="BK139"/>
  <c r="J215"/>
  <c r="J161"/>
  <c r="BK215"/>
  <c i="13" r="BK541"/>
  <c r="BK434"/>
  <c r="J373"/>
  <c r="BK257"/>
  <c r="J153"/>
  <c r="BK440"/>
  <c r="J350"/>
  <c r="BK150"/>
  <c r="BK431"/>
  <c r="J376"/>
  <c r="BK522"/>
  <c r="J455"/>
  <c r="J365"/>
  <c r="BK300"/>
  <c r="J525"/>
  <c r="J434"/>
  <c r="J272"/>
  <c r="J143"/>
  <c r="BK483"/>
  <c r="BK411"/>
  <c r="BK383"/>
  <c r="BK245"/>
  <c r="BK525"/>
  <c r="BK428"/>
  <c r="J309"/>
  <c r="BK156"/>
  <c r="J446"/>
  <c r="BK232"/>
  <c r="J146"/>
  <c i="14" r="J488"/>
  <c r="BK440"/>
  <c r="J314"/>
  <c r="J534"/>
  <c r="BK339"/>
  <c r="BK192"/>
  <c r="J527"/>
  <c r="BK485"/>
  <c r="J446"/>
  <c r="J511"/>
  <c r="BK422"/>
  <c r="BK367"/>
  <c r="J222"/>
  <c r="J418"/>
  <c r="BK357"/>
  <c r="BK273"/>
  <c r="J523"/>
  <c r="BK288"/>
  <c r="BK482"/>
  <c r="J401"/>
  <c r="J288"/>
  <c r="J497"/>
  <c r="J443"/>
  <c r="J267"/>
  <c r="BK158"/>
  <c i="15" r="BK338"/>
  <c r="J258"/>
  <c r="BK153"/>
  <c r="J338"/>
  <c r="J271"/>
  <c r="BK238"/>
  <c r="J178"/>
  <c r="BK361"/>
  <c r="J150"/>
  <c r="BK300"/>
  <c r="J220"/>
  <c r="BK136"/>
  <c r="J282"/>
  <c r="J159"/>
  <c r="BK247"/>
  <c i="16" r="J465"/>
  <c r="J319"/>
  <c r="BK250"/>
  <c r="J155"/>
  <c r="BK384"/>
  <c r="J167"/>
  <c r="J441"/>
  <c r="BK277"/>
  <c r="J492"/>
  <c r="BK379"/>
  <c r="BK259"/>
  <c r="BK144"/>
  <c r="BK394"/>
  <c r="J233"/>
  <c i="17" r="BK334"/>
  <c r="J220"/>
  <c r="BK315"/>
  <c r="J162"/>
  <c r="J341"/>
  <c r="J224"/>
  <c r="J303"/>
  <c r="BK353"/>
  <c r="BK215"/>
  <c r="J139"/>
  <c r="J356"/>
  <c r="J247"/>
  <c r="BK150"/>
  <c r="J334"/>
  <c r="BK278"/>
  <c i="18" r="J435"/>
  <c r="BK273"/>
  <c r="BK576"/>
  <c r="J547"/>
  <c r="J490"/>
  <c r="BK432"/>
  <c r="BK291"/>
  <c r="BK593"/>
  <c r="BK564"/>
  <c r="BK476"/>
  <c r="J237"/>
  <c r="J469"/>
  <c r="J300"/>
  <c r="BK152"/>
  <c r="BK444"/>
  <c r="J193"/>
  <c r="BK532"/>
  <c r="J484"/>
  <c r="BK378"/>
  <c r="BK158"/>
  <c r="J493"/>
  <c r="BK351"/>
  <c r="J138"/>
  <c i="19" r="J363"/>
  <c r="J315"/>
  <c r="J225"/>
  <c r="J385"/>
  <c r="J357"/>
  <c r="BK237"/>
  <c r="BK183"/>
  <c r="BK336"/>
  <c r="J396"/>
  <c r="J318"/>
  <c r="BK277"/>
  <c r="BK212"/>
  <c r="J254"/>
  <c i="20" r="J172"/>
  <c r="BK230"/>
  <c r="BK242"/>
  <c r="BK179"/>
  <c r="BK238"/>
  <c r="BK176"/>
  <c r="J246"/>
  <c r="BK193"/>
  <c r="J179"/>
  <c r="J182"/>
  <c i="21" r="J374"/>
  <c r="BK380"/>
  <c r="BK335"/>
  <c r="J284"/>
  <c r="BK215"/>
  <c r="J442"/>
  <c r="J407"/>
  <c r="BK344"/>
  <c r="J247"/>
  <c r="BK140"/>
  <c r="BK362"/>
  <c r="BK289"/>
  <c r="J231"/>
  <c r="J418"/>
  <c r="BK347"/>
  <c r="J324"/>
  <c r="BK272"/>
  <c r="J145"/>
  <c r="BK392"/>
  <c r="J251"/>
  <c r="J437"/>
  <c r="J356"/>
  <c r="J225"/>
  <c r="BK148"/>
  <c r="BK152"/>
  <c i="22" r="J211"/>
  <c r="J146"/>
  <c r="BK229"/>
  <c r="BK195"/>
  <c r="BK166"/>
  <c r="BK130"/>
  <c r="J195"/>
  <c r="BK148"/>
  <c r="BK186"/>
  <c r="J148"/>
  <c r="J205"/>
  <c r="J164"/>
  <c r="J233"/>
  <c r="J166"/>
  <c r="BK221"/>
  <c r="BK152"/>
  <c r="BK205"/>
  <c r="BK140"/>
  <c i="23" r="J281"/>
  <c r="BK219"/>
  <c r="J155"/>
  <c r="J267"/>
  <c r="BK255"/>
  <c r="BK222"/>
  <c r="J193"/>
  <c r="BK289"/>
  <c r="BK207"/>
  <c r="BK163"/>
  <c r="J293"/>
  <c r="J230"/>
  <c r="BK167"/>
  <c r="BK277"/>
  <c r="J215"/>
  <c r="J283"/>
  <c r="BK213"/>
  <c r="J165"/>
  <c r="BK257"/>
  <c r="J237"/>
  <c r="BK175"/>
  <c r="J141"/>
  <c r="J211"/>
  <c r="J171"/>
  <c i="24" r="BK421"/>
  <c r="BK378"/>
  <c r="BK267"/>
  <c r="J179"/>
  <c r="J402"/>
  <c r="BK325"/>
  <c r="BK262"/>
  <c r="BK429"/>
  <c r="J408"/>
  <c r="BK319"/>
  <c r="BK256"/>
  <c r="BK406"/>
  <c r="J366"/>
  <c r="BK276"/>
  <c r="BK155"/>
  <c r="J325"/>
  <c r="J279"/>
  <c r="BK369"/>
  <c r="BK273"/>
  <c r="J247"/>
  <c r="BK203"/>
  <c r="BK384"/>
  <c r="J314"/>
  <c r="BK361"/>
  <c r="J343"/>
  <c r="BK209"/>
  <c i="25" r="J248"/>
  <c r="BK140"/>
  <c r="BK188"/>
  <c r="J201"/>
  <c r="J218"/>
  <c r="J134"/>
  <c r="J198"/>
  <c r="BK131"/>
  <c r="BK163"/>
  <c r="J185"/>
  <c i="26" r="J137"/>
  <c r="BK144"/>
  <c r="J164"/>
  <c r="BK134"/>
  <c r="BK137"/>
  <c i="27" r="J153"/>
  <c r="J150"/>
  <c i="28" r="J194"/>
  <c r="J172"/>
  <c r="BK179"/>
  <c r="J183"/>
  <c r="J174"/>
  <c r="BK200"/>
  <c i="29" r="BK286"/>
  <c r="J217"/>
  <c r="BK303"/>
  <c r="J259"/>
  <c r="BK185"/>
  <c r="BK142"/>
  <c r="BK289"/>
  <c r="BK259"/>
  <c r="J206"/>
  <c r="BK151"/>
  <c r="BK220"/>
  <c r="J136"/>
  <c r="J283"/>
  <c r="J306"/>
  <c r="BK266"/>
  <c r="J151"/>
  <c i="30" r="J296"/>
  <c r="J146"/>
  <c r="BK134"/>
  <c r="BK293"/>
  <c r="BK296"/>
  <c r="J265"/>
  <c r="J152"/>
  <c r="BK229"/>
  <c r="J257"/>
  <c r="BK199"/>
  <c r="BK288"/>
  <c r="J199"/>
  <c r="J183"/>
  <c i="31" r="J144"/>
  <c i="32" r="J183"/>
  <c r="BK159"/>
  <c r="J257"/>
  <c r="J171"/>
  <c r="BK131"/>
  <c r="BK133"/>
  <c r="J233"/>
  <c r="BK208"/>
  <c r="J165"/>
  <c r="BK219"/>
  <c r="BK185"/>
  <c r="J143"/>
  <c r="BK243"/>
  <c r="BK171"/>
  <c r="J249"/>
  <c r="BK187"/>
  <c r="J227"/>
  <c r="BK183"/>
  <c i="33" r="BK144"/>
  <c r="J132"/>
  <c r="BK169"/>
  <c r="J144"/>
  <c r="J175"/>
  <c i="34" r="J152"/>
  <c r="J147"/>
  <c r="BK152"/>
  <c r="BK163"/>
  <c r="J133"/>
  <c r="BK137"/>
  <c i="35" r="BK228"/>
  <c r="J193"/>
  <c r="J196"/>
  <c r="J181"/>
  <c r="J139"/>
  <c r="J187"/>
  <c r="BK171"/>
  <c i="36" r="BK178"/>
  <c r="BK132"/>
  <c r="BK190"/>
  <c r="BK184"/>
  <c r="BK174"/>
  <c i="37" r="BK807"/>
  <c r="BK690"/>
  <c r="BK633"/>
  <c r="J475"/>
  <c r="J196"/>
  <c r="J897"/>
  <c r="J804"/>
  <c r="J135"/>
  <c r="BK798"/>
  <c r="BK692"/>
  <c r="BK561"/>
  <c r="BK390"/>
  <c r="BK345"/>
  <c r="BK208"/>
  <c r="J768"/>
  <c r="J698"/>
  <c r="BK612"/>
  <c r="J345"/>
  <c r="J868"/>
  <c r="J692"/>
  <c r="J505"/>
  <c r="J280"/>
  <c r="BK202"/>
  <c r="J858"/>
  <c r="BK765"/>
  <c r="BK648"/>
  <c r="J612"/>
  <c r="J528"/>
  <c r="J350"/>
  <c r="BK812"/>
  <c r="BK709"/>
  <c r="J681"/>
  <c r="J645"/>
  <c r="J579"/>
  <c r="J521"/>
  <c r="J211"/>
  <c r="BK762"/>
  <c r="J701"/>
  <c r="BK639"/>
  <c r="J585"/>
  <c r="J542"/>
  <c r="BK469"/>
  <c i="38" r="J484"/>
  <c r="BK404"/>
  <c r="BK219"/>
  <c r="BK555"/>
  <c r="J240"/>
  <c r="J611"/>
  <c r="J499"/>
  <c r="J391"/>
  <c r="J253"/>
  <c r="BK605"/>
  <c r="BK487"/>
  <c r="BK356"/>
  <c r="J216"/>
  <c r="BK507"/>
  <c r="BK401"/>
  <c r="BK187"/>
  <c r="J596"/>
  <c r="BK549"/>
  <c r="J493"/>
  <c r="J430"/>
  <c r="BK349"/>
  <c r="BK633"/>
  <c r="J513"/>
  <c r="J415"/>
  <c r="BK391"/>
  <c r="J135"/>
  <c r="BK466"/>
  <c r="J301"/>
  <c i="39" r="J382"/>
  <c r="BK306"/>
  <c r="J288"/>
  <c r="J246"/>
  <c r="J135"/>
  <c r="BK238"/>
  <c r="BK315"/>
  <c r="J348"/>
  <c r="BK135"/>
  <c r="J318"/>
  <c r="J398"/>
  <c r="BK260"/>
  <c r="BK150"/>
  <c i="40" r="J258"/>
  <c r="J276"/>
  <c r="BK206"/>
  <c r="BK295"/>
  <c r="J245"/>
  <c r="J252"/>
  <c r="J216"/>
  <c r="J149"/>
  <c r="BK282"/>
  <c r="BK157"/>
  <c r="BK160"/>
  <c i="41" r="J476"/>
  <c r="BK358"/>
  <c r="BK317"/>
  <c r="BK135"/>
  <c r="BK390"/>
  <c r="BK286"/>
  <c r="BK312"/>
  <c r="J169"/>
  <c r="BK429"/>
  <c r="BK339"/>
  <c i="42" r="J344"/>
  <c r="J279"/>
  <c r="J156"/>
  <c r="J302"/>
  <c r="J135"/>
  <c r="J231"/>
  <c r="BK138"/>
  <c r="J368"/>
  <c r="BK266"/>
  <c r="J394"/>
  <c r="J293"/>
  <c r="J215"/>
  <c r="J335"/>
  <c r="J162"/>
  <c i="43" r="BK187"/>
  <c r="J342"/>
  <c r="BK255"/>
  <c r="J392"/>
  <c r="BK166"/>
  <c r="BK318"/>
  <c r="J178"/>
  <c r="BK236"/>
  <c r="J318"/>
  <c r="J354"/>
  <c r="J211"/>
  <c r="BK351"/>
  <c r="J294"/>
  <c r="BK233"/>
  <c r="BK178"/>
  <c i="44" r="BK409"/>
  <c r="BK325"/>
  <c r="BK188"/>
  <c r="BK344"/>
  <c r="BK291"/>
  <c r="BK420"/>
  <c r="J353"/>
  <c r="J271"/>
  <c r="J362"/>
  <c r="BK288"/>
  <c r="J178"/>
  <c r="BK383"/>
  <c r="BK268"/>
  <c r="J365"/>
  <c r="BK251"/>
  <c r="J420"/>
  <c r="J280"/>
  <c r="BK181"/>
  <c r="BK359"/>
  <c r="BK297"/>
  <c i="45" r="J450"/>
  <c r="J339"/>
  <c r="BK250"/>
  <c r="J157"/>
  <c r="J312"/>
  <c r="BK266"/>
  <c r="BK426"/>
  <c r="BK369"/>
  <c r="J269"/>
  <c r="J375"/>
  <c r="BK279"/>
  <c r="J390"/>
  <c r="BK339"/>
  <c r="BK263"/>
  <c r="BK375"/>
  <c r="BK298"/>
  <c r="BK439"/>
  <c r="J292"/>
  <c r="J257"/>
  <c r="BK226"/>
  <c i="46" r="J132"/>
  <c r="BK132"/>
  <c i="2" r="J142"/>
  <c i="1" r="AS142"/>
  <c i="2" r="BK146"/>
  <c i="1" r="AS132"/>
  <c i="2" r="BK144"/>
  <c i="1" r="AS149"/>
  <c i="2" r="BK157"/>
  <c r="J139"/>
  <c i="1" r="AS110"/>
  <c i="3" r="BK133"/>
  <c i="4" r="J509"/>
  <c r="BK294"/>
  <c r="J553"/>
  <c r="J446"/>
  <c r="J275"/>
  <c r="BK593"/>
  <c r="BK449"/>
  <c r="J221"/>
  <c r="J456"/>
  <c r="J349"/>
  <c r="J534"/>
  <c r="BK313"/>
  <c r="BK506"/>
  <c r="BK408"/>
  <c r="BK250"/>
  <c r="J540"/>
  <c r="J354"/>
  <c r="J484"/>
  <c r="BK392"/>
  <c r="J236"/>
  <c i="5" r="J504"/>
  <c r="BK315"/>
  <c r="BK189"/>
  <c r="BK489"/>
  <c r="J430"/>
  <c r="BK204"/>
  <c r="J512"/>
  <c r="J345"/>
  <c r="BK575"/>
  <c r="J434"/>
  <c r="J236"/>
  <c r="BK160"/>
  <c r="BK297"/>
  <c r="BK168"/>
  <c r="J553"/>
  <c r="BK504"/>
  <c r="J255"/>
  <c r="BK485"/>
  <c r="BK322"/>
  <c r="BK606"/>
  <c r="BK589"/>
  <c r="BK332"/>
  <c i="6" r="J395"/>
  <c r="J471"/>
  <c r="J406"/>
  <c r="BK371"/>
  <c r="J333"/>
  <c r="BK144"/>
  <c r="J217"/>
  <c r="BK481"/>
  <c r="BK442"/>
  <c r="BK333"/>
  <c r="BK232"/>
  <c r="J439"/>
  <c r="BK385"/>
  <c r="J206"/>
  <c r="BK185"/>
  <c r="J371"/>
  <c r="J164"/>
  <c r="BK308"/>
  <c r="J197"/>
  <c i="7" r="BK375"/>
  <c r="J265"/>
  <c r="BK391"/>
  <c r="BK298"/>
  <c r="J372"/>
  <c r="BK228"/>
  <c r="BK259"/>
  <c r="BK181"/>
  <c r="BK414"/>
  <c r="J167"/>
  <c r="J354"/>
  <c r="J172"/>
  <c r="BK145"/>
  <c r="J277"/>
  <c r="J346"/>
  <c r="BK256"/>
  <c i="8" r="J268"/>
  <c r="J175"/>
  <c r="BK306"/>
  <c i="9" r="F41"/>
  <c i="1" r="BD111"/>
  <c r="BD110"/>
  <c i="10" r="BK234"/>
  <c r="BK308"/>
  <c r="J312"/>
  <c r="J186"/>
  <c r="BK189"/>
  <c r="BK186"/>
  <c r="BK177"/>
  <c r="BK131"/>
  <c r="J200"/>
  <c r="J192"/>
  <c r="BK183"/>
  <c i="11" r="BK279"/>
  <c r="J217"/>
  <c r="BK161"/>
  <c r="BK244"/>
  <c r="BK236"/>
  <c r="J222"/>
  <c r="J205"/>
  <c r="J167"/>
  <c r="J155"/>
  <c r="BK149"/>
  <c r="J276"/>
  <c r="J236"/>
  <c r="BK167"/>
  <c r="BK145"/>
  <c r="J138"/>
  <c r="J194"/>
  <c r="BK258"/>
  <c r="BK205"/>
  <c r="J161"/>
  <c r="BK222"/>
  <c r="J273"/>
  <c r="J199"/>
  <c r="J145"/>
  <c i="12" r="J265"/>
  <c r="J248"/>
  <c r="J226"/>
  <c r="J149"/>
  <c r="BK135"/>
  <c r="BK234"/>
  <c r="J155"/>
  <c r="J241"/>
  <c r="BK149"/>
  <c r="J231"/>
  <c r="J181"/>
  <c i="13" r="BK458"/>
  <c r="BK337"/>
  <c r="J278"/>
  <c r="J162"/>
  <c r="BK474"/>
  <c r="BK392"/>
  <c r="BK272"/>
  <c r="BK504"/>
  <c r="J397"/>
  <c r="BK531"/>
  <c r="J449"/>
  <c r="BK357"/>
  <c r="BK275"/>
  <c r="BK507"/>
  <c r="J452"/>
  <c r="BK293"/>
  <c r="J150"/>
  <c r="J486"/>
  <c r="J425"/>
  <c r="J370"/>
  <c r="BK321"/>
  <c r="J541"/>
  <c r="BK486"/>
  <c r="BK416"/>
  <c r="BK261"/>
  <c r="J516"/>
  <c r="J378"/>
  <c r="BK239"/>
  <c r="BK159"/>
  <c i="14" r="J494"/>
  <c r="J396"/>
  <c r="J305"/>
  <c r="J138"/>
  <c r="BK381"/>
  <c r="BK145"/>
  <c r="BK497"/>
  <c r="BK443"/>
  <c r="J464"/>
  <c r="BK390"/>
  <c r="J342"/>
  <c r="J155"/>
  <c r="J407"/>
  <c r="J330"/>
  <c r="BK186"/>
  <c r="J452"/>
  <c r="BK330"/>
  <c r="BK520"/>
  <c r="BK428"/>
  <c r="BK314"/>
  <c r="J228"/>
  <c r="J152"/>
  <c r="BK476"/>
  <c r="J373"/>
  <c r="J241"/>
  <c i="15" r="J319"/>
  <c r="BK297"/>
  <c r="BK235"/>
  <c r="J353"/>
  <c r="BK309"/>
  <c r="J181"/>
  <c r="J235"/>
  <c r="BK143"/>
  <c r="J285"/>
  <c r="J331"/>
  <c r="J291"/>
  <c r="BK191"/>
  <c r="J251"/>
  <c r="J370"/>
  <c r="BK271"/>
  <c r="J208"/>
  <c r="J191"/>
  <c i="16" r="BK516"/>
  <c r="BK459"/>
  <c r="BK327"/>
  <c r="BK274"/>
  <c r="J432"/>
  <c r="J373"/>
  <c r="J259"/>
  <c r="BK158"/>
  <c r="J496"/>
  <c r="BK429"/>
  <c r="J513"/>
  <c r="J453"/>
  <c r="J364"/>
  <c r="J285"/>
  <c r="J178"/>
  <c r="J141"/>
  <c r="J405"/>
  <c r="J218"/>
  <c r="BK435"/>
  <c r="J310"/>
  <c r="BK239"/>
  <c r="J409"/>
  <c r="J332"/>
  <c r="J215"/>
  <c r="J450"/>
  <c r="BK310"/>
  <c r="J193"/>
  <c i="17" r="J338"/>
  <c r="J205"/>
  <c r="J278"/>
  <c r="BK199"/>
  <c r="BK349"/>
  <c r="J238"/>
  <c r="J309"/>
  <c r="J142"/>
  <c r="BK251"/>
  <c r="BK379"/>
  <c r="BK325"/>
  <c r="BK205"/>
  <c r="BK375"/>
  <c r="J331"/>
  <c r="J271"/>
  <c r="J322"/>
  <c r="BK238"/>
  <c r="J150"/>
  <c i="18" r="BK550"/>
  <c r="J496"/>
  <c r="J351"/>
  <c r="BK579"/>
  <c r="BK514"/>
  <c r="J403"/>
  <c r="BK169"/>
  <c r="BK553"/>
  <c r="J526"/>
  <c r="BK447"/>
  <c r="BK331"/>
  <c r="J172"/>
  <c r="J576"/>
  <c r="J541"/>
  <c r="BK441"/>
  <c r="J252"/>
  <c r="BK496"/>
  <c r="BK342"/>
  <c r="J141"/>
  <c r="BK386"/>
  <c r="J166"/>
  <c r="BK529"/>
  <c r="BK462"/>
  <c r="J297"/>
  <c r="J499"/>
  <c r="BK381"/>
  <c r="BK313"/>
  <c i="19" r="J376"/>
  <c r="BK339"/>
  <c r="J257"/>
  <c r="BK200"/>
  <c r="BK388"/>
  <c r="BK263"/>
  <c r="J216"/>
  <c r="J348"/>
  <c r="J263"/>
  <c r="J231"/>
  <c r="BK168"/>
  <c r="BK385"/>
  <c r="BK309"/>
  <c r="J141"/>
  <c r="BK345"/>
  <c r="BK298"/>
  <c r="BK241"/>
  <c r="J171"/>
  <c r="BK295"/>
  <c i="20" r="J249"/>
  <c r="BK153"/>
  <c r="BK212"/>
  <c r="J251"/>
  <c r="J206"/>
  <c r="J153"/>
  <c r="J221"/>
  <c r="BK182"/>
  <c r="BK190"/>
  <c i="21" r="J389"/>
  <c r="J424"/>
  <c r="BK415"/>
  <c r="BK338"/>
  <c r="BK310"/>
  <c r="BK162"/>
  <c r="BK424"/>
  <c r="J310"/>
  <c r="J165"/>
  <c r="J440"/>
  <c r="J350"/>
  <c r="J194"/>
  <c r="J140"/>
  <c r="BK137"/>
  <c i="22" r="J203"/>
  <c r="J140"/>
  <c r="BK227"/>
  <c r="J156"/>
  <c r="J227"/>
  <c r="BK156"/>
  <c r="J229"/>
  <c r="J158"/>
  <c r="J221"/>
  <c r="BK176"/>
  <c r="J174"/>
  <c r="J199"/>
  <c r="BK138"/>
  <c r="BK184"/>
  <c i="23" r="BK293"/>
  <c r="J241"/>
  <c r="J217"/>
  <c r="BK133"/>
  <c r="J265"/>
  <c r="BK241"/>
  <c r="J173"/>
  <c r="J131"/>
  <c r="BK271"/>
  <c r="BK183"/>
  <c r="J133"/>
  <c r="BK263"/>
  <c r="BK161"/>
  <c r="J279"/>
  <c r="BK247"/>
  <c r="J179"/>
  <c r="J295"/>
  <c r="J201"/>
  <c r="BK143"/>
  <c r="J255"/>
  <c r="BK217"/>
  <c r="J169"/>
  <c r="J137"/>
  <c r="J232"/>
  <c r="J181"/>
  <c i="24" r="J389"/>
  <c r="BK354"/>
  <c r="J250"/>
  <c r="BK414"/>
  <c r="J363"/>
  <c r="J227"/>
  <c r="J203"/>
  <c r="J411"/>
  <c r="BK343"/>
  <c r="J259"/>
  <c r="J188"/>
  <c r="J381"/>
  <c r="BK349"/>
  <c r="BK328"/>
  <c r="J170"/>
  <c r="J361"/>
  <c r="J300"/>
  <c r="BK399"/>
  <c r="J349"/>
  <c r="BK294"/>
  <c r="BK221"/>
  <c r="J396"/>
  <c r="BK332"/>
  <c r="BK197"/>
  <c r="BK356"/>
  <c r="BK284"/>
  <c i="25" r="BK254"/>
  <c r="J163"/>
  <c r="BK230"/>
  <c r="BK258"/>
  <c r="BK221"/>
  <c r="J242"/>
  <c r="J182"/>
  <c r="BK224"/>
  <c r="J207"/>
  <c r="J213"/>
  <c r="BK201"/>
  <c i="26" r="J167"/>
  <c r="BK147"/>
  <c r="J160"/>
  <c r="BK131"/>
  <c i="27" r="J145"/>
  <c r="BK156"/>
  <c r="J137"/>
  <c i="28" r="BK177"/>
  <c r="J186"/>
  <c r="J141"/>
  <c r="J160"/>
  <c r="J150"/>
  <c r="BK141"/>
  <c i="29" r="BK306"/>
  <c r="BK238"/>
  <c r="J142"/>
  <c r="J298"/>
  <c r="J263"/>
  <c r="BK169"/>
  <c r="BK312"/>
  <c r="J275"/>
  <c r="J220"/>
  <c r="BK178"/>
  <c r="BK275"/>
  <c r="J198"/>
  <c r="BK198"/>
  <c r="BK156"/>
  <c r="J289"/>
  <c r="J232"/>
  <c r="J166"/>
  <c r="BK136"/>
  <c i="30" r="BK158"/>
  <c r="BK140"/>
  <c r="BK149"/>
  <c r="J277"/>
  <c r="BK137"/>
  <c r="J242"/>
  <c r="BK170"/>
  <c r="BK282"/>
  <c r="J164"/>
  <c r="BK175"/>
  <c i="31" r="BK130"/>
  <c i="32" r="BK155"/>
  <c r="J225"/>
  <c r="J159"/>
  <c r="J217"/>
  <c r="J137"/>
  <c r="BK241"/>
  <c r="J206"/>
  <c r="BK143"/>
  <c r="J202"/>
  <c r="J179"/>
  <c r="J255"/>
  <c r="J231"/>
  <c r="J215"/>
  <c r="BK195"/>
  <c r="BK223"/>
  <c r="BK135"/>
  <c r="BK221"/>
  <c r="BK151"/>
  <c i="33" r="J146"/>
  <c r="J150"/>
  <c r="BK167"/>
  <c r="J157"/>
  <c r="J161"/>
  <c i="34" r="J161"/>
  <c r="J131"/>
  <c r="BK131"/>
  <c r="J156"/>
  <c r="BK145"/>
  <c r="J171"/>
  <c i="35" r="BK238"/>
  <c r="BK207"/>
  <c r="BK190"/>
  <c r="BK198"/>
  <c r="BK178"/>
  <c r="J222"/>
  <c r="J201"/>
  <c r="J133"/>
  <c r="J130"/>
  <c i="36" r="J164"/>
  <c r="J167"/>
  <c r="J151"/>
  <c r="J135"/>
  <c r="J178"/>
  <c i="37" r="J792"/>
  <c r="BK687"/>
  <c r="BK553"/>
  <c r="J924"/>
  <c r="BK882"/>
  <c r="BK214"/>
  <c r="J900"/>
  <c r="J695"/>
  <c r="J524"/>
  <c r="J440"/>
  <c r="J307"/>
  <c r="BK186"/>
  <c r="J744"/>
  <c r="BK654"/>
  <c r="BK597"/>
  <c r="J342"/>
  <c r="BK735"/>
  <c r="J576"/>
  <c r="BK350"/>
  <c r="J877"/>
  <c r="J812"/>
  <c r="J721"/>
  <c r="J642"/>
  <c r="J588"/>
  <c r="J472"/>
  <c r="BK310"/>
  <c r="J818"/>
  <c r="J712"/>
  <c r="J654"/>
  <c r="J591"/>
  <c r="BK531"/>
  <c r="BK449"/>
  <c r="BK135"/>
  <c r="BK718"/>
  <c r="J674"/>
  <c r="J618"/>
  <c r="BK576"/>
  <c r="J531"/>
  <c r="J202"/>
  <c i="38" r="J482"/>
  <c r="BK418"/>
  <c r="BK283"/>
  <c r="BK578"/>
  <c r="BK476"/>
  <c r="BK140"/>
  <c r="J569"/>
  <c r="BK448"/>
  <c r="J397"/>
  <c r="BK243"/>
  <c r="BK558"/>
  <c r="BK451"/>
  <c r="BK315"/>
  <c r="J177"/>
  <c r="BK415"/>
  <c r="BK135"/>
  <c r="BK621"/>
  <c r="BK522"/>
  <c r="BK442"/>
  <c r="BK421"/>
  <c r="BK301"/>
  <c r="J145"/>
  <c r="BK572"/>
  <c r="BK409"/>
  <c r="J283"/>
  <c r="BK543"/>
  <c r="BK473"/>
  <c r="J278"/>
  <c i="39" r="BK374"/>
  <c r="BK291"/>
  <c r="BK254"/>
  <c r="J147"/>
  <c r="BK268"/>
  <c r="BK175"/>
  <c r="BK288"/>
  <c r="BK221"/>
  <c r="J387"/>
  <c r="J300"/>
  <c r="BK196"/>
  <c r="BK390"/>
  <c r="J268"/>
  <c r="BK345"/>
  <c r="J178"/>
  <c r="J345"/>
  <c r="J199"/>
  <c i="40" r="J290"/>
  <c r="J295"/>
  <c r="BK213"/>
  <c r="BK276"/>
  <c r="BK198"/>
  <c r="BK224"/>
  <c r="BK270"/>
  <c r="BK258"/>
  <c r="J163"/>
  <c r="J206"/>
  <c i="41" r="BK522"/>
  <c r="J456"/>
  <c r="J221"/>
  <c r="J485"/>
  <c r="J402"/>
  <c r="BK292"/>
  <c r="J241"/>
  <c r="J479"/>
  <c r="J447"/>
  <c r="BK336"/>
  <c r="BK211"/>
  <c r="J497"/>
  <c r="J409"/>
  <c r="BK306"/>
  <c r="BK456"/>
  <c r="BK281"/>
  <c r="BK453"/>
  <c r="J396"/>
  <c r="J191"/>
  <c i="42" r="J416"/>
  <c r="J205"/>
  <c r="J375"/>
  <c r="BK320"/>
  <c r="J259"/>
  <c r="J176"/>
  <c r="BK329"/>
  <c r="J262"/>
  <c r="J320"/>
  <c r="BK397"/>
  <c r="BK293"/>
  <c r="BK156"/>
  <c r="J341"/>
  <c r="J239"/>
  <c r="J150"/>
  <c r="J308"/>
  <c i="43" r="J351"/>
  <c r="J208"/>
  <c r="BK330"/>
  <c r="BK261"/>
  <c r="J297"/>
  <c r="J149"/>
  <c r="BK321"/>
  <c r="BK258"/>
  <c r="BK333"/>
  <c r="BK208"/>
  <c r="J336"/>
  <c r="J175"/>
  <c r="J360"/>
  <c r="J248"/>
  <c r="J388"/>
  <c r="J333"/>
  <c r="BK264"/>
  <c r="BK211"/>
  <c i="44" r="J371"/>
  <c r="BK341"/>
  <c r="J226"/>
  <c r="BK426"/>
  <c r="J331"/>
  <c r="J409"/>
  <c r="J341"/>
  <c r="BK153"/>
  <c r="J294"/>
  <c r="J197"/>
  <c r="J390"/>
  <c r="J257"/>
  <c r="BK362"/>
  <c r="J288"/>
  <c r="BK386"/>
  <c r="BK274"/>
  <c r="BK210"/>
  <c r="J135"/>
  <c r="J314"/>
  <c i="45" r="BK416"/>
  <c r="BK286"/>
  <c r="BK142"/>
  <c r="BK329"/>
  <c r="BK283"/>
  <c r="J185"/>
  <c r="J439"/>
  <c r="BK378"/>
  <c r="J348"/>
  <c r="J136"/>
  <c r="J289"/>
  <c r="J218"/>
  <c r="J378"/>
  <c r="J295"/>
  <c r="J139"/>
  <c r="J260"/>
  <c r="BK151"/>
  <c r="BK363"/>
  <c r="J275"/>
  <c r="J235"/>
  <c r="BK192"/>
  <c i="46" r="J165"/>
  <c r="J159"/>
  <c r="J129"/>
  <c i="2" r="J174"/>
  <c i="1" r="AS136"/>
  <c i="2" r="BK142"/>
  <c r="J157"/>
  <c r="BK151"/>
  <c i="1" r="AS104"/>
  <c i="2" r="J160"/>
  <c i="1" r="AS155"/>
  <c r="AS130"/>
  <c i="2" r="J144"/>
  <c r="BK136"/>
  <c i="3" r="J140"/>
  <c r="J130"/>
  <c i="4" r="BK530"/>
  <c r="J438"/>
  <c r="BK579"/>
  <c r="J512"/>
  <c r="J318"/>
  <c r="BK221"/>
  <c r="J481"/>
  <c r="BK305"/>
  <c r="BK160"/>
  <c r="BK503"/>
  <c r="J337"/>
  <c r="J178"/>
  <c r="BK285"/>
  <c r="BK493"/>
  <c r="J453"/>
  <c r="BK218"/>
  <c r="BK568"/>
  <c r="BK518"/>
  <c r="J361"/>
  <c r="BK198"/>
  <c r="BK481"/>
  <c r="BK346"/>
  <c i="5" r="J522"/>
  <c r="BK364"/>
  <c r="BK149"/>
  <c r="BK443"/>
  <c r="BK153"/>
  <c r="J474"/>
  <c r="J332"/>
  <c r="BK142"/>
  <c r="BK379"/>
  <c r="BK293"/>
  <c r="J566"/>
  <c r="BK326"/>
  <c r="BK572"/>
  <c r="BK531"/>
  <c r="J397"/>
  <c r="BK226"/>
  <c r="BK558"/>
  <c r="J379"/>
  <c r="J200"/>
  <c r="BK592"/>
  <c r="BK496"/>
  <c r="BK278"/>
  <c i="6" r="BK451"/>
  <c r="BK236"/>
  <c r="J414"/>
  <c r="BK392"/>
  <c r="J271"/>
  <c r="BK157"/>
  <c r="J262"/>
  <c r="BK171"/>
  <c r="J457"/>
  <c r="BK395"/>
  <c r="J316"/>
  <c r="BK211"/>
  <c r="J160"/>
  <c r="BK378"/>
  <c r="BK226"/>
  <c r="BK164"/>
  <c r="BK252"/>
  <c r="J392"/>
  <c r="BK246"/>
  <c r="J324"/>
  <c r="BK292"/>
  <c r="BK140"/>
  <c i="7" r="J295"/>
  <c r="BK396"/>
  <c r="J318"/>
  <c r="BK402"/>
  <c r="BK343"/>
  <c r="J283"/>
  <c r="BK337"/>
  <c r="BK242"/>
  <c r="J148"/>
  <c r="J343"/>
  <c r="J181"/>
  <c r="J361"/>
  <c r="BK191"/>
  <c r="BK385"/>
  <c r="J156"/>
  <c r="J340"/>
  <c i="8" r="J236"/>
  <c r="J141"/>
  <c r="J200"/>
  <c i="10" r="J246"/>
  <c r="J237"/>
  <c r="BK210"/>
  <c r="J243"/>
  <c r="BK221"/>
  <c r="J221"/>
  <c i="11" r="J135"/>
  <c i="12" r="J257"/>
  <c r="BK222"/>
  <c r="J269"/>
  <c r="BK187"/>
  <c r="J195"/>
  <c r="J135"/>
  <c r="BK175"/>
  <c r="J245"/>
  <c r="J164"/>
  <c i="13" r="J440"/>
  <c r="J360"/>
  <c r="BK254"/>
  <c r="J498"/>
  <c r="BK395"/>
  <c r="J300"/>
  <c r="J531"/>
  <c r="J411"/>
  <c r="J383"/>
  <c r="J254"/>
  <c r="BK516"/>
  <c r="BK464"/>
  <c r="BK370"/>
  <c r="J239"/>
  <c r="J483"/>
  <c r="J431"/>
  <c r="J211"/>
  <c r="J537"/>
  <c r="BK443"/>
  <c r="J392"/>
  <c r="BK365"/>
  <c r="BK284"/>
  <c r="BK140"/>
  <c r="BK495"/>
  <c r="BK425"/>
  <c r="J176"/>
  <c r="J464"/>
  <c r="BK350"/>
  <c r="BK170"/>
  <c i="14" r="BK523"/>
  <c r="BK470"/>
  <c r="J352"/>
  <c r="J264"/>
  <c r="BK407"/>
  <c r="J347"/>
  <c r="BK264"/>
  <c r="BK515"/>
  <c r="BK473"/>
  <c r="BK527"/>
  <c r="J467"/>
  <c r="BK415"/>
  <c r="BK174"/>
  <c r="BK373"/>
  <c r="J276"/>
  <c r="BK163"/>
  <c r="BK455"/>
  <c r="BK362"/>
  <c r="BK228"/>
  <c r="J440"/>
  <c r="BK396"/>
  <c r="J259"/>
  <c r="BK177"/>
  <c r="J449"/>
  <c r="BK342"/>
  <c r="BK222"/>
  <c r="BK152"/>
  <c i="15" r="BK334"/>
  <c r="BK306"/>
  <c r="BK251"/>
  <c r="J374"/>
  <c r="J306"/>
  <c r="BK282"/>
  <c r="J325"/>
  <c r="BK220"/>
  <c r="BK156"/>
  <c r="J364"/>
  <c r="J275"/>
  <c r="BK199"/>
  <c r="BK322"/>
  <c r="J264"/>
  <c r="J294"/>
  <c r="J322"/>
  <c r="BK232"/>
  <c r="BK258"/>
  <c r="BK181"/>
  <c i="16" r="BK488"/>
  <c r="J414"/>
  <c r="J239"/>
  <c r="J516"/>
  <c r="J444"/>
  <c r="J370"/>
  <c r="BK187"/>
  <c r="BK519"/>
  <c r="BK423"/>
  <c r="BK417"/>
  <c r="BK319"/>
  <c r="BK212"/>
  <c r="BK152"/>
  <c r="J447"/>
  <c r="BK322"/>
  <c r="BK253"/>
  <c r="J480"/>
  <c r="J429"/>
  <c r="BK294"/>
  <c r="J505"/>
  <c r="J384"/>
  <c r="J307"/>
  <c r="BK164"/>
  <c r="BK141"/>
  <c r="J294"/>
  <c i="17" r="BK159"/>
  <c r="BK300"/>
  <c r="J215"/>
  <c r="BK369"/>
  <c r="BK282"/>
  <c r="BK162"/>
  <c r="J328"/>
  <c r="BK224"/>
  <c r="J369"/>
  <c r="J188"/>
  <c r="BK366"/>
  <c r="BK331"/>
  <c r="J175"/>
  <c r="BK346"/>
  <c r="BK294"/>
  <c r="BK175"/>
  <c r="J288"/>
  <c r="J255"/>
  <c r="J156"/>
  <c i="18" r="BK547"/>
  <c r="J508"/>
  <c r="J423"/>
  <c r="J313"/>
  <c r="J155"/>
  <c r="BK535"/>
  <c r="BK458"/>
  <c r="J291"/>
  <c r="BK556"/>
  <c r="J505"/>
  <c r="J444"/>
  <c r="BK307"/>
  <c r="BK177"/>
  <c r="J579"/>
  <c r="J520"/>
  <c r="BK403"/>
  <c r="J273"/>
  <c r="J586"/>
  <c r="J465"/>
  <c r="J334"/>
  <c r="J538"/>
  <c r="BK237"/>
  <c r="BK520"/>
  <c r="BK334"/>
  <c r="BK144"/>
  <c r="BK412"/>
  <c r="BK310"/>
  <c i="19" r="BK348"/>
  <c r="BK279"/>
  <c r="J237"/>
  <c r="J183"/>
  <c r="J382"/>
  <c r="BK270"/>
  <c r="J135"/>
  <c r="BK315"/>
  <c r="J248"/>
  <c r="BK138"/>
  <c r="J330"/>
  <c r="BK197"/>
  <c r="BK342"/>
  <c r="BK257"/>
  <c r="J197"/>
  <c r="J403"/>
  <c r="BK376"/>
  <c r="J336"/>
  <c r="J285"/>
  <c r="J270"/>
  <c r="BK225"/>
  <c r="BK306"/>
  <c i="20" r="BK140"/>
  <c r="J176"/>
  <c r="J226"/>
  <c r="J146"/>
  <c r="J199"/>
  <c r="BK136"/>
  <c r="J187"/>
  <c r="BK199"/>
  <c r="J193"/>
  <c i="21" r="J401"/>
  <c r="J368"/>
  <c r="BK368"/>
  <c r="BK307"/>
  <c r="BK251"/>
  <c r="BK440"/>
  <c r="BK404"/>
  <c r="BK359"/>
  <c r="BK275"/>
  <c r="J152"/>
  <c r="BK389"/>
  <c r="J335"/>
  <c r="J314"/>
  <c r="BK247"/>
  <c r="BK433"/>
  <c r="BK350"/>
  <c r="BK321"/>
  <c r="BK267"/>
  <c r="BK437"/>
  <c r="BK383"/>
  <c r="BK231"/>
  <c r="J386"/>
  <c r="BK284"/>
  <c r="J159"/>
  <c r="J200"/>
  <c i="22" r="BK213"/>
  <c r="BK193"/>
  <c r="J239"/>
  <c r="BK211"/>
  <c r="J168"/>
  <c r="J142"/>
  <c r="BK180"/>
  <c r="BK134"/>
  <c r="BK178"/>
  <c r="J130"/>
  <c r="J172"/>
  <c r="BK231"/>
  <c r="J134"/>
  <c r="BK174"/>
  <c r="J231"/>
  <c r="J193"/>
  <c r="J138"/>
  <c i="23" r="J277"/>
  <c r="BK261"/>
  <c r="BK224"/>
  <c r="BK187"/>
  <c r="BK279"/>
  <c r="BK205"/>
  <c r="BK157"/>
  <c r="BK267"/>
  <c r="J205"/>
  <c r="J157"/>
  <c r="J261"/>
  <c r="BK230"/>
  <c r="J167"/>
  <c r="J234"/>
  <c r="J175"/>
  <c r="J271"/>
  <c r="J245"/>
  <c r="J185"/>
  <c r="BK147"/>
  <c r="BK269"/>
  <c r="J161"/>
  <c i="24" r="BK426"/>
  <c r="J276"/>
  <c r="BK218"/>
  <c r="J404"/>
  <c r="BK314"/>
  <c r="J206"/>
  <c r="J421"/>
  <c r="BK340"/>
  <c r="J273"/>
  <c r="BK149"/>
  <c r="J369"/>
  <c r="BK292"/>
  <c r="BK396"/>
  <c r="BK336"/>
  <c r="J284"/>
  <c r="BK200"/>
  <c r="J328"/>
  <c r="J256"/>
  <c r="J197"/>
  <c r="J356"/>
  <c r="J297"/>
  <c r="J374"/>
  <c r="BK300"/>
  <c r="BK170"/>
  <c i="25" r="BK204"/>
  <c r="BK245"/>
  <c r="J131"/>
  <c r="BK179"/>
  <c r="BK185"/>
  <c r="BK242"/>
  <c r="J169"/>
  <c r="BK236"/>
  <c r="J140"/>
  <c r="BK169"/>
  <c i="26" r="J147"/>
  <c r="J131"/>
  <c r="J141"/>
  <c r="BK139"/>
  <c i="27" r="BK153"/>
  <c r="BK145"/>
  <c r="J141"/>
  <c i="28" r="J147"/>
  <c r="BK197"/>
  <c r="BK147"/>
  <c r="BK186"/>
  <c r="BK204"/>
  <c r="J204"/>
  <c r="J179"/>
  <c r="J157"/>
  <c i="29" r="J309"/>
  <c r="J269"/>
  <c r="J256"/>
  <c r="BK201"/>
  <c r="BK309"/>
  <c r="J295"/>
  <c r="J277"/>
  <c r="BK244"/>
  <c r="J201"/>
  <c r="BK148"/>
  <c r="J316"/>
  <c r="BK295"/>
  <c r="J244"/>
  <c r="BK166"/>
  <c r="BK269"/>
  <c r="J156"/>
  <c r="BK217"/>
  <c r="J212"/>
  <c r="J303"/>
  <c r="BK263"/>
  <c r="J181"/>
  <c r="J178"/>
  <c i="30" r="J217"/>
  <c r="BK269"/>
  <c r="BK152"/>
  <c r="BK277"/>
  <c r="J274"/>
  <c r="BK143"/>
  <c r="J186"/>
  <c r="BK325"/>
  <c r="BK274"/>
  <c r="BK205"/>
  <c r="J213"/>
  <c i="31" r="J140"/>
  <c i="32" r="BK177"/>
  <c r="BK145"/>
  <c r="BK202"/>
  <c r="J139"/>
  <c r="BK165"/>
  <c r="BK259"/>
  <c r="BK231"/>
  <c r="BK179"/>
  <c r="BK253"/>
  <c r="BK191"/>
  <c r="BK247"/>
  <c r="BK227"/>
  <c r="BK200"/>
  <c r="J167"/>
  <c r="J259"/>
  <c r="BK215"/>
  <c r="BK245"/>
  <c r="BK193"/>
  <c i="33" r="J167"/>
  <c r="J173"/>
  <c r="BK175"/>
  <c r="BK177"/>
  <c r="BK138"/>
  <c r="J165"/>
  <c r="J169"/>
  <c i="34" r="J167"/>
  <c r="J143"/>
  <c r="BK143"/>
  <c r="BK177"/>
  <c r="BK161"/>
  <c r="BK171"/>
  <c r="BK154"/>
  <c i="35" r="J228"/>
  <c r="BK184"/>
  <c r="BK175"/>
  <c r="J184"/>
  <c r="J210"/>
  <c r="J219"/>
  <c r="BK159"/>
  <c r="J238"/>
  <c r="J136"/>
  <c i="36" r="J154"/>
  <c r="J148"/>
  <c r="BK164"/>
  <c r="BK171"/>
  <c r="BK148"/>
  <c r="J190"/>
  <c i="37" r="BK873"/>
  <c r="BK729"/>
  <c r="BK606"/>
  <c r="BK199"/>
  <c r="BK915"/>
  <c r="J845"/>
  <c r="BK148"/>
  <c r="BK783"/>
  <c r="BK550"/>
  <c r="BK399"/>
  <c r="BK280"/>
  <c r="BK741"/>
  <c r="BK618"/>
  <c r="J550"/>
  <c r="J399"/>
  <c r="BK307"/>
  <c r="BK795"/>
  <c r="BK624"/>
  <c r="BK358"/>
  <c r="BK924"/>
  <c r="BK815"/>
  <c r="BK773"/>
  <c r="J684"/>
  <c r="J609"/>
  <c r="J545"/>
  <c r="J373"/>
  <c r="BK176"/>
  <c r="BK759"/>
  <c r="BK706"/>
  <c r="BK651"/>
  <c r="BK582"/>
  <c r="J561"/>
  <c r="J500"/>
  <c r="BK283"/>
  <c r="BK786"/>
  <c r="BK715"/>
  <c r="BK645"/>
  <c r="J603"/>
  <c r="BK545"/>
  <c r="BK373"/>
  <c r="J148"/>
  <c i="38" r="BK463"/>
  <c r="BK304"/>
  <c r="BK566"/>
  <c r="J496"/>
  <c r="BK291"/>
  <c r="BK646"/>
  <c r="BK493"/>
  <c r="BK412"/>
  <c r="J319"/>
  <c r="J158"/>
  <c r="J522"/>
  <c r="BK433"/>
  <c r="BK180"/>
  <c r="BK516"/>
  <c r="J451"/>
  <c r="J275"/>
  <c r="J633"/>
  <c r="BK575"/>
  <c r="BK499"/>
  <c r="J418"/>
  <c r="J219"/>
  <c r="BK546"/>
  <c r="J448"/>
  <c r="J343"/>
  <c r="BK525"/>
  <c r="J457"/>
  <c r="J349"/>
  <c i="39" r="BK348"/>
  <c r="BK294"/>
  <c r="J260"/>
  <c r="BK382"/>
  <c r="BK246"/>
  <c r="J377"/>
  <c r="J297"/>
  <c r="BK271"/>
  <c r="J163"/>
  <c r="BK364"/>
  <c r="BK312"/>
  <c r="BK233"/>
  <c r="J371"/>
  <c r="J233"/>
  <c r="J230"/>
  <c r="BK342"/>
  <c r="BK143"/>
  <c r="BK327"/>
  <c r="BK189"/>
  <c i="40" r="J261"/>
  <c r="J267"/>
  <c r="J198"/>
  <c r="BK290"/>
  <c r="BK261"/>
  <c r="J139"/>
  <c r="BK252"/>
  <c r="BK181"/>
  <c r="J195"/>
  <c r="BK273"/>
  <c r="BK149"/>
  <c r="J192"/>
  <c i="41" r="J519"/>
  <c r="BK464"/>
  <c r="J211"/>
  <c r="BK476"/>
  <c r="BK378"/>
  <c r="BK527"/>
  <c r="J390"/>
  <c r="BK218"/>
  <c r="J504"/>
  <c r="J421"/>
  <c r="J384"/>
  <c r="BK372"/>
  <c r="BK299"/>
  <c r="J197"/>
  <c r="BK169"/>
  <c r="J432"/>
  <c r="J387"/>
  <c r="BK323"/>
  <c r="BK253"/>
  <c r="J453"/>
  <c r="BK369"/>
  <c r="J208"/>
  <c r="J405"/>
  <c r="J143"/>
  <c r="J366"/>
  <c r="J326"/>
  <c i="42" r="BK416"/>
  <c r="BK375"/>
  <c r="J296"/>
  <c r="BK394"/>
  <c r="J353"/>
  <c r="J285"/>
  <c r="BK262"/>
  <c r="J212"/>
  <c r="BK326"/>
  <c r="J270"/>
  <c r="J144"/>
  <c r="BK296"/>
  <c r="J182"/>
  <c r="J387"/>
  <c r="BK335"/>
  <c r="BK176"/>
  <c r="J402"/>
  <c r="J282"/>
  <c r="J193"/>
  <c r="BK353"/>
  <c r="J251"/>
  <c i="43" r="J302"/>
  <c r="J252"/>
  <c r="BK363"/>
  <c r="BK283"/>
  <c r="J190"/>
  <c r="BK370"/>
  <c r="J169"/>
  <c r="BK348"/>
  <c r="J233"/>
  <c r="BK339"/>
  <c r="J224"/>
  <c r="J330"/>
  <c r="BK241"/>
  <c r="BK392"/>
  <c r="J324"/>
  <c r="J241"/>
  <c r="J382"/>
  <c r="BK324"/>
  <c r="J261"/>
  <c r="BK216"/>
  <c i="44" r="J417"/>
  <c r="BK368"/>
  <c r="J277"/>
  <c r="BK197"/>
  <c r="BK402"/>
  <c r="BK265"/>
  <c r="J395"/>
  <c r="J338"/>
  <c r="J175"/>
  <c r="BK371"/>
  <c r="J221"/>
  <c r="BK161"/>
  <c r="J311"/>
  <c r="J368"/>
  <c r="BK311"/>
  <c r="BK395"/>
  <c r="J265"/>
  <c r="J147"/>
  <c r="J325"/>
  <c r="J210"/>
  <c i="45" r="BK397"/>
  <c r="J215"/>
  <c r="BK172"/>
  <c r="J357"/>
  <c r="BK275"/>
  <c r="J169"/>
  <c r="J400"/>
  <c r="BK332"/>
  <c r="J145"/>
  <c r="BK372"/>
  <c r="J283"/>
  <c r="BK175"/>
  <c r="J372"/>
  <c r="BK269"/>
  <c r="BK169"/>
  <c r="J238"/>
  <c r="BK139"/>
  <c r="J332"/>
  <c r="J151"/>
  <c r="J148"/>
  <c i="46" r="BK159"/>
  <c r="BK142"/>
  <c r="BK154"/>
  <c i="2" r="J151"/>
  <c r="J167"/>
  <c r="J180"/>
  <c i="1" r="AS106"/>
  <c r="AS108"/>
  <c i="2" r="BK170"/>
  <c i="1" r="AS145"/>
  <c r="AS128"/>
  <c i="2" r="BK139"/>
  <c i="1" r="AS151"/>
  <c r="AS166"/>
  <c r="AS100"/>
  <c i="3" r="BK140"/>
  <c i="4" r="J506"/>
  <c r="J423"/>
  <c r="BK271"/>
  <c r="BK587"/>
  <c r="J503"/>
  <c r="BK337"/>
  <c r="J250"/>
  <c r="J579"/>
  <c r="BK368"/>
  <c r="J263"/>
  <c r="J527"/>
  <c r="BK400"/>
  <c r="BK263"/>
  <c r="BK470"/>
  <c r="BK241"/>
  <c r="J142"/>
  <c r="J342"/>
  <c r="BK142"/>
  <c r="BK545"/>
  <c r="J470"/>
  <c r="J518"/>
  <c r="BK376"/>
  <c i="5" r="J471"/>
  <c r="BK354"/>
  <c r="J269"/>
  <c r="J440"/>
  <c r="J569"/>
  <c r="J481"/>
  <c r="BK397"/>
  <c r="J288"/>
  <c r="BK553"/>
  <c r="J370"/>
  <c r="J204"/>
  <c r="BK512"/>
  <c r="BK464"/>
  <c r="J233"/>
  <c r="J581"/>
  <c r="J540"/>
  <c r="J572"/>
  <c r="J464"/>
  <c r="J315"/>
  <c r="BK233"/>
  <c r="J592"/>
  <c r="BK453"/>
  <c r="J230"/>
  <c i="6" r="BK428"/>
  <c r="J252"/>
  <c r="J465"/>
  <c r="BK398"/>
  <c r="J285"/>
  <c r="BK439"/>
  <c r="J211"/>
  <c r="J481"/>
  <c r="J428"/>
  <c r="BK357"/>
  <c r="J292"/>
  <c r="J454"/>
  <c r="BK409"/>
  <c r="BK471"/>
  <c r="BK177"/>
  <c r="J398"/>
  <c r="BK297"/>
  <c r="BK375"/>
  <c r="J304"/>
  <c r="BK174"/>
  <c i="7" r="J391"/>
  <c r="J253"/>
  <c r="BK352"/>
  <c r="J191"/>
  <c r="J396"/>
  <c r="J322"/>
  <c r="J352"/>
  <c r="BK322"/>
  <c r="J208"/>
  <c r="J134"/>
  <c r="BK283"/>
  <c r="J159"/>
  <c r="J312"/>
  <c r="J220"/>
  <c r="BK156"/>
  <c r="J337"/>
  <c r="J388"/>
  <c r="J259"/>
  <c i="8" r="BK322"/>
  <c r="BK212"/>
  <c r="J303"/>
  <c r="BK141"/>
  <c r="J230"/>
  <c r="J172"/>
  <c r="J292"/>
  <c r="J166"/>
  <c r="BK264"/>
  <c r="BK200"/>
  <c r="BK309"/>
  <c r="BK300"/>
  <c r="J258"/>
  <c r="BK218"/>
  <c r="BK144"/>
  <c r="J330"/>
  <c r="J286"/>
  <c r="BK194"/>
  <c i="9" r="J129"/>
  <c r="F39"/>
  <c i="1" r="BB111"/>
  <c r="BB110"/>
  <c i="10" r="J305"/>
  <c r="BK180"/>
  <c r="J213"/>
  <c r="J189"/>
  <c r="BK240"/>
  <c i="12" r="J187"/>
  <c r="BK145"/>
  <c r="BK161"/>
  <c i="13" r="BK467"/>
  <c r="J395"/>
  <c r="J324"/>
  <c r="BK167"/>
  <c r="J458"/>
  <c r="J315"/>
  <c r="BK143"/>
  <c r="BK422"/>
  <c r="BK315"/>
  <c r="BK229"/>
  <c r="BK511"/>
  <c r="BK373"/>
  <c r="J321"/>
  <c r="J248"/>
  <c r="BK489"/>
  <c r="J337"/>
  <c r="BK205"/>
  <c r="J474"/>
  <c r="J428"/>
  <c r="BK378"/>
  <c r="J353"/>
  <c r="BK162"/>
  <c r="BK498"/>
  <c r="J419"/>
  <c r="J284"/>
  <c r="BK173"/>
  <c r="J489"/>
  <c r="BK389"/>
  <c r="J287"/>
  <c i="14" r="J537"/>
  <c r="J479"/>
  <c r="BK347"/>
  <c r="J186"/>
  <c r="BK491"/>
  <c r="J273"/>
  <c r="BK511"/>
  <c r="J476"/>
  <c r="J531"/>
  <c r="BK449"/>
  <c r="BK327"/>
  <c r="J148"/>
  <c r="J367"/>
  <c r="BK297"/>
  <c r="J253"/>
  <c r="BK531"/>
  <c r="BK467"/>
  <c r="J381"/>
  <c r="J169"/>
  <c r="J458"/>
  <c r="J411"/>
  <c r="J384"/>
  <c r="BK253"/>
  <c r="BK138"/>
  <c r="BK387"/>
  <c r="BK294"/>
  <c r="BK169"/>
  <c i="15" r="J357"/>
  <c r="BK325"/>
  <c r="J300"/>
  <c r="BK175"/>
  <c r="BK341"/>
  <c r="BK291"/>
  <c r="BK303"/>
  <c r="J232"/>
  <c r="J175"/>
  <c r="J367"/>
  <c r="J346"/>
  <c r="J215"/>
  <c r="J303"/>
  <c r="BK285"/>
  <c r="BK346"/>
  <c r="J288"/>
  <c r="J238"/>
  <c r="J156"/>
  <c r="BK188"/>
  <c i="16" r="J483"/>
  <c r="BK438"/>
  <c r="J337"/>
  <c r="BK285"/>
  <c r="BK215"/>
  <c r="BK492"/>
  <c r="J394"/>
  <c r="BK268"/>
  <c r="BK155"/>
  <c r="J471"/>
  <c r="J435"/>
  <c r="BK376"/>
  <c r="BK496"/>
  <c r="J376"/>
  <c r="J353"/>
  <c r="BK190"/>
  <c r="J161"/>
  <c r="BK505"/>
  <c r="J398"/>
  <c r="BK256"/>
  <c r="BK178"/>
  <c r="J423"/>
  <c r="J268"/>
  <c r="J499"/>
  <c r="J390"/>
  <c r="J327"/>
  <c r="BK148"/>
  <c r="J509"/>
  <c r="BK447"/>
  <c r="J322"/>
  <c r="J187"/>
  <c i="17" r="BK297"/>
  <c r="J353"/>
  <c r="BK309"/>
  <c r="J191"/>
  <c r="J264"/>
  <c r="J275"/>
  <c r="J159"/>
  <c i="18" r="BK582"/>
  <c r="J452"/>
  <c r="BK391"/>
  <c r="BK138"/>
  <c r="BK538"/>
  <c r="BK438"/>
  <c r="BK288"/>
  <c r="BK586"/>
  <c r="J564"/>
  <c r="J535"/>
  <c r="BK372"/>
  <c r="J196"/>
  <c r="J582"/>
  <c r="J550"/>
  <c r="BK407"/>
  <c r="BK180"/>
  <c r="J517"/>
  <c r="J396"/>
  <c r="J288"/>
  <c r="J462"/>
  <c r="J294"/>
  <c r="BK590"/>
  <c r="BK469"/>
  <c r="BK316"/>
  <c r="BK141"/>
  <c r="BK423"/>
  <c r="BK300"/>
  <c i="19" r="BK382"/>
  <c r="BK324"/>
  <c r="BK274"/>
  <c r="BK216"/>
  <c r="BK403"/>
  <c r="J370"/>
  <c r="BK231"/>
  <c r="BK330"/>
  <c r="BK303"/>
  <c r="BK234"/>
  <c r="J388"/>
  <c r="J333"/>
  <c r="BK333"/>
  <c r="J165"/>
  <c r="J200"/>
  <c i="20" r="BK146"/>
  <c i="28" r="J169"/>
  <c i="29" r="J133"/>
  <c r="J139"/>
  <c r="BK188"/>
  <c i="30" r="BK195"/>
  <c r="BK183"/>
  <c r="J304"/>
  <c r="J280"/>
  <c r="BK232"/>
  <c r="J251"/>
  <c r="J288"/>
  <c r="J321"/>
  <c r="BK257"/>
  <c r="BK242"/>
  <c r="J155"/>
  <c i="31" r="BK144"/>
  <c i="32" r="J157"/>
  <c r="BK251"/>
  <c r="J195"/>
  <c r="J185"/>
  <c r="BK255"/>
  <c r="J219"/>
  <c r="J173"/>
  <c r="J208"/>
  <c r="J175"/>
  <c r="BK229"/>
  <c r="BK206"/>
  <c r="J155"/>
  <c r="BK239"/>
  <c r="J153"/>
  <c r="J187"/>
  <c i="33" r="BK173"/>
  <c r="J136"/>
  <c r="BK146"/>
  <c r="J138"/>
  <c r="BK165"/>
  <c r="J171"/>
  <c i="34" r="J159"/>
  <c r="BK175"/>
  <c r="J139"/>
  <c r="J163"/>
  <c r="BK156"/>
  <c r="J165"/>
  <c i="35" r="J142"/>
  <c r="J159"/>
  <c r="BK204"/>
  <c r="BK165"/>
  <c r="BK147"/>
  <c r="BK136"/>
  <c r="J198"/>
  <c r="J147"/>
  <c i="36" r="J187"/>
  <c r="BK135"/>
  <c r="J161"/>
  <c r="J171"/>
  <c r="BK187"/>
  <c i="37" r="BK830"/>
  <c r="BK712"/>
  <c r="J660"/>
  <c r="J283"/>
  <c r="J929"/>
  <c r="BK858"/>
  <c r="BK223"/>
  <c r="BK921"/>
  <c r="J801"/>
  <c r="J639"/>
  <c r="BK515"/>
  <c r="J376"/>
  <c r="J205"/>
  <c r="J783"/>
  <c r="J724"/>
  <c r="BK585"/>
  <c r="BK333"/>
  <c r="BK821"/>
  <c r="J636"/>
  <c r="BK459"/>
  <c r="BK211"/>
  <c r="J821"/>
  <c r="J762"/>
  <c r="BK681"/>
  <c r="BK603"/>
  <c r="J518"/>
  <c r="BK140"/>
  <c r="J773"/>
  <c r="J690"/>
  <c r="BK657"/>
  <c r="BK594"/>
  <c r="J564"/>
  <c r="BK475"/>
  <c r="J186"/>
  <c r="J706"/>
  <c r="J670"/>
  <c r="BK609"/>
  <c r="BK564"/>
  <c r="BK500"/>
  <c r="J239"/>
  <c i="38" r="BK510"/>
  <c r="BK430"/>
  <c r="J180"/>
  <c r="J549"/>
  <c r="BK253"/>
  <c r="J628"/>
  <c r="BK537"/>
  <c r="J427"/>
  <c r="BK256"/>
  <c r="J525"/>
  <c r="BK469"/>
  <c r="BK278"/>
  <c r="BK528"/>
  <c r="BK479"/>
  <c r="J337"/>
  <c r="J646"/>
  <c r="J605"/>
  <c r="J566"/>
  <c r="J479"/>
  <c r="J436"/>
  <c r="J309"/>
  <c r="BK628"/>
  <c r="J510"/>
  <c r="J412"/>
  <c r="BK309"/>
  <c r="BK534"/>
  <c r="BK424"/>
  <c r="BK183"/>
  <c i="39" r="BK333"/>
  <c r="BK300"/>
  <c r="J265"/>
  <c r="J374"/>
  <c r="BK213"/>
  <c r="J336"/>
  <c r="J291"/>
  <c r="J238"/>
  <c r="J169"/>
  <c r="J367"/>
  <c r="J333"/>
  <c r="BK393"/>
  <c r="J324"/>
  <c r="BK169"/>
  <c r="J196"/>
  <c r="J309"/>
  <c r="BK356"/>
  <c r="BK166"/>
  <c i="40" r="BK267"/>
  <c r="BK216"/>
  <c r="BK245"/>
  <c r="BK163"/>
  <c r="BK264"/>
  <c r="BK174"/>
  <c r="J157"/>
  <c r="J171"/>
  <c r="J181"/>
  <c r="J255"/>
  <c i="41" r="BK497"/>
  <c r="J281"/>
  <c r="BK459"/>
  <c r="BK355"/>
  <c r="J269"/>
  <c r="BK493"/>
  <c r="BK415"/>
  <c r="BK412"/>
  <c r="BK393"/>
  <c r="BK366"/>
  <c r="J261"/>
  <c r="J135"/>
  <c r="J450"/>
  <c r="J412"/>
  <c r="J381"/>
  <c r="BK361"/>
  <c r="J312"/>
  <c r="BK244"/>
  <c r="J214"/>
  <c r="J179"/>
  <c r="BK479"/>
  <c r="BK470"/>
  <c r="BK421"/>
  <c r="BK348"/>
  <c r="J292"/>
  <c r="J244"/>
  <c r="J151"/>
  <c r="J489"/>
  <c r="BK444"/>
  <c r="J378"/>
  <c r="J256"/>
  <c r="BK143"/>
  <c r="J306"/>
  <c r="BK172"/>
  <c r="J424"/>
  <c r="J358"/>
  <c r="J299"/>
  <c i="42" r="BK380"/>
  <c r="BK341"/>
  <c r="BK251"/>
  <c r="BK405"/>
  <c r="BK368"/>
  <c r="BK314"/>
  <c r="BK239"/>
  <c r="BK190"/>
  <c r="BK308"/>
  <c r="BK212"/>
  <c r="BK347"/>
  <c r="BK205"/>
  <c r="J380"/>
  <c r="BK299"/>
  <c r="BK179"/>
  <c r="BK408"/>
  <c r="J329"/>
  <c r="J276"/>
  <c r="BK135"/>
  <c r="J332"/>
  <c r="J226"/>
  <c i="43" r="J348"/>
  <c r="J255"/>
  <c r="J152"/>
  <c r="J339"/>
  <c r="J267"/>
  <c r="J236"/>
  <c r="J375"/>
  <c r="BK197"/>
  <c r="J283"/>
  <c r="J137"/>
  <c r="J277"/>
  <c r="J363"/>
  <c r="BK291"/>
  <c r="BK388"/>
  <c r="BK286"/>
  <c r="J146"/>
  <c r="J357"/>
  <c r="J321"/>
  <c r="BK280"/>
  <c r="J200"/>
  <c i="44" r="BK374"/>
  <c r="J274"/>
  <c r="BK178"/>
  <c r="J300"/>
  <c r="J423"/>
  <c r="J374"/>
  <c r="J207"/>
  <c r="J377"/>
  <c r="J335"/>
  <c r="BK218"/>
  <c r="BK158"/>
  <c r="J297"/>
  <c r="BK350"/>
  <c r="BK243"/>
  <c r="BK338"/>
  <c r="BK226"/>
  <c r="J161"/>
  <c r="J254"/>
  <c r="J138"/>
  <c i="45" r="J366"/>
  <c r="J266"/>
  <c r="J442"/>
  <c r="J351"/>
  <c r="BK238"/>
  <c r="BK450"/>
  <c r="BK423"/>
  <c r="J363"/>
  <c r="BK315"/>
  <c r="J172"/>
  <c r="J335"/>
  <c r="J272"/>
  <c r="J393"/>
  <c r="J329"/>
  <c r="J254"/>
  <c r="BK218"/>
  <c r="J304"/>
  <c r="BK205"/>
  <c r="J429"/>
  <c r="BK357"/>
  <c r="J263"/>
  <c r="BK136"/>
  <c i="46" r="BK171"/>
  <c r="J171"/>
  <c i="2" r="J154"/>
  <c r="BK177"/>
  <c r="BK131"/>
  <c r="BK154"/>
  <c i="1" r="AS140"/>
  <c r="AS157"/>
  <c r="AS126"/>
  <c i="3" r="J136"/>
  <c i="4" r="J568"/>
  <c r="BK442"/>
  <c r="BK138"/>
  <c r="J545"/>
  <c r="J368"/>
  <c r="BK215"/>
  <c r="BK423"/>
  <c r="BK236"/>
  <c r="BK438"/>
  <c r="J285"/>
  <c r="J346"/>
  <c r="J187"/>
  <c r="J460"/>
  <c r="BK182"/>
  <c r="BK553"/>
  <c r="BK453"/>
  <c r="BK253"/>
  <c r="BK456"/>
  <c r="BK301"/>
  <c i="5" r="J534"/>
  <c r="J388"/>
  <c r="BK549"/>
  <c r="BK406"/>
  <c r="J142"/>
  <c r="J485"/>
  <c r="BK424"/>
  <c r="J278"/>
  <c r="J549"/>
  <c r="BK345"/>
  <c r="J217"/>
  <c r="BK499"/>
  <c r="J300"/>
  <c r="J153"/>
  <c r="J543"/>
  <c r="BK457"/>
  <c r="BK239"/>
  <c r="BK563"/>
  <c r="J406"/>
  <c r="BK600"/>
  <c r="J589"/>
  <c r="BK285"/>
  <c i="6" r="J446"/>
  <c r="J385"/>
  <c r="BK436"/>
  <c r="J382"/>
  <c r="BK312"/>
  <c r="BK477"/>
  <c r="J232"/>
  <c r="BK153"/>
  <c r="J436"/>
  <c r="BK329"/>
  <c r="J289"/>
  <c r="BK457"/>
  <c r="BK367"/>
  <c r="J185"/>
  <c r="BK276"/>
  <c r="BK412"/>
  <c r="BK316"/>
  <c r="J174"/>
  <c r="J300"/>
  <c r="J153"/>
  <c i="7" r="J289"/>
  <c r="BK334"/>
  <c r="J237"/>
  <c r="BK361"/>
  <c r="J298"/>
  <c r="J302"/>
  <c r="J211"/>
  <c r="BK410"/>
  <c r="BK201"/>
  <c r="J385"/>
  <c r="J201"/>
  <c r="BK388"/>
  <c r="BK302"/>
  <c r="J145"/>
  <c r="BK194"/>
  <c i="8" r="BK275"/>
  <c r="J254"/>
  <c r="BK188"/>
  <c r="J147"/>
  <c r="J315"/>
  <c r="BK283"/>
  <c r="J212"/>
  <c r="J159"/>
  <c r="BK325"/>
  <c r="J280"/>
  <c r="J283"/>
  <c r="BK254"/>
  <c r="BK175"/>
  <c r="BK312"/>
  <c r="BK292"/>
  <c r="J242"/>
  <c r="J178"/>
  <c r="J342"/>
  <c r="J325"/>
  <c r="J289"/>
  <c r="BK172"/>
  <c i="9" r="BK129"/>
  <c i="10" r="BK260"/>
  <c r="BK246"/>
  <c r="BK237"/>
  <c r="BK192"/>
  <c r="BK202"/>
  <c r="J240"/>
  <c r="BK305"/>
  <c r="BK252"/>
  <c i="11" r="J260"/>
  <c r="BK199"/>
  <c r="BK276"/>
  <c r="BK255"/>
  <c r="BK247"/>
  <c r="J188"/>
  <c r="BK188"/>
  <c r="BK282"/>
  <c r="J255"/>
  <c r="J149"/>
  <c i="12" r="BK245"/>
  <c r="BK155"/>
  <c r="J222"/>
  <c r="BK248"/>
  <c r="J145"/>
  <c r="BK181"/>
  <c r="J237"/>
  <c r="J175"/>
  <c r="J139"/>
  <c r="J204"/>
  <c i="13" r="BK452"/>
  <c r="BK363"/>
  <c r="J261"/>
  <c r="BK461"/>
  <c r="BK353"/>
  <c r="J306"/>
  <c r="J467"/>
  <c r="BK386"/>
  <c r="J232"/>
  <c r="J504"/>
  <c r="BK419"/>
  <c r="BK318"/>
  <c r="J167"/>
  <c r="J480"/>
  <c r="J312"/>
  <c r="BK153"/>
  <c r="J528"/>
  <c r="J470"/>
  <c r="J400"/>
  <c r="J357"/>
  <c r="J156"/>
  <c r="J443"/>
  <c r="J318"/>
  <c r="BK136"/>
  <c r="J405"/>
  <c r="J257"/>
  <c i="14" r="BK506"/>
  <c r="BK458"/>
  <c r="BK333"/>
  <c r="J174"/>
  <c r="J393"/>
  <c r="J163"/>
  <c r="J503"/>
  <c r="BK452"/>
  <c r="J520"/>
  <c r="BK446"/>
  <c r="BK352"/>
  <c r="J145"/>
  <c r="BK393"/>
  <c r="J310"/>
  <c r="J158"/>
  <c r="BK494"/>
  <c r="BK279"/>
  <c r="BK488"/>
  <c r="BK435"/>
  <c r="J387"/>
  <c r="BK270"/>
  <c r="BK148"/>
  <c r="J470"/>
  <c r="BK276"/>
  <c r="J177"/>
  <c i="15" r="BK353"/>
  <c r="BK315"/>
  <c r="BK255"/>
  <c r="J361"/>
  <c r="BK328"/>
  <c r="BK261"/>
  <c r="J261"/>
  <c r="BK205"/>
  <c r="J140"/>
  <c r="J297"/>
  <c r="J205"/>
  <c r="J328"/>
  <c r="J241"/>
  <c r="BK374"/>
  <c r="BK275"/>
  <c r="J153"/>
  <c r="BK241"/>
  <c r="BK150"/>
  <c i="16" r="BK477"/>
  <c r="BK432"/>
  <c r="J313"/>
  <c r="J225"/>
  <c r="BK483"/>
  <c r="BK390"/>
  <c r="J347"/>
  <c r="BK233"/>
  <c r="J152"/>
  <c r="BK468"/>
  <c r="BK414"/>
  <c r="J519"/>
  <c r="BK471"/>
  <c r="J361"/>
  <c r="BK218"/>
  <c r="BK167"/>
  <c r="J477"/>
  <c r="BK409"/>
  <c r="J274"/>
  <c r="J212"/>
  <c r="BK456"/>
  <c r="J342"/>
  <c r="BK170"/>
  <c r="BK401"/>
  <c r="BK347"/>
  <c r="BK193"/>
  <c r="J474"/>
  <c r="BK361"/>
  <c r="BK225"/>
  <c i="17" r="J306"/>
  <c r="BK372"/>
  <c r="J241"/>
  <c r="BK188"/>
  <c r="BK303"/>
  <c r="BK264"/>
  <c r="BK139"/>
  <c r="BK258"/>
  <c r="J325"/>
  <c r="J146"/>
  <c r="BK338"/>
  <c r="J300"/>
  <c r="J178"/>
  <c r="J315"/>
  <c r="J181"/>
  <c r="J294"/>
  <c r="J244"/>
  <c r="BK142"/>
  <c i="18" r="J514"/>
  <c r="BK490"/>
  <c r="J412"/>
  <c r="J303"/>
  <c r="J590"/>
  <c r="J532"/>
  <c r="J378"/>
  <c r="J243"/>
  <c r="BK568"/>
  <c r="J544"/>
  <c r="J476"/>
  <c r="BK418"/>
  <c r="J169"/>
  <c r="J568"/>
  <c r="J523"/>
  <c r="BK294"/>
  <c r="J529"/>
  <c r="J381"/>
  <c r="BK172"/>
  <c r="J307"/>
  <c r="BK148"/>
  <c r="BK499"/>
  <c r="J407"/>
  <c r="BK193"/>
  <c r="BK502"/>
  <c r="J418"/>
  <c r="J316"/>
  <c r="BK240"/>
  <c i="19" r="BK373"/>
  <c r="BK285"/>
  <c r="BK248"/>
  <c r="BK141"/>
  <c r="BK367"/>
  <c r="J251"/>
  <c r="J147"/>
  <c r="BK318"/>
  <c r="BK260"/>
  <c r="BK171"/>
  <c r="BK396"/>
  <c r="BK351"/>
  <c r="BK360"/>
  <c r="J373"/>
  <c r="BK321"/>
  <c r="BK379"/>
  <c r="J282"/>
  <c r="BK254"/>
  <c r="J298"/>
  <c i="20" r="BK217"/>
  <c r="BK159"/>
  <c r="J159"/>
  <c r="BK246"/>
  <c r="BK209"/>
  <c r="BK150"/>
  <c r="BK226"/>
  <c r="J209"/>
  <c r="J136"/>
  <c i="21" r="J395"/>
  <c r="J433"/>
  <c r="BK356"/>
  <c r="BK329"/>
  <c r="J272"/>
  <c r="BK200"/>
  <c r="J429"/>
  <c r="J392"/>
  <c r="J341"/>
  <c r="BK234"/>
  <c r="J415"/>
  <c r="J344"/>
  <c r="J307"/>
  <c r="BK212"/>
  <c r="J377"/>
  <c r="BK332"/>
  <c r="J296"/>
  <c r="J168"/>
  <c r="BK401"/>
  <c r="BK304"/>
  <c r="BK421"/>
  <c r="J353"/>
  <c r="J215"/>
  <c r="J171"/>
  <c i="22" r="BK217"/>
  <c r="J162"/>
  <c r="BK241"/>
  <c r="J217"/>
  <c r="J178"/>
  <c r="BK154"/>
  <c r="J207"/>
  <c r="J186"/>
  <c r="J241"/>
  <c r="J160"/>
  <c r="J219"/>
  <c r="BK191"/>
  <c r="J152"/>
  <c r="J197"/>
  <c r="BK239"/>
  <c r="BK172"/>
  <c r="J215"/>
  <c r="J180"/>
  <c i="23" r="J299"/>
  <c r="BK243"/>
  <c r="J189"/>
  <c r="BK131"/>
  <c r="J269"/>
  <c r="J251"/>
  <c r="J195"/>
  <c r="BK153"/>
  <c r="J275"/>
  <c r="J199"/>
  <c r="J145"/>
  <c r="BK291"/>
  <c r="BK239"/>
  <c r="J191"/>
  <c r="J135"/>
  <c r="J239"/>
  <c r="BK151"/>
  <c r="BK226"/>
  <c r="J197"/>
  <c r="J291"/>
  <c r="J247"/>
  <c r="BK197"/>
  <c r="J143"/>
  <c r="BK237"/>
  <c r="J177"/>
  <c i="24" r="J429"/>
  <c r="J319"/>
  <c r="BK247"/>
  <c r="J149"/>
  <c r="J399"/>
  <c r="J311"/>
  <c r="J155"/>
  <c r="BK402"/>
  <c r="BK334"/>
  <c r="J224"/>
  <c r="J393"/>
  <c r="J336"/>
  <c r="BK212"/>
  <c r="J345"/>
  <c r="BK308"/>
  <c r="BK230"/>
  <c r="BK376"/>
  <c r="BK338"/>
  <c r="BK259"/>
  <c r="BK227"/>
  <c r="BK143"/>
  <c r="BK347"/>
  <c r="BK236"/>
  <c r="BK366"/>
  <c r="J308"/>
  <c r="BK179"/>
  <c i="25" r="J230"/>
  <c r="J254"/>
  <c r="J176"/>
  <c r="BK227"/>
  <c r="BK213"/>
  <c r="J173"/>
  <c r="J191"/>
  <c r="J224"/>
  <c r="BK216"/>
  <c r="J221"/>
  <c i="26" r="BK157"/>
  <c r="BK150"/>
  <c r="J153"/>
  <c i="27" r="BK150"/>
  <c r="J163"/>
  <c r="BK163"/>
  <c i="28" r="BK183"/>
  <c r="J200"/>
  <c r="BK154"/>
  <c r="BK134"/>
  <c r="BK138"/>
  <c r="J197"/>
  <c r="BK169"/>
  <c r="BK150"/>
  <c i="29" r="BK316"/>
  <c r="BK277"/>
  <c r="J266"/>
  <c r="BK161"/>
  <c r="BK133"/>
  <c r="BK283"/>
  <c r="BK256"/>
  <c r="BK232"/>
  <c r="BK145"/>
  <c r="J280"/>
  <c r="J250"/>
  <c r="BK181"/>
  <c r="J145"/>
  <c r="J185"/>
  <c r="J238"/>
  <c r="BK175"/>
  <c r="J312"/>
  <c r="J286"/>
  <c r="BK226"/>
  <c r="J169"/>
  <c r="J148"/>
  <c i="30" r="J205"/>
  <c r="BK213"/>
  <c r="J158"/>
  <c r="BK299"/>
  <c r="J325"/>
  <c r="J238"/>
  <c r="J285"/>
  <c r="BK164"/>
  <c r="J134"/>
  <c r="J202"/>
  <c r="BK313"/>
  <c r="J248"/>
  <c r="J190"/>
  <c r="BK190"/>
  <c i="31" r="J135"/>
  <c i="32" r="J169"/>
  <c r="BK249"/>
  <c r="BK198"/>
  <c r="J163"/>
  <c r="J251"/>
  <c r="J151"/>
  <c r="J247"/>
  <c r="J221"/>
  <c r="BK163"/>
  <c r="J243"/>
  <c r="BK189"/>
  <c r="J245"/>
  <c r="BK225"/>
  <c r="BK204"/>
  <c r="BK157"/>
  <c r="J229"/>
  <c r="J145"/>
  <c r="J189"/>
  <c i="33" r="BK171"/>
  <c r="J130"/>
  <c r="BK161"/>
  <c r="BK163"/>
  <c r="BK130"/>
  <c r="BK134"/>
  <c i="34" r="BK169"/>
  <c r="J137"/>
  <c r="J129"/>
  <c r="BK167"/>
  <c r="BK139"/>
  <c r="BK141"/>
  <c i="35" r="BK201"/>
  <c r="BK196"/>
  <c r="BK210"/>
  <c r="J175"/>
  <c r="J213"/>
  <c r="J207"/>
  <c r="BK142"/>
  <c r="BK213"/>
  <c r="BK168"/>
  <c i="36" r="BK139"/>
  <c r="J142"/>
  <c r="J145"/>
  <c r="BK181"/>
  <c r="BK196"/>
  <c i="37" r="BK848"/>
  <c r="J753"/>
  <c r="BK684"/>
  <c r="BK600"/>
  <c r="J236"/>
  <c r="BK910"/>
  <c r="J830"/>
  <c r="J208"/>
  <c r="J795"/>
  <c r="BK528"/>
  <c r="BK381"/>
  <c r="BK239"/>
  <c r="BK824"/>
  <c r="BK667"/>
  <c r="BK588"/>
  <c r="BK431"/>
  <c r="J888"/>
  <c r="J729"/>
  <c r="J600"/>
  <c r="J320"/>
  <c r="J903"/>
  <c r="BK845"/>
  <c r="J778"/>
  <c r="BK732"/>
  <c r="J663"/>
  <c r="J582"/>
  <c r="J390"/>
  <c r="BK236"/>
  <c r="J765"/>
  <c r="J732"/>
  <c r="J687"/>
  <c r="J627"/>
  <c r="J573"/>
  <c r="BK518"/>
  <c r="BK277"/>
  <c r="BK768"/>
  <c r="BK724"/>
  <c r="BK663"/>
  <c r="J630"/>
  <c r="BK570"/>
  <c r="BK485"/>
  <c i="38" r="BK552"/>
  <c r="J476"/>
  <c r="BK394"/>
  <c r="J563"/>
  <c r="J394"/>
  <c r="BK145"/>
  <c r="J621"/>
  <c r="J558"/>
  <c r="J433"/>
  <c r="BK364"/>
  <c r="J263"/>
  <c r="BK611"/>
  <c r="J507"/>
  <c r="BK460"/>
  <c r="BK275"/>
  <c r="J537"/>
  <c r="J469"/>
  <c r="J315"/>
  <c r="J140"/>
  <c r="J588"/>
  <c r="J540"/>
  <c r="BK445"/>
  <c r="J409"/>
  <c r="J187"/>
  <c r="J575"/>
  <c r="BK457"/>
  <c r="BK263"/>
  <c r="J584"/>
  <c r="BK427"/>
  <c r="J266"/>
  <c i="39" r="J327"/>
  <c r="BK285"/>
  <c r="BK230"/>
  <c r="BK361"/>
  <c r="J189"/>
  <c r="J306"/>
  <c r="J285"/>
  <c r="BK199"/>
  <c r="BK352"/>
  <c r="J321"/>
  <c r="BK178"/>
  <c r="J339"/>
  <c r="BK387"/>
  <c r="BK377"/>
  <c r="BK153"/>
  <c r="BK371"/>
  <c r="BK265"/>
  <c r="BK139"/>
  <c i="40" r="J224"/>
  <c r="BK235"/>
  <c r="J146"/>
  <c r="BK255"/>
  <c r="J242"/>
  <c r="BK195"/>
  <c r="BK303"/>
  <c r="BK232"/>
  <c r="J135"/>
  <c r="BK171"/>
  <c i="41" r="BK501"/>
  <c r="J459"/>
  <c r="BK241"/>
  <c r="BK519"/>
  <c r="J441"/>
  <c r="BK345"/>
  <c r="BK221"/>
  <c r="J516"/>
  <c r="J429"/>
  <c r="BK351"/>
  <c r="J511"/>
  <c r="BK447"/>
  <c r="BK399"/>
  <c r="BK326"/>
  <c r="J234"/>
  <c r="BK191"/>
  <c r="J166"/>
  <c r="BK441"/>
  <c r="J351"/>
  <c r="J286"/>
  <c r="J161"/>
  <c r="J467"/>
  <c r="J361"/>
  <c r="BK234"/>
  <c r="J372"/>
  <c r="BK161"/>
  <c r="BK381"/>
  <c r="J317"/>
  <c r="BK166"/>
  <c i="42" r="BK387"/>
  <c r="J338"/>
  <c r="J141"/>
  <c r="J362"/>
  <c r="BK317"/>
  <c r="J273"/>
  <c r="BK153"/>
  <c r="J317"/>
  <c r="BK276"/>
  <c r="BK365"/>
  <c r="J314"/>
  <c r="J408"/>
  <c r="BK359"/>
  <c r="BK202"/>
  <c r="BK150"/>
  <c r="BK311"/>
  <c r="J256"/>
  <c r="BK182"/>
  <c r="BK302"/>
  <c i="43" r="BK271"/>
  <c r="J134"/>
  <c r="J286"/>
  <c r="BK244"/>
  <c r="BK382"/>
  <c r="BK267"/>
  <c r="J143"/>
  <c r="J216"/>
  <c r="J314"/>
  <c r="BK143"/>
  <c r="J280"/>
  <c r="J166"/>
  <c r="BK314"/>
  <c r="BK134"/>
  <c r="BK354"/>
  <c r="J291"/>
  <c r="BK224"/>
  <c i="44" r="J431"/>
  <c r="BK365"/>
  <c r="J308"/>
  <c r="BK200"/>
  <c r="BK423"/>
  <c r="BK308"/>
  <c r="J412"/>
  <c r="BK277"/>
  <c r="J200"/>
  <c r="BK303"/>
  <c r="BK185"/>
  <c r="BK135"/>
  <c r="J386"/>
  <c r="BK234"/>
  <c r="BK412"/>
  <c r="J291"/>
  <c r="BK207"/>
  <c r="BK353"/>
  <c r="J251"/>
  <c i="45" r="J445"/>
  <c r="BK345"/>
  <c r="J202"/>
  <c r="J434"/>
  <c r="BK326"/>
  <c r="J142"/>
  <c r="J416"/>
  <c r="BK351"/>
  <c r="J205"/>
  <c r="BK387"/>
  <c r="J286"/>
  <c r="J387"/>
  <c r="J315"/>
  <c r="J250"/>
  <c r="BK366"/>
  <c r="BK212"/>
  <c r="BK381"/>
  <c r="BK289"/>
  <c r="BK157"/>
  <c r="BK215"/>
  <c i="46" r="J154"/>
  <c r="BK137"/>
  <c i="1" r="AU110"/>
  <c i="2" l="1" r="T138"/>
  <c r="T156"/>
  <c r="BK173"/>
  <c r="J173"/>
  <c r="J105"/>
  <c i="3" r="P129"/>
  <c r="P128"/>
  <c r="P127"/>
  <c i="1" r="AU99"/>
  <c i="4" r="T304"/>
  <c r="P445"/>
  <c r="T544"/>
  <c i="5" r="T325"/>
  <c r="T470"/>
  <c r="T557"/>
  <c i="6" r="R261"/>
  <c r="P374"/>
  <c r="BK445"/>
  <c r="J445"/>
  <c r="J106"/>
  <c i="7" r="T227"/>
  <c r="P381"/>
  <c i="8" r="P134"/>
  <c r="BK321"/>
  <c r="J321"/>
  <c r="J107"/>
  <c i="10" r="P130"/>
  <c r="R304"/>
  <c i="11" r="P235"/>
  <c i="12" r="P134"/>
  <c r="P221"/>
  <c i="13" r="R135"/>
  <c r="BK299"/>
  <c r="J299"/>
  <c r="J104"/>
  <c r="R346"/>
  <c r="BK515"/>
  <c r="J515"/>
  <c r="J108"/>
  <c i="14" r="BK137"/>
  <c r="J137"/>
  <c r="J102"/>
  <c r="T351"/>
  <c r="T366"/>
  <c r="R406"/>
  <c r="P530"/>
  <c r="P529"/>
  <c i="15" r="P135"/>
  <c r="T254"/>
  <c r="R274"/>
  <c r="R360"/>
  <c i="16" r="R346"/>
  <c r="R389"/>
  <c r="BK495"/>
  <c r="J495"/>
  <c r="J108"/>
  <c i="17" r="T135"/>
  <c r="R254"/>
  <c r="T274"/>
  <c r="BK352"/>
  <c r="J352"/>
  <c r="J107"/>
  <c i="18" r="T137"/>
  <c r="P468"/>
  <c i="19" r="T134"/>
  <c r="T244"/>
  <c r="T395"/>
  <c i="20" r="BK216"/>
  <c r="J216"/>
  <c r="J103"/>
  <c r="BK245"/>
  <c r="BK244"/>
  <c r="J244"/>
  <c r="J108"/>
  <c i="21" r="T136"/>
  <c r="T283"/>
  <c r="P303"/>
  <c r="T414"/>
  <c i="22" r="R129"/>
  <c i="23" r="P130"/>
  <c r="BK221"/>
  <c r="J221"/>
  <c r="J103"/>
  <c r="P221"/>
  <c i="24" r="R246"/>
  <c r="T331"/>
  <c r="T283"/>
  <c r="T282"/>
  <c r="T383"/>
  <c i="26" r="BK149"/>
  <c r="J149"/>
  <c r="J103"/>
  <c r="BK163"/>
  <c r="J163"/>
  <c r="J105"/>
  <c i="27" r="T136"/>
  <c r="P159"/>
  <c i="28" r="BK133"/>
  <c r="J133"/>
  <c r="J102"/>
  <c r="R153"/>
  <c r="P168"/>
  <c i="29" r="P132"/>
  <c r="P262"/>
  <c i="30" r="BK216"/>
  <c r="J216"/>
  <c r="J103"/>
  <c r="BK292"/>
  <c r="J292"/>
  <c r="J106"/>
  <c i="32" r="BK130"/>
  <c r="BK197"/>
  <c r="J197"/>
  <c r="J103"/>
  <c i="33" r="T156"/>
  <c i="34" r="BK158"/>
  <c r="J158"/>
  <c r="J103"/>
  <c i="35" r="BK129"/>
  <c i="36" r="P160"/>
  <c r="T180"/>
  <c i="37" r="R134"/>
  <c r="R430"/>
  <c r="R458"/>
  <c r="T876"/>
  <c i="38" r="BK390"/>
  <c r="J390"/>
  <c r="J105"/>
  <c i="39" r="P264"/>
  <c r="P351"/>
  <c i="40" r="T134"/>
  <c r="P231"/>
  <c r="BK289"/>
  <c r="J289"/>
  <c r="J107"/>
  <c i="41" r="BK134"/>
  <c r="P354"/>
  <c r="BK484"/>
  <c r="J484"/>
  <c r="J106"/>
  <c r="T484"/>
  <c i="42" r="R134"/>
  <c r="P292"/>
  <c i="43" r="T133"/>
  <c r="P369"/>
  <c i="44" r="BK134"/>
  <c r="J134"/>
  <c r="J102"/>
  <c r="R264"/>
  <c r="R389"/>
  <c i="2" r="P138"/>
  <c r="R173"/>
  <c i="4" r="BK133"/>
  <c r="BK459"/>
  <c r="J459"/>
  <c r="J105"/>
  <c i="5" r="R133"/>
  <c r="BK470"/>
  <c r="J470"/>
  <c r="J104"/>
  <c r="P557"/>
  <c i="6" r="P133"/>
  <c r="P388"/>
  <c i="7" r="R227"/>
  <c r="BK381"/>
  <c r="J381"/>
  <c r="J106"/>
  <c i="8" r="BK134"/>
  <c r="J134"/>
  <c r="J102"/>
  <c r="BK279"/>
  <c r="J279"/>
  <c r="J106"/>
  <c i="10" r="BK304"/>
  <c r="J304"/>
  <c r="J103"/>
  <c i="11" r="R235"/>
  <c i="12" r="BK230"/>
  <c r="J230"/>
  <c r="J105"/>
  <c i="13" r="P135"/>
  <c r="P299"/>
  <c r="BK346"/>
  <c r="J346"/>
  <c r="J105"/>
  <c r="P515"/>
  <c i="14" r="BK351"/>
  <c r="J351"/>
  <c r="J103"/>
  <c r="R366"/>
  <c r="BK406"/>
  <c r="J406"/>
  <c r="J105"/>
  <c r="R530"/>
  <c r="R529"/>
  <c i="15" r="T281"/>
  <c r="R352"/>
  <c i="16" r="T346"/>
  <c r="T389"/>
  <c r="P512"/>
  <c r="P511"/>
  <c i="17" r="R135"/>
  <c r="BK254"/>
  <c r="J254"/>
  <c r="J104"/>
  <c r="BK274"/>
  <c r="J274"/>
  <c r="J105"/>
  <c r="P359"/>
  <c i="18" r="BK390"/>
  <c r="J390"/>
  <c r="J103"/>
  <c r="BK411"/>
  <c r="J411"/>
  <c r="J104"/>
  <c r="R457"/>
  <c r="BK572"/>
  <c r="J572"/>
  <c r="J108"/>
  <c i="19" r="P273"/>
  <c i="20" r="R216"/>
  <c i="21" r="P136"/>
  <c r="R283"/>
  <c r="T303"/>
  <c r="P414"/>
  <c r="P436"/>
  <c r="P435"/>
  <c i="22" r="BK129"/>
  <c i="24" r="T142"/>
  <c r="P246"/>
  <c r="R331"/>
  <c r="R283"/>
  <c r="R282"/>
  <c r="BK353"/>
  <c r="J353"/>
  <c r="J110"/>
  <c r="BK420"/>
  <c i="25" r="R130"/>
  <c r="R129"/>
  <c r="R128"/>
  <c i="26" r="P136"/>
  <c r="T149"/>
  <c r="R163"/>
  <c i="28" r="BK153"/>
  <c r="J153"/>
  <c r="J103"/>
  <c r="R182"/>
  <c i="29" r="T132"/>
  <c r="R262"/>
  <c i="30" r="T133"/>
  <c r="P273"/>
  <c i="31" r="P129"/>
  <c r="P128"/>
  <c r="P127"/>
  <c i="1" r="AU156"/>
  <c i="32" r="P130"/>
  <c r="P197"/>
  <c i="33" r="R129"/>
  <c i="34" r="T158"/>
  <c i="36" r="R160"/>
  <c r="R180"/>
  <c i="37" r="BK527"/>
  <c r="J527"/>
  <c r="J105"/>
  <c r="R844"/>
  <c i="38" r="P134"/>
  <c r="P336"/>
  <c r="P355"/>
  <c r="R604"/>
  <c i="39" r="T264"/>
  <c r="T351"/>
  <c i="40" r="BK238"/>
  <c r="J238"/>
  <c r="J105"/>
  <c r="T289"/>
  <c i="41" r="T354"/>
  <c r="R484"/>
  <c i="42" r="BK134"/>
  <c r="J134"/>
  <c r="J102"/>
  <c r="R292"/>
  <c i="43" r="BK369"/>
  <c r="J369"/>
  <c r="J106"/>
  <c i="44" r="T134"/>
  <c r="P287"/>
  <c i="45" r="P135"/>
  <c r="T282"/>
  <c r="P396"/>
  <c r="R396"/>
  <c r="T396"/>
  <c i="2" r="T166"/>
  <c i="4" r="T133"/>
  <c r="P459"/>
  <c i="5" r="P325"/>
  <c r="R484"/>
  <c i="6" r="P261"/>
  <c r="R374"/>
  <c r="P445"/>
  <c i="7" r="BK227"/>
  <c r="J227"/>
  <c r="J103"/>
  <c r="R381"/>
  <c i="8" r="P187"/>
  <c r="P279"/>
  <c i="11" r="P134"/>
  <c r="BK235"/>
  <c r="J235"/>
  <c r="J105"/>
  <c i="12" r="BK134"/>
  <c r="J134"/>
  <c r="J102"/>
  <c r="R230"/>
  <c r="R261"/>
  <c i="13" r="T135"/>
  <c r="T299"/>
  <c r="T346"/>
  <c r="T515"/>
  <c i="14" r="T137"/>
  <c r="R421"/>
  <c r="T519"/>
  <c i="15" r="BK281"/>
  <c r="J281"/>
  <c r="J106"/>
  <c r="P352"/>
  <c i="16" r="P404"/>
  <c r="BK512"/>
  <c r="J512"/>
  <c r="J111"/>
  <c i="17" r="R281"/>
  <c r="P352"/>
  <c i="18" r="R137"/>
  <c r="T468"/>
  <c i="19" r="R273"/>
  <c r="P395"/>
  <c i="20" r="T216"/>
  <c r="BK234"/>
  <c r="J234"/>
  <c r="J106"/>
  <c i="21" r="P313"/>
  <c i="22" r="P188"/>
  <c i="23" r="R130"/>
  <c r="R221"/>
  <c i="24" r="R142"/>
  <c r="T246"/>
  <c r="T342"/>
  <c r="P383"/>
  <c r="T420"/>
  <c r="T419"/>
  <c i="25" r="T130"/>
  <c r="T129"/>
  <c r="T128"/>
  <c i="26" r="T136"/>
  <c r="P156"/>
  <c r="T163"/>
  <c i="27" r="P149"/>
  <c i="28" r="R133"/>
  <c r="T182"/>
  <c i="29" r="R132"/>
  <c r="BK262"/>
  <c r="J262"/>
  <c r="J104"/>
  <c r="R294"/>
  <c i="30" r="P133"/>
  <c r="R292"/>
  <c i="32" r="P212"/>
  <c i="33" r="P129"/>
  <c i="34" r="T128"/>
  <c r="T127"/>
  <c r="T151"/>
  <c i="35" r="P129"/>
  <c r="P128"/>
  <c r="P127"/>
  <c i="1" r="AU164"/>
  <c i="36" r="BK138"/>
  <c r="J138"/>
  <c r="J102"/>
  <c r="R170"/>
  <c i="37" r="P527"/>
  <c r="R876"/>
  <c i="38" r="R390"/>
  <c i="39" r="P134"/>
  <c r="BK245"/>
  <c r="J245"/>
  <c r="J103"/>
  <c r="R360"/>
  <c i="40" r="R238"/>
  <c i="41" r="R134"/>
  <c r="P322"/>
  <c r="BK496"/>
  <c r="J496"/>
  <c r="J107"/>
  <c i="42" r="T134"/>
  <c r="T269"/>
  <c r="T374"/>
  <c i="43" r="P270"/>
  <c i="44" r="BK264"/>
  <c r="J264"/>
  <c r="J104"/>
  <c r="T264"/>
  <c r="BK389"/>
  <c r="J389"/>
  <c r="J107"/>
  <c i="45" r="P282"/>
  <c r="BK396"/>
  <c r="J396"/>
  <c r="J107"/>
  <c r="P403"/>
  <c r="T403"/>
  <c i="2" r="BK166"/>
  <c r="J166"/>
  <c r="J104"/>
  <c r="R166"/>
  <c i="3" r="R129"/>
  <c r="R128"/>
  <c r="R127"/>
  <c i="4" r="BK304"/>
  <c r="J304"/>
  <c r="J103"/>
  <c r="R445"/>
  <c r="BK544"/>
  <c r="J544"/>
  <c r="J106"/>
  <c i="5" r="BK133"/>
  <c r="BK484"/>
  <c r="J484"/>
  <c r="J105"/>
  <c i="6" r="BK133"/>
  <c r="J133"/>
  <c r="J102"/>
  <c r="BK388"/>
  <c r="J388"/>
  <c r="J105"/>
  <c i="7" r="T133"/>
  <c r="P326"/>
  <c i="8" r="R187"/>
  <c r="R279"/>
  <c i="10" r="T130"/>
  <c i="11" r="R134"/>
  <c r="R133"/>
  <c r="R132"/>
  <c r="R272"/>
  <c i="12" r="R134"/>
  <c r="R133"/>
  <c r="R132"/>
  <c r="R221"/>
  <c r="BK261"/>
  <c r="J261"/>
  <c r="J107"/>
  <c i="13" r="BK135"/>
  <c r="J135"/>
  <c r="J102"/>
  <c r="R299"/>
  <c r="P346"/>
  <c r="R515"/>
  <c i="14" r="BK421"/>
  <c r="J421"/>
  <c r="J106"/>
  <c r="BK519"/>
  <c r="J519"/>
  <c r="J108"/>
  <c r="T530"/>
  <c r="T529"/>
  <c i="15" r="T135"/>
  <c r="P281"/>
  <c r="P360"/>
  <c i="16" r="R137"/>
  <c r="P331"/>
  <c r="BK404"/>
  <c r="J404"/>
  <c r="J106"/>
  <c r="R512"/>
  <c r="R511"/>
  <c i="17" r="BK135"/>
  <c r="J135"/>
  <c r="J102"/>
  <c r="T254"/>
  <c r="R274"/>
  <c r="T359"/>
  <c i="18" r="P390"/>
  <c r="R411"/>
  <c r="T457"/>
  <c r="T572"/>
  <c r="P589"/>
  <c r="P588"/>
  <c i="19" r="P134"/>
  <c r="BK244"/>
  <c r="J244"/>
  <c r="J104"/>
  <c r="R395"/>
  <c i="20" r="P135"/>
  <c r="P234"/>
  <c r="P245"/>
  <c r="P244"/>
  <c i="21" r="R313"/>
  <c i="22" r="T129"/>
  <c i="23" r="T236"/>
  <c i="24" r="BK255"/>
  <c r="J255"/>
  <c r="J105"/>
  <c r="R342"/>
  <c r="T353"/>
  <c r="P420"/>
  <c r="P419"/>
  <c i="25" r="P130"/>
  <c r="P129"/>
  <c r="P128"/>
  <c i="1" r="AU143"/>
  <c i="27" r="R136"/>
  <c r="R131"/>
  <c r="R130"/>
  <c r="R159"/>
  <c i="29" r="T197"/>
  <c r="T294"/>
  <c i="30" r="R133"/>
  <c r="T292"/>
  <c i="31" r="T129"/>
  <c r="T128"/>
  <c r="T127"/>
  <c i="32" r="R130"/>
  <c r="R197"/>
  <c i="33" r="R156"/>
  <c i="34" r="BK128"/>
  <c r="J128"/>
  <c r="J101"/>
  <c r="BK151"/>
  <c r="J151"/>
  <c r="J102"/>
  <c i="36" r="T138"/>
  <c r="T131"/>
  <c r="T130"/>
  <c r="P170"/>
  <c i="37" r="BK134"/>
  <c r="J134"/>
  <c r="J102"/>
  <c r="P430"/>
  <c r="T458"/>
  <c r="P844"/>
  <c i="38" r="BK134"/>
  <c r="BK336"/>
  <c r="J336"/>
  <c r="J103"/>
  <c r="BK355"/>
  <c r="J355"/>
  <c r="J104"/>
  <c r="T604"/>
  <c i="39" r="BK134"/>
  <c r="J134"/>
  <c r="J102"/>
  <c r="R245"/>
  <c r="T360"/>
  <c i="40" r="BK134"/>
  <c r="T238"/>
  <c i="41" r="BK354"/>
  <c r="J354"/>
  <c r="J105"/>
  <c r="R496"/>
  <c i="42" r="BK269"/>
  <c r="J269"/>
  <c r="J104"/>
  <c r="P374"/>
  <c i="43" r="R133"/>
  <c r="BK270"/>
  <c r="J270"/>
  <c r="J105"/>
  <c r="R369"/>
  <c i="44" r="BK287"/>
  <c r="J287"/>
  <c r="J106"/>
  <c r="T389"/>
  <c i="45" r="R282"/>
  <c r="BK403"/>
  <c r="J403"/>
  <c r="J108"/>
  <c r="R403"/>
  <c i="2" r="R138"/>
  <c r="R130"/>
  <c r="R129"/>
  <c r="BK156"/>
  <c r="J156"/>
  <c r="J103"/>
  <c r="R156"/>
  <c r="P173"/>
  <c i="4" r="P133"/>
  <c r="R459"/>
  <c i="5" r="R325"/>
  <c r="T484"/>
  <c i="6" r="T261"/>
  <c r="T374"/>
  <c r="T445"/>
  <c i="7" r="P227"/>
  <c r="T381"/>
  <c i="8" r="T134"/>
  <c r="T321"/>
  <c i="11" r="T134"/>
  <c r="P272"/>
  <c i="12" r="P230"/>
  <c r="T261"/>
  <c i="13" r="P356"/>
  <c i="14" r="R137"/>
  <c r="T421"/>
  <c r="R519"/>
  <c i="15" r="BK135"/>
  <c r="J135"/>
  <c r="J102"/>
  <c r="P254"/>
  <c r="P274"/>
  <c r="T360"/>
  <c i="16" r="BK137"/>
  <c r="BK331"/>
  <c r="J331"/>
  <c r="J103"/>
  <c r="R404"/>
  <c r="T495"/>
  <c i="17" r="P135"/>
  <c r="BK281"/>
  <c r="J281"/>
  <c r="J106"/>
  <c r="R359"/>
  <c i="18" r="R390"/>
  <c r="T411"/>
  <c r="P457"/>
  <c r="P572"/>
  <c r="BK589"/>
  <c r="BK588"/>
  <c r="J588"/>
  <c r="J110"/>
  <c i="19" r="T273"/>
  <c i="20" r="P216"/>
  <c i="21" r="BK313"/>
  <c r="J313"/>
  <c r="J105"/>
  <c r="BK436"/>
  <c r="J436"/>
  <c r="J110"/>
  <c i="22" r="BK188"/>
  <c r="J188"/>
  <c r="J103"/>
  <c i="23" r="BK130"/>
  <c r="BK129"/>
  <c r="J129"/>
  <c r="J101"/>
  <c r="BK236"/>
  <c r="J236"/>
  <c r="J104"/>
  <c i="24" r="P142"/>
  <c r="BK246"/>
  <c r="J246"/>
  <c r="J104"/>
  <c r="BK331"/>
  <c r="J331"/>
  <c r="J108"/>
  <c r="R353"/>
  <c i="26" r="P149"/>
  <c r="BK156"/>
  <c r="J156"/>
  <c r="J104"/>
  <c r="P163"/>
  <c i="27" r="BK136"/>
  <c r="J136"/>
  <c r="J103"/>
  <c r="T149"/>
  <c i="28" r="P153"/>
  <c r="T168"/>
  <c i="29" r="BK132"/>
  <c r="J132"/>
  <c r="J102"/>
  <c r="R197"/>
  <c r="P294"/>
  <c i="30" r="R216"/>
  <c r="P292"/>
  <c i="31" r="R129"/>
  <c r="R128"/>
  <c r="R127"/>
  <c i="32" r="T212"/>
  <c i="33" r="P156"/>
  <c i="34" r="R158"/>
  <c i="36" r="T160"/>
  <c r="T170"/>
  <c i="37" r="P134"/>
  <c r="BK430"/>
  <c r="J430"/>
  <c r="J103"/>
  <c r="P458"/>
  <c r="BK876"/>
  <c r="J876"/>
  <c r="J107"/>
  <c i="38" r="T134"/>
  <c r="T336"/>
  <c r="R355"/>
  <c r="P604"/>
  <c i="39" r="T134"/>
  <c r="T133"/>
  <c r="T132"/>
  <c r="T245"/>
  <c r="BK360"/>
  <c r="J360"/>
  <c r="J107"/>
  <c i="42" r="P134"/>
  <c r="T292"/>
  <c i="43" r="P133"/>
  <c r="BK251"/>
  <c r="J251"/>
  <c r="J104"/>
  <c r="R270"/>
  <c i="45" r="BK135"/>
  <c r="J135"/>
  <c r="J102"/>
  <c r="P253"/>
  <c r="T253"/>
  <c i="46" r="BK128"/>
  <c r="J128"/>
  <c r="J102"/>
  <c i="2" r="P166"/>
  <c i="3" r="T129"/>
  <c r="T128"/>
  <c r="T127"/>
  <c i="4" r="R304"/>
  <c r="T445"/>
  <c r="P544"/>
  <c i="5" r="P133"/>
  <c r="P470"/>
  <c r="R557"/>
  <c i="6" r="T133"/>
  <c r="BK374"/>
  <c r="J374"/>
  <c r="J104"/>
  <c r="R445"/>
  <c i="7" r="P133"/>
  <c r="P132"/>
  <c r="P131"/>
  <c i="1" r="AU107"/>
  <c i="7" r="T326"/>
  <c i="8" r="BK187"/>
  <c r="R321"/>
  <c i="10" r="R130"/>
  <c r="R129"/>
  <c r="R128"/>
  <c i="11" r="BK272"/>
  <c r="J272"/>
  <c r="J107"/>
  <c i="12" r="T221"/>
  <c i="13" r="T356"/>
  <c i="14" r="P351"/>
  <c r="BK366"/>
  <c r="J366"/>
  <c r="J104"/>
  <c r="T406"/>
  <c i="15" r="R135"/>
  <c r="BK254"/>
  <c r="J254"/>
  <c r="J104"/>
  <c r="BK274"/>
  <c r="J274"/>
  <c r="J105"/>
  <c r="BK360"/>
  <c r="J360"/>
  <c r="J108"/>
  <c i="16" r="P137"/>
  <c r="R331"/>
  <c r="BK346"/>
  <c r="J346"/>
  <c r="J104"/>
  <c r="BK389"/>
  <c r="J389"/>
  <c r="J105"/>
  <c r="R495"/>
  <c i="17" r="P254"/>
  <c r="P274"/>
  <c r="BK359"/>
  <c r="J359"/>
  <c r="J108"/>
  <c i="18" r="T390"/>
  <c r="P411"/>
  <c r="BK457"/>
  <c r="J457"/>
  <c r="J105"/>
  <c r="R572"/>
  <c r="R589"/>
  <c r="R588"/>
  <c i="19" r="BK134"/>
  <c r="P244"/>
  <c r="BK395"/>
  <c r="J395"/>
  <c r="J107"/>
  <c i="20" r="T135"/>
  <c r="R234"/>
  <c i="21" r="T313"/>
  <c r="R436"/>
  <c r="R435"/>
  <c i="22" r="P129"/>
  <c r="P128"/>
  <c r="P127"/>
  <c i="1" r="AU137"/>
  <c i="23" r="R236"/>
  <c i="24" r="T255"/>
  <c r="P331"/>
  <c r="P283"/>
  <c r="P282"/>
  <c r="P353"/>
  <c i="26" r="BK136"/>
  <c r="J136"/>
  <c r="J102"/>
  <c r="R156"/>
  <c i="27" r="R149"/>
  <c i="28" r="T133"/>
  <c r="BK182"/>
  <c r="J182"/>
  <c r="J106"/>
  <c i="29" r="BK197"/>
  <c r="J197"/>
  <c r="J103"/>
  <c r="T262"/>
  <c i="30" r="BK133"/>
  <c r="J133"/>
  <c r="J102"/>
  <c r="BK273"/>
  <c r="J273"/>
  <c r="J105"/>
  <c i="32" r="R212"/>
  <c i="33" r="BK129"/>
  <c r="J129"/>
  <c r="J102"/>
  <c i="34" r="P158"/>
  <c i="36" r="R138"/>
  <c r="R131"/>
  <c r="R130"/>
  <c r="BK180"/>
  <c r="J180"/>
  <c r="J106"/>
  <c i="37" r="R527"/>
  <c r="T844"/>
  <c i="38" r="R134"/>
  <c r="R133"/>
  <c r="R132"/>
  <c r="R336"/>
  <c r="T355"/>
  <c r="BK604"/>
  <c r="J604"/>
  <c r="J107"/>
  <c i="39" r="R134"/>
  <c r="P245"/>
  <c r="P360"/>
  <c i="40" r="P238"/>
  <c i="41" r="R354"/>
  <c r="P484"/>
  <c i="42" r="P269"/>
  <c r="R374"/>
  <c i="43" r="T270"/>
  <c i="44" r="R134"/>
  <c r="P264"/>
  <c r="P389"/>
  <c i="45" r="R135"/>
  <c r="R134"/>
  <c r="R133"/>
  <c r="BK253"/>
  <c r="J253"/>
  <c r="J104"/>
  <c r="R253"/>
  <c i="2" r="BK138"/>
  <c r="J138"/>
  <c r="J102"/>
  <c r="T173"/>
  <c i="3" r="BK129"/>
  <c i="4" r="P304"/>
  <c r="BK445"/>
  <c r="J445"/>
  <c r="J104"/>
  <c r="R544"/>
  <c i="5" r="T133"/>
  <c r="T132"/>
  <c r="T131"/>
  <c r="R470"/>
  <c r="BK557"/>
  <c r="J557"/>
  <c r="J106"/>
  <c i="6" r="BK261"/>
  <c r="J261"/>
  <c r="J103"/>
  <c r="R388"/>
  <c i="7" r="BK133"/>
  <c r="J133"/>
  <c r="J102"/>
  <c r="BK326"/>
  <c r="J326"/>
  <c r="J105"/>
  <c i="8" r="T187"/>
  <c r="P321"/>
  <c i="10" r="BK130"/>
  <c r="T304"/>
  <c i="11" r="T235"/>
  <c i="12" r="T134"/>
  <c r="T133"/>
  <c r="T132"/>
  <c r="T230"/>
  <c r="P261"/>
  <c i="13" r="R356"/>
  <c i="14" r="R351"/>
  <c r="P366"/>
  <c r="P406"/>
  <c r="P519"/>
  <c r="BK530"/>
  <c r="J530"/>
  <c r="J111"/>
  <c i="15" r="R254"/>
  <c r="T274"/>
  <c r="BK352"/>
  <c r="J352"/>
  <c r="J107"/>
  <c i="16" r="T331"/>
  <c r="P346"/>
  <c r="P389"/>
  <c r="P495"/>
  <c i="17" r="P281"/>
  <c r="R352"/>
  <c i="18" r="BK137"/>
  <c r="J137"/>
  <c r="J102"/>
  <c r="BK468"/>
  <c r="J468"/>
  <c r="J106"/>
  <c i="19" r="R134"/>
  <c r="R133"/>
  <c r="R132"/>
  <c r="R244"/>
  <c i="20" r="BK135"/>
  <c r="J135"/>
  <c r="J102"/>
  <c r="T245"/>
  <c r="T244"/>
  <c i="21" r="BK136"/>
  <c r="BK283"/>
  <c r="J283"/>
  <c r="J103"/>
  <c r="BK303"/>
  <c r="J303"/>
  <c r="J104"/>
  <c r="R414"/>
  <c i="22" r="R188"/>
  <c i="23" r="P236"/>
  <c i="24" r="P255"/>
  <c r="BK342"/>
  <c r="J342"/>
  <c r="J109"/>
  <c r="R383"/>
  <c i="26" r="R149"/>
  <c i="27" r="BK149"/>
  <c r="J149"/>
  <c r="J104"/>
  <c r="T159"/>
  <c i="28" r="BK168"/>
  <c r="J168"/>
  <c r="J105"/>
  <c r="P182"/>
  <c i="30" r="T216"/>
  <c r="R273"/>
  <c i="31" r="BK129"/>
  <c r="J129"/>
  <c r="J102"/>
  <c i="32" r="BK212"/>
  <c r="J212"/>
  <c r="J104"/>
  <c i="33" r="BK156"/>
  <c r="J156"/>
  <c r="J103"/>
  <c i="34" r="P128"/>
  <c r="P127"/>
  <c i="1" r="AU162"/>
  <c i="34" r="P151"/>
  <c i="35" r="R129"/>
  <c r="R128"/>
  <c r="R127"/>
  <c i="36" r="BK160"/>
  <c r="J160"/>
  <c r="J103"/>
  <c r="P180"/>
  <c i="37" r="T134"/>
  <c r="T430"/>
  <c r="BK458"/>
  <c r="J458"/>
  <c r="J104"/>
  <c r="BK844"/>
  <c r="J844"/>
  <c r="J106"/>
  <c i="38" r="P390"/>
  <c i="39" r="BK264"/>
  <c r="J264"/>
  <c r="J105"/>
  <c r="BK351"/>
  <c r="J351"/>
  <c r="J106"/>
  <c i="40" r="R134"/>
  <c r="T231"/>
  <c r="P289"/>
  <c i="41" r="T134"/>
  <c r="BK322"/>
  <c r="J322"/>
  <c r="J104"/>
  <c r="T322"/>
  <c r="P496"/>
  <c i="42" r="BK292"/>
  <c r="J292"/>
  <c r="J106"/>
  <c i="43" r="BK133"/>
  <c r="P251"/>
  <c r="R251"/>
  <c r="T251"/>
  <c r="T369"/>
  <c i="44" r="T287"/>
  <c i="45" r="T135"/>
  <c r="T134"/>
  <c r="T133"/>
  <c r="BK282"/>
  <c r="J282"/>
  <c r="J106"/>
  <c i="4" r="R133"/>
  <c r="R132"/>
  <c r="R131"/>
  <c r="T459"/>
  <c i="5" r="BK325"/>
  <c r="J325"/>
  <c r="J103"/>
  <c r="P484"/>
  <c i="6" r="R133"/>
  <c r="R132"/>
  <c r="R131"/>
  <c r="T388"/>
  <c i="7" r="R133"/>
  <c r="R326"/>
  <c i="8" r="R134"/>
  <c r="R133"/>
  <c r="R132"/>
  <c r="T279"/>
  <c i="10" r="P304"/>
  <c i="11" r="BK134"/>
  <c r="J134"/>
  <c r="J102"/>
  <c r="T272"/>
  <c i="12" r="BK221"/>
  <c r="J221"/>
  <c r="J104"/>
  <c i="13" r="BK356"/>
  <c r="J356"/>
  <c r="J106"/>
  <c i="14" r="P137"/>
  <c r="P136"/>
  <c r="P135"/>
  <c i="1" r="AU121"/>
  <c i="14" r="P421"/>
  <c i="15" r="R281"/>
  <c r="T352"/>
  <c i="16" r="T137"/>
  <c r="T136"/>
  <c r="T135"/>
  <c r="T404"/>
  <c r="T512"/>
  <c r="T511"/>
  <c i="17" r="T281"/>
  <c r="T352"/>
  <c i="18" r="P137"/>
  <c r="P136"/>
  <c r="P135"/>
  <c i="1" r="AU129"/>
  <c i="18" r="R468"/>
  <c r="T589"/>
  <c r="T588"/>
  <c i="19" r="BK273"/>
  <c r="J273"/>
  <c r="J105"/>
  <c i="20" r="R135"/>
  <c r="R134"/>
  <c r="R133"/>
  <c r="T234"/>
  <c r="R245"/>
  <c r="R244"/>
  <c i="21" r="R136"/>
  <c r="R135"/>
  <c r="R134"/>
  <c r="P283"/>
  <c r="R303"/>
  <c r="BK414"/>
  <c r="J414"/>
  <c r="J107"/>
  <c r="T436"/>
  <c r="T435"/>
  <c i="22" r="T188"/>
  <c i="23" r="T130"/>
  <c r="T129"/>
  <c r="T128"/>
  <c r="T221"/>
  <c i="24" r="BK142"/>
  <c r="J142"/>
  <c r="J102"/>
  <c r="R255"/>
  <c r="P342"/>
  <c r="BK383"/>
  <c r="J383"/>
  <c r="J111"/>
  <c r="R420"/>
  <c r="R419"/>
  <c i="25" r="BK130"/>
  <c r="J130"/>
  <c r="J102"/>
  <c i="26" r="R136"/>
  <c r="R130"/>
  <c r="R129"/>
  <c r="T156"/>
  <c i="27" r="P136"/>
  <c r="P131"/>
  <c r="P130"/>
  <c i="1" r="AU148"/>
  <c i="27" r="BK159"/>
  <c r="J159"/>
  <c r="J105"/>
  <c i="28" r="P133"/>
  <c r="P132"/>
  <c r="P131"/>
  <c i="1" r="AU150"/>
  <c i="28" r="T153"/>
  <c r="R168"/>
  <c i="29" r="P197"/>
  <c r="BK294"/>
  <c r="J294"/>
  <c r="J105"/>
  <c i="30" r="P216"/>
  <c r="T273"/>
  <c i="32" r="T130"/>
  <c r="T129"/>
  <c r="T128"/>
  <c r="T197"/>
  <c i="33" r="T129"/>
  <c r="T128"/>
  <c r="T127"/>
  <c i="34" r="R128"/>
  <c r="R127"/>
  <c r="R151"/>
  <c i="35" r="T129"/>
  <c r="T128"/>
  <c r="T127"/>
  <c i="36" r="P138"/>
  <c r="P131"/>
  <c r="P130"/>
  <c i="1" r="AU167"/>
  <c i="36" r="BK170"/>
  <c r="J170"/>
  <c r="J104"/>
  <c i="37" r="T527"/>
  <c r="P876"/>
  <c i="38" r="T390"/>
  <c i="39" r="R264"/>
  <c r="R351"/>
  <c i="40" r="P134"/>
  <c r="P133"/>
  <c r="P132"/>
  <c i="1" r="AU172"/>
  <c i="40" r="BK231"/>
  <c r="J231"/>
  <c r="J104"/>
  <c r="R231"/>
  <c r="R289"/>
  <c i="41" r="P134"/>
  <c r="P133"/>
  <c r="P132"/>
  <c i="1" r="AU174"/>
  <c i="41" r="R322"/>
  <c r="T496"/>
  <c i="42" r="R269"/>
  <c r="BK374"/>
  <c r="J374"/>
  <c r="J107"/>
  <c i="44" r="P134"/>
  <c r="P133"/>
  <c r="P132"/>
  <c i="1" r="AU178"/>
  <c i="44" r="R287"/>
  <c i="8" r="BK267"/>
  <c r="J267"/>
  <c r="J104"/>
  <c r="BK274"/>
  <c r="J274"/>
  <c r="J105"/>
  <c i="12" r="BK256"/>
  <c r="J256"/>
  <c r="J106"/>
  <c i="17" r="BK378"/>
  <c r="J378"/>
  <c r="J109"/>
  <c i="19" r="BK391"/>
  <c r="J391"/>
  <c r="J106"/>
  <c i="24" r="BK239"/>
  <c r="J239"/>
  <c r="J103"/>
  <c i="38" r="BK587"/>
  <c r="J587"/>
  <c r="J106"/>
  <c i="39" r="BK397"/>
  <c r="J397"/>
  <c r="J108"/>
  <c i="44" r="BK283"/>
  <c r="J283"/>
  <c r="J105"/>
  <c i="4" r="BK592"/>
  <c r="J592"/>
  <c r="J107"/>
  <c i="8" r="BK345"/>
  <c r="J345"/>
  <c r="J108"/>
  <c i="14" r="BK514"/>
  <c r="J514"/>
  <c r="J107"/>
  <c i="20" r="BK241"/>
  <c r="J241"/>
  <c r="J107"/>
  <c i="24" r="BK413"/>
  <c r="J413"/>
  <c r="J112"/>
  <c i="29" r="BK315"/>
  <c r="J315"/>
  <c r="J106"/>
  <c i="40" r="BK285"/>
  <c r="J285"/>
  <c r="J106"/>
  <c i="41" r="BK526"/>
  <c r="J526"/>
  <c r="J108"/>
  <c i="42" r="BK415"/>
  <c r="J415"/>
  <c r="J108"/>
  <c i="43" r="BK247"/>
  <c r="J247"/>
  <c r="J103"/>
  <c i="5" r="BK605"/>
  <c r="J605"/>
  <c r="J107"/>
  <c i="7" r="BK321"/>
  <c r="J321"/>
  <c r="J104"/>
  <c i="11" r="BK221"/>
  <c r="J221"/>
  <c r="J103"/>
  <c r="BK268"/>
  <c r="J268"/>
  <c r="J106"/>
  <c r="BK285"/>
  <c r="J285"/>
  <c r="J108"/>
  <c i="18" r="BK585"/>
  <c r="J585"/>
  <c r="J109"/>
  <c i="24" r="BK428"/>
  <c r="J428"/>
  <c r="J116"/>
  <c i="25" r="BK261"/>
  <c r="J261"/>
  <c r="J104"/>
  <c i="27" r="BK166"/>
  <c r="J166"/>
  <c r="J106"/>
  <c i="31" r="BK143"/>
  <c r="J143"/>
  <c r="J103"/>
  <c i="43" r="BK391"/>
  <c r="J391"/>
  <c r="J107"/>
  <c i="44" r="BK260"/>
  <c r="J260"/>
  <c r="J103"/>
  <c r="BK430"/>
  <c r="J430"/>
  <c r="J108"/>
  <c i="13" r="BK292"/>
  <c r="J292"/>
  <c r="J103"/>
  <c i="16" r="BK491"/>
  <c r="J491"/>
  <c r="J107"/>
  <c i="21" r="BK432"/>
  <c r="J432"/>
  <c r="J108"/>
  <c i="24" r="BK283"/>
  <c r="J283"/>
  <c r="J107"/>
  <c i="25" r="BK257"/>
  <c r="J257"/>
  <c r="J103"/>
  <c i="30" r="BK268"/>
  <c r="J268"/>
  <c r="J104"/>
  <c i="36" r="BK177"/>
  <c r="J177"/>
  <c r="J105"/>
  <c i="42" r="BK288"/>
  <c r="J288"/>
  <c r="J105"/>
  <c i="45" r="BK449"/>
  <c r="J449"/>
  <c r="J109"/>
  <c i="2" r="BK130"/>
  <c r="BK129"/>
  <c r="J129"/>
  <c r="J100"/>
  <c i="3" r="BK139"/>
  <c r="J139"/>
  <c r="J103"/>
  <c i="9" r="BK128"/>
  <c r="J128"/>
  <c r="J102"/>
  <c i="13" r="BK510"/>
  <c r="J510"/>
  <c r="J107"/>
  <c r="BK540"/>
  <c r="J540"/>
  <c r="J109"/>
  <c i="20" r="BK229"/>
  <c r="J229"/>
  <c r="J105"/>
  <c i="21" r="BK410"/>
  <c r="J410"/>
  <c r="J106"/>
  <c i="28" r="BK203"/>
  <c r="J203"/>
  <c r="J107"/>
  <c i="35" r="BK237"/>
  <c r="J237"/>
  <c r="J103"/>
  <c i="45" r="BK249"/>
  <c r="J249"/>
  <c r="J103"/>
  <c i="10" r="BK311"/>
  <c r="J311"/>
  <c r="J104"/>
  <c i="11" r="BK230"/>
  <c r="J230"/>
  <c r="J104"/>
  <c i="14" r="BK526"/>
  <c r="J526"/>
  <c r="J109"/>
  <c i="16" r="BK508"/>
  <c r="J508"/>
  <c r="J109"/>
  <c i="17" r="BK250"/>
  <c r="J250"/>
  <c r="J103"/>
  <c i="19" r="BK240"/>
  <c r="J240"/>
  <c r="J103"/>
  <c i="27" r="BK132"/>
  <c r="J132"/>
  <c r="J102"/>
  <c i="28" r="BK163"/>
  <c r="J163"/>
  <c r="J104"/>
  <c i="30" r="BK324"/>
  <c r="J324"/>
  <c r="J107"/>
  <c i="37" r="BK928"/>
  <c r="J928"/>
  <c r="J108"/>
  <c i="39" r="BK259"/>
  <c r="J259"/>
  <c r="J104"/>
  <c i="40" r="BK302"/>
  <c r="J302"/>
  <c r="J108"/>
  <c i="45" r="BK278"/>
  <c r="J278"/>
  <c r="J105"/>
  <c i="7" r="BK413"/>
  <c r="J413"/>
  <c r="J107"/>
  <c i="15" r="BK250"/>
  <c r="J250"/>
  <c r="J103"/>
  <c r="BK373"/>
  <c r="J373"/>
  <c r="J109"/>
  <c i="18" r="BK567"/>
  <c r="J567"/>
  <c r="J107"/>
  <c i="19" r="BK402"/>
  <c r="J402"/>
  <c r="J108"/>
  <c i="24" r="BK425"/>
  <c r="J425"/>
  <c r="J115"/>
  <c i="38" r="BK645"/>
  <c r="J645"/>
  <c r="J108"/>
  <c i="6" r="BK480"/>
  <c r="J480"/>
  <c r="J107"/>
  <c i="12" r="BK214"/>
  <c r="J214"/>
  <c r="J103"/>
  <c r="BK268"/>
  <c r="J268"/>
  <c r="J108"/>
  <c i="20" r="BK225"/>
  <c r="J225"/>
  <c r="J104"/>
  <c i="40" r="BK227"/>
  <c r="J227"/>
  <c r="J103"/>
  <c i="41" r="BK305"/>
  <c r="J305"/>
  <c r="J103"/>
  <c i="42" r="BK265"/>
  <c r="J265"/>
  <c r="J103"/>
  <c i="46" r="BE159"/>
  <c r="J120"/>
  <c r="E112"/>
  <c r="F123"/>
  <c r="J96"/>
  <c r="BE129"/>
  <c i="45" r="BK134"/>
  <c r="J134"/>
  <c r="J101"/>
  <c i="46" r="BE148"/>
  <c r="BE165"/>
  <c r="BE171"/>
  <c r="BE132"/>
  <c r="BE137"/>
  <c r="BE142"/>
  <c r="BE154"/>
  <c i="45" r="E85"/>
  <c r="BE136"/>
  <c r="BE142"/>
  <c r="BE202"/>
  <c r="BE205"/>
  <c r="BE283"/>
  <c r="BE289"/>
  <c r="J93"/>
  <c r="F130"/>
  <c r="BE154"/>
  <c r="BE169"/>
  <c r="BE172"/>
  <c r="BE182"/>
  <c r="BE185"/>
  <c r="BE215"/>
  <c r="BE218"/>
  <c r="BE315"/>
  <c r="BE360"/>
  <c r="BE378"/>
  <c r="BE423"/>
  <c r="BE429"/>
  <c i="44" r="BK133"/>
  <c r="J133"/>
  <c r="J101"/>
  <c i="45" r="J130"/>
  <c r="BE157"/>
  <c r="BE246"/>
  <c r="BE266"/>
  <c r="BE286"/>
  <c r="BE309"/>
  <c r="BE312"/>
  <c r="BE351"/>
  <c r="BE381"/>
  <c r="BE384"/>
  <c r="BE148"/>
  <c r="BE212"/>
  <c r="BE243"/>
  <c r="BE298"/>
  <c r="BE250"/>
  <c r="BE275"/>
  <c r="BE295"/>
  <c r="BE329"/>
  <c r="BE357"/>
  <c r="BE363"/>
  <c r="BE366"/>
  <c r="BE397"/>
  <c r="BE404"/>
  <c r="BE139"/>
  <c r="BE195"/>
  <c r="BE226"/>
  <c r="BE254"/>
  <c r="BE272"/>
  <c r="BE279"/>
  <c r="BE326"/>
  <c r="BE339"/>
  <c r="BE345"/>
  <c r="BE348"/>
  <c r="BE375"/>
  <c r="BE393"/>
  <c r="BE400"/>
  <c r="BE151"/>
  <c r="BE175"/>
  <c r="BE257"/>
  <c r="BE260"/>
  <c r="BE263"/>
  <c r="BE292"/>
  <c r="BE318"/>
  <c r="BE323"/>
  <c r="BE354"/>
  <c r="BE369"/>
  <c r="BE372"/>
  <c r="BE416"/>
  <c r="BE426"/>
  <c r="BE442"/>
  <c r="BE450"/>
  <c r="BE145"/>
  <c r="BE192"/>
  <c r="BE235"/>
  <c r="BE238"/>
  <c r="BE269"/>
  <c r="BE301"/>
  <c r="BE304"/>
  <c r="BE332"/>
  <c r="BE335"/>
  <c r="BE342"/>
  <c r="BE387"/>
  <c r="BE390"/>
  <c r="BE409"/>
  <c r="BE434"/>
  <c r="BE439"/>
  <c r="BE445"/>
  <c i="44" r="J129"/>
  <c r="BE144"/>
  <c r="BE153"/>
  <c r="BE158"/>
  <c r="BE218"/>
  <c r="BE243"/>
  <c r="BE271"/>
  <c r="BE274"/>
  <c r="BE338"/>
  <c r="BE356"/>
  <c r="BE374"/>
  <c r="BE377"/>
  <c r="BE175"/>
  <c r="BE197"/>
  <c r="BE200"/>
  <c r="BE246"/>
  <c r="BE261"/>
  <c r="BE297"/>
  <c r="BE300"/>
  <c r="BE308"/>
  <c r="BE325"/>
  <c r="BE344"/>
  <c r="BE353"/>
  <c r="BE383"/>
  <c r="BE423"/>
  <c r="F96"/>
  <c r="BE141"/>
  <c r="BE164"/>
  <c r="BE322"/>
  <c r="BE331"/>
  <c r="BE359"/>
  <c r="BE390"/>
  <c r="BE412"/>
  <c i="43" r="J133"/>
  <c r="J102"/>
  <c i="44" r="BE319"/>
  <c r="BE335"/>
  <c r="BE350"/>
  <c r="J126"/>
  <c r="BE147"/>
  <c r="BE150"/>
  <c r="BE207"/>
  <c r="BE210"/>
  <c r="BE277"/>
  <c r="BE280"/>
  <c r="BE311"/>
  <c r="BE341"/>
  <c r="BE347"/>
  <c r="BE380"/>
  <c r="BE135"/>
  <c r="BE178"/>
  <c r="BE181"/>
  <c r="BE185"/>
  <c r="BE188"/>
  <c r="BE257"/>
  <c r="BE284"/>
  <c r="BE291"/>
  <c r="BE294"/>
  <c r="BE303"/>
  <c r="BE314"/>
  <c r="BE328"/>
  <c r="BE365"/>
  <c r="BE368"/>
  <c r="BE371"/>
  <c r="BE426"/>
  <c r="E118"/>
  <c r="BE138"/>
  <c r="BE221"/>
  <c r="BE226"/>
  <c r="BE234"/>
  <c r="BE251"/>
  <c r="BE268"/>
  <c r="BE395"/>
  <c r="BE409"/>
  <c r="BE417"/>
  <c r="BE420"/>
  <c r="BE431"/>
  <c r="BE161"/>
  <c r="BE254"/>
  <c r="BE265"/>
  <c r="BE288"/>
  <c r="BE362"/>
  <c r="BE386"/>
  <c r="BE402"/>
  <c i="43" r="E85"/>
  <c r="BE134"/>
  <c r="BE143"/>
  <c r="BE197"/>
  <c r="BE244"/>
  <c r="BE283"/>
  <c r="BE318"/>
  <c r="BE339"/>
  <c r="BE348"/>
  <c r="BE363"/>
  <c r="BE149"/>
  <c r="BE166"/>
  <c r="BE169"/>
  <c r="BE291"/>
  <c r="BE305"/>
  <c r="BE327"/>
  <c r="BE330"/>
  <c r="BE333"/>
  <c r="BE354"/>
  <c r="BE370"/>
  <c r="BE392"/>
  <c r="J128"/>
  <c r="BE146"/>
  <c r="BE224"/>
  <c r="BE233"/>
  <c r="BE248"/>
  <c r="BE258"/>
  <c r="BE267"/>
  <c r="BE277"/>
  <c r="BE286"/>
  <c r="BE297"/>
  <c r="BE314"/>
  <c r="BE152"/>
  <c r="BE178"/>
  <c r="BE271"/>
  <c r="BE274"/>
  <c r="BE294"/>
  <c r="BE321"/>
  <c r="BE324"/>
  <c r="BE351"/>
  <c i="42" r="BK133"/>
  <c r="J133"/>
  <c r="J101"/>
  <c i="43" r="F96"/>
  <c r="BE140"/>
  <c r="BE200"/>
  <c r="BE241"/>
  <c r="BE280"/>
  <c r="BE366"/>
  <c r="J93"/>
  <c r="BE190"/>
  <c r="BE211"/>
  <c r="BE216"/>
  <c r="BE236"/>
  <c r="BE255"/>
  <c r="BE261"/>
  <c r="BE336"/>
  <c r="BE342"/>
  <c r="BE357"/>
  <c r="BE360"/>
  <c r="BE375"/>
  <c r="BE382"/>
  <c r="BE388"/>
  <c r="BE137"/>
  <c r="BE163"/>
  <c r="BE175"/>
  <c r="BE187"/>
  <c r="BE208"/>
  <c r="BE252"/>
  <c r="BE264"/>
  <c r="BE302"/>
  <c r="BE308"/>
  <c r="BE311"/>
  <c r="BE345"/>
  <c i="41" r="J134"/>
  <c r="J102"/>
  <c i="42" r="E118"/>
  <c r="F129"/>
  <c r="BE135"/>
  <c r="BE147"/>
  <c r="BE202"/>
  <c r="BE205"/>
  <c r="BE259"/>
  <c r="BE262"/>
  <c r="BE293"/>
  <c r="BE323"/>
  <c r="BE341"/>
  <c r="BE347"/>
  <c r="BE350"/>
  <c r="J93"/>
  <c r="J96"/>
  <c r="BE141"/>
  <c r="BE279"/>
  <c r="BE296"/>
  <c r="BE308"/>
  <c r="BE314"/>
  <c r="BE317"/>
  <c r="BE356"/>
  <c r="BE368"/>
  <c r="BE375"/>
  <c r="BE150"/>
  <c r="BE156"/>
  <c r="BE162"/>
  <c r="BE176"/>
  <c r="BE179"/>
  <c r="BE223"/>
  <c r="BE226"/>
  <c r="BE276"/>
  <c r="BE299"/>
  <c r="BE302"/>
  <c r="BE305"/>
  <c r="BE332"/>
  <c r="BE138"/>
  <c r="BE190"/>
  <c r="BE193"/>
  <c r="BE231"/>
  <c r="BE239"/>
  <c r="BE248"/>
  <c r="BE251"/>
  <c r="BE256"/>
  <c r="BE338"/>
  <c r="BE344"/>
  <c r="BE371"/>
  <c r="BE182"/>
  <c r="BE215"/>
  <c r="BE266"/>
  <c r="BE329"/>
  <c r="BE335"/>
  <c r="BE362"/>
  <c r="BE405"/>
  <c r="BE144"/>
  <c r="BE153"/>
  <c r="BE159"/>
  <c r="BE212"/>
  <c r="BE270"/>
  <c r="BE273"/>
  <c r="BE282"/>
  <c r="BE285"/>
  <c r="BE289"/>
  <c r="BE311"/>
  <c r="BE320"/>
  <c r="BE326"/>
  <c r="BE353"/>
  <c r="BE359"/>
  <c r="BE365"/>
  <c r="BE380"/>
  <c r="BE402"/>
  <c r="BE408"/>
  <c r="BE411"/>
  <c r="BE387"/>
  <c r="BE394"/>
  <c r="BE397"/>
  <c r="BE416"/>
  <c i="41" r="J93"/>
  <c r="J96"/>
  <c r="BE135"/>
  <c r="BE211"/>
  <c r="BE256"/>
  <c r="BE261"/>
  <c r="BE286"/>
  <c r="BE355"/>
  <c r="BE369"/>
  <c r="BE384"/>
  <c r="BE402"/>
  <c r="BE459"/>
  <c i="40" r="J134"/>
  <c r="J102"/>
  <c i="41" r="F129"/>
  <c r="BE234"/>
  <c r="BE241"/>
  <c r="BE244"/>
  <c r="BE299"/>
  <c r="BE333"/>
  <c r="BE342"/>
  <c r="BE399"/>
  <c r="BE409"/>
  <c r="BE412"/>
  <c r="BE415"/>
  <c r="BE418"/>
  <c r="BE424"/>
  <c r="BE429"/>
  <c r="BE489"/>
  <c r="BE516"/>
  <c r="BE522"/>
  <c r="BE214"/>
  <c r="BE231"/>
  <c r="BE292"/>
  <c r="BE326"/>
  <c r="BE366"/>
  <c r="BE387"/>
  <c r="BE421"/>
  <c r="BE470"/>
  <c r="BE476"/>
  <c r="BE179"/>
  <c r="BE218"/>
  <c r="BE221"/>
  <c r="BE269"/>
  <c r="BE278"/>
  <c r="BE281"/>
  <c r="BE372"/>
  <c r="BE375"/>
  <c r="BE393"/>
  <c r="BE432"/>
  <c r="BE447"/>
  <c r="BE453"/>
  <c r="BE456"/>
  <c r="BE464"/>
  <c r="BE467"/>
  <c r="BE485"/>
  <c r="BE511"/>
  <c r="BE151"/>
  <c r="BE493"/>
  <c r="E85"/>
  <c r="BE143"/>
  <c r="BE156"/>
  <c r="BE306"/>
  <c r="BE312"/>
  <c r="BE339"/>
  <c r="BE345"/>
  <c r="BE358"/>
  <c r="BE361"/>
  <c r="BE405"/>
  <c r="BE441"/>
  <c r="BE444"/>
  <c r="BE450"/>
  <c r="BE501"/>
  <c r="BE504"/>
  <c r="BE519"/>
  <c r="BE161"/>
  <c r="BE191"/>
  <c r="BE194"/>
  <c r="BE208"/>
  <c r="BE351"/>
  <c r="BE390"/>
  <c r="BE396"/>
  <c r="BE473"/>
  <c r="BE479"/>
  <c r="BE497"/>
  <c r="BE166"/>
  <c r="BE169"/>
  <c r="BE172"/>
  <c r="BE197"/>
  <c r="BE253"/>
  <c r="BE317"/>
  <c r="BE323"/>
  <c r="BE336"/>
  <c r="BE348"/>
  <c r="BE378"/>
  <c r="BE381"/>
  <c r="BE435"/>
  <c r="BE438"/>
  <c r="BE527"/>
  <c i="40" r="J93"/>
  <c r="J129"/>
  <c r="BE135"/>
  <c r="BE157"/>
  <c r="E118"/>
  <c r="BE146"/>
  <c r="BE181"/>
  <c r="BE198"/>
  <c r="BE248"/>
  <c r="BE286"/>
  <c r="BE290"/>
  <c r="BE298"/>
  <c r="BE143"/>
  <c r="BE160"/>
  <c r="BE163"/>
  <c r="BE171"/>
  <c r="BE184"/>
  <c r="BE192"/>
  <c r="BE213"/>
  <c r="BE224"/>
  <c r="BE232"/>
  <c r="BE242"/>
  <c r="BE245"/>
  <c r="BE255"/>
  <c r="BE258"/>
  <c r="BE261"/>
  <c r="BE228"/>
  <c r="BE276"/>
  <c i="39" r="BK133"/>
  <c r="J133"/>
  <c r="J101"/>
  <c i="40" r="F96"/>
  <c r="BE195"/>
  <c r="BE206"/>
  <c r="BE267"/>
  <c r="BE149"/>
  <c r="BE235"/>
  <c r="BE252"/>
  <c r="BE279"/>
  <c r="BE139"/>
  <c r="BE216"/>
  <c r="BE221"/>
  <c r="BE174"/>
  <c r="BE239"/>
  <c r="BE264"/>
  <c r="BE270"/>
  <c r="BE273"/>
  <c r="BE282"/>
  <c r="BE295"/>
  <c r="BE303"/>
  <c i="39" r="J93"/>
  <c r="BE153"/>
  <c r="BE163"/>
  <c r="BE178"/>
  <c r="BE274"/>
  <c r="BE277"/>
  <c r="BE282"/>
  <c r="BE300"/>
  <c r="BE309"/>
  <c r="BE312"/>
  <c r="BE315"/>
  <c r="BE333"/>
  <c r="BE348"/>
  <c r="BE364"/>
  <c r="BE393"/>
  <c r="BE398"/>
  <c r="E85"/>
  <c r="J129"/>
  <c r="BE169"/>
  <c r="BE260"/>
  <c r="BE324"/>
  <c r="BE352"/>
  <c r="BE374"/>
  <c r="BE382"/>
  <c r="BE387"/>
  <c r="F96"/>
  <c r="BE143"/>
  <c r="BE150"/>
  <c r="BE213"/>
  <c r="BE361"/>
  <c r="BE189"/>
  <c r="BE207"/>
  <c r="BE210"/>
  <c r="BE241"/>
  <c r="BE246"/>
  <c r="BE249"/>
  <c r="BE254"/>
  <c r="BE271"/>
  <c r="BE330"/>
  <c r="BE342"/>
  <c i="38" r="J134"/>
  <c r="J102"/>
  <c i="39" r="BE147"/>
  <c r="BE186"/>
  <c r="BE230"/>
  <c r="BE265"/>
  <c r="BE285"/>
  <c r="BE288"/>
  <c r="BE291"/>
  <c r="BE303"/>
  <c r="BE175"/>
  <c r="BE268"/>
  <c r="BE294"/>
  <c r="BE306"/>
  <c r="BE135"/>
  <c r="BE139"/>
  <c r="BE166"/>
  <c r="BE233"/>
  <c r="BE318"/>
  <c r="BE321"/>
  <c r="BE327"/>
  <c r="BE390"/>
  <c r="BE196"/>
  <c r="BE199"/>
  <c r="BE221"/>
  <c r="BE238"/>
  <c r="BE297"/>
  <c r="BE336"/>
  <c r="BE339"/>
  <c r="BE345"/>
  <c r="BE356"/>
  <c r="BE367"/>
  <c r="BE371"/>
  <c r="BE377"/>
  <c i="38" r="BE140"/>
  <c r="BE256"/>
  <c r="BE319"/>
  <c r="BE337"/>
  <c r="BE412"/>
  <c r="BE439"/>
  <c r="BE482"/>
  <c r="BE484"/>
  <c r="BE510"/>
  <c r="BE516"/>
  <c r="BE546"/>
  <c r="BE558"/>
  <c r="BE563"/>
  <c r="J93"/>
  <c r="BE145"/>
  <c r="BE158"/>
  <c r="BE187"/>
  <c r="BE216"/>
  <c r="BE219"/>
  <c r="BE253"/>
  <c r="BE454"/>
  <c r="BE504"/>
  <c r="BE519"/>
  <c r="BE531"/>
  <c r="BE552"/>
  <c r="BE578"/>
  <c r="BE584"/>
  <c r="BE588"/>
  <c r="BE596"/>
  <c r="BE641"/>
  <c i="37" r="BK133"/>
  <c r="BK132"/>
  <c r="J132"/>
  <c r="J100"/>
  <c i="38" r="J96"/>
  <c r="BE222"/>
  <c r="BE263"/>
  <c r="BE278"/>
  <c r="BE391"/>
  <c r="BE427"/>
  <c r="BE448"/>
  <c r="BE466"/>
  <c r="BE469"/>
  <c r="BE473"/>
  <c r="BE493"/>
  <c r="BE507"/>
  <c r="BE525"/>
  <c r="BE605"/>
  <c r="BE608"/>
  <c r="BE611"/>
  <c r="BE618"/>
  <c r="F96"/>
  <c r="BE174"/>
  <c r="BE240"/>
  <c r="BE349"/>
  <c r="BE364"/>
  <c r="BE394"/>
  <c r="BE397"/>
  <c r="BE421"/>
  <c r="BE430"/>
  <c r="BE445"/>
  <c r="BE513"/>
  <c r="BE575"/>
  <c r="BE135"/>
  <c r="BE283"/>
  <c r="BE291"/>
  <c r="BE304"/>
  <c r="BE382"/>
  <c r="BE401"/>
  <c r="BE496"/>
  <c r="BE499"/>
  <c r="BE555"/>
  <c r="BE621"/>
  <c r="BE628"/>
  <c r="BE633"/>
  <c r="BE638"/>
  <c r="E85"/>
  <c r="BE166"/>
  <c r="BE301"/>
  <c r="BE309"/>
  <c r="BE409"/>
  <c r="BE415"/>
  <c r="BE442"/>
  <c r="BE457"/>
  <c r="BE463"/>
  <c r="BE476"/>
  <c r="BE479"/>
  <c r="BE487"/>
  <c r="BE528"/>
  <c r="BE534"/>
  <c r="BE543"/>
  <c r="BE549"/>
  <c r="BE566"/>
  <c r="BE572"/>
  <c r="BE177"/>
  <c r="BE180"/>
  <c r="BE243"/>
  <c r="BE343"/>
  <c r="BE372"/>
  <c r="BE404"/>
  <c r="BE418"/>
  <c r="BE436"/>
  <c r="BE460"/>
  <c r="BE490"/>
  <c r="BE540"/>
  <c r="BE646"/>
  <c r="BE183"/>
  <c r="BE266"/>
  <c r="BE275"/>
  <c r="BE315"/>
  <c r="BE356"/>
  <c r="BE377"/>
  <c r="BE424"/>
  <c r="BE433"/>
  <c r="BE451"/>
  <c r="BE522"/>
  <c r="BE537"/>
  <c r="BE569"/>
  <c i="37" r="J96"/>
  <c r="BE211"/>
  <c r="BE323"/>
  <c r="BE330"/>
  <c r="BE333"/>
  <c r="BE345"/>
  <c r="BE459"/>
  <c r="BE553"/>
  <c r="BE556"/>
  <c r="BE594"/>
  <c r="BE606"/>
  <c r="BE612"/>
  <c r="BE642"/>
  <c r="BE651"/>
  <c r="BE654"/>
  <c r="BE690"/>
  <c r="BE732"/>
  <c r="BE735"/>
  <c r="BE765"/>
  <c i="36" r="BK131"/>
  <c r="J131"/>
  <c r="J101"/>
  <c i="37" r="BE199"/>
  <c r="BE307"/>
  <c r="BE350"/>
  <c r="BE472"/>
  <c r="BE615"/>
  <c r="BE624"/>
  <c r="BE692"/>
  <c r="BE703"/>
  <c r="BE724"/>
  <c r="BE738"/>
  <c r="F96"/>
  <c r="BE208"/>
  <c r="BE280"/>
  <c r="BE534"/>
  <c r="BE537"/>
  <c r="BE550"/>
  <c r="BE621"/>
  <c r="BE674"/>
  <c r="BE709"/>
  <c r="BE712"/>
  <c r="BE778"/>
  <c r="BE783"/>
  <c r="BE821"/>
  <c r="BE868"/>
  <c r="BE882"/>
  <c r="BE900"/>
  <c r="BE929"/>
  <c r="E85"/>
  <c r="J126"/>
  <c r="BE148"/>
  <c r="BE205"/>
  <c r="BE277"/>
  <c r="BE283"/>
  <c r="BE342"/>
  <c r="BE399"/>
  <c r="BE524"/>
  <c r="BE528"/>
  <c r="BE531"/>
  <c r="BE564"/>
  <c r="BE582"/>
  <c r="BE588"/>
  <c r="BE591"/>
  <c r="BE639"/>
  <c r="BE657"/>
  <c r="BE681"/>
  <c r="BE684"/>
  <c r="BE687"/>
  <c r="BE715"/>
  <c r="BE718"/>
  <c r="BE721"/>
  <c r="BE747"/>
  <c r="BE753"/>
  <c r="BE756"/>
  <c r="BE768"/>
  <c r="BE792"/>
  <c r="BE807"/>
  <c r="BE915"/>
  <c r="BE381"/>
  <c r="BE390"/>
  <c r="BE475"/>
  <c r="BE561"/>
  <c r="BE573"/>
  <c r="BE576"/>
  <c r="BE579"/>
  <c r="BE630"/>
  <c r="BE633"/>
  <c r="BE636"/>
  <c r="BE645"/>
  <c r="BE670"/>
  <c r="BE701"/>
  <c r="BE729"/>
  <c r="BE759"/>
  <c r="BE762"/>
  <c r="BE798"/>
  <c r="BE812"/>
  <c r="BE827"/>
  <c r="BE135"/>
  <c r="BE140"/>
  <c r="BE196"/>
  <c r="BE236"/>
  <c r="BE310"/>
  <c r="BE545"/>
  <c r="BE597"/>
  <c r="BE600"/>
  <c r="BE603"/>
  <c r="BE609"/>
  <c r="BE627"/>
  <c r="BE660"/>
  <c r="BE677"/>
  <c r="BE706"/>
  <c r="BE773"/>
  <c r="BE818"/>
  <c r="BE830"/>
  <c r="BE839"/>
  <c r="BE873"/>
  <c r="BE877"/>
  <c r="BE897"/>
  <c r="BE903"/>
  <c r="BE202"/>
  <c r="BE795"/>
  <c r="BE815"/>
  <c r="BE848"/>
  <c r="BE888"/>
  <c r="BE161"/>
  <c r="BE176"/>
  <c r="BE186"/>
  <c r="BE214"/>
  <c r="BE223"/>
  <c r="BE233"/>
  <c r="BE239"/>
  <c r="BE320"/>
  <c r="BE358"/>
  <c r="BE373"/>
  <c r="BE376"/>
  <c r="BE431"/>
  <c r="BE440"/>
  <c r="BE449"/>
  <c r="BE469"/>
  <c r="BE485"/>
  <c r="BE500"/>
  <c r="BE505"/>
  <c r="BE515"/>
  <c r="BE518"/>
  <c r="BE521"/>
  <c r="BE542"/>
  <c r="BE567"/>
  <c r="BE570"/>
  <c r="BE585"/>
  <c r="BE618"/>
  <c r="BE648"/>
  <c r="BE663"/>
  <c r="BE667"/>
  <c r="BE695"/>
  <c r="BE698"/>
  <c r="BE741"/>
  <c r="BE744"/>
  <c r="BE750"/>
  <c r="BE786"/>
  <c r="BE801"/>
  <c r="BE804"/>
  <c r="BE824"/>
  <c r="BE845"/>
  <c r="BE858"/>
  <c r="BE910"/>
  <c r="BE921"/>
  <c r="BE924"/>
  <c i="36" r="E116"/>
  <c r="BE145"/>
  <c r="J124"/>
  <c r="BE135"/>
  <c r="BE167"/>
  <c r="BE171"/>
  <c r="BE187"/>
  <c i="35" r="J129"/>
  <c r="J102"/>
  <c i="36" r="J127"/>
  <c r="BE139"/>
  <c r="BE142"/>
  <c r="BE148"/>
  <c r="BE154"/>
  <c r="BE161"/>
  <c r="BE190"/>
  <c r="BE193"/>
  <c r="BE157"/>
  <c r="BE174"/>
  <c r="BE151"/>
  <c r="BE181"/>
  <c r="BE184"/>
  <c r="F127"/>
  <c r="BE178"/>
  <c r="BE164"/>
  <c r="BE196"/>
  <c r="BE132"/>
  <c i="35" r="F96"/>
  <c r="BE133"/>
  <c r="BE136"/>
  <c r="E85"/>
  <c r="BE142"/>
  <c r="BE156"/>
  <c r="BE201"/>
  <c r="BE210"/>
  <c r="BE225"/>
  <c r="BE228"/>
  <c r="J124"/>
  <c r="BE213"/>
  <c i="34" r="BK127"/>
  <c r="J127"/>
  <c i="35" r="BE184"/>
  <c r="BE187"/>
  <c r="BE190"/>
  <c r="BE207"/>
  <c r="BE216"/>
  <c r="J121"/>
  <c r="BE130"/>
  <c r="BE162"/>
  <c r="BE181"/>
  <c r="BE204"/>
  <c r="BE234"/>
  <c r="BE165"/>
  <c r="BE168"/>
  <c r="BE175"/>
  <c r="BE178"/>
  <c r="BE193"/>
  <c r="BE198"/>
  <c r="BE238"/>
  <c r="BE139"/>
  <c r="BE147"/>
  <c r="BE152"/>
  <c r="BE159"/>
  <c r="BE171"/>
  <c r="BE196"/>
  <c r="BE219"/>
  <c r="BE222"/>
  <c i="33" r="BK128"/>
  <c r="J128"/>
  <c r="J101"/>
  <c i="34" r="F96"/>
  <c r="BE129"/>
  <c r="BE133"/>
  <c r="BE135"/>
  <c r="BE163"/>
  <c r="BE173"/>
  <c r="BE177"/>
  <c r="BE139"/>
  <c r="BE145"/>
  <c r="BE154"/>
  <c r="E85"/>
  <c r="J121"/>
  <c r="BE169"/>
  <c r="BE131"/>
  <c r="BE143"/>
  <c r="BE149"/>
  <c r="BE156"/>
  <c r="BE159"/>
  <c r="BE165"/>
  <c r="BE137"/>
  <c r="BE161"/>
  <c r="BE171"/>
  <c r="J124"/>
  <c r="BE147"/>
  <c r="BE167"/>
  <c r="BE175"/>
  <c r="BE141"/>
  <c r="BE152"/>
  <c i="33" r="J96"/>
  <c r="BE130"/>
  <c r="BE138"/>
  <c r="BE140"/>
  <c r="BE142"/>
  <c r="F96"/>
  <c r="BE152"/>
  <c r="BE154"/>
  <c r="BE157"/>
  <c r="BE161"/>
  <c r="BE165"/>
  <c r="BE167"/>
  <c i="32" r="J130"/>
  <c r="J102"/>
  <c i="33" r="BE169"/>
  <c r="BE175"/>
  <c r="BE132"/>
  <c r="BE134"/>
  <c r="BE159"/>
  <c r="BE173"/>
  <c r="BE144"/>
  <c r="BE146"/>
  <c r="BE148"/>
  <c r="BE163"/>
  <c r="J93"/>
  <c r="E113"/>
  <c r="BE136"/>
  <c r="BE171"/>
  <c r="BE177"/>
  <c r="BE150"/>
  <c i="32" r="E85"/>
  <c r="J93"/>
  <c r="J125"/>
  <c r="BE131"/>
  <c r="BE143"/>
  <c r="BE157"/>
  <c r="BE171"/>
  <c r="BE191"/>
  <c r="BE219"/>
  <c r="BE237"/>
  <c r="BE257"/>
  <c r="BE133"/>
  <c r="BE141"/>
  <c r="BE159"/>
  <c r="BE161"/>
  <c r="BE183"/>
  <c r="BE189"/>
  <c r="BE193"/>
  <c r="BE195"/>
  <c r="BE233"/>
  <c r="BE243"/>
  <c r="BE253"/>
  <c r="BE202"/>
  <c r="BE235"/>
  <c r="BE241"/>
  <c i="31" r="BK128"/>
  <c r="BK127"/>
  <c r="J127"/>
  <c i="32" r="BE135"/>
  <c r="BE137"/>
  <c r="BE153"/>
  <c r="BE163"/>
  <c r="BE198"/>
  <c r="BE217"/>
  <c r="BE229"/>
  <c r="BE231"/>
  <c r="BE249"/>
  <c r="BE251"/>
  <c r="BE255"/>
  <c r="BE139"/>
  <c r="BE149"/>
  <c r="BE151"/>
  <c r="BE206"/>
  <c r="BE239"/>
  <c r="BE259"/>
  <c r="BE145"/>
  <c r="BE155"/>
  <c r="BE169"/>
  <c r="BE179"/>
  <c r="BE181"/>
  <c r="BE187"/>
  <c r="BE200"/>
  <c r="BE210"/>
  <c r="BE213"/>
  <c r="BE221"/>
  <c r="BE223"/>
  <c r="BE225"/>
  <c r="BE227"/>
  <c r="F96"/>
  <c r="BE167"/>
  <c r="BE173"/>
  <c r="BE175"/>
  <c r="BE177"/>
  <c r="BE185"/>
  <c r="BE204"/>
  <c r="BE208"/>
  <c r="BE215"/>
  <c r="BE245"/>
  <c r="BE247"/>
  <c r="BE147"/>
  <c r="BE165"/>
  <c i="31" r="J121"/>
  <c i="30" r="BK132"/>
  <c r="J132"/>
  <c r="J101"/>
  <c i="31" r="J96"/>
  <c r="BE144"/>
  <c r="E113"/>
  <c r="F124"/>
  <c r="BE140"/>
  <c r="BE130"/>
  <c r="BE135"/>
  <c i="30" r="E85"/>
  <c r="BE164"/>
  <c r="BE170"/>
  <c r="BE186"/>
  <c r="BE199"/>
  <c r="BE202"/>
  <c r="BE229"/>
  <c r="BE232"/>
  <c r="BE257"/>
  <c r="BE261"/>
  <c r="BE143"/>
  <c r="BE146"/>
  <c r="BE183"/>
  <c r="BE195"/>
  <c r="BE269"/>
  <c r="BE280"/>
  <c r="J93"/>
  <c r="BE175"/>
  <c r="BE248"/>
  <c r="BE251"/>
  <c r="BE274"/>
  <c r="BE282"/>
  <c r="F96"/>
  <c r="BE155"/>
  <c r="BE190"/>
  <c r="BE242"/>
  <c i="29" r="BK131"/>
  <c r="J131"/>
  <c r="J101"/>
  <c i="30" r="BE288"/>
  <c r="BE293"/>
  <c r="BE313"/>
  <c r="BE321"/>
  <c r="BE325"/>
  <c r="BE134"/>
  <c r="BE137"/>
  <c r="BE158"/>
  <c r="BE217"/>
  <c r="BE285"/>
  <c r="BE296"/>
  <c r="J96"/>
  <c r="BE205"/>
  <c r="BE223"/>
  <c r="BE238"/>
  <c r="BE277"/>
  <c r="BE299"/>
  <c r="BE140"/>
  <c r="BE149"/>
  <c r="BE152"/>
  <c r="BE213"/>
  <c r="BE265"/>
  <c r="BE304"/>
  <c i="29" r="J96"/>
  <c r="F127"/>
  <c r="BE142"/>
  <c r="BE166"/>
  <c r="BE181"/>
  <c r="BE198"/>
  <c r="BE133"/>
  <c r="BE136"/>
  <c r="BE217"/>
  <c r="BE272"/>
  <c r="BE312"/>
  <c r="J93"/>
  <c r="BE169"/>
  <c r="BE201"/>
  <c r="BE220"/>
  <c r="BE266"/>
  <c i="28" r="BK132"/>
  <c r="J132"/>
  <c r="J101"/>
  <c i="29" r="BE206"/>
  <c r="BE259"/>
  <c r="BE289"/>
  <c r="BE188"/>
  <c r="BE232"/>
  <c r="BE238"/>
  <c r="BE244"/>
  <c r="BE139"/>
  <c r="BE148"/>
  <c r="BE175"/>
  <c r="BE185"/>
  <c r="BE212"/>
  <c r="BE256"/>
  <c r="BE263"/>
  <c r="BE275"/>
  <c r="BE277"/>
  <c r="BE303"/>
  <c r="BE306"/>
  <c r="BE309"/>
  <c r="BE151"/>
  <c r="BE161"/>
  <c r="BE178"/>
  <c r="BE226"/>
  <c r="BE280"/>
  <c r="BE286"/>
  <c r="E85"/>
  <c r="BE145"/>
  <c r="BE156"/>
  <c r="BE191"/>
  <c r="BE250"/>
  <c r="BE269"/>
  <c r="BE283"/>
  <c r="BE295"/>
  <c r="BE298"/>
  <c r="BE316"/>
  <c i="28" r="E85"/>
  <c r="J93"/>
  <c r="F128"/>
  <c r="BE134"/>
  <c r="BE154"/>
  <c r="BE172"/>
  <c r="BE141"/>
  <c r="BE186"/>
  <c r="BE197"/>
  <c r="BE204"/>
  <c r="BE191"/>
  <c r="J96"/>
  <c r="BE138"/>
  <c r="BE147"/>
  <c r="BE150"/>
  <c r="BE164"/>
  <c r="BE194"/>
  <c r="BE200"/>
  <c r="BE157"/>
  <c r="BE169"/>
  <c r="BE177"/>
  <c r="BE160"/>
  <c r="BE183"/>
  <c r="BE144"/>
  <c r="BE174"/>
  <c r="BE179"/>
  <c i="27" r="J124"/>
  <c r="BE156"/>
  <c r="F96"/>
  <c r="E116"/>
  <c r="BE141"/>
  <c r="BE145"/>
  <c r="BE153"/>
  <c r="BE167"/>
  <c r="BE150"/>
  <c r="BE163"/>
  <c r="BE160"/>
  <c r="J96"/>
  <c r="BE133"/>
  <c r="BE137"/>
  <c i="26" r="BK130"/>
  <c r="J130"/>
  <c r="J101"/>
  <c r="BE131"/>
  <c r="J123"/>
  <c r="BE134"/>
  <c r="J96"/>
  <c r="BE137"/>
  <c r="E85"/>
  <c r="BE147"/>
  <c r="BE139"/>
  <c r="BE144"/>
  <c r="BE153"/>
  <c r="BE164"/>
  <c r="F96"/>
  <c r="BE141"/>
  <c r="BE160"/>
  <c r="BE167"/>
  <c i="25" r="BK129"/>
  <c r="BK128"/>
  <c r="J128"/>
  <c r="J100"/>
  <c i="26" r="BE150"/>
  <c r="BE157"/>
  <c i="25" r="J122"/>
  <c r="BE131"/>
  <c r="BE140"/>
  <c r="BE163"/>
  <c r="BE179"/>
  <c r="BE227"/>
  <c r="BE248"/>
  <c r="BE258"/>
  <c r="F125"/>
  <c r="BE169"/>
  <c r="BE173"/>
  <c r="BE198"/>
  <c r="BE224"/>
  <c r="BE230"/>
  <c r="BE137"/>
  <c r="BE201"/>
  <c r="BE213"/>
  <c r="BE236"/>
  <c r="BE218"/>
  <c r="BE245"/>
  <c r="BE254"/>
  <c i="24" r="J420"/>
  <c r="J114"/>
  <c i="25" r="J96"/>
  <c r="BE221"/>
  <c r="BE233"/>
  <c r="E85"/>
  <c r="BE143"/>
  <c r="BE185"/>
  <c r="BE188"/>
  <c r="BE191"/>
  <c r="BE195"/>
  <c r="BE204"/>
  <c r="BE207"/>
  <c r="BE210"/>
  <c i="24" r="BK141"/>
  <c r="J141"/>
  <c r="J101"/>
  <c r="BK282"/>
  <c r="J282"/>
  <c r="J106"/>
  <c i="25" r="BE134"/>
  <c r="BE146"/>
  <c r="BE176"/>
  <c r="BE182"/>
  <c r="BE216"/>
  <c r="BE239"/>
  <c r="BE242"/>
  <c r="BE262"/>
  <c i="24" r="E85"/>
  <c r="BE215"/>
  <c r="BE273"/>
  <c r="BE297"/>
  <c r="BE322"/>
  <c r="BE381"/>
  <c r="BE384"/>
  <c r="BE386"/>
  <c r="BE155"/>
  <c r="BE292"/>
  <c r="BE351"/>
  <c r="BE372"/>
  <c r="BE376"/>
  <c r="BE378"/>
  <c r="BE414"/>
  <c r="BE421"/>
  <c r="BE426"/>
  <c r="BE224"/>
  <c r="BE240"/>
  <c r="BE276"/>
  <c r="BE306"/>
  <c r="BE308"/>
  <c r="BE332"/>
  <c r="BE347"/>
  <c r="BE354"/>
  <c r="BE363"/>
  <c r="BE411"/>
  <c r="BE143"/>
  <c r="BE170"/>
  <c r="BE206"/>
  <c r="BE287"/>
  <c r="BE289"/>
  <c r="BE316"/>
  <c r="BE328"/>
  <c r="BE356"/>
  <c r="BE359"/>
  <c r="BE404"/>
  <c r="BE408"/>
  <c i="23" r="J130"/>
  <c r="J102"/>
  <c i="24" r="BE236"/>
  <c r="BE279"/>
  <c r="BE303"/>
  <c r="BE314"/>
  <c r="BE319"/>
  <c r="BE340"/>
  <c r="BE343"/>
  <c r="BE361"/>
  <c r="BE389"/>
  <c r="BE399"/>
  <c r="J96"/>
  <c r="BE197"/>
  <c r="BE209"/>
  <c r="BE218"/>
  <c r="BE221"/>
  <c r="BE227"/>
  <c r="BE230"/>
  <c r="BE247"/>
  <c r="BE262"/>
  <c r="BE267"/>
  <c r="BE270"/>
  <c r="BE311"/>
  <c r="BE325"/>
  <c r="BE345"/>
  <c r="BE374"/>
  <c r="BE391"/>
  <c r="BE406"/>
  <c i="23" r="BK128"/>
  <c r="J128"/>
  <c r="J100"/>
  <c i="24" r="BE149"/>
  <c r="BE179"/>
  <c r="BE188"/>
  <c r="BE200"/>
  <c r="BE212"/>
  <c r="BE250"/>
  <c r="BE256"/>
  <c r="BE259"/>
  <c r="BE284"/>
  <c r="BE294"/>
  <c r="BE300"/>
  <c r="BE334"/>
  <c r="BE336"/>
  <c r="BE338"/>
  <c r="BE366"/>
  <c r="BE369"/>
  <c r="BE396"/>
  <c r="BE402"/>
  <c r="BE423"/>
  <c r="BE429"/>
  <c r="J93"/>
  <c r="F96"/>
  <c r="BE161"/>
  <c r="BE203"/>
  <c r="BE349"/>
  <c r="BE393"/>
  <c i="23" r="E85"/>
  <c r="BE167"/>
  <c r="BE207"/>
  <c r="BE222"/>
  <c i="22" r="J129"/>
  <c r="J102"/>
  <c i="23" r="BE145"/>
  <c r="BE155"/>
  <c r="BE163"/>
  <c r="BE165"/>
  <c r="BE177"/>
  <c r="BE211"/>
  <c r="BE215"/>
  <c r="BE241"/>
  <c r="BE249"/>
  <c r="BE251"/>
  <c r="BE261"/>
  <c r="BE263"/>
  <c r="BE265"/>
  <c r="BE279"/>
  <c r="BE295"/>
  <c r="J93"/>
  <c r="BE131"/>
  <c r="BE141"/>
  <c r="BE151"/>
  <c r="BE193"/>
  <c r="BE224"/>
  <c r="BE287"/>
  <c r="F96"/>
  <c r="BE153"/>
  <c r="BE173"/>
  <c r="BE181"/>
  <c r="BE209"/>
  <c r="BE226"/>
  <c r="BE234"/>
  <c r="BE237"/>
  <c r="BE247"/>
  <c r="BE253"/>
  <c r="BE267"/>
  <c r="BE269"/>
  <c r="BE281"/>
  <c r="J96"/>
  <c r="BE179"/>
  <c r="BE183"/>
  <c r="BE195"/>
  <c r="BE201"/>
  <c r="BE213"/>
  <c r="BE232"/>
  <c r="BE255"/>
  <c r="BE259"/>
  <c r="BE271"/>
  <c r="BE273"/>
  <c r="BE275"/>
  <c r="BE297"/>
  <c r="BE299"/>
  <c r="BE135"/>
  <c r="BE149"/>
  <c r="BE175"/>
  <c r="BE185"/>
  <c r="BE187"/>
  <c r="BE189"/>
  <c r="BE191"/>
  <c r="BE199"/>
  <c r="BE203"/>
  <c r="BE217"/>
  <c r="BE219"/>
  <c r="BE230"/>
  <c r="BE239"/>
  <c r="BE277"/>
  <c r="BE133"/>
  <c r="BE137"/>
  <c r="BE139"/>
  <c r="BE147"/>
  <c r="BE161"/>
  <c r="BE197"/>
  <c r="BE205"/>
  <c r="BE228"/>
  <c r="BE243"/>
  <c r="BE245"/>
  <c r="BE257"/>
  <c r="BE283"/>
  <c r="BE285"/>
  <c r="BE293"/>
  <c r="BE143"/>
  <c r="BE157"/>
  <c r="BE159"/>
  <c r="BE169"/>
  <c r="BE171"/>
  <c r="BE289"/>
  <c r="BE291"/>
  <c i="22" r="BE144"/>
  <c r="BE146"/>
  <c r="BE150"/>
  <c r="BE152"/>
  <c r="BE154"/>
  <c r="BE170"/>
  <c r="BE172"/>
  <c r="BE174"/>
  <c r="BE195"/>
  <c r="BE197"/>
  <c r="BE199"/>
  <c r="BE219"/>
  <c i="21" r="J136"/>
  <c r="J102"/>
  <c r="BK435"/>
  <c r="J435"/>
  <c r="J109"/>
  <c i="22" r="J93"/>
  <c r="BE176"/>
  <c r="BE211"/>
  <c r="BE213"/>
  <c r="BE217"/>
  <c r="BE227"/>
  <c r="BE229"/>
  <c r="BE233"/>
  <c r="BE235"/>
  <c r="BE130"/>
  <c r="BE140"/>
  <c r="BE178"/>
  <c r="BE186"/>
  <c r="BE189"/>
  <c r="BE191"/>
  <c r="BE203"/>
  <c r="BE215"/>
  <c r="BE225"/>
  <c r="E85"/>
  <c r="F124"/>
  <c r="BE132"/>
  <c r="BE184"/>
  <c r="BE136"/>
  <c r="BE164"/>
  <c r="BE182"/>
  <c r="BE193"/>
  <c r="BE201"/>
  <c r="BE205"/>
  <c r="BE231"/>
  <c r="J96"/>
  <c r="BE142"/>
  <c r="BE221"/>
  <c r="BE134"/>
  <c r="BE160"/>
  <c r="BE162"/>
  <c r="BE180"/>
  <c r="BE207"/>
  <c r="BE209"/>
  <c r="BE223"/>
  <c r="BE237"/>
  <c r="BE138"/>
  <c r="BE148"/>
  <c r="BE156"/>
  <c r="BE158"/>
  <c r="BE166"/>
  <c r="BE168"/>
  <c r="BE239"/>
  <c r="BE241"/>
  <c i="20" r="J245"/>
  <c r="J109"/>
  <c i="21" r="F96"/>
  <c r="BE194"/>
  <c r="BE197"/>
  <c r="BE234"/>
  <c r="BE247"/>
  <c r="BE284"/>
  <c r="E85"/>
  <c r="J93"/>
  <c r="BE145"/>
  <c r="BE168"/>
  <c r="BE251"/>
  <c r="BE264"/>
  <c r="BE304"/>
  <c r="BE310"/>
  <c r="BE341"/>
  <c r="BE371"/>
  <c r="BE374"/>
  <c r="BE377"/>
  <c r="BE392"/>
  <c r="BE398"/>
  <c r="BE415"/>
  <c r="BE418"/>
  <c r="BE156"/>
  <c r="BE159"/>
  <c r="BE171"/>
  <c r="BE174"/>
  <c r="BE272"/>
  <c r="BE296"/>
  <c r="BE356"/>
  <c r="BE380"/>
  <c r="BE389"/>
  <c r="BE395"/>
  <c r="BE440"/>
  <c r="BE140"/>
  <c r="BE152"/>
  <c r="BE212"/>
  <c r="BE225"/>
  <c r="BE261"/>
  <c r="BE275"/>
  <c r="BE278"/>
  <c r="BE314"/>
  <c r="BE317"/>
  <c r="BE329"/>
  <c r="BE335"/>
  <c r="BE359"/>
  <c r="BE362"/>
  <c i="20" r="BK134"/>
  <c r="J134"/>
  <c r="J101"/>
  <c i="21" r="BE162"/>
  <c r="BE200"/>
  <c r="BE242"/>
  <c r="BE321"/>
  <c r="BE338"/>
  <c r="BE386"/>
  <c r="BE404"/>
  <c r="BE137"/>
  <c r="BE148"/>
  <c r="BE165"/>
  <c r="BE215"/>
  <c r="BE307"/>
  <c r="BE368"/>
  <c r="BE401"/>
  <c r="BE424"/>
  <c r="J96"/>
  <c r="BE231"/>
  <c r="BE267"/>
  <c r="BE289"/>
  <c r="BE324"/>
  <c r="BE332"/>
  <c r="BE344"/>
  <c r="BE347"/>
  <c r="BE350"/>
  <c r="BE365"/>
  <c r="BE411"/>
  <c r="BE421"/>
  <c r="BE429"/>
  <c r="BE442"/>
  <c r="BE353"/>
  <c r="BE383"/>
  <c r="BE407"/>
  <c r="BE433"/>
  <c r="BE437"/>
  <c i="20" r="E119"/>
  <c r="F130"/>
  <c r="BE136"/>
  <c r="BE140"/>
  <c r="BE159"/>
  <c r="J96"/>
  <c r="BE150"/>
  <c r="BE187"/>
  <c r="BE230"/>
  <c r="BE238"/>
  <c r="BE153"/>
  <c r="BE172"/>
  <c r="BE176"/>
  <c r="BE190"/>
  <c r="BE221"/>
  <c r="BE242"/>
  <c r="BE246"/>
  <c i="19" r="J134"/>
  <c r="J102"/>
  <c i="20" r="J93"/>
  <c r="BE143"/>
  <c r="BE146"/>
  <c r="BE179"/>
  <c r="BE193"/>
  <c r="BE206"/>
  <c r="BE217"/>
  <c r="BE235"/>
  <c r="BE199"/>
  <c r="BE209"/>
  <c r="BE249"/>
  <c r="BE162"/>
  <c r="BE182"/>
  <c r="BE156"/>
  <c r="BE212"/>
  <c r="BE226"/>
  <c r="BE251"/>
  <c i="19" r="BE138"/>
  <c r="BE144"/>
  <c r="BE183"/>
  <c r="BE216"/>
  <c r="BE225"/>
  <c r="BE248"/>
  <c r="BE321"/>
  <c i="18" r="J589"/>
  <c r="J111"/>
  <c i="19" r="J93"/>
  <c r="J96"/>
  <c r="BE135"/>
  <c r="BE147"/>
  <c r="BE191"/>
  <c r="BE237"/>
  <c r="BE363"/>
  <c r="BE385"/>
  <c r="BE392"/>
  <c r="BE396"/>
  <c r="BE399"/>
  <c r="BE403"/>
  <c r="E118"/>
  <c r="BE165"/>
  <c r="BE180"/>
  <c r="BE212"/>
  <c r="BE228"/>
  <c r="BE231"/>
  <c r="BE306"/>
  <c r="BE309"/>
  <c r="BE333"/>
  <c r="BE354"/>
  <c r="F129"/>
  <c r="BE251"/>
  <c r="BE303"/>
  <c r="BE336"/>
  <c r="BE339"/>
  <c r="BE342"/>
  <c r="BE345"/>
  <c r="BE141"/>
  <c r="BE197"/>
  <c r="BE324"/>
  <c r="BE367"/>
  <c r="BE379"/>
  <c r="BE382"/>
  <c r="BE388"/>
  <c i="18" r="BK136"/>
  <c r="J136"/>
  <c r="J101"/>
  <c i="19" r="BE257"/>
  <c r="BE270"/>
  <c r="BE274"/>
  <c r="BE279"/>
  <c r="BE360"/>
  <c r="BE171"/>
  <c r="BE200"/>
  <c r="BE207"/>
  <c r="BE241"/>
  <c r="BE277"/>
  <c r="BE282"/>
  <c r="BE285"/>
  <c r="BE295"/>
  <c r="BE298"/>
  <c r="BE312"/>
  <c r="BE315"/>
  <c r="BE318"/>
  <c r="BE327"/>
  <c r="BE348"/>
  <c r="BE351"/>
  <c r="BE370"/>
  <c r="BE373"/>
  <c r="BE376"/>
  <c r="BE168"/>
  <c r="BE234"/>
  <c r="BE245"/>
  <c r="BE254"/>
  <c r="BE260"/>
  <c r="BE263"/>
  <c r="BE292"/>
  <c r="BE330"/>
  <c r="BE357"/>
  <c i="18" r="J93"/>
  <c r="BE152"/>
  <c r="BE155"/>
  <c r="BE158"/>
  <c r="BE196"/>
  <c r="BE279"/>
  <c r="BE291"/>
  <c r="BE294"/>
  <c r="BE429"/>
  <c r="BE469"/>
  <c r="BE514"/>
  <c r="BE517"/>
  <c r="BE138"/>
  <c r="BE166"/>
  <c r="BE169"/>
  <c r="BE243"/>
  <c r="BE307"/>
  <c r="BE342"/>
  <c r="BE366"/>
  <c r="BE369"/>
  <c r="BE447"/>
  <c r="BE452"/>
  <c r="BE490"/>
  <c r="BE505"/>
  <c r="BE535"/>
  <c r="BE582"/>
  <c r="BE586"/>
  <c r="F96"/>
  <c r="J132"/>
  <c r="BE240"/>
  <c r="BE252"/>
  <c r="BE310"/>
  <c r="BE316"/>
  <c r="BE378"/>
  <c r="BE407"/>
  <c r="BE412"/>
  <c r="BE432"/>
  <c r="BE441"/>
  <c r="BE476"/>
  <c r="BE502"/>
  <c r="BE511"/>
  <c r="BE520"/>
  <c r="BE523"/>
  <c r="BE532"/>
  <c i="17" r="BK134"/>
  <c r="J134"/>
  <c r="J101"/>
  <c i="18" r="BE325"/>
  <c r="BE508"/>
  <c r="E85"/>
  <c r="BE141"/>
  <c r="BE172"/>
  <c r="BE177"/>
  <c r="BE288"/>
  <c r="BE300"/>
  <c r="BE313"/>
  <c r="BE372"/>
  <c r="BE381"/>
  <c r="BE386"/>
  <c r="BE418"/>
  <c r="BE423"/>
  <c r="BE426"/>
  <c r="BE435"/>
  <c r="BE493"/>
  <c r="BE526"/>
  <c r="BE529"/>
  <c r="BE556"/>
  <c r="BE579"/>
  <c r="BE596"/>
  <c r="BE144"/>
  <c r="BE180"/>
  <c r="BE193"/>
  <c r="BE273"/>
  <c r="BE276"/>
  <c r="BE303"/>
  <c r="BE334"/>
  <c r="BE347"/>
  <c r="BE391"/>
  <c r="BE396"/>
  <c r="BE403"/>
  <c r="BE438"/>
  <c r="BE458"/>
  <c r="BE496"/>
  <c r="BE499"/>
  <c r="BE538"/>
  <c r="BE550"/>
  <c r="BE590"/>
  <c r="BE161"/>
  <c r="BE237"/>
  <c r="BE351"/>
  <c r="BE444"/>
  <c r="BE465"/>
  <c r="BE541"/>
  <c r="BE544"/>
  <c r="BE547"/>
  <c r="BE553"/>
  <c r="BE564"/>
  <c r="BE576"/>
  <c r="BE593"/>
  <c r="BE148"/>
  <c r="BE199"/>
  <c r="BE297"/>
  <c r="BE331"/>
  <c r="BE462"/>
  <c r="BE484"/>
  <c r="BE559"/>
  <c r="BE568"/>
  <c r="BE573"/>
  <c i="16" r="J137"/>
  <c r="J102"/>
  <c i="17" r="BE264"/>
  <c r="BE300"/>
  <c r="BE315"/>
  <c r="J127"/>
  <c r="J130"/>
  <c r="BE199"/>
  <c r="BE205"/>
  <c r="BE220"/>
  <c r="BE291"/>
  <c r="BE303"/>
  <c r="BE334"/>
  <c r="BE338"/>
  <c r="BE349"/>
  <c r="BE353"/>
  <c r="BE369"/>
  <c r="E85"/>
  <c r="F96"/>
  <c r="BE136"/>
  <c r="BE181"/>
  <c r="BE215"/>
  <c r="BE271"/>
  <c r="BE282"/>
  <c r="BE319"/>
  <c r="BE322"/>
  <c r="BE159"/>
  <c r="BE238"/>
  <c r="BE247"/>
  <c r="BE146"/>
  <c r="BE150"/>
  <c r="BE153"/>
  <c r="BE162"/>
  <c r="BE208"/>
  <c r="BE241"/>
  <c r="BE244"/>
  <c r="BE275"/>
  <c r="BE312"/>
  <c r="BE356"/>
  <c r="BE375"/>
  <c r="BE379"/>
  <c i="16" r="BK511"/>
  <c r="J511"/>
  <c r="J110"/>
  <c i="17" r="BE156"/>
  <c r="BE175"/>
  <c r="BE188"/>
  <c r="BE191"/>
  <c r="BE232"/>
  <c r="BE261"/>
  <c r="BE297"/>
  <c r="BE306"/>
  <c r="BE325"/>
  <c r="BE328"/>
  <c r="BE360"/>
  <c r="BE363"/>
  <c r="BE255"/>
  <c r="BE288"/>
  <c r="BE331"/>
  <c r="BE366"/>
  <c r="BE139"/>
  <c r="BE142"/>
  <c r="BE178"/>
  <c r="BE224"/>
  <c r="BE235"/>
  <c r="BE251"/>
  <c r="BE258"/>
  <c r="BE278"/>
  <c r="BE285"/>
  <c r="BE294"/>
  <c r="BE309"/>
  <c r="BE341"/>
  <c r="BE346"/>
  <c r="BE372"/>
  <c i="16" r="BE178"/>
  <c r="BE244"/>
  <c r="BE285"/>
  <c r="BE290"/>
  <c r="BE332"/>
  <c r="BE337"/>
  <c r="BE398"/>
  <c r="BE401"/>
  <c r="BE432"/>
  <c r="E85"/>
  <c r="J96"/>
  <c r="BE161"/>
  <c r="BE239"/>
  <c r="BE319"/>
  <c r="BE444"/>
  <c r="BE462"/>
  <c r="BE477"/>
  <c r="BE144"/>
  <c r="BE148"/>
  <c r="BE167"/>
  <c r="BE187"/>
  <c r="BE190"/>
  <c r="BE218"/>
  <c r="BE394"/>
  <c r="BE414"/>
  <c r="BE468"/>
  <c r="F132"/>
  <c r="BE170"/>
  <c r="BE215"/>
  <c r="BE277"/>
  <c r="BE364"/>
  <c r="BE367"/>
  <c r="BE417"/>
  <c r="BE423"/>
  <c r="BE429"/>
  <c r="BE441"/>
  <c r="BE480"/>
  <c r="BE492"/>
  <c r="BE496"/>
  <c r="BE499"/>
  <c i="15" r="BK134"/>
  <c r="BK133"/>
  <c r="J133"/>
  <c i="16" r="BE155"/>
  <c r="BE158"/>
  <c r="BE164"/>
  <c r="BE225"/>
  <c r="BE233"/>
  <c r="BE253"/>
  <c r="BE307"/>
  <c r="BE322"/>
  <c r="BE327"/>
  <c r="BE426"/>
  <c r="BE435"/>
  <c r="BE447"/>
  <c r="BE453"/>
  <c r="BE456"/>
  <c r="BE459"/>
  <c r="BE474"/>
  <c r="BE483"/>
  <c r="BE505"/>
  <c r="BE513"/>
  <c r="BE313"/>
  <c r="BE342"/>
  <c r="BE353"/>
  <c r="BE358"/>
  <c r="BE370"/>
  <c r="BE379"/>
  <c r="BE405"/>
  <c r="BE409"/>
  <c r="BE438"/>
  <c r="BE450"/>
  <c r="BE488"/>
  <c r="BE502"/>
  <c r="BE141"/>
  <c r="BE212"/>
  <c r="BE236"/>
  <c r="BE250"/>
  <c r="BE274"/>
  <c r="BE294"/>
  <c r="BE310"/>
  <c r="BE376"/>
  <c r="BE465"/>
  <c r="BE509"/>
  <c r="J93"/>
  <c r="BE138"/>
  <c r="BE152"/>
  <c r="BE175"/>
  <c r="BE193"/>
  <c r="BE247"/>
  <c r="BE256"/>
  <c r="BE259"/>
  <c r="BE268"/>
  <c r="BE347"/>
  <c r="BE361"/>
  <c r="BE373"/>
  <c r="BE384"/>
  <c r="BE390"/>
  <c r="BE420"/>
  <c r="BE471"/>
  <c r="BE516"/>
  <c r="BE519"/>
  <c i="14" r="BK529"/>
  <c r="J529"/>
  <c r="J110"/>
  <c i="15" r="E119"/>
  <c r="BE143"/>
  <c r="BE175"/>
  <c r="J93"/>
  <c r="BE136"/>
  <c r="BE191"/>
  <c r="BE199"/>
  <c r="BE255"/>
  <c r="BE300"/>
  <c r="BE349"/>
  <c r="BE357"/>
  <c r="BE220"/>
  <c r="BE235"/>
  <c r="BE244"/>
  <c r="BE264"/>
  <c r="BE297"/>
  <c r="BE322"/>
  <c i="14" r="BK136"/>
  <c r="J136"/>
  <c r="J101"/>
  <c i="15" r="BE146"/>
  <c r="BE150"/>
  <c r="BE156"/>
  <c r="BE162"/>
  <c r="BE178"/>
  <c r="BE306"/>
  <c r="BE341"/>
  <c r="F130"/>
  <c r="BE140"/>
  <c r="BE153"/>
  <c r="BE181"/>
  <c r="BE205"/>
  <c r="BE224"/>
  <c r="BE232"/>
  <c r="BE238"/>
  <c r="BE258"/>
  <c r="BE261"/>
  <c r="BE278"/>
  <c r="BE334"/>
  <c r="BE338"/>
  <c r="BE353"/>
  <c r="BE364"/>
  <c r="BE374"/>
  <c r="J96"/>
  <c r="BE188"/>
  <c r="BE291"/>
  <c r="BE309"/>
  <c r="BE312"/>
  <c r="BE315"/>
  <c r="BE331"/>
  <c r="BE159"/>
  <c r="BE208"/>
  <c r="BE215"/>
  <c r="BE251"/>
  <c r="BE285"/>
  <c r="BE288"/>
  <c r="BE319"/>
  <c r="BE325"/>
  <c r="BE361"/>
  <c r="BE367"/>
  <c r="BE370"/>
  <c r="BE241"/>
  <c r="BE247"/>
  <c r="BE271"/>
  <c r="BE275"/>
  <c r="BE282"/>
  <c r="BE294"/>
  <c r="BE303"/>
  <c r="BE328"/>
  <c r="BE346"/>
  <c i="13" r="BK134"/>
  <c r="J134"/>
  <c r="J101"/>
  <c i="14" r="E85"/>
  <c r="F132"/>
  <c r="BE148"/>
  <c r="BE186"/>
  <c r="BE273"/>
  <c r="BE384"/>
  <c r="BE415"/>
  <c r="BE464"/>
  <c r="BE473"/>
  <c r="J129"/>
  <c r="BE142"/>
  <c r="BE145"/>
  <c r="BE225"/>
  <c r="BE276"/>
  <c r="BE279"/>
  <c r="BE297"/>
  <c r="BE305"/>
  <c r="BE357"/>
  <c r="BE378"/>
  <c r="BE390"/>
  <c r="BE393"/>
  <c r="BE443"/>
  <c r="BE476"/>
  <c r="BE485"/>
  <c r="BE497"/>
  <c r="BE500"/>
  <c r="BE503"/>
  <c r="BE511"/>
  <c r="BE270"/>
  <c r="BE342"/>
  <c r="BE347"/>
  <c r="BE352"/>
  <c r="BE446"/>
  <c r="BE458"/>
  <c r="BE482"/>
  <c r="BE506"/>
  <c r="BE520"/>
  <c r="BE527"/>
  <c r="BE534"/>
  <c r="BE537"/>
  <c r="BE174"/>
  <c r="BE222"/>
  <c r="BE253"/>
  <c r="BE256"/>
  <c r="BE259"/>
  <c r="BE288"/>
  <c r="BE381"/>
  <c r="BE422"/>
  <c r="BE138"/>
  <c r="BE152"/>
  <c r="BE155"/>
  <c r="BE158"/>
  <c r="BE163"/>
  <c r="BE241"/>
  <c r="BE264"/>
  <c r="BE310"/>
  <c r="BE314"/>
  <c r="BE333"/>
  <c r="BE339"/>
  <c r="BE396"/>
  <c r="BE411"/>
  <c r="BE455"/>
  <c r="BE515"/>
  <c r="BE435"/>
  <c r="BE440"/>
  <c r="BE470"/>
  <c r="BE479"/>
  <c r="BE488"/>
  <c r="BE491"/>
  <c r="BE494"/>
  <c r="BE523"/>
  <c r="J96"/>
  <c r="BE166"/>
  <c r="BE169"/>
  <c r="BE177"/>
  <c r="BE228"/>
  <c r="BE294"/>
  <c r="BE327"/>
  <c r="BE330"/>
  <c r="BE387"/>
  <c r="BE428"/>
  <c r="BE531"/>
  <c r="BE189"/>
  <c r="BE192"/>
  <c r="BE267"/>
  <c r="BE362"/>
  <c r="BE367"/>
  <c r="BE373"/>
  <c r="BE401"/>
  <c r="BE407"/>
  <c r="BE418"/>
  <c r="BE449"/>
  <c r="BE452"/>
  <c r="BE461"/>
  <c r="BE467"/>
  <c i="12" r="BK133"/>
  <c r="J133"/>
  <c r="J101"/>
  <c i="13" r="F96"/>
  <c r="J130"/>
  <c r="BE150"/>
  <c r="BE248"/>
  <c r="BE470"/>
  <c r="BE474"/>
  <c r="BE483"/>
  <c r="BE486"/>
  <c r="BE504"/>
  <c r="BE528"/>
  <c r="J93"/>
  <c r="BE146"/>
  <c r="BE153"/>
  <c r="BE232"/>
  <c r="BE293"/>
  <c r="BE303"/>
  <c r="BE370"/>
  <c r="BE373"/>
  <c r="BE376"/>
  <c r="BE392"/>
  <c r="BE411"/>
  <c r="BE434"/>
  <c r="BE467"/>
  <c r="BE480"/>
  <c r="BE501"/>
  <c r="E85"/>
  <c r="BE176"/>
  <c r="BE261"/>
  <c r="BE306"/>
  <c r="BE315"/>
  <c r="BE386"/>
  <c r="BE405"/>
  <c r="BE416"/>
  <c r="BE437"/>
  <c r="BE455"/>
  <c r="BE498"/>
  <c r="BE170"/>
  <c r="BE257"/>
  <c r="BE278"/>
  <c r="BE347"/>
  <c r="BE365"/>
  <c r="BE383"/>
  <c r="BE395"/>
  <c r="BE400"/>
  <c r="BE408"/>
  <c r="BE464"/>
  <c r="BE156"/>
  <c r="BE173"/>
  <c r="BE229"/>
  <c r="BE272"/>
  <c r="BE324"/>
  <c r="BE350"/>
  <c r="BE397"/>
  <c r="BE440"/>
  <c r="BE495"/>
  <c r="BE537"/>
  <c r="BE143"/>
  <c r="BE167"/>
  <c r="BE275"/>
  <c r="BE309"/>
  <c r="BE312"/>
  <c r="BE321"/>
  <c r="BE337"/>
  <c r="BE443"/>
  <c r="BE449"/>
  <c r="BE452"/>
  <c r="BE522"/>
  <c r="BE525"/>
  <c r="BE541"/>
  <c r="BE136"/>
  <c r="BE159"/>
  <c r="BE162"/>
  <c r="BE211"/>
  <c r="BE239"/>
  <c r="BE245"/>
  <c r="BE254"/>
  <c r="BE284"/>
  <c r="BE287"/>
  <c r="BE357"/>
  <c r="BE360"/>
  <c r="BE363"/>
  <c r="BE446"/>
  <c r="BE477"/>
  <c r="BE489"/>
  <c r="BE511"/>
  <c r="BE516"/>
  <c r="BE531"/>
  <c r="BE140"/>
  <c r="BE205"/>
  <c r="BE208"/>
  <c r="BE300"/>
  <c r="BE318"/>
  <c r="BE353"/>
  <c r="BE378"/>
  <c r="BE389"/>
  <c r="BE419"/>
  <c r="BE422"/>
  <c r="BE425"/>
  <c r="BE428"/>
  <c r="BE431"/>
  <c r="BE458"/>
  <c r="BE461"/>
  <c r="BE507"/>
  <c i="11" r="BK133"/>
  <c r="J133"/>
  <c r="J101"/>
  <c i="12" r="E118"/>
  <c r="BE142"/>
  <c r="BE149"/>
  <c r="BE164"/>
  <c r="BE187"/>
  <c r="BE210"/>
  <c r="BE222"/>
  <c r="BE226"/>
  <c r="BE241"/>
  <c r="BE250"/>
  <c r="BE265"/>
  <c r="BE269"/>
  <c r="BE152"/>
  <c r="BE195"/>
  <c r="J129"/>
  <c r="BE139"/>
  <c r="BE145"/>
  <c r="BE155"/>
  <c r="BE158"/>
  <c r="BE181"/>
  <c r="BE231"/>
  <c r="BE192"/>
  <c r="BE161"/>
  <c r="BE184"/>
  <c r="BE215"/>
  <c r="BE245"/>
  <c r="J93"/>
  <c r="BE237"/>
  <c r="F129"/>
  <c r="BE135"/>
  <c r="BE257"/>
  <c r="BE262"/>
  <c r="BE175"/>
  <c r="BE198"/>
  <c r="BE204"/>
  <c r="BE234"/>
  <c r="BE248"/>
  <c i="11" r="BE255"/>
  <c r="BE260"/>
  <c r="F96"/>
  <c r="BE135"/>
  <c r="BE141"/>
  <c r="BE247"/>
  <c r="BE258"/>
  <c i="10" r="J130"/>
  <c r="J102"/>
  <c i="11" r="BE155"/>
  <c r="BE217"/>
  <c r="BE236"/>
  <c r="J126"/>
  <c r="BE145"/>
  <c r="BE161"/>
  <c r="BE167"/>
  <c r="BE231"/>
  <c r="BE138"/>
  <c r="BE164"/>
  <c r="BE244"/>
  <c r="BE276"/>
  <c r="BE279"/>
  <c r="BE282"/>
  <c r="BE286"/>
  <c r="J96"/>
  <c r="BE149"/>
  <c r="BE152"/>
  <c r="BE202"/>
  <c r="BE205"/>
  <c r="BE211"/>
  <c r="BE251"/>
  <c r="E85"/>
  <c r="BE191"/>
  <c r="BE194"/>
  <c r="BE199"/>
  <c r="BE269"/>
  <c r="BE158"/>
  <c r="BE180"/>
  <c r="BE188"/>
  <c r="BE222"/>
  <c r="BE241"/>
  <c r="BE273"/>
  <c i="10" r="J122"/>
  <c r="BE172"/>
  <c r="BE213"/>
  <c r="BE216"/>
  <c r="BE234"/>
  <c r="BE243"/>
  <c r="BE249"/>
  <c i="9" r="BK127"/>
  <c r="J127"/>
  <c r="J101"/>
  <c i="10" r="E114"/>
  <c r="F125"/>
  <c r="BE177"/>
  <c r="BE180"/>
  <c r="BE210"/>
  <c r="BE228"/>
  <c r="BE237"/>
  <c r="BE246"/>
  <c r="BE252"/>
  <c r="BE305"/>
  <c r="BE308"/>
  <c r="BE312"/>
  <c r="BE221"/>
  <c r="BE260"/>
  <c r="BE131"/>
  <c r="BE183"/>
  <c r="BE192"/>
  <c r="BE200"/>
  <c r="BE202"/>
  <c r="BE207"/>
  <c r="BE231"/>
  <c r="J96"/>
  <c r="BE186"/>
  <c r="BE189"/>
  <c r="BE240"/>
  <c i="8" r="J187"/>
  <c r="J103"/>
  <c i="9" r="J93"/>
  <c r="E112"/>
  <c r="F123"/>
  <c r="BE129"/>
  <c r="J96"/>
  <c i="8" r="J96"/>
  <c r="J126"/>
  <c r="BE169"/>
  <c r="BE175"/>
  <c r="BE206"/>
  <c r="BE242"/>
  <c r="BE303"/>
  <c r="BE322"/>
  <c r="BE346"/>
  <c r="E118"/>
  <c r="BE141"/>
  <c r="BE194"/>
  <c r="BE212"/>
  <c r="BE254"/>
  <c r="BE283"/>
  <c r="BE286"/>
  <c r="BE336"/>
  <c r="BE144"/>
  <c r="BE159"/>
  <c r="BE166"/>
  <c r="BE188"/>
  <c r="BE248"/>
  <c r="BE306"/>
  <c r="BE309"/>
  <c r="BE147"/>
  <c r="BE230"/>
  <c r="BE236"/>
  <c r="BE258"/>
  <c r="BE264"/>
  <c r="BE268"/>
  <c r="BE275"/>
  <c r="BE295"/>
  <c r="BE298"/>
  <c r="BE330"/>
  <c i="7" r="BK132"/>
  <c r="J132"/>
  <c r="J101"/>
  <c i="8" r="F96"/>
  <c r="BE280"/>
  <c r="BE289"/>
  <c r="BE292"/>
  <c r="BE300"/>
  <c r="BE342"/>
  <c r="BE135"/>
  <c r="BE178"/>
  <c r="BE218"/>
  <c r="BE153"/>
  <c r="BE172"/>
  <c r="BE200"/>
  <c r="BE224"/>
  <c r="BE312"/>
  <c r="BE315"/>
  <c r="BE325"/>
  <c i="7" r="E85"/>
  <c r="BE134"/>
  <c r="BE145"/>
  <c r="BE242"/>
  <c r="BE298"/>
  <c r="BE331"/>
  <c r="BE361"/>
  <c r="BE385"/>
  <c r="BE396"/>
  <c r="F128"/>
  <c r="BE142"/>
  <c r="BE167"/>
  <c r="BE172"/>
  <c r="BE178"/>
  <c r="BE197"/>
  <c r="BE201"/>
  <c r="BE228"/>
  <c r="BE234"/>
  <c r="BE340"/>
  <c r="BE349"/>
  <c r="BE352"/>
  <c r="J125"/>
  <c r="BE181"/>
  <c r="BE208"/>
  <c r="BE248"/>
  <c r="BE253"/>
  <c r="BE256"/>
  <c r="BE283"/>
  <c r="BE343"/>
  <c r="BE378"/>
  <c i="6" r="BK132"/>
  <c r="J132"/>
  <c r="J101"/>
  <c i="7" r="J128"/>
  <c r="BE152"/>
  <c r="BE162"/>
  <c r="BE237"/>
  <c r="BE259"/>
  <c r="BE265"/>
  <c r="BE271"/>
  <c r="BE295"/>
  <c r="BE302"/>
  <c r="BE318"/>
  <c r="BE388"/>
  <c r="BE148"/>
  <c r="BE156"/>
  <c r="BE159"/>
  <c r="BE184"/>
  <c r="BE191"/>
  <c r="BE308"/>
  <c r="BE346"/>
  <c r="BE375"/>
  <c r="BE138"/>
  <c r="BE194"/>
  <c r="BE312"/>
  <c r="BE354"/>
  <c r="BE391"/>
  <c r="BE407"/>
  <c r="BE414"/>
  <c r="BE220"/>
  <c r="BE289"/>
  <c r="BE322"/>
  <c r="BE327"/>
  <c r="BE337"/>
  <c r="BE367"/>
  <c r="BE372"/>
  <c r="BE402"/>
  <c r="BE410"/>
  <c r="BE211"/>
  <c r="BE277"/>
  <c r="BE334"/>
  <c r="BE364"/>
  <c r="BE382"/>
  <c i="5" r="J133"/>
  <c r="J102"/>
  <c i="6" r="J96"/>
  <c r="F128"/>
  <c r="BE144"/>
  <c r="BE160"/>
  <c r="BE211"/>
  <c r="BE226"/>
  <c r="BE279"/>
  <c r="BE285"/>
  <c r="BE312"/>
  <c r="BE329"/>
  <c r="BE134"/>
  <c r="BE177"/>
  <c r="BE180"/>
  <c r="BE185"/>
  <c r="BE262"/>
  <c r="BE308"/>
  <c r="BE341"/>
  <c r="BE363"/>
  <c r="BE422"/>
  <c r="BE171"/>
  <c r="BE197"/>
  <c r="BE371"/>
  <c r="BE392"/>
  <c r="BE398"/>
  <c r="BE406"/>
  <c r="BE436"/>
  <c r="BE446"/>
  <c r="BE460"/>
  <c r="J93"/>
  <c r="BE239"/>
  <c r="BE276"/>
  <c r="BE382"/>
  <c r="BE428"/>
  <c r="E85"/>
  <c r="BE217"/>
  <c r="BE271"/>
  <c r="BE300"/>
  <c r="BE320"/>
  <c r="BE389"/>
  <c r="BE414"/>
  <c r="BE425"/>
  <c r="BE439"/>
  <c r="BE451"/>
  <c r="BE454"/>
  <c r="BE477"/>
  <c r="BE481"/>
  <c r="BE174"/>
  <c r="BE246"/>
  <c r="BE333"/>
  <c r="BE354"/>
  <c r="BE357"/>
  <c r="BE395"/>
  <c r="BE409"/>
  <c r="BE433"/>
  <c r="BE457"/>
  <c r="BE140"/>
  <c r="BE153"/>
  <c r="BE164"/>
  <c r="BE190"/>
  <c r="BE223"/>
  <c r="BE236"/>
  <c r="BE252"/>
  <c r="BE289"/>
  <c r="BE292"/>
  <c r="BE297"/>
  <c r="BE304"/>
  <c r="BE316"/>
  <c r="BE324"/>
  <c r="BE378"/>
  <c r="BE385"/>
  <c r="BE465"/>
  <c r="BE148"/>
  <c r="BE157"/>
  <c r="BE206"/>
  <c r="BE232"/>
  <c r="BE347"/>
  <c r="BE367"/>
  <c r="BE375"/>
  <c r="BE401"/>
  <c r="BE412"/>
  <c r="BE416"/>
  <c r="BE442"/>
  <c r="BE471"/>
  <c i="4" r="J133"/>
  <c r="J102"/>
  <c i="5" r="E85"/>
  <c r="F128"/>
  <c r="BE196"/>
  <c r="BE222"/>
  <c r="BE272"/>
  <c r="BE288"/>
  <c r="BE293"/>
  <c r="BE338"/>
  <c r="BE345"/>
  <c r="BE354"/>
  <c r="BE549"/>
  <c r="BE553"/>
  <c r="BE575"/>
  <c r="BE589"/>
  <c r="BE592"/>
  <c r="BE600"/>
  <c r="BE606"/>
  <c r="BE134"/>
  <c r="BE138"/>
  <c r="BE212"/>
  <c r="BE226"/>
  <c r="BE297"/>
  <c r="BE300"/>
  <c r="BE360"/>
  <c r="BE443"/>
  <c r="BE453"/>
  <c r="BE474"/>
  <c r="BE499"/>
  <c r="BE504"/>
  <c r="BE525"/>
  <c r="BE531"/>
  <c r="BE543"/>
  <c r="BE546"/>
  <c r="BE566"/>
  <c r="BE572"/>
  <c r="BE581"/>
  <c r="BE189"/>
  <c r="BE260"/>
  <c r="BE269"/>
  <c r="BE326"/>
  <c r="BE461"/>
  <c r="BE489"/>
  <c r="BE496"/>
  <c r="BE509"/>
  <c r="BE537"/>
  <c r="BE569"/>
  <c r="BE142"/>
  <c r="BE204"/>
  <c r="BE285"/>
  <c r="BE307"/>
  <c r="BE315"/>
  <c r="BE424"/>
  <c r="BE440"/>
  <c r="BE457"/>
  <c r="BE522"/>
  <c r="J128"/>
  <c r="BE149"/>
  <c r="BE332"/>
  <c r="BE388"/>
  <c r="BE397"/>
  <c r="BE415"/>
  <c r="BE478"/>
  <c r="BE512"/>
  <c r="BE528"/>
  <c r="BE153"/>
  <c r="BE160"/>
  <c r="BE168"/>
  <c r="BE217"/>
  <c r="BE236"/>
  <c r="BE239"/>
  <c r="BE255"/>
  <c r="BE364"/>
  <c r="BE367"/>
  <c r="BE379"/>
  <c r="BE434"/>
  <c r="BE467"/>
  <c r="BE534"/>
  <c r="J93"/>
  <c r="BE200"/>
  <c r="BE230"/>
  <c r="BE233"/>
  <c r="BE278"/>
  <c r="BE322"/>
  <c r="BE370"/>
  <c r="BE471"/>
  <c r="BE481"/>
  <c r="BE558"/>
  <c r="BE563"/>
  <c r="BE406"/>
  <c r="BE430"/>
  <c r="BE464"/>
  <c r="BE485"/>
  <c r="BE540"/>
  <c i="3" r="J129"/>
  <c r="J102"/>
  <c i="4" r="E117"/>
  <c r="J128"/>
  <c r="BE178"/>
  <c r="BE198"/>
  <c r="BE215"/>
  <c r="BE285"/>
  <c r="BE408"/>
  <c r="BE506"/>
  <c r="F128"/>
  <c r="BE187"/>
  <c r="BE221"/>
  <c r="BE329"/>
  <c r="BE337"/>
  <c r="BE368"/>
  <c r="BE376"/>
  <c r="BE438"/>
  <c r="BE460"/>
  <c r="BE490"/>
  <c r="BE556"/>
  <c r="BE171"/>
  <c r="BE241"/>
  <c r="BE253"/>
  <c r="BE263"/>
  <c r="BE266"/>
  <c r="BE294"/>
  <c r="BE305"/>
  <c r="BE384"/>
  <c r="BE392"/>
  <c r="BE400"/>
  <c r="BE414"/>
  <c r="BE503"/>
  <c r="BE524"/>
  <c r="BE527"/>
  <c r="J93"/>
  <c r="BE224"/>
  <c r="BE250"/>
  <c r="BE271"/>
  <c r="BE434"/>
  <c r="BE446"/>
  <c r="BE493"/>
  <c r="BE134"/>
  <c r="BE142"/>
  <c r="BE160"/>
  <c r="BE218"/>
  <c r="BE236"/>
  <c r="BE278"/>
  <c r="BE318"/>
  <c r="BE423"/>
  <c r="BE509"/>
  <c r="BE138"/>
  <c r="BE182"/>
  <c r="BE346"/>
  <c r="BE349"/>
  <c r="BE354"/>
  <c r="BE442"/>
  <c r="BE534"/>
  <c r="BE559"/>
  <c r="BE562"/>
  <c r="BE568"/>
  <c r="BE579"/>
  <c r="BE587"/>
  <c r="BE593"/>
  <c r="BE211"/>
  <c r="BE257"/>
  <c r="BE301"/>
  <c r="BE361"/>
  <c r="BE420"/>
  <c r="BE449"/>
  <c r="BE453"/>
  <c r="BE470"/>
  <c r="BE478"/>
  <c r="BE481"/>
  <c r="BE484"/>
  <c r="BE515"/>
  <c r="BE530"/>
  <c r="BE576"/>
  <c r="BE167"/>
  <c r="BE275"/>
  <c r="BE313"/>
  <c r="BE342"/>
  <c r="BE456"/>
  <c r="BE512"/>
  <c r="BE518"/>
  <c r="BE521"/>
  <c r="BE540"/>
  <c r="BE545"/>
  <c r="BE550"/>
  <c r="BE553"/>
  <c i="3" r="J93"/>
  <c r="F124"/>
  <c r="E85"/>
  <c r="BE130"/>
  <c i="2" r="J130"/>
  <c r="J101"/>
  <c i="3" r="J96"/>
  <c r="BE136"/>
  <c r="BE140"/>
  <c r="BE133"/>
  <c i="2" r="F126"/>
  <c r="BE148"/>
  <c r="BE151"/>
  <c r="BE180"/>
  <c r="J123"/>
  <c r="BE131"/>
  <c r="BE142"/>
  <c r="BE174"/>
  <c r="BE144"/>
  <c r="E85"/>
  <c r="J126"/>
  <c r="BE154"/>
  <c r="BE163"/>
  <c r="BE167"/>
  <c r="BE170"/>
  <c r="BE134"/>
  <c r="BE136"/>
  <c r="BE139"/>
  <c r="BE146"/>
  <c r="BE157"/>
  <c r="BE160"/>
  <c r="BE177"/>
  <c i="1" r="AU163"/>
  <c i="2" r="J38"/>
  <c i="1" r="AW97"/>
  <c i="3" r="J38"/>
  <c i="1" r="AW99"/>
  <c i="4" r="F40"/>
  <c i="1" r="BC101"/>
  <c r="BC100"/>
  <c r="AY100"/>
  <c i="5" r="F39"/>
  <c i="1" r="BB103"/>
  <c r="BB102"/>
  <c r="AX102"/>
  <c i="7" r="F38"/>
  <c i="1" r="BA107"/>
  <c r="BA106"/>
  <c r="AW106"/>
  <c i="8" r="F41"/>
  <c i="1" r="BD109"/>
  <c r="BD108"/>
  <c i="10" r="F41"/>
  <c i="1" r="BD113"/>
  <c r="BD112"/>
  <c i="12" r="F40"/>
  <c i="1" r="BC117"/>
  <c r="BC116"/>
  <c r="AY116"/>
  <c i="13" r="F38"/>
  <c i="1" r="BA119"/>
  <c r="BA118"/>
  <c r="AW118"/>
  <c i="15" r="J38"/>
  <c i="1" r="AW123"/>
  <c i="16" r="J38"/>
  <c i="1" r="AW125"/>
  <c i="17" r="F41"/>
  <c i="1" r="BD127"/>
  <c r="BD126"/>
  <c i="19" r="F39"/>
  <c i="1" r="BB131"/>
  <c r="BB130"/>
  <c r="AX130"/>
  <c i="21" r="F38"/>
  <c i="1" r="BA135"/>
  <c r="BA134"/>
  <c r="AW134"/>
  <c i="23" r="F41"/>
  <c i="1" r="BD139"/>
  <c r="BD138"/>
  <c i="25" r="J38"/>
  <c i="1" r="AW143"/>
  <c i="25" r="F40"/>
  <c i="1" r="BC143"/>
  <c r="BC142"/>
  <c r="AY142"/>
  <c i="27" r="J38"/>
  <c i="1" r="AW148"/>
  <c i="29" r="F38"/>
  <c i="1" r="BA152"/>
  <c r="BA151"/>
  <c r="AW151"/>
  <c i="30" r="F41"/>
  <c i="1" r="BD154"/>
  <c r="BD153"/>
  <c i="32" r="F41"/>
  <c i="1" r="BD158"/>
  <c r="BD157"/>
  <c i="34" r="F38"/>
  <c i="1" r="BA162"/>
  <c r="BA161"/>
  <c r="AW161"/>
  <c i="35" r="F40"/>
  <c i="1" r="BC164"/>
  <c r="BC163"/>
  <c r="AY163"/>
  <c i="37" r="F38"/>
  <c i="1" r="BA169"/>
  <c i="39" r="F40"/>
  <c i="1" r="BC171"/>
  <c i="41" r="F40"/>
  <c i="1" r="BC174"/>
  <c r="BC173"/>
  <c r="AY173"/>
  <c i="43" r="F38"/>
  <c i="1" r="BA177"/>
  <c i="45" r="F38"/>
  <c i="1" r="BA179"/>
  <c r="AU128"/>
  <c r="AU98"/>
  <c r="AS95"/>
  <c r="AS165"/>
  <c r="AS144"/>
  <c i="3" r="F39"/>
  <c i="1" r="BB99"/>
  <c r="BB98"/>
  <c r="AX98"/>
  <c i="4" r="J38"/>
  <c i="1" r="AW101"/>
  <c i="6" r="F39"/>
  <c i="1" r="BB105"/>
  <c r="BB104"/>
  <c r="AX104"/>
  <c i="7" r="F39"/>
  <c i="1" r="BB107"/>
  <c r="BB106"/>
  <c r="AX106"/>
  <c i="8" r="F39"/>
  <c i="1" r="BB109"/>
  <c r="BB108"/>
  <c r="AX108"/>
  <c i="10" r="J38"/>
  <c i="1" r="AW113"/>
  <c i="11" r="F40"/>
  <c i="1" r="BC115"/>
  <c r="BC114"/>
  <c r="AY114"/>
  <c i="13" r="J38"/>
  <c i="1" r="AW119"/>
  <c i="15" r="F39"/>
  <c i="1" r="BB123"/>
  <c r="BB122"/>
  <c r="AX122"/>
  <c i="16" r="F41"/>
  <c i="1" r="BD125"/>
  <c r="BD124"/>
  <c i="17" r="F40"/>
  <c i="1" r="BC127"/>
  <c r="BC126"/>
  <c r="AY126"/>
  <c i="18" r="J38"/>
  <c i="1" r="AW129"/>
  <c i="19" r="J38"/>
  <c i="1" r="AW131"/>
  <c i="20" r="F38"/>
  <c i="1" r="BA133"/>
  <c r="BA132"/>
  <c r="AW132"/>
  <c i="20" r="F41"/>
  <c i="1" r="BD133"/>
  <c r="BD132"/>
  <c i="22" r="J38"/>
  <c i="1" r="AW137"/>
  <c i="22" r="F40"/>
  <c i="1" r="BC137"/>
  <c r="BC136"/>
  <c r="AY136"/>
  <c i="22" r="F41"/>
  <c i="1" r="BD137"/>
  <c r="BD136"/>
  <c i="23" r="F40"/>
  <c i="1" r="BC139"/>
  <c r="BC138"/>
  <c r="AY138"/>
  <c i="25" r="F38"/>
  <c i="1" r="BA143"/>
  <c r="BA142"/>
  <c r="AW142"/>
  <c i="25" r="F39"/>
  <c i="1" r="BB143"/>
  <c r="BB142"/>
  <c r="AX142"/>
  <c i="26" r="F39"/>
  <c i="1" r="BB146"/>
  <c r="BB145"/>
  <c r="AX145"/>
  <c i="27" r="F39"/>
  <c i="1" r="BB148"/>
  <c r="BB147"/>
  <c r="AX147"/>
  <c i="28" r="F39"/>
  <c i="1" r="BB150"/>
  <c r="BB149"/>
  <c r="AX149"/>
  <c i="29" r="F41"/>
  <c i="1" r="BD152"/>
  <c r="BD151"/>
  <c i="30" r="F39"/>
  <c i="1" r="BB154"/>
  <c r="BB153"/>
  <c r="AX153"/>
  <c i="31" r="J34"/>
  <c i="33" r="F38"/>
  <c i="1" r="BA160"/>
  <c r="BA159"/>
  <c r="AW159"/>
  <c i="33" r="J38"/>
  <c i="1" r="AW160"/>
  <c i="33" r="F39"/>
  <c i="1" r="BB160"/>
  <c r="BB159"/>
  <c r="AX159"/>
  <c i="34" r="J38"/>
  <c i="1" r="AW162"/>
  <c i="36" r="F38"/>
  <c i="1" r="BA167"/>
  <c r="BA166"/>
  <c r="AW166"/>
  <c i="36" r="F39"/>
  <c i="1" r="BB167"/>
  <c r="BB166"/>
  <c i="38" r="F38"/>
  <c i="1" r="BA170"/>
  <c i="38" r="F40"/>
  <c i="1" r="BC170"/>
  <c i="39" r="F38"/>
  <c i="1" r="BA171"/>
  <c i="41" r="J38"/>
  <c i="1" r="AW174"/>
  <c i="43" r="F41"/>
  <c i="1" r="BD177"/>
  <c i="44" r="F39"/>
  <c i="1" r="BB178"/>
  <c i="45" r="F39"/>
  <c i="1" r="BB179"/>
  <c r="AU155"/>
  <c r="AU142"/>
  <c r="AU136"/>
  <c i="2" r="F40"/>
  <c i="1" r="BC97"/>
  <c r="BC96"/>
  <c i="3" r="F40"/>
  <c i="1" r="BC99"/>
  <c r="BC98"/>
  <c r="AY98"/>
  <c i="5" r="F38"/>
  <c i="1" r="BA103"/>
  <c r="BA102"/>
  <c r="AW102"/>
  <c i="5" r="J38"/>
  <c i="1" r="AW103"/>
  <c i="6" r="F40"/>
  <c i="1" r="BC105"/>
  <c r="BC104"/>
  <c r="AY104"/>
  <c i="7" r="F41"/>
  <c i="1" r="BD107"/>
  <c r="BD106"/>
  <c i="8" r="F40"/>
  <c i="1" r="BC109"/>
  <c r="BC108"/>
  <c r="AY108"/>
  <c i="11" r="F38"/>
  <c i="1" r="BA115"/>
  <c r="BA114"/>
  <c r="AW114"/>
  <c i="12" r="F38"/>
  <c i="1" r="BA117"/>
  <c r="BA116"/>
  <c r="AW116"/>
  <c i="14" r="J38"/>
  <c i="1" r="AW121"/>
  <c i="15" r="F41"/>
  <c i="1" r="BD123"/>
  <c r="BD122"/>
  <c i="15" r="J34"/>
  <c i="17" r="J38"/>
  <c i="1" r="AW127"/>
  <c i="18" r="F41"/>
  <c i="1" r="BD129"/>
  <c r="BD128"/>
  <c i="19" r="F40"/>
  <c i="1" r="BC131"/>
  <c r="BC130"/>
  <c r="AY130"/>
  <c i="21" r="J38"/>
  <c i="1" r="AW135"/>
  <c i="24" r="J38"/>
  <c i="1" r="AW141"/>
  <c i="26" r="F40"/>
  <c i="1" r="BC146"/>
  <c r="BC145"/>
  <c r="AY145"/>
  <c i="27" r="F38"/>
  <c i="1" r="BA148"/>
  <c r="BA147"/>
  <c r="AW147"/>
  <c i="29" r="J38"/>
  <c i="1" r="AW152"/>
  <c i="31" r="F38"/>
  <c i="1" r="BA156"/>
  <c r="BA155"/>
  <c r="AW155"/>
  <c i="31" r="J38"/>
  <c i="1" r="AW156"/>
  <c i="32" r="F40"/>
  <c i="1" r="BC158"/>
  <c r="BC157"/>
  <c r="AY157"/>
  <c i="34" r="F41"/>
  <c i="1" r="BD162"/>
  <c r="BD161"/>
  <c i="34" r="J34"/>
  <c i="36" r="F41"/>
  <c i="1" r="BD167"/>
  <c r="BD166"/>
  <c i="37" r="F39"/>
  <c i="1" r="BB169"/>
  <c i="40" r="F38"/>
  <c i="1" r="BA172"/>
  <c i="40" r="J38"/>
  <c i="1" r="AW172"/>
  <c i="40" r="F39"/>
  <c i="1" r="BB172"/>
  <c i="42" r="F38"/>
  <c i="1" r="BA176"/>
  <c i="42" r="F39"/>
  <c i="1" r="BB176"/>
  <c i="43" r="F40"/>
  <c i="1" r="BC177"/>
  <c i="44" r="F40"/>
  <c i="1" r="BC178"/>
  <c i="46" r="F41"/>
  <c i="1" r="BD180"/>
  <c r="AU106"/>
  <c r="AU147"/>
  <c r="AU173"/>
  <c i="2" r="F39"/>
  <c i="1" r="BB97"/>
  <c r="BB96"/>
  <c r="AX96"/>
  <c i="3" r="F38"/>
  <c i="1" r="BA99"/>
  <c r="BA98"/>
  <c r="AW98"/>
  <c i="4" r="F39"/>
  <c i="1" r="BB101"/>
  <c r="BB100"/>
  <c r="AX100"/>
  <c i="6" r="J38"/>
  <c i="1" r="AW105"/>
  <c i="7" r="F40"/>
  <c i="1" r="BC107"/>
  <c r="BC106"/>
  <c r="AY106"/>
  <c i="8" r="J38"/>
  <c i="1" r="AW109"/>
  <c i="9" r="F38"/>
  <c i="1" r="BA111"/>
  <c r="BA110"/>
  <c r="AW110"/>
  <c i="10" r="F39"/>
  <c i="1" r="BB113"/>
  <c r="BB112"/>
  <c r="AX112"/>
  <c i="11" r="J38"/>
  <c i="1" r="AW115"/>
  <c i="12" r="J38"/>
  <c i="1" r="AW117"/>
  <c i="14" r="F38"/>
  <c i="1" r="BA121"/>
  <c r="BA120"/>
  <c r="AW120"/>
  <c i="16" r="F38"/>
  <c i="1" r="BA125"/>
  <c r="BA124"/>
  <c r="AW124"/>
  <c i="17" r="F39"/>
  <c i="1" r="BB127"/>
  <c r="BB126"/>
  <c r="AX126"/>
  <c i="19" r="F38"/>
  <c i="1" r="BA131"/>
  <c r="BA130"/>
  <c r="AW130"/>
  <c i="19" r="F41"/>
  <c i="1" r="BD131"/>
  <c r="BD130"/>
  <c i="21" r="F39"/>
  <c i="1" r="BB135"/>
  <c r="BB134"/>
  <c r="AX134"/>
  <c i="23" r="F39"/>
  <c i="1" r="BB139"/>
  <c r="BB138"/>
  <c r="AX138"/>
  <c i="24" r="F41"/>
  <c i="1" r="BD141"/>
  <c r="BD140"/>
  <c i="26" r="F41"/>
  <c i="1" r="BD146"/>
  <c r="BD145"/>
  <c i="27" r="F40"/>
  <c i="1" r="BC148"/>
  <c r="BC147"/>
  <c r="AY147"/>
  <c i="28" r="J38"/>
  <c i="1" r="AW150"/>
  <c i="29" r="F40"/>
  <c i="1" r="BC152"/>
  <c r="BC151"/>
  <c r="AY151"/>
  <c i="30" r="F40"/>
  <c i="1" r="BC154"/>
  <c r="BC153"/>
  <c r="AY153"/>
  <c i="34" r="F39"/>
  <c i="1" r="BB162"/>
  <c r="BB161"/>
  <c r="AX161"/>
  <c i="35" r="F39"/>
  <c i="1" r="BB164"/>
  <c r="BB163"/>
  <c r="AX163"/>
  <c i="37" r="J38"/>
  <c i="1" r="AW169"/>
  <c i="39" r="F41"/>
  <c i="1" r="BD171"/>
  <c i="40" r="F41"/>
  <c i="1" r="BD172"/>
  <c i="42" r="J38"/>
  <c i="1" r="AW176"/>
  <c i="42" r="F40"/>
  <c i="1" r="BC176"/>
  <c i="44" r="F38"/>
  <c i="1" r="BA178"/>
  <c i="46" r="J38"/>
  <c i="1" r="AW180"/>
  <c i="46" r="F38"/>
  <c i="1" r="BA180"/>
  <c i="46" r="F39"/>
  <c i="1" r="BB180"/>
  <c i="46" r="F40"/>
  <c i="1" r="BC180"/>
  <c r="AU120"/>
  <c r="AU149"/>
  <c i="2" r="F41"/>
  <c i="1" r="BD97"/>
  <c r="BD96"/>
  <c i="2" r="J34"/>
  <c i="4" r="F38"/>
  <c i="1" r="BA101"/>
  <c r="BA100"/>
  <c r="AW100"/>
  <c i="5" r="F40"/>
  <c i="1" r="BC103"/>
  <c r="BC102"/>
  <c r="AY102"/>
  <c i="6" r="F41"/>
  <c i="1" r="BD105"/>
  <c r="BD104"/>
  <c i="8" r="F38"/>
  <c i="1" r="BA109"/>
  <c r="BA108"/>
  <c r="AW108"/>
  <c i="9" r="J37"/>
  <c i="1" r="AV111"/>
  <c r="AT111"/>
  <c r="AX110"/>
  <c i="10" r="F38"/>
  <c i="1" r="BA113"/>
  <c r="BA112"/>
  <c r="AW112"/>
  <c i="11" r="F41"/>
  <c i="1" r="BD115"/>
  <c r="BD114"/>
  <c i="12" r="F41"/>
  <c i="1" r="BD117"/>
  <c r="BD116"/>
  <c i="13" r="F39"/>
  <c i="1" r="BB119"/>
  <c r="BB118"/>
  <c r="AX118"/>
  <c i="14" r="F40"/>
  <c i="1" r="BC121"/>
  <c r="BC120"/>
  <c r="AY120"/>
  <c i="15" r="F38"/>
  <c i="1" r="BA123"/>
  <c r="BA122"/>
  <c r="AW122"/>
  <c i="16" r="F40"/>
  <c i="1" r="BC125"/>
  <c r="BC124"/>
  <c r="AY124"/>
  <c i="18" r="F38"/>
  <c i="1" r="BA129"/>
  <c r="BA128"/>
  <c r="AW128"/>
  <c i="20" r="F39"/>
  <c i="1" r="BB133"/>
  <c r="BB132"/>
  <c r="AX132"/>
  <c i="22" r="F38"/>
  <c i="1" r="BA137"/>
  <c r="BA136"/>
  <c r="AW136"/>
  <c i="22" r="F39"/>
  <c i="1" r="BB137"/>
  <c r="BB136"/>
  <c r="AX136"/>
  <c i="23" r="F38"/>
  <c i="1" r="BA139"/>
  <c r="BA138"/>
  <c r="AW138"/>
  <c i="24" r="F39"/>
  <c i="1" r="BB141"/>
  <c r="BB140"/>
  <c r="AX140"/>
  <c i="26" r="J38"/>
  <c i="1" r="AW146"/>
  <c i="28" r="F40"/>
  <c i="1" r="BC150"/>
  <c r="BC149"/>
  <c r="AY149"/>
  <c i="29" r="F39"/>
  <c i="1" r="BB152"/>
  <c r="BB151"/>
  <c r="AX151"/>
  <c i="31" r="F41"/>
  <c i="1" r="BD156"/>
  <c r="BD155"/>
  <c i="31" r="F39"/>
  <c i="1" r="BB156"/>
  <c r="BB155"/>
  <c r="AX155"/>
  <c i="31" r="F40"/>
  <c i="1" r="BC156"/>
  <c r="BC155"/>
  <c r="AY155"/>
  <c i="32" r="J38"/>
  <c i="1" r="AW158"/>
  <c i="34" r="F40"/>
  <c i="1" r="BC162"/>
  <c r="BC161"/>
  <c r="AY161"/>
  <c i="35" r="J38"/>
  <c i="1" r="AW164"/>
  <c i="36" r="J38"/>
  <c i="1" r="AW167"/>
  <c i="37" r="F40"/>
  <c i="1" r="BC169"/>
  <c i="39" r="J38"/>
  <c i="1" r="AW171"/>
  <c i="41" r="F39"/>
  <c i="1" r="BB174"/>
  <c r="BB173"/>
  <c r="AX173"/>
  <c i="43" r="J38"/>
  <c i="1" r="AW177"/>
  <c i="44" r="F41"/>
  <c i="1" r="BD178"/>
  <c i="45" r="F40"/>
  <c i="1" r="BC179"/>
  <c r="AU161"/>
  <c i="5" r="F41"/>
  <c i="1" r="BD103"/>
  <c r="BD102"/>
  <c i="13" r="F40"/>
  <c i="1" r="BC119"/>
  <c r="BC118"/>
  <c r="AY118"/>
  <c i="14" r="F41"/>
  <c i="1" r="BD121"/>
  <c r="BD120"/>
  <c i="16" r="F39"/>
  <c i="1" r="BB125"/>
  <c r="BB124"/>
  <c r="AX124"/>
  <c i="18" r="F39"/>
  <c i="1" r="BB129"/>
  <c r="BB128"/>
  <c r="AX128"/>
  <c i="20" r="F40"/>
  <c i="1" r="BC133"/>
  <c r="BC132"/>
  <c r="AY132"/>
  <c i="21" r="F40"/>
  <c i="1" r="BC135"/>
  <c r="BC134"/>
  <c r="AY134"/>
  <c i="23" r="J38"/>
  <c i="1" r="AW139"/>
  <c i="24" r="F40"/>
  <c i="1" r="BC141"/>
  <c r="BC140"/>
  <c r="AY140"/>
  <c i="26" r="F38"/>
  <c i="1" r="BA146"/>
  <c r="BA145"/>
  <c r="AW145"/>
  <c i="27" r="F41"/>
  <c i="1" r="BD148"/>
  <c r="BD147"/>
  <c i="28" r="F41"/>
  <c i="1" r="BD150"/>
  <c r="BD149"/>
  <c i="30" r="J38"/>
  <c i="1" r="AW154"/>
  <c i="32" r="F39"/>
  <c i="1" r="BB158"/>
  <c r="BB157"/>
  <c r="AX157"/>
  <c i="33" r="F41"/>
  <c i="1" r="BD160"/>
  <c r="BD159"/>
  <c i="35" r="F38"/>
  <c i="1" r="BA164"/>
  <c r="BA163"/>
  <c r="AW163"/>
  <c i="36" r="F40"/>
  <c i="1" r="BC167"/>
  <c r="BC166"/>
  <c i="38" r="J38"/>
  <c i="1" r="AW170"/>
  <c i="38" r="F39"/>
  <c i="1" r="BB170"/>
  <c i="38" r="F41"/>
  <c i="1" r="BD170"/>
  <c i="40" r="F40"/>
  <c i="1" r="BC172"/>
  <c i="41" r="F41"/>
  <c i="1" r="BD174"/>
  <c r="BD173"/>
  <c i="42" r="F41"/>
  <c i="1" r="BD176"/>
  <c i="44" r="J38"/>
  <c i="1" r="AW178"/>
  <c i="45" r="F41"/>
  <c i="1" r="BD179"/>
  <c i="2" r="F38"/>
  <c i="1" r="BA97"/>
  <c r="BA96"/>
  <c i="3" r="F41"/>
  <c i="1" r="BD99"/>
  <c r="BD98"/>
  <c i="4" r="F41"/>
  <c i="1" r="BD101"/>
  <c r="BD100"/>
  <c i="6" r="F38"/>
  <c i="1" r="BA105"/>
  <c r="BA104"/>
  <c r="AW104"/>
  <c i="7" r="J38"/>
  <c i="1" r="AW107"/>
  <c r="AY110"/>
  <c i="10" r="F40"/>
  <c i="1" r="BC113"/>
  <c r="BC112"/>
  <c r="AY112"/>
  <c i="11" r="F39"/>
  <c i="1" r="BB115"/>
  <c r="BB114"/>
  <c r="AX114"/>
  <c i="12" r="F39"/>
  <c i="1" r="BB117"/>
  <c r="BB116"/>
  <c r="AX116"/>
  <c i="13" r="F41"/>
  <c i="1" r="BD119"/>
  <c r="BD118"/>
  <c i="14" r="F39"/>
  <c i="1" r="BB121"/>
  <c r="BB120"/>
  <c r="AX120"/>
  <c i="15" r="F40"/>
  <c i="1" r="BC123"/>
  <c r="BC122"/>
  <c r="AY122"/>
  <c i="17" r="F38"/>
  <c i="1" r="BA127"/>
  <c r="BA126"/>
  <c r="AW126"/>
  <c i="18" r="F40"/>
  <c i="1" r="BC129"/>
  <c r="BC128"/>
  <c r="AY128"/>
  <c i="20" r="J38"/>
  <c i="1" r="AW133"/>
  <c i="21" r="F41"/>
  <c i="1" r="BD135"/>
  <c r="BD134"/>
  <c i="24" r="F38"/>
  <c i="1" r="BA141"/>
  <c r="BA140"/>
  <c r="AW140"/>
  <c i="25" r="F41"/>
  <c i="1" r="BD143"/>
  <c r="BD142"/>
  <c i="28" r="F38"/>
  <c i="1" r="BA150"/>
  <c r="BA149"/>
  <c r="AW149"/>
  <c i="30" r="F38"/>
  <c i="1" r="BA154"/>
  <c r="BA153"/>
  <c r="AW153"/>
  <c i="32" r="F38"/>
  <c i="1" r="BA158"/>
  <c r="BA157"/>
  <c r="AW157"/>
  <c i="33" r="F40"/>
  <c i="1" r="BC160"/>
  <c r="BC159"/>
  <c r="AY159"/>
  <c i="35" r="F41"/>
  <c i="1" r="BD164"/>
  <c r="BD163"/>
  <c i="37" r="F41"/>
  <c i="1" r="BD169"/>
  <c i="39" r="F39"/>
  <c i="1" r="BB171"/>
  <c i="41" r="F38"/>
  <c i="1" r="BA174"/>
  <c r="BA173"/>
  <c r="AW173"/>
  <c i="43" r="F39"/>
  <c i="1" r="BB177"/>
  <c i="45" r="J38"/>
  <c i="1" r="AW179"/>
  <c r="AU166"/>
  <c i="10" l="1" r="BK129"/>
  <c r="BK128"/>
  <c r="J128"/>
  <c i="14" r="R136"/>
  <c r="R135"/>
  <c i="20" r="P134"/>
  <c r="P133"/>
  <c i="1" r="AU133"/>
  <c i="39" r="P133"/>
  <c r="P132"/>
  <c i="1" r="AU171"/>
  <c i="32" r="P129"/>
  <c r="P128"/>
  <c i="1" r="AU158"/>
  <c i="21" r="P135"/>
  <c r="P134"/>
  <c i="1" r="AU135"/>
  <c i="6" r="P132"/>
  <c r="P131"/>
  <c i="1" r="AU105"/>
  <c i="2" r="P130"/>
  <c r="P129"/>
  <c i="1" r="AU97"/>
  <c i="29" r="P131"/>
  <c r="P130"/>
  <c i="1" r="AU152"/>
  <c i="19" r="T133"/>
  <c r="T132"/>
  <c i="13" r="R134"/>
  <c r="R133"/>
  <c i="41" r="T133"/>
  <c r="T132"/>
  <c i="5" r="P132"/>
  <c r="P131"/>
  <c i="1" r="AU103"/>
  <c i="42" r="P133"/>
  <c r="P132"/>
  <c i="1" r="AU176"/>
  <c i="8" r="T133"/>
  <c r="T132"/>
  <c i="22" r="T128"/>
  <c r="T127"/>
  <c i="10" r="T129"/>
  <c r="T128"/>
  <c i="14" r="T136"/>
  <c r="T135"/>
  <c i="30" r="T132"/>
  <c r="T131"/>
  <c i="24" r="BK419"/>
  <c r="J419"/>
  <c r="J113"/>
  <c i="17" r="R134"/>
  <c r="R133"/>
  <c i="40" r="T133"/>
  <c r="T132"/>
  <c i="32" r="BK129"/>
  <c r="J129"/>
  <c r="J101"/>
  <c i="17" r="T134"/>
  <c r="T133"/>
  <c i="44" r="R133"/>
  <c r="R132"/>
  <c i="28" r="T132"/>
  <c r="T131"/>
  <c i="8" r="BK133"/>
  <c r="BK132"/>
  <c r="J132"/>
  <c i="16" r="BK136"/>
  <c r="J136"/>
  <c r="J101"/>
  <c i="38" r="BK133"/>
  <c r="J133"/>
  <c r="J101"/>
  <c i="41" r="R133"/>
  <c r="R132"/>
  <c i="23" r="R129"/>
  <c r="R128"/>
  <c i="13" r="T134"/>
  <c r="T133"/>
  <c i="45" r="P134"/>
  <c r="P133"/>
  <c i="1" r="AU179"/>
  <c i="22" r="BK128"/>
  <c r="J128"/>
  <c r="J101"/>
  <c i="5" r="R132"/>
  <c r="R131"/>
  <c i="42" r="R133"/>
  <c r="R132"/>
  <c i="27" r="T131"/>
  <c r="T130"/>
  <c i="43" r="BK132"/>
  <c r="J132"/>
  <c r="J101"/>
  <c i="37" r="P133"/>
  <c r="P132"/>
  <c i="1" r="AU169"/>
  <c i="16" r="R136"/>
  <c r="R135"/>
  <c i="26" r="T130"/>
  <c r="T129"/>
  <c i="44" r="T133"/>
  <c r="T132"/>
  <c i="24" r="T141"/>
  <c r="T140"/>
  <c i="13" r="P134"/>
  <c r="P133"/>
  <c i="1" r="AU119"/>
  <c i="35" r="BK128"/>
  <c r="BK127"/>
  <c r="J127"/>
  <c i="22" r="R128"/>
  <c r="R127"/>
  <c i="10" r="P129"/>
  <c r="P128"/>
  <c i="1" r="AU113"/>
  <c i="37" r="T133"/>
  <c r="T132"/>
  <c i="43" r="R132"/>
  <c r="R131"/>
  <c i="15" r="T134"/>
  <c r="T133"/>
  <c i="7" r="T132"/>
  <c r="T131"/>
  <c i="30" r="P132"/>
  <c r="P131"/>
  <c i="1" r="AU154"/>
  <c i="24" r="R141"/>
  <c r="R140"/>
  <c i="11" r="P133"/>
  <c r="P132"/>
  <c i="1" r="AU115"/>
  <c i="43" r="T132"/>
  <c r="T131"/>
  <c i="15" r="P134"/>
  <c r="P133"/>
  <c i="1" r="AU123"/>
  <c i="7" r="R132"/>
  <c r="R131"/>
  <c i="39" r="R133"/>
  <c r="R132"/>
  <c i="16" r="P136"/>
  <c r="P135"/>
  <c i="1" r="AU125"/>
  <c i="38" r="T133"/>
  <c r="T132"/>
  <c i="24" r="P141"/>
  <c r="P140"/>
  <c i="1" r="AU141"/>
  <c i="4" r="P132"/>
  <c r="P131"/>
  <c i="1" r="AU101"/>
  <c i="32" r="R129"/>
  <c r="R128"/>
  <c i="5" r="BK132"/>
  <c r="J132"/>
  <c r="J101"/>
  <c i="42" r="T133"/>
  <c r="T132"/>
  <c i="29" r="R131"/>
  <c r="R130"/>
  <c i="4" r="BK132"/>
  <c r="J132"/>
  <c r="J101"/>
  <c i="21" r="T135"/>
  <c r="T134"/>
  <c i="40" r="R133"/>
  <c r="R132"/>
  <c i="21" r="BK135"/>
  <c r="J135"/>
  <c r="J101"/>
  <c i="19" r="BK133"/>
  <c r="BK132"/>
  <c r="J132"/>
  <c r="J100"/>
  <c i="17" r="P134"/>
  <c r="P133"/>
  <c i="1" r="AU127"/>
  <c i="11" r="T133"/>
  <c r="T132"/>
  <c i="40" r="BK133"/>
  <c r="J133"/>
  <c r="J101"/>
  <c i="30" r="R132"/>
  <c r="R131"/>
  <c i="33" r="P128"/>
  <c r="P127"/>
  <c i="1" r="AU160"/>
  <c i="28" r="R132"/>
  <c r="R131"/>
  <c i="4" r="T132"/>
  <c r="T131"/>
  <c i="38" r="P133"/>
  <c r="P132"/>
  <c i="1" r="AU170"/>
  <c i="29" r="T131"/>
  <c r="T130"/>
  <c i="26" r="P130"/>
  <c r="P129"/>
  <c i="1" r="AU146"/>
  <c i="37" r="R133"/>
  <c r="R132"/>
  <c i="23" r="P129"/>
  <c r="P128"/>
  <c i="1" r="AU139"/>
  <c i="8" r="P133"/>
  <c r="P132"/>
  <c i="1" r="AU109"/>
  <c i="2" r="T130"/>
  <c r="T129"/>
  <c i="3" r="BK128"/>
  <c r="J128"/>
  <c r="J101"/>
  <c i="20" r="T134"/>
  <c r="T133"/>
  <c i="15" r="R134"/>
  <c r="R133"/>
  <c i="6" r="T132"/>
  <c r="T131"/>
  <c i="43" r="P132"/>
  <c r="P131"/>
  <c i="1" r="AU177"/>
  <c i="19" r="P133"/>
  <c r="P132"/>
  <c i="1" r="AU131"/>
  <c i="18" r="R136"/>
  <c r="R135"/>
  <c i="33" r="R128"/>
  <c r="R127"/>
  <c i="41" r="BK133"/>
  <c r="J133"/>
  <c r="J101"/>
  <c i="18" r="T136"/>
  <c r="T135"/>
  <c i="12" r="P133"/>
  <c r="P132"/>
  <c i="1" r="AU117"/>
  <c i="27" r="BK131"/>
  <c r="J131"/>
  <c r="J101"/>
  <c i="46" r="BK127"/>
  <c r="J127"/>
  <c r="J101"/>
  <c i="45" r="BK133"/>
  <c r="J133"/>
  <c r="J100"/>
  <c i="44" r="BK132"/>
  <c r="J132"/>
  <c i="42" r="BK132"/>
  <c r="J132"/>
  <c i="39" r="BK132"/>
  <c r="J132"/>
  <c i="37" r="J133"/>
  <c r="J101"/>
  <c i="36" r="BK130"/>
  <c r="J130"/>
  <c r="J100"/>
  <c i="1" r="AG162"/>
  <c i="34" r="J100"/>
  <c i="33" r="BK127"/>
  <c r="J127"/>
  <c i="1" r="AG156"/>
  <c i="31" r="J128"/>
  <c r="J101"/>
  <c r="J100"/>
  <c i="30" r="BK131"/>
  <c r="J131"/>
  <c r="J100"/>
  <c i="29" r="BK130"/>
  <c r="J130"/>
  <c r="J100"/>
  <c i="28" r="BK131"/>
  <c r="J131"/>
  <c r="J100"/>
  <c i="26" r="BK129"/>
  <c r="J129"/>
  <c i="25" r="J129"/>
  <c r="J101"/>
  <c i="24" r="BK140"/>
  <c r="J140"/>
  <c i="21" r="BK134"/>
  <c r="J134"/>
  <c r="J100"/>
  <c i="20" r="BK133"/>
  <c r="J133"/>
  <c i="18" r="BK135"/>
  <c r="J135"/>
  <c i="17" r="BK133"/>
  <c r="J133"/>
  <c i="16" r="BK135"/>
  <c r="J135"/>
  <c i="1" r="AG123"/>
  <c i="15" r="J100"/>
  <c r="J134"/>
  <c r="J101"/>
  <c i="14" r="BK135"/>
  <c r="J135"/>
  <c r="J100"/>
  <c i="13" r="BK133"/>
  <c r="J133"/>
  <c r="J100"/>
  <c i="12" r="BK132"/>
  <c r="J132"/>
  <c i="11" r="BK132"/>
  <c r="J132"/>
  <c r="J100"/>
  <c i="9" r="BK126"/>
  <c r="J126"/>
  <c i="7" r="BK131"/>
  <c r="J131"/>
  <c i="6" r="BK131"/>
  <c r="J131"/>
  <c i="1" r="AG97"/>
  <c i="10" r="J34"/>
  <c i="1" r="AG113"/>
  <c r="AG112"/>
  <c r="AU132"/>
  <c r="AU134"/>
  <c r="AU151"/>
  <c i="8" r="J34"/>
  <c i="1" r="AG109"/>
  <c r="AG108"/>
  <c r="AU122"/>
  <c i="2" r="J37"/>
  <c i="1" r="AV97"/>
  <c r="AT97"/>
  <c r="AN97"/>
  <c i="7" r="F37"/>
  <c i="1" r="AZ107"/>
  <c r="AZ106"/>
  <c r="AV106"/>
  <c r="AT106"/>
  <c i="8" r="F37"/>
  <c i="1" r="AZ109"/>
  <c r="AZ108"/>
  <c r="AV108"/>
  <c r="AT108"/>
  <c r="AN108"/>
  <c i="16" r="F37"/>
  <c i="1" r="AZ125"/>
  <c r="AZ124"/>
  <c r="AV124"/>
  <c r="AT124"/>
  <c i="20" r="J37"/>
  <c i="1" r="AV133"/>
  <c r="AT133"/>
  <c i="22" r="F37"/>
  <c i="1" r="AZ137"/>
  <c r="AZ136"/>
  <c r="AV136"/>
  <c r="AT136"/>
  <c i="23" r="J34"/>
  <c i="1" r="AG139"/>
  <c r="AG138"/>
  <c i="25" r="J37"/>
  <c i="1" r="AV143"/>
  <c r="AT143"/>
  <c i="27" r="J37"/>
  <c i="1" r="AV148"/>
  <c r="AT148"/>
  <c i="30" r="F37"/>
  <c i="1" r="AZ154"/>
  <c r="AZ153"/>
  <c r="AV153"/>
  <c r="AT153"/>
  <c r="BA144"/>
  <c r="AW144"/>
  <c r="BC144"/>
  <c r="AY144"/>
  <c r="AX166"/>
  <c i="37" r="J37"/>
  <c i="1" r="AV169"/>
  <c r="AT169"/>
  <c i="46" r="F37"/>
  <c i="1" r="AZ180"/>
  <c r="AU104"/>
  <c r="AY96"/>
  <c i="3" r="J37"/>
  <c i="1" r="AV99"/>
  <c r="AT99"/>
  <c i="6" r="J37"/>
  <c i="1" r="AV105"/>
  <c r="AT105"/>
  <c i="9" r="J34"/>
  <c i="1" r="AG111"/>
  <c r="AG110"/>
  <c i="10" r="F37"/>
  <c i="1" r="AZ113"/>
  <c r="AZ112"/>
  <c r="AV112"/>
  <c r="AT112"/>
  <c r="AN112"/>
  <c i="12" r="J34"/>
  <c i="1" r="AG117"/>
  <c r="AG116"/>
  <c i="13" r="F37"/>
  <c i="1" r="AZ119"/>
  <c r="AZ118"/>
  <c r="AV118"/>
  <c r="AT118"/>
  <c i="18" r="J34"/>
  <c i="1" r="AG129"/>
  <c r="AG128"/>
  <c i="19" r="J37"/>
  <c i="1" r="AV131"/>
  <c r="AT131"/>
  <c i="23" r="F37"/>
  <c i="1" r="AZ139"/>
  <c r="AZ138"/>
  <c r="AV138"/>
  <c r="AT138"/>
  <c r="BB95"/>
  <c r="BA95"/>
  <c i="28" r="F37"/>
  <c i="1" r="AZ150"/>
  <c r="AZ149"/>
  <c r="AV149"/>
  <c r="AT149"/>
  <c i="31" r="J37"/>
  <c i="1" r="AV156"/>
  <c r="AT156"/>
  <c r="AN156"/>
  <c i="33" r="F37"/>
  <c i="1" r="AZ160"/>
  <c r="AZ159"/>
  <c r="AV159"/>
  <c r="AT159"/>
  <c i="34" r="F37"/>
  <c i="1" r="AZ162"/>
  <c r="AZ161"/>
  <c r="AV161"/>
  <c r="AT161"/>
  <c i="37" r="J34"/>
  <c i="1" r="AG169"/>
  <c i="38" r="J37"/>
  <c i="1" r="AV170"/>
  <c r="AT170"/>
  <c i="43" r="F37"/>
  <c i="1" r="AZ177"/>
  <c r="BC175"/>
  <c r="AY175"/>
  <c r="BD175"/>
  <c r="BB175"/>
  <c r="AX175"/>
  <c r="AU157"/>
  <c r="AU96"/>
  <c r="AU102"/>
  <c r="AU153"/>
  <c r="AU116"/>
  <c r="AG96"/>
  <c i="5" r="J37"/>
  <c i="1" r="AV103"/>
  <c r="AT103"/>
  <c i="11" r="F37"/>
  <c i="1" r="AZ115"/>
  <c r="AZ114"/>
  <c r="AV114"/>
  <c r="AT114"/>
  <c i="15" r="J37"/>
  <c i="1" r="AV123"/>
  <c r="AT123"/>
  <c r="AN123"/>
  <c i="17" r="J37"/>
  <c i="1" r="AV127"/>
  <c r="AT127"/>
  <c i="21" r="F37"/>
  <c i="1" r="AZ135"/>
  <c r="AZ134"/>
  <c r="AV134"/>
  <c r="AT134"/>
  <c i="25" r="J34"/>
  <c i="1" r="AG143"/>
  <c r="AG142"/>
  <c i="26" r="J34"/>
  <c i="1" r="AG146"/>
  <c r="AG145"/>
  <c i="27" r="F37"/>
  <c i="1" r="AZ148"/>
  <c r="AZ147"/>
  <c r="AV147"/>
  <c r="AT147"/>
  <c i="30" r="J37"/>
  <c i="1" r="AV154"/>
  <c r="AT154"/>
  <c r="BD144"/>
  <c r="BB144"/>
  <c r="AX144"/>
  <c r="AY166"/>
  <c i="37" r="F37"/>
  <c i="1" r="AZ169"/>
  <c i="46" r="J37"/>
  <c i="1" r="AV180"/>
  <c r="AT180"/>
  <c i="35" r="J34"/>
  <c i="1" r="AG164"/>
  <c r="AG163"/>
  <c r="AU108"/>
  <c r="AW96"/>
  <c i="4" r="J37"/>
  <c i="1" r="AV101"/>
  <c r="AT101"/>
  <c i="12" r="F37"/>
  <c i="1" r="AZ117"/>
  <c r="AZ116"/>
  <c r="AV116"/>
  <c r="AT116"/>
  <c i="14" r="F37"/>
  <c i="1" r="AZ121"/>
  <c r="AZ120"/>
  <c r="AV120"/>
  <c r="AT120"/>
  <c i="18" r="J37"/>
  <c i="1" r="AV129"/>
  <c r="AT129"/>
  <c i="24" r="J34"/>
  <c i="1" r="AG141"/>
  <c r="AG140"/>
  <c i="25" r="F37"/>
  <c i="1" r="AZ143"/>
  <c r="AZ142"/>
  <c r="AV142"/>
  <c r="AT142"/>
  <c i="26" r="J37"/>
  <c i="1" r="AV146"/>
  <c r="AT146"/>
  <c i="29" r="F37"/>
  <c i="1" r="AZ152"/>
  <c r="AZ151"/>
  <c r="AV151"/>
  <c r="AT151"/>
  <c i="34" r="J37"/>
  <c i="1" r="AV162"/>
  <c r="AT162"/>
  <c r="AN162"/>
  <c i="38" r="F37"/>
  <c i="1" r="AZ170"/>
  <c i="42" r="J34"/>
  <c i="1" r="AG176"/>
  <c i="43" r="J37"/>
  <c i="1" r="AV177"/>
  <c r="AT177"/>
  <c r="BA175"/>
  <c r="AW175"/>
  <c r="AU124"/>
  <c r="AU138"/>
  <c i="3" r="F37"/>
  <c i="1" r="AZ99"/>
  <c r="AZ98"/>
  <c r="AV98"/>
  <c r="AT98"/>
  <c i="6" r="F37"/>
  <c i="1" r="AZ105"/>
  <c r="AZ104"/>
  <c r="AV104"/>
  <c r="AT104"/>
  <c i="9" r="F37"/>
  <c i="1" r="AZ111"/>
  <c r="AZ110"/>
  <c r="AV110"/>
  <c r="AT110"/>
  <c i="11" r="J37"/>
  <c i="1" r="AV115"/>
  <c r="AT115"/>
  <c i="15" r="F37"/>
  <c i="1" r="AZ123"/>
  <c r="AZ122"/>
  <c r="AV122"/>
  <c r="AT122"/>
  <c i="16" r="J34"/>
  <c i="1" r="AG125"/>
  <c r="AG124"/>
  <c i="17" r="F37"/>
  <c i="1" r="AZ127"/>
  <c r="AZ126"/>
  <c r="AV126"/>
  <c r="AT126"/>
  <c i="20" r="J34"/>
  <c i="1" r="AG133"/>
  <c r="AG132"/>
  <c i="21" r="J37"/>
  <c i="1" r="AV135"/>
  <c r="AT135"/>
  <c i="26" r="F37"/>
  <c i="1" r="AZ146"/>
  <c r="AZ145"/>
  <c r="AV145"/>
  <c r="AT145"/>
  <c i="29" r="J37"/>
  <c i="1" r="AV152"/>
  <c r="AT152"/>
  <c i="33" r="J34"/>
  <c i="1" r="AG160"/>
  <c r="AG159"/>
  <c i="35" r="J37"/>
  <c i="1" r="AV164"/>
  <c r="AT164"/>
  <c r="AN164"/>
  <c i="40" r="F37"/>
  <c i="1" r="AZ172"/>
  <c r="BD168"/>
  <c r="BA168"/>
  <c r="AW168"/>
  <c i="41" r="F37"/>
  <c i="1" r="AZ174"/>
  <c r="AZ173"/>
  <c r="AV173"/>
  <c r="AT173"/>
  <c i="44" r="J34"/>
  <c i="1" r="AG178"/>
  <c i="45" r="F37"/>
  <c i="1" r="AZ179"/>
  <c r="AU112"/>
  <c r="AU140"/>
  <c r="AU159"/>
  <c r="AS94"/>
  <c i="4" r="F37"/>
  <c i="1" r="AZ101"/>
  <c r="AZ100"/>
  <c r="AV100"/>
  <c r="AT100"/>
  <c i="12" r="J37"/>
  <c i="1" r="AV117"/>
  <c r="AT117"/>
  <c i="14" r="J37"/>
  <c i="1" r="AV121"/>
  <c r="AT121"/>
  <c i="18" r="F37"/>
  <c i="1" r="AZ129"/>
  <c r="AZ128"/>
  <c r="AV128"/>
  <c r="AT128"/>
  <c i="24" r="J37"/>
  <c i="1" r="AV141"/>
  <c r="AT141"/>
  <c i="32" r="J37"/>
  <c i="1" r="AV158"/>
  <c r="AT158"/>
  <c i="36" r="J37"/>
  <c i="1" r="AV167"/>
  <c r="AT167"/>
  <c i="39" r="J37"/>
  <c i="1" r="AV171"/>
  <c r="AT171"/>
  <c i="42" r="J37"/>
  <c i="1" r="AV176"/>
  <c r="AT176"/>
  <c i="44" r="F37"/>
  <c i="1" r="AZ178"/>
  <c r="AU118"/>
  <c r="AU145"/>
  <c r="AU144"/>
  <c r="AU130"/>
  <c i="2" r="F37"/>
  <c i="1" r="AZ97"/>
  <c r="AZ96"/>
  <c r="AV96"/>
  <c i="6" r="J34"/>
  <c i="1" r="AG105"/>
  <c r="AG104"/>
  <c i="7" r="J37"/>
  <c i="1" r="AV107"/>
  <c r="AT107"/>
  <c i="7" r="J34"/>
  <c i="1" r="AG107"/>
  <c r="AG106"/>
  <c i="8" r="J37"/>
  <c i="1" r="AV109"/>
  <c r="AT109"/>
  <c r="AN109"/>
  <c r="AG122"/>
  <c i="16" r="J37"/>
  <c i="1" r="AV125"/>
  <c r="AT125"/>
  <c i="20" r="F37"/>
  <c i="1" r="AZ133"/>
  <c r="AZ132"/>
  <c r="AV132"/>
  <c r="AT132"/>
  <c i="22" r="J37"/>
  <c i="1" r="AV137"/>
  <c r="AT137"/>
  <c i="24" r="F37"/>
  <c i="1" r="AZ141"/>
  <c r="AZ140"/>
  <c r="AV140"/>
  <c r="AT140"/>
  <c r="AG155"/>
  <c i="32" r="F37"/>
  <c i="1" r="AZ158"/>
  <c r="AZ157"/>
  <c r="AV157"/>
  <c r="AT157"/>
  <c i="36" r="F37"/>
  <c i="1" r="AZ167"/>
  <c r="AZ166"/>
  <c i="39" r="F37"/>
  <c i="1" r="AZ171"/>
  <c i="42" r="F37"/>
  <c i="1" r="AZ176"/>
  <c i="44" r="J37"/>
  <c i="1" r="AV178"/>
  <c r="AT178"/>
  <c r="AU114"/>
  <c r="AU100"/>
  <c r="AU126"/>
  <c i="5" r="F37"/>
  <c i="1" r="AZ103"/>
  <c r="AZ102"/>
  <c r="AV102"/>
  <c r="AT102"/>
  <c i="10" r="J37"/>
  <c i="1" r="AV113"/>
  <c r="AT113"/>
  <c r="AN113"/>
  <c i="13" r="J37"/>
  <c i="1" r="AV119"/>
  <c r="AT119"/>
  <c i="17" r="J34"/>
  <c i="1" r="AG127"/>
  <c r="AG126"/>
  <c i="19" r="F37"/>
  <c i="1" r="AZ131"/>
  <c r="AZ130"/>
  <c r="AV130"/>
  <c r="AT130"/>
  <c i="23" r="J37"/>
  <c i="1" r="AV139"/>
  <c r="AT139"/>
  <c r="BD95"/>
  <c r="BC95"/>
  <c r="AY95"/>
  <c i="28" r="J37"/>
  <c i="1" r="AV150"/>
  <c r="AT150"/>
  <c i="31" r="F37"/>
  <c i="1" r="AZ156"/>
  <c r="AZ155"/>
  <c r="AV155"/>
  <c r="AT155"/>
  <c i="33" r="J37"/>
  <c i="1" r="AV160"/>
  <c r="AT160"/>
  <c r="AG161"/>
  <c i="35" r="F37"/>
  <c i="1" r="AZ164"/>
  <c r="AZ163"/>
  <c r="AV163"/>
  <c r="AT163"/>
  <c r="AN163"/>
  <c i="39" r="J34"/>
  <c i="1" r="AG171"/>
  <c i="40" r="J37"/>
  <c i="1" r="AV172"/>
  <c r="AT172"/>
  <c r="BC168"/>
  <c r="AY168"/>
  <c r="BB168"/>
  <c r="AX168"/>
  <c i="41" r="J37"/>
  <c i="1" r="AV174"/>
  <c r="AT174"/>
  <c i="45" r="J37"/>
  <c i="1" r="AV179"/>
  <c r="AT179"/>
  <c i="8" l="1" r="J133"/>
  <c r="J101"/>
  <c i="41" r="BK132"/>
  <c r="J132"/>
  <c r="J100"/>
  <c i="19" r="J133"/>
  <c r="J101"/>
  <c i="35" r="J100"/>
  <c i="8" r="J100"/>
  <c i="27" r="BK130"/>
  <c r="J130"/>
  <c r="J100"/>
  <c i="38" r="BK132"/>
  <c r="J132"/>
  <c i="5" r="BK131"/>
  <c r="J131"/>
  <c r="J100"/>
  <c i="40" r="BK132"/>
  <c r="J132"/>
  <c r="J100"/>
  <c i="35" r="J128"/>
  <c r="J101"/>
  <c i="46" r="BK126"/>
  <c r="J126"/>
  <c r="J100"/>
  <c i="43" r="BK131"/>
  <c r="J131"/>
  <c r="J100"/>
  <c i="10" r="J100"/>
  <c i="32" r="BK128"/>
  <c r="J128"/>
  <c i="22" r="BK127"/>
  <c r="J127"/>
  <c r="J100"/>
  <c i="4" r="BK131"/>
  <c r="J131"/>
  <c r="J100"/>
  <c i="3" r="BK127"/>
  <c r="J127"/>
  <c i="10" r="J129"/>
  <c r="J101"/>
  <c i="1" r="AN178"/>
  <c i="44" r="J100"/>
  <c r="J43"/>
  <c i="1" r="AN176"/>
  <c i="42" r="J100"/>
  <c r="J43"/>
  <c i="1" r="AN171"/>
  <c i="39" r="J100"/>
  <c r="J43"/>
  <c i="1" r="AN169"/>
  <c i="37" r="J43"/>
  <c i="1" r="AN161"/>
  <c i="35" r="J43"/>
  <c i="1" r="AN160"/>
  <c r="AN159"/>
  <c i="33" r="J100"/>
  <c i="34" r="J43"/>
  <c i="33" r="J43"/>
  <c i="1" r="AN155"/>
  <c i="31" r="J43"/>
  <c i="1" r="AN145"/>
  <c r="AN146"/>
  <c i="26" r="J100"/>
  <c i="1" r="AN142"/>
  <c r="AN143"/>
  <c i="26" r="J43"/>
  <c i="1" r="AN141"/>
  <c r="AN140"/>
  <c i="24" r="J100"/>
  <c i="25" r="J43"/>
  <c i="1" r="AN138"/>
  <c r="AN139"/>
  <c i="24" r="J43"/>
  <c i="23" r="J43"/>
  <c i="1" r="AN133"/>
  <c r="AN132"/>
  <c i="20" r="J100"/>
  <c r="J43"/>
  <c i="1" r="AN129"/>
  <c r="AN128"/>
  <c i="18" r="J100"/>
  <c i="1" r="AN126"/>
  <c r="AN127"/>
  <c i="18" r="J43"/>
  <c i="17" r="J100"/>
  <c i="1" r="AN124"/>
  <c r="AN125"/>
  <c i="16" r="J100"/>
  <c i="17" r="J43"/>
  <c i="1" r="AN122"/>
  <c i="16" r="J43"/>
  <c i="15" r="J43"/>
  <c i="1" r="AN117"/>
  <c r="AN116"/>
  <c i="12" r="J100"/>
  <c r="J43"/>
  <c i="1" r="AN110"/>
  <c i="9" r="J43"/>
  <c r="J100"/>
  <c i="10" r="J43"/>
  <c i="1" r="AN111"/>
  <c r="AN107"/>
  <c r="AN106"/>
  <c i="7" r="J100"/>
  <c i="8" r="J43"/>
  <c i="1" r="AN104"/>
  <c r="AN105"/>
  <c i="6" r="J100"/>
  <c i="7" r="J43"/>
  <c i="6" r="J43"/>
  <c i="2" r="J43"/>
  <c i="1" r="AU95"/>
  <c r="AU168"/>
  <c r="AT96"/>
  <c r="AZ95"/>
  <c r="AZ175"/>
  <c r="AV175"/>
  <c r="AT175"/>
  <c r="AU175"/>
  <c i="38" r="J34"/>
  <c i="1" r="AG170"/>
  <c i="13" r="J34"/>
  <c i="1" r="AG119"/>
  <c r="AG118"/>
  <c r="AN118"/>
  <c r="AX95"/>
  <c r="AZ144"/>
  <c r="AV144"/>
  <c r="AT144"/>
  <c r="BB165"/>
  <c r="AX165"/>
  <c i="19" r="J34"/>
  <c i="1" r="AG131"/>
  <c r="AG130"/>
  <c r="AN130"/>
  <c i="32" r="J34"/>
  <c i="1" r="AG158"/>
  <c r="AG157"/>
  <c r="AN157"/>
  <c i="3" r="J34"/>
  <c i="1" r="AG99"/>
  <c r="AG98"/>
  <c r="AN98"/>
  <c r="AW95"/>
  <c i="29" r="J34"/>
  <c i="1" r="AG152"/>
  <c r="AG151"/>
  <c r="AN151"/>
  <c i="36" r="J34"/>
  <c i="1" r="AG167"/>
  <c r="AG166"/>
  <c i="45" r="J34"/>
  <c i="1" r="AG179"/>
  <c r="AN179"/>
  <c r="BC165"/>
  <c r="AY165"/>
  <c i="21" r="J34"/>
  <c i="1" r="AG135"/>
  <c r="AG134"/>
  <c r="AN134"/>
  <c i="30" r="J34"/>
  <c i="1" r="AG154"/>
  <c r="AG153"/>
  <c r="AN153"/>
  <c r="BD165"/>
  <c i="14" r="J34"/>
  <c i="1" r="AG121"/>
  <c r="AG120"/>
  <c r="AN120"/>
  <c r="AV166"/>
  <c r="AT166"/>
  <c r="BA165"/>
  <c r="AW165"/>
  <c i="11" r="J34"/>
  <c i="1" r="AG115"/>
  <c r="AG114"/>
  <c r="AN114"/>
  <c i="28" r="J34"/>
  <c i="1" r="AG150"/>
  <c r="AG149"/>
  <c r="AN149"/>
  <c r="AZ168"/>
  <c r="AV168"/>
  <c r="AT168"/>
  <c i="19" l="1" r="J43"/>
  <c i="3" r="J43"/>
  <c i="32" r="J43"/>
  <c i="38" r="J43"/>
  <c r="J100"/>
  <c i="3" r="J100"/>
  <c i="32" r="J100"/>
  <c i="45" r="J43"/>
  <c i="1" r="AN166"/>
  <c i="36" r="J43"/>
  <c i="1" r="AN167"/>
  <c i="30" r="J43"/>
  <c i="1" r="AN154"/>
  <c i="29" r="J43"/>
  <c i="1" r="AN152"/>
  <c i="28" r="J43"/>
  <c i="1" r="AN150"/>
  <c i="21" r="J43"/>
  <c i="1" r="AN135"/>
  <c i="14" r="J43"/>
  <c i="1" r="AN121"/>
  <c i="13" r="J43"/>
  <c i="1" r="AN119"/>
  <c i="11" r="J43"/>
  <c i="1" r="AN115"/>
  <c r="AN96"/>
  <c r="AU165"/>
  <c r="AN99"/>
  <c r="AN131"/>
  <c r="AN170"/>
  <c r="AU94"/>
  <c r="AN158"/>
  <c i="46" r="J34"/>
  <c i="1" r="AG180"/>
  <c i="43" r="J34"/>
  <c i="1" r="AG177"/>
  <c r="AN177"/>
  <c i="41" r="J34"/>
  <c i="1" r="AG174"/>
  <c r="AG173"/>
  <c r="AN173"/>
  <c i="4" r="J34"/>
  <c i="1" r="AG101"/>
  <c r="AG100"/>
  <c r="AN100"/>
  <c i="5" r="J34"/>
  <c i="1" r="AG103"/>
  <c r="AG102"/>
  <c r="AN102"/>
  <c i="22" r="J34"/>
  <c i="1" r="AG137"/>
  <c r="AG136"/>
  <c r="AN136"/>
  <c r="BB94"/>
  <c r="AX94"/>
  <c i="40" r="J34"/>
  <c i="1" r="AG172"/>
  <c r="AN172"/>
  <c i="27" r="J34"/>
  <c i="1" r="AG148"/>
  <c r="AG147"/>
  <c r="AN147"/>
  <c r="AV95"/>
  <c r="AT95"/>
  <c r="BD94"/>
  <c r="W33"/>
  <c r="AZ165"/>
  <c r="AV165"/>
  <c r="AT165"/>
  <c r="BA94"/>
  <c r="W30"/>
  <c r="BC94"/>
  <c r="W32"/>
  <c i="22" l="1" r="J43"/>
  <c i="1" r="AN101"/>
  <c r="AN148"/>
  <c r="AN137"/>
  <c i="43" r="J43"/>
  <c i="46" r="J43"/>
  <c i="41" r="J43"/>
  <c i="5" r="J43"/>
  <c i="1" r="AN174"/>
  <c i="40" r="J43"/>
  <c i="27" r="J43"/>
  <c i="1" r="AN103"/>
  <c i="4" r="J43"/>
  <c i="1" r="AN180"/>
  <c r="AG175"/>
  <c r="AG95"/>
  <c r="AG168"/>
  <c r="AN168"/>
  <c r="W31"/>
  <c r="AG144"/>
  <c r="AY94"/>
  <c r="AZ94"/>
  <c r="W29"/>
  <c r="AW94"/>
  <c r="AK30"/>
  <c l="1" r="AN175"/>
  <c r="AN144"/>
  <c r="AN95"/>
  <c r="AG165"/>
  <c r="AV94"/>
  <c r="AK29"/>
  <c l="1" r="AN165"/>
  <c r="AG94"/>
  <c r="AK26"/>
  <c r="AT94"/>
  <c r="AN94"/>
  <c l="1" r="AK35"/>
</calcChain>
</file>

<file path=xl/sharedStrings.xml><?xml version="1.0" encoding="utf-8"?>
<sst xmlns="http://schemas.openxmlformats.org/spreadsheetml/2006/main">
  <si>
    <t>Export Komplet</t>
  </si>
  <si>
    <t/>
  </si>
  <si>
    <t>2.0</t>
  </si>
  <si>
    <t>ZAMOK</t>
  </si>
  <si>
    <t>False</t>
  </si>
  <si>
    <t>{5d81c6bf-1da1-4212-9ff3-a3ba069d3244}</t>
  </si>
  <si>
    <t>0,01</t>
  </si>
  <si>
    <t>21</t>
  </si>
  <si>
    <t>15</t>
  </si>
  <si>
    <t>REKAPITULACE STAVBY</t>
  </si>
  <si>
    <t xml:space="preserve">v ---  níže se nacházejí doplnkové a pomocné údaje k sestavám  --- v</t>
  </si>
  <si>
    <t>Návod na vyplnění</t>
  </si>
  <si>
    <t>0,001</t>
  </si>
  <si>
    <t>Kód:</t>
  </si>
  <si>
    <t>20PH11022</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</si>
  <si>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</si>
  <si>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</si>
  <si>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II/610 TUŘICE - KBEL (BENÁTKY NAD JIZEROU, PRŮTAH)</t>
  </si>
  <si>
    <t>KSO:</t>
  </si>
  <si>
    <t>CC-CZ:</t>
  </si>
  <si>
    <t>Místo:</t>
  </si>
  <si>
    <t xml:space="preserve"> </t>
  </si>
  <si>
    <t>Datum:</t>
  </si>
  <si>
    <t>15. 12. 2023</t>
  </si>
  <si>
    <t>Zadavatel:</t>
  </si>
  <si>
    <t>IČ:</t>
  </si>
  <si>
    <t>KSÚS Středočeského kraje</t>
  </si>
  <si>
    <t>DIČ:</t>
  </si>
  <si>
    <t>Uchazeč:</t>
  </si>
  <si>
    <t>Vyplň údaj</t>
  </si>
  <si>
    <t>Projektant:</t>
  </si>
  <si>
    <t>Valbek spol. s.r.o.</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</si>
  <si>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</si>
  <si>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</si>
  <si>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</si>
  <si>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podminky.urs.cz._x000d_
_x000d_
_x000d_
Objekty se speciální formou financování:_x000d_
Objekt SO 305 + SO 305.1 bude financován následujícím způsobem: -podíl města 5% -KSÚS 95%_x000d_
Objekt SO 306 + SO 306.1 bude financován následujícím způsobem: -podíl města 10% -KSÚS 90%_x000d_
Objekt SO 307 + SO 307.1 bude financován následujícím způsobem: -podíl města 20% -KSÚS 80%</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</si>
  <si>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</si>
  <si>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</si>
  <si>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</si>
  <si>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</si>
  <si>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</si>
  <si>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</si>
  <si>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</si>
  <si>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</si>
  <si>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</si>
  <si>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</si>
  <si>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</si>
  <si>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</si>
  <si>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</si>
  <si>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</si>
  <si>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</si>
  <si>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</si>
  <si>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</si>
  <si>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</si>
  <si>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</si>
  <si>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</si>
  <si>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</si>
  <si>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</si>
  <si>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</si>
  <si>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</si>
  <si>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</si>
  <si>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</si>
  <si>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</si>
  <si>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</si>
  <si>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</si>
  <si>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</si>
  <si>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</si>
  <si>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</si>
  <si>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</si>
  <si>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</si>
  <si>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</si>
  <si>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</si>
  <si>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</si>
  <si>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</si>
  <si>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</si>
  <si>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</si>
  <si>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</si>
  <si>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</si>
  <si>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</si>
  <si>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</si>
  <si>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A</t>
  </si>
  <si>
    <t>Investice KSÚS</t>
  </si>
  <si>
    <t>STA</t>
  </si>
  <si>
    <t>1</t>
  </si>
  <si>
    <t>{61e7deb1-c416-4e59-8db5-ab47e9f710aa}</t>
  </si>
  <si>
    <t>2</t>
  </si>
  <si>
    <t>SO 000.A</t>
  </si>
  <si>
    <t>Vedlejší a ostatní náklady</t>
  </si>
  <si>
    <t>Soupis</t>
  </si>
  <si>
    <t>{1e2f6847-e939-4514-92ff-b34bf51b3f6b}</t>
  </si>
  <si>
    <t>/</t>
  </si>
  <si>
    <t>000.A</t>
  </si>
  <si>
    <t>3</t>
  </si>
  <si>
    <t>{f8c65b70-5f32-46d8-a718-7e115b537352}</t>
  </si>
  <si>
    <t>SO 020</t>
  </si>
  <si>
    <t xml:space="preserve">Příprava území </t>
  </si>
  <si>
    <t>{f6bf47a9-f1dc-42df-819b-353ff2e90e50}</t>
  </si>
  <si>
    <t>020</t>
  </si>
  <si>
    <t>{178bbb6a-2221-409a-81af-5fe9192f6a10}</t>
  </si>
  <si>
    <t>SO 101</t>
  </si>
  <si>
    <t>II/610 ulice Pražská</t>
  </si>
  <si>
    <t>{7e44b9b7-d2db-4513-9d90-318b8e091332}</t>
  </si>
  <si>
    <t>101</t>
  </si>
  <si>
    <t>II/610 ulice Pražská - KSÚS</t>
  </si>
  <si>
    <t>{6d76c1e2-2580-4037-b344-ee13e0e68a11}</t>
  </si>
  <si>
    <t>SO 102</t>
  </si>
  <si>
    <t>II/272 ulice Bratří Bendů</t>
  </si>
  <si>
    <t>{ef0160ee-c3ff-43fe-bdd3-649c27134d00}</t>
  </si>
  <si>
    <t>102</t>
  </si>
  <si>
    <t>II/272 ulice Bratří Bendů - KSÚS</t>
  </si>
  <si>
    <t>{139efe51-9c46-4704-9488-1343fa604858}</t>
  </si>
  <si>
    <t>SO 103</t>
  </si>
  <si>
    <t xml:space="preserve"> II/272 třída Osvobozených politických vězňů</t>
  </si>
  <si>
    <t>{a0f81bfa-1fa8-4c9f-a5d7-a5b8a46ac12d}</t>
  </si>
  <si>
    <t>103</t>
  </si>
  <si>
    <t xml:space="preserve"> II/272 třída Osvobozených politických vězňů - KSÚS</t>
  </si>
  <si>
    <t>{996db735-b742-4b84-a31e-f6378285579c}</t>
  </si>
  <si>
    <t>SO 110</t>
  </si>
  <si>
    <t>Okružní křižovatka Na Burse</t>
  </si>
  <si>
    <t>{054e30db-0878-494b-80c0-5db2a6fde221}</t>
  </si>
  <si>
    <t>110</t>
  </si>
  <si>
    <t>{e920c914-198e-4536-a088-d0fdf2a5084d}</t>
  </si>
  <si>
    <t>SO 111</t>
  </si>
  <si>
    <t>Okružní křižovatka u Penny marketu</t>
  </si>
  <si>
    <t>{9c7264cb-9208-4020-8006-dc6e9e8f600e}</t>
  </si>
  <si>
    <t>111</t>
  </si>
  <si>
    <t>{bf01651f-bb38-4e01-84e4-dc384a671f7a}</t>
  </si>
  <si>
    <t>SO 180</t>
  </si>
  <si>
    <t>DIO</t>
  </si>
  <si>
    <t>{345381d7-7c8d-44d8-8c7c-0d4cc4aa5870}</t>
  </si>
  <si>
    <t>180</t>
  </si>
  <si>
    <t>{f7578026-873e-4bc1-ab89-0b7bc7aea0f7}</t>
  </si>
  <si>
    <t>SO 190</t>
  </si>
  <si>
    <t xml:space="preserve">Dopravní značení </t>
  </si>
  <si>
    <t>{357bde5d-eb34-417c-a6b2-d182e20e0e81}</t>
  </si>
  <si>
    <t>190</t>
  </si>
  <si>
    <t>Dopravní značení</t>
  </si>
  <si>
    <t>{5d2951cc-2af0-43a8-a8f5-6757300af965}</t>
  </si>
  <si>
    <t>SO 301</t>
  </si>
  <si>
    <t xml:space="preserve">Ochrana kanalizací v ul. Pražská </t>
  </si>
  <si>
    <t>{69f52634-8d78-42c1-99c8-73a4ccb8d8ec}</t>
  </si>
  <si>
    <t>301</t>
  </si>
  <si>
    <t>{548555c3-51b9-49a1-86e9-6599d7a4e4ea}</t>
  </si>
  <si>
    <t>SO 302</t>
  </si>
  <si>
    <t xml:space="preserve">Ochrana kanalizací v ul. Bratří Bendů </t>
  </si>
  <si>
    <t>{b4aa33a2-9d77-415e-b5ff-912028a7a4de}</t>
  </si>
  <si>
    <t>302</t>
  </si>
  <si>
    <t>{3e9ddd8c-0225-43d3-8390-9c1a3a64bbaa}</t>
  </si>
  <si>
    <t>SO 304</t>
  </si>
  <si>
    <t>Přeložka kanalizace v ulici Bratří Bendů</t>
  </si>
  <si>
    <t>{bd6ca526-2d2f-467b-a01e-bbe3ae8a08fd}</t>
  </si>
  <si>
    <t>304</t>
  </si>
  <si>
    <t>{ff8f494d-d771-42c2-8042-580c32cdcb2c}</t>
  </si>
  <si>
    <t>SO 305</t>
  </si>
  <si>
    <t>Odvodnění komunikace v ulici Bratří Bendů</t>
  </si>
  <si>
    <t>{bd5c86a6-f519-438b-b3d4-42663fe9be83}</t>
  </si>
  <si>
    <t>305</t>
  </si>
  <si>
    <t>{e96977ad-ebaa-4ba4-835d-629cf20a767a}</t>
  </si>
  <si>
    <t>SO 305.1</t>
  </si>
  <si>
    <t>Odvodnění komunikace v ulici Bratří Bendů - přípojka</t>
  </si>
  <si>
    <t>{edc6f02c-232b-4a22-9e35-c19be6923e34}</t>
  </si>
  <si>
    <t>305.1</t>
  </si>
  <si>
    <t>{cbf31392-6359-4f33-8973-81957913c590}</t>
  </si>
  <si>
    <t>SO 306</t>
  </si>
  <si>
    <t>Odvodnění komunikace v ulici Na Burse</t>
  </si>
  <si>
    <t>{047fbcbd-86ad-4f2c-a1d6-d0498469907c}</t>
  </si>
  <si>
    <t>306</t>
  </si>
  <si>
    <t>{4dca7b19-4f3d-4d05-bce1-e9d53bd41b81}</t>
  </si>
  <si>
    <t>SO 306.1</t>
  </si>
  <si>
    <t>Odvodnění komunikace v ulici Na Burse - přípojka</t>
  </si>
  <si>
    <t>{0cf843d1-c3bf-4727-ac93-b9092ebcb3c9}</t>
  </si>
  <si>
    <t>306.1</t>
  </si>
  <si>
    <t>{bd44d07c-d526-49e3-b25b-0bc531003ee1}</t>
  </si>
  <si>
    <t>SO 307</t>
  </si>
  <si>
    <t>Odvodnění komunikace v ulici Pražská</t>
  </si>
  <si>
    <t>{0f389314-86da-4b3c-b3e0-74608c1da4d1}</t>
  </si>
  <si>
    <t>307</t>
  </si>
  <si>
    <t>{55709fa5-8640-4fe4-bd90-a634d02d779a}</t>
  </si>
  <si>
    <t>SO 307.1</t>
  </si>
  <si>
    <t>Odvodnění komunikace v ulici Pražská - přípojka</t>
  </si>
  <si>
    <t>{47c8789e-3e8a-4156-bd2b-1e3a10c6345b}</t>
  </si>
  <si>
    <t>307.1</t>
  </si>
  <si>
    <t>{06bac83f-9715-4990-a5fc-710ecc345446}</t>
  </si>
  <si>
    <t>SO 311</t>
  </si>
  <si>
    <t xml:space="preserve">Ochrana vodovodů v ul. Bratří Bendů </t>
  </si>
  <si>
    <t>{f89fd3ec-2db8-470a-9528-fd4a8c110fbb}</t>
  </si>
  <si>
    <t>311</t>
  </si>
  <si>
    <t>{43dbb31b-0dfe-45af-a132-811b23c1af4d}</t>
  </si>
  <si>
    <t>SO 312</t>
  </si>
  <si>
    <t>Přeložka vodovodu TLT DN 100</t>
  </si>
  <si>
    <t>{c11c6717-4f0f-494f-8597-0839b58e77ee}</t>
  </si>
  <si>
    <t>312</t>
  </si>
  <si>
    <t>{2d0b04c6-a775-4c01-bf70-919348fc4607}</t>
  </si>
  <si>
    <t>SO 430.1</t>
  </si>
  <si>
    <t>Přisvětlení přechodů</t>
  </si>
  <si>
    <t>{81ca6dd6-d37a-40d0-bdec-8b5e7980b94b}</t>
  </si>
  <si>
    <t>430.1</t>
  </si>
  <si>
    <t>{618d4a66-405a-4405-89d3-23464fcf24c2}</t>
  </si>
  <si>
    <t>SO 430.2</t>
  </si>
  <si>
    <t>Veřejné osvětlení a MR</t>
  </si>
  <si>
    <t>{8417e81a-2c24-46b3-a601-a99793d94305}</t>
  </si>
  <si>
    <t>430.2</t>
  </si>
  <si>
    <t>{e944e6b6-c85a-40e6-a9aa-a8c96a6a3e45}</t>
  </si>
  <si>
    <t>SO 520</t>
  </si>
  <si>
    <t>Přeložka STL plynu v ulici Pražská (nevyžaduje stavební povolení)</t>
  </si>
  <si>
    <t>{d00b09ff-0192-4015-941a-43c1f829671b}</t>
  </si>
  <si>
    <t>520</t>
  </si>
  <si>
    <t>{e29eddc5-8e3a-4c0e-b38d-0381d19b6a21}</t>
  </si>
  <si>
    <t>SO 801</t>
  </si>
  <si>
    <t>Vegetační úpravy</t>
  </si>
  <si>
    <t>{6f63a1cb-23ff-4a4a-8f23-71d45be3b5ce}</t>
  </si>
  <si>
    <t>801</t>
  </si>
  <si>
    <t>{d01df57a-4377-4a4d-a198-642d6d040f79}</t>
  </si>
  <si>
    <t>B</t>
  </si>
  <si>
    <t>Investice města Benátky nad Jizerou</t>
  </si>
  <si>
    <t>{f2ce8c89-f8c3-41bf-91e1-ecd37402a8fe}</t>
  </si>
  <si>
    <t>SO 000.B</t>
  </si>
  <si>
    <t>{a739a71b-8ed3-4300-81ef-bbfe7a62f9a9}</t>
  </si>
  <si>
    <t>000.B</t>
  </si>
  <si>
    <t>{9f69bfe2-6756-40c4-bbaf-31e63191c7bd}</t>
  </si>
  <si>
    <t>SO 101.B</t>
  </si>
  <si>
    <t>{1579103d-285f-4cc8-9d9a-c3274b21de1f}</t>
  </si>
  <si>
    <t>101.B</t>
  </si>
  <si>
    <t>II/610 ulice Pražská - Město</t>
  </si>
  <si>
    <t>{331ea37b-2295-47f3-bb41-c8ee60397598}</t>
  </si>
  <si>
    <t>SO 102.B</t>
  </si>
  <si>
    <t>{3828b393-ceaf-47d9-b6a1-687883aeed96}</t>
  </si>
  <si>
    <t>102.B</t>
  </si>
  <si>
    <t>II/272 ulice Bratří Bendů - Město</t>
  </si>
  <si>
    <t>{d70f1c49-7577-4b89-967f-66b3b9b6dc99}</t>
  </si>
  <si>
    <t>SO 103.B</t>
  </si>
  <si>
    <t>{0df11a96-7880-414b-b274-2e81fbfcd979}</t>
  </si>
  <si>
    <t>103.B</t>
  </si>
  <si>
    <t xml:space="preserve"> II/272 třída Osvobozených politických vězňů - Město</t>
  </si>
  <si>
    <t>{2bd0bc80-436a-4edb-be9f-1a949a72436a}</t>
  </si>
  <si>
    <t>SO 134</t>
  </si>
  <si>
    <t>Chodníky ulice Pražská</t>
  </si>
  <si>
    <t>{89990ee1-1cd0-45fe-af41-da58e07618a6}</t>
  </si>
  <si>
    <t>134</t>
  </si>
  <si>
    <t>{2363ea06-5d54-41fa-8b25-f610afad84f2}</t>
  </si>
  <si>
    <t>SO 190.B</t>
  </si>
  <si>
    <t>{7344b4e9-5ef9-488f-beb4-86fdd0a11627}</t>
  </si>
  <si>
    <t>190.B</t>
  </si>
  <si>
    <t>Dopravní značení - Město</t>
  </si>
  <si>
    <t>{f4530611-3ae1-4768-81a9-f0d3e840e0a7}</t>
  </si>
  <si>
    <t>SO 431</t>
  </si>
  <si>
    <t>{197dd8a1-6875-4fda-b4f2-3eac448c543b}</t>
  </si>
  <si>
    <t>431</t>
  </si>
  <si>
    <t>{9dc37ac9-885b-402b-a61b-5e96e1ac9a0b}</t>
  </si>
  <si>
    <t>SO 432</t>
  </si>
  <si>
    <t>Informační systém pro autobusové zastávky</t>
  </si>
  <si>
    <t>{0e6192a3-6288-4dee-8080-07fc52253c8a}</t>
  </si>
  <si>
    <t>432</t>
  </si>
  <si>
    <t>{cd11ae66-a9ef-4817-885f-aefa5f561bc2}</t>
  </si>
  <si>
    <t>SO 801.1</t>
  </si>
  <si>
    <t>{3ef45dbb-bcf3-403a-bf28-bf2059787f50}</t>
  </si>
  <si>
    <t>801.1</t>
  </si>
  <si>
    <t>Okružní křižovatka Na Burse - Sadové a související úpravy</t>
  </si>
  <si>
    <t>{7e06e8c2-4c22-495f-88c5-5d43a8d928ce}</t>
  </si>
  <si>
    <t>SO 802</t>
  </si>
  <si>
    <t>Vegetační úpravy (chodníky)</t>
  </si>
  <si>
    <t>{da9725f2-dfbe-45f9-8257-02c4e833d3c4}</t>
  </si>
  <si>
    <t>802</t>
  </si>
  <si>
    <t>{100ef79a-4163-4ea3-8483-34908d56c53c}</t>
  </si>
  <si>
    <t>C</t>
  </si>
  <si>
    <t>Investice Vodovody a kanalizace Mladá Boleslav, a.s.</t>
  </si>
  <si>
    <t>{6d648805-f27e-49e7-bf18-64a6adecccc4}</t>
  </si>
  <si>
    <t>SO 000.C</t>
  </si>
  <si>
    <t>{0de233d5-0a2b-4ae6-91f4-175425e9b798}</t>
  </si>
  <si>
    <t>000.C</t>
  </si>
  <si>
    <t>{48b388fa-ee6c-45c2-8811-895e44470ebc}</t>
  </si>
  <si>
    <t>01</t>
  </si>
  <si>
    <t>IO 01 - Obnova vodovodu ul. Pražská</t>
  </si>
  <si>
    <t>{b52fcccf-172d-47f4-9d90-ab710dd89ad3}</t>
  </si>
  <si>
    <t>01.1</t>
  </si>
  <si>
    <t>Řad A</t>
  </si>
  <si>
    <t>{ccad4252-536c-48c5-9abc-c41cc57e802e}</t>
  </si>
  <si>
    <t>01.2</t>
  </si>
  <si>
    <t>Řad B</t>
  </si>
  <si>
    <t>{bc2fa3a0-0a8e-4511-b371-a7728c080b5d}</t>
  </si>
  <si>
    <t>01.3</t>
  </si>
  <si>
    <t>Řad D</t>
  </si>
  <si>
    <t>{0a1085ea-ce1e-4a04-bebe-c0ca9a7bcaa8}</t>
  </si>
  <si>
    <t>01.4</t>
  </si>
  <si>
    <t>Řad E</t>
  </si>
  <si>
    <t>{04655ac7-5c99-4de2-8f6f-0869cb8b7b28}</t>
  </si>
  <si>
    <t>02</t>
  </si>
  <si>
    <t>IO 02 - Obnova vodovodu ul. Bratří Bendů</t>
  </si>
  <si>
    <t>{56c9c28b-2b59-4a7e-996b-a743da71b4cd}</t>
  </si>
  <si>
    <t>Řad C</t>
  </si>
  <si>
    <t>{ec4f377a-f843-479d-9735-a4f611b832ef}</t>
  </si>
  <si>
    <t>03</t>
  </si>
  <si>
    <t>IO 03 - Obnova kanalizace ul. Pražská</t>
  </si>
  <si>
    <t>{8f9d6720-9de2-4f21-bd9e-1644622dced2}</t>
  </si>
  <si>
    <t>03.1</t>
  </si>
  <si>
    <t>Stoka A</t>
  </si>
  <si>
    <t>{44c70cfe-1879-45c6-b619-300145895196}</t>
  </si>
  <si>
    <t>03.2</t>
  </si>
  <si>
    <t>Stoka B</t>
  </si>
  <si>
    <t>{d17c43c8-ac19-4797-8ef2-ddc426059674}</t>
  </si>
  <si>
    <t>03.3</t>
  </si>
  <si>
    <t>Stoka C</t>
  </si>
  <si>
    <t>{13c2f2fa-3b1e-4eef-be26-971f35a62e21}</t>
  </si>
  <si>
    <t>03.4</t>
  </si>
  <si>
    <t>Stoka D</t>
  </si>
  <si>
    <t>{37eca6c2-38fb-4196-8102-4e9bd8a0ea3b}</t>
  </si>
  <si>
    <t>03.5</t>
  </si>
  <si>
    <t>Sanace</t>
  </si>
  <si>
    <t>{f66140df-7137-4cfa-a5b3-80a327cf456f}</t>
  </si>
  <si>
    <t>KRYCÍ LIST SOUPISU PRACÍ</t>
  </si>
  <si>
    <t>Objekt:</t>
  </si>
  <si>
    <t>A - Investice KSÚS</t>
  </si>
  <si>
    <t>Soupis:</t>
  </si>
  <si>
    <t>SO 000.A - Vedlejší a ostatní náklady</t>
  </si>
  <si>
    <t>Úroveň 3:</t>
  </si>
  <si>
    <t>000.A - Vedlejší a ostatní náklady</t>
  </si>
  <si>
    <t>REKAPITULACE ČLENĚNÍ SOUPISU PRACÍ</t>
  </si>
  <si>
    <t>Kód dílu - Popis</t>
  </si>
  <si>
    <t>Cena celkem [CZK]</t>
  </si>
  <si>
    <t>Náklady ze soupisu prací</t>
  </si>
  <si>
    <t>-1</t>
  </si>
  <si>
    <t>VRN - Vedlejší rozpočtové náklady</t>
  </si>
  <si>
    <t xml:space="preserve">    VRN1 - Průzkumné, geodetické a projektové práce</t>
  </si>
  <si>
    <t xml:space="preserve">    VRN3 - Zařízení staveniště</t>
  </si>
  <si>
    <t xml:space="preserve">    VRN4 - Inženýrská činnost</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</si>
  <si>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</si>
  <si>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</si>
  <si>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</si>
  <si>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</si>
  <si>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</si>
  <si>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</si>
  <si>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</si>
  <si>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</si>
  <si>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</si>
  <si>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</si>
  <si>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</si>
  <si>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</si>
  <si>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</si>
  <si>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</si>
  <si>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VRN</t>
  </si>
  <si>
    <t>Vedlejší rozpočtové náklady</t>
  </si>
  <si>
    <t>5</t>
  </si>
  <si>
    <t>ROZPOCET</t>
  </si>
  <si>
    <t>K</t>
  </si>
  <si>
    <t>0115140001.RA</t>
  </si>
  <si>
    <t>Fotodokumentace</t>
  </si>
  <si>
    <t>Kč</t>
  </si>
  <si>
    <t>1024</t>
  </si>
  <si>
    <t>-952894059</t>
  </si>
  <si>
    <t>PP</t>
  </si>
  <si>
    <t>P</t>
  </si>
  <si>
    <t>Poznámka k položce:_x000d_
Zhotovitel bude průběžně zhotovovat podrobnou barevnou digitální fotodokumentaci postupu výstavby. Fotografie budou na nosiči roztříděny a pojmenovány dle objektu a staničení._x000d_
Podrobněji specifikováno v ZTKP.</t>
  </si>
  <si>
    <t>090001000.RA</t>
  </si>
  <si>
    <t>Pasport objízdných tras</t>
  </si>
  <si>
    <t>-1459457703</t>
  </si>
  <si>
    <t>090001000.R2A</t>
  </si>
  <si>
    <t>Pasportizace stávajících objektů – inventarizační prohlídky včetně repasportizace okolní zástavby</t>
  </si>
  <si>
    <t>-1115298625</t>
  </si>
  <si>
    <t>VRN1</t>
  </si>
  <si>
    <t>Průzkumné, geodetické a projektové práce</t>
  </si>
  <si>
    <t>4</t>
  </si>
  <si>
    <t>011314000.RA</t>
  </si>
  <si>
    <t>Záchranný archeologický dohled</t>
  </si>
  <si>
    <t>1515162369</t>
  </si>
  <si>
    <t>Poznámka k položce:_x000d_
pro činnost odkrývání podkladních vrstev vozovky</t>
  </si>
  <si>
    <t>012002000.R2A</t>
  </si>
  <si>
    <t>Vytyčení podzemních zařízení, rizika a zvláštní opatření</t>
  </si>
  <si>
    <t>-392955051</t>
  </si>
  <si>
    <t>6</t>
  </si>
  <si>
    <t>012002000.RA</t>
  </si>
  <si>
    <t>Vytyčení stavby, ochrana geodetických bodů před poškozením</t>
  </si>
  <si>
    <t>1220386458</t>
  </si>
  <si>
    <t>7</t>
  </si>
  <si>
    <t>013203000.RA</t>
  </si>
  <si>
    <t xml:space="preserve">Geometrický plán včetně vkladu do katastru nemovitostí, oddělovací i pro věcná břemena,  detailni popis dle ZTKP</t>
  </si>
  <si>
    <t>1015629609</t>
  </si>
  <si>
    <t>8</t>
  </si>
  <si>
    <t>013254000.RA</t>
  </si>
  <si>
    <t>Dokumentace skutečného provedení stavby a dokumentace geodetického zaměření stavby</t>
  </si>
  <si>
    <t>-873462229</t>
  </si>
  <si>
    <t xml:space="preserve">Poznámka k položce:_x000d_
min. 2 pare papírově/ investora + 1 paré digitálně / investora </t>
  </si>
  <si>
    <t>9</t>
  </si>
  <si>
    <t>013294000.R2A</t>
  </si>
  <si>
    <t>Havarijní plán</t>
  </si>
  <si>
    <t>-72230125</t>
  </si>
  <si>
    <t>Poznámka k položce:_x000d_
Havarijní plán bude vytvořen jeden společný._x000d_
Jedná se o podíl dle investičních nákladů jednotlivých investorů A (KSÚS)+B (Město)+C(VaK)</t>
  </si>
  <si>
    <t>10</t>
  </si>
  <si>
    <t>013294000.RA</t>
  </si>
  <si>
    <t>Realizační dokumentace stavby včetně projednání a kontroly na stavbě</t>
  </si>
  <si>
    <t>1261972015</t>
  </si>
  <si>
    <t>VRN3</t>
  </si>
  <si>
    <t>Zařízení staveniště</t>
  </si>
  <si>
    <t>11</t>
  </si>
  <si>
    <t>030001000.R2A</t>
  </si>
  <si>
    <t>Zajištění a osvětlení výkopů a překopů</t>
  </si>
  <si>
    <t>-208387287</t>
  </si>
  <si>
    <t>Poznámka k položce:_x000d_
Zhotovitel stavby zajistí, že všechny výkopy a překopy budou řádně zajištěny pevnými zábranami v souladu s požadavky vyhlášek a nařízení – v zastavěném území budou výkopy ohrazeny kovovým oplocením v pevných rámech min. výšky 2,0 m v prefabrikovaných mobilních patkách, osvětleny, případně tam kde se předpokládá pohyb osob budou přes výkopovou rýhu zřízeny můstky v šířce min. 1,3 m a to v počtu jednu lávku na 100m výkopové rýhy a přejezdy pro příjezd osobních vozidel k nemovitostem s dostatečnou únosností.	</t>
  </si>
  <si>
    <t>12</t>
  </si>
  <si>
    <t>030001000.RA</t>
  </si>
  <si>
    <t>-1201221276</t>
  </si>
  <si>
    <t>Poznámka k položce:_x000d_
Jedná se o podíl dle investičních nákladů jednotlivých investorů A (KSÚS)+C(VaK)</t>
  </si>
  <si>
    <t>13</t>
  </si>
  <si>
    <t>034503000.RA</t>
  </si>
  <si>
    <t>Publicita - informační billboardy na staveništi</t>
  </si>
  <si>
    <t>1575189490</t>
  </si>
  <si>
    <t>Poznámka k položce:_x000d_
-požadavek na 2 billboardy označující stavbu_x000d_
-vzdhled, velikost a materiál bude odsouhlasen investorem, mezi jezdnotilými etapami budou cedule přesouvány, proto je nutné cedule vyrobit z odolného materiálu</t>
  </si>
  <si>
    <t>VRN4</t>
  </si>
  <si>
    <t>Inženýrská činnost</t>
  </si>
  <si>
    <t>14</t>
  </si>
  <si>
    <t>042503000.RA</t>
  </si>
  <si>
    <t>Plán BOZP na staveništi</t>
  </si>
  <si>
    <t>2037463625</t>
  </si>
  <si>
    <t>Poznámka k položce:_x000d_
Jedná se o podíl dle investičních nákladů jednotlivých investorů A (KSÚS)+B (Město)+C(VaK)</t>
  </si>
  <si>
    <t>049303000.RA</t>
  </si>
  <si>
    <t>Doklady požadované k předání a převzetí díla</t>
  </si>
  <si>
    <t>-694650504</t>
  </si>
  <si>
    <t>Poznámka k položce:_x000d_
K předání a převzetí díla (ucelené části stavby) zajistí zhotovitel veškeré níže uvedené doklady a činnosti spojené s jejich získáním. Požadované doklady budou předány v listinné podobě ve dvou vyhotoveních v českém jazyce (u protokolů, zápisů, datových medií vždy originál + 1x kopie, výjimku tvoří dokumentace skutečného provedení stavby a geodetická zaměření, které budou odevzdána ve 2 papírových vyhotoveních a jednom digitálním, zrovna tak doklady, které budou přikládány ke kolaudaci díla) v deskách se seznamem :_x000d_
• zápis o odevzdání a převzetí stavby nebo její části potvrzený účastníky řízení,_x000d_
• ke všem výrobkům, které budou zabudovány do díla doklady dle zákona č. 22/1997 Sb. (o technických požadavcích na výrobky a o změně a doplnění některých zákonů) v platném znění a souvisejících vyhlášek,_x000d_
• atesty dodaných materiálů na stavbu a strojně-technologických zařízení v českém jazyce,
_x000d_
• souhrnná dokumentace k prováděným zemním pracím obsahující i doklady o předepsaných zkouškách_x000d_
• souhrnná dokumentace k prováděným betonářským pracím, obsahující i doklady o předepsaných zkouškách,
_x000d_
• doklady o vytýčení stavby oprávněnou osobou_x000d_
• doklady o vytýčení podzemních sítí a zařízení jejich správci
_x000d_
• dokumentace skutečného provedení stavebních objektů a provozních souborů,
_x000d_
• geodetické zaměření stavby oprávněnou osobou
_x000d_
• doklady o likvidaci všech odpadů vzniklých v průběhu realizace stavby v souladu se zák.185/2001 Sb. v platném znění_x000d_
• doklady o měření hluku a prachu, budou-li požadovány,</t>
  </si>
  <si>
    <t>VRN9</t>
  </si>
  <si>
    <t>Ostatní náklady</t>
  </si>
  <si>
    <t>16</t>
  </si>
  <si>
    <t>091003000.R5A</t>
  </si>
  <si>
    <t>Ostatní náklady - elektronický stavební deník + zřizení pro objednatele přístupy - min. 10 KS</t>
  </si>
  <si>
    <t>1600724893</t>
  </si>
  <si>
    <t>17</t>
  </si>
  <si>
    <t>091003000.R6A</t>
  </si>
  <si>
    <t>Ostatní náklady - oprava objízdných tras</t>
  </si>
  <si>
    <t>172638550</t>
  </si>
  <si>
    <t>Poznámka k položce:_x000d_
do opravy objízdných tras budou zahrnuty i návazné trasy a všechny dotčené komunikace stavbou včetně účelových, čerpání po odsouhlasení_x000d_
_x000d_
Pevná cena 7 000 000,-</t>
  </si>
  <si>
    <t>18</t>
  </si>
  <si>
    <t>091003000.R7A</t>
  </si>
  <si>
    <t>Denní úklid stavby - denní úklid, zkrápění, očista vozidel, zametání</t>
  </si>
  <si>
    <t>1266888905</t>
  </si>
  <si>
    <t xml:space="preserve">SO 020 - Příprava území </t>
  </si>
  <si>
    <t xml:space="preserve">020 - Příprava území </t>
  </si>
  <si>
    <t>HSV - Práce a dodávky HSV</t>
  </si>
  <si>
    <t xml:space="preserve">    1 - Zemní práce</t>
  </si>
  <si>
    <t xml:space="preserve">    998 - Přesun hmot</t>
  </si>
  <si>
    <t>HSV</t>
  </si>
  <si>
    <t>Práce a dodávky HSV</t>
  </si>
  <si>
    <t>Zemní práce</t>
  </si>
  <si>
    <t>184818241</t>
  </si>
  <si>
    <t>Ochrana kmene průměru do 300 mm bedněním výšky přes 2 do 3 m</t>
  </si>
  <si>
    <t>kus</t>
  </si>
  <si>
    <t>CS ÚRS 2023 02</t>
  </si>
  <si>
    <t>582501681</t>
  </si>
  <si>
    <t>Ochrana kmene bedněním před poškozením stavebním provozem zřízení včetně odstranění výšky bednění přes 2 do 3 m průměru kmene do 300 mm</t>
  </si>
  <si>
    <t>VV</t>
  </si>
  <si>
    <t>"ochrana kmene před poškozením stavebním provozem" 11"ks"</t>
  </si>
  <si>
    <t>184818242</t>
  </si>
  <si>
    <t>Ochrana kmene průměru přes 300 do 500 mm bedněním výšky přes 2 do 3 m</t>
  </si>
  <si>
    <t>-128394015</t>
  </si>
  <si>
    <t>Ochrana kmene bedněním před poškozením stavebním provozem zřízení včetně odstranění výšky bednění přes 2 do 3 m průměru kmene přes 300 do 500 mm</t>
  </si>
  <si>
    <t>"ochrana kmene před poškozením stavebním provozem" 6"ks"</t>
  </si>
  <si>
    <t>184818244</t>
  </si>
  <si>
    <t>Ochrana kmene průměru přes 700 do 900 mm bedněním výšky přes 2 do 3 m</t>
  </si>
  <si>
    <t>-2051689620</t>
  </si>
  <si>
    <t>Ochrana kmene bedněním před poškozením stavebním provozem zřízení včetně odstranění výšky bednění přes 2 do 3 m průměru kmene přes 700 do 900 mm</t>
  </si>
  <si>
    <t>"ochrana kmene před poškozením stavebním provozem" 2"ks"</t>
  </si>
  <si>
    <t>998</t>
  </si>
  <si>
    <t>Přesun hmot</t>
  </si>
  <si>
    <t>998231311</t>
  </si>
  <si>
    <t>Přesun hmot pro sadovnické a krajinářské úpravy vodorovně do 5000 m</t>
  </si>
  <si>
    <t>t</t>
  </si>
  <si>
    <t>-612086446</t>
  </si>
  <si>
    <t>Přesun hmot pro sadovnické a krajinářské úpravy - strojně dopravní vzdálenost do 5000 m</t>
  </si>
  <si>
    <t>SO 101 - II/610 ulice Pražská</t>
  </si>
  <si>
    <t>101 - II/610 ulice Pražská - KSÚS</t>
  </si>
  <si>
    <t xml:space="preserve">    5 - Komunikace pozemní</t>
  </si>
  <si>
    <t xml:space="preserve">    8 - Trubní vedení</t>
  </si>
  <si>
    <t xml:space="preserve">    9 - Ostatní konstrukce a práce, bourání</t>
  </si>
  <si>
    <t xml:space="preserve">    997 - Přesun sutě</t>
  </si>
  <si>
    <t>113106271</t>
  </si>
  <si>
    <t>Rozebrání dlažeb vozovek ze zámkové dlažby s ložem z kameniva strojně pl přes 50 do 200 m2</t>
  </si>
  <si>
    <t>m2</t>
  </si>
  <si>
    <t>-1963060263</t>
  </si>
  <si>
    <t>Rozebrání dlažeb vozovek a ploch s přemístěním hmot na skládku na vzdálenost do 3 m nebo s naložením na dopravní prostředek, s jakoukoliv výplní spár strojně plochy jednotlivě přes 50 m2 do 200 m2 ze zámkové dlažby s ložem z kameniva</t>
  </si>
  <si>
    <t xml:space="preserve">výšková úprava dlažby tl. 0,08 m  bez lože - Ponechání dlažby pro zpětné využití</t>
  </si>
  <si>
    <t>"sjezdy" 76,00"m2"</t>
  </si>
  <si>
    <t>113107221</t>
  </si>
  <si>
    <t>Odstranění podkladu z kameniva drceného tl do 100 mm strojně pl přes 200 m2</t>
  </si>
  <si>
    <t>90534709</t>
  </si>
  <si>
    <t>Odstranění podkladů nebo krytů strojně plochy jednotlivě přes 200 m2 s přemístěním hmot na skládku na vzdálenost do 20 m nebo s naložením na dopravní prostředek z kameniva hrubého drceného, o tl. vrstvy do 100 mm</t>
  </si>
  <si>
    <t>Odstranění VŠ v tl 0,08m</t>
  </si>
  <si>
    <t>"km 25,490 - 25,509" 421,00"m2"</t>
  </si>
  <si>
    <t>113107222</t>
  </si>
  <si>
    <t>Odstranění podkladu z kameniva drceného tl přes 100 do 200 mm strojně pl přes 200 m2</t>
  </si>
  <si>
    <t>2119287900</t>
  </si>
  <si>
    <t>Odstranění podkladů nebo krytů strojně plochy jednotlivě přes 200 m2 s přemístěním hmot na skládku na vzdálenost do 20 m nebo s naložením na dopravní prostředek z kameniva hrubého drceného, o tl. vrstvy přes 100 do 200 mm</t>
  </si>
  <si>
    <t>Odstranění VŠ v tl 0,12m</t>
  </si>
  <si>
    <t>"km 25,575 - 25,616" 618,00"m2"</t>
  </si>
  <si>
    <t>Odstranění ŠD v tl 0,15m</t>
  </si>
  <si>
    <t>"provizorní ostrůvky" 279,00"m2"</t>
  </si>
  <si>
    <t>Mezisoučet</t>
  </si>
  <si>
    <t>Odstranění ŠD (provizorní vozovka u SO 3xx a IO)</t>
  </si>
  <si>
    <t>v tl 0,120m</t>
  </si>
  <si>
    <t>"km 24,787 - 25,260" 1503,00"m2"</t>
  </si>
  <si>
    <t>"km 25,260 - 25,410" 486,00"m2"</t>
  </si>
  <si>
    <t>"km 25,410 -25,490" 250,00" m2"</t>
  </si>
  <si>
    <t>tl 0,166m</t>
  </si>
  <si>
    <t>"km 25,490 - 25,509" 115,00"m2"</t>
  </si>
  <si>
    <t>Součet</t>
  </si>
  <si>
    <t>113107223</t>
  </si>
  <si>
    <t>Odstranění podkladu z kameniva drceného tl přes 200 do 300 mm strojně pl přes 200 m2</t>
  </si>
  <si>
    <t>-659701891</t>
  </si>
  <si>
    <t>Odstranění podkladů nebo krytů strojně plochy jednotlivě přes 200 m2 s přemístěním hmot na skládku na vzdálenost do 20 m nebo s naložením na dopravní prostředek z kameniva hrubého drceného, o tl. vrstvy přes 200 do 300 mm</t>
  </si>
  <si>
    <t>Odstranění VŠ v tl 0,30m</t>
  </si>
  <si>
    <t xml:space="preserve">výšková úprava dlažby - šd + lože tl. 0,29 m  - Ponechání dlažby prto zpětné využití</t>
  </si>
  <si>
    <t>113107241</t>
  </si>
  <si>
    <t>Odstranění podkladu živičného tl 50 mm strojně pl přes 200 m2</t>
  </si>
  <si>
    <t>-2020985785</t>
  </si>
  <si>
    <t>Odstranění podkladů nebo krytů strojně plochy jednotlivě přes 200 m2 s přemístěním hmot na skládku na vzdálenost do 20 m nebo s naložením na dopravní prostředek živičných, o tl. vrstvy do 50 mm</t>
  </si>
  <si>
    <t>Odstranění penetračního makadamu v tl 0,035m - nebezpečný odpad</t>
  </si>
  <si>
    <t>113107243</t>
  </si>
  <si>
    <t>Odstranění podkladu živičného tl přes 100 do 150 mm strojně pl přes 200 m2</t>
  </si>
  <si>
    <t>-650285766</t>
  </si>
  <si>
    <t>Odstranění podkladů nebo krytů strojně plochy jednotlivě přes 200 m2 s přemístěním hmot na skládku na vzdálenost do 20 m nebo s naložením na dopravní prostředek živičných, o tl. vrstvy přes 100 do 150 mm</t>
  </si>
  <si>
    <t>Odstranění penetračního makadamu v tl 0,11m - nebezpečný odpad</t>
  </si>
  <si>
    <t>Odstranění asfaltu v tl 0,15m</t>
  </si>
  <si>
    <t>"sjezdy" 214,00"m2"</t>
  </si>
  <si>
    <t>113107331</t>
  </si>
  <si>
    <t>Odstranění podkladu z betonu prostého tl přes 100 do 150 mm strojně pl do 50 m2</t>
  </si>
  <si>
    <t>1576510800</t>
  </si>
  <si>
    <t>Odstranění podkladů nebo krytů strojně plochy jednotlivě do 50 m2 s přemístěním hmot na skládku na vzdálenost do 3 m nebo s naložením na dopravní prostředek z betonu prostého, o tl. vrstvy přes 100 do 150 mm</t>
  </si>
  <si>
    <t>odstranění betonu tl 0,15m</t>
  </si>
  <si>
    <t>"sjezdy a zpevnění" 46,00"m2"</t>
  </si>
  <si>
    <t>113154334</t>
  </si>
  <si>
    <t>Frézování živičného krytu tl 100 mm pruh š přes 1 do 2 m pl přes 1000 do 10000 m2 bez překážek v trase</t>
  </si>
  <si>
    <t>-2023494439</t>
  </si>
  <si>
    <t>Frézování živičného podkladu nebo krytu s naložením na dopravní prostředek plochy přes 1 000 do 10 000 m2 bez překážek v trase pruhu šířky přes 1 m do 2 m, tloušťky vrstvy 100 mm</t>
  </si>
  <si>
    <t>Povinný odkup zhotovitelem na stavbě</t>
  </si>
  <si>
    <t>Frézování v tl 0,065m</t>
  </si>
  <si>
    <t>113154335</t>
  </si>
  <si>
    <t>Frézování živičného krytu tl 200 mm pruh š přes 1 do 2 m pl přes 1000 do 10000 m2 bez překážek v trase</t>
  </si>
  <si>
    <t>-1049113872</t>
  </si>
  <si>
    <t>Frézování živičného podkladu nebo krytu s naložením na dopravní prostředek plochy přes 1 000 do 10 000 m2 bez překážek v trase pruhu šířky přes 1 m do 2 m, tloušťky vrstvy 200 mm</t>
  </si>
  <si>
    <t>Frézování v tl 0,120m</t>
  </si>
  <si>
    <t>"km 24,787 - 25,260" (3903,00-1503,00)"m2"</t>
  </si>
  <si>
    <t>"km 25,260 - 25,410" (1645,00-486,00)"m2"</t>
  </si>
  <si>
    <t>"km 25,410 -25,490" (1287,00-250,00)"m2"</t>
  </si>
  <si>
    <t>Frézování v tl 0,166m</t>
  </si>
  <si>
    <t>"km 25,490 - 25,509" (421,00-115,00)"m2"</t>
  </si>
  <si>
    <t>113202111</t>
  </si>
  <si>
    <t>Vytrhání obrub krajníků obrubníků stojatých</t>
  </si>
  <si>
    <t>m</t>
  </si>
  <si>
    <t>1052544297</t>
  </si>
  <si>
    <t>Vytrhání obrub s vybouráním lože, s přemístěním hmot na skládku na vzdálenost do 3 m nebo s naložením na dopravní prostředek z krajníků nebo obrubníků stojatých</t>
  </si>
  <si>
    <t>"km 25,072 - 25,186 L" 114,00"m"</t>
  </si>
  <si>
    <t>"km 24,975 - 25,030 L" 55,00"m"</t>
  </si>
  <si>
    <t>"vlevo" 45,00"m"</t>
  </si>
  <si>
    <t>"výměna poškozených kusů - odhad 15% v km 25,186 - 25,509 vlevo" 49,00"m"</t>
  </si>
  <si>
    <t>"výměna poškozených kusů - odhad 15% v km 24,945 - 25,215 vpravo" 41,00"m"</t>
  </si>
  <si>
    <t>výšková úprava silničního obrubníku - ponechání obrubníků pro zpětné osazení</t>
  </si>
  <si>
    <t>"sjezdy" 55,00"m"</t>
  </si>
  <si>
    <t>"chodník" 16,00"m"</t>
  </si>
  <si>
    <t>113204111</t>
  </si>
  <si>
    <t>Vytrhání obrub záhonových</t>
  </si>
  <si>
    <t>1124633539</t>
  </si>
  <si>
    <t>Vytrhání obrub s vybouráním lože, s přemístěním hmot na skládku na vzdálenost do 3 m nebo s naložením na dopravní prostředek záhonových</t>
  </si>
  <si>
    <t>výšková úprava chodníkového obrubníku - ponechání obrubníků pro zpětné osazení</t>
  </si>
  <si>
    <t>"sjezdy" 25,00"m"</t>
  </si>
  <si>
    <t>116951213</t>
  </si>
  <si>
    <t>Zemina promísená s vápnem na deponii v množství přes 1,5 do 2 % vápna z objemové hmotnosti zeminy</t>
  </si>
  <si>
    <t>m3</t>
  </si>
  <si>
    <t>1204755016</t>
  </si>
  <si>
    <t>Zemina promísená s vápnem na deponii za účelem zlepšení jejích mechanických vlastností do zásypů inženýrských sítí a stavebních objektů v množství z objemové hmotnosti zeminy po zhutnění přes 1,5 do 2 %</t>
  </si>
  <si>
    <t>"pro násyp + zemní krajnice + zásyp" (206,00+20,00+18,00)"m3"</t>
  </si>
  <si>
    <t>120001101</t>
  </si>
  <si>
    <t>Příplatek za ztížení odkopávky nebo prokopávky v blízkosti inženýrských sítí</t>
  </si>
  <si>
    <t>765115871</t>
  </si>
  <si>
    <t>Příplatek k cenám vykopávek za ztížení vykopávky v blízkosti podzemního vedení nebo výbušnin v horninách jakékoliv třídy</t>
  </si>
  <si>
    <t>"předpoklad 10% z výkopů" 0,10*(454,35)"m3"</t>
  </si>
  <si>
    <t>121151123</t>
  </si>
  <si>
    <t>Sejmutí ornice plochy přes 500 m2 tl vrstvy do 200 mm strojně</t>
  </si>
  <si>
    <t>1265345926</t>
  </si>
  <si>
    <t>Sejmutí ornice strojně při souvislé ploše přes 500 m2, tl. vrstvy do 200 mm</t>
  </si>
  <si>
    <t>"ornice - nevhodná tl 0,15m (dle kubat listu)" 873,00"m2"</t>
  </si>
  <si>
    <t>122252204</t>
  </si>
  <si>
    <t>Odkopávky a prokopávky nezapažené pro silnice a dálnice v hornině třídy těžitelnosti I objem do 500 m3 strojně</t>
  </si>
  <si>
    <t>94450770</t>
  </si>
  <si>
    <t>Odkopávky a prokopávky nezapažené pro silnice a dálnice strojně v hornině třídy těžitelnosti I přes 100 do 500 m3</t>
  </si>
  <si>
    <t>Odstranění AZ v tl 0,19m ze zeminy</t>
  </si>
  <si>
    <t>"km 25,490 - 25,509" 421,00"m2"*0,19</t>
  </si>
  <si>
    <t>Odstranění AZ v tl 0,02m ze zeminy</t>
  </si>
  <si>
    <t>"km 25,575 - 25,616" 618,00*0,02</t>
  </si>
  <si>
    <t>Výkop pro komunikaci</t>
  </si>
  <si>
    <t>"dle kubaturového listu" 340,00"m3"</t>
  </si>
  <si>
    <t>"sjezdy" 22,00"m3"</t>
  </si>
  <si>
    <t>162451106.R</t>
  </si>
  <si>
    <t>Vodorovné přemístění výkopku/sypaniny z horniny třídy těžitelnosti I skupiny 1 až 3 do vzdálenosti dle možností zhotovitele - DEPONIE</t>
  </si>
  <si>
    <t>-769351639</t>
  </si>
  <si>
    <t>Vodorovné přemístění výkopku nebo sypaniny po suchu na obvyklém dopravním prostředku, bez naložení výkopku, avšak se složením bez rozhrnutí z horniny třídy těžitelnosti I skupiny 1 až 3 do vzdálenosti dle možností zhotovitele - DEPONIE</t>
  </si>
  <si>
    <t>"dovoz potřebné zeminy na deponii (násyp + zemní krajnice + zásyp)" (206,00+20,00+18,00)"m3"</t>
  </si>
  <si>
    <t>"zpětný dovoz potřebné zeminy na místo určení (násyp + zemní krajnice + zásyp)" (206,00+20,00+18,00)"m3"</t>
  </si>
  <si>
    <t>162751117.R</t>
  </si>
  <si>
    <t>Vodorovné přemístění výkopku/sypaniny z horniny třídy těžitelnosti I skupiny 1 až 3 do vzdálenosti dle možností zhotovitele - SKLÁDKA</t>
  </si>
  <si>
    <t>-1566628446</t>
  </si>
  <si>
    <t>Vodorovné přemístění výkopku nebo sypaniny po suchu na obvyklém dopravním prostředku, bez naložení výkopku, avšak se složením bez rozhrnutí z horniny třídy těžitelnosti I skupiny 1 až 3 do vzdálenosti dle možností zhotovitele - SKLÁDKA</t>
  </si>
  <si>
    <t>"Zemina vytěžená" 454,35"m3"</t>
  </si>
  <si>
    <t>"násyp" -206,00"m3"</t>
  </si>
  <si>
    <t>"zásyp" -18,00"m3"</t>
  </si>
  <si>
    <t>"dosypávka krajnic ze zeminy" -20,00"m3"</t>
  </si>
  <si>
    <t>"ornice - nevhodná tl 0,15m" 873,00"m2"*0,15</t>
  </si>
  <si>
    <t>167151111</t>
  </si>
  <si>
    <t>Nakládání výkopku z hornin třídy těžitelnosti I skupiny 1 až 3 přes 100 m3</t>
  </si>
  <si>
    <t>-2013277575</t>
  </si>
  <si>
    <t>Nakládání, skládání a překládání neulehlého výkopku nebo sypaniny strojně nakládání, množství přes 100 m3, z hornin třídy těžitelnosti I, skupiny 1 až 3</t>
  </si>
  <si>
    <t>19</t>
  </si>
  <si>
    <t>171152101.R</t>
  </si>
  <si>
    <t>Uložení sypaniny z hornin soudržných do násypů zhutněných silnic a dálnic vč hutnění boků násypů</t>
  </si>
  <si>
    <t>1027258994</t>
  </si>
  <si>
    <t>Uložení sypaniny do zhutněných násypů pro silnice, dálnice a letiště s rozprostřením sypaniny ve vrstvách, s hrubým urovnáním a uzavřením povrchu násypu z hornin soudržných vč hutnění boků násypů</t>
  </si>
  <si>
    <t>násyp komunikace</t>
  </si>
  <si>
    <t>"dle kubatur listu" 206,00"m3"</t>
  </si>
  <si>
    <t>20</t>
  </si>
  <si>
    <t>171152111</t>
  </si>
  <si>
    <t>Uložení sypaniny z hornin nesoudržných a sypkých do násypů zhutněných v aktivní zóně silnic a dálnic</t>
  </si>
  <si>
    <t>539445250</t>
  </si>
  <si>
    <t>Uložení sypaniny do zhutněných násypů pro silnice, dálnice a letiště s rozprostřením sypaniny ve vrstvách, s hrubým urovnáním a uzavřením povrchu násypu z hornin nesoudržných sypkých v aktivní zóně</t>
  </si>
  <si>
    <t>Aktivní zóna</t>
  </si>
  <si>
    <t>"km 25,490 - 25,509" 255,00"m2"*0,50</t>
  </si>
  <si>
    <t>"km 25,575 - 25,616" 393,00"m2"*0,50</t>
  </si>
  <si>
    <t>M</t>
  </si>
  <si>
    <t>10364100.R</t>
  </si>
  <si>
    <t>zemina pro terénní úpravy - tříděná vč případných přesunů po staveništi</t>
  </si>
  <si>
    <t>131679922</t>
  </si>
  <si>
    <t>"pro AZ" 324,00"m3"*2,00"t/m3"</t>
  </si>
  <si>
    <t>22</t>
  </si>
  <si>
    <t>171201201</t>
  </si>
  <si>
    <t>Uložení sypaniny na skládky nebo meziskládky</t>
  </si>
  <si>
    <t>711474372</t>
  </si>
  <si>
    <t>Uložení sypaniny na skládky nebo meziskládky bez hutnění s upravením uložené sypaniny do předepsaného tvaru</t>
  </si>
  <si>
    <t>"Zemina vytěžená na deponii / skládku" 454,35"m3"</t>
  </si>
  <si>
    <t>23</t>
  </si>
  <si>
    <t>171201231</t>
  </si>
  <si>
    <t>Poplatek za uložení zeminy a kamení na recyklační skládce (skládkovné) kód odpadu 17 05 04</t>
  </si>
  <si>
    <t>-732769866</t>
  </si>
  <si>
    <t>Poplatek za uložení stavebního odpadu na recyklační skládce (skládkovné) zeminy a kamení zatříděného do Katalogu odpadů pod kódem 17 05 04</t>
  </si>
  <si>
    <t>"Zemina vytěžená na skládku dle odvozu na skládku" 341,30"m3"</t>
  </si>
  <si>
    <t>"předpoklad 2000kg/m3" 341,30"m3"*2,00</t>
  </si>
  <si>
    <t>24</t>
  </si>
  <si>
    <t>174151101</t>
  </si>
  <si>
    <t>Zásyp jam, šachet rýh nebo kolem objektů sypaninou se zhutněním</t>
  </si>
  <si>
    <t>-1197400209</t>
  </si>
  <si>
    <t>Zásyp sypaninou z jakékoliv horniny strojně s uložením výkopku ve vrstvách se zhutněním jam, šachet, rýh nebo kolem objektů v těchto vykopávkách</t>
  </si>
  <si>
    <t>"po vybourání UV" 9"ks"*2,00"m3"</t>
  </si>
  <si>
    <t>25</t>
  </si>
  <si>
    <t>181351113</t>
  </si>
  <si>
    <t>Rozprostření ornice tl vrstvy do 200 mm pl přes 500 m2 v rovině nebo ve svahu do 1:5 strojně</t>
  </si>
  <si>
    <t>908040674</t>
  </si>
  <si>
    <t>Rozprostření a urovnání ornice v rovině nebo ve svahu sklonu do 1:5 strojně při souvislé ploše přes 500 m2, tl. vrstvy do 200 mm</t>
  </si>
  <si>
    <t>Rozprostření ornice tl. 0,15 m</t>
  </si>
  <si>
    <t>"dle kubatur listu" 1338,00"m2"</t>
  </si>
  <si>
    <t>"ostrůvky" 51,00"m2"</t>
  </si>
  <si>
    <t>"v rovině" 902,00"m2"</t>
  </si>
  <si>
    <t>26</t>
  </si>
  <si>
    <t>181951112</t>
  </si>
  <si>
    <t>Úprava pláně v hornině třídy těžitelnosti I skupiny 1 až 3 se zhutněním strojně</t>
  </si>
  <si>
    <t>-251975062</t>
  </si>
  <si>
    <t>Úprava pláně vyrovnáním výškových rozdílů strojně v hornině třídy těžitelnosti I, skupiny 1 až 3 se zhutněním</t>
  </si>
  <si>
    <t>"km 25,490 - 25,509" 255,00"m2"</t>
  </si>
  <si>
    <t>"km 25,575 - 25,616" 393,00"m2"</t>
  </si>
  <si>
    <t>"sjezdy" 100,00"m2"</t>
  </si>
  <si>
    <t>"ostrůvek" 6,00"m2"</t>
  </si>
  <si>
    <t>"chodníky" 108,00"m2"</t>
  </si>
  <si>
    <t>"parkovací zálivy" 323,00"m2"</t>
  </si>
  <si>
    <t>27</t>
  </si>
  <si>
    <t>182351133</t>
  </si>
  <si>
    <t>Rozprostření ornice pl přes 500 m2 ve svahu přes 1:5 tl vrstvy do 200 mm strojně</t>
  </si>
  <si>
    <t>-521580802</t>
  </si>
  <si>
    <t>Rozprostření a urovnání ornice ve svahu sklonu přes 1:5 strojně při souvislé ploše přes 500 m2, tl. vrstvy do 200 mm</t>
  </si>
  <si>
    <t>"ve svahu" 487,00"m2"</t>
  </si>
  <si>
    <t>28</t>
  </si>
  <si>
    <t>10364101.R</t>
  </si>
  <si>
    <t>zemina pro terénní úpravy - ornice vč případných přesunů po staveništi</t>
  </si>
  <si>
    <t>-903348305</t>
  </si>
  <si>
    <t>"nakupovaná ornice" (902,00+487,00)"m2"*0,15*2,00"t/m3"</t>
  </si>
  <si>
    <t>Komunikace pozemní</t>
  </si>
  <si>
    <t>29</t>
  </si>
  <si>
    <t>564851111</t>
  </si>
  <si>
    <t>Podklad ze štěrkodrtě ŠD plochy přes 100 m2 tl 150 mm</t>
  </si>
  <si>
    <t>961165851</t>
  </si>
  <si>
    <t>Podklad ze štěrkodrti ŠD s rozprostřením a zhutněním plochy přes 100 m2, po zhutnění tl. 150 mm</t>
  </si>
  <si>
    <t>Dlažba tl 0,06m</t>
  </si>
  <si>
    <t>"ostrůvek" 14,00"m2"</t>
  </si>
  <si>
    <t>"chodníky" 91,00"m2"</t>
  </si>
  <si>
    <t>"varovný pás" 20,00"m2"</t>
  </si>
  <si>
    <t>"signální pás" 32,00"m2"</t>
  </si>
  <si>
    <t>30</t>
  </si>
  <si>
    <t>564861113</t>
  </si>
  <si>
    <t>Podklad ze štěrkodrtě ŠD plochy přes 100 m2 tl 220 mm</t>
  </si>
  <si>
    <t>-2135090118</t>
  </si>
  <si>
    <t>Podklad ze štěrkodrti ŠD s rozprostřením a zhutněním plochy přes 100 m2, po zhutnění tl. 220 mm</t>
  </si>
  <si>
    <t>31</t>
  </si>
  <si>
    <t>564871111</t>
  </si>
  <si>
    <t>Podklad ze štěrkodrtě ŠD plochy přes 100 m2 tl 250 mm</t>
  </si>
  <si>
    <t>-1803106678</t>
  </si>
  <si>
    <t>Podklad ze štěrkodrti ŠD s rozprostřením a zhutněním plochy přes 100 m2, po zhutnění tl. 250 mm</t>
  </si>
  <si>
    <t>Nová dlažba</t>
  </si>
  <si>
    <t>Dlažba tl 0,08m</t>
  </si>
  <si>
    <t>"varovný pás" 4,00"m2"</t>
  </si>
  <si>
    <t>32</t>
  </si>
  <si>
    <t>565155111</t>
  </si>
  <si>
    <t>Asfaltový beton vrstva podkladní ACP 16 (obalované kamenivo OKS) tl 70 mm š do 3 m</t>
  </si>
  <si>
    <t>982116744</t>
  </si>
  <si>
    <t>Asfaltový beton vrstva podkladní ACP 16 (obalované kamenivo střednězrnné - OKS) s rozprostřením a zhutněním v pruhu šířky přes 1,5 do 3 m, po zhutnění tl. 70 mm</t>
  </si>
  <si>
    <t>ACP 16+ 70 mm</t>
  </si>
  <si>
    <t>"km 24,787 - 25,490" 5726,00"m2"</t>
  </si>
  <si>
    <t>"km 25,490 - 25,509" 234,00"m2"</t>
  </si>
  <si>
    <t>"km 25,575 - 25,616" 364,00"m2"</t>
  </si>
  <si>
    <t>"sjezdy" 30,00"m2"</t>
  </si>
  <si>
    <t>33</t>
  </si>
  <si>
    <t>567121114</t>
  </si>
  <si>
    <t>Podklad ze směsi stmelené cementem SC C 3/4 (SC I) tl 150 mm</t>
  </si>
  <si>
    <t>-1636825205</t>
  </si>
  <si>
    <t>Podklad ze směsi stmelené cementem SC bez dilatačních spár, s rozprostřením a zhutněním SC C 3/4 (SC I), po zhutnění tl. 150 mm</t>
  </si>
  <si>
    <t>"km 25,490 - 25,509" 243,00"m2"</t>
  </si>
  <si>
    <t>"km 25,575 - 25,616" 378,00"m2"</t>
  </si>
  <si>
    <t>34</t>
  </si>
  <si>
    <t>567531121.R</t>
  </si>
  <si>
    <t>Recyklace za studena na místě tl 250mm - kompletní provedení</t>
  </si>
  <si>
    <t>-2062339493</t>
  </si>
  <si>
    <t>Položka zahrnuje:
- dodání materiálů předepsaných pro recyklaci za studena
- provedení recyklace dle předepsaného technologického předpisu, zhutnění vrstvy v předepsané tloušťce
- zřízení vrstvy bez rozlišení šířky, pokládání vrstvy po etapách
- úpravu napojení, ukončení
- nezahrnuje postřiky, nátěry</t>
  </si>
  <si>
    <t>Poznámka k položce:_x000d_
předpoklad rozfrézování, předrcení, rozrytí na tl 300mm</t>
  </si>
  <si>
    <t>"km 24,787 - 25,490" 6021,00"m2"</t>
  </si>
  <si>
    <t>35</t>
  </si>
  <si>
    <t>569903311</t>
  </si>
  <si>
    <t>Zřízení zemních krajnic se zhutněním</t>
  </si>
  <si>
    <t>-244398415</t>
  </si>
  <si>
    <t>Zřízení zemních krajnic z hornin jakékoliv třídy se zhutněním</t>
  </si>
  <si>
    <t>"dosypávka krajnic ze zeminy" 20,00"m3"</t>
  </si>
  <si>
    <t>36</t>
  </si>
  <si>
    <t>569951133</t>
  </si>
  <si>
    <t>Zpevnění krajnic asfaltovým recyklátem tl 150 mm</t>
  </si>
  <si>
    <t>-2038671828</t>
  </si>
  <si>
    <t>Zpevnění krajnic nebo komunikací pro pěší s rozprostřením a zhutněním, po zhutnění asfaltovým recyklátem tl. 150 mm</t>
  </si>
  <si>
    <t>"km 24,787 - 24,830 vlevo" 33,00"m2"</t>
  </si>
  <si>
    <t>"km 24,805 - 24,930 vpravo" 94,00"m2"</t>
  </si>
  <si>
    <t>37</t>
  </si>
  <si>
    <t>571901111</t>
  </si>
  <si>
    <t>Posyp krytu kamenivem drceným nebo těženým do 5 kg/m2</t>
  </si>
  <si>
    <t>-859755568</t>
  </si>
  <si>
    <t>Posyp podkladu nebo krytu s rozprostřením a zhutněním kamenivem drceným nebo těženým, v množství do 5 kg/m2</t>
  </si>
  <si>
    <t>posyp kamenivem na infiltrační postřik</t>
  </si>
  <si>
    <t>38</t>
  </si>
  <si>
    <t>573191111</t>
  </si>
  <si>
    <t>Postřik infiltrační kationaktivní emulzí v množství 1 kg/m2</t>
  </si>
  <si>
    <t>1840328414</t>
  </si>
  <si>
    <t>Postřik infiltrační kationaktivní emulzí v množství 1,00 kg/m2</t>
  </si>
  <si>
    <t>PI-C 0,7 kg/m2</t>
  </si>
  <si>
    <t>39</t>
  </si>
  <si>
    <t>573231107</t>
  </si>
  <si>
    <t>Postřik živičný spojovací ze silniční emulze v množství 0,40 kg/m2</t>
  </si>
  <si>
    <t>-344487275</t>
  </si>
  <si>
    <t>Postřik spojovací PS bez posypu kamenivem ze silniční emulze, v množství 0,40 kg/m2</t>
  </si>
  <si>
    <t>PS-C 0,35 kg/m2</t>
  </si>
  <si>
    <t>40</t>
  </si>
  <si>
    <t>573231107.R</t>
  </si>
  <si>
    <t>Postřik živičný spojovací ze silniční emulze v množství 0,40 kg/m2 MODIFIKOVANÝ</t>
  </si>
  <si>
    <t>995561327</t>
  </si>
  <si>
    <t>PS-CP 0,35 kg/m2</t>
  </si>
  <si>
    <t>41</t>
  </si>
  <si>
    <t>577134131</t>
  </si>
  <si>
    <t>Asfaltový beton vrstva obrusná ACO 11 (ABS) tř. I tl 40 mm š do 3 m z modifikovaného asfaltu</t>
  </si>
  <si>
    <t>1954439596</t>
  </si>
  <si>
    <t>Asfaltový beton vrstva obrusná ACO 11 (ABS) s rozprostřením a se zhutněním z modifikovaného asfaltu v pruhu šířky přes do 1,5 do 3 m, po zhutnění tl. 40 mm</t>
  </si>
  <si>
    <t>ACO 11+ 40 mm MODIF</t>
  </si>
  <si>
    <t>42</t>
  </si>
  <si>
    <t>577155112</t>
  </si>
  <si>
    <t>Asfaltový beton vrstva ložní ACL 16 (ABH) tl 60 mm š do 3 m z nemodifikovaného asfaltu</t>
  </si>
  <si>
    <t>-1356353830</t>
  </si>
  <si>
    <t>Asfaltový beton vrstva ložní ACL 16 (ABH) s rozprostřením a zhutněním z nemodifikovaného asfaltu v pruhu šířky do 3 m, po zhutnění tl. 60 mm</t>
  </si>
  <si>
    <t>ACL 16+ 60 mm</t>
  </si>
  <si>
    <t>43</t>
  </si>
  <si>
    <t>596211112</t>
  </si>
  <si>
    <t>Kladení zámkové dlažby komunikací pro pěší ručně tl 60 mm skupiny A pl přes 100 do 300 m2</t>
  </si>
  <si>
    <t>736561911</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</si>
  <si>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přes 100 do 300 m2</t>
  </si>
  <si>
    <t>44</t>
  </si>
  <si>
    <t>59245018</t>
  </si>
  <si>
    <t>dlažba tvar obdélník betonová 200x100x60mm přírodní</t>
  </si>
  <si>
    <t>-1533993898</t>
  </si>
  <si>
    <t>105*1,02 'Přepočtené koeficientem množství</t>
  </si>
  <si>
    <t>45</t>
  </si>
  <si>
    <t>59245006</t>
  </si>
  <si>
    <t>dlažba tvar obdélník betonová pro nevidomé 200x100x60mm barevná</t>
  </si>
  <si>
    <t>-2048071581</t>
  </si>
  <si>
    <t>52*1,02 'Přepočtené koeficientem množství</t>
  </si>
  <si>
    <t>46</t>
  </si>
  <si>
    <t>596211114</t>
  </si>
  <si>
    <t>Příplatek za kombinaci dvou barev u kladení betonových dlažeb komunikací pro pěší ručně tl 60 mm skupiny A</t>
  </si>
  <si>
    <t>-1379200182</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</si>
  <si>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Příplatek k cenám za dlažbu z prvků dvou barev</t>
  </si>
  <si>
    <t>"dlažba" 157,00"m2"</t>
  </si>
  <si>
    <t>47</t>
  </si>
  <si>
    <t>596212212</t>
  </si>
  <si>
    <t>Kladení zámkové dlažby pozemních komunikací ručně tl 80 mm skupiny A pl přes 100 do 300 m2</t>
  </si>
  <si>
    <t>-301262654</t>
  </si>
  <si>
    <t>Kladení dlažby z betonových zámkových dlaždic pozemních komunikací ručně s ložem z kameniva těženého nebo drceného tl. do 50 mm, s vyplněním spár, s dvojitým hutněním vibrováním a se smetením přebytečného materiálu na krajnici tl. 80 mm skupiny A, pro plochy přes 100 do 300 m2</t>
  </si>
  <si>
    <t>48</t>
  </si>
  <si>
    <t>59245020</t>
  </si>
  <si>
    <t>dlažba tvar obdélník betonová 200x100x80mm přírodní</t>
  </si>
  <si>
    <t>1400605786</t>
  </si>
  <si>
    <t>100*1,02 'Přepočtené koeficientem množství</t>
  </si>
  <si>
    <t>49</t>
  </si>
  <si>
    <t>59245226</t>
  </si>
  <si>
    <t>dlažba tvar obdélník betonová pro nevidomé 200x100x80mm barevná</t>
  </si>
  <si>
    <t>-1595886777</t>
  </si>
  <si>
    <t>4*1,02 'Přepočtené koeficientem množství</t>
  </si>
  <si>
    <t>50</t>
  </si>
  <si>
    <t>596212214</t>
  </si>
  <si>
    <t>Příplatek za kombinaci dvou barev u betonových dlažeb pozemních komunikací ručně tl 80 mm skupiny A</t>
  </si>
  <si>
    <t>-274485676</t>
  </si>
  <si>
    <t>Kladení dlažby z betonových zámkových dlaždic pozemních komunikací ručně s ložem z kameniva těženého nebo drceného tl. do 50 mm, s vyplněním spár, s dvojitým hutněním vibrováním a se smetením přebytečného materiálu na krajnici tl. 80 mm skupiny A, pro plochy Příplatek k cenám za dlažbu z prvků dvou barev</t>
  </si>
  <si>
    <t>"dlažba" 180,00"m2"</t>
  </si>
  <si>
    <t>Trubní vedení</t>
  </si>
  <si>
    <t>51</t>
  </si>
  <si>
    <t>871365811</t>
  </si>
  <si>
    <t>Bourání stávajícího potrubí z PVC nebo PP DN přes 150 do 250</t>
  </si>
  <si>
    <t>606562237</t>
  </si>
  <si>
    <t>Bourání stávajícího potrubí z PVC nebo polypropylenu PP v otevřeném výkopu DN přes 150 do 250</t>
  </si>
  <si>
    <t>"přípojky k UV" 9"ks"*10,00"m"</t>
  </si>
  <si>
    <t>52</t>
  </si>
  <si>
    <t>899000000</t>
  </si>
  <si>
    <t>Výšková úprava šachet pomocí prstenců - kompletní provedení</t>
  </si>
  <si>
    <t>ks</t>
  </si>
  <si>
    <t>1895005684</t>
  </si>
  <si>
    <t>Poznámka k položce:_x000d_
Dle aktuálního stavu - předpoklad 1-3 prstence</t>
  </si>
  <si>
    <t>"úprava poklopů" 2"ks"</t>
  </si>
  <si>
    <t>53</t>
  </si>
  <si>
    <t>899000001</t>
  </si>
  <si>
    <t>Zaslepení odbočky pro vybouranou přípojku UV - kompletní provedení</t>
  </si>
  <si>
    <t>-1573737969</t>
  </si>
  <si>
    <t>Položka obsahuje - způsob zaslepení:
Odbočka rušených přípojek od uličních vpustí bude vždy odkryta výkopem v místě napojení na stoku, následně bude odstraněna a otvor na stoce bude překryt nerezovým plechem tl. 1,0 mm a stoka bude v šíři 300 mm na každou stranu od otvoru přebetonována s vložením kari sítě 100x100x6 mm. Beton min. tl. 150 mm C20/25.</t>
  </si>
  <si>
    <t>9"ks"</t>
  </si>
  <si>
    <t>54</t>
  </si>
  <si>
    <t>899000002</t>
  </si>
  <si>
    <t>D+M plastové chráničky půlené DN100 vč uložení zasažených sítí do této chráničky a její zatěsnění</t>
  </si>
  <si>
    <t>998574579</t>
  </si>
  <si>
    <t>63,00"m"</t>
  </si>
  <si>
    <t>Ostatní konstrukce a práce, bourání</t>
  </si>
  <si>
    <t>55</t>
  </si>
  <si>
    <t>916131213</t>
  </si>
  <si>
    <t>Osazení silničního obrubníku betonového stojatého s boční opěrou do lože z betonu prostého</t>
  </si>
  <si>
    <t>1341224754</t>
  </si>
  <si>
    <t>Osazení silničního obrubníku betonového se zřízením lože, s vyplněním a zatřením spár cementovou maltou stojatého s boční opěrou z betonu prostého, do lože z betonu prostého</t>
  </si>
  <si>
    <t>Nové obrubníky</t>
  </si>
  <si>
    <t>(657,00+13,50+74,00+306,00)"m"</t>
  </si>
  <si>
    <t>56</t>
  </si>
  <si>
    <t>59217031</t>
  </si>
  <si>
    <t>obrubník betonový silniční 1000x150x250mm</t>
  </si>
  <si>
    <t>1418582045</t>
  </si>
  <si>
    <t>"křižovatky" 194,00"m"</t>
  </si>
  <si>
    <t>"ostrůvky" 35,00"m"</t>
  </si>
  <si>
    <t>"silniční" 338,00"m"</t>
  </si>
  <si>
    <t>57</t>
  </si>
  <si>
    <t>59217031.R</t>
  </si>
  <si>
    <t>obrubník betonový silniční obloukový 150x250mm</t>
  </si>
  <si>
    <t>168937928</t>
  </si>
  <si>
    <t>13,50"m"</t>
  </si>
  <si>
    <t>58</t>
  </si>
  <si>
    <t>59217030</t>
  </si>
  <si>
    <t>obrubník betonový silniční přechodový 1000x150x150-250mm</t>
  </si>
  <si>
    <t>-952069264</t>
  </si>
  <si>
    <t>74,00"m"</t>
  </si>
  <si>
    <t>59</t>
  </si>
  <si>
    <t>59217029</t>
  </si>
  <si>
    <t>obrubník betonový silniční nájezdový 1000x150x150mm</t>
  </si>
  <si>
    <t>-947894565</t>
  </si>
  <si>
    <t>"sjezdy vlevo" 82,00"m"</t>
  </si>
  <si>
    <t>"sjezdy vpravo" 176,00"m"</t>
  </si>
  <si>
    <t>"chodník" 48,00"m"</t>
  </si>
  <si>
    <t>60</t>
  </si>
  <si>
    <t>59217033</t>
  </si>
  <si>
    <t>obrubník betonový silniční 1000x100x300mm</t>
  </si>
  <si>
    <t>-901940507</t>
  </si>
  <si>
    <t>"podél parkovacího pruhu" 184,00"m"</t>
  </si>
  <si>
    <t>61</t>
  </si>
  <si>
    <t>916331112</t>
  </si>
  <si>
    <t>Osazení zahradního obrubníku betonového do lože z betonu s boční opěrou</t>
  </si>
  <si>
    <t>715085450</t>
  </si>
  <si>
    <t>Osazení zahradního obrubníku betonového s ložem tl. od 50 do 100 mm z betonu prostého tř. C 12/15 s boční opěrou z betonu prostého tř. C 12/15</t>
  </si>
  <si>
    <t>Nové</t>
  </si>
  <si>
    <t>"sjezdy" 40,00"m"</t>
  </si>
  <si>
    <t>"chodníky" 74,00"m"</t>
  </si>
  <si>
    <t>62</t>
  </si>
  <si>
    <t>59217012</t>
  </si>
  <si>
    <t>obrubník betonový zahradní 500x80x250mm</t>
  </si>
  <si>
    <t>-1165422829</t>
  </si>
  <si>
    <t xml:space="preserve">"nové obrubníky" 114,00"m" </t>
  </si>
  <si>
    <t>63</t>
  </si>
  <si>
    <t>919112233</t>
  </si>
  <si>
    <t>Řezání spár pro vytvoření komůrky š 20 mm hl 40 mm pro těsnící zálivku v živičném krytu</t>
  </si>
  <si>
    <t>1187065890</t>
  </si>
  <si>
    <t>Řezání dilatačních spár v živičném krytu vytvoření komůrky pro těsnící zálivku šířky 20 mm, hloubky 40 mm</t>
  </si>
  <si>
    <t>"podél obrubníků" 1596,00"m"</t>
  </si>
  <si>
    <t>64</t>
  </si>
  <si>
    <t>919122132</t>
  </si>
  <si>
    <t>Těsnění spár zálivkou za tepla pro komůrky š 20 mm hl 40 mm s těsnicím profilem</t>
  </si>
  <si>
    <t>980690781</t>
  </si>
  <si>
    <t>Utěsnění dilatačních spár zálivkou za tepla v cementobetonovém nebo živičném krytu včetně adhezního nátěru s těsnicím profilem pod zálivkou, pro komůrky šířky 20 mm, hloubky 40 mm</t>
  </si>
  <si>
    <t>65</t>
  </si>
  <si>
    <t>919721221.R</t>
  </si>
  <si>
    <t>Geomříž pro vyztužení asfaltového povrchu ze skelných vláken včetně kotvení</t>
  </si>
  <si>
    <t>1981654321</t>
  </si>
  <si>
    <t>703*2*2</t>
  </si>
  <si>
    <t>66</t>
  </si>
  <si>
    <t>919732211</t>
  </si>
  <si>
    <t>Styčná spára napojení nového živičného povrchu na stávající za tepla š 15 mm hl 25 mm s prořezáním</t>
  </si>
  <si>
    <t>-303278536</t>
  </si>
  <si>
    <t>Styčná pracovní spára při napojení nového živičného povrchu na stávající se zalitím za tepla modifikovanou asfaltovou hmotou s posypem vápenným hydrátem šířky do 15 mm, hloubky do 25 mm včetně prořezání spáry</t>
  </si>
  <si>
    <t>"rozhraní ploch" 347,00"m"</t>
  </si>
  <si>
    <t>67</t>
  </si>
  <si>
    <t>919735113</t>
  </si>
  <si>
    <t>Řezání stávajícího živičného krytu hl přes 100 do 150 mm</t>
  </si>
  <si>
    <t>-2105668637</t>
  </si>
  <si>
    <t>Řezání stávajícího živičného krytu nebo podkladu hloubky přes 100 do 150 mm</t>
  </si>
  <si>
    <t>"stáv asfalt" 84,00"m"</t>
  </si>
  <si>
    <t>68</t>
  </si>
  <si>
    <t>938908411</t>
  </si>
  <si>
    <t>Čištění vozovek splachováním vodou</t>
  </si>
  <si>
    <t>-1046722615</t>
  </si>
  <si>
    <t>Čištění vozovek splachováním vodou povrchu podkladu nebo krytu živičného, betonového nebo dlážděného</t>
  </si>
  <si>
    <t>"úklid povrchů po stavbě" (5726,00+234,00+364,00+210,00+143,00+14,00)"m2"</t>
  </si>
  <si>
    <t>69</t>
  </si>
  <si>
    <t>966006811</t>
  </si>
  <si>
    <t>Odstranění mobilního obrubníku plastového</t>
  </si>
  <si>
    <t>713381365</t>
  </si>
  <si>
    <t>Odstranění mobilního obrubníku s odklizením materiálu na vzdálenost do 20 m nebo s naložením na dopravní prostředek plastového</t>
  </si>
  <si>
    <t>"provizorní ostrůvky" 95,00"m"</t>
  </si>
  <si>
    <t>70</t>
  </si>
  <si>
    <t>966870000</t>
  </si>
  <si>
    <t>Vybourání uliční vpusti - kompletní provedení</t>
  </si>
  <si>
    <t>-1166583658</t>
  </si>
  <si>
    <t>položka zahrnuje:
- kompletní bourací práce včetně nezbytného rozsahu zemních prací
- veškeré další práce plynoucí z technologického předpisu a z platných předpisů</t>
  </si>
  <si>
    <t>71</t>
  </si>
  <si>
    <t>979024441</t>
  </si>
  <si>
    <t>Očištění vybouraných obrubníků a krajníků zahradních</t>
  </si>
  <si>
    <t>-1530331925</t>
  </si>
  <si>
    <t>Očištění vybouraných prvků komunikací od spojovacího materiálu s odklizením a uložením očištěných hmot a spojovacího materiálu na skládku na vzdálenost do 10 m obrubníků a krajníků, vybouraných z jakéhokoliv lože a s jakoukoliv výplní spár zahradních</t>
  </si>
  <si>
    <t>72</t>
  </si>
  <si>
    <t>979024443</t>
  </si>
  <si>
    <t>Očištění vybouraných obrubníků a krajníků silničních</t>
  </si>
  <si>
    <t>-151685409</t>
  </si>
  <si>
    <t>Očištění vybouraných prvků komunikací od spojovacího materiálu s odklizením a uložením očištěných hmot a spojovacího materiálu na skládku na vzdálenost do 10 m obrubníků a krajníků, vybouraných z jakéhokoliv lože a s jakoukoliv výplní spár silničních</t>
  </si>
  <si>
    <t>73</t>
  </si>
  <si>
    <t>979054451</t>
  </si>
  <si>
    <t>Očištění vybouraných zámkových dlaždic s původním spárováním z kameniva těženého</t>
  </si>
  <si>
    <t>-196169111</t>
  </si>
  <si>
    <t>Očištění vybouraných prvků komunikací od spojovacího materiálu s odklizením a uložením očištěných hmot a spojovacího materiálu na skládku na vzdálenost do 10 m zámkových dlaždic s vyplněním spár kamenivem</t>
  </si>
  <si>
    <t xml:space="preserve">výšková úprava dlažby tl. 0,08 m  - Ponechání dlažby prto zpětné využití</t>
  </si>
  <si>
    <t>997</t>
  </si>
  <si>
    <t>Přesun sutě</t>
  </si>
  <si>
    <t>74</t>
  </si>
  <si>
    <t>997013511.R</t>
  </si>
  <si>
    <t>Odvoz suti a vybouraných hmot z meziskládky na skládku s naložením a se složením do vzdálenosti dle možností zhotovitele - SKLÁDKA</t>
  </si>
  <si>
    <t>1174779204</t>
  </si>
  <si>
    <t xml:space="preserve">Odvoz suti a vybouraných hmot z meziskládky na skládku s naložením a se složením,  do vzdálenosti dle možností zhotovitele - SKLÁDKA</t>
  </si>
  <si>
    <t>"UV" 2,70"t"</t>
  </si>
  <si>
    <t>"plastové potrubí" 0,36"t"</t>
  </si>
  <si>
    <t>75</t>
  </si>
  <si>
    <t>997013631</t>
  </si>
  <si>
    <t>Poplatek za uložení na skládce (skládkovné) stavebního odpadu směsného kód odpadu 17 09 04</t>
  </si>
  <si>
    <t>-2042569143</t>
  </si>
  <si>
    <t>Poplatek za uložení stavebního odpadu na skládce (skládkovné) směsného stavebního a demoličního zatříděného do Katalogu odpadů pod kódem 17 09 04</t>
  </si>
  <si>
    <t>76</t>
  </si>
  <si>
    <t>997013635.R</t>
  </si>
  <si>
    <t>Poplatek za uložení na skládce (skládkovné) odpadu z čištění komunikací</t>
  </si>
  <si>
    <t>-1113656774</t>
  </si>
  <si>
    <t>"smetky z čištění komunikace" 66,91"t"</t>
  </si>
  <si>
    <t>77</t>
  </si>
  <si>
    <t>997013847</t>
  </si>
  <si>
    <t>Poplatek za uložení na skládce (skládkovné) odpadu asfaltového s dehtem kód odpadu 17 03 01</t>
  </si>
  <si>
    <t>253232859</t>
  </si>
  <si>
    <t>Poplatek za uložení stavebního odpadu na skládce (skládkovné) asfaltového s obsahem dehtu zatříděného do Katalogu odpadů pod kódem 17 03 01</t>
  </si>
  <si>
    <t>"živice kontaminovaná" (111,144+51,912)"t"</t>
  </si>
  <si>
    <t>78</t>
  </si>
  <si>
    <t>997013875</t>
  </si>
  <si>
    <t>Poplatek za uložení stavebního odpadu na recyklační skládce (skládkovné) asfaltového bez obsahu dehtu zatříděného do Katalogu odpadů pod kódem 17 03 02</t>
  </si>
  <si>
    <t>1046438327</t>
  </si>
  <si>
    <t>"asfalt" 77,04"t"</t>
  </si>
  <si>
    <t>79</t>
  </si>
  <si>
    <t>997221551.R</t>
  </si>
  <si>
    <t>Vodorovná doprava suti ze sypkých materiálů do vzdálenosti dle možností zhotovitele - SKLÁDKA</t>
  </si>
  <si>
    <t>979505649</t>
  </si>
  <si>
    <t>Vodorovná doprava suti bez naložení, ale se složením a s hrubým urovnáním ze sypkých materiálů do vzdálenosti dle možností zhotovitele - SKLÁDKA</t>
  </si>
  <si>
    <t>"kamenivo" (63,992+767,171+395,58)"t"</t>
  </si>
  <si>
    <t>"přebytek z recyklace za studena" (3903,00+1645,00+1287,00)"m2"*0,05*1,90"t/m2"</t>
  </si>
  <si>
    <t>80</t>
  </si>
  <si>
    <t>997221561.R</t>
  </si>
  <si>
    <t>Vodorovná doprava suti z kusových materiálů do vzdálenosti dle možností zhotovitele - SKLÁDKA</t>
  </si>
  <si>
    <t>-2029143086</t>
  </si>
  <si>
    <t>Vodorovná doprava suti bez naložení, ale se složením a s hrubým urovnáním z kusových materiálů do vzdálenosti dle možností zhotovitele - SKLÁDKA</t>
  </si>
  <si>
    <t>"obrubníky vč lože" 62,32"t"</t>
  </si>
  <si>
    <t>"lože obrubníků silničních" 71,00*0,15"t/m"</t>
  </si>
  <si>
    <t>"lože obrubníků zahradních" 25,00*0,10"t/m"</t>
  </si>
  <si>
    <t>"beton" 15,87"t"</t>
  </si>
  <si>
    <t>81</t>
  </si>
  <si>
    <t>997221561.R2</t>
  </si>
  <si>
    <t>Vodorovná doprava suti z kusových materiálů do vzdálenosti dle možností zhotovitele - SKLÁDKA KONTAMIN MATERIÁLU</t>
  </si>
  <si>
    <t>554430088</t>
  </si>
  <si>
    <t>Vodorovná doprava suti bez naložení, ale se složením a s hrubým urovnáním z kusových materiálů do vzdálenosti dle možností zhotovitele - SKLÁDKA KONTAMIN MATERIÁLU</t>
  </si>
  <si>
    <t>82</t>
  </si>
  <si>
    <t>997221861</t>
  </si>
  <si>
    <t>Poplatek za uložení na recyklační skládce (skládkovné) stavebního odpadu z prostého betonu pod kódem 17 01 01</t>
  </si>
  <si>
    <t>-1017249339</t>
  </si>
  <si>
    <t>Poplatek za uložení stavebního odpadu na recyklační skládce (skládkovné) z prostého betonu zatříděného do Katalogu odpadů pod kódem 17 01 01</t>
  </si>
  <si>
    <t>83</t>
  </si>
  <si>
    <t>997221873</t>
  </si>
  <si>
    <t>Poplatek za uložení na recyklační skládce (skládkovné) stavebního odpadu zeminy a kamení zatříděného do Katalogu odpadů pod kódem 17 05 04</t>
  </si>
  <si>
    <t>-913837580</t>
  </si>
  <si>
    <t>84</t>
  </si>
  <si>
    <t>998225111</t>
  </si>
  <si>
    <t>Přesun hmot pro pozemní komunikace s krytem z kamene, monolitickým betonovým nebo živičným</t>
  </si>
  <si>
    <t>172760996</t>
  </si>
  <si>
    <t>Přesun hmot pro komunikace s krytem z kameniva, monolitickým betonovým nebo živičným dopravní vzdálenost do 200 m jakékoliv délky objektu</t>
  </si>
  <si>
    <t>SO 102 - II/272 ulice Bratří Bendů</t>
  </si>
  <si>
    <t>102 - II/272 ulice Bratří Bendů - KSÚS</t>
  </si>
  <si>
    <t>113106136</t>
  </si>
  <si>
    <t>Rozebrání dlažeb z vegetačních dlaždic betonových komunikací pro pěší strojně pl do 50 m2</t>
  </si>
  <si>
    <t>1281693357</t>
  </si>
  <si>
    <t>Rozebrání dlažeb komunikací pro pěší s přemístěním hmot na skládku na vzdálenost do 3 m nebo s naložením na dopravní prostředek s ložem z kameniva nebo živice a s jakoukoliv výplní spár strojně plochy jednotlivě do 50 m2 z vegetační dlažby betonové</t>
  </si>
  <si>
    <t>Odstranění zatravňovací dlažby</t>
  </si>
  <si>
    <t>"sjezdy" 1,00"m2"</t>
  </si>
  <si>
    <t>-1841352686</t>
  </si>
  <si>
    <t>"sjezdy" 114,00"m2"</t>
  </si>
  <si>
    <t>113106521</t>
  </si>
  <si>
    <t>Rozebrání dlažeb vozovek z drobných kostek s ložem z kameniva strojně pl přes 200 m2</t>
  </si>
  <si>
    <t>865107125</t>
  </si>
  <si>
    <t>Rozebrání dlažeb vozovek a ploch s přemístěním hmot na skládku na vzdálenost do 3 m nebo s naložením na dopravní prostředek, s jakoukoliv výplní spár strojně plochy jednotlivě přes 200 m2 z drobných kostek nebo odseků s ložem z kameniva těženého</t>
  </si>
  <si>
    <t>Stáv dlažba tl 0,10m bez lože</t>
  </si>
  <si>
    <t>"km 25,370 - 25,480" 1187,00"m2"</t>
  </si>
  <si>
    <t>"km 25,480 - 25,550" 831,00"m2"</t>
  </si>
  <si>
    <t>113107182</t>
  </si>
  <si>
    <t>Odstranění podkladu živičného tl přes 50 do 100 mm strojně pl přes 50 do 200 m2</t>
  </si>
  <si>
    <t>674402340</t>
  </si>
  <si>
    <t>Odstranění podkladů nebo krytů strojně plochy jednotlivě přes 50 m2 do 200 m2 s přemístěním hmot na skládku na vzdálenost do 20 m nebo s naložením na dopravní prostředek živičných, o tl. vrstvy přes 50 do 100 mm</t>
  </si>
  <si>
    <t>Odstranění asfaltu v tl 0,10m</t>
  </si>
  <si>
    <t>"sjezdy" 85,00"m2"</t>
  </si>
  <si>
    <t>113107212</t>
  </si>
  <si>
    <t>Odstranění podkladu z kameniva těženého tl přes 100 do 200 mm strojně pl přes 200 m2</t>
  </si>
  <si>
    <t>510892572</t>
  </si>
  <si>
    <t>Odstranění podkladů nebo krytů strojně plochy jednotlivě přes 200 m2 s přemístěním hmot na skládku na vzdálenost do 20 m nebo s naložením na dopravní prostředek z kameniva těženého, o tl. vrstvy přes 100 do 200 mm</t>
  </si>
  <si>
    <t>Odstranění ŠP v tl 0,16m</t>
  </si>
  <si>
    <t>"km 25,370 - 25,480" 1001,00"m2"</t>
  </si>
  <si>
    <t>Odstranění ŠP v tl 0,15m</t>
  </si>
  <si>
    <t>"km 25,480 - 25,550" 690,00"m2"</t>
  </si>
  <si>
    <t>-810286924</t>
  </si>
  <si>
    <t xml:space="preserve"> tl 0,08m</t>
  </si>
  <si>
    <t>"km 25,370 - 25,480" 206,00"m2"</t>
  </si>
  <si>
    <t>"km 25,480 - 25,550" 244,00"m2"</t>
  </si>
  <si>
    <t>"km 25,550 - 25,585" 36,00"m2"</t>
  </si>
  <si>
    <t>1303942264</t>
  </si>
  <si>
    <t>Odstranění štětu v tl 0,20m - na 30% plochy</t>
  </si>
  <si>
    <t>"km 25,370 - 25,480" (0,3*1187,00"m2")</t>
  </si>
  <si>
    <t>"km 25,480 - 25,550" (0,3*831,00"m2")</t>
  </si>
  <si>
    <t>Odstranění ŠD v tl 0,17m</t>
  </si>
  <si>
    <t>"km 25,550 - 25,585" 337,00"m2"</t>
  </si>
  <si>
    <t>"odstranění kameniva z provizorních ostrůvků" 8,00"m2"</t>
  </si>
  <si>
    <t xml:space="preserve">"km 25,086 - 25,370" 411,00"m2" </t>
  </si>
  <si>
    <t>2902669</t>
  </si>
  <si>
    <t>Odstranění ŠD v tl 0,30m</t>
  </si>
  <si>
    <t>1935089779</t>
  </si>
  <si>
    <t>Odstranění penetračního makadamu v tl 0,03m - nebezpečný odpad</t>
  </si>
  <si>
    <t>"km 25,550 - 25,585" 448,00"m2"</t>
  </si>
  <si>
    <t>113107332</t>
  </si>
  <si>
    <t>Odstranění podkladu z betonu prostého tl přes 150 do 300 mm strojně pl do 50 m2</t>
  </si>
  <si>
    <t>-389870827</t>
  </si>
  <si>
    <t>Odstranění podkladů nebo krytů strojně plochy jednotlivě do 50 m2 s přemístěním hmot na skládku na vzdálenost do 3 m nebo s naložením na dopravní prostředek z betonu prostého, o tl. vrstvy přes 150 do 300 mm</t>
  </si>
  <si>
    <t>Odstranění betonu v tl 0,20m</t>
  </si>
  <si>
    <t>"sjezdy" 6,00"m2"</t>
  </si>
  <si>
    <t>-1745691883</t>
  </si>
  <si>
    <t>Frézování v tl 0,08m</t>
  </si>
  <si>
    <t>"km 25,370 - 25,480" (1187,00-206,00)"m2"</t>
  </si>
  <si>
    <t>"km 25,480 - 25,550" (831,00-244,00)"m2"</t>
  </si>
  <si>
    <t>"km 25,550 - 25,585" (448,00-36,00)"m2"</t>
  </si>
  <si>
    <t>-2099442878</t>
  </si>
  <si>
    <t xml:space="preserve">"km 25,086 - 25,370" (2389,00-411,00)"m2" </t>
  </si>
  <si>
    <t>113201112</t>
  </si>
  <si>
    <t>Vytrhání obrub silničních ležatých</t>
  </si>
  <si>
    <t>-1778426144</t>
  </si>
  <si>
    <t>Vytrhání obrub s vybouráním lože, s přemístěním hmot na skládku na vzdálenost do 3 m nebo s naložením na dopravní prostředek silničních ležatých</t>
  </si>
  <si>
    <t>"odstranění stávajícího silničního obrubníku"</t>
  </si>
  <si>
    <t>"kamenný" 20,00"m"</t>
  </si>
  <si>
    <t>-714029864</t>
  </si>
  <si>
    <t>"betonový" 777,00"m"</t>
  </si>
  <si>
    <t>1086754835</t>
  </si>
  <si>
    <t>výsková úprava chodníkových obrubníků - ponechání pro zpětné osazení</t>
  </si>
  <si>
    <t>"sjezdy" 38,00"m"</t>
  </si>
  <si>
    <t>-821618570</t>
  </si>
  <si>
    <t>"pro násyp + zemní krajnice +zásyp" (52,00+32,00+20,00)"m3"</t>
  </si>
  <si>
    <t>1206331895</t>
  </si>
  <si>
    <t>"předpoklad 10% z výkopů" 0,10*(1188,07)"m3"</t>
  </si>
  <si>
    <t>121151113</t>
  </si>
  <si>
    <t>Sejmutí ornice plochy do 500 m2 tl vrstvy do 200 mm strojně</t>
  </si>
  <si>
    <t>1674385659</t>
  </si>
  <si>
    <t>Sejmutí ornice strojně při souvislé ploše přes 100 do 500 m2, tl. vrstvy do 200 mm</t>
  </si>
  <si>
    <t>"ornice - nevhodná tl 0,15m (dle kubat listu)" 221,00"m2"</t>
  </si>
  <si>
    <t>122252206</t>
  </si>
  <si>
    <t>Odkopávky a prokopávky nezapažené pro silnice a dálnice v hornině třídy těžitelnosti I objem do 5000 m3 strojně</t>
  </si>
  <si>
    <t>1142766055</t>
  </si>
  <si>
    <t>Odkopávky a prokopávky nezapažené pro silnice a dálnice strojně v hornině třídy těžitelnosti I přes 1 000 do 5 000 m3</t>
  </si>
  <si>
    <t>Odstranění AZ v tl 0,20m ze zeminy</t>
  </si>
  <si>
    <t>"km 25,370 - 25,480" 1001,00"m2"*0,20</t>
  </si>
  <si>
    <t>"km 25,480 - 25,550" 690,00"m2"*0,20</t>
  </si>
  <si>
    <t>Odstranění AZ v tl 0,14m ze zeminy</t>
  </si>
  <si>
    <t xml:space="preserve">"km 25,550 - 25,585" 337,00"m2"*0,14 </t>
  </si>
  <si>
    <t>"dle kubaturového listu" 150,00"m3"</t>
  </si>
  <si>
    <t>"km 25,370 - 25,480" 0,34*1056,00"m2" - 71,00"m3"</t>
  </si>
  <si>
    <t>"km 25,480 - 25,550" 0,35*725,00"m2" - 50,00"m3"</t>
  </si>
  <si>
    <t>"km 25,550 - 25,585" 0,38*355,00"m2"</t>
  </si>
  <si>
    <t>"sjezdy" 26,00"m3"</t>
  </si>
  <si>
    <t>-953631106</t>
  </si>
  <si>
    <t>"dovoz potřebné zeminy na deponii (násyp + zemní krajnice+zásyp)" (52,00+32,00+20,00)"m3"</t>
  </si>
  <si>
    <t>"zpětný dovoz potřebné zeminy na místo určení (násyp + zemní krajnice+zásyp)" (52,00+32,00+20,00)"m3"</t>
  </si>
  <si>
    <t>-1685722080</t>
  </si>
  <si>
    <t>"Zemina vytěžená" 1188,07"m3"</t>
  </si>
  <si>
    <t>"násyp" -52,00"m3"</t>
  </si>
  <si>
    <t>"zásyp" -20,00"m3"</t>
  </si>
  <si>
    <t>"dosypávka krajnic ze zeminy" -32,00"m3"</t>
  </si>
  <si>
    <t>"ornice - nevhodná tl 0,15m" 221,00"m2"*0,15</t>
  </si>
  <si>
    <t>-1797122897</t>
  </si>
  <si>
    <t>-836294297</t>
  </si>
  <si>
    <t>"dle kubatur listu" 41,00"m3"</t>
  </si>
  <si>
    <t>"ostrůvek" 11,00"m3"</t>
  </si>
  <si>
    <t>718892710</t>
  </si>
  <si>
    <t>"km 25,370 - 25,480" 1078,00"m2"*0,50</t>
  </si>
  <si>
    <t>"km 25,480 - 25,550" 739,00"m2"*0,50</t>
  </si>
  <si>
    <t>"km 25,550 - 25,585" 362,00"m2"*0,50</t>
  </si>
  <si>
    <t>-240724803</t>
  </si>
  <si>
    <t>"pro AZ" 1089,50"m3"*2,00"t/m3"</t>
  </si>
  <si>
    <t>-1196137056</t>
  </si>
  <si>
    <t>"Zemina vytěžená na deponii / skládku" 1188,07"m3"</t>
  </si>
  <si>
    <t>-1099556809</t>
  </si>
  <si>
    <t>"Zemina vytěžená na skládku dle odvozu na skládku" 1117,22"m3"</t>
  </si>
  <si>
    <t>"předpoklad 2000kg/m3" 1117,22"m3"*2,00</t>
  </si>
  <si>
    <t>-85284679</t>
  </si>
  <si>
    <t>"po vybourání UV" 10"ks"*2,00"m3"</t>
  </si>
  <si>
    <t>181351103</t>
  </si>
  <si>
    <t>Rozprostření ornice tl vrstvy do 200 mm pl přes 100 do 500 m2 v rovině nebo ve svahu do 1:5 strojně</t>
  </si>
  <si>
    <t>414590588</t>
  </si>
  <si>
    <t>Rozprostření a urovnání ornice v rovině nebo ve svahu sklonu do 1:5 strojně při souvislé ploše přes 100 do 500 m2, tl. vrstvy do 200 mm</t>
  </si>
  <si>
    <t>"dle kubatur listu" 424,00"m2"</t>
  </si>
  <si>
    <t>"ostrůvky" 55,00"m2"</t>
  </si>
  <si>
    <t>"v rovině" 264,00"m2"</t>
  </si>
  <si>
    <t>1864327877</t>
  </si>
  <si>
    <t>"vozovka km 25,370 - 25,480" 1078,00"m2"</t>
  </si>
  <si>
    <t>"vozovka km 25,480 - 25,550" 739,00"m2"</t>
  </si>
  <si>
    <t>"vozovka km 25,550 - 25,585" 362,00"m2"</t>
  </si>
  <si>
    <t>"chodníky" 94,00"m2"</t>
  </si>
  <si>
    <t>"sjezdy" 311,00"m2"</t>
  </si>
  <si>
    <t>182351123</t>
  </si>
  <si>
    <t>Rozprostření ornice pl přes 100 do 500 m2 ve svahu přes 1:5 tl vrstvy do 200 mm strojně</t>
  </si>
  <si>
    <t>1961401789</t>
  </si>
  <si>
    <t>Rozprostření a urovnání ornice ve svahu sklonu přes 1:5 strojně při souvislé ploše přes 100 do 500 m2, tl. vrstvy do 200 mm</t>
  </si>
  <si>
    <t>"ve svahu" 215,00"m2"</t>
  </si>
  <si>
    <t>577935879</t>
  </si>
  <si>
    <t>"nakupovaná ornice" (264,00+215,00)"m2"*0,15*2,00"t/m3"</t>
  </si>
  <si>
    <t>564851011</t>
  </si>
  <si>
    <t>Podklad ze štěrkodrtě ŠD plochy do 100 m2 tl 150 mm</t>
  </si>
  <si>
    <t>1315315010</t>
  </si>
  <si>
    <t>Podklad ze štěrkodrti ŠD s rozprostřením a zhutněním plochy jednotlivě do 100 m2, po zhutnění tl. 150 mm</t>
  </si>
  <si>
    <t>"pásy" 46,00"m2"</t>
  </si>
  <si>
    <t>"chodníky a ostrůvky" 48,00"m2"</t>
  </si>
  <si>
    <t>-1543738877</t>
  </si>
  <si>
    <t>1804532722</t>
  </si>
  <si>
    <t>"sjezdy" (193,00+4,00)"m2"</t>
  </si>
  <si>
    <t>-784106481</t>
  </si>
  <si>
    <t>"vozovka km 25,086 - 25,370" 2232,00"m2"</t>
  </si>
  <si>
    <t>"vozovka km 25,370 - 25,480" 1001,00"m2"</t>
  </si>
  <si>
    <t>"vozovka km 25,480 - 25,550" 690,00"m2"</t>
  </si>
  <si>
    <t>"vozovka km 25,550 - 25,585" 337,00"m2"</t>
  </si>
  <si>
    <t>"sjezdy" 16,00"m2"</t>
  </si>
  <si>
    <t>-2144621139</t>
  </si>
  <si>
    <t>"vozovka km 25,370 - 25,480" 1056,00"m2"</t>
  </si>
  <si>
    <t>"vozovka km 25,480 - 25,550" 725,00"m2"</t>
  </si>
  <si>
    <t>"vozovka km 25,550 - 25,585" 355,00"m2"</t>
  </si>
  <si>
    <t>748261326</t>
  </si>
  <si>
    <t>"km 25,086 - 25,370" 2389,00"m2"</t>
  </si>
  <si>
    <t>569851111</t>
  </si>
  <si>
    <t>Zpevnění krajnic štěrkodrtí tl 150 mm</t>
  </si>
  <si>
    <t>1590796824</t>
  </si>
  <si>
    <t>Zpevnění krajnic nebo komunikací pro pěší s rozprostřením a zhutněním, po zhutnění štěrkodrtí tl. 150 mm</t>
  </si>
  <si>
    <t>"sjezdy" 15,00"m2"</t>
  </si>
  <si>
    <t>-306896772</t>
  </si>
  <si>
    <t>"dosypávka krajnic ze zeminy" 32,00"m3"</t>
  </si>
  <si>
    <t>-1851133533</t>
  </si>
  <si>
    <t>773527093</t>
  </si>
  <si>
    <t>-1503440087</t>
  </si>
  <si>
    <t>416357425</t>
  </si>
  <si>
    <t>-990079905</t>
  </si>
  <si>
    <t>26065105</t>
  </si>
  <si>
    <t>596211111</t>
  </si>
  <si>
    <t>Kladení zámkové dlažby komunikací pro pěší ručně tl 60 mm skupiny A pl přes 50 do 100 m2</t>
  </si>
  <si>
    <t>-1089785051</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</si>
  <si>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přes 50 do 100 m2</t>
  </si>
  <si>
    <t>"varovný pás" 18,00"m2"</t>
  </si>
  <si>
    <t>"signální pás" 28,00"m2"</t>
  </si>
  <si>
    <t>1794994061</t>
  </si>
  <si>
    <t>48*1,03 'Přepočtené koeficientem množství</t>
  </si>
  <si>
    <t>458954203</t>
  </si>
  <si>
    <t>46*1,03 'Přepočtené koeficientem množství</t>
  </si>
  <si>
    <t>187676593</t>
  </si>
  <si>
    <t>"dlažba" 94,00"m2"</t>
  </si>
  <si>
    <t>1842266272</t>
  </si>
  <si>
    <t>Dlažba nová</t>
  </si>
  <si>
    <t>"sjezdy - šedá" 91,00"m2"</t>
  </si>
  <si>
    <t>"sjezdy - barevná" 102,00"m2"</t>
  </si>
  <si>
    <t>621366575</t>
  </si>
  <si>
    <t>91*1,02 'Přepočtené koeficientem množství</t>
  </si>
  <si>
    <t>59245005</t>
  </si>
  <si>
    <t>dlažba tvar obdélník betonová 200x100x80mm barevná</t>
  </si>
  <si>
    <t>690337120</t>
  </si>
  <si>
    <t>102*1,02 'Přepočtené koeficientem množství</t>
  </si>
  <si>
    <t>-1473933894</t>
  </si>
  <si>
    <t>"dlažba" 307,00"m2"</t>
  </si>
  <si>
    <t>596412210</t>
  </si>
  <si>
    <t>Kladení dlažby z vegetačních tvárnic pozemních komunikací tl 80 mm pl do 50 m2</t>
  </si>
  <si>
    <t>1622789379</t>
  </si>
  <si>
    <t>Kladení dlažby z betonových vegetačních dlaždic pozemních komunikací s ložem z kameniva těženého nebo drceného tl. do 50 mm, s vyplněním spár a vegetačních otvorů, s hutněním vibrováním tl. 80 mm, pro plochy do 50 m2</t>
  </si>
  <si>
    <t>"sjezdy" 4,00"m2"</t>
  </si>
  <si>
    <t>59246016</t>
  </si>
  <si>
    <t>dlažba plošná betonová vegetační 600x400x80mm</t>
  </si>
  <si>
    <t>-521001456</t>
  </si>
  <si>
    <t>4*1,03 'Přepočtené koeficientem množství</t>
  </si>
  <si>
    <t>1874193637</t>
  </si>
  <si>
    <t>"přípojky k UV" 10"ks"*10,00"m"</t>
  </si>
  <si>
    <t>-342024349</t>
  </si>
  <si>
    <t>"úprava poklopů" 14"ks"</t>
  </si>
  <si>
    <t>-485858151</t>
  </si>
  <si>
    <t>10"ks"</t>
  </si>
  <si>
    <t>1133829297</t>
  </si>
  <si>
    <t>51,00"m"</t>
  </si>
  <si>
    <t>-880903508</t>
  </si>
  <si>
    <t>(828,00+19,00+44,00+189,00+11,00)"m"</t>
  </si>
  <si>
    <t>71824048</t>
  </si>
  <si>
    <t>"vlevo" 355,00"m"</t>
  </si>
  <si>
    <t>"vpravo" 381,00"m"</t>
  </si>
  <si>
    <t>"ostrůvky" 72,00"m"</t>
  </si>
  <si>
    <t>"parkoviště" 20,00"m"</t>
  </si>
  <si>
    <t>1994128722</t>
  </si>
  <si>
    <t>19,00"m"</t>
  </si>
  <si>
    <t>2100939394</t>
  </si>
  <si>
    <t>"vlevo" 18,00"m"</t>
  </si>
  <si>
    <t>"vpravo" 26,00"m"</t>
  </si>
  <si>
    <t>894444816</t>
  </si>
  <si>
    <t>"vlevo" 98,00"m"</t>
  </si>
  <si>
    <t>"vpravo" 91,00"m"</t>
  </si>
  <si>
    <t>211803761</t>
  </si>
  <si>
    <t>"u parkovacích míst" 11,00"m"</t>
  </si>
  <si>
    <t>-1772659141</t>
  </si>
  <si>
    <t>"sjezdy" 65,00"m"</t>
  </si>
  <si>
    <t>"ostrůvky" 10,00"m"</t>
  </si>
  <si>
    <t>"chodníky" 14,00"m"</t>
  </si>
  <si>
    <t>-566504331</t>
  </si>
  <si>
    <t>"nové obrubníky" 89,00"m"</t>
  </si>
  <si>
    <t>894840143</t>
  </si>
  <si>
    <t>"podél obrubníků" 1061,00"m"</t>
  </si>
  <si>
    <t>137629627</t>
  </si>
  <si>
    <t>-2102817696</t>
  </si>
  <si>
    <t>284*2*2"m2"</t>
  </si>
  <si>
    <t>1003196714</t>
  </si>
  <si>
    <t>"křižovatky, rozhraní ploch" 376,00"m"</t>
  </si>
  <si>
    <t>-777004073</t>
  </si>
  <si>
    <t>"stáv asfalt" 101,00"m"</t>
  </si>
  <si>
    <t>663744409</t>
  </si>
  <si>
    <t>"úklid povrchů po stavbě" (2232,00+1001,00+690,00+337,00+327,00+94,00)</t>
  </si>
  <si>
    <t>921513385</t>
  </si>
  <si>
    <t>"provizorní ostrůvky" 52,00"m"</t>
  </si>
  <si>
    <t>-622761042</t>
  </si>
  <si>
    <t>509409770</t>
  </si>
  <si>
    <t>1951330707</t>
  </si>
  <si>
    <t>-986910230</t>
  </si>
  <si>
    <t>"UV" 3,00"t"</t>
  </si>
  <si>
    <t>"plastové potrubí" 0,40"t"</t>
  </si>
  <si>
    <t>1079381434</t>
  </si>
  <si>
    <t>1318154399</t>
  </si>
  <si>
    <t>"smetky z čištění komunikace" 46,81"t"</t>
  </si>
  <si>
    <t>1239127466</t>
  </si>
  <si>
    <t>"živice kontaminovaná" 32,256"t"</t>
  </si>
  <si>
    <t>-1691087150</t>
  </si>
  <si>
    <t>"živice" 20,40"t"</t>
  </si>
  <si>
    <t>-1822634221</t>
  </si>
  <si>
    <t>"kamenivo" (514,064+855,365+257,07+167,58)"t"</t>
  </si>
  <si>
    <t>"přebytek z recyklace za studena" (2389,00)"m2"*0,05*1,90"t/m2"</t>
  </si>
  <si>
    <t>85</t>
  </si>
  <si>
    <t>1337312620</t>
  </si>
  <si>
    <t>"obrubníky vč lože" (159,285)"t"</t>
  </si>
  <si>
    <t>"lože obrubníků" (20,00+38,00)*0,10"t/m"</t>
  </si>
  <si>
    <t>"dlažba vegetační" 0,255"t"</t>
  </si>
  <si>
    <t>"beton" 2,76"t"</t>
  </si>
  <si>
    <t>86</t>
  </si>
  <si>
    <t>1226291778</t>
  </si>
  <si>
    <t>87</t>
  </si>
  <si>
    <t>-1327088482</t>
  </si>
  <si>
    <t>88</t>
  </si>
  <si>
    <t>1015980724</t>
  </si>
  <si>
    <t>89</t>
  </si>
  <si>
    <t>376855009</t>
  </si>
  <si>
    <t xml:space="preserve">SO 103 -  II/272 třída Osvobozených politických vězňů</t>
  </si>
  <si>
    <t xml:space="preserve">103 -  II/272 třída Osvobozených politických vězňů - KSÚS</t>
  </si>
  <si>
    <t>113106144</t>
  </si>
  <si>
    <t>Rozebrání dlažeb ze zámkových dlaždic komunikací pro pěší strojně pl přes 50 m2</t>
  </si>
  <si>
    <t>1338644321</t>
  </si>
  <si>
    <t>Rozebrání dlažeb komunikací pro pěší s přemístěním hmot na skládku na vzdálenost do 3 m nebo s naložením na dopravní prostředek s ložem z kameniva nebo živice a s jakoukoliv výplní spár strojně plochy jednotlivě přes 50 m2 ze zámkové dlažby</t>
  </si>
  <si>
    <t>odstranění dlažby zámkové bez lože</t>
  </si>
  <si>
    <t>"ostrůvky" 86,00"m2"</t>
  </si>
  <si>
    <t>"chodníky" 143,00"m2"</t>
  </si>
  <si>
    <t>113107162</t>
  </si>
  <si>
    <t>Odstranění podkladu z kameniva drceného tl přes 100 do 200 mm strojně pl přes 50 do 200 m2</t>
  </si>
  <si>
    <t>605561728</t>
  </si>
  <si>
    <t>Odstranění podkladů nebo krytů strojně plochy jednotlivě přes 50 m2 do 200 m2 s přemístěním hmot na skládku na vzdálenost do 20 m nebo s naložením na dopravní prostředek z kameniva hrubého drceného, o tl. vrstvy přes 100 do 200 mm</t>
  </si>
  <si>
    <t>odstranění kameniva z provizorních ostrůvků - tl 0,15m</t>
  </si>
  <si>
    <t>"provizorní ostrůvky" 162,00"m2"</t>
  </si>
  <si>
    <t>-1922949831</t>
  </si>
  <si>
    <t xml:space="preserve">"odstranění asfaltu v tl 0,10m" </t>
  </si>
  <si>
    <t>"chodník" 66,00"m2"</t>
  </si>
  <si>
    <t>168942600</t>
  </si>
  <si>
    <t>"odstranění kameniva v tl 0,20m" 3526,00"m2"</t>
  </si>
  <si>
    <t>"podkladní vrstvy chodníků z kameniva v tl 0,15m + lože 0,04m" (66,00+229,00)"m2"</t>
  </si>
  <si>
    <t>-1028488173</t>
  </si>
  <si>
    <t xml:space="preserve">"tl 0,275m"  529,00"m2"</t>
  </si>
  <si>
    <t>-1041063714</t>
  </si>
  <si>
    <t>"odstranění penetračního makadamu v tl 0,15m" (3526,00-529,00)"m2"</t>
  </si>
  <si>
    <t>905743610</t>
  </si>
  <si>
    <t>"Frézování v tl 0,125m" (3526,00-529,00)"m2"</t>
  </si>
  <si>
    <t>-1785820338</t>
  </si>
  <si>
    <t>"vlevo" 193,00"m"</t>
  </si>
  <si>
    <t>"ostrůvek:" 93,00"m"</t>
  </si>
  <si>
    <t>"vpravo" 195,00"m"</t>
  </si>
  <si>
    <t>-1265524409</t>
  </si>
  <si>
    <t>"odstanění stávajícího chodníkového obrubníku" 123,00"m"</t>
  </si>
  <si>
    <t>1955103093</t>
  </si>
  <si>
    <t>"pro násyp + zemní krajnice + zásyp" (216,00+53,00+14,00)"m3"</t>
  </si>
  <si>
    <t>83121594</t>
  </si>
  <si>
    <t>"předpoklad 10% z výkopů" 0,10*(2239,90)"m3"</t>
  </si>
  <si>
    <t>1410316470</t>
  </si>
  <si>
    <t>"ornice - vhodná tl 0,15m" (237,00+36,00)"m2"</t>
  </si>
  <si>
    <t>"ornice - nevhodná tl 0,15m" 28,00"m2"</t>
  </si>
  <si>
    <t>-530231839</t>
  </si>
  <si>
    <t>"odstranění AZ v tl 0,15m ze zeminy" 3526,00"m2"*0,15</t>
  </si>
  <si>
    <t>"výkop pro komunikaci" 1711,00"m3"</t>
  </si>
  <si>
    <t>-327809412</t>
  </si>
  <si>
    <t>"dovoz potřebné zeminy na deponii (násyp + zemní krajnice + zásyp)" (216,00+53,00+14,00)"m3"</t>
  </si>
  <si>
    <t>"zpětný dovoz potřebné zeminy na místo určení (násyp + zemní krajnice + zásyp)" (216,00+53,00+14,00)"m3"</t>
  </si>
  <si>
    <t>"dovoz ornice z deponie" 273,00"m2"*0,15</t>
  </si>
  <si>
    <t>"odvoz ornice na deponii" 273,00"m2"*0,15</t>
  </si>
  <si>
    <t>-693752464</t>
  </si>
  <si>
    <t>"Zemina vytěžená" 2239,90"m3"</t>
  </si>
  <si>
    <t>"násyp" -216,00"m3"</t>
  </si>
  <si>
    <t>"zásyp" -14,00"m3"</t>
  </si>
  <si>
    <t>"dosypávka krajnic ze zeminy" -53,00"m3"</t>
  </si>
  <si>
    <t>"ornice - nevhodná tl 0,15m" 28,00"m2"*0,15</t>
  </si>
  <si>
    <t>-456584068</t>
  </si>
  <si>
    <t>1570867892</t>
  </si>
  <si>
    <t>"dle kubatur listu" 200,00"m3"</t>
  </si>
  <si>
    <t>"ostrůvek" 16,00"m3"</t>
  </si>
  <si>
    <t>1733988846</t>
  </si>
  <si>
    <t>"vozovka hl. trasy" 1639,00"m2"*0,50</t>
  </si>
  <si>
    <t>"autobusový záliv" 781,00"m2"*0,50</t>
  </si>
  <si>
    <t>1252192081</t>
  </si>
  <si>
    <t>"pro AZ" 1210,00"m3"*2,00"t/m3"</t>
  </si>
  <si>
    <t>1063143107</t>
  </si>
  <si>
    <t>"Zemina vytěžená na deponii / skládku" 2239,90"m3"</t>
  </si>
  <si>
    <t>"ornice - nevhodná tl 0,15m na skládku" 28,00"m2"*0,15</t>
  </si>
  <si>
    <t>1090138663</t>
  </si>
  <si>
    <t>"Zemina vytěžená na skládku dle odvozu na skládku" 1961,10"m3"</t>
  </si>
  <si>
    <t>"předpoklad 2000kg/m3" 1961,10"m3"*2,00</t>
  </si>
  <si>
    <t>-240619734</t>
  </si>
  <si>
    <t>"po vybourání UV" 7"ks"*2,00"m3"</t>
  </si>
  <si>
    <t>1628663057</t>
  </si>
  <si>
    <t>"dle kubatur listu" 589,00"m2"</t>
  </si>
  <si>
    <t>"zeleň" 102,00"m2"</t>
  </si>
  <si>
    <t>-689318446</t>
  </si>
  <si>
    <t>"potřebná ornice" 746,00"m2"*0,15</t>
  </si>
  <si>
    <t>"sejmutá ornice" -273,00"m2"*0,15</t>
  </si>
  <si>
    <t>"nakupovaná ornice" 70,95"m3"*2,00"t/m3"</t>
  </si>
  <si>
    <t>1983937137</t>
  </si>
  <si>
    <t>"vozovka hl. trasy" 1639,00"m2"</t>
  </si>
  <si>
    <t>"chodníky a nástupiště" 740,00"m2"</t>
  </si>
  <si>
    <t>"ostrůvky" 28,00"m2"</t>
  </si>
  <si>
    <t>"sjezdy" 14,00"m2"</t>
  </si>
  <si>
    <t>"autobusový záliv vlevo" 316,00"m2"</t>
  </si>
  <si>
    <t>"autobusový záliv vpravo" 465,00"m2"</t>
  </si>
  <si>
    <t>1279680676</t>
  </si>
  <si>
    <t>"varovný pás" 21,00"m2"</t>
  </si>
  <si>
    <t>"signální pás" 50,00"m2"</t>
  </si>
  <si>
    <t>"kontrastní pás" 52,00"m2"</t>
  </si>
  <si>
    <t>"chodníky a nástupiště" 617,00"m2"</t>
  </si>
  <si>
    <t>564861111</t>
  </si>
  <si>
    <t>Podklad ze štěrkodrtě ŠD plochy přes 100 m2 tl 200 mm</t>
  </si>
  <si>
    <t>1489659207</t>
  </si>
  <si>
    <t>Podklad ze štěrkodrti ŠD s rozprostřením a zhutněním plochy přes 100 m2, po zhutnění tl. 200 mm</t>
  </si>
  <si>
    <t>-2125443033</t>
  </si>
  <si>
    <t>564871011</t>
  </si>
  <si>
    <t>Podklad ze štěrkodrtě ŠD plochy do 100 m2 tl 250 mm</t>
  </si>
  <si>
    <t>964017098</t>
  </si>
  <si>
    <t>Podklad ze štěrkodrti ŠD s rozprostřením a zhutněním plochy jednotlivě do 100 m2, po zhutnění tl. 250 mm</t>
  </si>
  <si>
    <t>"sjezdy" 10,00"m2"</t>
  </si>
  <si>
    <t>-1233544863</t>
  </si>
  <si>
    <t>"vozovka hl. trasy" 1498,00"m2"</t>
  </si>
  <si>
    <t>1566972660</t>
  </si>
  <si>
    <t>"vozovka hl. trasy" 1599,00"m2"</t>
  </si>
  <si>
    <t>567142111</t>
  </si>
  <si>
    <t>Podklad ze směsi stmelené cementem SC C 8/10 (KSC I) tl 210 mm</t>
  </si>
  <si>
    <t>-228349532</t>
  </si>
  <si>
    <t>Podklad ze směsi stmelené cementem SC bez dilatačních spár, s rozprostřením a zhutněním SC C 8/10 (KSC I), po zhutnění tl. 210 mm</t>
  </si>
  <si>
    <t>"autobusový záliv vlevo" 295,00"m2"</t>
  </si>
  <si>
    <t>"autobusový záliv vpravo" 459,00"m2"</t>
  </si>
  <si>
    <t>-2118003858</t>
  </si>
  <si>
    <t>"dosypávka krajnic ze zeminy" 53,00"m3"</t>
  </si>
  <si>
    <t>270265576</t>
  </si>
  <si>
    <t>na infiltrační postřik</t>
  </si>
  <si>
    <t>-1685136025</t>
  </si>
  <si>
    <t>1806523552</t>
  </si>
  <si>
    <t>-39497430</t>
  </si>
  <si>
    <t>165090649</t>
  </si>
  <si>
    <t>1352908937</t>
  </si>
  <si>
    <t>591111111</t>
  </si>
  <si>
    <t>Kladení dlažby z kostek velkých z kamene do lože z kameniva těženého tl 50 mm</t>
  </si>
  <si>
    <t>-350697696</t>
  </si>
  <si>
    <t>Kladení dlažby z kostek s provedením lože do tl. 50 mm, s vyplněním spár, s dvojím beraněním a se smetením přebytečného materiálu na krajnici velkých z kamene, do lože z kameniva těženého</t>
  </si>
  <si>
    <t>"autobusový záliv vlevo" 243,00"m2"</t>
  </si>
  <si>
    <t>"autobusový záliv vpravo" 442,00"m2"</t>
  </si>
  <si>
    <t>58381008.R</t>
  </si>
  <si>
    <t>kostka dlažební velká tl 0,16m</t>
  </si>
  <si>
    <t>1024545062</t>
  </si>
  <si>
    <t>685,00"m2"</t>
  </si>
  <si>
    <t>685*1,01 'Přepočtené koeficientem množství</t>
  </si>
  <si>
    <t>596211113</t>
  </si>
  <si>
    <t>Kladení zámkové dlažby komunikací pro pěší ručně tl 60 mm skupiny A pl přes 300 m2</t>
  </si>
  <si>
    <t>1273905114</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</si>
  <si>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přes 300 m2</t>
  </si>
  <si>
    <t>1293470415</t>
  </si>
  <si>
    <t>645*1,01 'Přepočtené koeficientem množství</t>
  </si>
  <si>
    <t>1533590086</t>
  </si>
  <si>
    <t>123*1,01 'Přepočtené koeficientem množství</t>
  </si>
  <si>
    <t>-287290564</t>
  </si>
  <si>
    <t>"dlažba" 768,00"m2"</t>
  </si>
  <si>
    <t>596212210</t>
  </si>
  <si>
    <t>Kladení zámkové dlažby pozemních komunikací ručně tl 80 mm skupiny A pl do 50 m2</t>
  </si>
  <si>
    <t>-986524674</t>
  </si>
  <si>
    <t>Kladení dlažby z betonových zámkových dlaždic pozemních komunikací ručně s ložem z kameniva těženého nebo drceného tl. do 50 mm, s vyplněním spár, s dvojitým hutněním vibrováním a se smetením přebytečného materiálu na krajnici tl. 80 mm skupiny A, pro plochy do 50 m2</t>
  </si>
  <si>
    <t>-715908238</t>
  </si>
  <si>
    <t>10*1,03 'Přepočtené koeficientem množství</t>
  </si>
  <si>
    <t>542670766</t>
  </si>
  <si>
    <t>-1943377536</t>
  </si>
  <si>
    <t>"dlažba" 14,00"m2"</t>
  </si>
  <si>
    <t>-17065632</t>
  </si>
  <si>
    <t>"přípojky k UV" 7"ks"*10,00"m"</t>
  </si>
  <si>
    <t>827859407</t>
  </si>
  <si>
    <t>"úprava poklopů" 9"ks"</t>
  </si>
  <si>
    <t>-945282917</t>
  </si>
  <si>
    <t>7"ks"</t>
  </si>
  <si>
    <t>-874816905</t>
  </si>
  <si>
    <t>65,00"m"</t>
  </si>
  <si>
    <t>-1430465358</t>
  </si>
  <si>
    <t>(38,00+13,50+16,00+412,00+179,00)"m"</t>
  </si>
  <si>
    <t>1311500770</t>
  </si>
  <si>
    <t>412,00"m"</t>
  </si>
  <si>
    <t>1613013005</t>
  </si>
  <si>
    <t>1476283180</t>
  </si>
  <si>
    <t>16,00"m"</t>
  </si>
  <si>
    <t>1904197359</t>
  </si>
  <si>
    <t>"sjezdy" 13,00"m"</t>
  </si>
  <si>
    <t>"přechody" 25,00"m"</t>
  </si>
  <si>
    <t>673298146</t>
  </si>
  <si>
    <t>"zapuštěný - rozhraní ploch" 179,00"m"</t>
  </si>
  <si>
    <t>-737150345</t>
  </si>
  <si>
    <t>"podél chodníků a nástupišť" 348,00"m"</t>
  </si>
  <si>
    <t>-341855516</t>
  </si>
  <si>
    <t>916431112</t>
  </si>
  <si>
    <t>Osazení bezbariérového betonového obrubníku do betonového lože tl 150 mm s boční opěrou</t>
  </si>
  <si>
    <t>577200556</t>
  </si>
  <si>
    <t>Osazení betonového bezbariérového obrubníku s ložem betonovým tl. 150 mm úložná šířka do 400 mm s boční opěrou</t>
  </si>
  <si>
    <t>59217041.R</t>
  </si>
  <si>
    <t>obrubník betonový bezbariérový - kompletní sestava</t>
  </si>
  <si>
    <t>-255245562</t>
  </si>
  <si>
    <t>obrubník silniční autobusový</t>
  </si>
  <si>
    <t>"vpravo" 65,00"m"</t>
  </si>
  <si>
    <t>"vlevo" 70,00"m"</t>
  </si>
  <si>
    <t>1419683017</t>
  </si>
  <si>
    <t>"podél obrubníků" 577,00"m"</t>
  </si>
  <si>
    <t>-1354387661</t>
  </si>
  <si>
    <t>1407104430</t>
  </si>
  <si>
    <t>"křižovatky, rozhraní ploch" 261,00"m"</t>
  </si>
  <si>
    <t>"podélná spára – kvůli případné časové prodlevě výstavby pravé a levé polovinyh" 125,00"m"</t>
  </si>
  <si>
    <t>-1806649098</t>
  </si>
  <si>
    <t>"stáv asfalt" 98,00"m"</t>
  </si>
  <si>
    <t>-1069188577</t>
  </si>
  <si>
    <t>"úklid povrchů po stavbě" (1498,00+685,00+14,00+768,00)"m2"</t>
  </si>
  <si>
    <t>1448593899</t>
  </si>
  <si>
    <t>"provizorní pbrubníky" 134,00"m"</t>
  </si>
  <si>
    <t>254330741</t>
  </si>
  <si>
    <t>-2138523256</t>
  </si>
  <si>
    <t>"UV" 2,10"t"</t>
  </si>
  <si>
    <t>"plastové potrubí" 0,28"t"</t>
  </si>
  <si>
    <t>437327373</t>
  </si>
  <si>
    <t>10143738</t>
  </si>
  <si>
    <t>"smetky z čištění komunikace" 29,65"t"</t>
  </si>
  <si>
    <t>1290882987</t>
  </si>
  <si>
    <t>"živice" (15,84+1078,92)"t"</t>
  </si>
  <si>
    <t>751675330</t>
  </si>
  <si>
    <t>"kamenivo" (46,17+1451,98+276,403)"t"</t>
  </si>
  <si>
    <t>-1634963063</t>
  </si>
  <si>
    <t>"obrubníky vč lože" (98,605+4,92)"t"</t>
  </si>
  <si>
    <t>"zámková dlažba" 31,602"t"</t>
  </si>
  <si>
    <t>-865079226</t>
  </si>
  <si>
    <t>1342094539</t>
  </si>
  <si>
    <t>-2067043899</t>
  </si>
  <si>
    <t>SO 110 - Okružní křižovatka Na Burse</t>
  </si>
  <si>
    <t>110 - Okružní křižovatka Na Burse</t>
  </si>
  <si>
    <t>85951673</t>
  </si>
  <si>
    <t>"provizorní ostrůvky" 187,00"m2"</t>
  </si>
  <si>
    <t>113107165</t>
  </si>
  <si>
    <t>Odstranění podkladu z kameniva drceného tl přes 400 do 500 mm strojně pl přes 50 do 200 m2</t>
  </si>
  <si>
    <t>-1502597151</t>
  </si>
  <si>
    <t>Odstranění podkladů nebo krytů strojně plochy jednotlivě přes 50 m2 do 200 m2 s přemístěním hmot na skládku na vzdálenost do 20 m nebo s naložením na dopravní prostředek z kameniva hrubého drceného, o tl. vrstvy přes 400 do 500 mm</t>
  </si>
  <si>
    <t>odstranění kameniva z provizorních ostrůvků - tl 0,50m</t>
  </si>
  <si>
    <t>"provizorní ostrůvky" 143,00"m2"</t>
  </si>
  <si>
    <t>490201886</t>
  </si>
  <si>
    <t>"odstranění kameniva v tl 0,20m" 690,00"m2"</t>
  </si>
  <si>
    <t>113107242</t>
  </si>
  <si>
    <t>Odstranění podkladu živičného tl přes 50 do 100 mm strojně pl přes 200 m2</t>
  </si>
  <si>
    <t>994802828</t>
  </si>
  <si>
    <t>Odstranění podkladů nebo krytů strojně plochy jednotlivě přes 200 m2 s přemístěním hmot na skládku na vzdálenost do 20 m nebo s naložením na dopravní prostředek živičných, o tl. vrstvy přes 50 do 100 mm</t>
  </si>
  <si>
    <t>"odstranění penetračního makadamu v tl 0,10m" (1017,00-8,00)"m2"</t>
  </si>
  <si>
    <t>113107323</t>
  </si>
  <si>
    <t>Odstranění podkladu z kameniva drceného tl přes 200 do 300 mm strojně pl do 50 m2</t>
  </si>
  <si>
    <t>151333874</t>
  </si>
  <si>
    <t>Odstranění podkladů nebo krytů strojně plochy jednotlivě do 50 m2 s přemístěním hmot na skládku na vzdálenost do 3 m nebo s naložením na dopravní prostředek z kameniva hrubého drceného, o tl. vrstvy přes 200 do 300 mm</t>
  </si>
  <si>
    <t xml:space="preserve">"tl 0,228m"  8,00"m2"</t>
  </si>
  <si>
    <t>510063359</t>
  </si>
  <si>
    <t>"Frézování v tl 0,128m" (1017,00-8,00)"m2"</t>
  </si>
  <si>
    <t>1912066001</t>
  </si>
  <si>
    <t>"odstranění stávajícího silničního obrubníku" 56,00"m"</t>
  </si>
  <si>
    <t>-568150811</t>
  </si>
  <si>
    <t>"pro násyp + zemní krajnice" (380,00+9,00)"m3"</t>
  </si>
  <si>
    <t>1640293169</t>
  </si>
  <si>
    <t>"odstranění AZ v tl 0,15m ze zeminy" 690,00"m2"*0,15</t>
  </si>
  <si>
    <t>"výkop pro komunikaci" 319,00"m3"</t>
  </si>
  <si>
    <t>1621023914</t>
  </si>
  <si>
    <t>"dovoz potřebné zeminy na deponii (násyp + zemní krajnice)" (380,00+9,00)"m3"</t>
  </si>
  <si>
    <t>"zpětný dovoz potřebné zeminy na místo určení (násyp + zemní krajnice)" (380,00+9,00)"m3"</t>
  </si>
  <si>
    <t>-1273376391</t>
  </si>
  <si>
    <t>"Zemina vytěžená" 422,50"m3"</t>
  </si>
  <si>
    <t>"násyp" -380,00"m3"</t>
  </si>
  <si>
    <t>"dosypávka krajnic ze zeminy" -9,00"m3"</t>
  </si>
  <si>
    <t>-1503416126</t>
  </si>
  <si>
    <t>-2045313979</t>
  </si>
  <si>
    <t>"násyp komunikace" 380,00"m3"</t>
  </si>
  <si>
    <t>1293876886</t>
  </si>
  <si>
    <t>"OK" 547,00"m2"*0,50</t>
  </si>
  <si>
    <t>"ul. Na Burse" 109,00"m2"*0,50</t>
  </si>
  <si>
    <t>"prstenec" 125,00"m2"*0,50</t>
  </si>
  <si>
    <t>799297279</t>
  </si>
  <si>
    <t>"pro AZ" 390,50"m3"*2,00"t/m3"</t>
  </si>
  <si>
    <t>-1395989141</t>
  </si>
  <si>
    <t>"Zemina vytěžená na deponii / skládku" 422,50"m3"</t>
  </si>
  <si>
    <t>-1763970872</t>
  </si>
  <si>
    <t>"Zemina vytěžená na skládku - dle odvozu na skládku" 33,50"m3"</t>
  </si>
  <si>
    <t>"předpoklad 2000kg/m3" 33,50"m3"*2,00</t>
  </si>
  <si>
    <t>-959315828</t>
  </si>
  <si>
    <t>"zeleň" 138,00"m2"</t>
  </si>
  <si>
    <t>"středový ostrov" 327,00"m2"</t>
  </si>
  <si>
    <t>"v rovině" 340,00"m2"</t>
  </si>
  <si>
    <t>-1216342929</t>
  </si>
  <si>
    <t>"nakupovaná ornice" 465,00"m2"*0,15*2,00"t/m3"</t>
  </si>
  <si>
    <t>-1132551807</t>
  </si>
  <si>
    <t>"OK" 547,00"m2"</t>
  </si>
  <si>
    <t>"ul. Na Burse" 109,00"m2"</t>
  </si>
  <si>
    <t>"prstenec" 125,00"m2"</t>
  </si>
  <si>
    <t>"varovný pás" 2,00"m2"</t>
  </si>
  <si>
    <t>"signální pás" 4,00"m2"</t>
  </si>
  <si>
    <t>"chodník" 9,00"m2"</t>
  </si>
  <si>
    <t>-480261856</t>
  </si>
  <si>
    <t>"ve svahu" 125,00"m2"</t>
  </si>
  <si>
    <t>-230485603</t>
  </si>
  <si>
    <t>104972960</t>
  </si>
  <si>
    <t>-1274918886</t>
  </si>
  <si>
    <t>1654475221</t>
  </si>
  <si>
    <t>"OK" 493,00"m2"</t>
  </si>
  <si>
    <t>"ul. Na Burse" 95,00"m2"</t>
  </si>
  <si>
    <t>-462022334</t>
  </si>
  <si>
    <t>"OK" 536,00"m2"</t>
  </si>
  <si>
    <t>"ul. Na Burse" 105,00"m2"</t>
  </si>
  <si>
    <t>-646413986</t>
  </si>
  <si>
    <t>"prstenec" 118,00"m2"</t>
  </si>
  <si>
    <t>2057759214</t>
  </si>
  <si>
    <t>"dosypávka krajnic ze zeminy" 9,00"m3"</t>
  </si>
  <si>
    <t>632819048</t>
  </si>
  <si>
    <t>-2034537129</t>
  </si>
  <si>
    <t>-289019431</t>
  </si>
  <si>
    <t>-353012275</t>
  </si>
  <si>
    <t>625697952</t>
  </si>
  <si>
    <t>-1577692197</t>
  </si>
  <si>
    <t>-1560318501</t>
  </si>
  <si>
    <t>"prstenec" 102,00"m2"</t>
  </si>
  <si>
    <t>340581168</t>
  </si>
  <si>
    <t>102,00"m2"</t>
  </si>
  <si>
    <t>102*1,01 'Přepočtené koeficientem množství</t>
  </si>
  <si>
    <t>596211110</t>
  </si>
  <si>
    <t>Kladení zámkové dlažby komunikací pro pěší ručně tl 60 mm skupiny A pl do 50 m2</t>
  </si>
  <si>
    <t>613782260</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</si>
  <si>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do 50 m2</t>
  </si>
  <si>
    <t>-766554076</t>
  </si>
  <si>
    <t>9*1,03 'Přepočtené koeficientem množství</t>
  </si>
  <si>
    <t>-577931511</t>
  </si>
  <si>
    <t>6*1,03 'Přepočtené koeficientem množství</t>
  </si>
  <si>
    <t>-2076805621</t>
  </si>
  <si>
    <t>"dlažba" 15,00"m2"</t>
  </si>
  <si>
    <t>-746881845</t>
  </si>
  <si>
    <t>"úprava poklopů" 1"ks"</t>
  </si>
  <si>
    <t>911381812</t>
  </si>
  <si>
    <t>Odstranění silničního betonového svodidla délky 2 m výšky 0,8 m</t>
  </si>
  <si>
    <t>226620737</t>
  </si>
  <si>
    <t>Odstranění silničního betonového svodidla s naložením na dopravní prostředek délky 2 m, výšky 0,8 m</t>
  </si>
  <si>
    <t>Odstranění betonového svodidla výšky 0,5 m s odvozem na místo určené KSÚS</t>
  </si>
  <si>
    <t>"provizorní středový ostrůvek" 42,00"m"</t>
  </si>
  <si>
    <t>916133111</t>
  </si>
  <si>
    <t>Osazení silničního obrubníku betonového ke kruhovým objezdům do lože z betonu prostého bez boční opěry</t>
  </si>
  <si>
    <t>-1473703166</t>
  </si>
  <si>
    <t>Osazení silničního obrubníku ke kruhovým objezdům se zřízením lože tl. do 150 mm, s vyplněním a zatřením spár cementovou maltou betonového, do lože z betonu prostého bez boční opěry</t>
  </si>
  <si>
    <t>"obrubník silniční sklopený 300x195" 73,00"m"</t>
  </si>
  <si>
    <t>59217055.R</t>
  </si>
  <si>
    <t>obrubník betonový pro kruhový objezd - kompletní sestava</t>
  </si>
  <si>
    <t>742437198</t>
  </si>
  <si>
    <t>73,00"m"</t>
  </si>
  <si>
    <t>-1866569299</t>
  </si>
  <si>
    <t>(126,00+3,00+8,00)"m"</t>
  </si>
  <si>
    <t>451243979</t>
  </si>
  <si>
    <t>126,00"m"</t>
  </si>
  <si>
    <t>-1751579242</t>
  </si>
  <si>
    <t>3,00"m"</t>
  </si>
  <si>
    <t>1036615805</t>
  </si>
  <si>
    <t>8,00"m"</t>
  </si>
  <si>
    <t>-458718301</t>
  </si>
  <si>
    <t>2119218676</t>
  </si>
  <si>
    <t>916781111.R</t>
  </si>
  <si>
    <t>Zpomalovací plastový práh - odstranění</t>
  </si>
  <si>
    <t>-1249714876</t>
  </si>
  <si>
    <t xml:space="preserve">Odstranění plastových zpomalovacích prahů žluto-černé </t>
  </si>
  <si>
    <t>"provizorní prstenec" 36,00"m"</t>
  </si>
  <si>
    <t>odstanění plastových zpomalovacích prahů žlůté kulaté</t>
  </si>
  <si>
    <t>6*0,425"m"</t>
  </si>
  <si>
    <t>736129499</t>
  </si>
  <si>
    <t>"podél obrubníku" 144,00"m"</t>
  </si>
  <si>
    <t>405648150</t>
  </si>
  <si>
    <t>-1345058343</t>
  </si>
  <si>
    <t>"rozhraní ploch" 93,00"m"</t>
  </si>
  <si>
    <t>"podélná spára – kvůli případné časové prodlevě výstavby pravé a levé polovinyh" 22,00 "m"</t>
  </si>
  <si>
    <t>-1594819639</t>
  </si>
  <si>
    <t>"stáv asfalt" 80,00"m"</t>
  </si>
  <si>
    <t>47783459</t>
  </si>
  <si>
    <t>"úklid povrchů po stavbě" (588,00+102,00+15,00)"m2"</t>
  </si>
  <si>
    <t>-1361915724</t>
  </si>
  <si>
    <t>"provizorní ostrůvky" 99,00"m"</t>
  </si>
  <si>
    <t>2075364674</t>
  </si>
  <si>
    <t>"smetky z čištění komunikace" 7,05"t"</t>
  </si>
  <si>
    <t>997013871</t>
  </si>
  <si>
    <t>Poplatek za uložení stavebního odpadu na recyklační skládce (skládkovné) směsného stavebního a demoličního kód odpadu 17 09 04</t>
  </si>
  <si>
    <t>1811590703</t>
  </si>
  <si>
    <t>Poplatek za uložení stavebního odpadu na recyklační skládce (skládkovné) směsného stavebního a demoličního zatříděného do Katalogu odpadů pod kódem 17 09 04</t>
  </si>
  <si>
    <t>"prahy plastové" 0,987"t"</t>
  </si>
  <si>
    <t>-1876184315</t>
  </si>
  <si>
    <t>"makadam" 242,16"t"</t>
  </si>
  <si>
    <t>996273107</t>
  </si>
  <si>
    <t>"kamenivo" (53,295+135,85+262,20+3,466)"t"</t>
  </si>
  <si>
    <t>959677127</t>
  </si>
  <si>
    <t>"obrubníky vč lože" 11,48"t"</t>
  </si>
  <si>
    <t>997221571.R</t>
  </si>
  <si>
    <t>Vodorovná doprava vybouraných hmot do vzdálenosti dle možností zhotovitele - NA MÍSTO URČENÉ INVESTOREM</t>
  </si>
  <si>
    <t>162646406</t>
  </si>
  <si>
    <t>Vodorovná doprava vybouraných hmot bez naložení, ale se složením a s hrubým urovnáním do vzdálenosti dle možností zhotovitele - NA MÍSTO URČENÉ INVESTOREM</t>
  </si>
  <si>
    <t>Poznámka k položce:_x000d_
předpoklad 25km</t>
  </si>
  <si>
    <t>"betonové svodidlo" 23,352"t"</t>
  </si>
  <si>
    <t>1768796097</t>
  </si>
  <si>
    <t>-253397644</t>
  </si>
  <si>
    <t>-1531411918</t>
  </si>
  <si>
    <t>SO 111 - Okružní křižovatka u Penny marketu</t>
  </si>
  <si>
    <t>111 - Okružní křižovatka u Penny marketu</t>
  </si>
  <si>
    <t xml:space="preserve">    6 - Úpravy povrchů, podlahy a osazování výplní</t>
  </si>
  <si>
    <t>113106151</t>
  </si>
  <si>
    <t>Rozebrání dlažeb vozovek z velkých kostek s ložem z kameniva ručně</t>
  </si>
  <si>
    <t>-1970883970</t>
  </si>
  <si>
    <t>Rozebrání dlažeb vozovek a ploch s přemístěním hmot na skládku na vzdálenost do 3 m nebo s naložením na dopravní prostředek, s jakoukoliv výplní spár ručně z velkých kostek s ložem z kameniva</t>
  </si>
  <si>
    <t>Obnova v případě poškození - předpoklad 30% plochy - dlažba tl 0,16m bez lože (ponechání ke zpětné montáži vedle, bez přesunů)</t>
  </si>
  <si>
    <t>"prstenec" 96,00"m2"*0,3</t>
  </si>
  <si>
    <t>"srpovitá krajnice" 31,00"m2"*0,3</t>
  </si>
  <si>
    <t>113106123</t>
  </si>
  <si>
    <t>Rozebrání dlažeb ze zámkových dlaždic komunikací pro pěší ručně</t>
  </si>
  <si>
    <t>-1223181485</t>
  </si>
  <si>
    <t>Rozebrání dlažeb komunikací pro pěší s přemístěním hmot na skládku na vzdálenost do 3 m nebo s naložením na dopravní prostředek s ložem z kameniva nebo živice a s jakoukoliv výplní spár ručně ze zámkové dlažby</t>
  </si>
  <si>
    <t>"odstranění dlažby zámkové tl 0,06m bez lože" 9,00"m2"</t>
  </si>
  <si>
    <t>113107322</t>
  </si>
  <si>
    <t>Odstranění podkladu z kameniva drceného tl přes 100 do 200 mm strojně pl do 50 m2</t>
  </si>
  <si>
    <t>-120178541</t>
  </si>
  <si>
    <t>Odstranění podkladů nebo krytů strojně plochy jednotlivě do 50 m2 s přemístěním hmot na skládku na vzdálenost do 3 m nebo s naložením na dopravní prostředek z kameniva hrubého drceného, o tl. vrstvy přes 100 do 200 mm</t>
  </si>
  <si>
    <t>"odstranění dlažby zámkové - ŠP tl 0,15m + lože 0,04m" 9,00"m2"</t>
  </si>
  <si>
    <t>711954303</t>
  </si>
  <si>
    <t>Obnova v případě poškození - předpoklad 30% plochy - ŠD tl 0,20m + lože 0,04m</t>
  </si>
  <si>
    <t>-1133910493</t>
  </si>
  <si>
    <t>Obnova v případě poškození - předpoklad 30% plochy - KSC tl 0,21m</t>
  </si>
  <si>
    <t>113154235</t>
  </si>
  <si>
    <t>Frézování živičného krytu tl 200 mm pruh š přes 1 do 2 m pl přes 500 do 1000 m2 bez překážek v trase</t>
  </si>
  <si>
    <t>-1404896410</t>
  </si>
  <si>
    <t>Frézování živičného podkladu nebo krytu s naložením na dopravní prostředek plochy přes 500 do 1 000 m2 bez překážek v trase pruhu šířky přes 1 m do 2 m, tloušťky vrstvy 200 mm</t>
  </si>
  <si>
    <t>Frézování v tl 0,17m</t>
  </si>
  <si>
    <t>"okružní pás" 514,00"m2"</t>
  </si>
  <si>
    <t>"větve" 212,00"m2"</t>
  </si>
  <si>
    <t>-1899414656</t>
  </si>
  <si>
    <t>"odstranění stávajícího silničního obrubníku" 95,00"m"</t>
  </si>
  <si>
    <t>1582798309</t>
  </si>
  <si>
    <t>"odstanění stávajícího chodníkového obrubníku" 5,00"m"</t>
  </si>
  <si>
    <t>181351003</t>
  </si>
  <si>
    <t>Rozprostření ornice tl vrstvy do 200 mm pl do 100 m2 v rovině nebo ve svahu do 1:5 strojně</t>
  </si>
  <si>
    <t>-1875820119</t>
  </si>
  <si>
    <t>Rozprostření a urovnání ornice v rovině nebo ve svahu sklonu do 1:5 strojně při souvislé ploše do 100 m2, tl. vrstvy do 200 mm</t>
  </si>
  <si>
    <t>"rozprostření ornice tl. 0,15 m - ostrůvky" 36,00"m2"</t>
  </si>
  <si>
    <t>-997509090</t>
  </si>
  <si>
    <t>"nakupovaná ornice" 36,00"m2"*0,15*2,00"t/m3"</t>
  </si>
  <si>
    <t>-1103574285</t>
  </si>
  <si>
    <t>"ostrůvky" 10,00"m2"</t>
  </si>
  <si>
    <t>Obnova v případě poškození - předpoklad 30% plochy</t>
  </si>
  <si>
    <t>1234831181</t>
  </si>
  <si>
    <t>"signální pás" 2,00"m2"</t>
  </si>
  <si>
    <t>"ostrůvek" 4,00"m2"</t>
  </si>
  <si>
    <t>564861011</t>
  </si>
  <si>
    <t>Podklad ze štěrkodrtě ŠD plochy do 100 m2 tl 200 mm</t>
  </si>
  <si>
    <t>-1646943290</t>
  </si>
  <si>
    <t>Podklad ze štěrkodrti ŠD s rozprostřením a zhutněním plochy jednotlivě do 100 m2, po zhutnění tl. 200 mm</t>
  </si>
  <si>
    <t>565155111.R</t>
  </si>
  <si>
    <t>VRSTVY Z ASF SMĚSI S VYSOKÝM MODULEM TUHOSTI VMT16 PRO LOŽNÍ VRSTVY TL. 70MM</t>
  </si>
  <si>
    <t>-1495686689</t>
  </si>
  <si>
    <t>VMT 16 70 mm</t>
  </si>
  <si>
    <t>1283502312</t>
  </si>
  <si>
    <t>537472797</t>
  </si>
  <si>
    <t>927372125</t>
  </si>
  <si>
    <t>573231108</t>
  </si>
  <si>
    <t>Postřik živičný spojovací ze silniční emulze v množství 0,50 kg/m2</t>
  </si>
  <si>
    <t>-1735498481</t>
  </si>
  <si>
    <t>Postřik spojovací PS bez posypu kamenivem ze silniční emulze, v množství 0,50 kg/m2</t>
  </si>
  <si>
    <t>PS-C 0,5 kg/m2</t>
  </si>
  <si>
    <t>-1825464780</t>
  </si>
  <si>
    <t>1644346455</t>
  </si>
  <si>
    <t>-2136611344</t>
  </si>
  <si>
    <t>Obnova v případě poškození - předpoklad 30% plochy (z vybouraných a ponechaných prvků)</t>
  </si>
  <si>
    <t>1462051871</t>
  </si>
  <si>
    <t>-1308196027</t>
  </si>
  <si>
    <t>355806959</t>
  </si>
  <si>
    <t>-709652582</t>
  </si>
  <si>
    <t>"dlažba" 10,00"m2"</t>
  </si>
  <si>
    <t>Úpravy povrchů, podlahy a osazování výplní</t>
  </si>
  <si>
    <t>636195212.R</t>
  </si>
  <si>
    <t>Vyplnění spár dlažby maltou cementovou na hl do 70 mm s vyspárováním + vyčištěním stáv spar</t>
  </si>
  <si>
    <t>-548424588</t>
  </si>
  <si>
    <t>Předpoklad 70% plochy</t>
  </si>
  <si>
    <t>"prstenec" 96,00"m2"*0,7</t>
  </si>
  <si>
    <t>"srpovitá krajnice" 31,00"m2"*0,7</t>
  </si>
  <si>
    <t>1243830594</t>
  </si>
  <si>
    <t>"úprava poklopů" 6"ks"</t>
  </si>
  <si>
    <t>764392320</t>
  </si>
  <si>
    <t>(91,00+6,00+4,00+16,00)"m"</t>
  </si>
  <si>
    <t>210804260</t>
  </si>
  <si>
    <t>91,00"m"</t>
  </si>
  <si>
    <t>88296488</t>
  </si>
  <si>
    <t>6,00"m"</t>
  </si>
  <si>
    <t>-1747578057</t>
  </si>
  <si>
    <t>4,00"m"</t>
  </si>
  <si>
    <t>-1866704747</t>
  </si>
  <si>
    <t>1111563601</t>
  </si>
  <si>
    <t>"ostrůvky" 5,00"m"</t>
  </si>
  <si>
    <t>908203915</t>
  </si>
  <si>
    <t>1933304109</t>
  </si>
  <si>
    <t>"podél obrubníků" 111,00"m"</t>
  </si>
  <si>
    <t>-889112093</t>
  </si>
  <si>
    <t>-128447500</t>
  </si>
  <si>
    <t>"rozhraní ploch" 158,00"m"</t>
  </si>
  <si>
    <t>919735114</t>
  </si>
  <si>
    <t>Řezání stávajícího živičného krytu hl přes 150 do 200 mm</t>
  </si>
  <si>
    <t>-950108385</t>
  </si>
  <si>
    <t>Řezání stávajícího živičného krytu nebo podkladu hloubky přes 150 do 200 mm</t>
  </si>
  <si>
    <t>"stáv asfalt" 104,00"m"</t>
  </si>
  <si>
    <t>895784175</t>
  </si>
  <si>
    <t>"úklid povrchů po stavbě" (726,00+166,00+10,00)"m2"</t>
  </si>
  <si>
    <t>979071112</t>
  </si>
  <si>
    <t>Očištění dlažebních kostek velkých s původním spárováním živičnou směsí nebo MC</t>
  </si>
  <si>
    <t>116228549</t>
  </si>
  <si>
    <t>Očištění vybouraných dlažebních kostek od spojovacího materiálu, s uložením očištěných kostek na skládku, s odklizením odpadových hmot na hromady a s odklizením vybouraných kostek na vzdálenost do 3 m velkých, s původním vyplněním spár živicí nebo cementovou maltou</t>
  </si>
  <si>
    <t>Obnova v případě poškození - předpoklad 30% plochy - dlažba tl 0,16m bez lože (ponechání ke zpětné montáži)</t>
  </si>
  <si>
    <t>1782148755</t>
  </si>
  <si>
    <t>"smetky z čištění komunikace" 9,02"t"</t>
  </si>
  <si>
    <t>326074822</t>
  </si>
  <si>
    <t>"kamenivo" (3,249+17,374)"t"</t>
  </si>
  <si>
    <t>1958949257</t>
  </si>
  <si>
    <t>"obrubníky vč lože" (19,475+0,20)"t"</t>
  </si>
  <si>
    <t>"zámková dlažba" 1,242"t"</t>
  </si>
  <si>
    <t>"KSC" 18,402"t"</t>
  </si>
  <si>
    <t>1787939998</t>
  </si>
  <si>
    <t>174790934</t>
  </si>
  <si>
    <t>599482569</t>
  </si>
  <si>
    <t>SO 180 - DIO</t>
  </si>
  <si>
    <t>180 - DIO</t>
  </si>
  <si>
    <t xml:space="preserve">    VRN7 - Provozní vlivy</t>
  </si>
  <si>
    <t>VRN7</t>
  </si>
  <si>
    <t>Provozní vlivy</t>
  </si>
  <si>
    <t>072103011.R</t>
  </si>
  <si>
    <t>DIO - kompletní provedení vč projednání</t>
  </si>
  <si>
    <t>kpl</t>
  </si>
  <si>
    <t>-1519536097</t>
  </si>
  <si>
    <t>Poznámka k položce:_x000d_
Z položky bude čerpáno dle potřeb stavby s předchozím schválením TDI a investora.</t>
  </si>
  <si>
    <t xml:space="preserve">SO 190 - Dopravní značení </t>
  </si>
  <si>
    <t>190 - Dopravní značení</t>
  </si>
  <si>
    <t>914111111</t>
  </si>
  <si>
    <t>Montáž svislé dopravní značky do velikosti 1 m2 objímkami na sloupek nebo konzolu</t>
  </si>
  <si>
    <t>-1140203445</t>
  </si>
  <si>
    <t>Montáž svislé dopravní značky základní velikosti do 1 m2 objímkami na sloupky nebo konzoly</t>
  </si>
  <si>
    <t>SDZ nové</t>
  </si>
  <si>
    <t>"B20a" 1"ks"</t>
  </si>
  <si>
    <t>"C4a" 8"ks"</t>
  </si>
  <si>
    <t>"IJ4a" 4"ks"</t>
  </si>
  <si>
    <t>"IP19" 1"ks"</t>
  </si>
  <si>
    <t>"IP6" 4"ks"</t>
  </si>
  <si>
    <t>"P2" 9"ks"</t>
  </si>
  <si>
    <t>"P6" 3"ks"</t>
  </si>
  <si>
    <t>Zpětná montáž značek</t>
  </si>
  <si>
    <t>"C4a" 6"ks"</t>
  </si>
  <si>
    <t>"P4" 4"ks"</t>
  </si>
  <si>
    <t>"C1" 3"ks"</t>
  </si>
  <si>
    <t>"IS3dp" 2"ks"</t>
  </si>
  <si>
    <t>"IS4cp" 1"ks"</t>
  </si>
  <si>
    <t>"B3" 1"ks"</t>
  </si>
  <si>
    <t>"IP4b" 2"ks"</t>
  </si>
  <si>
    <t>"IS3dp" 1"ks"</t>
  </si>
  <si>
    <t>"IS3cp" 1"ks"</t>
  </si>
  <si>
    <t>"IS24cp" 1"ks"</t>
  </si>
  <si>
    <t>"P2" 1"ks"</t>
  </si>
  <si>
    <t>"E2b" 2"ks"</t>
  </si>
  <si>
    <t>"P6" 1"ks"</t>
  </si>
  <si>
    <t>Posun značek</t>
  </si>
  <si>
    <t>"B21a" 1"ks"</t>
  </si>
  <si>
    <t>"P3" 2"ks"</t>
  </si>
  <si>
    <t>"IS3dl" 2"ks"</t>
  </si>
  <si>
    <t>"IS3c" 1"ks"</t>
  </si>
  <si>
    <t>"IS3b" 2"ks"</t>
  </si>
  <si>
    <t>"IS1a" 1"ks"</t>
  </si>
  <si>
    <t>"B13" 1"ks"</t>
  </si>
  <si>
    <t>"IP4b" 1"ks"</t>
  </si>
  <si>
    <t>"IJ4a" 1"ks"</t>
  </si>
  <si>
    <t>"IJ4e" 1"ks"</t>
  </si>
  <si>
    <t>"IJ4c" 1"ks"</t>
  </si>
  <si>
    <t>40445619</t>
  </si>
  <si>
    <t>zákazové, příkazové dopravní značky B1-B34, C1-15 500mm</t>
  </si>
  <si>
    <t>970369581</t>
  </si>
  <si>
    <t>"C4a" 8"ks</t>
  </si>
  <si>
    <t>40445644</t>
  </si>
  <si>
    <t>informativní značky jiné IJ4a 500x500mm</t>
  </si>
  <si>
    <t>2145564552</t>
  </si>
  <si>
    <t>40445626</t>
  </si>
  <si>
    <t>informativní značky provozní IP14-IP29, IP31 750x1000mm</t>
  </si>
  <si>
    <t>-1489702360</t>
  </si>
  <si>
    <t>"IP19" 1"ks</t>
  </si>
  <si>
    <t>40445621</t>
  </si>
  <si>
    <t>informativní značky provozní IP1-IP3, IP4b-IP7, IP10a, b 500x500mm</t>
  </si>
  <si>
    <t>1320859157</t>
  </si>
  <si>
    <t>40445611</t>
  </si>
  <si>
    <t>značky upravující přednost P2, P3, P8 500mm</t>
  </si>
  <si>
    <t>596593938</t>
  </si>
  <si>
    <t>40445615</t>
  </si>
  <si>
    <t>značky upravující přednost P6 700mm</t>
  </si>
  <si>
    <t>-255152747</t>
  </si>
  <si>
    <t>914511112</t>
  </si>
  <si>
    <t>Montáž sloupku dopravních značek délky do 3,5 m s betonovým základem a patkou D 60 mm</t>
  </si>
  <si>
    <t>1211256141</t>
  </si>
  <si>
    <t>Montáž sloupku dopravních značek délky do 3,5 m do hliníkové patky pro sloupek D 60 mm</t>
  </si>
  <si>
    <t>Poznámka k položce:_x000d_
jsou započteny i náklady na hliníkovou patku s betonovým základem C 25/30</t>
  </si>
  <si>
    <t>sloupky značek nové</t>
  </si>
  <si>
    <t>"nové značky" 30"ks"</t>
  </si>
  <si>
    <t>"zpětně montované značky" 17"ks"</t>
  </si>
  <si>
    <t>"posunuté značky" 10"ks"</t>
  </si>
  <si>
    <t>40445225</t>
  </si>
  <si>
    <t>sloupek pro dopravní značku Zn D 60mm v 3,5m</t>
  </si>
  <si>
    <t>-1624411288</t>
  </si>
  <si>
    <t>915111111</t>
  </si>
  <si>
    <t>Vodorovné dopravní značení dělící čáry souvislé š 125 mm základní bílá barva</t>
  </si>
  <si>
    <t>-1452239521</t>
  </si>
  <si>
    <t>Vodorovné dopravní značení stříkané barvou dělící čára šířky 125 mm souvislá bílá základní</t>
  </si>
  <si>
    <t>"V1a" 973,00"m"</t>
  </si>
  <si>
    <t>"V4" 2707,00"m"</t>
  </si>
  <si>
    <t>915111115</t>
  </si>
  <si>
    <t>Vodorovné dopravní značení dělící čáry souvislé š 125 mm základní žlutá barva</t>
  </si>
  <si>
    <t>-890148251</t>
  </si>
  <si>
    <t>Vodorovné dopravní značení stříkané barvou dělící čára šířky 125 mm souvislá žlutá základní</t>
  </si>
  <si>
    <t>"V11a" 311,00"m"</t>
  </si>
  <si>
    <t>915111121</t>
  </si>
  <si>
    <t>Vodorovné dopravní značení dělící čáry přerušované š 125 mm základní bílá barva</t>
  </si>
  <si>
    <t>1135284732</t>
  </si>
  <si>
    <t>Vodorovné dopravní značení stříkané barvou dělící čára šířky 125 mm přerušovaná bílá základní</t>
  </si>
  <si>
    <t>"V2b" 543,00"m"</t>
  </si>
  <si>
    <t>915121111</t>
  </si>
  <si>
    <t>Vodorovné dopravní značení vodící čáry souvislé š 250 mm základní bílá barva</t>
  </si>
  <si>
    <t>-871224614</t>
  </si>
  <si>
    <t>Vodorovné dopravní značení stříkané barvou vodící čára bílá šířky 250 mm souvislá základní</t>
  </si>
  <si>
    <t>"V4" 469,00"m"</t>
  </si>
  <si>
    <t>915121121</t>
  </si>
  <si>
    <t>Vodorovné dopravní značení vodící čáry přerušované š 250 mm základní bílá barva</t>
  </si>
  <si>
    <t>-730839601</t>
  </si>
  <si>
    <t>Vodorovné dopravní značení stříkané barvou vodící čára bílá šířky 250 mm přerušovaná základní</t>
  </si>
  <si>
    <t>"V10d" 191,00"m"</t>
  </si>
  <si>
    <t>"V2b" 388,00"m"</t>
  </si>
  <si>
    <t>915131111</t>
  </si>
  <si>
    <t>Vodorovné dopravní značení přechody pro chodce, šipky, symboly základní bílá barva</t>
  </si>
  <si>
    <t>1468718200</t>
  </si>
  <si>
    <t>Vodorovné dopravní značení stříkané barvou přechody pro chodce, šipky, symboly bílé základní</t>
  </si>
  <si>
    <t>"V13a" 78,00"m"*0,50</t>
  </si>
  <si>
    <t>"V7" 266,00"m"*0,50</t>
  </si>
  <si>
    <t>"V9a" 2"ks"*1,40"m2"</t>
  </si>
  <si>
    <t>"V5" 3"ks"*0,50"m2"</t>
  </si>
  <si>
    <t>915211111</t>
  </si>
  <si>
    <t>Vodorovné dopravní značení dělící čáry souvislé š 125 mm bílý plast</t>
  </si>
  <si>
    <t>-1100250989</t>
  </si>
  <si>
    <t>Vodorovné dopravní značení stříkaným plastem dělící čára šířky 125 mm souvislá bílá základní</t>
  </si>
  <si>
    <t xml:space="preserve">"dle var v barvě" 3680,00"m" </t>
  </si>
  <si>
    <t>915211115</t>
  </si>
  <si>
    <t>Vodorovné dopravní značení dělící čáry souvislé š 125 mm žlutý plast</t>
  </si>
  <si>
    <t>-1131957969</t>
  </si>
  <si>
    <t>Vodorovné dopravní značení stříkaným plastem dělící čára šířky 125 mm souvislá žlutá základní</t>
  </si>
  <si>
    <t xml:space="preserve">"dle var v barvě" 311,00"m" </t>
  </si>
  <si>
    <t>915211121</t>
  </si>
  <si>
    <t>Vodorovné dopravní značení dělící čáry přerušované š 125 mm bílý plast</t>
  </si>
  <si>
    <t>-1091630375</t>
  </si>
  <si>
    <t>Vodorovné dopravní značení stříkaným plastem dělící čára šířky 125 mm přerušovaná bílá základní</t>
  </si>
  <si>
    <t xml:space="preserve">"dle var v barvě" 543,00"m" </t>
  </si>
  <si>
    <t>915221111</t>
  </si>
  <si>
    <t>Vodorovné dopravní značení vodící čáry souvislé š 250 mm bílý plast</t>
  </si>
  <si>
    <t>-639350326</t>
  </si>
  <si>
    <t>Vodorovné dopravní značení stříkaným plastem vodící čára bílá šířky 250 mm souvislá základní</t>
  </si>
  <si>
    <t xml:space="preserve">"dle var v barvě" 469,00"m" </t>
  </si>
  <si>
    <t>915221121</t>
  </si>
  <si>
    <t>Vodorovné dopravní značení vodící čáry přerušované š 250 mm bílý plast</t>
  </si>
  <si>
    <t>-1874810951</t>
  </si>
  <si>
    <t>Vodorovné dopravní značení stříkaným plastem vodící čára bílá šířky 250 mm přerušovaná základní</t>
  </si>
  <si>
    <t xml:space="preserve">"dle var v barvě" 579,00"m" </t>
  </si>
  <si>
    <t>915231111</t>
  </si>
  <si>
    <t>Vodorovné dopravní značení přechody pro chodce, šipky, symboly bílý plast</t>
  </si>
  <si>
    <t>-1517499277</t>
  </si>
  <si>
    <t>Vodorovné dopravní značení stříkaným plastem přechody pro chodce, šipky, symboly nápisy bílé základní</t>
  </si>
  <si>
    <t xml:space="preserve">"dle var v barvě" 176,00"m2" </t>
  </si>
  <si>
    <t>915611111</t>
  </si>
  <si>
    <t>Předznačení vodorovného liniového značení</t>
  </si>
  <si>
    <t>211692649</t>
  </si>
  <si>
    <t>Předznačení pro vodorovné značení stříkané barvou nebo prováděné z nátěrových hmot liniové dělicí čáry, vodicí proužky</t>
  </si>
  <si>
    <t>"dle VDZ" (3680,00+311,00+543,00+469,00+579,00)"m"*2</t>
  </si>
  <si>
    <t>915621111</t>
  </si>
  <si>
    <t>Předznačení vodorovného plošného značení</t>
  </si>
  <si>
    <t>-312931351</t>
  </si>
  <si>
    <t>Předznačení pro vodorovné značení stříkané barvou nebo prováděné z nátěrových hmot plošné šipky, symboly, nápisy</t>
  </si>
  <si>
    <t>"dle VDZ" (176,30)"m2"*2</t>
  </si>
  <si>
    <t>966006132</t>
  </si>
  <si>
    <t>Odstranění značek dopravních nebo orientačních se sloupky s betonovými patkami</t>
  </si>
  <si>
    <t>381221215</t>
  </si>
  <si>
    <t>Odstranění dopravních nebo orientačních značek se sloupkem s uložením hmot na vzdálenost do 20 m nebo s naložením na dopravní prostředek, se zásypem jam a jeho zhutněním s betonovou patkou</t>
  </si>
  <si>
    <t>Povinný odkup zhotovitelem na stavbě (kovových prvků)</t>
  </si>
  <si>
    <t>Sloupky značek odstranění</t>
  </si>
  <si>
    <t>"rušené značky" 10"ks"</t>
  </si>
  <si>
    <t>"demontované značky" 17"ks"</t>
  </si>
  <si>
    <t>"posouvané značky" 10"ks"</t>
  </si>
  <si>
    <t>966006211</t>
  </si>
  <si>
    <t>Odstranění svislých dopravních značek ze sloupů, sloupků nebo konzol</t>
  </si>
  <si>
    <t>-117422979</t>
  </si>
  <si>
    <t>Odstranění (demontáž) svislých dopravních značek s odklizením materiálu na skládku na vzdálenost do 20 m nebo s naložením na dopravní prostředek ze sloupů, sloupků nebo konzol</t>
  </si>
  <si>
    <t>Rušené SDZ</t>
  </si>
  <si>
    <t>"IP6" 1"ks"</t>
  </si>
  <si>
    <t>"B1" 2"ks"</t>
  </si>
  <si>
    <t>"B2" 1"ks"</t>
  </si>
  <si>
    <t>"Z4c" 3"ks"</t>
  </si>
  <si>
    <t>"IJ4b" 2"ks"</t>
  </si>
  <si>
    <t>"IP 11c" 1"ks"</t>
  </si>
  <si>
    <t>"E1" 1"ks"</t>
  </si>
  <si>
    <t>"IP12" 1"ks"</t>
  </si>
  <si>
    <t>"E12" 2"ks"</t>
  </si>
  <si>
    <t>1098418704</t>
  </si>
  <si>
    <t>"patky sloupků" 2,73"t"</t>
  </si>
  <si>
    <t>1903311340</t>
  </si>
  <si>
    <t>-537415304</t>
  </si>
  <si>
    <t xml:space="preserve">SO 301 - Ochrana kanalizací v ul. Pražská </t>
  </si>
  <si>
    <t xml:space="preserve">301 - Ochrana kanalizací v ul. Pražská </t>
  </si>
  <si>
    <t xml:space="preserve">    3 - Svislé a kompletní konstrukce</t>
  </si>
  <si>
    <t>113107523</t>
  </si>
  <si>
    <t>Odstranění podkladu z kameniva drceného tl přes 200 do 300 mm při překopech strojně pl přes 15 m2</t>
  </si>
  <si>
    <t>1414157378</t>
  </si>
  <si>
    <t>Odstranění podkladů nebo krytů při překopech inženýrských sítí s přemístěním hmot na skládku ve vzdálenosti do 3 m nebo s naložením na dopravní prostředek strojně plochy jednotlivě přes 15 m2 z kameniva hrubého drceného, o tl. vrstvy přes 200 do 300 mm</t>
  </si>
  <si>
    <t>"komunikace asfalt - kamenivo tl 0,21m" (9,10*1,20+9,00*1,30+36,60*1,45+11,50*1,55)</t>
  </si>
  <si>
    <t>113107542</t>
  </si>
  <si>
    <t>Odstranění podkladu živičných tl přes 50 do 100 mm při překopech strojně pl přes 15 m2</t>
  </si>
  <si>
    <t>1780812525</t>
  </si>
  <si>
    <t>Odstranění podkladů nebo krytů při překopech inženýrských sítí s přemístěním hmot na skládku ve vzdálenosti do 3 m nebo s naložením na dopravní prostředek strojně plochy jednotlivě přes 15 m2 živičných, o tl. vrstvy přes 50 do 100 mm</t>
  </si>
  <si>
    <t>"komunikace asfalt - makadam tl 0,08m" (9,10*1,20+9,00*1,30+36,60*1,45+11,50*1,55)</t>
  </si>
  <si>
    <t>113154123</t>
  </si>
  <si>
    <t>Frézování živičného krytu tl 50 mm pruh š přes 0,5 do 1 m pl do 500 m2 bez překážek v trase</t>
  </si>
  <si>
    <t>858176287</t>
  </si>
  <si>
    <t>Frézování živičného podkladu nebo krytu s naložením na dopravní prostředek plochy do 500 m2 bez překážek v trase pruhu šířky přes 0,5 m do 1 m, tloušťky vrstvy 50 mm</t>
  </si>
  <si>
    <t>"komunikace asfalt - asfalt tl celkem 0,15m" (9,10*1,20+9,00*1,30+36,60*1,45+11,50*1,55)</t>
  </si>
  <si>
    <t>113154124</t>
  </si>
  <si>
    <t>Frézování živičného krytu tl 100 mm pruh š přes 0,5 do 1 m pl do 500 m2 bez překážek v trase</t>
  </si>
  <si>
    <t>393071177</t>
  </si>
  <si>
    <t>Frézování živičného podkladu nebo krytu s naložením na dopravní prostředek plochy do 500 m2 bez překážek v trase pruhu šířky přes 0,5 m do 1 m, tloušťky vrstvy 100 mm</t>
  </si>
  <si>
    <t>115101201</t>
  </si>
  <si>
    <t>Čerpání vody na dopravní výšku do 10 m průměrný přítok do 500 l/min</t>
  </si>
  <si>
    <t>hod</t>
  </si>
  <si>
    <t>1621664606</t>
  </si>
  <si>
    <t>Čerpání vody na dopravní výšku do 10 m s uvažovaným průměrným přítokem do 500 l/min</t>
  </si>
  <si>
    <t>"předpoklad 10 dní, čerpání 5h/den" 10*5</t>
  </si>
  <si>
    <t>115101301</t>
  </si>
  <si>
    <t>Pohotovost čerpací soupravy pro dopravní výšku do 10 m přítok do 500 l/min</t>
  </si>
  <si>
    <t>den</t>
  </si>
  <si>
    <t>897682131</t>
  </si>
  <si>
    <t>Pohotovost záložní čerpací soupravy pro dopravní výšku do 10 m s uvažovaným průměrným přítokem do 500 l/min</t>
  </si>
  <si>
    <t>"předpoklad 10 dní" 10"dní</t>
  </si>
  <si>
    <t>119001405</t>
  </si>
  <si>
    <t>Dočasné zajištění potrubí z PE DN do 200 mm</t>
  </si>
  <si>
    <t>-8227618</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</si>
  <si>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plastového, jmenovité světlosti DN do 200 mm</t>
  </si>
  <si>
    <t>"plynovod" 2,60"m"</t>
  </si>
  <si>
    <t>119001421</t>
  </si>
  <si>
    <t>Dočasné zajištění kabelů a kabelových tratí ze 3 volně ložených kabelů</t>
  </si>
  <si>
    <t>345141585</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</si>
  <si>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kabelů a kabelových tratí z volně ložených kabelů a to do 3 kabelů</t>
  </si>
  <si>
    <t>"elektro" 7,00"m"</t>
  </si>
  <si>
    <t>1219066659</t>
  </si>
  <si>
    <t>"mírně zasíťovaná lokalita" 2/100*(22,458+202,126)"m3"</t>
  </si>
  <si>
    <t>132112221</t>
  </si>
  <si>
    <t>Hloubení zapažených rýh šířky do 2000 mm v soudržných horninách třídy těžitelnosti I skupiny 1 a 2 ručně</t>
  </si>
  <si>
    <t>1935095801</t>
  </si>
  <si>
    <t>Hloubení zapažených rýh šířky přes 800 do 2 000 mm ručně s urovnáním dna do předepsaného profilu a spádu v hornině třídy těžitelnosti I skupiny 1 a 2 soudržných</t>
  </si>
  <si>
    <t>"celkový výkop dle hloubení rýh strojně v tř 1+2, v tř. 1+2 předpoklad 100%, ručně 10%" 224,584"m3"*1,0*0,10</t>
  </si>
  <si>
    <t>132154204</t>
  </si>
  <si>
    <t>Hloubení zapažených rýh š do 2000 mm v hornině třídy těžitelnosti I skupiny 1 a 2 objem do 500 m3</t>
  </si>
  <si>
    <t>799206719</t>
  </si>
  <si>
    <t>Hloubení zapažených rýh šířky přes 800 do 2 000 mm strojně s urovnáním dna do předepsaného profilu a spádu v hornině třídy těžitelnosti I skupiny 1 a 2 přes 100 do 500 m3</t>
  </si>
  <si>
    <t>Ochrana stáv kanalizace</t>
  </si>
  <si>
    <t>"KAM DN200" 9,10*3,10*1,20</t>
  </si>
  <si>
    <t>"KAM DN250" 9,00*2,70*1,30</t>
  </si>
  <si>
    <t>"KAM DN300" 36,60*2,80*1,45</t>
  </si>
  <si>
    <t>"BE DN400" 11,50*2,90*1,55</t>
  </si>
  <si>
    <t>Odpočet vybourané komunikace</t>
  </si>
  <si>
    <t>"komunikace asfalt tl. 0,44m"-(9,10*1,20+9,00*1,30+36,60*1,45+11,50*1,55)*0,44</t>
  </si>
  <si>
    <t>"Z toho v tř. 1+2 předpoklad 100%, strojně 90%" 224,584"m3"*1,0*0,90</t>
  </si>
  <si>
    <t>151101102</t>
  </si>
  <si>
    <t>Zřízení příložného pažení a rozepření stěn rýh hl přes 2 do 4 m</t>
  </si>
  <si>
    <t>-551188004</t>
  </si>
  <si>
    <t>Zřízení pažení a rozepření stěn rýh pro podzemní vedení příložné pro jakoukoliv mezerovitost, hloubky přes 2 do 4 m</t>
  </si>
  <si>
    <t>"KAM DN200" 9,10*3,10*2</t>
  </si>
  <si>
    <t>"KAM DN250" 9,00*2,70*2</t>
  </si>
  <si>
    <t>"KAM DN300" 36,60*2,80*2</t>
  </si>
  <si>
    <t>"BE DN400" 11,50*2,90*2</t>
  </si>
  <si>
    <t>151101112</t>
  </si>
  <si>
    <t>Odstranění příložného pažení a rozepření stěn rýh hl přes 2 do 4 m</t>
  </si>
  <si>
    <t>1306566304</t>
  </si>
  <si>
    <t>Odstranění pažení a rozepření stěn rýh pro podzemní vedení s uložením materiálu na vzdálenost do 3 m od kraje výkopu příložné, hloubky přes 2 do 4 m</t>
  </si>
  <si>
    <t>"dle zřízení příložného pažení rýh do 4m" 376,68"m2"</t>
  </si>
  <si>
    <t>1077791545</t>
  </si>
  <si>
    <t>"dovoz materiálu pro zásyp - na + z deponie (100% z celkového množství zásypu)" 200,864"m3"*2</t>
  </si>
  <si>
    <t>264210212</t>
  </si>
  <si>
    <t>"Zemina vytěžená na skládku" (22,458+202,126)"m3"</t>
  </si>
  <si>
    <t>"pro zásyp" -200,864"m3"</t>
  </si>
  <si>
    <t>1496567836</t>
  </si>
  <si>
    <t>"dovoz materiálu pro zásyp - z deponie (100% z celkového množství zásypu)" 200,864"m3"</t>
  </si>
  <si>
    <t>-402768111</t>
  </si>
  <si>
    <t>"Zemina vytěžená na skládku / deponii" (22,458+202,126)"m3"</t>
  </si>
  <si>
    <t>-1626081605</t>
  </si>
  <si>
    <t>"předpoklad 2000kg/m3" 23,72"m3"*2,00</t>
  </si>
  <si>
    <t>174101101</t>
  </si>
  <si>
    <t>433449023</t>
  </si>
  <si>
    <t>"celkový výkop" (22,458+202,126)"m3"</t>
  </si>
  <si>
    <t>Vytlačená kubatura</t>
  </si>
  <si>
    <t>"obetonování potrubí" -23,72"m3"</t>
  </si>
  <si>
    <t>2131818245</t>
  </si>
  <si>
    <t>"pův komunikace - provizorní povrch, celková tl 0,44m</t>
  </si>
  <si>
    <t>"komunikace asfalt" (9,10*1,20+9,00*1,30+36,60*1,45+11,50*1,55)</t>
  </si>
  <si>
    <t>Svislé a kompletní konstrukce</t>
  </si>
  <si>
    <t>359901211.R</t>
  </si>
  <si>
    <t>Monitoring stok (kamerový systém) jakékoli výšky stáv kanalizace včetně vyhodnocení vad</t>
  </si>
  <si>
    <t>301981983</t>
  </si>
  <si>
    <t>"KAM DN200" 9,10"m"</t>
  </si>
  <si>
    <t>"KAM DN250" 9,00"m"</t>
  </si>
  <si>
    <t>"KAM DN300" 36,60"m"</t>
  </si>
  <si>
    <t>"BE DN400" 11,50"m"</t>
  </si>
  <si>
    <t>564861013</t>
  </si>
  <si>
    <t>Podklad ze štěrkodrtě ŠD plochy do 100 m2 tl 220 mm</t>
  </si>
  <si>
    <t>-705688443</t>
  </si>
  <si>
    <t>Podklad ze štěrkodrti ŠD s rozprostřením a zhutněním plochy jednotlivě do 100 m2, po zhutnění tl. 220 mm</t>
  </si>
  <si>
    <t>"komunikace asfalt" (9,10*1,20+9,00*1,30+36,60*1,45+11,50*1,55)*2</t>
  </si>
  <si>
    <t>892372121.R</t>
  </si>
  <si>
    <t>Tlaková zkouška vzduchem potrubí DN 300 těsnícím vakem ucpávkovým vč revizních šachet</t>
  </si>
  <si>
    <t>úsek</t>
  </si>
  <si>
    <t>-1382993489</t>
  </si>
  <si>
    <t>Tlakové zkoušky vzduchem těsnícími vaky ucpávkovými DN 300 vč revizních šachet</t>
  </si>
  <si>
    <t>"KAM DN250" 1"úsek"</t>
  </si>
  <si>
    <t>"KAM DN300" 1"úsek"</t>
  </si>
  <si>
    <t>892372121.R2</t>
  </si>
  <si>
    <t>Zkouška vodotěsnosti potrubí na potrudí do DN200 - kompletní provedení</t>
  </si>
  <si>
    <t>195341326</t>
  </si>
  <si>
    <t>892392121.R</t>
  </si>
  <si>
    <t>Tlaková zkouška vzduchem potrubí DN 400 těsnícím vakem ucpávkovým vč revizních šachet</t>
  </si>
  <si>
    <t>1542809509</t>
  </si>
  <si>
    <t>Tlakové zkoušky vzduchem těsnícími vaky ucpávkovými DN 400 vč revizních šachet</t>
  </si>
  <si>
    <t>"BE DN400" 1"úsek"</t>
  </si>
  <si>
    <t>-115487609</t>
  </si>
  <si>
    <t>"úprava poklopů" 20"ks"</t>
  </si>
  <si>
    <t>899102211</t>
  </si>
  <si>
    <t>Demontáž poklopů litinových nebo ocelových včetně rámů hmotnosti přes 50 do 100 kg</t>
  </si>
  <si>
    <t>452729795</t>
  </si>
  <si>
    <t>Demontáž poklopů litinových a ocelových včetně rámů, hmotnosti jednotlivě přes 50 do 100 Kg</t>
  </si>
  <si>
    <t>"úprava stáv šachet" 20"ks"</t>
  </si>
  <si>
    <t>899104112</t>
  </si>
  <si>
    <t>Osazení poklopů litinových, ocelových nebo železobetonových včetně rámů pro třídu zatížení D400, E600</t>
  </si>
  <si>
    <t>-1129652180</t>
  </si>
  <si>
    <t>55241033</t>
  </si>
  <si>
    <t>poklop šachtový litinový kruhový DN 600 bez ventilace tř D400 v samonivelačním rámu pro intenzivní provoz</t>
  </si>
  <si>
    <t>-545512134</t>
  </si>
  <si>
    <t>899623141</t>
  </si>
  <si>
    <t>Obetonování potrubí nebo zdiva stok betonem prostým tř. C 12/15 v otevřeném výkopu</t>
  </si>
  <si>
    <t>1548046006</t>
  </si>
  <si>
    <t>Obetonování potrubí nebo zdiva stok betonem prostým v otevřeném výkopu, betonem tř. C 12/15</t>
  </si>
  <si>
    <t>"KAM DN200" 9,10"m"*0,24"m2"</t>
  </si>
  <si>
    <t>"KAM DN250" 9,00"m"*0,29"m2"</t>
  </si>
  <si>
    <t>"KAM DN300" 36,60"m"*0,36"m2"</t>
  </si>
  <si>
    <t>"BE DN400" 11,50"m"*0,50"m2"</t>
  </si>
  <si>
    <t>919735115</t>
  </si>
  <si>
    <t>Řezání stávajícího živičného krytu hl přes 200 do 250 mm</t>
  </si>
  <si>
    <t>447713709</t>
  </si>
  <si>
    <t>Řezání stávajícího živičného krytu nebo podkladu hloubky přes 200 do 250 mm</t>
  </si>
  <si>
    <t>"komunikace asfalt" (9,10+9,00+36,60+11,50)*2</t>
  </si>
  <si>
    <t>1785457885</t>
  </si>
  <si>
    <t>"živice" 17,955"t"</t>
  </si>
  <si>
    <t>-1616846426</t>
  </si>
  <si>
    <t>"kamenivo" 37,312"t"</t>
  </si>
  <si>
    <t>1660570499</t>
  </si>
  <si>
    <t>-2127708075</t>
  </si>
  <si>
    <t>998275101</t>
  </si>
  <si>
    <t>Přesun hmot pro trubní vedení z trub kameninových otevřený výkop</t>
  </si>
  <si>
    <t>516779794</t>
  </si>
  <si>
    <t>Přesun hmot pro trubní vedení hloubené z trub kameninových pro kanalizace v otevřeném výkopu dopravní vzdálenost do 15 m</t>
  </si>
  <si>
    <t xml:space="preserve">SO 302 - Ochrana kanalizací v ul. Bratří Bendů </t>
  </si>
  <si>
    <t xml:space="preserve">302 - Ochrana kanalizací v ul. Bratří Bendů </t>
  </si>
  <si>
    <t>113106461</t>
  </si>
  <si>
    <t>Rozebrání dlažeb při překopech vozovek z drobných kostek s ložem z kameniva strojně pl přes 15 m2</t>
  </si>
  <si>
    <t>2023740800</t>
  </si>
  <si>
    <t>Rozebrání dlažeb a dílců při překopech inženýrských sítí s přemístěním hmot na skládku na vzdálenost do 3 m nebo s naložením na dopravní prostředek strojně plochy jednotlivě přes 15 m2 vozovek a ploch, s jakoukoliv výplní spár z drobných kostek nebo odseků s ložem z kameniva těženého</t>
  </si>
  <si>
    <t>"komunikace asfalt - dlažba zalitá živicí" (7,80*1,55+23,50*1,75)</t>
  </si>
  <si>
    <t>113107512</t>
  </si>
  <si>
    <t>Odstranění podkladu z kameniva těženého tl přes 100 do 200 mm při překopech strojně pl přes 15 m2</t>
  </si>
  <si>
    <t>2044974995</t>
  </si>
  <si>
    <t>Odstranění podkladů nebo krytů při překopech inženýrských sítí s přemístěním hmot na skládku ve vzdálenosti do 3 m nebo s naložením na dopravní prostředek strojně plochy jednotlivě přes 15 m2 z kameniva těženého, o tl. vrstvy přes 100 do 200 mm</t>
  </si>
  <si>
    <t>"komunikace asfalt - kamenivo tl 0,16m" (7,80*1,55+23,50*1,75)</t>
  </si>
  <si>
    <t>113107522</t>
  </si>
  <si>
    <t>Odstranění podkladu z kameniva drceného tl přes 100 do 200 mm při překopech strojně pl přes 15 m2</t>
  </si>
  <si>
    <t>-1966775759</t>
  </si>
  <si>
    <t>Odstranění podkladů nebo krytů při překopech inženýrských sítí s přemístěním hmot na skládku ve vzdálenosti do 3 m nebo s naložením na dopravní prostředek strojně plochy jednotlivě přes 15 m2 z kameniva hrubého drceného, o tl. vrstvy přes 100 do 200 mm</t>
  </si>
  <si>
    <t>"komunikace asfalt - kamenivo tl 0,17m" (7,80*1,55+23,50*1,75)</t>
  </si>
  <si>
    <t>-220347942</t>
  </si>
  <si>
    <t>"komunikace asfalt - asfalt tl 0,084m" (7,80*1,55+23,50*1,75)</t>
  </si>
  <si>
    <t>-824523695</t>
  </si>
  <si>
    <t>516398905</t>
  </si>
  <si>
    <t>-1079913683</t>
  </si>
  <si>
    <t>"plynovod" 1,60"m"</t>
  </si>
  <si>
    <t>1545167031</t>
  </si>
  <si>
    <t>"mírně zasíťovaná lokalita" 2/100*(16,347+147,126)"m3"</t>
  </si>
  <si>
    <t>2035861151</t>
  </si>
  <si>
    <t>"celkový výkop dle hloubení rýh strojně v tř 1+2, v tř. 1+2 předpoklad 100%, ručně 10%" 163,473"m3"*1,0*0,10</t>
  </si>
  <si>
    <t>2014967950</t>
  </si>
  <si>
    <t>"BE DN400" 7,80*2,50*1,55</t>
  </si>
  <si>
    <t>"BE DN600" 23,50*3,90*1,75</t>
  </si>
  <si>
    <t>"komunikace asfalt tl. 0,51m"-(7,80*1,55+23,50*1,75)*0,51</t>
  </si>
  <si>
    <t>"Z toho v tř. 1+2 předpoklad 100%, strojně 90%" 163,473"m3"*1,0*0,90</t>
  </si>
  <si>
    <t>1334700885</t>
  </si>
  <si>
    <t>"BE DN400" 7,80*2,50*2</t>
  </si>
  <si>
    <t>"BE DN600" 23,50*3,90*2</t>
  </si>
  <si>
    <t>-570627442</t>
  </si>
  <si>
    <t>"dle zřízení příložného pažení rýh do 4m" 222,30"m2"</t>
  </si>
  <si>
    <t>-1710237418</t>
  </si>
  <si>
    <t>"dovoz materiálu pro zásyp - na + z deponie (100% z celkového množství zásypu)" 145,003"m3"*2</t>
  </si>
  <si>
    <t>773568090</t>
  </si>
  <si>
    <t>"Zemina vytěžená na skládku" (16,347+147,126)"m3"</t>
  </si>
  <si>
    <t>"pro zásyp" -145,003"m3"</t>
  </si>
  <si>
    <t>-353811267</t>
  </si>
  <si>
    <t>"dovoz materiálu pro zásyp - z deponie (100% z celkového množství zásypu)" 145,003"m3"</t>
  </si>
  <si>
    <t>-1347229250</t>
  </si>
  <si>
    <t>"Zemina vytěžená na skládku / deponii" (16,347+147,126)"m3"</t>
  </si>
  <si>
    <t>-1164006407</t>
  </si>
  <si>
    <t>"předpoklad 2000kg/m3" 18,47"m3"*2,00</t>
  </si>
  <si>
    <t>-1294860739</t>
  </si>
  <si>
    <t>"celkový výkop" (16,347+147,126)"m3"</t>
  </si>
  <si>
    <t>"obetonování potrubí" -18,47"m3"</t>
  </si>
  <si>
    <t>2000656436</t>
  </si>
  <si>
    <t>"pův komunikace - provizorní povrch, celková tl 0,51m</t>
  </si>
  <si>
    <t>"komunikace asfalt" (7,80*1,55+23,50*1,75)</t>
  </si>
  <si>
    <t>1198855700</t>
  </si>
  <si>
    <t>"BE DN400" 7,80"m"</t>
  </si>
  <si>
    <t>"BE DN600" 23,50"m"</t>
  </si>
  <si>
    <t>-1351058369</t>
  </si>
  <si>
    <t>564871012</t>
  </si>
  <si>
    <t>Podklad ze štěrkodrtě ŠD plochy do 100 m2 tl 260 mm</t>
  </si>
  <si>
    <t>476866567</t>
  </si>
  <si>
    <t>Podklad ze štěrkodrti ŠD s rozprostřením a zhutněním plochy jednotlivě do 100 m2, po zhutnění tl. 260 mm</t>
  </si>
  <si>
    <t>546821112</t>
  </si>
  <si>
    <t>892442121.R</t>
  </si>
  <si>
    <t>Tlaková zkouška vzduchem potrubí DN 600 těsnícím vakem ucpávkovým vč revizních šachet</t>
  </si>
  <si>
    <t>-1801102995</t>
  </si>
  <si>
    <t>Tlakové zkoušky vzduchem těsnícími vaky ucpávkovými DN 600 vč revizních šachet</t>
  </si>
  <si>
    <t>"BE DN600" 1"úsek"</t>
  </si>
  <si>
    <t>-253437031</t>
  </si>
  <si>
    <t>1741561268</t>
  </si>
  <si>
    <t>"úprava stáv šachet" 6"ks"</t>
  </si>
  <si>
    <t>524628463</t>
  </si>
  <si>
    <t>230185974</t>
  </si>
  <si>
    <t>-945179087</t>
  </si>
  <si>
    <t>"BE DN400" 7,80"m"*0,50"m2"</t>
  </si>
  <si>
    <t>"BE DN600" 23,50"m"*0,62"m2"</t>
  </si>
  <si>
    <t>919735112</t>
  </si>
  <si>
    <t>Řezání stávajícího živičného krytu hl přes 50 do 100 mm</t>
  </si>
  <si>
    <t>147196793</t>
  </si>
  <si>
    <t>Řezání stávajícího živičného krytu nebo podkladu hloubky přes 50 do 100 mm</t>
  </si>
  <si>
    <t>"pův komunikace - řezání 8cm asfaltu na zalité dlažbě</t>
  </si>
  <si>
    <t>"komunikace asfalt" (7,80+23,50)*2</t>
  </si>
  <si>
    <t>-1400350364</t>
  </si>
  <si>
    <t>"kamenivo" (16,177+17,188)"t"</t>
  </si>
  <si>
    <t>-1018983927</t>
  </si>
  <si>
    <t>998274101</t>
  </si>
  <si>
    <t>Přesun hmot pro trubní vedení z trub betonových otevřený výkop</t>
  </si>
  <si>
    <t>1235874546</t>
  </si>
  <si>
    <t>Přesun hmot pro trubní vedení hloubené z trub betonových nebo železobetonových pro vodovody nebo kanalizace v otevřeném výkopu dopravní vzdálenost do 15 m</t>
  </si>
  <si>
    <t>SO 304 - Přeložka kanalizace v ulici Bratří Bendů</t>
  </si>
  <si>
    <t>304 - Přeložka kanalizace v ulici Bratří Bendů</t>
  </si>
  <si>
    <t xml:space="preserve">    4 - Vodorovné konstrukce</t>
  </si>
  <si>
    <t>-605415020</t>
  </si>
  <si>
    <t>"komunikace asfalt - dlažba zalitá živicí" (77,08*1,95+4,80*1,40+7,49*1,60)</t>
  </si>
  <si>
    <t>113106343</t>
  </si>
  <si>
    <t>Rozebrání dlažeb při překopech komunikací pro pěší ze zámkové dlažby strojně pl do 15 m2</t>
  </si>
  <si>
    <t>268438162</t>
  </si>
  <si>
    <t>Rozebrání dlažeb a dílců při překopech inženýrských sítí s přemístěním hmot na skládku na vzdálenost do 3 m nebo s naložením na dopravní prostředek strojně plochy jednotlivě do 15 m2 komunikací pro pěší s ložem z kameniva nebo živice a s výplní spár ze zámkové dlažby</t>
  </si>
  <si>
    <t>"chodník-dlažba bez lože" (4,75*1,40)</t>
  </si>
  <si>
    <t>-215996639</t>
  </si>
  <si>
    <t>"komunikace asfalt - kamenivo tl 0,15m" (77,08*1,95+4,80*1,40+7,49*1,60)</t>
  </si>
  <si>
    <t>-1824162759</t>
  </si>
  <si>
    <t>"komunikace asfalt - asfalt tl 0,08m" (77,08*1,95+4,80*1,40+7,49*1,60)</t>
  </si>
  <si>
    <t>113107422</t>
  </si>
  <si>
    <t>Odstranění podkladu z kameniva drceného tl přes 100 do 200 mm při překopech strojně pl do 15 m2</t>
  </si>
  <si>
    <t>-412001256</t>
  </si>
  <si>
    <t>Odstranění podkladů nebo krytů při překopech inženýrských sítí s přemístěním hmot na skládku ve vzdálenosti do 3 m nebo s naložením na dopravní prostředek strojně plochy jednotlivě do 15 m2 z kameniva hrubého drceného, o tl. vrstvy přes 100 do 200 mm</t>
  </si>
  <si>
    <t>"chodník-dlažba, kameniivo vč lože tl 0,19m" (4,75*1,40)</t>
  </si>
  <si>
    <t>115001101</t>
  </si>
  <si>
    <t>Převedení vody potrubím DN do 100</t>
  </si>
  <si>
    <t>-765609405</t>
  </si>
  <si>
    <t>Převedení vody potrubím průměru DN do 100</t>
  </si>
  <si>
    <t>"předpoklad 110% z trasy" (77,10+9,60+7,50)"m"*1,1</t>
  </si>
  <si>
    <t>-38308630</t>
  </si>
  <si>
    <t>"předpoklad" 75"hodin"</t>
  </si>
  <si>
    <t>1277587983</t>
  </si>
  <si>
    <t>"předpoklad 10 dní" 10"dní"</t>
  </si>
  <si>
    <t>119001401</t>
  </si>
  <si>
    <t>Dočasné zajištění potrubí ocelového nebo litinového DN do 200 mm</t>
  </si>
  <si>
    <t>824782360</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</si>
  <si>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ocelového nebo litinového, jmenovité světlosti DN do 200 mm</t>
  </si>
  <si>
    <t>"dle podélného profilu - vodovod" 1*1,40</t>
  </si>
  <si>
    <t>"dle podélného profilu - plynovod" 1*1,95</t>
  </si>
  <si>
    <t>-701086022</t>
  </si>
  <si>
    <t>"dle podélného profilu - elektro" 5*1,95 + 3*1,40</t>
  </si>
  <si>
    <t>2021262728</t>
  </si>
  <si>
    <t>"mírně zasíťovaná lokalita" 2/100*(253,332*2+126,666)"m3"</t>
  </si>
  <si>
    <t>12843000</t>
  </si>
  <si>
    <t>PŘEDRCENÍ VÝKOPKU TŘ. II - kompletní provedení vč nutných přesunů</t>
  </si>
  <si>
    <t>-300370173</t>
  </si>
  <si>
    <t>"předpoklad 10% ze zásypu" 311,398"m3"*0,1</t>
  </si>
  <si>
    <t>132254205</t>
  </si>
  <si>
    <t>Hloubení zapažených rýh š do 2000 mm v hornině třídy těžitelnosti I skupiny 3 objem do 1000 m3</t>
  </si>
  <si>
    <t>1499066219</t>
  </si>
  <si>
    <t>Hloubení zapažených rýh šířky přes 800 do 2 000 mm strojně s urovnáním dna do předepsaného profilu a spádu v hornině třídy těžitelnosti I skupiny 3 přes 500 do 1 000 m3</t>
  </si>
  <si>
    <t>Stoka B - BET DN800</t>
  </si>
  <si>
    <t>"km 0,00000-0,01442" 14,42*(3,70+3,45)*0,5*1,95</t>
  </si>
  <si>
    <t>"0,01442-0,04946" 35,04*(3,45+3,13)*0,5*1,95</t>
  </si>
  <si>
    <t>"0,04946-0,06616" 16,70*(3,13+3,05)*0,5*1,95</t>
  </si>
  <si>
    <t>"0,06616-0,07708" 10,92*(3,05+2,95)*0,5*1,95</t>
  </si>
  <si>
    <t>"rozšíření pro šachty" 2,50*(2,50-1,95)*(3,70+3,45+3,13+3,05+2,95)</t>
  </si>
  <si>
    <t>"prohloubení pro šachty" 5"ks"*(1,80*1,80*0,30)</t>
  </si>
  <si>
    <t>Stoka B-1 - KAM DN300</t>
  </si>
  <si>
    <t>"km 0,00000-0,00955" 9,55*(3,10+3,20)*0,5*1,40</t>
  </si>
  <si>
    <t>"rozšíření pro šachty" 1,80*(1,80-1,40)*(3,20)</t>
  </si>
  <si>
    <t>"prohloubení pro šachty" 1"ks"*(1,80*1,80*0,30)</t>
  </si>
  <si>
    <t>Stoka B-2 - BET DN400</t>
  </si>
  <si>
    <t>"km 0,00000-0,00749" 7,49*(3,10+2,52)*0,5*1,60</t>
  </si>
  <si>
    <t>"rozšíření pro šachty" 1,80*(1,80-1,60)*(2,52)</t>
  </si>
  <si>
    <t>Prohloubení pro lože / sedlo</t>
  </si>
  <si>
    <t>"KAM DN300" 9,60*1,40*0,10</t>
  </si>
  <si>
    <t>"BET DN400" 7,50*1,60*0,35</t>
  </si>
  <si>
    <t>"BET DN800" 77,10*1,95*0,58</t>
  </si>
  <si>
    <t>Odpočet zpevněných / nezpevněných ploch</t>
  </si>
  <si>
    <t>"komunikace asfalt tl 0,33m" -(77,08*1,95+4,80*1,40+7,49*1,60)*0,33</t>
  </si>
  <si>
    <t xml:space="preserve">"chodník - dlažba tl 0,25m" -(4,75*1,40)*0,25 </t>
  </si>
  <si>
    <t>"Z toho v tř. 3 uvažováno 40%" 633,331"m3"*0,4</t>
  </si>
  <si>
    <t>132354205</t>
  </si>
  <si>
    <t>Hloubení zapažených rýh š do 2000 mm v hornině třídy těžitelnosti II skupiny 4 objem do 1000 m3</t>
  </si>
  <si>
    <t>-51831619</t>
  </si>
  <si>
    <t>Hloubení zapažených rýh šířky přes 800 do 2 000 mm strojně s urovnáním dna do předepsaného profilu a spádu v hornině třídy těžitelnosti II skupiny 4 přes 500 do 1 000 m3</t>
  </si>
  <si>
    <t>"Celkový výkop dle hloubení rýh v tř.3 strojně, v tř 4 předpoklad 40%" 0,4*633,331"m3"</t>
  </si>
  <si>
    <t>132454205</t>
  </si>
  <si>
    <t>Hloubení zapažených rýh š do 2000 mm v hornině třídy těžitelnosti II skupiny 5 objem do 1000 m3</t>
  </si>
  <si>
    <t>-1812084427</t>
  </si>
  <si>
    <t>Hloubení zapažených rýh šířky přes 800 do 2 000 mm strojně s urovnáním dna do předepsaného profilu a spádu v hornině třídy těžitelnosti II skupiny 5 přes 500 do 1 000 m3</t>
  </si>
  <si>
    <t>"Celkový výkop dle hloubení rýh v tř.3 strojně, v tř 5 předpoklad 20%" 0,2*633,331"m3"</t>
  </si>
  <si>
    <t>-1232719554</t>
  </si>
  <si>
    <t>"km 0,00000-0,01442" 14,42*(3,70+3,45)*0,5*2</t>
  </si>
  <si>
    <t>"0,01442-0,04946" 35,04*(3,45+3,13)*0,5*2</t>
  </si>
  <si>
    <t>"0,04946-0,06616" 16,70*(3,13+3,05)*0,5*2</t>
  </si>
  <si>
    <t>"0,06616-0,07708" 10,92*(3,05+2,95)*0,5*2</t>
  </si>
  <si>
    <t>"km 0,00000-0,00955" 9,55*(3,10+3,20)*0,5*2</t>
  </si>
  <si>
    <t>"km 0,00000-0,00749" 7,49*(3,10+2,52)*0,5*2</t>
  </si>
  <si>
    <t>"KAM DN300" 9,60*0,10*2</t>
  </si>
  <si>
    <t>"BET DN400" 7,50*0,35*2</t>
  </si>
  <si>
    <t>"BET DN800" 77,10*0,58*2</t>
  </si>
  <si>
    <t>1102845545</t>
  </si>
  <si>
    <t xml:space="preserve">"Dle zřízení příložného pažení do hl.  4m" 701,257"m2"</t>
  </si>
  <si>
    <t>-1940998280</t>
  </si>
  <si>
    <t>"dovoz materiálu pro obsyp - z deponie" 163,394"m3"</t>
  </si>
  <si>
    <t>"dovoz materiálu pro zásyp nakupovaný - z deponie (50% z celkového množství zásypu)" 311,399"m3"*0,5</t>
  </si>
  <si>
    <t>"dovoz materiálu pro zásyp - na deponii (50% z celkového množství zásypu)" 311,399"m3"*0,5</t>
  </si>
  <si>
    <t>"dovoz materiálu pro zásyp - z deponie (50% z celkového množství zásypu)" 311,399"m3"*0,5</t>
  </si>
  <si>
    <t>-619052827</t>
  </si>
  <si>
    <t>"Zemina vytěžená" (253,332*2+126,666)"m3"</t>
  </si>
  <si>
    <t>"zemina pro zásyp (50%)" -311,399"m3"*0,5</t>
  </si>
  <si>
    <t>"v tř3 předpoklad 40%" 477,63"m3"*0,4</t>
  </si>
  <si>
    <t>162751137.R</t>
  </si>
  <si>
    <t>Vodorovné přemístění výkopku/sypaniny z horniny třídy těžitelnosti II skupiny 4 a 5 do vzdálenosti dle možností zhotovitele - SKLÁDKA</t>
  </si>
  <si>
    <t>-1552363410</t>
  </si>
  <si>
    <t>Vodorovné přemístění výkopku nebo sypaniny po suchu na obvyklém dopravním prostředku, bez naložení výkopku, avšak se složením bez rozhrnutí z horniny třídy těžitelnosti II skupiny 4 a 5 do vzdálenosti dle možností zhotovitele - SKLÁDKA</t>
  </si>
  <si>
    <t>"celkový odvoz dle odvozu v tř 3, v tř4+5 předpoklad 60%" 477,63"m3"*0,6</t>
  </si>
  <si>
    <t>-914826368</t>
  </si>
  <si>
    <t>153252098</t>
  </si>
  <si>
    <t>"Zemina vytěžená na deponii / skládku" (253,332*2+126,666)"m3"</t>
  </si>
  <si>
    <t>-1340965849</t>
  </si>
  <si>
    <t>"Zemina na skládku dle odvozů na skládku" (191,052+286,578)"m3"</t>
  </si>
  <si>
    <t>"předpoklad 2000kg/m3" 477,63"m3"*2,00</t>
  </si>
  <si>
    <t>1234917167</t>
  </si>
  <si>
    <t>"celkový výkop" (253,332*2+126,666)"m3"</t>
  </si>
  <si>
    <t>"obsyp potrubí" -163,394"m3"</t>
  </si>
  <si>
    <t>"podkladní sedlo vč podkladní desky" -61,41"m3"</t>
  </si>
  <si>
    <t>"KAM DN300" -9,60*(3,14*0,18*0,18)</t>
  </si>
  <si>
    <t>"BET DN400" -7,50*(3,14*0,28*0,28)</t>
  </si>
  <si>
    <t>"BET DN800" -77,10*(3,14*0,53*0,53)</t>
  </si>
  <si>
    <t>"šachty" -21,79*(3,14*0,62*0,62)</t>
  </si>
  <si>
    <t>58344197</t>
  </si>
  <si>
    <t>štěrkodrť frakce 0/63</t>
  </si>
  <si>
    <t>-179840102</t>
  </si>
  <si>
    <t>"nakupovaný materiál pro zásyp - 50%, předpoklad 1800kg/m3" 311,399"m3"*0,5*1,8</t>
  </si>
  <si>
    <t>175101209.R</t>
  </si>
  <si>
    <t>Přetřídění zpětně využívané části výkopku</t>
  </si>
  <si>
    <t>-973848771</t>
  </si>
  <si>
    <t xml:space="preserve">"dle zpětného zásypu zeminou (50%)" 311,398"m3"*0,5  </t>
  </si>
  <si>
    <t>175151101</t>
  </si>
  <si>
    <t>Obsypání potrubí strojně sypaninou bez prohození, uloženou do 3 m</t>
  </si>
  <si>
    <t>-955024187</t>
  </si>
  <si>
    <t>Obsypání potrubí strojně sypaninou z vhodných třídy těžitelnosti I a II, skupiny 1 až 4 nebo materiálem připraveným podél výkopu ve vzdálenosti do 3 m od jeho kraje, pro jakoukoliv hloubku výkopu a míru zhutnění bez prohození sypaniny</t>
  </si>
  <si>
    <t>"KAM DN300" 9,60*(1,40*0,66 - 3,14*0,18*0,18 - "sedlo" 0,10"m2")</t>
  </si>
  <si>
    <t>"BET DN400" 7,50*(1,60*1,05 - 3,14*0,28*0,28 - "sedlo" 0,13"m2")</t>
  </si>
  <si>
    <t xml:space="preserve">"BET DN800" 77,10*(1,95*1,71  - 3,14*0,53*0,53 - "sedlo" 0,55"m2")</t>
  </si>
  <si>
    <t>58337310</t>
  </si>
  <si>
    <t>štěrkopísek frakce 0/4</t>
  </si>
  <si>
    <t>900686512</t>
  </si>
  <si>
    <t>163,394*1,8 'Přepočtené koeficientem množství</t>
  </si>
  <si>
    <t>219757200</t>
  </si>
  <si>
    <t>"komunikace asfalt - provizorní povrch (celková tl 0,33m)" (77,08*1,95+4,80*1,40+7,49*1,60)</t>
  </si>
  <si>
    <t>"chodník-dlažba - provizorní povrch" (4,75*1,40)</t>
  </si>
  <si>
    <t>359901211</t>
  </si>
  <si>
    <t>Monitoring stoky jakékoli výšky na nové kanalizaci</t>
  </si>
  <si>
    <t>-1240531557</t>
  </si>
  <si>
    <t>Monitoring stok (kamerový systém) jakékoli výšky nová kanalizace</t>
  </si>
  <si>
    <t>"KAM DN300" 9,60"m"</t>
  </si>
  <si>
    <t>"BET DN400" 7,50"m"</t>
  </si>
  <si>
    <t>"BET DN800" 77,10"m"</t>
  </si>
  <si>
    <t>Vodorovné konstrukce</t>
  </si>
  <si>
    <t>452112112</t>
  </si>
  <si>
    <t>Osazení betonových prstenců nebo rámů v do 100 mm pod poklopy a mříže</t>
  </si>
  <si>
    <t>-831867001</t>
  </si>
  <si>
    <t>Osazení betonových dílců prstenců nebo rámů pod poklopy a mříže, výšky do 100 mm</t>
  </si>
  <si>
    <t>(3+2+2+2)"ks"</t>
  </si>
  <si>
    <t>59224184</t>
  </si>
  <si>
    <t>prstenec šachtový vyrovnávací betonový 625x120x40mm</t>
  </si>
  <si>
    <t>-2051501899</t>
  </si>
  <si>
    <t>"prefa šachty" 3"ks"</t>
  </si>
  <si>
    <t>59224185</t>
  </si>
  <si>
    <t>prstenec šachtový vyrovnávací betonový 625x120x60mm</t>
  </si>
  <si>
    <t>1054938918</t>
  </si>
  <si>
    <t>"prefa šachty" 2"ks"</t>
  </si>
  <si>
    <t>59224176</t>
  </si>
  <si>
    <t>prstenec šachtový vyrovnávací betonový 625x120x80mm</t>
  </si>
  <si>
    <t>143990574</t>
  </si>
  <si>
    <t>59224187</t>
  </si>
  <si>
    <t>prstenec šachtový vyrovnávací betonový 625x120x100mm</t>
  </si>
  <si>
    <t>-576675260</t>
  </si>
  <si>
    <t>452112122</t>
  </si>
  <si>
    <t>Osazení betonových prstenců nebo rámů v přes 100 do 200 mm pod poklopy a mříže</t>
  </si>
  <si>
    <t>841655665</t>
  </si>
  <si>
    <t>Osazení betonových dílců prstenců nebo rámů pod poklopy a mříže, výšky přes 100 do 200 mm</t>
  </si>
  <si>
    <t>2"ks"</t>
  </si>
  <si>
    <t>59224188</t>
  </si>
  <si>
    <t>prstenec šachtový vyrovnávací betonový 625x120x120mm</t>
  </si>
  <si>
    <t>1684956712</t>
  </si>
  <si>
    <t>452311131</t>
  </si>
  <si>
    <t>Podkladní desky z betonu prostého bez zvýšených nároků na prostředí tř. C 12/15 otevřený výkop</t>
  </si>
  <si>
    <t>1886592786</t>
  </si>
  <si>
    <t>Podkladní a zajišťovací konstrukce z betonu prostého v otevřeném výkopu bez zvýšených nároků na prostředí desky pod potrubí, stoky a drobné objekty z betonu tř. C 12/15</t>
  </si>
  <si>
    <t>"podkladní deska pod šachty" 7"ks"*(1,60*1,60*0,10)</t>
  </si>
  <si>
    <t>452312131</t>
  </si>
  <si>
    <t>Sedlové lože z betonu prostého bez zvýšených nároků na prostředí tř. C 12/15 otevřený výkop</t>
  </si>
  <si>
    <t>-825862683</t>
  </si>
  <si>
    <t>Podkladní a zajišťovací konstrukce z betonu prostého v otevřeném výkopu bez zvýšených nároků na prostředí sedlové lože pod potrubí z betonu tř. C 12/15</t>
  </si>
  <si>
    <t>Podkladní betonové lože - deska</t>
  </si>
  <si>
    <t>"KAM DN300" 9,60*1,40*0,08</t>
  </si>
  <si>
    <t>"BET DN400" 7,50*1,60*0,08</t>
  </si>
  <si>
    <t>"BET DN800" 77,10*1,95*0,10</t>
  </si>
  <si>
    <t>Betonové sedlo</t>
  </si>
  <si>
    <t>"KAM DN300" 9,60*0,10"m2"</t>
  </si>
  <si>
    <t>"BET DN400" 7,50*0,13"m2"</t>
  </si>
  <si>
    <t>"BET DN800" 77,10*0,55"m2"</t>
  </si>
  <si>
    <t>452351101</t>
  </si>
  <si>
    <t>Bednění podkladních desek nebo bloků nebo sedlového lože otevřený výkop</t>
  </si>
  <si>
    <t>1682494041</t>
  </si>
  <si>
    <t>Bednění podkladních a zajišťovacích konstrukcí v otevřeném výkopu desek nebo sedlových loží pod potrubí, stoky a drobné objekty</t>
  </si>
  <si>
    <t>"podkladní deska pod šachty" 7"ks"*(4*1,60*0,10)</t>
  </si>
  <si>
    <t>"BET DN400" 7,50*0,23*2</t>
  </si>
  <si>
    <t>"BET DN800" 77,10*0,51*2</t>
  </si>
  <si>
    <t>564841112</t>
  </si>
  <si>
    <t>Podklad ze štěrkodrtě ŠD plochy přes 100 m2 tl 130 mm</t>
  </si>
  <si>
    <t>-1901955288</t>
  </si>
  <si>
    <t>Podklad ze štěrkodrti ŠD s rozprostřením a zhutněním plochy přes 100 m2, po zhutnění tl. 130 mm</t>
  </si>
  <si>
    <t>-504845382</t>
  </si>
  <si>
    <t>1812381612</t>
  </si>
  <si>
    <t>810391811</t>
  </si>
  <si>
    <t>Bourání stávajícího potrubí z betonu DN přes 200 do 400</t>
  </si>
  <si>
    <t>95282811</t>
  </si>
  <si>
    <t>Bourání stávajícího potrubí z betonu v otevřeném výkopu DN přes 200 do 400</t>
  </si>
  <si>
    <t>"vybourání stáv řadu - BET DN400 (stoka B-2)" 8,00"m"</t>
  </si>
  <si>
    <t>812372222</t>
  </si>
  <si>
    <t>Montáž podkladků trub od DN 300 do DN 500</t>
  </si>
  <si>
    <t>1936051811</t>
  </si>
  <si>
    <t>Montáž potrubí z trub betonových hrdlových v otevřeném výkopu ve sklonu do 20 % podkladků pod trouby hrdlové DN od 300 do 500</t>
  </si>
  <si>
    <t>3"ks"</t>
  </si>
  <si>
    <t>59223733</t>
  </si>
  <si>
    <t>podkladek pod trouby betonové/ŽB DN 300-500</t>
  </si>
  <si>
    <t>-227685275</t>
  </si>
  <si>
    <t>812392221</t>
  </si>
  <si>
    <t>Montáž potrubí z trub TBH s integrovaným pryžovým těsněním a čedičovou výstelkou otevřený výkop sklon do 20 % DN 400</t>
  </si>
  <si>
    <t>-215843823</t>
  </si>
  <si>
    <t>Montáž potrubí z trub betonových hrdlových v otevřeném výkopu ve sklonu do 20 % s integrovaným pryžovým těsněním a čedičovou výstelkou DN 400</t>
  </si>
  <si>
    <t>"stoka B-2" 7,50"m"</t>
  </si>
  <si>
    <t>"napojení na stáv stoku" 1,00"m"</t>
  </si>
  <si>
    <t>59222089</t>
  </si>
  <si>
    <t>trouba betonová hrdlová s čedičovou výstelkou DN 400 360°</t>
  </si>
  <si>
    <t>1362916892</t>
  </si>
  <si>
    <t>8,5*1,01 'Přepočtené koeficientem množství</t>
  </si>
  <si>
    <t>812442222</t>
  </si>
  <si>
    <t>Montáž podkladků trub od DN 600 do DN 800</t>
  </si>
  <si>
    <t>1521628395</t>
  </si>
  <si>
    <t>Montáž potrubí z trub betonových hrdlových v otevřeném výkopu ve sklonu do 20 % podkladků pod trouby hrdlové DN od 600 do 800</t>
  </si>
  <si>
    <t>27"ks"</t>
  </si>
  <si>
    <t>59223734</t>
  </si>
  <si>
    <t>podkladek pod trouby betonové/ŽB DN 600-800</t>
  </si>
  <si>
    <t>-560340705</t>
  </si>
  <si>
    <t>812472221</t>
  </si>
  <si>
    <t>Montáž potrubí z trub TBH s integrovaným pryžovým těsněním a čedičovou výstelkou otevřený výkop sklon do 20 % DN 800</t>
  </si>
  <si>
    <t>730901981</t>
  </si>
  <si>
    <t>Montáž potrubí z trub betonových hrdlových v otevřeném výkopu ve sklonu do 20 % s integrovaným pryžovým těsněním a čedičovou výstelkou DN 800</t>
  </si>
  <si>
    <t>"stoka B" 77,10"m"</t>
  </si>
  <si>
    <t>59222094</t>
  </si>
  <si>
    <t>trouba betonová hrdlová s čedičovou výstelkou DN 800 360°</t>
  </si>
  <si>
    <t>-693567099</t>
  </si>
  <si>
    <t>78,1*1,01 'Přepočtené koeficientem množství</t>
  </si>
  <si>
    <t>812492221</t>
  </si>
  <si>
    <t>Montáž potrubí z trub TBH s integrovaným pryžovým těsněním a čedičovou výstelkou otevřený výkop sklon do 20 % DN 1000</t>
  </si>
  <si>
    <t>-44814762</t>
  </si>
  <si>
    <t>Montáž potrubí z trub betonových hrdlových v otevřeném výkopu ve sklonu do 20 % s integrovaným pryžovým těsněním a čedičovou výstelkou DN 1000</t>
  </si>
  <si>
    <t>59222097</t>
  </si>
  <si>
    <t>trouba betonová hrdlová s čedičovou výstelkou DN 1000 360°</t>
  </si>
  <si>
    <t>-443374518</t>
  </si>
  <si>
    <t>1*1,01 'Přepočtené koeficientem množství</t>
  </si>
  <si>
    <t>812492222</t>
  </si>
  <si>
    <t>Montáž podkladků trub od DN 1000 do DN 1200</t>
  </si>
  <si>
    <t>1952197780</t>
  </si>
  <si>
    <t>Montáž potrubí z trub betonových hrdlových v otevřeném výkopu ve sklonu do 20 % podkladků pod trouby hrdlové DN od 1000 do 1200</t>
  </si>
  <si>
    <t>1"ks"</t>
  </si>
  <si>
    <t>59223735</t>
  </si>
  <si>
    <t>podkladek pod trouby betonové/ŽB DN 1000-1200</t>
  </si>
  <si>
    <t>-192789114</t>
  </si>
  <si>
    <t>830391811</t>
  </si>
  <si>
    <t>Bourání stávajícího kameninového potrubí DN přes 205 do 400</t>
  </si>
  <si>
    <t>-1713710527</t>
  </si>
  <si>
    <t>Bourání stávajícího potrubí z kameninových trub v otevřeném výkopu DN přes 250 do 400</t>
  </si>
  <si>
    <t>"vybourání stáv řadu - KAM DN300 (stoka B-1)" 10,00"m"</t>
  </si>
  <si>
    <t>831372121</t>
  </si>
  <si>
    <t>Montáž potrubí z trub kameninových hrdlových s integrovaným těsněním výkop sklon do 20 % DN 300</t>
  </si>
  <si>
    <t>-860842992</t>
  </si>
  <si>
    <t>Montáž potrubí z trub kameninových hrdlových s integrovaným těsněním v otevřeném výkopu ve sklonu do 20 % DN 300</t>
  </si>
  <si>
    <t>"stoka B-1" 9,60"m"</t>
  </si>
  <si>
    <t>59710711</t>
  </si>
  <si>
    <t>trouba kameninová glazovaná DN 300 dl 2,50m spojovací systém C Třída 160</t>
  </si>
  <si>
    <t>1943836071</t>
  </si>
  <si>
    <t>10,6*1,015 'Přepočtené koeficientem množství</t>
  </si>
  <si>
    <t>837372221</t>
  </si>
  <si>
    <t>Montáž kameninových tvarovek jednoosých s integrovaným těsněním otevřený výkop DN 300</t>
  </si>
  <si>
    <t>-95139542</t>
  </si>
  <si>
    <t>Montáž kameninových tvarovek na potrubí z trub kameninových v otevřeném výkopu s integrovaným těsněním jednoosých DN 300</t>
  </si>
  <si>
    <t>(2+1)"ks"</t>
  </si>
  <si>
    <t>59710849</t>
  </si>
  <si>
    <t>trouba kameninová glazovaná zkrácená DN 300 dl 60(75)cm třída 160 spojovací systém C</t>
  </si>
  <si>
    <t>-187021774</t>
  </si>
  <si>
    <t>"vtok do šachet - hlavní řad (GZ)" 1"ks"</t>
  </si>
  <si>
    <t>"napojení na stáv stoku" 1"ks"</t>
  </si>
  <si>
    <t>59710879</t>
  </si>
  <si>
    <t>trouba kameninová glazovaná zkrácená bez hrdla DN 300 dl 60(75)cm třída 160 spojovací systém C</t>
  </si>
  <si>
    <t>-136607795</t>
  </si>
  <si>
    <t>"výtok z šachet - hlavní řad (GA)" 1"ks"</t>
  </si>
  <si>
    <t>890451851</t>
  </si>
  <si>
    <t>Bourání šachet z prefabrikovaných skruží strojně obestavěného prostoru přes 3 do 5 m3</t>
  </si>
  <si>
    <t>566684332</t>
  </si>
  <si>
    <t>Bourání šachet a jímek strojně velikosti obestavěného prostoru přes 3 do 5 m3 z prefabrikovaných skruží</t>
  </si>
  <si>
    <t>"Vybourání 2ks kanalizačních šachet" 2*(3,14*0,62*0,62*3,10)</t>
  </si>
  <si>
    <t>-480403241</t>
  </si>
  <si>
    <t>1484936280</t>
  </si>
  <si>
    <t>"BET DN400" 1"úsek"</t>
  </si>
  <si>
    <t>892472121.R</t>
  </si>
  <si>
    <t>Tlaková zkouška vzduchem potrubí DN 800 těsnícím vakem ucpávkovým vč revizních šachet</t>
  </si>
  <si>
    <t>-809499531</t>
  </si>
  <si>
    <t>Tlakové zkoušky vzduchem těsnícími vaky ucpávkovými DN 800 vč revizních šachet</t>
  </si>
  <si>
    <t>"BET DN800" 4"úseky"</t>
  </si>
  <si>
    <t>894411311</t>
  </si>
  <si>
    <t>Osazení betonových nebo železobetonových dílců pro šachty skruží rovných</t>
  </si>
  <si>
    <t>1108846715</t>
  </si>
  <si>
    <t>(6+6+3)"ks"</t>
  </si>
  <si>
    <t>59224160</t>
  </si>
  <si>
    <t>skruž kanalizační s ocelovými stupadly 100x25x12cm</t>
  </si>
  <si>
    <t>-581113239</t>
  </si>
  <si>
    <t>"prefa šachty" 6"ks"</t>
  </si>
  <si>
    <t>59224161</t>
  </si>
  <si>
    <t>skruž kanalizační s ocelovými stupadly 100x50x12cm</t>
  </si>
  <si>
    <t>184132190</t>
  </si>
  <si>
    <t>59224162</t>
  </si>
  <si>
    <t>skruž kanalizační s ocelovými stupadly 100x100x12cm</t>
  </si>
  <si>
    <t>1028216318</t>
  </si>
  <si>
    <t>592243480</t>
  </si>
  <si>
    <t>těsnění elastomerové pro spojení šachetních dílů DN 1000</t>
  </si>
  <si>
    <t>-21321849</t>
  </si>
  <si>
    <t>22"ks"</t>
  </si>
  <si>
    <t>59224341</t>
  </si>
  <si>
    <t>těsnění elastomerové pro spojení šachetních dílů DN 1200</t>
  </si>
  <si>
    <t>-630760656</t>
  </si>
  <si>
    <t>5"ks"</t>
  </si>
  <si>
    <t>894412411</t>
  </si>
  <si>
    <t>Osazení betonových nebo železobetonových dílců pro šachty skruží přechodových</t>
  </si>
  <si>
    <t>605072052</t>
  </si>
  <si>
    <t>(7+5)"ks"</t>
  </si>
  <si>
    <t>59224312</t>
  </si>
  <si>
    <t>kónus šachetní betonový kapsové plastové stupadlo 100x62,5x58cm</t>
  </si>
  <si>
    <t>-1909518932</t>
  </si>
  <si>
    <t>"prefa šachta" 7"ks"</t>
  </si>
  <si>
    <t>59224421</t>
  </si>
  <si>
    <t>deska betonová přechodová šachty DN 1200 kanalizační 147/100x25cm</t>
  </si>
  <si>
    <t>-1463449353</t>
  </si>
  <si>
    <t>"prefa šachty" 5"ks"</t>
  </si>
  <si>
    <t>894414111</t>
  </si>
  <si>
    <t>Osazení betonových nebo železobetonových dílců pro šachty skruží základových (dno)</t>
  </si>
  <si>
    <t>-1762684740</t>
  </si>
  <si>
    <t>(1+1+5)"ks"</t>
  </si>
  <si>
    <t>59224062.R1</t>
  </si>
  <si>
    <t>dno betonové šachtové kulaté DN 1000 - na potrubí DN300 (stavební výška 0,60m) - s čedičovým obkladem</t>
  </si>
  <si>
    <t>-1615423238</t>
  </si>
  <si>
    <t>59224062.R2</t>
  </si>
  <si>
    <t>dno betonové šachtové kulaté DN 1000 - na potrubí DN400 (stavební výška 0,80m) - s čedičovým obkladem</t>
  </si>
  <si>
    <t>-2088062353</t>
  </si>
  <si>
    <t>59224062.R3</t>
  </si>
  <si>
    <t>dno betonové šachtové kulaté DN 1200 - na potrubí DN800 (stavební výška 1,155m) - s čedičovým obkladem</t>
  </si>
  <si>
    <t>-317258325</t>
  </si>
  <si>
    <t>-93908228</t>
  </si>
  <si>
    <t>"Vybourání 2ks kanalizačních šachet" 2"ks"</t>
  </si>
  <si>
    <t>899103112</t>
  </si>
  <si>
    <t>Osazení poklopů litinových nebo ocelových včetně rámů pro třídu zatížení B125, C250</t>
  </si>
  <si>
    <t>-888033340</t>
  </si>
  <si>
    <t>Osazení poklopů litinových a ocelových včetně rámů pro třídu zatížení B125, C250</t>
  </si>
  <si>
    <t>55241011.R</t>
  </si>
  <si>
    <t>poklop třída B125, celolitinový s logem VaK MB, vstup 600mm bez ventilace</t>
  </si>
  <si>
    <t>-352988186</t>
  </si>
  <si>
    <t>"prefa šachty" 1"ks"</t>
  </si>
  <si>
    <t>Osazení poklopů litinových nebo ocelových včetně rámů pro třídu zatížení D400, E600</t>
  </si>
  <si>
    <t>-308198812</t>
  </si>
  <si>
    <t>Osazení poklopů litinových a ocelových včetně rámů pro třídu zatížení D400, E600</t>
  </si>
  <si>
    <t>6"ks"</t>
  </si>
  <si>
    <t>55241014.R</t>
  </si>
  <si>
    <t>poklop třída D400, samonivelační celolitinový s logem VaK MB, vstup 600mm bez ventilace</t>
  </si>
  <si>
    <t>-42301785</t>
  </si>
  <si>
    <t>899620121.R</t>
  </si>
  <si>
    <t>Přepojení stáv přípojky na nový řad - kompletní provedení</t>
  </si>
  <si>
    <t>-156546411</t>
  </si>
  <si>
    <t>899722112</t>
  </si>
  <si>
    <t>Krytí potrubí z plastů výstražnou fólií z PVC 25 cm</t>
  </si>
  <si>
    <t>1196260776</t>
  </si>
  <si>
    <t>Krytí potrubí z plastů výstražnou fólií z PVC šířky 25 cm</t>
  </si>
  <si>
    <t>899910212.R</t>
  </si>
  <si>
    <t>Výplň potrubí pod tlakem cementopopílkovou suspenzí</t>
  </si>
  <si>
    <t>1244830268</t>
  </si>
  <si>
    <t>"stoka B - vyplnění stáv potrubí DN800" 72,00*(3,14*0,40*0,40)</t>
  </si>
  <si>
    <t>899999999.R1</t>
  </si>
  <si>
    <t>Propojení nového a stávajícího potrubí DN300 - kompletní provedení</t>
  </si>
  <si>
    <t>1593261254</t>
  </si>
  <si>
    <t>899999999.R2</t>
  </si>
  <si>
    <t>Propojení nového a stávajícího potrubí DN400 - kompletní provedení</t>
  </si>
  <si>
    <t>142158469</t>
  </si>
  <si>
    <t>90</t>
  </si>
  <si>
    <t>899999999.R3</t>
  </si>
  <si>
    <t>Propojení nového a stávajícího potrubí DN800 - kompletní provedení</t>
  </si>
  <si>
    <t>-700312972</t>
  </si>
  <si>
    <t>91</t>
  </si>
  <si>
    <t>899999999.R4</t>
  </si>
  <si>
    <t>Propojení nového a stávajícího potrubí DN1000 - kompletní provedení</t>
  </si>
  <si>
    <t>-1392508677</t>
  </si>
  <si>
    <t>92</t>
  </si>
  <si>
    <t>-1016398413</t>
  </si>
  <si>
    <t>dlažba zalitá asfaltem</t>
  </si>
  <si>
    <t>"komunikace asfalt - asfalt tl 0,08m" (77,08+4,80+7,49)*2</t>
  </si>
  <si>
    <t>93</t>
  </si>
  <si>
    <t>1360696623</t>
  </si>
  <si>
    <t>"beton-šachty" 2,694"t"</t>
  </si>
  <si>
    <t>"kamenina potrubí" 0,72"t"</t>
  </si>
  <si>
    <t>"bet potrubí" 2,464"t"</t>
  </si>
  <si>
    <t>94</t>
  </si>
  <si>
    <t>896703406</t>
  </si>
  <si>
    <t>95</t>
  </si>
  <si>
    <t>-1015629172</t>
  </si>
  <si>
    <t>"kamenivo" (48,168+2,401)"t"</t>
  </si>
  <si>
    <t>96</t>
  </si>
  <si>
    <t>-1033863656</t>
  </si>
  <si>
    <t>"zámková dlažba" 0,798"t"</t>
  </si>
  <si>
    <t>97</t>
  </si>
  <si>
    <t>-426438268</t>
  </si>
  <si>
    <t>98</t>
  </si>
  <si>
    <t>-629517133</t>
  </si>
  <si>
    <t>99</t>
  </si>
  <si>
    <t>-895289152</t>
  </si>
  <si>
    <t>SO 305 - Odvodnění komunikace v ulici Bratří Bendů</t>
  </si>
  <si>
    <t>305 - Odvodnění komunikace v ulici Bratří Bendů</t>
  </si>
  <si>
    <t xml:space="preserve">Objekt bude financován následujícím způsobem:  -podíl města 5% -KSÚS 95%</t>
  </si>
  <si>
    <t>PSV - Práce a dodávky PSV</t>
  </si>
  <si>
    <t xml:space="preserve">    711 - Izolace proti vodě, vlhkosti a plynům</t>
  </si>
  <si>
    <t>-1614180593</t>
  </si>
  <si>
    <t>"komunikace asfalt - dlažba zalitá živicí" ((290,77+160,55)*1,25+(72,00+21*1,00)*1,15)</t>
  </si>
  <si>
    <t>-1144534948</t>
  </si>
  <si>
    <t>"komunikace asfalt - kamenivo tl 0,16m" ((290,77+160,55)*1,25+(72,00+21*1,00)*1,15)</t>
  </si>
  <si>
    <t>-1836405460</t>
  </si>
  <si>
    <t>"komunikace asfalt - kamenivo tl 0,17m" ((290,77+160,55)*1,25+(72,00+21*1,00)*1,15)</t>
  </si>
  <si>
    <t>113154234</t>
  </si>
  <si>
    <t>Frézování živičného krytu tl 100 mm pruh š přes 1 do 2 m pl přes 500 do 1000 m2 bez překážek v trase</t>
  </si>
  <si>
    <t>-249207375</t>
  </si>
  <si>
    <t>Frézování živičného podkladu nebo krytu s naložením na dopravní prostředek plochy přes 500 do 1 000 m2 bez překážek v trase pruhu šířky přes 1 m do 2 m, tloušťky vrstvy 100 mm</t>
  </si>
  <si>
    <t>"komunikace asfalt - asfalt tl 0,084m" ((290,77+160,55)*1,25+(72,00+21*1,00)*1,15)</t>
  </si>
  <si>
    <t>-1155913099</t>
  </si>
  <si>
    <t>"předpoklad 110% z trasy" (72,00+456,40)"m"*1,1</t>
  </si>
  <si>
    <t>-1985410636</t>
  </si>
  <si>
    <t>"předpoklad 40 dní" 40"dní"</t>
  </si>
  <si>
    <t>1392468971</t>
  </si>
  <si>
    <t>"dle podélného profilu - vodovod" 2*1,25</t>
  </si>
  <si>
    <t>"dle podélného profilu - plynovod" 1*1,25</t>
  </si>
  <si>
    <t>-1261110735</t>
  </si>
  <si>
    <t>"dle podélného profilu - elektro" 13*1,25</t>
  </si>
  <si>
    <t>-377750105</t>
  </si>
  <si>
    <t>"mírně zasíťovaná lokalita" 2/100*(215,652*2+107,826+417,046*2+208,523)"m3"</t>
  </si>
  <si>
    <t>1503041818</t>
  </si>
  <si>
    <t>"zeleň tl 0,15m - jámy" (8,10*4,80+9,50*9,50)</t>
  </si>
  <si>
    <t>"zeleň tl 0,15m - rýhy" (5,07*1,25)</t>
  </si>
  <si>
    <t>-1207326684</t>
  </si>
  <si>
    <t>"předpoklad 10% ze zásypu" 892,577"m3"*0,1</t>
  </si>
  <si>
    <t>131251205</t>
  </si>
  <si>
    <t>Hloubení jam zapažených v hornině třídy těžitelnosti I skupiny 3 objem do 1000 m3 strojně</t>
  </si>
  <si>
    <t>-1095162230</t>
  </si>
  <si>
    <t>Hloubení zapažených jam a zářezů strojně s urovnáním dna do předepsaného profilu a spádu v hornině třídy těžitelnosti I skupiny 3 přes 500 do 1 000 m3</t>
  </si>
  <si>
    <t>"pro ORL" 8,10*4,80*3,72 + 4,30*4,80*(4,27-3,72)</t>
  </si>
  <si>
    <t>"pro studny" 9,50*9,50*4,46</t>
  </si>
  <si>
    <t>"odpočet Zpev / nezpev ploch"</t>
  </si>
  <si>
    <t>"zeleň tl 0,15m" -(8,10*4,80+9,50*9,50)*0,15</t>
  </si>
  <si>
    <t>"Z toho v tř. 3 uvažováno 40%" 539,131"m3"*0,4</t>
  </si>
  <si>
    <t>131351205</t>
  </si>
  <si>
    <t>Hloubení jam zapažených v hornině třídy těžitelnosti II skupiny 4 objem do 1000 m3 strojně</t>
  </si>
  <si>
    <t>210794095</t>
  </si>
  <si>
    <t>Hloubení zapažených jam a zářezů strojně s urovnáním dna do předepsaného profilu a spádu v hornině třídy těžitelnosti II skupiny 4 přes 500 do 1 000 m3</t>
  </si>
  <si>
    <t>"Celkový výkop dle hloubení jam v tř.3 strojně, v tř 4 předpoklad 40%" 0,4*539,131"m3"</t>
  </si>
  <si>
    <t>131451205</t>
  </si>
  <si>
    <t>Hloubení jam zapažených v hornině třídy těžitelnosti II skupiny 5 objem do 1000 m3 strojně</t>
  </si>
  <si>
    <t>1386821791</t>
  </si>
  <si>
    <t>Hloubení zapažených jam a zářezů strojně s urovnáním dna do předepsaného profilu a spádu v hornině třídy těžitelnosti II skupiny 5 přes 500 do 1 000 m3</t>
  </si>
  <si>
    <t>"Celkový výkop dle hloubení jam v tř.3 strojně, v tř 5 předpoklad 20%" 0,2*539,131"m3"</t>
  </si>
  <si>
    <t>132254206</t>
  </si>
  <si>
    <t>Hloubení zapažených rýh š do 2000 mm v hornině třídy těžitelnosti I skupiny 3 objem do 5000 m3</t>
  </si>
  <si>
    <t>-51407597</t>
  </si>
  <si>
    <t>Hloubení zapažených rýh šířky přes 800 do 2 000 mm strojně s urovnáním dna do předepsaného profilu a spádu v hornině třídy těžitelnosti I skupiny 3 přes 1 000 do 5 000 m3</t>
  </si>
  <si>
    <t>Stoka A -plast DN300</t>
  </si>
  <si>
    <t>"km 0,00000-0,00166" 1,66*(1,99+1,95)*0,5*1,25</t>
  </si>
  <si>
    <t>"0,00166-0,02293" 21,27*(1,95+1,80)*0,5*1,25</t>
  </si>
  <si>
    <t>"0,02293-0,04584" 22,91*(1,80+2,10)*0,5*1,25</t>
  </si>
  <si>
    <t>"0,04584-0,09584" 50,00*(2,10+1,95)*0,5*1,25</t>
  </si>
  <si>
    <t>"0,09584-0,14584" 50,00*(1,95+2,20)*0,5*1,25</t>
  </si>
  <si>
    <t>"0,14584-0,19584" 50,00*(2,20+2,11)*0,5*1,25</t>
  </si>
  <si>
    <t>"0,19584-0,24584" 50,00*(2,11+2,20)*0,5*1,25</t>
  </si>
  <si>
    <t>"0,24584-0,29584" 50,00*(2,20+2,20)*0,5*1,25</t>
  </si>
  <si>
    <t>"rozšíření pro šachty" 1,80*(1,80-1,25)*(1,95+1,80+2,10+1,95+2,20+2,11+2,20+2,20)</t>
  </si>
  <si>
    <t>"prohloubení pro šachty" 8"ks"*(1,80*1,80*0,30)</t>
  </si>
  <si>
    <t>Stoka B -plast DN300</t>
  </si>
  <si>
    <t>"km 0,00000-0,01300" 13,00*(2,21+2,37)*0,5*1,25</t>
  </si>
  <si>
    <t>"0,01300-0,02667" 13,67*(2,37+2,11)*0,5*1,25</t>
  </si>
  <si>
    <t>"0,02667-0,06055" 33,88*(2,11+1,82)*0,5*1,25</t>
  </si>
  <si>
    <t>"0,06055-0,11055" 50,00*(1,82+1,80)*0,5*1,25</t>
  </si>
  <si>
    <t>"0,11055-0,13555" 25,00*(1,80+1,66)*0,5*1,25</t>
  </si>
  <si>
    <t>"0,13555-0,16055" 25,00*(1,66+2,10)*0,5*1,25</t>
  </si>
  <si>
    <t>"rozšíření pro šachty" 1,80*(1,80-1,25)*(2,11+1,82+1,80+2,10)</t>
  </si>
  <si>
    <t>"prohloubení pro šachty" 4"ks"*(1,80*1,80*0,30)</t>
  </si>
  <si>
    <t>"přípojky DN200+UV" (72,00+21*1,00)*1,80*1,15</t>
  </si>
  <si>
    <t>"komunikace asfalt tl 0,51m" -((290,77+160,55)*1,25+(72,00+21*1,00)*1,15)*0,51</t>
  </si>
  <si>
    <t>"zeleň tl 0,15m" -(5,07*1,25)*0,15</t>
  </si>
  <si>
    <t>"Z toho v tř. 3 uvažováno 40%" 1042,614"m3"*0,4</t>
  </si>
  <si>
    <t>132354206</t>
  </si>
  <si>
    <t>Hloubení zapažených rýh š do 2000 mm v hornině třídy těžitelnosti II skupiny 4 objem do 5000 m3</t>
  </si>
  <si>
    <t>-112341458</t>
  </si>
  <si>
    <t>Hloubení zapažených rýh šířky přes 800 do 2 000 mm strojně s urovnáním dna do předepsaného profilu a spádu v hornině třídy těžitelnosti II skupiny 4 přes 1 000 do 5 000 m3</t>
  </si>
  <si>
    <t>"Celkový výkop dle hloubení rýh v tř.3 strojně, v tř 4 předpoklad 40%" 0,4*1042,614"m3"</t>
  </si>
  <si>
    <t>132454206</t>
  </si>
  <si>
    <t>Hloubení zapažených rýh š do 2000 mm v hornině třídy těžitelnosti II skupiny 5 objem do 5000 m3</t>
  </si>
  <si>
    <t>1913310043</t>
  </si>
  <si>
    <t>Hloubení zapažených rýh šířky přes 800 do 2 000 mm strojně s urovnáním dna do předepsaného profilu a spádu v hornině třídy těžitelnosti II skupiny 5 přes 1 000 do 5 000 m3</t>
  </si>
  <si>
    <t>"Celkový výkop dle hloubení rýh v tř.3 strojně, v tř 5 předpoklad 20%" 0,2*1042,614"m3"</t>
  </si>
  <si>
    <t>151101101</t>
  </si>
  <si>
    <t>Zřízení příložného pažení a rozepření stěn rýh hl do 2 m</t>
  </si>
  <si>
    <t>480438769</t>
  </si>
  <si>
    <t>Zřízení pažení a rozepření stěn rýh pro podzemní vedení příložné pro jakoukoliv mezerovitost, hloubky do 2 m</t>
  </si>
  <si>
    <t>"km 0,00000-0,00166" 1,66*(1,99+1,95)*0,5*2</t>
  </si>
  <si>
    <t>"0,00166-0,02293" 21,27*(1,95+1,80)*0,5*2</t>
  </si>
  <si>
    <t>"0,02293-0,04584" 22,91*(1,80+2,10)*0,5*2</t>
  </si>
  <si>
    <t>"0,02667-0,06055" 33,88*(2,11+1,82)*0,5*2</t>
  </si>
  <si>
    <t>"0,06055-0,11055" 50,00*(1,82+1,80)*0,5*2</t>
  </si>
  <si>
    <t>"0,11055-0,13555" 25,00*(1,80+1,66)*0,5*2</t>
  </si>
  <si>
    <t>"0,13555-0,16055" 25,00*(1,66+2,10)*0,5*2</t>
  </si>
  <si>
    <t>"přípojky DN200+UV" (72,00+21*1,00)*1,80*2</t>
  </si>
  <si>
    <t>648594080</t>
  </si>
  <si>
    <t>"0,04584-0,09584" 50,00*(2,10+1,95)*0,5*2</t>
  </si>
  <si>
    <t>"0,09584-0,14584" 50,00*(1,95+2,20)*0,5*2</t>
  </si>
  <si>
    <t>"0,14584-0,19584" 50,00*(2,20+2,11)*0,5*2</t>
  </si>
  <si>
    <t>"0,19584-0,24584" 50,00*(2,11+2,20)*0,5*2</t>
  </si>
  <si>
    <t>"0,24584-0,29584" 50,00*(2,20+2,20)*0,5*2</t>
  </si>
  <si>
    <t>"km 0,00000-0,01300" 13,00*(2,21+2,37)*0,5*2</t>
  </si>
  <si>
    <t>"0,01300-0,02667" 13,67*(2,37+2,11)*0,5*2</t>
  </si>
  <si>
    <t>151101111</t>
  </si>
  <si>
    <t>Odstranění příložného pažení a rozepření stěn rýh hl do 2 m</t>
  </si>
  <si>
    <t>847254553</t>
  </si>
  <si>
    <t>Odstranění pažení a rozepření stěn rýh pro podzemní vedení s uložením materiálu na vzdálenost do 3 m od kraje výkopu příložné, hloubky do 2 m</t>
  </si>
  <si>
    <t xml:space="preserve">"Dle zřízení příložného pažení do hl.  2m" 1005,10"m2"</t>
  </si>
  <si>
    <t>1099373760</t>
  </si>
  <si>
    <t xml:space="preserve">"Dle zřízení příložného pažení do hl.  4m" 1181,782"m2"</t>
  </si>
  <si>
    <t>151101202</t>
  </si>
  <si>
    <t>Zřízení příložného pažení stěn výkopu hl přes 4 do 8 m</t>
  </si>
  <si>
    <t>1388141244</t>
  </si>
  <si>
    <t>Zřízení pažení stěn výkopu bez rozepření nebo vzepření příložné, hloubky přes 4 do 8 m</t>
  </si>
  <si>
    <t>"pro ORL" 2*(8,10+4,80)*3,72 + 2*(4,30+4,80)*(4,27-3,72)</t>
  </si>
  <si>
    <t>"pro studny" 4*9,50*4,46</t>
  </si>
  <si>
    <t>151101212</t>
  </si>
  <si>
    <t>Odstranění příložného pažení stěn hl přes 4 do 8 m</t>
  </si>
  <si>
    <t>-489745502</t>
  </si>
  <si>
    <t>Odstranění pažení stěn výkopu bez rozepření nebo vzepření s uložením pažin na vzdálenost do 3 m od okraje výkopu příložné, hloubky přes 4 do 8 m</t>
  </si>
  <si>
    <t>"dle zřízení příložného pažení stěn výkopu do 8,0m" 275,466"m2"</t>
  </si>
  <si>
    <t>151101402</t>
  </si>
  <si>
    <t>Zřízení vzepření stěn při pažení příložném hl přes 4 do 8 m</t>
  </si>
  <si>
    <t>553100327</t>
  </si>
  <si>
    <t>Zřízení vzepření zapažených stěn výkopů s potřebným přepažováním při pažení příložném, hloubky přes 4 do 8 m</t>
  </si>
  <si>
    <t>151101412</t>
  </si>
  <si>
    <t>Odstranění vzepření stěn při pažení příložném hl přes 4 do 8 m</t>
  </si>
  <si>
    <t>1477439396</t>
  </si>
  <si>
    <t>Odstranění vzepření stěn výkopů s uložením materiálu na vzdálenost do 3 m od kraje výkopu při pažení příložném, hloubky přes 4 do 8 m</t>
  </si>
  <si>
    <t>161151103</t>
  </si>
  <si>
    <t>Svislé přemístění výkopku z horniny třídy těžitelnosti I skupiny 1 až 3 hl výkopu přes 4 do 8 m</t>
  </si>
  <si>
    <t>142583700</t>
  </si>
  <si>
    <t>Svislé přemístění výkopku strojně bez naložení do dopravní nádoby avšak s vyprázdněním dopravní nádoby na hromadu nebo do dopravního prostředku z horniny třídy těžitelnosti I skupiny 1 až 3 při hloubce výkopu přes 4 do 8 m</t>
  </si>
  <si>
    <t xml:space="preserve">"dle metodiky URS, dle hloubení jam v tř 3" 215,652"m3"*0,5 </t>
  </si>
  <si>
    <t>161151113</t>
  </si>
  <si>
    <t>Svislé přemístění výkopku z horniny třídy těžitelnosti II skupiny 4 a 5 hl výkopu přes 4 do 8 m</t>
  </si>
  <si>
    <t>1548594590</t>
  </si>
  <si>
    <t>Svislé přemístění výkopku strojně bez naložení do dopravní nádoby avšak s vyprázdněním dopravní nádoby na hromadu nebo do dopravního prostředku z horniny třídy těžitelnosti II skupiny 4 a 5 při hloubce výkopu přes 4 do 8 m</t>
  </si>
  <si>
    <t xml:space="preserve">"dle metodiky URS, dle hloubení jam v tř 4" (215,652+107,826)"m3"*0,5 </t>
  </si>
  <si>
    <t>2129650410</t>
  </si>
  <si>
    <t>"dovoz materiálu pro obsyp - z deponie" 359,189"m3"</t>
  </si>
  <si>
    <t>"dovoz materiálu pro lože - z deponie" (65,768+13,104)"m3"</t>
  </si>
  <si>
    <t>"dovoz materiálu pro zásyp nakupovaný - z deponie (50% z celkového množství zásypu)" 892,577"m3"*0,5</t>
  </si>
  <si>
    <t>"dovoz materiálu pro zásyp - na deponii (50% z celkového množství zásypu)" 892,577"m3"*0,5</t>
  </si>
  <si>
    <t>"dovoz materiálu pro zásyp - z deponie (50% z celkového množství zásypu)" 892,577"m3"*0,5</t>
  </si>
  <si>
    <t xml:space="preserve">"ornice na deponii a zpět" 135,468"m2"*0,15*2 </t>
  </si>
  <si>
    <t>808762296</t>
  </si>
  <si>
    <t>"Zemina vytěžená" (215,652*2+107,826+417,046*2+208,523)"m3"</t>
  </si>
  <si>
    <t>"zemina pro zásyp (50%)" -892,577"m3"*0,5</t>
  </si>
  <si>
    <t>"v tř3 předpoklad 40%" 1135,456"m3"*0,4</t>
  </si>
  <si>
    <t>255048152</t>
  </si>
  <si>
    <t>"celkový odvoz dle odvozu v tř 3, v tř4+5 předpoklad 60%" 1135,456"m3"*0,6</t>
  </si>
  <si>
    <t>-2143043046</t>
  </si>
  <si>
    <t xml:space="preserve">"ornice - dovoz z deponie" 135,468"m2"*0,15 </t>
  </si>
  <si>
    <t>-1838097774</t>
  </si>
  <si>
    <t>"Zemina vytěžená na deponii / skládku" (215,652*2+107,826+417,046*2+208,523)"m3"</t>
  </si>
  <si>
    <t xml:space="preserve">"ornice na deponii" 135,468"m2"*0,15 </t>
  </si>
  <si>
    <t>-1372311031</t>
  </si>
  <si>
    <t>"Zemina na skládku dle odvozů na skládku" (454,182+681,274)"m3"</t>
  </si>
  <si>
    <t>"předpoklad 2000kg/m3" 1135,456"m3"*2,00</t>
  </si>
  <si>
    <t>-156415987</t>
  </si>
  <si>
    <t>"celkový výkop" (215,652*2+107,826+417,046*2+208,523)"m3"</t>
  </si>
  <si>
    <t>"obsyp potrubí" -359,189"m3"</t>
  </si>
  <si>
    <t>"podkladní lože" -(65,768+13,104)"m3"</t>
  </si>
  <si>
    <t>"plast DN200" -72,00*(3,14*0,105*0,105)</t>
  </si>
  <si>
    <t>"plast DN300" -(456,40+3,50)*(3,14*0,16*0,16)</t>
  </si>
  <si>
    <t>"šachty" -18,22*(3,14*0,62*0,62)</t>
  </si>
  <si>
    <t>"UV" -21*(3,14*0,275*0,275*1,37)</t>
  </si>
  <si>
    <t>"studny" -4*(3,14*1,65*1,65*4,20)</t>
  </si>
  <si>
    <t>"ORL" -(3,14*1,40*1,40*3,15)-(3,14*1,40*1,40*3,22)</t>
  </si>
  <si>
    <t>-131435435</t>
  </si>
  <si>
    <t>"nakupovaný materiál pro zásyp - 50%, předpoklad 1800kg/m3" 892,577"m3"*0,5*1,8</t>
  </si>
  <si>
    <t>394075972</t>
  </si>
  <si>
    <t xml:space="preserve">"dle zpětného zásypu zeminou (50%)" 892,577"m3"*0,5  </t>
  </si>
  <si>
    <t>-772418792</t>
  </si>
  <si>
    <t>"plast DN200" 72,00*(1,15*0,51 - 3,14*0,105*0,105)</t>
  </si>
  <si>
    <t>"plast DN300" 456,40*(1,25*0,62 - 3,14*0,16*0,16)</t>
  </si>
  <si>
    <t>"propojovací potrubí studní" 3,50*(1,25*0,62 - 3,14*0,16*0,16)</t>
  </si>
  <si>
    <t>-763817270</t>
  </si>
  <si>
    <t>359,189*1,8 'Přepočtené koeficientem množství</t>
  </si>
  <si>
    <t>1655173077</t>
  </si>
  <si>
    <t>-2109617001</t>
  </si>
  <si>
    <t>"komunikace asfalt" ((290,77+160,55)*1,25+(72,00+21*1,00)*1,15)</t>
  </si>
  <si>
    <t>-1354144264</t>
  </si>
  <si>
    <t>"plast DN200" 72,00"m"</t>
  </si>
  <si>
    <t>"plast DN300" 459,90"m"</t>
  </si>
  <si>
    <t>386110000</t>
  </si>
  <si>
    <t>KOMPL KONSTR JÍMEK Z DÍLCŮ BET</t>
  </si>
  <si>
    <t>-1305265016</t>
  </si>
  <si>
    <t>Položka obsahuje:
-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prefabrik. dílci (úprava pohledových ploch, příp. rubových ploch, osazení měřících zařízení, zkoušení a měření dílců a pod.).</t>
  </si>
  <si>
    <t>Poznámka k položce:_x000d_
VČ SKRUŽÍ S OTVORY, STUPADEL A VYROVNÁVACÍCH PRSTENCŮ POD POKLOP</t>
  </si>
  <si>
    <t>Vsakovací studny</t>
  </si>
  <si>
    <t>"studna" 4"ks"*((3,14*1,65*1,65*4,20)-(3,14*1,50*1,50*3,95))</t>
  </si>
  <si>
    <t>386110101.R</t>
  </si>
  <si>
    <t>D+M odlučovače ropných látek - kompletní sestava vč veškerého vnitřního vybavení a nutných stavebních úprav na staveništi (vnitřních / vnějších)</t>
  </si>
  <si>
    <t>-272827923</t>
  </si>
  <si>
    <t>Poznámka k položce:_x000d_
Dle výkresu č.8</t>
  </si>
  <si>
    <t>451572111</t>
  </si>
  <si>
    <t>Lože pod potrubí otevřený výkop z kameniva drobného těženého</t>
  </si>
  <si>
    <t>-1088689808</t>
  </si>
  <si>
    <t>Lože pod potrubí, stoky a drobné objekty v otevřeném výkopu z kameniva drobného těženého 0 až 4 mm</t>
  </si>
  <si>
    <t>"plast DN200" 72,00*1,15*0,10</t>
  </si>
  <si>
    <t>"plast DN300" 456,40*1,25*0,10</t>
  </si>
  <si>
    <t>"propojovací potrubí studní" 3,50*1,25*0,10</t>
  </si>
  <si>
    <t>451573111</t>
  </si>
  <si>
    <t>Lože pod potrubí otevřený výkop ze štěrkopísku</t>
  </si>
  <si>
    <t>-1344189747</t>
  </si>
  <si>
    <t>Lože pod potrubí, stoky a drobné objekty v otevřeném výkopu z písku a štěrkopísku do 63 mm</t>
  </si>
  <si>
    <t>"pod ORL" 3,00*3,00*0,10*2</t>
  </si>
  <si>
    <t>"ve vsakovacích studnách" 4"ks"*(3,14*1,50*1,50*0,40)</t>
  </si>
  <si>
    <t>-238031714</t>
  </si>
  <si>
    <t>(7+6+21)"ks"</t>
  </si>
  <si>
    <t>61115076</t>
  </si>
  <si>
    <t>"prefa šachty" 7"ks"</t>
  </si>
  <si>
    <t>-1294516270</t>
  </si>
  <si>
    <t>59224185.R</t>
  </si>
  <si>
    <t>Vyrovnávací prstenec vpustí výšky 60mm</t>
  </si>
  <si>
    <t>205064005</t>
  </si>
  <si>
    <t>"UV komplet" 21"ks"</t>
  </si>
  <si>
    <t>1852774800</t>
  </si>
  <si>
    <t>-1506815150</t>
  </si>
  <si>
    <t>-262487898</t>
  </si>
  <si>
    <t>"podkladní deska pod šachty" 12"ks"*(1,60*1,60*0,10)</t>
  </si>
  <si>
    <t>"podkladní deska pod UV" (12+9)"ks"*(0,50*0,50*0,10)</t>
  </si>
  <si>
    <t>-1039711197</t>
  </si>
  <si>
    <t>"podkladní deska pod šachty" 12"ks"*(4*1,60*0,10)</t>
  </si>
  <si>
    <t>"podkladní deska pod UV" (12+9)"ks"*(4*0,50*0,10)</t>
  </si>
  <si>
    <t>1577234080</t>
  </si>
  <si>
    <t>564871112</t>
  </si>
  <si>
    <t>Podklad ze štěrkodrtě ŠD plochy přes 100 m2 tl. 260 mm</t>
  </si>
  <si>
    <t>52127196</t>
  </si>
  <si>
    <t>Podklad ze štěrkodrti ŠD s rozprostřením a zhutněním plochy přes 100 m2, po zhutnění tl. 260 mm</t>
  </si>
  <si>
    <t>596811220</t>
  </si>
  <si>
    <t>Kladení betonové dlažby komunikací pro pěší do lože z kameniva velikosti přes 0,09 do 0,25 m2 pl do 50 m2</t>
  </si>
  <si>
    <t>-1217870895</t>
  </si>
  <si>
    <t>Kladení dlažby z betonových nebo kameninových dlaždic komunikací pro pěší s vyplněním spár a se smetením přebytečného materiálu na vzdálenost do 3 m s ložem z kameniva těženého tl. do 30 mm velikosti dlaždic přes 0,09 m2 do 0,25 m2, pro plochy do 50 m2</t>
  </si>
  <si>
    <t>"ve vsakovacích studnách" 4"ks"*(0,50*0,50)</t>
  </si>
  <si>
    <t>59246003</t>
  </si>
  <si>
    <t>dlažba plošná betonová terasová hladká 500x500x50mm</t>
  </si>
  <si>
    <t>-944505796</t>
  </si>
  <si>
    <t>1*1,03 'Přepočtené koeficientem množství</t>
  </si>
  <si>
    <t>871355251.R</t>
  </si>
  <si>
    <t>Kanalizační potrubí plastové tuhost třídy SN16 DN 200 vč veškerých tvarovek</t>
  </si>
  <si>
    <t>-304615960</t>
  </si>
  <si>
    <t>Přípojky</t>
  </si>
  <si>
    <t>"stoka A" 38,20"m"</t>
  </si>
  <si>
    <t>"stoka B" 33,80"m"</t>
  </si>
  <si>
    <t>871375251.R</t>
  </si>
  <si>
    <t>Kanalizační potrubí plastové tuhost třídy SN16 DN 300 vč veškerých tvarovek</t>
  </si>
  <si>
    <t>791447203</t>
  </si>
  <si>
    <t>"stoka A" 295,80"m"</t>
  </si>
  <si>
    <t>"stoka B" 160,60"m"</t>
  </si>
  <si>
    <t>"propojovací potrubí studní" 3,50"m"</t>
  </si>
  <si>
    <t>351418846</t>
  </si>
  <si>
    <t>"stoka A" 7"úseků"</t>
  </si>
  <si>
    <t>"stoka B" 4"úseky"</t>
  </si>
  <si>
    <t>80741263</t>
  </si>
  <si>
    <t>"plast DN 200" 72,00"m"</t>
  </si>
  <si>
    <t>2059104738</t>
  </si>
  <si>
    <t>(6+9)"ks"</t>
  </si>
  <si>
    <t>-1499504070</t>
  </si>
  <si>
    <t>1387995100</t>
  </si>
  <si>
    <t>"prefa šachty" 9"ks"</t>
  </si>
  <si>
    <t>329645702</t>
  </si>
  <si>
    <t>-1640716629</t>
  </si>
  <si>
    <t>12"ks"</t>
  </si>
  <si>
    <t>1106851340</t>
  </si>
  <si>
    <t>"prefa šachta" 12"ks"</t>
  </si>
  <si>
    <t>-1031682884</t>
  </si>
  <si>
    <t>59224062.R</t>
  </si>
  <si>
    <t>dno betonové šachtové kulaté DN 1000 - na potrubí DN300 (stavební výška 0,523m)</t>
  </si>
  <si>
    <t>-93412466</t>
  </si>
  <si>
    <t>895941301</t>
  </si>
  <si>
    <t>Osazení vpusti uliční DN 450 z betonových dílců dno s výtokem</t>
  </si>
  <si>
    <t>-255449323</t>
  </si>
  <si>
    <t>Osazení vpusti uliční z betonových dílců DN 450 dno s výtokem</t>
  </si>
  <si>
    <t>59224498</t>
  </si>
  <si>
    <t>vpusť uliční DN 450 kaliště s odtokem 200mm 450/250x50mm</t>
  </si>
  <si>
    <t>-396226446</t>
  </si>
  <si>
    <t>895941314</t>
  </si>
  <si>
    <t>Osazení vpusti uliční DN 450 z betonových dílců skruž horní 570 mm</t>
  </si>
  <si>
    <t>1445951148</t>
  </si>
  <si>
    <t>Osazení vpusti uliční z betonových dílců DN 450 skruž horní 570 mm</t>
  </si>
  <si>
    <t>"UV komplet - typ 1" 16"ks"</t>
  </si>
  <si>
    <t>59223857</t>
  </si>
  <si>
    <t>skruž betonová horní pro uliční vpusť 450x295x50mm</t>
  </si>
  <si>
    <t>-1550369333</t>
  </si>
  <si>
    <t>895941323</t>
  </si>
  <si>
    <t>Osazení vpusti uliční DN 450 z betonových dílců skruž středová 570 mm</t>
  </si>
  <si>
    <t>15899889</t>
  </si>
  <si>
    <t>Osazení vpusti uliční z betonových dílců DN 450 skruž středová 570 mm</t>
  </si>
  <si>
    <t>59224488</t>
  </si>
  <si>
    <t>skruž betonová středová pro uliční vpusť 450x570x50mm</t>
  </si>
  <si>
    <t>-594586204</t>
  </si>
  <si>
    <t>1459797108</t>
  </si>
  <si>
    <t>4"ks"</t>
  </si>
  <si>
    <t>-515021610</t>
  </si>
  <si>
    <t>"na vsakovací studny" 4"ks"</t>
  </si>
  <si>
    <t>167943097</t>
  </si>
  <si>
    <t>-1243660976</t>
  </si>
  <si>
    <t>"prefa šachty" 12"ks"</t>
  </si>
  <si>
    <t>899204112</t>
  </si>
  <si>
    <t>Osazení mříží litinových včetně rámů a košů na bahno pro třídu zatížení D400, E600</t>
  </si>
  <si>
    <t>541846894</t>
  </si>
  <si>
    <t>59223871</t>
  </si>
  <si>
    <t>koš vysoký pro uliční vpusti žárově Pz plech pro rám 500/500mm</t>
  </si>
  <si>
    <t>-324125701</t>
  </si>
  <si>
    <t>59224481</t>
  </si>
  <si>
    <t>mříž vtoková s rámem pro uliční vpusť 500x500, zatížení 40 tun</t>
  </si>
  <si>
    <t>1244505814</t>
  </si>
  <si>
    <t>-2031204134</t>
  </si>
  <si>
    <t>899999000</t>
  </si>
  <si>
    <t>Potrubí DN300 ve vsakovací studní - kompletní provedení</t>
  </si>
  <si>
    <t>250073648</t>
  </si>
  <si>
    <t>Položka obsahuje dodání předepsahého potrubí vč tvarovek a napojení na venkovní potrubí + ukotvení svislého potrubí ke stěně studny</t>
  </si>
  <si>
    <t>"ve vsakovacích studnách" 4"ks"*2,50"m"</t>
  </si>
  <si>
    <t>-969023938</t>
  </si>
  <si>
    <t>"komunikace asfalt - asfalt tl 0,08m" ((290,77+160,55)*2+(72,00+21*1,00)*2)</t>
  </si>
  <si>
    <t>1233800921</t>
  </si>
  <si>
    <t>"kamenivo" (204,014+216,765)"t"</t>
  </si>
  <si>
    <t>-540023086</t>
  </si>
  <si>
    <t>998276101</t>
  </si>
  <si>
    <t>Přesun hmot pro trubní vedení z trub z plastických hmot otevřený výkop</t>
  </si>
  <si>
    <t>278984890</t>
  </si>
  <si>
    <t>Přesun hmot pro trubní vedení hloubené z trub z plastických hmot nebo sklolaminátových pro vodovody, kanalizace, teplovody, produktovody v otevřeném výkopu dopravní vzdálenost do 15 m</t>
  </si>
  <si>
    <t>PSV</t>
  </si>
  <si>
    <t>Práce a dodávky PSV</t>
  </si>
  <si>
    <t>711</t>
  </si>
  <si>
    <t>Izolace proti vodě, vlhkosti a plynům</t>
  </si>
  <si>
    <t>711491172</t>
  </si>
  <si>
    <t>Provedení doplňků izolace proti vodě na vodorovné ploše z textilií vrstva ochranná</t>
  </si>
  <si>
    <t>1534740229</t>
  </si>
  <si>
    <t>Provedení doplňků izolace proti vodě textilií na ploše vodorovné V vrstva ochranná</t>
  </si>
  <si>
    <t>"ve vsakovacích studnách" 4"ks"*(3,14*1,50*1,50)</t>
  </si>
  <si>
    <t>69311068</t>
  </si>
  <si>
    <t>geotextilie netkaná separační, ochranná, filtrační, drenážní PP 300g/m2</t>
  </si>
  <si>
    <t>-1452407848</t>
  </si>
  <si>
    <t>28,26*1,05 'Přepočtené koeficientem množství</t>
  </si>
  <si>
    <t>998711101</t>
  </si>
  <si>
    <t>Přesun hmot tonážní pro izolace proti vodě, vlhkosti a plynům v objektech v do 6 m</t>
  </si>
  <si>
    <t>1965060747</t>
  </si>
  <si>
    <t>Přesun hmot pro izolace proti vodě, vlhkosti a plynům stanovený z hmotnosti přesunovaného materiálu vodorovná dopravní vzdálenost do 50 m v objektech výšky do 6 m</t>
  </si>
  <si>
    <t>SO 305.1 - Odvodnění komunikace v ulici Bratří Bendů - přípojka</t>
  </si>
  <si>
    <t>305.1 - Odvodnění komunikace v ulici Bratří Bendů - přípojka</t>
  </si>
  <si>
    <t>113106361</t>
  </si>
  <si>
    <t>Rozebrání dlažeb při překopech vozovek z drobných kostek s ložem z kameniva strojně pl do 15 m2</t>
  </si>
  <si>
    <t>-1218694672</t>
  </si>
  <si>
    <t>Rozebrání dlažeb a dílců při překopech inženýrských sítí s přemístěním hmot na skládku na vzdálenost do 3 m nebo s naložením na dopravní prostředek strojně plochy jednotlivě do 15 m2 vozovek a ploch, s jakoukoliv výplní spár z drobných kostek nebo odseků s ložem z kameniva těženého</t>
  </si>
  <si>
    <t>"komunikace asfalt - dlažba zalitá živicí" (6,80*1,40)</t>
  </si>
  <si>
    <t>113107412</t>
  </si>
  <si>
    <t>Odstranění podkladu z kameniva těženého tl přes 100 do 200 mm při překopech strojně pl do 15 m2</t>
  </si>
  <si>
    <t>733945388</t>
  </si>
  <si>
    <t>Odstranění podkladů nebo krytů při překopech inženýrských sítí s přemístěním hmot na skládku ve vzdálenosti do 3 m nebo s naložením na dopravní prostředek strojně plochy jednotlivě do 15 m2 z kameniva těženého, o tl. vrstvy přes 100 do 200 mm</t>
  </si>
  <si>
    <t>"komunikace asfalt - kamenivo tl 0,16m" (6,80*1,40)</t>
  </si>
  <si>
    <t>861987783</t>
  </si>
  <si>
    <t>"komunikace asfalt - kamenivo tl 0,17m" (6,80*1,40)</t>
  </si>
  <si>
    <t>-2055495423</t>
  </si>
  <si>
    <t>"komunikace asfalt - asfalt tl 0,084m" (6,80*1,40)</t>
  </si>
  <si>
    <t>218385812</t>
  </si>
  <si>
    <t>"předpoklad" 15"hodin"</t>
  </si>
  <si>
    <t>-1918327489</t>
  </si>
  <si>
    <t>"předpoklad 3 dny" 3"dny"</t>
  </si>
  <si>
    <t>121151103</t>
  </si>
  <si>
    <t>Sejmutí ornice plochy do 100 m2 tl vrstvy do 200 mm strojně</t>
  </si>
  <si>
    <t>1144386482</t>
  </si>
  <si>
    <t>Sejmutí ornice strojně při souvislé ploše do 100 m2, tl. vrstvy do 200 mm</t>
  </si>
  <si>
    <t>"zeleň tl 0,15m" (11,00*1,40)</t>
  </si>
  <si>
    <t>2093534604</t>
  </si>
  <si>
    <t>"předpoklad 10% ze zásypu" 21,742"m3"*0,1</t>
  </si>
  <si>
    <t>132254202</t>
  </si>
  <si>
    <t>Hloubení zapažených rýh š do 2000 mm v hornině třídy těžitelnosti I skupiny 3 objem do 50 m3</t>
  </si>
  <si>
    <t>-886639860</t>
  </si>
  <si>
    <t>Hloubení zapažených rýh šířky přes 800 do 2 000 mm strojně s urovnáním dna do předepsaného profilu a spádu v hornině třídy těžitelnosti I skupiny 3 přes 20 do 50 m3</t>
  </si>
  <si>
    <t>Bezpečnostní přepad- KAM DN300</t>
  </si>
  <si>
    <t>"km 0,00000-0,01780" 17,80*(1,61+1,99)*0,5*1,40</t>
  </si>
  <si>
    <t>"KAM DN300" 17,80*1,40*0,10</t>
  </si>
  <si>
    <t>"komunikace asfalt tl 0,51m" -(6,80*1,40)*0,51</t>
  </si>
  <si>
    <t>"ornice tl 0,15m" -(11,00*1,40)*0,15</t>
  </si>
  <si>
    <t>"Z toho v tř. 3 uvažováno 40%" 40,183"m3"*0,4</t>
  </si>
  <si>
    <t>132354202</t>
  </si>
  <si>
    <t>Hloubení zapažených rýh š do 2000 mm v hornině třídy těžitelnosti II skupiny 4 objem do 50 m3</t>
  </si>
  <si>
    <t>-1355782992</t>
  </si>
  <si>
    <t>Hloubení zapažených rýh šířky přes 800 do 2 000 mm strojně s urovnáním dna do předepsaného profilu a spádu v hornině třídy těžitelnosti II skupiny 4 přes 20 do 50 m3</t>
  </si>
  <si>
    <t>"Celkový výkop dle hloubení rýh v tř.3 strojně, v tř 4 předpoklad 40%" 0,4*40,183"m3"</t>
  </si>
  <si>
    <t>132454202</t>
  </si>
  <si>
    <t>Hloubení zapažených rýh š do 2000 mm v hornině třídy těžitelnosti II skupiny 5 objem do 50 m3</t>
  </si>
  <si>
    <t>-1243910594</t>
  </si>
  <si>
    <t>Hloubení zapažených rýh šířky přes 800 do 2 000 mm strojně s urovnáním dna do předepsaného profilu a spádu v hornině třídy těžitelnosti II skupiny 5 přes 20 do 50 m3</t>
  </si>
  <si>
    <t>"Celkový výkop dle hloubení rýh v tř.3 strojně, v tř 5 předpoklad 20%" 0,2*40,183"m3"</t>
  </si>
  <si>
    <t>619462222</t>
  </si>
  <si>
    <t>"km 0,00000-0,01780" 17,80*(1,61+1,99)*0,5*2</t>
  </si>
  <si>
    <t>"KAM DN300" 17,80*2*0,10</t>
  </si>
  <si>
    <t>144438235</t>
  </si>
  <si>
    <t xml:space="preserve">"Dle zřízení příložného pažení do hl.  2m" 67,64"m2"</t>
  </si>
  <si>
    <t>-265802168</t>
  </si>
  <si>
    <t>"dovoz materiálu pro obsyp - z deponie" 12,856"m3"</t>
  </si>
  <si>
    <t>"dovoz materiálu pro zásyp nakupovaný - z deponie (50% z celkového množství zásypu)" 21,742"m3"*0,5</t>
  </si>
  <si>
    <t>"dovoz materiálu pro zásyp - na deponii (50% z celkového množství zásypu)" 21,742"m3"*0,5</t>
  </si>
  <si>
    <t>"dovoz materiálu pro zásyp - z deponie (50% z celkového množství zásypu)" 21,742"m3"*0,5</t>
  </si>
  <si>
    <t>"ornice na deponii a zpět" 15,40"m2"*0,15*2</t>
  </si>
  <si>
    <t>404055444</t>
  </si>
  <si>
    <t>"Zemina vytěžená" (16,073*2+8,037)"m3"</t>
  </si>
  <si>
    <t>"zemina pro zásyp (50%)" -21,742"m3"*0,5</t>
  </si>
  <si>
    <t>"v tř3 předpoklad 40%" 29,312"m3"*0,4</t>
  </si>
  <si>
    <t>-864566733</t>
  </si>
  <si>
    <t>"celkový odvoz dle odvozu v tř 3, v tř4+5 předpoklad 60%" 29,312"m3"*0,6</t>
  </si>
  <si>
    <t>167151101</t>
  </si>
  <si>
    <t>Nakládání výkopku z hornin třídy těžitelnosti I skupiny 1 až 3 do 100 m3</t>
  </si>
  <si>
    <t>705992440</t>
  </si>
  <si>
    <t>Nakládání, skládání a překládání neulehlého výkopku nebo sypaniny strojně nakládání, množství do 100 m3, z horniny třídy těžitelnosti I, skupiny 1 až 3</t>
  </si>
  <si>
    <t>"ornice z deponie" 15,40"m2"*0,15</t>
  </si>
  <si>
    <t>1616636307</t>
  </si>
  <si>
    <t>"Zemina vytěžená na deponii / skládku" (16,073*2+8,037)"m3"</t>
  </si>
  <si>
    <t>"ornice na deponii" 15,40"m2"*0,15</t>
  </si>
  <si>
    <t>1198007643</t>
  </si>
  <si>
    <t>"Zemina na skládku dle odvozů na skládku" (11,725+17,587)"m3"</t>
  </si>
  <si>
    <t>"předpoklad 2000kg/m3" 29,312"m3"*2,00</t>
  </si>
  <si>
    <t>321963201</t>
  </si>
  <si>
    <t>"celkový výkop" (16,073*2+8,037)"m3"</t>
  </si>
  <si>
    <t>"obsyp potrubí" -12,856"m3"</t>
  </si>
  <si>
    <t>"podkladní sedlo vč podkladní desky" -3,774"m3"</t>
  </si>
  <si>
    <t>"KAM DN300" -17,80*(3,14*0,18*0,18)</t>
  </si>
  <si>
    <t>1744747325</t>
  </si>
  <si>
    <t>"nakupovaný materiál pro zásyp - 50%, předpoklad 1800kg/m3" 21,742"m3"*0,5*1,8</t>
  </si>
  <si>
    <t>284707517</t>
  </si>
  <si>
    <t xml:space="preserve">"dle zpětného zásypu zeminou (50%)" 21,742"m3"*0,5  </t>
  </si>
  <si>
    <t>1825850508</t>
  </si>
  <si>
    <t>"KAM DN300" 17,80*(1,40*0,66 - 3,14*0,18*0,18 - "sedlo" 0,10"m2")</t>
  </si>
  <si>
    <t>58337331</t>
  </si>
  <si>
    <t>štěrkopísek frakce 0/22</t>
  </si>
  <si>
    <t>718698758</t>
  </si>
  <si>
    <t>12,856*1,8 'Přepočtené koeficientem množství</t>
  </si>
  <si>
    <t>153617168</t>
  </si>
  <si>
    <t>-629642385</t>
  </si>
  <si>
    <t>"komunikace asfalt - provizorní povrch (celková tl 0,51m)" (6,80*1,40)</t>
  </si>
  <si>
    <t>1357538148</t>
  </si>
  <si>
    <t>"KAM DN300" 17,80"m"</t>
  </si>
  <si>
    <t>-2100336961</t>
  </si>
  <si>
    <t>2087953225</t>
  </si>
  <si>
    <t>-56584847</t>
  </si>
  <si>
    <t>"podkladní deska pod šachty" 1"ks"*(1,60*1,60*0,10)</t>
  </si>
  <si>
    <t>306362864</t>
  </si>
  <si>
    <t>"KAM DN300" 17,80*1,40*0,08</t>
  </si>
  <si>
    <t>"KAM DN300" 17,80*0,10"m2"</t>
  </si>
  <si>
    <t>-1350077108</t>
  </si>
  <si>
    <t>"podkladní deska pod šachty" 1"ks"*(4*1,60*0,10)</t>
  </si>
  <si>
    <t>564861012</t>
  </si>
  <si>
    <t>Podklad ze štěrkodrtě ŠD plochy do 100 m2 tl 210 mm</t>
  </si>
  <si>
    <t>1275246018</t>
  </si>
  <si>
    <t>Podklad ze štěrkodrti ŠD s rozprostřením a zhutněním plochy jednotlivě do 100 m2, po zhutnění tl. 210 mm</t>
  </si>
  <si>
    <t>564871016</t>
  </si>
  <si>
    <t>Podklad ze štěrkodrtě ŠD plochy do 100 m2 tl 300 mm</t>
  </si>
  <si>
    <t>-331821960</t>
  </si>
  <si>
    <t>Podklad ze štěrkodrti ŠD s rozprostřením a zhutněním plochy jednotlivě do 100 m2, po zhutnění tl. 300 mm</t>
  </si>
  <si>
    <t>509972932</t>
  </si>
  <si>
    <t>"bezpečnostní přepad" 17,80"m"</t>
  </si>
  <si>
    <t>-1084060372</t>
  </si>
  <si>
    <t>17,8*1,015 'Přepočtené koeficientem množství</t>
  </si>
  <si>
    <t>-891172012</t>
  </si>
  <si>
    <t>(2+2)"ks"</t>
  </si>
  <si>
    <t>2132395948</t>
  </si>
  <si>
    <t>"vtok do šachet - hlavní řad (GZ)" 2"ks"</t>
  </si>
  <si>
    <t>187402764</t>
  </si>
  <si>
    <t>"výtok z šachet - hlavní řad (GA)" 2"ks"</t>
  </si>
  <si>
    <t>890431851</t>
  </si>
  <si>
    <t>Bourání šachet z prefabrikovaných skruží strojně obestavěného prostoru přes 1,5 do 3 m3</t>
  </si>
  <si>
    <t>-1323876407</t>
  </si>
  <si>
    <t>Bourání šachet a jímek strojně velikosti obestavěného prostoru přes 1,5 do 3 m3 z prefabrikovaných skruží</t>
  </si>
  <si>
    <t>"úprava kanalizačních šachet" 1"ks"*(3,14*0,62*0,62*1,70)</t>
  </si>
  <si>
    <t>-831128651</t>
  </si>
  <si>
    <t>894201161</t>
  </si>
  <si>
    <t>Dno šachet tl přes 200 mm z prostého betonu se zvýšenými nároky na prostředí tř. C 30/37</t>
  </si>
  <si>
    <t>271999895</t>
  </si>
  <si>
    <t>Ostatní konstrukce na trubním vedení z prostého betonu dno šachet tloušťky přes 200 mm z betonu se zvýšenými nároky na prostředí tř. C 30/37</t>
  </si>
  <si>
    <t>"vytvoření kynety kolem Parshallova žlabu" 0,45"m3"</t>
  </si>
  <si>
    <t>331847625</t>
  </si>
  <si>
    <t>59224424</t>
  </si>
  <si>
    <t>skruž betonové šachty DN 1200 kanalizační 120x50x13,5cm, stupadla poplastovaná</t>
  </si>
  <si>
    <t>818345973</t>
  </si>
  <si>
    <t>1187431951</t>
  </si>
  <si>
    <t>894411311.R1</t>
  </si>
  <si>
    <t>Obnova šachty z prefa skruží - kompletní provedení</t>
  </si>
  <si>
    <t>-192434706</t>
  </si>
  <si>
    <t>Poznámka k položce:_x000d_
Předpoklad na výšku cca 1,7m. Pouze prefa skruže, poklop vykázán zvlášť</t>
  </si>
  <si>
    <t>"úprava kanalizačních šachet" 1"ks"</t>
  </si>
  <si>
    <t>894414211</t>
  </si>
  <si>
    <t>Osazení betonových nebo železobetonových dílců pro šachty desek zákrytových</t>
  </si>
  <si>
    <t>-972997169</t>
  </si>
  <si>
    <t>59224422</t>
  </si>
  <si>
    <t>deska betonová zákrytová šachty DN 1200 kanalizační 147/62,5x16,5cm</t>
  </si>
  <si>
    <t>-1567958156</t>
  </si>
  <si>
    <t>568763196</t>
  </si>
  <si>
    <t>59224062.R4</t>
  </si>
  <si>
    <t>dno betonové šachtové kulaté DN 1200 - na potrubí DN300 (stavební výška 0,80m)</t>
  </si>
  <si>
    <t>-931740247</t>
  </si>
  <si>
    <t>D+M Parshallova žlabu - kompletní provedení</t>
  </si>
  <si>
    <t>-1542952030</t>
  </si>
  <si>
    <t>1072806224</t>
  </si>
  <si>
    <t>-665174700</t>
  </si>
  <si>
    <t>-1245578791</t>
  </si>
  <si>
    <t>"nová šachta" 1"ks"</t>
  </si>
  <si>
    <t>899620121.RX</t>
  </si>
  <si>
    <t>Výřez, napojení a utěsnění potrubí DN 300 do betonové šachty otevřený výkop - kompletní provedení</t>
  </si>
  <si>
    <t>72128990</t>
  </si>
  <si>
    <t>"přepad - obě strany" 2"ks"</t>
  </si>
  <si>
    <t>-21774068</t>
  </si>
  <si>
    <t>1317562781</t>
  </si>
  <si>
    <t>"komunikace asfalt - asfalt tl 0,08m" 6,80*2</t>
  </si>
  <si>
    <t>9990000001</t>
  </si>
  <si>
    <t>D+M Měřící jednotky, čidla / sondy a solár. napájení jednotky (pro měřící šachty)- kompletní provedení</t>
  </si>
  <si>
    <t>2112259919</t>
  </si>
  <si>
    <t>-1617136860</t>
  </si>
  <si>
    <t>"beton-šachty" 1,231"t"</t>
  </si>
  <si>
    <t>2139676583</t>
  </si>
  <si>
    <t>"kamenivo" (2,713+3,075)"t"</t>
  </si>
  <si>
    <t>-135508649</t>
  </si>
  <si>
    <t>-1345628281</t>
  </si>
  <si>
    <t>-1458362351</t>
  </si>
  <si>
    <t>SO 306 - Odvodnění komunikace v ulici Na Burse</t>
  </si>
  <si>
    <t>306 - Odvodnění komunikace v ulici Na Burse</t>
  </si>
  <si>
    <t xml:space="preserve">Objekt bude financován následujícím způsobem:  -podíl města 10% -KSÚS 90%</t>
  </si>
  <si>
    <t>-908080718</t>
  </si>
  <si>
    <t>"komunikace asfalt - kamenivo tl 0,20m" (184,10*1,25+(204,60+17*1,00)*1,15)</t>
  </si>
  <si>
    <t>113107543</t>
  </si>
  <si>
    <t>Odstranění podkladu živičných tl přes 100 do 150 mm při překopech strojně pl přes 15 m2</t>
  </si>
  <si>
    <t>1850377809</t>
  </si>
  <si>
    <t>Odstranění podkladů nebo krytů při překopech inženýrských sítí s přemístěním hmot na skládku ve vzdálenosti do 3 m nebo s naložením na dopravní prostředek strojně plochy jednotlivě přes 15 m2 živičných, o tl. vrstvy přes 100 do 150 mm</t>
  </si>
  <si>
    <t>"komunikace asfalt - makadam tl 0,15m" (184,10*1,25+(204,60+17*1,00)*1,15)</t>
  </si>
  <si>
    <t>113154121</t>
  </si>
  <si>
    <t>Frézování živičného krytu tl do 30 mm pruh š přes 0,5 do 1 m pl do 500 m2 bez překážek v trase</t>
  </si>
  <si>
    <t>-22231884</t>
  </si>
  <si>
    <t>Frézování živičného podkladu nebo krytu s naložením na dopravní prostředek plochy do 500 m2 bez překážek v trase pruhu šířky přes 0,5 m do 1 m, tloušťky vrstvy do 30 mm</t>
  </si>
  <si>
    <t>"komunikace asfalt - živice tl celkem 0,13m" (184,10*1,25+(204,60+17*1,00)*1,15)</t>
  </si>
  <si>
    <t>1688117769</t>
  </si>
  <si>
    <t>48573815</t>
  </si>
  <si>
    <t>"předpoklad" 400"hodin"</t>
  </si>
  <si>
    <t>-822609031</t>
  </si>
  <si>
    <t>398891263</t>
  </si>
  <si>
    <t>"dle podélného profilu - horkovod" 1*1,25</t>
  </si>
  <si>
    <t>1623012084</t>
  </si>
  <si>
    <t>"dle podélného profilu - plynovod" 3*1,25</t>
  </si>
  <si>
    <t>1795826913</t>
  </si>
  <si>
    <t>"dle podélného profilu - elektro" 2*1,25</t>
  </si>
  <si>
    <t>1161775996</t>
  </si>
  <si>
    <t>"mírně zasíťovaná lokalita" 2/100*(350,272*2+175,136+291,406*2+145,703)"m3"</t>
  </si>
  <si>
    <t>-1113171361</t>
  </si>
  <si>
    <t>"zeleň tl 0,15m - jámy" (8,10*4,80+17,90*9,50)</t>
  </si>
  <si>
    <t xml:space="preserve">"zeleň tl 0,15m - rýhy" (6,05*1,25) </t>
  </si>
  <si>
    <t>-617278711</t>
  </si>
  <si>
    <t>"předpoklad 10% ze zásypu" 913,809"m3"*0,1</t>
  </si>
  <si>
    <t>-284237703</t>
  </si>
  <si>
    <t>"pro ORL" 8,10*4,80*3,53 + 4,30*4,80*(4,08-3,53)</t>
  </si>
  <si>
    <t>"pro studny" 17,90*9,50*4,46</t>
  </si>
  <si>
    <t>"zeleň tl 0,15m" -(8,10*4,80+17,90*9,50)*0,15</t>
  </si>
  <si>
    <t>"Z toho v tř. 3 uvažováno 40%" 875,681"m3"*0,4</t>
  </si>
  <si>
    <t>1197076596</t>
  </si>
  <si>
    <t>"Celkový výkop dle hloubení jam v tř.3 strojně, v tř 4 předpoklad 40%" 0,4*875,681"m3"</t>
  </si>
  <si>
    <t>1303092711</t>
  </si>
  <si>
    <t>"Celkový výkop dle hloubení jam v tř.3 strojně, v tř 5 předpoklad 20%" 0,2*875,681"m3"</t>
  </si>
  <si>
    <t>-340282940</t>
  </si>
  <si>
    <t>Stoka C - plast DN300</t>
  </si>
  <si>
    <t>"km 0,00000-0,00463" 4,63*(1,76+1,88)*0,5*1,25</t>
  </si>
  <si>
    <t>"0,00463-0,03163" 27,00*(1,88+2,10)*0,5*1,25</t>
  </si>
  <si>
    <t>"0,03163-0,05816" 26,53*(2,10+2,09)*0,5*1,25</t>
  </si>
  <si>
    <t>"0,05816-0,09515" 37,00*(2,09+2,06)*0,5*1,25</t>
  </si>
  <si>
    <t>"0,09515-0,14515" 50,00*(2,06+2,03)*0,5*1,25</t>
  </si>
  <si>
    <t>"0,14515-0,19015" 45,00*(2,03+1,97)*0,5*1,25</t>
  </si>
  <si>
    <t>"rozšíření pro šachty" 1,80*(1,80-1,25)*(1,88+2,10+2,09+2,06+2,03+1,97)</t>
  </si>
  <si>
    <t>"prohloubení pro šachty" 6"ks"*(1,80*1,80*0,30)</t>
  </si>
  <si>
    <t>"přípojky DN200+UV" (204,60+17*1,00)*1,80*1,15</t>
  </si>
  <si>
    <t>"komunikace asfalt tl 0,475m" -(184,10*1,25+(204,60+17*1,00)*1,15)*0,475</t>
  </si>
  <si>
    <t xml:space="preserve">"zeleň tl 0,15m" -(6,05*1,25)*0,15 </t>
  </si>
  <si>
    <t>"Z toho v tř. 3 uvažováno 40%" 728,514"m3"*0,4</t>
  </si>
  <si>
    <t>-10297692</t>
  </si>
  <si>
    <t>"Celkový výkop dle hloubení rýh v tř.3 strojně, v tř 4 předpoklad 40%" 0,4*728,514"m3"</t>
  </si>
  <si>
    <t>-1562824955</t>
  </si>
  <si>
    <t>"Celkový výkop dle hloubení rýh v tř.3 strojně, v tř 5 předpoklad 20%" 0,2*728,514"m3"</t>
  </si>
  <si>
    <t>-1549269021</t>
  </si>
  <si>
    <t>"km 0,00000-0,00463" 4,63*(1,76+1,88)*0,5*2</t>
  </si>
  <si>
    <t>"0,00463-0,03163" 27,00*(1,88+2,10)*0,5*2</t>
  </si>
  <si>
    <t>"přípojky DN200+UV" (204,60+17*1,00)*1,80*2</t>
  </si>
  <si>
    <t>-614276752</t>
  </si>
  <si>
    <t>"0,03163-0,05816" 26,53*(2,10+2,09)*0,5*2</t>
  </si>
  <si>
    <t>"0,05816-0,09515" 37,00*(2,09+2,06)*0,5*2</t>
  </si>
  <si>
    <t>"0,09515-0,14515" 50,00*(2,06+2,03)*0,5*2</t>
  </si>
  <si>
    <t>"0,14515-0,19015" 45,00*(2,03+1,97)*0,5*2</t>
  </si>
  <si>
    <t>1824945645</t>
  </si>
  <si>
    <t xml:space="preserve">"Dle zřízení příložného pažení do hl.  4m" 922,073"m2"</t>
  </si>
  <si>
    <t>633365901</t>
  </si>
  <si>
    <t xml:space="preserve">"Dle zřízení příložného pažení do hl.  4m" 649,211"m2"</t>
  </si>
  <si>
    <t>678342456</t>
  </si>
  <si>
    <t>"pro ORL" 2*(8,10+4,80)*3,53 + 2*(4,30+4,80)*(4,08-3,53)</t>
  </si>
  <si>
    <t>"pro studny" 2*(17,90+9,50)*4,46</t>
  </si>
  <si>
    <t>62352726</t>
  </si>
  <si>
    <t>"dle zřízení příložného pažení stěn výkopu do 8,0m" 345,492"m2"</t>
  </si>
  <si>
    <t>83393653</t>
  </si>
  <si>
    <t>-445503310</t>
  </si>
  <si>
    <t>325285512</t>
  </si>
  <si>
    <t xml:space="preserve">"dle metodiky URS, dle hloubení jam v tř 3" 350,272"m3"*0,5 </t>
  </si>
  <si>
    <t>2113422809</t>
  </si>
  <si>
    <t xml:space="preserve">"dle metodiky URS, dle hloubení jam v tř 4+5" (350,272+175,136)"m3"*0,5 </t>
  </si>
  <si>
    <t>-811563089</t>
  </si>
  <si>
    <t>"dovoz materiálu pro obsyp - z deponie" 251,283"m3"</t>
  </si>
  <si>
    <t>"dovoz materiálu pro lože - z deponie" (48,429+24,408)"m3"</t>
  </si>
  <si>
    <t>"dovoz materiálu pro zásyp nakupovaný - z deponie (50% z celkového množství zásypu)" 913,809"m3"*0,5</t>
  </si>
  <si>
    <t>"dovoz materiálu pro zásyp - na deponii (50% z celkového množství zásypu)" 913,809"m3"*0,5</t>
  </si>
  <si>
    <t>"dovoz materiálu pro zásyp - z deponie (50% z celkového množství zásypu)" 913,809"m3"*0,5</t>
  </si>
  <si>
    <t xml:space="preserve">"ornice na deponii a zpět" 216,493"m2"*0,15*2 </t>
  </si>
  <si>
    <t>756138480</t>
  </si>
  <si>
    <t>"Zemina vytěžená" (350,272*2+175,136+291,406*2+145,703)"m3"</t>
  </si>
  <si>
    <t>"zemina pro zásyp (50%)" -913,809"m3"*0,5</t>
  </si>
  <si>
    <t>"v tř3 předpoklad 40%" 1147,29"m3"*0,4</t>
  </si>
  <si>
    <t>-95060349</t>
  </si>
  <si>
    <t>"celkový odvoz dle odvozu v tř 3, v tř4+5 předpoklad 60%" 1147,29"m3"*0,6</t>
  </si>
  <si>
    <t>1098168365</t>
  </si>
  <si>
    <t>"ornice z deponie" 216,493"m2"*0,15</t>
  </si>
  <si>
    <t>225002566</t>
  </si>
  <si>
    <t>"Zemina vytěžená na deponii / skládku" (350,272*2+175,136+291,406*2+145,703)"m3"</t>
  </si>
  <si>
    <t>"ornice na deponii" 216,493"m2"*0,15</t>
  </si>
  <si>
    <t>1447065071</t>
  </si>
  <si>
    <t>"Zemina na skládku dle odvozů na skládku" (458,916+688,374)"m3"</t>
  </si>
  <si>
    <t>"předpoklad 2000kg/m3" 1147,29"m3"*2,00</t>
  </si>
  <si>
    <t>-1066591980</t>
  </si>
  <si>
    <t>"celkový výkop" (350,272*2+175,136+291,406*2+145,703)"m3"</t>
  </si>
  <si>
    <t>"obsyp potrubí" -251,283"m3"</t>
  </si>
  <si>
    <t>"podkladní lože" -(48,429+24,408)"m3"</t>
  </si>
  <si>
    <t>"plast DN200" -204,60*(3,14*0,105*0,105)</t>
  </si>
  <si>
    <t>"plast DN300" -(190,20+9,00)*(3,14*0,16*0,16)</t>
  </si>
  <si>
    <t>"šachty" -9,28*(3,14*0,62*0,62)</t>
  </si>
  <si>
    <t>"UV" -17*(3,14*0,275*0,275*1,37)</t>
  </si>
  <si>
    <t>"studny" -8*(3,14*1,65*1,65*4,20)</t>
  </si>
  <si>
    <t>-1285453098</t>
  </si>
  <si>
    <t>"nakupovaný materiál pro zásyp - 50%, předpoklad 1800kg/m3" 913,809"m3"*0,5*1,8</t>
  </si>
  <si>
    <t>-2125121891</t>
  </si>
  <si>
    <t xml:space="preserve">"dle zpětného zásypu zeminou (50%)" 913,809"m3"*0,5  </t>
  </si>
  <si>
    <t>740226806</t>
  </si>
  <si>
    <t>"plast DN200" 204,60*(1,15*0,51 - 3,14*0,105*0,105)</t>
  </si>
  <si>
    <t>"plast DN300" 190,20*(1,25*0,62 - 3,14*0,16*0,16)</t>
  </si>
  <si>
    <t>"propojovací potrubí studní" 9,00*(1,25*0,62 - 3,14*0,16*0,16)</t>
  </si>
  <si>
    <t>273496179</t>
  </si>
  <si>
    <t>251,283*1,8 'Přepočtené koeficientem množství</t>
  </si>
  <si>
    <t>-1246404344</t>
  </si>
  <si>
    <t>-123650201</t>
  </si>
  <si>
    <t>"pův komunikace - provizorní povrch, celková tl 0,48m</t>
  </si>
  <si>
    <t>"komunikace asfalt" (184,10*1,25+(204,60+17*1,00)*1,15)</t>
  </si>
  <si>
    <t>430513445</t>
  </si>
  <si>
    <t>"plast DN200" 204,60"m"</t>
  </si>
  <si>
    <t>"plast DN300" 199,20"m"</t>
  </si>
  <si>
    <t>795026732</t>
  </si>
  <si>
    <t>"studna" 8"ks"*((3,14*1,65*1,65*4,20)-(3,14*1,50*1,50*3,95))</t>
  </si>
  <si>
    <t>-1474314406</t>
  </si>
  <si>
    <t>240086507</t>
  </si>
  <si>
    <t>"plast DN200" 204,60*1,15*0,10</t>
  </si>
  <si>
    <t>"plast DN300" 190,20*1,25*0,10</t>
  </si>
  <si>
    <t>"propojovací potrubí studní" 9,00*1,25*0,10</t>
  </si>
  <si>
    <t>-1016778386</t>
  </si>
  <si>
    <t>"ve vsakovacích studnách" 8"ks"*(3,14*1,50*1,50*0,40)</t>
  </si>
  <si>
    <t>401918014</t>
  </si>
  <si>
    <t>(1+3+6+17)"ks"</t>
  </si>
  <si>
    <t>-497964361</t>
  </si>
  <si>
    <t>-850073180</t>
  </si>
  <si>
    <t>-1332848341</t>
  </si>
  <si>
    <t>-10144196</t>
  </si>
  <si>
    <t>"UV komplet" 17"ks"</t>
  </si>
  <si>
    <t>-1903387851</t>
  </si>
  <si>
    <t>-1294068620</t>
  </si>
  <si>
    <t>919078766</t>
  </si>
  <si>
    <t>"podkladní deska pod šachty" 6"ks"*(1,60*1,60*0,10)</t>
  </si>
  <si>
    <t>"podkladní deska pod UV" 17"ks"*(0,50*0,50*0,10)</t>
  </si>
  <si>
    <t>1490668461</t>
  </si>
  <si>
    <t>"podkladní deska pod šachty" 6"ks"*(4*1,60*0,10)</t>
  </si>
  <si>
    <t>"podkladní deska pod UV" 17"ks"*(4*0,50*0,10)</t>
  </si>
  <si>
    <t>564851114</t>
  </si>
  <si>
    <t>Podklad ze štěrkodrtě ŠD plochy přes 100 m2 tl 180 mm</t>
  </si>
  <si>
    <t>-160572950</t>
  </si>
  <si>
    <t>Podklad ze štěrkodrti ŠD s rozprostřením a zhutněním plochy přes 100 m2, po zhutnění tl. 180 mm</t>
  </si>
  <si>
    <t>564871116</t>
  </si>
  <si>
    <t>Podklad ze štěrkodrtě ŠD plochy přes 100 m2 tl. 300 mm</t>
  </si>
  <si>
    <t>-205794632</t>
  </si>
  <si>
    <t>Podklad ze štěrkodrti ŠD s rozprostřením a zhutněním plochy přes 100 m2, po zhutnění tl. 300 mm</t>
  </si>
  <si>
    <t>-1089659898</t>
  </si>
  <si>
    <t>"ve vsakovacích studnách" 8"ks"*(0,50*0,50)</t>
  </si>
  <si>
    <t>-250227490</t>
  </si>
  <si>
    <t>2*1,03 'Přepočtené koeficientem množství</t>
  </si>
  <si>
    <t>1139297970</t>
  </si>
  <si>
    <t>"stoka C" 204,60"m"</t>
  </si>
  <si>
    <t>-96025811</t>
  </si>
  <si>
    <t>"stoka C" 190,20"m"</t>
  </si>
  <si>
    <t>"propojovací potrubí studní" 9,00"m"</t>
  </si>
  <si>
    <t>-295946909</t>
  </si>
  <si>
    <t>"stoka C" 6"úseků"</t>
  </si>
  <si>
    <t>694456416</t>
  </si>
  <si>
    <t>"plast DN 200" 204,60"m"</t>
  </si>
  <si>
    <t>334868456</t>
  </si>
  <si>
    <t>(1+5)"ks"</t>
  </si>
  <si>
    <t>265141102</t>
  </si>
  <si>
    <t>1447764963</t>
  </si>
  <si>
    <t>472708004</t>
  </si>
  <si>
    <t>-968376730</t>
  </si>
  <si>
    <t>312056413</t>
  </si>
  <si>
    <t>"prefa šachta" 6"ks"</t>
  </si>
  <si>
    <t>1864217264</t>
  </si>
  <si>
    <t>-1538231302</t>
  </si>
  <si>
    <t>-1527799982</t>
  </si>
  <si>
    <t>153450135</t>
  </si>
  <si>
    <t>-858886254</t>
  </si>
  <si>
    <t>"UV komplet - typ 1" 9"ks"</t>
  </si>
  <si>
    <t>-169582956</t>
  </si>
  <si>
    <t>1512219616</t>
  </si>
  <si>
    <t>1362416226</t>
  </si>
  <si>
    <t>1806647879</t>
  </si>
  <si>
    <t>8"ks"</t>
  </si>
  <si>
    <t>2044901404</t>
  </si>
  <si>
    <t>"na vsakovací studny" 8"ks"</t>
  </si>
  <si>
    <t>-1353445154</t>
  </si>
  <si>
    <t>951575467</t>
  </si>
  <si>
    <t>1178376282</t>
  </si>
  <si>
    <t>-1282704127</t>
  </si>
  <si>
    <t>-744526782</t>
  </si>
  <si>
    <t>-1338929022</t>
  </si>
  <si>
    <t>-2036507802</t>
  </si>
  <si>
    <t>"ve vsakovacích studnách" 8"ks"*2,50"m"</t>
  </si>
  <si>
    <t>-1809550394</t>
  </si>
  <si>
    <t>"komunikace asfalt - asfalt tl 0,13m" (184,10*2+(204,60+17*1,00)*2)</t>
  </si>
  <si>
    <t>-1320999029</t>
  </si>
  <si>
    <t>"makadam" 174,587"t"</t>
  </si>
  <si>
    <t>-192182091</t>
  </si>
  <si>
    <t>"kamenivo" 184,287"t"</t>
  </si>
  <si>
    <t>-1181200441</t>
  </si>
  <si>
    <t>-624785004</t>
  </si>
  <si>
    <t>388961177</t>
  </si>
  <si>
    <t>-91926459</t>
  </si>
  <si>
    <t>"ve vsakovacích studnách" 8"ks"*(3,14*1,50*1,50)</t>
  </si>
  <si>
    <t>-2031539085</t>
  </si>
  <si>
    <t>56,52*1,05 'Přepočtené koeficientem množství</t>
  </si>
  <si>
    <t>-1480569259</t>
  </si>
  <si>
    <t>SO 306.1 - Odvodnění komunikace v ulici Na Burse - přípojka</t>
  </si>
  <si>
    <t>306.1 - Odvodnění komunikace v ulici Na Burse - přípojka</t>
  </si>
  <si>
    <t>835117601</t>
  </si>
  <si>
    <t>"komunikace asfalt - kamenivo tl 0,20m" (6,80*1,40)</t>
  </si>
  <si>
    <t>113107443</t>
  </si>
  <si>
    <t>Odstranění podkladu živičných tl přes 100 do 150 mm při překopech strojně pl do 15 m2</t>
  </si>
  <si>
    <t>-1446463695</t>
  </si>
  <si>
    <t>Odstranění podkladů nebo krytů při překopech inženýrských sítí s přemístěním hmot na skládku ve vzdálenosti do 3 m nebo s naložením na dopravní prostředek strojně plochy jednotlivě do 15 m2 živičných, o tl. vrstvy přes 100 do 150 mm</t>
  </si>
  <si>
    <t>"komunikace asfalt - makadam tl 0,15m" (6,80*1,40)</t>
  </si>
  <si>
    <t>1324828366</t>
  </si>
  <si>
    <t>"komunikace asfalt - asfalt tl celkem 0,125m" (6,80*1,40)</t>
  </si>
  <si>
    <t>-1908540662</t>
  </si>
  <si>
    <t>-204470503</t>
  </si>
  <si>
    <t>1677486807</t>
  </si>
  <si>
    <t>-1427428645</t>
  </si>
  <si>
    <t>"zeleň tl 0,15m" (8,00*1,40)</t>
  </si>
  <si>
    <t>2118861371</t>
  </si>
  <si>
    <t>"předpoklad 10% ze zásypu" 18,246"m3"*0,1</t>
  </si>
  <si>
    <t>-355974501</t>
  </si>
  <si>
    <t>"km 0,00000-0,01480" 14,80*(1,99+1,65)*0,5*1,40</t>
  </si>
  <si>
    <t>"KAM DN300" 14,80*1,40*0,10</t>
  </si>
  <si>
    <t>"komunikace asfalt tl 0,475m" -(6,80*1,40)*0,475</t>
  </si>
  <si>
    <t>"ornice tl 0,15m" -(8,00*1,40)*0,15</t>
  </si>
  <si>
    <t>"Z toho v tř. 3 uvažováno 40%" 33,58"m3"*0,4</t>
  </si>
  <si>
    <t>2136025867</t>
  </si>
  <si>
    <t>"Celkový výkop dle hloubení rýh v tř.3 strojně, v tř 4 předpoklad 40%" 0,4*33,58"m3"</t>
  </si>
  <si>
    <t>1428795308</t>
  </si>
  <si>
    <t>"Celkový výkop dle hloubení rýh v tř.3 strojně, v tř 5 předpoklad 20%" 0,2*33,58"m3"</t>
  </si>
  <si>
    <t>-1187536647</t>
  </si>
  <si>
    <t>"km 0,00000-0,01480" 14,80*(1,99+1,65)*0,5*2</t>
  </si>
  <si>
    <t>"KAM DN300" 14,80*2*0,10</t>
  </si>
  <si>
    <t>114675635</t>
  </si>
  <si>
    <t xml:space="preserve">"Dle zřízení příložného pažení do hl.  2m" 56,832"m2"</t>
  </si>
  <si>
    <t>-532754158</t>
  </si>
  <si>
    <t>"dovoz materiálu pro obsyp - z deponie" 10,69"m3"</t>
  </si>
  <si>
    <t>"dovoz materiálu pro zásyp nakupovaný - z deponie (50% z celkového množství zásypu)" 18,246"m3"*0,5</t>
  </si>
  <si>
    <t>"dovoz materiálu pro zásyp - na deponii (50% z celkového množství zásypu)" 18,246"m3"*0,5</t>
  </si>
  <si>
    <t>"dovoz materiálu pro zásyp - z deponie (50% z celkového množství zásypu)" 18,246"m3"*0,5</t>
  </si>
  <si>
    <t>"ornice na deponii a zpět" 11,20"m2"*0,15*2</t>
  </si>
  <si>
    <t>630224501</t>
  </si>
  <si>
    <t>"Zemina vytěžená" (13,432+13,432+6,716)"m3"</t>
  </si>
  <si>
    <t>"zemina pro zásyp (50%)" -18,246"m3"*0,5</t>
  </si>
  <si>
    <t>"v tř3 předpoklad 40%" 24,457"m3"*0,4</t>
  </si>
  <si>
    <t>705635766</t>
  </si>
  <si>
    <t>"celkový odvoz dle odvozu na skládku v tř 3, v tř4+5 předpoklad 60%" 24,457"m3"*0,6</t>
  </si>
  <si>
    <t>921734743</t>
  </si>
  <si>
    <t>"ornice z deponie" 11,20"m2"*0,15</t>
  </si>
  <si>
    <t>-1321949615</t>
  </si>
  <si>
    <t>"Zemina vytěžená na deponii / skládku" (2*13,432+6,716)"m3"</t>
  </si>
  <si>
    <t>"ornice na deponii" 11,20"m2"*0,15</t>
  </si>
  <si>
    <t>261563416</t>
  </si>
  <si>
    <t>"Zemina na skládku dle odvozů na skládku" (9,783+14,674)"m3"</t>
  </si>
  <si>
    <t>"předpoklad 2000kg/m3" 24,457"m3"*2,00</t>
  </si>
  <si>
    <t>-991370183</t>
  </si>
  <si>
    <t>"celkový výkop" (2*13,432+6,716)"m3"</t>
  </si>
  <si>
    <t>"obsyp potrubí" -10,69"m3"</t>
  </si>
  <si>
    <t>"podkladní sedlo vč podkladní desky" -3,138"m3"</t>
  </si>
  <si>
    <t>"KAM DN300" -14,80*(3,14*0,18*0,18)</t>
  </si>
  <si>
    <t>-326877787</t>
  </si>
  <si>
    <t>"nakupovaný materiál pro zásyp - 50%, předpoklad 1800kg/m3" 18,246"m3"*0,5*1,8</t>
  </si>
  <si>
    <t>1231024879</t>
  </si>
  <si>
    <t xml:space="preserve">"dle zpětného zásypu zeminou (50%)" 18,246"m3"*0,5  </t>
  </si>
  <si>
    <t>1896950905</t>
  </si>
  <si>
    <t>"KAM DN300" 14,80*(1,40*0,66 - 3,14*0,18*0,18 - "sedlo" 0,10"m2")</t>
  </si>
  <si>
    <t>-572816252</t>
  </si>
  <si>
    <t>10,69*1,8 'Přepočtené koeficientem množství</t>
  </si>
  <si>
    <t>-1609210223</t>
  </si>
  <si>
    <t>1631437373</t>
  </si>
  <si>
    <t>"komunikace asfalt - provizorní povrch (celková tl 0,475m)" (6,80*1,40)</t>
  </si>
  <si>
    <t>-1630447346</t>
  </si>
  <si>
    <t>"KAM DN300" 14,80"m"</t>
  </si>
  <si>
    <t>-429936975</t>
  </si>
  <si>
    <t>-1625905432</t>
  </si>
  <si>
    <t>-2140467808</t>
  </si>
  <si>
    <t>1081102146</t>
  </si>
  <si>
    <t>"KAM DN300" 14,80*1,40*0,08</t>
  </si>
  <si>
    <t>"KAM DN300" 14,80*0,10"m2"</t>
  </si>
  <si>
    <t>-186094217</t>
  </si>
  <si>
    <t>564851014</t>
  </si>
  <si>
    <t>Podklad ze štěrkodrtě ŠD plochy do 100 m2 tl 180 mm</t>
  </si>
  <si>
    <t>-88219393</t>
  </si>
  <si>
    <t>Podklad ze štěrkodrti ŠD s rozprostřením a zhutněním plochy jednotlivě do 100 m2, po zhutnění tl. 180 mm</t>
  </si>
  <si>
    <t>-1527692972</t>
  </si>
  <si>
    <t>-1606766622</t>
  </si>
  <si>
    <t>"bezpečnostní přepad" 14,80"m"</t>
  </si>
  <si>
    <t>1966991939</t>
  </si>
  <si>
    <t>14,8*1,015 'Přepočtené koeficientem množství</t>
  </si>
  <si>
    <t>1811993650</t>
  </si>
  <si>
    <t>1570486721</t>
  </si>
  <si>
    <t>-1363955265</t>
  </si>
  <si>
    <t>1270612616</t>
  </si>
  <si>
    <t>"úprava kanalizačních šachet" 1"ks"*(3,14*0,62*0,62*2,00)</t>
  </si>
  <si>
    <t>-341046295</t>
  </si>
  <si>
    <t>680654555</t>
  </si>
  <si>
    <t>1182592069</t>
  </si>
  <si>
    <t>791749546</t>
  </si>
  <si>
    <t>-401409860</t>
  </si>
  <si>
    <t>894411311.R2</t>
  </si>
  <si>
    <t>165228395</t>
  </si>
  <si>
    <t>Poznámka k položce:_x000d_
Předpoklad na výšku cca 2,0m. Pouze prefa skruže, poklop vykázán zvlášť</t>
  </si>
  <si>
    <t>-1445041221</t>
  </si>
  <si>
    <t>59224062.R5</t>
  </si>
  <si>
    <t>dno betonové šachtové kulaté DN 1200 - na potrubí DN300 (stavební výška 0,72m)</t>
  </si>
  <si>
    <t>1910579606</t>
  </si>
  <si>
    <t>454226732</t>
  </si>
  <si>
    <t>-963231485</t>
  </si>
  <si>
    <t>-107012585</t>
  </si>
  <si>
    <t>-1756868802</t>
  </si>
  <si>
    <t>617726892</t>
  </si>
  <si>
    <t>-1483616883</t>
  </si>
  <si>
    <t>-1604285423</t>
  </si>
  <si>
    <t>-377935556</t>
  </si>
  <si>
    <t>-183422141</t>
  </si>
  <si>
    <t>"komunikace asfalt - asfalt tl 0,125m" 6,80*2</t>
  </si>
  <si>
    <t>564126933</t>
  </si>
  <si>
    <t>-1171451564</t>
  </si>
  <si>
    <t>"beton-šachty" 1,448"t"</t>
  </si>
  <si>
    <t>153606484</t>
  </si>
  <si>
    <t>"makadam" 3,427"t"</t>
  </si>
  <si>
    <t>-239858420</t>
  </si>
  <si>
    <t>"kamenivo" 3,618"t"</t>
  </si>
  <si>
    <t>-2968370</t>
  </si>
  <si>
    <t>-1215021983</t>
  </si>
  <si>
    <t>343708426</t>
  </si>
  <si>
    <t>330414821</t>
  </si>
  <si>
    <t>SO 307 - Odvodnění komunikace v ulici Pražská</t>
  </si>
  <si>
    <t>307 - Odvodnění komunikace v ulici Pražská</t>
  </si>
  <si>
    <t xml:space="preserve">Objekt bude financován následujícím způsobem:  -podíl města 20% -KSÚS 80%</t>
  </si>
  <si>
    <t>-1529897468</t>
  </si>
  <si>
    <t>"komunikace asfalt - kamenivo tl 0,21m" ((436,07+66,00+150,81)*1,25+(78,10+24*1,00)*1,15)</t>
  </si>
  <si>
    <t>1522822950</t>
  </si>
  <si>
    <t>"komunikace asfalt - makadam tl 0,08m" ((436,07+66,00+150,81)*1,25+(78,10+24*1,00)*1,15)</t>
  </si>
  <si>
    <t>977965952</t>
  </si>
  <si>
    <t>"komunikace asfalt - asfalt tl celkem 0,15m" ((436,07+66,00+150,81)*1,25+(78,10+24*1,00)*1,15)</t>
  </si>
  <si>
    <t>443039492</t>
  </si>
  <si>
    <t>-1719545604</t>
  </si>
  <si>
    <t>-1165635163</t>
  </si>
  <si>
    <t>1810425909</t>
  </si>
  <si>
    <t>"dle podélného profilu - vodovod" 3*1,25</t>
  </si>
  <si>
    <t>1344976753</t>
  </si>
  <si>
    <t>"dle podélného profilu - plynovod" 7*1,25</t>
  </si>
  <si>
    <t>173675225</t>
  </si>
  <si>
    <t>"dle podélného profilu - elektro" 7*1,25</t>
  </si>
  <si>
    <t>-1608629447</t>
  </si>
  <si>
    <t>"mírně zasíťovaná lokalita" 2/100*(810,169*2+405,085+654,734*2+327,367)"m3"</t>
  </si>
  <si>
    <t>-1762310961</t>
  </si>
  <si>
    <t>"zeleň tl 0,15m - jámy" (8,10*4,80*2+17,90*9,50+13,70*9,50)</t>
  </si>
  <si>
    <t>"zeleň tl 0,15m - rýhy" ((4,17+9,71)*1,25)</t>
  </si>
  <si>
    <t>1386576847</t>
  </si>
  <si>
    <t>"předpoklad 10% ze zásypu" 2207,039"m3"*0,1</t>
  </si>
  <si>
    <t>131251206</t>
  </si>
  <si>
    <t>Hloubení jam zapažených v hornině třídy těžitelnosti I skupiny 3 objem do 5000 m3 strojně</t>
  </si>
  <si>
    <t>1177779855</t>
  </si>
  <si>
    <t>Hloubení zapažených jam a zářezů strojně s urovnáním dna do předepsaného profilu a spádu v hornině třídy těžitelnosti I skupiny 3 přes 1 000 do 5 000 m3</t>
  </si>
  <si>
    <t>"pro ORL" 8,10*4,80*4,55 + 4,30*4,80*(5,06-4,55)</t>
  </si>
  <si>
    <t>"pro studny" 17,90*9,50*6,11</t>
  </si>
  <si>
    <t>"pro ORL" 8,10*4,80*4,38 + 4,30*4,80*(4,86-4,38)</t>
  </si>
  <si>
    <t>"pro studny" 13,70*9,50*5,19</t>
  </si>
  <si>
    <t>"zeleň tl 0,15m" -(8,10*4,80*2+17,90*9,50+13,70*9,50)*0,15</t>
  </si>
  <si>
    <t>"Z toho v tř. 3 uvažováno 40%" 2025,423"m3"*0,4</t>
  </si>
  <si>
    <t>131351206</t>
  </si>
  <si>
    <t>Hloubení jam zapažených v hornině třídy těžitelnosti II skupiny 4 objem do 5000 m3 strojně</t>
  </si>
  <si>
    <t>210380046</t>
  </si>
  <si>
    <t>Hloubení zapažených jam a zářezů strojně s urovnáním dna do předepsaného profilu a spádu v hornině třídy těžitelnosti II skupiny 4 přes 1 000 do 5 000 m3</t>
  </si>
  <si>
    <t>"Celkový výkop dle hloubení jam v tř.3 strojně, v tř 4 předpoklad 40%" 0,4*2025,423"m3"</t>
  </si>
  <si>
    <t>131451206</t>
  </si>
  <si>
    <t>Hloubení jam zapažených v hornině třídy těžitelnosti II skupiny 5 objem do 5000 m3 strojně</t>
  </si>
  <si>
    <t>-1085982171</t>
  </si>
  <si>
    <t>Hloubení zapažených jam a zářezů strojně s urovnáním dna do předepsaného profilu a spádu v hornině třídy těžitelnosti II skupiny 5 přes 1 000 do 5 000 m3</t>
  </si>
  <si>
    <t>"Celkový výkop dle hloubení jam v tř.3 strojně, v tř 5 předpoklad 20%" 0,2*2025,423"m3"</t>
  </si>
  <si>
    <t>1837936891</t>
  </si>
  <si>
    <t>Stoka D - plast DN300</t>
  </si>
  <si>
    <t>"km 0,00000-0,01086" 10,86*(2,78+2,67)*0,5*1,25</t>
  </si>
  <si>
    <t>"0,01086-0,03716" 26,30*(2,67+2,24)*0,5*1,25</t>
  </si>
  <si>
    <t>"0,03716-0,06708" 29,92*(2,24+1,92)*0,5*1,25</t>
  </si>
  <si>
    <t>"0,06708-0,11608" 49,00*(1,92+1,80)*0,5*1,25</t>
  </si>
  <si>
    <t>"0,11608-0,16608" 50,00*(1,80+1,94)*0,5*1,25</t>
  </si>
  <si>
    <t>"0,16608-0,19834" 32,26*(1,94+1,96)*0,5*1,25</t>
  </si>
  <si>
    <t>"0,19834-0,22619" 27,85*(1,96+2,00)*0,5*1,25</t>
  </si>
  <si>
    <t>"022619-0,26390" 37,71*(2,00+2,10)*0,5*1,25</t>
  </si>
  <si>
    <t>"0,26390-0,29503" 31,13*(2,10+2,18)*0,5*1,25</t>
  </si>
  <si>
    <t>"0,29503-0,34504" 50,01*(2,18+2,20)*0,5*1,25</t>
  </si>
  <si>
    <t>"0,34504-0,38998" 44,94*(2,20+2,08)*0,5*1,25</t>
  </si>
  <si>
    <t>"0,38998-0,44024" 50,26*(2,08+2,20)*0,5*1,25</t>
  </si>
  <si>
    <t>"rozšíření pro šachty" 1,80*(1,80-1,25)*(2,67+2,24+1,92+1,80+1,94+1,96+2,00+2,10+2,18+2,20+2,08+2,20)</t>
  </si>
  <si>
    <t>"prohloubení pro šachty" 12"ks"*(1,80*1,80*0,30)</t>
  </si>
  <si>
    <t>Stoka D-1 - plast DN300</t>
  </si>
  <si>
    <t>"km 0,00000-0,03300" 33,00*(2,67+2,20)*0,5*1,25</t>
  </si>
  <si>
    <t>"0,03300-0,06600" 33,00*(2,20+2,20)*0,5*1,25</t>
  </si>
  <si>
    <t>"rozšíření pro šachty" 1,80*(1,80-1,25)*(2,20+2,20)</t>
  </si>
  <si>
    <t>"prohloubení pro šachty" 2"ks"*(1,80*1,80*0,30)</t>
  </si>
  <si>
    <t>Stoka E - plast DN300</t>
  </si>
  <si>
    <t>"km 0,00000-0,00471" 4,71*(2,47+2,21)*0,5*1,25</t>
  </si>
  <si>
    <t>"0,00471-0,02452" 19,81*(2,21+2,40)*0,5*1,25</t>
  </si>
  <si>
    <t>"0,02452-0,07752" 53,00*(2,40+2,10)*0,5*1,25</t>
  </si>
  <si>
    <t>"0,07752-0,11052" 33,00*(2,10+2,15)*0,5*1,25</t>
  </si>
  <si>
    <t>"0,11052-0,16052" 50,00*(2,15+2,20)*0,5*1,25</t>
  </si>
  <si>
    <t>"rozšíření pro šachty" 1,80*(1,80-1,25)*(2,21+2,40+2,10+2,15+2,20)</t>
  </si>
  <si>
    <t>"přípojky DN200+UV" (78,10+24*1,00)*1,80*1,15</t>
  </si>
  <si>
    <t>"komunikace asfalt tl 0,44m" -((436,07+66,00+150,81)*1,25+(78,10+24*1,00)*1,15)*0,44</t>
  </si>
  <si>
    <t xml:space="preserve">"zeleň tl 0,15m" -((4,17+9,71)*1,25)*0,15 </t>
  </si>
  <si>
    <t>"Z toho v tř. 3 uvažováno 40%" 1636,836"m3"*0,4</t>
  </si>
  <si>
    <t>-489518192</t>
  </si>
  <si>
    <t>"Celkový výkop dle hloubení rýh v tř.3 strojně, v tř 4 předpoklad 40%" 0,4*1636,836"m3"</t>
  </si>
  <si>
    <t>274482641</t>
  </si>
  <si>
    <t>"Celkový výkop dle hloubení rýh v tř.3 strojně, v tř 5 předpoklad 20%" 0,2*1636,836"m3"</t>
  </si>
  <si>
    <t>-1960597001</t>
  </si>
  <si>
    <t>"0,06708-0,11608" 49,00*(1,92+1,80)*0,5*2</t>
  </si>
  <si>
    <t>"0,11608-0,16608" 50,00*(1,80+1,94)*0,5*2</t>
  </si>
  <si>
    <t>"0,16608-0,19834" 32,26*(1,94+1,96)*0,5*2</t>
  </si>
  <si>
    <t>"0,19834-0,22619" 27,85*(1,96+2,00)*0,5*2</t>
  </si>
  <si>
    <t>"přípojky DN200+UV" (78,10+24*1,00)*1,80*2</t>
  </si>
  <si>
    <t>-2142576397</t>
  </si>
  <si>
    <t>"km 0,00000-0,01086" 10,86*(2,78+2,67)*0,5*2</t>
  </si>
  <si>
    <t>"0,01086-0,03716" 26,30*(2,67+2,24)*0,5*2</t>
  </si>
  <si>
    <t>"0,03716-0,06708" 29,92*(2,24+1,92)*0,5*2</t>
  </si>
  <si>
    <t>"022619-0,26390" 37,71*(2,00+2,10)*0,5*2</t>
  </si>
  <si>
    <t>"0,26390-0,29503" 31,13*(2,10+2,18)*0,5*2</t>
  </si>
  <si>
    <t>"0,29503-0,34504" 50,01*(2,18+2,20)*0,5*2</t>
  </si>
  <si>
    <t>"0,34504-0,38998" 44,94*(2,20+2,08)*0,5*2</t>
  </si>
  <si>
    <t>"0,38998-0,44024" 50,26*(2,08+2,20)*0,5*2</t>
  </si>
  <si>
    <t>"km 0,00000-0,03300" 33,00*(2,67+2,20)*0,5*2</t>
  </si>
  <si>
    <t>"0,03300-0,06600" 33,00*(2,20+2,20)*0,5*2</t>
  </si>
  <si>
    <t>"km 0,00000-0,00471" 4,71*(2,47+2,21)*0,5*2</t>
  </si>
  <si>
    <t>"0,00471-0,02452" 19,81*(2,21+2,40)*0,5*2</t>
  </si>
  <si>
    <t>"0,02452-0,07752" 53,00*(2,40+2,10)*0,5*2</t>
  </si>
  <si>
    <t>"0,07752-0,11052" 33,00*(2,10+2,15)*0,5*2</t>
  </si>
  <si>
    <t>"0,11052-0,16052" 50,00*(2,15+2,20)*0,5*2</t>
  </si>
  <si>
    <t>-571872266</t>
  </si>
  <si>
    <t xml:space="preserve">"Dle zřízení příložného pažení do hl.  2m" 972,94"m2"</t>
  </si>
  <si>
    <t>-1855959556</t>
  </si>
  <si>
    <t xml:space="preserve">"Dle zřízení příložného pažení do hl.  4m" 2242,661"m2"</t>
  </si>
  <si>
    <t>-2108566214</t>
  </si>
  <si>
    <t>"pro ORL" 2*(8,10+4,80)*4,55 + 2*(4,30+4,80)*(5,06-4,55)</t>
  </si>
  <si>
    <t>"pro studny" (2*(17,90+9,50)-9,50)*6,11</t>
  </si>
  <si>
    <t>"pro ORL" 2*(8,10+4,80)*4,38 + 2*(4,30+4,80)*(4,86-4,38)</t>
  </si>
  <si>
    <t>"pro studny" 2*(13,70+9,50)*5,19</t>
  </si>
  <si>
    <t>-1905738133</t>
  </si>
  <si>
    <t>"dle zřízení příložného pažení stěn výkopu do 8,0m" 766,011"m2"</t>
  </si>
  <si>
    <t>-1826743260</t>
  </si>
  <si>
    <t>-1722792980</t>
  </si>
  <si>
    <t>153112112</t>
  </si>
  <si>
    <t>Nastražení ocelových štětovnic dl přes 10 m ve standardních podmínkách z terénu</t>
  </si>
  <si>
    <t>1064328837</t>
  </si>
  <si>
    <t>Zřízení beraněných stěn z ocelových štětovnic z terénu nastražení štětovnic ve standardních podmínkách, délky přes 10 m</t>
  </si>
  <si>
    <t>"jedna stěna u výkopu pro studny v blízkosti domu" 12,00*18,30</t>
  </si>
  <si>
    <t>153112124</t>
  </si>
  <si>
    <t>Zaberanění ocelových štětovnic na dl do 16 m ve standardních podmínkách z terénu</t>
  </si>
  <si>
    <t>1006621759</t>
  </si>
  <si>
    <t>Zřízení beraněných stěn z ocelových štětovnic z terénu zaberanění štětovnic ve standardních podmínkách, délky do 16 m</t>
  </si>
  <si>
    <t>134422200.R</t>
  </si>
  <si>
    <t>ŠTĚTOVNICE - dočasné</t>
  </si>
  <si>
    <t>T</t>
  </si>
  <si>
    <t>-343658197</t>
  </si>
  <si>
    <t>Poznámka k položce:_x000d_
Dočasné štětovnice, obratovost zohlednit v ceně</t>
  </si>
  <si>
    <t>219,60"m2"*155"kg/m2"/1000</t>
  </si>
  <si>
    <t>153113113</t>
  </si>
  <si>
    <t>Vytažení ocelových štětovnic dl do 12 m zaberaněných do hl 12 m z terénu ve standardnich podmínkách</t>
  </si>
  <si>
    <t>-1062616788</t>
  </si>
  <si>
    <t>Vytažení stěn z ocelových štětovnic zaberaněných z terénu délky do 12 m ve standardních podmínkách, zaberaněných na hloubku do 12 m</t>
  </si>
  <si>
    <t>1397845377</t>
  </si>
  <si>
    <t xml:space="preserve">"dle metodiky URS, dle hloubení jam v tř 3" 810,169"m3"*0,2 </t>
  </si>
  <si>
    <t>1847478872</t>
  </si>
  <si>
    <t xml:space="preserve">"dle metodiky URS, dle hloubení jam v tř 4" (810,169+405,085)"m3"*0,2 </t>
  </si>
  <si>
    <t>2000310576</t>
  </si>
  <si>
    <t>"dovoz materiálu pro obsyp - z deponie" 515,232"m3"</t>
  </si>
  <si>
    <t>"dovoz materiálu pro lože - z deponie" (93,945+40,338)"m3"</t>
  </si>
  <si>
    <t>"dovoz materiálu pro zásyp nakupovaný - z deponie (50% z celkového množství zásypu)" 2207,04"m3"*0,5</t>
  </si>
  <si>
    <t>"dovoz materiálu pro zásyp - na deponii (50% z celkového množství zásypu)" 2207,04"m3"*0,5</t>
  </si>
  <si>
    <t>"dovoz materiálu pro zásyp - z deponie (50% z celkového množství zásypu)" 2207,04"m3"*0,5</t>
  </si>
  <si>
    <t xml:space="preserve">"ornice na deponii a zpět" 395,31"m2"*0,15*2 </t>
  </si>
  <si>
    <t>-178668672</t>
  </si>
  <si>
    <t>"Zemina vytěžená" (810,169*2+405,085+654,734*2+327,367)"m3"</t>
  </si>
  <si>
    <t>"zemina pro zásyp (50%)" -2207,04"m3"*0,5</t>
  </si>
  <si>
    <t>"v tř3 předpoklad 40%" 2558,738"m3"*0,4</t>
  </si>
  <si>
    <t>57149842</t>
  </si>
  <si>
    <t>"celkový odvoz dle odvozu v tř 3, v tř4+5 předpoklad 60%" 2558,738"m3"*0,6</t>
  </si>
  <si>
    <t>402473695</t>
  </si>
  <si>
    <t xml:space="preserve">"ornice z deponie" 395,31"m2"*0,15 </t>
  </si>
  <si>
    <t>-664778714</t>
  </si>
  <si>
    <t>"Zemina vytěžená na deponii / skládku" (810,169*2+405,085+654,734*2+327,367)"m3"</t>
  </si>
  <si>
    <t>"ornice na deponii" 395,31"m2"*0,15</t>
  </si>
  <si>
    <t>-263262916</t>
  </si>
  <si>
    <t>"Zemina na skládku dle odvozů na skládku" (1023,495+1535,243)"m3"</t>
  </si>
  <si>
    <t>"předpoklad 2000kg/m3" 2558,738"m3"*2,00</t>
  </si>
  <si>
    <t>1812304162</t>
  </si>
  <si>
    <t>"celkový výkop" (810,169*2+405,085+654,734*2+327,367)"m3"</t>
  </si>
  <si>
    <t>"obsyp potrubí" -515,232"m3"</t>
  </si>
  <si>
    <t>"podkladní lože" -(93,945+40,338)"m3"</t>
  </si>
  <si>
    <t>"plast DN200" -78,10*(3,14*0,105*0,105)</t>
  </si>
  <si>
    <t>"plast DN300" -(666,70+13,00)*(3,14*0,16*0,16)</t>
  </si>
  <si>
    <t>"šachty" -32,39*(3,14*0,62*0,62)</t>
  </si>
  <si>
    <t>"UV" -24*(3,14*0,275*0,275*1,37)</t>
  </si>
  <si>
    <t>"studny na D" -8*(3,14*1,65*1,65*5,86)</t>
  </si>
  <si>
    <t>"studny na E" -5*(3,14*1,65*1,65*4,94)</t>
  </si>
  <si>
    <t>"ORL na D" -(3,14*1,40*1,40*3,25)-(3,14*1,40*1,40*4,15)</t>
  </si>
  <si>
    <t>"ORL na E" -(3,14*1,40*1,40*3,15)-(3,14*1,40*1,40*4,00)</t>
  </si>
  <si>
    <t>1219312387</t>
  </si>
  <si>
    <t>"nakupovaný materiál pro zásyp - 50%, předpoklad 1800kg/m3" 2207,04"m3"*0,5*1,8</t>
  </si>
  <si>
    <t>-1418773402</t>
  </si>
  <si>
    <t xml:space="preserve">"dle zpětného zásypu zeminou (50%)" 2207,039"m3"*0,5  </t>
  </si>
  <si>
    <t>1169325411</t>
  </si>
  <si>
    <t>"plast DN200" 78,10*(1,15*0,51 - 3,14*0,105*0,105)</t>
  </si>
  <si>
    <t>"plast DN300" 666,70*(1,25*0,62 - 3,14*0,16*0,16)</t>
  </si>
  <si>
    <t>"propojovací potrubí studní" 13,00*(1,25*0,62 - 3,14*0,16*0,16)</t>
  </si>
  <si>
    <t>1531316929</t>
  </si>
  <si>
    <t>515,232*1,8 'Přepočtené koeficientem množství</t>
  </si>
  <si>
    <t>161135475</t>
  </si>
  <si>
    <t>533909126</t>
  </si>
  <si>
    <t>"komunikace asfalt" ((436,07+66,00+150,81)*1,25+(78,10+24*1,00)*1,15)</t>
  </si>
  <si>
    <t>-978565042</t>
  </si>
  <si>
    <t>"plast DN200" 78,10"m"</t>
  </si>
  <si>
    <t>"plast DN300" 679,70"m"</t>
  </si>
  <si>
    <t>377476779</t>
  </si>
  <si>
    <t>"studna - stoka D" 8"ks"*((3,14*1,65*1,65*5,86)-(3,14*1,50*1,50*5,61))</t>
  </si>
  <si>
    <t>"studna - stoka E" 5"ks"*((3,14*1,65*1,65*4,94)-(3,14*1,50*1,50*4,69))</t>
  </si>
  <si>
    <t>386110101.R1</t>
  </si>
  <si>
    <t>-1259316326</t>
  </si>
  <si>
    <t>"stoka D" 1"ks"</t>
  </si>
  <si>
    <t>386110101.R2</t>
  </si>
  <si>
    <t>611002303</t>
  </si>
  <si>
    <t>"stoka E" 1"ks"</t>
  </si>
  <si>
    <t>-1662470194</t>
  </si>
  <si>
    <t>"plast DN200" 78,10*1,15*0,10</t>
  </si>
  <si>
    <t>"plast DN300" 666,70*1,25*0,10</t>
  </si>
  <si>
    <t>"propojovací potrubí studní" 13,00*1,25*0,10</t>
  </si>
  <si>
    <t>-626718007</t>
  </si>
  <si>
    <t>"pod ORL" 3,00*3,00*0,10*4</t>
  </si>
  <si>
    <t>"ve vsakovacích studnách" (8+5)"ks"*(3,14*1,50*1,50*0,40)</t>
  </si>
  <si>
    <t>-243724982</t>
  </si>
  <si>
    <t>(2+2+10+9+24)"ks"</t>
  </si>
  <si>
    <t>810990098</t>
  </si>
  <si>
    <t>-1103634029</t>
  </si>
  <si>
    <t>822314657</t>
  </si>
  <si>
    <t>"prefa šachty" 10"ks"</t>
  </si>
  <si>
    <t>-1026993143</t>
  </si>
  <si>
    <t>-1208957041</t>
  </si>
  <si>
    <t>"UV komplet" (15+3+6)"ks"</t>
  </si>
  <si>
    <t>1182657189</t>
  </si>
  <si>
    <t>897554861</t>
  </si>
  <si>
    <t>"prefa šachty" 4"ks"</t>
  </si>
  <si>
    <t>-195698518</t>
  </si>
  <si>
    <t>"podkladní deska pod šachty" (12+2+5)"ks"*(1,60*1,60*0,10)</t>
  </si>
  <si>
    <t>"podkladní deska pod UV" (15+3+6)"ks"*(0,50*0,50*0,10)</t>
  </si>
  <si>
    <t>284606450</t>
  </si>
  <si>
    <t>"podkladní deska pod šachty" (12+2+5)"ks"*(4*1,60*0,10)</t>
  </si>
  <si>
    <t>"podkladní deska pod UV" (15+3+6)"ks"*(4*0,50*0,10)</t>
  </si>
  <si>
    <t>-159158884</t>
  </si>
  <si>
    <t>"komunikace asfalt" ((436,07+66,00+150,81)*1,25+(78,10+24*1,00)*1,15)*2</t>
  </si>
  <si>
    <t>596811120</t>
  </si>
  <si>
    <t>Kladení betonové dlažby komunikací pro pěší do lože z kameniva velikosti do 0,09 m2 pl do 50 m2</t>
  </si>
  <si>
    <t>-1931650557</t>
  </si>
  <si>
    <t>Kladení dlažby z betonových nebo kameninových dlaždic komunikací pro pěší s vyplněním spár a se smetením přebytečného materiálu na vzdálenost do 3 m s ložem z kameniva těženého tl. do 30 mm velikosti dlaždic do 0,09 m2 (bez zámku), pro plochy do 50 m2</t>
  </si>
  <si>
    <t>"ve vsakovacích studnách" (8+5)"ks"*(0,50*0,50)</t>
  </si>
  <si>
    <t>1682073441</t>
  </si>
  <si>
    <t>3,25*1,03 'Přepočtené koeficientem množství</t>
  </si>
  <si>
    <t>-2078383665</t>
  </si>
  <si>
    <t>"stoka D" 51,60"m"</t>
  </si>
  <si>
    <t>"stoka D1" 8,00"m"</t>
  </si>
  <si>
    <t>"stoka E" 18,50"m"</t>
  </si>
  <si>
    <t>-1183968836</t>
  </si>
  <si>
    <t>"stoka D" 440,20"m"</t>
  </si>
  <si>
    <t>"stoka D1" 66,00"m"</t>
  </si>
  <si>
    <t>"stoka E" 160,50"m"</t>
  </si>
  <si>
    <t>"propojovací potrubí studní" 13,00"m"</t>
  </si>
  <si>
    <t>853927318</t>
  </si>
  <si>
    <t>"stoka D" 12"úseků"</t>
  </si>
  <si>
    <t>"stoka D1" 2"úseky"</t>
  </si>
  <si>
    <t>"stoka E" 5"úseků"</t>
  </si>
  <si>
    <t>-1343843404</t>
  </si>
  <si>
    <t>"plast DN 200" 78,10"m"</t>
  </si>
  <si>
    <t>-1245072028</t>
  </si>
  <si>
    <t>(11+17+1)"ks"</t>
  </si>
  <si>
    <t>1932081547</t>
  </si>
  <si>
    <t>"prefa šachty" 11"ks"</t>
  </si>
  <si>
    <t>1747553192</t>
  </si>
  <si>
    <t>"prefa šachty" 17"ks"</t>
  </si>
  <si>
    <t>205477509</t>
  </si>
  <si>
    <t>1263574905</t>
  </si>
  <si>
    <t>48"ks"</t>
  </si>
  <si>
    <t>2039350440</t>
  </si>
  <si>
    <t>19"ks"</t>
  </si>
  <si>
    <t>597868163</t>
  </si>
  <si>
    <t>"prefa šachta" 19"ks"</t>
  </si>
  <si>
    <t>884960833</t>
  </si>
  <si>
    <t>-107936713</t>
  </si>
  <si>
    <t>1821825073</t>
  </si>
  <si>
    <t>-1126505877</t>
  </si>
  <si>
    <t>397642081</t>
  </si>
  <si>
    <t>"UV komplet - typ 1" 22"ks"</t>
  </si>
  <si>
    <t>-193098989</t>
  </si>
  <si>
    <t>-1133421695</t>
  </si>
  <si>
    <t>1804941934</t>
  </si>
  <si>
    <t>-2066598747</t>
  </si>
  <si>
    <t>13"ks"</t>
  </si>
  <si>
    <t>1601656924</t>
  </si>
  <si>
    <t>"na vsakovací studny" (8+5)"ks"</t>
  </si>
  <si>
    <t>347246898</t>
  </si>
  <si>
    <t>1291299531</t>
  </si>
  <si>
    <t>"prefa šachty" 19"ks"</t>
  </si>
  <si>
    <t>-848513566</t>
  </si>
  <si>
    <t>-190065831</t>
  </si>
  <si>
    <t>1607609538</t>
  </si>
  <si>
    <t>585927370</t>
  </si>
  <si>
    <t>-653024682</t>
  </si>
  <si>
    <t>"ve vsakovacích studnách" (8+5)"ks"*2,50"m"</t>
  </si>
  <si>
    <t>-2024764599</t>
  </si>
  <si>
    <t>"komunikace asfalt - asfalt tl 0,15m" ((436,07+66,00+150,81)*2+(78,10+24*1,00)*2)</t>
  </si>
  <si>
    <t>-2010611547</t>
  </si>
  <si>
    <t>"makadam" 179,235"t"</t>
  </si>
  <si>
    <t>316161280</t>
  </si>
  <si>
    <t>"kamenivo" 372,472"t"</t>
  </si>
  <si>
    <t>-691375571</t>
  </si>
  <si>
    <t>1446734212</t>
  </si>
  <si>
    <t>-666101957</t>
  </si>
  <si>
    <t>437416912</t>
  </si>
  <si>
    <t>"ve vsakovacích studnách" (8+5)"ks"*(3,14*1,50*1,50)</t>
  </si>
  <si>
    <t>100</t>
  </si>
  <si>
    <t>40220174</t>
  </si>
  <si>
    <t>91,845*1,05 'Přepočtené koeficientem množství</t>
  </si>
  <si>
    <t>-503411263</t>
  </si>
  <si>
    <t>SO 307.1 - Odvodnění komunikace v ulici Pražská - přípojka</t>
  </si>
  <si>
    <t>307.1 - Odvodnění komunikace v ulici Pražská - přípojka</t>
  </si>
  <si>
    <t>-1944644838</t>
  </si>
  <si>
    <t>116499007</t>
  </si>
  <si>
    <t>451830695</t>
  </si>
  <si>
    <t>"zeleň tl 0,15m" ((7,92+9,25)*1,40)</t>
  </si>
  <si>
    <t>1702352709</t>
  </si>
  <si>
    <t>"předpoklad 10% ze zásypu" 44,631"m3"*0,1</t>
  </si>
  <si>
    <t>132254203</t>
  </si>
  <si>
    <t>Hloubení zapažených rýh š do 2000 mm v hornině třídy těžitelnosti I skupiny 3 objem do 100 m3</t>
  </si>
  <si>
    <t>-1255421791</t>
  </si>
  <si>
    <t>Hloubení zapažených rýh šířky přes 800 do 2 000 mm strojně s urovnáním dna do předepsaného profilu a spádu v hornině třídy těžitelnosti I skupiny 3 přes 50 do 100 m3</t>
  </si>
  <si>
    <t>Bezpečnostní přepad na stoce D- KAM DN300</t>
  </si>
  <si>
    <t>"km 0,00000-0,00792" 7,92*(2,98+2,95)*0,5*1,40</t>
  </si>
  <si>
    <t>"rozšíření pro šachty" 1,80*(1,80-1,40)*(2,98+2,92*2)</t>
  </si>
  <si>
    <t>"prohloubení pro šachty" 3*(1,80*1,80*0,30)</t>
  </si>
  <si>
    <t>Bezpečnostní přepad na stoce E- KAM DN300</t>
  </si>
  <si>
    <t>"km 0,00000-0,00925" 9,25*(2,58+2,63)*0,5*1,40</t>
  </si>
  <si>
    <t>"rozšíření pro šachty" 1,80*(1,80-1,40)*(2,63)</t>
  </si>
  <si>
    <t>"prohloubení pro šachty" 1*(1,80*1,80*0,30)</t>
  </si>
  <si>
    <t>"KAM DN300" 17,20*1,40*0,10</t>
  </si>
  <si>
    <t>"ornice tl 0,15m" -((7,92+9,25)*1,40)*0,15</t>
  </si>
  <si>
    <t>"Z toho v tř. 3 uvažováno 40%" 77,545"m3"*0,4</t>
  </si>
  <si>
    <t>132354203</t>
  </si>
  <si>
    <t>Hloubení zapažených rýh š do 2000 mm v hornině třídy těžitelnosti II skupiny 4 objem do 100 m3</t>
  </si>
  <si>
    <t>-1776076046</t>
  </si>
  <si>
    <t>Hloubení zapažených rýh šířky přes 800 do 2 000 mm strojně s urovnáním dna do předepsaného profilu a spádu v hornině třídy těžitelnosti II skupiny 4 přes 50 do 100 m3</t>
  </si>
  <si>
    <t>"Celkový výkop dle hloubení rýh v tř.3 strojně, v tř 4 předpoklad 40%" 0,4*77,545"m3"</t>
  </si>
  <si>
    <t>132454203</t>
  </si>
  <si>
    <t>Hloubení zapažených rýh š do 2000 mm v hornině třídy těžitelnosti II skupiny 5 objem do 100 m3</t>
  </si>
  <si>
    <t>1383412694</t>
  </si>
  <si>
    <t>Hloubení zapažených rýh šířky přes 800 do 2 000 mm strojně s urovnáním dna do předepsaného profilu a spádu v hornině třídy těžitelnosti II skupiny 5 přes 50 do 100 m3</t>
  </si>
  <si>
    <t>"Celkový výkop dle hloubení rýh v tř.3 strojně, v tř 5 předpoklad 20%" 0,2*77,545"m3"</t>
  </si>
  <si>
    <t>-524599240</t>
  </si>
  <si>
    <t>"km 0,00000-0,00792" 7,92*(2,98+2,95)*0,5*2</t>
  </si>
  <si>
    <t>"km 0,00000-0,00925" 9,25*(2,58+2,63)*0,5*2</t>
  </si>
  <si>
    <t>"KAM DN300" 17,20*2*0,10</t>
  </si>
  <si>
    <t>-361577062</t>
  </si>
  <si>
    <t xml:space="preserve">"Dle zřízení příložného pažení do hl.  4m" 98,599"m2"</t>
  </si>
  <si>
    <t>-1856978426</t>
  </si>
  <si>
    <t>"dovoz materiálu pro obsyp - z deponie" 12,423"m3"</t>
  </si>
  <si>
    <t>"dovoz materiálu pro zásyp nakupovaný - z deponie (50% z celkového množství zásypu)" 44,631"m3"*0,5</t>
  </si>
  <si>
    <t>"dovoz materiálu pro zásyp - na deponii (50% z celkového množství zásypu)" 44,631"m3"*0,5</t>
  </si>
  <si>
    <t>"dovoz materiálu pro zásyp - z deponie (50% z celkového množství zásypu)" 44,631"m3"*0,5</t>
  </si>
  <si>
    <t>"ornice na deponii a zpět" 24,038"m2"*0,15*2</t>
  </si>
  <si>
    <t>-1965376186</t>
  </si>
  <si>
    <t>"Zemina vytěžená" (31,018*2+15,509)"m3"</t>
  </si>
  <si>
    <t>"zemina pro zásyp (50%)" -44,631"m3"*0,5</t>
  </si>
  <si>
    <t>"v tř3 předpoklad 40%" 55,229"m3"*0,4</t>
  </si>
  <si>
    <t>-128255112</t>
  </si>
  <si>
    <t>"celkový odvoz dle odvozu v tř 3, v tř4+5 předpoklad 60%" 55,229"m3"*0,6</t>
  </si>
  <si>
    <t>-160748731</t>
  </si>
  <si>
    <t>"ornice z deponie" 24,038"m2"*0,15</t>
  </si>
  <si>
    <t>490757604</t>
  </si>
  <si>
    <t>"Zemina vytěžená na deponii / skládku" (31,018*2+15,509)"m3"</t>
  </si>
  <si>
    <t>"ornice na deponii" 24,038"m2"*0,15</t>
  </si>
  <si>
    <t>-1985998228</t>
  </si>
  <si>
    <t>"Zemina na skládku dle odvozů na skládku" (22,092+33,137)"m3"</t>
  </si>
  <si>
    <t>"předpoklad 2000kg/m3" 55,229"m3"*2,00</t>
  </si>
  <si>
    <t>980219345</t>
  </si>
  <si>
    <t>"celkový výkop" (31,018*2+15,509)"m3"</t>
  </si>
  <si>
    <t>"obsyp potrubí" -12,423"m3"</t>
  </si>
  <si>
    <t>"podkladní sedlo vč podkladní desky" -3,646"m3"</t>
  </si>
  <si>
    <t>"KAM DN300" -17,20*(3,14*0,18*0,18)</t>
  </si>
  <si>
    <t>"šachty" -5,21*(3,14*0,62*0,62) - 5,41*(3,14*0,72*0,72)</t>
  </si>
  <si>
    <t>-26667419</t>
  </si>
  <si>
    <t>"nakupovaný materiál pro zásyp - 50%, předpoklad 1800kg/m3" 44,631"m3"*0,5*1,8</t>
  </si>
  <si>
    <t>-1162670567</t>
  </si>
  <si>
    <t xml:space="preserve">"dle zpětného zásypu zeminou (50%)" 44,631"m3"*0,5  </t>
  </si>
  <si>
    <t>401233660</t>
  </si>
  <si>
    <t>"KAM DN300" 17,20*(1,40*0,66 - 3,14*0,18*0,18 - "sedlo" 0,10"m2")</t>
  </si>
  <si>
    <t>1760394711</t>
  </si>
  <si>
    <t>12,423*1,8 'Přepočtené koeficientem množství</t>
  </si>
  <si>
    <t>-102510232</t>
  </si>
  <si>
    <t>1550209340</t>
  </si>
  <si>
    <t>"KAM DN300" 17,20"m"</t>
  </si>
  <si>
    <t>1711742352</t>
  </si>
  <si>
    <t>(1+3)"ks"</t>
  </si>
  <si>
    <t>957134777</t>
  </si>
  <si>
    <t>-716327809</t>
  </si>
  <si>
    <t>1516244342</t>
  </si>
  <si>
    <t>-1298219125</t>
  </si>
  <si>
    <t>-726514384</t>
  </si>
  <si>
    <t>"podkladní deska pod šachty" 4"ks"*(1,60*1,60*0,10)</t>
  </si>
  <si>
    <t>-1304685540</t>
  </si>
  <si>
    <t>"KAM DN300" 17,20*1,40*0,08</t>
  </si>
  <si>
    <t>"KAM DN300" 17,20*0,10"m2"</t>
  </si>
  <si>
    <t>1245601096</t>
  </si>
  <si>
    <t>"podkladní deska pod šachty" 4"ks"*(4*1,60*0,10)</t>
  </si>
  <si>
    <t>1862896693</t>
  </si>
  <si>
    <t>371049781</t>
  </si>
  <si>
    <t>1980747800</t>
  </si>
  <si>
    <t>"napojení na stáv stoku" 2*1,00"m"</t>
  </si>
  <si>
    <t>-1068670898</t>
  </si>
  <si>
    <t>2*1,01 'Přepočtené koeficientem množství</t>
  </si>
  <si>
    <t>-1640742495</t>
  </si>
  <si>
    <t>"bezpečnostní přepad - stoka D" 7,90"m"</t>
  </si>
  <si>
    <t>"bezpečnostní přepad - stoka E" 9,30"m"</t>
  </si>
  <si>
    <t>175705046</t>
  </si>
  <si>
    <t>18,2*1,015 'Přepočtené koeficientem množství</t>
  </si>
  <si>
    <t>-1842300493</t>
  </si>
  <si>
    <t>(5+4)"ks"</t>
  </si>
  <si>
    <t>-74995767</t>
  </si>
  <si>
    <t>"vtok do šachet - hlavní řad (GZ)" 4"ks"</t>
  </si>
  <si>
    <t>-567978450</t>
  </si>
  <si>
    <t>"výtok z šachet - hlavní řad (GA)" 4"ks"</t>
  </si>
  <si>
    <t>801670469</t>
  </si>
  <si>
    <t>"kanalizační šachta" 1"ks"*(3,14*0,62*0,62*3,00)</t>
  </si>
  <si>
    <t>-1792413150</t>
  </si>
  <si>
    <t>"KAM DN300" 2"úseky"</t>
  </si>
  <si>
    <t>-355378252</t>
  </si>
  <si>
    <t>"vytvoření kynety kolem Parshallova žlabu" 2*0,45"m3"</t>
  </si>
  <si>
    <t>-362277819</t>
  </si>
  <si>
    <t>(2+2+1+2+2)"ks"</t>
  </si>
  <si>
    <t>397124722</t>
  </si>
  <si>
    <t>1747507204</t>
  </si>
  <si>
    <t>1895440698</t>
  </si>
  <si>
    <t>59224424.R</t>
  </si>
  <si>
    <t>skruž betonové šachty DN 1200 kanalizační 120x25x13,5cm, stupadla poplastovaná</t>
  </si>
  <si>
    <t>-482834220</t>
  </si>
  <si>
    <t>670575567</t>
  </si>
  <si>
    <t>59224426</t>
  </si>
  <si>
    <t>skruž betonové šachty DN 1200 kanalizační 120x108x13,5cm, stupadla poplastovaná</t>
  </si>
  <si>
    <t>-1156225098</t>
  </si>
  <si>
    <t>745566818</t>
  </si>
  <si>
    <t>196868630</t>
  </si>
  <si>
    <t>1331068850</t>
  </si>
  <si>
    <t>"prefa šachta" 2"ks"</t>
  </si>
  <si>
    <t>1753682073</t>
  </si>
  <si>
    <t>2*2"ks"</t>
  </si>
  <si>
    <t>59224062.RX</t>
  </si>
  <si>
    <t>dno betonové šachtové kulaté DN 1000 - na potrubí DN300 (stavební výška 0,60m)</t>
  </si>
  <si>
    <t>305013443</t>
  </si>
  <si>
    <t>59224062.R6</t>
  </si>
  <si>
    <t>dno betonové šachtové kulaté DN 1200 - na potrubí DN300 (stavební výška 0,73m)</t>
  </si>
  <si>
    <t>1066302357</t>
  </si>
  <si>
    <t>1733702961</t>
  </si>
  <si>
    <t>-1223300558</t>
  </si>
  <si>
    <t>-1873751006</t>
  </si>
  <si>
    <t>-1477322358</t>
  </si>
  <si>
    <t>"kanalizační šachta" 1"ks"</t>
  </si>
  <si>
    <t>Osazení poklopů litinových, ocelových nebo železobetonových včetně rámů pro třídu zatížení B125, C250</t>
  </si>
  <si>
    <t>1175598102</t>
  </si>
  <si>
    <t>1172378188</t>
  </si>
  <si>
    <t>1521310284</t>
  </si>
  <si>
    <t>1102761178</t>
  </si>
  <si>
    <t>-1665471956</t>
  </si>
  <si>
    <t>"přepad - obě strany" 3"ks"</t>
  </si>
  <si>
    <t>1685168164</t>
  </si>
  <si>
    <t>"KAM DN300" 15,00"m"</t>
  </si>
  <si>
    <t>2020193489</t>
  </si>
  <si>
    <t>-120094880</t>
  </si>
  <si>
    <t>"napojení na stáv stoku" 2"ks"</t>
  </si>
  <si>
    <t>2129675673</t>
  </si>
  <si>
    <t>412370816</t>
  </si>
  <si>
    <t>"beton-šachty" 1,304"t"</t>
  </si>
  <si>
    <t>906009125</t>
  </si>
  <si>
    <t>-731910374</t>
  </si>
  <si>
    <t xml:space="preserve">SO 311 - Ochrana vodovodů v ul. Bratří Bendů </t>
  </si>
  <si>
    <t xml:space="preserve">311 - Ochrana vodovodů v ul. Bratří Bendů </t>
  </si>
  <si>
    <t>M - Práce a dodávky M</t>
  </si>
  <si>
    <t xml:space="preserve">    23-M - Montáže potrubí</t>
  </si>
  <si>
    <t>979122719</t>
  </si>
  <si>
    <t>"komunikace asfalt - dlažba zalitá živicí" (7,50*1,10)</t>
  </si>
  <si>
    <t>1264968838</t>
  </si>
  <si>
    <t>"komunikace asfalt - kamenivo tl 0,16m" (7,50*1,10)</t>
  </si>
  <si>
    <t>-801271694</t>
  </si>
  <si>
    <t>"komunikace asfalt - kamenivo tl 0,17m" (7,50*1,10)</t>
  </si>
  <si>
    <t>-150016038</t>
  </si>
  <si>
    <t>"komunikace asfalt - asfalt tl 0,084m" (7,50*1,10)</t>
  </si>
  <si>
    <t>-332638159</t>
  </si>
  <si>
    <t>"předpoklad 3 dny, čerpání 2h/den" 3*2</t>
  </si>
  <si>
    <t>472043391</t>
  </si>
  <si>
    <t>"předpoklad 3 dny" 3"dny</t>
  </si>
  <si>
    <t>-80312170</t>
  </si>
  <si>
    <t>"mírně zasíťovaná lokalita" 2/100*(0,817+7,35)"m3"</t>
  </si>
  <si>
    <t>1099592475</t>
  </si>
  <si>
    <t>"celkový výkop dle hloubení rýh strojně v tř 1+2, v tř. 1+2 předpoklad 100%, ručně 10%" 8,167"m3"*1,0*0,10</t>
  </si>
  <si>
    <t>132154201</t>
  </si>
  <si>
    <t>Hloubení zapažených rýh š do 2000 mm v hornině třídy těžitelnosti I skupiny 1 a 2 objem do 20 m3</t>
  </si>
  <si>
    <t>1499427056</t>
  </si>
  <si>
    <t>Hloubení zapažených rýh šířky přes 800 do 2 000 mm strojně s urovnáním dna do předepsaného profilu a spádu v hornině třídy těžitelnosti I skupiny 1 a 2 do 20 m3</t>
  </si>
  <si>
    <t>Ochrana stáv vodovodu</t>
  </si>
  <si>
    <t>"LT DN80" 7,50*1,50*1,10</t>
  </si>
  <si>
    <t>"komunikace asfalt tl. 0,51m"-(7,50*1,10)*0,51</t>
  </si>
  <si>
    <t>"Z toho v tř. 1+2 předpoklad 100%, strojně 90%" 8,167"m3"*1,0*0,90</t>
  </si>
  <si>
    <t>-438034914</t>
  </si>
  <si>
    <t>"LT DN80" 7,50*1,50*2</t>
  </si>
  <si>
    <t>-1176653899</t>
  </si>
  <si>
    <t>"dle zřízení příložného pažení rýh do 2m" 22,50"m2"</t>
  </si>
  <si>
    <t>230922452</t>
  </si>
  <si>
    <t>"dovoz materiálu pro zásyp - na + z deponie (100% z celkového množství zásypu)" 4,042"m3"*2</t>
  </si>
  <si>
    <t>-900658973</t>
  </si>
  <si>
    <t>"Zemina vytěžená na skládku" (0,817+7,35)"m3"</t>
  </si>
  <si>
    <t>"pro zásyp" -4,042"m3"</t>
  </si>
  <si>
    <t>1352726540</t>
  </si>
  <si>
    <t>"dovoz materiálu pro zásyp - z deponie (100% z celkového množství zásypu)" 4,042"m3"</t>
  </si>
  <si>
    <t>-83880219</t>
  </si>
  <si>
    <t>"Zemina vytěžená na skládku / deponii" (0,817+7,35)"m3"</t>
  </si>
  <si>
    <t>693097493</t>
  </si>
  <si>
    <t>"předpoklad 2000kg/m3" 4,125"m3"*2,00</t>
  </si>
  <si>
    <t>1173660588</t>
  </si>
  <si>
    <t>"celkový výkop" (0,817+7,35)"m3"</t>
  </si>
  <si>
    <t>"obsyp potrubí" -3,757"m3"</t>
  </si>
  <si>
    <t xml:space="preserve">"chránička OC DN250" -7,50*(3,14*0,125*0,125) </t>
  </si>
  <si>
    <t>567323023</t>
  </si>
  <si>
    <t>"LT DN80 (v chráničce DN250)" 7,50*(1,10*0,50 - 3,14*0,125*0,125)</t>
  </si>
  <si>
    <t>-180878981</t>
  </si>
  <si>
    <t>3,757*1,8 'Přepočtené koeficientem množství</t>
  </si>
  <si>
    <t>1887784557</t>
  </si>
  <si>
    <t>"komunikace asfalt" (7,50*1,10)</t>
  </si>
  <si>
    <t>219784266</t>
  </si>
  <si>
    <t>-511239861</t>
  </si>
  <si>
    <t>-1713538198</t>
  </si>
  <si>
    <t>"LT DN80" 7,50"m"</t>
  </si>
  <si>
    <t>434108304</t>
  </si>
  <si>
    <t>"komunikace asfalt" (7,50)*2</t>
  </si>
  <si>
    <t>-36335908</t>
  </si>
  <si>
    <t>"kamenivo" (2,508+2,665)"t"</t>
  </si>
  <si>
    <t>-522714352</t>
  </si>
  <si>
    <t>998273102</t>
  </si>
  <si>
    <t>Přesun hmot pro trubní vedení z trub litinových otevřený výkop</t>
  </si>
  <si>
    <t>722141546</t>
  </si>
  <si>
    <t>Přesun hmot pro trubní vedení hloubené z trub litinových pro vodovody nebo kanalizace v otevřeném výkopu dopravní vzdálenost do 15 m</t>
  </si>
  <si>
    <t>Práce a dodávky M</t>
  </si>
  <si>
    <t>23-M</t>
  </si>
  <si>
    <t>Montáže potrubí</t>
  </si>
  <si>
    <t>230200102.R</t>
  </si>
  <si>
    <t>Montáž chráničky ocelové podélně půlené průměru přes 219 do 324 mm</t>
  </si>
  <si>
    <t>-820172015</t>
  </si>
  <si>
    <t>55283930.R</t>
  </si>
  <si>
    <t>chránička podélně půlená ocelová DN250</t>
  </si>
  <si>
    <t>128</t>
  </si>
  <si>
    <t>229528961</t>
  </si>
  <si>
    <t>230202053.R</t>
  </si>
  <si>
    <t>Nasunutí potrubní DN 80 do chráničky - kompletní provedení</t>
  </si>
  <si>
    <t>1796670519</t>
  </si>
  <si>
    <t>Poznámka k položce:_x000d_
položka zahrnuje:_x000d_
pojízdná sedla (objímky)_x000d_
případně předepsané utěsnění konců chráničky_x000d_
nezahrnuje dodávku potrubí</t>
  </si>
  <si>
    <t>SO 312 - Přeložka vodovodu TLT DN 100</t>
  </si>
  <si>
    <t>312 - Přeložka vodovodu TLT DN 100</t>
  </si>
  <si>
    <t>113106423</t>
  </si>
  <si>
    <t>Rozebrání dlažeb při překopech komunikací pro pěší ze zámkové dlažby strojně pl přes 15 m2</t>
  </si>
  <si>
    <t>-2065774322</t>
  </si>
  <si>
    <t>Rozebrání dlažeb a dílců při překopech inženýrských sítí s přemístěním hmot na skládku na vzdálenost do 3 m nebo s naložením na dopravní prostředek strojně plochy jednotlivě přes 15 m2 komunikací pro pěší s ložem z kameniva nebo živice a s výplní spár ze zámkové dlažby</t>
  </si>
  <si>
    <t>"chodník-dlažba" ((3,20+3,60+2,40+12,00)*1,10)</t>
  </si>
  <si>
    <t>257012189</t>
  </si>
  <si>
    <t>"komunikace asfalt - kamenivo tl 0,20m" ((11,50+25,40+43,00)*1,10+(12,50+20,00+14,50+5,80)*0,20)</t>
  </si>
  <si>
    <t>"chodník-dlažba, kameniivo tl 0,19m" ((3,20+3,60+2,40+12,00)*1,10)</t>
  </si>
  <si>
    <t>-647021667</t>
  </si>
  <si>
    <t>"komunikace asfalt - makadam tl 0,10m" ((11,50+25,40+43,00)*1,10+(12,50+20,00+14,50+5,80)*0,20)</t>
  </si>
  <si>
    <t>33757343</t>
  </si>
  <si>
    <t>"komunikace asfalt - živice tl celkem 0,13m" ((11,50+25,40+43,00)*1,10+(12,50+20,00+14,50+5,80)*0,20)</t>
  </si>
  <si>
    <t>-2140176934</t>
  </si>
  <si>
    <t>-1108225704</t>
  </si>
  <si>
    <t>"předpoklad 20 dní, čerpání 10h/den" 20*10</t>
  </si>
  <si>
    <t>82919436</t>
  </si>
  <si>
    <t>"předpoklad 20 dní" 20"dní</t>
  </si>
  <si>
    <t>1085871788</t>
  </si>
  <si>
    <t>"dle podélného profilu - elektro" 5"ks"*1,10"m"</t>
  </si>
  <si>
    <t>-807289152</t>
  </si>
  <si>
    <t>"mírně zasíťovaná lokalita" 2/100*(72,203*2+36,101)"m3"</t>
  </si>
  <si>
    <t>-1577282635</t>
  </si>
  <si>
    <t>"zeleň tl 0,15m" (31,50*1,10)</t>
  </si>
  <si>
    <t>-54737842</t>
  </si>
  <si>
    <t>"předpoklad 10% ze zásypu" 86,177"m3"*0,1</t>
  </si>
  <si>
    <t>132254204</t>
  </si>
  <si>
    <t>Hloubení zapažených rýh š do 2000 mm v hornině třídy těžitelnosti I skupiny 3 objem do 500 m3</t>
  </si>
  <si>
    <t>-530463323</t>
  </si>
  <si>
    <t>Hloubení zapažených rýh šířky přes 800 do 2 000 mm strojně s urovnáním dna do předepsaného profilu a spádu v hornině třídy těžitelnosti I skupiny 3 přes 100 do 500 m3</t>
  </si>
  <si>
    <t>Řad A - LT DN100</t>
  </si>
  <si>
    <t>"km 0,00000-0,01433" 14,33*(1,60+1,39)*0,5*1,10</t>
  </si>
  <si>
    <t>"0,01433-0,04565" 31,32*(1,39+1,37)*0,5*1,10</t>
  </si>
  <si>
    <t>"0,04565-0,06887" 23,22*(1,37+1,65)*0,5*1,10</t>
  </si>
  <si>
    <t>"0,06887-0,07386" 4,99*(1,65+1,71)*0,5*1,10</t>
  </si>
  <si>
    <t>"0,07386-0,07917" 5,31*(1,71+1,63)*0,5*1,10</t>
  </si>
  <si>
    <t>"0,07917-0,09642" 17,25*(1,63+1,50)*0,5*1,10</t>
  </si>
  <si>
    <t>"0,09642-0,11197" 15,55*(1,50+1,52)*0,5*1,10</t>
  </si>
  <si>
    <t>"0,11197-0,13194" 19,97*(1,52+1,61)*0,5*1,10</t>
  </si>
  <si>
    <t>"rozšíření pro chráničky" 52,80*1,45*0,20</t>
  </si>
  <si>
    <t>Odpočet vybouraných zpevněných / nezpevněných ploch</t>
  </si>
  <si>
    <t>"komunikace asfalt tl. 0,43m"-((11,50+25,40+43,00)*1,10+(12,50+20,00+14,50+5,80)*0,20)*0,43</t>
  </si>
  <si>
    <t>"chodník - dlažba tl 0,25m" -((3,20+3,60+2,40+12,00)*1,10)*0,25</t>
  </si>
  <si>
    <t>"zeleň tl 0,15m" -(31,50*1,10)*0,15</t>
  </si>
  <si>
    <t>"Z toho v tř. 3 předpoklad 40%" 180,507"m3"*0,4</t>
  </si>
  <si>
    <t>132354204</t>
  </si>
  <si>
    <t>Hloubení zapažených rýh š do 2000 mm v hornině třídy těžitelnosti II skupiny 4 objem do 500 m3</t>
  </si>
  <si>
    <t>-589878075</t>
  </si>
  <si>
    <t>Hloubení zapažených rýh šířky přes 800 do 2 000 mm strojně s urovnáním dna do předepsaného profilu a spádu v hornině třídy těžitelnosti II skupiny 4 přes 100 do 500 m3</t>
  </si>
  <si>
    <t>"celkový výkop dle hloubení rýh v tř.3, v tř.4 předpoklad 40%" 180,507"m3"*0,40</t>
  </si>
  <si>
    <t>132454204</t>
  </si>
  <si>
    <t>Hloubení zapažených rýh š do 2000 mm v hornině třídy těžitelnosti II skupiny 5 objem do 500 m3</t>
  </si>
  <si>
    <t>-760783655</t>
  </si>
  <si>
    <t>Hloubení zapažených rýh šířky přes 800 do 2 000 mm strojně s urovnáním dna do předepsaného profilu a spádu v hornině třídy těžitelnosti II skupiny 5 přes 100 do 500 m3</t>
  </si>
  <si>
    <t>"celkový výkop dle hloubení rýh v tř.3, v tř.5 předpoklad 20%" 180,507"m3"*0,20</t>
  </si>
  <si>
    <t>1750992511</t>
  </si>
  <si>
    <t>"km 0,00000-0,01433" 14,33*(1,60+1,39)*0,5*2</t>
  </si>
  <si>
    <t>"0,01433-0,04565" 31,32*(1,39+1,37)*0,5*2</t>
  </si>
  <si>
    <t>"0,04565-0,06887" 23,22*(1,37+1,65)*0,5*2</t>
  </si>
  <si>
    <t>"0,06887-0,07386" 4,99*(1,65+1,71)*0,5*2</t>
  </si>
  <si>
    <t>"0,07386-0,07917" 5,31*(1,71+1,63)*0,5*2</t>
  </si>
  <si>
    <t>"0,07917-0,09642" 17,25*(1,63+1,50)*0,5*2</t>
  </si>
  <si>
    <t>"0,09642-0,11197" 15,55*(1,50+1,52)*0,5*2</t>
  </si>
  <si>
    <t>"0,11197-0,13194" 19,97*(1,52+1,61)*0,5*2</t>
  </si>
  <si>
    <t>-1588231664</t>
  </si>
  <si>
    <t>"dle zřízení příložného pažení rýh do 2m" 397,375"m2"</t>
  </si>
  <si>
    <t>1924064397</t>
  </si>
  <si>
    <t>"dovoz z deponie - nakupovaný materiál pro obsyp" 73,537"m3"</t>
  </si>
  <si>
    <t>"dovoz z deponie - nakupovaný materiál pro lože" 15,565"m3"</t>
  </si>
  <si>
    <t>"dovoz materiálu pro zásyp nakupovaný - z deponie (50% z celkového množství zásypu)" 86,177"m3"*0,5</t>
  </si>
  <si>
    <t>"dovoz materiálu pro zásyp - na deponii (50% z celkového množství zásypu)" 86,177"m3"*0,5</t>
  </si>
  <si>
    <t>"dovoz materiálu pro zásyp - z deponie (50% z celkového množství zásypu)" 86,177"m3"*0,5</t>
  </si>
  <si>
    <t>"ornice na deponii" 34,65"m2"*0,15</t>
  </si>
  <si>
    <t>"ornice z deponie" 34,65"m2"*0,15</t>
  </si>
  <si>
    <t>10992458</t>
  </si>
  <si>
    <t>"Zemina vytěžená" (72,203*2+36,101)"m3"</t>
  </si>
  <si>
    <t>"zemina pro zásyp (50%)" -86,177"m3"*0,5</t>
  </si>
  <si>
    <t>"v tř3 předpoklad 40%" 137,418"m3"*0,4</t>
  </si>
  <si>
    <t>-1636667665</t>
  </si>
  <si>
    <t>"celkový odvoz dle odvozu v tř 3, v tř4+5 předpoklad 60%" 137,418"m3"*0,6</t>
  </si>
  <si>
    <t>-1834951849</t>
  </si>
  <si>
    <t>-1756405145</t>
  </si>
  <si>
    <t>"Zemina vytěžená na deponii / skládku" (72,203*2+36,101)"m3"</t>
  </si>
  <si>
    <t>704354610</t>
  </si>
  <si>
    <t>"Zemina na skládku dle odvozů na skládku" (54,967+82,451)"m3"</t>
  </si>
  <si>
    <t>"předpoklad 2000kg/m3" 137,418"m3"*2,00</t>
  </si>
  <si>
    <t>-490444329</t>
  </si>
  <si>
    <t>"celkový výkop" (72,203*2+36,101)"m3"</t>
  </si>
  <si>
    <t>"Obsyp potrubí" -73,537"m3"</t>
  </si>
  <si>
    <t>"podkladní lože" -15,565"m3"</t>
  </si>
  <si>
    <t>"bloky" -0,351"m3"</t>
  </si>
  <si>
    <t>"LT DN100" -(131,90-52,80)*(3,14*0,06*0,06)</t>
  </si>
  <si>
    <t>"chránička OC DN300" -52,80*(3,14*0,155*0,155)</t>
  </si>
  <si>
    <t>-1049118052</t>
  </si>
  <si>
    <t>"nakupovaný materiál pro zásyp - 50%, předpoklad 1800kg/m3" 86,177"m3"*0,5*1,8</t>
  </si>
  <si>
    <t>1807008196</t>
  </si>
  <si>
    <t xml:space="preserve">"dle zpětného zásypu zeminou (50%)" 86,177"m3"*0,5  </t>
  </si>
  <si>
    <t>-2021555659</t>
  </si>
  <si>
    <t>"LT DN100" (131,90-52,80)*(1,10*0,42 - 3,14*0,06*0,06)</t>
  </si>
  <si>
    <t>"chránička OC DN300" 52,80*(1,30*0,61 - 3,14*0,155*0,155)</t>
  </si>
  <si>
    <t>1935776904</t>
  </si>
  <si>
    <t>73,537*1,8 'Přepočtené koeficientem množství</t>
  </si>
  <si>
    <t>-2105071693</t>
  </si>
  <si>
    <t>-1536248985</t>
  </si>
  <si>
    <t>"komunikace asfalt - provizor povrch tl 0,43m" ((11,50+25,40+43,00)*1,10+(12,50+20,00+14,50+5,80)*0,20)</t>
  </si>
  <si>
    <t>"chodník-dlažba - provizor povrch tl 0,25m" ((3,20+3,60+2,40+12,00)*1,10)</t>
  </si>
  <si>
    <t>-1588300799</t>
  </si>
  <si>
    <t>"LT DN100" (131,90-52,80)*1,10*0,10</t>
  </si>
  <si>
    <t>"chránička OC DN300" 52,80*1,30*0,10</t>
  </si>
  <si>
    <t>452313141</t>
  </si>
  <si>
    <t>Podkladní bloky z betonu prostého bez zvýšených nároků na prostředí tř. C 16/20 otevřený výkop</t>
  </si>
  <si>
    <t>-418993351</t>
  </si>
  <si>
    <t>Podkladní a zajišťovací konstrukce z betonu prostého v otevřeném výkopu bez zvýšených nároků na prostředí bloky pro potrubí z betonu tř. C 16/20</t>
  </si>
  <si>
    <t>"blok" 1"ks"*(0,37*0,30*0,63)</t>
  </si>
  <si>
    <t>"blok pro kolena 11°" 2"ks"*(0,11*0,20*0,45)</t>
  </si>
  <si>
    <t>"blok pro kolena 22°" 4"ks"*(0,21*0,20*0,48)</t>
  </si>
  <si>
    <t>"blok pro kolena 45°" 3"ks"*(0,29*0,30*0,69)</t>
  </si>
  <si>
    <t>452353101</t>
  </si>
  <si>
    <t>Bednění podkladních bloků otevřený výkop</t>
  </si>
  <si>
    <t>1020907499</t>
  </si>
  <si>
    <t>Bednění podkladních a zajišťovacích konstrukcí v otevřeném výkopu bloků pro potrubí</t>
  </si>
  <si>
    <t>"blok" 1"ks"*2*(0,37+0,63)*0,30</t>
  </si>
  <si>
    <t>"blok pro kolena 11°" 2"ks"*2*(0,11+0,45)*0,20</t>
  </si>
  <si>
    <t>"blok pro kolena 22°" 4"ks"*2*(0,21+0,48)*0,20</t>
  </si>
  <si>
    <t>"blok pro kolena 45°" 3"ks"*2*(0,29+0,69)*0,30</t>
  </si>
  <si>
    <t>564841012</t>
  </si>
  <si>
    <t>Podklad ze štěrkodrtě ŠD plochy do 100 m2 tl 130 mm</t>
  </si>
  <si>
    <t>2131320331</t>
  </si>
  <si>
    <t>Podklad ze štěrkodrti ŠD s rozprostřením a zhutněním plochy jednotlivě do 100 m2, po zhutnění tl. 130 mm</t>
  </si>
  <si>
    <t>1978860314</t>
  </si>
  <si>
    <t>-1315586936</t>
  </si>
  <si>
    <t>850265121</t>
  </si>
  <si>
    <t>Výřez nebo výsek na potrubí z trub litinových tlakových nebo plastických hmot DN 100</t>
  </si>
  <si>
    <t>777512863</t>
  </si>
  <si>
    <t>"napojení na stávající vodovod LT 100" 3"ks"</t>
  </si>
  <si>
    <t>850311811</t>
  </si>
  <si>
    <t>Bourání stávajícího potrubí z trub litinových DN 150</t>
  </si>
  <si>
    <t>-2010177697</t>
  </si>
  <si>
    <t>Bourání stávajícího potrubí z trub litinových hrdlových nebo přírubových v otevřeném výkopu DN do 150</t>
  </si>
  <si>
    <t>"vybourání stáv LT DN100 v trase nového potrubí" 46,00"m"</t>
  </si>
  <si>
    <t>851261131</t>
  </si>
  <si>
    <t>Montáž potrubí z trub litinových hrdlových s integrovaným těsněním otevřený výkop DN 100</t>
  </si>
  <si>
    <t>68342076</t>
  </si>
  <si>
    <t>Montáž potrubí z trub litinových tlakových hrdlových v otevřeném výkopu s integrovaným těsněním DN 100</t>
  </si>
  <si>
    <t>"přeložka vodovodu" 131,90"m"</t>
  </si>
  <si>
    <t>55251005</t>
  </si>
  <si>
    <t>trouba vodovodní litinová hrdlová Zn+Al (85/15) 400g/m2+modrý epoxid dl 6m DN 100</t>
  </si>
  <si>
    <t>-1319629354</t>
  </si>
  <si>
    <t>Poznámka k položce:_x000d_
Třída Class 100 resp. 64</t>
  </si>
  <si>
    <t>131,90"m"</t>
  </si>
  <si>
    <t>131,9*1,01 'Přepočtené koeficientem množství</t>
  </si>
  <si>
    <t>55291133.R2</t>
  </si>
  <si>
    <t>kroužek zámkový gumový DN 100</t>
  </si>
  <si>
    <t>1513970820</t>
  </si>
  <si>
    <t>"zámkový spoj v chráničkách" 10"ks"</t>
  </si>
  <si>
    <t>857261131</t>
  </si>
  <si>
    <t>Montáž litinových tvarovek jednoosých hrdlových otevřený výkop s integrovaným těsněním DN 100</t>
  </si>
  <si>
    <t>560498872</t>
  </si>
  <si>
    <t>Montáž litinových tvarovek na potrubí litinovém tlakovém jednoosých na potrubí z trub hrdlových v otevřeném výkopu, kanálu nebo v šachtě s integrovaným těsněním DN 100</t>
  </si>
  <si>
    <t>(2+2+3+2+2)"ks"</t>
  </si>
  <si>
    <t>55259412</t>
  </si>
  <si>
    <t>koleno hrdlové z tvárné litiny MMK-kus DN 100-11,25°</t>
  </si>
  <si>
    <t>1408470076</t>
  </si>
  <si>
    <t>"dle kladečského schéma" 2"ks"</t>
  </si>
  <si>
    <t>55259432</t>
  </si>
  <si>
    <t>koleno hrdlové z tvárné litiny MMK-kus DN 100-22,5°</t>
  </si>
  <si>
    <t>555669337</t>
  </si>
  <si>
    <t>55259471</t>
  </si>
  <si>
    <t>koleno hrdlové z tvárné litiny MMK-kus DN 100-45°</t>
  </si>
  <si>
    <t>1739606305</t>
  </si>
  <si>
    <t>"dle kladečského schéma" 3"ks"</t>
  </si>
  <si>
    <t>MK100ET22P75</t>
  </si>
  <si>
    <t>MK hrdlové koleno s jedním hrdlem MK DN 100/22°</t>
  </si>
  <si>
    <t>-1650883020</t>
  </si>
  <si>
    <t>797410000016</t>
  </si>
  <si>
    <t>SPOJKA 100 (104-132)</t>
  </si>
  <si>
    <t>-628425627</t>
  </si>
  <si>
    <t>SPOJKA 100 (104-132), spojka hrdlo-hrdlo</t>
  </si>
  <si>
    <t>857262122</t>
  </si>
  <si>
    <t>Montáž litinových tvarovek jednoosých přírubových otevřený výkop DN 100</t>
  </si>
  <si>
    <t>1799065880</t>
  </si>
  <si>
    <t>Montáž litinových tvarovek na potrubí litinovém tlakovém jednoosých na potrubí z trub přírubových v otevřeném výkopu, kanálu nebo v šachtě DN 100</t>
  </si>
  <si>
    <t>(1+1+1)"ks"</t>
  </si>
  <si>
    <t>55255231</t>
  </si>
  <si>
    <t>tvarovka přírubová s hladkým koncem F F-DN 100 PN10-16 natural</t>
  </si>
  <si>
    <t>1860726397</t>
  </si>
  <si>
    <t>"dle kladečského schéma" 1"ks"</t>
  </si>
  <si>
    <t>55259731</t>
  </si>
  <si>
    <t>tvarovka vodovodní hrdlová s přírubou E (EU) - základní povrchová úprava kroužek těsnící DN 100 dl 130mm</t>
  </si>
  <si>
    <t>-1623284435</t>
  </si>
  <si>
    <t>799410000016</t>
  </si>
  <si>
    <t>SPOJKA S PŘÍRUBOU 100 (104-132)</t>
  </si>
  <si>
    <t>-815084014</t>
  </si>
  <si>
    <t>SPOJKA S PŘÍRUBOU 100 (104-132), spojka hrdlo-příruba</t>
  </si>
  <si>
    <t>857264122</t>
  </si>
  <si>
    <t>Montáž litinových tvarovek odbočných přírubových otevřený výkop DN 100</t>
  </si>
  <si>
    <t>-1309046905</t>
  </si>
  <si>
    <t>Montáž litinových tvarovek na potrubí litinovém tlakovém odbočných na potrubí z trub přírubových v otevřeném výkopu, kanálu nebo v šachtě DN 100</t>
  </si>
  <si>
    <t>851010010016</t>
  </si>
  <si>
    <t>TVAROVKA T KUS 100-100</t>
  </si>
  <si>
    <t>524903896</t>
  </si>
  <si>
    <t>891261112</t>
  </si>
  <si>
    <t>Montáž vodovodních šoupátek otevřený výkop DN 100</t>
  </si>
  <si>
    <t>-1268007168</t>
  </si>
  <si>
    <t>Montáž vodovodních armatur na potrubí šoupátek nebo klapek uzavíracích v otevřeném výkopu nebo v šachtách s osazením zemní soupravy (bez poklopů) DN 100</t>
  </si>
  <si>
    <t>400310000016</t>
  </si>
  <si>
    <t>ŠOUPĚ E3 PŘÍRUBOVÉ KRÁTKÉ 100</t>
  </si>
  <si>
    <t>-1491615503</t>
  </si>
  <si>
    <t>950205010003</t>
  </si>
  <si>
    <t>SOUPRAVA ZEMNÍ TELESKOPICKÁ E2/E3-1,3 -1,8 50-100 (1,3-1,8m)</t>
  </si>
  <si>
    <t>-1289078516</t>
  </si>
  <si>
    <t>"pro šoupata DN100" 3"ks"</t>
  </si>
  <si>
    <t>883001610000</t>
  </si>
  <si>
    <t>ŠROUB S MATICÍ NEREZ A2 M16/100</t>
  </si>
  <si>
    <t>-272514256</t>
  </si>
  <si>
    <t>892271111</t>
  </si>
  <si>
    <t>Tlaková zkouška vodou potrubí DN 100 nebo 125</t>
  </si>
  <si>
    <t>-1427270474</t>
  </si>
  <si>
    <t>Tlakové zkoušky vodou na potrubí DN 100 nebo 125</t>
  </si>
  <si>
    <t>"LT DN100" 131,90"m"</t>
  </si>
  <si>
    <t>892273122</t>
  </si>
  <si>
    <t>Proplach a dezinfekce vodovodního potrubí DN od 80 do 125</t>
  </si>
  <si>
    <t>-926687518</t>
  </si>
  <si>
    <t>892372111</t>
  </si>
  <si>
    <t>Zabezpečení konců potrubí DN do 300 při tlakových zkouškách vodou</t>
  </si>
  <si>
    <t>69934595</t>
  </si>
  <si>
    <t>Tlakové zkoušky vodou zabezpečení konců potrubí při tlakových zkouškách DN do 300</t>
  </si>
  <si>
    <t>1"ks</t>
  </si>
  <si>
    <t>899401112</t>
  </si>
  <si>
    <t>Osazení poklopů litinových šoupátkových</t>
  </si>
  <si>
    <t>501767831</t>
  </si>
  <si>
    <t>175000000004.R</t>
  </si>
  <si>
    <t>Poklop uliční plovoucí čtvercový pro šoupata s logem VaK MB</t>
  </si>
  <si>
    <t>KS</t>
  </si>
  <si>
    <t>-1426141342</t>
  </si>
  <si>
    <t>348100000000</t>
  </si>
  <si>
    <t xml:space="preserve">PODKLAD. DESKA </t>
  </si>
  <si>
    <t>-610078684</t>
  </si>
  <si>
    <t>VO+KA+PL Příslušenství PODKLAD. DESKA</t>
  </si>
  <si>
    <t>"uliční poklop pro šoupata" 3"ks"</t>
  </si>
  <si>
    <t>899712111</t>
  </si>
  <si>
    <t>Orientační tabulky na zdivu</t>
  </si>
  <si>
    <t>2068482418</t>
  </si>
  <si>
    <t>Orientační tabulky na vodovodních a kanalizačních řadech na zdivu</t>
  </si>
  <si>
    <t>899721111</t>
  </si>
  <si>
    <t>Signalizační vodič DN do 150 mm na potrubí</t>
  </si>
  <si>
    <t>-1186405788</t>
  </si>
  <si>
    <t>Signalizační vodič na potrubí DN do 150 mm</t>
  </si>
  <si>
    <t>355375363</t>
  </si>
  <si>
    <t>-2112828523</t>
  </si>
  <si>
    <t>"vyplnění stáv potrubí DN100" 71,00*(3,14*0,05*0,05)</t>
  </si>
  <si>
    <t>1671172663</t>
  </si>
  <si>
    <t>"komunikace asfalt - živice + makadam tl 0,23m" ((11,50+25,40+43,00))*2</t>
  </si>
  <si>
    <t>997013861</t>
  </si>
  <si>
    <t>Poplatek za uložení stavebního odpadu na recyklační skládce (skládkovné) z prostého betonu kód odpadu 17 01 01</t>
  </si>
  <si>
    <t>-1740925425</t>
  </si>
  <si>
    <t>"dlažba betonová" 2,798"t"</t>
  </si>
  <si>
    <t>-382902187</t>
  </si>
  <si>
    <t>"makadam" 23,628"t"</t>
  </si>
  <si>
    <t>1020813372</t>
  </si>
  <si>
    <t>"kamenivo" 46,273"t"</t>
  </si>
  <si>
    <t>-1564564255</t>
  </si>
  <si>
    <t>-1724824333</t>
  </si>
  <si>
    <t>1986781456</t>
  </si>
  <si>
    <t>230202018</t>
  </si>
  <si>
    <t>Montáž chráničky ocelové celé průměru přes 273 do 324,6 mm</t>
  </si>
  <si>
    <t>-1187388613</t>
  </si>
  <si>
    <t>Montáž ocelové chráničky celé průměru přes 273 do 324,6 mm</t>
  </si>
  <si>
    <t>"chránička" 52,80"m"</t>
  </si>
  <si>
    <t>55283930.R1</t>
  </si>
  <si>
    <t>chránička ocelová DN300</t>
  </si>
  <si>
    <t>1758957745</t>
  </si>
  <si>
    <t>230202053.R1</t>
  </si>
  <si>
    <t>Nasunutí potrubní DN 100 do chráničky - kompletní provedení</t>
  </si>
  <si>
    <t>-1604570617</t>
  </si>
  <si>
    <t>SO 430.1 - Přisvětlení přechodů</t>
  </si>
  <si>
    <t>430.1 - Přisvětlení přechodů</t>
  </si>
  <si>
    <t xml:space="preserve">    21-M - Elektromontáže silnoproud</t>
  </si>
  <si>
    <t xml:space="preserve">    46-M - Zemní práce při extr.mont.pracích</t>
  </si>
  <si>
    <t>21-M</t>
  </si>
  <si>
    <t>Elektromontáže silnoproud</t>
  </si>
  <si>
    <t>210100001</t>
  </si>
  <si>
    <t>Ukončení vodičů v rozváděči nebo na přístroji včetně zapojení průřezu žíly do 2,5 mm2</t>
  </si>
  <si>
    <t>-866301992</t>
  </si>
  <si>
    <t>210100099</t>
  </si>
  <si>
    <t>Ukončení vodičů na svorkovnici s otevřením a uzavřením krytu včetně zapojení průřezu žíly do 16 mm2</t>
  </si>
  <si>
    <t>-592296084</t>
  </si>
  <si>
    <t>210100151</t>
  </si>
  <si>
    <t>Ukončení kabelů smršťovací záklopkou nebo páskou se zapojením bez letování žíly do 4x16 mm2</t>
  </si>
  <si>
    <t>-1710016158</t>
  </si>
  <si>
    <t>210202010</t>
  </si>
  <si>
    <t>Montáž svítidel výbojkových nebo zářivkových průmyslových závěsných na výložník nebo třměn stožáru</t>
  </si>
  <si>
    <t>-462759742</t>
  </si>
  <si>
    <t>210204011</t>
  </si>
  <si>
    <t>Montáž stožárů osvětlení ocelových samostatně stojících délky do 12 m</t>
  </si>
  <si>
    <t>-1274397679</t>
  </si>
  <si>
    <t>210204104</t>
  </si>
  <si>
    <t>Montáž výložníků osvětlení jednoramenných sloupových hmotnosti přes 35 kg</t>
  </si>
  <si>
    <t>1724983402</t>
  </si>
  <si>
    <t>210204201</t>
  </si>
  <si>
    <t>Montáž elektrovýzbroje stožárů osvětlení 1 okruh</t>
  </si>
  <si>
    <t>2110799787</t>
  </si>
  <si>
    <t>210220020</t>
  </si>
  <si>
    <t>Montáž uzemňovacího vedení vodičů FeZn pomocí svorek v zemi páskou do 120 mm2 ve městské zástavbě</t>
  </si>
  <si>
    <t>566638719</t>
  </si>
  <si>
    <t>210220302</t>
  </si>
  <si>
    <t>Montáž svorek hromosvodných typu ST, SJ, SK, SZ, SR 01, 02 se 3 a více šrouby</t>
  </si>
  <si>
    <t>111557712</t>
  </si>
  <si>
    <t>210902111</t>
  </si>
  <si>
    <t>Montáž kabelu Al do 1 kV plného nebo laněného kulatého žíly 4x16 mm2 (např. AYKY) bez ukončení</t>
  </si>
  <si>
    <t>-1663166576</t>
  </si>
  <si>
    <t>741122121</t>
  </si>
  <si>
    <t>Montáž kabel Cu plný kulatý žíla 2x1,5 až 6 mm2 zatažený v trubkách (např. CYKY)</t>
  </si>
  <si>
    <t>-47104133</t>
  </si>
  <si>
    <t>741810003</t>
  </si>
  <si>
    <t>Celková prohlídka elektrického rozvodu a zařízení přes 0,5 do 1 milionu Kč</t>
  </si>
  <si>
    <t>-1886617054</t>
  </si>
  <si>
    <t>M001</t>
  </si>
  <si>
    <t>Kabelová koncovka do 4X16mm2</t>
  </si>
  <si>
    <t>266987597</t>
  </si>
  <si>
    <t>M002</t>
  </si>
  <si>
    <t>Svítidlo pro osvětlení komunikací LED, osazení na výložník - Speciální svítidlo pro osvětlení přechodů pro chodce viz specifikace v zadávací dokumentacipro výběrové řízení</t>
  </si>
  <si>
    <t>278487722</t>
  </si>
  <si>
    <t>M003</t>
  </si>
  <si>
    <t>Stožár STP 6 - B, stožár silniční, tístupňový pro přisvícení FeZn</t>
  </si>
  <si>
    <t>-1440669889</t>
  </si>
  <si>
    <t>M004</t>
  </si>
  <si>
    <t>pomocný výložník s třemenem pro uchycení na stožár VO silniční - určený pro instalaci svítidla osvětlení přechodů pro chodce</t>
  </si>
  <si>
    <t>-38607403</t>
  </si>
  <si>
    <t>M005</t>
  </si>
  <si>
    <t>Stožárová svorkovnice 16mm2 - s pojistkou</t>
  </si>
  <si>
    <t>-594130103</t>
  </si>
  <si>
    <t>M006</t>
  </si>
  <si>
    <t>Páska uzemňovací FeZn 30/4 - nebo drát d10mm2</t>
  </si>
  <si>
    <t>1113725021</t>
  </si>
  <si>
    <t>M007</t>
  </si>
  <si>
    <t>Svorka pro spojení pásku a vodiče, připojovací svorka atd…</t>
  </si>
  <si>
    <t>1007931608</t>
  </si>
  <si>
    <t>M008</t>
  </si>
  <si>
    <t>Kabel CYKY 3x2,5- J</t>
  </si>
  <si>
    <t>2019693015</t>
  </si>
  <si>
    <t>M009</t>
  </si>
  <si>
    <t>Kabel AYKY 4x16 - J</t>
  </si>
  <si>
    <t>640691214</t>
  </si>
  <si>
    <t>M010</t>
  </si>
  <si>
    <t>Přidružený a pomocný materiál</t>
  </si>
  <si>
    <t>-1767840761</t>
  </si>
  <si>
    <t>ON001</t>
  </si>
  <si>
    <t>vytýčení inženýrských sítí 5 správců+archeolog</t>
  </si>
  <si>
    <t>-886715251</t>
  </si>
  <si>
    <t>ON002</t>
  </si>
  <si>
    <t>Práce montážní plošiny</t>
  </si>
  <si>
    <t>1436804817</t>
  </si>
  <si>
    <t>ON003</t>
  </si>
  <si>
    <t>Geodetické zaměření kabelu</t>
  </si>
  <si>
    <t>2011546279</t>
  </si>
  <si>
    <t>ON004</t>
  </si>
  <si>
    <t>Demontáže stávajícího zařízení</t>
  </si>
  <si>
    <t>1356671713</t>
  </si>
  <si>
    <t>ON005</t>
  </si>
  <si>
    <t>Projektová dokumentace realizační -skutené provedení</t>
  </si>
  <si>
    <t>156770283</t>
  </si>
  <si>
    <t>ON006</t>
  </si>
  <si>
    <t>Zednická výpomoc</t>
  </si>
  <si>
    <t>-2026860644</t>
  </si>
  <si>
    <t>P001</t>
  </si>
  <si>
    <t>Napojení na nové a staré rozvody</t>
  </si>
  <si>
    <t>1654412598</t>
  </si>
  <si>
    <t>46-M</t>
  </si>
  <si>
    <t>Zemní práce při extr.mont.pracích</t>
  </si>
  <si>
    <t>141721212</t>
  </si>
  <si>
    <t>Řízený zemní protlak délky do 50 m hloubky do 6 m s protlačením potrubí vnějšího průměru vrtu do 110 mm v hornině tř 1 až 4</t>
  </si>
  <si>
    <t>73108226</t>
  </si>
  <si>
    <t>210950121</t>
  </si>
  <si>
    <t>Zatažení lana do kanálu nebo tvárnicové trasy</t>
  </si>
  <si>
    <t>-109483638</t>
  </si>
  <si>
    <t>460010024</t>
  </si>
  <si>
    <t>Vytyčení trasy vedení kabelového podzemního v zastavěném prostoru</t>
  </si>
  <si>
    <t>km</t>
  </si>
  <si>
    <t>-1943688032</t>
  </si>
  <si>
    <t>460030162</t>
  </si>
  <si>
    <t>Odstranění podkladu nebo krytu komunikace z betonu prostého tloušťky do 30 cm</t>
  </si>
  <si>
    <t>538930778</t>
  </si>
  <si>
    <t>460080013</t>
  </si>
  <si>
    <t>Základové konstrukce z monolitického betonu C 12/15 bez bednění</t>
  </si>
  <si>
    <t>-1507240367</t>
  </si>
  <si>
    <t>460131113</t>
  </si>
  <si>
    <t>Hloubení nezapažených jam při elektromontážích ručně v hornině tř I skupiny 3</t>
  </si>
  <si>
    <t>-364777112</t>
  </si>
  <si>
    <t>460161172</t>
  </si>
  <si>
    <t>Hloubení kabelových rýh ručně š 35 cm hl 80 cm v hornině tř I skupiny 3</t>
  </si>
  <si>
    <t>-220088360</t>
  </si>
  <si>
    <t>460242111</t>
  </si>
  <si>
    <t>Provizorní zajištění potrubí ve výkopech při křížení s kabelem</t>
  </si>
  <si>
    <t>-350548209</t>
  </si>
  <si>
    <t>460242211</t>
  </si>
  <si>
    <t>Provizorní zajištění kabelů ve výkopech při jejich křížení</t>
  </si>
  <si>
    <t>-1440275512</t>
  </si>
  <si>
    <t>460242221</t>
  </si>
  <si>
    <t>Provizorní zajištění kabelů ve výkopech při jejich souběhu</t>
  </si>
  <si>
    <t>-1374007668</t>
  </si>
  <si>
    <t>460391123</t>
  </si>
  <si>
    <t>Zásyp jam při elektromontážích ručně se zhutněním z hornin třídy I skupiny 3</t>
  </si>
  <si>
    <t>1731639188</t>
  </si>
  <si>
    <t>460431162</t>
  </si>
  <si>
    <t>Zásyp rýh ručně šířky 35 cm, hloubky 60 cm, z horniny třídy 3</t>
  </si>
  <si>
    <t>-1649243469</t>
  </si>
  <si>
    <t>460510065</t>
  </si>
  <si>
    <t>Kabelové prostupy z trub plastových do rýhy s obsypem, průměru do 15 cm</t>
  </si>
  <si>
    <t>1343515594</t>
  </si>
  <si>
    <t>460650072</t>
  </si>
  <si>
    <t>Zřízení podkladní vrstvy vozovky a chodníku z kameniva obalovaného asfaltem se zhutněním tl do 10 cm</t>
  </si>
  <si>
    <t>1551429037</t>
  </si>
  <si>
    <t>460650133</t>
  </si>
  <si>
    <t>Zřízení krytu vozovky a chodníku z litého asfaltu tloušťky do 5 cm</t>
  </si>
  <si>
    <t>513594711</t>
  </si>
  <si>
    <t>460661512</t>
  </si>
  <si>
    <t>Kabelové lože z písku pro kabely nn kryté plastovou fólií š lože přes 25 do 50 cm</t>
  </si>
  <si>
    <t>-790704639</t>
  </si>
  <si>
    <t>460671112</t>
  </si>
  <si>
    <t>Krytí kabelů výstražnou fólií šířky 25 cm</t>
  </si>
  <si>
    <t>-1110281170</t>
  </si>
  <si>
    <t>460821111</t>
  </si>
  <si>
    <t>Těleso trubkového kabelovodu z prostého betonu C16/20 v otevřeném výkopu</t>
  </si>
  <si>
    <t>-16621244</t>
  </si>
  <si>
    <t>468011143</t>
  </si>
  <si>
    <t>Odstranění podkladu nebo krytu komunikace ze živice tloušťky do 15 cm</t>
  </si>
  <si>
    <t>-1361432207</t>
  </si>
  <si>
    <t>468031111</t>
  </si>
  <si>
    <t>Vytrhání obrub ležatých chodníkových s odhozením nebo naložením na dopravní prostředek</t>
  </si>
  <si>
    <t>58521400</t>
  </si>
  <si>
    <t>468041123</t>
  </si>
  <si>
    <t>Řezání podkladu nebo krytu živičného tloušťky do 15 cm</t>
  </si>
  <si>
    <t>-662704878</t>
  </si>
  <si>
    <t>961031511</t>
  </si>
  <si>
    <t>Bourání základového zdiva z tvárnic ztraceného bednění včetně výplně z betonu</t>
  </si>
  <si>
    <t>-1295496735</t>
  </si>
  <si>
    <t>M011</t>
  </si>
  <si>
    <t>Betonová směs C12/15 včetně dopravy</t>
  </si>
  <si>
    <t>-1240829624</t>
  </si>
  <si>
    <t>M012</t>
  </si>
  <si>
    <t>Trubka KG 300</t>
  </si>
  <si>
    <t>-1447896691</t>
  </si>
  <si>
    <t>M013</t>
  </si>
  <si>
    <t>Písek pro kabelové lože</t>
  </si>
  <si>
    <t>-1098000290</t>
  </si>
  <si>
    <t>M014</t>
  </si>
  <si>
    <t>Kabelová výstražná folie š 25 cm</t>
  </si>
  <si>
    <t>-1130940885</t>
  </si>
  <si>
    <t>M015</t>
  </si>
  <si>
    <t>Plastová trubka korugovaná červená/černá 50 mm</t>
  </si>
  <si>
    <t>-1581976424</t>
  </si>
  <si>
    <t>SO 430.2 - Veřejné osvětlení a MR</t>
  </si>
  <si>
    <t>430.2 - Veřejné osvětlení a MR</t>
  </si>
  <si>
    <t xml:space="preserve">    22-M - Elektromontáže sdělovacích zařízení</t>
  </si>
  <si>
    <t>550430243</t>
  </si>
  <si>
    <t>210100013</t>
  </si>
  <si>
    <t>Ukončení vodičů v rozváděči nebo na přístroji včetně zapojení průřezu žíly do 4 mm2</t>
  </si>
  <si>
    <t>1367793522</t>
  </si>
  <si>
    <t>1973055738</t>
  </si>
  <si>
    <t>-1805210644</t>
  </si>
  <si>
    <t>210101234</t>
  </si>
  <si>
    <t>Propojení kabelů celoplastových spojkou do 1 kV venkovní smršťovací SVCZ 1až5 žíly do 4x25až35 mm2</t>
  </si>
  <si>
    <t>-576403205</t>
  </si>
  <si>
    <t>-816095619</t>
  </si>
  <si>
    <t>-1269604601</t>
  </si>
  <si>
    <t>-297378069</t>
  </si>
  <si>
    <t>210204105</t>
  </si>
  <si>
    <t>Montáž výložníků osvětlení dvouramenných sloupových hmotnosti do 70 kg</t>
  </si>
  <si>
    <t>634262553</t>
  </si>
  <si>
    <t>-1278818926</t>
  </si>
  <si>
    <t>210204201.1</t>
  </si>
  <si>
    <t>Svorkovnice pro MR - prostorově oddělená - 6 svorek do 4mm2</t>
  </si>
  <si>
    <t>143853008</t>
  </si>
  <si>
    <t>210204202</t>
  </si>
  <si>
    <t>Montáž elektrovýzbroje stožárů osvětlení 2 okruhy</t>
  </si>
  <si>
    <t>-366243327</t>
  </si>
  <si>
    <t>1291022674</t>
  </si>
  <si>
    <t>1096943039</t>
  </si>
  <si>
    <t>-2145600900</t>
  </si>
  <si>
    <t>-1327637551</t>
  </si>
  <si>
    <t>307555574</t>
  </si>
  <si>
    <t>741210003</t>
  </si>
  <si>
    <t>Montáž rozvodnice oceloplechová nebo plastová běžná do 100 kg</t>
  </si>
  <si>
    <t>155422833</t>
  </si>
  <si>
    <t>-1498732884</t>
  </si>
  <si>
    <t>126020888</t>
  </si>
  <si>
    <t>Kabelová smršťovací spojka -do 4X25</t>
  </si>
  <si>
    <t>1730536130</t>
  </si>
  <si>
    <t>Kompaktní spínací bod VO - 8 okruhů včetně přípojkové skříně a elektroměrového rozvaděče</t>
  </si>
  <si>
    <t>-1360062977</t>
  </si>
  <si>
    <t>Svítidlo pro osvětlení komunikací LED - osazení na výložník specifikace v zadávací dokumentaci pro výběrové řízení</t>
  </si>
  <si>
    <t>-420214713</t>
  </si>
  <si>
    <t>Svítidlo pro osvětlení chodníků a parků LED, osazení na výložník, viz specifikace v zadávací dokumentacipro výběrové řízení</t>
  </si>
  <si>
    <t>378145916</t>
  </si>
  <si>
    <t>Svítidlo pro nasvětlení sochy, viz specifikace v zadávací dokumentacipro výběrové řízení</t>
  </si>
  <si>
    <t>-1732104524</t>
  </si>
  <si>
    <t>Stožár silniční H=7,2 m (+výložník) svítidlo 10m nad zemí FeZn</t>
  </si>
  <si>
    <t>-1031804244</t>
  </si>
  <si>
    <t>Stožár parkový 6 nad zemí svítidlo 6m nad zemí FeZn - do země - standard lokality třístupňový</t>
  </si>
  <si>
    <t>1934204908</t>
  </si>
  <si>
    <t>Výložník jednoramenný do 1,8/1,5-2m</t>
  </si>
  <si>
    <t>-729408078</t>
  </si>
  <si>
    <t>Výložník dvouramenný do 1,8/1,5-2m 180 nebo 90st.</t>
  </si>
  <si>
    <t>1359046995</t>
  </si>
  <si>
    <t>1325029523</t>
  </si>
  <si>
    <t>Stožárová svorkovnice 16mm2 - s 2 pojistkami</t>
  </si>
  <si>
    <t>981822962</t>
  </si>
  <si>
    <t xml:space="preserve">Stožárová svorkovnice  6x4m2 -</t>
  </si>
  <si>
    <t>1596323743</t>
  </si>
  <si>
    <t>480079697</t>
  </si>
  <si>
    <t>-1331075577</t>
  </si>
  <si>
    <t>M016</t>
  </si>
  <si>
    <t>Kabel CYKY 3x4 - J rozvody pro místní rozhlas</t>
  </si>
  <si>
    <t>1770997147</t>
  </si>
  <si>
    <t>M017</t>
  </si>
  <si>
    <t>1382842603</t>
  </si>
  <si>
    <t>M018</t>
  </si>
  <si>
    <t>305562953</t>
  </si>
  <si>
    <t>M019</t>
  </si>
  <si>
    <t>-239788610</t>
  </si>
  <si>
    <t>-501509609</t>
  </si>
  <si>
    <t>-1553399092</t>
  </si>
  <si>
    <t>-287124109</t>
  </si>
  <si>
    <t>Demontáže a montáže stávajícího zařízení</t>
  </si>
  <si>
    <t>1229998868</t>
  </si>
  <si>
    <t>1318292124</t>
  </si>
  <si>
    <t>968751185</t>
  </si>
  <si>
    <t>Kompletace stáv. rozvodů, napojení na nové rozvody VO</t>
  </si>
  <si>
    <t>-1781084988</t>
  </si>
  <si>
    <t>22-M</t>
  </si>
  <si>
    <t>Elektromontáže sdělovacích zařízení</t>
  </si>
  <si>
    <t>220020336</t>
  </si>
  <si>
    <t>Montáž výstroje stožárů konzol L pro reproduktor L 50x32x350 mm</t>
  </si>
  <si>
    <t>2094518148</t>
  </si>
  <si>
    <t>220370445</t>
  </si>
  <si>
    <t>Montáž reproduktoru na ocelový stožár</t>
  </si>
  <si>
    <t>-1806246091</t>
  </si>
  <si>
    <t>M020</t>
  </si>
  <si>
    <t>Konzola L proreproduktor MR</t>
  </si>
  <si>
    <t>2110866354</t>
  </si>
  <si>
    <t>M021</t>
  </si>
  <si>
    <t>Reproduktor místního rozhlasu 100V - 10W</t>
  </si>
  <si>
    <t>-1583067786</t>
  </si>
  <si>
    <t>M022</t>
  </si>
  <si>
    <t>2094278161</t>
  </si>
  <si>
    <t>ON007</t>
  </si>
  <si>
    <t>-914709395</t>
  </si>
  <si>
    <t>ON008</t>
  </si>
  <si>
    <t>Demontáže a opětovné montáže stávajících zařízení</t>
  </si>
  <si>
    <t>-1142361961</t>
  </si>
  <si>
    <t>-658849447</t>
  </si>
  <si>
    <t>-276916797</t>
  </si>
  <si>
    <t>-1579398706</t>
  </si>
  <si>
    <t>-1692867484</t>
  </si>
  <si>
    <t>-446055638</t>
  </si>
  <si>
    <t>831209460</t>
  </si>
  <si>
    <t>460161302</t>
  </si>
  <si>
    <t>Hloubení kabelových rýh ručně š 50 cm hl 110 cm v hornině tř I skupiny 3</t>
  </si>
  <si>
    <t>-673339564</t>
  </si>
  <si>
    <t>442000471</t>
  </si>
  <si>
    <t>-587458901</t>
  </si>
  <si>
    <t>548136633</t>
  </si>
  <si>
    <t>-524916751</t>
  </si>
  <si>
    <t>578352670</t>
  </si>
  <si>
    <t>460431292</t>
  </si>
  <si>
    <t>Zásyp rýh ručně šířky 50 cm, hloubky 90 cm, z horniny třídy 3</t>
  </si>
  <si>
    <t>-871596357</t>
  </si>
  <si>
    <t>215264281</t>
  </si>
  <si>
    <t>1620295470</t>
  </si>
  <si>
    <t>-309088254</t>
  </si>
  <si>
    <t>1369250078</t>
  </si>
  <si>
    <t>1704201795</t>
  </si>
  <si>
    <t>460742122</t>
  </si>
  <si>
    <t>Kabelové prostupy z trub plastových do rýhy s obetonováním, průměru do 15 cm</t>
  </si>
  <si>
    <t>762174480</t>
  </si>
  <si>
    <t>-1999654589</t>
  </si>
  <si>
    <t>-854972514</t>
  </si>
  <si>
    <t>-1033283649</t>
  </si>
  <si>
    <t>1237035221</t>
  </si>
  <si>
    <t>-1230260722</t>
  </si>
  <si>
    <t>M023</t>
  </si>
  <si>
    <t>1989084098</t>
  </si>
  <si>
    <t>M024</t>
  </si>
  <si>
    <t>1631334375</t>
  </si>
  <si>
    <t>M025</t>
  </si>
  <si>
    <t>64829838</t>
  </si>
  <si>
    <t>M026</t>
  </si>
  <si>
    <t>2084620653</t>
  </si>
  <si>
    <t>M027</t>
  </si>
  <si>
    <t>-1276786827</t>
  </si>
  <si>
    <t>M028</t>
  </si>
  <si>
    <t>Plastová trubka korugovaná červená/černá 63 mm</t>
  </si>
  <si>
    <t>-1616873646</t>
  </si>
  <si>
    <t>M029</t>
  </si>
  <si>
    <t>Plastová trubka korugovaná červená/černá 110 mm</t>
  </si>
  <si>
    <t>586347995</t>
  </si>
  <si>
    <t>M030</t>
  </si>
  <si>
    <t>1351914378</t>
  </si>
  <si>
    <t>SO 520 - Přeložka STL plynu v ulici Pražská (nevyžaduje stavební povolení)</t>
  </si>
  <si>
    <t>520 - Přeložka STL plynu v ulici Pražská (nevyžaduje stavební povolení)</t>
  </si>
  <si>
    <t xml:space="preserve">      23-M.2.11 - Odpoj propoj oboustraným stlačením PE d63 ("L1")</t>
  </si>
  <si>
    <t xml:space="preserve">      23-M.2.12 - Odpoj propoj oboustraným stlačením PE d63 ("L3")</t>
  </si>
  <si>
    <t xml:space="preserve">      23-M.2.21 - Mimochod PE d40 ("L1")</t>
  </si>
  <si>
    <t xml:space="preserve">      23-M.2.22 - Mimochod PE d40 ("L3")</t>
  </si>
  <si>
    <t>HZS - Hodinové zúčtovací sazby</t>
  </si>
  <si>
    <t xml:space="preserve">VRN -  Vedlejší rozpočtové náklady</t>
  </si>
  <si>
    <t xml:space="preserve">    VRN6 - Územní vlivy</t>
  </si>
  <si>
    <t>113107152</t>
  </si>
  <si>
    <t>Odstranění podkladu z kameniva těženého tl přes 100 do 200 mm strojně pl přes 50 do 200 m2</t>
  </si>
  <si>
    <t>-1391681017</t>
  </si>
  <si>
    <t>119*0,8 "plynovodní řad</t>
  </si>
  <si>
    <t>2*2,5*1,5 "rozšířené rýhy v místech propojů</t>
  </si>
  <si>
    <t>6*2*0,8 "plynovodní přípojky</t>
  </si>
  <si>
    <t>113107172</t>
  </si>
  <si>
    <t>Odstranění podkladu z betonu prostého tl přes 150 do 300 mm strojně pl přes 50 do 200 m2</t>
  </si>
  <si>
    <t>917407459</t>
  </si>
  <si>
    <t>-1869588222</t>
  </si>
  <si>
    <t>132212131</t>
  </si>
  <si>
    <t>Hloubení nezapažených rýh šířky do 800 mm v soudržných horninách třídy těžitelnosti I skupiny 3 ručně</t>
  </si>
  <si>
    <t>-824024322</t>
  </si>
  <si>
    <t>119*0,8*(1,3-0,42) "plynovodní řad</t>
  </si>
  <si>
    <t>2*2,5*1,5*(1,3-0,42) "rozšířené rýhy v místech propojů</t>
  </si>
  <si>
    <t>6*2*0,8*(1,3-0,42) "plynovodní přípojky</t>
  </si>
  <si>
    <t>"uvažováno zatřídění hornin: tř.3 - 50%, tř.4 - 50%</t>
  </si>
  <si>
    <t>"uvažováno 70% strojní hloubení a 30% ruční vykopávka</t>
  </si>
  <si>
    <t>98,824*0,5*0,3</t>
  </si>
  <si>
    <t>132251102</t>
  </si>
  <si>
    <t>Hloubení rýh nezapažených š do 800 mm v hornině třídy těžitelnosti I skupiny 3 objem do 50 m3 strojně</t>
  </si>
  <si>
    <t>455695011</t>
  </si>
  <si>
    <t>98,824*0,5*0,7</t>
  </si>
  <si>
    <t>132312131</t>
  </si>
  <si>
    <t>Hloubení nezapažených rýh šířky do 800 mm v soudržných horninách třídy těžitelnosti II skupiny 4 ručně</t>
  </si>
  <si>
    <t>-1455562713</t>
  </si>
  <si>
    <t>132351102</t>
  </si>
  <si>
    <t>Hloubení rýh nezapažených š do 800 mm v hornině třídy těžitelnosti II skupiny 4 objem do 50 m3 strojně</t>
  </si>
  <si>
    <t>419650713</t>
  </si>
  <si>
    <t>139001101</t>
  </si>
  <si>
    <t>Příplatek za ztížení vykopávky v blízkosti podzemního vedení</t>
  </si>
  <si>
    <t>367083299</t>
  </si>
  <si>
    <t>162751117</t>
  </si>
  <si>
    <t>Vodorovné přemístění přes 9 000 do 10000 m výkopku/sypaniny z horniny třídy těžitelnosti I skupiny 1 až 3</t>
  </si>
  <si>
    <t>136292591</t>
  </si>
  <si>
    <t>98,824*0,5</t>
  </si>
  <si>
    <t>162751119</t>
  </si>
  <si>
    <t>Příplatek k vodorovnému přemístění výkopku/sypaniny z horniny třídy těžitelnosti I skupiny 1 až 3 ZKD 1000 m přes 10000 m</t>
  </si>
  <si>
    <t>-739829560</t>
  </si>
  <si>
    <t>49,412*10</t>
  </si>
  <si>
    <t>162751137</t>
  </si>
  <si>
    <t>Vodorovné přemístění přes 9 000 do 10000 m výkopku/sypaniny z horniny třídy těžitelnosti II skupiny 4 a 5</t>
  </si>
  <si>
    <t>1575568396</t>
  </si>
  <si>
    <t>162751139</t>
  </si>
  <si>
    <t>Příplatek k vodorovnému přemístění výkopku/sypaniny z horniny třídy těžitelnosti II skupiny 4 a 5 ZKD 1000 m přes 10000 m</t>
  </si>
  <si>
    <t>-754808342</t>
  </si>
  <si>
    <t>1157026102</t>
  </si>
  <si>
    <t>167151102</t>
  </si>
  <si>
    <t>Nakládání výkopku z hornin třídy těžitelnosti II skupiny 4 a 5 do 100 m3</t>
  </si>
  <si>
    <t>-1802965940</t>
  </si>
  <si>
    <t>2128592957</t>
  </si>
  <si>
    <t>98,824*1,8</t>
  </si>
  <si>
    <t>171251201</t>
  </si>
  <si>
    <t>-565693276</t>
  </si>
  <si>
    <t>98,824</t>
  </si>
  <si>
    <t>1271788982</t>
  </si>
  <si>
    <t>98,824 "ZÁSYP do úrovně původní nivelety komunikace</t>
  </si>
  <si>
    <t>58344171</t>
  </si>
  <si>
    <t>štěrkodrť frakce 0/32</t>
  </si>
  <si>
    <t>1934768797</t>
  </si>
  <si>
    <t>98,824*1,85</t>
  </si>
  <si>
    <t>175111101</t>
  </si>
  <si>
    <t>Obsypání potrubí ručně sypaninou bez prohození, uloženou do 3 m</t>
  </si>
  <si>
    <t>-2125428931</t>
  </si>
  <si>
    <t>119*0,8*0,263 "plynovodní řad</t>
  </si>
  <si>
    <t>2*2,5*1,5*0,263 "rozšířené rýhy v místech propojů</t>
  </si>
  <si>
    <t>6*2*0,8*0,232 "plynovodní přípojky</t>
  </si>
  <si>
    <t>58337303</t>
  </si>
  <si>
    <t>štěrkopísek frakce 0/8</t>
  </si>
  <si>
    <t>-187674484</t>
  </si>
  <si>
    <t>29,238*1,85</t>
  </si>
  <si>
    <t>-398890672</t>
  </si>
  <si>
    <t>119*0,8*0,1 "plynovodní řad</t>
  </si>
  <si>
    <t>2*2,5*1,5*0,1 "rozšířené rýhy v místech propojů</t>
  </si>
  <si>
    <t>6*2*0,8*0,1 "plynovodní přípojky</t>
  </si>
  <si>
    <t>1803889044</t>
  </si>
  <si>
    <t>120</t>
  </si>
  <si>
    <t>899722113</t>
  </si>
  <si>
    <t>Krytí potrubí z plastů výstražnou fólií z PVC 34cm</t>
  </si>
  <si>
    <t>218904674</t>
  </si>
  <si>
    <t>119 "plynovodní řad</t>
  </si>
  <si>
    <t>6*2 "plynovodní přípojky</t>
  </si>
  <si>
    <t>997221551</t>
  </si>
  <si>
    <t>Vodorovná doprava suti ze sypkých materiálů do 1 km</t>
  </si>
  <si>
    <t>-928117400</t>
  </si>
  <si>
    <t>33,69</t>
  </si>
  <si>
    <t>997221559</t>
  </si>
  <si>
    <t>Příplatek ZKD 1 km u vodorovné dopravy suti ze sypkých materiálů</t>
  </si>
  <si>
    <t>1319387127</t>
  </si>
  <si>
    <t>33,69*19</t>
  </si>
  <si>
    <t>997221561</t>
  </si>
  <si>
    <t>Vodorovná doprava suti z kusových materiálů do 1 km</t>
  </si>
  <si>
    <t>539604760</t>
  </si>
  <si>
    <t>70,188</t>
  </si>
  <si>
    <t>24,706</t>
  </si>
  <si>
    <t>997221569</t>
  </si>
  <si>
    <t>Příplatek ZKD 1 km u vodorovné dopravy suti z kusových materiálů</t>
  </si>
  <si>
    <t>-1105024036</t>
  </si>
  <si>
    <t>94,894*19</t>
  </si>
  <si>
    <t>997221611</t>
  </si>
  <si>
    <t>Nakládání suti na dopravní prostředky pro vodorovnou dopravu</t>
  </si>
  <si>
    <t>-184560039</t>
  </si>
  <si>
    <t>33,69+70,188+24,706</t>
  </si>
  <si>
    <t>611702558</t>
  </si>
  <si>
    <t>-1848518530</t>
  </si>
  <si>
    <t>997221875</t>
  </si>
  <si>
    <t>Poplatek za uložení na recyklační skládce (skládkovné) stavebního odpadu asfaltového bez obsahu dehtu zatříděného do Katalogu odpadů pod kódem 17 03 02</t>
  </si>
  <si>
    <t>-1501842277</t>
  </si>
  <si>
    <t>230170002</t>
  </si>
  <si>
    <t>Tlakové zkoušky těsnosti potrubí - příprava DN přes 40 do 80</t>
  </si>
  <si>
    <t>sada</t>
  </si>
  <si>
    <t>-1214545449</t>
  </si>
  <si>
    <t>230170012</t>
  </si>
  <si>
    <t>Tlakové zkoušky těsnosti potrubí - zkouška DN přes 40 do 80</t>
  </si>
  <si>
    <t>1733957575</t>
  </si>
  <si>
    <t>230205025</t>
  </si>
  <si>
    <t>Montáž potrubí plastového svařované na tupo nebo elektrospojkou dn 32 mm en 3,0 mm</t>
  </si>
  <si>
    <t>-1483035198</t>
  </si>
  <si>
    <t>6*2 "přepojení přípojek</t>
  </si>
  <si>
    <t>28613524</t>
  </si>
  <si>
    <t>potrubí třívrstvé PE100 RC SDR11 32x3,0 dl 12m</t>
  </si>
  <si>
    <t>160019902</t>
  </si>
  <si>
    <t>28615969</t>
  </si>
  <si>
    <t>elektrospojka SDR11 PE 100 PN16 D 32mm</t>
  </si>
  <si>
    <t>-34807594</t>
  </si>
  <si>
    <t>230205042</t>
  </si>
  <si>
    <t>Montáž potrubí plastového svařované na tupo nebo elektrospojkou dn 63 mm en 5,8 mm</t>
  </si>
  <si>
    <t>1866827641</t>
  </si>
  <si>
    <t xml:space="preserve">119 "viz. PD </t>
  </si>
  <si>
    <t>28613527</t>
  </si>
  <si>
    <t>potrubí třívrstvé PE100 RC SDR11 63x5,80 dl 12m</t>
  </si>
  <si>
    <t>1637013410</t>
  </si>
  <si>
    <t>119*1,02 "uvažovány 2% na ztratné</t>
  </si>
  <si>
    <t>28615972</t>
  </si>
  <si>
    <t>elektrospojka SDR11 PE 100 PN16 D 63mm</t>
  </si>
  <si>
    <t>-973376964</t>
  </si>
  <si>
    <t>230205242</t>
  </si>
  <si>
    <t>Montáž trubního dílu PE elektrotvarovky nebo svařovaného na tupo dn 63 mm en 5,7 mm</t>
  </si>
  <si>
    <t>744648406</t>
  </si>
  <si>
    <t>28614028</t>
  </si>
  <si>
    <t>tvarovka T-kus navrtávací bez vrtáku D 63-32mm</t>
  </si>
  <si>
    <t>256</t>
  </si>
  <si>
    <t>-1047883055</t>
  </si>
  <si>
    <t>6 "pro přepojení přípojek</t>
  </si>
  <si>
    <t>2009519441</t>
  </si>
  <si>
    <t>28614946</t>
  </si>
  <si>
    <t>elektrokoleno 45° PE 100 PN16 D 63mm</t>
  </si>
  <si>
    <t>808903075</t>
  </si>
  <si>
    <t>230208513R</t>
  </si>
  <si>
    <t>Odplynění a inertizace plastového potrubí DN do 100 mm</t>
  </si>
  <si>
    <t>1406362554</t>
  </si>
  <si>
    <t>119+6*2</t>
  </si>
  <si>
    <t>230230076</t>
  </si>
  <si>
    <t>Čištění potrubí PN 38 6416 DN 200</t>
  </si>
  <si>
    <t>1701837898</t>
  </si>
  <si>
    <t>230910002R</t>
  </si>
  <si>
    <t>Odstavení plynovodní přípojky</t>
  </si>
  <si>
    <t>-1609685667</t>
  </si>
  <si>
    <t>230910003R</t>
  </si>
  <si>
    <t>Zprovoznění plynovodní přípojky</t>
  </si>
  <si>
    <t>-959087685</t>
  </si>
  <si>
    <t>580506320</t>
  </si>
  <si>
    <t>Provedení tlakové zkoušky plynovodu nízkotlakého</t>
  </si>
  <si>
    <t>-983966473</t>
  </si>
  <si>
    <t>23-M.2.11</t>
  </si>
  <si>
    <t>Odpoj propoj oboustraným stlačením PE d63 ("L1")</t>
  </si>
  <si>
    <t>230200271</t>
  </si>
  <si>
    <t>Jednostranné přerušení průtoku plynu stlačením plastového potrubí dn do 63 mm - jedním stlačovadlem</t>
  </si>
  <si>
    <t>585230678</t>
  </si>
  <si>
    <t>TMP.193130037</t>
  </si>
  <si>
    <t>GF-Elektrotvarovka sedlová opravárenská - kit d 63-63</t>
  </si>
  <si>
    <t>-288508269</t>
  </si>
  <si>
    <t>-559552763</t>
  </si>
  <si>
    <t>336373125</t>
  </si>
  <si>
    <t>28615023</t>
  </si>
  <si>
    <t>elektrozáslepka SDR11 PE 100 PN16 D 63mm</t>
  </si>
  <si>
    <t>1099140014</t>
  </si>
  <si>
    <t>23-M.2.12</t>
  </si>
  <si>
    <t>Odpoj propoj oboustraným stlačením PE d63 ("L3")</t>
  </si>
  <si>
    <t>-862873874</t>
  </si>
  <si>
    <t>139424173</t>
  </si>
  <si>
    <t>-479950731</t>
  </si>
  <si>
    <t>1814204848</t>
  </si>
  <si>
    <t>346958554</t>
  </si>
  <si>
    <t>23-M.2.21</t>
  </si>
  <si>
    <t>Mimochod PE d40 ("L1")</t>
  </si>
  <si>
    <t>230040007</t>
  </si>
  <si>
    <t>Montáž trubní díly závitové DN 1 1/4"</t>
  </si>
  <si>
    <t>1999550805</t>
  </si>
  <si>
    <t>2.1.110.40114</t>
  </si>
  <si>
    <t>Isiflo přechodka s vnějším závitem d40x1 1/4"</t>
  </si>
  <si>
    <t>-1843919609</t>
  </si>
  <si>
    <t>2*2</t>
  </si>
  <si>
    <t>2.1.180.40</t>
  </si>
  <si>
    <t>Isiflo vnitřní podpůrná vsuvka pro HD PE T-180 d40</t>
  </si>
  <si>
    <t>551384051</t>
  </si>
  <si>
    <t>55138955</t>
  </si>
  <si>
    <t>kohout kulový plnoprůtokový nikl ovládání vrtulka PN35 T 185°C (EN 331, MOP 5) 1"1/4 žlutý</t>
  </si>
  <si>
    <t>-1706456988</t>
  </si>
  <si>
    <t>230205031</t>
  </si>
  <si>
    <t>Montáž potrubí plastového svařované na tupo nebo elektrospojkou dn 40 mm en 3,7 mm</t>
  </si>
  <si>
    <t>854458688</t>
  </si>
  <si>
    <t>6 "mimochod</t>
  </si>
  <si>
    <t>28613525</t>
  </si>
  <si>
    <t>potrubí třívrstvé PE100 RC SDR11 40x3,70 dl 12m</t>
  </si>
  <si>
    <t>528549040</t>
  </si>
  <si>
    <t>28615970</t>
  </si>
  <si>
    <t>elektrospojka SDR11 PE 100 PN16 D 40mm</t>
  </si>
  <si>
    <t>1295920744</t>
  </si>
  <si>
    <t>230205231</t>
  </si>
  <si>
    <t>Montáž trubního dílu PE elektrotvarovky nebo svařovaného na tupo dn 40 mm en 3,6 mm</t>
  </si>
  <si>
    <t>616673157</t>
  </si>
  <si>
    <t>28653053</t>
  </si>
  <si>
    <t>elektrokoleno 90° PE 100 D 40mm</t>
  </si>
  <si>
    <t>884956315</t>
  </si>
  <si>
    <t>2005246316</t>
  </si>
  <si>
    <t>28614001</t>
  </si>
  <si>
    <t>tvarovka T-kus navrtávací s odbočkou 360° D 63-40mm</t>
  </si>
  <si>
    <t>494681268</t>
  </si>
  <si>
    <t>230205991R</t>
  </si>
  <si>
    <t>Zrušení a demontáž bypassu</t>
  </si>
  <si>
    <t>-1122748945</t>
  </si>
  <si>
    <t>23-M.2.22</t>
  </si>
  <si>
    <t>Mimochod PE d40 ("L3")</t>
  </si>
  <si>
    <t>-2108009028</t>
  </si>
  <si>
    <t>-1018254428</t>
  </si>
  <si>
    <t>-560156155</t>
  </si>
  <si>
    <t>-1342655447</t>
  </si>
  <si>
    <t>-554936926</t>
  </si>
  <si>
    <t>-1224606973</t>
  </si>
  <si>
    <t>2009945961</t>
  </si>
  <si>
    <t>1524823315</t>
  </si>
  <si>
    <t>1857241289</t>
  </si>
  <si>
    <t>-2113207833</t>
  </si>
  <si>
    <t>-814671558</t>
  </si>
  <si>
    <t>-1190047066</t>
  </si>
  <si>
    <t>HZS</t>
  </si>
  <si>
    <t>Hodinové zúčtovací sazby</t>
  </si>
  <si>
    <t>HZS4212</t>
  </si>
  <si>
    <t>Hodinová zúčtovací sazba revizní technik specialista</t>
  </si>
  <si>
    <t>512</t>
  </si>
  <si>
    <t>1023242995</t>
  </si>
  <si>
    <t>8 "výchozí revize plynovodu</t>
  </si>
  <si>
    <t>6*2 "výchozí revize přípojek</t>
  </si>
  <si>
    <t xml:space="preserve"> Vedlejší rozpočtové náklady</t>
  </si>
  <si>
    <t>043154000</t>
  </si>
  <si>
    <t>Zkoušky hutnicí</t>
  </si>
  <si>
    <t>-1892181160</t>
  </si>
  <si>
    <t>049002000</t>
  </si>
  <si>
    <t>Ostatní inženýrská činnost</t>
  </si>
  <si>
    <t>-656090531</t>
  </si>
  <si>
    <t>VRN6</t>
  </si>
  <si>
    <t>Územní vlivy</t>
  </si>
  <si>
    <t>060001000</t>
  </si>
  <si>
    <t>-1528349221</t>
  </si>
  <si>
    <t>079002000</t>
  </si>
  <si>
    <t>Ostatní provozní vlivy</t>
  </si>
  <si>
    <t>-1422206005</t>
  </si>
  <si>
    <t>SO 801 - Vegetační úpravy</t>
  </si>
  <si>
    <t>801 - Vegetační úpravy</t>
  </si>
  <si>
    <t>-943453053</t>
  </si>
  <si>
    <t>"odvoz přebytečné zeminy na skládku- dle výměny substrátu" 1,938"m3"</t>
  </si>
  <si>
    <t>-597788715</t>
  </si>
  <si>
    <t>-389120636</t>
  </si>
  <si>
    <t>-2144605320</t>
  </si>
  <si>
    <t>"dle odvozu na skládku" 1,938"m3"*2,00"t/m3"</t>
  </si>
  <si>
    <t>181202111.R</t>
  </si>
  <si>
    <t>Kypření povrchu ostatních ploch do hl 0,20m</t>
  </si>
  <si>
    <t>-1392213807</t>
  </si>
  <si>
    <t>"rekultivace ploch" 1450,00"m2"</t>
  </si>
  <si>
    <t>181451131</t>
  </si>
  <si>
    <t>Založení parkového trávníku výsevem pl přes 1000 m2 v rovině a ve svahu do 1:5</t>
  </si>
  <si>
    <t>-1699069313</t>
  </si>
  <si>
    <t>Založení trávníku na půdě předem připravené plochy přes 1000 m2 výsevem včetně utažení parkového v rovině nebo na svahu do 1:5</t>
  </si>
  <si>
    <t>"dle SO 101.1" 902,00"m2"</t>
  </si>
  <si>
    <t>"dle SO 102.1" 264,00"m2"</t>
  </si>
  <si>
    <t>"dle SO 103.1" 746,00"m2"</t>
  </si>
  <si>
    <t>"dle SO 110" 340,00"m2"</t>
  </si>
  <si>
    <t>"dle SO 111" 36,00"m2"</t>
  </si>
  <si>
    <t>"dle SO 305" 135,468"m2"</t>
  </si>
  <si>
    <t>"dle SO 305.1" 15,40"m2"</t>
  </si>
  <si>
    <t>"dle SO 306" 216,493"m2"</t>
  </si>
  <si>
    <t>"dle SO 306.1" 11,20"m2"</t>
  </si>
  <si>
    <t>"dle SO 307" 395,31"m2"</t>
  </si>
  <si>
    <t>"dle SO 307.1" 20,86"m2"</t>
  </si>
  <si>
    <t>"dle SO 312" 34,65"m2"</t>
  </si>
  <si>
    <t>181451132</t>
  </si>
  <si>
    <t>Založení parkového trávníku výsevem pl přes 1000 m2 ve svahu přes 1:5 do 1:2</t>
  </si>
  <si>
    <t>-844214189</t>
  </si>
  <si>
    <t>Založení trávníku na půdě předem připravené plochy přes 1000 m2 výsevem včetně utažení parkového na svahu přes 1:5 do 1:2</t>
  </si>
  <si>
    <t>"dle SO 101.1" 487,00"m2"</t>
  </si>
  <si>
    <t>"dle SO 102.1" 215,00"m2"</t>
  </si>
  <si>
    <t>"dle SO 110" 125,00"m2"</t>
  </si>
  <si>
    <t>00572410</t>
  </si>
  <si>
    <t>osivo směs travní parková</t>
  </si>
  <si>
    <t>kg</t>
  </si>
  <si>
    <t>130462498</t>
  </si>
  <si>
    <t>"rovina + svah" (2288,00+827,00)"m2"</t>
  </si>
  <si>
    <t>3115*0,05 'Přepočtené koeficientem množství</t>
  </si>
  <si>
    <t>181951111</t>
  </si>
  <si>
    <t>Úprava pláně v hornině třídy těžitelnosti I skupiny 1 až 3 bez zhutnění strojně</t>
  </si>
  <si>
    <t>-1054583890</t>
  </si>
  <si>
    <t>Úprava pláně vyrovnáním výškových rozdílů strojně v hornině třídy těžitelnosti I, skupiny 1 až 3 bez zhutnění</t>
  </si>
  <si>
    <t>183101214</t>
  </si>
  <si>
    <t>Jamky pro výsadbu s výměnou 50 % půdy zeminy skupiny 1 až 4 obj přes 0,05 do 0,125 m3 v rovině a svahu do 1:5</t>
  </si>
  <si>
    <t>-1874634281</t>
  </si>
  <si>
    <t>Hloubení jamek pro vysazování rostlin v zemině skupiny 1 až 4 s výměnou půdy z 50% v rovině nebo na svahu do 1:5, objemu přes 0,05 do 0,125 m3</t>
  </si>
  <si>
    <t>"pro stromy" 31"ks"</t>
  </si>
  <si>
    <t>10321100</t>
  </si>
  <si>
    <t>zahradní substrát pro výsadbu VL</t>
  </si>
  <si>
    <t>715046421</t>
  </si>
  <si>
    <t>"pro stromy" 31"ks"*0,125*0,5</t>
  </si>
  <si>
    <t>183205111</t>
  </si>
  <si>
    <t>Založení záhonu v rovině a svahu do 1:5 zemina skupiny 1 a 2</t>
  </si>
  <si>
    <t>-976384259</t>
  </si>
  <si>
    <t>Založení záhonu pro výsadbu rostlin v rovině nebo na svahu do 1:5 v zemině skupiny 1 až 2</t>
  </si>
  <si>
    <t>"Pro stromy" 31,00"m2"</t>
  </si>
  <si>
    <t>183403131</t>
  </si>
  <si>
    <t>Obdělání půdy rytím v zemině skupiny 1 a 2 v rovině a svahu do 1:5</t>
  </si>
  <si>
    <t>-1971954323</t>
  </si>
  <si>
    <t>Obdělání půdy rytím půdy hl. do 200 mm v zemině skupiny 1 až 2 v rovině nebo na svahu do 1:5</t>
  </si>
  <si>
    <t>"sadové obdělávání půdy" 31,00"m2"</t>
  </si>
  <si>
    <t>184102113.R</t>
  </si>
  <si>
    <t>Výsadba dřeviny s balem do jamky se zalitím v rovině a svahu do 1:5</t>
  </si>
  <si>
    <t>1907046358</t>
  </si>
  <si>
    <t>Výsadba dřeviny s balem do předem vyhloubené jamky se zalitím v rovině nebo na svahu do 1:5</t>
  </si>
  <si>
    <t>31"ks"</t>
  </si>
  <si>
    <t>02650403.R</t>
  </si>
  <si>
    <t>lípa srdčitá (Tilia cordata)</t>
  </si>
  <si>
    <t>-273176725</t>
  </si>
  <si>
    <t xml:space="preserve">Poznámka k položce:_x000d_
Listnaté stromy: obvod kmínku min. 12 cm </t>
  </si>
  <si>
    <t>184215133</t>
  </si>
  <si>
    <t>Ukotvení kmene dřevin v rovině nebo na svahu do 1:5 třemi kůly D do 0,1 m dl přes 2 do 3 m</t>
  </si>
  <si>
    <t>-177615712</t>
  </si>
  <si>
    <t>Ukotvení dřeviny kůly v rovině nebo na svahu do 1:5 třemi kůly, délky přes 2 do 3 m</t>
  </si>
  <si>
    <t>"pro stromy listnaté" 31"ks"</t>
  </si>
  <si>
    <t>05217108.R</t>
  </si>
  <si>
    <t>kůly dřevěné (kulatina) pro kotvení dřevin délky 2,5m</t>
  </si>
  <si>
    <t>-260791840</t>
  </si>
  <si>
    <t>"pro stromy listnaté" 31"ks"*3</t>
  </si>
  <si>
    <t>05217108.R2</t>
  </si>
  <si>
    <t>příčky dřevěné ke kůlům - kompletní materiál pro jeden strom</t>
  </si>
  <si>
    <t>1695624290</t>
  </si>
  <si>
    <t>184215331</t>
  </si>
  <si>
    <t>Ukotvení dřeviny popruhy a ocelovými lanky do výztuže obvodu kmene do 200 mm, v do 5 m</t>
  </si>
  <si>
    <t>1128109532</t>
  </si>
  <si>
    <t>Ukotvení dřeviny nadzemním kotvením za kmen pomocí textilních popruhů a ocelových lanek na konstrukci, obvodu kmene do 200 mm, výšky do 5 m</t>
  </si>
  <si>
    <t>184801121</t>
  </si>
  <si>
    <t>Ošetřování vysazených dřevin soliterních v rovině a svahu do 1:5</t>
  </si>
  <si>
    <t>1901096979</t>
  </si>
  <si>
    <t>Ošetření vysazených dřevin solitérních v rovině nebo na svahu do 1:5</t>
  </si>
  <si>
    <t>"předpoklad 10x" 31"ks"*10</t>
  </si>
  <si>
    <t>184813161.R2</t>
  </si>
  <si>
    <t>Ochranný nátěr kmene stromu proti korní spále - kompletní provedení</t>
  </si>
  <si>
    <t>-2142917906</t>
  </si>
  <si>
    <t>184813241.R</t>
  </si>
  <si>
    <t>Zřízení ochrany kmene dřeviny chráničkou</t>
  </si>
  <si>
    <t>165421672</t>
  </si>
  <si>
    <t>"Chráničky ke stromům listnatým" 31"ks"</t>
  </si>
  <si>
    <t>28357001.R</t>
  </si>
  <si>
    <t>chránička k ochraně kmene stromku</t>
  </si>
  <si>
    <t>-225324918</t>
  </si>
  <si>
    <t>184853511</t>
  </si>
  <si>
    <t>Chemické odplevelení před založením kultury přes 20 m2 postřikem na široko v rovině a svahu do 1:5 strojně</t>
  </si>
  <si>
    <t>1208641063</t>
  </si>
  <si>
    <t>Chemické odplevelení půdy před založením kultury, trávníku nebo zpevněných ploch strojně o výměře jednotlivě přes 20 m2 postřikem na široko v rovině nebo na svahu do 1:5</t>
  </si>
  <si>
    <t>"dle založení trávníku, předpoklad 1,5x" 3117,381"m2"*1,5</t>
  </si>
  <si>
    <t>184853512</t>
  </si>
  <si>
    <t>Chemické odplevelení před založením kultury přes 20 m2 postřikem na široko ve svahu přes 1:5 do 1:2 strojně</t>
  </si>
  <si>
    <t>-108009432</t>
  </si>
  <si>
    <t>Chemické odplevelení půdy před založením kultury, trávníku nebo zpevněných ploch strojně o výměře jednotlivě přes 20 m2 postřikem na široko na svahu přes 1:5 do 1:2</t>
  </si>
  <si>
    <t>"dle založení trávníku, předpoklad 1,5x" 827,00"m2"*1,5</t>
  </si>
  <si>
    <t>184911421</t>
  </si>
  <si>
    <t>Mulčování rostlin kůrou tl do 0,1 m v rovině a svahu do 1:5</t>
  </si>
  <si>
    <t>1601643919</t>
  </si>
  <si>
    <t>Mulčování vysazených rostlin mulčovací kůrou, tl. do 100 mm v rovině nebo na svahu do 1:5</t>
  </si>
  <si>
    <t>31,00"m2"</t>
  </si>
  <si>
    <t>10391100</t>
  </si>
  <si>
    <t>kůra mulčovací VL</t>
  </si>
  <si>
    <t>1388805554</t>
  </si>
  <si>
    <t>31,00"m2"*0,1</t>
  </si>
  <si>
    <t>185802112</t>
  </si>
  <si>
    <t>Hnojení půdy vitahumem, kompostem nebo chlévskou mrvou v rovině a svahu do 1:5</t>
  </si>
  <si>
    <t>24772523</t>
  </si>
  <si>
    <t>Hnojení půdy nebo trávníku v rovině nebo na svahu do 1:5 vitahumem, kompostem nebo chlévskou mrvou</t>
  </si>
  <si>
    <t>310,00"kg"/1000</t>
  </si>
  <si>
    <t>25191155.R2</t>
  </si>
  <si>
    <t>Organické hnojivo pro keře a stromy</t>
  </si>
  <si>
    <t>2083473450</t>
  </si>
  <si>
    <t>310,00"kg"</t>
  </si>
  <si>
    <t>185802114</t>
  </si>
  <si>
    <t>Hnojení půdy umělým hnojivem k jednotlivým rostlinám v rovině a svahu do 1:5</t>
  </si>
  <si>
    <t>393194955</t>
  </si>
  <si>
    <t>Hnojení půdy nebo trávníku v rovině nebo na svahu do 1:5 umělým hnojivem s rozdělením k jednotlivým rostlinám</t>
  </si>
  <si>
    <t>1240,00"g"/1000/1000</t>
  </si>
  <si>
    <t>25191155.R1</t>
  </si>
  <si>
    <t>Anorganické hnojivo pro keře a stromy</t>
  </si>
  <si>
    <t>-1337354058</t>
  </si>
  <si>
    <t>1240,00"g"/1000</t>
  </si>
  <si>
    <t>185803111</t>
  </si>
  <si>
    <t>Ošetření trávníku shrabáním v rovině a svahu do 1:5</t>
  </si>
  <si>
    <t>1224939586</t>
  </si>
  <si>
    <t>Ošetření trávníku jednorázové v rovině nebo na svahu do 1:5</t>
  </si>
  <si>
    <t>"dle založení trávníku, předpoklad 4x" 3117,381"m2"*4</t>
  </si>
  <si>
    <t>185803112</t>
  </si>
  <si>
    <t>Ošetření trávníku shrabáním ve svahu přes 1:5 do 1:2</t>
  </si>
  <si>
    <t>804848639</t>
  </si>
  <si>
    <t>Ošetření trávníku jednorázové na svahu přes 1:5 do 1:2</t>
  </si>
  <si>
    <t>"dle založení trávníku, předpoklad 4x" 827,00"m2"*4</t>
  </si>
  <si>
    <t>185804312</t>
  </si>
  <si>
    <t>Zalití rostlin vodou plocha přes 20 m2</t>
  </si>
  <si>
    <t>-1029388095</t>
  </si>
  <si>
    <t>Zalití rostlin vodou plochy záhonů jednotlivě přes 20 m2</t>
  </si>
  <si>
    <t>zalití trávníku - 3x - 5l/m2</t>
  </si>
  <si>
    <t>(3117,381+827,00)"m2"*3*5/1000</t>
  </si>
  <si>
    <t>"stromy listnaté, 10x50l/strom" 31"ks"*50"l/ks"*10/1000</t>
  </si>
  <si>
    <t>185851121.R</t>
  </si>
  <si>
    <t>Dovoz vody pro zálivku rostlin do vzdálenosti dle možností zhotovitele vč případného poplatku za nákup vody</t>
  </si>
  <si>
    <t>-455095992</t>
  </si>
  <si>
    <t>"dle zalití rostlin" 74,666"m3"</t>
  </si>
  <si>
    <t>997013011.R</t>
  </si>
  <si>
    <t>Vyčištění lokality od stavebních zbytků - kompletní provedení vč odvozu a likvidace materiálu (vč skládkovného)</t>
  </si>
  <si>
    <t>-1639240959</t>
  </si>
  <si>
    <t>-378146932</t>
  </si>
  <si>
    <t>B - Investice města Benátky nad Jizerou</t>
  </si>
  <si>
    <t>SO 000.B - Vedlejší a ostatní náklady</t>
  </si>
  <si>
    <t>000.B - Vedlejší a ostatní náklady</t>
  </si>
  <si>
    <t>0115140001.RB</t>
  </si>
  <si>
    <t>-110429059</t>
  </si>
  <si>
    <t>090001000.RB</t>
  </si>
  <si>
    <t>94932676</t>
  </si>
  <si>
    <t>012002000.R2B</t>
  </si>
  <si>
    <t>1030353570</t>
  </si>
  <si>
    <t>012002000.RB</t>
  </si>
  <si>
    <t>-1432552714</t>
  </si>
  <si>
    <t>013254000.RB</t>
  </si>
  <si>
    <t>1131701115</t>
  </si>
  <si>
    <t>013294000.R2B</t>
  </si>
  <si>
    <t>-1384227810</t>
  </si>
  <si>
    <t>013294000.RB</t>
  </si>
  <si>
    <t>1625764335</t>
  </si>
  <si>
    <t>030001000.R2B</t>
  </si>
  <si>
    <t>-456097105</t>
  </si>
  <si>
    <t>034503000.RB</t>
  </si>
  <si>
    <t>Publicita - informační tabule na staveništi</t>
  </si>
  <si>
    <t>-1491695493</t>
  </si>
  <si>
    <t>Poznámka k položce:_x000d_
vzdhled, velikost a materiál bude odsouhlasen investorem, mezi jezdnotilými etapami budou cedule přesouvány, proto je nutné cedule vyrobit z odolného materiálu</t>
  </si>
  <si>
    <t>042503000.RB</t>
  </si>
  <si>
    <t>-1927550700</t>
  </si>
  <si>
    <t>049303000.RB</t>
  </si>
  <si>
    <t>429605169</t>
  </si>
  <si>
    <t>091003000.R4B</t>
  </si>
  <si>
    <t>Ostatní náklady - Zvláštní požadavky na zhotovení</t>
  </si>
  <si>
    <t>-906664715</t>
  </si>
  <si>
    <t>Poznámka k položce:_x000d_
bude čerpáno podle skutečnosti a odsouhlasení Městem</t>
  </si>
  <si>
    <t>091003000.R5B</t>
  </si>
  <si>
    <t>129997913</t>
  </si>
  <si>
    <t>SO 101.B - II/610 ulice Pražská</t>
  </si>
  <si>
    <t>101.B - II/610 ulice Pražská - Město</t>
  </si>
  <si>
    <t>-494639066</t>
  </si>
  <si>
    <t>209998768</t>
  </si>
  <si>
    <t>596212213</t>
  </si>
  <si>
    <t>Kladení zámkové dlažby pozemních komunikací ručně tl 80 mm skupiny A pl přes 300 m2</t>
  </si>
  <si>
    <t>1478231623</t>
  </si>
  <si>
    <t>Kladení dlažby z betonových zámkových dlaždic pozemních komunikací ručně s ložem z kameniva těženého nebo drceného tl. do 50 mm, s vyplněním spár, s dvojitým hutněním vibrováním a se smetením přebytečného materiálu na krajnici tl. 80 mm skupiny A, pro plochy přes 300 m2</t>
  </si>
  <si>
    <t>1607254324</t>
  </si>
  <si>
    <t>323*1,01 'Přepočtené koeficientem množství</t>
  </si>
  <si>
    <t>1860680626</t>
  </si>
  <si>
    <t>"kolem parkovacích zálivů" 101,00"m"</t>
  </si>
  <si>
    <t>2033026215</t>
  </si>
  <si>
    <t>-1015113640</t>
  </si>
  <si>
    <t>"úklid povrchů po stavbě" (323,00)"m2"</t>
  </si>
  <si>
    <t>1336810892</t>
  </si>
  <si>
    <t>"smetky z čištění komunikace" 3,23"t"</t>
  </si>
  <si>
    <t>1055102295</t>
  </si>
  <si>
    <t>998223011</t>
  </si>
  <si>
    <t>Přesun hmot pro pozemní komunikace s krytem dlážděným</t>
  </si>
  <si>
    <t>1601214440</t>
  </si>
  <si>
    <t>Přesun hmot pro pozemní komunikace s krytem dlážděným dopravní vzdálenost do 200 m jakékoliv délky objektu</t>
  </si>
  <si>
    <t>SO 102.B - II/272 ulice Bratří Bendů</t>
  </si>
  <si>
    <t>102.B - II/272 ulice Bratří Bendů - Město</t>
  </si>
  <si>
    <t>113106221</t>
  </si>
  <si>
    <t>Rozebrání dlažeb vozovek z drobných kostek s ložem z kameniva strojně pl přes 50 do 200 m2</t>
  </si>
  <si>
    <t>157102064</t>
  </si>
  <si>
    <t>Rozebrání dlažeb vozovek a ploch s přemístěním hmot na skládku na vzdálenost do 3 m nebo s naložením na dopravní prostředek, s jakoukoliv výplní spár strojně plochy jednotlivě přes 50 m2 do 200 m2 z drobných kostek nebo odseků s ložem z kameniva</t>
  </si>
  <si>
    <t>"stáv dlažba tl 0,10m bez lože" 88,00"m2"</t>
  </si>
  <si>
    <t>-1965467336</t>
  </si>
  <si>
    <t>Odstranění podkladů nebo krytů strojně plochy jednotlivě přes 50 m2 do 200 m2 s přemístěním hmot na skládku na vzdálenost do 20 m nebo s naložením na dopravní prostředek z kameniva těženého, o tl. vrstvy přes 100 do 200 mm</t>
  </si>
  <si>
    <t>"stáv ŠP tl 0,15m" 88,00"m2"</t>
  </si>
  <si>
    <t>113107161</t>
  </si>
  <si>
    <t>Odstranění podkladu z kameniva drceného tl do 100 mm strojně pl přes 50 do 200 m2</t>
  </si>
  <si>
    <t>1255816190</t>
  </si>
  <si>
    <t>Odstranění podkladů nebo krytů strojně plochy jednotlivě přes 50 m2 do 200 m2 s přemístěním hmot na skládku na vzdálenost do 20 m nebo s naložením na dopravní prostředek z kameniva hrubého drceného, o tl. vrstvy do 100 mm</t>
  </si>
  <si>
    <t>"stáv ŠD tl 0,04m" 88,00"m2"</t>
  </si>
  <si>
    <t>-889300522</t>
  </si>
  <si>
    <t>"stáv asfalt tl 0,08m" 88,00"m2"</t>
  </si>
  <si>
    <t>853645190</t>
  </si>
  <si>
    <t>"odstranění stávajícího silničního obrubníku" 6,00"m"</t>
  </si>
  <si>
    <t>-869759673</t>
  </si>
  <si>
    <t>"parkoviště" 88,00"m2"</t>
  </si>
  <si>
    <t>-1560096578</t>
  </si>
  <si>
    <t>596212211</t>
  </si>
  <si>
    <t>Kladení zámkové dlažby pozemních komunikací ručně tl 80 mm skupiny A pl přes 50 do 100 m2</t>
  </si>
  <si>
    <t>725282205</t>
  </si>
  <si>
    <t>Kladení dlažby z betonových zámkových dlaždic pozemních komunikací ručně s ložem z kameniva těženého nebo drceného tl. do 50 mm, s vyplněním spár, s dvojitým hutněním vibrováním a se smetením přebytečného materiálu na krajnici tl. 80 mm skupiny A, pro plochy přes 50 do 100 m2</t>
  </si>
  <si>
    <t>1054600406</t>
  </si>
  <si>
    <t>88*1,03 'Přepočtené koeficientem množství</t>
  </si>
  <si>
    <t>1599368721</t>
  </si>
  <si>
    <t>"úprava poklopů" 4"ks"</t>
  </si>
  <si>
    <t>-1641627497</t>
  </si>
  <si>
    <t>22,00"m"</t>
  </si>
  <si>
    <t>1333982131</t>
  </si>
  <si>
    <t>2050207052</t>
  </si>
  <si>
    <t>10,00"m"</t>
  </si>
  <si>
    <t>551785950</t>
  </si>
  <si>
    <t>772723149</t>
  </si>
  <si>
    <t>"úklid povrchů po stavbě" (88,00)"m2"</t>
  </si>
  <si>
    <t>7965453</t>
  </si>
  <si>
    <t>"smetky z čištění komunikace" 0,88"t"</t>
  </si>
  <si>
    <t>-577942086</t>
  </si>
  <si>
    <t>"kamenivo" (25,08+6,688)"t"</t>
  </si>
  <si>
    <t>997221551.RI</t>
  </si>
  <si>
    <t>Vodorovná doprava suti ze sypkých materiálů do vzdálenosti dle možností zhotovitele - NA MÍSTO URČENÉ INVESTOREM</t>
  </si>
  <si>
    <t>1128311653</t>
  </si>
  <si>
    <t>Vodorovná doprava suti bez naložení, ale se složením a s hrubým urovnáním ze sypkých materiálů do vzdálenosti dle možností zhotovitele - NA MÍSTO URČENÉ INVESTOREM</t>
  </si>
  <si>
    <t>"živice - frézovaná" 16,896"t"</t>
  </si>
  <si>
    <t>364372653</t>
  </si>
  <si>
    <t>"obrubníky vč lože" 1,23"t"</t>
  </si>
  <si>
    <t>506320780</t>
  </si>
  <si>
    <t>-1545735247</t>
  </si>
  <si>
    <t>-1528355125</t>
  </si>
  <si>
    <t xml:space="preserve">SO 103.B -  II/272 třída Osvobozených politických vězňů</t>
  </si>
  <si>
    <t xml:space="preserve">103.B -  II/272 třída Osvobozených politických vězňů - Město</t>
  </si>
  <si>
    <t>674138099</t>
  </si>
  <si>
    <t>"stáv nezpev vrstvy tl 0,125m" 54,00"m2"</t>
  </si>
  <si>
    <t>-1598443890</t>
  </si>
  <si>
    <t>"stáv asfalt tl 0,025m (celková tl 0,125m)" 94,00"m2"</t>
  </si>
  <si>
    <t>1099736076</t>
  </si>
  <si>
    <t>"stáv asfalt tl 0,10m (celková tl 0,125m)" 94,00"m2"</t>
  </si>
  <si>
    <t>-525689473</t>
  </si>
  <si>
    <t>"odstranění stávajícího silničního obrubníku" 13,00"m"</t>
  </si>
  <si>
    <t>-1207191692</t>
  </si>
  <si>
    <t>"odstanění stávajícího chodníkového obrubníku" 50,00"m"</t>
  </si>
  <si>
    <t>-847620643</t>
  </si>
  <si>
    <t>"pro zemní krajnice" 5,00"m3"</t>
  </si>
  <si>
    <t>122252203</t>
  </si>
  <si>
    <t>Odkopávky a prokopávky nezapažené pro silnice a dálnice v hornině třídy těžitelnosti I objem do 100 m3 strojně</t>
  </si>
  <si>
    <t>1704117073</t>
  </si>
  <si>
    <t>Odkopávky a prokopávky nezapažené pro silnice a dálnice strojně v hornině třídy těžitelnosti I do 100 m3</t>
  </si>
  <si>
    <t>"pro propojení" 69,00"m3"</t>
  </si>
  <si>
    <t>"pro vjezd" 23,00"m3"</t>
  </si>
  <si>
    <t>-185447795</t>
  </si>
  <si>
    <t>"dovoz potřebné zeminy na deponii (zemní krajnice)" 5,00"m3"</t>
  </si>
  <si>
    <t>"zpětný dovoz potřebné zeminy na místo určení (zemní krajnice)" 5,00"m3"</t>
  </si>
  <si>
    <t>1374550814</t>
  </si>
  <si>
    <t>"Zemina vytěžená na skládku" 92,00"m3"</t>
  </si>
  <si>
    <t>"dosypávka krajnic ze zeminy" -5,00"m3"</t>
  </si>
  <si>
    <t>-1479708442</t>
  </si>
  <si>
    <t>103844182</t>
  </si>
  <si>
    <t>"propojka" 150,00"m2"*0,50</t>
  </si>
  <si>
    <t>"výjezd" 84,00"m2"*0,50</t>
  </si>
  <si>
    <t>150897664</t>
  </si>
  <si>
    <t>"pro AZ" 117,00"m3"*2,00"t/m3"</t>
  </si>
  <si>
    <t>593669919</t>
  </si>
  <si>
    <t>"Zemina vytěžená na deponii / skládku" 92,00"m3"</t>
  </si>
  <si>
    <t>-1373811510</t>
  </si>
  <si>
    <t>"Zemina vytěžená na skládku - dle odvozu na skládku" 87,00"m3"</t>
  </si>
  <si>
    <t>"předpoklad 2000kg/m3" 87,00"m3"*2,00</t>
  </si>
  <si>
    <t>-1191404606</t>
  </si>
  <si>
    <t>"rozprostření ornice tl. 0,15 m" 40,00"m2"</t>
  </si>
  <si>
    <t>815451238</t>
  </si>
  <si>
    <t>"nakupovaná ornice" 40,00"m2"*0,15*2,00"t/m3"</t>
  </si>
  <si>
    <t>-1063862208</t>
  </si>
  <si>
    <t>"propojka" 150,00"m2"</t>
  </si>
  <si>
    <t>"výjezd" 84,00"m2"</t>
  </si>
  <si>
    <t>"chodníky" 54,00"m2"</t>
  </si>
  <si>
    <t>-756056679</t>
  </si>
  <si>
    <t>484803850</t>
  </si>
  <si>
    <t>-363339488</t>
  </si>
  <si>
    <t>"propojka" 134,00"m2"</t>
  </si>
  <si>
    <t>"výjezd" 77,00"m2"</t>
  </si>
  <si>
    <t>1945059895</t>
  </si>
  <si>
    <t>"propojka" 145,00"m2"</t>
  </si>
  <si>
    <t>"výjezd" 82,00"m2"</t>
  </si>
  <si>
    <t>372595253</t>
  </si>
  <si>
    <t>"dosypávka krajnic ze zeminy" 5,00"m3"</t>
  </si>
  <si>
    <t>-1484989503</t>
  </si>
  <si>
    <t>1311670195</t>
  </si>
  <si>
    <t>-644575166</t>
  </si>
  <si>
    <t>-136342923</t>
  </si>
  <si>
    <t>-474657402</t>
  </si>
  <si>
    <t>1577963785</t>
  </si>
  <si>
    <t>-1250214635</t>
  </si>
  <si>
    <t>-1765021344</t>
  </si>
  <si>
    <t>54*1,03 'Přepočtené koeficientem množství</t>
  </si>
  <si>
    <t>1892106438</t>
  </si>
  <si>
    <t>(11,00+46,00)"m"</t>
  </si>
  <si>
    <t>914090039</t>
  </si>
  <si>
    <t>11,00"m"</t>
  </si>
  <si>
    <t>-533223307</t>
  </si>
  <si>
    <t>46,00"m"</t>
  </si>
  <si>
    <t>410102193</t>
  </si>
  <si>
    <t>"podél chodníků" 56,00"m"</t>
  </si>
  <si>
    <t>-281309820</t>
  </si>
  <si>
    <t>1560521818</t>
  </si>
  <si>
    <t>"podél obrubníků" 56,00"m"</t>
  </si>
  <si>
    <t>359801593</t>
  </si>
  <si>
    <t>1224156462</t>
  </si>
  <si>
    <t>"stáv asfalt" 7,50"m"</t>
  </si>
  <si>
    <t>340968381</t>
  </si>
  <si>
    <t>"úklid povrchů po stavbě" (211,00+54,00)"m2"</t>
  </si>
  <si>
    <t>99900001</t>
  </si>
  <si>
    <t>D+M autobusového přístřešku - kompletní provedení</t>
  </si>
  <si>
    <t>1046419539</t>
  </si>
  <si>
    <t>Položka zahrnuje:
-dodání a montáž autobusového přístřešku - kompletní specifikace v dokumentaci
-zemní práce vč odvozu přebytečné zeminy (vč poplatku)
-veškeré další nutné kce / práce k vyhotovené kompletní kce autobusového přístřešku</t>
  </si>
  <si>
    <t>"vlevo" 2"ks"</t>
  </si>
  <si>
    <t>"vpravo" 2"ks"</t>
  </si>
  <si>
    <t>-667850163</t>
  </si>
  <si>
    <t>"smetky z čištění komunikace" 2,65"t"</t>
  </si>
  <si>
    <t>-1206984550</t>
  </si>
  <si>
    <t>"kamenivo" 12,852"t"</t>
  </si>
  <si>
    <t>-458912705</t>
  </si>
  <si>
    <t>"živice - frézovaná" (5,64+22,56)"t"</t>
  </si>
  <si>
    <t>405851843</t>
  </si>
  <si>
    <t>"obrubníky vč lože" (2,665+2,00)"t"</t>
  </si>
  <si>
    <t>732052008</t>
  </si>
  <si>
    <t>-1824127701</t>
  </si>
  <si>
    <t>-271101743</t>
  </si>
  <si>
    <t>SO 134 - Chodníky ulice Pražská</t>
  </si>
  <si>
    <t>134 - Chodníky ulice Pražská</t>
  </si>
  <si>
    <t>113106142</t>
  </si>
  <si>
    <t>Rozebrání dlažeb z betonových nebo kamenných dlaždic komunikací pro pěší strojně pl přes 50 m2</t>
  </si>
  <si>
    <t>586536775</t>
  </si>
  <si>
    <t>Rozebrání dlažeb komunikací pro pěší s přemístěním hmot na skládku na vzdálenost do 3 m nebo s naložením na dopravní prostředek s ložem z kameniva nebo živice a s jakoukoliv výplní spár strojně plochy jednotlivě přes 50 m2 z betonových nebo kameninových dlaždic, desek nebo tvarovek</t>
  </si>
  <si>
    <t xml:space="preserve">"odstranění betonových dlaždic - sjezdy" 148,00"m2" </t>
  </si>
  <si>
    <t>1243473231</t>
  </si>
  <si>
    <t xml:space="preserve">"odstranění betonové zámkové dlažby  - sjezdy" 147,00"m2" </t>
  </si>
  <si>
    <t>1744365601</t>
  </si>
  <si>
    <t>"odstranění kameniva ze sjezdů - předpoklad tl 0,15m" 147,00"m2"</t>
  </si>
  <si>
    <t>-1599270381</t>
  </si>
  <si>
    <t>"odstranění kameniva ze sjezdů - předpoklad tl 0,10m" 240,00"m2"</t>
  </si>
  <si>
    <t>113107343</t>
  </si>
  <si>
    <t>Odstranění podkladu živičného tl přes 100 do 150 mm strojně pl do 50 m2</t>
  </si>
  <si>
    <t>1612042575</t>
  </si>
  <si>
    <t>Odstranění podkladů nebo krytů strojně plochy jednotlivě do 50 m2 s přemístěním hmot na skládku na vzdálenost do 3 m nebo s naložením na dopravní prostředek živičných, o tl. vrstvy přes 100 do 150 mm</t>
  </si>
  <si>
    <t>"odstranění asfaltu tl 0,15m - sjezdy" 15,00"m2"</t>
  </si>
  <si>
    <t>-186665657</t>
  </si>
  <si>
    <t>"odstranění stávajícího silničního obrubníku" 17,00"m"</t>
  </si>
  <si>
    <t>1073468288</t>
  </si>
  <si>
    <t>"odstanění stávajícího chodníkového obrubníku" 22,00"m"</t>
  </si>
  <si>
    <t>1901240738</t>
  </si>
  <si>
    <t>"pro násyp + zemní krajnice" (50,00+9,00)"m3"</t>
  </si>
  <si>
    <t>-1882625783</t>
  </si>
  <si>
    <t xml:space="preserve">sejmutí nevhodné ornice  - tl 0,15m</t>
  </si>
  <si>
    <t>"dle kubaturového listu" 1685,00"m2"</t>
  </si>
  <si>
    <t>"sjezdy" 193,00"m2"</t>
  </si>
  <si>
    <t>-63174815</t>
  </si>
  <si>
    <t>"dle kubaturového listu" 229,00"m3"</t>
  </si>
  <si>
    <t>"sjezdy" 181,00"m3"</t>
  </si>
  <si>
    <t>-737136633</t>
  </si>
  <si>
    <t>"dovoz potřebné zeminy na deponii (násyp + zemní krajnice)" (50,00+9,00)"m3"</t>
  </si>
  <si>
    <t>"zpětný dovoz potřebné zeminy na místo určení (násyp + zemní krajnice)" (50,00+9,00)"m3"</t>
  </si>
  <si>
    <t>-1395334407</t>
  </si>
  <si>
    <t>"Zemina vytěžená" 410,00"m3"</t>
  </si>
  <si>
    <t>"násyp" -50,00"m3"</t>
  </si>
  <si>
    <t>"nevhodná ornice" 1878,00"m2"*0,15</t>
  </si>
  <si>
    <t>2094253598</t>
  </si>
  <si>
    <t>-187736952</t>
  </si>
  <si>
    <t>"dle kubatur listu" 50,00"m3"</t>
  </si>
  <si>
    <t>-207238432</t>
  </si>
  <si>
    <t>"Zemina vytěžená na deponii / skládku" 410,00"m3"</t>
  </si>
  <si>
    <t>"nevhodná ornice na skládku" 1878,00"m2"*0,15</t>
  </si>
  <si>
    <t>1076445606</t>
  </si>
  <si>
    <t>"Zemina vytěžená na skládku - dle odvozu na skládku" 632,70"m3"</t>
  </si>
  <si>
    <t>"předpoklad 2000kg/m3" 632,70"m3"*2,00</t>
  </si>
  <si>
    <t>1666125686</t>
  </si>
  <si>
    <t>"rozprostření ornice tl. 0,15 m - dle kubatur listu - rovina" 377,00"m2"</t>
  </si>
  <si>
    <t>1737508271</t>
  </si>
  <si>
    <t>"nakupovaná ornice" (377,00+185,00)"m2"*0,15*2,00"t/m3"</t>
  </si>
  <si>
    <t>-589364804</t>
  </si>
  <si>
    <t>"sjezdy" 721,00"m2"</t>
  </si>
  <si>
    <t>"varovný pás" 76,00"m2"</t>
  </si>
  <si>
    <t>"varovný pás" 13,00"m2"</t>
  </si>
  <si>
    <t>"signální pás" 7,00"m2"</t>
  </si>
  <si>
    <t>"chodník" 1019,00"m2"</t>
  </si>
  <si>
    <t>-1271424657</t>
  </si>
  <si>
    <t>"rozprostření ornice tl. 0,15 m - dle kubatur listu - svah" 185,00"m2"</t>
  </si>
  <si>
    <t>337708870</t>
  </si>
  <si>
    <t>543956379</t>
  </si>
  <si>
    <t>280557434</t>
  </si>
  <si>
    <t>-504033650</t>
  </si>
  <si>
    <t>-390441388</t>
  </si>
  <si>
    <t>1019*1,01 'Přepočtené koeficientem množství</t>
  </si>
  <si>
    <t>-1220647268</t>
  </si>
  <si>
    <t>20*1,01 'Přepočtené koeficientem množství</t>
  </si>
  <si>
    <t>1823415676</t>
  </si>
  <si>
    <t>"dlažba" 1039,00"m2"</t>
  </si>
  <si>
    <t>870529830</t>
  </si>
  <si>
    <t>449940631</t>
  </si>
  <si>
    <t>721*1,01 'Přepočtené koeficientem množství</t>
  </si>
  <si>
    <t>-790507201</t>
  </si>
  <si>
    <t>76*1,01 'Přepočtené koeficientem množství</t>
  </si>
  <si>
    <t>-1513767482</t>
  </si>
  <si>
    <t>"dlažba" 797,00"m2"</t>
  </si>
  <si>
    <t>1573430771</t>
  </si>
  <si>
    <t>"úprava poklopů" 18"ks"</t>
  </si>
  <si>
    <t>9111A1000</t>
  </si>
  <si>
    <t>ZÁBRADLÍ SILNIČNÍ S VODOR MADLY - DODÁVKA A MONTÁŽ</t>
  </si>
  <si>
    <t>-761812167</t>
  </si>
  <si>
    <t>položka zahrnuje:
- dodání zábradlí včetně předepsané povrchové úpravy
- osazení sloupků zaberaněním nebo osazením do betonových bloků (včetně betonových bloků a nutných zemních prací)
- případné bednění ( trubku) betonové patky v gabionové zdi</t>
  </si>
  <si>
    <t>"nové zábradlí podél chodníku" 30,00"m"</t>
  </si>
  <si>
    <t>18044185</t>
  </si>
  <si>
    <t>"sjezdy" 508,00"m"</t>
  </si>
  <si>
    <t>78709930</t>
  </si>
  <si>
    <t>1923348348</t>
  </si>
  <si>
    <t>"úklid povrchů po stavbě" (1039,00+797,00)"m2"</t>
  </si>
  <si>
    <t>961044111</t>
  </si>
  <si>
    <t>Bourání základů z betonu prostého</t>
  </si>
  <si>
    <t>1984744063</t>
  </si>
  <si>
    <t>Bourání základů z betonu prostého</t>
  </si>
  <si>
    <t>"odstanění betonového soklu" 1,00"m3"</t>
  </si>
  <si>
    <t>966005111</t>
  </si>
  <si>
    <t>Rozebrání a odstranění silničního zábradlí se sloupky osazenými s betonovými patkami</t>
  </si>
  <si>
    <t>1134430758</t>
  </si>
  <si>
    <t>Rozebrání a odstranění silničního zábradlí a ocelových svodidel s přemístěním hmot na skládku na vzdálenost do 10 m nebo s naložením na dopravní prostředek, se zásypem jam po odstraněných sloupcích a s jeho zhutněním silničního zábradlí se sloupky osazenými s betonovými patkami</t>
  </si>
  <si>
    <t>Povinný odkup zhotovitelem na stavbě (kovových částí)</t>
  </si>
  <si>
    <t>"odstranění zábradlí kovového" 6,00"m"</t>
  </si>
  <si>
    <t>1393401115</t>
  </si>
  <si>
    <t>"smetky z čištění komunikace" 18,36"t"</t>
  </si>
  <si>
    <t>-1127265630</t>
  </si>
  <si>
    <t>"asfalt" 5,40"t"</t>
  </si>
  <si>
    <t>-1956932804</t>
  </si>
  <si>
    <t>"kamenivo" (45,60+41,895)"t"</t>
  </si>
  <si>
    <t>"smetky z čištění komunikace" 18,26"t"</t>
  </si>
  <si>
    <t>1813339778</t>
  </si>
  <si>
    <t>"obrubníky vč lože" (3,485+0,88)"t"</t>
  </si>
  <si>
    <t>"betonové dlaždice" 27,232"t"</t>
  </si>
  <si>
    <t>"betonová zámková dlažba" 27,048"t"</t>
  </si>
  <si>
    <t>"betonový sokl" 2,00"t"</t>
  </si>
  <si>
    <t>"patky zábradlí" 0,15"t"</t>
  </si>
  <si>
    <t>1257529141</t>
  </si>
  <si>
    <t>1963137997</t>
  </si>
  <si>
    <t>-721028815</t>
  </si>
  <si>
    <t>SO 190.B - Dopravní značení</t>
  </si>
  <si>
    <t>190.B - Dopravní značení - Město</t>
  </si>
  <si>
    <t>144940952</t>
  </si>
  <si>
    <t>"V10a" 53,00"m"</t>
  </si>
  <si>
    <t>"V10b" 44,00"m"</t>
  </si>
  <si>
    <t>-403256434</t>
  </si>
  <si>
    <t>652169051</t>
  </si>
  <si>
    <t>"dle VDZ" 97,00"m"*2</t>
  </si>
  <si>
    <t>-1098632233</t>
  </si>
  <si>
    <t>SO 431 - Veřejné osvětlení a MR</t>
  </si>
  <si>
    <t>431 - Veřejné osvětlení a MR</t>
  </si>
  <si>
    <t>1576828522</t>
  </si>
  <si>
    <t>859534576</t>
  </si>
  <si>
    <t>391467997</t>
  </si>
  <si>
    <t>1213050075</t>
  </si>
  <si>
    <t>-1043408063</t>
  </si>
  <si>
    <t>210202013</t>
  </si>
  <si>
    <t>-224748996</t>
  </si>
  <si>
    <t>210204002</t>
  </si>
  <si>
    <t>Montáž stožárů osvětlení parkových ocelových</t>
  </si>
  <si>
    <t>2115738434</t>
  </si>
  <si>
    <t>1262630520</t>
  </si>
  <si>
    <t>785944141</t>
  </si>
  <si>
    <t>-1403359701</t>
  </si>
  <si>
    <t>1657350522</t>
  </si>
  <si>
    <t>210280003</t>
  </si>
  <si>
    <t>Zkoušky a prohlídky el rozvodů a zařízení celková prohlídka pro objem mtž prací do 1 000 000 Kč</t>
  </si>
  <si>
    <t>-101130453</t>
  </si>
  <si>
    <t>210810005</t>
  </si>
  <si>
    <t>Montáž měděných kabelů CYKY, CYKYD, CYKYDY, NYM, NYY, YSLY 750 V 3x1,5 mm2 uložených volně</t>
  </si>
  <si>
    <t>367201538</t>
  </si>
  <si>
    <t>210810006</t>
  </si>
  <si>
    <t>Montáž měděných kabelů CYKY, CYKYD, CYKYDY, NYM, NYY, YSLY 750 V 3x4 mm2 uložených volně</t>
  </si>
  <si>
    <t>-83274080</t>
  </si>
  <si>
    <t>210910013</t>
  </si>
  <si>
    <t xml:space="preserve">Montáž kabelů AYKY,  4x16mm2 uložených volně</t>
  </si>
  <si>
    <t>-1222434235</t>
  </si>
  <si>
    <t>-1517720529</t>
  </si>
  <si>
    <t>-978355182</t>
  </si>
  <si>
    <t>-541330798</t>
  </si>
  <si>
    <t>273834711</t>
  </si>
  <si>
    <t>2131827324</t>
  </si>
  <si>
    <t>-480485963</t>
  </si>
  <si>
    <t>-530241091</t>
  </si>
  <si>
    <t>-940998298</t>
  </si>
  <si>
    <t>Kabel CYKY 3x1,5 - J</t>
  </si>
  <si>
    <t>-1830793481</t>
  </si>
  <si>
    <t>Kabel CYKY 3x4- J</t>
  </si>
  <si>
    <t>-1005978374</t>
  </si>
  <si>
    <t>-12688559</t>
  </si>
  <si>
    <t>-310833126</t>
  </si>
  <si>
    <t>-48035389</t>
  </si>
  <si>
    <t>1145872721</t>
  </si>
  <si>
    <t>804824233</t>
  </si>
  <si>
    <t>-181874623</t>
  </si>
  <si>
    <t>1237649502</t>
  </si>
  <si>
    <t>273575969</t>
  </si>
  <si>
    <t>1294122651</t>
  </si>
  <si>
    <t>-1422252770</t>
  </si>
  <si>
    <t>-104843633</t>
  </si>
  <si>
    <t>1499638492</t>
  </si>
  <si>
    <t>597489442</t>
  </si>
  <si>
    <t>P002</t>
  </si>
  <si>
    <t>-1093082366</t>
  </si>
  <si>
    <t>P003</t>
  </si>
  <si>
    <t>511813276</t>
  </si>
  <si>
    <t>-1463513279</t>
  </si>
  <si>
    <t>460030092</t>
  </si>
  <si>
    <t>800652083</t>
  </si>
  <si>
    <t>1597975717</t>
  </si>
  <si>
    <t>460030173</t>
  </si>
  <si>
    <t>-1765339942</t>
  </si>
  <si>
    <t>460030193</t>
  </si>
  <si>
    <t>-1206229643</t>
  </si>
  <si>
    <t>460050003</t>
  </si>
  <si>
    <t>Hloubení nezapažených jam pro stožáry jednoduché délky do 8 m na rovině ručně v hornině tř 3</t>
  </si>
  <si>
    <t>339774380</t>
  </si>
  <si>
    <t>1547938501</t>
  </si>
  <si>
    <t>460080112</t>
  </si>
  <si>
    <t>Bourání základu betonového se záhozem jámy sypaninou</t>
  </si>
  <si>
    <t>-1207474694</t>
  </si>
  <si>
    <t>460120013</t>
  </si>
  <si>
    <t>Zásyp jam ručně včetně upěchování a uložení výkopku ve vrstvách v zemině tř 3</t>
  </si>
  <si>
    <t>-1303415094</t>
  </si>
  <si>
    <t>460150163</t>
  </si>
  <si>
    <t>Hloubení kabelových zapažených i nezapažených rýh ručně š 35 cm, hl 80 cm, v hornině tř 3</t>
  </si>
  <si>
    <t>-1938479094</t>
  </si>
  <si>
    <t>460260001</t>
  </si>
  <si>
    <t>897203430</t>
  </si>
  <si>
    <t>460421172</t>
  </si>
  <si>
    <t>Lože kabelů z písku nebo štěrkopísku tl 10 cm nad kabel, kryté plastovou deskou, š lože do 50 cm</t>
  </si>
  <si>
    <t>-889075256</t>
  </si>
  <si>
    <t>460470001</t>
  </si>
  <si>
    <t>1879747175</t>
  </si>
  <si>
    <t>460470011</t>
  </si>
  <si>
    <t>665417951</t>
  </si>
  <si>
    <t>460470012</t>
  </si>
  <si>
    <t>-1466622066</t>
  </si>
  <si>
    <t>460490012</t>
  </si>
  <si>
    <t>215538808</t>
  </si>
  <si>
    <t>-1878103006</t>
  </si>
  <si>
    <t>460560143</t>
  </si>
  <si>
    <t>824858394</t>
  </si>
  <si>
    <t>-2086041167</t>
  </si>
  <si>
    <t>699343688</t>
  </si>
  <si>
    <t>1101525675</t>
  </si>
  <si>
    <t>-233813001</t>
  </si>
  <si>
    <t>-1059601909</t>
  </si>
  <si>
    <t>-1467580246</t>
  </si>
  <si>
    <t>SO 432 - Informační systém pro autobusové zastávky</t>
  </si>
  <si>
    <t>432 - Informační systém pro autobusové zastávky</t>
  </si>
  <si>
    <t>563233779</t>
  </si>
  <si>
    <t>-2026754485</t>
  </si>
  <si>
    <t>1720995855</t>
  </si>
  <si>
    <t>1699140258</t>
  </si>
  <si>
    <t>-469974287</t>
  </si>
  <si>
    <t>-1065040009</t>
  </si>
  <si>
    <t>-255494508</t>
  </si>
  <si>
    <t>590574926</t>
  </si>
  <si>
    <t>Kabel CYKY 3x1,5- J</t>
  </si>
  <si>
    <t>-1756600596</t>
  </si>
  <si>
    <t>744513433</t>
  </si>
  <si>
    <t>571541493</t>
  </si>
  <si>
    <t>-354753818</t>
  </si>
  <si>
    <t>Projektová dokumentace realizační -skutečné provedení</t>
  </si>
  <si>
    <t>-211545272</t>
  </si>
  <si>
    <t>-1916448206</t>
  </si>
  <si>
    <t>-1925822116</t>
  </si>
  <si>
    <t>1657451612</t>
  </si>
  <si>
    <t>-395451069</t>
  </si>
  <si>
    <t>541836765</t>
  </si>
  <si>
    <t>487393097</t>
  </si>
  <si>
    <t>-1044074685</t>
  </si>
  <si>
    <t>-2075173487</t>
  </si>
  <si>
    <t>1122848081</t>
  </si>
  <si>
    <t>-1351751220</t>
  </si>
  <si>
    <t>-2038333806</t>
  </si>
  <si>
    <t>SO 801.1 - Okružní křižovatka Na Burse</t>
  </si>
  <si>
    <t>801.1 - Okružní křižovatka Na Burse - Sadové a související úpravy</t>
  </si>
  <si>
    <t>01.S - Sadové úpravy</t>
  </si>
  <si>
    <t>02.S - Ostatní práce</t>
  </si>
  <si>
    <t>03.S - MATERIÁL :</t>
  </si>
  <si>
    <t>01.S</t>
  </si>
  <si>
    <t>Sadové úpravy</t>
  </si>
  <si>
    <t>S001</t>
  </si>
  <si>
    <t>Chemické odplevelení před založením kultury včetně dodávky</t>
  </si>
  <si>
    <t>1240419684</t>
  </si>
  <si>
    <t>S002</t>
  </si>
  <si>
    <t>Plošná úprava, obdělání půdy frézováním, nakopáním a hrabáním</t>
  </si>
  <si>
    <t>1879740553</t>
  </si>
  <si>
    <t>S003</t>
  </si>
  <si>
    <t>Rozprostření nebo promíchání výssdbového substrátu pro trvalky do 10 cm</t>
  </si>
  <si>
    <t>1486052791</t>
  </si>
  <si>
    <t>S004</t>
  </si>
  <si>
    <t>Založení a rozměření záhonů pro výsadbu trvalek</t>
  </si>
  <si>
    <t>-1506433673</t>
  </si>
  <si>
    <t>S005</t>
  </si>
  <si>
    <t>Hloubení jamek a výsadba trvalek a okrasných trav</t>
  </si>
  <si>
    <t>1756711209</t>
  </si>
  <si>
    <t>S006</t>
  </si>
  <si>
    <t>Hnojení rostlin tplným hnojivem Yaramilla</t>
  </si>
  <si>
    <t>791119921</t>
  </si>
  <si>
    <t>S007</t>
  </si>
  <si>
    <t xml:space="preserve">Mulčování  záhonů drceným kačírkemí 4/8 mm vrstva 5 cm</t>
  </si>
  <si>
    <t>1966378417</t>
  </si>
  <si>
    <t>S008</t>
  </si>
  <si>
    <t>Zřízení zahloubeného valounového pole včetně separační textilie</t>
  </si>
  <si>
    <t>-1669922171</t>
  </si>
  <si>
    <t>S009</t>
  </si>
  <si>
    <t>Instalace a ukotvení individuálních Labských valounů</t>
  </si>
  <si>
    <t>2126658639</t>
  </si>
  <si>
    <t>S010</t>
  </si>
  <si>
    <t>Ošetření vysazených rostlin ve skupinách</t>
  </si>
  <si>
    <t>-1691891203</t>
  </si>
  <si>
    <t>S011</t>
  </si>
  <si>
    <t>Zalití po výsadbě</t>
  </si>
  <si>
    <t>1387431499</t>
  </si>
  <si>
    <t>02.S</t>
  </si>
  <si>
    <t>Ostatní práce</t>
  </si>
  <si>
    <t>S012</t>
  </si>
  <si>
    <t>Instalace a montáž cortenového artefaktu včetně betonového základu dle dílnské dokumentace zhotovitele</t>
  </si>
  <si>
    <t>-190319629</t>
  </si>
  <si>
    <t>S013</t>
  </si>
  <si>
    <t>Instalace a montáž bodových LED svítidel včetně ukotvení a připojení k VO</t>
  </si>
  <si>
    <t>-708455303</t>
  </si>
  <si>
    <t>S014</t>
  </si>
  <si>
    <t xml:space="preserve">Doprava -  Přesun hmot pro SÚ, likvidace odpadu ad.</t>
  </si>
  <si>
    <t>-681790043</t>
  </si>
  <si>
    <t>03.S</t>
  </si>
  <si>
    <t>MATERIÁL :</t>
  </si>
  <si>
    <t>S015</t>
  </si>
  <si>
    <t>Okrasné traviny</t>
  </si>
  <si>
    <t>-1263380208</t>
  </si>
  <si>
    <t>S016</t>
  </si>
  <si>
    <t>Trvalky</t>
  </si>
  <si>
    <t>-490442344</t>
  </si>
  <si>
    <t>S017</t>
  </si>
  <si>
    <t>Dodávka drcený kačírek mulčovací 4/8 mm</t>
  </si>
  <si>
    <t>1874732810</t>
  </si>
  <si>
    <t>S018</t>
  </si>
  <si>
    <t>Dodávka praný kačírek 63/120 mm</t>
  </si>
  <si>
    <t>440505828</t>
  </si>
  <si>
    <t>S019</t>
  </si>
  <si>
    <t>Dodávka soliterní labské valouny 300/600 mm</t>
  </si>
  <si>
    <t>-2004860465</t>
  </si>
  <si>
    <t>S020</t>
  </si>
  <si>
    <t>Substrát pro výsadbu trvalek</t>
  </si>
  <si>
    <t>1677238556</t>
  </si>
  <si>
    <t>S021</t>
  </si>
  <si>
    <t>Geofiltex G300</t>
  </si>
  <si>
    <t>333637338</t>
  </si>
  <si>
    <t>S022</t>
  </si>
  <si>
    <t>Plné minerální hnojivo Yaramilla</t>
  </si>
  <si>
    <t>-2072431261</t>
  </si>
  <si>
    <t>S023</t>
  </si>
  <si>
    <t>Autorský artefakt Gondola cortenová ocel dle dílenské dokumentace</t>
  </si>
  <si>
    <t>96476333</t>
  </si>
  <si>
    <t>S024</t>
  </si>
  <si>
    <t>LED reflektor bodový 14W antracit včetně propojovací kabeláže</t>
  </si>
  <si>
    <t>838168316</t>
  </si>
  <si>
    <t>SO 802 - Vegetační úpravy (chodníky)</t>
  </si>
  <si>
    <t>802 - Vegetační úpravy (chodníky)</t>
  </si>
  <si>
    <t>-224641995</t>
  </si>
  <si>
    <t>"odvoz přebytečné zeminy na skládku- dle výměny substrátu" 1,563"m3"</t>
  </si>
  <si>
    <t>1806353878</t>
  </si>
  <si>
    <t>660908674</t>
  </si>
  <si>
    <t>-338769489</t>
  </si>
  <si>
    <t>"dle odvozu na skládku" 1,563"m3"*2,00"t/m3"</t>
  </si>
  <si>
    <t>181411131</t>
  </si>
  <si>
    <t>Založení parkového trávníku výsevem pl do 1000 m2 v rovině a ve svahu do 1:5</t>
  </si>
  <si>
    <t>-535346273</t>
  </si>
  <si>
    <t>Založení trávníku na půdě předem připravené plochy do 1000 m2 výsevem včetně utažení parkového v rovině nebo na svahu do 1:5</t>
  </si>
  <si>
    <t>"dle SO 103.2" 40,00"m2"</t>
  </si>
  <si>
    <t>"dle SO 134" 377,00"m2"</t>
  </si>
  <si>
    <t>181411132</t>
  </si>
  <si>
    <t>Založení parkového trávníku výsevem pl do 1000 m2 ve svahu přes 1:5 do 1:2</t>
  </si>
  <si>
    <t>310661677</t>
  </si>
  <si>
    <t>Založení trávníku na půdě předem připravené plochy do 1000 m2 výsevem včetně utažení parkového na svahu přes 1:5 do 1:2</t>
  </si>
  <si>
    <t>"dle SO 134" 185,00"m2"</t>
  </si>
  <si>
    <t>-1469053111</t>
  </si>
  <si>
    <t>"rovina + svah" (417,00+225,00)"m2"</t>
  </si>
  <si>
    <t>642*0,05 'Přepočtené koeficientem množství</t>
  </si>
  <si>
    <t>-305106269</t>
  </si>
  <si>
    <t>"pro stromy" 25"ks"</t>
  </si>
  <si>
    <t>621763845</t>
  </si>
  <si>
    <t>"pro stromy" 25"ks"*0,125*0,5</t>
  </si>
  <si>
    <t>72423417</t>
  </si>
  <si>
    <t>"Pro stromy" 25,00"m2"</t>
  </si>
  <si>
    <t>1210755030</t>
  </si>
  <si>
    <t>"sadové obdělávání půdy" 25,00"m2"</t>
  </si>
  <si>
    <t>797548588</t>
  </si>
  <si>
    <t>25"ks"</t>
  </si>
  <si>
    <t>1869404587</t>
  </si>
  <si>
    <t>-1906100692</t>
  </si>
  <si>
    <t>"pro stromy listnaté" 25"ks"</t>
  </si>
  <si>
    <t>-61912301</t>
  </si>
  <si>
    <t>"pro stromy listnaté" 25"ks"*3</t>
  </si>
  <si>
    <t>-1509364606</t>
  </si>
  <si>
    <t>-1329581582</t>
  </si>
  <si>
    <t>1281683591</t>
  </si>
  <si>
    <t>"předpoklad 10x" 25"ks"*10</t>
  </si>
  <si>
    <t>-1234258707</t>
  </si>
  <si>
    <t>-511274472</t>
  </si>
  <si>
    <t>"Chráničky ke stromům listnatým" 25"ks"</t>
  </si>
  <si>
    <t>2104343810</t>
  </si>
  <si>
    <t>705976190</t>
  </si>
  <si>
    <t>"dle založení trávníku, předpoklad 1,5x" 417,00"m2"*1,5</t>
  </si>
  <si>
    <t>447424530</t>
  </si>
  <si>
    <t>"dle založení trávníku, předpoklad 1,5x" 225,00"m2"*1,5</t>
  </si>
  <si>
    <t>1094989384</t>
  </si>
  <si>
    <t>25,00"m2"</t>
  </si>
  <si>
    <t>-1823436372</t>
  </si>
  <si>
    <t>25,00"m2"*0,1</t>
  </si>
  <si>
    <t>-1602871145</t>
  </si>
  <si>
    <t>250,00"kg"/1000</t>
  </si>
  <si>
    <t>-571624660</t>
  </si>
  <si>
    <t>250,00"kg"</t>
  </si>
  <si>
    <t>2114936769</t>
  </si>
  <si>
    <t>1000,00"g"/1000/1000</t>
  </si>
  <si>
    <t>1790036070</t>
  </si>
  <si>
    <t>1000,00"g"/1000</t>
  </si>
  <si>
    <t>-145568596</t>
  </si>
  <si>
    <t>"dle založení trávníku, předpoklad 4x" 417,00"m2"*4</t>
  </si>
  <si>
    <t>-349043659</t>
  </si>
  <si>
    <t>"dle založení trávníku, předpoklad 4x" 225,00"m2"*4</t>
  </si>
  <si>
    <t>1686128074</t>
  </si>
  <si>
    <t>(417,00+225,00)"m2"*3*5/1000</t>
  </si>
  <si>
    <t>"stromy listnaté, 10x50l/strom" 25"ks"*50"l/ks"*10/1000</t>
  </si>
  <si>
    <t>728524506</t>
  </si>
  <si>
    <t>"dle zalití rostlin" 22,13"m3"</t>
  </si>
  <si>
    <t>-107415351</t>
  </si>
  <si>
    <t>C - Investice Vodovody a kanalizace Mladá Boleslav, a.s.</t>
  </si>
  <si>
    <t>SO 000.C - Vedlejší a ostatní náklady</t>
  </si>
  <si>
    <t>000.C - Vedlejší a ostatní náklady</t>
  </si>
  <si>
    <t>Benátky nad Jizerou</t>
  </si>
  <si>
    <t>Vodovody a kanalizace Mladá Boleslav, a.s.</t>
  </si>
  <si>
    <t>0115140001.RC</t>
  </si>
  <si>
    <t>-947667183</t>
  </si>
  <si>
    <t>Dle technických podmínek vodohospodářských staveb (kapitola 1 - Všeobecné technické podmínky) od společnosti Vodovody a kanalizace Mladá Boleslav, a.s.</t>
  </si>
  <si>
    <t>Poznámka k položce:_x000d_
Zhotovitel bude průběžně zhotovovat podrobnou barevnou digitální fotodokumentaci postupu výstavby potrubí vodovodu a kanalizace vč. přípojek, jejich přepojení a všech dalších zakrývaných objektů a konstrukčních částí před zakrytím (např. provedením obsypu, osazením šachty) přístrojem s min. rozlišením 5 megapixely s vhodným zábleskovým zařízením, velikost snímku se bude pohybovat v intervalu 1,0 až 1,5 MB. Snímky přípojek vodovodu a kanalizace budou na terénu označeny příslušným č.p., č.e., případně p.p.č. sprejem vedle rýhy, pokud tyto informace nebude obsahovat jméno či adresář snímku. Předána bude samostatně pro každou ucelenou část na datových nosičích DVD. Fotografie budou na nosiči roztříděny a pojmenovány dle staničení vodovodních resp. kanalizačních potrubí nebo označení revizních šachet resp. armatur, přepojů nebo čísla popisného, apod._x000d_
Vodovodní řady a kanalizační stoky vč. výtlaků budou zachyceny ze stanovišť vzájemně vzdálených přibližně 25m na obě strany liniové stavby. Fotodokumentace bude pojmenována a zatříděna v adresáři pojmenovaném dle foceného objektu (např. Stoka A, Přeložka vodovodu A atd.). V případě osazení potrubí v chráničce bude zatahované potrubí zachyceno před zatažením s osazeními kluznými objímkami._x000d_
Armaturní uzly vodovodních řadů budou zachyceny po podložení betonovými bloky, avšak před obandážováním z několika různých úhlů pohledu, minimálně však 3 snímky a detailem na spojovací materiál. Fotodokumentace bude pojmenována systémem „jménoulicexjménoulice.jpg“ příp. jiným vhodným popisem a zatříděna v adresáři pojmenovaném dle foceného objektu (např. Přeložka vodovodu A, atd.)._x000d_
Ostatní objekty budou zdokumentovány podobně jako armaturní uzly, dle složitosti objektu bude pořízeno více snímků a zatříděny v adresáři pojmenovaném dle foceného objektu._x000d_
Vodovodní resp. kanalizační přípojky, jejich odbočení z řadu/stoky a spoje budou zachyceny po provedení opěrných bloků, avšak před obandážováním resp. obsypem, poté zachyceny bandážovány resp. obsypány. Ke každé nemovitosti budou provedeny přehledné snímky zhotovené s odstupem se zobrazením napojované nemovitosti (domu, pozemku) vč. výkopové rýhy. Dále min. 2-4 snímky z různých úhlů pohledu na kompletní přípojku a několik snímků s detailem na všechny výškové a směrové lomy, případně spojky a manžety. Fotodokumentace přípojek bude pojmenována systémem „cislopopisne_cislosnimku.jpg“, kde cislosnimku je pořadové číslo je od 01 do celkového počtu snímků, bude odevzdána na nosičích odděleně od fotodokumentace potrubí vodovodu a kanalizace, šachet, armaturních uzlů, přepojení a dalších objektů na vodovodní a kanalizační síti._x000d_
V případě chybějící nebo neúplné fotodokumentace je objednatel oprávněn trvat na odkrytí nevyfotografovaného detailu a uplatnit sankce snížením úhrady položky Dokumentace skutečného provedení stavby.</t>
  </si>
  <si>
    <t>090001000.RC</t>
  </si>
  <si>
    <t>Pasportizace stávajících objektů – inventarizační prohlídky</t>
  </si>
  <si>
    <t>1826905540</t>
  </si>
  <si>
    <t>Poznámka k položce:_x000d_
Před zahájením stavebních prací (pokud to charakter stavby či technologie výstavby budou vyžadovat) musí být zhotovitelem zdokumentován výchozí stav okolních objektů a ploch dotčených stavbou. Bude provedena jejich pasportizace vč. stavu nízko položených prostor s dotazem na výskyt podzemních nebo přívalových vod, úrovně hladiny podzemní vody ve zdrojích (např. studny). Dále se jedná zejména o technický stav komunikací v místech napojení navrhovaných obslužných komunikací, případné zámkové dlažby, obrubníků apod., které by mohly být narušeny výstavbou, aby bylo možné prokázat či odmítnout případné nároky vlastníků na uhrazení škod způsobených výstavbou._x000d_
V celém rozsahu staveniště bude zdokumentován stav všech ploch zabraných pro výstavbu (video, foto). Objednatel doporučuje zhotoviteli, aby stav komunikací a chodníků před zahájením prací zdokumentoval videokamerou, záznam předal objednateli, příp. vlastníkovi pozemku._x000d_
V případě tělesa komunikace tvořeného náspem s možným výskytem sesuvů, zhotovitel v daném úseku kanalizace zajistí pasportizaci vozovky obrazově a metodou přesné nivelace (osa komunikace a krajnice u svodidel v kroku 5,0m) odborně způsobilou osobou s vyhotovením protokolu. Dále zhotovitel v průběhu zemních prací a při částečné uzávěře komunikace bude kontrolovat stav komunikace s důrazem na případné poklesy nivelety vozovky nebo podélné trhliny v obrusné vrstvě. Po dokončení úseku zhotovitel zajistí kontrolu stavu nivelety vozovky metodou přesné nivelace, na základě kterého vyhotoví posudek vlivu stavební činnosti na těleso komunikace vůči stavu před zahájením stavebních prací._x000d_
Také bude provedena kontrola technického stavu a funkce všech existujících zařízení objednatele (zemní ovládací soupravy, hydranty, revizní šachty na stávající kanalizaci ad.) při předání staveniště zhotovitelem za účasti objednatele a vyhotoven písemný zápis s případnými vadami. Zápis vyhotoví a podepíše zhotovitel a objednatel po kontrole podepíše._x000d_
Při předání dokončeného díla bude kromě kontroly nově vybudovaných objektů a zařízení zkontrolován technický stav a funkce zařízení objednatele existujících při předání staveniště (zemní ovládací soupravy, hydranty, revizní šachty na kanalizaci ad.). Kontrolu provede zhotovitel za účasti objednatele a zhotovitel vyhotoví písemný zápis s uvedením případných vad, které se vyskytly nad rámec zápisu při předání staveniště, tyto vady budou vedeny jako vady předávaného díla a budou zhotovitelem v určené lhůtě odstraněny._x000d_
Rozsah pasportizace a sledování bude navržen a proveden zhotovitelem v rozsahu dle jeho odborných znalostí a zkušeností.</t>
  </si>
  <si>
    <t>011314000.RC</t>
  </si>
  <si>
    <t>-402087356</t>
  </si>
  <si>
    <t>Poznámka k položce:_x000d_
Objednatel je povinen zajistit záchranný archeologický výzkum, který jím bude hrazen, zhotovitel tedy musí zajistit přizvání osoby pověřené prováděním záchranného archeologického výzkumu oprávněné organizace (dále jen archeolog) k provedení výzkumu v předstihu alespoň 1 týdne. Přizvání archeologa na stavbu bude ve fázi po vyhloubení výkopové rýhy v minimální délce 100m. Archeolog bude při první návštěvě stavby proškolen o bezpečnosti a ochraně zdraví při práci na staveništi uchazečem. Toto musí být písemně uvedeno do stavebního deníku s podpisem archeologa a to ještě před zahájením záchranného archeologického výzkumu. Vstup na staveniště musí být pouze za přítomnosti pracovníka zhotovitele. Výsledky výzkumu a skutečnosti zjištěné na stavbě vždy zaznamená archeolog do stavebního deníku. Archeolog pověřený prováděním záchranného archeologického výzkumu je Mgr. Švédová, pracovnice ÚAPPSČ, mobil 702 007 651 (pokud nesdělí objednatel jinak)._x000d_
_x000d_
"u překopů"</t>
  </si>
  <si>
    <t>011503000.RC</t>
  </si>
  <si>
    <t>Další doplňující průzkumy</t>
  </si>
  <si>
    <t>-12666917</t>
  </si>
  <si>
    <t>Poznámka k položce:_x000d_
Další doplňující inženýrsko-geologický průzkum včetně stanovení agresivity podzemní vody bude dle uvážení zhotovitele proveden v rámci stavby před jejím zahájením. Případné další průzkumy (zejména průzkum podzemních překážek, zkoušky pro stanovení rozsahů sanací, a.j.) potřebné pro provedení stavby a zajištění hladkého průběhu stavby budou provedeny dle návrhu zhotovitele. Popis případných doplňujících průzkumů bude včetně finančního ocenění uveden v nabídce.</t>
  </si>
  <si>
    <t>012002000.RC</t>
  </si>
  <si>
    <t>1385325102</t>
  </si>
  <si>
    <t>Poznámka k položce:_x000d_
Zhotovitel si zajistí řádné vytyčení prostorové polohy stavby a ochrání vytyčení před poškozením nebo odstraněním._x000d_
Dále zhotovitel zajistí, že případné stávající geodetické body v obvodu staveniště nebudou stavební činností poškozeny nebo budou po dohodě s Katastrálním úřadem na náklady zhotovitele přemístěny. V případě poškození nebo zcizení zhotovitel oznámí skutečnost výše uvedenému katastrálnímu úřad._x000d_
Dočasné geodetické body sloužící pro účely stavby budou označeny pořadovými čísly a údaje o jejich nadmořské výšce sděleny objednateli pro účely kontroly spádu, viz. kapitola 3.1.</t>
  </si>
  <si>
    <t>012002000.R2C</t>
  </si>
  <si>
    <t>-2089092237</t>
  </si>
  <si>
    <t>Poznámka k položce:_x000d_
Zákresy podzemních zařízení, poskytnuté jejich správci, jsou pouze orientační, poskytnuté orientační podklady jsou uloženy u zpracovatele projektové dokumentace a zaneseny v situaci. Zhotovitel se upozorňuje na možnost výskytu nových podzemních zařízení, která mohla být umístěna v blízkosti navrhovaného díla v nedávné době a nejsou zanesena do výkresů zadávací dokumentace, a mohou být požadovány jejich přeložky. Zhotovitel si zajistí platná vyjádření pro vytyčení podzemních sítí, u kterých uplynula lhůta platnosti._x000d_
Všechna podzemní zařízení vč. šachet a veškerých přípojek si musí zhotovitel před zahájením zemních prací nechat vytyčit jejich správci nebo vlastníky a v rámci realizace zhotoviteli důrazně doporučujeme ověřit jejich polohové a výškové vedení pomocí ručně kopaných sond v dostatečném předstihu s ohledem na možnou kolizi nebo těsného souběhu budovaného vedení a stávajícího podzemního zařízení. O vytyčení jednotlivých zařízení bude proveden zápis do stavebního deníku popř. vydán samostatný protokol, podepsaný oběma stranami (zhotovitelem i příslušným správcem sítí a zařízení). Za jejich případné poškození nese zhotovitel plnou zodpovědnost._x000d_
Zhotovitel je před zahájením stavebních prací povinen ověřit nadmořskou výšku napojovacího bodu (pomocí sondy) a v případě nesouladu s projektovou dokumentací projedná další postup s objednatelem, který technické řešení odsouhlasí. Zhotovitel předloží variantní návrh směrového a výškového vedení pokládaného potrubí, které objednatel před zahájením prací odsouhlasí. Před dodávkou spojovacích prvků na stavbu zhotovitel zkontroluje dimenzi na odkrytém napojovaném potrubí a ověří shodu s projektovou dokumentací. V případě nesouladu zajistí vhodné spojovací prvky a změnu objednatel před zahájením prací odsouhlasí._x000d_
Manipulaci se stávajícím vodohospodářským zařízením (šoupata, hydranty, apod.) bude provádět výlučně objednatel svými pracovníky na základě objednávky vystavené zhotovitelem. Náklady na tyto činnosti zahrne zhotovitel do rozpočtu stavby.</t>
  </si>
  <si>
    <t>013254000.RC</t>
  </si>
  <si>
    <t>-2118169334</t>
  </si>
  <si>
    <t>Poznámka k položce:_x000d_
Zhotovitel zajistí u projektanta stavby zpracování dokumentace skutečného provedení stavby (dále DSPS) a dokumentaci geodetického zaměření stavby (dále GZ). Dokumentace podléhá odsouhlasení objednatele. Dokumentace skutečného provedení díla bude zhotovitelem vypracována v následujícím rozsahu:_x000d_
• zhotovitel bude v průběhu stavby systematicky do vyhotovení dokumentace stavby zaznamenávat během výstavby změny, po dokončení jednotlivých SO a PS bude tyto změny předávat projektantovi stavby ke zpracování dokumentace skutečného provedení stavby, dokumentace skutečného provedení stavby bude zpracována ve třech vyhotoveních v českém jazyce v tištěné formě a v digitální formě na nosiči DVD ve formátu DOCX pro textové části, XLSX pro tabulky a DWG pro výkresovou část. DSPS bude předána pro každou dokončenou část díla nebo její celek a to nejpozději k datu předání a převzetí dokončené části nebo celku. DSPS bude stejně členěna a bude obsahovat základní textové a výkresové části, minimálně však technické zprávy všech objektů, výkresovou část obsahující situaci, podélné profily, kladečská schémata či vložkové plány, vzorové řezy, půdorysy a svislé řezy, detaily). Ke zpracování projektant stavby použije geodetické zaměření a kamerové prohlídky kanalizace, před vyhotovením a odevzdáním bude předloženo kontrolní paré v elektronické podobě ke kontrole a odsouhlasení objednateli,_x000d_
• všechny stavební objekty, trubní, kabelová a jiná liniová vedení vč. křížících tras bude zhotovitel systematicky v průběhu stavby geodeticky zaměřovat v souřadnicovém systému S-JTSK a ve výškovém systému Bpv, k těmto činnostem přizve odborného geodeta (zeměměřičského inženýra), zaměřování a zpracování bude realizováno v rozsahu a formě podle směrnice objednatele. Zakrývané části stavby (liniová vedení, armatury ad.) budou zaměřovány zásadně před zahrnutím v souřadnicích x, y, z. GZ bude zpracováno ve třech vyhotoveních v českém jazyce v tištěné formě a v jednom vyhotoveních v digitální formě na nosiči DVD a to nejpozději k datu předání a převzetí. Před vyhotovením a odevzdáním bude GZ zasláno ke kontrole objednateli v elektronické podobě (oddělení GIS) k odsouhlasení,_x000d_
• objednatel nepřipouští, aby zaměření jednotlivých bodů liniových staveb bylo prováděno přístroji GNSS z důvodu nedostatečné přesnosti měření souřadnice „z“,_x000d_
• zhotovitel bude při zaměřování liniových staveb (vodovody, kanalizace) předávat objednateli pracovní verze zaměření v /PDF jako podklad k vydání souhlasu objednatele se zásypem vedení v intervalu max. 1 týdne nebo dle dohody s objednatelem, do zaměření budou vloženy tyto hladiny/témata:_x000d_
• zaměřená liniová část, která bude graficky (barvou, popisem data zaměření) odlišena od předchozích již zkontrolovaných úseků stavby,_x000d_
• trasa z projektové dokumentace,_x000d_
• katastrální hranice,_x000d_
• dodavatel musí počítat s tím, že bez odsouhlasení pracovní verze zaměření není možné zahájit zásyp vedení_x000d_
• zhotovitel v průběhu stavby bude objednateli zasílat min. 1x týdně ke kontrole geodetické zaměření v elektronické podobě (DWG), bude zde zobrazeno realizované dílo s patrnými výškovými kótami v m n.m., katastrálními hranicemi pozemků a nemovitostí (získané z existujících geometrických plánů) a projektovaná trasa,_x000d_
v rámci zpracování geodetického zaměření stavby je zhotovitel mimo jiné povinen zajistit aktualizaci účelové mapy povrchové situace (dále ÚMPS). Aktualizací ÚMPS se rozumí činnosti zhotovitele stavby provádějící aktualizační změny, jejichž výsledkem je uvedení stavu části ÚMPS SStč v jednom nebo více aktualizačních, popř. vstupních DGN souborech, do souladu se stavem v terénu. Nově měřené prvky je nutno zpracovat do nového vstupního DGN výkresu. Aktualizační popř. uživatelské výkresy je nutno používat jako referenční (vzájemně se doplňují).</t>
  </si>
  <si>
    <t>013294000.RC</t>
  </si>
  <si>
    <t>-1646034197</t>
  </si>
  <si>
    <t>Poznámka k položce:_x000d_
Před zahájením stavby zhotovitel zpracuje realizační dokumentaci stavby v těch částech, které svou podrobností nebudou umožňovat výrobu nebo dodání zařízení či částí staveb, takto zpracovaná dokumentace podléhá schválení objednatele. Dále zhotovitel před zahájením prací zpracuje a v případě požadavku objednatele předloží objednateli k odsouhlasení:_x000d_
• projekt dopravě inženýrských opatření,_x000d_
• kontrolní a zkušební plán,_x000d_
• podrobný harmonogram výstavby pro jednotlivé části projektu (v elektronické podobě umožňující provést změny a vložit komentáře či připomínky) spolu s umístěním milníků stavby,_x000d_
• projekt zimních opatření._x000d_
Realizační dokumentace stavby bude:_x000d_
• respektovat veškeré podmínky zadávací dokumentace, bude vycházet v maximální možné míře z projektové dokumentace pro vydání stavebního povolení v podrobnostech pro provedení stavby,_x000d_
• vypracována v rozsahu Vyhlášky č. 499/2006 Sb. o dokumentaci staveb,_x000d_
• zhotovitel provede pro potřeby realizační dokumentace ověření uložení podzemních a nadzemních inženýrských sítí a zařízení u jejich správců nebo vlastníků,_x000d_
• projednána s Povodím Labe s.p., s Oblastním inspektorátem práce pro Středočeský kraj, Krajskou hygienickou stanicí, Hasičským záchranným sborem a příslušným stavebním úřadem a vodoprávním úřadem, zhotovitel předá 3 paré realizační dokumentace stavby v českém jazyce pro potřeby objednatele,_x000d_
• zhotovitel zajistí, že projektant realizační dokumentace stavby bude vykonávat kontrolu souladu stavby s realizační dokumentací stavby_x000d_
• tam, kde lze předpokládat problémy se zakládáním, zajistí zhotovitel geotechnický dozor na stavbě,_x000d_
• v případě, že zhotovitel bude potřebovat k vypracování realizační dokumentace stavby další průzkumy, zajistí si je a budou zahrnuty v ceně položky,_x000d_
• bez schválení realizační dokumentace objednatelem, nesmí zhotovitel dílo podle ní realizovat, realizační dokumentace zpracovaná zhotovitelem může pouze propracovávat a detailizovat řešení ze zadávací dokumentace.</t>
  </si>
  <si>
    <t>013294000.R2C</t>
  </si>
  <si>
    <t>-1852729397</t>
  </si>
  <si>
    <t>Poznámka k položce:_x000d_
Zhotovitel zajistí vypracování jednoduchého plánu pro případ havárie a pro případ povodňové situace na vodním toku (pokud bude stavba realizována v dosahu vzduté vody)._x000d_
_x000d_
Jedná se o podíl dle investičních nákladů jednotlivých investorů A (KSÚS)+B (Město)+C(VaK)</t>
  </si>
  <si>
    <t>030001000.RC</t>
  </si>
  <si>
    <t>-186538490</t>
  </si>
  <si>
    <t>Dle technických podmínek vodohospodářských staveb (kapitola 1 - Všeobecné technické podmínky) od společnosti Vodovody a kanalizace Mladá Boleslav, a.s.
Jedná se o podíl dle investičních nákladů jednotlivých investorů A (KSÚS)+C(VaK)</t>
  </si>
  <si>
    <t>Poznámka k položce:_x000d_
Hlavní zásady pro zřízení zařízení staveniště:_x000d_
• zhotovitel zajistí projekty a potřebná povolení pro výstavbu dočasných objektů zařízení staveniště,_x000d_
• zhotovitel vybuduje potřebné zařízení staveniště a deponie materiálu tak, aby jejich výstavbou nevznikly škody na sousedních pozemcích,_x000d_
• po provedení stavby zajistí zhotovitel odstranění veškerých stavebních zbytků a kamenů ze stavební plochy,_x000d_
• po dobu stavby Zhotovitel zajišťuje pojištění, údržbu objektů na staveništi a deponií materiálu a jejich ostrahu. Ostraha bude zaměřena na ochranu proti záměrnému poškození, zcizení a bude kontrolovat pohyb osob na staveniště včetně jejich evidence a kontroly. Zhotovitel zajišťuje, aby provozem zařízení staveniště nedocházelo k ohrožení bezpečnosti práce (i pracovníků provozovatele) a životního prostředí,_x000d_
• zhotovitel si smluvně zajistí připojení odběrných míst a odběr médií potřebných pro realizaci stavby (vodovod a kanalizace) a k provedení všech zkoušek požadovaných k předání a převzetí. Místo napojení pro odběr elektrické energie bude určeno správcem sítě NN/VN a opatřeno elektroměrem dle zásad ČEZ Distribuce,_x000d_
• odpad z chemického WC se likviduje jako běžný fekální odpad. Odvoz bude zajištěn smluvně. Odpady komunálního charakteru budou ukládány do k tomu určených nádob a likvidovány odbornou firmou provádějící svoz (bude zajištěno smluvně). Ostatní odpady ze stavby budou likvidovány odbornými firmami pro konkrétní odpady (bude zajištěno smluvně), zhotovitel povede evidenci odpadů viz. kapitola 1.2,_x000d_
• zhotovitel zabezpečí po skončení pracovní směny na komunikaci průjezdný pruh o šíři min. 3,0 m pro příjezd vozidel integrovaného záchranného systému a obyvatel bydlících v přilehlých nemovitostech, podnikatelské subjekty musí mít zajištěn trvalý příjezd do provozovny a zároveň bude na dodatkové ceduli pod značkou Zákaz vjezdu uvedeno jméno firmy a dovětek „provoz nepřerušen“, dále zajistí přesun nádob pro komunální odpad na místo odvozu v blízkosti ulice v průběhu výstavby a zpět k nemovitostem, zabrání nátoku vod (zejména dešťových) ze staveniště a zařízení staveniště na jiné pozemky způsobené změnou odtokových poměrů,_x000d_
• zhotovitel v rámci zařízení staveniště vybuduje oklepovou plochu pro očištění vozidel a mechanizace vyjíždějící na komunikaci, pokud to situace na staveništi a klimatické podmínky budou vyžadovat,_x000d_
• demontáž stávajícího vodovodu či technologie bude provedena dvěma způsoby: 1) „šetrné demontáže“, které počítají s využitím demontovaného zařízení a 2) demontáže, které předpokládají s likvidací demontovaného zařízení jako šrotu. U „šetrných demontáží“ zhotovitel zařízení demontuje, očistí, odveze a uskladní, objednatel zařízení jednorázově odveze. U ostatních demontáží zhotovitel zařízení demontuje, zajistí sešrotování nebo jinou odpovídající likvidaci u částí, které nelze sešrotovat a doloží doklad o likvidaci odpadu. Před zahájením stavebních prací vždy vyzve zhotovitel objednatele k určení částí, které budou demontovány „šetrně“ a které si bude chtít objednatel ponechat, jedná se mimo jiné o armatury, tvarovky, hydranty, navrtací pasy, zemní teleskopické soupravy, které budou při zemních pracích zastiženy, tyto části zhotovitel šetrně zdemontuje a nepoškozené je uloží na staveništi a ochrání proti zcizení,_x000d_
• pokud bude z důvodu místních podmínek (úzká komunikace, intenzivní provoz apod.) omezena dopravní obslužnost komunikace nebo území, bude stavba prováděna po úsecích s cílem zajistit dopravní obslužnost území. Před zahájením prací na každém úseku v místní komunikaci musí být předešlý úsek dokončen tak, aby byl možný alespoň omezený provoz na komunikaci, tj. zásyp rýhy do úrovně nivelety komunikace pro zajištění sjízdnosti a schůdnosti vč. průběžné údržby o stav dotčených ploch do doby provedení finálních konstrukcí komunikace, tím není dotčeno právo objednatele na kontrolu dokončených částí díla před zakrytím!_x000d_
• zhotovitel si smluvně zajistí pronájem a zábor veřejných prostranství, které bude využívat po dobu realizace stavby /viz. Obecně závazné vyhlášky měst a obcí/ a zahrne je do rozpočtu stavby, dále zhotovitel do rozpočtu zahrne případné poplatky za zábor pozemků ve vlastnictví nebo správě Ředitelství silnic a dálnic dle platného ceníku,_x000d_
• zhotovitel zajistí a bude udržovat označení stavby v souladu s požadavky stavebního zákona a dalších předpisů,_x000d_
• v případě ustavení funkce koordinátora BOZP zhotovitel zřídí a bude pečovat o informační nástěnku pro umístění plánu BOZP v prostorách chráněných před povětrností a přístupných pro zaměstnance zhotovitele a podzhotovitelů, zhotovitel bude své zaměstnance a zaměstnance podzhotovitelů průběžně seznamovat s údaji v plánu BOZP,_x000d_
• po ukončení stavby zhotovitel uvede staveniště do původního nebo projektovaného stavu včetně likvidace veškerých, výstavbou vzniklých, odpadů. Staveniště bude vyklizeno do 14 dnů po předání a převzetí dokončené stavby, pokud není dohodnuto jinak.</t>
  </si>
  <si>
    <t>030001000.R2C</t>
  </si>
  <si>
    <t>1998860813</t>
  </si>
  <si>
    <t>Poznámka k položce:_x000d_
Zhotovitel stavby zajistí, že všechny výkopy a překopy budou řádně zajištěny pevnými zábranami v souladu s požadavky vyhlášek a nařízení – v zastavěném území budou výkopy ohrazeny kovovým oplocením v pevných rámech min. výšky 2,0 m v prefabrikovaných mobilních patkách, osvětleny, případně tam kde se předpokládá pohyb osob budou přes výkopovou rýhu zřízeny můstky v šířce min. 1,3 m a to v počtu jednu lávku na 100m výkopové rýhy a přejezdy pro příjezd osobních vozidel k nemovitostem s dostatečnou únosností. Pokud nebude možno zajistit jinou přístupovou trasu pro pěší a existující přístupová cesta nebude mít zpevněný povrch, zajistí zhotovitel pokládku geotextilie min. 200g/m2 pro pěší na dobu stavby a poté její demontáž a likvidaci.</t>
  </si>
  <si>
    <t>034503000.RC</t>
  </si>
  <si>
    <t>Publicita</t>
  </si>
  <si>
    <t>1109249024</t>
  </si>
  <si>
    <t>Poznámka k položce:_x000d_
Zhotovitel je povinen na své náklady osadit a řádně pečovat o informační panely zapůjčené objednatelem. Po dokončení stavby budou informační panely vráceny objednateli do jeho sídla.</t>
  </si>
  <si>
    <t>042503000.RC</t>
  </si>
  <si>
    <t>787599044</t>
  </si>
  <si>
    <t>Poznámka k položce:_x000d_
objednatel může určit koordinátory bezpečnosti práce a ochrany zdraví při práci na staveništi (dále jen KOO BOZP) pro realizaci stavby, zhotovitel je zavázán poskytnout potřebné podklady bez zbytečného odkladu KOO BOZP, např. podklady pro prováděné práce jako technologické postupy, profesní oprávnění pro jednotlivé pracovní profese, dokumentaci o proškolení zaměstnanců a osob, doklady od vozidel, strojů, technologických celků, revizní zprávy ad. Tyto mu musí být předloženy v požadovaném rozsahu a termínech,_x000d_
• zhotovitel obdrží stejnopis oznámení o zahájení prací doručený oblastnímu inspektorátu práce, který musí být vyvěšen na viditelném místě u vstupu na staveniště po celou dobu provádění stavby až do ukončení prací a předání stavby objednateli k užívání,_x000d_
• zhotovitel zřídí a bude pečovat o informační nástěnku pro umístění plánu BOZP v prostorách chráněných před povětrností a přístupných pro zaměstnance zhotovitele a podzhotovitelů, zhotovitel bude své zaměstnance a zaměstnance podzhotovitelů průběžně seznamovat s údaji v plánu BOZP, zhotovitel a jeho podzhotovitelé předají KOO BOZP jména osob odpovědných za kontrolu a naplňování požadavků BOZP, kteří budou zároveň účinně spolupracovat s KOO BOZP,_x000d_
• koordinátor má v případě zjištěných závad ohrožujících zdraví nebo životy osob, případně hrozících vznikem havárií právo s okamžitou platností přerušit práce až do úplného odstranění těchto závad nebo hrozících nebezpečí (toto zastavení prací nemá vliv na termíny dokončení prací a náklady stavby),_x000d_
• KOO BOZP má právo provádět nebo nařídit orientační kontroly na alkohol nebo psychotropní látky atd,_x000d_
• zhotovitel díla je povinen při zhotovení díla řídit se příslušnou platnou legislativou platnou pro oblast BOZP, tuto bez výjimky dodržovat, soustavně a prokazatelně kontrolovat jejich dodržování u svých zaměstnanců i ostatních osob podílejících se na zhotovení díla._x000d_
_x000d_
Jedná se o podíl dle investičních nákladů jednotlivých investorů A (KSÚS)+B (Město)+C(VaK)</t>
  </si>
  <si>
    <t>049303000.RC</t>
  </si>
  <si>
    <t>1485143684</t>
  </si>
  <si>
    <t>Dle technických podmínek vodohospodářských staveb (kapitola 1 - Všeobecné technické podmínky) od společnosti Vodovody a kanalizace Mladá Boleslav, a.s.
K předání a převzetí díla (ucelené části stavby) zajistí zhotovitel veškeré níže uvedené doklady a činnosti spojené s jejich získáním. Požadované doklady budou předány v listinné podobě ve dvou vyhotoveních v českém jazyce (u protokolů, zápisů, datových medií vždy originál + 1x kopie, výjimku tvoří dokumentace skutečného provedení stavby a geodetická zaměření, které budou odevzdána ve 3 vyhotoveních, zrovna tak doklady, které budou přikládány ke kolaudaci díla) v deskách se seznamem :
• zápis o odevzdání a převzetí stavby nebo její části potvrzený účastníky řízení,
• ke všem výrobkům, které budou zabudovány do díla doklady dle zákona č. 22/1997 Sb. (o technických požadavcích na výrobky a o změně a doplnění některých zákonů) v platném znění a souvisejících vyhlášek,
• atesty dodaných materiálů na stavbu a strojně-technologických zařízení v českém jazyce,
• doklady o zkouškách vodotěsnosti stok a revizních sestavených šachet, zkouškách těsnosti kanalizačních šachtových den ve výrobě, tlakových zkouškách potrubí, zkouškách průchodnosti, zkouškách těsnosti a videozáznam z kamerové prohlídky neprůlezných částí gravitačních částí kanalizačních stok (včetně protokolu) viz. kapitola 3.1, zkouškách hutnění, zkouškách čerstvého betonu, zkouškách tloušťky krycí vrstvy výztuže u železobetonu, zkouškách zatvrdlého betonu, zkouškách izolačního stavu ovládacích a sdělovacích kabelových vedení, popř. další doklady požadované dalšími normami a obecně platnými předpisy a nařízeními
• doklad o proplachu a dezinfekci potrubí pitné vody a rozbor pitné vody u vodovodních řadů,
• místopřísežné prohlášení zhotovitele o použití materiálu na stavbu či opravu – zhotovitel použil pouze materiály splňující ustanovení § 5 odst.1 až 3 zákona č. 258/2000 Sb., o ochraně veřejného zdraví a § 3 vyhlášky č. 409/2005 Sb., o hygienických požadavcích na výrobky přicházející do přímého styku s vodou a na úpravu vody ,
• doklady prokazující splnění požadavků na složení, značení a úpravu povrchů výrobků určených k přímému styku s pitnou vodou, ve smyslu vyhlášky ministerstva zdravotnictví č. 37/2001 Sb.,
• souhrnná dokumentace k prováděným zemním pracím obsahující i doklady o předepsaných zkouškách,
• souhrnná dokumentace k prováděným betonářským pracím, obsahující i doklady o předepsaných zkouškách,
• doklady o vytýčení stavby oprávněnou osobou
• doklady o vytýčení podzemních sítí a zařízení jejich správci
• dokumentace skutečného provedení stavebních objektů a provozních souborů (viz. kapitola 1.9),
• geodetické zaměření stavby oprávněnou osobou (viz odst. 1.9)
• geometrický plán pro oddělení pozemku vypracovaný oprávněnou osobou, odsouhlasený KÚ pro stavby přečerpacích stanic, čerpacích stanic a vodojemu v potřebném počtu vyhotovení,
• geometrické plány pro zřízení služebnosti inženýrské sítě pro trasy kanalizačních stok a přípojek, vodovodních řadů vč. přípojek, přípojek NN, ad. v potřebném počtu vyhotovení, přílohou bude tabelární seznam pozemků s uvedením délky služebnosti inženýrské sítě příslušné k danému pozemku (délka osy potrubí vedená po pozemku) s razítkem a parafou oprávněné osoby, geodet zašle návrh geometrického plánu před odevzdáním ke kontrole
• revizní zprávy o zkouškách zařízení (včetně všech příloh) dle norem a předpisů platných v ČR, tj. především:
revizní zprávy elektro – souhrnná, všechny dílčí včetně uzemnění a hromosvodů, venkovní osvětlení, ASŘTP
• revizní zprávy speciálních zařízení – tlakové nádoby, jeřábové dráhy, ad.,
• seznam organizací zajištujících v ČR servis pro jednotlivá strojně-technologická zařízení,
• protokol (osvědčení) o kontrolním proměření neporušenosti identifikačních vodičů,
• doklady o likvidaci všech odpadů vzniklých v průběhu realizace stavby v souladu se zák.185/2001 Sb. v platném znění
• doklady o měření hluku a prachu, budou-li požadovány,</t>
  </si>
  <si>
    <t>Poznámka k položce:_x000d_
Dále _x000d_
• k jednotlivým strojně technologickým zařízením technická dokumentace, provozní předpisy, pokyny a návody k obsluze včetně požadavků na rozsah a termíny údržby, návody pro případ poruchy a signalizace, seznam náhradních dílů, seznam předepsaných ochranných a bezpečnostních pomůcek, vždy v českém jazyce_x000d_
• rentgenové zkoušky svarů,_x000d_
• kopie dokladů svářečů tj. osvědčení o zkoušce v základním kurzu svářeče,_x000d_
• kopie dokladů ke svářecímu aparátu a kopie dokladu o provedené kontrole výrobcem (potvrzení o atestaci),_x000d_
• zápisy o prověření prací a konstrukcí zakrytých v průběhu prací_x000d_
• protokoly o kontrole podzemních sítí a zařízení před zakrytím od všech správců vč. doslovného konstatování, že souhlasí s vydáním kolaudačního souhlasu bez námitek,_x000d_
• doklady o zpětném předání dotčených pozemků vlastníkům se souhlasem s uvedením do řádného stavu, součástí bude také doslovné konstatování, že souhlasí s vydáním kolaudačního souhlasu bez námitek,_x000d_
• doklady o zpětném předání dotčených komunikací jejich správcům a vlastníkům se souhlasem s uvedením do řádného stavu, součástí bude také doslovné konstatování, že souhlasí s vydáním kolaudačního souhlasu bez námitek,_x000d_
• popis a zdůvodnění provedených odchylek od stavebního povolení,_x000d_
• zpráva o plnění podmínek stavebního povolení a závazných stanovisek dotčených správních úřadů vč. souvisejících dokladů (listin), pokud nebudou obsaženy v dokladech k předání a převzetí díla,_x000d_
• zápis o individuálním vyzkoušení strojů a zařízení, komplexní zkoušky,_x000d_
• doklady ke všem kompozitním výrobkům, tj. výrobní (dílenská) dokumentace a statické posouzení zpracované odborně způsobilou osobou (netýká se jednoduchých konstrukcí, např. zábradlí kotvená do jiné stavební konstrukce),_x000d_
• seznamy všech provedených vodovodních a kanalizačních přípojek v tabelární podobě:_x000d_
_x000d_
*uvádějte přednostně č.p., pokud není, tak p.p.č._x000d_
a to po jednotlivých řadech/stokách v tištěné podobě a v elektronické podobě ve formátu .xlsx vč. deníku kanalizačních přípojek a deníku vodovodních přípojek (záznamy deníků obsahují kladečská schémata s popisy tvarovek, potrubí, směrových a výškových lomů, ad.),_x000d_
• originály stavebních deníků (bez průpisových kopií),_x000d_
• další doklady dle požadavku potřebné k provozu, vydání potřebných vyjádření orgánů státní správy nebo potřebných správních rozhodnutí, apod._x000d_
• realizační list střechy pro poskytnutí záruky, záruční list potvrzený prodejcem krytiny a kopie faktury za nákup krytiny,_x000d_
• tabulka strojnětechnologické části a přenosných zařízení s údaji: 1) popis zařízení (např. čerpadlo, dmýchadlo, apod.), 2) výrobce, 3) typové označení, 4) výrobní číslo,_x000d_
aktualizaci kompletního rozpočtu stavby dle skutečně provedených dodávek a prací, rekapitulace méně a víceprací s položkovým rozpočtem,_x000d_
• plán BOZP (pokud byl ustanoven KOO BOZP),_x000d_
• seznam podzhotovitelů s plněním větším než 10% z ceny díla,_x000d_
• zapůjčené informační panely,_x000d_
• zapůjčené nádoby chlornanu sodného.</t>
  </si>
  <si>
    <t>072103011.RC</t>
  </si>
  <si>
    <t>DIO na staveniště vč projednání</t>
  </si>
  <si>
    <t>660718660</t>
  </si>
  <si>
    <t>091003000.R5CX</t>
  </si>
  <si>
    <t>914883102</t>
  </si>
  <si>
    <t>091003000.RC</t>
  </si>
  <si>
    <t>Ostatní náklady - náklady za zábor prostranství</t>
  </si>
  <si>
    <t>-666157541</t>
  </si>
  <si>
    <t>Poznámka k položce:_x000d_
Předpoklad 585 900Kč</t>
  </si>
  <si>
    <t>091003000.R2C</t>
  </si>
  <si>
    <t>Ostatní náklady - skládkovné</t>
  </si>
  <si>
    <t>-392412954</t>
  </si>
  <si>
    <t>Poznámka k položce:_x000d_
Zhotovitel zajistí likvidaci veškeré nevhodné a přebytečné zeminy a všech odpadů vznikajících při výstavbě. Zhotovitel si musí v rámci přípravy nabídky prověřit a projednat možnosti skládkování a podle výsledku provést ocenění včetně nákladů na dopravu. Odpady a přebytečná zemina budou odváženy na příslušnou skládku dle volby zhotovitele, případně nebezpečné odpady na skládku Benátky nad Jizerou._x000d_
Zhotovitel povede o odpadech vzniklých při realizaci stavby jednoduchou evidenci, kde bude uvedeno skutečné množství vzniklých odpadů a způsob jejich využití či likvidace. Pro převzetí a uložení odpadu provozovatelem skládky musí být proveden rozbor materiálu dle zákona 185/2001 Sb. autorizovanou osobou, jehož provedení uhradí zhotovitel v ceně stavby.</t>
  </si>
  <si>
    <t>091003000.R3C</t>
  </si>
  <si>
    <t>Ostatní náklady - Zaškolení pracovníků provozovatele/objednatele</t>
  </si>
  <si>
    <t>-487777679</t>
  </si>
  <si>
    <t>Poznámka k položce:_x000d_
Zhotovitel stavby zajistí před zahájením komplexních zkoušek vyškolení určených pracovníků provozovatele/objednatele k práci na nově instalovaném technologickém zařízení.</t>
  </si>
  <si>
    <t>091003000.R4C</t>
  </si>
  <si>
    <t>324945090</t>
  </si>
  <si>
    <t>Dle technických podmínek vodohospodářských staveb (kapitola 1 - Všeobecné technické podmínky) od společnosti Vodovody a kanalizace Mladá Boleslav, a.s.
Zhotovitel zajistí prokazatelné informování obyvatel dotčených odstávkami vody při provádění stavby v předstihu 15 dnů.
V případě, že trasa projektované stavby se nachází blíže než 3,0 m od hranice pozemku, musí zhotovitel před prováděním zemních prací ověřit soulad mezi hranicemi katastru nemovitostí v projektové dokumentaci a platnou mapou katastru nemovitostí vytyčením pozemkových hranic v terénu.
Zhotovitel je povinen ze zatravněných ploch, které budou využívány pro zařízení staveniště, sejmout vrstvu zeminy tloušťky minimálně 200 mm a deponovat ji po celou dobu stavby ve vrstvě max. 1,5m. Po ukončení stavby provede zpětné rozprostření deponované ornice a obnovu travnatých ploch dle ČSN DIN 18 915 Sadovnictví a krajinářství – Práce s půdou a ČSN DIN 18 917 Sadovnictví a krajinářství – Zakládání trávníků, tj. pokrytí vrstvou substrátu min. 100 mm, osetí parkovou směsí a posečení po vzejití.
Zpevněné plochy dotčené prováděním díla budou obnoveny včetně všech konstrukčních vrstev vč. vodorovného a svislého dopravního značení.
Zhotovitel zajistí při provádění výkopových pracích ochranu kořenového prostoru stromů – výkop ve vzdálenosti minimálně 2,5 m od paty kmene stromů, kořeny při poškození začistí hladkým řezem a ošetří vhodným přípravkem fungicidu (např. fermežová barva s 5% Topsinem nebo Fundazolem), ochranu kmene (bednění a bandážování), ochranu koruny stromů a větví (např. vyvázáním větví) a ochranu kořenového prostoru stromů při dočasném zatížení. V případě, že větvě stromu resp. celý jedinec neumožní provádění stavby bez jejich poškození, projedná zhotovitel jejich prořez resp. odstranění s dotčenými orgány a vlastníkem pozemku a objednateli doloží rozhodnutí úřadu o odstranění a souhlas vlastníka. Likvidaci stromů (dřevin) zajistí zhotovitel z rozpočtu stavby. Odstranění musí být provedeno v době vegetačního klidu, čemuž musí být přizpůsoben harmonogram prací nebo odstranění stromů (dřevin) zajištěno v dostatečném předstihu před zahájením stavebních prací. Těžené dřevo je nadále v majetku vlastníka pozemku, s nímž bude manipulováno dle jeho pokynů.
Dopravní prostředky musí být před výjezdem na veřejné komunikace řádně očištěny od zeminy. Veřejné komunikace bude zhotovitel užívat v souladu s platnými předpisy, v případě vzniku škod za ně odpovídá zhotovitel. Pokud zhotovitel svou činností způsobí znečištění vozovky, neprodleně zajistí úklid dotčených komunikací na základě uzavřené smlouvy s příslušnou organizací. V případě, že i na výzvu objednatele nebo zástupce místní samosprávy neprovede úklid nebo úklid nebude dostatečný, objednatel si vyhrazuje právo zajistit úklid třetí osobou a náklady tímto spojené přeúčtuje zhotoviteli, který do 14 dnů objednatelem vynaložené náklady uhradí.</t>
  </si>
  <si>
    <t>Poznámka k položce:_x000d_
Dále: _x000d_
Zhotovitel dále bude udržovat sjízdnost vozovek (opravy výtluků a prohlubní v provizorní komunikaci) do provedení asfaltových vrstev komunikace nebo do okamžiku předání dotčených ploch subjektu (nezaměňovat za subdodavatele) zajišťující opravu komunikace, náklady na tuto údržbu zahrne do rozpočtu stavby. Spolu s předáním staveniště budou protokolárně předány součásti vodovodu a kanalizace (poklopy, revizní šachty, atd.)._x000d_
V případě, že při demolici pracovníci narazí v demolovaných objektech na stavební materiály osahující azbest, oznámí Zhotovitel tuto skutečnost Krajské hygienické stanici Středočeského kraje se sídlem v Praze, územnímu pracovišti v Mladé Boleslavi, a budou se při práci s těmito materiály řídit ustanovením §21 odst. 6 nařízení vlády č. 178/2001 Sb., kterým se stanoví podmínky ochrany zdraví zaměstnanců při práci, ve znění pozdějších předpisů._x000d_
Při manipulaci s látkami toxickými a žíravými musí být na pracovištích včetně skladů zavedena pitná voda se zařízením pro výplach oka v souladu s ustanovením §28 odst. 1 nařízení vlády č. 178/2001 Sb., kterým se stanoví podmínky ochrany zdraví zaměstnanců při práci, ve znění pozdějších předpisů._x000d_
V průběhu stavebního řízení shromáždil objednatel veškerá vyjádření dotčených orgánů státní správy a správců podzemních sítí, které jsou přílohou zadávací dokumentace, zhotovitel zajistí splnění povinností a podmínek zakotvených v těchto stanoviscích. Pokud před zahájením prací pozbyla platnost některá stanoviska správců sítí, zhotovitel zajistí jejich aktualizaci v dostatečném předstihu před zahájením prací._x000d_
Zejména se jedná o to, že zhotovitel je povinen zajistit vždy před zahájením prací povolení výkopových prací popř. povolení zvláštního užívání komunikací s umístěním inženýrských sítí vč. zajištění zpracování plánu dopravního značení a plánu objízdných tras a následně zajistit instalaci dopravního značení. V případech, kdy to bude nezbytné z důvodu koordinace více staveb různých investorů, zhotovitel zajistí výkopové povolení pro částečnou uzávěru komunikace a zvýšené náklady na zemní a montážní práce zahrne do ceny stavby. Zhotovitel do svých nákladů musí zahrnout poplatky za vydání takovýchto povolení, poplatky za pronájem veřejných ploch či komunikací a pronájem za využívání ploch zařízení staveniště._x000d_
V případě, že na stavbu budou dodávány stroje a technologická či elektrotechnická zařízení, předloží zhotovitel objednateli vždy v dostatečném předstihu podrobnou technickou specifikaci strojů či zařízení ke kontrole a odsouhlasení. Bez odsouhlasení specifikace objednatelem není zhotovitel oprávněn stroj a technologická či elektrotechnická zařízení objednat a dodat na stavbu. Technická specifikace stroje a technologického či elektrotechnického zařízení bude vždy v prvé řadě vycházet z požadavků zadávací dokumentace._x000d_
Zámečnické a kompozitní výrobky, obklady a dlažby budou zakryty před poškozením okujemi do doby předání díla._x000d_
Zhotovitel zajistí uzavření nájemní smlouvy s vlastníky/správci pozemků dle vyjádření a stanovisek a nájemné zahrne do rozpočtu stavby (např. SŽDC, ŘSD, apod.).</t>
  </si>
  <si>
    <t>091003000.R5C</t>
  </si>
  <si>
    <t>Ostatní náklady - Požadavky na zemní práce</t>
  </si>
  <si>
    <t>-798404941</t>
  </si>
  <si>
    <t xml:space="preserve">Dle technických podmínek vodohospodářských staveb (kapitola 1 - Všeobecné technické podmínky) od společnosti Vodovody a kanalizace Mladá Boleslav, a.s.
Potrubí kanalizačních stok bude uloženo v otevřené výkopové rýze. Nutná min. šíře rýhy je uvedena ve výkresové části a požadavku norem. Předpokládá se, že výkopy budou otevřeny se svislými stěnami při použití mobilního pažení ocelovými boxy (nutnost použití „těžšího“ druhu pažení posoudí zhotovitel při provádění podle skutečných stavebně-geologických podmínek na staveništi a podle zatížení hrany výkopové rýhy). Podrobnější informace o geologických podmínkách stavby budou uvedeny v projektové dokumentaci stavby.
V případě situování trasy vodovodu či kanalizace do prostoru komunikací je nutné zásypy zemních rýh pro potrubí zhotovit tak, aby po provedení (zhutnění) splňovaly příslušné parametry únosnosti podloží komunikací (TP78 resp. TP°170 – min. 45 MPa). V případě, že zeminy výkopu uvedené zhutnění neumožní, je nutné počítat s jejich náhradou za zeminu (zásypový materiál) vhodnější pro provedení podloží komunikací, bude využívána přebytečná kubatura vhodných zemin z jiných úseků budované liniové stavby.
V bezprostřední blízkosti stavebních objektů – v místech jednostranné a oboustranné zástavby (méně jak 15,0m od objektu, nebo při pochybnostech o statickém stavu přilehlého objektu), bude pro rozpojování pevných hornin skalního podloží použita technologie frézování za použití příslušného strojního zařízení a do cenové položky bude zahrnuto i svislé přesunutí rozpojeného materiálu.
Položka hloubení rýh v hornině tř. 5 a vyšší bude hrazena dle skutečné geologické situace na staveništi. Zhotovitel musí do stavebního deníku uvádět podrobné informace o hloubce rozhraní jednotlivých tříd těžitelnosti. V případě pochybností o zatřídění je zhotovitel povinen předložit objednateli posudek zpracovaný odborně způsobilou osobou o zatřídění horniny spolu se zákresem podélného profilu s vyznačením rozhraní jednotlivých tříd těžitelnosti, jejich plochy a objemu. Pokud bude objednatelem shledáno, že oproti projektové dokumentaci nebyly zemní práce prováděny v hornině tř. 5, objem zemních prací bude přeřazen do nižší třídy horniny. Stejně bude postupováno u navazujících položek rozpočtu stavby.
Zhotovitel před předáním staveniště zajistí mezideponii pro dočasné uskladnění výkopové zeminy a projedná podmínky a pronájem pozemku s vlastníkem vč. poplatku za pronájem, který zahrne do zemních prací. V případě potřeby zhotovitel vybuduje vjezd a výjezd na deponii vč. jeho likvidace a uvedení pozemku mezideponie do původního nebo řádného stavu.
Na mezideponii stavby bude pro zpětné zásypy přednostně deponován nesoudržný výkopek vhodný pro zásyp a hutnění, zhotovitel výkopek zakryje nepromokavou plachtou. Postup provádění jednotlivých stok, řadů a objektů bude zohledňovat vhodnost výkopku pro zpětný zásyp (nesoudržný materiál). Zhotovitel přizpůsobí dopravní vzdálenost (vodorovný přesun) ke zvolené mezideponii v cenové nabídce.
S ohledem na individuální zdroje vody (studny) na přilehlých pozemcích a nízko položené prostory nemovitostí bude zhotovitel v případě výskytu nepropustných zemin (jíly, hlíny, spraše apod.) a zároveň vodonosných vrstev zřizovat podzemní bariéry proti drenážování podzemních vod formou jílového těsnění (zátky) do úrovně pláně a v délce 2-3m v šíři rýhy vodovodu, kanalizace a přípojek. V těchto místech bude kameninové potrubí celoobvodově obetonováno a těsnění bude na tuto konstrukci a potrubí vodovodu přiléhat. Umístění těsnění dle návrhu zhotovitele, max. však 100m a při výrazné změně sklonu terénu (hrana svahu, atd.). Tyto práce budou dokumentovány zápisy do stavebního deníku s uvedením staničení stoky a fotodokumentovány. Pokud bude přerušeno zásobování nemovitostí vodou z důvodu zaklesnutí hladiny a ztráty vody ve studni, je zhotovitel povinen zajistit náhradní zásobování vodou do doby obnovení zásobování nemovitosti vodou.
Do provedení asfaltové vrstvy budou konstrukční vrstvy vozovky a aktivní zóna rýhy chráněny před nátokem vody a tím zabráněno zvodnění zhutněného výkopku. Proto při používání hutnícího válce s trny (ježek) musí být hutnění horní vrstvy vždy zakončeno několika pojezdy těžké vibrační desky.
Meliorační potrubí, drenáže, dešťové kanalizace vč. přípojek a propustky odkryté nebo poškozené při zemních pracích budou při zásypu řádně propojeny a nesmí dojít jejich sesednutí při hutnění. Zhotovitel přizve ke kontrole opravy před zásypem správce zařízení.
Řezání asfaltových vrstev komunikací je určeno pro začištění hrany vozovky před pokládkou asfaltových vrstev nebo pro odstranění kaveren, nikoliv k umožnění demontáže asfaltů před zahájením výkopových prací.
</t>
  </si>
  <si>
    <t>Poznámka k položce:_x000d_
Dále:_x000d_
Před zahájením prací bude osa potrubí zřetelně vyznačena na komunikaci/terénu přímkou mezi lomovými body, pro odstranění živičných vrstev frézou se doporučuje vyznačit obě hranice frézované plochy._x000d_
V případě, že se na zhotovitele obrátí vlastníci nemovitostní s žádostí o opravu vodovodní nebo kanalizační přípojky, zhotovitel zpracuje cenovou nabídku s použitím jednotkových cen z výběrového řízení a po objednání opravu potrubí provede v termínu dle smlouvy o dílo._x000d_
Níže uvedené bezvýkopové technologie smí být zahrnuty v cenové nabídce a prováděny na stavbě pouze v případě, že je to zadávací dokumentací (např. projektem, výkazem výměr) zakázky výslovně požadováno! Pokud zadávací dokumentace připouští variantní řešení pokládky otevřeným výkopem a zároveň bezvýkopově, dodavatel musí uvažovat pouze pokládku otevřeným výkopem._x000d_
1.18.1 Bezvýkopová pokládka potrubí řízeným vrtáním_x000d_
Technologie umožňuje pokládku potrubí bez zásahu do konstrukčních vrstev vozovek nebo zpevněných ploch pomocí vstupních jam ve sklonu požadovaném projektovou dokumentací. Počet vstupních jam, vzájemná vzdálenost a jejich hloubka je dána použitou technologií zhotovitele, minimální vzdálenost mezi dvěma vstupními jámami je 50m nebo dle projektové dokumentace. Hloubka vstupní jámy bude odvozena od projektované nivelety potrubí a nezbytného zahloubení pro pracovní stroj._x000d_
Bezvýkopová technologie musí využívat řízené vrtání požadovaného průměru daného vnějším průměrem potrubí nebo pilotním vrtem a rozšiřovací hlavicí. Průměr vývrtu musí respektovat vnější průměr elektrospojek (pokud jsou ke spojování používány) na zatahovaném potrubí a osazeném identifikačním vodiči (odst. 2.42)._x000d_
Nezbytnou součástí vrtného zařízení bude kalibrovaný trubní laser a zařízení pro detekci polohy (směrové/výškové), která bude sloužit pro přesné navádění hlavice. Při vrtání bude v intervalu 4m po délce potrubí vyznačena poloha a hloubka vrtné hlavice (resp. osa vývrtu) na povrchu terénu s přesností na cm, geodet zaměří tyto body a dopočte nadmořskou výšku vrchu potrubí._x000d_
V souladu s geologií na staveništi musí v případě potřeby použitá technologie disponovat bentonitovým nebo vodním výplachem. Případné užití chráničky je určeno projektovou dokumentací._x000d_
Náklady na provedení vstupních jam (demontáž a oprava konstrukčních vrstev, zemní práce, pažení vč. jeho statického posouzení, dodávka a likvidace výplachu a zemin, atd.), vybudování a likvidace dočasných opěrných a podpěrných konstrukcí musí zhotovitel zahrnout do ceny díla._x000d_
1.18.2 Bezvýkopová pokládka potrubí razícím štítem_x000d_
Technologie řízené mikrotuneláže pomocí razícího štítu s hydraulickým odtěžováním zeminy vynášené bentonitovým výplachem bude prováděna výlučně osobou nebo organizací s platným oprávněním k činnosti prováděné hornickým způsobem. Technologie může být užita v případě pokládky potrubí s velkým zahloubením nebo na staveništi s nedostatečným manipulačním prostorem pro stavební mechanizmy či velkou hustotou inženýrských sítí. Užití určuje projektová dokumentace._x000d_
Zhotovitel v dostatečném předstihu zajistí ohlášení a kladné vyjádření místně příslušného báňského úřadu k realizační dokumentaci a zvolenému postupu prací. Dále zajistí inspekce a prohlídky Báňského úřadu v průběhu provádění díla a neprodleně odstraní případné zjištěné závady._x000d_
Zhotovitel zajistí realizační dokumentaci s uvedením technologického postupu, havarijního plánu, provedení inženýrsko-geologického průzkumu v trase trubního vedení a pod úroveň počvy (dna potrubí) vrtnou soupravou doplněnou o geologicko-geofyzikální průzkum (např. mělkou refrakční seismikou). Výstupem bude potvrzení vhodnosti navržené technologie a garance směru a sklonu potrubí._x000d_
Pro dodržení požadovaného směru a sklonu bude zařízení vybaveno naváděcím systémem za pomoci laseru. Paprsek bude před zahájením prací směrově ustaven za použití kalibrovaného geodetického zařízení (teodolit)._x000d_
Bezvýkopová technologie musí odpovídat požadovanému průměru dané rozměry potrubí. Délka trouby, vnější průměr, tloušťka stěny, razící síla při automatickém ražení je uvedena v odst. 3.3 resp. 3.4._x000d_
Pro provádění tohoto způsobu pokládky musí být do ceny díla zahrnuty výše uvedené činnosti, dále veškeré náklady na provedení vstupních jam (demontáž a oprava konstrukčních vrstev, zemní práce, pažení vč. jeho statického posouzení, zřízení okopové hrany, dodávka a likvidace výplachu a zemin, atd.), vybudování a likvidace dočasných opěrných a podpěrných ocelových, betonových a železobetonových konstrukcí. Vstupní jámy budou řádně oploceny dle odst. 1.15.</t>
  </si>
  <si>
    <t>01 - IO 01 - Obnova vodovodu ul. Pražská</t>
  </si>
  <si>
    <t>01.1 - Řad A</t>
  </si>
  <si>
    <t>113106391</t>
  </si>
  <si>
    <t>Rozebrání dlažeb při překopech vozovek z vegetační dlažby betonové strojně pl do 15 m2</t>
  </si>
  <si>
    <t>-911393788</t>
  </si>
  <si>
    <t>Rozebrání dlažeb a dílců při překopech inženýrských sítí s přemístěním hmot na skládku na vzdálenost do 3 m nebo s naložením na dopravní prostředek strojně plochy jednotlivě do 15 m2 vozovek a ploch, s jakoukoliv výplní spár z vegetační dlažby s ložem z kameniva betonové</t>
  </si>
  <si>
    <t xml:space="preserve">Zatravňovací dlažba </t>
  </si>
  <si>
    <t>"zatravňovací dlažba" (14,28*1,00)</t>
  </si>
  <si>
    <t>1297789244</t>
  </si>
  <si>
    <t>Dlažba</t>
  </si>
  <si>
    <t>Hl řad + přepoje</t>
  </si>
  <si>
    <t>"chodník" (83,20*1,40+7,14*1,40)</t>
  </si>
  <si>
    <t>"chodník" (2,16*1,40+(31,21-2,16)*1,00)</t>
  </si>
  <si>
    <t>-1415111276</t>
  </si>
  <si>
    <t>Dlažba, kamenivo tl 0,15m</t>
  </si>
  <si>
    <t>Zatravňovací dlažba - kamenivo tl. 0,16m</t>
  </si>
  <si>
    <t>881334574</t>
  </si>
  <si>
    <t>Komunikace, kamenivo tl 0,25m</t>
  </si>
  <si>
    <t>Pro vybourání stáv šachet</t>
  </si>
  <si>
    <t>"komunikace asfalt" (2,10*2,30)</t>
  </si>
  <si>
    <t>"komunikace asfalt" ((408,29-83,20)*1,40+39,64*1,40)</t>
  </si>
  <si>
    <t>"komunikace asfalt" (1,80*1,40+(164,16-1,80)*1,00)</t>
  </si>
  <si>
    <t>"štěrková plocha" (9,59*1,40+(20,72-9,59)*1,00)</t>
  </si>
  <si>
    <t>1183838601</t>
  </si>
  <si>
    <t>Komunikace, živice tl 0,13m</t>
  </si>
  <si>
    <t>113154122</t>
  </si>
  <si>
    <t>Frézování živičného krytu tl 40 mm pruh š přes 0,5 do 1 m pl do 500 m2 bez překážek v trase</t>
  </si>
  <si>
    <t>-507803924</t>
  </si>
  <si>
    <t>Frézování živičného podkladu nebo krytu s naložením na dopravní prostředek plochy do 500 m2 bez překážek v trase pruhu šířky přes 0,5 m do 1 m, tloušťky vrstvy 40 mm</t>
  </si>
  <si>
    <t>Komunikace, živice tl 0,04m</t>
  </si>
  <si>
    <t>-304752369</t>
  </si>
  <si>
    <t>"vybourání obrubníků" 10,00"m"</t>
  </si>
  <si>
    <t>255353274</t>
  </si>
  <si>
    <t>"předpoklad 40 dní, čerpání 10h/den" 40*10</t>
  </si>
  <si>
    <t>-1405722920</t>
  </si>
  <si>
    <t>"předpoklad 40 dní" 40"dní</t>
  </si>
  <si>
    <t>1891368093</t>
  </si>
  <si>
    <t>"dle podélného profilu - plynovod" 2"ks"*1,40"m"</t>
  </si>
  <si>
    <t>-932218368</t>
  </si>
  <si>
    <t>"dle podélného profilu - elektro" 2"ks"*1,40"m"</t>
  </si>
  <si>
    <t>1607552529</t>
  </si>
  <si>
    <t>"mírně zasíťovaná lokalita" 2/100*(1,99*2+0,995+445,133*2+222,567)"m3"</t>
  </si>
  <si>
    <t>-1540827785</t>
  </si>
  <si>
    <t>"zeleň tl 0,15m" (2,10*2,30)</t>
  </si>
  <si>
    <t>"zeleň tl 0,15m" (3,31*1,40)</t>
  </si>
  <si>
    <t>"zeleň tl 0,15m" (42,04*1,00)</t>
  </si>
  <si>
    <t>131251100</t>
  </si>
  <si>
    <t>Hloubení jam nezapažených v hornině třídy těžitelnosti I skupiny 3 objem do 20 m3 strojně</t>
  </si>
  <si>
    <t>1138938900</t>
  </si>
  <si>
    <t>Hloubení nezapažených jam a zářezů strojně s urovnáním dna do předepsaného profilu a spádu v hornině třídy těžitelnosti I skupiny 3 do 20 m3</t>
  </si>
  <si>
    <t>"stáv armat šachta" (2,10*2,30*0,80)</t>
  </si>
  <si>
    <t>Odpočet zpevněných ploch</t>
  </si>
  <si>
    <t>"komunikace asfalt tl. 0,42m"-(2,10*2,30)*0,42</t>
  </si>
  <si>
    <t>"zeleň tl 0,15m" -(2,10*2,30)*0,15</t>
  </si>
  <si>
    <t>"Z toho v tř. 3 předpoklad 40%" 4,974"m3"*0,4</t>
  </si>
  <si>
    <t>131351100</t>
  </si>
  <si>
    <t>Hloubení jam nezapažených v hornině třídy těžitelnosti II skupiny 4 objem do 20 m3 strojně</t>
  </si>
  <si>
    <t>922415279</t>
  </si>
  <si>
    <t>Hloubení nezapažených jam a zářezů strojně s urovnáním dna do předepsaného profilu a spádu v hornině třídy těžitelnosti II skupiny 4 do 20 m3</t>
  </si>
  <si>
    <t>"celkový výkop dle hloubení jam v tř.3, v tř.4 předpoklad 40%" 4,974"m3"*0,40</t>
  </si>
  <si>
    <t>131451100</t>
  </si>
  <si>
    <t>Hloubení jam nezapažených v hornině třídy těžitelnosti II skupiny 5 objem do 20 m3 strojně</t>
  </si>
  <si>
    <t>-1896624877</t>
  </si>
  <si>
    <t>Hloubení nezapažených jam a zářezů strojně s urovnáním dna do předepsaného profilu a spádu v hornině třídy těžitelnosti II skupiny 5 do 20 m3</t>
  </si>
  <si>
    <t>"celkový výkop dle hloubení jam v tř.3, v tř.5 předpoklad 20%" 4,974"m3"*0,20</t>
  </si>
  <si>
    <t>-2068555751</t>
  </si>
  <si>
    <t>Vodovod řad A - LT DN150 (od stávajícího terénu)</t>
  </si>
  <si>
    <t>"km 0,00000-0,00184" 1,84*(1,29+1,28)*0,5*1,40</t>
  </si>
  <si>
    <t>"0,00184-0,04153" 39,69*(1,28+1,70)*0,5*1,40</t>
  </si>
  <si>
    <t>"0,04153-0,08528" 43,75*(1,70+1,70)*0,5*1,40</t>
  </si>
  <si>
    <t>"0,08528-0,14458" 59,30*(1,70+1,86)*0,5*1,40</t>
  </si>
  <si>
    <t>"0,14458-0,16108" 16,50*(1,86+1,84)*0,5*1,40</t>
  </si>
  <si>
    <t>"0,16108-0,18017" 19,09*(1,84+1,67)*0,5*1,40</t>
  </si>
  <si>
    <t>"0,18017-0,21277" 32,60*(1,67+1,73)*0,5*1,40</t>
  </si>
  <si>
    <t>"0,21277-0,22982" 17,05*(1,73+1,70)*0,5*1,40</t>
  </si>
  <si>
    <t>"0,22982-0,28274" 52,92*(1,70+1,69)*0,5*1,40</t>
  </si>
  <si>
    <t>"0,28274-0,30426" 21,52*(1,69+1,68)*0,5*1,40</t>
  </si>
  <si>
    <t>"0,30426-0,33766" 33,40*(1,68+1,64)*0,5*1,40</t>
  </si>
  <si>
    <t>"0,33766-0,37703" 39,37*(1,64+1,66)*0,5*1,40</t>
  </si>
  <si>
    <t>"0,37703-0,39067" 13,64*(1,66+1,66)*0,5*1,40</t>
  </si>
  <si>
    <t>"0,39067-0,40829" 17,62*(1,66+1,67)*0,5*1,40</t>
  </si>
  <si>
    <t>"napojení na stáv vodovod - LT DN80" 22,10*1,40*1,40</t>
  </si>
  <si>
    <t>"napojení na stáv vodovod - LT DN100" 28,00*1,40*1,40</t>
  </si>
  <si>
    <t>"přepojení přípojky plast DN80" 13,60*1,40*1,40</t>
  </si>
  <si>
    <t>"přípojka plast d63" 16,40*1,40*1,00</t>
  </si>
  <si>
    <t>"přípojka plast d32" 242,50*1,40*1,00</t>
  </si>
  <si>
    <t>Odpočet vybourané komunikace - hl řad + přepoje</t>
  </si>
  <si>
    <t>"komunikace asfalt tl. 0,42m"-((408,29-83,20)*1,40+39,64*1,40)*0,42</t>
  </si>
  <si>
    <t>"chodník tl 0,24m" -(83,20*1,40+7,14*1,40)*0,24</t>
  </si>
  <si>
    <t>"zeleň tl 0,15m" -(3,31*1,40)*0,15</t>
  </si>
  <si>
    <t>Odpočet vybourané komunikace - přípojky</t>
  </si>
  <si>
    <t>"komunikace asfalt tl. 0,42m"-(1,80*1,40+(164,16-1,80)*1,00)*0,42</t>
  </si>
  <si>
    <t>"chodník tl 0,24m" -(2,16*1,40+(31,21-2,16)*1,00)*0,24</t>
  </si>
  <si>
    <t>"zeleň tl 0,15m" -(42,04*1,00)*0,15</t>
  </si>
  <si>
    <t>"štěrková plocha tl 0,25m" -(9,59*1,40+(20,72-9,59)*1,00)*0,25</t>
  </si>
  <si>
    <t xml:space="preserve">"zatravňovací dlažba tl. 0,24m" -(14,28*1,00)*0,24 </t>
  </si>
  <si>
    <t>"Z toho v tř. 3 předpoklad 40%" 1112,833"m3"*0,4</t>
  </si>
  <si>
    <t>1577581355</t>
  </si>
  <si>
    <t>"celkový výkop dle hloubení rýh v tř.3, v tř.4 předpoklad 40%" 1112,833"m3"*0,40</t>
  </si>
  <si>
    <t>622048031</t>
  </si>
  <si>
    <t>"celkový výkop dle hloubení rýh v tř.3, v tř.5 předpoklad 20%" 1112,833"m3"*0,20</t>
  </si>
  <si>
    <t>-545577197</t>
  </si>
  <si>
    <t>"km 0,00000-0,00184" 1,84*(1,29+1,28)*0,5*2</t>
  </si>
  <si>
    <t>"0,00184-0,04153" 39,69*(1,28+1,70)*0,5*2</t>
  </si>
  <si>
    <t>"0,04153-0,08528" 43,75*(1,70+1,70)*0,5*2</t>
  </si>
  <si>
    <t>"0,08528-0,14458" 59,30*(1,70+1,86)*0,5*2</t>
  </si>
  <si>
    <t>"0,14458-0,16108" 16,50*(1,86+1,84)*0,5*2</t>
  </si>
  <si>
    <t>"0,16108-0,18017" 19,09*(1,84+1,67)*0,5*2</t>
  </si>
  <si>
    <t>"0,18017-0,21277" 32,60*(1,67+1,73)*0,5*2</t>
  </si>
  <si>
    <t>"0,21277-0,22982" 17,05*(1,73+1,70)*0,5*2</t>
  </si>
  <si>
    <t>"0,22982-0,28274" 52,92*(1,70+1,69)*0,5*2</t>
  </si>
  <si>
    <t>"0,28274-0,30426" 21,52*(1,69+1,68)*0,5*2</t>
  </si>
  <si>
    <t>"0,30426-0,33766" 33,40*(1,68+1,64)*0,5*2</t>
  </si>
  <si>
    <t>"0,33766-0,37703" 39,37*(1,64+1,66)*0,5*2</t>
  </si>
  <si>
    <t>"0,37703-0,39067" 13,64*(1,66+1,66)*0,5*2</t>
  </si>
  <si>
    <t>"0,39067-0,40829" 17,62*(1,66+1,67)*0,5*2</t>
  </si>
  <si>
    <t>"napojení na stáv vodovod - LT DN80" 22,10*1,40*2</t>
  </si>
  <si>
    <t>"napojení na stáv vodovod - LT DN100" 28,00*1,40*2</t>
  </si>
  <si>
    <t>"přepojení přípojky plast DN80" 13,60*1,40*2</t>
  </si>
  <si>
    <t>"přípojka plast d63" 16,40*1,40*2</t>
  </si>
  <si>
    <t>"přípojka plast d32" 242,50*1,40*2</t>
  </si>
  <si>
    <t>915845549</t>
  </si>
  <si>
    <t>"dle zřízení příložného pažení rýh do 2m" 2280,211"m2"</t>
  </si>
  <si>
    <t>162451106</t>
  </si>
  <si>
    <t>Vodorovné přemístění přes 1 500 do 2000 m výkopku/sypaniny z horniny třídy těžitelnosti I skupiny 1 až 3</t>
  </si>
  <si>
    <t>-1461136412</t>
  </si>
  <si>
    <t>Vodorovné přemístění výkopku nebo sypaniny po suchu na obvyklém dopravním prostředku, bez naložení výkopku, avšak se složením bez rozhrnutí z horniny třídy těžitelnosti I skupiny 1 až 3 na vzdálenost přes 1 500 do 2 000 m</t>
  </si>
  <si>
    <t>"dovoz na / z deponie - vytěžený mat pro obsyp" 381,461"m3"*2</t>
  </si>
  <si>
    <t>"dovoz z deponie - nakupovaný materiál pro lože" 92,068"m3"</t>
  </si>
  <si>
    <t>"dovoz materiálu pro zásyp nakupovaný - z deponie (50% z celkového množství zásypu)" 641,219"m3"*0,5</t>
  </si>
  <si>
    <t>"dovoz materiálu pro zásyp - na / z deponie (50% z celkového množství zásypu)" 641,219"m3"*0,5*2</t>
  </si>
  <si>
    <t>"ornice na deponii" 51,504"m2"*0,15</t>
  </si>
  <si>
    <t>"ornice z deponie" 51,504"m2"*0,15</t>
  </si>
  <si>
    <t>"v tř 3 předpoklad 40%" 1832,271"m3"*0,4</t>
  </si>
  <si>
    <t>162451126</t>
  </si>
  <si>
    <t>Vodorovné přemístění přes 1 500 do 2000 m výkopku/sypaniny z horniny třídy těžitelnosti II skupiny 4 a 5</t>
  </si>
  <si>
    <t>479361673</t>
  </si>
  <si>
    <t>Vodorovné přemístění výkopku nebo sypaniny po suchu na obvyklém dopravním prostředku, bez naložení výkopku, avšak se složením bez rozhrnutí z horniny třídy těžitelnosti II skupiny 4 a 5 na vzdálenost přes 1 500 do 2 000 m</t>
  </si>
  <si>
    <t>"celkový odvoz dle odvozu do 2km v tř3, v tř 4+5 předpoklad 60%" 1832,271"m3"*0,6</t>
  </si>
  <si>
    <t>162651111</t>
  </si>
  <si>
    <t>Vodorovné přemístění přes 3 000 do 4000 m výkopku/sypaniny z horniny třídy těžitelnosti I skupiny 1 až 3</t>
  </si>
  <si>
    <t>1699008584</t>
  </si>
  <si>
    <t>Vodorovné přemístění výkopku nebo sypaniny po suchu na obvyklém dopravním prostředku, bez naložení výkopku, avšak se složením bez rozhrnutí z horniny třídy těžitelnosti I skupiny 1 až 3 na vzdálenost přes 3 000 do 4 000 m</t>
  </si>
  <si>
    <t>"Zemina vytěžená" (1,99*2+0,995+445,133*2+222,567)"m3"</t>
  </si>
  <si>
    <t>"zemina ponechaná pro zásyp (50% z původní zeminy)" -641,219"m3"*0,5</t>
  </si>
  <si>
    <t>"zemina ponechaná pro obsyp (100% z původní zeminy)" -381,461"m3"</t>
  </si>
  <si>
    <t>"v tř3 předpoklad 40%" 415,737"m3"*0,4</t>
  </si>
  <si>
    <t>162651131</t>
  </si>
  <si>
    <t>Vodorovné přemístění přes 3 000 do 4000 m výkopku/sypaniny z horniny třídy těžitelnosti II skupiny 4 a 5</t>
  </si>
  <si>
    <t>1303062671</t>
  </si>
  <si>
    <t>Vodorovné přemístění výkopku nebo sypaniny po suchu na obvyklém dopravním prostředku, bez naložení výkopku, avšak se složením bez rozhrnutí z horniny třídy těžitelnosti II skupiny 4 a 5 na vzdálenost přes 3 000 do 4 000 m</t>
  </si>
  <si>
    <t>"celkový odvoz dle odvozu do 4km v tř 3, v tř4+5 předpoklad 60%" 415,737"m3"*0,6</t>
  </si>
  <si>
    <t>-649817372</t>
  </si>
  <si>
    <t>"dovoz z deponie - vytěžený mat pro obsyp" 381,461"m3"</t>
  </si>
  <si>
    <t>"dovoz materiálu pro zásyp - z deponie (50% z celkového množství zásypu)" 641,219"m3"*0,5</t>
  </si>
  <si>
    <t>"v tř 3 předpoklad 40%" 1122,475"m3"*0,4</t>
  </si>
  <si>
    <t>167151112</t>
  </si>
  <si>
    <t>Nakládání výkopku z hornin třídy těžitelnosti II skupiny 4 a 5 přes 100 m3</t>
  </si>
  <si>
    <t>1192534726</t>
  </si>
  <si>
    <t>Nakládání, skládání a překládání neulehlého výkopku nebo sypaniny strojně nakládání, množství přes 100 m3, z hornin třídy těžitelnosti II, skupiny 4 a 5</t>
  </si>
  <si>
    <t>"celkové nakládání dle nakládání v tř3, v tř 4+5 předpoklad 60%" 1122,475"m3"*0,6</t>
  </si>
  <si>
    <t>-20971480</t>
  </si>
  <si>
    <t>"Zemina vytěžená na deponii / skládku" (1,99*2+0,995+445,133*2+222,567)"m3"</t>
  </si>
  <si>
    <t>171201211.R</t>
  </si>
  <si>
    <t>Poplatek za uložení stavebního odpadu - zeminy a kameniva na skládce</t>
  </si>
  <si>
    <t>1499140628</t>
  </si>
  <si>
    <t>Poplatek za uložení stavebního odpadu na skládce (skládkovné) zeminy a kameniva zatříděného do Katalogu odpadů pod kódem 170 504</t>
  </si>
  <si>
    <t>Poznámka k položce:_x000d_
Aktuální cena skládky Benátky nad Jizerou, ul. Průmyslová</t>
  </si>
  <si>
    <t>"Zemina vytěžená na skládku" (1,99*2+0,995+445,133*2+222,567)"m3"</t>
  </si>
  <si>
    <t>"předpoklad 2000kg/m3" 415,737"m3"*2,00</t>
  </si>
  <si>
    <t>1271475997</t>
  </si>
  <si>
    <t>"celkový výkop" (1,99*2+0,995+445,133*2+222,567)"m3"</t>
  </si>
  <si>
    <t>"Obsyp potrubí" -381,461"m3"</t>
  </si>
  <si>
    <t>"podkladní lože" -92,068"m3"</t>
  </si>
  <si>
    <t>"bloky" -2,709"m3"</t>
  </si>
  <si>
    <t>"LT DN80" -22,10*(3,14*0,05*0,05)</t>
  </si>
  <si>
    <t>"LT DN100" -28,00*(3,14*0,06*0,06)</t>
  </si>
  <si>
    <t>"LT DN150" -409,00*(3,14*0,085*0,085)</t>
  </si>
  <si>
    <t>"plast DN80" -13,60*(3,14*0,045*0,045)</t>
  </si>
  <si>
    <t>Zásyp stáv šachet</t>
  </si>
  <si>
    <t>"stáv armat šachta" (1,60*1,80*1,70)</t>
  </si>
  <si>
    <t>"stáv armat šachta" (1,60*1,80*1,60)</t>
  </si>
  <si>
    <t>1126592441</t>
  </si>
  <si>
    <t>"nakupovaný materiál pro zásyp - 50%, předpoklad 1800kg/m3" 641,219"m3"*0,5*1,8</t>
  </si>
  <si>
    <t>-2035035285</t>
  </si>
  <si>
    <t xml:space="preserve">"dle zpětného zásypu zeminou (50%)" 641,219"m3"*0,5  </t>
  </si>
  <si>
    <t xml:space="preserve">"dle opsypu zeminou (100%)" 381,461"m3"*1,0  </t>
  </si>
  <si>
    <t>746646182</t>
  </si>
  <si>
    <t>"LT DN80" 22,10*(1,40*0,40 - 3,14*0,05*0,05)</t>
  </si>
  <si>
    <t>"LT DN100" 28,00*(1,40*0,42 - 3,14*0,06*0,06)</t>
  </si>
  <si>
    <t>"LT DN150" 409,00*(1,40*0,47 - 3,14*0,085*0,085)</t>
  </si>
  <si>
    <t>"plast DN80" 13,60*(1,40*0,39 - 3,14*0,045*0,045)</t>
  </si>
  <si>
    <t>"plast d63" 16,40*(1,00*0,36)</t>
  </si>
  <si>
    <t>"plast d32" 242,50*(1,00*0,33)</t>
  </si>
  <si>
    <t>-408240199</t>
  </si>
  <si>
    <t>-688562458</t>
  </si>
  <si>
    <t>"pův komunikace - provizorní povrch, celková tl 0,42m"</t>
  </si>
  <si>
    <t>"pův dlažba - provizorní povrch tl 0,24m"</t>
  </si>
  <si>
    <t>"odpočet kompletní obnovy" -(2,16*1,40+5,58*1,00+2,25*1,00+2,91*1,00+1,45*1,00)</t>
  </si>
  <si>
    <t>"kompletní obnova chodníku ze zámkové dlažby" (2,16*1,40+5,58*1,00+2,25*1,00+2,91*1,00+1,45*1,00)</t>
  </si>
  <si>
    <t>Zatravňovací dlažba - provizorní povrch tl 0,24m</t>
  </si>
  <si>
    <t>"odpočet kompletní obnovy" -(4,78*1,00)</t>
  </si>
  <si>
    <t>"kompletní obnova zatravňovací dlažby" (4,78*1,00)</t>
  </si>
  <si>
    <t>-38488231</t>
  </si>
  <si>
    <t>"LT DN80" 22,10*1,40*0,10</t>
  </si>
  <si>
    <t>"LT DN100" 28,00*1,40*0,10</t>
  </si>
  <si>
    <t>"LT DN150" 409,00*1,40*0,10</t>
  </si>
  <si>
    <t>"plast DN80" 13,60*1,40*0,10</t>
  </si>
  <si>
    <t>"plast d63" 16,40*1,00*0,10</t>
  </si>
  <si>
    <t>"plast d32" 242,50*1,00*0,10</t>
  </si>
  <si>
    <t>1052626789</t>
  </si>
  <si>
    <t>"blok pro kolena 11°" 3"ks"*(0,80*0,25*0,66)</t>
  </si>
  <si>
    <t>"blok pro kolena 22°" 1"ks"*(0,26*0,35*0,66)</t>
  </si>
  <si>
    <t>"blok pro kolena 30°" 2"ks"*(0,35*0,35*0,66)</t>
  </si>
  <si>
    <t>"blok pro kolena 45°" 4"ks"*(0,48*0,35*0,66)</t>
  </si>
  <si>
    <t>"blok pro kolena 90°" 1"ks"*(0,83*0,35*0,71)</t>
  </si>
  <si>
    <t>"blok pro T/A kusy°" 9"ks"*(0,61*0,35*0,75)</t>
  </si>
  <si>
    <t>819142156</t>
  </si>
  <si>
    <t>"blok pro kolena 11°" 3"ks"*(0,80+0,66)*2*0,25</t>
  </si>
  <si>
    <t>"blok pro kolena 22°" 1"ks"*(0,26+0,66)*2*0,35</t>
  </si>
  <si>
    <t>"blok pro kolena 30°" 2"ks"*(0,35+0,66)*2*0,35</t>
  </si>
  <si>
    <t>"blok pro kolena 45°" 4"ks"*(0,48+0,66)*2*0,35</t>
  </si>
  <si>
    <t>"blok pro kolena 90°" 1"ks"*(0,83+0,71)*2*0,35</t>
  </si>
  <si>
    <t>"blok pro T/A kusy°" 9"ks"*(0,61+0,75)*2*0,35</t>
  </si>
  <si>
    <t>564831112</t>
  </si>
  <si>
    <t>Podklad ze štěrkodrtě ŠD plochy přes 100 m2 tl 110 mm</t>
  </si>
  <si>
    <t>-1607587149</t>
  </si>
  <si>
    <t>Podklad ze štěrkodrti ŠD s rozprostřením a zhutněním plochy přes 100 m2, po zhutnění tl. 110 mm</t>
  </si>
  <si>
    <t>"pův komunikace - provizorní povrch, celková tl 0,42m (z toho 0,32m ŠD + 0,10m asfaltového recyklátu)"</t>
  </si>
  <si>
    <t>-548950565</t>
  </si>
  <si>
    <t>564851012</t>
  </si>
  <si>
    <t>Podklad ze štěrkodrtě ŠD plochy do 100 m2 tl 160 mm</t>
  </si>
  <si>
    <t>1536486595</t>
  </si>
  <si>
    <t>Podklad ze štěrkodrti ŠD s rozprostřením a zhutněním plochy jednotlivě do 100 m2, po zhutnění tl. 160 mm</t>
  </si>
  <si>
    <t>564861112</t>
  </si>
  <si>
    <t>Podklad ze štěrkodrtě ŠD plochy přes 100 m2 tl 210 mm</t>
  </si>
  <si>
    <t>-699356257</t>
  </si>
  <si>
    <t>Podklad ze štěrkodrti ŠD s rozprostřením a zhutněním plochy přes 100 m2, po zhutnění tl. 210 mm</t>
  </si>
  <si>
    <t>564861115</t>
  </si>
  <si>
    <t>Podklad ze štěrkodrtě ŠD plochy přes 100 m2 tl 240 mm</t>
  </si>
  <si>
    <t>282007796</t>
  </si>
  <si>
    <t>Podklad ze štěrkodrti ŠD s rozprostřením a zhutněním plochy přes 100 m2, po zhutnění tl. 240 mm</t>
  </si>
  <si>
    <t>Pův dlažba - provizorní povrch tl 0,24m</t>
  </si>
  <si>
    <t>-208440094</t>
  </si>
  <si>
    <t>564931412</t>
  </si>
  <si>
    <t>Podklad z asfaltového recyklátu plochy přes 100 m2 tl 100 mm</t>
  </si>
  <si>
    <t>-92619205</t>
  </si>
  <si>
    <t>Podklad nebo podsyp z asfaltového recyklátu s rozprostřením a zhutněním plochy přes 100 m2, po zhutnění tl. 100 mm</t>
  </si>
  <si>
    <t>-1775040227</t>
  </si>
  <si>
    <t>-1572772437</t>
  </si>
  <si>
    <t>15,214*1,03 'Přepočtené koeficientem množství</t>
  </si>
  <si>
    <t>596411111</t>
  </si>
  <si>
    <t>Kladení dlažby z vegetačních tvárnic komunikací pro pěší tl 80 mm pl do 50 m2</t>
  </si>
  <si>
    <t>164464506</t>
  </si>
  <si>
    <t>Kladení dlažby z betonových vegetačních dlaždic komunikací pro pěší s ložem z kameniva těženého nebo drceného tl. do 40 mm, s vyplněním spár a vegetačních otvorů, s hutněním vibrováním tl. 80 mm, pro plochy do 50 m2</t>
  </si>
  <si>
    <t>73438239</t>
  </si>
  <si>
    <t>4,78*1,03 'Přepočtené koeficientem množství</t>
  </si>
  <si>
    <t>850245121</t>
  </si>
  <si>
    <t>Výřez nebo výsek na potrubí z trub litinových tlakových nebo plastických hmot DN 80</t>
  </si>
  <si>
    <t>-386073365</t>
  </si>
  <si>
    <t>"napojení na stávající vodovod LT 80" 1"ks"</t>
  </si>
  <si>
    <t>-2118760732</t>
  </si>
  <si>
    <t>851241131</t>
  </si>
  <si>
    <t>Montáž potrubí z trub litinových hrdlových s integrovaným těsněním otevřený výkop DN 80</t>
  </si>
  <si>
    <t>1659530890</t>
  </si>
  <si>
    <t>Montáž potrubí z trub litinových tlakových hrdlových v otevřeném výkopu s integrovaným těsněním DN 80</t>
  </si>
  <si>
    <t>"přepojení na vedlejší řady" 22,10"m"</t>
  </si>
  <si>
    <t>55251004</t>
  </si>
  <si>
    <t>trouba vodovodní litinová hrdlová Zn+Al (85/15) 400g/m2+modrý epoxid dl 6m DN 80</t>
  </si>
  <si>
    <t>755444878</t>
  </si>
  <si>
    <t>22,10"m"</t>
  </si>
  <si>
    <t>22,1*1,01 'Přepočtené koeficientem množství</t>
  </si>
  <si>
    <t>-2103199962</t>
  </si>
  <si>
    <t>"přepojení na vedlejší řady" 28,00"m"</t>
  </si>
  <si>
    <t>1428614907</t>
  </si>
  <si>
    <t>28,00"m"</t>
  </si>
  <si>
    <t>28*1,01 'Přepočtené koeficientem množství</t>
  </si>
  <si>
    <t>-31461085</t>
  </si>
  <si>
    <t>"zámkový spoj" 2"ks"</t>
  </si>
  <si>
    <t>851311131</t>
  </si>
  <si>
    <t>Montáž potrubí z trub litinových hrdlových s integrovaným těsněním otevřený výkop DN 150</t>
  </si>
  <si>
    <t>1003103324</t>
  </si>
  <si>
    <t>Montáž potrubí z trub litinových tlakových hrdlových v otevřeném výkopu s integrovaným těsněním DN 150</t>
  </si>
  <si>
    <t>"řad A" 408,30"m"</t>
  </si>
  <si>
    <t>55251007</t>
  </si>
  <si>
    <t>trouba vodovodní litinová hrdlová Zn+Al (85/15) 400g/m2+modrý epoxid dl 6m DN 150</t>
  </si>
  <si>
    <t>1304694095</t>
  </si>
  <si>
    <t>408,30"m"</t>
  </si>
  <si>
    <t>408,3*1,01 'Přepočtené koeficientem množství</t>
  </si>
  <si>
    <t>857241131</t>
  </si>
  <si>
    <t>Montáž litinových tvarovek jednoosých hrdlových otevřený výkop s integrovaným těsněním DN 80</t>
  </si>
  <si>
    <t>-1549330611</t>
  </si>
  <si>
    <t>Montáž litinových tvarovek na potrubí litinovém tlakovém jednoosých na potrubí z trub hrdlových v otevřeném výkopu, kanálu nebo v šachtě s integrovaným těsněním DN 80</t>
  </si>
  <si>
    <t>(1+1+14+1+24+2)"ks"</t>
  </si>
  <si>
    <t>55253928</t>
  </si>
  <si>
    <t>koleno hrdlové z tvárné litiny,práškový epoxid tl 250µm MMK-kus DN 80-30°</t>
  </si>
  <si>
    <t>-1833667883</t>
  </si>
  <si>
    <t>709305614</t>
  </si>
  <si>
    <t>GF-WAGA M/J 3007 Plus EPDM těs.- spojka DN 80</t>
  </si>
  <si>
    <t>1111731148</t>
  </si>
  <si>
    <t>632003203216</t>
  </si>
  <si>
    <t>TVAROVKA ISO SPOJKA 32-32</t>
  </si>
  <si>
    <t>-1956401436</t>
  </si>
  <si>
    <t>"dle kladečského schéma" 14"ks"</t>
  </si>
  <si>
    <t>632006306316</t>
  </si>
  <si>
    <t>TVAROVKA ISO SPOJKA 63-63</t>
  </si>
  <si>
    <t>-172711640</t>
  </si>
  <si>
    <t>589000200100.R1</t>
  </si>
  <si>
    <t>Vsuvka mosazná d32</t>
  </si>
  <si>
    <t>984184923</t>
  </si>
  <si>
    <t>"dle kladečského schéma" 24"ks"</t>
  </si>
  <si>
    <t>589000200100.R2</t>
  </si>
  <si>
    <t>Vsuvka mosazná d63</t>
  </si>
  <si>
    <t>2101061035</t>
  </si>
  <si>
    <t>857242122</t>
  </si>
  <si>
    <t>Montáž litinových tvarovek jednoosých přírubových otevřený výkop DN 80</t>
  </si>
  <si>
    <t>1053866240</t>
  </si>
  <si>
    <t>Montáž litinových tvarovek na potrubí litinovém tlakovém jednoosých na potrubí z trub přírubových v otevřeném výkopu, kanálu nebo v šachtě DN 80</t>
  </si>
  <si>
    <t>(1+2+1+2+1)"ks"</t>
  </si>
  <si>
    <t>55253892</t>
  </si>
  <si>
    <t>tvarovka přírubová s hrdlem z tvárné litiny,práškový epoxid tl 250µm EU-kus dl 130mm DN 80</t>
  </si>
  <si>
    <t>-81848439</t>
  </si>
  <si>
    <t>854008000016</t>
  </si>
  <si>
    <t>TVAROVKA OBLOUK 45° 80</t>
  </si>
  <si>
    <t>-943171547</t>
  </si>
  <si>
    <t>853008000016</t>
  </si>
  <si>
    <t>TVAROVKA OBLOUK 90° 80</t>
  </si>
  <si>
    <t>-667412291</t>
  </si>
  <si>
    <t>505008020016</t>
  </si>
  <si>
    <t>KOLENO PATNÍ PŘÍRUBOVÉ DLOUHÉ 80</t>
  </si>
  <si>
    <t>-1802401141</t>
  </si>
  <si>
    <t>709355614</t>
  </si>
  <si>
    <t>GF-WAGA M/J 3057 Plus EPDM těs.- spojka s přírubou DN80</t>
  </si>
  <si>
    <t>-916136983</t>
  </si>
  <si>
    <t>-690817517</t>
  </si>
  <si>
    <t>55253929</t>
  </si>
  <si>
    <t>koleno hrdlové z tvárné litiny,práškový epoxid tl 250µm MMK-kus DN 100-30°</t>
  </si>
  <si>
    <t>1995525729</t>
  </si>
  <si>
    <t>709305616</t>
  </si>
  <si>
    <t>GF-WAGA M/J 3007 Plus EPDM těs.- spojka DN 100</t>
  </si>
  <si>
    <t>-1979161036</t>
  </si>
  <si>
    <t>60385618</t>
  </si>
  <si>
    <t>55253893</t>
  </si>
  <si>
    <t>tvarovka přírubová s hrdlem z tvárné litiny,práškový epoxid tl 250µm EU-kus dl 130mm DN 100</t>
  </si>
  <si>
    <t>-1488640585</t>
  </si>
  <si>
    <t>"dle kladečského schéma" 5"ks"</t>
  </si>
  <si>
    <t>465551390</t>
  </si>
  <si>
    <t>1660832218</t>
  </si>
  <si>
    <t>857311131</t>
  </si>
  <si>
    <t>Montáž litinových tvarovek jednoosých hrdlových otevřený výkop s integrovaným těsněním DN 150</t>
  </si>
  <si>
    <t>-1644445576</t>
  </si>
  <si>
    <t>Montáž litinových tvarovek na potrubí litinovém tlakovém jednoosých na potrubí z trub hrdlových v otevřeném výkopu, kanálu nebo v šachtě s integrovaným těsněním DN 150</t>
  </si>
  <si>
    <t>(3+1+1+1)"ks"</t>
  </si>
  <si>
    <t>55253907</t>
  </si>
  <si>
    <t>koleno hrdlové z tvárné litiny,práškový epoxid tl 250µm MMK-kus DN 150- 11,25°</t>
  </si>
  <si>
    <t>357943496</t>
  </si>
  <si>
    <t>55253919</t>
  </si>
  <si>
    <t>koleno hrdlové z tvárné litiny,práškový epoxid tl 250µm MMK-kus DN 150-22,5°</t>
  </si>
  <si>
    <t>1080915088</t>
  </si>
  <si>
    <t>55253943</t>
  </si>
  <si>
    <t>koleno hrdlové z tvárné litiny,práškový epoxid tl 250µm MMK-kus DN 150-45°</t>
  </si>
  <si>
    <t>-1898094817</t>
  </si>
  <si>
    <t>150ET45P63</t>
  </si>
  <si>
    <t>MK hrdlové koleno s jedním hrdlem MK DN 150/45°</t>
  </si>
  <si>
    <t>-623283856</t>
  </si>
  <si>
    <t>857312122</t>
  </si>
  <si>
    <t>Montáž litinových tvarovek jednoosých přírubových otevřený výkop DN 150</t>
  </si>
  <si>
    <t>-1608023980</t>
  </si>
  <si>
    <t>Montáž litinových tvarovek na potrubí litinovém tlakovém jednoosých na potrubí z trub přírubových v otevřeném výkopu, kanálu nebo v šachtě DN 150</t>
  </si>
  <si>
    <t>(9+1)"ks"</t>
  </si>
  <si>
    <t>55253895</t>
  </si>
  <si>
    <t>tvarovka přírubová s hrdlem z tvárné litiny,práškový epoxid tl 250µm EU-kus dl 135mm DN 150</t>
  </si>
  <si>
    <t>1897559148</t>
  </si>
  <si>
    <t>"dle kladečského schéma" 9"ks"</t>
  </si>
  <si>
    <t>855015010016</t>
  </si>
  <si>
    <t>TVAROVKA REDUKČNÍ FFR 150-100</t>
  </si>
  <si>
    <t>-1275546508</t>
  </si>
  <si>
    <t>857313131</t>
  </si>
  <si>
    <t>Montáž litinových tvarovek odbočných hrdlových otevřený výkop s integrovaným těsněním DN 150</t>
  </si>
  <si>
    <t>-19542432</t>
  </si>
  <si>
    <t>Montáž litinových tvarovek na potrubí litinovém tlakovém odbočných na potrubí z trub hrdlových v otevřeném výkopu, kanálu nebo v šachtě s integrovaným těsněním DN 150</t>
  </si>
  <si>
    <t>55253756</t>
  </si>
  <si>
    <t>tvarovka hrdlová s přírubovou odbočkou z tvárné litiny,práškový epoxid tl 250µm MMA-kus DN 150/80</t>
  </si>
  <si>
    <t>240205016</t>
  </si>
  <si>
    <t>"dle kladečského schéma" 4"ks"</t>
  </si>
  <si>
    <t>857314122</t>
  </si>
  <si>
    <t>Montáž litinových tvarovek odbočných přírubových otevřený výkop DN 150</t>
  </si>
  <si>
    <t>1864522509</t>
  </si>
  <si>
    <t>Montáž litinových tvarovek na potrubí litinovém tlakovém odbočných na potrubí z trub přírubových v otevřeném výkopu, kanálu nebo v šachtě DN 150</t>
  </si>
  <si>
    <t>851015008016</t>
  </si>
  <si>
    <t>TVAROVKA T KUS 150-80</t>
  </si>
  <si>
    <t>-1254483144</t>
  </si>
  <si>
    <t>851015010016</t>
  </si>
  <si>
    <t>TVAROVKA T KUS 150-100</t>
  </si>
  <si>
    <t>1817607194</t>
  </si>
  <si>
    <t>871161211</t>
  </si>
  <si>
    <t>Montáž potrubí z PE100 SDR 11 otevřený výkop svařovaných elektrotvarovkou D 32 x 3,0 mm</t>
  </si>
  <si>
    <t>-1443451974</t>
  </si>
  <si>
    <t>Montáž vodovodního potrubí z plastů v otevřeném výkopu z polyetylenu PE 100 svařovaných elektrotvarovkou SDR 11/PN16 D 32 x 3,0 mm</t>
  </si>
  <si>
    <t>242,50"m"</t>
  </si>
  <si>
    <t>28613110</t>
  </si>
  <si>
    <t>trubka vodovodní PE100 PN 16 SDR11 32x3,0mm</t>
  </si>
  <si>
    <t>1394492278</t>
  </si>
  <si>
    <t>242,5*1,015 'Přepočtené koeficientem množství</t>
  </si>
  <si>
    <t>871211211</t>
  </si>
  <si>
    <t>Montáž potrubí z PE100 SDR 11 otevřený výkop svařovaných elektrotvarovkou D 63 x 5,8 mm</t>
  </si>
  <si>
    <t>-828663259</t>
  </si>
  <si>
    <t>Montáž vodovodního potrubí z plastů v otevřeném výkopu z polyetylenu PE 100 svařovaných elektrotvarovkou SDR 11/PN16 D 63 x 5,8 mm</t>
  </si>
  <si>
    <t>16,40"m"</t>
  </si>
  <si>
    <t>28613113</t>
  </si>
  <si>
    <t>trubka vodovodní PE100 PN 16 SDR11 63x5,8mm</t>
  </si>
  <si>
    <t>1380236458</t>
  </si>
  <si>
    <t>16,4*1,015 'Přepočtené koeficientem množství</t>
  </si>
  <si>
    <t>871241211</t>
  </si>
  <si>
    <t>Montáž potrubí z PE100 SDR 11 otevřený výkop svařovaných elektrotvarovkou D 90 x 8,2 mm</t>
  </si>
  <si>
    <t>1360084056</t>
  </si>
  <si>
    <t>Montáž vodovodního potrubí z plastů v otevřeném výkopu z polyetylenu PE 100 svařovaných elektrotvarovkou SDR 11/PN16 D 90 x 8,2 mm</t>
  </si>
  <si>
    <t>13,60"m"</t>
  </si>
  <si>
    <t>28613115</t>
  </si>
  <si>
    <t>trubka vodovodní PE100 PN 16 SDR11 90x8,2mm</t>
  </si>
  <si>
    <t>1814108319</t>
  </si>
  <si>
    <t>13,6*1,015 'Přepočtené koeficientem množství</t>
  </si>
  <si>
    <t>877161101</t>
  </si>
  <si>
    <t>Montáž elektrospojek na vodovodním potrubí z PE trub d 32</t>
  </si>
  <si>
    <t>970264674</t>
  </si>
  <si>
    <t>Montáž tvarovek na vodovodním plastovém potrubí z polyetylenu PE 100 elektrotvarovek SDR 11/PN16 spojek, oblouků nebo redukcí d 32</t>
  </si>
  <si>
    <t>"dle kladečského schéma" 10"ks"</t>
  </si>
  <si>
    <t>-4812523</t>
  </si>
  <si>
    <t>877161110</t>
  </si>
  <si>
    <t>Montáž elektrokolen 45° na vodovodním potrubí z PE trub d 32</t>
  </si>
  <si>
    <t>-600837824</t>
  </si>
  <si>
    <t>Montáž tvarovek na vodovodním plastovém potrubí z polyetylenu PE 100 elektrotvarovek SDR 11/PN16 kolen 45° d 32</t>
  </si>
  <si>
    <t>"dle kladečského schéma" 48"ks"</t>
  </si>
  <si>
    <t>28615010</t>
  </si>
  <si>
    <t>elektrokoleno 45° PE 100 PN16 D 32mm</t>
  </si>
  <si>
    <t>386726770</t>
  </si>
  <si>
    <t>877211101</t>
  </si>
  <si>
    <t>Montáž elektrospojek na vodovodním potrubí z PE trub d 63</t>
  </si>
  <si>
    <t>610895665</t>
  </si>
  <si>
    <t>Montáž tvarovek na vodovodním plastovém potrubí z polyetylenu PE 100 elektrotvarovek SDR 11/PN16 spojek, oblouků nebo redukcí d 63</t>
  </si>
  <si>
    <t>580336011</t>
  </si>
  <si>
    <t>104</t>
  </si>
  <si>
    <t>877211110</t>
  </si>
  <si>
    <t>Montáž elektrokolen 45° na vodovodním potrubí z PE trub d 63</t>
  </si>
  <si>
    <t>2076719548</t>
  </si>
  <si>
    <t>Montáž tvarovek na vodovodním plastovém potrubí z polyetylenu PE 100 elektrotvarovek SDR 11/PN16 kolen 45° d 63</t>
  </si>
  <si>
    <t>105</t>
  </si>
  <si>
    <t>843215017</t>
  </si>
  <si>
    <t>106</t>
  </si>
  <si>
    <t>891181112</t>
  </si>
  <si>
    <t>Montáž vodovodních šoupátek otevřený výkop DN 40</t>
  </si>
  <si>
    <t>-619453939</t>
  </si>
  <si>
    <t>Montáž vodovodních armatur na potrubí šoupátek nebo klapek uzavíracích v otevřeném výkopu nebo v šachtách s osazením zemní soupravy (bez poklopů) DN 40</t>
  </si>
  <si>
    <t>24"ks"</t>
  </si>
  <si>
    <t>107</t>
  </si>
  <si>
    <t>51132114.D</t>
  </si>
  <si>
    <t xml:space="preserve">AVK PROFI-ISO šoupátko 5.11 litinové, přímé, závit-ISO, připojovací rozměry  32 x 1 1/4” - doprava ze skladu investora v Mladé Boleslavi (materiál dodá  VaK MB, ocenění pouze dopravy)</t>
  </si>
  <si>
    <t>-800271152</t>
  </si>
  <si>
    <t>108</t>
  </si>
  <si>
    <t>891211112</t>
  </si>
  <si>
    <t>Montáž vodovodních šoupátek otevřený výkop DN 50</t>
  </si>
  <si>
    <t>2047440798</t>
  </si>
  <si>
    <t>Montáž vodovodních armatur na potrubí šoupátek nebo klapek uzavíracích v otevřeném výkopu nebo v šachtách s osazením zemní soupravy (bez poklopů) DN 50</t>
  </si>
  <si>
    <t>109</t>
  </si>
  <si>
    <t>511632.D</t>
  </si>
  <si>
    <t xml:space="preserve">AVK PROFI-ISO šoupátko 5.11 litinové, přímé, závit-ISO, připojovací rozměry  63 x 2” - doprava ze skladu investora v Mladé Boleslavi (materiál dodá  VaK MB, ocenění pouze dopravy)</t>
  </si>
  <si>
    <t>-2084206171</t>
  </si>
  <si>
    <t>7731050.D</t>
  </si>
  <si>
    <t xml:space="preserve">AVK zemní teleskopická souprava 7.7 , přípojková, rozsah 1,05-1,75 m - doprava ze skladu investora v Mladé Boleslavi (materiál dodá  VaK MB, ocenění pouze dopravy)</t>
  </si>
  <si>
    <t>1762355427</t>
  </si>
  <si>
    <t>"dle kladečského schéma" 26"ks"</t>
  </si>
  <si>
    <t>891241112</t>
  </si>
  <si>
    <t>Montáž vodovodních šoupátek otevřený výkop DN 80</t>
  </si>
  <si>
    <t>1127960322</t>
  </si>
  <si>
    <t>Montáž vodovodních armatur na potrubí šoupátek nebo klapek uzavíracích v otevřeném výkopu nebo v šachtách s osazením zemní soupravy (bez poklopů) DN 80</t>
  </si>
  <si>
    <t>112</t>
  </si>
  <si>
    <t>400308000016.D</t>
  </si>
  <si>
    <t xml:space="preserve">ŠOUPĚ E3 PŘÍRUBOVÉ KRÁTKÉ 80 - doprava ze skladu investora v Mladé Boleslavi (materiál dodá  VaK MB, ocenění pouze dopravy)</t>
  </si>
  <si>
    <t>-619759309</t>
  </si>
  <si>
    <t>113</t>
  </si>
  <si>
    <t>950205010003.D</t>
  </si>
  <si>
    <t xml:space="preserve">SOUPRAVA ZEMNÍ TELESKOPICKÁ E2/E3-1,3 -1,8 50-100 (1,3-1,8m) - doprava ze skladu investora v Mladé Boleslavi (materiál dodá  VaK MB, ocenění pouze dopravy)</t>
  </si>
  <si>
    <t>100720649</t>
  </si>
  <si>
    <t>"pro šoupata DN80" 5"ks"</t>
  </si>
  <si>
    <t>"pro šoupata DN100" 5"ks"</t>
  </si>
  <si>
    <t>114</t>
  </si>
  <si>
    <t>1017918466</t>
  </si>
  <si>
    <t>344"ks"</t>
  </si>
  <si>
    <t>115</t>
  </si>
  <si>
    <t>891243321</t>
  </si>
  <si>
    <t>Montáž ventilů vodovodních odvzdušňovacích přírubových DN 80</t>
  </si>
  <si>
    <t>1704507128</t>
  </si>
  <si>
    <t>Montáž vodovodních armatur na potrubí ventilů odvzdušňovacích nebo zavzdušňovacích mechanických a plovákových přírubových na venkovních řadech DN 80</t>
  </si>
  <si>
    <t>116</t>
  </si>
  <si>
    <t>982208015016.D</t>
  </si>
  <si>
    <t xml:space="preserve">HYDRANT ODVZDUŠŇOVACÍ PN 1-16 1555/80 - doprava ze skladu investora v Mladé Boleslavi (materiál dodá  VaK MB, ocenění pouze dopravy)</t>
  </si>
  <si>
    <t>-568258005</t>
  </si>
  <si>
    <t>117</t>
  </si>
  <si>
    <t>891247111</t>
  </si>
  <si>
    <t>Montáž hydrantů podzemních DN 80</t>
  </si>
  <si>
    <t>-1306916075</t>
  </si>
  <si>
    <t>Montáž vodovodních armatur na potrubí hydrantů podzemních (bez osazení poklopů) DN 80</t>
  </si>
  <si>
    <t>118</t>
  </si>
  <si>
    <t>D49008015016.D</t>
  </si>
  <si>
    <t xml:space="preserve">HYDRANT PODZEMNÍ PLNOPRŮTOKOVÝ 80/1,50 m - doprava ze skladu investora v Mladé Boleslavi (materiál dodá  VaK MB, ocenění pouze dopravy)</t>
  </si>
  <si>
    <t>-441538608</t>
  </si>
  <si>
    <t>119</t>
  </si>
  <si>
    <t>-57935840</t>
  </si>
  <si>
    <t>400310000016.D</t>
  </si>
  <si>
    <t xml:space="preserve">ŠOUPĚ E3 PŘÍRUBOVÉ KRÁTKÉ 100 - doprava ze skladu investora v Mladé Boleslavi (materiál dodá  VaK MB, ocenění pouze dopravy)</t>
  </si>
  <si>
    <t>1856023177</t>
  </si>
  <si>
    <t>121</t>
  </si>
  <si>
    <t>891311112</t>
  </si>
  <si>
    <t>Montáž vodovodních šoupátek otevřený výkop DN 150</t>
  </si>
  <si>
    <t>341047035</t>
  </si>
  <si>
    <t>Montáž vodovodních armatur na potrubí šoupátek nebo klapek uzavíracích v otevřeném výkopu nebo v šachtách s osazením zemní soupravy (bez poklopů) DN 150</t>
  </si>
  <si>
    <t>122</t>
  </si>
  <si>
    <t>400315000016.D</t>
  </si>
  <si>
    <t xml:space="preserve">ŠOUPĚ E3 PŘÍRUBOVÉ KRÁTKÉ 150 - doprava ze skladu investora v Mladé Boleslavi (materiál dodá  VaK MB, ocenění pouze dopravy)</t>
  </si>
  <si>
    <t>2100762175</t>
  </si>
  <si>
    <t>123</t>
  </si>
  <si>
    <t>950212515003.D</t>
  </si>
  <si>
    <t xml:space="preserve">SOUPRAVA ZEMNÍ TELESKOPICKÁ E2/E3-1,3 -1,8 125-150 (1,3-1,8m) - doprava ze skladu investora v Mladé Boleslavi (materiál dodá  VaK MB, ocenění pouze dopravy)</t>
  </si>
  <si>
    <t>649030083</t>
  </si>
  <si>
    <t>"pro šoupata DN150" 9"ks"</t>
  </si>
  <si>
    <t>124</t>
  </si>
  <si>
    <t>891319111</t>
  </si>
  <si>
    <t>Montáž navrtávacích pasů na potrubí z jakýchkoli trub DN 150</t>
  </si>
  <si>
    <t>1860145639</t>
  </si>
  <si>
    <t>Montáž vodovodních armatur na potrubí navrtávacích pasů s ventilem Jt 1 MPa, na potrubí z trub litinových, ocelových nebo plastických hmot DN 150</t>
  </si>
  <si>
    <t>(24+2)"ks"</t>
  </si>
  <si>
    <t>125</t>
  </si>
  <si>
    <t>335015005416.D</t>
  </si>
  <si>
    <t xml:space="preserve">PAS NAVRTÁVACÍ HACOM 150-5/4" - doprava ze skladu investora v Mladé Boleslavi (materiál dodá  VaK MB, ocenění pouze dopravy)</t>
  </si>
  <si>
    <t>-642444731</t>
  </si>
  <si>
    <t>126</t>
  </si>
  <si>
    <t>335015000216.D</t>
  </si>
  <si>
    <t xml:space="preserve">PAS NAVRTÁVACÍ HACOM 150-2" - doprava ze skladu investora v Mladé Boleslavi (materiál dodá  VaK MB, ocenění pouze dopravy)</t>
  </si>
  <si>
    <t>-834858200</t>
  </si>
  <si>
    <t>127</t>
  </si>
  <si>
    <t>892233122.R</t>
  </si>
  <si>
    <t>Proplach a dezinfekce vodovodního potrubí d32 / d63 - kompletní provedení</t>
  </si>
  <si>
    <t>-1960104220</t>
  </si>
  <si>
    <t>"plast d63" 16,40"m"</t>
  </si>
  <si>
    <t>"plast d32" 242,50"m"</t>
  </si>
  <si>
    <t>892241111</t>
  </si>
  <si>
    <t>Tlaková zkouška vodou potrubí DN do 80</t>
  </si>
  <si>
    <t>-1314992972</t>
  </si>
  <si>
    <t>Tlakové zkoušky vodou na potrubí DN do 80</t>
  </si>
  <si>
    <t>"LT DN80" 22,10"m"</t>
  </si>
  <si>
    <t>"plast DN80" 13,60"m"</t>
  </si>
  <si>
    <t>129</t>
  </si>
  <si>
    <t>892241111.R</t>
  </si>
  <si>
    <t>Tlaková zkouška vodou potrubí d32 / d63 - kompletní provedení</t>
  </si>
  <si>
    <t>-1941730317</t>
  </si>
  <si>
    <t>130</t>
  </si>
  <si>
    <t>-1263171436</t>
  </si>
  <si>
    <t>"LT DN100" 28,00"m"</t>
  </si>
  <si>
    <t>131</t>
  </si>
  <si>
    <t>772862801</t>
  </si>
  <si>
    <t>132</t>
  </si>
  <si>
    <t>892351111</t>
  </si>
  <si>
    <t>Tlaková zkouška vodou potrubí DN 150 nebo 200</t>
  </si>
  <si>
    <t>1720983604</t>
  </si>
  <si>
    <t>Tlakové zkoušky vodou na potrubí DN 150 nebo 200</t>
  </si>
  <si>
    <t>"LT DN150" 408,30"m"</t>
  </si>
  <si>
    <t>133</t>
  </si>
  <si>
    <t>892353122</t>
  </si>
  <si>
    <t>Proplach a dezinfekce vodovodního potrubí DN 150 nebo 200</t>
  </si>
  <si>
    <t>1388867055</t>
  </si>
  <si>
    <t>1270611475</t>
  </si>
  <si>
    <t>4"ks</t>
  </si>
  <si>
    <t>135</t>
  </si>
  <si>
    <t>959410963</t>
  </si>
  <si>
    <t>"Vybourání 2ks armaturních šachet" 2"ks"</t>
  </si>
  <si>
    <t>136</t>
  </si>
  <si>
    <t>-1850300796</t>
  </si>
  <si>
    <t>(19+26)"ks"</t>
  </si>
  <si>
    <t>137</t>
  </si>
  <si>
    <t>175000000004.RD</t>
  </si>
  <si>
    <t xml:space="preserve">Poklop uliční plovoucí čtvercový pro šoupata s logem VaK MB - doprava ze skladu investora v Mladé Boleslavi (materiál dodá  VaK MB, ocenění pouze dopravy)</t>
  </si>
  <si>
    <t>343922806</t>
  </si>
  <si>
    <t>"dle kladečského schéma" 19"ks"</t>
  </si>
  <si>
    <t>138</t>
  </si>
  <si>
    <t>1442924012</t>
  </si>
  <si>
    <t>"uliční poklop pro šoupata" 19"ks"</t>
  </si>
  <si>
    <t>139</t>
  </si>
  <si>
    <t>899401113</t>
  </si>
  <si>
    <t>Osazení poklopů litinových hydrantových</t>
  </si>
  <si>
    <t>-1052662005</t>
  </si>
  <si>
    <t>140</t>
  </si>
  <si>
    <t>195000000002.R</t>
  </si>
  <si>
    <t xml:space="preserve">Poklop uliční plovoucí čtvercový pro hydranty s logem VaK MB - doprava ze skladu investora v Mladé Boleslavi (materiál dodá  VaK MB, ocenění pouze dopravy)</t>
  </si>
  <si>
    <t>1120037067</t>
  </si>
  <si>
    <t>141</t>
  </si>
  <si>
    <t>179000000000.RD</t>
  </si>
  <si>
    <t xml:space="preserve">Poklop uliční plovoucí čtvercový pro hydranty odvzdušňovací s logem VaK MB - doprava ze skladu investora v Mladé Boleslavi (materiál dodá  VaK MB, ocenění pouze dopravy)</t>
  </si>
  <si>
    <t>2016428066</t>
  </si>
  <si>
    <t>142</t>
  </si>
  <si>
    <t>348200000000</t>
  </si>
  <si>
    <t xml:space="preserve">PODKLAD. DESKA  POD HYDRANT.POKLOP</t>
  </si>
  <si>
    <t>710002033</t>
  </si>
  <si>
    <t>143</t>
  </si>
  <si>
    <t>-1441541031</t>
  </si>
  <si>
    <t>45"ks"</t>
  </si>
  <si>
    <t>144</t>
  </si>
  <si>
    <t>924725548</t>
  </si>
  <si>
    <t>145</t>
  </si>
  <si>
    <t>1804850394</t>
  </si>
  <si>
    <t>"vyplnění stáv potrubí DN80" 400,00*(3,14*0,04*0,04)</t>
  </si>
  <si>
    <t>"vyplnění stáv potrubí DN100" 430,00*(3,14*0,05*0,05)</t>
  </si>
  <si>
    <t>146</t>
  </si>
  <si>
    <t>Hutnící zkoušky</t>
  </si>
  <si>
    <t>1438893701</t>
  </si>
  <si>
    <t>"dle TZ (pro celou stavbu)" 40"ks"</t>
  </si>
  <si>
    <t>147</t>
  </si>
  <si>
    <t>919731123</t>
  </si>
  <si>
    <t>Zarovnání styčné plochy podkladu nebo krytu živičného tl přes 100 do 200 mm</t>
  </si>
  <si>
    <t>1509612474</t>
  </si>
  <si>
    <t>Zarovnání styčné plochy podkladu nebo krytu podél vybourané části komunikace nebo zpevněné plochy živičné tl. přes 100 do 200 mm</t>
  </si>
  <si>
    <t>Pův komunikace</t>
  </si>
  <si>
    <t>"komunikace asfalt" 2*(2,10+2,30)</t>
  </si>
  <si>
    <t>"komunikace asfalt" ((408,29-83,20)+39,64)</t>
  </si>
  <si>
    <t>"komunikace asfalt" (1,80+(164,16-1,80))</t>
  </si>
  <si>
    <t>148</t>
  </si>
  <si>
    <t>424585951</t>
  </si>
  <si>
    <t>149</t>
  </si>
  <si>
    <t>962052211</t>
  </si>
  <si>
    <t>Bourání zdiva nadzákladového ze ŽB přes 1 m3</t>
  </si>
  <si>
    <t>815622345</t>
  </si>
  <si>
    <t>Bourání zdiva železobetonového nadzákladového, objemu přes 1 m3</t>
  </si>
  <si>
    <t>"stáv armat šachta" (1,60*1,80*1,70 - 1,10*1,30*1,20)</t>
  </si>
  <si>
    <t>"stáv armat šachta" (1,60*1,80*1,60 - 1,10*1,30*1,10)</t>
  </si>
  <si>
    <t>150</t>
  </si>
  <si>
    <t>Odstranění stávajícího vystrojení armaturní šachty vč odvozu a likvidace</t>
  </si>
  <si>
    <t>2022841160</t>
  </si>
  <si>
    <t>151</t>
  </si>
  <si>
    <t>997013509</t>
  </si>
  <si>
    <t>Příplatek k odvozu suti a vybouraných hmot na skládku ZKD 1 km přes 1 km</t>
  </si>
  <si>
    <t>1814103304</t>
  </si>
  <si>
    <t>Odvoz suti a vybouraných hmot na skládku nebo meziskládku se složením, na vzdálenost Příplatek k ceně za každý další i započatý 1 km přes 1 km</t>
  </si>
  <si>
    <t>"kovošrot ve vzdálenosti 18km - předpoklad" 0,20"t"*17"km"</t>
  </si>
  <si>
    <t>"Skladka vzdálená 4km" 16,966"t"*3"km"</t>
  </si>
  <si>
    <t>152</t>
  </si>
  <si>
    <t>997013511</t>
  </si>
  <si>
    <t>Odvoz suti a vybouraných hmot z meziskládky na skládku do 1 km s naložením a se složením</t>
  </si>
  <si>
    <t>1667550812</t>
  </si>
  <si>
    <t>Odvoz suti a vybouraných hmot z meziskládky na skládku s naložením a se složením, na vzdálenost do 1 km</t>
  </si>
  <si>
    <t>"poklopy - litina/ocel do Kovošrotu" 0,20"t"</t>
  </si>
  <si>
    <t>"žb" 14,916"t"</t>
  </si>
  <si>
    <t>"obrubníky" 2,05"t"</t>
  </si>
  <si>
    <t>153</t>
  </si>
  <si>
    <t>997013631.R</t>
  </si>
  <si>
    <t>-1181805489</t>
  </si>
  <si>
    <t>Poplatek za uložení stavebního odpadu (skládkovné) na skládce směsného stavebního a demoličního zatříděného do Katalogu odpadů pod kódem 17 09 04</t>
  </si>
  <si>
    <t xml:space="preserve">"dlažba betonová" 158,55"m2"*0,138"t/m2" </t>
  </si>
  <si>
    <t>"podkladní živice" 212,264"t"</t>
  </si>
  <si>
    <t>"vegetační dlažba" 3,713"t"</t>
  </si>
  <si>
    <t>154</t>
  </si>
  <si>
    <t>-1089061136</t>
  </si>
  <si>
    <t>"frézovaný materiál" 62,591"t"</t>
  </si>
  <si>
    <t>155</t>
  </si>
  <si>
    <t>997013899.R</t>
  </si>
  <si>
    <t xml:space="preserve">Dobropis za uložení stavebního odpadu do sběrny kovového odpadu </t>
  </si>
  <si>
    <t>335904197</t>
  </si>
  <si>
    <t>" kovový materiál do kovošrotu" -0,20"t"*1000</t>
  </si>
  <si>
    <t>156</t>
  </si>
  <si>
    <t>-1241933141</t>
  </si>
  <si>
    <t>Vodorovná doprava suti bez naložení, ale se složením a s hrubým urovnáním ze sypkých materiálů, na vzdálenost do 1 km</t>
  </si>
  <si>
    <t xml:space="preserve">"dlažba betonová - lože" 158,55"m2"*0,057"t/m2" </t>
  </si>
  <si>
    <t>"kamenivo" (49,257+334,822)"t"</t>
  </si>
  <si>
    <t>157</t>
  </si>
  <si>
    <t>1784912348</t>
  </si>
  <si>
    <t>Vodorovná doprava suti bez naložení, ale se složením a s hrubým urovnáním Příplatek k ceně za každý další i započatý 1 km přes 1 km</t>
  </si>
  <si>
    <t xml:space="preserve">"Odvoz na skládku vzdálenou 4km"  393,116"t"*3"km"</t>
  </si>
  <si>
    <t xml:space="preserve">"Odvoz na depo vzdálené 2km - frézovaný materiál"  62,591"t"*1"km"</t>
  </si>
  <si>
    <t>158</t>
  </si>
  <si>
    <t>-26826255</t>
  </si>
  <si>
    <t>Vodorovná doprava suti bez naložení, ale se složením a s hrubým urovnáním z kusových materiálů, na vzdálenost do 1 km</t>
  </si>
  <si>
    <t>159</t>
  </si>
  <si>
    <t>-137953936</t>
  </si>
  <si>
    <t xml:space="preserve">"Odvoz na skládku vzdálenou 4km"  237,857"t"*3"km"</t>
  </si>
  <si>
    <t>160</t>
  </si>
  <si>
    <t>997221873.R.</t>
  </si>
  <si>
    <t>398553481</t>
  </si>
  <si>
    <t>"kamenivo celkem" 393,116"t"</t>
  </si>
  <si>
    <t>161</t>
  </si>
  <si>
    <t>414220093</t>
  </si>
  <si>
    <t>01.2 - Řad B</t>
  </si>
  <si>
    <t>-2044619286</t>
  </si>
  <si>
    <t>"chodník tl 0,24m" (23,98*1,00)</t>
  </si>
  <si>
    <t>-628492608</t>
  </si>
  <si>
    <t>591800848</t>
  </si>
  <si>
    <t>Hl řad + přepoj</t>
  </si>
  <si>
    <t>"komunikace asfalt tl. 0,42m"(318,67*1,40+15,10*1,40)</t>
  </si>
  <si>
    <t>"komunikace asfalt tl. 0,42m" (98,89*1,00)</t>
  </si>
  <si>
    <t>"štěrková plocha tl 0,25m" (6,84*1,00)</t>
  </si>
  <si>
    <t>-1049852597</t>
  </si>
  <si>
    <t>305520839</t>
  </si>
  <si>
    <t>-224590617</t>
  </si>
  <si>
    <t>1013891957</t>
  </si>
  <si>
    <t>"předpoklad 20 dní, čerpání 3h/den" 20*3</t>
  </si>
  <si>
    <t>-840490143</t>
  </si>
  <si>
    <t>-1634482527</t>
  </si>
  <si>
    <t>"zeleň tl 0,15m" (16,26*1,00)</t>
  </si>
  <si>
    <t>447855437</t>
  </si>
  <si>
    <t>Vodovod řad B - LT DN150 (od stávajícího terénu)</t>
  </si>
  <si>
    <t>"km 0,00000-0,00647" 6,47*(1,67+1,79)*0,5*1,40</t>
  </si>
  <si>
    <t>"0,00647-0,00952" 3,05*(1,79+1,79)*0,5*1,40</t>
  </si>
  <si>
    <t>"0,00952-0,03993" 30,41*(1,79+1,70)*0,5*1,40</t>
  </si>
  <si>
    <t>"0,03993-0,08193" 42,00*(1,70+1,81)*0,5*1,40</t>
  </si>
  <si>
    <t>"0,08193-0,13553" 53,60*(1,81+1,93)*0,5*1,40</t>
  </si>
  <si>
    <t>"0,13553-0,17683" 41,00*(1,93+1,78)*0,5*1,40</t>
  </si>
  <si>
    <t>"0,17683-0,24164" 64,81*(1,78+1,69)*0,5*1,40</t>
  </si>
  <si>
    <t>"0,24164-0,26208" 20,44*(1,69+1,70)*0,5*1,40</t>
  </si>
  <si>
    <t>"0,26208-0,27941" 17,33*(1,70+1,65)*0,5*1,40</t>
  </si>
  <si>
    <t>"0,27941-0,28517" 5,76*(1,65+1,65)*0,5*1,40</t>
  </si>
  <si>
    <t>"0,28517-0,31867" 33,50*(1,65+1,75)*0,5*1,40</t>
  </si>
  <si>
    <t>"napojení na stáv vodovod - LT DN100" 15,10*1,50*1,40</t>
  </si>
  <si>
    <t>"přípojka plast d32" (149,00-3,00)*1,50*1,00</t>
  </si>
  <si>
    <t>Odpočet vybourané komunikace - hl řad + přepoj</t>
  </si>
  <si>
    <t>"komunikace asfalt tl. 0,42m"-(318,67*1,40+15,10*1,40)*0,42</t>
  </si>
  <si>
    <t>"komunikace asfalt tl. 0,42m"-(98,89*1,00)*0,42</t>
  </si>
  <si>
    <t>"chodník tl 0,24m" -(23,98*1,00)*0,24</t>
  </si>
  <si>
    <t>"zeleň tl 0,15m" -(16,26*1,00)*0,15</t>
  </si>
  <si>
    <t>"štěrková plocha tl 0,25m" -(6,84*1,00)*0,25</t>
  </si>
  <si>
    <t>"Z toho v tř. 3 předpoklad 40%" 790,218"m3"*0,4</t>
  </si>
  <si>
    <t>-823444644</t>
  </si>
  <si>
    <t>"celkový výkop dle hloubení rýh v tř.3, v tř.4 předpoklad 40%" 790,218"m3"*0,40</t>
  </si>
  <si>
    <t>1039208488</t>
  </si>
  <si>
    <t>"celkový výkop dle hloubení rýh v tř.3, v tř.5 předpoklad 20%" 790,218"m3"*0,20</t>
  </si>
  <si>
    <t>-1676650708</t>
  </si>
  <si>
    <t>"km 0,00000-0,00647" 6,47*(1,67+1,79)*0,5*2</t>
  </si>
  <si>
    <t>"0,00647-0,00952" 3,05*(1,79+1,79)*0,5*2</t>
  </si>
  <si>
    <t>"0,00952-0,03993" 30,41*(1,79+1,70)*0,5*2</t>
  </si>
  <si>
    <t>"0,03993-0,08193" 42,00*(1,70+1,81)*0,5*2</t>
  </si>
  <si>
    <t>"0,08193-0,13553" 53,60*(1,81+1,93)*0,5*2</t>
  </si>
  <si>
    <t>"0,13553-0,17683" 41,00*(1,93+1,78)*0,5*2</t>
  </si>
  <si>
    <t>"0,17683-0,24164" 64,81*(1,78+1,69)*0,5*2</t>
  </si>
  <si>
    <t>"0,24164-0,26208" 20,44*(1,69+1,70)*0,5*2</t>
  </si>
  <si>
    <t>"0,26208-0,27941" 17,33*(1,70+1,65)*0,5*2</t>
  </si>
  <si>
    <t>"0,27941-0,28517" 5,76*(1,65+1,65)*0,5*2</t>
  </si>
  <si>
    <t>"0,28517-0,31867" 33,50*(1,65+1,75)*0,5*2</t>
  </si>
  <si>
    <t>"napojení na stáv vodovod - LT DN100" 15,10*1,40*2</t>
  </si>
  <si>
    <t>"přípojka plast d32" (149,00-3,00)*1,50*2</t>
  </si>
  <si>
    <t>325272937</t>
  </si>
  <si>
    <t>"dle zřízení příložného pažení rýh do 2m" 1604,857"m2"</t>
  </si>
  <si>
    <t>-755508357</t>
  </si>
  <si>
    <t>"dovoz na / z deponie - vytěžený mat pro obsyp" 259,362"m3"*2</t>
  </si>
  <si>
    <t>"dovoz z deponie - nakupovaný materiál pro lože" 61,332"m3"</t>
  </si>
  <si>
    <t>"dovoz materiálu pro zásyp nakupovaný - z deponie (50% z celkového množství zásypu)" 460,874"m3"*0,5</t>
  </si>
  <si>
    <t>"dovoz materiálu pro zásyp - na / z deponie (50% z celkového množství zásypu)" 460,874"m3"*0,5*2</t>
  </si>
  <si>
    <t>"ornice na deponii" 16,26"m2"*0,15</t>
  </si>
  <si>
    <t>"ornice z deponie" 16,26"m2"*0,15</t>
  </si>
  <si>
    <t>"v tř 3 předpoklad 40%" 1276,245"m3"*0,4</t>
  </si>
  <si>
    <t>1222704743</t>
  </si>
  <si>
    <t>"celkový odvoz dle odvozu do 2km v tř3, v tř 4+5 předpoklad 60%" 1276,245"m3"*0,6</t>
  </si>
  <si>
    <t>1785035105</t>
  </si>
  <si>
    <t>"Zemina vytěžená" (316,087*2+158,044)"m3"</t>
  </si>
  <si>
    <t>"zemina ponechaná pro zásyp (50% z původní zeminy)" -460,874"m3"*0,5</t>
  </si>
  <si>
    <t>"zemina ponechaná pro obsyp (100% z původní zeminy)" -259,362"m3"</t>
  </si>
  <si>
    <t>"v tř3 předpoklad 40%" 300,419"m3"*0,4</t>
  </si>
  <si>
    <t>1031588294</t>
  </si>
  <si>
    <t>"celkový odvoz dle odvozu do 4km v tř 3, v tř4+5 předpoklad 60%" 300,419"m3"*0,6</t>
  </si>
  <si>
    <t>126843141</t>
  </si>
  <si>
    <t>"dovoz z deponie - vytěžený mat pro obsyp" 259,362"m3"</t>
  </si>
  <si>
    <t>"dovoz materiálu pro zásyp - z deponie (50% z celkového množství zásypu)" 460,874"m3"*0,5</t>
  </si>
  <si>
    <t>"v tř 3 předpoklad 40%" 784,007"m3"*0,4</t>
  </si>
  <si>
    <t>-89302396</t>
  </si>
  <si>
    <t>"celkové nakládání dle nakládání v tř3, v tř 4+5 předpoklad 60%" 784,007"m3"*0,6</t>
  </si>
  <si>
    <t>812588198</t>
  </si>
  <si>
    <t>"Zemina vytěžená na deponii / skládku" (316,087*2+158,044)"m3"</t>
  </si>
  <si>
    <t>-1380700843</t>
  </si>
  <si>
    <t>"Zemina vytěžená na skládku" (316,087*2+158,044)"m3"</t>
  </si>
  <si>
    <t>"předpoklad 2000kg/m3" 300,419"m3"*2,00</t>
  </si>
  <si>
    <t>1388821210</t>
  </si>
  <si>
    <t>"celkový výkop" (316,087*2+158,044)"m3"</t>
  </si>
  <si>
    <t>"Obsyp potrubí" -259,362"m3"</t>
  </si>
  <si>
    <t>"podkladní lože" -61,332"m3"</t>
  </si>
  <si>
    <t>"bloky" -1,249"m3"</t>
  </si>
  <si>
    <t>"LT DN100" -15,10*(3,14*0,06*0,06)</t>
  </si>
  <si>
    <t>"LT DN150" -318,70*(3,14*0,085*0,085)</t>
  </si>
  <si>
    <t>-2078322698</t>
  </si>
  <si>
    <t>"nakupovaný materiál pro zásyp - 50%, předpoklad 1800kg/m3" 460,874"m3"*0,5*1,8</t>
  </si>
  <si>
    <t>-1587173016</t>
  </si>
  <si>
    <t xml:space="preserve">"dle zpětného zásypu zeminou (50%)" 460,874"m3"*0,5  </t>
  </si>
  <si>
    <t xml:space="preserve">"dle opsypu zeminou (100%)" 259,362"m3"*1,0  </t>
  </si>
  <si>
    <t>-24451226</t>
  </si>
  <si>
    <t>"LT DN100" 15,10*(1,40*0,42 - 3,14*0,06*0,06)</t>
  </si>
  <si>
    <t>"LT DN150" 318,70*(1,40*0,47 - 3,14*0,085*0,085)</t>
  </si>
  <si>
    <t>"plast d32" (149,00-3,00)*(1,00*0,33)</t>
  </si>
  <si>
    <t>-1032167993</t>
  </si>
  <si>
    <t>-1615383356</t>
  </si>
  <si>
    <t>"komunikace asfalt tl. 0,42m"(318,67*1,40+15,10*1,40)*2</t>
  </si>
  <si>
    <t>"komunikace asfalt tl. 0,42m" (98,89*1,00)*2</t>
  </si>
  <si>
    <t>-619857399</t>
  </si>
  <si>
    <t>"LT DN100" 15,10*1,40*0,10</t>
  </si>
  <si>
    <t>"LT DN150" 318,70*1,40*0,10</t>
  </si>
  <si>
    <t>"plast d32" (149,00-3,00)*1,00*0,10</t>
  </si>
  <si>
    <t>-1496147897</t>
  </si>
  <si>
    <t>"blok pro kolena 11°" 2"ks"*(0,80*0,25*0,66)</t>
  </si>
  <si>
    <t>"blok pro kolena 45°" 6"ks"*(0,48*0,35*0,66)</t>
  </si>
  <si>
    <t>"blok pro T/A kusy" 2"ks"*(0,61*0,35*0,75)</t>
  </si>
  <si>
    <t>-1165366183</t>
  </si>
  <si>
    <t>"blok pro kolena 11°" 2"ks"*(0,80+0,66)*2*0,25</t>
  </si>
  <si>
    <t>"blok pro kolena 45°" 6"ks"*(0,48+0,66)*2*0,35</t>
  </si>
  <si>
    <t>"blok pro T/A kusy" 2"ks"*(0,61+0,75)*2*0,35</t>
  </si>
  <si>
    <t>-701492070</t>
  </si>
  <si>
    <t>1669864728</t>
  </si>
  <si>
    <t>564861015</t>
  </si>
  <si>
    <t>Podklad ze štěrkodrtě ŠD plochy do 100 m2 tl 240 mm</t>
  </si>
  <si>
    <t>-395201117</t>
  </si>
  <si>
    <t>Podklad ze štěrkodrti ŠD s rozprostřením a zhutněním plochy jednotlivě do 100 m2, po zhutnění tl. 240 mm</t>
  </si>
  <si>
    <t>1409098840</t>
  </si>
  <si>
    <t>616046449</t>
  </si>
  <si>
    <t>-42542277</t>
  </si>
  <si>
    <t>"napojení na stávající vodovod LT 100" 2"ks"</t>
  </si>
  <si>
    <t>-1921317467</t>
  </si>
  <si>
    <t>"přepojení na vedlejší řady" 15,10"m"</t>
  </si>
  <si>
    <t>-1551343466</t>
  </si>
  <si>
    <t>15,10"m"</t>
  </si>
  <si>
    <t>1912890304</t>
  </si>
  <si>
    <t>"řad B" 318,70"m"</t>
  </si>
  <si>
    <t>1999925975</t>
  </si>
  <si>
    <t>318,70"m"</t>
  </si>
  <si>
    <t>318,7*1,01 'Přepočtené koeficientem množství</t>
  </si>
  <si>
    <t>195428190</t>
  </si>
  <si>
    <t>(14+22)"ks"</t>
  </si>
  <si>
    <t>-2146078685</t>
  </si>
  <si>
    <t>1054989799</t>
  </si>
  <si>
    <t>"dle kladečského schéma" 22"ks"</t>
  </si>
  <si>
    <t>1311852708</t>
  </si>
  <si>
    <t>1848973981</t>
  </si>
  <si>
    <t>-134890585</t>
  </si>
  <si>
    <t>(1+2)"ks"</t>
  </si>
  <si>
    <t>55253905</t>
  </si>
  <si>
    <t>koleno hrdlové z tvárné litiny,práškový epoxid tl 250µm MMK-kus DN 100-11,25°</t>
  </si>
  <si>
    <t>-736178775</t>
  </si>
  <si>
    <t>-1370748076</t>
  </si>
  <si>
    <t>-1855301521</t>
  </si>
  <si>
    <t>1093125325</t>
  </si>
  <si>
    <t>353487429</t>
  </si>
  <si>
    <t>(1+3+3)"ks"</t>
  </si>
  <si>
    <t>-1471534975</t>
  </si>
  <si>
    <t>-436693954</t>
  </si>
  <si>
    <t>-509475455</t>
  </si>
  <si>
    <t>-1737023106</t>
  </si>
  <si>
    <t>(5+1)"ks"</t>
  </si>
  <si>
    <t>-1377310102</t>
  </si>
  <si>
    <t>855015008016</t>
  </si>
  <si>
    <t>TVAROVKA REDUKČNÍ FFR 150-80</t>
  </si>
  <si>
    <t>706498136</t>
  </si>
  <si>
    <t>717603879</t>
  </si>
  <si>
    <t>1732068577</t>
  </si>
  <si>
    <t>266937538</t>
  </si>
  <si>
    <t>149,00"m"</t>
  </si>
  <si>
    <t>-533877201</t>
  </si>
  <si>
    <t>149*1,015 'Přepočtené koeficientem množství</t>
  </si>
  <si>
    <t>413171694</t>
  </si>
  <si>
    <t>"dle kladečského schéma" 8"ks"</t>
  </si>
  <si>
    <t>-1713294300</t>
  </si>
  <si>
    <t>-898294217</t>
  </si>
  <si>
    <t>"dle kladečského schéma" 44"ks"</t>
  </si>
  <si>
    <t>1473318849</t>
  </si>
  <si>
    <t>-1252191476</t>
  </si>
  <si>
    <t>1577847976</t>
  </si>
  <si>
    <t>645638106</t>
  </si>
  <si>
    <t>129032279</t>
  </si>
  <si>
    <t>-903905991</t>
  </si>
  <si>
    <t>2088806093</t>
  </si>
  <si>
    <t>"pro šoupata DN80" 1"ks"</t>
  </si>
  <si>
    <t>"pro šoupata DN100" 2"ks"</t>
  </si>
  <si>
    <t>1578048283</t>
  </si>
  <si>
    <t>128"ks"</t>
  </si>
  <si>
    <t>-1589319252</t>
  </si>
  <si>
    <t>-1018631638</t>
  </si>
  <si>
    <t>34136287</t>
  </si>
  <si>
    <t>-816078896</t>
  </si>
  <si>
    <t>-204140026</t>
  </si>
  <si>
    <t>-2025484050</t>
  </si>
  <si>
    <t>-320926824</t>
  </si>
  <si>
    <t>"pro šoupata DN150" 4"ks"</t>
  </si>
  <si>
    <t>467976696</t>
  </si>
  <si>
    <t>1777559816</t>
  </si>
  <si>
    <t>-1832339205</t>
  </si>
  <si>
    <t>"plast d32" 149,00"m"</t>
  </si>
  <si>
    <t>609288262</t>
  </si>
  <si>
    <t>1530566523</t>
  </si>
  <si>
    <t>"LT DN100" 15,10"m"</t>
  </si>
  <si>
    <t>1009716974</t>
  </si>
  <si>
    <t>-143008174</t>
  </si>
  <si>
    <t>"LT DN150" 318,70"m"</t>
  </si>
  <si>
    <t>-140454602</t>
  </si>
  <si>
    <t>724576228</t>
  </si>
  <si>
    <t>2"ks</t>
  </si>
  <si>
    <t>-1695393314</t>
  </si>
  <si>
    <t>(7+22)"ks"</t>
  </si>
  <si>
    <t>-125033394</t>
  </si>
  <si>
    <t>"dle kladečského schéma" 7"ks"</t>
  </si>
  <si>
    <t>1597731271</t>
  </si>
  <si>
    <t>"uliční poklop pro šoupata" 7"ks"</t>
  </si>
  <si>
    <t>-1133251139</t>
  </si>
  <si>
    <t>195000000002.RD</t>
  </si>
  <si>
    <t>2017823963</t>
  </si>
  <si>
    <t>-2047472731</t>
  </si>
  <si>
    <t>-480236586</t>
  </si>
  <si>
    <t>29"ks"</t>
  </si>
  <si>
    <t>1983601241</t>
  </si>
  <si>
    <t>1449749186</t>
  </si>
  <si>
    <t>"vyplnění stáv potrubí DN100" 300,00*(3,14*0,05*0,05)</t>
  </si>
  <si>
    <t>400644974</t>
  </si>
  <si>
    <t>"komunikace asfalt tl. 0,42m"(318,67*2+15,10*2)</t>
  </si>
  <si>
    <t>"komunikace asfalt tl. 0,42m" (98,89*2)</t>
  </si>
  <si>
    <t>-265907211</t>
  </si>
  <si>
    <t>280768524</t>
  </si>
  <si>
    <t>"Skladka vzdálená 4km" 2,05"t"*3"km"</t>
  </si>
  <si>
    <t>22093164</t>
  </si>
  <si>
    <t>-755885053</t>
  </si>
  <si>
    <t xml:space="preserve">"dlažba betonová" 23,98"m2"*0,138"t/m2" </t>
  </si>
  <si>
    <t>"podkladní živice" 176,644"t"</t>
  </si>
  <si>
    <t>1710831576</t>
  </si>
  <si>
    <t>"frézovaný materiál" 52,087"t"</t>
  </si>
  <si>
    <t>-1824574239</t>
  </si>
  <si>
    <t xml:space="preserve">"dlažba betonová - lože" 23,98"m2"*0,057"t/m2" </t>
  </si>
  <si>
    <t>"kamenivo" (6,834+272,179)"t"</t>
  </si>
  <si>
    <t>473364174</t>
  </si>
  <si>
    <t xml:space="preserve">"Odvoz na skládku vzdálenou 4km"  280,38"t"*3"km"</t>
  </si>
  <si>
    <t xml:space="preserve">"Odvoz na depo vzdálené 2km - frézovaný materiál"  52,087"t"*1"km"</t>
  </si>
  <si>
    <t>1893783048</t>
  </si>
  <si>
    <t>1875597768</t>
  </si>
  <si>
    <t xml:space="preserve">"Odvoz na skládku vzdálenou 4km"  179,953"t"*3"km"</t>
  </si>
  <si>
    <t>1564175344</t>
  </si>
  <si>
    <t>"kamenivo celkem" 280,38"t"</t>
  </si>
  <si>
    <t>709611884</t>
  </si>
  <si>
    <t>01.3 - Řad D</t>
  </si>
  <si>
    <t>-1830417822</t>
  </si>
  <si>
    <t>"komunikace asfalt" (30,28*1,40)</t>
  </si>
  <si>
    <t>599677752</t>
  </si>
  <si>
    <t>-1153699325</t>
  </si>
  <si>
    <t>147741094</t>
  </si>
  <si>
    <t>"předpoklad 3 dny, čerpání 5h/den" 3*5</t>
  </si>
  <si>
    <t>-384232587</t>
  </si>
  <si>
    <t>-1014541765</t>
  </si>
  <si>
    <t>Vodovod - řad D - LT DN100 (od stávajícího terénu)</t>
  </si>
  <si>
    <t>"km 0,00000-0,00964" 9,64*(1,70+1,84)*0,5*1,40</t>
  </si>
  <si>
    <t>"0,00964-0,03028" 20,64*(1,84+1,70)*0,5*1,40</t>
  </si>
  <si>
    <t>"komunikace asfalt tl. 0,42m"-(30,28*1,40)*0,42</t>
  </si>
  <si>
    <t>"Z toho v tř. 3 předpoklad 40%" 57,229"m3"*0,4</t>
  </si>
  <si>
    <t>-1818848031</t>
  </si>
  <si>
    <t>"celkový výkop dle hloubení rýh v tř.3, v tř.4 předpoklad 40%" 57,229"m3"*0,40</t>
  </si>
  <si>
    <t>1543951308</t>
  </si>
  <si>
    <t>"celkový výkop dle hloubení rýh v tř.3, v tř.5 předpoklad 20%" 57,229"m3"*0,20</t>
  </si>
  <si>
    <t>850859050</t>
  </si>
  <si>
    <t>"km 0,00000-0,00964" 9,64*(1,70+1,84)*0,5*2</t>
  </si>
  <si>
    <t>"0,00964-0,03028" 20,64*(1,84+1,70)*0,5*2</t>
  </si>
  <si>
    <t>293388577</t>
  </si>
  <si>
    <t>"dle zřízení příložného pažení rýh do 2m" 107,192"m2"</t>
  </si>
  <si>
    <t>-708255983</t>
  </si>
  <si>
    <t>"dovoz na / z deponie - vytěžený mat pro obsyp" 17,474"m3"*2</t>
  </si>
  <si>
    <t>"dovoz z deponie - nakupovaný materiál pro lože" 4,242"m3"</t>
  </si>
  <si>
    <t>"dovoz materiálu pro zásyp nakupovaný - z deponie (50% z celkového množství zásypu)" 34,879"m3"*0,5</t>
  </si>
  <si>
    <t>"dovoz materiálu pro zásyp - na / z deponie (50% z celkového množství zásypu)" 34,879"m3"*0,5*2</t>
  </si>
  <si>
    <t>"v tř 3 předpoklad 40%" 91,509"m3"*0,4</t>
  </si>
  <si>
    <t>-393979242</t>
  </si>
  <si>
    <t>"celkový odvoz dle odvozu do 2km v tř3, v tř 4+5 předpoklad 60%" 91,509"m3"*0,6</t>
  </si>
  <si>
    <t>513794339</t>
  </si>
  <si>
    <t>"Zemina vytěžená" (22,892*2+11,446)"m3"</t>
  </si>
  <si>
    <t>"zemina ponechaná pro zásyp (50% z původní zeminy)" -34,879"m3"*0,5</t>
  </si>
  <si>
    <t>"zemina ponechaná pro obsyp (100% z původní zeminy)" -17,474"m3"</t>
  </si>
  <si>
    <t>"v tř3 předpoklad 40%" 22,316"m3"*0,4</t>
  </si>
  <si>
    <t>1221012639</t>
  </si>
  <si>
    <t>"celkový odvoz dle odvozu do 4km v tř 3, v tř4+5 předpoklad 60%" 22,316"m3"*0,6</t>
  </si>
  <si>
    <t>1279554989</t>
  </si>
  <si>
    <t>"dovoz z deponie - vytěžený mat pro obsyp" 17,474"m3"</t>
  </si>
  <si>
    <t>"dovoz materiálu pro zásyp - z deponie (50% z celkového množství zásypu)" 34,879"m3"*0,5</t>
  </si>
  <si>
    <t>"v tř 3 předpoklad 40%" 56,596"m3"*0,4</t>
  </si>
  <si>
    <t>205232846</t>
  </si>
  <si>
    <t>Nakládání, skládání a překládání neulehlého výkopku nebo sypaniny strojně nakládání, množství do 100 m3, z horniny třídy těžitelnosti II, skupiny 4 a 5</t>
  </si>
  <si>
    <t>"celkové nakládání dle nakládání v tř3, v tř 4+5 předpoklad 60%" 56,596"m3"*0,6</t>
  </si>
  <si>
    <t>659381933</t>
  </si>
  <si>
    <t>"Zemina vytěžená na deponii / skládku" (22,892*2+11,446)"m3"</t>
  </si>
  <si>
    <t>1078809086</t>
  </si>
  <si>
    <t>"Zemina vytěžená na skládku" (22,892*2+11,446)"m3"</t>
  </si>
  <si>
    <t>"předpoklad 2000kg/m3" 22,316"m3"*2,00</t>
  </si>
  <si>
    <t>-130802286</t>
  </si>
  <si>
    <t>"celkový výkop" (22,892*2+11,446)"m3"</t>
  </si>
  <si>
    <t>"Obsyp potrubí" -17,474"m3"</t>
  </si>
  <si>
    <t>"podkladní lože" -4,242"m3"</t>
  </si>
  <si>
    <t>"bloky" -0,292"m3"</t>
  </si>
  <si>
    <t>"LT DN100" -30,30*(3,14*0,06*0,06)</t>
  </si>
  <si>
    <t>-837643274</t>
  </si>
  <si>
    <t>"nakupovaný materiál pro zásyp - 50%, předpoklad 1800kg/m3" 34,879"m3"*0,5*1,8</t>
  </si>
  <si>
    <t>636177595</t>
  </si>
  <si>
    <t xml:space="preserve">"dle zpětného zásypu zeminou (50%)" 34,879"m3"*0,5  </t>
  </si>
  <si>
    <t xml:space="preserve">"dle opsypu zeminou (100%)" 17,474"m3"*1,0  </t>
  </si>
  <si>
    <t>1364749236</t>
  </si>
  <si>
    <t>"LT DN100" 30,30*(1,40*0,42 - 3,14*0,06*0,06)</t>
  </si>
  <si>
    <t>-286726431</t>
  </si>
  <si>
    <t>-1151418017</t>
  </si>
  <si>
    <t>"LT DN100" 30,30*1,40*0,10</t>
  </si>
  <si>
    <t>929642413</t>
  </si>
  <si>
    <t>"blok pro kolena 11°" 1"ks"*(0,80*0,25*0,66)</t>
  </si>
  <si>
    <t>"blok pro T-kus" 1"ks"*(0,61*0,35*0,75)</t>
  </si>
  <si>
    <t>-1354086200</t>
  </si>
  <si>
    <t>"blok pro kolena 11°" 1"ks"*(0,80+0,66)*2*0,25</t>
  </si>
  <si>
    <t>"blok pro T-kus" 1"ks"*(0,61+0,75)*2*0,35</t>
  </si>
  <si>
    <t>-382205610</t>
  </si>
  <si>
    <t>"komunikace asfalt" (30,28*1,40)*2</t>
  </si>
  <si>
    <t>-1265666980</t>
  </si>
  <si>
    <t>"napojení na stávající vodovod plast 80" 1"ks"</t>
  </si>
  <si>
    <t>-666266296</t>
  </si>
  <si>
    <t>-933264138</t>
  </si>
  <si>
    <t>"vybourání stáv LT DN100" 30,30"m"</t>
  </si>
  <si>
    <t>1542094571</t>
  </si>
  <si>
    <t>30,30"m"</t>
  </si>
  <si>
    <t>-314204826</t>
  </si>
  <si>
    <t>30,3*1,01 'Přepočtené koeficientem množství</t>
  </si>
  <si>
    <t>639911768</t>
  </si>
  <si>
    <t>-1167277732</t>
  </si>
  <si>
    <t>-1072096897</t>
  </si>
  <si>
    <t>(1+1)"ks"</t>
  </si>
  <si>
    <t>-514761849</t>
  </si>
  <si>
    <t>-1731161296</t>
  </si>
  <si>
    <t>864054545</t>
  </si>
  <si>
    <t>-239998391</t>
  </si>
  <si>
    <t>855010008016</t>
  </si>
  <si>
    <t>TVAROVKA REDUKČNÍ FFR 100-80</t>
  </si>
  <si>
    <t>-1144141859</t>
  </si>
  <si>
    <t>709355616</t>
  </si>
  <si>
    <t>GF-WAGA M/J 3057 Plus EPDM těs.- spojka s přírubou DN 100</t>
  </si>
  <si>
    <t>1960487692</t>
  </si>
  <si>
    <t>3286583</t>
  </si>
  <si>
    <t>2003620129</t>
  </si>
  <si>
    <t>-1171545893</t>
  </si>
  <si>
    <t>-1357065372</t>
  </si>
  <si>
    <t>-1357098696</t>
  </si>
  <si>
    <t>-2055916279</t>
  </si>
  <si>
    <t>40"ks"</t>
  </si>
  <si>
    <t>1472192538</t>
  </si>
  <si>
    <t>"LT DN100" 30,30"m"</t>
  </si>
  <si>
    <t>683057733</t>
  </si>
  <si>
    <t>-1299189516</t>
  </si>
  <si>
    <t>-1994317470</t>
  </si>
  <si>
    <t>196027333</t>
  </si>
  <si>
    <t>2077770464</t>
  </si>
  <si>
    <t>"uliční poklop pro šoupata" 2"ks"</t>
  </si>
  <si>
    <t>-1623163153</t>
  </si>
  <si>
    <t>-1031668663</t>
  </si>
  <si>
    <t>-1257683378</t>
  </si>
  <si>
    <t>"komunikace asfalt" 30,28*2</t>
  </si>
  <si>
    <t>1435182707</t>
  </si>
  <si>
    <t>970683607</t>
  </si>
  <si>
    <t>"kovošrot ve vzdálenosti 18km - předpoklad" 0,455"t"*17"km"</t>
  </si>
  <si>
    <t>-1620525148</t>
  </si>
  <si>
    <t>"LT potrubí do Kovošrotu" 0,455"t"</t>
  </si>
  <si>
    <t>2042195373</t>
  </si>
  <si>
    <t>"podkladní živice" 13,226"t"</t>
  </si>
  <si>
    <t>224563276</t>
  </si>
  <si>
    <t>"frézovaný materiál" 3,90"t"</t>
  </si>
  <si>
    <t>665322398</t>
  </si>
  <si>
    <t>" kovový materiál do kovošrotu" -0,455"t"*1000</t>
  </si>
  <si>
    <t>26804286</t>
  </si>
  <si>
    <t>"kamenivo" 20,136"t"</t>
  </si>
  <si>
    <t>1271333356</t>
  </si>
  <si>
    <t xml:space="preserve">"Odvoz na skládku vzdálenou 4km"  20,136"t"*3"km"</t>
  </si>
  <si>
    <t xml:space="preserve">"Odvoz na depo vzdálené 2km - frézovaný materiál"  3,90"t"*1"km"</t>
  </si>
  <si>
    <t>308439722</t>
  </si>
  <si>
    <t>-1697180284</t>
  </si>
  <si>
    <t xml:space="preserve">"Odvoz na skládku vzdálenou 4km"  13,226"t"*3"km"</t>
  </si>
  <si>
    <t>1273308946</t>
  </si>
  <si>
    <t>"kamenivo celkem" 20,136"t"</t>
  </si>
  <si>
    <t>-1959712597</t>
  </si>
  <si>
    <t>01.4 - Řad E</t>
  </si>
  <si>
    <t>113106023</t>
  </si>
  <si>
    <t>Rozebrání dlažeb při překopech komunikací pro pěší ze zámkové dlažby ručně</t>
  </si>
  <si>
    <t>237047932</t>
  </si>
  <si>
    <t>Rozebrání dlažeb a dílců při překopech inženýrských sítí s přemístěním hmot na skládku na vzdálenost do 3 m nebo s naložením na dopravní prostředek ručně komunikací pro pěší s ložem z kameniva nebo živice a s výplní spár ze zámkové dlažby</t>
  </si>
  <si>
    <t>"chodník" 3*(1,00*1,00)</t>
  </si>
  <si>
    <t>113107022</t>
  </si>
  <si>
    <t>Odstranění podkladu z kameniva drceného tl přes 100 do 200 mm při překopech ručně</t>
  </si>
  <si>
    <t>-2113908498</t>
  </si>
  <si>
    <t>Odstranění podkladů nebo krytů při překopech inženýrských sítí s přemístěním hmot na skládku ve vzdálenosti do 3 m nebo s naložením na dopravní prostředek ručně z kameniva hrubého drceného, o tl. vrstvy přes 100 do 200 mm</t>
  </si>
  <si>
    <t>1348957527</t>
  </si>
  <si>
    <t>"předpoklad 3 dny, čerpání 2h/den" 2*2</t>
  </si>
  <si>
    <t>1919789368</t>
  </si>
  <si>
    <t>"předpoklad 2 dny" 2"dny</t>
  </si>
  <si>
    <t>131213701</t>
  </si>
  <si>
    <t>Hloubení nezapažených jam v soudržných horninách třídy těžitelnosti I skupiny 3 ručně</t>
  </si>
  <si>
    <t>1933310882</t>
  </si>
  <si>
    <t>Hloubení nezapažených jam ručně s urovnáním dna do předepsaného profilu a spádu v hornině třídy těžitelnosti I skupiny 3 soudržných</t>
  </si>
  <si>
    <t xml:space="preserve">Pro přípojky - přepojení </t>
  </si>
  <si>
    <t>3*(1,00*1,00)*1,50</t>
  </si>
  <si>
    <t>"zámková dlažba tl. 0,24m"-(3*1,00*1,00)*0,24</t>
  </si>
  <si>
    <t>"Z toho v tř. 3 předpoklad 40%" 3,78"m3"*0,4</t>
  </si>
  <si>
    <t>131313701</t>
  </si>
  <si>
    <t>Hloubení nezapažených jam v soudržných horninách třídy těžitelnosti II skupiny 4 ručně</t>
  </si>
  <si>
    <t>-1586883103</t>
  </si>
  <si>
    <t>Hloubení nezapažených jam ručně s urovnáním dna do předepsaného profilu a spádu v hornině třídy těžitelnosti II skupiny 4 soudržných</t>
  </si>
  <si>
    <t>"celkový výkop dle hloubení jam v tř.3, v tř.4 předpoklad 40%" 3,78"m3"*0,4</t>
  </si>
  <si>
    <t>131413701</t>
  </si>
  <si>
    <t>Hloubení nezapažených jam v soudržných horninách třídy těžitelnosti II skupiny 5 ručně</t>
  </si>
  <si>
    <t>639242984</t>
  </si>
  <si>
    <t>Hloubení nezapažených jam ručně s urovnáním dna do předepsaného profilu a spádu v hornině třídy těžitelnosti II skupiny 5 soudržných</t>
  </si>
  <si>
    <t>"celkový výkop dle hloubení jam v tř.3, v tř.5 předpoklad 20%" 3,78"m3"*0,2</t>
  </si>
  <si>
    <t>-669471197</t>
  </si>
  <si>
    <t>"dovoz na / z deponie - vytěžený mat pro obsyp" 0,99"m3"*2</t>
  </si>
  <si>
    <t>"dovoz z deponie - nakupovaný materiál pro lože" 0,30"m3"</t>
  </si>
  <si>
    <t>"dovoz materiálu pro zásyp nakupovaný - z deponie (50% z celkového množství zásypu)" 2,49"m3"*0,5</t>
  </si>
  <si>
    <t>"dovoz materiálu pro zásyp - na / z deponie (50% z celkového množství zásypu)" 2,49"m3"*0,5*2</t>
  </si>
  <si>
    <t>"v tř 3 předpoklad 40%" 6,015"m3"*0,4</t>
  </si>
  <si>
    <t>1549374823</t>
  </si>
  <si>
    <t>"celkový odvoz dle odvozu do 2km v tř3, v tř 4+5 předpoklad 60%" 6,015"m3"*0,6</t>
  </si>
  <si>
    <t>-843641677</t>
  </si>
  <si>
    <t>"Zemina vytěžená" (1,512*2+0,756)"m3"</t>
  </si>
  <si>
    <t>"zemina ponechaná pro zásyp (50% z původní zeminy)" -2,49"m3"*0,5</t>
  </si>
  <si>
    <t>"zemina ponechaná pro obsyp (100% z původní zeminy)" -0,99"m3"</t>
  </si>
  <si>
    <t>"v tř3 předpoklad 40%" 1,545"m3"*0,4</t>
  </si>
  <si>
    <t>-795440132</t>
  </si>
  <si>
    <t>"celkový odvoz dle odvozu do 4km v tř 3, v tř4+5 předpoklad 60%" 1,545"m3"*0,6</t>
  </si>
  <si>
    <t>-1292203733</t>
  </si>
  <si>
    <t>"dovoz z deponie - vytěžený mat pro obsyp" 0,99"m3"</t>
  </si>
  <si>
    <t>"dovoz materiálu pro zásyp - z deponie (50% z celkového množství zásypu)" 2,49"m3"*0,5</t>
  </si>
  <si>
    <t>"v tř 3 předpoklad 40%" 3,78"m3"*0,4</t>
  </si>
  <si>
    <t>-773702850</t>
  </si>
  <si>
    <t>"celkové nakládání dle nakládání v tř3, v tř 4+5 předpoklad 60%" 3,78"m3"*0,6</t>
  </si>
  <si>
    <t>-1152987146</t>
  </si>
  <si>
    <t>"Zemina vytěžená na deponii / skládku" (1,512*2+0,756)"m3"</t>
  </si>
  <si>
    <t>-1791466052</t>
  </si>
  <si>
    <t>"Zemina vytěžená na skládku" (1,512*2+0,756)"m3"</t>
  </si>
  <si>
    <t>"předpoklad 2000kg/m3" 1,545"m3"*2,00</t>
  </si>
  <si>
    <t>-1638190701</t>
  </si>
  <si>
    <t>"celkový výkop" (1,512*2+0,756)"m3"</t>
  </si>
  <si>
    <t>"Obsyp potrubí" -0,99"m3"</t>
  </si>
  <si>
    <t>"podkladní lože" -0,30"m3"</t>
  </si>
  <si>
    <t>418340835</t>
  </si>
  <si>
    <t>"nakupovaný materiál pro zásyp - 50%, předpoklad 1800kg/m3" 2,49"m3"*0,5*1,8</t>
  </si>
  <si>
    <t>-1433799475</t>
  </si>
  <si>
    <t xml:space="preserve">"dle zpětného zásypu zeminou (50%)" 2,49"m3"*0,5  </t>
  </si>
  <si>
    <t xml:space="preserve">"dle opsypu zeminou (100%)" 0,99"m3"*1,0  </t>
  </si>
  <si>
    <t>1002105369</t>
  </si>
  <si>
    <t>"plast d32" 3,00*(1,00*0,33)</t>
  </si>
  <si>
    <t>-1248306726</t>
  </si>
  <si>
    <t>"kompletní obnova chodníku ze zámkové dlažby" 3*(1,00*1,00)</t>
  </si>
  <si>
    <t>1272001673</t>
  </si>
  <si>
    <t>"plast d32" 3,00*1,00*0,10</t>
  </si>
  <si>
    <t>-1248264670</t>
  </si>
  <si>
    <t>-402745965</t>
  </si>
  <si>
    <t>1825360746</t>
  </si>
  <si>
    <t>373928625</t>
  </si>
  <si>
    <t>-1719034592</t>
  </si>
  <si>
    <t>-903358052</t>
  </si>
  <si>
    <t>3*1,015 'Přepočtené koeficientem množství</t>
  </si>
  <si>
    <t>-1013038700</t>
  </si>
  <si>
    <t>-221747868</t>
  </si>
  <si>
    <t>539673426</t>
  </si>
  <si>
    <t>145874185</t>
  </si>
  <si>
    <t>-602190080</t>
  </si>
  <si>
    <t>891249111</t>
  </si>
  <si>
    <t>Montáž navrtávacích pasů na potrubí z jakýchkoli trub DN 80</t>
  </si>
  <si>
    <t>-810878681</t>
  </si>
  <si>
    <t>Montáž vodovodních armatur na potrubí navrtávacích pasů s ventilem Jt 1 MPa, na potrubí z trub litinových, ocelových nebo plastických hmot DN 80</t>
  </si>
  <si>
    <t>335008005416.D</t>
  </si>
  <si>
    <t xml:space="preserve">PAS NAVRTÁVACÍ HACOM 80-5/4" - doprava ze skladu investora v Mladé Boleslavi (materiál dodá  VaK MB, ocenění pouze dopravy)</t>
  </si>
  <si>
    <t>-804956173</t>
  </si>
  <si>
    <t>1285587076</t>
  </si>
  <si>
    <t>721.RD</t>
  </si>
  <si>
    <t>-1136344811</t>
  </si>
  <si>
    <t>877893133</t>
  </si>
  <si>
    <t>2073807938</t>
  </si>
  <si>
    <t>"plast d32" 3,00"m"</t>
  </si>
  <si>
    <t>979051121</t>
  </si>
  <si>
    <t>Očištění zámkových dlaždic se spárováním z kameniva těženého při překopech inženýrských sítí</t>
  </si>
  <si>
    <t>699993991</t>
  </si>
  <si>
    <t>Očištění vybouraných prvků při překopech inženýrských sítí od spojovacího materiálu s odklizením a uložením očištěných hmot a spojovacího materiálu na skládku do vzdálenosti 10 m nebo naložením na dopravní prostředek zámkových dlaždic s vyplněním spár kamenivem</t>
  </si>
  <si>
    <t>-2009341558</t>
  </si>
  <si>
    <t xml:space="preserve">"dlažba betonová - lože" 3,00"m2"*0,057"t/m2" </t>
  </si>
  <si>
    <t>"kamenivo" 0,855"t"</t>
  </si>
  <si>
    <t>1849586513</t>
  </si>
  <si>
    <t xml:space="preserve">"Odvoz na skládku vzdálenou 4km"  1,026"t"*3"km"</t>
  </si>
  <si>
    <t>-1440210822</t>
  </si>
  <si>
    <t>"kamenivo celkem" 1,026"t"</t>
  </si>
  <si>
    <t>1032832552</t>
  </si>
  <si>
    <t>Přesun hmot pro trubní vedení hloubené z trub z plastických hmot nebo sklolaminátových pro vodovody nebo kanalizace v otevřeném výkopu dopravní vzdálenost do 15 m</t>
  </si>
  <si>
    <t>02 - IO 02 - Obnova vodovodu ul. Bratří Bendů</t>
  </si>
  <si>
    <t>02 - Řad C</t>
  </si>
  <si>
    <t>-119067369</t>
  </si>
  <si>
    <t>"zámková dlažba tl. 0,24m"(2,20*1,00)</t>
  </si>
  <si>
    <t>Vodovod řad C - přípojka PVC5.2 (od stávajícího terénu)</t>
  </si>
  <si>
    <t>"chodník tl 0,24m" (1,90*1,00)</t>
  </si>
  <si>
    <t>-1898214226</t>
  </si>
  <si>
    <t>113107023</t>
  </si>
  <si>
    <t>Odstranění podkladu z kameniva drceného tl přes 200 do 300 mm při překopech ručně</t>
  </si>
  <si>
    <t>16595317</t>
  </si>
  <si>
    <t>Odstranění podkladů nebo krytů při překopech inženýrských sítí s přemístěním hmot na skládku ve vzdálenosti do 3 m nebo s naložením na dopravní prostředek ručně z kameniva hrubého drceného, o tl. vrstvy přes 200 do 300 mm</t>
  </si>
  <si>
    <t>"asfaltová komunikace tl. 0,42m" (1,00*1,00+2*2,00*1,40+3,00*1,40)</t>
  </si>
  <si>
    <t>113107043</t>
  </si>
  <si>
    <t>Odstranění podkladu živičných tl přes 100 do 150 mm při překopech ručně</t>
  </si>
  <si>
    <t>-446610335</t>
  </si>
  <si>
    <t>Odstranění podkladů nebo krytů při překopech inženýrských sítí s přemístěním hmot na skládku ve vzdálenosti do 3 m nebo s naložením na dopravní prostředek ručně živičných, o tl. vrstvy přes 100 do 150 mm</t>
  </si>
  <si>
    <t>2125435197</t>
  </si>
  <si>
    <t>1819084550</t>
  </si>
  <si>
    <t>"předpoklad 2 dny, čerpání 5h/den" 2*5</t>
  </si>
  <si>
    <t>-2086720118</t>
  </si>
  <si>
    <t>1554717845</t>
  </si>
  <si>
    <t>"zeleň tl. 0,15m"(7,80*1,00)</t>
  </si>
  <si>
    <t>"zeleň tl 0,15m" (4,50*1,00)</t>
  </si>
  <si>
    <t>384842535</t>
  </si>
  <si>
    <t>"přípojky" 11*(1,00*1,00)*1,50</t>
  </si>
  <si>
    <t>"rušení odbočky" 3,00*1,50*1,40</t>
  </si>
  <si>
    <t>"nová odbočka" 2*(2,00*1,50*1,40)</t>
  </si>
  <si>
    <t>"asfaltová komunikace tl. 0,42m"-(1,00*1,00+2*2,00*1,40+3,00*1,40)*0,42</t>
  </si>
  <si>
    <t>"zámková dlažba tl. 0,24m"-(2,20*1,00)*0,24</t>
  </si>
  <si>
    <t>"zeleň tl. 0,15m"-(7,80*1,00)*0,15</t>
  </si>
  <si>
    <t>"Z toho v tř. 3 předpoklad 40%" 24,966"m3"*0,4</t>
  </si>
  <si>
    <t>-475239617</t>
  </si>
  <si>
    <t>"celkový výkop dle hloubení jam v tř.3, v tř.4 předpoklad 40%" 24,966"m3"*0,40</t>
  </si>
  <si>
    <t>53758946</t>
  </si>
  <si>
    <t>"celkový výkop dle hloubení jam v tř.3, v tř.5 předpoklad 20%" 24,966"m3"*0,20</t>
  </si>
  <si>
    <t>132254201</t>
  </si>
  <si>
    <t>Hloubení zapažených rýh š do 2000 mm v hornině třídy těžitelnosti I skupiny 3 objem do 20 m3</t>
  </si>
  <si>
    <t>1790817738</t>
  </si>
  <si>
    <t>Hloubení zapažených rýh šířky přes 800 do 2 000 mm strojně s urovnáním dna do předepsaného profilu a spádu v hornině třídy těžitelnosti I skupiny 3 do 20 m3</t>
  </si>
  <si>
    <t>6,40*1,40*1,00</t>
  </si>
  <si>
    <t>"chodník tl 0,24m" -(1,90*1,00)*0,24</t>
  </si>
  <si>
    <t>"zeleň tl 0,15m" -(4,50*1,00)*0,15</t>
  </si>
  <si>
    <t>"Z toho v tř. 3 předpoklad 40%" 7,829"m3"*0,4</t>
  </si>
  <si>
    <t>132354201</t>
  </si>
  <si>
    <t>Hloubení zapažených rýh š do 2000 mm v hornině třídy těžitelnosti II skupiny 4 objem do 20 m3</t>
  </si>
  <si>
    <t>1423872271</t>
  </si>
  <si>
    <t>Hloubení zapažených rýh šířky přes 800 do 2 000 mm strojně s urovnáním dna do předepsaného profilu a spádu v hornině třídy těžitelnosti II skupiny 4 do 20 m3</t>
  </si>
  <si>
    <t>"celkový výkop dle hloubení rýh v tř.3, v tř.4 předpoklad 40%" 7,829"m3"*0,4</t>
  </si>
  <si>
    <t>132454201</t>
  </si>
  <si>
    <t>Hloubení zapažených rýh š do 2000 mm v hornině třídy těžitelnosti II skupiny 5 objem do 20 m3</t>
  </si>
  <si>
    <t>-1021041699</t>
  </si>
  <si>
    <t>Hloubení zapažených rýh šířky přes 800 do 2 000 mm strojně s urovnáním dna do předepsaného profilu a spádu v hornině třídy těžitelnosti II skupiny 5 do 20 m3</t>
  </si>
  <si>
    <t>"celkový výkop dle hloubení rýh v tř.3, v tř.5 předpoklad 20%" 7,829"m3"*0,2</t>
  </si>
  <si>
    <t>1396648282</t>
  </si>
  <si>
    <t>6,40*1,40*2</t>
  </si>
  <si>
    <t>2032969039</t>
  </si>
  <si>
    <t>"dle zřízení příložného pažení rýh do 2m" 17,92"m2"</t>
  </si>
  <si>
    <t>-1222375391</t>
  </si>
  <si>
    <t>"dovoz na / z deponie - vytěžený mat pro obsyp" 9,824"m3"*2</t>
  </si>
  <si>
    <t>"dovoz z deponie - nakupovaný materiál pro lože" 2,72"m3"</t>
  </si>
  <si>
    <t>"dovoz materiálu pro zásyp nakupovaný - z deponie (50% z celkového množství zásypu)" 19,787"m3"*0,5</t>
  </si>
  <si>
    <t>"dovoz materiálu pro zásyp - na / z deponie (50% z celkového množství zásypu)" 19,787"m3"*0,5*2</t>
  </si>
  <si>
    <t>"ornice na deponii" 12,30"m2"*0,15</t>
  </si>
  <si>
    <t>"ornice z deponie" 12,30"m2"*0,15</t>
  </si>
  <si>
    <t>"v tř 3 předpoklad 40%" 55,739"m3"*0,4</t>
  </si>
  <si>
    <t>-980183295</t>
  </si>
  <si>
    <t>"celkový odvoz dle odvozu do 2km v tř3, v tř 4+5 předpoklad 60%" 55,739"m3"*0,6</t>
  </si>
  <si>
    <t>623954957</t>
  </si>
  <si>
    <t>"Zemina vytěžená" (9,986*2+4,993+3,132*2+1,567)"m3"</t>
  </si>
  <si>
    <t>"zemina ponechaná pro zásyp (50% z původní zeminy)" -19,787"m3"*0,5</t>
  </si>
  <si>
    <t>"zemina ponechaná pro obsyp (100% z původní zeminy)" -9,824"m3"</t>
  </si>
  <si>
    <t>"v tř3 předpoklad 40%" 13,078"m3"*0,4</t>
  </si>
  <si>
    <t>1769335231</t>
  </si>
  <si>
    <t>"celkový odvoz dle odvozu do 4km v tř 3, v tř4+5 předpoklad 60%" 13,078"m3"*0,6</t>
  </si>
  <si>
    <t>-2045993807</t>
  </si>
  <si>
    <t>"dovoz z deponie - vytěžený mat pro obsyp" 9,824"m3"</t>
  </si>
  <si>
    <t>"dovoz materiálu pro zásyp - z deponie (50% z celkového množství zásypu)" 19,787"m3"*0,5</t>
  </si>
  <si>
    <t>"v tř 3 předpoklad 40%" 34,177"m3"*0,4</t>
  </si>
  <si>
    <t>509783992</t>
  </si>
  <si>
    <t>"celkové nakládání dle nakládání v tř3, v tř 4+5 předpoklad 60%" 34,177"m3"*0,6</t>
  </si>
  <si>
    <t>1641301370</t>
  </si>
  <si>
    <t>"Zemina vytěžená na deponii / skládku" (9,986*2+4,993+3,132*2+1,567)"m3"</t>
  </si>
  <si>
    <t>-264721205</t>
  </si>
  <si>
    <t>"Zemina vytěžená na skládku" (9,986*2+4,993+3,132*2+1,567)"m3"</t>
  </si>
  <si>
    <t>"předpoklad 2000kg/m3" 13,078"m3"*2,00</t>
  </si>
  <si>
    <t>-1718499851</t>
  </si>
  <si>
    <t>"celkový výkop" (9,986*2+4,993+3,132*2+1,567)"m3"</t>
  </si>
  <si>
    <t>"Obsyp potrubí" -9,824"m3"</t>
  </si>
  <si>
    <t>"podkladní lože" -2,72"m3"</t>
  </si>
  <si>
    <t>"bloky" -0,431"m3"</t>
  </si>
  <si>
    <t>"LT DN100" -3,00*(3,14*0,06*0,06)</t>
  </si>
  <si>
    <t>1949287699</t>
  </si>
  <si>
    <t>"nakupovaný materiál pro zásyp - 50%, předpoklad 1800kg/m3" 19,787"m3"*0,5*1,8</t>
  </si>
  <si>
    <t>1767741729</t>
  </si>
  <si>
    <t xml:space="preserve">"dle zpětného zásypu zeminou (50%)" 19,787"m3"*0,5  </t>
  </si>
  <si>
    <t xml:space="preserve">"dle opsypu zeminou (100%)" 9,824"m3"*1,0  </t>
  </si>
  <si>
    <t>-78842710</t>
  </si>
  <si>
    <t>"nová odbočka" 2*(2,00*1,40*0,42)</t>
  </si>
  <si>
    <t>"LT DN100" 3,00*(1,40*0,42 - 3,14*0,06*0,06)</t>
  </si>
  <si>
    <t>"plast d32" 17,40*(1,00*0,33)</t>
  </si>
  <si>
    <t>-1967928105</t>
  </si>
  <si>
    <t>54235934</t>
  </si>
  <si>
    <t>"kompletní obnova chodníku ze zámkové dlažby" 4,10*1,00</t>
  </si>
  <si>
    <t>"asfaltová komunikace tl. 0,42m"(1,00*1,00+2*2,00*1,40+3,00*1,40)</t>
  </si>
  <si>
    <t>-108549135</t>
  </si>
  <si>
    <t>"nová odbočka" 2*(2,00*1,40*0,10)</t>
  </si>
  <si>
    <t>"LT DN100" 3,00*1,40*0,10</t>
  </si>
  <si>
    <t>"plast d32" 17,40*1,00*0,10</t>
  </si>
  <si>
    <t>-1097837741</t>
  </si>
  <si>
    <t>"blok pro T kus" 2"ks"*(0,61*0,35*0,75)</t>
  </si>
  <si>
    <t>"blok pod koleno 45°" 1"ks"*(0,48*0,35*0,66)</t>
  </si>
  <si>
    <t>895361157</t>
  </si>
  <si>
    <t>"blok pro T kus" 2"ks"*(0,61+0,75)*2*0,35</t>
  </si>
  <si>
    <t>"blok pod koleno 45°" 1"ks"*(0,48+0,66)*0,35</t>
  </si>
  <si>
    <t>1272831040</t>
  </si>
  <si>
    <t>-1141282769</t>
  </si>
  <si>
    <t>"asfaltová komunikace tl. 0,42m"(1,00*1,00+2*2,00*1,40+3,00*1,40)*2</t>
  </si>
  <si>
    <t>"odpočet kompletní obnovy živičné komunikace" -2*1,00*1,00</t>
  </si>
  <si>
    <t>-793637223</t>
  </si>
  <si>
    <t>"kompletní obnova živičné komunikace" 1,00*1,00</t>
  </si>
  <si>
    <t>565145101</t>
  </si>
  <si>
    <t>Asfaltový beton vrstva podkladní ACP 16 (obalované kamenivo OKS) tl 60 mm š do 1,5 m</t>
  </si>
  <si>
    <t>837436363</t>
  </si>
  <si>
    <t>Asfaltový beton vrstva podkladní ACP 16 (obalované kamenivo střednězrnné - OKS) s rozprostřením a zhutněním v pruhu šířky do 1,5 m, po zhutnění tl. 60 mm</t>
  </si>
  <si>
    <t>"kompletní obnova živičné komunikace - ACP 16+" 1,00*1,00</t>
  </si>
  <si>
    <t>565155101</t>
  </si>
  <si>
    <t>Asfaltový beton vrstva podkladní ACP 16 (obalované kamenivo OKS) tl 70 mm š do 1,5 m</t>
  </si>
  <si>
    <t>-425058318</t>
  </si>
  <si>
    <t>Asfaltový beton vrstva podkladní ACP 16 (obalované kamenivo střednězrnné - OKS) s rozprostřením a zhutněním v pruhu šířky do 1,5 m, po zhutnění tl. 70 mm</t>
  </si>
  <si>
    <t>-284121751</t>
  </si>
  <si>
    <t>7959871</t>
  </si>
  <si>
    <t>"kompletní obnova živičné komunikace" 1,00*1,00*2</t>
  </si>
  <si>
    <t>577134111</t>
  </si>
  <si>
    <t>Asfaltový beton vrstva obrusná ACO 11 (ABS) tř. I tl 40 mm š do 3 m z nemodifikovaného asfaltu</t>
  </si>
  <si>
    <t>907703159</t>
  </si>
  <si>
    <t>Asfaltový beton vrstva obrusná ACO 11 (ABS) s rozprostřením a se zhutněním z nemodifikovaného asfaltu v pruhu šířky do 3 m tř. I, po zhutnění tl. 40 mm</t>
  </si>
  <si>
    <t>"kompletní obnova živičné komunikace - ACO 11+" 1,00*1,00</t>
  </si>
  <si>
    <t>216402821</t>
  </si>
  <si>
    <t>1777103247</t>
  </si>
  <si>
    <t>"napojení na stávající vodovod LT 100" 4"ks"</t>
  </si>
  <si>
    <t>-2087214434</t>
  </si>
  <si>
    <t>1430935434</t>
  </si>
  <si>
    <t>3*1,01 'Přepočtené koeficientem množství</t>
  </si>
  <si>
    <t>1307572520</t>
  </si>
  <si>
    <t>(12+12)"ks"</t>
  </si>
  <si>
    <t>-1602046173</t>
  </si>
  <si>
    <t>"dle kladečského schéma" 12"ks"</t>
  </si>
  <si>
    <t>1611586816</t>
  </si>
  <si>
    <t>-151905569</t>
  </si>
  <si>
    <t>1495508395</t>
  </si>
  <si>
    <t>1742016030</t>
  </si>
  <si>
    <t>1323136700</t>
  </si>
  <si>
    <t>-1244505308</t>
  </si>
  <si>
    <t>1700286237</t>
  </si>
  <si>
    <t>-1968574616</t>
  </si>
  <si>
    <t>851010008016</t>
  </si>
  <si>
    <t>TVAROVKA T KUS 100-80</t>
  </si>
  <si>
    <t>-1679358931</t>
  </si>
  <si>
    <t>1857208369</t>
  </si>
  <si>
    <t>-1259919314</t>
  </si>
  <si>
    <t>17,40"m"</t>
  </si>
  <si>
    <t>-722124998</t>
  </si>
  <si>
    <t>17,4*1,015 'Přepočtené koeficientem množství</t>
  </si>
  <si>
    <t>-324108710</t>
  </si>
  <si>
    <t>23800687</t>
  </si>
  <si>
    <t>-2028056565</t>
  </si>
  <si>
    <t>-382593787</t>
  </si>
  <si>
    <t>-634592747</t>
  </si>
  <si>
    <t>-527719857</t>
  </si>
  <si>
    <t>-1751532424</t>
  </si>
  <si>
    <t>72"ks"</t>
  </si>
  <si>
    <t>-666714312</t>
  </si>
  <si>
    <t>1966539917</t>
  </si>
  <si>
    <t>-1313999796</t>
  </si>
  <si>
    <t>1029597333</t>
  </si>
  <si>
    <t>891269111</t>
  </si>
  <si>
    <t>Montáž navrtávacích pasů na potrubí z jakýchkoli trub DN 100</t>
  </si>
  <si>
    <t>1626725842</t>
  </si>
  <si>
    <t>Montáž vodovodních armatur na potrubí navrtávacích pasů s ventilem Jt 1 MPa, na potrubí z trub litinových, ocelových nebo plastických hmot DN 100</t>
  </si>
  <si>
    <t>335010005416.D</t>
  </si>
  <si>
    <t xml:space="preserve">PAS NAVRTÁVACÍ HACOM 100-5/4" - doprava ze skladu investora v Mladé Boleslavi (materiál dodá  VaK MB, ocenění pouze dopravy)</t>
  </si>
  <si>
    <t>-1886816157</t>
  </si>
  <si>
    <t>-2021138593</t>
  </si>
  <si>
    <t>"plast d32" 6,40"m"</t>
  </si>
  <si>
    <t>2119597203</t>
  </si>
  <si>
    <t>1235610788</t>
  </si>
  <si>
    <t>(3+12)"ks"</t>
  </si>
  <si>
    <t>-9693424</t>
  </si>
  <si>
    <t>541719174</t>
  </si>
  <si>
    <t>727329609</t>
  </si>
  <si>
    <t>59717839</t>
  </si>
  <si>
    <t>24871743</t>
  </si>
  <si>
    <t>318979401</t>
  </si>
  <si>
    <t>15"ks"</t>
  </si>
  <si>
    <t>889012043</t>
  </si>
  <si>
    <t>"LT DN100" 3,00"m"</t>
  </si>
  <si>
    <t>"plast d32" 17,40"m"</t>
  </si>
  <si>
    <t>1947136920</t>
  </si>
  <si>
    <t>"asfaltová komunikace tl. 0,42m"(1,00*4+2*2*(2,00+1,40)+2*(3,00+1,40))</t>
  </si>
  <si>
    <t>847856987</t>
  </si>
  <si>
    <t>445418923</t>
  </si>
  <si>
    <t>-263244866</t>
  </si>
  <si>
    <t>"podkladní živice" 3,37"t"</t>
  </si>
  <si>
    <t>841008827</t>
  </si>
  <si>
    <t>"frézovaný materiál" 0,994"t"</t>
  </si>
  <si>
    <t>536765864</t>
  </si>
  <si>
    <t xml:space="preserve">"dlažba betonová - lože" 4,10"m2"*0,057"t/m2" </t>
  </si>
  <si>
    <t>"kamenivo" (1,169+5,130)"t"</t>
  </si>
  <si>
    <t>-1608892093</t>
  </si>
  <si>
    <t xml:space="preserve">"Odvoz na skládku vzdálenou 4km"  6,533"t"*3"km"</t>
  </si>
  <si>
    <t xml:space="preserve">"Odvoz na depo vzdálené 2km"  0,994"t"*1"km"</t>
  </si>
  <si>
    <t>-274246189</t>
  </si>
  <si>
    <t>1520363893</t>
  </si>
  <si>
    <t xml:space="preserve">"Odvoz na skládku vzdálenou 4km"  3,37"t"*3"km"</t>
  </si>
  <si>
    <t>-719423020</t>
  </si>
  <si>
    <t>"kamenivo celkem" 6,533"t"</t>
  </si>
  <si>
    <t>-1485703933</t>
  </si>
  <si>
    <t>03 - IO 03 - Obnova kanalizace ul. Pražská</t>
  </si>
  <si>
    <t>03.1 - Stoka A</t>
  </si>
  <si>
    <t>1534754144</t>
  </si>
  <si>
    <t xml:space="preserve">"dlažba" (0,40*1,45) </t>
  </si>
  <si>
    <t>87209948</t>
  </si>
  <si>
    <t xml:space="preserve">"dlažba, kamenivo tl 0,15m" (0,40*1,45) </t>
  </si>
  <si>
    <t>816461980</t>
  </si>
  <si>
    <t>"předpoklad 110% z trasy" 43,70"m"*1,1</t>
  </si>
  <si>
    <t>-1730882828</t>
  </si>
  <si>
    <t>-1964933635</t>
  </si>
  <si>
    <t>767281047</t>
  </si>
  <si>
    <t>"dle podélného profilu - vodovod" 1*1,45</t>
  </si>
  <si>
    <t>-383729712</t>
  </si>
  <si>
    <t>"dle podélného profilu - elektro" 2*1,45</t>
  </si>
  <si>
    <t>-872827236</t>
  </si>
  <si>
    <t>"mírně zasíťovaná lokalita" 2/100*(67,67*2+33,834)"m3"</t>
  </si>
  <si>
    <t>-445138640</t>
  </si>
  <si>
    <t>"zeleň tl 0,15m" (43,27*1,45)</t>
  </si>
  <si>
    <t>373239544</t>
  </si>
  <si>
    <t>kanalizace - KAM DN250 (samostatně vedené)</t>
  </si>
  <si>
    <t>"km 0,00000-0,01000" 10,00*(3,13+3,17)*0,5*1,45</t>
  </si>
  <si>
    <t>"0,01000-0,02300" 13,00*(3,17+2,73)*0,5*1,45</t>
  </si>
  <si>
    <t>"0,02300-0,03500" 12,00*(2,73+2,44)*0,5*1,45</t>
  </si>
  <si>
    <t>"0,03500-0,04367" 8,67*(2,44+1,91)*0,5*1,45</t>
  </si>
  <si>
    <t>"rozšíření pro šachty" 1,80*(1,80-1,45)*(3,13+1,91)</t>
  </si>
  <si>
    <t>"odpočet zpevněných ploch</t>
  </si>
  <si>
    <t xml:space="preserve">"dlažba tl 0,24m" -(0,40*1,45)*0,24 </t>
  </si>
  <si>
    <t xml:space="preserve">"zeleň tl 0,15m" -(43,27*1,45)*0,15 </t>
  </si>
  <si>
    <t>"Z toho v tř. 3 uvažováno 40%" 169,174"m3"*0,4</t>
  </si>
  <si>
    <t>-943791669</t>
  </si>
  <si>
    <t>"Celkový výkop dle hloubení rýh v tř.3 strojně, v tř 4 předpoklad 40%" 0,4*169,174"m3"</t>
  </si>
  <si>
    <t>-87551385</t>
  </si>
  <si>
    <t>"Celkový výkop dle hloubení rýh v tř.3 strojně, v tř 5 předpoklad 20%" 0,2*169,174"m3"</t>
  </si>
  <si>
    <t>1059649192</t>
  </si>
  <si>
    <t>"km 0,00000-0,01000" 10,00*(3,13+3,17)*0,5*2</t>
  </si>
  <si>
    <t>"0,01000-0,02300" 13,00*(3,17+2,73)*0,5*2</t>
  </si>
  <si>
    <t>"0,02300-0,03500" 12,00*(2,73+2,44)*0,5*2</t>
  </si>
  <si>
    <t>"0,03500-0,04367" 8,67*(2,44+1,91)*0,5*2</t>
  </si>
  <si>
    <t>2065916234</t>
  </si>
  <si>
    <t xml:space="preserve">"Dle zřízení příložného pažení do hl.  4m" 239,455"m2"</t>
  </si>
  <si>
    <t>1822429819</t>
  </si>
  <si>
    <t>"dovoz na / z deponie - vytěžený mat pro obsyp" 24,881"m3"*2</t>
  </si>
  <si>
    <t>"dovoz materiálu pro zásyp nakupovaný - z deponie (50% z celkového množství zásypu)" 118,735"m3"*0,5</t>
  </si>
  <si>
    <t>"dovoz materiálu pro zásyp - na / z deponie (50% z celkového množství zásypu)" 118,735"m3"*0,5*2</t>
  </si>
  <si>
    <t>"ornice na deponii" 62,742"m2"*0,15</t>
  </si>
  <si>
    <t>"ornice z deponie" 62,742"m2"*0,15</t>
  </si>
  <si>
    <t>"v tř 3 předpoklad 40%" 246,687"m3"*0,4</t>
  </si>
  <si>
    <t>-1928030380</t>
  </si>
  <si>
    <t>"celkový odvoz dle odvozu do 2km v tř3, v tř 4+5 předpoklad 60%" 246,687"m3"*0,6</t>
  </si>
  <si>
    <t>-1104891070</t>
  </si>
  <si>
    <t>"Zemina vytěžená" (67,67*2+33,834)"m3"</t>
  </si>
  <si>
    <t>"zemina ponechaná pro zásyp (50% z původní zeminy)" -118,735"m3"*0,5</t>
  </si>
  <si>
    <t>"zemina ponechaná pro obsyp (100% z původní zeminy)" -24,881"m3"</t>
  </si>
  <si>
    <t>"v tř3 předpoklad 40%" 84,925"m3"*0,4</t>
  </si>
  <si>
    <t>1459585751</t>
  </si>
  <si>
    <t>"celkový odvoz dle odvozu do 4km v tř 3, v tř4+5 předpoklad 60%" 84,925"m3"*0,6</t>
  </si>
  <si>
    <t>106192930</t>
  </si>
  <si>
    <t>"dovoz z deponie - vytěžený mat pro obsyp" 24,881"m3"</t>
  </si>
  <si>
    <t>"dovoz materiálu pro zásyp - z deponie (50% z celkového množství zásypu)" 118,735"m3"*0,5</t>
  </si>
  <si>
    <t>"v tř 3 předpoklad 40%" 153,028"m3"*0,4</t>
  </si>
  <si>
    <t>155174070</t>
  </si>
  <si>
    <t>"celkové nakládání dle nakládání v tř3, v tř 4+5 předpoklad 60%" 153,028"m3"*0,6</t>
  </si>
  <si>
    <t>591645832</t>
  </si>
  <si>
    <t>"Zemina vytěžená na deponii / skládku" (67,67*2+33,834)"m3"</t>
  </si>
  <si>
    <t>-550374322</t>
  </si>
  <si>
    <t>"Zemina vytěžená na skládku" (67,67*2+33,834)"m3"</t>
  </si>
  <si>
    <t>"předpoklad 2000kg/m3" 84,925"m3"*2,00</t>
  </si>
  <si>
    <t>1095092247</t>
  </si>
  <si>
    <t>"celkový výkop" (67,67*2+33,834)"m3"</t>
  </si>
  <si>
    <t>"obsyp potrubí" -24,881"m3"</t>
  </si>
  <si>
    <t>"podkladní sedlo" -16,388"m3"</t>
  </si>
  <si>
    <t>"KAM DN250" -43,70*(3,14*0,15*0,15)</t>
  </si>
  <si>
    <t>"šachty" -5,04*(3,14*0,62*0,62)</t>
  </si>
  <si>
    <t>1869889815</t>
  </si>
  <si>
    <t>"nakupovaný materiál pro zásyp - 50%, předpoklad 1800kg/m3" 118,735"m3"*0,5*1,8</t>
  </si>
  <si>
    <t>-1581366705</t>
  </si>
  <si>
    <t xml:space="preserve">"dle zpětného zásypu zeminou (50%)" 118,735"m3"*0,5  </t>
  </si>
  <si>
    <t xml:space="preserve">"dle opsypu zeminou (100%)" 24,881"m3"*1,0  </t>
  </si>
  <si>
    <t>-522880000</t>
  </si>
  <si>
    <t xml:space="preserve">"KAM DN250" 43,70*(1,45*0,70 -"potrubí"  3,14*0,15*0,15 - "sedlo" 0,375"m2")</t>
  </si>
  <si>
    <t>-2033443831</t>
  </si>
  <si>
    <t>-638120677</t>
  </si>
  <si>
    <t>"pův dlažba - provizorní povrch" 0,58"m2"</t>
  </si>
  <si>
    <t>-1314661778</t>
  </si>
  <si>
    <t>"KAM DN 250" 43,70"m"</t>
  </si>
  <si>
    <t>-1974330641</t>
  </si>
  <si>
    <t>1825838069</t>
  </si>
  <si>
    <t>1252119549</t>
  </si>
  <si>
    <t>-1268561299</t>
  </si>
  <si>
    <t>"podkladní deska pod šachty" 2"ks"*(1,60*1,60*0,10)</t>
  </si>
  <si>
    <t>-141293446</t>
  </si>
  <si>
    <t>"sedlové lože" 43,70*0,375"m2"</t>
  </si>
  <si>
    <t>596133943</t>
  </si>
  <si>
    <t>"podkladní deska pod šachty" 2"ks"*(4*1,60*0,10)</t>
  </si>
  <si>
    <t>67952502</t>
  </si>
  <si>
    <t>830361811</t>
  </si>
  <si>
    <t>Bourání stávajícího kameninového potrubí DN přes 150 do 250</t>
  </si>
  <si>
    <t>-754050157</t>
  </si>
  <si>
    <t>Bourání stávajícího potrubí z kameninových trub v otevřeném výkopu DN přes 150 do 250</t>
  </si>
  <si>
    <t>"vybourání stáv řadu - KAM DN250" 43,70"m"</t>
  </si>
  <si>
    <t>831362121</t>
  </si>
  <si>
    <t>Montáž potrubí z trub kameninových hrdlových s integrovaným těsněním výkop sklon do 20 % DN 250</t>
  </si>
  <si>
    <t>-485634097</t>
  </si>
  <si>
    <t>Montáž potrubí z trub kameninových hrdlových s integrovaným těsněním v otevřeném výkopu ve sklonu do 20 % DN 250</t>
  </si>
  <si>
    <t>"hl. řad" 43,70"m"</t>
  </si>
  <si>
    <t>59710702</t>
  </si>
  <si>
    <t>trouba kameninová glazovaná DN 250 dl 2,50m spojovací systém C Třida 160</t>
  </si>
  <si>
    <t>907775559</t>
  </si>
  <si>
    <t>43,7*1,015 'Přepočtené koeficientem množství</t>
  </si>
  <si>
    <t>837311221.R</t>
  </si>
  <si>
    <t>Montáž tvarovek na potrubí z trub betonových / kameninových v otevřeném výkopu</t>
  </si>
  <si>
    <t>846348055</t>
  </si>
  <si>
    <t>"přípojka" 1"ks"</t>
  </si>
  <si>
    <t>59713313</t>
  </si>
  <si>
    <t>manžeta převlečná pro normální zatížení DN 150 průměr 175-200 š 150mm</t>
  </si>
  <si>
    <t>779484757</t>
  </si>
  <si>
    <t>597133410.R</t>
  </si>
  <si>
    <t>vyrovnávací kroužky pro manžety převlečné - kompletní vyrovnání profilů dle typu spojovaného potrubí</t>
  </si>
  <si>
    <t>285649271</t>
  </si>
  <si>
    <t>837362221</t>
  </si>
  <si>
    <t>Montáž kameninových tvarovek jednoosých s integrovaným těsněním otevřený výkop DN 250</t>
  </si>
  <si>
    <t>241925354</t>
  </si>
  <si>
    <t>Montáž kameninových tvarovek na potrubí z trub kameninových v otevřeném výkopu s integrovaným těsněním jednoosých DN 250</t>
  </si>
  <si>
    <t>59710846</t>
  </si>
  <si>
    <t>trouba kameninová glazovaná zkrácená DN 250 dl 60(75)cm třída 160 spojovací systém C</t>
  </si>
  <si>
    <t>1800743903</t>
  </si>
  <si>
    <t>59710876</t>
  </si>
  <si>
    <t>trouba kameninová glazovaná zkrácená bez hrdla DN 250 dl 60(75)cm třída 160 spojovací systém C</t>
  </si>
  <si>
    <t>1050016133</t>
  </si>
  <si>
    <t>850315121.R1</t>
  </si>
  <si>
    <t>Řez na potrubí z trub kanalizačních do DN 150</t>
  </si>
  <si>
    <t>-599119112</t>
  </si>
  <si>
    <t>871315251</t>
  </si>
  <si>
    <t>Kanalizační potrubí z tvrdého PVC vícevrstvé tuhost třídy SN16 DN 150</t>
  </si>
  <si>
    <t>-2070471627</t>
  </si>
  <si>
    <t>Kanalizační potrubí z tvrdého PVC v otevřeném výkopu ve sklonu do 20 %, hladkého plnostěnného vícevrstvého, tuhost třídy SN 16 DN 150</t>
  </si>
  <si>
    <t>"přípojka" 1,00"m"</t>
  </si>
  <si>
    <t>-1562949096</t>
  </si>
  <si>
    <t>"Vybourání 1ks kanalizačních šachet" (3,14*0,62*0,62*1,80)</t>
  </si>
  <si>
    <t>892362121.R</t>
  </si>
  <si>
    <t>Tlaková zkouška vzduchem potrubí DN 250 těsnícím vakem ucpávkovým vč revizních šachet</t>
  </si>
  <si>
    <t>1971860058</t>
  </si>
  <si>
    <t>Tlakové zkoušky vzduchem těsnícími vaky ucpávkovými DN 250 vč revizních šachet</t>
  </si>
  <si>
    <t>-1920007018</t>
  </si>
  <si>
    <t>(1+2+1)"ks"</t>
  </si>
  <si>
    <t>253497446</t>
  </si>
  <si>
    <t>1617521334</t>
  </si>
  <si>
    <t>1389269500</t>
  </si>
  <si>
    <t>-1932750856</t>
  </si>
  <si>
    <t>183995693</t>
  </si>
  <si>
    <t>-345727429</t>
  </si>
  <si>
    <t>214745313</t>
  </si>
  <si>
    <t>dno betonové šachtové kulaté DN 1000 - na potrubí DN250 (stavební výška 0,50m)</t>
  </si>
  <si>
    <t>1635173324</t>
  </si>
  <si>
    <t>1801347304</t>
  </si>
  <si>
    <t>"Vybourání 1ks kanalizačních šachet" 1"ks"</t>
  </si>
  <si>
    <t>1222502829</t>
  </si>
  <si>
    <t>"nové šachty" 2"ks"</t>
  </si>
  <si>
    <t>1224933436</t>
  </si>
  <si>
    <t>55241010.R</t>
  </si>
  <si>
    <t>poklop třída B125, celolitinový s logem VaK MB, vstup 600mm s ventilací</t>
  </si>
  <si>
    <t>171302888</t>
  </si>
  <si>
    <t>Výřez, napojení a utěsnění potrubí DN 150 do betonové šachty otevřený výkop - kompletní provedení</t>
  </si>
  <si>
    <t>54643906</t>
  </si>
  <si>
    <t>"napojení přípojky do šachty" 1"ks"</t>
  </si>
  <si>
    <t>2054280658</t>
  </si>
  <si>
    <t xml:space="preserve">"Odvoz na skládku vzdálenou 4km"  3,62"t"*3"km"</t>
  </si>
  <si>
    <t>"kovošrot ve vzdálenosti 18km - předpoklad" 0,10"t"*17"km"</t>
  </si>
  <si>
    <t>-1555796382</t>
  </si>
  <si>
    <t>"kamenina potrubí" 2,316"t"</t>
  </si>
  <si>
    <t>"poklopy - litina/ocel do Kovošrotu" 0,10"t"</t>
  </si>
  <si>
    <t>997013631.R.</t>
  </si>
  <si>
    <t>-1314420564</t>
  </si>
  <si>
    <t xml:space="preserve">"dlažba betonová" 0,58"m2"*0,138"t/m2" </t>
  </si>
  <si>
    <t>997013801.R</t>
  </si>
  <si>
    <t>2070681716</t>
  </si>
  <si>
    <t>" kovový materiál do kovošrotu - poklopy" -1"ks"*100"kg - předpoklad hmotnosti 1 poklopu"</t>
  </si>
  <si>
    <t>-1033014762</t>
  </si>
  <si>
    <t xml:space="preserve">"dlažba betonová - lože" 0,58"m2"*0,057"t/m2" </t>
  </si>
  <si>
    <t>"kamenivo" 0,165"t"</t>
  </si>
  <si>
    <t>-1088062012</t>
  </si>
  <si>
    <t xml:space="preserve">"Odvoz na skládku vzdálenou 4km"  0,198"t"*3"km"</t>
  </si>
  <si>
    <t>1987009065</t>
  </si>
  <si>
    <t>-634927494</t>
  </si>
  <si>
    <t xml:space="preserve">"Odvoz na skládku vzdálenou 4km"  0,08"t"*3"km"</t>
  </si>
  <si>
    <t>-1751871893</t>
  </si>
  <si>
    <t>"kamenivo celkem" 0,198"t"</t>
  </si>
  <si>
    <t>1130977263</t>
  </si>
  <si>
    <t>03.2 - Stoka B</t>
  </si>
  <si>
    <t>-1317354924</t>
  </si>
  <si>
    <t>"předpoklad 110% z trasy" 50,20"m"*1,1</t>
  </si>
  <si>
    <t>-1356012348</t>
  </si>
  <si>
    <t>-527262054</t>
  </si>
  <si>
    <t>-1133300757</t>
  </si>
  <si>
    <t>"dle podélného profilu - vodovod" 3*1,45</t>
  </si>
  <si>
    <t>633332625</t>
  </si>
  <si>
    <t>"dle metodiky - mírně zasíťovaná lokalita" 2/100*(71,634*2+35,816)"m3"</t>
  </si>
  <si>
    <t>506177</t>
  </si>
  <si>
    <t>"zeleň tl 0,15m" (50,18*1,45)</t>
  </si>
  <si>
    <t>119591459</t>
  </si>
  <si>
    <t>"km 0,00000-0,02527" 25,27*(1,90+2,87)*0,5*1,45</t>
  </si>
  <si>
    <t>"0,02527-0,05018" 24,91*(2,87+2,40)*0,5*1,45</t>
  </si>
  <si>
    <t>"rozšíření pro šachty" 1,80*(1,80-1,45)*(1,90+2,87+2,40)</t>
  </si>
  <si>
    <t>"prohloubení pro šachty" 3"ks"*(1,80*1,80*0,30)</t>
  </si>
  <si>
    <t xml:space="preserve">"zeleň tl 0,15m" -(50,18*1,45)*0,15 </t>
  </si>
  <si>
    <t>"Z toho v tř. 3 uvažováno 40%" 179,084"m3"*0,4</t>
  </si>
  <si>
    <t>1448182536</t>
  </si>
  <si>
    <t>"Celkový výkop dle hloubení rýh v tř.3 strojně, v tř 4 předpoklad 40%" 0,4*179,084"m3"</t>
  </si>
  <si>
    <t>1535412266</t>
  </si>
  <si>
    <t>"Celkový výkop dle hloubení rýh v tř.3 strojně, v tř 5 předpoklad 20%" 0,2*179,084"m3"</t>
  </si>
  <si>
    <t>-80992620</t>
  </si>
  <si>
    <t>"km 0,00000-0,02527" 25,27*(1,90+2,87)*0,5*2</t>
  </si>
  <si>
    <t>"0,02527-0,05018" 24,91*(2,87+2,40)*0,5*2</t>
  </si>
  <si>
    <t>-1466564550</t>
  </si>
  <si>
    <t xml:space="preserve">"Dle zřízení příložného pažení do hl.  4m" 251,814"m2"</t>
  </si>
  <si>
    <t>1327849555</t>
  </si>
  <si>
    <t>"dovoz na / z deponie - vytěžený mat pro obsyp" 28,581"m3"*2</t>
  </si>
  <si>
    <t>"dovoz materiálu pro zásyp nakupovaný - z deponie (50% z celkového množství zásypu)" 119,477"m3"*0,5</t>
  </si>
  <si>
    <t>"dovoz materiálu pro zásyp - na / z deponie (50% z celkového množství zásypu)" 119,477"m3"*0,5*2</t>
  </si>
  <si>
    <t>"ornice na deponii" 72,761"m2"*0,15</t>
  </si>
  <si>
    <t>"ornice z deponie" 72,761"m2"*0,15</t>
  </si>
  <si>
    <t>"v tř 3 předpoklad 40%" 258,206"m3"*0,4</t>
  </si>
  <si>
    <t>-1332523914</t>
  </si>
  <si>
    <t>"celkový odvoz dle odvozu do 2km v tř3, v tř 4+5 předpoklad 60%" 258,206"m3"*0,6</t>
  </si>
  <si>
    <t>-1778734704</t>
  </si>
  <si>
    <t>"Zemina vytěžená" (71,634*2+35,816)"m3"</t>
  </si>
  <si>
    <t>"zemina ponechaná pro zásyp (50% z původní zeminy)" -119,477"m3"*0,5</t>
  </si>
  <si>
    <t>"zemina ponechaná pro obsyp (100% z původní zeminy)" -28,581"m3"</t>
  </si>
  <si>
    <t>"v tř3 předpoklad 40%" 90,764"m3"*0,4</t>
  </si>
  <si>
    <t>-238779807</t>
  </si>
  <si>
    <t>"celkový odvoz dle odvozu do 4km v tř 3, v tř4+5 předpoklad 60%" 90,764"m3"*0,6</t>
  </si>
  <si>
    <t>-686878347</t>
  </si>
  <si>
    <t>"dovoz z deponie - vytěžený mat pro obsyp" 28,581"m3"</t>
  </si>
  <si>
    <t>"dovoz materiálu pro zásyp - z deponie (50% z celkového množství zásypu)" 119,477"m3"*0,5</t>
  </si>
  <si>
    <t>"v tř 3 předpoklad 40%" 158,973"m3"*0,4</t>
  </si>
  <si>
    <t>631566364</t>
  </si>
  <si>
    <t>"celkové nakládání dle nakládání v tř3, v tř 4+5 předpoklad 40%" 158,973"m3"*0,4</t>
  </si>
  <si>
    <t>270130610</t>
  </si>
  <si>
    <t>"Zemina vytěžená na deponii / skládku" (71,634*2+35,816)"m3"</t>
  </si>
  <si>
    <t>-1587498079</t>
  </si>
  <si>
    <t>"Zemina vytěžená na skládku" (71,634*2+35,816)"m3"</t>
  </si>
  <si>
    <t>"předpoklad 2000kg/m3" 90,764"m3"*2,00</t>
  </si>
  <si>
    <t>774141276</t>
  </si>
  <si>
    <t>"celkový výkop" (71,634*2+35,816)"m3"</t>
  </si>
  <si>
    <t>"obsyp potrubí" -28,581"m3"</t>
  </si>
  <si>
    <t>"podkladní sedlo" -18,825"m3"</t>
  </si>
  <si>
    <t>"KAM DN250" -50,20*(3,14*0,15*0,15)</t>
  </si>
  <si>
    <t>"šachty" -7,17*(3,14*0,62*0,62)</t>
  </si>
  <si>
    <t>-1628351849</t>
  </si>
  <si>
    <t>"nakupovaný materiál pro zásyp - 50%, předpoklad 1800kg/m3" 119,477"m3"*0,5*1,8</t>
  </si>
  <si>
    <t>-1189255967</t>
  </si>
  <si>
    <t xml:space="preserve">"dle zpětného zásypu zeminou (50%)" 119,477"m3"*0,5  </t>
  </si>
  <si>
    <t xml:space="preserve">"dle opsypu zeminou (100%)" 28,581"m3"*1,0  </t>
  </si>
  <si>
    <t>1598502143</t>
  </si>
  <si>
    <t xml:space="preserve">"KAM DN250" 50,20*(1,45*0,70 -"potrubí"  3,14*0,15*0,15 - "sedlo" 0,375"m2")</t>
  </si>
  <si>
    <t>2101642100</t>
  </si>
  <si>
    <t>-1382275066</t>
  </si>
  <si>
    <t>"KAM DN 250" 50,20"m"</t>
  </si>
  <si>
    <t>1956379617</t>
  </si>
  <si>
    <t>90918096</t>
  </si>
  <si>
    <t>-1969216290</t>
  </si>
  <si>
    <t>1325670457</t>
  </si>
  <si>
    <t>"podkladní deska pod šachty" 3"ks"*(1,60*1,60*0,10)</t>
  </si>
  <si>
    <t>1089491923</t>
  </si>
  <si>
    <t>"sedlové lože" 50,20*0,375"m2"</t>
  </si>
  <si>
    <t>-1959099438</t>
  </si>
  <si>
    <t>"podkladní deska pod šachty" 3"ks"*(4*1,60*0,10)</t>
  </si>
  <si>
    <t>Bourání stávajícího kameninového potrubí DN přes 250 do 400</t>
  </si>
  <si>
    <t>164054849</t>
  </si>
  <si>
    <t>"vybourání stáv řadu - KAM DN300" 50,20"m"</t>
  </si>
  <si>
    <t>907546097</t>
  </si>
  <si>
    <t>"hl. řad" 50,20"m"</t>
  </si>
  <si>
    <t>1981368996</t>
  </si>
  <si>
    <t>50,2*1,015 'Přepočtené koeficientem množství</t>
  </si>
  <si>
    <t>831392121</t>
  </si>
  <si>
    <t>Montáž potrubí z trub kameninových hrdlových s integrovaným těsněním výkop sklon do 20 % DN 400</t>
  </si>
  <si>
    <t>1950283313</t>
  </si>
  <si>
    <t>Montáž potrubí z trub kameninových hrdlových s integrovaným těsněním v otevřeném výkopu ve sklonu do 20 % DN 400</t>
  </si>
  <si>
    <t>"pro napojení na stáv kanalizaci" 1"ks"*1,00</t>
  </si>
  <si>
    <t>59710701</t>
  </si>
  <si>
    <t>trouba kameninová glazovaná DN 400 dl 2,50m spojovací systém C Třída 160</t>
  </si>
  <si>
    <t>-547178383</t>
  </si>
  <si>
    <t>1*1,015 'Přepočtené koeficientem množství</t>
  </si>
  <si>
    <t>1219618202</t>
  </si>
  <si>
    <t>"pro napojení na stáv kanalizaci" 1"ks"</t>
  </si>
  <si>
    <t>-922672847</t>
  </si>
  <si>
    <t>59713320</t>
  </si>
  <si>
    <t>manžeta převlečná DN 400 D 460-490 š 190mm tř 160</t>
  </si>
  <si>
    <t>302132496</t>
  </si>
  <si>
    <t>181645876</t>
  </si>
  <si>
    <t>-1376086475</t>
  </si>
  <si>
    <t>-439884899</t>
  </si>
  <si>
    <t>-1617094000</t>
  </si>
  <si>
    <t>837392221</t>
  </si>
  <si>
    <t>Montáž kameninových tvarovek jednoosých s integrovaným těsněním otevřený výkop DN 400</t>
  </si>
  <si>
    <t>-2022076794</t>
  </si>
  <si>
    <t>Montáž kameninových tvarovek na potrubí z trub kameninových v otevřeném výkopu s integrovaným těsněním jednoosých DN 400</t>
  </si>
  <si>
    <t>59710884</t>
  </si>
  <si>
    <t>trouba kameninová glazovaná zkrácená bez hrdla DN 400 dl 60(75)cm třída 160 spojovací systém C</t>
  </si>
  <si>
    <t>-1119606701</t>
  </si>
  <si>
    <t>"pro napojení na stáv kanalizaci"</t>
  </si>
  <si>
    <t>800804221</t>
  </si>
  <si>
    <t>850315121.R3</t>
  </si>
  <si>
    <t>Řez na potrubí z trub kanalizačních DN 400</t>
  </si>
  <si>
    <t>-281552765</t>
  </si>
  <si>
    <t>690105130</t>
  </si>
  <si>
    <t>-148894215</t>
  </si>
  <si>
    <t>"Vybourání 3ks kanalizačních šachet" (3,14*0,62*0,62*(1,80+2,77+2,30))</t>
  </si>
  <si>
    <t>-2019578807</t>
  </si>
  <si>
    <t>"KAM DN250" 2"úseky"</t>
  </si>
  <si>
    <t>-698711937</t>
  </si>
  <si>
    <t>1214501001</t>
  </si>
  <si>
    <t>-101395729</t>
  </si>
  <si>
    <t>-2055598122</t>
  </si>
  <si>
    <t>-495933999</t>
  </si>
  <si>
    <t>87892846</t>
  </si>
  <si>
    <t>"prefa šachta" 3"ks"</t>
  </si>
  <si>
    <t>-2123530224</t>
  </si>
  <si>
    <t>-146046465</t>
  </si>
  <si>
    <t>238765650</t>
  </si>
  <si>
    <t>"Vybourání 3ks kanalizačních šachet" 3"ks"</t>
  </si>
  <si>
    <t>-63201379</t>
  </si>
  <si>
    <t>"nové šachty" 3"ks"</t>
  </si>
  <si>
    <t>517950921</t>
  </si>
  <si>
    <t>201497222</t>
  </si>
  <si>
    <t>-1498772401</t>
  </si>
  <si>
    <t xml:space="preserve">"Odvoz na skládku vzdálenou 4km"  8,589"t"*3"km"</t>
  </si>
  <si>
    <t>"kovošrot ve vzdálenosti 18km - předpoklad" 0,30"t"*17"km"</t>
  </si>
  <si>
    <t>-1788093258</t>
  </si>
  <si>
    <t>"beton-šachty" 4,975"t"</t>
  </si>
  <si>
    <t>"kamenina potrubí" 3,614"t"</t>
  </si>
  <si>
    <t>"poklopy - litina/ocel do Kovošrotu" 0,30"t"</t>
  </si>
  <si>
    <t>698159209</t>
  </si>
  <si>
    <t>1995060028</t>
  </si>
  <si>
    <t>" kovový materiál do kovošrotu - poklopy" -3"ks"*100"kg - předpoklad hmotnosti 1 poklopu"</t>
  </si>
  <si>
    <t>1453935331</t>
  </si>
  <si>
    <t>03.3 - Stoka C</t>
  </si>
  <si>
    <t>-49877054</t>
  </si>
  <si>
    <t>"dlažba" (12,30*1,45)</t>
  </si>
  <si>
    <t>-323636257</t>
  </si>
  <si>
    <t>"dlažba, kamenivo tl 0,15m" (12,30*1,45)</t>
  </si>
  <si>
    <t>1274279974</t>
  </si>
  <si>
    <t>"předpoklad 110% z trasy" 44,90"m"*1,1</t>
  </si>
  <si>
    <t>-2016293794</t>
  </si>
  <si>
    <t>-1822552722</t>
  </si>
  <si>
    <t>-489832788</t>
  </si>
  <si>
    <t>"dle podélného profilu - vodovod" 2*1,45</t>
  </si>
  <si>
    <t>-680610116</t>
  </si>
  <si>
    <t>"dle podélného profilu - elektro" 1*1,45</t>
  </si>
  <si>
    <t>"dle podélného profilu - elektro - souběh" 35,00"m"</t>
  </si>
  <si>
    <t>1213267860</t>
  </si>
  <si>
    <t>"dle metodiky - mírně zasíťovaná lokalita" 2/100*(60,749*2+30,376)"m3"</t>
  </si>
  <si>
    <t>-397248251</t>
  </si>
  <si>
    <t>"zeleň tl 0,15m" (32,61*1,45)</t>
  </si>
  <si>
    <t>-904832364</t>
  </si>
  <si>
    <t>"km 0,00000-0,04491" 44,91*(1,90+2,96)*0,5*1,45</t>
  </si>
  <si>
    <t>"rozšíření pro šachty" 1,80*(1,80-1,45)*(1,90+2,96)</t>
  </si>
  <si>
    <t xml:space="preserve">"dlažba tl 0,24m" -(12,30*1,45)*0,24 </t>
  </si>
  <si>
    <t xml:space="preserve">"zeleň tl 0,15m" -(32,61*1,45)*0,15 </t>
  </si>
  <si>
    <t>"Z toho v tř. 3 uvažováno 40%" 151,873"m3"*0,4</t>
  </si>
  <si>
    <t>1389868283</t>
  </si>
  <si>
    <t>"Celkový výkop dle hloubení rýh v tř.3 strojně, v tř 4 předpoklad 40%" 0,4*151,873"m3"</t>
  </si>
  <si>
    <t>86688177</t>
  </si>
  <si>
    <t>"Celkový výkop dle hloubení rýh v tř.3 strojně, v tř 5 předpoklad 20%" 0,2*151,873"m3"</t>
  </si>
  <si>
    <t>983512745</t>
  </si>
  <si>
    <t>"km 0,00000-0,04491" 44,91*(1,90+2,96)*0,5*2</t>
  </si>
  <si>
    <t>936477681</t>
  </si>
  <si>
    <t xml:space="preserve">"Dle zřízení příložného pažení do hl.  4m" 218,263"m2"</t>
  </si>
  <si>
    <t>-539987321</t>
  </si>
  <si>
    <t>"dovoz na / z deponie - vytěžený mat pro obsyp" 25,564"m3"*2</t>
  </si>
  <si>
    <t>"dovoz materiálu pro zásyp nakupovaný - z deponie (50% z celkového množství zásypu)" 100,434"m3"*0,5</t>
  </si>
  <si>
    <t>"dovoz materiálu pro zásyp - na / z deponie (50% z celkového množství zásypu)" 100,434"m3"*0,5*2</t>
  </si>
  <si>
    <t>"ornice na deponii" 47,285"m2"*0,15</t>
  </si>
  <si>
    <t>"ornice z deponie" 47,285"m2"*0,15</t>
  </si>
  <si>
    <t>"v tř 3 předpoklad 40%" 215,965"m3"*0,4</t>
  </si>
  <si>
    <t>-1689075687</t>
  </si>
  <si>
    <t>"celkový odvoz dle odvozu do 2km v tř3, v tř 4+5 předpoklad 60%" 215,965"m3"*0,6</t>
  </si>
  <si>
    <t>-1138380059</t>
  </si>
  <si>
    <t>"Zemina vytěžená" (60,749*2+30,376)"m3"</t>
  </si>
  <si>
    <t>"zemina ponechaná pro zásyp (50% z původní zeminy)" -100,434"m3"*0,5</t>
  </si>
  <si>
    <t>"zemina ponechaná pro obsyp (100% z původní zeminy)" -25,564"m3"</t>
  </si>
  <si>
    <t>"v tř3 předpoklad 40%" 76,093"m3"*0,4</t>
  </si>
  <si>
    <t>457963620</t>
  </si>
  <si>
    <t>"celkový odvoz dle odvozu do 4km v tř 3, v tř4+5 předpoklad 60%" 76,093"m3"*0,6</t>
  </si>
  <si>
    <t>-463825520</t>
  </si>
  <si>
    <t>"dovoz z deponie - vytěžený mat pro obsyp" 25,564"m3"</t>
  </si>
  <si>
    <t>"dovoz materiálu pro zásyp - z deponie (50% z celkového množství zásypu)" 100,434"m3"*0,5</t>
  </si>
  <si>
    <t>"v tř 3 předpoklad 40%" 133,091"m3"*0,4</t>
  </si>
  <si>
    <t>-156187547</t>
  </si>
  <si>
    <t>"celkové nakládání dle nakládání v tř3, v tř 4+5 předpoklad 60%" 133,091"m3"*0,6</t>
  </si>
  <si>
    <t>1985567233</t>
  </si>
  <si>
    <t>"Zemina vytěžená na deponii / skládku" (60,749*2+30,376)"m3"</t>
  </si>
  <si>
    <t>-191936523</t>
  </si>
  <si>
    <t>"Zemina vytěžená na skládku" (60,749*2+30,376)"m3"</t>
  </si>
  <si>
    <t>"předpoklad 2000kg/m3" 76,093"m3"*2,00</t>
  </si>
  <si>
    <t>-1377321616</t>
  </si>
  <si>
    <t>"celkový výkop" (60,749*2+30,376)"m3"</t>
  </si>
  <si>
    <t>"obsyp potrubí" -25,564"m3"</t>
  </si>
  <si>
    <t>"podkladní sedlo" -16,838"m3"</t>
  </si>
  <si>
    <t>"KAM DN250" -44,90*(3,14*0,15*0,15)</t>
  </si>
  <si>
    <t>"šachty" -4,86*(3,14*0,62*0,62)</t>
  </si>
  <si>
    <t>782983763</t>
  </si>
  <si>
    <t>"nakupovaný materiál pro zásyp - 50%, předpoklad 1800kg/m3" 100,434"m3"*0,5*1,8</t>
  </si>
  <si>
    <t>851798567</t>
  </si>
  <si>
    <t xml:space="preserve">"dle zpětného zásypu zeminou (50%)" 100,434"m3"*0,5  </t>
  </si>
  <si>
    <t xml:space="preserve">"dle opsypu zeminou (100%)" 25,564"m3"*1,0  </t>
  </si>
  <si>
    <t>2116337108</t>
  </si>
  <si>
    <t xml:space="preserve">"KAM DN250" 44,90*(1,45*0,70 -"potrubí"  3,14*0,15*0,15 - "sedlo" 0,375"m2")</t>
  </si>
  <si>
    <t>1784604103</t>
  </si>
  <si>
    <t>-837397385</t>
  </si>
  <si>
    <t>"pův dlažba - provizorní povrch" 17,835"m2"</t>
  </si>
  <si>
    <t>1472052296</t>
  </si>
  <si>
    <t>"KAM DN 250" 44,90"m"</t>
  </si>
  <si>
    <t>-1166576248</t>
  </si>
  <si>
    <t>-140739590</t>
  </si>
  <si>
    <t>-1046831207</t>
  </si>
  <si>
    <t>-808600789</t>
  </si>
  <si>
    <t>-976334178</t>
  </si>
  <si>
    <t>"sedlové lože" 44,90*0,375"m2"</t>
  </si>
  <si>
    <t>734033117</t>
  </si>
  <si>
    <t>647187153</t>
  </si>
  <si>
    <t>-372520563</t>
  </si>
  <si>
    <t>"vybourání stáv řadu - KAM DN250" 44,90"m"</t>
  </si>
  <si>
    <t>1121838129</t>
  </si>
  <si>
    <t>"hl. řad" 44,90"m"</t>
  </si>
  <si>
    <t>-1905406003</t>
  </si>
  <si>
    <t>44,9*1,015 'Přepočtené koeficientem množství</t>
  </si>
  <si>
    <t>-587837028</t>
  </si>
  <si>
    <t>1971157903</t>
  </si>
  <si>
    <t>-1738886292</t>
  </si>
  <si>
    <t>"přípojka" 2"ks"</t>
  </si>
  <si>
    <t>437753639</t>
  </si>
  <si>
    <t>59713318</t>
  </si>
  <si>
    <t>manžeta převlečná DN 300 D 335-360 š 190mm tř 160</t>
  </si>
  <si>
    <t>1933646371</t>
  </si>
  <si>
    <t>-1042946623</t>
  </si>
  <si>
    <t>-394509403</t>
  </si>
  <si>
    <t>996202945</t>
  </si>
  <si>
    <t>990097329</t>
  </si>
  <si>
    <t>-801601164</t>
  </si>
  <si>
    <t>-219738943</t>
  </si>
  <si>
    <t>-2083423270</t>
  </si>
  <si>
    <t>850315121.R2</t>
  </si>
  <si>
    <t>Řez na potrubí z trub kanalizačních DN 300</t>
  </si>
  <si>
    <t>1446404412</t>
  </si>
  <si>
    <t>647372646</t>
  </si>
  <si>
    <t>"přípojka" 2*1,00"m"</t>
  </si>
  <si>
    <t>-2131986892</t>
  </si>
  <si>
    <t>"Vybourání 1ks kanalizačních šachet" (3,14*0,62*0,62*2,86)</t>
  </si>
  <si>
    <t>-429190709</t>
  </si>
  <si>
    <t>1658992162</t>
  </si>
  <si>
    <t>-1606076796</t>
  </si>
  <si>
    <t>796871436</t>
  </si>
  <si>
    <t>-1255705344</t>
  </si>
  <si>
    <t>-1341543546</t>
  </si>
  <si>
    <t>1884142032</t>
  </si>
  <si>
    <t>-1395840573</t>
  </si>
  <si>
    <t>119517882</t>
  </si>
  <si>
    <t>2084122063</t>
  </si>
  <si>
    <t>-1559316315</t>
  </si>
  <si>
    <t>-594600537</t>
  </si>
  <si>
    <t>-258490975</t>
  </si>
  <si>
    <t>834492474</t>
  </si>
  <si>
    <t>"napojení přípojky do šachty" 2"ks"</t>
  </si>
  <si>
    <t>-970033817</t>
  </si>
  <si>
    <t xml:space="preserve">"Odvoz na skládku vzdálenou 4km"  3,623"t"*3"km"</t>
  </si>
  <si>
    <t>765025795</t>
  </si>
  <si>
    <t>"beton-šachty" 1,243"t"</t>
  </si>
  <si>
    <t>"kamenina potrubí" 2,38"t"</t>
  </si>
  <si>
    <t>1201953309</t>
  </si>
  <si>
    <t xml:space="preserve">"dlažba betonová" 17,835"m2"*0,138"t/m2" </t>
  </si>
  <si>
    <t>-1818584977</t>
  </si>
  <si>
    <t>522033653</t>
  </si>
  <si>
    <t xml:space="preserve">"dlažba betonová - lože" 17,835"m2"*0,057"t/m2" </t>
  </si>
  <si>
    <t>"kamenivo" 5,083"t"</t>
  </si>
  <si>
    <t>-646366930</t>
  </si>
  <si>
    <t xml:space="preserve">"Odvoz na skládku vzdálenou 4km"  6,10"t"*3"km"</t>
  </si>
  <si>
    <t>-103658463</t>
  </si>
  <si>
    <t>1431117729</t>
  </si>
  <si>
    <t xml:space="preserve">"Odvoz na skládku vzdálenou 4km"  2,461"t"*3"km"</t>
  </si>
  <si>
    <t>1894666688</t>
  </si>
  <si>
    <t>"kamenivo celkem" 6,10"t"</t>
  </si>
  <si>
    <t>985139018</t>
  </si>
  <si>
    <t>03.4 - Stoka D</t>
  </si>
  <si>
    <t>501065525</t>
  </si>
  <si>
    <t xml:space="preserve">"komunikace, kamenivo tl 0,25m" (45,16*1,45) </t>
  </si>
  <si>
    <t>-1097814011</t>
  </si>
  <si>
    <t xml:space="preserve">"komunikace, živice tl 0,13m" (45,16*1,45) </t>
  </si>
  <si>
    <t>-402137804</t>
  </si>
  <si>
    <t xml:space="preserve">"komunikace, živice tl 0,04m" (45,16*1,45) </t>
  </si>
  <si>
    <t>1059081266</t>
  </si>
  <si>
    <t>"předpoklad 110% z trasy" 45,20"m"*1,1</t>
  </si>
  <si>
    <t>104672163</t>
  </si>
  <si>
    <t>-1302897423</t>
  </si>
  <si>
    <t>-868609531</t>
  </si>
  <si>
    <t>"dle metodiky - mírně zasíťovaná lokalita" 2/100*(53,305*2+26,654)"m3"</t>
  </si>
  <si>
    <t>-660864041</t>
  </si>
  <si>
    <t>"km 0,00000-0,00776" 7,76*(2,82+2,70)*0,5*1,45</t>
  </si>
  <si>
    <t>"0,00776-0,02176" 14,00*(2,70+2,46)*0,5*1,45</t>
  </si>
  <si>
    <t>"0,02176-0,04516" 23,40*(2,46+1,66)*0,5*1,45</t>
  </si>
  <si>
    <t>"rozšíření pro šachty" 1,80*(1,80-1,45)*(2,82+2,70+1,66)</t>
  </si>
  <si>
    <t>"komunikace tl 0,42m" -(45,16*1,45)*0,42</t>
  </si>
  <si>
    <t>"Z toho v tř. 3 uvažováno 40%" 133,263"m3"*0,4</t>
  </si>
  <si>
    <t>2062167568</t>
  </si>
  <si>
    <t>"Celkový výkop dle hloubení rýh v tř.3 strojně, v tř 4 předpoklad 40%" 0,4*133,263"m3"</t>
  </si>
  <si>
    <t>-862050164</t>
  </si>
  <si>
    <t>"Celkový výkop dle hloubení rýh v tř.3 strojně, v tř 5 předpoklad 20%" 0,2*133,263"m3"</t>
  </si>
  <si>
    <t>-772066317</t>
  </si>
  <si>
    <t>"km 0,00000-0,00776" 7,76*(2,82+2,70)*0,5*2</t>
  </si>
  <si>
    <t>"0,00776-0,02176" 14,00*(2,70+2,46)*0,5*2</t>
  </si>
  <si>
    <t>"0,02176-0,04516" 23,40*(2,46+1,66)*0,5*2</t>
  </si>
  <si>
    <t>776276593</t>
  </si>
  <si>
    <t xml:space="preserve">"Dle zřízení příložného pažení do hl.  4m" 211,483"m2"</t>
  </si>
  <si>
    <t>-504930458</t>
  </si>
  <si>
    <t>"dovoz na / z deponie - vytěžený mat pro obsyp" 25,735"m3"*2</t>
  </si>
  <si>
    <t>"dovoz materiálu pro zásyp nakupovaný - z deponie (50% z celkového množství zásypu)" 78,645"m3"*0,5</t>
  </si>
  <si>
    <t>"dovoz materiálu pro zásyp - na / z deponie (50% z celkového množství zásypu)" 78,645"m3"*0,5*2</t>
  </si>
  <si>
    <t>"v tř 3 předpoklad 40%" 169,438"m3"*0,4</t>
  </si>
  <si>
    <t>-969162025</t>
  </si>
  <si>
    <t>"celkový odvoz dle odvozu do 2km v tř3, v tř 4+5 předpoklad 60%" 169,438"m3"*0,6</t>
  </si>
  <si>
    <t>384931307</t>
  </si>
  <si>
    <t>"Zemina vytěžená" (53,305*2+26,654)"m3"</t>
  </si>
  <si>
    <t>"zemina ponechaná pro zásyp (50% z původní zeminy)" -78,645"m3"*0,5</t>
  </si>
  <si>
    <t>"zemina ponechaná pro obsyp (100% z původní zeminy)" -25,735"m3"</t>
  </si>
  <si>
    <t>"v tř3 předpoklad 40%" 68,206"m3"*0,4</t>
  </si>
  <si>
    <t>229681890</t>
  </si>
  <si>
    <t>"celkový odvoz dle odvozu do 4km v tř 3, v tř4+5 předpoklad 60%" 68,206"m3"*0,6</t>
  </si>
  <si>
    <t>1555774376</t>
  </si>
  <si>
    <t>"dovoz z deponie - vytěžený mat pro obsyp" 25,735"m3"</t>
  </si>
  <si>
    <t>"dovoz materiálu pro zásyp - z deponie (50% z celkového množství zásypu)" 78,645"m3"*0,5</t>
  </si>
  <si>
    <t>"v tř 3 předpoklad 40%" 104,381"m3"*0,4</t>
  </si>
  <si>
    <t>-501192434</t>
  </si>
  <si>
    <t>"celkové nakládání dle nakládání v tř3, v tř 4+5 předpoklad 60%" 104,381"m3"*0,6</t>
  </si>
  <si>
    <t>459891446</t>
  </si>
  <si>
    <t>"Zemina vytěžená na deponii / skládku" (53,305*2+26,654)"m3"</t>
  </si>
  <si>
    <t>-1851010783</t>
  </si>
  <si>
    <t>"Zemina vytěžená na skládku" (53,305*2+26,654)"m3"</t>
  </si>
  <si>
    <t>"předpoklad 2000kg/m3" 68,206"m3"*2,00</t>
  </si>
  <si>
    <t>-1805825002</t>
  </si>
  <si>
    <t>"celkový výkop" (53,305*2+26,654)"m3"</t>
  </si>
  <si>
    <t>"obsyp potrubí" -25,735"m3"</t>
  </si>
  <si>
    <t>"podkladní sedlo" -17,025"m3"</t>
  </si>
  <si>
    <t>"KAM DN250" -45,20*(3,14*0,15*0,15)</t>
  </si>
  <si>
    <t>"šachty" -7,18*(3,14*0,62*0,62)</t>
  </si>
  <si>
    <t>1099369155</t>
  </si>
  <si>
    <t>"nakupovaný materiál pro zásyp - 50%, předpoklad 1800kg/m3" 78,645"m3"*0,5*1,8</t>
  </si>
  <si>
    <t>455992309</t>
  </si>
  <si>
    <t xml:space="preserve">"dle zpětného zásypu zeminou (50%)" 78,645"m3"*0,5  </t>
  </si>
  <si>
    <t xml:space="preserve">"dle opsypu zeminou (100%)" 25,735"m3"*1,0  </t>
  </si>
  <si>
    <t>-1919842909</t>
  </si>
  <si>
    <t xml:space="preserve">"KAM DN250" 45,20*(1,45*0,70 -"potrubí"  3,14*0,15*0,15 - "sedlo" 0,375"m2")</t>
  </si>
  <si>
    <t>-335664415</t>
  </si>
  <si>
    <t>"pův komunikace - provizorní povrch" 65,482"m2"</t>
  </si>
  <si>
    <t>1867059498</t>
  </si>
  <si>
    <t>"KAM DN 250" 45,20"m"</t>
  </si>
  <si>
    <t>-193740708</t>
  </si>
  <si>
    <t>984047057</t>
  </si>
  <si>
    <t>-398083181</t>
  </si>
  <si>
    <t>-591446293</t>
  </si>
  <si>
    <t>-112067679</t>
  </si>
  <si>
    <t>820902399</t>
  </si>
  <si>
    <t>-624393105</t>
  </si>
  <si>
    <t>"sedlové lože" 45,40*0,375"m2"</t>
  </si>
  <si>
    <t>1873828230</t>
  </si>
  <si>
    <t>-1598616700</t>
  </si>
  <si>
    <t>"pův komunikace - provizorní povrch, celková tl 0,42m" 2*65,482"m2"</t>
  </si>
  <si>
    <t>811391111</t>
  </si>
  <si>
    <t>Montáž potrubí z trub betonových s polodrážkou (přímých) a integrovaným pryžovým těsněním otevřený výkop sklon do 20 % DN 400</t>
  </si>
  <si>
    <t>271003882</t>
  </si>
  <si>
    <t>Montáž potrubí z trub betonových (přímých) s polodrážkou v otevřeném výkopu ve sklonu do 20 % s integrovaným pryžovým těsněním DN 400</t>
  </si>
  <si>
    <t>"pro napojení na stáv kanalizaci" 2"ks"*1,00</t>
  </si>
  <si>
    <t>59223017</t>
  </si>
  <si>
    <t>trouba betonová hrdlová propojovací DN 400</t>
  </si>
  <si>
    <t>-1001254908</t>
  </si>
  <si>
    <t>1662660820</t>
  </si>
  <si>
    <t>"vybourání stáv řadu - KAM DN300" 45,40"m"</t>
  </si>
  <si>
    <t>1000905886</t>
  </si>
  <si>
    <t>"hl. řad" 45,20"m"</t>
  </si>
  <si>
    <t>-27309542</t>
  </si>
  <si>
    <t>45,2*1,015 'Přepočtené koeficientem množství</t>
  </si>
  <si>
    <t>-1143861017</t>
  </si>
  <si>
    <t>-1754183486</t>
  </si>
  <si>
    <t>-137247027</t>
  </si>
  <si>
    <t>"pro napojení na stáv kanalizaci" 3"ks"</t>
  </si>
  <si>
    <t>-1660030015</t>
  </si>
  <si>
    <t>-1031612420</t>
  </si>
  <si>
    <t>59713323</t>
  </si>
  <si>
    <t>manžeta převlečná pro vysoké zatížení DN 500 průměr 590-620 š 190mm tř. 160</t>
  </si>
  <si>
    <t>157824653</t>
  </si>
  <si>
    <t>"pro napojení na stáv kanalizaci" 2"ks"</t>
  </si>
  <si>
    <t>81312101</t>
  </si>
  <si>
    <t>-2026540419</t>
  </si>
  <si>
    <t>-324700772</t>
  </si>
  <si>
    <t>1873623266</t>
  </si>
  <si>
    <t>1880508439</t>
  </si>
  <si>
    <t>-145944176</t>
  </si>
  <si>
    <t>-1391661355</t>
  </si>
  <si>
    <t>692087528</t>
  </si>
  <si>
    <t>-1404615164</t>
  </si>
  <si>
    <t>1735564078</t>
  </si>
  <si>
    <t>1572503936</t>
  </si>
  <si>
    <t>"Vybourání 2ks kanalizačních šachet" (3,14*0,62*0,62*(2,60+1,56))</t>
  </si>
  <si>
    <t>1961140629</t>
  </si>
  <si>
    <t>-1388628883</t>
  </si>
  <si>
    <t>(3+2)"ks"</t>
  </si>
  <si>
    <t>1434450133</t>
  </si>
  <si>
    <t>-1168695980</t>
  </si>
  <si>
    <t>1738729213</t>
  </si>
  <si>
    <t>-1847827280</t>
  </si>
  <si>
    <t>277211967</t>
  </si>
  <si>
    <t>668430316</t>
  </si>
  <si>
    <t>1191317635</t>
  </si>
  <si>
    <t>1877942373</t>
  </si>
  <si>
    <t>1425124274</t>
  </si>
  <si>
    <t>55241015.R</t>
  </si>
  <si>
    <t>poklop třída D400, samonivelační celolitinový s logem VaK MB, vstup 600mm s ventilací</t>
  </si>
  <si>
    <t>800177676</t>
  </si>
  <si>
    <t>-1194004907</t>
  </si>
  <si>
    <t>1594677900</t>
  </si>
  <si>
    <t>1650217633</t>
  </si>
  <si>
    <t>"komunikace" 45,16*2</t>
  </si>
  <si>
    <t>1475608716</t>
  </si>
  <si>
    <t>-2017908762</t>
  </si>
  <si>
    <t xml:space="preserve">"Odvoz na skládku vzdálenou 4km"  6,282"t"*3"km"</t>
  </si>
  <si>
    <t>-1647643057</t>
  </si>
  <si>
    <t>"beton-šachty" 3,013"t"</t>
  </si>
  <si>
    <t>"kamenina potrubí" 3,269"t"</t>
  </si>
  <si>
    <t>1449615398</t>
  </si>
  <si>
    <t>"podkladní živice" 20,43"t"</t>
  </si>
  <si>
    <t>-910696895</t>
  </si>
  <si>
    <t>" kovový materiál do kovošrotu - poklopy" -2"ks"*100"kg - předpoklad hmotnosti 1 poklopu"</t>
  </si>
  <si>
    <t>987478424</t>
  </si>
  <si>
    <t>"frézovaný materiál" 6,024"t"</t>
  </si>
  <si>
    <t>-619566352</t>
  </si>
  <si>
    <t>"kamenivo" 31,104"t"</t>
  </si>
  <si>
    <t>939781574</t>
  </si>
  <si>
    <t xml:space="preserve">"Odvoz na skládku vzdálenou 4km"  31,104"t"*3"km"</t>
  </si>
  <si>
    <t xml:space="preserve">"Odvoz na depo vzdálené 2km - frézovaný materiál"  6,024"t"*1"km"</t>
  </si>
  <si>
    <t>900814629</t>
  </si>
  <si>
    <t>213493255</t>
  </si>
  <si>
    <t xml:space="preserve">"Odvoz na skládku vzdálenou 4km"  20,43"t"*3"km"</t>
  </si>
  <si>
    <t>-1773342475</t>
  </si>
  <si>
    <t>-1414473584</t>
  </si>
  <si>
    <t>03.5 - Sanace</t>
  </si>
  <si>
    <t xml:space="preserve">    89998 - Sanace kanalizace</t>
  </si>
  <si>
    <t>89998</t>
  </si>
  <si>
    <t>Sanace kanalizace</t>
  </si>
  <si>
    <t>899982010.R</t>
  </si>
  <si>
    <t xml:space="preserve">Oprava robotem - přípojky nedosazené - oprava a zaústění injektáží </t>
  </si>
  <si>
    <t>-2094872719</t>
  </si>
  <si>
    <t>"ulice pražská - II. část" 2"ks"</t>
  </si>
  <si>
    <t>899982011.R</t>
  </si>
  <si>
    <t xml:space="preserve">Oprava robotem - přípojky přesazené </t>
  </si>
  <si>
    <t>780369102</t>
  </si>
  <si>
    <t>"ulice Pražská - II. část" 8"ks"</t>
  </si>
  <si>
    <t>"ulice Bratří Bendů" 2"ks"</t>
  </si>
  <si>
    <t>899982012.R</t>
  </si>
  <si>
    <t xml:space="preserve">Oprava robotem - netěsného/poškozeného spoje potrubí </t>
  </si>
  <si>
    <t>-541885085</t>
  </si>
  <si>
    <t>"ulice Pražská - I. část" 1"ks"</t>
  </si>
  <si>
    <t>899982013.R</t>
  </si>
  <si>
    <t>Oprava robotem - koroze potrubí</t>
  </si>
  <si>
    <t>907034430</t>
  </si>
  <si>
    <t>"ulice Pražská - I. část" 25,15"m2"</t>
  </si>
  <si>
    <t>"ulice Pražská - II. část" 59"m2"</t>
  </si>
  <si>
    <t>"ulice Bratří Bendů" 9"m2"</t>
  </si>
  <si>
    <t>899982014.R</t>
  </si>
  <si>
    <t xml:space="preserve">Oprava robotem - trhliny potrubí podélné </t>
  </si>
  <si>
    <t>-1876742624</t>
  </si>
  <si>
    <t>"ulice Pražská - I. část" 3"m2"</t>
  </si>
  <si>
    <t>"ulice Pražská - II. část" 18"m2"</t>
  </si>
  <si>
    <t>"ulice Bratří Bendů" 3"m2"</t>
  </si>
  <si>
    <t>899982015.R</t>
  </si>
  <si>
    <t xml:space="preserve">Oprava robotem - trhliny potrubí příčné </t>
  </si>
  <si>
    <t>1375333675</t>
  </si>
  <si>
    <t>"ulice Pražská - I. část" 2"m2"</t>
  </si>
  <si>
    <t>"ulice Pražská - II. část" 7"m2"</t>
  </si>
  <si>
    <t>899982016.R</t>
  </si>
  <si>
    <t xml:space="preserve">Odfrézování robotem - pevné usazeniny </t>
  </si>
  <si>
    <t>2022226424</t>
  </si>
  <si>
    <t>"ulice Pražská - I. část" 84"m3"</t>
  </si>
  <si>
    <t>"ulice Pražská - II. část" 139"m3"</t>
  </si>
  <si>
    <t>"ulice Bratří Bendů" 48,41"m3"</t>
  </si>
  <si>
    <t>899982017.R</t>
  </si>
  <si>
    <t xml:space="preserve">Čištění kanalizace </t>
  </si>
  <si>
    <t>-1332151265</t>
  </si>
  <si>
    <t>"ulice Pražská - I. část" 141,90"m"</t>
  </si>
  <si>
    <t>"ulice Pražská - II. část" 612"m"</t>
  </si>
  <si>
    <t>"ulice Bratří Bendů" 172"m"</t>
  </si>
  <si>
    <t>899982018.R</t>
  </si>
  <si>
    <t xml:space="preserve">Kamera po sanaci </t>
  </si>
  <si>
    <t>-331560166</t>
  </si>
  <si>
    <t>"ulice Pražská - II. část" 592,66"m"</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</si>
</sst>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0000A8"/>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1" fillId="0" borderId="0" applyNumberFormat="0" applyFill="0" applyBorder="0" applyAlignment="0" applyProtection="0"/>
  </cellStyleXfs>
  <cellXfs count="311">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horizontal="right" vertical="center"/>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0" fontId="31" fillId="0" borderId="0" xfId="1" applyFont="1" applyAlignment="1">
      <alignment horizontal="center" vertical="center"/>
    </xf>
    <xf numFmtId="4" fontId="1" fillId="0" borderId="19" xfId="0" applyNumberFormat="1" applyFont="1" applyBorder="1" applyAlignment="1" applyProtection="1">
      <alignment vertical="center"/>
    </xf>
    <xf numFmtId="4" fontId="1" fillId="0" borderId="20" xfId="0" applyNumberFormat="1" applyFont="1" applyBorder="1" applyAlignment="1" applyProtection="1">
      <alignment vertical="center"/>
    </xf>
    <xf numFmtId="166"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22" fillId="0" borderId="0" xfId="0" applyFont="1" applyAlignment="1">
      <alignment horizontal="lef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2" fillId="0" borderId="0" xfId="0" applyFont="1" applyAlignment="1" applyProtection="1">
      <alignment horizontal="left" vertical="center"/>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38" fillId="0" borderId="0" xfId="0" applyFont="1" applyAlignment="1" applyProtection="1">
      <alignment vertical="center" wrapText="1"/>
    </xf>
    <xf numFmtId="0" fontId="7" fillId="0" borderId="0" xfId="0" applyFont="1" applyAlignment="1" applyProtection="1">
      <alignment horizontal="left"/>
    </xf>
    <xf numFmtId="4" fontId="7" fillId="0" borderId="0" xfId="0" applyNumberFormat="1" applyFont="1" applyAlignment="1" applyProtection="1"/>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39" fillId="0" borderId="22" xfId="0" applyFont="1" applyBorder="1" applyAlignment="1" applyProtection="1">
      <alignment horizontal="center" vertical="center"/>
    </xf>
    <xf numFmtId="49" fontId="39" fillId="0" borderId="22" xfId="0" applyNumberFormat="1" applyFont="1" applyBorder="1" applyAlignment="1" applyProtection="1">
      <alignment horizontal="left" vertical="center" wrapText="1"/>
    </xf>
    <xf numFmtId="0" fontId="39" fillId="0" borderId="22" xfId="0" applyFont="1" applyBorder="1" applyAlignment="1" applyProtection="1">
      <alignment horizontal="left" vertical="center" wrapText="1"/>
    </xf>
    <xf numFmtId="0" fontId="39" fillId="0" borderId="22" xfId="0" applyFont="1" applyBorder="1" applyAlignment="1" applyProtection="1">
      <alignment horizontal="center" vertical="center" wrapText="1"/>
    </xf>
    <xf numFmtId="167" fontId="39" fillId="0" borderId="22" xfId="0" applyNumberFormat="1" applyFont="1" applyBorder="1" applyAlignment="1" applyProtection="1">
      <alignment vertical="center"/>
    </xf>
    <xf numFmtId="4" fontId="39" fillId="2" borderId="22" xfId="0" applyNumberFormat="1" applyFont="1" applyFill="1" applyBorder="1" applyAlignment="1" applyProtection="1">
      <alignment vertical="center"/>
      <protection locked="0"/>
    </xf>
    <xf numFmtId="4" fontId="39" fillId="0" borderId="22" xfId="0" applyNumberFormat="1" applyFont="1" applyBorder="1" applyAlignment="1" applyProtection="1">
      <alignment vertical="center"/>
    </xf>
    <xf numFmtId="0" fontId="40" fillId="0" borderId="3" xfId="0" applyFont="1" applyBorder="1" applyAlignment="1">
      <alignment vertical="center"/>
    </xf>
    <xf numFmtId="0" fontId="39" fillId="2" borderId="14"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9" fillId="0" borderId="19"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12" fillId="0" borderId="19" xfId="0" applyFont="1" applyBorder="1" applyAlignment="1" applyProtection="1">
      <alignment vertical="center"/>
    </xf>
    <xf numFmtId="0" fontId="12" fillId="0" borderId="20" xfId="0" applyFont="1" applyBorder="1" applyAlignment="1" applyProtection="1">
      <alignment vertical="center"/>
    </xf>
    <xf numFmtId="0" fontId="12" fillId="0" borderId="21" xfId="0"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styles" Target="styles.xml" /><Relationship Id="rId48" Type="http://schemas.openxmlformats.org/officeDocument/2006/relationships/theme" Target="theme/theme1.xml" /><Relationship Id="rId49" Type="http://schemas.openxmlformats.org/officeDocument/2006/relationships/calcChain" Target="calcChain.xml" /><Relationship Id="rId50"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drawing" Target="../drawings/drawing27.xml" /></Relationships>
</file>

<file path=xl/worksheets/_rels/sheet28.xml.rels>&#65279;<?xml version="1.0" encoding="utf-8"?><Relationships xmlns="http://schemas.openxmlformats.org/package/2006/relationships"><Relationship Id="rId1" Type="http://schemas.openxmlformats.org/officeDocument/2006/relationships/drawing" Target="../drawings/drawing28.xml" /></Relationships>
</file>

<file path=xl/worksheets/_rels/sheet29.xml.rels>&#65279;<?xml version="1.0" encoding="utf-8"?><Relationships xmlns="http://schemas.openxmlformats.org/package/2006/relationships"><Relationship Id="rId1" Type="http://schemas.openxmlformats.org/officeDocument/2006/relationships/drawing" Target="../drawings/drawing29.xml" /></Relationships>
</file>

<file path=xl/worksheets/_rels/sheet30.xml.rels>&#65279;<?xml version="1.0" encoding="utf-8"?><Relationships xmlns="http://schemas.openxmlformats.org/package/2006/relationships"><Relationship Id="rId1" Type="http://schemas.openxmlformats.org/officeDocument/2006/relationships/drawing" Target="../drawings/drawing30.xml" /></Relationships>
</file>

<file path=xl/worksheets/_rels/sheet31.xml.rels>&#65279;<?xml version="1.0" encoding="utf-8"?><Relationships xmlns="http://schemas.openxmlformats.org/package/2006/relationships"><Relationship Id="rId1" Type="http://schemas.openxmlformats.org/officeDocument/2006/relationships/drawing" Target="../drawings/drawing31.xml" /></Relationships>
</file>

<file path=xl/worksheets/_rels/sheet32.xml.rels>&#65279;<?xml version="1.0" encoding="utf-8"?><Relationships xmlns="http://schemas.openxmlformats.org/package/2006/relationships"><Relationship Id="rId1" Type="http://schemas.openxmlformats.org/officeDocument/2006/relationships/drawing" Target="../drawings/drawing32.xml" /></Relationships>
</file>

<file path=xl/worksheets/_rels/sheet33.xml.rels>&#65279;<?xml version="1.0" encoding="utf-8"?><Relationships xmlns="http://schemas.openxmlformats.org/package/2006/relationships"><Relationship Id="rId1" Type="http://schemas.openxmlformats.org/officeDocument/2006/relationships/drawing" Target="../drawings/drawing33.xml" /></Relationships>
</file>

<file path=xl/worksheets/_rels/sheet34.xml.rels>&#65279;<?xml version="1.0" encoding="utf-8"?><Relationships xmlns="http://schemas.openxmlformats.org/package/2006/relationships"><Relationship Id="rId1" Type="http://schemas.openxmlformats.org/officeDocument/2006/relationships/drawing" Target="../drawings/drawing34.xml" /></Relationships>
</file>

<file path=xl/worksheets/_rels/sheet35.xml.rels>&#65279;<?xml version="1.0" encoding="utf-8"?><Relationships xmlns="http://schemas.openxmlformats.org/package/2006/relationships"><Relationship Id="rId1" Type="http://schemas.openxmlformats.org/officeDocument/2006/relationships/drawing" Target="../drawings/drawing35.xml" /></Relationships>
</file>

<file path=xl/worksheets/_rels/sheet36.xml.rels>&#65279;<?xml version="1.0" encoding="utf-8"?><Relationships xmlns="http://schemas.openxmlformats.org/package/2006/relationships"><Relationship Id="rId1" Type="http://schemas.openxmlformats.org/officeDocument/2006/relationships/drawing" Target="../drawings/drawing36.xml" /></Relationships>
</file>

<file path=xl/worksheets/_rels/sheet37.xml.rels>&#65279;<?xml version="1.0" encoding="utf-8"?><Relationships xmlns="http://schemas.openxmlformats.org/package/2006/relationships"><Relationship Id="rId1" Type="http://schemas.openxmlformats.org/officeDocument/2006/relationships/drawing" Target="../drawings/drawing37.xml" /></Relationships>
</file>

<file path=xl/worksheets/_rels/sheet38.xml.rels>&#65279;<?xml version="1.0" encoding="utf-8"?><Relationships xmlns="http://schemas.openxmlformats.org/package/2006/relationships"><Relationship Id="rId1" Type="http://schemas.openxmlformats.org/officeDocument/2006/relationships/drawing" Target="../drawings/drawing38.xml" /></Relationships>
</file>

<file path=xl/worksheets/_rels/sheet39.xml.rels>&#65279;<?xml version="1.0" encoding="utf-8"?><Relationships xmlns="http://schemas.openxmlformats.org/package/2006/relationships"><Relationship Id="rId1" Type="http://schemas.openxmlformats.org/officeDocument/2006/relationships/drawing" Target="../drawings/drawing39.xml" /></Relationships>
</file>

<file path=xl/worksheets/_rels/sheet40.xml.rels>&#65279;<?xml version="1.0" encoding="utf-8"?><Relationships xmlns="http://schemas.openxmlformats.org/package/2006/relationships"><Relationship Id="rId1" Type="http://schemas.openxmlformats.org/officeDocument/2006/relationships/drawing" Target="../drawings/drawing40.xml" /></Relationships>
</file>

<file path=xl/worksheets/_rels/sheet41.xml.rels>&#65279;<?xml version="1.0" encoding="utf-8"?><Relationships xmlns="http://schemas.openxmlformats.org/package/2006/relationships"><Relationship Id="rId1" Type="http://schemas.openxmlformats.org/officeDocument/2006/relationships/drawing" Target="../drawings/drawing41.xml" /></Relationships>
</file>

<file path=xl/worksheets/_rels/sheet42.xml.rels>&#65279;<?xml version="1.0" encoding="utf-8"?><Relationships xmlns="http://schemas.openxmlformats.org/package/2006/relationships"><Relationship Id="rId1" Type="http://schemas.openxmlformats.org/officeDocument/2006/relationships/drawing" Target="../drawings/drawing42.xml" /></Relationships>
</file>

<file path=xl/worksheets/_rels/sheet43.xml.rels>&#65279;<?xml version="1.0" encoding="utf-8"?><Relationships xmlns="http://schemas.openxmlformats.org/package/2006/relationships"><Relationship Id="rId1" Type="http://schemas.openxmlformats.org/officeDocument/2006/relationships/drawing" Target="../drawings/drawing43.xml" /></Relationships>
</file>

<file path=xl/worksheets/_rels/sheet44.xml.rels>&#65279;<?xml version="1.0" encoding="utf-8"?><Relationships xmlns="http://schemas.openxmlformats.org/package/2006/relationships"><Relationship Id="rId1" Type="http://schemas.openxmlformats.org/officeDocument/2006/relationships/drawing" Target="../drawings/drawing44.xml" /></Relationships>
</file>

<file path=xl/worksheets/_rels/sheet45.xml.rels>&#65279;<?xml version="1.0" encoding="utf-8"?><Relationships xmlns="http://schemas.openxmlformats.org/package/2006/relationships"><Relationship Id="rId1" Type="http://schemas.openxmlformats.org/officeDocument/2006/relationships/drawing" Target="../drawings/drawing45.xml" /></Relationships>
</file>

<file path=xl/worksheets/_rels/sheet46.xml.rels>&#65279;<?xml version="1.0" encoding="utf-8"?><Relationships xmlns="http://schemas.openxmlformats.org/package/2006/relationships"><Relationship Id="rId1" Type="http://schemas.openxmlformats.org/officeDocument/2006/relationships/drawing" Target="../drawings/drawing46.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3" t="s">
        <v>19</v>
      </c>
      <c r="AL7" s="23"/>
      <c r="AM7" s="23"/>
      <c r="AN7" s="28" t="s">
        <v>1</v>
      </c>
      <c r="AO7" s="23"/>
      <c r="AP7" s="23"/>
      <c r="AQ7" s="23"/>
      <c r="AR7" s="21"/>
      <c r="BE7" s="32"/>
      <c r="BS7" s="18" t="s">
        <v>6</v>
      </c>
    </row>
    <row r="8" s="1" customFormat="1" ht="12" customHeight="1">
      <c r="B8" s="22"/>
      <c r="C8" s="23"/>
      <c r="D8" s="33"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22</v>
      </c>
      <c r="AL8" s="23"/>
      <c r="AM8" s="23"/>
      <c r="AN8" s="34" t="s">
        <v>23</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25</v>
      </c>
      <c r="AL10" s="23"/>
      <c r="AM10" s="23"/>
      <c r="AN10" s="28" t="s">
        <v>1</v>
      </c>
      <c r="AO10" s="23"/>
      <c r="AP10" s="23"/>
      <c r="AQ10" s="23"/>
      <c r="AR10" s="21"/>
      <c r="BE10" s="32"/>
      <c r="BS10" s="18" t="s">
        <v>6</v>
      </c>
    </row>
    <row r="11" s="1" customFormat="1" ht="18.48" customHeight="1">
      <c r="B11" s="22"/>
      <c r="C11" s="23"/>
      <c r="D11" s="23"/>
      <c r="E11" s="28" t="s">
        <v>26</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27</v>
      </c>
      <c r="AL11" s="23"/>
      <c r="AM11" s="23"/>
      <c r="AN11" s="28" t="s">
        <v>1</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28</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25</v>
      </c>
      <c r="AL13" s="23"/>
      <c r="AM13" s="23"/>
      <c r="AN13" s="35" t="s">
        <v>29</v>
      </c>
      <c r="AO13" s="23"/>
      <c r="AP13" s="23"/>
      <c r="AQ13" s="23"/>
      <c r="AR13" s="21"/>
      <c r="BE13" s="32"/>
      <c r="BS13" s="18" t="s">
        <v>6</v>
      </c>
    </row>
    <row r="14">
      <c r="B14" s="22"/>
      <c r="C14" s="23"/>
      <c r="D14" s="23"/>
      <c r="E14" s="35" t="s">
        <v>29</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27</v>
      </c>
      <c r="AL14" s="23"/>
      <c r="AM14" s="23"/>
      <c r="AN14" s="35" t="s">
        <v>29</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30</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25</v>
      </c>
      <c r="AL16" s="23"/>
      <c r="AM16" s="23"/>
      <c r="AN16" s="28" t="s">
        <v>1</v>
      </c>
      <c r="AO16" s="23"/>
      <c r="AP16" s="23"/>
      <c r="AQ16" s="23"/>
      <c r="AR16" s="21"/>
      <c r="BE16" s="32"/>
      <c r="BS16" s="18" t="s">
        <v>4</v>
      </c>
    </row>
    <row r="17" s="1" customFormat="1" ht="18.48" customHeight="1">
      <c r="B17" s="22"/>
      <c r="C17" s="23"/>
      <c r="D17" s="23"/>
      <c r="E17" s="28" t="s">
        <v>31</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27</v>
      </c>
      <c r="AL17" s="23"/>
      <c r="AM17" s="23"/>
      <c r="AN17" s="28" t="s">
        <v>1</v>
      </c>
      <c r="AO17" s="23"/>
      <c r="AP17" s="23"/>
      <c r="AQ17" s="23"/>
      <c r="AR17" s="21"/>
      <c r="BE17" s="32"/>
      <c r="BS17" s="18" t="s">
        <v>32</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33</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25</v>
      </c>
      <c r="AL19" s="23"/>
      <c r="AM19" s="23"/>
      <c r="AN19" s="28" t="s">
        <v>1</v>
      </c>
      <c r="AO19" s="23"/>
      <c r="AP19" s="23"/>
      <c r="AQ19" s="23"/>
      <c r="AR19" s="21"/>
      <c r="BE19" s="32"/>
      <c r="BS19" s="18" t="s">
        <v>6</v>
      </c>
    </row>
    <row r="20" s="1" customFormat="1" ht="18.48" customHeight="1">
      <c r="B20" s="22"/>
      <c r="C20" s="23"/>
      <c r="D20" s="23"/>
      <c r="E20" s="28" t="s">
        <v>21</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27</v>
      </c>
      <c r="AL20" s="23"/>
      <c r="AM20" s="23"/>
      <c r="AN20" s="28" t="s">
        <v>1</v>
      </c>
      <c r="AO20" s="23"/>
      <c r="AP20" s="23"/>
      <c r="AQ20" s="23"/>
      <c r="AR20" s="21"/>
      <c r="BE20" s="32"/>
      <c r="BS20" s="18" t="s">
        <v>32</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34</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119.25" customHeight="1">
      <c r="B23" s="22"/>
      <c r="C23" s="23"/>
      <c r="D23" s="23"/>
      <c r="E23" s="37" t="s">
        <v>35</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36</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ROUND(AG94,2)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37</v>
      </c>
      <c r="M28" s="46"/>
      <c r="N28" s="46"/>
      <c r="O28" s="46"/>
      <c r="P28" s="46"/>
      <c r="Q28" s="41"/>
      <c r="R28" s="41"/>
      <c r="S28" s="41"/>
      <c r="T28" s="41"/>
      <c r="U28" s="41"/>
      <c r="V28" s="41"/>
      <c r="W28" s="46" t="s">
        <v>38</v>
      </c>
      <c r="X28" s="46"/>
      <c r="Y28" s="46"/>
      <c r="Z28" s="46"/>
      <c r="AA28" s="46"/>
      <c r="AB28" s="46"/>
      <c r="AC28" s="46"/>
      <c r="AD28" s="46"/>
      <c r="AE28" s="46"/>
      <c r="AF28" s="41"/>
      <c r="AG28" s="41"/>
      <c r="AH28" s="41"/>
      <c r="AI28" s="41"/>
      <c r="AJ28" s="41"/>
      <c r="AK28" s="46" t="s">
        <v>39</v>
      </c>
      <c r="AL28" s="46"/>
      <c r="AM28" s="46"/>
      <c r="AN28" s="46"/>
      <c r="AO28" s="46"/>
      <c r="AP28" s="41"/>
      <c r="AQ28" s="41"/>
      <c r="AR28" s="45"/>
      <c r="BE28" s="32"/>
    </row>
    <row r="29" s="3" customFormat="1" ht="14.4" customHeight="1">
      <c r="A29" s="3"/>
      <c r="B29" s="47"/>
      <c r="C29" s="48"/>
      <c r="D29" s="33" t="s">
        <v>40</v>
      </c>
      <c r="E29" s="48"/>
      <c r="F29" s="33" t="s">
        <v>41</v>
      </c>
      <c r="G29" s="48"/>
      <c r="H29" s="48"/>
      <c r="I29" s="48"/>
      <c r="J29" s="48"/>
      <c r="K29" s="48"/>
      <c r="L29" s="49">
        <v>0.20999999999999999</v>
      </c>
      <c r="M29" s="48"/>
      <c r="N29" s="48"/>
      <c r="O29" s="48"/>
      <c r="P29" s="48"/>
      <c r="Q29" s="48"/>
      <c r="R29" s="48"/>
      <c r="S29" s="48"/>
      <c r="T29" s="48"/>
      <c r="U29" s="48"/>
      <c r="V29" s="48"/>
      <c r="W29" s="50">
        <f>ROUND(AZ94, 2)</f>
        <v>0</v>
      </c>
      <c r="X29" s="48"/>
      <c r="Y29" s="48"/>
      <c r="Z29" s="48"/>
      <c r="AA29" s="48"/>
      <c r="AB29" s="48"/>
      <c r="AC29" s="48"/>
      <c r="AD29" s="48"/>
      <c r="AE29" s="48"/>
      <c r="AF29" s="48"/>
      <c r="AG29" s="48"/>
      <c r="AH29" s="48"/>
      <c r="AI29" s="48"/>
      <c r="AJ29" s="48"/>
      <c r="AK29" s="50">
        <f>ROUND(AV94, 2)</f>
        <v>0</v>
      </c>
      <c r="AL29" s="48"/>
      <c r="AM29" s="48"/>
      <c r="AN29" s="48"/>
      <c r="AO29" s="48"/>
      <c r="AP29" s="48"/>
      <c r="AQ29" s="48"/>
      <c r="AR29" s="51"/>
      <c r="BE29" s="52"/>
    </row>
    <row r="30" s="3" customFormat="1" ht="14.4" customHeight="1">
      <c r="A30" s="3"/>
      <c r="B30" s="47"/>
      <c r="C30" s="48"/>
      <c r="D30" s="48"/>
      <c r="E30" s="48"/>
      <c r="F30" s="33" t="s">
        <v>42</v>
      </c>
      <c r="G30" s="48"/>
      <c r="H30" s="48"/>
      <c r="I30" s="48"/>
      <c r="J30" s="48"/>
      <c r="K30" s="48"/>
      <c r="L30" s="49">
        <v>0.14999999999999999</v>
      </c>
      <c r="M30" s="48"/>
      <c r="N30" s="48"/>
      <c r="O30" s="48"/>
      <c r="P30" s="48"/>
      <c r="Q30" s="48"/>
      <c r="R30" s="48"/>
      <c r="S30" s="48"/>
      <c r="T30" s="48"/>
      <c r="U30" s="48"/>
      <c r="V30" s="48"/>
      <c r="W30" s="50">
        <f>ROUND(BA94, 2)</f>
        <v>0</v>
      </c>
      <c r="X30" s="48"/>
      <c r="Y30" s="48"/>
      <c r="Z30" s="48"/>
      <c r="AA30" s="48"/>
      <c r="AB30" s="48"/>
      <c r="AC30" s="48"/>
      <c r="AD30" s="48"/>
      <c r="AE30" s="48"/>
      <c r="AF30" s="48"/>
      <c r="AG30" s="48"/>
      <c r="AH30" s="48"/>
      <c r="AI30" s="48"/>
      <c r="AJ30" s="48"/>
      <c r="AK30" s="50">
        <f>ROUND(AW94, 2)</f>
        <v>0</v>
      </c>
      <c r="AL30" s="48"/>
      <c r="AM30" s="48"/>
      <c r="AN30" s="48"/>
      <c r="AO30" s="48"/>
      <c r="AP30" s="48"/>
      <c r="AQ30" s="48"/>
      <c r="AR30" s="51"/>
      <c r="BE30" s="52"/>
    </row>
    <row r="31" hidden="1" s="3" customFormat="1" ht="14.4" customHeight="1">
      <c r="A31" s="3"/>
      <c r="B31" s="47"/>
      <c r="C31" s="48"/>
      <c r="D31" s="48"/>
      <c r="E31" s="48"/>
      <c r="F31" s="33" t="s">
        <v>43</v>
      </c>
      <c r="G31" s="48"/>
      <c r="H31" s="48"/>
      <c r="I31" s="48"/>
      <c r="J31" s="48"/>
      <c r="K31" s="48"/>
      <c r="L31" s="49">
        <v>0.20999999999999999</v>
      </c>
      <c r="M31" s="48"/>
      <c r="N31" s="48"/>
      <c r="O31" s="48"/>
      <c r="P31" s="48"/>
      <c r="Q31" s="48"/>
      <c r="R31" s="48"/>
      <c r="S31" s="48"/>
      <c r="T31" s="48"/>
      <c r="U31" s="48"/>
      <c r="V31" s="48"/>
      <c r="W31" s="50">
        <f>ROUND(BB94,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44</v>
      </c>
      <c r="G32" s="48"/>
      <c r="H32" s="48"/>
      <c r="I32" s="48"/>
      <c r="J32" s="48"/>
      <c r="K32" s="48"/>
      <c r="L32" s="49">
        <v>0.14999999999999999</v>
      </c>
      <c r="M32" s="48"/>
      <c r="N32" s="48"/>
      <c r="O32" s="48"/>
      <c r="P32" s="48"/>
      <c r="Q32" s="48"/>
      <c r="R32" s="48"/>
      <c r="S32" s="48"/>
      <c r="T32" s="48"/>
      <c r="U32" s="48"/>
      <c r="V32" s="48"/>
      <c r="W32" s="50">
        <f>ROUND(BC94,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45</v>
      </c>
      <c r="G33" s="48"/>
      <c r="H33" s="48"/>
      <c r="I33" s="48"/>
      <c r="J33" s="48"/>
      <c r="K33" s="48"/>
      <c r="L33" s="49">
        <v>0</v>
      </c>
      <c r="M33" s="48"/>
      <c r="N33" s="48"/>
      <c r="O33" s="48"/>
      <c r="P33" s="48"/>
      <c r="Q33" s="48"/>
      <c r="R33" s="48"/>
      <c r="S33" s="48"/>
      <c r="T33" s="48"/>
      <c r="U33" s="48"/>
      <c r="V33" s="48"/>
      <c r="W33" s="50">
        <f>ROUND(BD94, 2)</f>
        <v>0</v>
      </c>
      <c r="X33" s="48"/>
      <c r="Y33" s="48"/>
      <c r="Z33" s="48"/>
      <c r="AA33" s="48"/>
      <c r="AB33" s="48"/>
      <c r="AC33" s="48"/>
      <c r="AD33" s="48"/>
      <c r="AE33" s="48"/>
      <c r="AF33" s="48"/>
      <c r="AG33" s="48"/>
      <c r="AH33" s="48"/>
      <c r="AI33" s="48"/>
      <c r="AJ33" s="48"/>
      <c r="AK33" s="50">
        <v>0</v>
      </c>
      <c r="AL33" s="48"/>
      <c r="AM33" s="48"/>
      <c r="AN33" s="48"/>
      <c r="AO33" s="48"/>
      <c r="AP33" s="48"/>
      <c r="AQ33" s="48"/>
      <c r="AR33" s="51"/>
      <c r="BE33" s="52"/>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2"/>
    </row>
    <row r="35" s="2" customFormat="1" ht="25.92" customHeight="1">
      <c r="A35" s="39"/>
      <c r="B35" s="40"/>
      <c r="C35" s="53"/>
      <c r="D35" s="54" t="s">
        <v>46</v>
      </c>
      <c r="E35" s="55"/>
      <c r="F35" s="55"/>
      <c r="G35" s="55"/>
      <c r="H35" s="55"/>
      <c r="I35" s="55"/>
      <c r="J35" s="55"/>
      <c r="K35" s="55"/>
      <c r="L35" s="55"/>
      <c r="M35" s="55"/>
      <c r="N35" s="55"/>
      <c r="O35" s="55"/>
      <c r="P35" s="55"/>
      <c r="Q35" s="55"/>
      <c r="R35" s="55"/>
      <c r="S35" s="55"/>
      <c r="T35" s="56" t="s">
        <v>47</v>
      </c>
      <c r="U35" s="55"/>
      <c r="V35" s="55"/>
      <c r="W35" s="55"/>
      <c r="X35" s="57" t="s">
        <v>48</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14.4" customHeight="1">
      <c r="A37" s="39"/>
      <c r="B37" s="40"/>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5"/>
      <c r="BE37" s="39"/>
    </row>
    <row r="38"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2" customFormat="1" ht="14.4" customHeight="1">
      <c r="B49" s="60"/>
      <c r="C49" s="61"/>
      <c r="D49" s="62" t="s">
        <v>49</v>
      </c>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2" t="s">
        <v>50</v>
      </c>
      <c r="AI49" s="63"/>
      <c r="AJ49" s="63"/>
      <c r="AK49" s="63"/>
      <c r="AL49" s="63"/>
      <c r="AM49" s="63"/>
      <c r="AN49" s="63"/>
      <c r="AO49" s="63"/>
      <c r="AP49" s="61"/>
      <c r="AQ49" s="61"/>
      <c r="AR49" s="64"/>
    </row>
    <row r="50">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2" customFormat="1">
      <c r="A60" s="39"/>
      <c r="B60" s="40"/>
      <c r="C60" s="41"/>
      <c r="D60" s="65" t="s">
        <v>51</v>
      </c>
      <c r="E60" s="43"/>
      <c r="F60" s="43"/>
      <c r="G60" s="43"/>
      <c r="H60" s="43"/>
      <c r="I60" s="43"/>
      <c r="J60" s="43"/>
      <c r="K60" s="43"/>
      <c r="L60" s="43"/>
      <c r="M60" s="43"/>
      <c r="N60" s="43"/>
      <c r="O60" s="43"/>
      <c r="P60" s="43"/>
      <c r="Q60" s="43"/>
      <c r="R60" s="43"/>
      <c r="S60" s="43"/>
      <c r="T60" s="43"/>
      <c r="U60" s="43"/>
      <c r="V60" s="65" t="s">
        <v>52</v>
      </c>
      <c r="W60" s="43"/>
      <c r="X60" s="43"/>
      <c r="Y60" s="43"/>
      <c r="Z60" s="43"/>
      <c r="AA60" s="43"/>
      <c r="AB60" s="43"/>
      <c r="AC60" s="43"/>
      <c r="AD60" s="43"/>
      <c r="AE60" s="43"/>
      <c r="AF60" s="43"/>
      <c r="AG60" s="43"/>
      <c r="AH60" s="65" t="s">
        <v>51</v>
      </c>
      <c r="AI60" s="43"/>
      <c r="AJ60" s="43"/>
      <c r="AK60" s="43"/>
      <c r="AL60" s="43"/>
      <c r="AM60" s="65" t="s">
        <v>52</v>
      </c>
      <c r="AN60" s="43"/>
      <c r="AO60" s="43"/>
      <c r="AP60" s="41"/>
      <c r="AQ60" s="41"/>
      <c r="AR60" s="45"/>
      <c r="BE60" s="39"/>
    </row>
    <row r="61">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2" customFormat="1">
      <c r="A64" s="39"/>
      <c r="B64" s="40"/>
      <c r="C64" s="41"/>
      <c r="D64" s="62" t="s">
        <v>53</v>
      </c>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2" t="s">
        <v>54</v>
      </c>
      <c r="AI64" s="66"/>
      <c r="AJ64" s="66"/>
      <c r="AK64" s="66"/>
      <c r="AL64" s="66"/>
      <c r="AM64" s="66"/>
      <c r="AN64" s="66"/>
      <c r="AO64" s="66"/>
      <c r="AP64" s="41"/>
      <c r="AQ64" s="41"/>
      <c r="AR64" s="45"/>
      <c r="BE64" s="39"/>
    </row>
    <row r="6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2" customFormat="1">
      <c r="A75" s="39"/>
      <c r="B75" s="40"/>
      <c r="C75" s="41"/>
      <c r="D75" s="65" t="s">
        <v>51</v>
      </c>
      <c r="E75" s="43"/>
      <c r="F75" s="43"/>
      <c r="G75" s="43"/>
      <c r="H75" s="43"/>
      <c r="I75" s="43"/>
      <c r="J75" s="43"/>
      <c r="K75" s="43"/>
      <c r="L75" s="43"/>
      <c r="M75" s="43"/>
      <c r="N75" s="43"/>
      <c r="O75" s="43"/>
      <c r="P75" s="43"/>
      <c r="Q75" s="43"/>
      <c r="R75" s="43"/>
      <c r="S75" s="43"/>
      <c r="T75" s="43"/>
      <c r="U75" s="43"/>
      <c r="V75" s="65" t="s">
        <v>52</v>
      </c>
      <c r="W75" s="43"/>
      <c r="X75" s="43"/>
      <c r="Y75" s="43"/>
      <c r="Z75" s="43"/>
      <c r="AA75" s="43"/>
      <c r="AB75" s="43"/>
      <c r="AC75" s="43"/>
      <c r="AD75" s="43"/>
      <c r="AE75" s="43"/>
      <c r="AF75" s="43"/>
      <c r="AG75" s="43"/>
      <c r="AH75" s="65" t="s">
        <v>51</v>
      </c>
      <c r="AI75" s="43"/>
      <c r="AJ75" s="43"/>
      <c r="AK75" s="43"/>
      <c r="AL75" s="43"/>
      <c r="AM75" s="65" t="s">
        <v>52</v>
      </c>
      <c r="AN75" s="43"/>
      <c r="AO75" s="43"/>
      <c r="AP75" s="41"/>
      <c r="AQ75" s="41"/>
      <c r="AR75" s="45"/>
      <c r="BE75" s="39"/>
    </row>
    <row r="76" s="2" customFormat="1">
      <c r="A76" s="39"/>
      <c r="B76" s="40"/>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5"/>
      <c r="BE76" s="39"/>
    </row>
    <row r="77" s="2" customFormat="1" ht="6.96" customHeight="1">
      <c r="A77" s="39"/>
      <c r="B77" s="67"/>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45"/>
      <c r="BE77" s="39"/>
    </row>
    <row r="81" s="2" customFormat="1" ht="6.96" customHeight="1">
      <c r="A81" s="39"/>
      <c r="B81" s="69"/>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45"/>
      <c r="BE81" s="39"/>
    </row>
    <row r="82" s="2" customFormat="1" ht="24.96" customHeight="1">
      <c r="A82" s="39"/>
      <c r="B82" s="40"/>
      <c r="C82" s="24" t="s">
        <v>55</v>
      </c>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5"/>
      <c r="BE82" s="39"/>
    </row>
    <row r="83" s="2" customFormat="1" ht="6.96" customHeight="1">
      <c r="A83" s="39"/>
      <c r="B83" s="40"/>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5"/>
      <c r="BE83" s="39"/>
    </row>
    <row r="84" s="4" customFormat="1" ht="12" customHeight="1">
      <c r="A84" s="4"/>
      <c r="B84" s="71"/>
      <c r="C84" s="33" t="s">
        <v>13</v>
      </c>
      <c r="D84" s="72"/>
      <c r="E84" s="72"/>
      <c r="F84" s="72"/>
      <c r="G84" s="72"/>
      <c r="H84" s="72"/>
      <c r="I84" s="72"/>
      <c r="J84" s="72"/>
      <c r="K84" s="72"/>
      <c r="L84" s="72" t="str">
        <f>K5</f>
        <v>20PH11022</v>
      </c>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3"/>
      <c r="BE84" s="4"/>
    </row>
    <row r="85" s="5" customFormat="1" ht="36.96" customHeight="1">
      <c r="A85" s="5"/>
      <c r="B85" s="74"/>
      <c r="C85" s="75" t="s">
        <v>16</v>
      </c>
      <c r="D85" s="76"/>
      <c r="E85" s="76"/>
      <c r="F85" s="76"/>
      <c r="G85" s="76"/>
      <c r="H85" s="76"/>
      <c r="I85" s="76"/>
      <c r="J85" s="76"/>
      <c r="K85" s="76"/>
      <c r="L85" s="77" t="str">
        <f>K6</f>
        <v>II/610 TUŘICE - KBEL (BENÁTKY NAD JIZEROU, PRŮTAH)</v>
      </c>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8"/>
      <c r="BE85" s="5"/>
    </row>
    <row r="86" s="2" customFormat="1" ht="6.96" customHeight="1">
      <c r="A86" s="39"/>
      <c r="B86" s="40"/>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5"/>
      <c r="BE86" s="39"/>
    </row>
    <row r="87" s="2" customFormat="1" ht="12" customHeight="1">
      <c r="A87" s="39"/>
      <c r="B87" s="40"/>
      <c r="C87" s="33" t="s">
        <v>20</v>
      </c>
      <c r="D87" s="41"/>
      <c r="E87" s="41"/>
      <c r="F87" s="41"/>
      <c r="G87" s="41"/>
      <c r="H87" s="41"/>
      <c r="I87" s="41"/>
      <c r="J87" s="41"/>
      <c r="K87" s="41"/>
      <c r="L87" s="79" t="str">
        <f>IF(K8="","",K8)</f>
        <v xml:space="preserve"> </v>
      </c>
      <c r="M87" s="41"/>
      <c r="N87" s="41"/>
      <c r="O87" s="41"/>
      <c r="P87" s="41"/>
      <c r="Q87" s="41"/>
      <c r="R87" s="41"/>
      <c r="S87" s="41"/>
      <c r="T87" s="41"/>
      <c r="U87" s="41"/>
      <c r="V87" s="41"/>
      <c r="W87" s="41"/>
      <c r="X87" s="41"/>
      <c r="Y87" s="41"/>
      <c r="Z87" s="41"/>
      <c r="AA87" s="41"/>
      <c r="AB87" s="41"/>
      <c r="AC87" s="41"/>
      <c r="AD87" s="41"/>
      <c r="AE87" s="41"/>
      <c r="AF87" s="41"/>
      <c r="AG87" s="41"/>
      <c r="AH87" s="41"/>
      <c r="AI87" s="33" t="s">
        <v>22</v>
      </c>
      <c r="AJ87" s="41"/>
      <c r="AK87" s="41"/>
      <c r="AL87" s="41"/>
      <c r="AM87" s="80" t="str">
        <f>IF(AN8= "","",AN8)</f>
        <v>15. 12. 2023</v>
      </c>
      <c r="AN87" s="80"/>
      <c r="AO87" s="41"/>
      <c r="AP87" s="41"/>
      <c r="AQ87" s="41"/>
      <c r="AR87" s="45"/>
      <c r="BE87" s="39"/>
    </row>
    <row r="88" s="2" customFormat="1" ht="6.96" customHeight="1">
      <c r="A88" s="39"/>
      <c r="B88" s="40"/>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5"/>
      <c r="BE88" s="39"/>
    </row>
    <row r="89" s="2" customFormat="1" ht="15.15" customHeight="1">
      <c r="A89" s="39"/>
      <c r="B89" s="40"/>
      <c r="C89" s="33" t="s">
        <v>24</v>
      </c>
      <c r="D89" s="41"/>
      <c r="E89" s="41"/>
      <c r="F89" s="41"/>
      <c r="G89" s="41"/>
      <c r="H89" s="41"/>
      <c r="I89" s="41"/>
      <c r="J89" s="41"/>
      <c r="K89" s="41"/>
      <c r="L89" s="72" t="str">
        <f>IF(E11= "","",E11)</f>
        <v>KSÚS Středočeského kraje</v>
      </c>
      <c r="M89" s="41"/>
      <c r="N89" s="41"/>
      <c r="O89" s="41"/>
      <c r="P89" s="41"/>
      <c r="Q89" s="41"/>
      <c r="R89" s="41"/>
      <c r="S89" s="41"/>
      <c r="T89" s="41"/>
      <c r="U89" s="41"/>
      <c r="V89" s="41"/>
      <c r="W89" s="41"/>
      <c r="X89" s="41"/>
      <c r="Y89" s="41"/>
      <c r="Z89" s="41"/>
      <c r="AA89" s="41"/>
      <c r="AB89" s="41"/>
      <c r="AC89" s="41"/>
      <c r="AD89" s="41"/>
      <c r="AE89" s="41"/>
      <c r="AF89" s="41"/>
      <c r="AG89" s="41"/>
      <c r="AH89" s="41"/>
      <c r="AI89" s="33" t="s">
        <v>30</v>
      </c>
      <c r="AJ89" s="41"/>
      <c r="AK89" s="41"/>
      <c r="AL89" s="41"/>
      <c r="AM89" s="81" t="str">
        <f>IF(E17="","",E17)</f>
        <v>Valbek spol. s.r.o.</v>
      </c>
      <c r="AN89" s="72"/>
      <c r="AO89" s="72"/>
      <c r="AP89" s="72"/>
      <c r="AQ89" s="41"/>
      <c r="AR89" s="45"/>
      <c r="AS89" s="82" t="s">
        <v>56</v>
      </c>
      <c r="AT89" s="83"/>
      <c r="AU89" s="84"/>
      <c r="AV89" s="84"/>
      <c r="AW89" s="84"/>
      <c r="AX89" s="84"/>
      <c r="AY89" s="84"/>
      <c r="AZ89" s="84"/>
      <c r="BA89" s="84"/>
      <c r="BB89" s="84"/>
      <c r="BC89" s="84"/>
      <c r="BD89" s="85"/>
      <c r="BE89" s="39"/>
    </row>
    <row r="90" s="2" customFormat="1" ht="15.15" customHeight="1">
      <c r="A90" s="39"/>
      <c r="B90" s="40"/>
      <c r="C90" s="33" t="s">
        <v>28</v>
      </c>
      <c r="D90" s="41"/>
      <c r="E90" s="41"/>
      <c r="F90" s="41"/>
      <c r="G90" s="41"/>
      <c r="H90" s="41"/>
      <c r="I90" s="41"/>
      <c r="J90" s="41"/>
      <c r="K90" s="41"/>
      <c r="L90" s="72" t="str">
        <f>IF(E14= "Vyplň údaj","",E14)</f>
        <v/>
      </c>
      <c r="M90" s="41"/>
      <c r="N90" s="41"/>
      <c r="O90" s="41"/>
      <c r="P90" s="41"/>
      <c r="Q90" s="41"/>
      <c r="R90" s="41"/>
      <c r="S90" s="41"/>
      <c r="T90" s="41"/>
      <c r="U90" s="41"/>
      <c r="V90" s="41"/>
      <c r="W90" s="41"/>
      <c r="X90" s="41"/>
      <c r="Y90" s="41"/>
      <c r="Z90" s="41"/>
      <c r="AA90" s="41"/>
      <c r="AB90" s="41"/>
      <c r="AC90" s="41"/>
      <c r="AD90" s="41"/>
      <c r="AE90" s="41"/>
      <c r="AF90" s="41"/>
      <c r="AG90" s="41"/>
      <c r="AH90" s="41"/>
      <c r="AI90" s="33" t="s">
        <v>33</v>
      </c>
      <c r="AJ90" s="41"/>
      <c r="AK90" s="41"/>
      <c r="AL90" s="41"/>
      <c r="AM90" s="81" t="str">
        <f>IF(E20="","",E20)</f>
        <v xml:space="preserve"> </v>
      </c>
      <c r="AN90" s="72"/>
      <c r="AO90" s="72"/>
      <c r="AP90" s="72"/>
      <c r="AQ90" s="41"/>
      <c r="AR90" s="45"/>
      <c r="AS90" s="86"/>
      <c r="AT90" s="87"/>
      <c r="AU90" s="88"/>
      <c r="AV90" s="88"/>
      <c r="AW90" s="88"/>
      <c r="AX90" s="88"/>
      <c r="AY90" s="88"/>
      <c r="AZ90" s="88"/>
      <c r="BA90" s="88"/>
      <c r="BB90" s="88"/>
      <c r="BC90" s="88"/>
      <c r="BD90" s="89"/>
      <c r="BE90" s="39"/>
    </row>
    <row r="91" s="2" customFormat="1" ht="10.8" customHeight="1">
      <c r="A91" s="39"/>
      <c r="B91" s="40"/>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5"/>
      <c r="AS91" s="90"/>
      <c r="AT91" s="91"/>
      <c r="AU91" s="92"/>
      <c r="AV91" s="92"/>
      <c r="AW91" s="92"/>
      <c r="AX91" s="92"/>
      <c r="AY91" s="92"/>
      <c r="AZ91" s="92"/>
      <c r="BA91" s="92"/>
      <c r="BB91" s="92"/>
      <c r="BC91" s="92"/>
      <c r="BD91" s="93"/>
      <c r="BE91" s="39"/>
    </row>
    <row r="92" s="2" customFormat="1" ht="29.28" customHeight="1">
      <c r="A92" s="39"/>
      <c r="B92" s="40"/>
      <c r="C92" s="94" t="s">
        <v>57</v>
      </c>
      <c r="D92" s="95"/>
      <c r="E92" s="95"/>
      <c r="F92" s="95"/>
      <c r="G92" s="95"/>
      <c r="H92" s="96"/>
      <c r="I92" s="97" t="s">
        <v>58</v>
      </c>
      <c r="J92" s="95"/>
      <c r="K92" s="95"/>
      <c r="L92" s="95"/>
      <c r="M92" s="95"/>
      <c r="N92" s="95"/>
      <c r="O92" s="95"/>
      <c r="P92" s="95"/>
      <c r="Q92" s="95"/>
      <c r="R92" s="95"/>
      <c r="S92" s="95"/>
      <c r="T92" s="95"/>
      <c r="U92" s="95"/>
      <c r="V92" s="95"/>
      <c r="W92" s="95"/>
      <c r="X92" s="95"/>
      <c r="Y92" s="95"/>
      <c r="Z92" s="95"/>
      <c r="AA92" s="95"/>
      <c r="AB92" s="95"/>
      <c r="AC92" s="95"/>
      <c r="AD92" s="95"/>
      <c r="AE92" s="95"/>
      <c r="AF92" s="95"/>
      <c r="AG92" s="98" t="s">
        <v>59</v>
      </c>
      <c r="AH92" s="95"/>
      <c r="AI92" s="95"/>
      <c r="AJ92" s="95"/>
      <c r="AK92" s="95"/>
      <c r="AL92" s="95"/>
      <c r="AM92" s="95"/>
      <c r="AN92" s="97" t="s">
        <v>60</v>
      </c>
      <c r="AO92" s="95"/>
      <c r="AP92" s="99"/>
      <c r="AQ92" s="100" t="s">
        <v>61</v>
      </c>
      <c r="AR92" s="45"/>
      <c r="AS92" s="101" t="s">
        <v>62</v>
      </c>
      <c r="AT92" s="102" t="s">
        <v>63</v>
      </c>
      <c r="AU92" s="102" t="s">
        <v>64</v>
      </c>
      <c r="AV92" s="102" t="s">
        <v>65</v>
      </c>
      <c r="AW92" s="102" t="s">
        <v>66</v>
      </c>
      <c r="AX92" s="102" t="s">
        <v>67</v>
      </c>
      <c r="AY92" s="102" t="s">
        <v>68</v>
      </c>
      <c r="AZ92" s="102" t="s">
        <v>69</v>
      </c>
      <c r="BA92" s="102" t="s">
        <v>70</v>
      </c>
      <c r="BB92" s="102" t="s">
        <v>71</v>
      </c>
      <c r="BC92" s="102" t="s">
        <v>72</v>
      </c>
      <c r="BD92" s="103" t="s">
        <v>73</v>
      </c>
      <c r="BE92" s="39"/>
    </row>
    <row r="93" s="2" customFormat="1" ht="10.8" customHeight="1">
      <c r="A93" s="39"/>
      <c r="B93" s="40"/>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5"/>
      <c r="AS93" s="104"/>
      <c r="AT93" s="105"/>
      <c r="AU93" s="105"/>
      <c r="AV93" s="105"/>
      <c r="AW93" s="105"/>
      <c r="AX93" s="105"/>
      <c r="AY93" s="105"/>
      <c r="AZ93" s="105"/>
      <c r="BA93" s="105"/>
      <c r="BB93" s="105"/>
      <c r="BC93" s="105"/>
      <c r="BD93" s="106"/>
      <c r="BE93" s="39"/>
    </row>
    <row r="94" s="6" customFormat="1" ht="32.4" customHeight="1">
      <c r="A94" s="6"/>
      <c r="B94" s="107"/>
      <c r="C94" s="108" t="s">
        <v>74</v>
      </c>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10">
        <f>ROUND(AG95+AG144+AG165,2)</f>
        <v>0</v>
      </c>
      <c r="AH94" s="110"/>
      <c r="AI94" s="110"/>
      <c r="AJ94" s="110"/>
      <c r="AK94" s="110"/>
      <c r="AL94" s="110"/>
      <c r="AM94" s="110"/>
      <c r="AN94" s="111">
        <f>SUM(AG94,AT94)</f>
        <v>0</v>
      </c>
      <c r="AO94" s="111"/>
      <c r="AP94" s="111"/>
      <c r="AQ94" s="112" t="s">
        <v>1</v>
      </c>
      <c r="AR94" s="113"/>
      <c r="AS94" s="114">
        <f>ROUND(AS95+AS144+AS165,2)</f>
        <v>0</v>
      </c>
      <c r="AT94" s="115">
        <f>ROUND(SUM(AV94:AW94),2)</f>
        <v>0</v>
      </c>
      <c r="AU94" s="116">
        <f>ROUND(AU95+AU144+AU165,5)</f>
        <v>0</v>
      </c>
      <c r="AV94" s="115">
        <f>ROUND(AZ94*L29,2)</f>
        <v>0</v>
      </c>
      <c r="AW94" s="115">
        <f>ROUND(BA94*L30,2)</f>
        <v>0</v>
      </c>
      <c r="AX94" s="115">
        <f>ROUND(BB94*L29,2)</f>
        <v>0</v>
      </c>
      <c r="AY94" s="115">
        <f>ROUND(BC94*L30,2)</f>
        <v>0</v>
      </c>
      <c r="AZ94" s="115">
        <f>ROUND(AZ95+AZ144+AZ165,2)</f>
        <v>0</v>
      </c>
      <c r="BA94" s="115">
        <f>ROUND(BA95+BA144+BA165,2)</f>
        <v>0</v>
      </c>
      <c r="BB94" s="115">
        <f>ROUND(BB95+BB144+BB165,2)</f>
        <v>0</v>
      </c>
      <c r="BC94" s="115">
        <f>ROUND(BC95+BC144+BC165,2)</f>
        <v>0</v>
      </c>
      <c r="BD94" s="117">
        <f>ROUND(BD95+BD144+BD165,2)</f>
        <v>0</v>
      </c>
      <c r="BE94" s="6"/>
      <c r="BS94" s="118" t="s">
        <v>75</v>
      </c>
      <c r="BT94" s="118" t="s">
        <v>76</v>
      </c>
      <c r="BU94" s="119" t="s">
        <v>77</v>
      </c>
      <c r="BV94" s="118" t="s">
        <v>78</v>
      </c>
      <c r="BW94" s="118" t="s">
        <v>5</v>
      </c>
      <c r="BX94" s="118" t="s">
        <v>79</v>
      </c>
      <c r="CL94" s="118" t="s">
        <v>1</v>
      </c>
    </row>
    <row r="95" s="7" customFormat="1" ht="16.5" customHeight="1">
      <c r="A95" s="7"/>
      <c r="B95" s="120"/>
      <c r="C95" s="121"/>
      <c r="D95" s="122" t="s">
        <v>80</v>
      </c>
      <c r="E95" s="122"/>
      <c r="F95" s="122"/>
      <c r="G95" s="122"/>
      <c r="H95" s="122"/>
      <c r="I95" s="123"/>
      <c r="J95" s="122" t="s">
        <v>81</v>
      </c>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4">
        <f>ROUND(AG96+AG98+AG100+AG102+AG104+AG106+AG108+AG110+AG112+AG114+AG116+AG118+AG120+AG122+AG124+AG126+AG128+AG130+AG132+AG134+AG136+AG138+AG140+AG142,2)</f>
        <v>0</v>
      </c>
      <c r="AH95" s="123"/>
      <c r="AI95" s="123"/>
      <c r="AJ95" s="123"/>
      <c r="AK95" s="123"/>
      <c r="AL95" s="123"/>
      <c r="AM95" s="123"/>
      <c r="AN95" s="125">
        <f>SUM(AG95,AT95)</f>
        <v>0</v>
      </c>
      <c r="AO95" s="123"/>
      <c r="AP95" s="123"/>
      <c r="AQ95" s="126" t="s">
        <v>82</v>
      </c>
      <c r="AR95" s="127"/>
      <c r="AS95" s="128">
        <f>ROUND(AS96+AS98+AS100+AS102+AS104+AS106+AS108+AS110+AS112+AS114+AS116+AS118+AS120+AS122+AS124+AS126+AS128+AS130+AS132+AS134+AS136+AS138+AS140+AS142,2)</f>
        <v>0</v>
      </c>
      <c r="AT95" s="129">
        <f>ROUND(SUM(AV95:AW95),2)</f>
        <v>0</v>
      </c>
      <c r="AU95" s="130">
        <f>ROUND(AU96+AU98+AU100+AU102+AU104+AU106+AU108+AU110+AU112+AU114+AU116+AU118+AU120+AU122+AU124+AU126+AU128+AU130+AU132+AU134+AU136+AU138+AU140+AU142,5)</f>
        <v>0</v>
      </c>
      <c r="AV95" s="129">
        <f>ROUND(AZ95*L29,2)</f>
        <v>0</v>
      </c>
      <c r="AW95" s="129">
        <f>ROUND(BA95*L30,2)</f>
        <v>0</v>
      </c>
      <c r="AX95" s="129">
        <f>ROUND(BB95*L29,2)</f>
        <v>0</v>
      </c>
      <c r="AY95" s="129">
        <f>ROUND(BC95*L30,2)</f>
        <v>0</v>
      </c>
      <c r="AZ95" s="129">
        <f>ROUND(AZ96+AZ98+AZ100+AZ102+AZ104+AZ106+AZ108+AZ110+AZ112+AZ114+AZ116+AZ118+AZ120+AZ122+AZ124+AZ126+AZ128+AZ130+AZ132+AZ134+AZ136+AZ138+AZ140+AZ142,2)</f>
        <v>0</v>
      </c>
      <c r="BA95" s="129">
        <f>ROUND(BA96+BA98+BA100+BA102+BA104+BA106+BA108+BA110+BA112+BA114+BA116+BA118+BA120+BA122+BA124+BA126+BA128+BA130+BA132+BA134+BA136+BA138+BA140+BA142,2)</f>
        <v>0</v>
      </c>
      <c r="BB95" s="129">
        <f>ROUND(BB96+BB98+BB100+BB102+BB104+BB106+BB108+BB110+BB112+BB114+BB116+BB118+BB120+BB122+BB124+BB126+BB128+BB130+BB132+BB134+BB136+BB138+BB140+BB142,2)</f>
        <v>0</v>
      </c>
      <c r="BC95" s="129">
        <f>ROUND(BC96+BC98+BC100+BC102+BC104+BC106+BC108+BC110+BC112+BC114+BC116+BC118+BC120+BC122+BC124+BC126+BC128+BC130+BC132+BC134+BC136+BC138+BC140+BC142,2)</f>
        <v>0</v>
      </c>
      <c r="BD95" s="131">
        <f>ROUND(BD96+BD98+BD100+BD102+BD104+BD106+BD108+BD110+BD112+BD114+BD116+BD118+BD120+BD122+BD124+BD126+BD128+BD130+BD132+BD134+BD136+BD138+BD140+BD142,2)</f>
        <v>0</v>
      </c>
      <c r="BE95" s="7"/>
      <c r="BS95" s="132" t="s">
        <v>75</v>
      </c>
      <c r="BT95" s="132" t="s">
        <v>83</v>
      </c>
      <c r="BU95" s="132" t="s">
        <v>77</v>
      </c>
      <c r="BV95" s="132" t="s">
        <v>78</v>
      </c>
      <c r="BW95" s="132" t="s">
        <v>84</v>
      </c>
      <c r="BX95" s="132" t="s">
        <v>5</v>
      </c>
      <c r="CL95" s="132" t="s">
        <v>1</v>
      </c>
      <c r="CM95" s="132" t="s">
        <v>85</v>
      </c>
    </row>
    <row r="96" s="4" customFormat="1" ht="23.25" customHeight="1">
      <c r="A96" s="4"/>
      <c r="B96" s="71"/>
      <c r="C96" s="133"/>
      <c r="D96" s="133"/>
      <c r="E96" s="134" t="s">
        <v>86</v>
      </c>
      <c r="F96" s="134"/>
      <c r="G96" s="134"/>
      <c r="H96" s="134"/>
      <c r="I96" s="134"/>
      <c r="J96" s="133"/>
      <c r="K96" s="134" t="s">
        <v>87</v>
      </c>
      <c r="L96" s="134"/>
      <c r="M96" s="134"/>
      <c r="N96" s="134"/>
      <c r="O96" s="134"/>
      <c r="P96" s="134"/>
      <c r="Q96" s="134"/>
      <c r="R96" s="134"/>
      <c r="S96" s="134"/>
      <c r="T96" s="134"/>
      <c r="U96" s="134"/>
      <c r="V96" s="134"/>
      <c r="W96" s="134"/>
      <c r="X96" s="134"/>
      <c r="Y96" s="134"/>
      <c r="Z96" s="134"/>
      <c r="AA96" s="134"/>
      <c r="AB96" s="134"/>
      <c r="AC96" s="134"/>
      <c r="AD96" s="134"/>
      <c r="AE96" s="134"/>
      <c r="AF96" s="134"/>
      <c r="AG96" s="135">
        <f>ROUND(AG97,2)</f>
        <v>0</v>
      </c>
      <c r="AH96" s="133"/>
      <c r="AI96" s="133"/>
      <c r="AJ96" s="133"/>
      <c r="AK96" s="133"/>
      <c r="AL96" s="133"/>
      <c r="AM96" s="133"/>
      <c r="AN96" s="136">
        <f>SUM(AG96,AT96)</f>
        <v>0</v>
      </c>
      <c r="AO96" s="133"/>
      <c r="AP96" s="133"/>
      <c r="AQ96" s="137" t="s">
        <v>88</v>
      </c>
      <c r="AR96" s="73"/>
      <c r="AS96" s="138">
        <f>ROUND(AS97,2)</f>
        <v>0</v>
      </c>
      <c r="AT96" s="139">
        <f>ROUND(SUM(AV96:AW96),2)</f>
        <v>0</v>
      </c>
      <c r="AU96" s="140">
        <f>ROUND(AU97,5)</f>
        <v>0</v>
      </c>
      <c r="AV96" s="139">
        <f>ROUND(AZ96*L29,2)</f>
        <v>0</v>
      </c>
      <c r="AW96" s="139">
        <f>ROUND(BA96*L30,2)</f>
        <v>0</v>
      </c>
      <c r="AX96" s="139">
        <f>ROUND(BB96*L29,2)</f>
        <v>0</v>
      </c>
      <c r="AY96" s="139">
        <f>ROUND(BC96*L30,2)</f>
        <v>0</v>
      </c>
      <c r="AZ96" s="139">
        <f>ROUND(AZ97,2)</f>
        <v>0</v>
      </c>
      <c r="BA96" s="139">
        <f>ROUND(BA97,2)</f>
        <v>0</v>
      </c>
      <c r="BB96" s="139">
        <f>ROUND(BB97,2)</f>
        <v>0</v>
      </c>
      <c r="BC96" s="139">
        <f>ROUND(BC97,2)</f>
        <v>0</v>
      </c>
      <c r="BD96" s="141">
        <f>ROUND(BD97,2)</f>
        <v>0</v>
      </c>
      <c r="BE96" s="4"/>
      <c r="BS96" s="142" t="s">
        <v>75</v>
      </c>
      <c r="BT96" s="142" t="s">
        <v>85</v>
      </c>
      <c r="BU96" s="142" t="s">
        <v>77</v>
      </c>
      <c r="BV96" s="142" t="s">
        <v>78</v>
      </c>
      <c r="BW96" s="142" t="s">
        <v>89</v>
      </c>
      <c r="BX96" s="142" t="s">
        <v>84</v>
      </c>
      <c r="CL96" s="142" t="s">
        <v>1</v>
      </c>
    </row>
    <row r="97" s="4" customFormat="1" ht="16.5" customHeight="1">
      <c r="A97" s="143" t="s">
        <v>90</v>
      </c>
      <c r="B97" s="71"/>
      <c r="C97" s="133"/>
      <c r="D97" s="133"/>
      <c r="E97" s="133"/>
      <c r="F97" s="134" t="s">
        <v>91</v>
      </c>
      <c r="G97" s="134"/>
      <c r="H97" s="134"/>
      <c r="I97" s="134"/>
      <c r="J97" s="134"/>
      <c r="K97" s="133"/>
      <c r="L97" s="134" t="s">
        <v>87</v>
      </c>
      <c r="M97" s="134"/>
      <c r="N97" s="134"/>
      <c r="O97" s="134"/>
      <c r="P97" s="134"/>
      <c r="Q97" s="134"/>
      <c r="R97" s="134"/>
      <c r="S97" s="134"/>
      <c r="T97" s="134"/>
      <c r="U97" s="134"/>
      <c r="V97" s="134"/>
      <c r="W97" s="134"/>
      <c r="X97" s="134"/>
      <c r="Y97" s="134"/>
      <c r="Z97" s="134"/>
      <c r="AA97" s="134"/>
      <c r="AB97" s="134"/>
      <c r="AC97" s="134"/>
      <c r="AD97" s="134"/>
      <c r="AE97" s="134"/>
      <c r="AF97" s="134"/>
      <c r="AG97" s="136">
        <f>'000.A - Vedlejší a ostatn...'!J34</f>
        <v>0</v>
      </c>
      <c r="AH97" s="133"/>
      <c r="AI97" s="133"/>
      <c r="AJ97" s="133"/>
      <c r="AK97" s="133"/>
      <c r="AL97" s="133"/>
      <c r="AM97" s="133"/>
      <c r="AN97" s="136">
        <f>SUM(AG97,AT97)</f>
        <v>0</v>
      </c>
      <c r="AO97" s="133"/>
      <c r="AP97" s="133"/>
      <c r="AQ97" s="137" t="s">
        <v>88</v>
      </c>
      <c r="AR97" s="73"/>
      <c r="AS97" s="138">
        <v>0</v>
      </c>
      <c r="AT97" s="139">
        <f>ROUND(SUM(AV97:AW97),2)</f>
        <v>0</v>
      </c>
      <c r="AU97" s="140">
        <f>'000.A - Vedlejší a ostatn...'!P129</f>
        <v>0</v>
      </c>
      <c r="AV97" s="139">
        <f>'000.A - Vedlejší a ostatn...'!J37</f>
        <v>0</v>
      </c>
      <c r="AW97" s="139">
        <f>'000.A - Vedlejší a ostatn...'!J38</f>
        <v>0</v>
      </c>
      <c r="AX97" s="139">
        <f>'000.A - Vedlejší a ostatn...'!J39</f>
        <v>0</v>
      </c>
      <c r="AY97" s="139">
        <f>'000.A - Vedlejší a ostatn...'!J40</f>
        <v>0</v>
      </c>
      <c r="AZ97" s="139">
        <f>'000.A - Vedlejší a ostatn...'!F37</f>
        <v>0</v>
      </c>
      <c r="BA97" s="139">
        <f>'000.A - Vedlejší a ostatn...'!F38</f>
        <v>0</v>
      </c>
      <c r="BB97" s="139">
        <f>'000.A - Vedlejší a ostatn...'!F39</f>
        <v>0</v>
      </c>
      <c r="BC97" s="139">
        <f>'000.A - Vedlejší a ostatn...'!F40</f>
        <v>0</v>
      </c>
      <c r="BD97" s="141">
        <f>'000.A - Vedlejší a ostatn...'!F41</f>
        <v>0</v>
      </c>
      <c r="BE97" s="4"/>
      <c r="BT97" s="142" t="s">
        <v>92</v>
      </c>
      <c r="BV97" s="142" t="s">
        <v>78</v>
      </c>
      <c r="BW97" s="142" t="s">
        <v>93</v>
      </c>
      <c r="BX97" s="142" t="s">
        <v>89</v>
      </c>
      <c r="CL97" s="142" t="s">
        <v>1</v>
      </c>
    </row>
    <row r="98" s="4" customFormat="1" ht="16.5" customHeight="1">
      <c r="A98" s="4"/>
      <c r="B98" s="71"/>
      <c r="C98" s="133"/>
      <c r="D98" s="133"/>
      <c r="E98" s="134" t="s">
        <v>94</v>
      </c>
      <c r="F98" s="134"/>
      <c r="G98" s="134"/>
      <c r="H98" s="134"/>
      <c r="I98" s="134"/>
      <c r="J98" s="133"/>
      <c r="K98" s="134" t="s">
        <v>95</v>
      </c>
      <c r="L98" s="134"/>
      <c r="M98" s="134"/>
      <c r="N98" s="134"/>
      <c r="O98" s="134"/>
      <c r="P98" s="134"/>
      <c r="Q98" s="134"/>
      <c r="R98" s="134"/>
      <c r="S98" s="134"/>
      <c r="T98" s="134"/>
      <c r="U98" s="134"/>
      <c r="V98" s="134"/>
      <c r="W98" s="134"/>
      <c r="X98" s="134"/>
      <c r="Y98" s="134"/>
      <c r="Z98" s="134"/>
      <c r="AA98" s="134"/>
      <c r="AB98" s="134"/>
      <c r="AC98" s="134"/>
      <c r="AD98" s="134"/>
      <c r="AE98" s="134"/>
      <c r="AF98" s="134"/>
      <c r="AG98" s="135">
        <f>ROUND(AG99,2)</f>
        <v>0</v>
      </c>
      <c r="AH98" s="133"/>
      <c r="AI98" s="133"/>
      <c r="AJ98" s="133"/>
      <c r="AK98" s="133"/>
      <c r="AL98" s="133"/>
      <c r="AM98" s="133"/>
      <c r="AN98" s="136">
        <f>SUM(AG98,AT98)</f>
        <v>0</v>
      </c>
      <c r="AO98" s="133"/>
      <c r="AP98" s="133"/>
      <c r="AQ98" s="137" t="s">
        <v>88</v>
      </c>
      <c r="AR98" s="73"/>
      <c r="AS98" s="138">
        <f>ROUND(AS99,2)</f>
        <v>0</v>
      </c>
      <c r="AT98" s="139">
        <f>ROUND(SUM(AV98:AW98),2)</f>
        <v>0</v>
      </c>
      <c r="AU98" s="140">
        <f>ROUND(AU99,5)</f>
        <v>0</v>
      </c>
      <c r="AV98" s="139">
        <f>ROUND(AZ98*L29,2)</f>
        <v>0</v>
      </c>
      <c r="AW98" s="139">
        <f>ROUND(BA98*L30,2)</f>
        <v>0</v>
      </c>
      <c r="AX98" s="139">
        <f>ROUND(BB98*L29,2)</f>
        <v>0</v>
      </c>
      <c r="AY98" s="139">
        <f>ROUND(BC98*L30,2)</f>
        <v>0</v>
      </c>
      <c r="AZ98" s="139">
        <f>ROUND(AZ99,2)</f>
        <v>0</v>
      </c>
      <c r="BA98" s="139">
        <f>ROUND(BA99,2)</f>
        <v>0</v>
      </c>
      <c r="BB98" s="139">
        <f>ROUND(BB99,2)</f>
        <v>0</v>
      </c>
      <c r="BC98" s="139">
        <f>ROUND(BC99,2)</f>
        <v>0</v>
      </c>
      <c r="BD98" s="141">
        <f>ROUND(BD99,2)</f>
        <v>0</v>
      </c>
      <c r="BE98" s="4"/>
      <c r="BS98" s="142" t="s">
        <v>75</v>
      </c>
      <c r="BT98" s="142" t="s">
        <v>85</v>
      </c>
      <c r="BU98" s="142" t="s">
        <v>77</v>
      </c>
      <c r="BV98" s="142" t="s">
        <v>78</v>
      </c>
      <c r="BW98" s="142" t="s">
        <v>96</v>
      </c>
      <c r="BX98" s="142" t="s">
        <v>84</v>
      </c>
      <c r="CL98" s="142" t="s">
        <v>1</v>
      </c>
    </row>
    <row r="99" s="4" customFormat="1" ht="16.5" customHeight="1">
      <c r="A99" s="143" t="s">
        <v>90</v>
      </c>
      <c r="B99" s="71"/>
      <c r="C99" s="133"/>
      <c r="D99" s="133"/>
      <c r="E99" s="133"/>
      <c r="F99" s="134" t="s">
        <v>97</v>
      </c>
      <c r="G99" s="134"/>
      <c r="H99" s="134"/>
      <c r="I99" s="134"/>
      <c r="J99" s="134"/>
      <c r="K99" s="133"/>
      <c r="L99" s="134" t="s">
        <v>95</v>
      </c>
      <c r="M99" s="134"/>
      <c r="N99" s="134"/>
      <c r="O99" s="134"/>
      <c r="P99" s="134"/>
      <c r="Q99" s="134"/>
      <c r="R99" s="134"/>
      <c r="S99" s="134"/>
      <c r="T99" s="134"/>
      <c r="U99" s="134"/>
      <c r="V99" s="134"/>
      <c r="W99" s="134"/>
      <c r="X99" s="134"/>
      <c r="Y99" s="134"/>
      <c r="Z99" s="134"/>
      <c r="AA99" s="134"/>
      <c r="AB99" s="134"/>
      <c r="AC99" s="134"/>
      <c r="AD99" s="134"/>
      <c r="AE99" s="134"/>
      <c r="AF99" s="134"/>
      <c r="AG99" s="136">
        <f>'020 - Příprava území '!J34</f>
        <v>0</v>
      </c>
      <c r="AH99" s="133"/>
      <c r="AI99" s="133"/>
      <c r="AJ99" s="133"/>
      <c r="AK99" s="133"/>
      <c r="AL99" s="133"/>
      <c r="AM99" s="133"/>
      <c r="AN99" s="136">
        <f>SUM(AG99,AT99)</f>
        <v>0</v>
      </c>
      <c r="AO99" s="133"/>
      <c r="AP99" s="133"/>
      <c r="AQ99" s="137" t="s">
        <v>88</v>
      </c>
      <c r="AR99" s="73"/>
      <c r="AS99" s="138">
        <v>0</v>
      </c>
      <c r="AT99" s="139">
        <f>ROUND(SUM(AV99:AW99),2)</f>
        <v>0</v>
      </c>
      <c r="AU99" s="140">
        <f>'020 - Příprava území '!P127</f>
        <v>0</v>
      </c>
      <c r="AV99" s="139">
        <f>'020 - Příprava území '!J37</f>
        <v>0</v>
      </c>
      <c r="AW99" s="139">
        <f>'020 - Příprava území '!J38</f>
        <v>0</v>
      </c>
      <c r="AX99" s="139">
        <f>'020 - Příprava území '!J39</f>
        <v>0</v>
      </c>
      <c r="AY99" s="139">
        <f>'020 - Příprava území '!J40</f>
        <v>0</v>
      </c>
      <c r="AZ99" s="139">
        <f>'020 - Příprava území '!F37</f>
        <v>0</v>
      </c>
      <c r="BA99" s="139">
        <f>'020 - Příprava území '!F38</f>
        <v>0</v>
      </c>
      <c r="BB99" s="139">
        <f>'020 - Příprava území '!F39</f>
        <v>0</v>
      </c>
      <c r="BC99" s="139">
        <f>'020 - Příprava území '!F40</f>
        <v>0</v>
      </c>
      <c r="BD99" s="141">
        <f>'020 - Příprava území '!F41</f>
        <v>0</v>
      </c>
      <c r="BE99" s="4"/>
      <c r="BT99" s="142" t="s">
        <v>92</v>
      </c>
      <c r="BV99" s="142" t="s">
        <v>78</v>
      </c>
      <c r="BW99" s="142" t="s">
        <v>98</v>
      </c>
      <c r="BX99" s="142" t="s">
        <v>96</v>
      </c>
      <c r="CL99" s="142" t="s">
        <v>1</v>
      </c>
    </row>
    <row r="100" s="4" customFormat="1" ht="16.5" customHeight="1">
      <c r="A100" s="4"/>
      <c r="B100" s="71"/>
      <c r="C100" s="133"/>
      <c r="D100" s="133"/>
      <c r="E100" s="134" t="s">
        <v>99</v>
      </c>
      <c r="F100" s="134"/>
      <c r="G100" s="134"/>
      <c r="H100" s="134"/>
      <c r="I100" s="134"/>
      <c r="J100" s="133"/>
      <c r="K100" s="134" t="s">
        <v>100</v>
      </c>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5">
        <f>ROUND(AG101,2)</f>
        <v>0</v>
      </c>
      <c r="AH100" s="133"/>
      <c r="AI100" s="133"/>
      <c r="AJ100" s="133"/>
      <c r="AK100" s="133"/>
      <c r="AL100" s="133"/>
      <c r="AM100" s="133"/>
      <c r="AN100" s="136">
        <f>SUM(AG100,AT100)</f>
        <v>0</v>
      </c>
      <c r="AO100" s="133"/>
      <c r="AP100" s="133"/>
      <c r="AQ100" s="137" t="s">
        <v>88</v>
      </c>
      <c r="AR100" s="73"/>
      <c r="AS100" s="138">
        <f>ROUND(AS101,2)</f>
        <v>0</v>
      </c>
      <c r="AT100" s="139">
        <f>ROUND(SUM(AV100:AW100),2)</f>
        <v>0</v>
      </c>
      <c r="AU100" s="140">
        <f>ROUND(AU101,5)</f>
        <v>0</v>
      </c>
      <c r="AV100" s="139">
        <f>ROUND(AZ100*L29,2)</f>
        <v>0</v>
      </c>
      <c r="AW100" s="139">
        <f>ROUND(BA100*L30,2)</f>
        <v>0</v>
      </c>
      <c r="AX100" s="139">
        <f>ROUND(BB100*L29,2)</f>
        <v>0</v>
      </c>
      <c r="AY100" s="139">
        <f>ROUND(BC100*L30,2)</f>
        <v>0</v>
      </c>
      <c r="AZ100" s="139">
        <f>ROUND(AZ101,2)</f>
        <v>0</v>
      </c>
      <c r="BA100" s="139">
        <f>ROUND(BA101,2)</f>
        <v>0</v>
      </c>
      <c r="BB100" s="139">
        <f>ROUND(BB101,2)</f>
        <v>0</v>
      </c>
      <c r="BC100" s="139">
        <f>ROUND(BC101,2)</f>
        <v>0</v>
      </c>
      <c r="BD100" s="141">
        <f>ROUND(BD101,2)</f>
        <v>0</v>
      </c>
      <c r="BE100" s="4"/>
      <c r="BS100" s="142" t="s">
        <v>75</v>
      </c>
      <c r="BT100" s="142" t="s">
        <v>85</v>
      </c>
      <c r="BU100" s="142" t="s">
        <v>77</v>
      </c>
      <c r="BV100" s="142" t="s">
        <v>78</v>
      </c>
      <c r="BW100" s="142" t="s">
        <v>101</v>
      </c>
      <c r="BX100" s="142" t="s">
        <v>84</v>
      </c>
      <c r="CL100" s="142" t="s">
        <v>1</v>
      </c>
    </row>
    <row r="101" s="4" customFormat="1" ht="16.5" customHeight="1">
      <c r="A101" s="143" t="s">
        <v>90</v>
      </c>
      <c r="B101" s="71"/>
      <c r="C101" s="133"/>
      <c r="D101" s="133"/>
      <c r="E101" s="133"/>
      <c r="F101" s="134" t="s">
        <v>102</v>
      </c>
      <c r="G101" s="134"/>
      <c r="H101" s="134"/>
      <c r="I101" s="134"/>
      <c r="J101" s="134"/>
      <c r="K101" s="133"/>
      <c r="L101" s="134" t="s">
        <v>103</v>
      </c>
      <c r="M101" s="134"/>
      <c r="N101" s="134"/>
      <c r="O101" s="134"/>
      <c r="P101" s="134"/>
      <c r="Q101" s="134"/>
      <c r="R101" s="134"/>
      <c r="S101" s="134"/>
      <c r="T101" s="134"/>
      <c r="U101" s="134"/>
      <c r="V101" s="134"/>
      <c r="W101" s="134"/>
      <c r="X101" s="134"/>
      <c r="Y101" s="134"/>
      <c r="Z101" s="134"/>
      <c r="AA101" s="134"/>
      <c r="AB101" s="134"/>
      <c r="AC101" s="134"/>
      <c r="AD101" s="134"/>
      <c r="AE101" s="134"/>
      <c r="AF101" s="134"/>
      <c r="AG101" s="136">
        <f>'101 - II-610 ulice Pražsk...'!J34</f>
        <v>0</v>
      </c>
      <c r="AH101" s="133"/>
      <c r="AI101" s="133"/>
      <c r="AJ101" s="133"/>
      <c r="AK101" s="133"/>
      <c r="AL101" s="133"/>
      <c r="AM101" s="133"/>
      <c r="AN101" s="136">
        <f>SUM(AG101,AT101)</f>
        <v>0</v>
      </c>
      <c r="AO101" s="133"/>
      <c r="AP101" s="133"/>
      <c r="AQ101" s="137" t="s">
        <v>88</v>
      </c>
      <c r="AR101" s="73"/>
      <c r="AS101" s="138">
        <v>0</v>
      </c>
      <c r="AT101" s="139">
        <f>ROUND(SUM(AV101:AW101),2)</f>
        <v>0</v>
      </c>
      <c r="AU101" s="140">
        <f>'101 - II-610 ulice Pražsk...'!P131</f>
        <v>0</v>
      </c>
      <c r="AV101" s="139">
        <f>'101 - II-610 ulice Pražsk...'!J37</f>
        <v>0</v>
      </c>
      <c r="AW101" s="139">
        <f>'101 - II-610 ulice Pražsk...'!J38</f>
        <v>0</v>
      </c>
      <c r="AX101" s="139">
        <f>'101 - II-610 ulice Pražsk...'!J39</f>
        <v>0</v>
      </c>
      <c r="AY101" s="139">
        <f>'101 - II-610 ulice Pražsk...'!J40</f>
        <v>0</v>
      </c>
      <c r="AZ101" s="139">
        <f>'101 - II-610 ulice Pražsk...'!F37</f>
        <v>0</v>
      </c>
      <c r="BA101" s="139">
        <f>'101 - II-610 ulice Pražsk...'!F38</f>
        <v>0</v>
      </c>
      <c r="BB101" s="139">
        <f>'101 - II-610 ulice Pražsk...'!F39</f>
        <v>0</v>
      </c>
      <c r="BC101" s="139">
        <f>'101 - II-610 ulice Pražsk...'!F40</f>
        <v>0</v>
      </c>
      <c r="BD101" s="141">
        <f>'101 - II-610 ulice Pražsk...'!F41</f>
        <v>0</v>
      </c>
      <c r="BE101" s="4"/>
      <c r="BT101" s="142" t="s">
        <v>92</v>
      </c>
      <c r="BV101" s="142" t="s">
        <v>78</v>
      </c>
      <c r="BW101" s="142" t="s">
        <v>104</v>
      </c>
      <c r="BX101" s="142" t="s">
        <v>101</v>
      </c>
      <c r="CL101" s="142" t="s">
        <v>1</v>
      </c>
    </row>
    <row r="102" s="4" customFormat="1" ht="16.5" customHeight="1">
      <c r="A102" s="4"/>
      <c r="B102" s="71"/>
      <c r="C102" s="133"/>
      <c r="D102" s="133"/>
      <c r="E102" s="134" t="s">
        <v>105</v>
      </c>
      <c r="F102" s="134"/>
      <c r="G102" s="134"/>
      <c r="H102" s="134"/>
      <c r="I102" s="134"/>
      <c r="J102" s="133"/>
      <c r="K102" s="134" t="s">
        <v>106</v>
      </c>
      <c r="L102" s="134"/>
      <c r="M102" s="134"/>
      <c r="N102" s="134"/>
      <c r="O102" s="134"/>
      <c r="P102" s="134"/>
      <c r="Q102" s="134"/>
      <c r="R102" s="134"/>
      <c r="S102" s="134"/>
      <c r="T102" s="134"/>
      <c r="U102" s="134"/>
      <c r="V102" s="134"/>
      <c r="W102" s="134"/>
      <c r="X102" s="134"/>
      <c r="Y102" s="134"/>
      <c r="Z102" s="134"/>
      <c r="AA102" s="134"/>
      <c r="AB102" s="134"/>
      <c r="AC102" s="134"/>
      <c r="AD102" s="134"/>
      <c r="AE102" s="134"/>
      <c r="AF102" s="134"/>
      <c r="AG102" s="135">
        <f>ROUND(AG103,2)</f>
        <v>0</v>
      </c>
      <c r="AH102" s="133"/>
      <c r="AI102" s="133"/>
      <c r="AJ102" s="133"/>
      <c r="AK102" s="133"/>
      <c r="AL102" s="133"/>
      <c r="AM102" s="133"/>
      <c r="AN102" s="136">
        <f>SUM(AG102,AT102)</f>
        <v>0</v>
      </c>
      <c r="AO102" s="133"/>
      <c r="AP102" s="133"/>
      <c r="AQ102" s="137" t="s">
        <v>88</v>
      </c>
      <c r="AR102" s="73"/>
      <c r="AS102" s="138">
        <f>ROUND(AS103,2)</f>
        <v>0</v>
      </c>
      <c r="AT102" s="139">
        <f>ROUND(SUM(AV102:AW102),2)</f>
        <v>0</v>
      </c>
      <c r="AU102" s="140">
        <f>ROUND(AU103,5)</f>
        <v>0</v>
      </c>
      <c r="AV102" s="139">
        <f>ROUND(AZ102*L29,2)</f>
        <v>0</v>
      </c>
      <c r="AW102" s="139">
        <f>ROUND(BA102*L30,2)</f>
        <v>0</v>
      </c>
      <c r="AX102" s="139">
        <f>ROUND(BB102*L29,2)</f>
        <v>0</v>
      </c>
      <c r="AY102" s="139">
        <f>ROUND(BC102*L30,2)</f>
        <v>0</v>
      </c>
      <c r="AZ102" s="139">
        <f>ROUND(AZ103,2)</f>
        <v>0</v>
      </c>
      <c r="BA102" s="139">
        <f>ROUND(BA103,2)</f>
        <v>0</v>
      </c>
      <c r="BB102" s="139">
        <f>ROUND(BB103,2)</f>
        <v>0</v>
      </c>
      <c r="BC102" s="139">
        <f>ROUND(BC103,2)</f>
        <v>0</v>
      </c>
      <c r="BD102" s="141">
        <f>ROUND(BD103,2)</f>
        <v>0</v>
      </c>
      <c r="BE102" s="4"/>
      <c r="BS102" s="142" t="s">
        <v>75</v>
      </c>
      <c r="BT102" s="142" t="s">
        <v>85</v>
      </c>
      <c r="BU102" s="142" t="s">
        <v>77</v>
      </c>
      <c r="BV102" s="142" t="s">
        <v>78</v>
      </c>
      <c r="BW102" s="142" t="s">
        <v>107</v>
      </c>
      <c r="BX102" s="142" t="s">
        <v>84</v>
      </c>
      <c r="CL102" s="142" t="s">
        <v>1</v>
      </c>
    </row>
    <row r="103" s="4" customFormat="1" ht="16.5" customHeight="1">
      <c r="A103" s="143" t="s">
        <v>90</v>
      </c>
      <c r="B103" s="71"/>
      <c r="C103" s="133"/>
      <c r="D103" s="133"/>
      <c r="E103" s="133"/>
      <c r="F103" s="134" t="s">
        <v>108</v>
      </c>
      <c r="G103" s="134"/>
      <c r="H103" s="134"/>
      <c r="I103" s="134"/>
      <c r="J103" s="134"/>
      <c r="K103" s="133"/>
      <c r="L103" s="134" t="s">
        <v>109</v>
      </c>
      <c r="M103" s="134"/>
      <c r="N103" s="134"/>
      <c r="O103" s="134"/>
      <c r="P103" s="134"/>
      <c r="Q103" s="134"/>
      <c r="R103" s="134"/>
      <c r="S103" s="134"/>
      <c r="T103" s="134"/>
      <c r="U103" s="134"/>
      <c r="V103" s="134"/>
      <c r="W103" s="134"/>
      <c r="X103" s="134"/>
      <c r="Y103" s="134"/>
      <c r="Z103" s="134"/>
      <c r="AA103" s="134"/>
      <c r="AB103" s="134"/>
      <c r="AC103" s="134"/>
      <c r="AD103" s="134"/>
      <c r="AE103" s="134"/>
      <c r="AF103" s="134"/>
      <c r="AG103" s="136">
        <f>'102 - II-272 ulice Bratří...'!J34</f>
        <v>0</v>
      </c>
      <c r="AH103" s="133"/>
      <c r="AI103" s="133"/>
      <c r="AJ103" s="133"/>
      <c r="AK103" s="133"/>
      <c r="AL103" s="133"/>
      <c r="AM103" s="133"/>
      <c r="AN103" s="136">
        <f>SUM(AG103,AT103)</f>
        <v>0</v>
      </c>
      <c r="AO103" s="133"/>
      <c r="AP103" s="133"/>
      <c r="AQ103" s="137" t="s">
        <v>88</v>
      </c>
      <c r="AR103" s="73"/>
      <c r="AS103" s="138">
        <v>0</v>
      </c>
      <c r="AT103" s="139">
        <f>ROUND(SUM(AV103:AW103),2)</f>
        <v>0</v>
      </c>
      <c r="AU103" s="140">
        <f>'102 - II-272 ulice Bratří...'!P131</f>
        <v>0</v>
      </c>
      <c r="AV103" s="139">
        <f>'102 - II-272 ulice Bratří...'!J37</f>
        <v>0</v>
      </c>
      <c r="AW103" s="139">
        <f>'102 - II-272 ulice Bratří...'!J38</f>
        <v>0</v>
      </c>
      <c r="AX103" s="139">
        <f>'102 - II-272 ulice Bratří...'!J39</f>
        <v>0</v>
      </c>
      <c r="AY103" s="139">
        <f>'102 - II-272 ulice Bratří...'!J40</f>
        <v>0</v>
      </c>
      <c r="AZ103" s="139">
        <f>'102 - II-272 ulice Bratří...'!F37</f>
        <v>0</v>
      </c>
      <c r="BA103" s="139">
        <f>'102 - II-272 ulice Bratří...'!F38</f>
        <v>0</v>
      </c>
      <c r="BB103" s="139">
        <f>'102 - II-272 ulice Bratří...'!F39</f>
        <v>0</v>
      </c>
      <c r="BC103" s="139">
        <f>'102 - II-272 ulice Bratří...'!F40</f>
        <v>0</v>
      </c>
      <c r="BD103" s="141">
        <f>'102 - II-272 ulice Bratří...'!F41</f>
        <v>0</v>
      </c>
      <c r="BE103" s="4"/>
      <c r="BT103" s="142" t="s">
        <v>92</v>
      </c>
      <c r="BV103" s="142" t="s">
        <v>78</v>
      </c>
      <c r="BW103" s="142" t="s">
        <v>110</v>
      </c>
      <c r="BX103" s="142" t="s">
        <v>107</v>
      </c>
      <c r="CL103" s="142" t="s">
        <v>1</v>
      </c>
    </row>
    <row r="104" s="4" customFormat="1" ht="23.25" customHeight="1">
      <c r="A104" s="4"/>
      <c r="B104" s="71"/>
      <c r="C104" s="133"/>
      <c r="D104" s="133"/>
      <c r="E104" s="134" t="s">
        <v>111</v>
      </c>
      <c r="F104" s="134"/>
      <c r="G104" s="134"/>
      <c r="H104" s="134"/>
      <c r="I104" s="134"/>
      <c r="J104" s="133"/>
      <c r="K104" s="134" t="s">
        <v>112</v>
      </c>
      <c r="L104" s="134"/>
      <c r="M104" s="134"/>
      <c r="N104" s="134"/>
      <c r="O104" s="134"/>
      <c r="P104" s="134"/>
      <c r="Q104" s="134"/>
      <c r="R104" s="134"/>
      <c r="S104" s="134"/>
      <c r="T104" s="134"/>
      <c r="U104" s="134"/>
      <c r="V104" s="134"/>
      <c r="W104" s="134"/>
      <c r="X104" s="134"/>
      <c r="Y104" s="134"/>
      <c r="Z104" s="134"/>
      <c r="AA104" s="134"/>
      <c r="AB104" s="134"/>
      <c r="AC104" s="134"/>
      <c r="AD104" s="134"/>
      <c r="AE104" s="134"/>
      <c r="AF104" s="134"/>
      <c r="AG104" s="135">
        <f>ROUND(AG105,2)</f>
        <v>0</v>
      </c>
      <c r="AH104" s="133"/>
      <c r="AI104" s="133"/>
      <c r="AJ104" s="133"/>
      <c r="AK104" s="133"/>
      <c r="AL104" s="133"/>
      <c r="AM104" s="133"/>
      <c r="AN104" s="136">
        <f>SUM(AG104,AT104)</f>
        <v>0</v>
      </c>
      <c r="AO104" s="133"/>
      <c r="AP104" s="133"/>
      <c r="AQ104" s="137" t="s">
        <v>88</v>
      </c>
      <c r="AR104" s="73"/>
      <c r="AS104" s="138">
        <f>ROUND(AS105,2)</f>
        <v>0</v>
      </c>
      <c r="AT104" s="139">
        <f>ROUND(SUM(AV104:AW104),2)</f>
        <v>0</v>
      </c>
      <c r="AU104" s="140">
        <f>ROUND(AU105,5)</f>
        <v>0</v>
      </c>
      <c r="AV104" s="139">
        <f>ROUND(AZ104*L29,2)</f>
        <v>0</v>
      </c>
      <c r="AW104" s="139">
        <f>ROUND(BA104*L30,2)</f>
        <v>0</v>
      </c>
      <c r="AX104" s="139">
        <f>ROUND(BB104*L29,2)</f>
        <v>0</v>
      </c>
      <c r="AY104" s="139">
        <f>ROUND(BC104*L30,2)</f>
        <v>0</v>
      </c>
      <c r="AZ104" s="139">
        <f>ROUND(AZ105,2)</f>
        <v>0</v>
      </c>
      <c r="BA104" s="139">
        <f>ROUND(BA105,2)</f>
        <v>0</v>
      </c>
      <c r="BB104" s="139">
        <f>ROUND(BB105,2)</f>
        <v>0</v>
      </c>
      <c r="BC104" s="139">
        <f>ROUND(BC105,2)</f>
        <v>0</v>
      </c>
      <c r="BD104" s="141">
        <f>ROUND(BD105,2)</f>
        <v>0</v>
      </c>
      <c r="BE104" s="4"/>
      <c r="BS104" s="142" t="s">
        <v>75</v>
      </c>
      <c r="BT104" s="142" t="s">
        <v>85</v>
      </c>
      <c r="BU104" s="142" t="s">
        <v>77</v>
      </c>
      <c r="BV104" s="142" t="s">
        <v>78</v>
      </c>
      <c r="BW104" s="142" t="s">
        <v>113</v>
      </c>
      <c r="BX104" s="142" t="s">
        <v>84</v>
      </c>
      <c r="CL104" s="142" t="s">
        <v>1</v>
      </c>
    </row>
    <row r="105" s="4" customFormat="1" ht="23.25" customHeight="1">
      <c r="A105" s="143" t="s">
        <v>90</v>
      </c>
      <c r="B105" s="71"/>
      <c r="C105" s="133"/>
      <c r="D105" s="133"/>
      <c r="E105" s="133"/>
      <c r="F105" s="134" t="s">
        <v>114</v>
      </c>
      <c r="G105" s="134"/>
      <c r="H105" s="134"/>
      <c r="I105" s="134"/>
      <c r="J105" s="134"/>
      <c r="K105" s="133"/>
      <c r="L105" s="134" t="s">
        <v>115</v>
      </c>
      <c r="M105" s="134"/>
      <c r="N105" s="134"/>
      <c r="O105" s="134"/>
      <c r="P105" s="134"/>
      <c r="Q105" s="134"/>
      <c r="R105" s="134"/>
      <c r="S105" s="134"/>
      <c r="T105" s="134"/>
      <c r="U105" s="134"/>
      <c r="V105" s="134"/>
      <c r="W105" s="134"/>
      <c r="X105" s="134"/>
      <c r="Y105" s="134"/>
      <c r="Z105" s="134"/>
      <c r="AA105" s="134"/>
      <c r="AB105" s="134"/>
      <c r="AC105" s="134"/>
      <c r="AD105" s="134"/>
      <c r="AE105" s="134"/>
      <c r="AF105" s="134"/>
      <c r="AG105" s="136">
        <f>'103 -  II-272 třída Osvob...'!J34</f>
        <v>0</v>
      </c>
      <c r="AH105" s="133"/>
      <c r="AI105" s="133"/>
      <c r="AJ105" s="133"/>
      <c r="AK105" s="133"/>
      <c r="AL105" s="133"/>
      <c r="AM105" s="133"/>
      <c r="AN105" s="136">
        <f>SUM(AG105,AT105)</f>
        <v>0</v>
      </c>
      <c r="AO105" s="133"/>
      <c r="AP105" s="133"/>
      <c r="AQ105" s="137" t="s">
        <v>88</v>
      </c>
      <c r="AR105" s="73"/>
      <c r="AS105" s="138">
        <v>0</v>
      </c>
      <c r="AT105" s="139">
        <f>ROUND(SUM(AV105:AW105),2)</f>
        <v>0</v>
      </c>
      <c r="AU105" s="140">
        <f>'103 -  II-272 třída Osvob...'!P131</f>
        <v>0</v>
      </c>
      <c r="AV105" s="139">
        <f>'103 -  II-272 třída Osvob...'!J37</f>
        <v>0</v>
      </c>
      <c r="AW105" s="139">
        <f>'103 -  II-272 třída Osvob...'!J38</f>
        <v>0</v>
      </c>
      <c r="AX105" s="139">
        <f>'103 -  II-272 třída Osvob...'!J39</f>
        <v>0</v>
      </c>
      <c r="AY105" s="139">
        <f>'103 -  II-272 třída Osvob...'!J40</f>
        <v>0</v>
      </c>
      <c r="AZ105" s="139">
        <f>'103 -  II-272 třída Osvob...'!F37</f>
        <v>0</v>
      </c>
      <c r="BA105" s="139">
        <f>'103 -  II-272 třída Osvob...'!F38</f>
        <v>0</v>
      </c>
      <c r="BB105" s="139">
        <f>'103 -  II-272 třída Osvob...'!F39</f>
        <v>0</v>
      </c>
      <c r="BC105" s="139">
        <f>'103 -  II-272 třída Osvob...'!F40</f>
        <v>0</v>
      </c>
      <c r="BD105" s="141">
        <f>'103 -  II-272 třída Osvob...'!F41</f>
        <v>0</v>
      </c>
      <c r="BE105" s="4"/>
      <c r="BT105" s="142" t="s">
        <v>92</v>
      </c>
      <c r="BV105" s="142" t="s">
        <v>78</v>
      </c>
      <c r="BW105" s="142" t="s">
        <v>116</v>
      </c>
      <c r="BX105" s="142" t="s">
        <v>113</v>
      </c>
      <c r="CL105" s="142" t="s">
        <v>1</v>
      </c>
    </row>
    <row r="106" s="4" customFormat="1" ht="16.5" customHeight="1">
      <c r="A106" s="4"/>
      <c r="B106" s="71"/>
      <c r="C106" s="133"/>
      <c r="D106" s="133"/>
      <c r="E106" s="134" t="s">
        <v>117</v>
      </c>
      <c r="F106" s="134"/>
      <c r="G106" s="134"/>
      <c r="H106" s="134"/>
      <c r="I106" s="134"/>
      <c r="J106" s="133"/>
      <c r="K106" s="134" t="s">
        <v>118</v>
      </c>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5">
        <f>ROUND(AG107,2)</f>
        <v>0</v>
      </c>
      <c r="AH106" s="133"/>
      <c r="AI106" s="133"/>
      <c r="AJ106" s="133"/>
      <c r="AK106" s="133"/>
      <c r="AL106" s="133"/>
      <c r="AM106" s="133"/>
      <c r="AN106" s="136">
        <f>SUM(AG106,AT106)</f>
        <v>0</v>
      </c>
      <c r="AO106" s="133"/>
      <c r="AP106" s="133"/>
      <c r="AQ106" s="137" t="s">
        <v>88</v>
      </c>
      <c r="AR106" s="73"/>
      <c r="AS106" s="138">
        <f>ROUND(AS107,2)</f>
        <v>0</v>
      </c>
      <c r="AT106" s="139">
        <f>ROUND(SUM(AV106:AW106),2)</f>
        <v>0</v>
      </c>
      <c r="AU106" s="140">
        <f>ROUND(AU107,5)</f>
        <v>0</v>
      </c>
      <c r="AV106" s="139">
        <f>ROUND(AZ106*L29,2)</f>
        <v>0</v>
      </c>
      <c r="AW106" s="139">
        <f>ROUND(BA106*L30,2)</f>
        <v>0</v>
      </c>
      <c r="AX106" s="139">
        <f>ROUND(BB106*L29,2)</f>
        <v>0</v>
      </c>
      <c r="AY106" s="139">
        <f>ROUND(BC106*L30,2)</f>
        <v>0</v>
      </c>
      <c r="AZ106" s="139">
        <f>ROUND(AZ107,2)</f>
        <v>0</v>
      </c>
      <c r="BA106" s="139">
        <f>ROUND(BA107,2)</f>
        <v>0</v>
      </c>
      <c r="BB106" s="139">
        <f>ROUND(BB107,2)</f>
        <v>0</v>
      </c>
      <c r="BC106" s="139">
        <f>ROUND(BC107,2)</f>
        <v>0</v>
      </c>
      <c r="BD106" s="141">
        <f>ROUND(BD107,2)</f>
        <v>0</v>
      </c>
      <c r="BE106" s="4"/>
      <c r="BS106" s="142" t="s">
        <v>75</v>
      </c>
      <c r="BT106" s="142" t="s">
        <v>85</v>
      </c>
      <c r="BU106" s="142" t="s">
        <v>77</v>
      </c>
      <c r="BV106" s="142" t="s">
        <v>78</v>
      </c>
      <c r="BW106" s="142" t="s">
        <v>119</v>
      </c>
      <c r="BX106" s="142" t="s">
        <v>84</v>
      </c>
      <c r="CL106" s="142" t="s">
        <v>1</v>
      </c>
    </row>
    <row r="107" s="4" customFormat="1" ht="16.5" customHeight="1">
      <c r="A107" s="143" t="s">
        <v>90</v>
      </c>
      <c r="B107" s="71"/>
      <c r="C107" s="133"/>
      <c r="D107" s="133"/>
      <c r="E107" s="133"/>
      <c r="F107" s="134" t="s">
        <v>120</v>
      </c>
      <c r="G107" s="134"/>
      <c r="H107" s="134"/>
      <c r="I107" s="134"/>
      <c r="J107" s="134"/>
      <c r="K107" s="133"/>
      <c r="L107" s="134" t="s">
        <v>118</v>
      </c>
      <c r="M107" s="134"/>
      <c r="N107" s="134"/>
      <c r="O107" s="134"/>
      <c r="P107" s="134"/>
      <c r="Q107" s="134"/>
      <c r="R107" s="134"/>
      <c r="S107" s="134"/>
      <c r="T107" s="134"/>
      <c r="U107" s="134"/>
      <c r="V107" s="134"/>
      <c r="W107" s="134"/>
      <c r="X107" s="134"/>
      <c r="Y107" s="134"/>
      <c r="Z107" s="134"/>
      <c r="AA107" s="134"/>
      <c r="AB107" s="134"/>
      <c r="AC107" s="134"/>
      <c r="AD107" s="134"/>
      <c r="AE107" s="134"/>
      <c r="AF107" s="134"/>
      <c r="AG107" s="136">
        <f>'110 - Okružní křižovatka ...'!J34</f>
        <v>0</v>
      </c>
      <c r="AH107" s="133"/>
      <c r="AI107" s="133"/>
      <c r="AJ107" s="133"/>
      <c r="AK107" s="133"/>
      <c r="AL107" s="133"/>
      <c r="AM107" s="133"/>
      <c r="AN107" s="136">
        <f>SUM(AG107,AT107)</f>
        <v>0</v>
      </c>
      <c r="AO107" s="133"/>
      <c r="AP107" s="133"/>
      <c r="AQ107" s="137" t="s">
        <v>88</v>
      </c>
      <c r="AR107" s="73"/>
      <c r="AS107" s="138">
        <v>0</v>
      </c>
      <c r="AT107" s="139">
        <f>ROUND(SUM(AV107:AW107),2)</f>
        <v>0</v>
      </c>
      <c r="AU107" s="140">
        <f>'110 - Okružní křižovatka ...'!P131</f>
        <v>0</v>
      </c>
      <c r="AV107" s="139">
        <f>'110 - Okružní křižovatka ...'!J37</f>
        <v>0</v>
      </c>
      <c r="AW107" s="139">
        <f>'110 - Okružní křižovatka ...'!J38</f>
        <v>0</v>
      </c>
      <c r="AX107" s="139">
        <f>'110 - Okružní křižovatka ...'!J39</f>
        <v>0</v>
      </c>
      <c r="AY107" s="139">
        <f>'110 - Okružní křižovatka ...'!J40</f>
        <v>0</v>
      </c>
      <c r="AZ107" s="139">
        <f>'110 - Okružní křižovatka ...'!F37</f>
        <v>0</v>
      </c>
      <c r="BA107" s="139">
        <f>'110 - Okružní křižovatka ...'!F38</f>
        <v>0</v>
      </c>
      <c r="BB107" s="139">
        <f>'110 - Okružní křižovatka ...'!F39</f>
        <v>0</v>
      </c>
      <c r="BC107" s="139">
        <f>'110 - Okružní křižovatka ...'!F40</f>
        <v>0</v>
      </c>
      <c r="BD107" s="141">
        <f>'110 - Okružní křižovatka ...'!F41</f>
        <v>0</v>
      </c>
      <c r="BE107" s="4"/>
      <c r="BT107" s="142" t="s">
        <v>92</v>
      </c>
      <c r="BV107" s="142" t="s">
        <v>78</v>
      </c>
      <c r="BW107" s="142" t="s">
        <v>121</v>
      </c>
      <c r="BX107" s="142" t="s">
        <v>119</v>
      </c>
      <c r="CL107" s="142" t="s">
        <v>1</v>
      </c>
    </row>
    <row r="108" s="4" customFormat="1" ht="16.5" customHeight="1">
      <c r="A108" s="4"/>
      <c r="B108" s="71"/>
      <c r="C108" s="133"/>
      <c r="D108" s="133"/>
      <c r="E108" s="134" t="s">
        <v>122</v>
      </c>
      <c r="F108" s="134"/>
      <c r="G108" s="134"/>
      <c r="H108" s="134"/>
      <c r="I108" s="134"/>
      <c r="J108" s="133"/>
      <c r="K108" s="134" t="s">
        <v>123</v>
      </c>
      <c r="L108" s="134"/>
      <c r="M108" s="134"/>
      <c r="N108" s="134"/>
      <c r="O108" s="134"/>
      <c r="P108" s="134"/>
      <c r="Q108" s="134"/>
      <c r="R108" s="134"/>
      <c r="S108" s="134"/>
      <c r="T108" s="134"/>
      <c r="U108" s="134"/>
      <c r="V108" s="134"/>
      <c r="W108" s="134"/>
      <c r="X108" s="134"/>
      <c r="Y108" s="134"/>
      <c r="Z108" s="134"/>
      <c r="AA108" s="134"/>
      <c r="AB108" s="134"/>
      <c r="AC108" s="134"/>
      <c r="AD108" s="134"/>
      <c r="AE108" s="134"/>
      <c r="AF108" s="134"/>
      <c r="AG108" s="135">
        <f>ROUND(AG109,2)</f>
        <v>0</v>
      </c>
      <c r="AH108" s="133"/>
      <c r="AI108" s="133"/>
      <c r="AJ108" s="133"/>
      <c r="AK108" s="133"/>
      <c r="AL108" s="133"/>
      <c r="AM108" s="133"/>
      <c r="AN108" s="136">
        <f>SUM(AG108,AT108)</f>
        <v>0</v>
      </c>
      <c r="AO108" s="133"/>
      <c r="AP108" s="133"/>
      <c r="AQ108" s="137" t="s">
        <v>88</v>
      </c>
      <c r="AR108" s="73"/>
      <c r="AS108" s="138">
        <f>ROUND(AS109,2)</f>
        <v>0</v>
      </c>
      <c r="AT108" s="139">
        <f>ROUND(SUM(AV108:AW108),2)</f>
        <v>0</v>
      </c>
      <c r="AU108" s="140">
        <f>ROUND(AU109,5)</f>
        <v>0</v>
      </c>
      <c r="AV108" s="139">
        <f>ROUND(AZ108*L29,2)</f>
        <v>0</v>
      </c>
      <c r="AW108" s="139">
        <f>ROUND(BA108*L30,2)</f>
        <v>0</v>
      </c>
      <c r="AX108" s="139">
        <f>ROUND(BB108*L29,2)</f>
        <v>0</v>
      </c>
      <c r="AY108" s="139">
        <f>ROUND(BC108*L30,2)</f>
        <v>0</v>
      </c>
      <c r="AZ108" s="139">
        <f>ROUND(AZ109,2)</f>
        <v>0</v>
      </c>
      <c r="BA108" s="139">
        <f>ROUND(BA109,2)</f>
        <v>0</v>
      </c>
      <c r="BB108" s="139">
        <f>ROUND(BB109,2)</f>
        <v>0</v>
      </c>
      <c r="BC108" s="139">
        <f>ROUND(BC109,2)</f>
        <v>0</v>
      </c>
      <c r="BD108" s="141">
        <f>ROUND(BD109,2)</f>
        <v>0</v>
      </c>
      <c r="BE108" s="4"/>
      <c r="BS108" s="142" t="s">
        <v>75</v>
      </c>
      <c r="BT108" s="142" t="s">
        <v>85</v>
      </c>
      <c r="BU108" s="142" t="s">
        <v>77</v>
      </c>
      <c r="BV108" s="142" t="s">
        <v>78</v>
      </c>
      <c r="BW108" s="142" t="s">
        <v>124</v>
      </c>
      <c r="BX108" s="142" t="s">
        <v>84</v>
      </c>
      <c r="CL108" s="142" t="s">
        <v>1</v>
      </c>
    </row>
    <row r="109" s="4" customFormat="1" ht="16.5" customHeight="1">
      <c r="A109" s="143" t="s">
        <v>90</v>
      </c>
      <c r="B109" s="71"/>
      <c r="C109" s="133"/>
      <c r="D109" s="133"/>
      <c r="E109" s="133"/>
      <c r="F109" s="134" t="s">
        <v>125</v>
      </c>
      <c r="G109" s="134"/>
      <c r="H109" s="134"/>
      <c r="I109" s="134"/>
      <c r="J109" s="134"/>
      <c r="K109" s="133"/>
      <c r="L109" s="134" t="s">
        <v>123</v>
      </c>
      <c r="M109" s="134"/>
      <c r="N109" s="134"/>
      <c r="O109" s="134"/>
      <c r="P109" s="134"/>
      <c r="Q109" s="134"/>
      <c r="R109" s="134"/>
      <c r="S109" s="134"/>
      <c r="T109" s="134"/>
      <c r="U109" s="134"/>
      <c r="V109" s="134"/>
      <c r="W109" s="134"/>
      <c r="X109" s="134"/>
      <c r="Y109" s="134"/>
      <c r="Z109" s="134"/>
      <c r="AA109" s="134"/>
      <c r="AB109" s="134"/>
      <c r="AC109" s="134"/>
      <c r="AD109" s="134"/>
      <c r="AE109" s="134"/>
      <c r="AF109" s="134"/>
      <c r="AG109" s="136">
        <f>'111 - Okružní křižovatka ...'!J34</f>
        <v>0</v>
      </c>
      <c r="AH109" s="133"/>
      <c r="AI109" s="133"/>
      <c r="AJ109" s="133"/>
      <c r="AK109" s="133"/>
      <c r="AL109" s="133"/>
      <c r="AM109" s="133"/>
      <c r="AN109" s="136">
        <f>SUM(AG109,AT109)</f>
        <v>0</v>
      </c>
      <c r="AO109" s="133"/>
      <c r="AP109" s="133"/>
      <c r="AQ109" s="137" t="s">
        <v>88</v>
      </c>
      <c r="AR109" s="73"/>
      <c r="AS109" s="138">
        <v>0</v>
      </c>
      <c r="AT109" s="139">
        <f>ROUND(SUM(AV109:AW109),2)</f>
        <v>0</v>
      </c>
      <c r="AU109" s="140">
        <f>'111 - Okružní křižovatka ...'!P132</f>
        <v>0</v>
      </c>
      <c r="AV109" s="139">
        <f>'111 - Okružní křižovatka ...'!J37</f>
        <v>0</v>
      </c>
      <c r="AW109" s="139">
        <f>'111 - Okružní křižovatka ...'!J38</f>
        <v>0</v>
      </c>
      <c r="AX109" s="139">
        <f>'111 - Okružní křižovatka ...'!J39</f>
        <v>0</v>
      </c>
      <c r="AY109" s="139">
        <f>'111 - Okružní křižovatka ...'!J40</f>
        <v>0</v>
      </c>
      <c r="AZ109" s="139">
        <f>'111 - Okružní křižovatka ...'!F37</f>
        <v>0</v>
      </c>
      <c r="BA109" s="139">
        <f>'111 - Okružní křižovatka ...'!F38</f>
        <v>0</v>
      </c>
      <c r="BB109" s="139">
        <f>'111 - Okružní křižovatka ...'!F39</f>
        <v>0</v>
      </c>
      <c r="BC109" s="139">
        <f>'111 - Okružní křižovatka ...'!F40</f>
        <v>0</v>
      </c>
      <c r="BD109" s="141">
        <f>'111 - Okružní křižovatka ...'!F41</f>
        <v>0</v>
      </c>
      <c r="BE109" s="4"/>
      <c r="BT109" s="142" t="s">
        <v>92</v>
      </c>
      <c r="BV109" s="142" t="s">
        <v>78</v>
      </c>
      <c r="BW109" s="142" t="s">
        <v>126</v>
      </c>
      <c r="BX109" s="142" t="s">
        <v>124</v>
      </c>
      <c r="CL109" s="142" t="s">
        <v>1</v>
      </c>
    </row>
    <row r="110" s="4" customFormat="1" ht="16.5" customHeight="1">
      <c r="A110" s="4"/>
      <c r="B110" s="71"/>
      <c r="C110" s="133"/>
      <c r="D110" s="133"/>
      <c r="E110" s="134" t="s">
        <v>127</v>
      </c>
      <c r="F110" s="134"/>
      <c r="G110" s="134"/>
      <c r="H110" s="134"/>
      <c r="I110" s="134"/>
      <c r="J110" s="133"/>
      <c r="K110" s="134" t="s">
        <v>128</v>
      </c>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5">
        <f>ROUND(AG111,2)</f>
        <v>0</v>
      </c>
      <c r="AH110" s="133"/>
      <c r="AI110" s="133"/>
      <c r="AJ110" s="133"/>
      <c r="AK110" s="133"/>
      <c r="AL110" s="133"/>
      <c r="AM110" s="133"/>
      <c r="AN110" s="136">
        <f>SUM(AG110,AT110)</f>
        <v>0</v>
      </c>
      <c r="AO110" s="133"/>
      <c r="AP110" s="133"/>
      <c r="AQ110" s="137" t="s">
        <v>88</v>
      </c>
      <c r="AR110" s="73"/>
      <c r="AS110" s="138">
        <f>ROUND(AS111,2)</f>
        <v>0</v>
      </c>
      <c r="AT110" s="139">
        <f>ROUND(SUM(AV110:AW110),2)</f>
        <v>0</v>
      </c>
      <c r="AU110" s="140">
        <f>ROUND(AU111,5)</f>
        <v>0</v>
      </c>
      <c r="AV110" s="139">
        <f>ROUND(AZ110*L29,2)</f>
        <v>0</v>
      </c>
      <c r="AW110" s="139">
        <f>ROUND(BA110*L30,2)</f>
        <v>0</v>
      </c>
      <c r="AX110" s="139">
        <f>ROUND(BB110*L29,2)</f>
        <v>0</v>
      </c>
      <c r="AY110" s="139">
        <f>ROUND(BC110*L30,2)</f>
        <v>0</v>
      </c>
      <c r="AZ110" s="139">
        <f>ROUND(AZ111,2)</f>
        <v>0</v>
      </c>
      <c r="BA110" s="139">
        <f>ROUND(BA111,2)</f>
        <v>0</v>
      </c>
      <c r="BB110" s="139">
        <f>ROUND(BB111,2)</f>
        <v>0</v>
      </c>
      <c r="BC110" s="139">
        <f>ROUND(BC111,2)</f>
        <v>0</v>
      </c>
      <c r="BD110" s="141">
        <f>ROUND(BD111,2)</f>
        <v>0</v>
      </c>
      <c r="BE110" s="4"/>
      <c r="BS110" s="142" t="s">
        <v>75</v>
      </c>
      <c r="BT110" s="142" t="s">
        <v>85</v>
      </c>
      <c r="BU110" s="142" t="s">
        <v>77</v>
      </c>
      <c r="BV110" s="142" t="s">
        <v>78</v>
      </c>
      <c r="BW110" s="142" t="s">
        <v>129</v>
      </c>
      <c r="BX110" s="142" t="s">
        <v>84</v>
      </c>
      <c r="CL110" s="142" t="s">
        <v>1</v>
      </c>
    </row>
    <row r="111" s="4" customFormat="1" ht="16.5" customHeight="1">
      <c r="A111" s="143" t="s">
        <v>90</v>
      </c>
      <c r="B111" s="71"/>
      <c r="C111" s="133"/>
      <c r="D111" s="133"/>
      <c r="E111" s="133"/>
      <c r="F111" s="134" t="s">
        <v>130</v>
      </c>
      <c r="G111" s="134"/>
      <c r="H111" s="134"/>
      <c r="I111" s="134"/>
      <c r="J111" s="134"/>
      <c r="K111" s="133"/>
      <c r="L111" s="134" t="s">
        <v>128</v>
      </c>
      <c r="M111" s="134"/>
      <c r="N111" s="134"/>
      <c r="O111" s="134"/>
      <c r="P111" s="134"/>
      <c r="Q111" s="134"/>
      <c r="R111" s="134"/>
      <c r="S111" s="134"/>
      <c r="T111" s="134"/>
      <c r="U111" s="134"/>
      <c r="V111" s="134"/>
      <c r="W111" s="134"/>
      <c r="X111" s="134"/>
      <c r="Y111" s="134"/>
      <c r="Z111" s="134"/>
      <c r="AA111" s="134"/>
      <c r="AB111" s="134"/>
      <c r="AC111" s="134"/>
      <c r="AD111" s="134"/>
      <c r="AE111" s="134"/>
      <c r="AF111" s="134"/>
      <c r="AG111" s="136">
        <f>'180 - DIO'!J34</f>
        <v>0</v>
      </c>
      <c r="AH111" s="133"/>
      <c r="AI111" s="133"/>
      <c r="AJ111" s="133"/>
      <c r="AK111" s="133"/>
      <c r="AL111" s="133"/>
      <c r="AM111" s="133"/>
      <c r="AN111" s="136">
        <f>SUM(AG111,AT111)</f>
        <v>0</v>
      </c>
      <c r="AO111" s="133"/>
      <c r="AP111" s="133"/>
      <c r="AQ111" s="137" t="s">
        <v>88</v>
      </c>
      <c r="AR111" s="73"/>
      <c r="AS111" s="138">
        <v>0</v>
      </c>
      <c r="AT111" s="139">
        <f>ROUND(SUM(AV111:AW111),2)</f>
        <v>0</v>
      </c>
      <c r="AU111" s="140">
        <f>'180 - DIO'!P126</f>
        <v>0</v>
      </c>
      <c r="AV111" s="139">
        <f>'180 - DIO'!J37</f>
        <v>0</v>
      </c>
      <c r="AW111" s="139">
        <f>'180 - DIO'!J38</f>
        <v>0</v>
      </c>
      <c r="AX111" s="139">
        <f>'180 - DIO'!J39</f>
        <v>0</v>
      </c>
      <c r="AY111" s="139">
        <f>'180 - DIO'!J40</f>
        <v>0</v>
      </c>
      <c r="AZ111" s="139">
        <f>'180 - DIO'!F37</f>
        <v>0</v>
      </c>
      <c r="BA111" s="139">
        <f>'180 - DIO'!F38</f>
        <v>0</v>
      </c>
      <c r="BB111" s="139">
        <f>'180 - DIO'!F39</f>
        <v>0</v>
      </c>
      <c r="BC111" s="139">
        <f>'180 - DIO'!F40</f>
        <v>0</v>
      </c>
      <c r="BD111" s="141">
        <f>'180 - DIO'!F41</f>
        <v>0</v>
      </c>
      <c r="BE111" s="4"/>
      <c r="BT111" s="142" t="s">
        <v>92</v>
      </c>
      <c r="BV111" s="142" t="s">
        <v>78</v>
      </c>
      <c r="BW111" s="142" t="s">
        <v>131</v>
      </c>
      <c r="BX111" s="142" t="s">
        <v>129</v>
      </c>
      <c r="CL111" s="142" t="s">
        <v>1</v>
      </c>
    </row>
    <row r="112" s="4" customFormat="1" ht="16.5" customHeight="1">
      <c r="A112" s="4"/>
      <c r="B112" s="71"/>
      <c r="C112" s="133"/>
      <c r="D112" s="133"/>
      <c r="E112" s="134" t="s">
        <v>132</v>
      </c>
      <c r="F112" s="134"/>
      <c r="G112" s="134"/>
      <c r="H112" s="134"/>
      <c r="I112" s="134"/>
      <c r="J112" s="133"/>
      <c r="K112" s="134" t="s">
        <v>133</v>
      </c>
      <c r="L112" s="134"/>
      <c r="M112" s="134"/>
      <c r="N112" s="134"/>
      <c r="O112" s="134"/>
      <c r="P112" s="134"/>
      <c r="Q112" s="134"/>
      <c r="R112" s="134"/>
      <c r="S112" s="134"/>
      <c r="T112" s="134"/>
      <c r="U112" s="134"/>
      <c r="V112" s="134"/>
      <c r="W112" s="134"/>
      <c r="X112" s="134"/>
      <c r="Y112" s="134"/>
      <c r="Z112" s="134"/>
      <c r="AA112" s="134"/>
      <c r="AB112" s="134"/>
      <c r="AC112" s="134"/>
      <c r="AD112" s="134"/>
      <c r="AE112" s="134"/>
      <c r="AF112" s="134"/>
      <c r="AG112" s="135">
        <f>ROUND(AG113,2)</f>
        <v>0</v>
      </c>
      <c r="AH112" s="133"/>
      <c r="AI112" s="133"/>
      <c r="AJ112" s="133"/>
      <c r="AK112" s="133"/>
      <c r="AL112" s="133"/>
      <c r="AM112" s="133"/>
      <c r="AN112" s="136">
        <f>SUM(AG112,AT112)</f>
        <v>0</v>
      </c>
      <c r="AO112" s="133"/>
      <c r="AP112" s="133"/>
      <c r="AQ112" s="137" t="s">
        <v>88</v>
      </c>
      <c r="AR112" s="73"/>
      <c r="AS112" s="138">
        <f>ROUND(AS113,2)</f>
        <v>0</v>
      </c>
      <c r="AT112" s="139">
        <f>ROUND(SUM(AV112:AW112),2)</f>
        <v>0</v>
      </c>
      <c r="AU112" s="140">
        <f>ROUND(AU113,5)</f>
        <v>0</v>
      </c>
      <c r="AV112" s="139">
        <f>ROUND(AZ112*L29,2)</f>
        <v>0</v>
      </c>
      <c r="AW112" s="139">
        <f>ROUND(BA112*L30,2)</f>
        <v>0</v>
      </c>
      <c r="AX112" s="139">
        <f>ROUND(BB112*L29,2)</f>
        <v>0</v>
      </c>
      <c r="AY112" s="139">
        <f>ROUND(BC112*L30,2)</f>
        <v>0</v>
      </c>
      <c r="AZ112" s="139">
        <f>ROUND(AZ113,2)</f>
        <v>0</v>
      </c>
      <c r="BA112" s="139">
        <f>ROUND(BA113,2)</f>
        <v>0</v>
      </c>
      <c r="BB112" s="139">
        <f>ROUND(BB113,2)</f>
        <v>0</v>
      </c>
      <c r="BC112" s="139">
        <f>ROUND(BC113,2)</f>
        <v>0</v>
      </c>
      <c r="BD112" s="141">
        <f>ROUND(BD113,2)</f>
        <v>0</v>
      </c>
      <c r="BE112" s="4"/>
      <c r="BS112" s="142" t="s">
        <v>75</v>
      </c>
      <c r="BT112" s="142" t="s">
        <v>85</v>
      </c>
      <c r="BU112" s="142" t="s">
        <v>77</v>
      </c>
      <c r="BV112" s="142" t="s">
        <v>78</v>
      </c>
      <c r="BW112" s="142" t="s">
        <v>134</v>
      </c>
      <c r="BX112" s="142" t="s">
        <v>84</v>
      </c>
      <c r="CL112" s="142" t="s">
        <v>1</v>
      </c>
    </row>
    <row r="113" s="4" customFormat="1" ht="16.5" customHeight="1">
      <c r="A113" s="143" t="s">
        <v>90</v>
      </c>
      <c r="B113" s="71"/>
      <c r="C113" s="133"/>
      <c r="D113" s="133"/>
      <c r="E113" s="133"/>
      <c r="F113" s="134" t="s">
        <v>135</v>
      </c>
      <c r="G113" s="134"/>
      <c r="H113" s="134"/>
      <c r="I113" s="134"/>
      <c r="J113" s="134"/>
      <c r="K113" s="133"/>
      <c r="L113" s="134" t="s">
        <v>136</v>
      </c>
      <c r="M113" s="134"/>
      <c r="N113" s="134"/>
      <c r="O113" s="134"/>
      <c r="P113" s="134"/>
      <c r="Q113" s="134"/>
      <c r="R113" s="134"/>
      <c r="S113" s="134"/>
      <c r="T113" s="134"/>
      <c r="U113" s="134"/>
      <c r="V113" s="134"/>
      <c r="W113" s="134"/>
      <c r="X113" s="134"/>
      <c r="Y113" s="134"/>
      <c r="Z113" s="134"/>
      <c r="AA113" s="134"/>
      <c r="AB113" s="134"/>
      <c r="AC113" s="134"/>
      <c r="AD113" s="134"/>
      <c r="AE113" s="134"/>
      <c r="AF113" s="134"/>
      <c r="AG113" s="136">
        <f>'190 - Dopravní značení'!J34</f>
        <v>0</v>
      </c>
      <c r="AH113" s="133"/>
      <c r="AI113" s="133"/>
      <c r="AJ113" s="133"/>
      <c r="AK113" s="133"/>
      <c r="AL113" s="133"/>
      <c r="AM113" s="133"/>
      <c r="AN113" s="136">
        <f>SUM(AG113,AT113)</f>
        <v>0</v>
      </c>
      <c r="AO113" s="133"/>
      <c r="AP113" s="133"/>
      <c r="AQ113" s="137" t="s">
        <v>88</v>
      </c>
      <c r="AR113" s="73"/>
      <c r="AS113" s="138">
        <v>0</v>
      </c>
      <c r="AT113" s="139">
        <f>ROUND(SUM(AV113:AW113),2)</f>
        <v>0</v>
      </c>
      <c r="AU113" s="140">
        <f>'190 - Dopravní značení'!P128</f>
        <v>0</v>
      </c>
      <c r="AV113" s="139">
        <f>'190 - Dopravní značení'!J37</f>
        <v>0</v>
      </c>
      <c r="AW113" s="139">
        <f>'190 - Dopravní značení'!J38</f>
        <v>0</v>
      </c>
      <c r="AX113" s="139">
        <f>'190 - Dopravní značení'!J39</f>
        <v>0</v>
      </c>
      <c r="AY113" s="139">
        <f>'190 - Dopravní značení'!J40</f>
        <v>0</v>
      </c>
      <c r="AZ113" s="139">
        <f>'190 - Dopravní značení'!F37</f>
        <v>0</v>
      </c>
      <c r="BA113" s="139">
        <f>'190 - Dopravní značení'!F38</f>
        <v>0</v>
      </c>
      <c r="BB113" s="139">
        <f>'190 - Dopravní značení'!F39</f>
        <v>0</v>
      </c>
      <c r="BC113" s="139">
        <f>'190 - Dopravní značení'!F40</f>
        <v>0</v>
      </c>
      <c r="BD113" s="141">
        <f>'190 - Dopravní značení'!F41</f>
        <v>0</v>
      </c>
      <c r="BE113" s="4"/>
      <c r="BT113" s="142" t="s">
        <v>92</v>
      </c>
      <c r="BV113" s="142" t="s">
        <v>78</v>
      </c>
      <c r="BW113" s="142" t="s">
        <v>137</v>
      </c>
      <c r="BX113" s="142" t="s">
        <v>134</v>
      </c>
      <c r="CL113" s="142" t="s">
        <v>1</v>
      </c>
    </row>
    <row r="114" s="4" customFormat="1" ht="16.5" customHeight="1">
      <c r="A114" s="4"/>
      <c r="B114" s="71"/>
      <c r="C114" s="133"/>
      <c r="D114" s="133"/>
      <c r="E114" s="134" t="s">
        <v>138</v>
      </c>
      <c r="F114" s="134"/>
      <c r="G114" s="134"/>
      <c r="H114" s="134"/>
      <c r="I114" s="134"/>
      <c r="J114" s="133"/>
      <c r="K114" s="134" t="s">
        <v>139</v>
      </c>
      <c r="L114" s="134"/>
      <c r="M114" s="134"/>
      <c r="N114" s="134"/>
      <c r="O114" s="134"/>
      <c r="P114" s="134"/>
      <c r="Q114" s="134"/>
      <c r="R114" s="134"/>
      <c r="S114" s="134"/>
      <c r="T114" s="134"/>
      <c r="U114" s="134"/>
      <c r="V114" s="134"/>
      <c r="W114" s="134"/>
      <c r="X114" s="134"/>
      <c r="Y114" s="134"/>
      <c r="Z114" s="134"/>
      <c r="AA114" s="134"/>
      <c r="AB114" s="134"/>
      <c r="AC114" s="134"/>
      <c r="AD114" s="134"/>
      <c r="AE114" s="134"/>
      <c r="AF114" s="134"/>
      <c r="AG114" s="135">
        <f>ROUND(AG115,2)</f>
        <v>0</v>
      </c>
      <c r="AH114" s="133"/>
      <c r="AI114" s="133"/>
      <c r="AJ114" s="133"/>
      <c r="AK114" s="133"/>
      <c r="AL114" s="133"/>
      <c r="AM114" s="133"/>
      <c r="AN114" s="136">
        <f>SUM(AG114,AT114)</f>
        <v>0</v>
      </c>
      <c r="AO114" s="133"/>
      <c r="AP114" s="133"/>
      <c r="AQ114" s="137" t="s">
        <v>88</v>
      </c>
      <c r="AR114" s="73"/>
      <c r="AS114" s="138">
        <f>ROUND(AS115,2)</f>
        <v>0</v>
      </c>
      <c r="AT114" s="139">
        <f>ROUND(SUM(AV114:AW114),2)</f>
        <v>0</v>
      </c>
      <c r="AU114" s="140">
        <f>ROUND(AU115,5)</f>
        <v>0</v>
      </c>
      <c r="AV114" s="139">
        <f>ROUND(AZ114*L29,2)</f>
        <v>0</v>
      </c>
      <c r="AW114" s="139">
        <f>ROUND(BA114*L30,2)</f>
        <v>0</v>
      </c>
      <c r="AX114" s="139">
        <f>ROUND(BB114*L29,2)</f>
        <v>0</v>
      </c>
      <c r="AY114" s="139">
        <f>ROUND(BC114*L30,2)</f>
        <v>0</v>
      </c>
      <c r="AZ114" s="139">
        <f>ROUND(AZ115,2)</f>
        <v>0</v>
      </c>
      <c r="BA114" s="139">
        <f>ROUND(BA115,2)</f>
        <v>0</v>
      </c>
      <c r="BB114" s="139">
        <f>ROUND(BB115,2)</f>
        <v>0</v>
      </c>
      <c r="BC114" s="139">
        <f>ROUND(BC115,2)</f>
        <v>0</v>
      </c>
      <c r="BD114" s="141">
        <f>ROUND(BD115,2)</f>
        <v>0</v>
      </c>
      <c r="BE114" s="4"/>
      <c r="BS114" s="142" t="s">
        <v>75</v>
      </c>
      <c r="BT114" s="142" t="s">
        <v>85</v>
      </c>
      <c r="BU114" s="142" t="s">
        <v>77</v>
      </c>
      <c r="BV114" s="142" t="s">
        <v>78</v>
      </c>
      <c r="BW114" s="142" t="s">
        <v>140</v>
      </c>
      <c r="BX114" s="142" t="s">
        <v>84</v>
      </c>
      <c r="CL114" s="142" t="s">
        <v>1</v>
      </c>
    </row>
    <row r="115" s="4" customFormat="1" ht="16.5" customHeight="1">
      <c r="A115" s="143" t="s">
        <v>90</v>
      </c>
      <c r="B115" s="71"/>
      <c r="C115" s="133"/>
      <c r="D115" s="133"/>
      <c r="E115" s="133"/>
      <c r="F115" s="134" t="s">
        <v>141</v>
      </c>
      <c r="G115" s="134"/>
      <c r="H115" s="134"/>
      <c r="I115" s="134"/>
      <c r="J115" s="134"/>
      <c r="K115" s="133"/>
      <c r="L115" s="134" t="s">
        <v>139</v>
      </c>
      <c r="M115" s="134"/>
      <c r="N115" s="134"/>
      <c r="O115" s="134"/>
      <c r="P115" s="134"/>
      <c r="Q115" s="134"/>
      <c r="R115" s="134"/>
      <c r="S115" s="134"/>
      <c r="T115" s="134"/>
      <c r="U115" s="134"/>
      <c r="V115" s="134"/>
      <c r="W115" s="134"/>
      <c r="X115" s="134"/>
      <c r="Y115" s="134"/>
      <c r="Z115" s="134"/>
      <c r="AA115" s="134"/>
      <c r="AB115" s="134"/>
      <c r="AC115" s="134"/>
      <c r="AD115" s="134"/>
      <c r="AE115" s="134"/>
      <c r="AF115" s="134"/>
      <c r="AG115" s="136">
        <f>'301 - Ochrana kanalizací ...'!J34</f>
        <v>0</v>
      </c>
      <c r="AH115" s="133"/>
      <c r="AI115" s="133"/>
      <c r="AJ115" s="133"/>
      <c r="AK115" s="133"/>
      <c r="AL115" s="133"/>
      <c r="AM115" s="133"/>
      <c r="AN115" s="136">
        <f>SUM(AG115,AT115)</f>
        <v>0</v>
      </c>
      <c r="AO115" s="133"/>
      <c r="AP115" s="133"/>
      <c r="AQ115" s="137" t="s">
        <v>88</v>
      </c>
      <c r="AR115" s="73"/>
      <c r="AS115" s="138">
        <v>0</v>
      </c>
      <c r="AT115" s="139">
        <f>ROUND(SUM(AV115:AW115),2)</f>
        <v>0</v>
      </c>
      <c r="AU115" s="140">
        <f>'301 - Ochrana kanalizací ...'!P132</f>
        <v>0</v>
      </c>
      <c r="AV115" s="139">
        <f>'301 - Ochrana kanalizací ...'!J37</f>
        <v>0</v>
      </c>
      <c r="AW115" s="139">
        <f>'301 - Ochrana kanalizací ...'!J38</f>
        <v>0</v>
      </c>
      <c r="AX115" s="139">
        <f>'301 - Ochrana kanalizací ...'!J39</f>
        <v>0</v>
      </c>
      <c r="AY115" s="139">
        <f>'301 - Ochrana kanalizací ...'!J40</f>
        <v>0</v>
      </c>
      <c r="AZ115" s="139">
        <f>'301 - Ochrana kanalizací ...'!F37</f>
        <v>0</v>
      </c>
      <c r="BA115" s="139">
        <f>'301 - Ochrana kanalizací ...'!F38</f>
        <v>0</v>
      </c>
      <c r="BB115" s="139">
        <f>'301 - Ochrana kanalizací ...'!F39</f>
        <v>0</v>
      </c>
      <c r="BC115" s="139">
        <f>'301 - Ochrana kanalizací ...'!F40</f>
        <v>0</v>
      </c>
      <c r="BD115" s="141">
        <f>'301 - Ochrana kanalizací ...'!F41</f>
        <v>0</v>
      </c>
      <c r="BE115" s="4"/>
      <c r="BT115" s="142" t="s">
        <v>92</v>
      </c>
      <c r="BV115" s="142" t="s">
        <v>78</v>
      </c>
      <c r="BW115" s="142" t="s">
        <v>142</v>
      </c>
      <c r="BX115" s="142" t="s">
        <v>140</v>
      </c>
      <c r="CL115" s="142" t="s">
        <v>1</v>
      </c>
    </row>
    <row r="116" s="4" customFormat="1" ht="16.5" customHeight="1">
      <c r="A116" s="4"/>
      <c r="B116" s="71"/>
      <c r="C116" s="133"/>
      <c r="D116" s="133"/>
      <c r="E116" s="134" t="s">
        <v>143</v>
      </c>
      <c r="F116" s="134"/>
      <c r="G116" s="134"/>
      <c r="H116" s="134"/>
      <c r="I116" s="134"/>
      <c r="J116" s="133"/>
      <c r="K116" s="134" t="s">
        <v>144</v>
      </c>
      <c r="L116" s="134"/>
      <c r="M116" s="134"/>
      <c r="N116" s="134"/>
      <c r="O116" s="134"/>
      <c r="P116" s="134"/>
      <c r="Q116" s="134"/>
      <c r="R116" s="134"/>
      <c r="S116" s="134"/>
      <c r="T116" s="134"/>
      <c r="U116" s="134"/>
      <c r="V116" s="134"/>
      <c r="W116" s="134"/>
      <c r="X116" s="134"/>
      <c r="Y116" s="134"/>
      <c r="Z116" s="134"/>
      <c r="AA116" s="134"/>
      <c r="AB116" s="134"/>
      <c r="AC116" s="134"/>
      <c r="AD116" s="134"/>
      <c r="AE116" s="134"/>
      <c r="AF116" s="134"/>
      <c r="AG116" s="135">
        <f>ROUND(AG117,2)</f>
        <v>0</v>
      </c>
      <c r="AH116" s="133"/>
      <c r="AI116" s="133"/>
      <c r="AJ116" s="133"/>
      <c r="AK116" s="133"/>
      <c r="AL116" s="133"/>
      <c r="AM116" s="133"/>
      <c r="AN116" s="136">
        <f>SUM(AG116,AT116)</f>
        <v>0</v>
      </c>
      <c r="AO116" s="133"/>
      <c r="AP116" s="133"/>
      <c r="AQ116" s="137" t="s">
        <v>88</v>
      </c>
      <c r="AR116" s="73"/>
      <c r="AS116" s="138">
        <f>ROUND(AS117,2)</f>
        <v>0</v>
      </c>
      <c r="AT116" s="139">
        <f>ROUND(SUM(AV116:AW116),2)</f>
        <v>0</v>
      </c>
      <c r="AU116" s="140">
        <f>ROUND(AU117,5)</f>
        <v>0</v>
      </c>
      <c r="AV116" s="139">
        <f>ROUND(AZ116*L29,2)</f>
        <v>0</v>
      </c>
      <c r="AW116" s="139">
        <f>ROUND(BA116*L30,2)</f>
        <v>0</v>
      </c>
      <c r="AX116" s="139">
        <f>ROUND(BB116*L29,2)</f>
        <v>0</v>
      </c>
      <c r="AY116" s="139">
        <f>ROUND(BC116*L30,2)</f>
        <v>0</v>
      </c>
      <c r="AZ116" s="139">
        <f>ROUND(AZ117,2)</f>
        <v>0</v>
      </c>
      <c r="BA116" s="139">
        <f>ROUND(BA117,2)</f>
        <v>0</v>
      </c>
      <c r="BB116" s="139">
        <f>ROUND(BB117,2)</f>
        <v>0</v>
      </c>
      <c r="BC116" s="139">
        <f>ROUND(BC117,2)</f>
        <v>0</v>
      </c>
      <c r="BD116" s="141">
        <f>ROUND(BD117,2)</f>
        <v>0</v>
      </c>
      <c r="BE116" s="4"/>
      <c r="BS116" s="142" t="s">
        <v>75</v>
      </c>
      <c r="BT116" s="142" t="s">
        <v>85</v>
      </c>
      <c r="BU116" s="142" t="s">
        <v>77</v>
      </c>
      <c r="BV116" s="142" t="s">
        <v>78</v>
      </c>
      <c r="BW116" s="142" t="s">
        <v>145</v>
      </c>
      <c r="BX116" s="142" t="s">
        <v>84</v>
      </c>
      <c r="CL116" s="142" t="s">
        <v>1</v>
      </c>
    </row>
    <row r="117" s="4" customFormat="1" ht="16.5" customHeight="1">
      <c r="A117" s="143" t="s">
        <v>90</v>
      </c>
      <c r="B117" s="71"/>
      <c r="C117" s="133"/>
      <c r="D117" s="133"/>
      <c r="E117" s="133"/>
      <c r="F117" s="134" t="s">
        <v>146</v>
      </c>
      <c r="G117" s="134"/>
      <c r="H117" s="134"/>
      <c r="I117" s="134"/>
      <c r="J117" s="134"/>
      <c r="K117" s="133"/>
      <c r="L117" s="134" t="s">
        <v>144</v>
      </c>
      <c r="M117" s="134"/>
      <c r="N117" s="134"/>
      <c r="O117" s="134"/>
      <c r="P117" s="134"/>
      <c r="Q117" s="134"/>
      <c r="R117" s="134"/>
      <c r="S117" s="134"/>
      <c r="T117" s="134"/>
      <c r="U117" s="134"/>
      <c r="V117" s="134"/>
      <c r="W117" s="134"/>
      <c r="X117" s="134"/>
      <c r="Y117" s="134"/>
      <c r="Z117" s="134"/>
      <c r="AA117" s="134"/>
      <c r="AB117" s="134"/>
      <c r="AC117" s="134"/>
      <c r="AD117" s="134"/>
      <c r="AE117" s="134"/>
      <c r="AF117" s="134"/>
      <c r="AG117" s="136">
        <f>'302 - Ochrana kanalizací ...'!J34</f>
        <v>0</v>
      </c>
      <c r="AH117" s="133"/>
      <c r="AI117" s="133"/>
      <c r="AJ117" s="133"/>
      <c r="AK117" s="133"/>
      <c r="AL117" s="133"/>
      <c r="AM117" s="133"/>
      <c r="AN117" s="136">
        <f>SUM(AG117,AT117)</f>
        <v>0</v>
      </c>
      <c r="AO117" s="133"/>
      <c r="AP117" s="133"/>
      <c r="AQ117" s="137" t="s">
        <v>88</v>
      </c>
      <c r="AR117" s="73"/>
      <c r="AS117" s="138">
        <v>0</v>
      </c>
      <c r="AT117" s="139">
        <f>ROUND(SUM(AV117:AW117),2)</f>
        <v>0</v>
      </c>
      <c r="AU117" s="140">
        <f>'302 - Ochrana kanalizací ...'!P132</f>
        <v>0</v>
      </c>
      <c r="AV117" s="139">
        <f>'302 - Ochrana kanalizací ...'!J37</f>
        <v>0</v>
      </c>
      <c r="AW117" s="139">
        <f>'302 - Ochrana kanalizací ...'!J38</f>
        <v>0</v>
      </c>
      <c r="AX117" s="139">
        <f>'302 - Ochrana kanalizací ...'!J39</f>
        <v>0</v>
      </c>
      <c r="AY117" s="139">
        <f>'302 - Ochrana kanalizací ...'!J40</f>
        <v>0</v>
      </c>
      <c r="AZ117" s="139">
        <f>'302 - Ochrana kanalizací ...'!F37</f>
        <v>0</v>
      </c>
      <c r="BA117" s="139">
        <f>'302 - Ochrana kanalizací ...'!F38</f>
        <v>0</v>
      </c>
      <c r="BB117" s="139">
        <f>'302 - Ochrana kanalizací ...'!F39</f>
        <v>0</v>
      </c>
      <c r="BC117" s="139">
        <f>'302 - Ochrana kanalizací ...'!F40</f>
        <v>0</v>
      </c>
      <c r="BD117" s="141">
        <f>'302 - Ochrana kanalizací ...'!F41</f>
        <v>0</v>
      </c>
      <c r="BE117" s="4"/>
      <c r="BT117" s="142" t="s">
        <v>92</v>
      </c>
      <c r="BV117" s="142" t="s">
        <v>78</v>
      </c>
      <c r="BW117" s="142" t="s">
        <v>147</v>
      </c>
      <c r="BX117" s="142" t="s">
        <v>145</v>
      </c>
      <c r="CL117" s="142" t="s">
        <v>1</v>
      </c>
    </row>
    <row r="118" s="4" customFormat="1" ht="16.5" customHeight="1">
      <c r="A118" s="4"/>
      <c r="B118" s="71"/>
      <c r="C118" s="133"/>
      <c r="D118" s="133"/>
      <c r="E118" s="134" t="s">
        <v>148</v>
      </c>
      <c r="F118" s="134"/>
      <c r="G118" s="134"/>
      <c r="H118" s="134"/>
      <c r="I118" s="134"/>
      <c r="J118" s="133"/>
      <c r="K118" s="134" t="s">
        <v>149</v>
      </c>
      <c r="L118" s="134"/>
      <c r="M118" s="134"/>
      <c r="N118" s="134"/>
      <c r="O118" s="134"/>
      <c r="P118" s="134"/>
      <c r="Q118" s="134"/>
      <c r="R118" s="134"/>
      <c r="S118" s="134"/>
      <c r="T118" s="134"/>
      <c r="U118" s="134"/>
      <c r="V118" s="134"/>
      <c r="W118" s="134"/>
      <c r="X118" s="134"/>
      <c r="Y118" s="134"/>
      <c r="Z118" s="134"/>
      <c r="AA118" s="134"/>
      <c r="AB118" s="134"/>
      <c r="AC118" s="134"/>
      <c r="AD118" s="134"/>
      <c r="AE118" s="134"/>
      <c r="AF118" s="134"/>
      <c r="AG118" s="135">
        <f>ROUND(AG119,2)</f>
        <v>0</v>
      </c>
      <c r="AH118" s="133"/>
      <c r="AI118" s="133"/>
      <c r="AJ118" s="133"/>
      <c r="AK118" s="133"/>
      <c r="AL118" s="133"/>
      <c r="AM118" s="133"/>
      <c r="AN118" s="136">
        <f>SUM(AG118,AT118)</f>
        <v>0</v>
      </c>
      <c r="AO118" s="133"/>
      <c r="AP118" s="133"/>
      <c r="AQ118" s="137" t="s">
        <v>88</v>
      </c>
      <c r="AR118" s="73"/>
      <c r="AS118" s="138">
        <f>ROUND(AS119,2)</f>
        <v>0</v>
      </c>
      <c r="AT118" s="139">
        <f>ROUND(SUM(AV118:AW118),2)</f>
        <v>0</v>
      </c>
      <c r="AU118" s="140">
        <f>ROUND(AU119,5)</f>
        <v>0</v>
      </c>
      <c r="AV118" s="139">
        <f>ROUND(AZ118*L29,2)</f>
        <v>0</v>
      </c>
      <c r="AW118" s="139">
        <f>ROUND(BA118*L30,2)</f>
        <v>0</v>
      </c>
      <c r="AX118" s="139">
        <f>ROUND(BB118*L29,2)</f>
        <v>0</v>
      </c>
      <c r="AY118" s="139">
        <f>ROUND(BC118*L30,2)</f>
        <v>0</v>
      </c>
      <c r="AZ118" s="139">
        <f>ROUND(AZ119,2)</f>
        <v>0</v>
      </c>
      <c r="BA118" s="139">
        <f>ROUND(BA119,2)</f>
        <v>0</v>
      </c>
      <c r="BB118" s="139">
        <f>ROUND(BB119,2)</f>
        <v>0</v>
      </c>
      <c r="BC118" s="139">
        <f>ROUND(BC119,2)</f>
        <v>0</v>
      </c>
      <c r="BD118" s="141">
        <f>ROUND(BD119,2)</f>
        <v>0</v>
      </c>
      <c r="BE118" s="4"/>
      <c r="BS118" s="142" t="s">
        <v>75</v>
      </c>
      <c r="BT118" s="142" t="s">
        <v>85</v>
      </c>
      <c r="BU118" s="142" t="s">
        <v>77</v>
      </c>
      <c r="BV118" s="142" t="s">
        <v>78</v>
      </c>
      <c r="BW118" s="142" t="s">
        <v>150</v>
      </c>
      <c r="BX118" s="142" t="s">
        <v>84</v>
      </c>
      <c r="CL118" s="142" t="s">
        <v>1</v>
      </c>
    </row>
    <row r="119" s="4" customFormat="1" ht="23.25" customHeight="1">
      <c r="A119" s="143" t="s">
        <v>90</v>
      </c>
      <c r="B119" s="71"/>
      <c r="C119" s="133"/>
      <c r="D119" s="133"/>
      <c r="E119" s="133"/>
      <c r="F119" s="134" t="s">
        <v>151</v>
      </c>
      <c r="G119" s="134"/>
      <c r="H119" s="134"/>
      <c r="I119" s="134"/>
      <c r="J119" s="134"/>
      <c r="K119" s="133"/>
      <c r="L119" s="134" t="s">
        <v>149</v>
      </c>
      <c r="M119" s="134"/>
      <c r="N119" s="134"/>
      <c r="O119" s="134"/>
      <c r="P119" s="134"/>
      <c r="Q119" s="134"/>
      <c r="R119" s="134"/>
      <c r="S119" s="134"/>
      <c r="T119" s="134"/>
      <c r="U119" s="134"/>
      <c r="V119" s="134"/>
      <c r="W119" s="134"/>
      <c r="X119" s="134"/>
      <c r="Y119" s="134"/>
      <c r="Z119" s="134"/>
      <c r="AA119" s="134"/>
      <c r="AB119" s="134"/>
      <c r="AC119" s="134"/>
      <c r="AD119" s="134"/>
      <c r="AE119" s="134"/>
      <c r="AF119" s="134"/>
      <c r="AG119" s="136">
        <f>'304 - Přeložka kanalizace...'!J34</f>
        <v>0</v>
      </c>
      <c r="AH119" s="133"/>
      <c r="AI119" s="133"/>
      <c r="AJ119" s="133"/>
      <c r="AK119" s="133"/>
      <c r="AL119" s="133"/>
      <c r="AM119" s="133"/>
      <c r="AN119" s="136">
        <f>SUM(AG119,AT119)</f>
        <v>0</v>
      </c>
      <c r="AO119" s="133"/>
      <c r="AP119" s="133"/>
      <c r="AQ119" s="137" t="s">
        <v>88</v>
      </c>
      <c r="AR119" s="73"/>
      <c r="AS119" s="138">
        <v>0</v>
      </c>
      <c r="AT119" s="139">
        <f>ROUND(SUM(AV119:AW119),2)</f>
        <v>0</v>
      </c>
      <c r="AU119" s="140">
        <f>'304 - Přeložka kanalizace...'!P133</f>
        <v>0</v>
      </c>
      <c r="AV119" s="139">
        <f>'304 - Přeložka kanalizace...'!J37</f>
        <v>0</v>
      </c>
      <c r="AW119" s="139">
        <f>'304 - Přeložka kanalizace...'!J38</f>
        <v>0</v>
      </c>
      <c r="AX119" s="139">
        <f>'304 - Přeložka kanalizace...'!J39</f>
        <v>0</v>
      </c>
      <c r="AY119" s="139">
        <f>'304 - Přeložka kanalizace...'!J40</f>
        <v>0</v>
      </c>
      <c r="AZ119" s="139">
        <f>'304 - Přeložka kanalizace...'!F37</f>
        <v>0</v>
      </c>
      <c r="BA119" s="139">
        <f>'304 - Přeložka kanalizace...'!F38</f>
        <v>0</v>
      </c>
      <c r="BB119" s="139">
        <f>'304 - Přeložka kanalizace...'!F39</f>
        <v>0</v>
      </c>
      <c r="BC119" s="139">
        <f>'304 - Přeložka kanalizace...'!F40</f>
        <v>0</v>
      </c>
      <c r="BD119" s="141">
        <f>'304 - Přeložka kanalizace...'!F41</f>
        <v>0</v>
      </c>
      <c r="BE119" s="4"/>
      <c r="BT119" s="142" t="s">
        <v>92</v>
      </c>
      <c r="BV119" s="142" t="s">
        <v>78</v>
      </c>
      <c r="BW119" s="142" t="s">
        <v>152</v>
      </c>
      <c r="BX119" s="142" t="s">
        <v>150</v>
      </c>
      <c r="CL119" s="142" t="s">
        <v>1</v>
      </c>
    </row>
    <row r="120" s="4" customFormat="1" ht="23.25" customHeight="1">
      <c r="A120" s="4"/>
      <c r="B120" s="71"/>
      <c r="C120" s="133"/>
      <c r="D120" s="133"/>
      <c r="E120" s="134" t="s">
        <v>153</v>
      </c>
      <c r="F120" s="134"/>
      <c r="G120" s="134"/>
      <c r="H120" s="134"/>
      <c r="I120" s="134"/>
      <c r="J120" s="133"/>
      <c r="K120" s="134" t="s">
        <v>154</v>
      </c>
      <c r="L120" s="134"/>
      <c r="M120" s="134"/>
      <c r="N120" s="134"/>
      <c r="O120" s="134"/>
      <c r="P120" s="134"/>
      <c r="Q120" s="134"/>
      <c r="R120" s="134"/>
      <c r="S120" s="134"/>
      <c r="T120" s="134"/>
      <c r="U120" s="134"/>
      <c r="V120" s="134"/>
      <c r="W120" s="134"/>
      <c r="X120" s="134"/>
      <c r="Y120" s="134"/>
      <c r="Z120" s="134"/>
      <c r="AA120" s="134"/>
      <c r="AB120" s="134"/>
      <c r="AC120" s="134"/>
      <c r="AD120" s="134"/>
      <c r="AE120" s="134"/>
      <c r="AF120" s="134"/>
      <c r="AG120" s="135">
        <f>ROUND(AG121,2)</f>
        <v>0</v>
      </c>
      <c r="AH120" s="133"/>
      <c r="AI120" s="133"/>
      <c r="AJ120" s="133"/>
      <c r="AK120" s="133"/>
      <c r="AL120" s="133"/>
      <c r="AM120" s="133"/>
      <c r="AN120" s="136">
        <f>SUM(AG120,AT120)</f>
        <v>0</v>
      </c>
      <c r="AO120" s="133"/>
      <c r="AP120" s="133"/>
      <c r="AQ120" s="137" t="s">
        <v>88</v>
      </c>
      <c r="AR120" s="73"/>
      <c r="AS120" s="138">
        <f>ROUND(AS121,2)</f>
        <v>0</v>
      </c>
      <c r="AT120" s="139">
        <f>ROUND(SUM(AV120:AW120),2)</f>
        <v>0</v>
      </c>
      <c r="AU120" s="140">
        <f>ROUND(AU121,5)</f>
        <v>0</v>
      </c>
      <c r="AV120" s="139">
        <f>ROUND(AZ120*L29,2)</f>
        <v>0</v>
      </c>
      <c r="AW120" s="139">
        <f>ROUND(BA120*L30,2)</f>
        <v>0</v>
      </c>
      <c r="AX120" s="139">
        <f>ROUND(BB120*L29,2)</f>
        <v>0</v>
      </c>
      <c r="AY120" s="139">
        <f>ROUND(BC120*L30,2)</f>
        <v>0</v>
      </c>
      <c r="AZ120" s="139">
        <f>ROUND(AZ121,2)</f>
        <v>0</v>
      </c>
      <c r="BA120" s="139">
        <f>ROUND(BA121,2)</f>
        <v>0</v>
      </c>
      <c r="BB120" s="139">
        <f>ROUND(BB121,2)</f>
        <v>0</v>
      </c>
      <c r="BC120" s="139">
        <f>ROUND(BC121,2)</f>
        <v>0</v>
      </c>
      <c r="BD120" s="141">
        <f>ROUND(BD121,2)</f>
        <v>0</v>
      </c>
      <c r="BE120" s="4"/>
      <c r="BS120" s="142" t="s">
        <v>75</v>
      </c>
      <c r="BT120" s="142" t="s">
        <v>85</v>
      </c>
      <c r="BU120" s="142" t="s">
        <v>77</v>
      </c>
      <c r="BV120" s="142" t="s">
        <v>78</v>
      </c>
      <c r="BW120" s="142" t="s">
        <v>155</v>
      </c>
      <c r="BX120" s="142" t="s">
        <v>84</v>
      </c>
      <c r="CL120" s="142" t="s">
        <v>1</v>
      </c>
    </row>
    <row r="121" s="4" customFormat="1" ht="23.25" customHeight="1">
      <c r="A121" s="143" t="s">
        <v>90</v>
      </c>
      <c r="B121" s="71"/>
      <c r="C121" s="133"/>
      <c r="D121" s="133"/>
      <c r="E121" s="133"/>
      <c r="F121" s="134" t="s">
        <v>156</v>
      </c>
      <c r="G121" s="134"/>
      <c r="H121" s="134"/>
      <c r="I121" s="134"/>
      <c r="J121" s="134"/>
      <c r="K121" s="133"/>
      <c r="L121" s="134" t="s">
        <v>154</v>
      </c>
      <c r="M121" s="134"/>
      <c r="N121" s="134"/>
      <c r="O121" s="134"/>
      <c r="P121" s="134"/>
      <c r="Q121" s="134"/>
      <c r="R121" s="134"/>
      <c r="S121" s="134"/>
      <c r="T121" s="134"/>
      <c r="U121" s="134"/>
      <c r="V121" s="134"/>
      <c r="W121" s="134"/>
      <c r="X121" s="134"/>
      <c r="Y121" s="134"/>
      <c r="Z121" s="134"/>
      <c r="AA121" s="134"/>
      <c r="AB121" s="134"/>
      <c r="AC121" s="134"/>
      <c r="AD121" s="134"/>
      <c r="AE121" s="134"/>
      <c r="AF121" s="134"/>
      <c r="AG121" s="136">
        <f>'305 - Odvodnění komunikac...'!J34</f>
        <v>0</v>
      </c>
      <c r="AH121" s="133"/>
      <c r="AI121" s="133"/>
      <c r="AJ121" s="133"/>
      <c r="AK121" s="133"/>
      <c r="AL121" s="133"/>
      <c r="AM121" s="133"/>
      <c r="AN121" s="136">
        <f>SUM(AG121,AT121)</f>
        <v>0</v>
      </c>
      <c r="AO121" s="133"/>
      <c r="AP121" s="133"/>
      <c r="AQ121" s="137" t="s">
        <v>88</v>
      </c>
      <c r="AR121" s="73"/>
      <c r="AS121" s="138">
        <v>0</v>
      </c>
      <c r="AT121" s="139">
        <f>ROUND(SUM(AV121:AW121),2)</f>
        <v>0</v>
      </c>
      <c r="AU121" s="140">
        <f>'305 - Odvodnění komunikac...'!P135</f>
        <v>0</v>
      </c>
      <c r="AV121" s="139">
        <f>'305 - Odvodnění komunikac...'!J37</f>
        <v>0</v>
      </c>
      <c r="AW121" s="139">
        <f>'305 - Odvodnění komunikac...'!J38</f>
        <v>0</v>
      </c>
      <c r="AX121" s="139">
        <f>'305 - Odvodnění komunikac...'!J39</f>
        <v>0</v>
      </c>
      <c r="AY121" s="139">
        <f>'305 - Odvodnění komunikac...'!J40</f>
        <v>0</v>
      </c>
      <c r="AZ121" s="139">
        <f>'305 - Odvodnění komunikac...'!F37</f>
        <v>0</v>
      </c>
      <c r="BA121" s="139">
        <f>'305 - Odvodnění komunikac...'!F38</f>
        <v>0</v>
      </c>
      <c r="BB121" s="139">
        <f>'305 - Odvodnění komunikac...'!F39</f>
        <v>0</v>
      </c>
      <c r="BC121" s="139">
        <f>'305 - Odvodnění komunikac...'!F40</f>
        <v>0</v>
      </c>
      <c r="BD121" s="141">
        <f>'305 - Odvodnění komunikac...'!F41</f>
        <v>0</v>
      </c>
      <c r="BE121" s="4"/>
      <c r="BT121" s="142" t="s">
        <v>92</v>
      </c>
      <c r="BV121" s="142" t="s">
        <v>78</v>
      </c>
      <c r="BW121" s="142" t="s">
        <v>157</v>
      </c>
      <c r="BX121" s="142" t="s">
        <v>155</v>
      </c>
      <c r="CL121" s="142" t="s">
        <v>1</v>
      </c>
    </row>
    <row r="122" s="4" customFormat="1" ht="23.25" customHeight="1">
      <c r="A122" s="4"/>
      <c r="B122" s="71"/>
      <c r="C122" s="133"/>
      <c r="D122" s="133"/>
      <c r="E122" s="134" t="s">
        <v>158</v>
      </c>
      <c r="F122" s="134"/>
      <c r="G122" s="134"/>
      <c r="H122" s="134"/>
      <c r="I122" s="134"/>
      <c r="J122" s="133"/>
      <c r="K122" s="134" t="s">
        <v>159</v>
      </c>
      <c r="L122" s="134"/>
      <c r="M122" s="134"/>
      <c r="N122" s="134"/>
      <c r="O122" s="134"/>
      <c r="P122" s="134"/>
      <c r="Q122" s="134"/>
      <c r="R122" s="134"/>
      <c r="S122" s="134"/>
      <c r="T122" s="134"/>
      <c r="U122" s="134"/>
      <c r="V122" s="134"/>
      <c r="W122" s="134"/>
      <c r="X122" s="134"/>
      <c r="Y122" s="134"/>
      <c r="Z122" s="134"/>
      <c r="AA122" s="134"/>
      <c r="AB122" s="134"/>
      <c r="AC122" s="134"/>
      <c r="AD122" s="134"/>
      <c r="AE122" s="134"/>
      <c r="AF122" s="134"/>
      <c r="AG122" s="135">
        <f>ROUND(AG123,2)</f>
        <v>0</v>
      </c>
      <c r="AH122" s="133"/>
      <c r="AI122" s="133"/>
      <c r="AJ122" s="133"/>
      <c r="AK122" s="133"/>
      <c r="AL122" s="133"/>
      <c r="AM122" s="133"/>
      <c r="AN122" s="136">
        <f>SUM(AG122,AT122)</f>
        <v>0</v>
      </c>
      <c r="AO122" s="133"/>
      <c r="AP122" s="133"/>
      <c r="AQ122" s="137" t="s">
        <v>88</v>
      </c>
      <c r="AR122" s="73"/>
      <c r="AS122" s="138">
        <f>ROUND(AS123,2)</f>
        <v>0</v>
      </c>
      <c r="AT122" s="139">
        <f>ROUND(SUM(AV122:AW122),2)</f>
        <v>0</v>
      </c>
      <c r="AU122" s="140">
        <f>ROUND(AU123,5)</f>
        <v>0</v>
      </c>
      <c r="AV122" s="139">
        <f>ROUND(AZ122*L29,2)</f>
        <v>0</v>
      </c>
      <c r="AW122" s="139">
        <f>ROUND(BA122*L30,2)</f>
        <v>0</v>
      </c>
      <c r="AX122" s="139">
        <f>ROUND(BB122*L29,2)</f>
        <v>0</v>
      </c>
      <c r="AY122" s="139">
        <f>ROUND(BC122*L30,2)</f>
        <v>0</v>
      </c>
      <c r="AZ122" s="139">
        <f>ROUND(AZ123,2)</f>
        <v>0</v>
      </c>
      <c r="BA122" s="139">
        <f>ROUND(BA123,2)</f>
        <v>0</v>
      </c>
      <c r="BB122" s="139">
        <f>ROUND(BB123,2)</f>
        <v>0</v>
      </c>
      <c r="BC122" s="139">
        <f>ROUND(BC123,2)</f>
        <v>0</v>
      </c>
      <c r="BD122" s="141">
        <f>ROUND(BD123,2)</f>
        <v>0</v>
      </c>
      <c r="BE122" s="4"/>
      <c r="BS122" s="142" t="s">
        <v>75</v>
      </c>
      <c r="BT122" s="142" t="s">
        <v>85</v>
      </c>
      <c r="BU122" s="142" t="s">
        <v>77</v>
      </c>
      <c r="BV122" s="142" t="s">
        <v>78</v>
      </c>
      <c r="BW122" s="142" t="s">
        <v>160</v>
      </c>
      <c r="BX122" s="142" t="s">
        <v>84</v>
      </c>
      <c r="CL122" s="142" t="s">
        <v>1</v>
      </c>
    </row>
    <row r="123" s="4" customFormat="1" ht="23.25" customHeight="1">
      <c r="A123" s="143" t="s">
        <v>90</v>
      </c>
      <c r="B123" s="71"/>
      <c r="C123" s="133"/>
      <c r="D123" s="133"/>
      <c r="E123" s="133"/>
      <c r="F123" s="134" t="s">
        <v>161</v>
      </c>
      <c r="G123" s="134"/>
      <c r="H123" s="134"/>
      <c r="I123" s="134"/>
      <c r="J123" s="134"/>
      <c r="K123" s="133"/>
      <c r="L123" s="134" t="s">
        <v>159</v>
      </c>
      <c r="M123" s="134"/>
      <c r="N123" s="134"/>
      <c r="O123" s="134"/>
      <c r="P123" s="134"/>
      <c r="Q123" s="134"/>
      <c r="R123" s="134"/>
      <c r="S123" s="134"/>
      <c r="T123" s="134"/>
      <c r="U123" s="134"/>
      <c r="V123" s="134"/>
      <c r="W123" s="134"/>
      <c r="X123" s="134"/>
      <c r="Y123" s="134"/>
      <c r="Z123" s="134"/>
      <c r="AA123" s="134"/>
      <c r="AB123" s="134"/>
      <c r="AC123" s="134"/>
      <c r="AD123" s="134"/>
      <c r="AE123" s="134"/>
      <c r="AF123" s="134"/>
      <c r="AG123" s="136">
        <f>'305.1 - Odvodnění komunik...'!J34</f>
        <v>0</v>
      </c>
      <c r="AH123" s="133"/>
      <c r="AI123" s="133"/>
      <c r="AJ123" s="133"/>
      <c r="AK123" s="133"/>
      <c r="AL123" s="133"/>
      <c r="AM123" s="133"/>
      <c r="AN123" s="136">
        <f>SUM(AG123,AT123)</f>
        <v>0</v>
      </c>
      <c r="AO123" s="133"/>
      <c r="AP123" s="133"/>
      <c r="AQ123" s="137" t="s">
        <v>88</v>
      </c>
      <c r="AR123" s="73"/>
      <c r="AS123" s="138">
        <v>0</v>
      </c>
      <c r="AT123" s="139">
        <f>ROUND(SUM(AV123:AW123),2)</f>
        <v>0</v>
      </c>
      <c r="AU123" s="140">
        <f>'305.1 - Odvodnění komunik...'!P133</f>
        <v>0</v>
      </c>
      <c r="AV123" s="139">
        <f>'305.1 - Odvodnění komunik...'!J37</f>
        <v>0</v>
      </c>
      <c r="AW123" s="139">
        <f>'305.1 - Odvodnění komunik...'!J38</f>
        <v>0</v>
      </c>
      <c r="AX123" s="139">
        <f>'305.1 - Odvodnění komunik...'!J39</f>
        <v>0</v>
      </c>
      <c r="AY123" s="139">
        <f>'305.1 - Odvodnění komunik...'!J40</f>
        <v>0</v>
      </c>
      <c r="AZ123" s="139">
        <f>'305.1 - Odvodnění komunik...'!F37</f>
        <v>0</v>
      </c>
      <c r="BA123" s="139">
        <f>'305.1 - Odvodnění komunik...'!F38</f>
        <v>0</v>
      </c>
      <c r="BB123" s="139">
        <f>'305.1 - Odvodnění komunik...'!F39</f>
        <v>0</v>
      </c>
      <c r="BC123" s="139">
        <f>'305.1 - Odvodnění komunik...'!F40</f>
        <v>0</v>
      </c>
      <c r="BD123" s="141">
        <f>'305.1 - Odvodnění komunik...'!F41</f>
        <v>0</v>
      </c>
      <c r="BE123" s="4"/>
      <c r="BT123" s="142" t="s">
        <v>92</v>
      </c>
      <c r="BV123" s="142" t="s">
        <v>78</v>
      </c>
      <c r="BW123" s="142" t="s">
        <v>162</v>
      </c>
      <c r="BX123" s="142" t="s">
        <v>160</v>
      </c>
      <c r="CL123" s="142" t="s">
        <v>1</v>
      </c>
    </row>
    <row r="124" s="4" customFormat="1" ht="16.5" customHeight="1">
      <c r="A124" s="4"/>
      <c r="B124" s="71"/>
      <c r="C124" s="133"/>
      <c r="D124" s="133"/>
      <c r="E124" s="134" t="s">
        <v>163</v>
      </c>
      <c r="F124" s="134"/>
      <c r="G124" s="134"/>
      <c r="H124" s="134"/>
      <c r="I124" s="134"/>
      <c r="J124" s="133"/>
      <c r="K124" s="134" t="s">
        <v>164</v>
      </c>
      <c r="L124" s="134"/>
      <c r="M124" s="134"/>
      <c r="N124" s="134"/>
      <c r="O124" s="134"/>
      <c r="P124" s="134"/>
      <c r="Q124" s="134"/>
      <c r="R124" s="134"/>
      <c r="S124" s="134"/>
      <c r="T124" s="134"/>
      <c r="U124" s="134"/>
      <c r="V124" s="134"/>
      <c r="W124" s="134"/>
      <c r="X124" s="134"/>
      <c r="Y124" s="134"/>
      <c r="Z124" s="134"/>
      <c r="AA124" s="134"/>
      <c r="AB124" s="134"/>
      <c r="AC124" s="134"/>
      <c r="AD124" s="134"/>
      <c r="AE124" s="134"/>
      <c r="AF124" s="134"/>
      <c r="AG124" s="135">
        <f>ROUND(AG125,2)</f>
        <v>0</v>
      </c>
      <c r="AH124" s="133"/>
      <c r="AI124" s="133"/>
      <c r="AJ124" s="133"/>
      <c r="AK124" s="133"/>
      <c r="AL124" s="133"/>
      <c r="AM124" s="133"/>
      <c r="AN124" s="136">
        <f>SUM(AG124,AT124)</f>
        <v>0</v>
      </c>
      <c r="AO124" s="133"/>
      <c r="AP124" s="133"/>
      <c r="AQ124" s="137" t="s">
        <v>88</v>
      </c>
      <c r="AR124" s="73"/>
      <c r="AS124" s="138">
        <f>ROUND(AS125,2)</f>
        <v>0</v>
      </c>
      <c r="AT124" s="139">
        <f>ROUND(SUM(AV124:AW124),2)</f>
        <v>0</v>
      </c>
      <c r="AU124" s="140">
        <f>ROUND(AU125,5)</f>
        <v>0</v>
      </c>
      <c r="AV124" s="139">
        <f>ROUND(AZ124*L29,2)</f>
        <v>0</v>
      </c>
      <c r="AW124" s="139">
        <f>ROUND(BA124*L30,2)</f>
        <v>0</v>
      </c>
      <c r="AX124" s="139">
        <f>ROUND(BB124*L29,2)</f>
        <v>0</v>
      </c>
      <c r="AY124" s="139">
        <f>ROUND(BC124*L30,2)</f>
        <v>0</v>
      </c>
      <c r="AZ124" s="139">
        <f>ROUND(AZ125,2)</f>
        <v>0</v>
      </c>
      <c r="BA124" s="139">
        <f>ROUND(BA125,2)</f>
        <v>0</v>
      </c>
      <c r="BB124" s="139">
        <f>ROUND(BB125,2)</f>
        <v>0</v>
      </c>
      <c r="BC124" s="139">
        <f>ROUND(BC125,2)</f>
        <v>0</v>
      </c>
      <c r="BD124" s="141">
        <f>ROUND(BD125,2)</f>
        <v>0</v>
      </c>
      <c r="BE124" s="4"/>
      <c r="BS124" s="142" t="s">
        <v>75</v>
      </c>
      <c r="BT124" s="142" t="s">
        <v>85</v>
      </c>
      <c r="BU124" s="142" t="s">
        <v>77</v>
      </c>
      <c r="BV124" s="142" t="s">
        <v>78</v>
      </c>
      <c r="BW124" s="142" t="s">
        <v>165</v>
      </c>
      <c r="BX124" s="142" t="s">
        <v>84</v>
      </c>
      <c r="CL124" s="142" t="s">
        <v>1</v>
      </c>
    </row>
    <row r="125" s="4" customFormat="1" ht="23.25" customHeight="1">
      <c r="A125" s="143" t="s">
        <v>90</v>
      </c>
      <c r="B125" s="71"/>
      <c r="C125" s="133"/>
      <c r="D125" s="133"/>
      <c r="E125" s="133"/>
      <c r="F125" s="134" t="s">
        <v>166</v>
      </c>
      <c r="G125" s="134"/>
      <c r="H125" s="134"/>
      <c r="I125" s="134"/>
      <c r="J125" s="134"/>
      <c r="K125" s="133"/>
      <c r="L125" s="134" t="s">
        <v>164</v>
      </c>
      <c r="M125" s="134"/>
      <c r="N125" s="134"/>
      <c r="O125" s="134"/>
      <c r="P125" s="134"/>
      <c r="Q125" s="134"/>
      <c r="R125" s="134"/>
      <c r="S125" s="134"/>
      <c r="T125" s="134"/>
      <c r="U125" s="134"/>
      <c r="V125" s="134"/>
      <c r="W125" s="134"/>
      <c r="X125" s="134"/>
      <c r="Y125" s="134"/>
      <c r="Z125" s="134"/>
      <c r="AA125" s="134"/>
      <c r="AB125" s="134"/>
      <c r="AC125" s="134"/>
      <c r="AD125" s="134"/>
      <c r="AE125" s="134"/>
      <c r="AF125" s="134"/>
      <c r="AG125" s="136">
        <f>'306 - Odvodnění komunikac...'!J34</f>
        <v>0</v>
      </c>
      <c r="AH125" s="133"/>
      <c r="AI125" s="133"/>
      <c r="AJ125" s="133"/>
      <c r="AK125" s="133"/>
      <c r="AL125" s="133"/>
      <c r="AM125" s="133"/>
      <c r="AN125" s="136">
        <f>SUM(AG125,AT125)</f>
        <v>0</v>
      </c>
      <c r="AO125" s="133"/>
      <c r="AP125" s="133"/>
      <c r="AQ125" s="137" t="s">
        <v>88</v>
      </c>
      <c r="AR125" s="73"/>
      <c r="AS125" s="138">
        <v>0</v>
      </c>
      <c r="AT125" s="139">
        <f>ROUND(SUM(AV125:AW125),2)</f>
        <v>0</v>
      </c>
      <c r="AU125" s="140">
        <f>'306 - Odvodnění komunikac...'!P135</f>
        <v>0</v>
      </c>
      <c r="AV125" s="139">
        <f>'306 - Odvodnění komunikac...'!J37</f>
        <v>0</v>
      </c>
      <c r="AW125" s="139">
        <f>'306 - Odvodnění komunikac...'!J38</f>
        <v>0</v>
      </c>
      <c r="AX125" s="139">
        <f>'306 - Odvodnění komunikac...'!J39</f>
        <v>0</v>
      </c>
      <c r="AY125" s="139">
        <f>'306 - Odvodnění komunikac...'!J40</f>
        <v>0</v>
      </c>
      <c r="AZ125" s="139">
        <f>'306 - Odvodnění komunikac...'!F37</f>
        <v>0</v>
      </c>
      <c r="BA125" s="139">
        <f>'306 - Odvodnění komunikac...'!F38</f>
        <v>0</v>
      </c>
      <c r="BB125" s="139">
        <f>'306 - Odvodnění komunikac...'!F39</f>
        <v>0</v>
      </c>
      <c r="BC125" s="139">
        <f>'306 - Odvodnění komunikac...'!F40</f>
        <v>0</v>
      </c>
      <c r="BD125" s="141">
        <f>'306 - Odvodnění komunikac...'!F41</f>
        <v>0</v>
      </c>
      <c r="BE125" s="4"/>
      <c r="BT125" s="142" t="s">
        <v>92</v>
      </c>
      <c r="BV125" s="142" t="s">
        <v>78</v>
      </c>
      <c r="BW125" s="142" t="s">
        <v>167</v>
      </c>
      <c r="BX125" s="142" t="s">
        <v>165</v>
      </c>
      <c r="CL125" s="142" t="s">
        <v>1</v>
      </c>
    </row>
    <row r="126" s="4" customFormat="1" ht="23.25" customHeight="1">
      <c r="A126" s="4"/>
      <c r="B126" s="71"/>
      <c r="C126" s="133"/>
      <c r="D126" s="133"/>
      <c r="E126" s="134" t="s">
        <v>168</v>
      </c>
      <c r="F126" s="134"/>
      <c r="G126" s="134"/>
      <c r="H126" s="134"/>
      <c r="I126" s="134"/>
      <c r="J126" s="133"/>
      <c r="K126" s="134" t="s">
        <v>169</v>
      </c>
      <c r="L126" s="134"/>
      <c r="M126" s="134"/>
      <c r="N126" s="134"/>
      <c r="O126" s="134"/>
      <c r="P126" s="134"/>
      <c r="Q126" s="134"/>
      <c r="R126" s="134"/>
      <c r="S126" s="134"/>
      <c r="T126" s="134"/>
      <c r="U126" s="134"/>
      <c r="V126" s="134"/>
      <c r="W126" s="134"/>
      <c r="X126" s="134"/>
      <c r="Y126" s="134"/>
      <c r="Z126" s="134"/>
      <c r="AA126" s="134"/>
      <c r="AB126" s="134"/>
      <c r="AC126" s="134"/>
      <c r="AD126" s="134"/>
      <c r="AE126" s="134"/>
      <c r="AF126" s="134"/>
      <c r="AG126" s="135">
        <f>ROUND(AG127,2)</f>
        <v>0</v>
      </c>
      <c r="AH126" s="133"/>
      <c r="AI126" s="133"/>
      <c r="AJ126" s="133"/>
      <c r="AK126" s="133"/>
      <c r="AL126" s="133"/>
      <c r="AM126" s="133"/>
      <c r="AN126" s="136">
        <f>SUM(AG126,AT126)</f>
        <v>0</v>
      </c>
      <c r="AO126" s="133"/>
      <c r="AP126" s="133"/>
      <c r="AQ126" s="137" t="s">
        <v>88</v>
      </c>
      <c r="AR126" s="73"/>
      <c r="AS126" s="138">
        <f>ROUND(AS127,2)</f>
        <v>0</v>
      </c>
      <c r="AT126" s="139">
        <f>ROUND(SUM(AV126:AW126),2)</f>
        <v>0</v>
      </c>
      <c r="AU126" s="140">
        <f>ROUND(AU127,5)</f>
        <v>0</v>
      </c>
      <c r="AV126" s="139">
        <f>ROUND(AZ126*L29,2)</f>
        <v>0</v>
      </c>
      <c r="AW126" s="139">
        <f>ROUND(BA126*L30,2)</f>
        <v>0</v>
      </c>
      <c r="AX126" s="139">
        <f>ROUND(BB126*L29,2)</f>
        <v>0</v>
      </c>
      <c r="AY126" s="139">
        <f>ROUND(BC126*L30,2)</f>
        <v>0</v>
      </c>
      <c r="AZ126" s="139">
        <f>ROUND(AZ127,2)</f>
        <v>0</v>
      </c>
      <c r="BA126" s="139">
        <f>ROUND(BA127,2)</f>
        <v>0</v>
      </c>
      <c r="BB126" s="139">
        <f>ROUND(BB127,2)</f>
        <v>0</v>
      </c>
      <c r="BC126" s="139">
        <f>ROUND(BC127,2)</f>
        <v>0</v>
      </c>
      <c r="BD126" s="141">
        <f>ROUND(BD127,2)</f>
        <v>0</v>
      </c>
      <c r="BE126" s="4"/>
      <c r="BS126" s="142" t="s">
        <v>75</v>
      </c>
      <c r="BT126" s="142" t="s">
        <v>85</v>
      </c>
      <c r="BU126" s="142" t="s">
        <v>77</v>
      </c>
      <c r="BV126" s="142" t="s">
        <v>78</v>
      </c>
      <c r="BW126" s="142" t="s">
        <v>170</v>
      </c>
      <c r="BX126" s="142" t="s">
        <v>84</v>
      </c>
      <c r="CL126" s="142" t="s">
        <v>1</v>
      </c>
    </row>
    <row r="127" s="4" customFormat="1" ht="23.25" customHeight="1">
      <c r="A127" s="143" t="s">
        <v>90</v>
      </c>
      <c r="B127" s="71"/>
      <c r="C127" s="133"/>
      <c r="D127" s="133"/>
      <c r="E127" s="133"/>
      <c r="F127" s="134" t="s">
        <v>171</v>
      </c>
      <c r="G127" s="134"/>
      <c r="H127" s="134"/>
      <c r="I127" s="134"/>
      <c r="J127" s="134"/>
      <c r="K127" s="133"/>
      <c r="L127" s="134" t="s">
        <v>169</v>
      </c>
      <c r="M127" s="134"/>
      <c r="N127" s="134"/>
      <c r="O127" s="134"/>
      <c r="P127" s="134"/>
      <c r="Q127" s="134"/>
      <c r="R127" s="134"/>
      <c r="S127" s="134"/>
      <c r="T127" s="134"/>
      <c r="U127" s="134"/>
      <c r="V127" s="134"/>
      <c r="W127" s="134"/>
      <c r="X127" s="134"/>
      <c r="Y127" s="134"/>
      <c r="Z127" s="134"/>
      <c r="AA127" s="134"/>
      <c r="AB127" s="134"/>
      <c r="AC127" s="134"/>
      <c r="AD127" s="134"/>
      <c r="AE127" s="134"/>
      <c r="AF127" s="134"/>
      <c r="AG127" s="136">
        <f>'306.1 - Odvodnění komunik...'!J34</f>
        <v>0</v>
      </c>
      <c r="AH127" s="133"/>
      <c r="AI127" s="133"/>
      <c r="AJ127" s="133"/>
      <c r="AK127" s="133"/>
      <c r="AL127" s="133"/>
      <c r="AM127" s="133"/>
      <c r="AN127" s="136">
        <f>SUM(AG127,AT127)</f>
        <v>0</v>
      </c>
      <c r="AO127" s="133"/>
      <c r="AP127" s="133"/>
      <c r="AQ127" s="137" t="s">
        <v>88</v>
      </c>
      <c r="AR127" s="73"/>
      <c r="AS127" s="138">
        <v>0</v>
      </c>
      <c r="AT127" s="139">
        <f>ROUND(SUM(AV127:AW127),2)</f>
        <v>0</v>
      </c>
      <c r="AU127" s="140">
        <f>'306.1 - Odvodnění komunik...'!P133</f>
        <v>0</v>
      </c>
      <c r="AV127" s="139">
        <f>'306.1 - Odvodnění komunik...'!J37</f>
        <v>0</v>
      </c>
      <c r="AW127" s="139">
        <f>'306.1 - Odvodnění komunik...'!J38</f>
        <v>0</v>
      </c>
      <c r="AX127" s="139">
        <f>'306.1 - Odvodnění komunik...'!J39</f>
        <v>0</v>
      </c>
      <c r="AY127" s="139">
        <f>'306.1 - Odvodnění komunik...'!J40</f>
        <v>0</v>
      </c>
      <c r="AZ127" s="139">
        <f>'306.1 - Odvodnění komunik...'!F37</f>
        <v>0</v>
      </c>
      <c r="BA127" s="139">
        <f>'306.1 - Odvodnění komunik...'!F38</f>
        <v>0</v>
      </c>
      <c r="BB127" s="139">
        <f>'306.1 - Odvodnění komunik...'!F39</f>
        <v>0</v>
      </c>
      <c r="BC127" s="139">
        <f>'306.1 - Odvodnění komunik...'!F40</f>
        <v>0</v>
      </c>
      <c r="BD127" s="141">
        <f>'306.1 - Odvodnění komunik...'!F41</f>
        <v>0</v>
      </c>
      <c r="BE127" s="4"/>
      <c r="BT127" s="142" t="s">
        <v>92</v>
      </c>
      <c r="BV127" s="142" t="s">
        <v>78</v>
      </c>
      <c r="BW127" s="142" t="s">
        <v>172</v>
      </c>
      <c r="BX127" s="142" t="s">
        <v>170</v>
      </c>
      <c r="CL127" s="142" t="s">
        <v>1</v>
      </c>
    </row>
    <row r="128" s="4" customFormat="1" ht="16.5" customHeight="1">
      <c r="A128" s="4"/>
      <c r="B128" s="71"/>
      <c r="C128" s="133"/>
      <c r="D128" s="133"/>
      <c r="E128" s="134" t="s">
        <v>173</v>
      </c>
      <c r="F128" s="134"/>
      <c r="G128" s="134"/>
      <c r="H128" s="134"/>
      <c r="I128" s="134"/>
      <c r="J128" s="133"/>
      <c r="K128" s="134" t="s">
        <v>174</v>
      </c>
      <c r="L128" s="134"/>
      <c r="M128" s="134"/>
      <c r="N128" s="134"/>
      <c r="O128" s="134"/>
      <c r="P128" s="134"/>
      <c r="Q128" s="134"/>
      <c r="R128" s="134"/>
      <c r="S128" s="134"/>
      <c r="T128" s="134"/>
      <c r="U128" s="134"/>
      <c r="V128" s="134"/>
      <c r="W128" s="134"/>
      <c r="X128" s="134"/>
      <c r="Y128" s="134"/>
      <c r="Z128" s="134"/>
      <c r="AA128" s="134"/>
      <c r="AB128" s="134"/>
      <c r="AC128" s="134"/>
      <c r="AD128" s="134"/>
      <c r="AE128" s="134"/>
      <c r="AF128" s="134"/>
      <c r="AG128" s="135">
        <f>ROUND(AG129,2)</f>
        <v>0</v>
      </c>
      <c r="AH128" s="133"/>
      <c r="AI128" s="133"/>
      <c r="AJ128" s="133"/>
      <c r="AK128" s="133"/>
      <c r="AL128" s="133"/>
      <c r="AM128" s="133"/>
      <c r="AN128" s="136">
        <f>SUM(AG128,AT128)</f>
        <v>0</v>
      </c>
      <c r="AO128" s="133"/>
      <c r="AP128" s="133"/>
      <c r="AQ128" s="137" t="s">
        <v>88</v>
      </c>
      <c r="AR128" s="73"/>
      <c r="AS128" s="138">
        <f>ROUND(AS129,2)</f>
        <v>0</v>
      </c>
      <c r="AT128" s="139">
        <f>ROUND(SUM(AV128:AW128),2)</f>
        <v>0</v>
      </c>
      <c r="AU128" s="140">
        <f>ROUND(AU129,5)</f>
        <v>0</v>
      </c>
      <c r="AV128" s="139">
        <f>ROUND(AZ128*L29,2)</f>
        <v>0</v>
      </c>
      <c r="AW128" s="139">
        <f>ROUND(BA128*L30,2)</f>
        <v>0</v>
      </c>
      <c r="AX128" s="139">
        <f>ROUND(BB128*L29,2)</f>
        <v>0</v>
      </c>
      <c r="AY128" s="139">
        <f>ROUND(BC128*L30,2)</f>
        <v>0</v>
      </c>
      <c r="AZ128" s="139">
        <f>ROUND(AZ129,2)</f>
        <v>0</v>
      </c>
      <c r="BA128" s="139">
        <f>ROUND(BA129,2)</f>
        <v>0</v>
      </c>
      <c r="BB128" s="139">
        <f>ROUND(BB129,2)</f>
        <v>0</v>
      </c>
      <c r="BC128" s="139">
        <f>ROUND(BC129,2)</f>
        <v>0</v>
      </c>
      <c r="BD128" s="141">
        <f>ROUND(BD129,2)</f>
        <v>0</v>
      </c>
      <c r="BE128" s="4"/>
      <c r="BS128" s="142" t="s">
        <v>75</v>
      </c>
      <c r="BT128" s="142" t="s">
        <v>85</v>
      </c>
      <c r="BU128" s="142" t="s">
        <v>77</v>
      </c>
      <c r="BV128" s="142" t="s">
        <v>78</v>
      </c>
      <c r="BW128" s="142" t="s">
        <v>175</v>
      </c>
      <c r="BX128" s="142" t="s">
        <v>84</v>
      </c>
      <c r="CL128" s="142" t="s">
        <v>1</v>
      </c>
    </row>
    <row r="129" s="4" customFormat="1" ht="16.5" customHeight="1">
      <c r="A129" s="143" t="s">
        <v>90</v>
      </c>
      <c r="B129" s="71"/>
      <c r="C129" s="133"/>
      <c r="D129" s="133"/>
      <c r="E129" s="133"/>
      <c r="F129" s="134" t="s">
        <v>176</v>
      </c>
      <c r="G129" s="134"/>
      <c r="H129" s="134"/>
      <c r="I129" s="134"/>
      <c r="J129" s="134"/>
      <c r="K129" s="133"/>
      <c r="L129" s="134" t="s">
        <v>174</v>
      </c>
      <c r="M129" s="134"/>
      <c r="N129" s="134"/>
      <c r="O129" s="134"/>
      <c r="P129" s="134"/>
      <c r="Q129" s="134"/>
      <c r="R129" s="134"/>
      <c r="S129" s="134"/>
      <c r="T129" s="134"/>
      <c r="U129" s="134"/>
      <c r="V129" s="134"/>
      <c r="W129" s="134"/>
      <c r="X129" s="134"/>
      <c r="Y129" s="134"/>
      <c r="Z129" s="134"/>
      <c r="AA129" s="134"/>
      <c r="AB129" s="134"/>
      <c r="AC129" s="134"/>
      <c r="AD129" s="134"/>
      <c r="AE129" s="134"/>
      <c r="AF129" s="134"/>
      <c r="AG129" s="136">
        <f>'307 - Odvodnění komunikac...'!J34</f>
        <v>0</v>
      </c>
      <c r="AH129" s="133"/>
      <c r="AI129" s="133"/>
      <c r="AJ129" s="133"/>
      <c r="AK129" s="133"/>
      <c r="AL129" s="133"/>
      <c r="AM129" s="133"/>
      <c r="AN129" s="136">
        <f>SUM(AG129,AT129)</f>
        <v>0</v>
      </c>
      <c r="AO129" s="133"/>
      <c r="AP129" s="133"/>
      <c r="AQ129" s="137" t="s">
        <v>88</v>
      </c>
      <c r="AR129" s="73"/>
      <c r="AS129" s="138">
        <v>0</v>
      </c>
      <c r="AT129" s="139">
        <f>ROUND(SUM(AV129:AW129),2)</f>
        <v>0</v>
      </c>
      <c r="AU129" s="140">
        <f>'307 - Odvodnění komunikac...'!P135</f>
        <v>0</v>
      </c>
      <c r="AV129" s="139">
        <f>'307 - Odvodnění komunikac...'!J37</f>
        <v>0</v>
      </c>
      <c r="AW129" s="139">
        <f>'307 - Odvodnění komunikac...'!J38</f>
        <v>0</v>
      </c>
      <c r="AX129" s="139">
        <f>'307 - Odvodnění komunikac...'!J39</f>
        <v>0</v>
      </c>
      <c r="AY129" s="139">
        <f>'307 - Odvodnění komunikac...'!J40</f>
        <v>0</v>
      </c>
      <c r="AZ129" s="139">
        <f>'307 - Odvodnění komunikac...'!F37</f>
        <v>0</v>
      </c>
      <c r="BA129" s="139">
        <f>'307 - Odvodnění komunikac...'!F38</f>
        <v>0</v>
      </c>
      <c r="BB129" s="139">
        <f>'307 - Odvodnění komunikac...'!F39</f>
        <v>0</v>
      </c>
      <c r="BC129" s="139">
        <f>'307 - Odvodnění komunikac...'!F40</f>
        <v>0</v>
      </c>
      <c r="BD129" s="141">
        <f>'307 - Odvodnění komunikac...'!F41</f>
        <v>0</v>
      </c>
      <c r="BE129" s="4"/>
      <c r="BT129" s="142" t="s">
        <v>92</v>
      </c>
      <c r="BV129" s="142" t="s">
        <v>78</v>
      </c>
      <c r="BW129" s="142" t="s">
        <v>177</v>
      </c>
      <c r="BX129" s="142" t="s">
        <v>175</v>
      </c>
      <c r="CL129" s="142" t="s">
        <v>1</v>
      </c>
    </row>
    <row r="130" s="4" customFormat="1" ht="23.25" customHeight="1">
      <c r="A130" s="4"/>
      <c r="B130" s="71"/>
      <c r="C130" s="133"/>
      <c r="D130" s="133"/>
      <c r="E130" s="134" t="s">
        <v>178</v>
      </c>
      <c r="F130" s="134"/>
      <c r="G130" s="134"/>
      <c r="H130" s="134"/>
      <c r="I130" s="134"/>
      <c r="J130" s="133"/>
      <c r="K130" s="134" t="s">
        <v>179</v>
      </c>
      <c r="L130" s="134"/>
      <c r="M130" s="134"/>
      <c r="N130" s="134"/>
      <c r="O130" s="134"/>
      <c r="P130" s="134"/>
      <c r="Q130" s="134"/>
      <c r="R130" s="134"/>
      <c r="S130" s="134"/>
      <c r="T130" s="134"/>
      <c r="U130" s="134"/>
      <c r="V130" s="134"/>
      <c r="W130" s="134"/>
      <c r="X130" s="134"/>
      <c r="Y130" s="134"/>
      <c r="Z130" s="134"/>
      <c r="AA130" s="134"/>
      <c r="AB130" s="134"/>
      <c r="AC130" s="134"/>
      <c r="AD130" s="134"/>
      <c r="AE130" s="134"/>
      <c r="AF130" s="134"/>
      <c r="AG130" s="135">
        <f>ROUND(AG131,2)</f>
        <v>0</v>
      </c>
      <c r="AH130" s="133"/>
      <c r="AI130" s="133"/>
      <c r="AJ130" s="133"/>
      <c r="AK130" s="133"/>
      <c r="AL130" s="133"/>
      <c r="AM130" s="133"/>
      <c r="AN130" s="136">
        <f>SUM(AG130,AT130)</f>
        <v>0</v>
      </c>
      <c r="AO130" s="133"/>
      <c r="AP130" s="133"/>
      <c r="AQ130" s="137" t="s">
        <v>88</v>
      </c>
      <c r="AR130" s="73"/>
      <c r="AS130" s="138">
        <f>ROUND(AS131,2)</f>
        <v>0</v>
      </c>
      <c r="AT130" s="139">
        <f>ROUND(SUM(AV130:AW130),2)</f>
        <v>0</v>
      </c>
      <c r="AU130" s="140">
        <f>ROUND(AU131,5)</f>
        <v>0</v>
      </c>
      <c r="AV130" s="139">
        <f>ROUND(AZ130*L29,2)</f>
        <v>0</v>
      </c>
      <c r="AW130" s="139">
        <f>ROUND(BA130*L30,2)</f>
        <v>0</v>
      </c>
      <c r="AX130" s="139">
        <f>ROUND(BB130*L29,2)</f>
        <v>0</v>
      </c>
      <c r="AY130" s="139">
        <f>ROUND(BC130*L30,2)</f>
        <v>0</v>
      </c>
      <c r="AZ130" s="139">
        <f>ROUND(AZ131,2)</f>
        <v>0</v>
      </c>
      <c r="BA130" s="139">
        <f>ROUND(BA131,2)</f>
        <v>0</v>
      </c>
      <c r="BB130" s="139">
        <f>ROUND(BB131,2)</f>
        <v>0</v>
      </c>
      <c r="BC130" s="139">
        <f>ROUND(BC131,2)</f>
        <v>0</v>
      </c>
      <c r="BD130" s="141">
        <f>ROUND(BD131,2)</f>
        <v>0</v>
      </c>
      <c r="BE130" s="4"/>
      <c r="BS130" s="142" t="s">
        <v>75</v>
      </c>
      <c r="BT130" s="142" t="s">
        <v>85</v>
      </c>
      <c r="BU130" s="142" t="s">
        <v>77</v>
      </c>
      <c r="BV130" s="142" t="s">
        <v>78</v>
      </c>
      <c r="BW130" s="142" t="s">
        <v>180</v>
      </c>
      <c r="BX130" s="142" t="s">
        <v>84</v>
      </c>
      <c r="CL130" s="142" t="s">
        <v>1</v>
      </c>
    </row>
    <row r="131" s="4" customFormat="1" ht="23.25" customHeight="1">
      <c r="A131" s="143" t="s">
        <v>90</v>
      </c>
      <c r="B131" s="71"/>
      <c r="C131" s="133"/>
      <c r="D131" s="133"/>
      <c r="E131" s="133"/>
      <c r="F131" s="134" t="s">
        <v>181</v>
      </c>
      <c r="G131" s="134"/>
      <c r="H131" s="134"/>
      <c r="I131" s="134"/>
      <c r="J131" s="134"/>
      <c r="K131" s="133"/>
      <c r="L131" s="134" t="s">
        <v>179</v>
      </c>
      <c r="M131" s="134"/>
      <c r="N131" s="134"/>
      <c r="O131" s="134"/>
      <c r="P131" s="134"/>
      <c r="Q131" s="134"/>
      <c r="R131" s="134"/>
      <c r="S131" s="134"/>
      <c r="T131" s="134"/>
      <c r="U131" s="134"/>
      <c r="V131" s="134"/>
      <c r="W131" s="134"/>
      <c r="X131" s="134"/>
      <c r="Y131" s="134"/>
      <c r="Z131" s="134"/>
      <c r="AA131" s="134"/>
      <c r="AB131" s="134"/>
      <c r="AC131" s="134"/>
      <c r="AD131" s="134"/>
      <c r="AE131" s="134"/>
      <c r="AF131" s="134"/>
      <c r="AG131" s="136">
        <f>'307.1 - Odvodnění komunik...'!J34</f>
        <v>0</v>
      </c>
      <c r="AH131" s="133"/>
      <c r="AI131" s="133"/>
      <c r="AJ131" s="133"/>
      <c r="AK131" s="133"/>
      <c r="AL131" s="133"/>
      <c r="AM131" s="133"/>
      <c r="AN131" s="136">
        <f>SUM(AG131,AT131)</f>
        <v>0</v>
      </c>
      <c r="AO131" s="133"/>
      <c r="AP131" s="133"/>
      <c r="AQ131" s="137" t="s">
        <v>88</v>
      </c>
      <c r="AR131" s="73"/>
      <c r="AS131" s="138">
        <v>0</v>
      </c>
      <c r="AT131" s="139">
        <f>ROUND(SUM(AV131:AW131),2)</f>
        <v>0</v>
      </c>
      <c r="AU131" s="140">
        <f>'307.1 - Odvodnění komunik...'!P132</f>
        <v>0</v>
      </c>
      <c r="AV131" s="139">
        <f>'307.1 - Odvodnění komunik...'!J37</f>
        <v>0</v>
      </c>
      <c r="AW131" s="139">
        <f>'307.1 - Odvodnění komunik...'!J38</f>
        <v>0</v>
      </c>
      <c r="AX131" s="139">
        <f>'307.1 - Odvodnění komunik...'!J39</f>
        <v>0</v>
      </c>
      <c r="AY131" s="139">
        <f>'307.1 - Odvodnění komunik...'!J40</f>
        <v>0</v>
      </c>
      <c r="AZ131" s="139">
        <f>'307.1 - Odvodnění komunik...'!F37</f>
        <v>0</v>
      </c>
      <c r="BA131" s="139">
        <f>'307.1 - Odvodnění komunik...'!F38</f>
        <v>0</v>
      </c>
      <c r="BB131" s="139">
        <f>'307.1 - Odvodnění komunik...'!F39</f>
        <v>0</v>
      </c>
      <c r="BC131" s="139">
        <f>'307.1 - Odvodnění komunik...'!F40</f>
        <v>0</v>
      </c>
      <c r="BD131" s="141">
        <f>'307.1 - Odvodnění komunik...'!F41</f>
        <v>0</v>
      </c>
      <c r="BE131" s="4"/>
      <c r="BT131" s="142" t="s">
        <v>92</v>
      </c>
      <c r="BV131" s="142" t="s">
        <v>78</v>
      </c>
      <c r="BW131" s="142" t="s">
        <v>182</v>
      </c>
      <c r="BX131" s="142" t="s">
        <v>180</v>
      </c>
      <c r="CL131" s="142" t="s">
        <v>1</v>
      </c>
    </row>
    <row r="132" s="4" customFormat="1" ht="16.5" customHeight="1">
      <c r="A132" s="4"/>
      <c r="B132" s="71"/>
      <c r="C132" s="133"/>
      <c r="D132" s="133"/>
      <c r="E132" s="134" t="s">
        <v>183</v>
      </c>
      <c r="F132" s="134"/>
      <c r="G132" s="134"/>
      <c r="H132" s="134"/>
      <c r="I132" s="134"/>
      <c r="J132" s="133"/>
      <c r="K132" s="134" t="s">
        <v>184</v>
      </c>
      <c r="L132" s="134"/>
      <c r="M132" s="134"/>
      <c r="N132" s="134"/>
      <c r="O132" s="134"/>
      <c r="P132" s="134"/>
      <c r="Q132" s="134"/>
      <c r="R132" s="134"/>
      <c r="S132" s="134"/>
      <c r="T132" s="134"/>
      <c r="U132" s="134"/>
      <c r="V132" s="134"/>
      <c r="W132" s="134"/>
      <c r="X132" s="134"/>
      <c r="Y132" s="134"/>
      <c r="Z132" s="134"/>
      <c r="AA132" s="134"/>
      <c r="AB132" s="134"/>
      <c r="AC132" s="134"/>
      <c r="AD132" s="134"/>
      <c r="AE132" s="134"/>
      <c r="AF132" s="134"/>
      <c r="AG132" s="135">
        <f>ROUND(AG133,2)</f>
        <v>0</v>
      </c>
      <c r="AH132" s="133"/>
      <c r="AI132" s="133"/>
      <c r="AJ132" s="133"/>
      <c r="AK132" s="133"/>
      <c r="AL132" s="133"/>
      <c r="AM132" s="133"/>
      <c r="AN132" s="136">
        <f>SUM(AG132,AT132)</f>
        <v>0</v>
      </c>
      <c r="AO132" s="133"/>
      <c r="AP132" s="133"/>
      <c r="AQ132" s="137" t="s">
        <v>88</v>
      </c>
      <c r="AR132" s="73"/>
      <c r="AS132" s="138">
        <f>ROUND(AS133,2)</f>
        <v>0</v>
      </c>
      <c r="AT132" s="139">
        <f>ROUND(SUM(AV132:AW132),2)</f>
        <v>0</v>
      </c>
      <c r="AU132" s="140">
        <f>ROUND(AU133,5)</f>
        <v>0</v>
      </c>
      <c r="AV132" s="139">
        <f>ROUND(AZ132*L29,2)</f>
        <v>0</v>
      </c>
      <c r="AW132" s="139">
        <f>ROUND(BA132*L30,2)</f>
        <v>0</v>
      </c>
      <c r="AX132" s="139">
        <f>ROUND(BB132*L29,2)</f>
        <v>0</v>
      </c>
      <c r="AY132" s="139">
        <f>ROUND(BC132*L30,2)</f>
        <v>0</v>
      </c>
      <c r="AZ132" s="139">
        <f>ROUND(AZ133,2)</f>
        <v>0</v>
      </c>
      <c r="BA132" s="139">
        <f>ROUND(BA133,2)</f>
        <v>0</v>
      </c>
      <c r="BB132" s="139">
        <f>ROUND(BB133,2)</f>
        <v>0</v>
      </c>
      <c r="BC132" s="139">
        <f>ROUND(BC133,2)</f>
        <v>0</v>
      </c>
      <c r="BD132" s="141">
        <f>ROUND(BD133,2)</f>
        <v>0</v>
      </c>
      <c r="BE132" s="4"/>
      <c r="BS132" s="142" t="s">
        <v>75</v>
      </c>
      <c r="BT132" s="142" t="s">
        <v>85</v>
      </c>
      <c r="BU132" s="142" t="s">
        <v>77</v>
      </c>
      <c r="BV132" s="142" t="s">
        <v>78</v>
      </c>
      <c r="BW132" s="142" t="s">
        <v>185</v>
      </c>
      <c r="BX132" s="142" t="s">
        <v>84</v>
      </c>
      <c r="CL132" s="142" t="s">
        <v>1</v>
      </c>
    </row>
    <row r="133" s="4" customFormat="1" ht="16.5" customHeight="1">
      <c r="A133" s="143" t="s">
        <v>90</v>
      </c>
      <c r="B133" s="71"/>
      <c r="C133" s="133"/>
      <c r="D133" s="133"/>
      <c r="E133" s="133"/>
      <c r="F133" s="134" t="s">
        <v>186</v>
      </c>
      <c r="G133" s="134"/>
      <c r="H133" s="134"/>
      <c r="I133" s="134"/>
      <c r="J133" s="134"/>
      <c r="K133" s="133"/>
      <c r="L133" s="134" t="s">
        <v>184</v>
      </c>
      <c r="M133" s="134"/>
      <c r="N133" s="134"/>
      <c r="O133" s="134"/>
      <c r="P133" s="134"/>
      <c r="Q133" s="134"/>
      <c r="R133" s="134"/>
      <c r="S133" s="134"/>
      <c r="T133" s="134"/>
      <c r="U133" s="134"/>
      <c r="V133" s="134"/>
      <c r="W133" s="134"/>
      <c r="X133" s="134"/>
      <c r="Y133" s="134"/>
      <c r="Z133" s="134"/>
      <c r="AA133" s="134"/>
      <c r="AB133" s="134"/>
      <c r="AC133" s="134"/>
      <c r="AD133" s="134"/>
      <c r="AE133" s="134"/>
      <c r="AF133" s="134"/>
      <c r="AG133" s="136">
        <f>'311 - Ochrana vodovodů v ...'!J34</f>
        <v>0</v>
      </c>
      <c r="AH133" s="133"/>
      <c r="AI133" s="133"/>
      <c r="AJ133" s="133"/>
      <c r="AK133" s="133"/>
      <c r="AL133" s="133"/>
      <c r="AM133" s="133"/>
      <c r="AN133" s="136">
        <f>SUM(AG133,AT133)</f>
        <v>0</v>
      </c>
      <c r="AO133" s="133"/>
      <c r="AP133" s="133"/>
      <c r="AQ133" s="137" t="s">
        <v>88</v>
      </c>
      <c r="AR133" s="73"/>
      <c r="AS133" s="138">
        <v>0</v>
      </c>
      <c r="AT133" s="139">
        <f>ROUND(SUM(AV133:AW133),2)</f>
        <v>0</v>
      </c>
      <c r="AU133" s="140">
        <f>'311 - Ochrana vodovodů v ...'!P133</f>
        <v>0</v>
      </c>
      <c r="AV133" s="139">
        <f>'311 - Ochrana vodovodů v ...'!J37</f>
        <v>0</v>
      </c>
      <c r="AW133" s="139">
        <f>'311 - Ochrana vodovodů v ...'!J38</f>
        <v>0</v>
      </c>
      <c r="AX133" s="139">
        <f>'311 - Ochrana vodovodů v ...'!J39</f>
        <v>0</v>
      </c>
      <c r="AY133" s="139">
        <f>'311 - Ochrana vodovodů v ...'!J40</f>
        <v>0</v>
      </c>
      <c r="AZ133" s="139">
        <f>'311 - Ochrana vodovodů v ...'!F37</f>
        <v>0</v>
      </c>
      <c r="BA133" s="139">
        <f>'311 - Ochrana vodovodů v ...'!F38</f>
        <v>0</v>
      </c>
      <c r="BB133" s="139">
        <f>'311 - Ochrana vodovodů v ...'!F39</f>
        <v>0</v>
      </c>
      <c r="BC133" s="139">
        <f>'311 - Ochrana vodovodů v ...'!F40</f>
        <v>0</v>
      </c>
      <c r="BD133" s="141">
        <f>'311 - Ochrana vodovodů v ...'!F41</f>
        <v>0</v>
      </c>
      <c r="BE133" s="4"/>
      <c r="BT133" s="142" t="s">
        <v>92</v>
      </c>
      <c r="BV133" s="142" t="s">
        <v>78</v>
      </c>
      <c r="BW133" s="142" t="s">
        <v>187</v>
      </c>
      <c r="BX133" s="142" t="s">
        <v>185</v>
      </c>
      <c r="CL133" s="142" t="s">
        <v>1</v>
      </c>
    </row>
    <row r="134" s="4" customFormat="1" ht="16.5" customHeight="1">
      <c r="A134" s="4"/>
      <c r="B134" s="71"/>
      <c r="C134" s="133"/>
      <c r="D134" s="133"/>
      <c r="E134" s="134" t="s">
        <v>188</v>
      </c>
      <c r="F134" s="134"/>
      <c r="G134" s="134"/>
      <c r="H134" s="134"/>
      <c r="I134" s="134"/>
      <c r="J134" s="133"/>
      <c r="K134" s="134" t="s">
        <v>189</v>
      </c>
      <c r="L134" s="134"/>
      <c r="M134" s="134"/>
      <c r="N134" s="134"/>
      <c r="O134" s="134"/>
      <c r="P134" s="134"/>
      <c r="Q134" s="134"/>
      <c r="R134" s="134"/>
      <c r="S134" s="134"/>
      <c r="T134" s="134"/>
      <c r="U134" s="134"/>
      <c r="V134" s="134"/>
      <c r="W134" s="134"/>
      <c r="X134" s="134"/>
      <c r="Y134" s="134"/>
      <c r="Z134" s="134"/>
      <c r="AA134" s="134"/>
      <c r="AB134" s="134"/>
      <c r="AC134" s="134"/>
      <c r="AD134" s="134"/>
      <c r="AE134" s="134"/>
      <c r="AF134" s="134"/>
      <c r="AG134" s="135">
        <f>ROUND(AG135,2)</f>
        <v>0</v>
      </c>
      <c r="AH134" s="133"/>
      <c r="AI134" s="133"/>
      <c r="AJ134" s="133"/>
      <c r="AK134" s="133"/>
      <c r="AL134" s="133"/>
      <c r="AM134" s="133"/>
      <c r="AN134" s="136">
        <f>SUM(AG134,AT134)</f>
        <v>0</v>
      </c>
      <c r="AO134" s="133"/>
      <c r="AP134" s="133"/>
      <c r="AQ134" s="137" t="s">
        <v>88</v>
      </c>
      <c r="AR134" s="73"/>
      <c r="AS134" s="138">
        <f>ROUND(AS135,2)</f>
        <v>0</v>
      </c>
      <c r="AT134" s="139">
        <f>ROUND(SUM(AV134:AW134),2)</f>
        <v>0</v>
      </c>
      <c r="AU134" s="140">
        <f>ROUND(AU135,5)</f>
        <v>0</v>
      </c>
      <c r="AV134" s="139">
        <f>ROUND(AZ134*L29,2)</f>
        <v>0</v>
      </c>
      <c r="AW134" s="139">
        <f>ROUND(BA134*L30,2)</f>
        <v>0</v>
      </c>
      <c r="AX134" s="139">
        <f>ROUND(BB134*L29,2)</f>
        <v>0</v>
      </c>
      <c r="AY134" s="139">
        <f>ROUND(BC134*L30,2)</f>
        <v>0</v>
      </c>
      <c r="AZ134" s="139">
        <f>ROUND(AZ135,2)</f>
        <v>0</v>
      </c>
      <c r="BA134" s="139">
        <f>ROUND(BA135,2)</f>
        <v>0</v>
      </c>
      <c r="BB134" s="139">
        <f>ROUND(BB135,2)</f>
        <v>0</v>
      </c>
      <c r="BC134" s="139">
        <f>ROUND(BC135,2)</f>
        <v>0</v>
      </c>
      <c r="BD134" s="141">
        <f>ROUND(BD135,2)</f>
        <v>0</v>
      </c>
      <c r="BE134" s="4"/>
      <c r="BS134" s="142" t="s">
        <v>75</v>
      </c>
      <c r="BT134" s="142" t="s">
        <v>85</v>
      </c>
      <c r="BU134" s="142" t="s">
        <v>77</v>
      </c>
      <c r="BV134" s="142" t="s">
        <v>78</v>
      </c>
      <c r="BW134" s="142" t="s">
        <v>190</v>
      </c>
      <c r="BX134" s="142" t="s">
        <v>84</v>
      </c>
      <c r="CL134" s="142" t="s">
        <v>1</v>
      </c>
    </row>
    <row r="135" s="4" customFormat="1" ht="16.5" customHeight="1">
      <c r="A135" s="143" t="s">
        <v>90</v>
      </c>
      <c r="B135" s="71"/>
      <c r="C135" s="133"/>
      <c r="D135" s="133"/>
      <c r="E135" s="133"/>
      <c r="F135" s="134" t="s">
        <v>191</v>
      </c>
      <c r="G135" s="134"/>
      <c r="H135" s="134"/>
      <c r="I135" s="134"/>
      <c r="J135" s="134"/>
      <c r="K135" s="133"/>
      <c r="L135" s="134" t="s">
        <v>189</v>
      </c>
      <c r="M135" s="134"/>
      <c r="N135" s="134"/>
      <c r="O135" s="134"/>
      <c r="P135" s="134"/>
      <c r="Q135" s="134"/>
      <c r="R135" s="134"/>
      <c r="S135" s="134"/>
      <c r="T135" s="134"/>
      <c r="U135" s="134"/>
      <c r="V135" s="134"/>
      <c r="W135" s="134"/>
      <c r="X135" s="134"/>
      <c r="Y135" s="134"/>
      <c r="Z135" s="134"/>
      <c r="AA135" s="134"/>
      <c r="AB135" s="134"/>
      <c r="AC135" s="134"/>
      <c r="AD135" s="134"/>
      <c r="AE135" s="134"/>
      <c r="AF135" s="134"/>
      <c r="AG135" s="136">
        <f>'312 - Přeložka vodovodu T...'!J34</f>
        <v>0</v>
      </c>
      <c r="AH135" s="133"/>
      <c r="AI135" s="133"/>
      <c r="AJ135" s="133"/>
      <c r="AK135" s="133"/>
      <c r="AL135" s="133"/>
      <c r="AM135" s="133"/>
      <c r="AN135" s="136">
        <f>SUM(AG135,AT135)</f>
        <v>0</v>
      </c>
      <c r="AO135" s="133"/>
      <c r="AP135" s="133"/>
      <c r="AQ135" s="137" t="s">
        <v>88</v>
      </c>
      <c r="AR135" s="73"/>
      <c r="AS135" s="138">
        <v>0</v>
      </c>
      <c r="AT135" s="139">
        <f>ROUND(SUM(AV135:AW135),2)</f>
        <v>0</v>
      </c>
      <c r="AU135" s="140">
        <f>'312 - Přeložka vodovodu T...'!P134</f>
        <v>0</v>
      </c>
      <c r="AV135" s="139">
        <f>'312 - Přeložka vodovodu T...'!J37</f>
        <v>0</v>
      </c>
      <c r="AW135" s="139">
        <f>'312 - Přeložka vodovodu T...'!J38</f>
        <v>0</v>
      </c>
      <c r="AX135" s="139">
        <f>'312 - Přeložka vodovodu T...'!J39</f>
        <v>0</v>
      </c>
      <c r="AY135" s="139">
        <f>'312 - Přeložka vodovodu T...'!J40</f>
        <v>0</v>
      </c>
      <c r="AZ135" s="139">
        <f>'312 - Přeložka vodovodu T...'!F37</f>
        <v>0</v>
      </c>
      <c r="BA135" s="139">
        <f>'312 - Přeložka vodovodu T...'!F38</f>
        <v>0</v>
      </c>
      <c r="BB135" s="139">
        <f>'312 - Přeložka vodovodu T...'!F39</f>
        <v>0</v>
      </c>
      <c r="BC135" s="139">
        <f>'312 - Přeložka vodovodu T...'!F40</f>
        <v>0</v>
      </c>
      <c r="BD135" s="141">
        <f>'312 - Přeložka vodovodu T...'!F41</f>
        <v>0</v>
      </c>
      <c r="BE135" s="4"/>
      <c r="BT135" s="142" t="s">
        <v>92</v>
      </c>
      <c r="BV135" s="142" t="s">
        <v>78</v>
      </c>
      <c r="BW135" s="142" t="s">
        <v>192</v>
      </c>
      <c r="BX135" s="142" t="s">
        <v>190</v>
      </c>
      <c r="CL135" s="142" t="s">
        <v>1</v>
      </c>
    </row>
    <row r="136" s="4" customFormat="1" ht="23.25" customHeight="1">
      <c r="A136" s="4"/>
      <c r="B136" s="71"/>
      <c r="C136" s="133"/>
      <c r="D136" s="133"/>
      <c r="E136" s="134" t="s">
        <v>193</v>
      </c>
      <c r="F136" s="134"/>
      <c r="G136" s="134"/>
      <c r="H136" s="134"/>
      <c r="I136" s="134"/>
      <c r="J136" s="133"/>
      <c r="K136" s="134" t="s">
        <v>194</v>
      </c>
      <c r="L136" s="134"/>
      <c r="M136" s="134"/>
      <c r="N136" s="134"/>
      <c r="O136" s="134"/>
      <c r="P136" s="134"/>
      <c r="Q136" s="134"/>
      <c r="R136" s="134"/>
      <c r="S136" s="134"/>
      <c r="T136" s="134"/>
      <c r="U136" s="134"/>
      <c r="V136" s="134"/>
      <c r="W136" s="134"/>
      <c r="X136" s="134"/>
      <c r="Y136" s="134"/>
      <c r="Z136" s="134"/>
      <c r="AA136" s="134"/>
      <c r="AB136" s="134"/>
      <c r="AC136" s="134"/>
      <c r="AD136" s="134"/>
      <c r="AE136" s="134"/>
      <c r="AF136" s="134"/>
      <c r="AG136" s="135">
        <f>ROUND(AG137,2)</f>
        <v>0</v>
      </c>
      <c r="AH136" s="133"/>
      <c r="AI136" s="133"/>
      <c r="AJ136" s="133"/>
      <c r="AK136" s="133"/>
      <c r="AL136" s="133"/>
      <c r="AM136" s="133"/>
      <c r="AN136" s="136">
        <f>SUM(AG136,AT136)</f>
        <v>0</v>
      </c>
      <c r="AO136" s="133"/>
      <c r="AP136" s="133"/>
      <c r="AQ136" s="137" t="s">
        <v>88</v>
      </c>
      <c r="AR136" s="73"/>
      <c r="AS136" s="138">
        <f>ROUND(AS137,2)</f>
        <v>0</v>
      </c>
      <c r="AT136" s="139">
        <f>ROUND(SUM(AV136:AW136),2)</f>
        <v>0</v>
      </c>
      <c r="AU136" s="140">
        <f>ROUND(AU137,5)</f>
        <v>0</v>
      </c>
      <c r="AV136" s="139">
        <f>ROUND(AZ136*L29,2)</f>
        <v>0</v>
      </c>
      <c r="AW136" s="139">
        <f>ROUND(BA136*L30,2)</f>
        <v>0</v>
      </c>
      <c r="AX136" s="139">
        <f>ROUND(BB136*L29,2)</f>
        <v>0</v>
      </c>
      <c r="AY136" s="139">
        <f>ROUND(BC136*L30,2)</f>
        <v>0</v>
      </c>
      <c r="AZ136" s="139">
        <f>ROUND(AZ137,2)</f>
        <v>0</v>
      </c>
      <c r="BA136" s="139">
        <f>ROUND(BA137,2)</f>
        <v>0</v>
      </c>
      <c r="BB136" s="139">
        <f>ROUND(BB137,2)</f>
        <v>0</v>
      </c>
      <c r="BC136" s="139">
        <f>ROUND(BC137,2)</f>
        <v>0</v>
      </c>
      <c r="BD136" s="141">
        <f>ROUND(BD137,2)</f>
        <v>0</v>
      </c>
      <c r="BE136" s="4"/>
      <c r="BS136" s="142" t="s">
        <v>75</v>
      </c>
      <c r="BT136" s="142" t="s">
        <v>85</v>
      </c>
      <c r="BU136" s="142" t="s">
        <v>77</v>
      </c>
      <c r="BV136" s="142" t="s">
        <v>78</v>
      </c>
      <c r="BW136" s="142" t="s">
        <v>195</v>
      </c>
      <c r="BX136" s="142" t="s">
        <v>84</v>
      </c>
      <c r="CL136" s="142" t="s">
        <v>1</v>
      </c>
    </row>
    <row r="137" s="4" customFormat="1" ht="16.5" customHeight="1">
      <c r="A137" s="143" t="s">
        <v>90</v>
      </c>
      <c r="B137" s="71"/>
      <c r="C137" s="133"/>
      <c r="D137" s="133"/>
      <c r="E137" s="133"/>
      <c r="F137" s="134" t="s">
        <v>196</v>
      </c>
      <c r="G137" s="134"/>
      <c r="H137" s="134"/>
      <c r="I137" s="134"/>
      <c r="J137" s="134"/>
      <c r="K137" s="133"/>
      <c r="L137" s="134" t="s">
        <v>194</v>
      </c>
      <c r="M137" s="134"/>
      <c r="N137" s="134"/>
      <c r="O137" s="134"/>
      <c r="P137" s="134"/>
      <c r="Q137" s="134"/>
      <c r="R137" s="134"/>
      <c r="S137" s="134"/>
      <c r="T137" s="134"/>
      <c r="U137" s="134"/>
      <c r="V137" s="134"/>
      <c r="W137" s="134"/>
      <c r="X137" s="134"/>
      <c r="Y137" s="134"/>
      <c r="Z137" s="134"/>
      <c r="AA137" s="134"/>
      <c r="AB137" s="134"/>
      <c r="AC137" s="134"/>
      <c r="AD137" s="134"/>
      <c r="AE137" s="134"/>
      <c r="AF137" s="134"/>
      <c r="AG137" s="136">
        <f>'430.1 - Přisvětlení přechodů'!J34</f>
        <v>0</v>
      </c>
      <c r="AH137" s="133"/>
      <c r="AI137" s="133"/>
      <c r="AJ137" s="133"/>
      <c r="AK137" s="133"/>
      <c r="AL137" s="133"/>
      <c r="AM137" s="133"/>
      <c r="AN137" s="136">
        <f>SUM(AG137,AT137)</f>
        <v>0</v>
      </c>
      <c r="AO137" s="133"/>
      <c r="AP137" s="133"/>
      <c r="AQ137" s="137" t="s">
        <v>88</v>
      </c>
      <c r="AR137" s="73"/>
      <c r="AS137" s="138">
        <v>0</v>
      </c>
      <c r="AT137" s="139">
        <f>ROUND(SUM(AV137:AW137),2)</f>
        <v>0</v>
      </c>
      <c r="AU137" s="140">
        <f>'430.1 - Přisvětlení přechodů'!P127</f>
        <v>0</v>
      </c>
      <c r="AV137" s="139">
        <f>'430.1 - Přisvětlení přechodů'!J37</f>
        <v>0</v>
      </c>
      <c r="AW137" s="139">
        <f>'430.1 - Přisvětlení přechodů'!J38</f>
        <v>0</v>
      </c>
      <c r="AX137" s="139">
        <f>'430.1 - Přisvětlení přechodů'!J39</f>
        <v>0</v>
      </c>
      <c r="AY137" s="139">
        <f>'430.1 - Přisvětlení přechodů'!J40</f>
        <v>0</v>
      </c>
      <c r="AZ137" s="139">
        <f>'430.1 - Přisvětlení přechodů'!F37</f>
        <v>0</v>
      </c>
      <c r="BA137" s="139">
        <f>'430.1 - Přisvětlení přechodů'!F38</f>
        <v>0</v>
      </c>
      <c r="BB137" s="139">
        <f>'430.1 - Přisvětlení přechodů'!F39</f>
        <v>0</v>
      </c>
      <c r="BC137" s="139">
        <f>'430.1 - Přisvětlení přechodů'!F40</f>
        <v>0</v>
      </c>
      <c r="BD137" s="141">
        <f>'430.1 - Přisvětlení přechodů'!F41</f>
        <v>0</v>
      </c>
      <c r="BE137" s="4"/>
      <c r="BT137" s="142" t="s">
        <v>92</v>
      </c>
      <c r="BV137" s="142" t="s">
        <v>78</v>
      </c>
      <c r="BW137" s="142" t="s">
        <v>197</v>
      </c>
      <c r="BX137" s="142" t="s">
        <v>195</v>
      </c>
      <c r="CL137" s="142" t="s">
        <v>1</v>
      </c>
    </row>
    <row r="138" s="4" customFormat="1" ht="23.25" customHeight="1">
      <c r="A138" s="4"/>
      <c r="B138" s="71"/>
      <c r="C138" s="133"/>
      <c r="D138" s="133"/>
      <c r="E138" s="134" t="s">
        <v>198</v>
      </c>
      <c r="F138" s="134"/>
      <c r="G138" s="134"/>
      <c r="H138" s="134"/>
      <c r="I138" s="134"/>
      <c r="J138" s="133"/>
      <c r="K138" s="134" t="s">
        <v>199</v>
      </c>
      <c r="L138" s="134"/>
      <c r="M138" s="134"/>
      <c r="N138" s="134"/>
      <c r="O138" s="134"/>
      <c r="P138" s="134"/>
      <c r="Q138" s="134"/>
      <c r="R138" s="134"/>
      <c r="S138" s="134"/>
      <c r="T138" s="134"/>
      <c r="U138" s="134"/>
      <c r="V138" s="134"/>
      <c r="W138" s="134"/>
      <c r="X138" s="134"/>
      <c r="Y138" s="134"/>
      <c r="Z138" s="134"/>
      <c r="AA138" s="134"/>
      <c r="AB138" s="134"/>
      <c r="AC138" s="134"/>
      <c r="AD138" s="134"/>
      <c r="AE138" s="134"/>
      <c r="AF138" s="134"/>
      <c r="AG138" s="135">
        <f>ROUND(AG139,2)</f>
        <v>0</v>
      </c>
      <c r="AH138" s="133"/>
      <c r="AI138" s="133"/>
      <c r="AJ138" s="133"/>
      <c r="AK138" s="133"/>
      <c r="AL138" s="133"/>
      <c r="AM138" s="133"/>
      <c r="AN138" s="136">
        <f>SUM(AG138,AT138)</f>
        <v>0</v>
      </c>
      <c r="AO138" s="133"/>
      <c r="AP138" s="133"/>
      <c r="AQ138" s="137" t="s">
        <v>88</v>
      </c>
      <c r="AR138" s="73"/>
      <c r="AS138" s="138">
        <f>ROUND(AS139,2)</f>
        <v>0</v>
      </c>
      <c r="AT138" s="139">
        <f>ROUND(SUM(AV138:AW138),2)</f>
        <v>0</v>
      </c>
      <c r="AU138" s="140">
        <f>ROUND(AU139,5)</f>
        <v>0</v>
      </c>
      <c r="AV138" s="139">
        <f>ROUND(AZ138*L29,2)</f>
        <v>0</v>
      </c>
      <c r="AW138" s="139">
        <f>ROUND(BA138*L30,2)</f>
        <v>0</v>
      </c>
      <c r="AX138" s="139">
        <f>ROUND(BB138*L29,2)</f>
        <v>0</v>
      </c>
      <c r="AY138" s="139">
        <f>ROUND(BC138*L30,2)</f>
        <v>0</v>
      </c>
      <c r="AZ138" s="139">
        <f>ROUND(AZ139,2)</f>
        <v>0</v>
      </c>
      <c r="BA138" s="139">
        <f>ROUND(BA139,2)</f>
        <v>0</v>
      </c>
      <c r="BB138" s="139">
        <f>ROUND(BB139,2)</f>
        <v>0</v>
      </c>
      <c r="BC138" s="139">
        <f>ROUND(BC139,2)</f>
        <v>0</v>
      </c>
      <c r="BD138" s="141">
        <f>ROUND(BD139,2)</f>
        <v>0</v>
      </c>
      <c r="BE138" s="4"/>
      <c r="BS138" s="142" t="s">
        <v>75</v>
      </c>
      <c r="BT138" s="142" t="s">
        <v>85</v>
      </c>
      <c r="BU138" s="142" t="s">
        <v>77</v>
      </c>
      <c r="BV138" s="142" t="s">
        <v>78</v>
      </c>
      <c r="BW138" s="142" t="s">
        <v>200</v>
      </c>
      <c r="BX138" s="142" t="s">
        <v>84</v>
      </c>
      <c r="CL138" s="142" t="s">
        <v>1</v>
      </c>
    </row>
    <row r="139" s="4" customFormat="1" ht="16.5" customHeight="1">
      <c r="A139" s="143" t="s">
        <v>90</v>
      </c>
      <c r="B139" s="71"/>
      <c r="C139" s="133"/>
      <c r="D139" s="133"/>
      <c r="E139" s="133"/>
      <c r="F139" s="134" t="s">
        <v>201</v>
      </c>
      <c r="G139" s="134"/>
      <c r="H139" s="134"/>
      <c r="I139" s="134"/>
      <c r="J139" s="134"/>
      <c r="K139" s="133"/>
      <c r="L139" s="134" t="s">
        <v>199</v>
      </c>
      <c r="M139" s="134"/>
      <c r="N139" s="134"/>
      <c r="O139" s="134"/>
      <c r="P139" s="134"/>
      <c r="Q139" s="134"/>
      <c r="R139" s="134"/>
      <c r="S139" s="134"/>
      <c r="T139" s="134"/>
      <c r="U139" s="134"/>
      <c r="V139" s="134"/>
      <c r="W139" s="134"/>
      <c r="X139" s="134"/>
      <c r="Y139" s="134"/>
      <c r="Z139" s="134"/>
      <c r="AA139" s="134"/>
      <c r="AB139" s="134"/>
      <c r="AC139" s="134"/>
      <c r="AD139" s="134"/>
      <c r="AE139" s="134"/>
      <c r="AF139" s="134"/>
      <c r="AG139" s="136">
        <f>'430.2 - Veřejné osvětlení...'!J34</f>
        <v>0</v>
      </c>
      <c r="AH139" s="133"/>
      <c r="AI139" s="133"/>
      <c r="AJ139" s="133"/>
      <c r="AK139" s="133"/>
      <c r="AL139" s="133"/>
      <c r="AM139" s="133"/>
      <c r="AN139" s="136">
        <f>SUM(AG139,AT139)</f>
        <v>0</v>
      </c>
      <c r="AO139" s="133"/>
      <c r="AP139" s="133"/>
      <c r="AQ139" s="137" t="s">
        <v>88</v>
      </c>
      <c r="AR139" s="73"/>
      <c r="AS139" s="138">
        <v>0</v>
      </c>
      <c r="AT139" s="139">
        <f>ROUND(SUM(AV139:AW139),2)</f>
        <v>0</v>
      </c>
      <c r="AU139" s="140">
        <f>'430.2 - Veřejné osvětlení...'!P128</f>
        <v>0</v>
      </c>
      <c r="AV139" s="139">
        <f>'430.2 - Veřejné osvětlení...'!J37</f>
        <v>0</v>
      </c>
      <c r="AW139" s="139">
        <f>'430.2 - Veřejné osvětlení...'!J38</f>
        <v>0</v>
      </c>
      <c r="AX139" s="139">
        <f>'430.2 - Veřejné osvětlení...'!J39</f>
        <v>0</v>
      </c>
      <c r="AY139" s="139">
        <f>'430.2 - Veřejné osvětlení...'!J40</f>
        <v>0</v>
      </c>
      <c r="AZ139" s="139">
        <f>'430.2 - Veřejné osvětlení...'!F37</f>
        <v>0</v>
      </c>
      <c r="BA139" s="139">
        <f>'430.2 - Veřejné osvětlení...'!F38</f>
        <v>0</v>
      </c>
      <c r="BB139" s="139">
        <f>'430.2 - Veřejné osvětlení...'!F39</f>
        <v>0</v>
      </c>
      <c r="BC139" s="139">
        <f>'430.2 - Veřejné osvětlení...'!F40</f>
        <v>0</v>
      </c>
      <c r="BD139" s="141">
        <f>'430.2 - Veřejné osvětlení...'!F41</f>
        <v>0</v>
      </c>
      <c r="BE139" s="4"/>
      <c r="BT139" s="142" t="s">
        <v>92</v>
      </c>
      <c r="BV139" s="142" t="s">
        <v>78</v>
      </c>
      <c r="BW139" s="142" t="s">
        <v>202</v>
      </c>
      <c r="BX139" s="142" t="s">
        <v>200</v>
      </c>
      <c r="CL139" s="142" t="s">
        <v>1</v>
      </c>
    </row>
    <row r="140" s="4" customFormat="1" ht="23.25" customHeight="1">
      <c r="A140" s="4"/>
      <c r="B140" s="71"/>
      <c r="C140" s="133"/>
      <c r="D140" s="133"/>
      <c r="E140" s="134" t="s">
        <v>203</v>
      </c>
      <c r="F140" s="134"/>
      <c r="G140" s="134"/>
      <c r="H140" s="134"/>
      <c r="I140" s="134"/>
      <c r="J140" s="133"/>
      <c r="K140" s="134" t="s">
        <v>204</v>
      </c>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5">
        <f>ROUND(AG141,2)</f>
        <v>0</v>
      </c>
      <c r="AH140" s="133"/>
      <c r="AI140" s="133"/>
      <c r="AJ140" s="133"/>
      <c r="AK140" s="133"/>
      <c r="AL140" s="133"/>
      <c r="AM140" s="133"/>
      <c r="AN140" s="136">
        <f>SUM(AG140,AT140)</f>
        <v>0</v>
      </c>
      <c r="AO140" s="133"/>
      <c r="AP140" s="133"/>
      <c r="AQ140" s="137" t="s">
        <v>88</v>
      </c>
      <c r="AR140" s="73"/>
      <c r="AS140" s="138">
        <f>ROUND(AS141,2)</f>
        <v>0</v>
      </c>
      <c r="AT140" s="139">
        <f>ROUND(SUM(AV140:AW140),2)</f>
        <v>0</v>
      </c>
      <c r="AU140" s="140">
        <f>ROUND(AU141,5)</f>
        <v>0</v>
      </c>
      <c r="AV140" s="139">
        <f>ROUND(AZ140*L29,2)</f>
        <v>0</v>
      </c>
      <c r="AW140" s="139">
        <f>ROUND(BA140*L30,2)</f>
        <v>0</v>
      </c>
      <c r="AX140" s="139">
        <f>ROUND(BB140*L29,2)</f>
        <v>0</v>
      </c>
      <c r="AY140" s="139">
        <f>ROUND(BC140*L30,2)</f>
        <v>0</v>
      </c>
      <c r="AZ140" s="139">
        <f>ROUND(AZ141,2)</f>
        <v>0</v>
      </c>
      <c r="BA140" s="139">
        <f>ROUND(BA141,2)</f>
        <v>0</v>
      </c>
      <c r="BB140" s="139">
        <f>ROUND(BB141,2)</f>
        <v>0</v>
      </c>
      <c r="BC140" s="139">
        <f>ROUND(BC141,2)</f>
        <v>0</v>
      </c>
      <c r="BD140" s="141">
        <f>ROUND(BD141,2)</f>
        <v>0</v>
      </c>
      <c r="BE140" s="4"/>
      <c r="BS140" s="142" t="s">
        <v>75</v>
      </c>
      <c r="BT140" s="142" t="s">
        <v>85</v>
      </c>
      <c r="BU140" s="142" t="s">
        <v>77</v>
      </c>
      <c r="BV140" s="142" t="s">
        <v>78</v>
      </c>
      <c r="BW140" s="142" t="s">
        <v>205</v>
      </c>
      <c r="BX140" s="142" t="s">
        <v>84</v>
      </c>
      <c r="CL140" s="142" t="s">
        <v>1</v>
      </c>
    </row>
    <row r="141" s="4" customFormat="1" ht="23.25" customHeight="1">
      <c r="A141" s="143" t="s">
        <v>90</v>
      </c>
      <c r="B141" s="71"/>
      <c r="C141" s="133"/>
      <c r="D141" s="133"/>
      <c r="E141" s="133"/>
      <c r="F141" s="134" t="s">
        <v>206</v>
      </c>
      <c r="G141" s="134"/>
      <c r="H141" s="134"/>
      <c r="I141" s="134"/>
      <c r="J141" s="134"/>
      <c r="K141" s="133"/>
      <c r="L141" s="134" t="s">
        <v>204</v>
      </c>
      <c r="M141" s="134"/>
      <c r="N141" s="134"/>
      <c r="O141" s="134"/>
      <c r="P141" s="134"/>
      <c r="Q141" s="134"/>
      <c r="R141" s="134"/>
      <c r="S141" s="134"/>
      <c r="T141" s="134"/>
      <c r="U141" s="134"/>
      <c r="V141" s="134"/>
      <c r="W141" s="134"/>
      <c r="X141" s="134"/>
      <c r="Y141" s="134"/>
      <c r="Z141" s="134"/>
      <c r="AA141" s="134"/>
      <c r="AB141" s="134"/>
      <c r="AC141" s="134"/>
      <c r="AD141" s="134"/>
      <c r="AE141" s="134"/>
      <c r="AF141" s="134"/>
      <c r="AG141" s="136">
        <f>'520 - Přeložka STL plynu ...'!J34</f>
        <v>0</v>
      </c>
      <c r="AH141" s="133"/>
      <c r="AI141" s="133"/>
      <c r="AJ141" s="133"/>
      <c r="AK141" s="133"/>
      <c r="AL141" s="133"/>
      <c r="AM141" s="133"/>
      <c r="AN141" s="136">
        <f>SUM(AG141,AT141)</f>
        <v>0</v>
      </c>
      <c r="AO141" s="133"/>
      <c r="AP141" s="133"/>
      <c r="AQ141" s="137" t="s">
        <v>88</v>
      </c>
      <c r="AR141" s="73"/>
      <c r="AS141" s="138">
        <v>0</v>
      </c>
      <c r="AT141" s="139">
        <f>ROUND(SUM(AV141:AW141),2)</f>
        <v>0</v>
      </c>
      <c r="AU141" s="140">
        <f>'520 - Přeložka STL plynu ...'!P140</f>
        <v>0</v>
      </c>
      <c r="AV141" s="139">
        <f>'520 - Přeložka STL plynu ...'!J37</f>
        <v>0</v>
      </c>
      <c r="AW141" s="139">
        <f>'520 - Přeložka STL plynu ...'!J38</f>
        <v>0</v>
      </c>
      <c r="AX141" s="139">
        <f>'520 - Přeložka STL plynu ...'!J39</f>
        <v>0</v>
      </c>
      <c r="AY141" s="139">
        <f>'520 - Přeložka STL plynu ...'!J40</f>
        <v>0</v>
      </c>
      <c r="AZ141" s="139">
        <f>'520 - Přeložka STL plynu ...'!F37</f>
        <v>0</v>
      </c>
      <c r="BA141" s="139">
        <f>'520 - Přeložka STL plynu ...'!F38</f>
        <v>0</v>
      </c>
      <c r="BB141" s="139">
        <f>'520 - Přeložka STL plynu ...'!F39</f>
        <v>0</v>
      </c>
      <c r="BC141" s="139">
        <f>'520 - Přeložka STL plynu ...'!F40</f>
        <v>0</v>
      </c>
      <c r="BD141" s="141">
        <f>'520 - Přeložka STL plynu ...'!F41</f>
        <v>0</v>
      </c>
      <c r="BE141" s="4"/>
      <c r="BT141" s="142" t="s">
        <v>92</v>
      </c>
      <c r="BV141" s="142" t="s">
        <v>78</v>
      </c>
      <c r="BW141" s="142" t="s">
        <v>207</v>
      </c>
      <c r="BX141" s="142" t="s">
        <v>205</v>
      </c>
      <c r="CL141" s="142" t="s">
        <v>1</v>
      </c>
    </row>
    <row r="142" s="4" customFormat="1" ht="16.5" customHeight="1">
      <c r="A142" s="4"/>
      <c r="B142" s="71"/>
      <c r="C142" s="133"/>
      <c r="D142" s="133"/>
      <c r="E142" s="134" t="s">
        <v>208</v>
      </c>
      <c r="F142" s="134"/>
      <c r="G142" s="134"/>
      <c r="H142" s="134"/>
      <c r="I142" s="134"/>
      <c r="J142" s="133"/>
      <c r="K142" s="134" t="s">
        <v>209</v>
      </c>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5">
        <f>ROUND(AG143,2)</f>
        <v>0</v>
      </c>
      <c r="AH142" s="133"/>
      <c r="AI142" s="133"/>
      <c r="AJ142" s="133"/>
      <c r="AK142" s="133"/>
      <c r="AL142" s="133"/>
      <c r="AM142" s="133"/>
      <c r="AN142" s="136">
        <f>SUM(AG142,AT142)</f>
        <v>0</v>
      </c>
      <c r="AO142" s="133"/>
      <c r="AP142" s="133"/>
      <c r="AQ142" s="137" t="s">
        <v>88</v>
      </c>
      <c r="AR142" s="73"/>
      <c r="AS142" s="138">
        <f>ROUND(AS143,2)</f>
        <v>0</v>
      </c>
      <c r="AT142" s="139">
        <f>ROUND(SUM(AV142:AW142),2)</f>
        <v>0</v>
      </c>
      <c r="AU142" s="140">
        <f>ROUND(AU143,5)</f>
        <v>0</v>
      </c>
      <c r="AV142" s="139">
        <f>ROUND(AZ142*L29,2)</f>
        <v>0</v>
      </c>
      <c r="AW142" s="139">
        <f>ROUND(BA142*L30,2)</f>
        <v>0</v>
      </c>
      <c r="AX142" s="139">
        <f>ROUND(BB142*L29,2)</f>
        <v>0</v>
      </c>
      <c r="AY142" s="139">
        <f>ROUND(BC142*L30,2)</f>
        <v>0</v>
      </c>
      <c r="AZ142" s="139">
        <f>ROUND(AZ143,2)</f>
        <v>0</v>
      </c>
      <c r="BA142" s="139">
        <f>ROUND(BA143,2)</f>
        <v>0</v>
      </c>
      <c r="BB142" s="139">
        <f>ROUND(BB143,2)</f>
        <v>0</v>
      </c>
      <c r="BC142" s="139">
        <f>ROUND(BC143,2)</f>
        <v>0</v>
      </c>
      <c r="BD142" s="141">
        <f>ROUND(BD143,2)</f>
        <v>0</v>
      </c>
      <c r="BE142" s="4"/>
      <c r="BS142" s="142" t="s">
        <v>75</v>
      </c>
      <c r="BT142" s="142" t="s">
        <v>85</v>
      </c>
      <c r="BU142" s="142" t="s">
        <v>77</v>
      </c>
      <c r="BV142" s="142" t="s">
        <v>78</v>
      </c>
      <c r="BW142" s="142" t="s">
        <v>210</v>
      </c>
      <c r="BX142" s="142" t="s">
        <v>84</v>
      </c>
      <c r="CL142" s="142" t="s">
        <v>1</v>
      </c>
    </row>
    <row r="143" s="4" customFormat="1" ht="16.5" customHeight="1">
      <c r="A143" s="143" t="s">
        <v>90</v>
      </c>
      <c r="B143" s="71"/>
      <c r="C143" s="133"/>
      <c r="D143" s="133"/>
      <c r="E143" s="133"/>
      <c r="F143" s="134" t="s">
        <v>211</v>
      </c>
      <c r="G143" s="134"/>
      <c r="H143" s="134"/>
      <c r="I143" s="134"/>
      <c r="J143" s="134"/>
      <c r="K143" s="133"/>
      <c r="L143" s="134" t="s">
        <v>209</v>
      </c>
      <c r="M143" s="134"/>
      <c r="N143" s="134"/>
      <c r="O143" s="134"/>
      <c r="P143" s="134"/>
      <c r="Q143" s="134"/>
      <c r="R143" s="134"/>
      <c r="S143" s="134"/>
      <c r="T143" s="134"/>
      <c r="U143" s="134"/>
      <c r="V143" s="134"/>
      <c r="W143" s="134"/>
      <c r="X143" s="134"/>
      <c r="Y143" s="134"/>
      <c r="Z143" s="134"/>
      <c r="AA143" s="134"/>
      <c r="AB143" s="134"/>
      <c r="AC143" s="134"/>
      <c r="AD143" s="134"/>
      <c r="AE143" s="134"/>
      <c r="AF143" s="134"/>
      <c r="AG143" s="136">
        <f>'801 - Vegetační úpravy'!J34</f>
        <v>0</v>
      </c>
      <c r="AH143" s="133"/>
      <c r="AI143" s="133"/>
      <c r="AJ143" s="133"/>
      <c r="AK143" s="133"/>
      <c r="AL143" s="133"/>
      <c r="AM143" s="133"/>
      <c r="AN143" s="136">
        <f>SUM(AG143,AT143)</f>
        <v>0</v>
      </c>
      <c r="AO143" s="133"/>
      <c r="AP143" s="133"/>
      <c r="AQ143" s="137" t="s">
        <v>88</v>
      </c>
      <c r="AR143" s="73"/>
      <c r="AS143" s="138">
        <v>0</v>
      </c>
      <c r="AT143" s="139">
        <f>ROUND(SUM(AV143:AW143),2)</f>
        <v>0</v>
      </c>
      <c r="AU143" s="140">
        <f>'801 - Vegetační úpravy'!P128</f>
        <v>0</v>
      </c>
      <c r="AV143" s="139">
        <f>'801 - Vegetační úpravy'!J37</f>
        <v>0</v>
      </c>
      <c r="AW143" s="139">
        <f>'801 - Vegetační úpravy'!J38</f>
        <v>0</v>
      </c>
      <c r="AX143" s="139">
        <f>'801 - Vegetační úpravy'!J39</f>
        <v>0</v>
      </c>
      <c r="AY143" s="139">
        <f>'801 - Vegetační úpravy'!J40</f>
        <v>0</v>
      </c>
      <c r="AZ143" s="139">
        <f>'801 - Vegetační úpravy'!F37</f>
        <v>0</v>
      </c>
      <c r="BA143" s="139">
        <f>'801 - Vegetační úpravy'!F38</f>
        <v>0</v>
      </c>
      <c r="BB143" s="139">
        <f>'801 - Vegetační úpravy'!F39</f>
        <v>0</v>
      </c>
      <c r="BC143" s="139">
        <f>'801 - Vegetační úpravy'!F40</f>
        <v>0</v>
      </c>
      <c r="BD143" s="141">
        <f>'801 - Vegetační úpravy'!F41</f>
        <v>0</v>
      </c>
      <c r="BE143" s="4"/>
      <c r="BT143" s="142" t="s">
        <v>92</v>
      </c>
      <c r="BV143" s="142" t="s">
        <v>78</v>
      </c>
      <c r="BW143" s="142" t="s">
        <v>212</v>
      </c>
      <c r="BX143" s="142" t="s">
        <v>210</v>
      </c>
      <c r="CL143" s="142" t="s">
        <v>1</v>
      </c>
    </row>
    <row r="144" s="7" customFormat="1" ht="16.5" customHeight="1">
      <c r="A144" s="7"/>
      <c r="B144" s="120"/>
      <c r="C144" s="121"/>
      <c r="D144" s="122" t="s">
        <v>213</v>
      </c>
      <c r="E144" s="122"/>
      <c r="F144" s="122"/>
      <c r="G144" s="122"/>
      <c r="H144" s="122"/>
      <c r="I144" s="123"/>
      <c r="J144" s="122" t="s">
        <v>214</v>
      </c>
      <c r="K144" s="122"/>
      <c r="L144" s="122"/>
      <c r="M144" s="122"/>
      <c r="N144" s="122"/>
      <c r="O144" s="122"/>
      <c r="P144" s="122"/>
      <c r="Q144" s="122"/>
      <c r="R144" s="122"/>
      <c r="S144" s="122"/>
      <c r="T144" s="122"/>
      <c r="U144" s="122"/>
      <c r="V144" s="122"/>
      <c r="W144" s="122"/>
      <c r="X144" s="122"/>
      <c r="Y144" s="122"/>
      <c r="Z144" s="122"/>
      <c r="AA144" s="122"/>
      <c r="AB144" s="122"/>
      <c r="AC144" s="122"/>
      <c r="AD144" s="122"/>
      <c r="AE144" s="122"/>
      <c r="AF144" s="122"/>
      <c r="AG144" s="124">
        <f>ROUND(AG145+AG147+AG149+AG151+AG153+AG155+AG157+AG159+AG161+AG163,2)</f>
        <v>0</v>
      </c>
      <c r="AH144" s="123"/>
      <c r="AI144" s="123"/>
      <c r="AJ144" s="123"/>
      <c r="AK144" s="123"/>
      <c r="AL144" s="123"/>
      <c r="AM144" s="123"/>
      <c r="AN144" s="125">
        <f>SUM(AG144,AT144)</f>
        <v>0</v>
      </c>
      <c r="AO144" s="123"/>
      <c r="AP144" s="123"/>
      <c r="AQ144" s="126" t="s">
        <v>82</v>
      </c>
      <c r="AR144" s="127"/>
      <c r="AS144" s="128">
        <f>ROUND(AS145+AS147+AS149+AS151+AS153+AS155+AS157+AS159+AS161+AS163,2)</f>
        <v>0</v>
      </c>
      <c r="AT144" s="129">
        <f>ROUND(SUM(AV144:AW144),2)</f>
        <v>0</v>
      </c>
      <c r="AU144" s="130">
        <f>ROUND(AU145+AU147+AU149+AU151+AU153+AU155+AU157+AU159+AU161+AU163,5)</f>
        <v>0</v>
      </c>
      <c r="AV144" s="129">
        <f>ROUND(AZ144*L29,2)</f>
        <v>0</v>
      </c>
      <c r="AW144" s="129">
        <f>ROUND(BA144*L30,2)</f>
        <v>0</v>
      </c>
      <c r="AX144" s="129">
        <f>ROUND(BB144*L29,2)</f>
        <v>0</v>
      </c>
      <c r="AY144" s="129">
        <f>ROUND(BC144*L30,2)</f>
        <v>0</v>
      </c>
      <c r="AZ144" s="129">
        <f>ROUND(AZ145+AZ147+AZ149+AZ151+AZ153+AZ155+AZ157+AZ159+AZ161+AZ163,2)</f>
        <v>0</v>
      </c>
      <c r="BA144" s="129">
        <f>ROUND(BA145+BA147+BA149+BA151+BA153+BA155+BA157+BA159+BA161+BA163,2)</f>
        <v>0</v>
      </c>
      <c r="BB144" s="129">
        <f>ROUND(BB145+BB147+BB149+BB151+BB153+BB155+BB157+BB159+BB161+BB163,2)</f>
        <v>0</v>
      </c>
      <c r="BC144" s="129">
        <f>ROUND(BC145+BC147+BC149+BC151+BC153+BC155+BC157+BC159+BC161+BC163,2)</f>
        <v>0</v>
      </c>
      <c r="BD144" s="131">
        <f>ROUND(BD145+BD147+BD149+BD151+BD153+BD155+BD157+BD159+BD161+BD163,2)</f>
        <v>0</v>
      </c>
      <c r="BE144" s="7"/>
      <c r="BS144" s="132" t="s">
        <v>75</v>
      </c>
      <c r="BT144" s="132" t="s">
        <v>83</v>
      </c>
      <c r="BU144" s="132" t="s">
        <v>77</v>
      </c>
      <c r="BV144" s="132" t="s">
        <v>78</v>
      </c>
      <c r="BW144" s="132" t="s">
        <v>215</v>
      </c>
      <c r="BX144" s="132" t="s">
        <v>5</v>
      </c>
      <c r="CL144" s="132" t="s">
        <v>1</v>
      </c>
      <c r="CM144" s="132" t="s">
        <v>85</v>
      </c>
    </row>
    <row r="145" s="4" customFormat="1" ht="23.25" customHeight="1">
      <c r="A145" s="4"/>
      <c r="B145" s="71"/>
      <c r="C145" s="133"/>
      <c r="D145" s="133"/>
      <c r="E145" s="134" t="s">
        <v>216</v>
      </c>
      <c r="F145" s="134"/>
      <c r="G145" s="134"/>
      <c r="H145" s="134"/>
      <c r="I145" s="134"/>
      <c r="J145" s="133"/>
      <c r="K145" s="134" t="s">
        <v>87</v>
      </c>
      <c r="L145" s="134"/>
      <c r="M145" s="134"/>
      <c r="N145" s="134"/>
      <c r="O145" s="134"/>
      <c r="P145" s="134"/>
      <c r="Q145" s="134"/>
      <c r="R145" s="134"/>
      <c r="S145" s="134"/>
      <c r="T145" s="134"/>
      <c r="U145" s="134"/>
      <c r="V145" s="134"/>
      <c r="W145" s="134"/>
      <c r="X145" s="134"/>
      <c r="Y145" s="134"/>
      <c r="Z145" s="134"/>
      <c r="AA145" s="134"/>
      <c r="AB145" s="134"/>
      <c r="AC145" s="134"/>
      <c r="AD145" s="134"/>
      <c r="AE145" s="134"/>
      <c r="AF145" s="134"/>
      <c r="AG145" s="135">
        <f>ROUND(AG146,2)</f>
        <v>0</v>
      </c>
      <c r="AH145" s="133"/>
      <c r="AI145" s="133"/>
      <c r="AJ145" s="133"/>
      <c r="AK145" s="133"/>
      <c r="AL145" s="133"/>
      <c r="AM145" s="133"/>
      <c r="AN145" s="136">
        <f>SUM(AG145,AT145)</f>
        <v>0</v>
      </c>
      <c r="AO145" s="133"/>
      <c r="AP145" s="133"/>
      <c r="AQ145" s="137" t="s">
        <v>88</v>
      </c>
      <c r="AR145" s="73"/>
      <c r="AS145" s="138">
        <f>ROUND(AS146,2)</f>
        <v>0</v>
      </c>
      <c r="AT145" s="139">
        <f>ROUND(SUM(AV145:AW145),2)</f>
        <v>0</v>
      </c>
      <c r="AU145" s="140">
        <f>ROUND(AU146,5)</f>
        <v>0</v>
      </c>
      <c r="AV145" s="139">
        <f>ROUND(AZ145*L29,2)</f>
        <v>0</v>
      </c>
      <c r="AW145" s="139">
        <f>ROUND(BA145*L30,2)</f>
        <v>0</v>
      </c>
      <c r="AX145" s="139">
        <f>ROUND(BB145*L29,2)</f>
        <v>0</v>
      </c>
      <c r="AY145" s="139">
        <f>ROUND(BC145*L30,2)</f>
        <v>0</v>
      </c>
      <c r="AZ145" s="139">
        <f>ROUND(AZ146,2)</f>
        <v>0</v>
      </c>
      <c r="BA145" s="139">
        <f>ROUND(BA146,2)</f>
        <v>0</v>
      </c>
      <c r="BB145" s="139">
        <f>ROUND(BB146,2)</f>
        <v>0</v>
      </c>
      <c r="BC145" s="139">
        <f>ROUND(BC146,2)</f>
        <v>0</v>
      </c>
      <c r="BD145" s="141">
        <f>ROUND(BD146,2)</f>
        <v>0</v>
      </c>
      <c r="BE145" s="4"/>
      <c r="BS145" s="142" t="s">
        <v>75</v>
      </c>
      <c r="BT145" s="142" t="s">
        <v>85</v>
      </c>
      <c r="BU145" s="142" t="s">
        <v>77</v>
      </c>
      <c r="BV145" s="142" t="s">
        <v>78</v>
      </c>
      <c r="BW145" s="142" t="s">
        <v>217</v>
      </c>
      <c r="BX145" s="142" t="s">
        <v>215</v>
      </c>
      <c r="CL145" s="142" t="s">
        <v>1</v>
      </c>
    </row>
    <row r="146" s="4" customFormat="1" ht="16.5" customHeight="1">
      <c r="A146" s="143" t="s">
        <v>90</v>
      </c>
      <c r="B146" s="71"/>
      <c r="C146" s="133"/>
      <c r="D146" s="133"/>
      <c r="E146" s="133"/>
      <c r="F146" s="134" t="s">
        <v>218</v>
      </c>
      <c r="G146" s="134"/>
      <c r="H146" s="134"/>
      <c r="I146" s="134"/>
      <c r="J146" s="134"/>
      <c r="K146" s="133"/>
      <c r="L146" s="134" t="s">
        <v>87</v>
      </c>
      <c r="M146" s="134"/>
      <c r="N146" s="134"/>
      <c r="O146" s="134"/>
      <c r="P146" s="134"/>
      <c r="Q146" s="134"/>
      <c r="R146" s="134"/>
      <c r="S146" s="134"/>
      <c r="T146" s="134"/>
      <c r="U146" s="134"/>
      <c r="V146" s="134"/>
      <c r="W146" s="134"/>
      <c r="X146" s="134"/>
      <c r="Y146" s="134"/>
      <c r="Z146" s="134"/>
      <c r="AA146" s="134"/>
      <c r="AB146" s="134"/>
      <c r="AC146" s="134"/>
      <c r="AD146" s="134"/>
      <c r="AE146" s="134"/>
      <c r="AF146" s="134"/>
      <c r="AG146" s="136">
        <f>'000.B - Vedlejší a ostatn...'!J34</f>
        <v>0</v>
      </c>
      <c r="AH146" s="133"/>
      <c r="AI146" s="133"/>
      <c r="AJ146" s="133"/>
      <c r="AK146" s="133"/>
      <c r="AL146" s="133"/>
      <c r="AM146" s="133"/>
      <c r="AN146" s="136">
        <f>SUM(AG146,AT146)</f>
        <v>0</v>
      </c>
      <c r="AO146" s="133"/>
      <c r="AP146" s="133"/>
      <c r="AQ146" s="137" t="s">
        <v>88</v>
      </c>
      <c r="AR146" s="73"/>
      <c r="AS146" s="138">
        <v>0</v>
      </c>
      <c r="AT146" s="139">
        <f>ROUND(SUM(AV146:AW146),2)</f>
        <v>0</v>
      </c>
      <c r="AU146" s="140">
        <f>'000.B - Vedlejší a ostatn...'!P129</f>
        <v>0</v>
      </c>
      <c r="AV146" s="139">
        <f>'000.B - Vedlejší a ostatn...'!J37</f>
        <v>0</v>
      </c>
      <c r="AW146" s="139">
        <f>'000.B - Vedlejší a ostatn...'!J38</f>
        <v>0</v>
      </c>
      <c r="AX146" s="139">
        <f>'000.B - Vedlejší a ostatn...'!J39</f>
        <v>0</v>
      </c>
      <c r="AY146" s="139">
        <f>'000.B - Vedlejší a ostatn...'!J40</f>
        <v>0</v>
      </c>
      <c r="AZ146" s="139">
        <f>'000.B - Vedlejší a ostatn...'!F37</f>
        <v>0</v>
      </c>
      <c r="BA146" s="139">
        <f>'000.B - Vedlejší a ostatn...'!F38</f>
        <v>0</v>
      </c>
      <c r="BB146" s="139">
        <f>'000.B - Vedlejší a ostatn...'!F39</f>
        <v>0</v>
      </c>
      <c r="BC146" s="139">
        <f>'000.B - Vedlejší a ostatn...'!F40</f>
        <v>0</v>
      </c>
      <c r="BD146" s="141">
        <f>'000.B - Vedlejší a ostatn...'!F41</f>
        <v>0</v>
      </c>
      <c r="BE146" s="4"/>
      <c r="BT146" s="142" t="s">
        <v>92</v>
      </c>
      <c r="BV146" s="142" t="s">
        <v>78</v>
      </c>
      <c r="BW146" s="142" t="s">
        <v>219</v>
      </c>
      <c r="BX146" s="142" t="s">
        <v>217</v>
      </c>
      <c r="CL146" s="142" t="s">
        <v>1</v>
      </c>
    </row>
    <row r="147" s="4" customFormat="1" ht="23.25" customHeight="1">
      <c r="A147" s="4"/>
      <c r="B147" s="71"/>
      <c r="C147" s="133"/>
      <c r="D147" s="133"/>
      <c r="E147" s="134" t="s">
        <v>220</v>
      </c>
      <c r="F147" s="134"/>
      <c r="G147" s="134"/>
      <c r="H147" s="134"/>
      <c r="I147" s="134"/>
      <c r="J147" s="133"/>
      <c r="K147" s="134" t="s">
        <v>100</v>
      </c>
      <c r="L147" s="134"/>
      <c r="M147" s="134"/>
      <c r="N147" s="134"/>
      <c r="O147" s="134"/>
      <c r="P147" s="134"/>
      <c r="Q147" s="134"/>
      <c r="R147" s="134"/>
      <c r="S147" s="134"/>
      <c r="T147" s="134"/>
      <c r="U147" s="134"/>
      <c r="V147" s="134"/>
      <c r="W147" s="134"/>
      <c r="X147" s="134"/>
      <c r="Y147" s="134"/>
      <c r="Z147" s="134"/>
      <c r="AA147" s="134"/>
      <c r="AB147" s="134"/>
      <c r="AC147" s="134"/>
      <c r="AD147" s="134"/>
      <c r="AE147" s="134"/>
      <c r="AF147" s="134"/>
      <c r="AG147" s="135">
        <f>ROUND(AG148,2)</f>
        <v>0</v>
      </c>
      <c r="AH147" s="133"/>
      <c r="AI147" s="133"/>
      <c r="AJ147" s="133"/>
      <c r="AK147" s="133"/>
      <c r="AL147" s="133"/>
      <c r="AM147" s="133"/>
      <c r="AN147" s="136">
        <f>SUM(AG147,AT147)</f>
        <v>0</v>
      </c>
      <c r="AO147" s="133"/>
      <c r="AP147" s="133"/>
      <c r="AQ147" s="137" t="s">
        <v>88</v>
      </c>
      <c r="AR147" s="73"/>
      <c r="AS147" s="138">
        <f>ROUND(AS148,2)</f>
        <v>0</v>
      </c>
      <c r="AT147" s="139">
        <f>ROUND(SUM(AV147:AW147),2)</f>
        <v>0</v>
      </c>
      <c r="AU147" s="140">
        <f>ROUND(AU148,5)</f>
        <v>0</v>
      </c>
      <c r="AV147" s="139">
        <f>ROUND(AZ147*L29,2)</f>
        <v>0</v>
      </c>
      <c r="AW147" s="139">
        <f>ROUND(BA147*L30,2)</f>
        <v>0</v>
      </c>
      <c r="AX147" s="139">
        <f>ROUND(BB147*L29,2)</f>
        <v>0</v>
      </c>
      <c r="AY147" s="139">
        <f>ROUND(BC147*L30,2)</f>
        <v>0</v>
      </c>
      <c r="AZ147" s="139">
        <f>ROUND(AZ148,2)</f>
        <v>0</v>
      </c>
      <c r="BA147" s="139">
        <f>ROUND(BA148,2)</f>
        <v>0</v>
      </c>
      <c r="BB147" s="139">
        <f>ROUND(BB148,2)</f>
        <v>0</v>
      </c>
      <c r="BC147" s="139">
        <f>ROUND(BC148,2)</f>
        <v>0</v>
      </c>
      <c r="BD147" s="141">
        <f>ROUND(BD148,2)</f>
        <v>0</v>
      </c>
      <c r="BE147" s="4"/>
      <c r="BS147" s="142" t="s">
        <v>75</v>
      </c>
      <c r="BT147" s="142" t="s">
        <v>85</v>
      </c>
      <c r="BU147" s="142" t="s">
        <v>77</v>
      </c>
      <c r="BV147" s="142" t="s">
        <v>78</v>
      </c>
      <c r="BW147" s="142" t="s">
        <v>221</v>
      </c>
      <c r="BX147" s="142" t="s">
        <v>215</v>
      </c>
      <c r="CL147" s="142" t="s">
        <v>1</v>
      </c>
    </row>
    <row r="148" s="4" customFormat="1" ht="16.5" customHeight="1">
      <c r="A148" s="143" t="s">
        <v>90</v>
      </c>
      <c r="B148" s="71"/>
      <c r="C148" s="133"/>
      <c r="D148" s="133"/>
      <c r="E148" s="133"/>
      <c r="F148" s="134" t="s">
        <v>222</v>
      </c>
      <c r="G148" s="134"/>
      <c r="H148" s="134"/>
      <c r="I148" s="134"/>
      <c r="J148" s="134"/>
      <c r="K148" s="133"/>
      <c r="L148" s="134" t="s">
        <v>223</v>
      </c>
      <c r="M148" s="134"/>
      <c r="N148" s="134"/>
      <c r="O148" s="134"/>
      <c r="P148" s="134"/>
      <c r="Q148" s="134"/>
      <c r="R148" s="134"/>
      <c r="S148" s="134"/>
      <c r="T148" s="134"/>
      <c r="U148" s="134"/>
      <c r="V148" s="134"/>
      <c r="W148" s="134"/>
      <c r="X148" s="134"/>
      <c r="Y148" s="134"/>
      <c r="Z148" s="134"/>
      <c r="AA148" s="134"/>
      <c r="AB148" s="134"/>
      <c r="AC148" s="134"/>
      <c r="AD148" s="134"/>
      <c r="AE148" s="134"/>
      <c r="AF148" s="134"/>
      <c r="AG148" s="136">
        <f>'101.B - II-610 ulice Praž...'!J34</f>
        <v>0</v>
      </c>
      <c r="AH148" s="133"/>
      <c r="AI148" s="133"/>
      <c r="AJ148" s="133"/>
      <c r="AK148" s="133"/>
      <c r="AL148" s="133"/>
      <c r="AM148" s="133"/>
      <c r="AN148" s="136">
        <f>SUM(AG148,AT148)</f>
        <v>0</v>
      </c>
      <c r="AO148" s="133"/>
      <c r="AP148" s="133"/>
      <c r="AQ148" s="137" t="s">
        <v>88</v>
      </c>
      <c r="AR148" s="73"/>
      <c r="AS148" s="138">
        <v>0</v>
      </c>
      <c r="AT148" s="139">
        <f>ROUND(SUM(AV148:AW148),2)</f>
        <v>0</v>
      </c>
      <c r="AU148" s="140">
        <f>'101.B - II-610 ulice Praž...'!P130</f>
        <v>0</v>
      </c>
      <c r="AV148" s="139">
        <f>'101.B - II-610 ulice Praž...'!J37</f>
        <v>0</v>
      </c>
      <c r="AW148" s="139">
        <f>'101.B - II-610 ulice Praž...'!J38</f>
        <v>0</v>
      </c>
      <c r="AX148" s="139">
        <f>'101.B - II-610 ulice Praž...'!J39</f>
        <v>0</v>
      </c>
      <c r="AY148" s="139">
        <f>'101.B - II-610 ulice Praž...'!J40</f>
        <v>0</v>
      </c>
      <c r="AZ148" s="139">
        <f>'101.B - II-610 ulice Praž...'!F37</f>
        <v>0</v>
      </c>
      <c r="BA148" s="139">
        <f>'101.B - II-610 ulice Praž...'!F38</f>
        <v>0</v>
      </c>
      <c r="BB148" s="139">
        <f>'101.B - II-610 ulice Praž...'!F39</f>
        <v>0</v>
      </c>
      <c r="BC148" s="139">
        <f>'101.B - II-610 ulice Praž...'!F40</f>
        <v>0</v>
      </c>
      <c r="BD148" s="141">
        <f>'101.B - II-610 ulice Praž...'!F41</f>
        <v>0</v>
      </c>
      <c r="BE148" s="4"/>
      <c r="BT148" s="142" t="s">
        <v>92</v>
      </c>
      <c r="BV148" s="142" t="s">
        <v>78</v>
      </c>
      <c r="BW148" s="142" t="s">
        <v>224</v>
      </c>
      <c r="BX148" s="142" t="s">
        <v>221</v>
      </c>
      <c r="CL148" s="142" t="s">
        <v>1</v>
      </c>
    </row>
    <row r="149" s="4" customFormat="1" ht="23.25" customHeight="1">
      <c r="A149" s="4"/>
      <c r="B149" s="71"/>
      <c r="C149" s="133"/>
      <c r="D149" s="133"/>
      <c r="E149" s="134" t="s">
        <v>225</v>
      </c>
      <c r="F149" s="134"/>
      <c r="G149" s="134"/>
      <c r="H149" s="134"/>
      <c r="I149" s="134"/>
      <c r="J149" s="133"/>
      <c r="K149" s="134" t="s">
        <v>106</v>
      </c>
      <c r="L149" s="134"/>
      <c r="M149" s="134"/>
      <c r="N149" s="134"/>
      <c r="O149" s="134"/>
      <c r="P149" s="134"/>
      <c r="Q149" s="134"/>
      <c r="R149" s="134"/>
      <c r="S149" s="134"/>
      <c r="T149" s="134"/>
      <c r="U149" s="134"/>
      <c r="V149" s="134"/>
      <c r="W149" s="134"/>
      <c r="X149" s="134"/>
      <c r="Y149" s="134"/>
      <c r="Z149" s="134"/>
      <c r="AA149" s="134"/>
      <c r="AB149" s="134"/>
      <c r="AC149" s="134"/>
      <c r="AD149" s="134"/>
      <c r="AE149" s="134"/>
      <c r="AF149" s="134"/>
      <c r="AG149" s="135">
        <f>ROUND(AG150,2)</f>
        <v>0</v>
      </c>
      <c r="AH149" s="133"/>
      <c r="AI149" s="133"/>
      <c r="AJ149" s="133"/>
      <c r="AK149" s="133"/>
      <c r="AL149" s="133"/>
      <c r="AM149" s="133"/>
      <c r="AN149" s="136">
        <f>SUM(AG149,AT149)</f>
        <v>0</v>
      </c>
      <c r="AO149" s="133"/>
      <c r="AP149" s="133"/>
      <c r="AQ149" s="137" t="s">
        <v>88</v>
      </c>
      <c r="AR149" s="73"/>
      <c r="AS149" s="138">
        <f>ROUND(AS150,2)</f>
        <v>0</v>
      </c>
      <c r="AT149" s="139">
        <f>ROUND(SUM(AV149:AW149),2)</f>
        <v>0</v>
      </c>
      <c r="AU149" s="140">
        <f>ROUND(AU150,5)</f>
        <v>0</v>
      </c>
      <c r="AV149" s="139">
        <f>ROUND(AZ149*L29,2)</f>
        <v>0</v>
      </c>
      <c r="AW149" s="139">
        <f>ROUND(BA149*L30,2)</f>
        <v>0</v>
      </c>
      <c r="AX149" s="139">
        <f>ROUND(BB149*L29,2)</f>
        <v>0</v>
      </c>
      <c r="AY149" s="139">
        <f>ROUND(BC149*L30,2)</f>
        <v>0</v>
      </c>
      <c r="AZ149" s="139">
        <f>ROUND(AZ150,2)</f>
        <v>0</v>
      </c>
      <c r="BA149" s="139">
        <f>ROUND(BA150,2)</f>
        <v>0</v>
      </c>
      <c r="BB149" s="139">
        <f>ROUND(BB150,2)</f>
        <v>0</v>
      </c>
      <c r="BC149" s="139">
        <f>ROUND(BC150,2)</f>
        <v>0</v>
      </c>
      <c r="BD149" s="141">
        <f>ROUND(BD150,2)</f>
        <v>0</v>
      </c>
      <c r="BE149" s="4"/>
      <c r="BS149" s="142" t="s">
        <v>75</v>
      </c>
      <c r="BT149" s="142" t="s">
        <v>85</v>
      </c>
      <c r="BU149" s="142" t="s">
        <v>77</v>
      </c>
      <c r="BV149" s="142" t="s">
        <v>78</v>
      </c>
      <c r="BW149" s="142" t="s">
        <v>226</v>
      </c>
      <c r="BX149" s="142" t="s">
        <v>215</v>
      </c>
      <c r="CL149" s="142" t="s">
        <v>1</v>
      </c>
    </row>
    <row r="150" s="4" customFormat="1" ht="16.5" customHeight="1">
      <c r="A150" s="143" t="s">
        <v>90</v>
      </c>
      <c r="B150" s="71"/>
      <c r="C150" s="133"/>
      <c r="D150" s="133"/>
      <c r="E150" s="133"/>
      <c r="F150" s="134" t="s">
        <v>227</v>
      </c>
      <c r="G150" s="134"/>
      <c r="H150" s="134"/>
      <c r="I150" s="134"/>
      <c r="J150" s="134"/>
      <c r="K150" s="133"/>
      <c r="L150" s="134" t="s">
        <v>228</v>
      </c>
      <c r="M150" s="134"/>
      <c r="N150" s="134"/>
      <c r="O150" s="134"/>
      <c r="P150" s="134"/>
      <c r="Q150" s="134"/>
      <c r="R150" s="134"/>
      <c r="S150" s="134"/>
      <c r="T150" s="134"/>
      <c r="U150" s="134"/>
      <c r="V150" s="134"/>
      <c r="W150" s="134"/>
      <c r="X150" s="134"/>
      <c r="Y150" s="134"/>
      <c r="Z150" s="134"/>
      <c r="AA150" s="134"/>
      <c r="AB150" s="134"/>
      <c r="AC150" s="134"/>
      <c r="AD150" s="134"/>
      <c r="AE150" s="134"/>
      <c r="AF150" s="134"/>
      <c r="AG150" s="136">
        <f>'102.B - II-272 ulice Brat...'!J34</f>
        <v>0</v>
      </c>
      <c r="AH150" s="133"/>
      <c r="AI150" s="133"/>
      <c r="AJ150" s="133"/>
      <c r="AK150" s="133"/>
      <c r="AL150" s="133"/>
      <c r="AM150" s="133"/>
      <c r="AN150" s="136">
        <f>SUM(AG150,AT150)</f>
        <v>0</v>
      </c>
      <c r="AO150" s="133"/>
      <c r="AP150" s="133"/>
      <c r="AQ150" s="137" t="s">
        <v>88</v>
      </c>
      <c r="AR150" s="73"/>
      <c r="AS150" s="138">
        <v>0</v>
      </c>
      <c r="AT150" s="139">
        <f>ROUND(SUM(AV150:AW150),2)</f>
        <v>0</v>
      </c>
      <c r="AU150" s="140">
        <f>'102.B - II-272 ulice Brat...'!P131</f>
        <v>0</v>
      </c>
      <c r="AV150" s="139">
        <f>'102.B - II-272 ulice Brat...'!J37</f>
        <v>0</v>
      </c>
      <c r="AW150" s="139">
        <f>'102.B - II-272 ulice Brat...'!J38</f>
        <v>0</v>
      </c>
      <c r="AX150" s="139">
        <f>'102.B - II-272 ulice Brat...'!J39</f>
        <v>0</v>
      </c>
      <c r="AY150" s="139">
        <f>'102.B - II-272 ulice Brat...'!J40</f>
        <v>0</v>
      </c>
      <c r="AZ150" s="139">
        <f>'102.B - II-272 ulice Brat...'!F37</f>
        <v>0</v>
      </c>
      <c r="BA150" s="139">
        <f>'102.B - II-272 ulice Brat...'!F38</f>
        <v>0</v>
      </c>
      <c r="BB150" s="139">
        <f>'102.B - II-272 ulice Brat...'!F39</f>
        <v>0</v>
      </c>
      <c r="BC150" s="139">
        <f>'102.B - II-272 ulice Brat...'!F40</f>
        <v>0</v>
      </c>
      <c r="BD150" s="141">
        <f>'102.B - II-272 ulice Brat...'!F41</f>
        <v>0</v>
      </c>
      <c r="BE150" s="4"/>
      <c r="BT150" s="142" t="s">
        <v>92</v>
      </c>
      <c r="BV150" s="142" t="s">
        <v>78</v>
      </c>
      <c r="BW150" s="142" t="s">
        <v>229</v>
      </c>
      <c r="BX150" s="142" t="s">
        <v>226</v>
      </c>
      <c r="CL150" s="142" t="s">
        <v>1</v>
      </c>
    </row>
    <row r="151" s="4" customFormat="1" ht="23.25" customHeight="1">
      <c r="A151" s="4"/>
      <c r="B151" s="71"/>
      <c r="C151" s="133"/>
      <c r="D151" s="133"/>
      <c r="E151" s="134" t="s">
        <v>230</v>
      </c>
      <c r="F151" s="134"/>
      <c r="G151" s="134"/>
      <c r="H151" s="134"/>
      <c r="I151" s="134"/>
      <c r="J151" s="133"/>
      <c r="K151" s="134" t="s">
        <v>112</v>
      </c>
      <c r="L151" s="134"/>
      <c r="M151" s="134"/>
      <c r="N151" s="134"/>
      <c r="O151" s="134"/>
      <c r="P151" s="134"/>
      <c r="Q151" s="134"/>
      <c r="R151" s="134"/>
      <c r="S151" s="134"/>
      <c r="T151" s="134"/>
      <c r="U151" s="134"/>
      <c r="V151" s="134"/>
      <c r="W151" s="134"/>
      <c r="X151" s="134"/>
      <c r="Y151" s="134"/>
      <c r="Z151" s="134"/>
      <c r="AA151" s="134"/>
      <c r="AB151" s="134"/>
      <c r="AC151" s="134"/>
      <c r="AD151" s="134"/>
      <c r="AE151" s="134"/>
      <c r="AF151" s="134"/>
      <c r="AG151" s="135">
        <f>ROUND(AG152,2)</f>
        <v>0</v>
      </c>
      <c r="AH151" s="133"/>
      <c r="AI151" s="133"/>
      <c r="AJ151" s="133"/>
      <c r="AK151" s="133"/>
      <c r="AL151" s="133"/>
      <c r="AM151" s="133"/>
      <c r="AN151" s="136">
        <f>SUM(AG151,AT151)</f>
        <v>0</v>
      </c>
      <c r="AO151" s="133"/>
      <c r="AP151" s="133"/>
      <c r="AQ151" s="137" t="s">
        <v>88</v>
      </c>
      <c r="AR151" s="73"/>
      <c r="AS151" s="138">
        <f>ROUND(AS152,2)</f>
        <v>0</v>
      </c>
      <c r="AT151" s="139">
        <f>ROUND(SUM(AV151:AW151),2)</f>
        <v>0</v>
      </c>
      <c r="AU151" s="140">
        <f>ROUND(AU152,5)</f>
        <v>0</v>
      </c>
      <c r="AV151" s="139">
        <f>ROUND(AZ151*L29,2)</f>
        <v>0</v>
      </c>
      <c r="AW151" s="139">
        <f>ROUND(BA151*L30,2)</f>
        <v>0</v>
      </c>
      <c r="AX151" s="139">
        <f>ROUND(BB151*L29,2)</f>
        <v>0</v>
      </c>
      <c r="AY151" s="139">
        <f>ROUND(BC151*L30,2)</f>
        <v>0</v>
      </c>
      <c r="AZ151" s="139">
        <f>ROUND(AZ152,2)</f>
        <v>0</v>
      </c>
      <c r="BA151" s="139">
        <f>ROUND(BA152,2)</f>
        <v>0</v>
      </c>
      <c r="BB151" s="139">
        <f>ROUND(BB152,2)</f>
        <v>0</v>
      </c>
      <c r="BC151" s="139">
        <f>ROUND(BC152,2)</f>
        <v>0</v>
      </c>
      <c r="BD151" s="141">
        <f>ROUND(BD152,2)</f>
        <v>0</v>
      </c>
      <c r="BE151" s="4"/>
      <c r="BS151" s="142" t="s">
        <v>75</v>
      </c>
      <c r="BT151" s="142" t="s">
        <v>85</v>
      </c>
      <c r="BU151" s="142" t="s">
        <v>77</v>
      </c>
      <c r="BV151" s="142" t="s">
        <v>78</v>
      </c>
      <c r="BW151" s="142" t="s">
        <v>231</v>
      </c>
      <c r="BX151" s="142" t="s">
        <v>215</v>
      </c>
      <c r="CL151" s="142" t="s">
        <v>1</v>
      </c>
    </row>
    <row r="152" s="4" customFormat="1" ht="23.25" customHeight="1">
      <c r="A152" s="143" t="s">
        <v>90</v>
      </c>
      <c r="B152" s="71"/>
      <c r="C152" s="133"/>
      <c r="D152" s="133"/>
      <c r="E152" s="133"/>
      <c r="F152" s="134" t="s">
        <v>232</v>
      </c>
      <c r="G152" s="134"/>
      <c r="H152" s="134"/>
      <c r="I152" s="134"/>
      <c r="J152" s="134"/>
      <c r="K152" s="133"/>
      <c r="L152" s="134" t="s">
        <v>233</v>
      </c>
      <c r="M152" s="134"/>
      <c r="N152" s="134"/>
      <c r="O152" s="134"/>
      <c r="P152" s="134"/>
      <c r="Q152" s="134"/>
      <c r="R152" s="134"/>
      <c r="S152" s="134"/>
      <c r="T152" s="134"/>
      <c r="U152" s="134"/>
      <c r="V152" s="134"/>
      <c r="W152" s="134"/>
      <c r="X152" s="134"/>
      <c r="Y152" s="134"/>
      <c r="Z152" s="134"/>
      <c r="AA152" s="134"/>
      <c r="AB152" s="134"/>
      <c r="AC152" s="134"/>
      <c r="AD152" s="134"/>
      <c r="AE152" s="134"/>
      <c r="AF152" s="134"/>
      <c r="AG152" s="136">
        <f>'103.B -  II-272 třída Osv...'!J34</f>
        <v>0</v>
      </c>
      <c r="AH152" s="133"/>
      <c r="AI152" s="133"/>
      <c r="AJ152" s="133"/>
      <c r="AK152" s="133"/>
      <c r="AL152" s="133"/>
      <c r="AM152" s="133"/>
      <c r="AN152" s="136">
        <f>SUM(AG152,AT152)</f>
        <v>0</v>
      </c>
      <c r="AO152" s="133"/>
      <c r="AP152" s="133"/>
      <c r="AQ152" s="137" t="s">
        <v>88</v>
      </c>
      <c r="AR152" s="73"/>
      <c r="AS152" s="138">
        <v>0</v>
      </c>
      <c r="AT152" s="139">
        <f>ROUND(SUM(AV152:AW152),2)</f>
        <v>0</v>
      </c>
      <c r="AU152" s="140">
        <f>'103.B -  II-272 třída Osv...'!P130</f>
        <v>0</v>
      </c>
      <c r="AV152" s="139">
        <f>'103.B -  II-272 třída Osv...'!J37</f>
        <v>0</v>
      </c>
      <c r="AW152" s="139">
        <f>'103.B -  II-272 třída Osv...'!J38</f>
        <v>0</v>
      </c>
      <c r="AX152" s="139">
        <f>'103.B -  II-272 třída Osv...'!J39</f>
        <v>0</v>
      </c>
      <c r="AY152" s="139">
        <f>'103.B -  II-272 třída Osv...'!J40</f>
        <v>0</v>
      </c>
      <c r="AZ152" s="139">
        <f>'103.B -  II-272 třída Osv...'!F37</f>
        <v>0</v>
      </c>
      <c r="BA152" s="139">
        <f>'103.B -  II-272 třída Osv...'!F38</f>
        <v>0</v>
      </c>
      <c r="BB152" s="139">
        <f>'103.B -  II-272 třída Osv...'!F39</f>
        <v>0</v>
      </c>
      <c r="BC152" s="139">
        <f>'103.B -  II-272 třída Osv...'!F40</f>
        <v>0</v>
      </c>
      <c r="BD152" s="141">
        <f>'103.B -  II-272 třída Osv...'!F41</f>
        <v>0</v>
      </c>
      <c r="BE152" s="4"/>
      <c r="BT152" s="142" t="s">
        <v>92</v>
      </c>
      <c r="BV152" s="142" t="s">
        <v>78</v>
      </c>
      <c r="BW152" s="142" t="s">
        <v>234</v>
      </c>
      <c r="BX152" s="142" t="s">
        <v>231</v>
      </c>
      <c r="CL152" s="142" t="s">
        <v>1</v>
      </c>
    </row>
    <row r="153" s="4" customFormat="1" ht="16.5" customHeight="1">
      <c r="A153" s="4"/>
      <c r="B153" s="71"/>
      <c r="C153" s="133"/>
      <c r="D153" s="133"/>
      <c r="E153" s="134" t="s">
        <v>235</v>
      </c>
      <c r="F153" s="134"/>
      <c r="G153" s="134"/>
      <c r="H153" s="134"/>
      <c r="I153" s="134"/>
      <c r="J153" s="133"/>
      <c r="K153" s="134" t="s">
        <v>236</v>
      </c>
      <c r="L153" s="134"/>
      <c r="M153" s="134"/>
      <c r="N153" s="134"/>
      <c r="O153" s="134"/>
      <c r="P153" s="134"/>
      <c r="Q153" s="134"/>
      <c r="R153" s="134"/>
      <c r="S153" s="134"/>
      <c r="T153" s="134"/>
      <c r="U153" s="134"/>
      <c r="V153" s="134"/>
      <c r="W153" s="134"/>
      <c r="X153" s="134"/>
      <c r="Y153" s="134"/>
      <c r="Z153" s="134"/>
      <c r="AA153" s="134"/>
      <c r="AB153" s="134"/>
      <c r="AC153" s="134"/>
      <c r="AD153" s="134"/>
      <c r="AE153" s="134"/>
      <c r="AF153" s="134"/>
      <c r="AG153" s="135">
        <f>ROUND(AG154,2)</f>
        <v>0</v>
      </c>
      <c r="AH153" s="133"/>
      <c r="AI153" s="133"/>
      <c r="AJ153" s="133"/>
      <c r="AK153" s="133"/>
      <c r="AL153" s="133"/>
      <c r="AM153" s="133"/>
      <c r="AN153" s="136">
        <f>SUM(AG153,AT153)</f>
        <v>0</v>
      </c>
      <c r="AO153" s="133"/>
      <c r="AP153" s="133"/>
      <c r="AQ153" s="137" t="s">
        <v>88</v>
      </c>
      <c r="AR153" s="73"/>
      <c r="AS153" s="138">
        <f>ROUND(AS154,2)</f>
        <v>0</v>
      </c>
      <c r="AT153" s="139">
        <f>ROUND(SUM(AV153:AW153),2)</f>
        <v>0</v>
      </c>
      <c r="AU153" s="140">
        <f>ROUND(AU154,5)</f>
        <v>0</v>
      </c>
      <c r="AV153" s="139">
        <f>ROUND(AZ153*L29,2)</f>
        <v>0</v>
      </c>
      <c r="AW153" s="139">
        <f>ROUND(BA153*L30,2)</f>
        <v>0</v>
      </c>
      <c r="AX153" s="139">
        <f>ROUND(BB153*L29,2)</f>
        <v>0</v>
      </c>
      <c r="AY153" s="139">
        <f>ROUND(BC153*L30,2)</f>
        <v>0</v>
      </c>
      <c r="AZ153" s="139">
        <f>ROUND(AZ154,2)</f>
        <v>0</v>
      </c>
      <c r="BA153" s="139">
        <f>ROUND(BA154,2)</f>
        <v>0</v>
      </c>
      <c r="BB153" s="139">
        <f>ROUND(BB154,2)</f>
        <v>0</v>
      </c>
      <c r="BC153" s="139">
        <f>ROUND(BC154,2)</f>
        <v>0</v>
      </c>
      <c r="BD153" s="141">
        <f>ROUND(BD154,2)</f>
        <v>0</v>
      </c>
      <c r="BE153" s="4"/>
      <c r="BS153" s="142" t="s">
        <v>75</v>
      </c>
      <c r="BT153" s="142" t="s">
        <v>85</v>
      </c>
      <c r="BU153" s="142" t="s">
        <v>77</v>
      </c>
      <c r="BV153" s="142" t="s">
        <v>78</v>
      </c>
      <c r="BW153" s="142" t="s">
        <v>237</v>
      </c>
      <c r="BX153" s="142" t="s">
        <v>215</v>
      </c>
      <c r="CL153" s="142" t="s">
        <v>1</v>
      </c>
    </row>
    <row r="154" s="4" customFormat="1" ht="16.5" customHeight="1">
      <c r="A154" s="143" t="s">
        <v>90</v>
      </c>
      <c r="B154" s="71"/>
      <c r="C154" s="133"/>
      <c r="D154" s="133"/>
      <c r="E154" s="133"/>
      <c r="F154" s="134" t="s">
        <v>238</v>
      </c>
      <c r="G154" s="134"/>
      <c r="H154" s="134"/>
      <c r="I154" s="134"/>
      <c r="J154" s="134"/>
      <c r="K154" s="133"/>
      <c r="L154" s="134" t="s">
        <v>236</v>
      </c>
      <c r="M154" s="134"/>
      <c r="N154" s="134"/>
      <c r="O154" s="134"/>
      <c r="P154" s="134"/>
      <c r="Q154" s="134"/>
      <c r="R154" s="134"/>
      <c r="S154" s="134"/>
      <c r="T154" s="134"/>
      <c r="U154" s="134"/>
      <c r="V154" s="134"/>
      <c r="W154" s="134"/>
      <c r="X154" s="134"/>
      <c r="Y154" s="134"/>
      <c r="Z154" s="134"/>
      <c r="AA154" s="134"/>
      <c r="AB154" s="134"/>
      <c r="AC154" s="134"/>
      <c r="AD154" s="134"/>
      <c r="AE154" s="134"/>
      <c r="AF154" s="134"/>
      <c r="AG154" s="136">
        <f>'134 - Chodníky ulice Pražská'!J34</f>
        <v>0</v>
      </c>
      <c r="AH154" s="133"/>
      <c r="AI154" s="133"/>
      <c r="AJ154" s="133"/>
      <c r="AK154" s="133"/>
      <c r="AL154" s="133"/>
      <c r="AM154" s="133"/>
      <c r="AN154" s="136">
        <f>SUM(AG154,AT154)</f>
        <v>0</v>
      </c>
      <c r="AO154" s="133"/>
      <c r="AP154" s="133"/>
      <c r="AQ154" s="137" t="s">
        <v>88</v>
      </c>
      <c r="AR154" s="73"/>
      <c r="AS154" s="138">
        <v>0</v>
      </c>
      <c r="AT154" s="139">
        <f>ROUND(SUM(AV154:AW154),2)</f>
        <v>0</v>
      </c>
      <c r="AU154" s="140">
        <f>'134 - Chodníky ulice Pražská'!P131</f>
        <v>0</v>
      </c>
      <c r="AV154" s="139">
        <f>'134 - Chodníky ulice Pražská'!J37</f>
        <v>0</v>
      </c>
      <c r="AW154" s="139">
        <f>'134 - Chodníky ulice Pražská'!J38</f>
        <v>0</v>
      </c>
      <c r="AX154" s="139">
        <f>'134 - Chodníky ulice Pražská'!J39</f>
        <v>0</v>
      </c>
      <c r="AY154" s="139">
        <f>'134 - Chodníky ulice Pražská'!J40</f>
        <v>0</v>
      </c>
      <c r="AZ154" s="139">
        <f>'134 - Chodníky ulice Pražská'!F37</f>
        <v>0</v>
      </c>
      <c r="BA154" s="139">
        <f>'134 - Chodníky ulice Pražská'!F38</f>
        <v>0</v>
      </c>
      <c r="BB154" s="139">
        <f>'134 - Chodníky ulice Pražská'!F39</f>
        <v>0</v>
      </c>
      <c r="BC154" s="139">
        <f>'134 - Chodníky ulice Pražská'!F40</f>
        <v>0</v>
      </c>
      <c r="BD154" s="141">
        <f>'134 - Chodníky ulice Pražská'!F41</f>
        <v>0</v>
      </c>
      <c r="BE154" s="4"/>
      <c r="BT154" s="142" t="s">
        <v>92</v>
      </c>
      <c r="BV154" s="142" t="s">
        <v>78</v>
      </c>
      <c r="BW154" s="142" t="s">
        <v>239</v>
      </c>
      <c r="BX154" s="142" t="s">
        <v>237</v>
      </c>
      <c r="CL154" s="142" t="s">
        <v>1</v>
      </c>
    </row>
    <row r="155" s="4" customFormat="1" ht="23.25" customHeight="1">
      <c r="A155" s="4"/>
      <c r="B155" s="71"/>
      <c r="C155" s="133"/>
      <c r="D155" s="133"/>
      <c r="E155" s="134" t="s">
        <v>240</v>
      </c>
      <c r="F155" s="134"/>
      <c r="G155" s="134"/>
      <c r="H155" s="134"/>
      <c r="I155" s="134"/>
      <c r="J155" s="133"/>
      <c r="K155" s="134" t="s">
        <v>136</v>
      </c>
      <c r="L155" s="134"/>
      <c r="M155" s="134"/>
      <c r="N155" s="134"/>
      <c r="O155" s="134"/>
      <c r="P155" s="134"/>
      <c r="Q155" s="134"/>
      <c r="R155" s="134"/>
      <c r="S155" s="134"/>
      <c r="T155" s="134"/>
      <c r="U155" s="134"/>
      <c r="V155" s="134"/>
      <c r="W155" s="134"/>
      <c r="X155" s="134"/>
      <c r="Y155" s="134"/>
      <c r="Z155" s="134"/>
      <c r="AA155" s="134"/>
      <c r="AB155" s="134"/>
      <c r="AC155" s="134"/>
      <c r="AD155" s="134"/>
      <c r="AE155" s="134"/>
      <c r="AF155" s="134"/>
      <c r="AG155" s="135">
        <f>ROUND(AG156,2)</f>
        <v>0</v>
      </c>
      <c r="AH155" s="133"/>
      <c r="AI155" s="133"/>
      <c r="AJ155" s="133"/>
      <c r="AK155" s="133"/>
      <c r="AL155" s="133"/>
      <c r="AM155" s="133"/>
      <c r="AN155" s="136">
        <f>SUM(AG155,AT155)</f>
        <v>0</v>
      </c>
      <c r="AO155" s="133"/>
      <c r="AP155" s="133"/>
      <c r="AQ155" s="137" t="s">
        <v>88</v>
      </c>
      <c r="AR155" s="73"/>
      <c r="AS155" s="138">
        <f>ROUND(AS156,2)</f>
        <v>0</v>
      </c>
      <c r="AT155" s="139">
        <f>ROUND(SUM(AV155:AW155),2)</f>
        <v>0</v>
      </c>
      <c r="AU155" s="140">
        <f>ROUND(AU156,5)</f>
        <v>0</v>
      </c>
      <c r="AV155" s="139">
        <f>ROUND(AZ155*L29,2)</f>
        <v>0</v>
      </c>
      <c r="AW155" s="139">
        <f>ROUND(BA155*L30,2)</f>
        <v>0</v>
      </c>
      <c r="AX155" s="139">
        <f>ROUND(BB155*L29,2)</f>
        <v>0</v>
      </c>
      <c r="AY155" s="139">
        <f>ROUND(BC155*L30,2)</f>
        <v>0</v>
      </c>
      <c r="AZ155" s="139">
        <f>ROUND(AZ156,2)</f>
        <v>0</v>
      </c>
      <c r="BA155" s="139">
        <f>ROUND(BA156,2)</f>
        <v>0</v>
      </c>
      <c r="BB155" s="139">
        <f>ROUND(BB156,2)</f>
        <v>0</v>
      </c>
      <c r="BC155" s="139">
        <f>ROUND(BC156,2)</f>
        <v>0</v>
      </c>
      <c r="BD155" s="141">
        <f>ROUND(BD156,2)</f>
        <v>0</v>
      </c>
      <c r="BE155" s="4"/>
      <c r="BS155" s="142" t="s">
        <v>75</v>
      </c>
      <c r="BT155" s="142" t="s">
        <v>85</v>
      </c>
      <c r="BU155" s="142" t="s">
        <v>77</v>
      </c>
      <c r="BV155" s="142" t="s">
        <v>78</v>
      </c>
      <c r="BW155" s="142" t="s">
        <v>241</v>
      </c>
      <c r="BX155" s="142" t="s">
        <v>215</v>
      </c>
      <c r="CL155" s="142" t="s">
        <v>1</v>
      </c>
    </row>
    <row r="156" s="4" customFormat="1" ht="16.5" customHeight="1">
      <c r="A156" s="143" t="s">
        <v>90</v>
      </c>
      <c r="B156" s="71"/>
      <c r="C156" s="133"/>
      <c r="D156" s="133"/>
      <c r="E156" s="133"/>
      <c r="F156" s="134" t="s">
        <v>242</v>
      </c>
      <c r="G156" s="134"/>
      <c r="H156" s="134"/>
      <c r="I156" s="134"/>
      <c r="J156" s="134"/>
      <c r="K156" s="133"/>
      <c r="L156" s="134" t="s">
        <v>243</v>
      </c>
      <c r="M156" s="134"/>
      <c r="N156" s="134"/>
      <c r="O156" s="134"/>
      <c r="P156" s="134"/>
      <c r="Q156" s="134"/>
      <c r="R156" s="134"/>
      <c r="S156" s="134"/>
      <c r="T156" s="134"/>
      <c r="U156" s="134"/>
      <c r="V156" s="134"/>
      <c r="W156" s="134"/>
      <c r="X156" s="134"/>
      <c r="Y156" s="134"/>
      <c r="Z156" s="134"/>
      <c r="AA156" s="134"/>
      <c r="AB156" s="134"/>
      <c r="AC156" s="134"/>
      <c r="AD156" s="134"/>
      <c r="AE156" s="134"/>
      <c r="AF156" s="134"/>
      <c r="AG156" s="136">
        <f>'190.B - Dopravní značení ...'!J34</f>
        <v>0</v>
      </c>
      <c r="AH156" s="133"/>
      <c r="AI156" s="133"/>
      <c r="AJ156" s="133"/>
      <c r="AK156" s="133"/>
      <c r="AL156" s="133"/>
      <c r="AM156" s="133"/>
      <c r="AN156" s="136">
        <f>SUM(AG156,AT156)</f>
        <v>0</v>
      </c>
      <c r="AO156" s="133"/>
      <c r="AP156" s="133"/>
      <c r="AQ156" s="137" t="s">
        <v>88</v>
      </c>
      <c r="AR156" s="73"/>
      <c r="AS156" s="138">
        <v>0</v>
      </c>
      <c r="AT156" s="139">
        <f>ROUND(SUM(AV156:AW156),2)</f>
        <v>0</v>
      </c>
      <c r="AU156" s="140">
        <f>'190.B - Dopravní značení ...'!P127</f>
        <v>0</v>
      </c>
      <c r="AV156" s="139">
        <f>'190.B - Dopravní značení ...'!J37</f>
        <v>0</v>
      </c>
      <c r="AW156" s="139">
        <f>'190.B - Dopravní značení ...'!J38</f>
        <v>0</v>
      </c>
      <c r="AX156" s="139">
        <f>'190.B - Dopravní značení ...'!J39</f>
        <v>0</v>
      </c>
      <c r="AY156" s="139">
        <f>'190.B - Dopravní značení ...'!J40</f>
        <v>0</v>
      </c>
      <c r="AZ156" s="139">
        <f>'190.B - Dopravní značení ...'!F37</f>
        <v>0</v>
      </c>
      <c r="BA156" s="139">
        <f>'190.B - Dopravní značení ...'!F38</f>
        <v>0</v>
      </c>
      <c r="BB156" s="139">
        <f>'190.B - Dopravní značení ...'!F39</f>
        <v>0</v>
      </c>
      <c r="BC156" s="139">
        <f>'190.B - Dopravní značení ...'!F40</f>
        <v>0</v>
      </c>
      <c r="BD156" s="141">
        <f>'190.B - Dopravní značení ...'!F41</f>
        <v>0</v>
      </c>
      <c r="BE156" s="4"/>
      <c r="BT156" s="142" t="s">
        <v>92</v>
      </c>
      <c r="BV156" s="142" t="s">
        <v>78</v>
      </c>
      <c r="BW156" s="142" t="s">
        <v>244</v>
      </c>
      <c r="BX156" s="142" t="s">
        <v>241</v>
      </c>
      <c r="CL156" s="142" t="s">
        <v>1</v>
      </c>
    </row>
    <row r="157" s="4" customFormat="1" ht="16.5" customHeight="1">
      <c r="A157" s="4"/>
      <c r="B157" s="71"/>
      <c r="C157" s="133"/>
      <c r="D157" s="133"/>
      <c r="E157" s="134" t="s">
        <v>245</v>
      </c>
      <c r="F157" s="134"/>
      <c r="G157" s="134"/>
      <c r="H157" s="134"/>
      <c r="I157" s="134"/>
      <c r="J157" s="133"/>
      <c r="K157" s="134" t="s">
        <v>199</v>
      </c>
      <c r="L157" s="134"/>
      <c r="M157" s="134"/>
      <c r="N157" s="134"/>
      <c r="O157" s="134"/>
      <c r="P157" s="134"/>
      <c r="Q157" s="134"/>
      <c r="R157" s="134"/>
      <c r="S157" s="134"/>
      <c r="T157" s="134"/>
      <c r="U157" s="134"/>
      <c r="V157" s="134"/>
      <c r="W157" s="134"/>
      <c r="X157" s="134"/>
      <c r="Y157" s="134"/>
      <c r="Z157" s="134"/>
      <c r="AA157" s="134"/>
      <c r="AB157" s="134"/>
      <c r="AC157" s="134"/>
      <c r="AD157" s="134"/>
      <c r="AE157" s="134"/>
      <c r="AF157" s="134"/>
      <c r="AG157" s="135">
        <f>ROUND(AG158,2)</f>
        <v>0</v>
      </c>
      <c r="AH157" s="133"/>
      <c r="AI157" s="133"/>
      <c r="AJ157" s="133"/>
      <c r="AK157" s="133"/>
      <c r="AL157" s="133"/>
      <c r="AM157" s="133"/>
      <c r="AN157" s="136">
        <f>SUM(AG157,AT157)</f>
        <v>0</v>
      </c>
      <c r="AO157" s="133"/>
      <c r="AP157" s="133"/>
      <c r="AQ157" s="137" t="s">
        <v>88</v>
      </c>
      <c r="AR157" s="73"/>
      <c r="AS157" s="138">
        <f>ROUND(AS158,2)</f>
        <v>0</v>
      </c>
      <c r="AT157" s="139">
        <f>ROUND(SUM(AV157:AW157),2)</f>
        <v>0</v>
      </c>
      <c r="AU157" s="140">
        <f>ROUND(AU158,5)</f>
        <v>0</v>
      </c>
      <c r="AV157" s="139">
        <f>ROUND(AZ157*L29,2)</f>
        <v>0</v>
      </c>
      <c r="AW157" s="139">
        <f>ROUND(BA157*L30,2)</f>
        <v>0</v>
      </c>
      <c r="AX157" s="139">
        <f>ROUND(BB157*L29,2)</f>
        <v>0</v>
      </c>
      <c r="AY157" s="139">
        <f>ROUND(BC157*L30,2)</f>
        <v>0</v>
      </c>
      <c r="AZ157" s="139">
        <f>ROUND(AZ158,2)</f>
        <v>0</v>
      </c>
      <c r="BA157" s="139">
        <f>ROUND(BA158,2)</f>
        <v>0</v>
      </c>
      <c r="BB157" s="139">
        <f>ROUND(BB158,2)</f>
        <v>0</v>
      </c>
      <c r="BC157" s="139">
        <f>ROUND(BC158,2)</f>
        <v>0</v>
      </c>
      <c r="BD157" s="141">
        <f>ROUND(BD158,2)</f>
        <v>0</v>
      </c>
      <c r="BE157" s="4"/>
      <c r="BS157" s="142" t="s">
        <v>75</v>
      </c>
      <c r="BT157" s="142" t="s">
        <v>85</v>
      </c>
      <c r="BU157" s="142" t="s">
        <v>77</v>
      </c>
      <c r="BV157" s="142" t="s">
        <v>78</v>
      </c>
      <c r="BW157" s="142" t="s">
        <v>246</v>
      </c>
      <c r="BX157" s="142" t="s">
        <v>215</v>
      </c>
      <c r="CL157" s="142" t="s">
        <v>1</v>
      </c>
    </row>
    <row r="158" s="4" customFormat="1" ht="16.5" customHeight="1">
      <c r="A158" s="143" t="s">
        <v>90</v>
      </c>
      <c r="B158" s="71"/>
      <c r="C158" s="133"/>
      <c r="D158" s="133"/>
      <c r="E158" s="133"/>
      <c r="F158" s="134" t="s">
        <v>247</v>
      </c>
      <c r="G158" s="134"/>
      <c r="H158" s="134"/>
      <c r="I158" s="134"/>
      <c r="J158" s="134"/>
      <c r="K158" s="133"/>
      <c r="L158" s="134" t="s">
        <v>199</v>
      </c>
      <c r="M158" s="134"/>
      <c r="N158" s="134"/>
      <c r="O158" s="134"/>
      <c r="P158" s="134"/>
      <c r="Q158" s="134"/>
      <c r="R158" s="134"/>
      <c r="S158" s="134"/>
      <c r="T158" s="134"/>
      <c r="U158" s="134"/>
      <c r="V158" s="134"/>
      <c r="W158" s="134"/>
      <c r="X158" s="134"/>
      <c r="Y158" s="134"/>
      <c r="Z158" s="134"/>
      <c r="AA158" s="134"/>
      <c r="AB158" s="134"/>
      <c r="AC158" s="134"/>
      <c r="AD158" s="134"/>
      <c r="AE158" s="134"/>
      <c r="AF158" s="134"/>
      <c r="AG158" s="136">
        <f>'431 - Veřejné osvětlení a MR'!J34</f>
        <v>0</v>
      </c>
      <c r="AH158" s="133"/>
      <c r="AI158" s="133"/>
      <c r="AJ158" s="133"/>
      <c r="AK158" s="133"/>
      <c r="AL158" s="133"/>
      <c r="AM158" s="133"/>
      <c r="AN158" s="136">
        <f>SUM(AG158,AT158)</f>
        <v>0</v>
      </c>
      <c r="AO158" s="133"/>
      <c r="AP158" s="133"/>
      <c r="AQ158" s="137" t="s">
        <v>88</v>
      </c>
      <c r="AR158" s="73"/>
      <c r="AS158" s="138">
        <v>0</v>
      </c>
      <c r="AT158" s="139">
        <f>ROUND(SUM(AV158:AW158),2)</f>
        <v>0</v>
      </c>
      <c r="AU158" s="140">
        <f>'431 - Veřejné osvětlení a MR'!P128</f>
        <v>0</v>
      </c>
      <c r="AV158" s="139">
        <f>'431 - Veřejné osvětlení a MR'!J37</f>
        <v>0</v>
      </c>
      <c r="AW158" s="139">
        <f>'431 - Veřejné osvětlení a MR'!J38</f>
        <v>0</v>
      </c>
      <c r="AX158" s="139">
        <f>'431 - Veřejné osvětlení a MR'!J39</f>
        <v>0</v>
      </c>
      <c r="AY158" s="139">
        <f>'431 - Veřejné osvětlení a MR'!J40</f>
        <v>0</v>
      </c>
      <c r="AZ158" s="139">
        <f>'431 - Veřejné osvětlení a MR'!F37</f>
        <v>0</v>
      </c>
      <c r="BA158" s="139">
        <f>'431 - Veřejné osvětlení a MR'!F38</f>
        <v>0</v>
      </c>
      <c r="BB158" s="139">
        <f>'431 - Veřejné osvětlení a MR'!F39</f>
        <v>0</v>
      </c>
      <c r="BC158" s="139">
        <f>'431 - Veřejné osvětlení a MR'!F40</f>
        <v>0</v>
      </c>
      <c r="BD158" s="141">
        <f>'431 - Veřejné osvětlení a MR'!F41</f>
        <v>0</v>
      </c>
      <c r="BE158" s="4"/>
      <c r="BT158" s="142" t="s">
        <v>92</v>
      </c>
      <c r="BV158" s="142" t="s">
        <v>78</v>
      </c>
      <c r="BW158" s="142" t="s">
        <v>248</v>
      </c>
      <c r="BX158" s="142" t="s">
        <v>246</v>
      </c>
      <c r="CL158" s="142" t="s">
        <v>1</v>
      </c>
    </row>
    <row r="159" s="4" customFormat="1" ht="23.25" customHeight="1">
      <c r="A159" s="4"/>
      <c r="B159" s="71"/>
      <c r="C159" s="133"/>
      <c r="D159" s="133"/>
      <c r="E159" s="134" t="s">
        <v>249</v>
      </c>
      <c r="F159" s="134"/>
      <c r="G159" s="134"/>
      <c r="H159" s="134"/>
      <c r="I159" s="134"/>
      <c r="J159" s="133"/>
      <c r="K159" s="134" t="s">
        <v>250</v>
      </c>
      <c r="L159" s="134"/>
      <c r="M159" s="134"/>
      <c r="N159" s="134"/>
      <c r="O159" s="134"/>
      <c r="P159" s="134"/>
      <c r="Q159" s="134"/>
      <c r="R159" s="134"/>
      <c r="S159" s="134"/>
      <c r="T159" s="134"/>
      <c r="U159" s="134"/>
      <c r="V159" s="134"/>
      <c r="W159" s="134"/>
      <c r="X159" s="134"/>
      <c r="Y159" s="134"/>
      <c r="Z159" s="134"/>
      <c r="AA159" s="134"/>
      <c r="AB159" s="134"/>
      <c r="AC159" s="134"/>
      <c r="AD159" s="134"/>
      <c r="AE159" s="134"/>
      <c r="AF159" s="134"/>
      <c r="AG159" s="135">
        <f>ROUND(AG160,2)</f>
        <v>0</v>
      </c>
      <c r="AH159" s="133"/>
      <c r="AI159" s="133"/>
      <c r="AJ159" s="133"/>
      <c r="AK159" s="133"/>
      <c r="AL159" s="133"/>
      <c r="AM159" s="133"/>
      <c r="AN159" s="136">
        <f>SUM(AG159,AT159)</f>
        <v>0</v>
      </c>
      <c r="AO159" s="133"/>
      <c r="AP159" s="133"/>
      <c r="AQ159" s="137" t="s">
        <v>88</v>
      </c>
      <c r="AR159" s="73"/>
      <c r="AS159" s="138">
        <f>ROUND(AS160,2)</f>
        <v>0</v>
      </c>
      <c r="AT159" s="139">
        <f>ROUND(SUM(AV159:AW159),2)</f>
        <v>0</v>
      </c>
      <c r="AU159" s="140">
        <f>ROUND(AU160,5)</f>
        <v>0</v>
      </c>
      <c r="AV159" s="139">
        <f>ROUND(AZ159*L29,2)</f>
        <v>0</v>
      </c>
      <c r="AW159" s="139">
        <f>ROUND(BA159*L30,2)</f>
        <v>0</v>
      </c>
      <c r="AX159" s="139">
        <f>ROUND(BB159*L29,2)</f>
        <v>0</v>
      </c>
      <c r="AY159" s="139">
        <f>ROUND(BC159*L30,2)</f>
        <v>0</v>
      </c>
      <c r="AZ159" s="139">
        <f>ROUND(AZ160,2)</f>
        <v>0</v>
      </c>
      <c r="BA159" s="139">
        <f>ROUND(BA160,2)</f>
        <v>0</v>
      </c>
      <c r="BB159" s="139">
        <f>ROUND(BB160,2)</f>
        <v>0</v>
      </c>
      <c r="BC159" s="139">
        <f>ROUND(BC160,2)</f>
        <v>0</v>
      </c>
      <c r="BD159" s="141">
        <f>ROUND(BD160,2)</f>
        <v>0</v>
      </c>
      <c r="BE159" s="4"/>
      <c r="BS159" s="142" t="s">
        <v>75</v>
      </c>
      <c r="BT159" s="142" t="s">
        <v>85</v>
      </c>
      <c r="BU159" s="142" t="s">
        <v>77</v>
      </c>
      <c r="BV159" s="142" t="s">
        <v>78</v>
      </c>
      <c r="BW159" s="142" t="s">
        <v>251</v>
      </c>
      <c r="BX159" s="142" t="s">
        <v>215</v>
      </c>
      <c r="CL159" s="142" t="s">
        <v>1</v>
      </c>
    </row>
    <row r="160" s="4" customFormat="1" ht="23.25" customHeight="1">
      <c r="A160" s="143" t="s">
        <v>90</v>
      </c>
      <c r="B160" s="71"/>
      <c r="C160" s="133"/>
      <c r="D160" s="133"/>
      <c r="E160" s="133"/>
      <c r="F160" s="134" t="s">
        <v>252</v>
      </c>
      <c r="G160" s="134"/>
      <c r="H160" s="134"/>
      <c r="I160" s="134"/>
      <c r="J160" s="134"/>
      <c r="K160" s="133"/>
      <c r="L160" s="134" t="s">
        <v>250</v>
      </c>
      <c r="M160" s="134"/>
      <c r="N160" s="134"/>
      <c r="O160" s="134"/>
      <c r="P160" s="134"/>
      <c r="Q160" s="134"/>
      <c r="R160" s="134"/>
      <c r="S160" s="134"/>
      <c r="T160" s="134"/>
      <c r="U160" s="134"/>
      <c r="V160" s="134"/>
      <c r="W160" s="134"/>
      <c r="X160" s="134"/>
      <c r="Y160" s="134"/>
      <c r="Z160" s="134"/>
      <c r="AA160" s="134"/>
      <c r="AB160" s="134"/>
      <c r="AC160" s="134"/>
      <c r="AD160" s="134"/>
      <c r="AE160" s="134"/>
      <c r="AF160" s="134"/>
      <c r="AG160" s="136">
        <f>'432 - Informační systém p...'!J34</f>
        <v>0</v>
      </c>
      <c r="AH160" s="133"/>
      <c r="AI160" s="133"/>
      <c r="AJ160" s="133"/>
      <c r="AK160" s="133"/>
      <c r="AL160" s="133"/>
      <c r="AM160" s="133"/>
      <c r="AN160" s="136">
        <f>SUM(AG160,AT160)</f>
        <v>0</v>
      </c>
      <c r="AO160" s="133"/>
      <c r="AP160" s="133"/>
      <c r="AQ160" s="137" t="s">
        <v>88</v>
      </c>
      <c r="AR160" s="73"/>
      <c r="AS160" s="138">
        <v>0</v>
      </c>
      <c r="AT160" s="139">
        <f>ROUND(SUM(AV160:AW160),2)</f>
        <v>0</v>
      </c>
      <c r="AU160" s="140">
        <f>'432 - Informační systém p...'!P127</f>
        <v>0</v>
      </c>
      <c r="AV160" s="139">
        <f>'432 - Informační systém p...'!J37</f>
        <v>0</v>
      </c>
      <c r="AW160" s="139">
        <f>'432 - Informační systém p...'!J38</f>
        <v>0</v>
      </c>
      <c r="AX160" s="139">
        <f>'432 - Informační systém p...'!J39</f>
        <v>0</v>
      </c>
      <c r="AY160" s="139">
        <f>'432 - Informační systém p...'!J40</f>
        <v>0</v>
      </c>
      <c r="AZ160" s="139">
        <f>'432 - Informační systém p...'!F37</f>
        <v>0</v>
      </c>
      <c r="BA160" s="139">
        <f>'432 - Informační systém p...'!F38</f>
        <v>0</v>
      </c>
      <c r="BB160" s="139">
        <f>'432 - Informační systém p...'!F39</f>
        <v>0</v>
      </c>
      <c r="BC160" s="139">
        <f>'432 - Informační systém p...'!F40</f>
        <v>0</v>
      </c>
      <c r="BD160" s="141">
        <f>'432 - Informační systém p...'!F41</f>
        <v>0</v>
      </c>
      <c r="BE160" s="4"/>
      <c r="BT160" s="142" t="s">
        <v>92</v>
      </c>
      <c r="BV160" s="142" t="s">
        <v>78</v>
      </c>
      <c r="BW160" s="142" t="s">
        <v>253</v>
      </c>
      <c r="BX160" s="142" t="s">
        <v>251</v>
      </c>
      <c r="CL160" s="142" t="s">
        <v>1</v>
      </c>
    </row>
    <row r="161" s="4" customFormat="1" ht="23.25" customHeight="1">
      <c r="A161" s="4"/>
      <c r="B161" s="71"/>
      <c r="C161" s="133"/>
      <c r="D161" s="133"/>
      <c r="E161" s="134" t="s">
        <v>254</v>
      </c>
      <c r="F161" s="134"/>
      <c r="G161" s="134"/>
      <c r="H161" s="134"/>
      <c r="I161" s="134"/>
      <c r="J161" s="133"/>
      <c r="K161" s="134" t="s">
        <v>118</v>
      </c>
      <c r="L161" s="134"/>
      <c r="M161" s="134"/>
      <c r="N161" s="134"/>
      <c r="O161" s="134"/>
      <c r="P161" s="134"/>
      <c r="Q161" s="134"/>
      <c r="R161" s="134"/>
      <c r="S161" s="134"/>
      <c r="T161" s="134"/>
      <c r="U161" s="134"/>
      <c r="V161" s="134"/>
      <c r="W161" s="134"/>
      <c r="X161" s="134"/>
      <c r="Y161" s="134"/>
      <c r="Z161" s="134"/>
      <c r="AA161" s="134"/>
      <c r="AB161" s="134"/>
      <c r="AC161" s="134"/>
      <c r="AD161" s="134"/>
      <c r="AE161" s="134"/>
      <c r="AF161" s="134"/>
      <c r="AG161" s="135">
        <f>ROUND(AG162,2)</f>
        <v>0</v>
      </c>
      <c r="AH161" s="133"/>
      <c r="AI161" s="133"/>
      <c r="AJ161" s="133"/>
      <c r="AK161" s="133"/>
      <c r="AL161" s="133"/>
      <c r="AM161" s="133"/>
      <c r="AN161" s="136">
        <f>SUM(AG161,AT161)</f>
        <v>0</v>
      </c>
      <c r="AO161" s="133"/>
      <c r="AP161" s="133"/>
      <c r="AQ161" s="137" t="s">
        <v>88</v>
      </c>
      <c r="AR161" s="73"/>
      <c r="AS161" s="138">
        <f>ROUND(AS162,2)</f>
        <v>0</v>
      </c>
      <c r="AT161" s="139">
        <f>ROUND(SUM(AV161:AW161),2)</f>
        <v>0</v>
      </c>
      <c r="AU161" s="140">
        <f>ROUND(AU162,5)</f>
        <v>0</v>
      </c>
      <c r="AV161" s="139">
        <f>ROUND(AZ161*L29,2)</f>
        <v>0</v>
      </c>
      <c r="AW161" s="139">
        <f>ROUND(BA161*L30,2)</f>
        <v>0</v>
      </c>
      <c r="AX161" s="139">
        <f>ROUND(BB161*L29,2)</f>
        <v>0</v>
      </c>
      <c r="AY161" s="139">
        <f>ROUND(BC161*L30,2)</f>
        <v>0</v>
      </c>
      <c r="AZ161" s="139">
        <f>ROUND(AZ162,2)</f>
        <v>0</v>
      </c>
      <c r="BA161" s="139">
        <f>ROUND(BA162,2)</f>
        <v>0</v>
      </c>
      <c r="BB161" s="139">
        <f>ROUND(BB162,2)</f>
        <v>0</v>
      </c>
      <c r="BC161" s="139">
        <f>ROUND(BC162,2)</f>
        <v>0</v>
      </c>
      <c r="BD161" s="141">
        <f>ROUND(BD162,2)</f>
        <v>0</v>
      </c>
      <c r="BE161" s="4"/>
      <c r="BS161" s="142" t="s">
        <v>75</v>
      </c>
      <c r="BT161" s="142" t="s">
        <v>85</v>
      </c>
      <c r="BU161" s="142" t="s">
        <v>77</v>
      </c>
      <c r="BV161" s="142" t="s">
        <v>78</v>
      </c>
      <c r="BW161" s="142" t="s">
        <v>255</v>
      </c>
      <c r="BX161" s="142" t="s">
        <v>215</v>
      </c>
      <c r="CL161" s="142" t="s">
        <v>1</v>
      </c>
    </row>
    <row r="162" s="4" customFormat="1" ht="23.25" customHeight="1">
      <c r="A162" s="143" t="s">
        <v>90</v>
      </c>
      <c r="B162" s="71"/>
      <c r="C162" s="133"/>
      <c r="D162" s="133"/>
      <c r="E162" s="133"/>
      <c r="F162" s="134" t="s">
        <v>256</v>
      </c>
      <c r="G162" s="134"/>
      <c r="H162" s="134"/>
      <c r="I162" s="134"/>
      <c r="J162" s="134"/>
      <c r="K162" s="133"/>
      <c r="L162" s="134" t="s">
        <v>257</v>
      </c>
      <c r="M162" s="134"/>
      <c r="N162" s="134"/>
      <c r="O162" s="134"/>
      <c r="P162" s="134"/>
      <c r="Q162" s="134"/>
      <c r="R162" s="134"/>
      <c r="S162" s="134"/>
      <c r="T162" s="134"/>
      <c r="U162" s="134"/>
      <c r="V162" s="134"/>
      <c r="W162" s="134"/>
      <c r="X162" s="134"/>
      <c r="Y162" s="134"/>
      <c r="Z162" s="134"/>
      <c r="AA162" s="134"/>
      <c r="AB162" s="134"/>
      <c r="AC162" s="134"/>
      <c r="AD162" s="134"/>
      <c r="AE162" s="134"/>
      <c r="AF162" s="134"/>
      <c r="AG162" s="136">
        <f>'801.1 - Okružní křižovatk...'!J34</f>
        <v>0</v>
      </c>
      <c r="AH162" s="133"/>
      <c r="AI162" s="133"/>
      <c r="AJ162" s="133"/>
      <c r="AK162" s="133"/>
      <c r="AL162" s="133"/>
      <c r="AM162" s="133"/>
      <c r="AN162" s="136">
        <f>SUM(AG162,AT162)</f>
        <v>0</v>
      </c>
      <c r="AO162" s="133"/>
      <c r="AP162" s="133"/>
      <c r="AQ162" s="137" t="s">
        <v>88</v>
      </c>
      <c r="AR162" s="73"/>
      <c r="AS162" s="138">
        <v>0</v>
      </c>
      <c r="AT162" s="139">
        <f>ROUND(SUM(AV162:AW162),2)</f>
        <v>0</v>
      </c>
      <c r="AU162" s="140">
        <f>'801.1 - Okružní křižovatk...'!P127</f>
        <v>0</v>
      </c>
      <c r="AV162" s="139">
        <f>'801.1 - Okružní křižovatk...'!J37</f>
        <v>0</v>
      </c>
      <c r="AW162" s="139">
        <f>'801.1 - Okružní křižovatk...'!J38</f>
        <v>0</v>
      </c>
      <c r="AX162" s="139">
        <f>'801.1 - Okružní křižovatk...'!J39</f>
        <v>0</v>
      </c>
      <c r="AY162" s="139">
        <f>'801.1 - Okružní křižovatk...'!J40</f>
        <v>0</v>
      </c>
      <c r="AZ162" s="139">
        <f>'801.1 - Okružní křižovatk...'!F37</f>
        <v>0</v>
      </c>
      <c r="BA162" s="139">
        <f>'801.1 - Okružní křižovatk...'!F38</f>
        <v>0</v>
      </c>
      <c r="BB162" s="139">
        <f>'801.1 - Okružní křižovatk...'!F39</f>
        <v>0</v>
      </c>
      <c r="BC162" s="139">
        <f>'801.1 - Okružní křižovatk...'!F40</f>
        <v>0</v>
      </c>
      <c r="BD162" s="141">
        <f>'801.1 - Okružní křižovatk...'!F41</f>
        <v>0</v>
      </c>
      <c r="BE162" s="4"/>
      <c r="BT162" s="142" t="s">
        <v>92</v>
      </c>
      <c r="BV162" s="142" t="s">
        <v>78</v>
      </c>
      <c r="BW162" s="142" t="s">
        <v>258</v>
      </c>
      <c r="BX162" s="142" t="s">
        <v>255</v>
      </c>
      <c r="CL162" s="142" t="s">
        <v>1</v>
      </c>
    </row>
    <row r="163" s="4" customFormat="1" ht="16.5" customHeight="1">
      <c r="A163" s="4"/>
      <c r="B163" s="71"/>
      <c r="C163" s="133"/>
      <c r="D163" s="133"/>
      <c r="E163" s="134" t="s">
        <v>259</v>
      </c>
      <c r="F163" s="134"/>
      <c r="G163" s="134"/>
      <c r="H163" s="134"/>
      <c r="I163" s="134"/>
      <c r="J163" s="133"/>
      <c r="K163" s="134" t="s">
        <v>260</v>
      </c>
      <c r="L163" s="134"/>
      <c r="M163" s="134"/>
      <c r="N163" s="134"/>
      <c r="O163" s="134"/>
      <c r="P163" s="134"/>
      <c r="Q163" s="134"/>
      <c r="R163" s="134"/>
      <c r="S163" s="134"/>
      <c r="T163" s="134"/>
      <c r="U163" s="134"/>
      <c r="V163" s="134"/>
      <c r="W163" s="134"/>
      <c r="X163" s="134"/>
      <c r="Y163" s="134"/>
      <c r="Z163" s="134"/>
      <c r="AA163" s="134"/>
      <c r="AB163" s="134"/>
      <c r="AC163" s="134"/>
      <c r="AD163" s="134"/>
      <c r="AE163" s="134"/>
      <c r="AF163" s="134"/>
      <c r="AG163" s="135">
        <f>ROUND(AG164,2)</f>
        <v>0</v>
      </c>
      <c r="AH163" s="133"/>
      <c r="AI163" s="133"/>
      <c r="AJ163" s="133"/>
      <c r="AK163" s="133"/>
      <c r="AL163" s="133"/>
      <c r="AM163" s="133"/>
      <c r="AN163" s="136">
        <f>SUM(AG163,AT163)</f>
        <v>0</v>
      </c>
      <c r="AO163" s="133"/>
      <c r="AP163" s="133"/>
      <c r="AQ163" s="137" t="s">
        <v>88</v>
      </c>
      <c r="AR163" s="73"/>
      <c r="AS163" s="138">
        <f>ROUND(AS164,2)</f>
        <v>0</v>
      </c>
      <c r="AT163" s="139">
        <f>ROUND(SUM(AV163:AW163),2)</f>
        <v>0</v>
      </c>
      <c r="AU163" s="140">
        <f>ROUND(AU164,5)</f>
        <v>0</v>
      </c>
      <c r="AV163" s="139">
        <f>ROUND(AZ163*L29,2)</f>
        <v>0</v>
      </c>
      <c r="AW163" s="139">
        <f>ROUND(BA163*L30,2)</f>
        <v>0</v>
      </c>
      <c r="AX163" s="139">
        <f>ROUND(BB163*L29,2)</f>
        <v>0</v>
      </c>
      <c r="AY163" s="139">
        <f>ROUND(BC163*L30,2)</f>
        <v>0</v>
      </c>
      <c r="AZ163" s="139">
        <f>ROUND(AZ164,2)</f>
        <v>0</v>
      </c>
      <c r="BA163" s="139">
        <f>ROUND(BA164,2)</f>
        <v>0</v>
      </c>
      <c r="BB163" s="139">
        <f>ROUND(BB164,2)</f>
        <v>0</v>
      </c>
      <c r="BC163" s="139">
        <f>ROUND(BC164,2)</f>
        <v>0</v>
      </c>
      <c r="BD163" s="141">
        <f>ROUND(BD164,2)</f>
        <v>0</v>
      </c>
      <c r="BE163" s="4"/>
      <c r="BS163" s="142" t="s">
        <v>75</v>
      </c>
      <c r="BT163" s="142" t="s">
        <v>85</v>
      </c>
      <c r="BU163" s="142" t="s">
        <v>77</v>
      </c>
      <c r="BV163" s="142" t="s">
        <v>78</v>
      </c>
      <c r="BW163" s="142" t="s">
        <v>261</v>
      </c>
      <c r="BX163" s="142" t="s">
        <v>215</v>
      </c>
      <c r="CL163" s="142" t="s">
        <v>1</v>
      </c>
    </row>
    <row r="164" s="4" customFormat="1" ht="16.5" customHeight="1">
      <c r="A164" s="143" t="s">
        <v>90</v>
      </c>
      <c r="B164" s="71"/>
      <c r="C164" s="133"/>
      <c r="D164" s="133"/>
      <c r="E164" s="133"/>
      <c r="F164" s="134" t="s">
        <v>262</v>
      </c>
      <c r="G164" s="134"/>
      <c r="H164" s="134"/>
      <c r="I164" s="134"/>
      <c r="J164" s="134"/>
      <c r="K164" s="133"/>
      <c r="L164" s="134" t="s">
        <v>260</v>
      </c>
      <c r="M164" s="134"/>
      <c r="N164" s="134"/>
      <c r="O164" s="134"/>
      <c r="P164" s="134"/>
      <c r="Q164" s="134"/>
      <c r="R164" s="134"/>
      <c r="S164" s="134"/>
      <c r="T164" s="134"/>
      <c r="U164" s="134"/>
      <c r="V164" s="134"/>
      <c r="W164" s="134"/>
      <c r="X164" s="134"/>
      <c r="Y164" s="134"/>
      <c r="Z164" s="134"/>
      <c r="AA164" s="134"/>
      <c r="AB164" s="134"/>
      <c r="AC164" s="134"/>
      <c r="AD164" s="134"/>
      <c r="AE164" s="134"/>
      <c r="AF164" s="134"/>
      <c r="AG164" s="136">
        <f>'802 - Vegetační úpravy (c...'!J34</f>
        <v>0</v>
      </c>
      <c r="AH164" s="133"/>
      <c r="AI164" s="133"/>
      <c r="AJ164" s="133"/>
      <c r="AK164" s="133"/>
      <c r="AL164" s="133"/>
      <c r="AM164" s="133"/>
      <c r="AN164" s="136">
        <f>SUM(AG164,AT164)</f>
        <v>0</v>
      </c>
      <c r="AO164" s="133"/>
      <c r="AP164" s="133"/>
      <c r="AQ164" s="137" t="s">
        <v>88</v>
      </c>
      <c r="AR164" s="73"/>
      <c r="AS164" s="138">
        <v>0</v>
      </c>
      <c r="AT164" s="139">
        <f>ROUND(SUM(AV164:AW164),2)</f>
        <v>0</v>
      </c>
      <c r="AU164" s="140">
        <f>'802 - Vegetační úpravy (c...'!P127</f>
        <v>0</v>
      </c>
      <c r="AV164" s="139">
        <f>'802 - Vegetační úpravy (c...'!J37</f>
        <v>0</v>
      </c>
      <c r="AW164" s="139">
        <f>'802 - Vegetační úpravy (c...'!J38</f>
        <v>0</v>
      </c>
      <c r="AX164" s="139">
        <f>'802 - Vegetační úpravy (c...'!J39</f>
        <v>0</v>
      </c>
      <c r="AY164" s="139">
        <f>'802 - Vegetační úpravy (c...'!J40</f>
        <v>0</v>
      </c>
      <c r="AZ164" s="139">
        <f>'802 - Vegetační úpravy (c...'!F37</f>
        <v>0</v>
      </c>
      <c r="BA164" s="139">
        <f>'802 - Vegetační úpravy (c...'!F38</f>
        <v>0</v>
      </c>
      <c r="BB164" s="139">
        <f>'802 - Vegetační úpravy (c...'!F39</f>
        <v>0</v>
      </c>
      <c r="BC164" s="139">
        <f>'802 - Vegetační úpravy (c...'!F40</f>
        <v>0</v>
      </c>
      <c r="BD164" s="141">
        <f>'802 - Vegetační úpravy (c...'!F41</f>
        <v>0</v>
      </c>
      <c r="BE164" s="4"/>
      <c r="BT164" s="142" t="s">
        <v>92</v>
      </c>
      <c r="BV164" s="142" t="s">
        <v>78</v>
      </c>
      <c r="BW164" s="142" t="s">
        <v>263</v>
      </c>
      <c r="BX164" s="142" t="s">
        <v>261</v>
      </c>
      <c r="CL164" s="142" t="s">
        <v>1</v>
      </c>
    </row>
    <row r="165" s="7" customFormat="1" ht="24.75" customHeight="1">
      <c r="A165" s="7"/>
      <c r="B165" s="120"/>
      <c r="C165" s="121"/>
      <c r="D165" s="122" t="s">
        <v>264</v>
      </c>
      <c r="E165" s="122"/>
      <c r="F165" s="122"/>
      <c r="G165" s="122"/>
      <c r="H165" s="122"/>
      <c r="I165" s="123"/>
      <c r="J165" s="122" t="s">
        <v>265</v>
      </c>
      <c r="K165" s="122"/>
      <c r="L165" s="122"/>
      <c r="M165" s="122"/>
      <c r="N165" s="122"/>
      <c r="O165" s="122"/>
      <c r="P165" s="122"/>
      <c r="Q165" s="122"/>
      <c r="R165" s="122"/>
      <c r="S165" s="122"/>
      <c r="T165" s="122"/>
      <c r="U165" s="122"/>
      <c r="V165" s="122"/>
      <c r="W165" s="122"/>
      <c r="X165" s="122"/>
      <c r="Y165" s="122"/>
      <c r="Z165" s="122"/>
      <c r="AA165" s="122"/>
      <c r="AB165" s="122"/>
      <c r="AC165" s="122"/>
      <c r="AD165" s="122"/>
      <c r="AE165" s="122"/>
      <c r="AF165" s="122"/>
      <c r="AG165" s="124">
        <f>ROUND(AG166+AG168+AG173+AG175,2)</f>
        <v>0</v>
      </c>
      <c r="AH165" s="123"/>
      <c r="AI165" s="123"/>
      <c r="AJ165" s="123"/>
      <c r="AK165" s="123"/>
      <c r="AL165" s="123"/>
      <c r="AM165" s="123"/>
      <c r="AN165" s="125">
        <f>SUM(AG165,AT165)</f>
        <v>0</v>
      </c>
      <c r="AO165" s="123"/>
      <c r="AP165" s="123"/>
      <c r="AQ165" s="126" t="s">
        <v>82</v>
      </c>
      <c r="AR165" s="127"/>
      <c r="AS165" s="128">
        <f>ROUND(AS166+AS168+AS173+AS175,2)</f>
        <v>0</v>
      </c>
      <c r="AT165" s="129">
        <f>ROUND(SUM(AV165:AW165),2)</f>
        <v>0</v>
      </c>
      <c r="AU165" s="130">
        <f>ROUND(AU166+AU168+AU173+AU175,5)</f>
        <v>0</v>
      </c>
      <c r="AV165" s="129">
        <f>ROUND(AZ165*L29,2)</f>
        <v>0</v>
      </c>
      <c r="AW165" s="129">
        <f>ROUND(BA165*L30,2)</f>
        <v>0</v>
      </c>
      <c r="AX165" s="129">
        <f>ROUND(BB165*L29,2)</f>
        <v>0</v>
      </c>
      <c r="AY165" s="129">
        <f>ROUND(BC165*L30,2)</f>
        <v>0</v>
      </c>
      <c r="AZ165" s="129">
        <f>ROUND(AZ166+AZ168+AZ173+AZ175,2)</f>
        <v>0</v>
      </c>
      <c r="BA165" s="129">
        <f>ROUND(BA166+BA168+BA173+BA175,2)</f>
        <v>0</v>
      </c>
      <c r="BB165" s="129">
        <f>ROUND(BB166+BB168+BB173+BB175,2)</f>
        <v>0</v>
      </c>
      <c r="BC165" s="129">
        <f>ROUND(BC166+BC168+BC173+BC175,2)</f>
        <v>0</v>
      </c>
      <c r="BD165" s="131">
        <f>ROUND(BD166+BD168+BD173+BD175,2)</f>
        <v>0</v>
      </c>
      <c r="BE165" s="7"/>
      <c r="BS165" s="132" t="s">
        <v>75</v>
      </c>
      <c r="BT165" s="132" t="s">
        <v>83</v>
      </c>
      <c r="BU165" s="132" t="s">
        <v>77</v>
      </c>
      <c r="BV165" s="132" t="s">
        <v>78</v>
      </c>
      <c r="BW165" s="132" t="s">
        <v>266</v>
      </c>
      <c r="BX165" s="132" t="s">
        <v>5</v>
      </c>
      <c r="CL165" s="132" t="s">
        <v>1</v>
      </c>
      <c r="CM165" s="132" t="s">
        <v>85</v>
      </c>
    </row>
    <row r="166" s="4" customFormat="1" ht="23.25" customHeight="1">
      <c r="A166" s="4"/>
      <c r="B166" s="71"/>
      <c r="C166" s="133"/>
      <c r="D166" s="133"/>
      <c r="E166" s="134" t="s">
        <v>267</v>
      </c>
      <c r="F166" s="134"/>
      <c r="G166" s="134"/>
      <c r="H166" s="134"/>
      <c r="I166" s="134"/>
      <c r="J166" s="133"/>
      <c r="K166" s="134" t="s">
        <v>87</v>
      </c>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5">
        <f>ROUND(AG167,2)</f>
        <v>0</v>
      </c>
      <c r="AH166" s="133"/>
      <c r="AI166" s="133"/>
      <c r="AJ166" s="133"/>
      <c r="AK166" s="133"/>
      <c r="AL166" s="133"/>
      <c r="AM166" s="133"/>
      <c r="AN166" s="136">
        <f>SUM(AG166,AT166)</f>
        <v>0</v>
      </c>
      <c r="AO166" s="133"/>
      <c r="AP166" s="133"/>
      <c r="AQ166" s="137" t="s">
        <v>88</v>
      </c>
      <c r="AR166" s="73"/>
      <c r="AS166" s="138">
        <f>ROUND(AS167,2)</f>
        <v>0</v>
      </c>
      <c r="AT166" s="139">
        <f>ROUND(SUM(AV166:AW166),2)</f>
        <v>0</v>
      </c>
      <c r="AU166" s="140">
        <f>ROUND(AU167,5)</f>
        <v>0</v>
      </c>
      <c r="AV166" s="139">
        <f>ROUND(AZ166*L29,2)</f>
        <v>0</v>
      </c>
      <c r="AW166" s="139">
        <f>ROUND(BA166*L30,2)</f>
        <v>0</v>
      </c>
      <c r="AX166" s="139">
        <f>ROUND(BB166*L29,2)</f>
        <v>0</v>
      </c>
      <c r="AY166" s="139">
        <f>ROUND(BC166*L30,2)</f>
        <v>0</v>
      </c>
      <c r="AZ166" s="139">
        <f>ROUND(AZ167,2)</f>
        <v>0</v>
      </c>
      <c r="BA166" s="139">
        <f>ROUND(BA167,2)</f>
        <v>0</v>
      </c>
      <c r="BB166" s="139">
        <f>ROUND(BB167,2)</f>
        <v>0</v>
      </c>
      <c r="BC166" s="139">
        <f>ROUND(BC167,2)</f>
        <v>0</v>
      </c>
      <c r="BD166" s="141">
        <f>ROUND(BD167,2)</f>
        <v>0</v>
      </c>
      <c r="BE166" s="4"/>
      <c r="BS166" s="142" t="s">
        <v>75</v>
      </c>
      <c r="BT166" s="142" t="s">
        <v>85</v>
      </c>
      <c r="BU166" s="142" t="s">
        <v>77</v>
      </c>
      <c r="BV166" s="142" t="s">
        <v>78</v>
      </c>
      <c r="BW166" s="142" t="s">
        <v>268</v>
      </c>
      <c r="BX166" s="142" t="s">
        <v>266</v>
      </c>
      <c r="CL166" s="142" t="s">
        <v>1</v>
      </c>
    </row>
    <row r="167" s="4" customFormat="1" ht="16.5" customHeight="1">
      <c r="A167" s="143" t="s">
        <v>90</v>
      </c>
      <c r="B167" s="71"/>
      <c r="C167" s="133"/>
      <c r="D167" s="133"/>
      <c r="E167" s="133"/>
      <c r="F167" s="134" t="s">
        <v>269</v>
      </c>
      <c r="G167" s="134"/>
      <c r="H167" s="134"/>
      <c r="I167" s="134"/>
      <c r="J167" s="134"/>
      <c r="K167" s="133"/>
      <c r="L167" s="134" t="s">
        <v>87</v>
      </c>
      <c r="M167" s="134"/>
      <c r="N167" s="134"/>
      <c r="O167" s="134"/>
      <c r="P167" s="134"/>
      <c r="Q167" s="134"/>
      <c r="R167" s="134"/>
      <c r="S167" s="134"/>
      <c r="T167" s="134"/>
      <c r="U167" s="134"/>
      <c r="V167" s="134"/>
      <c r="W167" s="134"/>
      <c r="X167" s="134"/>
      <c r="Y167" s="134"/>
      <c r="Z167" s="134"/>
      <c r="AA167" s="134"/>
      <c r="AB167" s="134"/>
      <c r="AC167" s="134"/>
      <c r="AD167" s="134"/>
      <c r="AE167" s="134"/>
      <c r="AF167" s="134"/>
      <c r="AG167" s="136">
        <f>'000.C - Vedlejší a ostatn...'!J34</f>
        <v>0</v>
      </c>
      <c r="AH167" s="133"/>
      <c r="AI167" s="133"/>
      <c r="AJ167" s="133"/>
      <c r="AK167" s="133"/>
      <c r="AL167" s="133"/>
      <c r="AM167" s="133"/>
      <c r="AN167" s="136">
        <f>SUM(AG167,AT167)</f>
        <v>0</v>
      </c>
      <c r="AO167" s="133"/>
      <c r="AP167" s="133"/>
      <c r="AQ167" s="137" t="s">
        <v>88</v>
      </c>
      <c r="AR167" s="73"/>
      <c r="AS167" s="138">
        <v>0</v>
      </c>
      <c r="AT167" s="139">
        <f>ROUND(SUM(AV167:AW167),2)</f>
        <v>0</v>
      </c>
      <c r="AU167" s="140">
        <f>'000.C - Vedlejší a ostatn...'!P130</f>
        <v>0</v>
      </c>
      <c r="AV167" s="139">
        <f>'000.C - Vedlejší a ostatn...'!J37</f>
        <v>0</v>
      </c>
      <c r="AW167" s="139">
        <f>'000.C - Vedlejší a ostatn...'!J38</f>
        <v>0</v>
      </c>
      <c r="AX167" s="139">
        <f>'000.C - Vedlejší a ostatn...'!J39</f>
        <v>0</v>
      </c>
      <c r="AY167" s="139">
        <f>'000.C - Vedlejší a ostatn...'!J40</f>
        <v>0</v>
      </c>
      <c r="AZ167" s="139">
        <f>'000.C - Vedlejší a ostatn...'!F37</f>
        <v>0</v>
      </c>
      <c r="BA167" s="139">
        <f>'000.C - Vedlejší a ostatn...'!F38</f>
        <v>0</v>
      </c>
      <c r="BB167" s="139">
        <f>'000.C - Vedlejší a ostatn...'!F39</f>
        <v>0</v>
      </c>
      <c r="BC167" s="139">
        <f>'000.C - Vedlejší a ostatn...'!F40</f>
        <v>0</v>
      </c>
      <c r="BD167" s="141">
        <f>'000.C - Vedlejší a ostatn...'!F41</f>
        <v>0</v>
      </c>
      <c r="BE167" s="4"/>
      <c r="BT167" s="142" t="s">
        <v>92</v>
      </c>
      <c r="BV167" s="142" t="s">
        <v>78</v>
      </c>
      <c r="BW167" s="142" t="s">
        <v>270</v>
      </c>
      <c r="BX167" s="142" t="s">
        <v>268</v>
      </c>
      <c r="CL167" s="142" t="s">
        <v>1</v>
      </c>
    </row>
    <row r="168" s="4" customFormat="1" ht="16.5" customHeight="1">
      <c r="A168" s="4"/>
      <c r="B168" s="71"/>
      <c r="C168" s="133"/>
      <c r="D168" s="133"/>
      <c r="E168" s="134" t="s">
        <v>271</v>
      </c>
      <c r="F168" s="134"/>
      <c r="G168" s="134"/>
      <c r="H168" s="134"/>
      <c r="I168" s="134"/>
      <c r="J168" s="133"/>
      <c r="K168" s="134" t="s">
        <v>272</v>
      </c>
      <c r="L168" s="134"/>
      <c r="M168" s="134"/>
      <c r="N168" s="134"/>
      <c r="O168" s="134"/>
      <c r="P168" s="134"/>
      <c r="Q168" s="134"/>
      <c r="R168" s="134"/>
      <c r="S168" s="134"/>
      <c r="T168" s="134"/>
      <c r="U168" s="134"/>
      <c r="V168" s="134"/>
      <c r="W168" s="134"/>
      <c r="X168" s="134"/>
      <c r="Y168" s="134"/>
      <c r="Z168" s="134"/>
      <c r="AA168" s="134"/>
      <c r="AB168" s="134"/>
      <c r="AC168" s="134"/>
      <c r="AD168" s="134"/>
      <c r="AE168" s="134"/>
      <c r="AF168" s="134"/>
      <c r="AG168" s="135">
        <f>ROUND(SUM(AG169:AG172),2)</f>
        <v>0</v>
      </c>
      <c r="AH168" s="133"/>
      <c r="AI168" s="133"/>
      <c r="AJ168" s="133"/>
      <c r="AK168" s="133"/>
      <c r="AL168" s="133"/>
      <c r="AM168" s="133"/>
      <c r="AN168" s="136">
        <f>SUM(AG168,AT168)</f>
        <v>0</v>
      </c>
      <c r="AO168" s="133"/>
      <c r="AP168" s="133"/>
      <c r="AQ168" s="137" t="s">
        <v>88</v>
      </c>
      <c r="AR168" s="73"/>
      <c r="AS168" s="138">
        <f>ROUND(SUM(AS169:AS172),2)</f>
        <v>0</v>
      </c>
      <c r="AT168" s="139">
        <f>ROUND(SUM(AV168:AW168),2)</f>
        <v>0</v>
      </c>
      <c r="AU168" s="140">
        <f>ROUND(SUM(AU169:AU172),5)</f>
        <v>0</v>
      </c>
      <c r="AV168" s="139">
        <f>ROUND(AZ168*L29,2)</f>
        <v>0</v>
      </c>
      <c r="AW168" s="139">
        <f>ROUND(BA168*L30,2)</f>
        <v>0</v>
      </c>
      <c r="AX168" s="139">
        <f>ROUND(BB168*L29,2)</f>
        <v>0</v>
      </c>
      <c r="AY168" s="139">
        <f>ROUND(BC168*L30,2)</f>
        <v>0</v>
      </c>
      <c r="AZ168" s="139">
        <f>ROUND(SUM(AZ169:AZ172),2)</f>
        <v>0</v>
      </c>
      <c r="BA168" s="139">
        <f>ROUND(SUM(BA169:BA172),2)</f>
        <v>0</v>
      </c>
      <c r="BB168" s="139">
        <f>ROUND(SUM(BB169:BB172),2)</f>
        <v>0</v>
      </c>
      <c r="BC168" s="139">
        <f>ROUND(SUM(BC169:BC172),2)</f>
        <v>0</v>
      </c>
      <c r="BD168" s="141">
        <f>ROUND(SUM(BD169:BD172),2)</f>
        <v>0</v>
      </c>
      <c r="BE168" s="4"/>
      <c r="BS168" s="142" t="s">
        <v>75</v>
      </c>
      <c r="BT168" s="142" t="s">
        <v>85</v>
      </c>
      <c r="BU168" s="142" t="s">
        <v>77</v>
      </c>
      <c r="BV168" s="142" t="s">
        <v>78</v>
      </c>
      <c r="BW168" s="142" t="s">
        <v>273</v>
      </c>
      <c r="BX168" s="142" t="s">
        <v>266</v>
      </c>
      <c r="CL168" s="142" t="s">
        <v>1</v>
      </c>
    </row>
    <row r="169" s="4" customFormat="1" ht="16.5" customHeight="1">
      <c r="A169" s="143" t="s">
        <v>90</v>
      </c>
      <c r="B169" s="71"/>
      <c r="C169" s="133"/>
      <c r="D169" s="133"/>
      <c r="E169" s="133"/>
      <c r="F169" s="134" t="s">
        <v>274</v>
      </c>
      <c r="G169" s="134"/>
      <c r="H169" s="134"/>
      <c r="I169" s="134"/>
      <c r="J169" s="134"/>
      <c r="K169" s="133"/>
      <c r="L169" s="134" t="s">
        <v>275</v>
      </c>
      <c r="M169" s="134"/>
      <c r="N169" s="134"/>
      <c r="O169" s="134"/>
      <c r="P169" s="134"/>
      <c r="Q169" s="134"/>
      <c r="R169" s="134"/>
      <c r="S169" s="134"/>
      <c r="T169" s="134"/>
      <c r="U169" s="134"/>
      <c r="V169" s="134"/>
      <c r="W169" s="134"/>
      <c r="X169" s="134"/>
      <c r="Y169" s="134"/>
      <c r="Z169" s="134"/>
      <c r="AA169" s="134"/>
      <c r="AB169" s="134"/>
      <c r="AC169" s="134"/>
      <c r="AD169" s="134"/>
      <c r="AE169" s="134"/>
      <c r="AF169" s="134"/>
      <c r="AG169" s="136">
        <f>'01.1 - Řad A'!J34</f>
        <v>0</v>
      </c>
      <c r="AH169" s="133"/>
      <c r="AI169" s="133"/>
      <c r="AJ169" s="133"/>
      <c r="AK169" s="133"/>
      <c r="AL169" s="133"/>
      <c r="AM169" s="133"/>
      <c r="AN169" s="136">
        <f>SUM(AG169,AT169)</f>
        <v>0</v>
      </c>
      <c r="AO169" s="133"/>
      <c r="AP169" s="133"/>
      <c r="AQ169" s="137" t="s">
        <v>88</v>
      </c>
      <c r="AR169" s="73"/>
      <c r="AS169" s="138">
        <v>0</v>
      </c>
      <c r="AT169" s="139">
        <f>ROUND(SUM(AV169:AW169),2)</f>
        <v>0</v>
      </c>
      <c r="AU169" s="140">
        <f>'01.1 - Řad A'!P132</f>
        <v>0</v>
      </c>
      <c r="AV169" s="139">
        <f>'01.1 - Řad A'!J37</f>
        <v>0</v>
      </c>
      <c r="AW169" s="139">
        <f>'01.1 - Řad A'!J38</f>
        <v>0</v>
      </c>
      <c r="AX169" s="139">
        <f>'01.1 - Řad A'!J39</f>
        <v>0</v>
      </c>
      <c r="AY169" s="139">
        <f>'01.1 - Řad A'!J40</f>
        <v>0</v>
      </c>
      <c r="AZ169" s="139">
        <f>'01.1 - Řad A'!F37</f>
        <v>0</v>
      </c>
      <c r="BA169" s="139">
        <f>'01.1 - Řad A'!F38</f>
        <v>0</v>
      </c>
      <c r="BB169" s="139">
        <f>'01.1 - Řad A'!F39</f>
        <v>0</v>
      </c>
      <c r="BC169" s="139">
        <f>'01.1 - Řad A'!F40</f>
        <v>0</v>
      </c>
      <c r="BD169" s="141">
        <f>'01.1 - Řad A'!F41</f>
        <v>0</v>
      </c>
      <c r="BE169" s="4"/>
      <c r="BT169" s="142" t="s">
        <v>92</v>
      </c>
      <c r="BV169" s="142" t="s">
        <v>78</v>
      </c>
      <c r="BW169" s="142" t="s">
        <v>276</v>
      </c>
      <c r="BX169" s="142" t="s">
        <v>273</v>
      </c>
      <c r="CL169" s="142" t="s">
        <v>1</v>
      </c>
    </row>
    <row r="170" s="4" customFormat="1" ht="16.5" customHeight="1">
      <c r="A170" s="143" t="s">
        <v>90</v>
      </c>
      <c r="B170" s="71"/>
      <c r="C170" s="133"/>
      <c r="D170" s="133"/>
      <c r="E170" s="133"/>
      <c r="F170" s="134" t="s">
        <v>277</v>
      </c>
      <c r="G170" s="134"/>
      <c r="H170" s="134"/>
      <c r="I170" s="134"/>
      <c r="J170" s="134"/>
      <c r="K170" s="133"/>
      <c r="L170" s="134" t="s">
        <v>278</v>
      </c>
      <c r="M170" s="134"/>
      <c r="N170" s="134"/>
      <c r="O170" s="134"/>
      <c r="P170" s="134"/>
      <c r="Q170" s="134"/>
      <c r="R170" s="134"/>
      <c r="S170" s="134"/>
      <c r="T170" s="134"/>
      <c r="U170" s="134"/>
      <c r="V170" s="134"/>
      <c r="W170" s="134"/>
      <c r="X170" s="134"/>
      <c r="Y170" s="134"/>
      <c r="Z170" s="134"/>
      <c r="AA170" s="134"/>
      <c r="AB170" s="134"/>
      <c r="AC170" s="134"/>
      <c r="AD170" s="134"/>
      <c r="AE170" s="134"/>
      <c r="AF170" s="134"/>
      <c r="AG170" s="136">
        <f>'01.2 - Řad B'!J34</f>
        <v>0</v>
      </c>
      <c r="AH170" s="133"/>
      <c r="AI170" s="133"/>
      <c r="AJ170" s="133"/>
      <c r="AK170" s="133"/>
      <c r="AL170" s="133"/>
      <c r="AM170" s="133"/>
      <c r="AN170" s="136">
        <f>SUM(AG170,AT170)</f>
        <v>0</v>
      </c>
      <c r="AO170" s="133"/>
      <c r="AP170" s="133"/>
      <c r="AQ170" s="137" t="s">
        <v>88</v>
      </c>
      <c r="AR170" s="73"/>
      <c r="AS170" s="138">
        <v>0</v>
      </c>
      <c r="AT170" s="139">
        <f>ROUND(SUM(AV170:AW170),2)</f>
        <v>0</v>
      </c>
      <c r="AU170" s="140">
        <f>'01.2 - Řad B'!P132</f>
        <v>0</v>
      </c>
      <c r="AV170" s="139">
        <f>'01.2 - Řad B'!J37</f>
        <v>0</v>
      </c>
      <c r="AW170" s="139">
        <f>'01.2 - Řad B'!J38</f>
        <v>0</v>
      </c>
      <c r="AX170" s="139">
        <f>'01.2 - Řad B'!J39</f>
        <v>0</v>
      </c>
      <c r="AY170" s="139">
        <f>'01.2 - Řad B'!J40</f>
        <v>0</v>
      </c>
      <c r="AZ170" s="139">
        <f>'01.2 - Řad B'!F37</f>
        <v>0</v>
      </c>
      <c r="BA170" s="139">
        <f>'01.2 - Řad B'!F38</f>
        <v>0</v>
      </c>
      <c r="BB170" s="139">
        <f>'01.2 - Řad B'!F39</f>
        <v>0</v>
      </c>
      <c r="BC170" s="139">
        <f>'01.2 - Řad B'!F40</f>
        <v>0</v>
      </c>
      <c r="BD170" s="141">
        <f>'01.2 - Řad B'!F41</f>
        <v>0</v>
      </c>
      <c r="BE170" s="4"/>
      <c r="BT170" s="142" t="s">
        <v>92</v>
      </c>
      <c r="BV170" s="142" t="s">
        <v>78</v>
      </c>
      <c r="BW170" s="142" t="s">
        <v>279</v>
      </c>
      <c r="BX170" s="142" t="s">
        <v>273</v>
      </c>
      <c r="CL170" s="142" t="s">
        <v>1</v>
      </c>
    </row>
    <row r="171" s="4" customFormat="1" ht="16.5" customHeight="1">
      <c r="A171" s="143" t="s">
        <v>90</v>
      </c>
      <c r="B171" s="71"/>
      <c r="C171" s="133"/>
      <c r="D171" s="133"/>
      <c r="E171" s="133"/>
      <c r="F171" s="134" t="s">
        <v>280</v>
      </c>
      <c r="G171" s="134"/>
      <c r="H171" s="134"/>
      <c r="I171" s="134"/>
      <c r="J171" s="134"/>
      <c r="K171" s="133"/>
      <c r="L171" s="134" t="s">
        <v>281</v>
      </c>
      <c r="M171" s="134"/>
      <c r="N171" s="134"/>
      <c r="O171" s="134"/>
      <c r="P171" s="134"/>
      <c r="Q171" s="134"/>
      <c r="R171" s="134"/>
      <c r="S171" s="134"/>
      <c r="T171" s="134"/>
      <c r="U171" s="134"/>
      <c r="V171" s="134"/>
      <c r="W171" s="134"/>
      <c r="X171" s="134"/>
      <c r="Y171" s="134"/>
      <c r="Z171" s="134"/>
      <c r="AA171" s="134"/>
      <c r="AB171" s="134"/>
      <c r="AC171" s="134"/>
      <c r="AD171" s="134"/>
      <c r="AE171" s="134"/>
      <c r="AF171" s="134"/>
      <c r="AG171" s="136">
        <f>'01.3 - Řad D'!J34</f>
        <v>0</v>
      </c>
      <c r="AH171" s="133"/>
      <c r="AI171" s="133"/>
      <c r="AJ171" s="133"/>
      <c r="AK171" s="133"/>
      <c r="AL171" s="133"/>
      <c r="AM171" s="133"/>
      <c r="AN171" s="136">
        <f>SUM(AG171,AT171)</f>
        <v>0</v>
      </c>
      <c r="AO171" s="133"/>
      <c r="AP171" s="133"/>
      <c r="AQ171" s="137" t="s">
        <v>88</v>
      </c>
      <c r="AR171" s="73"/>
      <c r="AS171" s="138">
        <v>0</v>
      </c>
      <c r="AT171" s="139">
        <f>ROUND(SUM(AV171:AW171),2)</f>
        <v>0</v>
      </c>
      <c r="AU171" s="140">
        <f>'01.3 - Řad D'!P132</f>
        <v>0</v>
      </c>
      <c r="AV171" s="139">
        <f>'01.3 - Řad D'!J37</f>
        <v>0</v>
      </c>
      <c r="AW171" s="139">
        <f>'01.3 - Řad D'!J38</f>
        <v>0</v>
      </c>
      <c r="AX171" s="139">
        <f>'01.3 - Řad D'!J39</f>
        <v>0</v>
      </c>
      <c r="AY171" s="139">
        <f>'01.3 - Řad D'!J40</f>
        <v>0</v>
      </c>
      <c r="AZ171" s="139">
        <f>'01.3 - Řad D'!F37</f>
        <v>0</v>
      </c>
      <c r="BA171" s="139">
        <f>'01.3 - Řad D'!F38</f>
        <v>0</v>
      </c>
      <c r="BB171" s="139">
        <f>'01.3 - Řad D'!F39</f>
        <v>0</v>
      </c>
      <c r="BC171" s="139">
        <f>'01.3 - Řad D'!F40</f>
        <v>0</v>
      </c>
      <c r="BD171" s="141">
        <f>'01.3 - Řad D'!F41</f>
        <v>0</v>
      </c>
      <c r="BE171" s="4"/>
      <c r="BT171" s="142" t="s">
        <v>92</v>
      </c>
      <c r="BV171" s="142" t="s">
        <v>78</v>
      </c>
      <c r="BW171" s="142" t="s">
        <v>282</v>
      </c>
      <c r="BX171" s="142" t="s">
        <v>273</v>
      </c>
      <c r="CL171" s="142" t="s">
        <v>1</v>
      </c>
    </row>
    <row r="172" s="4" customFormat="1" ht="16.5" customHeight="1">
      <c r="A172" s="143" t="s">
        <v>90</v>
      </c>
      <c r="B172" s="71"/>
      <c r="C172" s="133"/>
      <c r="D172" s="133"/>
      <c r="E172" s="133"/>
      <c r="F172" s="134" t="s">
        <v>283</v>
      </c>
      <c r="G172" s="134"/>
      <c r="H172" s="134"/>
      <c r="I172" s="134"/>
      <c r="J172" s="134"/>
      <c r="K172" s="133"/>
      <c r="L172" s="134" t="s">
        <v>284</v>
      </c>
      <c r="M172" s="134"/>
      <c r="N172" s="134"/>
      <c r="O172" s="134"/>
      <c r="P172" s="134"/>
      <c r="Q172" s="134"/>
      <c r="R172" s="134"/>
      <c r="S172" s="134"/>
      <c r="T172" s="134"/>
      <c r="U172" s="134"/>
      <c r="V172" s="134"/>
      <c r="W172" s="134"/>
      <c r="X172" s="134"/>
      <c r="Y172" s="134"/>
      <c r="Z172" s="134"/>
      <c r="AA172" s="134"/>
      <c r="AB172" s="134"/>
      <c r="AC172" s="134"/>
      <c r="AD172" s="134"/>
      <c r="AE172" s="134"/>
      <c r="AF172" s="134"/>
      <c r="AG172" s="136">
        <f>'01.4 - Řad E'!J34</f>
        <v>0</v>
      </c>
      <c r="AH172" s="133"/>
      <c r="AI172" s="133"/>
      <c r="AJ172" s="133"/>
      <c r="AK172" s="133"/>
      <c r="AL172" s="133"/>
      <c r="AM172" s="133"/>
      <c r="AN172" s="136">
        <f>SUM(AG172,AT172)</f>
        <v>0</v>
      </c>
      <c r="AO172" s="133"/>
      <c r="AP172" s="133"/>
      <c r="AQ172" s="137" t="s">
        <v>88</v>
      </c>
      <c r="AR172" s="73"/>
      <c r="AS172" s="138">
        <v>0</v>
      </c>
      <c r="AT172" s="139">
        <f>ROUND(SUM(AV172:AW172),2)</f>
        <v>0</v>
      </c>
      <c r="AU172" s="140">
        <f>'01.4 - Řad E'!P132</f>
        <v>0</v>
      </c>
      <c r="AV172" s="139">
        <f>'01.4 - Řad E'!J37</f>
        <v>0</v>
      </c>
      <c r="AW172" s="139">
        <f>'01.4 - Řad E'!J38</f>
        <v>0</v>
      </c>
      <c r="AX172" s="139">
        <f>'01.4 - Řad E'!J39</f>
        <v>0</v>
      </c>
      <c r="AY172" s="139">
        <f>'01.4 - Řad E'!J40</f>
        <v>0</v>
      </c>
      <c r="AZ172" s="139">
        <f>'01.4 - Řad E'!F37</f>
        <v>0</v>
      </c>
      <c r="BA172" s="139">
        <f>'01.4 - Řad E'!F38</f>
        <v>0</v>
      </c>
      <c r="BB172" s="139">
        <f>'01.4 - Řad E'!F39</f>
        <v>0</v>
      </c>
      <c r="BC172" s="139">
        <f>'01.4 - Řad E'!F40</f>
        <v>0</v>
      </c>
      <c r="BD172" s="141">
        <f>'01.4 - Řad E'!F41</f>
        <v>0</v>
      </c>
      <c r="BE172" s="4"/>
      <c r="BT172" s="142" t="s">
        <v>92</v>
      </c>
      <c r="BV172" s="142" t="s">
        <v>78</v>
      </c>
      <c r="BW172" s="142" t="s">
        <v>285</v>
      </c>
      <c r="BX172" s="142" t="s">
        <v>273</v>
      </c>
      <c r="CL172" s="142" t="s">
        <v>1</v>
      </c>
    </row>
    <row r="173" s="4" customFormat="1" ht="23.25" customHeight="1">
      <c r="A173" s="4"/>
      <c r="B173" s="71"/>
      <c r="C173" s="133"/>
      <c r="D173" s="133"/>
      <c r="E173" s="134" t="s">
        <v>286</v>
      </c>
      <c r="F173" s="134"/>
      <c r="G173" s="134"/>
      <c r="H173" s="134"/>
      <c r="I173" s="134"/>
      <c r="J173" s="133"/>
      <c r="K173" s="134" t="s">
        <v>287</v>
      </c>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5">
        <f>ROUND(AG174,2)</f>
        <v>0</v>
      </c>
      <c r="AH173" s="133"/>
      <c r="AI173" s="133"/>
      <c r="AJ173" s="133"/>
      <c r="AK173" s="133"/>
      <c r="AL173" s="133"/>
      <c r="AM173" s="133"/>
      <c r="AN173" s="136">
        <f>SUM(AG173,AT173)</f>
        <v>0</v>
      </c>
      <c r="AO173" s="133"/>
      <c r="AP173" s="133"/>
      <c r="AQ173" s="137" t="s">
        <v>88</v>
      </c>
      <c r="AR173" s="73"/>
      <c r="AS173" s="138">
        <f>ROUND(AS174,2)</f>
        <v>0</v>
      </c>
      <c r="AT173" s="139">
        <f>ROUND(SUM(AV173:AW173),2)</f>
        <v>0</v>
      </c>
      <c r="AU173" s="140">
        <f>ROUND(AU174,5)</f>
        <v>0</v>
      </c>
      <c r="AV173" s="139">
        <f>ROUND(AZ173*L29,2)</f>
        <v>0</v>
      </c>
      <c r="AW173" s="139">
        <f>ROUND(BA173*L30,2)</f>
        <v>0</v>
      </c>
      <c r="AX173" s="139">
        <f>ROUND(BB173*L29,2)</f>
        <v>0</v>
      </c>
      <c r="AY173" s="139">
        <f>ROUND(BC173*L30,2)</f>
        <v>0</v>
      </c>
      <c r="AZ173" s="139">
        <f>ROUND(AZ174,2)</f>
        <v>0</v>
      </c>
      <c r="BA173" s="139">
        <f>ROUND(BA174,2)</f>
        <v>0</v>
      </c>
      <c r="BB173" s="139">
        <f>ROUND(BB174,2)</f>
        <v>0</v>
      </c>
      <c r="BC173" s="139">
        <f>ROUND(BC174,2)</f>
        <v>0</v>
      </c>
      <c r="BD173" s="141">
        <f>ROUND(BD174,2)</f>
        <v>0</v>
      </c>
      <c r="BE173" s="4"/>
      <c r="BS173" s="142" t="s">
        <v>75</v>
      </c>
      <c r="BT173" s="142" t="s">
        <v>85</v>
      </c>
      <c r="BU173" s="142" t="s">
        <v>77</v>
      </c>
      <c r="BV173" s="142" t="s">
        <v>78</v>
      </c>
      <c r="BW173" s="142" t="s">
        <v>288</v>
      </c>
      <c r="BX173" s="142" t="s">
        <v>266</v>
      </c>
      <c r="CL173" s="142" t="s">
        <v>1</v>
      </c>
    </row>
    <row r="174" s="4" customFormat="1" ht="16.5" customHeight="1">
      <c r="A174" s="143" t="s">
        <v>90</v>
      </c>
      <c r="B174" s="71"/>
      <c r="C174" s="133"/>
      <c r="D174" s="133"/>
      <c r="E174" s="133"/>
      <c r="F174" s="134" t="s">
        <v>286</v>
      </c>
      <c r="G174" s="134"/>
      <c r="H174" s="134"/>
      <c r="I174" s="134"/>
      <c r="J174" s="134"/>
      <c r="K174" s="133"/>
      <c r="L174" s="134" t="s">
        <v>289</v>
      </c>
      <c r="M174" s="134"/>
      <c r="N174" s="134"/>
      <c r="O174" s="134"/>
      <c r="P174" s="134"/>
      <c r="Q174" s="134"/>
      <c r="R174" s="134"/>
      <c r="S174" s="134"/>
      <c r="T174" s="134"/>
      <c r="U174" s="134"/>
      <c r="V174" s="134"/>
      <c r="W174" s="134"/>
      <c r="X174" s="134"/>
      <c r="Y174" s="134"/>
      <c r="Z174" s="134"/>
      <c r="AA174" s="134"/>
      <c r="AB174" s="134"/>
      <c r="AC174" s="134"/>
      <c r="AD174" s="134"/>
      <c r="AE174" s="134"/>
      <c r="AF174" s="134"/>
      <c r="AG174" s="136">
        <f>'02 - Řad C'!J34</f>
        <v>0</v>
      </c>
      <c r="AH174" s="133"/>
      <c r="AI174" s="133"/>
      <c r="AJ174" s="133"/>
      <c r="AK174" s="133"/>
      <c r="AL174" s="133"/>
      <c r="AM174" s="133"/>
      <c r="AN174" s="136">
        <f>SUM(AG174,AT174)</f>
        <v>0</v>
      </c>
      <c r="AO174" s="133"/>
      <c r="AP174" s="133"/>
      <c r="AQ174" s="137" t="s">
        <v>88</v>
      </c>
      <c r="AR174" s="73"/>
      <c r="AS174" s="138">
        <v>0</v>
      </c>
      <c r="AT174" s="139">
        <f>ROUND(SUM(AV174:AW174),2)</f>
        <v>0</v>
      </c>
      <c r="AU174" s="140">
        <f>'02 - Řad C'!P132</f>
        <v>0</v>
      </c>
      <c r="AV174" s="139">
        <f>'02 - Řad C'!J37</f>
        <v>0</v>
      </c>
      <c r="AW174" s="139">
        <f>'02 - Řad C'!J38</f>
        <v>0</v>
      </c>
      <c r="AX174" s="139">
        <f>'02 - Řad C'!J39</f>
        <v>0</v>
      </c>
      <c r="AY174" s="139">
        <f>'02 - Řad C'!J40</f>
        <v>0</v>
      </c>
      <c r="AZ174" s="139">
        <f>'02 - Řad C'!F37</f>
        <v>0</v>
      </c>
      <c r="BA174" s="139">
        <f>'02 - Řad C'!F38</f>
        <v>0</v>
      </c>
      <c r="BB174" s="139">
        <f>'02 - Řad C'!F39</f>
        <v>0</v>
      </c>
      <c r="BC174" s="139">
        <f>'02 - Řad C'!F40</f>
        <v>0</v>
      </c>
      <c r="BD174" s="141">
        <f>'02 - Řad C'!F41</f>
        <v>0</v>
      </c>
      <c r="BE174" s="4"/>
      <c r="BT174" s="142" t="s">
        <v>92</v>
      </c>
      <c r="BV174" s="142" t="s">
        <v>78</v>
      </c>
      <c r="BW174" s="142" t="s">
        <v>290</v>
      </c>
      <c r="BX174" s="142" t="s">
        <v>288</v>
      </c>
      <c r="CL174" s="142" t="s">
        <v>1</v>
      </c>
    </row>
    <row r="175" s="4" customFormat="1" ht="16.5" customHeight="1">
      <c r="A175" s="4"/>
      <c r="B175" s="71"/>
      <c r="C175" s="133"/>
      <c r="D175" s="133"/>
      <c r="E175" s="134" t="s">
        <v>291</v>
      </c>
      <c r="F175" s="134"/>
      <c r="G175" s="134"/>
      <c r="H175" s="134"/>
      <c r="I175" s="134"/>
      <c r="J175" s="133"/>
      <c r="K175" s="134" t="s">
        <v>292</v>
      </c>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5">
        <f>ROUND(SUM(AG176:AG180),2)</f>
        <v>0</v>
      </c>
      <c r="AH175" s="133"/>
      <c r="AI175" s="133"/>
      <c r="AJ175" s="133"/>
      <c r="AK175" s="133"/>
      <c r="AL175" s="133"/>
      <c r="AM175" s="133"/>
      <c r="AN175" s="136">
        <f>SUM(AG175,AT175)</f>
        <v>0</v>
      </c>
      <c r="AO175" s="133"/>
      <c r="AP175" s="133"/>
      <c r="AQ175" s="137" t="s">
        <v>88</v>
      </c>
      <c r="AR175" s="73"/>
      <c r="AS175" s="138">
        <f>ROUND(SUM(AS176:AS180),2)</f>
        <v>0</v>
      </c>
      <c r="AT175" s="139">
        <f>ROUND(SUM(AV175:AW175),2)</f>
        <v>0</v>
      </c>
      <c r="AU175" s="140">
        <f>ROUND(SUM(AU176:AU180),5)</f>
        <v>0</v>
      </c>
      <c r="AV175" s="139">
        <f>ROUND(AZ175*L29,2)</f>
        <v>0</v>
      </c>
      <c r="AW175" s="139">
        <f>ROUND(BA175*L30,2)</f>
        <v>0</v>
      </c>
      <c r="AX175" s="139">
        <f>ROUND(BB175*L29,2)</f>
        <v>0</v>
      </c>
      <c r="AY175" s="139">
        <f>ROUND(BC175*L30,2)</f>
        <v>0</v>
      </c>
      <c r="AZ175" s="139">
        <f>ROUND(SUM(AZ176:AZ180),2)</f>
        <v>0</v>
      </c>
      <c r="BA175" s="139">
        <f>ROUND(SUM(BA176:BA180),2)</f>
        <v>0</v>
      </c>
      <c r="BB175" s="139">
        <f>ROUND(SUM(BB176:BB180),2)</f>
        <v>0</v>
      </c>
      <c r="BC175" s="139">
        <f>ROUND(SUM(BC176:BC180),2)</f>
        <v>0</v>
      </c>
      <c r="BD175" s="141">
        <f>ROUND(SUM(BD176:BD180),2)</f>
        <v>0</v>
      </c>
      <c r="BE175" s="4"/>
      <c r="BS175" s="142" t="s">
        <v>75</v>
      </c>
      <c r="BT175" s="142" t="s">
        <v>85</v>
      </c>
      <c r="BU175" s="142" t="s">
        <v>77</v>
      </c>
      <c r="BV175" s="142" t="s">
        <v>78</v>
      </c>
      <c r="BW175" s="142" t="s">
        <v>293</v>
      </c>
      <c r="BX175" s="142" t="s">
        <v>266</v>
      </c>
      <c r="CL175" s="142" t="s">
        <v>1</v>
      </c>
    </row>
    <row r="176" s="4" customFormat="1" ht="16.5" customHeight="1">
      <c r="A176" s="143" t="s">
        <v>90</v>
      </c>
      <c r="B176" s="71"/>
      <c r="C176" s="133"/>
      <c r="D176" s="133"/>
      <c r="E176" s="133"/>
      <c r="F176" s="134" t="s">
        <v>294</v>
      </c>
      <c r="G176" s="134"/>
      <c r="H176" s="134"/>
      <c r="I176" s="134"/>
      <c r="J176" s="134"/>
      <c r="K176" s="133"/>
      <c r="L176" s="134" t="s">
        <v>295</v>
      </c>
      <c r="M176" s="134"/>
      <c r="N176" s="134"/>
      <c r="O176" s="134"/>
      <c r="P176" s="134"/>
      <c r="Q176" s="134"/>
      <c r="R176" s="134"/>
      <c r="S176" s="134"/>
      <c r="T176" s="134"/>
      <c r="U176" s="134"/>
      <c r="V176" s="134"/>
      <c r="W176" s="134"/>
      <c r="X176" s="134"/>
      <c r="Y176" s="134"/>
      <c r="Z176" s="134"/>
      <c r="AA176" s="134"/>
      <c r="AB176" s="134"/>
      <c r="AC176" s="134"/>
      <c r="AD176" s="134"/>
      <c r="AE176" s="134"/>
      <c r="AF176" s="134"/>
      <c r="AG176" s="136">
        <f>'03.1 - Stoka A'!J34</f>
        <v>0</v>
      </c>
      <c r="AH176" s="133"/>
      <c r="AI176" s="133"/>
      <c r="AJ176" s="133"/>
      <c r="AK176" s="133"/>
      <c r="AL176" s="133"/>
      <c r="AM176" s="133"/>
      <c r="AN176" s="136">
        <f>SUM(AG176,AT176)</f>
        <v>0</v>
      </c>
      <c r="AO176" s="133"/>
      <c r="AP176" s="133"/>
      <c r="AQ176" s="137" t="s">
        <v>88</v>
      </c>
      <c r="AR176" s="73"/>
      <c r="AS176" s="138">
        <v>0</v>
      </c>
      <c r="AT176" s="139">
        <f>ROUND(SUM(AV176:AW176),2)</f>
        <v>0</v>
      </c>
      <c r="AU176" s="140">
        <f>'03.1 - Stoka A'!P132</f>
        <v>0</v>
      </c>
      <c r="AV176" s="139">
        <f>'03.1 - Stoka A'!J37</f>
        <v>0</v>
      </c>
      <c r="AW176" s="139">
        <f>'03.1 - Stoka A'!J38</f>
        <v>0</v>
      </c>
      <c r="AX176" s="139">
        <f>'03.1 - Stoka A'!J39</f>
        <v>0</v>
      </c>
      <c r="AY176" s="139">
        <f>'03.1 - Stoka A'!J40</f>
        <v>0</v>
      </c>
      <c r="AZ176" s="139">
        <f>'03.1 - Stoka A'!F37</f>
        <v>0</v>
      </c>
      <c r="BA176" s="139">
        <f>'03.1 - Stoka A'!F38</f>
        <v>0</v>
      </c>
      <c r="BB176" s="139">
        <f>'03.1 - Stoka A'!F39</f>
        <v>0</v>
      </c>
      <c r="BC176" s="139">
        <f>'03.1 - Stoka A'!F40</f>
        <v>0</v>
      </c>
      <c r="BD176" s="141">
        <f>'03.1 - Stoka A'!F41</f>
        <v>0</v>
      </c>
      <c r="BE176" s="4"/>
      <c r="BT176" s="142" t="s">
        <v>92</v>
      </c>
      <c r="BV176" s="142" t="s">
        <v>78</v>
      </c>
      <c r="BW176" s="142" t="s">
        <v>296</v>
      </c>
      <c r="BX176" s="142" t="s">
        <v>293</v>
      </c>
      <c r="CL176" s="142" t="s">
        <v>1</v>
      </c>
    </row>
    <row r="177" s="4" customFormat="1" ht="16.5" customHeight="1">
      <c r="A177" s="143" t="s">
        <v>90</v>
      </c>
      <c r="B177" s="71"/>
      <c r="C177" s="133"/>
      <c r="D177" s="133"/>
      <c r="E177" s="133"/>
      <c r="F177" s="134" t="s">
        <v>297</v>
      </c>
      <c r="G177" s="134"/>
      <c r="H177" s="134"/>
      <c r="I177" s="134"/>
      <c r="J177" s="134"/>
      <c r="K177" s="133"/>
      <c r="L177" s="134" t="s">
        <v>298</v>
      </c>
      <c r="M177" s="134"/>
      <c r="N177" s="134"/>
      <c r="O177" s="134"/>
      <c r="P177" s="134"/>
      <c r="Q177" s="134"/>
      <c r="R177" s="134"/>
      <c r="S177" s="134"/>
      <c r="T177" s="134"/>
      <c r="U177" s="134"/>
      <c r="V177" s="134"/>
      <c r="W177" s="134"/>
      <c r="X177" s="134"/>
      <c r="Y177" s="134"/>
      <c r="Z177" s="134"/>
      <c r="AA177" s="134"/>
      <c r="AB177" s="134"/>
      <c r="AC177" s="134"/>
      <c r="AD177" s="134"/>
      <c r="AE177" s="134"/>
      <c r="AF177" s="134"/>
      <c r="AG177" s="136">
        <f>'03.2 - Stoka B'!J34</f>
        <v>0</v>
      </c>
      <c r="AH177" s="133"/>
      <c r="AI177" s="133"/>
      <c r="AJ177" s="133"/>
      <c r="AK177" s="133"/>
      <c r="AL177" s="133"/>
      <c r="AM177" s="133"/>
      <c r="AN177" s="136">
        <f>SUM(AG177,AT177)</f>
        <v>0</v>
      </c>
      <c r="AO177" s="133"/>
      <c r="AP177" s="133"/>
      <c r="AQ177" s="137" t="s">
        <v>88</v>
      </c>
      <c r="AR177" s="73"/>
      <c r="AS177" s="138">
        <v>0</v>
      </c>
      <c r="AT177" s="139">
        <f>ROUND(SUM(AV177:AW177),2)</f>
        <v>0</v>
      </c>
      <c r="AU177" s="140">
        <f>'03.2 - Stoka B'!P131</f>
        <v>0</v>
      </c>
      <c r="AV177" s="139">
        <f>'03.2 - Stoka B'!J37</f>
        <v>0</v>
      </c>
      <c r="AW177" s="139">
        <f>'03.2 - Stoka B'!J38</f>
        <v>0</v>
      </c>
      <c r="AX177" s="139">
        <f>'03.2 - Stoka B'!J39</f>
        <v>0</v>
      </c>
      <c r="AY177" s="139">
        <f>'03.2 - Stoka B'!J40</f>
        <v>0</v>
      </c>
      <c r="AZ177" s="139">
        <f>'03.2 - Stoka B'!F37</f>
        <v>0</v>
      </c>
      <c r="BA177" s="139">
        <f>'03.2 - Stoka B'!F38</f>
        <v>0</v>
      </c>
      <c r="BB177" s="139">
        <f>'03.2 - Stoka B'!F39</f>
        <v>0</v>
      </c>
      <c r="BC177" s="139">
        <f>'03.2 - Stoka B'!F40</f>
        <v>0</v>
      </c>
      <c r="BD177" s="141">
        <f>'03.2 - Stoka B'!F41</f>
        <v>0</v>
      </c>
      <c r="BE177" s="4"/>
      <c r="BT177" s="142" t="s">
        <v>92</v>
      </c>
      <c r="BV177" s="142" t="s">
        <v>78</v>
      </c>
      <c r="BW177" s="142" t="s">
        <v>299</v>
      </c>
      <c r="BX177" s="142" t="s">
        <v>293</v>
      </c>
      <c r="CL177" s="142" t="s">
        <v>1</v>
      </c>
    </row>
    <row r="178" s="4" customFormat="1" ht="16.5" customHeight="1">
      <c r="A178" s="143" t="s">
        <v>90</v>
      </c>
      <c r="B178" s="71"/>
      <c r="C178" s="133"/>
      <c r="D178" s="133"/>
      <c r="E178" s="133"/>
      <c r="F178" s="134" t="s">
        <v>300</v>
      </c>
      <c r="G178" s="134"/>
      <c r="H178" s="134"/>
      <c r="I178" s="134"/>
      <c r="J178" s="134"/>
      <c r="K178" s="133"/>
      <c r="L178" s="134" t="s">
        <v>301</v>
      </c>
      <c r="M178" s="134"/>
      <c r="N178" s="134"/>
      <c r="O178" s="134"/>
      <c r="P178" s="134"/>
      <c r="Q178" s="134"/>
      <c r="R178" s="134"/>
      <c r="S178" s="134"/>
      <c r="T178" s="134"/>
      <c r="U178" s="134"/>
      <c r="V178" s="134"/>
      <c r="W178" s="134"/>
      <c r="X178" s="134"/>
      <c r="Y178" s="134"/>
      <c r="Z178" s="134"/>
      <c r="AA178" s="134"/>
      <c r="AB178" s="134"/>
      <c r="AC178" s="134"/>
      <c r="AD178" s="134"/>
      <c r="AE178" s="134"/>
      <c r="AF178" s="134"/>
      <c r="AG178" s="136">
        <f>'03.3 - Stoka C'!J34</f>
        <v>0</v>
      </c>
      <c r="AH178" s="133"/>
      <c r="AI178" s="133"/>
      <c r="AJ178" s="133"/>
      <c r="AK178" s="133"/>
      <c r="AL178" s="133"/>
      <c r="AM178" s="133"/>
      <c r="AN178" s="136">
        <f>SUM(AG178,AT178)</f>
        <v>0</v>
      </c>
      <c r="AO178" s="133"/>
      <c r="AP178" s="133"/>
      <c r="AQ178" s="137" t="s">
        <v>88</v>
      </c>
      <c r="AR178" s="73"/>
      <c r="AS178" s="138">
        <v>0</v>
      </c>
      <c r="AT178" s="139">
        <f>ROUND(SUM(AV178:AW178),2)</f>
        <v>0</v>
      </c>
      <c r="AU178" s="140">
        <f>'03.3 - Stoka C'!P132</f>
        <v>0</v>
      </c>
      <c r="AV178" s="139">
        <f>'03.3 - Stoka C'!J37</f>
        <v>0</v>
      </c>
      <c r="AW178" s="139">
        <f>'03.3 - Stoka C'!J38</f>
        <v>0</v>
      </c>
      <c r="AX178" s="139">
        <f>'03.3 - Stoka C'!J39</f>
        <v>0</v>
      </c>
      <c r="AY178" s="139">
        <f>'03.3 - Stoka C'!J40</f>
        <v>0</v>
      </c>
      <c r="AZ178" s="139">
        <f>'03.3 - Stoka C'!F37</f>
        <v>0</v>
      </c>
      <c r="BA178" s="139">
        <f>'03.3 - Stoka C'!F38</f>
        <v>0</v>
      </c>
      <c r="BB178" s="139">
        <f>'03.3 - Stoka C'!F39</f>
        <v>0</v>
      </c>
      <c r="BC178" s="139">
        <f>'03.3 - Stoka C'!F40</f>
        <v>0</v>
      </c>
      <c r="BD178" s="141">
        <f>'03.3 - Stoka C'!F41</f>
        <v>0</v>
      </c>
      <c r="BE178" s="4"/>
      <c r="BT178" s="142" t="s">
        <v>92</v>
      </c>
      <c r="BV178" s="142" t="s">
        <v>78</v>
      </c>
      <c r="BW178" s="142" t="s">
        <v>302</v>
      </c>
      <c r="BX178" s="142" t="s">
        <v>293</v>
      </c>
      <c r="CL178" s="142" t="s">
        <v>1</v>
      </c>
    </row>
    <row r="179" s="4" customFormat="1" ht="16.5" customHeight="1">
      <c r="A179" s="143" t="s">
        <v>90</v>
      </c>
      <c r="B179" s="71"/>
      <c r="C179" s="133"/>
      <c r="D179" s="133"/>
      <c r="E179" s="133"/>
      <c r="F179" s="134" t="s">
        <v>303</v>
      </c>
      <c r="G179" s="134"/>
      <c r="H179" s="134"/>
      <c r="I179" s="134"/>
      <c r="J179" s="134"/>
      <c r="K179" s="133"/>
      <c r="L179" s="134" t="s">
        <v>304</v>
      </c>
      <c r="M179" s="134"/>
      <c r="N179" s="134"/>
      <c r="O179" s="134"/>
      <c r="P179" s="134"/>
      <c r="Q179" s="134"/>
      <c r="R179" s="134"/>
      <c r="S179" s="134"/>
      <c r="T179" s="134"/>
      <c r="U179" s="134"/>
      <c r="V179" s="134"/>
      <c r="W179" s="134"/>
      <c r="X179" s="134"/>
      <c r="Y179" s="134"/>
      <c r="Z179" s="134"/>
      <c r="AA179" s="134"/>
      <c r="AB179" s="134"/>
      <c r="AC179" s="134"/>
      <c r="AD179" s="134"/>
      <c r="AE179" s="134"/>
      <c r="AF179" s="134"/>
      <c r="AG179" s="136">
        <f>'03.4 - Stoka D'!J34</f>
        <v>0</v>
      </c>
      <c r="AH179" s="133"/>
      <c r="AI179" s="133"/>
      <c r="AJ179" s="133"/>
      <c r="AK179" s="133"/>
      <c r="AL179" s="133"/>
      <c r="AM179" s="133"/>
      <c r="AN179" s="136">
        <f>SUM(AG179,AT179)</f>
        <v>0</v>
      </c>
      <c r="AO179" s="133"/>
      <c r="AP179" s="133"/>
      <c r="AQ179" s="137" t="s">
        <v>88</v>
      </c>
      <c r="AR179" s="73"/>
      <c r="AS179" s="138">
        <v>0</v>
      </c>
      <c r="AT179" s="139">
        <f>ROUND(SUM(AV179:AW179),2)</f>
        <v>0</v>
      </c>
      <c r="AU179" s="140">
        <f>'03.4 - Stoka D'!P133</f>
        <v>0</v>
      </c>
      <c r="AV179" s="139">
        <f>'03.4 - Stoka D'!J37</f>
        <v>0</v>
      </c>
      <c r="AW179" s="139">
        <f>'03.4 - Stoka D'!J38</f>
        <v>0</v>
      </c>
      <c r="AX179" s="139">
        <f>'03.4 - Stoka D'!J39</f>
        <v>0</v>
      </c>
      <c r="AY179" s="139">
        <f>'03.4 - Stoka D'!J40</f>
        <v>0</v>
      </c>
      <c r="AZ179" s="139">
        <f>'03.4 - Stoka D'!F37</f>
        <v>0</v>
      </c>
      <c r="BA179" s="139">
        <f>'03.4 - Stoka D'!F38</f>
        <v>0</v>
      </c>
      <c r="BB179" s="139">
        <f>'03.4 - Stoka D'!F39</f>
        <v>0</v>
      </c>
      <c r="BC179" s="139">
        <f>'03.4 - Stoka D'!F40</f>
        <v>0</v>
      </c>
      <c r="BD179" s="141">
        <f>'03.4 - Stoka D'!F41</f>
        <v>0</v>
      </c>
      <c r="BE179" s="4"/>
      <c r="BT179" s="142" t="s">
        <v>92</v>
      </c>
      <c r="BV179" s="142" t="s">
        <v>78</v>
      </c>
      <c r="BW179" s="142" t="s">
        <v>305</v>
      </c>
      <c r="BX179" s="142" t="s">
        <v>293</v>
      </c>
      <c r="CL179" s="142" t="s">
        <v>1</v>
      </c>
    </row>
    <row r="180" s="4" customFormat="1" ht="16.5" customHeight="1">
      <c r="A180" s="143" t="s">
        <v>90</v>
      </c>
      <c r="B180" s="71"/>
      <c r="C180" s="133"/>
      <c r="D180" s="133"/>
      <c r="E180" s="133"/>
      <c r="F180" s="134" t="s">
        <v>306</v>
      </c>
      <c r="G180" s="134"/>
      <c r="H180" s="134"/>
      <c r="I180" s="134"/>
      <c r="J180" s="134"/>
      <c r="K180" s="133"/>
      <c r="L180" s="134" t="s">
        <v>307</v>
      </c>
      <c r="M180" s="134"/>
      <c r="N180" s="134"/>
      <c r="O180" s="134"/>
      <c r="P180" s="134"/>
      <c r="Q180" s="134"/>
      <c r="R180" s="134"/>
      <c r="S180" s="134"/>
      <c r="T180" s="134"/>
      <c r="U180" s="134"/>
      <c r="V180" s="134"/>
      <c r="W180" s="134"/>
      <c r="X180" s="134"/>
      <c r="Y180" s="134"/>
      <c r="Z180" s="134"/>
      <c r="AA180" s="134"/>
      <c r="AB180" s="134"/>
      <c r="AC180" s="134"/>
      <c r="AD180" s="134"/>
      <c r="AE180" s="134"/>
      <c r="AF180" s="134"/>
      <c r="AG180" s="136">
        <f>'03.5 - Sanace'!J34</f>
        <v>0</v>
      </c>
      <c r="AH180" s="133"/>
      <c r="AI180" s="133"/>
      <c r="AJ180" s="133"/>
      <c r="AK180" s="133"/>
      <c r="AL180" s="133"/>
      <c r="AM180" s="133"/>
      <c r="AN180" s="136">
        <f>SUM(AG180,AT180)</f>
        <v>0</v>
      </c>
      <c r="AO180" s="133"/>
      <c r="AP180" s="133"/>
      <c r="AQ180" s="137" t="s">
        <v>88</v>
      </c>
      <c r="AR180" s="73"/>
      <c r="AS180" s="144">
        <v>0</v>
      </c>
      <c r="AT180" s="145">
        <f>ROUND(SUM(AV180:AW180),2)</f>
        <v>0</v>
      </c>
      <c r="AU180" s="146">
        <f>'03.5 - Sanace'!P126</f>
        <v>0</v>
      </c>
      <c r="AV180" s="145">
        <f>'03.5 - Sanace'!J37</f>
        <v>0</v>
      </c>
      <c r="AW180" s="145">
        <f>'03.5 - Sanace'!J38</f>
        <v>0</v>
      </c>
      <c r="AX180" s="145">
        <f>'03.5 - Sanace'!J39</f>
        <v>0</v>
      </c>
      <c r="AY180" s="145">
        <f>'03.5 - Sanace'!J40</f>
        <v>0</v>
      </c>
      <c r="AZ180" s="145">
        <f>'03.5 - Sanace'!F37</f>
        <v>0</v>
      </c>
      <c r="BA180" s="145">
        <f>'03.5 - Sanace'!F38</f>
        <v>0</v>
      </c>
      <c r="BB180" s="145">
        <f>'03.5 - Sanace'!F39</f>
        <v>0</v>
      </c>
      <c r="BC180" s="145">
        <f>'03.5 - Sanace'!F40</f>
        <v>0</v>
      </c>
      <c r="BD180" s="147">
        <f>'03.5 - Sanace'!F41</f>
        <v>0</v>
      </c>
      <c r="BE180" s="4"/>
      <c r="BT180" s="142" t="s">
        <v>92</v>
      </c>
      <c r="BV180" s="142" t="s">
        <v>78</v>
      </c>
      <c r="BW180" s="142" t="s">
        <v>308</v>
      </c>
      <c r="BX180" s="142" t="s">
        <v>293</v>
      </c>
      <c r="CL180" s="142" t="s">
        <v>1</v>
      </c>
    </row>
    <row r="181" s="2" customFormat="1" ht="30" customHeight="1">
      <c r="A181" s="39"/>
      <c r="B181" s="40"/>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5"/>
      <c r="AS181" s="39"/>
      <c r="AT181" s="39"/>
      <c r="AU181" s="39"/>
      <c r="AV181" s="39"/>
      <c r="AW181" s="39"/>
      <c r="AX181" s="39"/>
      <c r="AY181" s="39"/>
      <c r="AZ181" s="39"/>
      <c r="BA181" s="39"/>
      <c r="BB181" s="39"/>
      <c r="BC181" s="39"/>
      <c r="BD181" s="39"/>
      <c r="BE181" s="39"/>
    </row>
    <row r="182" s="2" customFormat="1" ht="6.96" customHeight="1">
      <c r="A182" s="39"/>
      <c r="B182" s="67"/>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c r="AP182" s="68"/>
      <c r="AQ182" s="68"/>
      <c r="AR182" s="45"/>
      <c r="AS182" s="39"/>
      <c r="AT182" s="39"/>
      <c r="AU182" s="39"/>
      <c r="AV182" s="39"/>
      <c r="AW182" s="39"/>
      <c r="AX182" s="39"/>
      <c r="AY182" s="39"/>
      <c r="AZ182" s="39"/>
      <c r="BA182" s="39"/>
      <c r="BB182" s="39"/>
      <c r="BC182" s="39"/>
      <c r="BD182" s="39"/>
      <c r="BE182" s="39"/>
    </row>
  </sheetData>
  <sheetProtection sheet="1" formatColumns="0" formatRows="0" objects="1" scenarios="1" spinCount="100000" saltValue="foTXh4viM1yv5fGuQHKDm1MLiluqs3iMQ+nxuEWbOnHZY3Kwir4DaGImcUFr6/zNPE6ItUIQRQX7cIs2EmkvgQ==" hashValue="gOMBqkNTqftz3WOq3QXL72h+Ac3mcybvlXoEwFeRavQU54l7oz+FAee5HlYft5fUY0LSABks4T45OTobrVuvFw==" algorithmName="SHA-512" password="CC35"/>
  <mergeCells count="382">
    <mergeCell ref="BE5:BE34"/>
    <mergeCell ref="K5:AO5"/>
    <mergeCell ref="K6:AO6"/>
    <mergeCell ref="E14:AJ14"/>
    <mergeCell ref="E23:AN23"/>
    <mergeCell ref="AK26:AO26"/>
    <mergeCell ref="L28:P28"/>
    <mergeCell ref="W28:AE28"/>
    <mergeCell ref="AK28:AO28"/>
    <mergeCell ref="AK29:AO29"/>
    <mergeCell ref="L29:P29"/>
    <mergeCell ref="W29:AE29"/>
    <mergeCell ref="AK30:AO30"/>
    <mergeCell ref="W30:AE30"/>
    <mergeCell ref="L30:P30"/>
    <mergeCell ref="AK31:AO31"/>
    <mergeCell ref="L31:P31"/>
    <mergeCell ref="W31:AE31"/>
    <mergeCell ref="L32:P32"/>
    <mergeCell ref="W32:AE32"/>
    <mergeCell ref="AK32:AO32"/>
    <mergeCell ref="L33:P33"/>
    <mergeCell ref="W33:AE33"/>
    <mergeCell ref="AK33:AO33"/>
    <mergeCell ref="AK35:AO35"/>
    <mergeCell ref="X35:AB35"/>
    <mergeCell ref="AR2:BE2"/>
    <mergeCell ref="AN101:AP101"/>
    <mergeCell ref="AG101:AM101"/>
    <mergeCell ref="AG102:AM102"/>
    <mergeCell ref="AN102:AP102"/>
    <mergeCell ref="AN103:AP103"/>
    <mergeCell ref="AG103:AM103"/>
    <mergeCell ref="AN104:AP104"/>
    <mergeCell ref="AG104:AM104"/>
    <mergeCell ref="AN105:AP105"/>
    <mergeCell ref="AG105:AM105"/>
    <mergeCell ref="AG106:AM106"/>
    <mergeCell ref="AN106:AP106"/>
    <mergeCell ref="AN107:AP107"/>
    <mergeCell ref="AG107:AM107"/>
    <mergeCell ref="AG108:AM108"/>
    <mergeCell ref="AN108:AP108"/>
    <mergeCell ref="AG109:AM109"/>
    <mergeCell ref="AN109:AP109"/>
    <mergeCell ref="AG110:AM110"/>
    <mergeCell ref="AN110:AP110"/>
    <mergeCell ref="AN111:AP111"/>
    <mergeCell ref="AG111:AM111"/>
    <mergeCell ref="AN112:AP112"/>
    <mergeCell ref="AG112:AM112"/>
    <mergeCell ref="AN113:AP113"/>
    <mergeCell ref="AG113:AM113"/>
    <mergeCell ref="AN114:AP114"/>
    <mergeCell ref="AG114:AM114"/>
    <mergeCell ref="AN115:AP115"/>
    <mergeCell ref="AG115:AM115"/>
    <mergeCell ref="AN116:AP116"/>
    <mergeCell ref="AG116:AM116"/>
    <mergeCell ref="AN117:AP117"/>
    <mergeCell ref="AG117:AM117"/>
    <mergeCell ref="AG118:AM118"/>
    <mergeCell ref="AN118:AP118"/>
    <mergeCell ref="AG119:AM119"/>
    <mergeCell ref="AN119:AP119"/>
    <mergeCell ref="AN120:AP120"/>
    <mergeCell ref="AG120:AM120"/>
    <mergeCell ref="AN121:AP121"/>
    <mergeCell ref="AG121:AM121"/>
    <mergeCell ref="AN122:AP122"/>
    <mergeCell ref="AG122:AM122"/>
    <mergeCell ref="AN123:AP123"/>
    <mergeCell ref="AG123:AM123"/>
    <mergeCell ref="AN124:AP124"/>
    <mergeCell ref="AG124:AM124"/>
    <mergeCell ref="AN125:AP125"/>
    <mergeCell ref="AG125:AM125"/>
    <mergeCell ref="AN126:AP126"/>
    <mergeCell ref="AG126:AM126"/>
    <mergeCell ref="AG127:AM127"/>
    <mergeCell ref="AN127:AP127"/>
    <mergeCell ref="AN128:AP128"/>
    <mergeCell ref="AG128:AM128"/>
    <mergeCell ref="AG129:AM129"/>
    <mergeCell ref="AN129:AP129"/>
    <mergeCell ref="AG130:AM130"/>
    <mergeCell ref="AN130:AP130"/>
    <mergeCell ref="AG131:AM131"/>
    <mergeCell ref="AN131:AP131"/>
    <mergeCell ref="AN132:AP132"/>
    <mergeCell ref="AG132:AM132"/>
    <mergeCell ref="AN133:AP133"/>
    <mergeCell ref="AG133:AM133"/>
    <mergeCell ref="AN134:AP134"/>
    <mergeCell ref="AG134:AM134"/>
    <mergeCell ref="AN135:AP135"/>
    <mergeCell ref="AG135:AM135"/>
    <mergeCell ref="AN136:AP136"/>
    <mergeCell ref="AG136:AM136"/>
    <mergeCell ref="AN137:AP137"/>
    <mergeCell ref="AG137:AM137"/>
    <mergeCell ref="AN138:AP138"/>
    <mergeCell ref="AG138:AM138"/>
    <mergeCell ref="AG139:AM139"/>
    <mergeCell ref="AN139:AP139"/>
    <mergeCell ref="AG140:AM140"/>
    <mergeCell ref="AN140:AP140"/>
    <mergeCell ref="AG141:AM141"/>
    <mergeCell ref="AN141:AP141"/>
    <mergeCell ref="AN142:AP142"/>
    <mergeCell ref="AG142:AM142"/>
    <mergeCell ref="AN143:AP143"/>
    <mergeCell ref="AG143:AM143"/>
    <mergeCell ref="AN144:AP144"/>
    <mergeCell ref="AG144:AM144"/>
    <mergeCell ref="AG145:AM145"/>
    <mergeCell ref="AN145:AP145"/>
    <mergeCell ref="AN146:AP146"/>
    <mergeCell ref="AG146:AM146"/>
    <mergeCell ref="AG147:AM147"/>
    <mergeCell ref="AN147:AP147"/>
    <mergeCell ref="AN148:AP148"/>
    <mergeCell ref="AG148:AM148"/>
    <mergeCell ref="AN149:AP149"/>
    <mergeCell ref="AG149:AM149"/>
    <mergeCell ref="AG150:AM150"/>
    <mergeCell ref="AN150:AP150"/>
    <mergeCell ref="AN151:AP151"/>
    <mergeCell ref="AG151:AM151"/>
    <mergeCell ref="AN152:AP152"/>
    <mergeCell ref="AG152:AM152"/>
    <mergeCell ref="AN153:AP153"/>
    <mergeCell ref="AG153:AM153"/>
    <mergeCell ref="AN154:AP154"/>
    <mergeCell ref="AG154:AM154"/>
    <mergeCell ref="AN155:AP155"/>
    <mergeCell ref="AG155:AM155"/>
    <mergeCell ref="AN156:AP156"/>
    <mergeCell ref="AG156:AM156"/>
    <mergeCell ref="AN157:AP157"/>
    <mergeCell ref="AG157:AM157"/>
    <mergeCell ref="AG158:AM158"/>
    <mergeCell ref="AN158:AP158"/>
    <mergeCell ref="AG159:AM159"/>
    <mergeCell ref="AN159:AP159"/>
    <mergeCell ref="AN160:AP160"/>
    <mergeCell ref="AG160:AM160"/>
    <mergeCell ref="AN161:AP161"/>
    <mergeCell ref="AG161:AM161"/>
    <mergeCell ref="AN162:AP162"/>
    <mergeCell ref="AG162:AM162"/>
    <mergeCell ref="AN163:AP163"/>
    <mergeCell ref="AG163:AM163"/>
    <mergeCell ref="AN164:AP164"/>
    <mergeCell ref="AG164:AM164"/>
    <mergeCell ref="AN165:AP165"/>
    <mergeCell ref="AG165:AM165"/>
    <mergeCell ref="AN166:AP166"/>
    <mergeCell ref="AG166:AM166"/>
    <mergeCell ref="AG167:AM167"/>
    <mergeCell ref="AN167:AP167"/>
    <mergeCell ref="AN168:AP168"/>
    <mergeCell ref="AG168:AM168"/>
    <mergeCell ref="AN169:AP169"/>
    <mergeCell ref="AG169:AM169"/>
    <mergeCell ref="AN170:AP170"/>
    <mergeCell ref="AG170:AM170"/>
    <mergeCell ref="AN171:AP171"/>
    <mergeCell ref="AG171:AM171"/>
    <mergeCell ref="AG172:AM172"/>
    <mergeCell ref="AN172:AP172"/>
    <mergeCell ref="AN173:AP173"/>
    <mergeCell ref="AG173:AM173"/>
    <mergeCell ref="AN174:AP174"/>
    <mergeCell ref="AG174:AM174"/>
    <mergeCell ref="AN175:AP175"/>
    <mergeCell ref="AG175:AM175"/>
    <mergeCell ref="AN176:AP176"/>
    <mergeCell ref="AG176:AM176"/>
    <mergeCell ref="AN177:AP177"/>
    <mergeCell ref="AG177:AM177"/>
    <mergeCell ref="AN178:AP178"/>
    <mergeCell ref="AG178:AM178"/>
    <mergeCell ref="AN179:AP179"/>
    <mergeCell ref="AG179:AM179"/>
    <mergeCell ref="AN180:AP180"/>
    <mergeCell ref="AG180:AM180"/>
    <mergeCell ref="L85:AO85"/>
    <mergeCell ref="C92:G92"/>
    <mergeCell ref="I92:AF92"/>
    <mergeCell ref="J95:AF95"/>
    <mergeCell ref="D95:H95"/>
    <mergeCell ref="K96:AF96"/>
    <mergeCell ref="E96:I96"/>
    <mergeCell ref="L97:AF97"/>
    <mergeCell ref="F97:J97"/>
    <mergeCell ref="E98:I98"/>
    <mergeCell ref="K98:AF98"/>
    <mergeCell ref="L99:AF99"/>
    <mergeCell ref="F99:J99"/>
    <mergeCell ref="E100:I100"/>
    <mergeCell ref="K100:AF100"/>
    <mergeCell ref="F101:J101"/>
    <mergeCell ref="L101:AF101"/>
    <mergeCell ref="E102:I102"/>
    <mergeCell ref="K102:AF102"/>
    <mergeCell ref="L103:AF103"/>
    <mergeCell ref="F103:J103"/>
    <mergeCell ref="AM87:AN87"/>
    <mergeCell ref="AM89:AP89"/>
    <mergeCell ref="AS89:AT91"/>
    <mergeCell ref="AM90:AP90"/>
    <mergeCell ref="AG92:AM92"/>
    <mergeCell ref="AN92:AP92"/>
    <mergeCell ref="AN95:AP95"/>
    <mergeCell ref="AG95:AM95"/>
    <mergeCell ref="AG96:AM96"/>
    <mergeCell ref="AN96:AP96"/>
    <mergeCell ref="AN97:AP97"/>
    <mergeCell ref="AG97:AM97"/>
    <mergeCell ref="AN98:AP98"/>
    <mergeCell ref="AG98:AM98"/>
    <mergeCell ref="AG99:AM99"/>
    <mergeCell ref="AN99:AP99"/>
    <mergeCell ref="AN100:AP100"/>
    <mergeCell ref="AG100:AM100"/>
    <mergeCell ref="AG94:AM94"/>
    <mergeCell ref="AN94:AP94"/>
    <mergeCell ref="K104:AF104"/>
    <mergeCell ref="L105:AF105"/>
    <mergeCell ref="K106:AF106"/>
    <mergeCell ref="L107:AF107"/>
    <mergeCell ref="K108:AF108"/>
    <mergeCell ref="L109:AF109"/>
    <mergeCell ref="K110:AF110"/>
    <mergeCell ref="L111:AF111"/>
    <mergeCell ref="K112:AF112"/>
    <mergeCell ref="L113:AF113"/>
    <mergeCell ref="K114:AF114"/>
    <mergeCell ref="L115:AF115"/>
    <mergeCell ref="K116:AF116"/>
    <mergeCell ref="L117:AF117"/>
    <mergeCell ref="K118:AF118"/>
    <mergeCell ref="L119:AF119"/>
    <mergeCell ref="K120:AF120"/>
    <mergeCell ref="L121:AF121"/>
    <mergeCell ref="K122:AF122"/>
    <mergeCell ref="L123:AF123"/>
    <mergeCell ref="K124:AF124"/>
    <mergeCell ref="L125:AF125"/>
    <mergeCell ref="K126:AF126"/>
    <mergeCell ref="L127:AF127"/>
    <mergeCell ref="K128:AF128"/>
    <mergeCell ref="L129:AF129"/>
    <mergeCell ref="K130:AF130"/>
    <mergeCell ref="L131:AF131"/>
    <mergeCell ref="K132:AF132"/>
    <mergeCell ref="L133:AF133"/>
    <mergeCell ref="K134:AF134"/>
    <mergeCell ref="E104:I104"/>
    <mergeCell ref="F105:J105"/>
    <mergeCell ref="E106:I106"/>
    <mergeCell ref="F107:J107"/>
    <mergeCell ref="E108:I108"/>
    <mergeCell ref="F109:J109"/>
    <mergeCell ref="E110:I110"/>
    <mergeCell ref="F111:J111"/>
    <mergeCell ref="E112:I112"/>
    <mergeCell ref="F113:J113"/>
    <mergeCell ref="E114:I114"/>
    <mergeCell ref="F115:J115"/>
    <mergeCell ref="E116:I116"/>
    <mergeCell ref="F117:J117"/>
    <mergeCell ref="E118:I118"/>
    <mergeCell ref="F119:J119"/>
    <mergeCell ref="E120:I120"/>
    <mergeCell ref="F121:J121"/>
    <mergeCell ref="E122:I122"/>
    <mergeCell ref="F123:J123"/>
    <mergeCell ref="E124:I124"/>
    <mergeCell ref="F125:J125"/>
    <mergeCell ref="E126:I126"/>
    <mergeCell ref="F127:J127"/>
    <mergeCell ref="E128:I128"/>
    <mergeCell ref="F129:J129"/>
    <mergeCell ref="E130:I130"/>
    <mergeCell ref="F131:J131"/>
    <mergeCell ref="E132:I132"/>
    <mergeCell ref="F133:J133"/>
    <mergeCell ref="E134:I134"/>
    <mergeCell ref="L135:AF135"/>
    <mergeCell ref="K136:AF136"/>
    <mergeCell ref="L137:AF137"/>
    <mergeCell ref="K138:AF138"/>
    <mergeCell ref="L139:AF139"/>
    <mergeCell ref="K140:AF140"/>
    <mergeCell ref="L141:AF141"/>
    <mergeCell ref="K142:AF142"/>
    <mergeCell ref="L143:AF143"/>
    <mergeCell ref="J144:AF144"/>
    <mergeCell ref="K145:AF145"/>
    <mergeCell ref="L146:AF146"/>
    <mergeCell ref="K147:AF147"/>
    <mergeCell ref="L148:AF148"/>
    <mergeCell ref="K149:AF149"/>
    <mergeCell ref="L150:AF150"/>
    <mergeCell ref="K151:AF151"/>
    <mergeCell ref="L152:AF152"/>
    <mergeCell ref="K153:AF153"/>
    <mergeCell ref="L154:AF154"/>
    <mergeCell ref="K155:AF155"/>
    <mergeCell ref="L156:AF156"/>
    <mergeCell ref="K157:AF157"/>
    <mergeCell ref="L158:AF158"/>
    <mergeCell ref="K159:AF159"/>
    <mergeCell ref="L160:AF160"/>
    <mergeCell ref="K161:AF161"/>
    <mergeCell ref="L162:AF162"/>
    <mergeCell ref="K163:AF163"/>
    <mergeCell ref="L164:AF164"/>
    <mergeCell ref="J165:AF165"/>
    <mergeCell ref="K166:AF166"/>
    <mergeCell ref="L167:AF167"/>
    <mergeCell ref="K168:AF168"/>
    <mergeCell ref="L169:AF169"/>
    <mergeCell ref="L170:AF170"/>
    <mergeCell ref="L171:AF171"/>
    <mergeCell ref="L172:AF172"/>
    <mergeCell ref="K173:AF173"/>
    <mergeCell ref="L174:AF174"/>
    <mergeCell ref="K175:AF175"/>
    <mergeCell ref="L176:AF176"/>
    <mergeCell ref="L177:AF177"/>
    <mergeCell ref="L178:AF178"/>
    <mergeCell ref="L179:AF179"/>
    <mergeCell ref="L180:AF180"/>
    <mergeCell ref="F135:J135"/>
    <mergeCell ref="E136:I136"/>
    <mergeCell ref="F137:J137"/>
    <mergeCell ref="E138:I138"/>
    <mergeCell ref="F139:J139"/>
    <mergeCell ref="E140:I140"/>
    <mergeCell ref="F141:J141"/>
    <mergeCell ref="E142:I142"/>
    <mergeCell ref="F143:J143"/>
    <mergeCell ref="D144:H144"/>
    <mergeCell ref="E145:I145"/>
    <mergeCell ref="F146:J146"/>
    <mergeCell ref="E147:I147"/>
    <mergeCell ref="F148:J148"/>
    <mergeCell ref="E149:I149"/>
    <mergeCell ref="F150:J150"/>
    <mergeCell ref="E151:I151"/>
    <mergeCell ref="F152:J152"/>
    <mergeCell ref="E153:I153"/>
    <mergeCell ref="F154:J154"/>
    <mergeCell ref="E155:I155"/>
    <mergeCell ref="F156:J156"/>
    <mergeCell ref="E157:I157"/>
    <mergeCell ref="F158:J158"/>
    <mergeCell ref="E159:I159"/>
    <mergeCell ref="F160:J160"/>
    <mergeCell ref="E161:I161"/>
    <mergeCell ref="F162:J162"/>
    <mergeCell ref="E163:I163"/>
    <mergeCell ref="F164:J164"/>
    <mergeCell ref="D165:H165"/>
    <mergeCell ref="E166:I166"/>
    <mergeCell ref="F167:J167"/>
    <mergeCell ref="E168:I168"/>
    <mergeCell ref="F169:J169"/>
    <mergeCell ref="F170:J170"/>
    <mergeCell ref="F171:J171"/>
    <mergeCell ref="F172:J172"/>
    <mergeCell ref="E173:I173"/>
    <mergeCell ref="F174:J174"/>
    <mergeCell ref="E175:I175"/>
    <mergeCell ref="F176:J176"/>
    <mergeCell ref="F177:J177"/>
    <mergeCell ref="F178:J178"/>
    <mergeCell ref="F179:J179"/>
    <mergeCell ref="F180:J180"/>
  </mergeCells>
  <hyperlinks>
    <hyperlink ref="A97" location="'000.A - Vedlejší a ostatn...'!C2" display="/"/>
    <hyperlink ref="A99" location="'020 - Příprava území '!C2" display="/"/>
    <hyperlink ref="A101" location="'101 - II-610 ulice Pražsk...'!C2" display="/"/>
    <hyperlink ref="A103" location="'102 - II-272 ulice Bratří...'!C2" display="/"/>
    <hyperlink ref="A105" location="'103 -  II-272 třída Osvob...'!C2" display="/"/>
    <hyperlink ref="A107" location="'110 - Okružní křižovatka ...'!C2" display="/"/>
    <hyperlink ref="A109" location="'111 - Okružní křižovatka ...'!C2" display="/"/>
    <hyperlink ref="A111" location="'180 - DIO'!C2" display="/"/>
    <hyperlink ref="A113" location="'190 - Dopravní značení'!C2" display="/"/>
    <hyperlink ref="A115" location="'301 - Ochrana kanalizací ...'!C2" display="/"/>
    <hyperlink ref="A117" location="'302 - Ochrana kanalizací ...'!C2" display="/"/>
    <hyperlink ref="A119" location="'304 - Přeložka kanalizace...'!C2" display="/"/>
    <hyperlink ref="A121" location="'305 - Odvodnění komunikac...'!C2" display="/"/>
    <hyperlink ref="A123" location="'305.1 - Odvodnění komunik...'!C2" display="/"/>
    <hyperlink ref="A125" location="'306 - Odvodnění komunikac...'!C2" display="/"/>
    <hyperlink ref="A127" location="'306.1 - Odvodnění komunik...'!C2" display="/"/>
    <hyperlink ref="A129" location="'307 - Odvodnění komunikac...'!C2" display="/"/>
    <hyperlink ref="A131" location="'307.1 - Odvodnění komunik...'!C2" display="/"/>
    <hyperlink ref="A133" location="'311 - Ochrana vodovodů v ...'!C2" display="/"/>
    <hyperlink ref="A135" location="'312 - Přeložka vodovodu T...'!C2" display="/"/>
    <hyperlink ref="A137" location="'430.1 - Přisvětlení přechodů'!C2" display="/"/>
    <hyperlink ref="A139" location="'430.2 - Veřejné osvětlení...'!C2" display="/"/>
    <hyperlink ref="A141" location="'520 - Přeložka STL plynu ...'!C2" display="/"/>
    <hyperlink ref="A143" location="'801 - Vegetační úpravy'!C2" display="/"/>
    <hyperlink ref="A146" location="'000.B - Vedlejší a ostatn...'!C2" display="/"/>
    <hyperlink ref="A148" location="'101.B - II-610 ulice Praž...'!C2" display="/"/>
    <hyperlink ref="A150" location="'102.B - II-272 ulice Brat...'!C2" display="/"/>
    <hyperlink ref="A152" location="'103.B -  II-272 třída Osv...'!C2" display="/"/>
    <hyperlink ref="A154" location="'134 - Chodníky ulice Pražská'!C2" display="/"/>
    <hyperlink ref="A156" location="'190.B - Dopravní značení ...'!C2" display="/"/>
    <hyperlink ref="A158" location="'431 - Veřejné osvětlení a MR'!C2" display="/"/>
    <hyperlink ref="A160" location="'432 - Informační systém p...'!C2" display="/"/>
    <hyperlink ref="A162" location="'801.1 - Okružní křižovatk...'!C2" display="/"/>
    <hyperlink ref="A164" location="'802 - Vegetační úpravy (c...'!C2" display="/"/>
    <hyperlink ref="A167" location="'000.C - Vedlejší a ostatn...'!C2" display="/"/>
    <hyperlink ref="A169" location="'01.1 - Řad A'!C2" display="/"/>
    <hyperlink ref="A170" location="'01.2 - Řad B'!C2" display="/"/>
    <hyperlink ref="A171" location="'01.3 - Řad D'!C2" display="/"/>
    <hyperlink ref="A172" location="'01.4 - Řad E'!C2" display="/"/>
    <hyperlink ref="A174" location="'02 - Řad C'!C2" display="/"/>
    <hyperlink ref="A176" location="'03.1 - Stoka A'!C2" display="/"/>
    <hyperlink ref="A177" location="'03.2 - Stoka B'!C2" display="/"/>
    <hyperlink ref="A178" location="'03.3 - Stoka C'!C2" display="/"/>
    <hyperlink ref="A179" location="'03.4 - Stoka D'!C2" display="/"/>
    <hyperlink ref="A180" location="'03.5 - Sanace'!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93</v>
      </c>
    </row>
    <row r="3" s="1" customFormat="1" ht="6.96" customHeight="1">
      <c r="B3" s="148"/>
      <c r="C3" s="149"/>
      <c r="D3" s="149"/>
      <c r="E3" s="149"/>
      <c r="F3" s="149"/>
      <c r="G3" s="149"/>
      <c r="H3" s="149"/>
      <c r="I3" s="149"/>
      <c r="J3" s="149"/>
      <c r="K3" s="149"/>
      <c r="L3" s="21"/>
      <c r="AT3" s="18" t="s">
        <v>85</v>
      </c>
    </row>
    <row r="4" s="1" customFormat="1" ht="24.96" customHeight="1">
      <c r="B4" s="21"/>
      <c r="D4" s="150" t="s">
        <v>309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II/610 TUŘICE - KBEL (BENÁTKY NAD JIZEROU, PRŮTAH)</v>
      </c>
      <c r="F7" s="152"/>
      <c r="G7" s="152"/>
      <c r="H7" s="152"/>
      <c r="L7" s="21"/>
    </row>
    <row r="8">
      <c r="B8" s="21"/>
      <c r="D8" s="152" t="s">
        <v>310</v>
      </c>
      <c r="L8" s="21"/>
    </row>
    <row r="9" s="1" customFormat="1" ht="16.5" customHeight="1">
      <c r="B9" s="21"/>
      <c r="E9" s="153" t="s">
        <v>311</v>
      </c>
      <c r="F9" s="1"/>
      <c r="G9" s="1"/>
      <c r="H9" s="1"/>
      <c r="L9" s="21"/>
    </row>
    <row r="10" s="1" customFormat="1" ht="12" customHeight="1">
      <c r="B10" s="21"/>
      <c r="D10" s="152" t="s">
        <v>312</v>
      </c>
      <c r="L10" s="21"/>
    </row>
    <row r="11" s="2" customFormat="1" ht="16.5" customHeight="1">
      <c r="A11" s="39"/>
      <c r="B11" s="45"/>
      <c r="C11" s="39"/>
      <c r="D11" s="39"/>
      <c r="E11" s="154" t="s">
        <v>313</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314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315</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15. 12. 2023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2"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36</v>
      </c>
      <c r="E34" s="39"/>
      <c r="F34" s="39"/>
      <c r="G34" s="39"/>
      <c r="H34" s="39"/>
      <c r="I34" s="39"/>
      <c r="J34" s="163">
        <f>ROUND(J129,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38</v>
      </c>
      <c r="G36" s="39"/>
      <c r="H36" s="39"/>
      <c r="I36" s="164" t="s">
        <v>37</v>
      </c>
      <c r="J36" s="164" t="s">
        <v>39</v>
      </c>
      <c r="K36" s="39"/>
      <c r="L36" s="64"/>
      <c r="S36" s="39"/>
      <c r="T36" s="39"/>
      <c r="U36" s="39"/>
      <c r="V36" s="39"/>
      <c r="W36" s="39"/>
      <c r="X36" s="39"/>
      <c r="Y36" s="39"/>
      <c r="Z36" s="39"/>
      <c r="AA36" s="39"/>
      <c r="AB36" s="39"/>
      <c r="AC36" s="39"/>
      <c r="AD36" s="39"/>
      <c r="AE36" s="39"/>
    </row>
    <row r="37" s="2" customFormat="1" ht="14.4" customHeight="1">
      <c r="A37" s="39"/>
      <c r="B37" s="45"/>
      <c r="C37" s="39"/>
      <c r="D37" s="154" t="s">
        <v>40</v>
      </c>
      <c r="E37" s="152" t="s">
        <v>41</v>
      </c>
      <c r="F37" s="165">
        <f>ROUND((SUM(BE129:BE181)),  2)</f>
        <v>0</v>
      </c>
      <c r="G37" s="39"/>
      <c r="H37" s="39"/>
      <c r="I37" s="166">
        <v>0.20999999999999999</v>
      </c>
      <c r="J37" s="165">
        <f>ROUND(((SUM(BE129:BE181))*I37),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ROUND((SUM(BF129:BF181)),  2)</f>
        <v>0</v>
      </c>
      <c r="G38" s="39"/>
      <c r="H38" s="39"/>
      <c r="I38" s="166">
        <v>0.14999999999999999</v>
      </c>
      <c r="J38" s="165">
        <f>ROUND(((SUM(BF129:BF181))*I38),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ROUND((SUM(BG129:BG181)),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ROUND((SUM(BH129:BH181)),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ROUND((SUM(BI129:BI181)),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316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II/610 TUŘICE - KBEL (BENÁTKY NAD JIZEROU, PRŮTAH)</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310</v>
      </c>
      <c r="D86" s="23"/>
      <c r="E86" s="23"/>
      <c r="F86" s="23"/>
      <c r="G86" s="23"/>
      <c r="H86" s="23"/>
      <c r="I86" s="23"/>
      <c r="J86" s="23"/>
      <c r="K86" s="23"/>
      <c r="L86" s="21"/>
    </row>
    <row r="87" s="1" customFormat="1" ht="16.5" customHeight="1">
      <c r="B87" s="22"/>
      <c r="C87" s="23"/>
      <c r="D87" s="23"/>
      <c r="E87" s="185" t="s">
        <v>311</v>
      </c>
      <c r="F87" s="23"/>
      <c r="G87" s="23"/>
      <c r="H87" s="23"/>
      <c r="I87" s="23"/>
      <c r="J87" s="23"/>
      <c r="K87" s="23"/>
      <c r="L87" s="21"/>
    </row>
    <row r="88" s="1" customFormat="1" ht="12" customHeight="1">
      <c r="B88" s="22"/>
      <c r="C88" s="33" t="s">
        <v>312</v>
      </c>
      <c r="D88" s="23"/>
      <c r="E88" s="23"/>
      <c r="F88" s="23"/>
      <c r="G88" s="23"/>
      <c r="H88" s="23"/>
      <c r="I88" s="23"/>
      <c r="J88" s="23"/>
      <c r="K88" s="23"/>
      <c r="L88" s="21"/>
    </row>
    <row r="89" s="2" customFormat="1" ht="16.5" customHeight="1">
      <c r="A89" s="39"/>
      <c r="B89" s="40"/>
      <c r="C89" s="41"/>
      <c r="D89" s="41"/>
      <c r="E89" s="186" t="s">
        <v>313</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314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000.A - Vedlejší a ostatní náklady</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15. 12. 2023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KSÚS Středočeského kraje</v>
      </c>
      <c r="G95" s="41"/>
      <c r="H95" s="41"/>
      <c r="I95" s="33" t="s">
        <v>30</v>
      </c>
      <c r="J95" s="37" t="str">
        <f>E25</f>
        <v>Valbek spol.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317</v>
      </c>
      <c r="D98" s="188"/>
      <c r="E98" s="188"/>
      <c r="F98" s="188"/>
      <c r="G98" s="188"/>
      <c r="H98" s="188"/>
      <c r="I98" s="188"/>
      <c r="J98" s="189" t="s">
        <v>318</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319</v>
      </c>
      <c r="D100" s="41"/>
      <c r="E100" s="41"/>
      <c r="F100" s="41"/>
      <c r="G100" s="41"/>
      <c r="H100" s="41"/>
      <c r="I100" s="41"/>
      <c r="J100" s="111">
        <f>J129</f>
        <v>0</v>
      </c>
      <c r="K100" s="41"/>
      <c r="L100" s="64"/>
      <c r="S100" s="39"/>
      <c r="T100" s="39"/>
      <c r="U100" s="39"/>
      <c r="V100" s="39"/>
      <c r="W100" s="39"/>
      <c r="X100" s="39"/>
      <c r="Y100" s="39"/>
      <c r="Z100" s="39"/>
      <c r="AA100" s="39"/>
      <c r="AB100" s="39"/>
      <c r="AC100" s="39"/>
      <c r="AD100" s="39"/>
      <c r="AE100" s="39"/>
      <c r="AU100" s="18" t="s">
        <v>320</v>
      </c>
    </row>
    <row r="101" s="9" customFormat="1" ht="24.96" customHeight="1">
      <c r="A101" s="9"/>
      <c r="B101" s="191"/>
      <c r="C101" s="192"/>
      <c r="D101" s="193" t="s">
        <v>321</v>
      </c>
      <c r="E101" s="194"/>
      <c r="F101" s="194"/>
      <c r="G101" s="194"/>
      <c r="H101" s="194"/>
      <c r="I101" s="194"/>
      <c r="J101" s="195">
        <f>J130</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322</v>
      </c>
      <c r="E102" s="199"/>
      <c r="F102" s="199"/>
      <c r="G102" s="199"/>
      <c r="H102" s="199"/>
      <c r="I102" s="199"/>
      <c r="J102" s="200">
        <f>J138</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323</v>
      </c>
      <c r="E103" s="199"/>
      <c r="F103" s="199"/>
      <c r="G103" s="199"/>
      <c r="H103" s="199"/>
      <c r="I103" s="199"/>
      <c r="J103" s="200">
        <f>J156</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324</v>
      </c>
      <c r="E104" s="199"/>
      <c r="F104" s="199"/>
      <c r="G104" s="199"/>
      <c r="H104" s="199"/>
      <c r="I104" s="199"/>
      <c r="J104" s="200">
        <f>J166</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325</v>
      </c>
      <c r="E105" s="199"/>
      <c r="F105" s="199"/>
      <c r="G105" s="199"/>
      <c r="H105" s="199"/>
      <c r="I105" s="199"/>
      <c r="J105" s="200">
        <f>J173</f>
        <v>0</v>
      </c>
      <c r="K105" s="133"/>
      <c r="L105" s="201"/>
      <c r="S105" s="10"/>
      <c r="T105" s="10"/>
      <c r="U105" s="10"/>
      <c r="V105" s="10"/>
      <c r="W105" s="10"/>
      <c r="X105" s="10"/>
      <c r="Y105" s="10"/>
      <c r="Z105" s="10"/>
      <c r="AA105" s="10"/>
      <c r="AB105" s="10"/>
      <c r="AC105" s="10"/>
      <c r="AD105" s="10"/>
      <c r="AE105" s="10"/>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326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185" t="str">
        <f>E7</f>
        <v>II/610 TUŘICE - KBEL (BENÁTKY NAD JIZEROU, PRŮTAH)</v>
      </c>
      <c r="F115" s="33"/>
      <c r="G115" s="33"/>
      <c r="H115" s="33"/>
      <c r="I115" s="41"/>
      <c r="J115" s="41"/>
      <c r="K115" s="41"/>
      <c r="L115" s="64"/>
      <c r="S115" s="39"/>
      <c r="T115" s="39"/>
      <c r="U115" s="39"/>
      <c r="V115" s="39"/>
      <c r="W115" s="39"/>
      <c r="X115" s="39"/>
      <c r="Y115" s="39"/>
      <c r="Z115" s="39"/>
      <c r="AA115" s="39"/>
      <c r="AB115" s="39"/>
      <c r="AC115" s="39"/>
      <c r="AD115" s="39"/>
      <c r="AE115" s="39"/>
    </row>
    <row r="116" s="1" customFormat="1" ht="12" customHeight="1">
      <c r="B116" s="22"/>
      <c r="C116" s="33" t="s">
        <v>310</v>
      </c>
      <c r="D116" s="23"/>
      <c r="E116" s="23"/>
      <c r="F116" s="23"/>
      <c r="G116" s="23"/>
      <c r="H116" s="23"/>
      <c r="I116" s="23"/>
      <c r="J116" s="23"/>
      <c r="K116" s="23"/>
      <c r="L116" s="21"/>
    </row>
    <row r="117" s="1" customFormat="1" ht="16.5" customHeight="1">
      <c r="B117" s="22"/>
      <c r="C117" s="23"/>
      <c r="D117" s="23"/>
      <c r="E117" s="185" t="s">
        <v>311</v>
      </c>
      <c r="F117" s="23"/>
      <c r="G117" s="23"/>
      <c r="H117" s="23"/>
      <c r="I117" s="23"/>
      <c r="J117" s="23"/>
      <c r="K117" s="23"/>
      <c r="L117" s="21"/>
    </row>
    <row r="118" s="1" customFormat="1" ht="12" customHeight="1">
      <c r="B118" s="22"/>
      <c r="C118" s="33" t="s">
        <v>312</v>
      </c>
      <c r="D118" s="23"/>
      <c r="E118" s="23"/>
      <c r="F118" s="23"/>
      <c r="G118" s="23"/>
      <c r="H118" s="23"/>
      <c r="I118" s="23"/>
      <c r="J118" s="23"/>
      <c r="K118" s="23"/>
      <c r="L118" s="21"/>
    </row>
    <row r="119" s="2" customFormat="1" ht="16.5" customHeight="1">
      <c r="A119" s="39"/>
      <c r="B119" s="40"/>
      <c r="C119" s="41"/>
      <c r="D119" s="41"/>
      <c r="E119" s="186" t="s">
        <v>313</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314</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77" t="str">
        <f>E13</f>
        <v>000.A - Vedlejší a ostatní náklady</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20</v>
      </c>
      <c r="D123" s="41"/>
      <c r="E123" s="41"/>
      <c r="F123" s="28" t="str">
        <f>F16</f>
        <v xml:space="preserve"> </v>
      </c>
      <c r="G123" s="41"/>
      <c r="H123" s="41"/>
      <c r="I123" s="33" t="s">
        <v>22</v>
      </c>
      <c r="J123" s="80" t="str">
        <f>IF(J16="","",J16)</f>
        <v>15. 12. 2023</v>
      </c>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5.15" customHeight="1">
      <c r="A125" s="39"/>
      <c r="B125" s="40"/>
      <c r="C125" s="33" t="s">
        <v>24</v>
      </c>
      <c r="D125" s="41"/>
      <c r="E125" s="41"/>
      <c r="F125" s="28" t="str">
        <f>E19</f>
        <v>KSÚS Středočeského kraje</v>
      </c>
      <c r="G125" s="41"/>
      <c r="H125" s="41"/>
      <c r="I125" s="33" t="s">
        <v>30</v>
      </c>
      <c r="J125" s="37" t="str">
        <f>E25</f>
        <v>Valbek spol. s.r.o.</v>
      </c>
      <c r="K125" s="41"/>
      <c r="L125" s="64"/>
      <c r="S125" s="39"/>
      <c r="T125" s="39"/>
      <c r="U125" s="39"/>
      <c r="V125" s="39"/>
      <c r="W125" s="39"/>
      <c r="X125" s="39"/>
      <c r="Y125" s="39"/>
      <c r="Z125" s="39"/>
      <c r="AA125" s="39"/>
      <c r="AB125" s="39"/>
      <c r="AC125" s="39"/>
      <c r="AD125" s="39"/>
      <c r="AE125" s="39"/>
    </row>
    <row r="126" s="2" customFormat="1" ht="15.15" customHeight="1">
      <c r="A126" s="39"/>
      <c r="B126" s="40"/>
      <c r="C126" s="33" t="s">
        <v>28</v>
      </c>
      <c r="D126" s="41"/>
      <c r="E126" s="41"/>
      <c r="F126" s="28" t="str">
        <f>IF(E22="","",E22)</f>
        <v>Vyplň údaj</v>
      </c>
      <c r="G126" s="41"/>
      <c r="H126" s="41"/>
      <c r="I126" s="33" t="s">
        <v>33</v>
      </c>
      <c r="J126" s="37" t="str">
        <f>E28</f>
        <v xml:space="preserve"> </v>
      </c>
      <c r="K126" s="41"/>
      <c r="L126" s="64"/>
      <c r="S126" s="39"/>
      <c r="T126" s="39"/>
      <c r="U126" s="39"/>
      <c r="V126" s="39"/>
      <c r="W126" s="39"/>
      <c r="X126" s="39"/>
      <c r="Y126" s="39"/>
      <c r="Z126" s="39"/>
      <c r="AA126" s="39"/>
      <c r="AB126" s="39"/>
      <c r="AC126" s="39"/>
      <c r="AD126" s="39"/>
      <c r="AE126" s="39"/>
    </row>
    <row r="127" s="2" customFormat="1" ht="10.32"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11" customFormat="1" ht="29.28" customHeight="1">
      <c r="A128" s="202"/>
      <c r="B128" s="203"/>
      <c r="C128" s="204" t="s">
        <v>327</v>
      </c>
      <c r="D128" s="205" t="s">
        <v>61</v>
      </c>
      <c r="E128" s="205" t="s">
        <v>57</v>
      </c>
      <c r="F128" s="205" t="s">
        <v>58</v>
      </c>
      <c r="G128" s="205" t="s">
        <v>328</v>
      </c>
      <c r="H128" s="205" t="s">
        <v>329</v>
      </c>
      <c r="I128" s="205" t="s">
        <v>330</v>
      </c>
      <c r="J128" s="205" t="s">
        <v>318</v>
      </c>
      <c r="K128" s="206" t="s">
        <v>331</v>
      </c>
      <c r="L128" s="207"/>
      <c r="M128" s="101" t="s">
        <v>1</v>
      </c>
      <c r="N128" s="102" t="s">
        <v>40</v>
      </c>
      <c r="O128" s="102" t="s">
        <v>332</v>
      </c>
      <c r="P128" s="102" t="s">
        <v>333</v>
      </c>
      <c r="Q128" s="102" t="s">
        <v>334</v>
      </c>
      <c r="R128" s="102" t="s">
        <v>335</v>
      </c>
      <c r="S128" s="102" t="s">
        <v>336</v>
      </c>
      <c r="T128" s="103" t="s">
        <v>337</v>
      </c>
      <c r="U128" s="202"/>
      <c r="V128" s="202"/>
      <c r="W128" s="202"/>
      <c r="X128" s="202"/>
      <c r="Y128" s="202"/>
      <c r="Z128" s="202"/>
      <c r="AA128" s="202"/>
      <c r="AB128" s="202"/>
      <c r="AC128" s="202"/>
      <c r="AD128" s="202"/>
      <c r="AE128" s="202"/>
    </row>
    <row r="129" s="2" customFormat="1" ht="22.8" customHeight="1">
      <c r="A129" s="39"/>
      <c r="B129" s="40"/>
      <c r="C129" s="108" t="s">
        <v>338</v>
      </c>
      <c r="D129" s="41"/>
      <c r="E129" s="41"/>
      <c r="F129" s="41"/>
      <c r="G129" s="41"/>
      <c r="H129" s="41"/>
      <c r="I129" s="41"/>
      <c r="J129" s="208">
        <f>BK129</f>
        <v>0</v>
      </c>
      <c r="K129" s="41"/>
      <c r="L129" s="45"/>
      <c r="M129" s="104"/>
      <c r="N129" s="209"/>
      <c r="O129" s="105"/>
      <c r="P129" s="210">
        <f>P130</f>
        <v>0</v>
      </c>
      <c r="Q129" s="105"/>
      <c r="R129" s="210">
        <f>R130</f>
        <v>0</v>
      </c>
      <c r="S129" s="105"/>
      <c r="T129" s="211">
        <f>T130</f>
        <v>0</v>
      </c>
      <c r="U129" s="39"/>
      <c r="V129" s="39"/>
      <c r="W129" s="39"/>
      <c r="X129" s="39"/>
      <c r="Y129" s="39"/>
      <c r="Z129" s="39"/>
      <c r="AA129" s="39"/>
      <c r="AB129" s="39"/>
      <c r="AC129" s="39"/>
      <c r="AD129" s="39"/>
      <c r="AE129" s="39"/>
      <c r="AT129" s="18" t="s">
        <v>75</v>
      </c>
      <c r="AU129" s="18" t="s">
        <v>320</v>
      </c>
      <c r="BK129" s="212">
        <f>BK130</f>
        <v>0</v>
      </c>
    </row>
    <row r="130" s="12" customFormat="1" ht="25.92" customHeight="1">
      <c r="A130" s="12"/>
      <c r="B130" s="213"/>
      <c r="C130" s="214"/>
      <c r="D130" s="215" t="s">
        <v>75</v>
      </c>
      <c r="E130" s="216" t="s">
        <v>339</v>
      </c>
      <c r="F130" s="216" t="s">
        <v>340</v>
      </c>
      <c r="G130" s="214"/>
      <c r="H130" s="214"/>
      <c r="I130" s="217"/>
      <c r="J130" s="218">
        <f>BK130</f>
        <v>0</v>
      </c>
      <c r="K130" s="214"/>
      <c r="L130" s="219"/>
      <c r="M130" s="220"/>
      <c r="N130" s="221"/>
      <c r="O130" s="221"/>
      <c r="P130" s="222">
        <f>P131+SUM(P132:P138)+P156+P166+P173</f>
        <v>0</v>
      </c>
      <c r="Q130" s="221"/>
      <c r="R130" s="222">
        <f>R131+SUM(R132:R138)+R156+R166+R173</f>
        <v>0</v>
      </c>
      <c r="S130" s="221"/>
      <c r="T130" s="223">
        <f>T131+SUM(T132:T138)+T156+T166+T173</f>
        <v>0</v>
      </c>
      <c r="U130" s="12"/>
      <c r="V130" s="12"/>
      <c r="W130" s="12"/>
      <c r="X130" s="12"/>
      <c r="Y130" s="12"/>
      <c r="Z130" s="12"/>
      <c r="AA130" s="12"/>
      <c r="AB130" s="12"/>
      <c r="AC130" s="12"/>
      <c r="AD130" s="12"/>
      <c r="AE130" s="12"/>
      <c r="AR130" s="224" t="s">
        <v>341</v>
      </c>
      <c r="AT130" s="225" t="s">
        <v>75</v>
      </c>
      <c r="AU130" s="225" t="s">
        <v>76</v>
      </c>
      <c r="AY130" s="224" t="s">
        <v>342</v>
      </c>
      <c r="BK130" s="226">
        <f>BK131+SUM(BK132:BK138)+BK156+BK166+BK173</f>
        <v>0</v>
      </c>
    </row>
    <row r="131" s="2" customFormat="1" ht="16.5" customHeight="1">
      <c r="A131" s="39"/>
      <c r="B131" s="40"/>
      <c r="C131" s="227" t="s">
        <v>83</v>
      </c>
      <c r="D131" s="227" t="s">
        <v>343</v>
      </c>
      <c r="E131" s="228" t="s">
        <v>344</v>
      </c>
      <c r="F131" s="229" t="s">
        <v>345</v>
      </c>
      <c r="G131" s="230" t="s">
        <v>346</v>
      </c>
      <c r="H131" s="231">
        <v>1</v>
      </c>
      <c r="I131" s="232"/>
      <c r="J131" s="233">
        <f>ROUND(I131*H131,2)</f>
        <v>0</v>
      </c>
      <c r="K131" s="229" t="s">
        <v>1</v>
      </c>
      <c r="L131" s="45"/>
      <c r="M131" s="234" t="s">
        <v>1</v>
      </c>
      <c r="N131" s="235" t="s">
        <v>41</v>
      </c>
      <c r="O131" s="92"/>
      <c r="P131" s="236">
        <f>O131*H131</f>
        <v>0</v>
      </c>
      <c r="Q131" s="236">
        <v>0</v>
      </c>
      <c r="R131" s="236">
        <f>Q131*H131</f>
        <v>0</v>
      </c>
      <c r="S131" s="236">
        <v>0</v>
      </c>
      <c r="T131" s="237">
        <f>S131*H131</f>
        <v>0</v>
      </c>
      <c r="U131" s="39"/>
      <c r="V131" s="39"/>
      <c r="W131" s="39"/>
      <c r="X131" s="39"/>
      <c r="Y131" s="39"/>
      <c r="Z131" s="39"/>
      <c r="AA131" s="39"/>
      <c r="AB131" s="39"/>
      <c r="AC131" s="39"/>
      <c r="AD131" s="39"/>
      <c r="AE131" s="39"/>
      <c r="AR131" s="238" t="s">
        <v>347</v>
      </c>
      <c r="AT131" s="238" t="s">
        <v>343</v>
      </c>
      <c r="AU131" s="238" t="s">
        <v>83</v>
      </c>
      <c r="AY131" s="18" t="s">
        <v>342</v>
      </c>
      <c r="BE131" s="239">
        <f>IF(N131="základní",J131,0)</f>
        <v>0</v>
      </c>
      <c r="BF131" s="239">
        <f>IF(N131="snížená",J131,0)</f>
        <v>0</v>
      </c>
      <c r="BG131" s="239">
        <f>IF(N131="zákl. přenesená",J131,0)</f>
        <v>0</v>
      </c>
      <c r="BH131" s="239">
        <f>IF(N131="sníž. přenesená",J131,0)</f>
        <v>0</v>
      </c>
      <c r="BI131" s="239">
        <f>IF(N131="nulová",J131,0)</f>
        <v>0</v>
      </c>
      <c r="BJ131" s="18" t="s">
        <v>83</v>
      </c>
      <c r="BK131" s="239">
        <f>ROUND(I131*H131,2)</f>
        <v>0</v>
      </c>
      <c r="BL131" s="18" t="s">
        <v>347</v>
      </c>
      <c r="BM131" s="238" t="s">
        <v>348</v>
      </c>
    </row>
    <row r="132" s="2" customFormat="1">
      <c r="A132" s="39"/>
      <c r="B132" s="40"/>
      <c r="C132" s="41"/>
      <c r="D132" s="240" t="s">
        <v>349</v>
      </c>
      <c r="E132" s="41"/>
      <c r="F132" s="241" t="s">
        <v>345</v>
      </c>
      <c r="G132" s="41"/>
      <c r="H132" s="41"/>
      <c r="I132" s="242"/>
      <c r="J132" s="41"/>
      <c r="K132" s="41"/>
      <c r="L132" s="45"/>
      <c r="M132" s="243"/>
      <c r="N132" s="244"/>
      <c r="O132" s="92"/>
      <c r="P132" s="92"/>
      <c r="Q132" s="92"/>
      <c r="R132" s="92"/>
      <c r="S132" s="92"/>
      <c r="T132" s="93"/>
      <c r="U132" s="39"/>
      <c r="V132" s="39"/>
      <c r="W132" s="39"/>
      <c r="X132" s="39"/>
      <c r="Y132" s="39"/>
      <c r="Z132" s="39"/>
      <c r="AA132" s="39"/>
      <c r="AB132" s="39"/>
      <c r="AC132" s="39"/>
      <c r="AD132" s="39"/>
      <c r="AE132" s="39"/>
      <c r="AT132" s="18" t="s">
        <v>349</v>
      </c>
      <c r="AU132" s="18" t="s">
        <v>83</v>
      </c>
    </row>
    <row r="133" s="2" customFormat="1">
      <c r="A133" s="39"/>
      <c r="B133" s="40"/>
      <c r="C133" s="41"/>
      <c r="D133" s="240" t="s">
        <v>350</v>
      </c>
      <c r="E133" s="41"/>
      <c r="F133" s="245" t="s">
        <v>351</v>
      </c>
      <c r="G133" s="41"/>
      <c r="H133" s="41"/>
      <c r="I133" s="242"/>
      <c r="J133" s="41"/>
      <c r="K133" s="41"/>
      <c r="L133" s="45"/>
      <c r="M133" s="243"/>
      <c r="N133" s="244"/>
      <c r="O133" s="92"/>
      <c r="P133" s="92"/>
      <c r="Q133" s="92"/>
      <c r="R133" s="92"/>
      <c r="S133" s="92"/>
      <c r="T133" s="93"/>
      <c r="U133" s="39"/>
      <c r="V133" s="39"/>
      <c r="W133" s="39"/>
      <c r="X133" s="39"/>
      <c r="Y133" s="39"/>
      <c r="Z133" s="39"/>
      <c r="AA133" s="39"/>
      <c r="AB133" s="39"/>
      <c r="AC133" s="39"/>
      <c r="AD133" s="39"/>
      <c r="AE133" s="39"/>
      <c r="AT133" s="18" t="s">
        <v>350</v>
      </c>
      <c r="AU133" s="18" t="s">
        <v>83</v>
      </c>
    </row>
    <row r="134" s="2" customFormat="1" ht="16.5" customHeight="1">
      <c r="A134" s="39"/>
      <c r="B134" s="40"/>
      <c r="C134" s="227" t="s">
        <v>85</v>
      </c>
      <c r="D134" s="227" t="s">
        <v>343</v>
      </c>
      <c r="E134" s="228" t="s">
        <v>352</v>
      </c>
      <c r="F134" s="229" t="s">
        <v>353</v>
      </c>
      <c r="G134" s="230" t="s">
        <v>346</v>
      </c>
      <c r="H134" s="231">
        <v>1</v>
      </c>
      <c r="I134" s="232"/>
      <c r="J134" s="233">
        <f>ROUND(I134*H134,2)</f>
        <v>0</v>
      </c>
      <c r="K134" s="229" t="s">
        <v>1</v>
      </c>
      <c r="L134" s="45"/>
      <c r="M134" s="234" t="s">
        <v>1</v>
      </c>
      <c r="N134" s="235" t="s">
        <v>41</v>
      </c>
      <c r="O134" s="92"/>
      <c r="P134" s="236">
        <f>O134*H134</f>
        <v>0</v>
      </c>
      <c r="Q134" s="236">
        <v>0</v>
      </c>
      <c r="R134" s="236">
        <f>Q134*H134</f>
        <v>0</v>
      </c>
      <c r="S134" s="236">
        <v>0</v>
      </c>
      <c r="T134" s="237">
        <f>S134*H134</f>
        <v>0</v>
      </c>
      <c r="U134" s="39"/>
      <c r="V134" s="39"/>
      <c r="W134" s="39"/>
      <c r="X134" s="39"/>
      <c r="Y134" s="39"/>
      <c r="Z134" s="39"/>
      <c r="AA134" s="39"/>
      <c r="AB134" s="39"/>
      <c r="AC134" s="39"/>
      <c r="AD134" s="39"/>
      <c r="AE134" s="39"/>
      <c r="AR134" s="238" t="s">
        <v>347</v>
      </c>
      <c r="AT134" s="238" t="s">
        <v>343</v>
      </c>
      <c r="AU134" s="238" t="s">
        <v>83</v>
      </c>
      <c r="AY134" s="18" t="s">
        <v>342</v>
      </c>
      <c r="BE134" s="239">
        <f>IF(N134="základní",J134,0)</f>
        <v>0</v>
      </c>
      <c r="BF134" s="239">
        <f>IF(N134="snížená",J134,0)</f>
        <v>0</v>
      </c>
      <c r="BG134" s="239">
        <f>IF(N134="zákl. přenesená",J134,0)</f>
        <v>0</v>
      </c>
      <c r="BH134" s="239">
        <f>IF(N134="sníž. přenesená",J134,0)</f>
        <v>0</v>
      </c>
      <c r="BI134" s="239">
        <f>IF(N134="nulová",J134,0)</f>
        <v>0</v>
      </c>
      <c r="BJ134" s="18" t="s">
        <v>83</v>
      </c>
      <c r="BK134" s="239">
        <f>ROUND(I134*H134,2)</f>
        <v>0</v>
      </c>
      <c r="BL134" s="18" t="s">
        <v>347</v>
      </c>
      <c r="BM134" s="238" t="s">
        <v>354</v>
      </c>
    </row>
    <row r="135" s="2" customFormat="1">
      <c r="A135" s="39"/>
      <c r="B135" s="40"/>
      <c r="C135" s="41"/>
      <c r="D135" s="240" t="s">
        <v>349</v>
      </c>
      <c r="E135" s="41"/>
      <c r="F135" s="241" t="s">
        <v>353</v>
      </c>
      <c r="G135" s="41"/>
      <c r="H135" s="41"/>
      <c r="I135" s="242"/>
      <c r="J135" s="41"/>
      <c r="K135" s="41"/>
      <c r="L135" s="45"/>
      <c r="M135" s="243"/>
      <c r="N135" s="244"/>
      <c r="O135" s="92"/>
      <c r="P135" s="92"/>
      <c r="Q135" s="92"/>
      <c r="R135" s="92"/>
      <c r="S135" s="92"/>
      <c r="T135" s="93"/>
      <c r="U135" s="39"/>
      <c r="V135" s="39"/>
      <c r="W135" s="39"/>
      <c r="X135" s="39"/>
      <c r="Y135" s="39"/>
      <c r="Z135" s="39"/>
      <c r="AA135" s="39"/>
      <c r="AB135" s="39"/>
      <c r="AC135" s="39"/>
      <c r="AD135" s="39"/>
      <c r="AE135" s="39"/>
      <c r="AT135" s="18" t="s">
        <v>349</v>
      </c>
      <c r="AU135" s="18" t="s">
        <v>83</v>
      </c>
    </row>
    <row r="136" s="2" customFormat="1" ht="16.5" customHeight="1">
      <c r="A136" s="39"/>
      <c r="B136" s="40"/>
      <c r="C136" s="227" t="s">
        <v>92</v>
      </c>
      <c r="D136" s="227" t="s">
        <v>343</v>
      </c>
      <c r="E136" s="228" t="s">
        <v>355</v>
      </c>
      <c r="F136" s="229" t="s">
        <v>356</v>
      </c>
      <c r="G136" s="230" t="s">
        <v>346</v>
      </c>
      <c r="H136" s="231">
        <v>1</v>
      </c>
      <c r="I136" s="232"/>
      <c r="J136" s="233">
        <f>ROUND(I136*H136,2)</f>
        <v>0</v>
      </c>
      <c r="K136" s="229" t="s">
        <v>1</v>
      </c>
      <c r="L136" s="45"/>
      <c r="M136" s="234" t="s">
        <v>1</v>
      </c>
      <c r="N136" s="235" t="s">
        <v>41</v>
      </c>
      <c r="O136" s="92"/>
      <c r="P136" s="236">
        <f>O136*H136</f>
        <v>0</v>
      </c>
      <c r="Q136" s="236">
        <v>0</v>
      </c>
      <c r="R136" s="236">
        <f>Q136*H136</f>
        <v>0</v>
      </c>
      <c r="S136" s="236">
        <v>0</v>
      </c>
      <c r="T136" s="237">
        <f>S136*H136</f>
        <v>0</v>
      </c>
      <c r="U136" s="39"/>
      <c r="V136" s="39"/>
      <c r="W136" s="39"/>
      <c r="X136" s="39"/>
      <c r="Y136" s="39"/>
      <c r="Z136" s="39"/>
      <c r="AA136" s="39"/>
      <c r="AB136" s="39"/>
      <c r="AC136" s="39"/>
      <c r="AD136" s="39"/>
      <c r="AE136" s="39"/>
      <c r="AR136" s="238" t="s">
        <v>347</v>
      </c>
      <c r="AT136" s="238" t="s">
        <v>343</v>
      </c>
      <c r="AU136" s="238" t="s">
        <v>83</v>
      </c>
      <c r="AY136" s="18" t="s">
        <v>342</v>
      </c>
      <c r="BE136" s="239">
        <f>IF(N136="základní",J136,0)</f>
        <v>0</v>
      </c>
      <c r="BF136" s="239">
        <f>IF(N136="snížená",J136,0)</f>
        <v>0</v>
      </c>
      <c r="BG136" s="239">
        <f>IF(N136="zákl. přenesená",J136,0)</f>
        <v>0</v>
      </c>
      <c r="BH136" s="239">
        <f>IF(N136="sníž. přenesená",J136,0)</f>
        <v>0</v>
      </c>
      <c r="BI136" s="239">
        <f>IF(N136="nulová",J136,0)</f>
        <v>0</v>
      </c>
      <c r="BJ136" s="18" t="s">
        <v>83</v>
      </c>
      <c r="BK136" s="239">
        <f>ROUND(I136*H136,2)</f>
        <v>0</v>
      </c>
      <c r="BL136" s="18" t="s">
        <v>347</v>
      </c>
      <c r="BM136" s="238" t="s">
        <v>357</v>
      </c>
    </row>
    <row r="137" s="2" customFormat="1">
      <c r="A137" s="39"/>
      <c r="B137" s="40"/>
      <c r="C137" s="41"/>
      <c r="D137" s="240" t="s">
        <v>349</v>
      </c>
      <c r="E137" s="41"/>
      <c r="F137" s="241" t="s">
        <v>356</v>
      </c>
      <c r="G137" s="41"/>
      <c r="H137" s="41"/>
      <c r="I137" s="242"/>
      <c r="J137" s="41"/>
      <c r="K137" s="41"/>
      <c r="L137" s="45"/>
      <c r="M137" s="243"/>
      <c r="N137" s="244"/>
      <c r="O137" s="92"/>
      <c r="P137" s="92"/>
      <c r="Q137" s="92"/>
      <c r="R137" s="92"/>
      <c r="S137" s="92"/>
      <c r="T137" s="93"/>
      <c r="U137" s="39"/>
      <c r="V137" s="39"/>
      <c r="W137" s="39"/>
      <c r="X137" s="39"/>
      <c r="Y137" s="39"/>
      <c r="Z137" s="39"/>
      <c r="AA137" s="39"/>
      <c r="AB137" s="39"/>
      <c r="AC137" s="39"/>
      <c r="AD137" s="39"/>
      <c r="AE137" s="39"/>
      <c r="AT137" s="18" t="s">
        <v>349</v>
      </c>
      <c r="AU137" s="18" t="s">
        <v>83</v>
      </c>
    </row>
    <row r="138" s="12" customFormat="1" ht="22.8" customHeight="1">
      <c r="A138" s="12"/>
      <c r="B138" s="213"/>
      <c r="C138" s="214"/>
      <c r="D138" s="215" t="s">
        <v>75</v>
      </c>
      <c r="E138" s="246" t="s">
        <v>358</v>
      </c>
      <c r="F138" s="246" t="s">
        <v>359</v>
      </c>
      <c r="G138" s="214"/>
      <c r="H138" s="214"/>
      <c r="I138" s="217"/>
      <c r="J138" s="247">
        <f>BK138</f>
        <v>0</v>
      </c>
      <c r="K138" s="214"/>
      <c r="L138" s="219"/>
      <c r="M138" s="220"/>
      <c r="N138" s="221"/>
      <c r="O138" s="221"/>
      <c r="P138" s="222">
        <f>SUM(P139:P155)</f>
        <v>0</v>
      </c>
      <c r="Q138" s="221"/>
      <c r="R138" s="222">
        <f>SUM(R139:R155)</f>
        <v>0</v>
      </c>
      <c r="S138" s="221"/>
      <c r="T138" s="223">
        <f>SUM(T139:T155)</f>
        <v>0</v>
      </c>
      <c r="U138" s="12"/>
      <c r="V138" s="12"/>
      <c r="W138" s="12"/>
      <c r="X138" s="12"/>
      <c r="Y138" s="12"/>
      <c r="Z138" s="12"/>
      <c r="AA138" s="12"/>
      <c r="AB138" s="12"/>
      <c r="AC138" s="12"/>
      <c r="AD138" s="12"/>
      <c r="AE138" s="12"/>
      <c r="AR138" s="224" t="s">
        <v>341</v>
      </c>
      <c r="AT138" s="225" t="s">
        <v>75</v>
      </c>
      <c r="AU138" s="225" t="s">
        <v>83</v>
      </c>
      <c r="AY138" s="224" t="s">
        <v>342</v>
      </c>
      <c r="BK138" s="226">
        <f>SUM(BK139:BK155)</f>
        <v>0</v>
      </c>
    </row>
    <row r="139" s="2" customFormat="1" ht="16.5" customHeight="1">
      <c r="A139" s="39"/>
      <c r="B139" s="40"/>
      <c r="C139" s="227" t="s">
        <v>360</v>
      </c>
      <c r="D139" s="227" t="s">
        <v>343</v>
      </c>
      <c r="E139" s="228" t="s">
        <v>361</v>
      </c>
      <c r="F139" s="229" t="s">
        <v>362</v>
      </c>
      <c r="G139" s="230" t="s">
        <v>346</v>
      </c>
      <c r="H139" s="231">
        <v>1</v>
      </c>
      <c r="I139" s="232"/>
      <c r="J139" s="233">
        <f>ROUND(I139*H139,2)</f>
        <v>0</v>
      </c>
      <c r="K139" s="229" t="s">
        <v>1</v>
      </c>
      <c r="L139" s="45"/>
      <c r="M139" s="234" t="s">
        <v>1</v>
      </c>
      <c r="N139" s="235" t="s">
        <v>41</v>
      </c>
      <c r="O139" s="92"/>
      <c r="P139" s="236">
        <f>O139*H139</f>
        <v>0</v>
      </c>
      <c r="Q139" s="236">
        <v>0</v>
      </c>
      <c r="R139" s="236">
        <f>Q139*H139</f>
        <v>0</v>
      </c>
      <c r="S139" s="236">
        <v>0</v>
      </c>
      <c r="T139" s="237">
        <f>S139*H139</f>
        <v>0</v>
      </c>
      <c r="U139" s="39"/>
      <c r="V139" s="39"/>
      <c r="W139" s="39"/>
      <c r="X139" s="39"/>
      <c r="Y139" s="39"/>
      <c r="Z139" s="39"/>
      <c r="AA139" s="39"/>
      <c r="AB139" s="39"/>
      <c r="AC139" s="39"/>
      <c r="AD139" s="39"/>
      <c r="AE139" s="39"/>
      <c r="AR139" s="238" t="s">
        <v>347</v>
      </c>
      <c r="AT139" s="238" t="s">
        <v>343</v>
      </c>
      <c r="AU139" s="238" t="s">
        <v>85</v>
      </c>
      <c r="AY139" s="18" t="s">
        <v>342</v>
      </c>
      <c r="BE139" s="239">
        <f>IF(N139="základní",J139,0)</f>
        <v>0</v>
      </c>
      <c r="BF139" s="239">
        <f>IF(N139="snížená",J139,0)</f>
        <v>0</v>
      </c>
      <c r="BG139" s="239">
        <f>IF(N139="zákl. přenesená",J139,0)</f>
        <v>0</v>
      </c>
      <c r="BH139" s="239">
        <f>IF(N139="sníž. přenesená",J139,0)</f>
        <v>0</v>
      </c>
      <c r="BI139" s="239">
        <f>IF(N139="nulová",J139,0)</f>
        <v>0</v>
      </c>
      <c r="BJ139" s="18" t="s">
        <v>83</v>
      </c>
      <c r="BK139" s="239">
        <f>ROUND(I139*H139,2)</f>
        <v>0</v>
      </c>
      <c r="BL139" s="18" t="s">
        <v>347</v>
      </c>
      <c r="BM139" s="238" t="s">
        <v>363</v>
      </c>
    </row>
    <row r="140" s="2" customFormat="1">
      <c r="A140" s="39"/>
      <c r="B140" s="40"/>
      <c r="C140" s="41"/>
      <c r="D140" s="240" t="s">
        <v>349</v>
      </c>
      <c r="E140" s="41"/>
      <c r="F140" s="241" t="s">
        <v>362</v>
      </c>
      <c r="G140" s="41"/>
      <c r="H140" s="41"/>
      <c r="I140" s="242"/>
      <c r="J140" s="41"/>
      <c r="K140" s="41"/>
      <c r="L140" s="45"/>
      <c r="M140" s="243"/>
      <c r="N140" s="244"/>
      <c r="O140" s="92"/>
      <c r="P140" s="92"/>
      <c r="Q140" s="92"/>
      <c r="R140" s="92"/>
      <c r="S140" s="92"/>
      <c r="T140" s="93"/>
      <c r="U140" s="39"/>
      <c r="V140" s="39"/>
      <c r="W140" s="39"/>
      <c r="X140" s="39"/>
      <c r="Y140" s="39"/>
      <c r="Z140" s="39"/>
      <c r="AA140" s="39"/>
      <c r="AB140" s="39"/>
      <c r="AC140" s="39"/>
      <c r="AD140" s="39"/>
      <c r="AE140" s="39"/>
      <c r="AT140" s="18" t="s">
        <v>349</v>
      </c>
      <c r="AU140" s="18" t="s">
        <v>85</v>
      </c>
    </row>
    <row r="141" s="2" customFormat="1">
      <c r="A141" s="39"/>
      <c r="B141" s="40"/>
      <c r="C141" s="41"/>
      <c r="D141" s="240" t="s">
        <v>350</v>
      </c>
      <c r="E141" s="41"/>
      <c r="F141" s="245" t="s">
        <v>364</v>
      </c>
      <c r="G141" s="41"/>
      <c r="H141" s="41"/>
      <c r="I141" s="242"/>
      <c r="J141" s="41"/>
      <c r="K141" s="41"/>
      <c r="L141" s="45"/>
      <c r="M141" s="243"/>
      <c r="N141" s="244"/>
      <c r="O141" s="92"/>
      <c r="P141" s="92"/>
      <c r="Q141" s="92"/>
      <c r="R141" s="92"/>
      <c r="S141" s="92"/>
      <c r="T141" s="93"/>
      <c r="U141" s="39"/>
      <c r="V141" s="39"/>
      <c r="W141" s="39"/>
      <c r="X141" s="39"/>
      <c r="Y141" s="39"/>
      <c r="Z141" s="39"/>
      <c r="AA141" s="39"/>
      <c r="AB141" s="39"/>
      <c r="AC141" s="39"/>
      <c r="AD141" s="39"/>
      <c r="AE141" s="39"/>
      <c r="AT141" s="18" t="s">
        <v>350</v>
      </c>
      <c r="AU141" s="18" t="s">
        <v>85</v>
      </c>
    </row>
    <row r="142" s="2" customFormat="1" ht="16.5" customHeight="1">
      <c r="A142" s="39"/>
      <c r="B142" s="40"/>
      <c r="C142" s="227" t="s">
        <v>341</v>
      </c>
      <c r="D142" s="227" t="s">
        <v>343</v>
      </c>
      <c r="E142" s="228" t="s">
        <v>365</v>
      </c>
      <c r="F142" s="229" t="s">
        <v>366</v>
      </c>
      <c r="G142" s="230" t="s">
        <v>346</v>
      </c>
      <c r="H142" s="231">
        <v>1</v>
      </c>
      <c r="I142" s="232"/>
      <c r="J142" s="233">
        <f>ROUND(I142*H142,2)</f>
        <v>0</v>
      </c>
      <c r="K142" s="229" t="s">
        <v>1</v>
      </c>
      <c r="L142" s="45"/>
      <c r="M142" s="234" t="s">
        <v>1</v>
      </c>
      <c r="N142" s="235" t="s">
        <v>41</v>
      </c>
      <c r="O142" s="92"/>
      <c r="P142" s="236">
        <f>O142*H142</f>
        <v>0</v>
      </c>
      <c r="Q142" s="236">
        <v>0</v>
      </c>
      <c r="R142" s="236">
        <f>Q142*H142</f>
        <v>0</v>
      </c>
      <c r="S142" s="236">
        <v>0</v>
      </c>
      <c r="T142" s="237">
        <f>S142*H142</f>
        <v>0</v>
      </c>
      <c r="U142" s="39"/>
      <c r="V142" s="39"/>
      <c r="W142" s="39"/>
      <c r="X142" s="39"/>
      <c r="Y142" s="39"/>
      <c r="Z142" s="39"/>
      <c r="AA142" s="39"/>
      <c r="AB142" s="39"/>
      <c r="AC142" s="39"/>
      <c r="AD142" s="39"/>
      <c r="AE142" s="39"/>
      <c r="AR142" s="238" t="s">
        <v>347</v>
      </c>
      <c r="AT142" s="238" t="s">
        <v>343</v>
      </c>
      <c r="AU142" s="238" t="s">
        <v>85</v>
      </c>
      <c r="AY142" s="18" t="s">
        <v>342</v>
      </c>
      <c r="BE142" s="239">
        <f>IF(N142="základní",J142,0)</f>
        <v>0</v>
      </c>
      <c r="BF142" s="239">
        <f>IF(N142="snížená",J142,0)</f>
        <v>0</v>
      </c>
      <c r="BG142" s="239">
        <f>IF(N142="zákl. přenesená",J142,0)</f>
        <v>0</v>
      </c>
      <c r="BH142" s="239">
        <f>IF(N142="sníž. přenesená",J142,0)</f>
        <v>0</v>
      </c>
      <c r="BI142" s="239">
        <f>IF(N142="nulová",J142,0)</f>
        <v>0</v>
      </c>
      <c r="BJ142" s="18" t="s">
        <v>83</v>
      </c>
      <c r="BK142" s="239">
        <f>ROUND(I142*H142,2)</f>
        <v>0</v>
      </c>
      <c r="BL142" s="18" t="s">
        <v>347</v>
      </c>
      <c r="BM142" s="238" t="s">
        <v>367</v>
      </c>
    </row>
    <row r="143" s="2" customFormat="1">
      <c r="A143" s="39"/>
      <c r="B143" s="40"/>
      <c r="C143" s="41"/>
      <c r="D143" s="240" t="s">
        <v>349</v>
      </c>
      <c r="E143" s="41"/>
      <c r="F143" s="241" t="s">
        <v>366</v>
      </c>
      <c r="G143" s="41"/>
      <c r="H143" s="41"/>
      <c r="I143" s="242"/>
      <c r="J143" s="41"/>
      <c r="K143" s="41"/>
      <c r="L143" s="45"/>
      <c r="M143" s="243"/>
      <c r="N143" s="244"/>
      <c r="O143" s="92"/>
      <c r="P143" s="92"/>
      <c r="Q143" s="92"/>
      <c r="R143" s="92"/>
      <c r="S143" s="92"/>
      <c r="T143" s="93"/>
      <c r="U143" s="39"/>
      <c r="V143" s="39"/>
      <c r="W143" s="39"/>
      <c r="X143" s="39"/>
      <c r="Y143" s="39"/>
      <c r="Z143" s="39"/>
      <c r="AA143" s="39"/>
      <c r="AB143" s="39"/>
      <c r="AC143" s="39"/>
      <c r="AD143" s="39"/>
      <c r="AE143" s="39"/>
      <c r="AT143" s="18" t="s">
        <v>349</v>
      </c>
      <c r="AU143" s="18" t="s">
        <v>85</v>
      </c>
    </row>
    <row r="144" s="2" customFormat="1" ht="16.5" customHeight="1">
      <c r="A144" s="39"/>
      <c r="B144" s="40"/>
      <c r="C144" s="227" t="s">
        <v>368</v>
      </c>
      <c r="D144" s="227" t="s">
        <v>343</v>
      </c>
      <c r="E144" s="228" t="s">
        <v>369</v>
      </c>
      <c r="F144" s="229" t="s">
        <v>370</v>
      </c>
      <c r="G144" s="230" t="s">
        <v>346</v>
      </c>
      <c r="H144" s="231">
        <v>1</v>
      </c>
      <c r="I144" s="232"/>
      <c r="J144" s="233">
        <f>ROUND(I144*H144,2)</f>
        <v>0</v>
      </c>
      <c r="K144" s="229" t="s">
        <v>1</v>
      </c>
      <c r="L144" s="45"/>
      <c r="M144" s="234" t="s">
        <v>1</v>
      </c>
      <c r="N144" s="235" t="s">
        <v>41</v>
      </c>
      <c r="O144" s="92"/>
      <c r="P144" s="236">
        <f>O144*H144</f>
        <v>0</v>
      </c>
      <c r="Q144" s="236">
        <v>0</v>
      </c>
      <c r="R144" s="236">
        <f>Q144*H144</f>
        <v>0</v>
      </c>
      <c r="S144" s="236">
        <v>0</v>
      </c>
      <c r="T144" s="237">
        <f>S144*H144</f>
        <v>0</v>
      </c>
      <c r="U144" s="39"/>
      <c r="V144" s="39"/>
      <c r="W144" s="39"/>
      <c r="X144" s="39"/>
      <c r="Y144" s="39"/>
      <c r="Z144" s="39"/>
      <c r="AA144" s="39"/>
      <c r="AB144" s="39"/>
      <c r="AC144" s="39"/>
      <c r="AD144" s="39"/>
      <c r="AE144" s="39"/>
      <c r="AR144" s="238" t="s">
        <v>347</v>
      </c>
      <c r="AT144" s="238" t="s">
        <v>343</v>
      </c>
      <c r="AU144" s="238" t="s">
        <v>85</v>
      </c>
      <c r="AY144" s="18" t="s">
        <v>342</v>
      </c>
      <c r="BE144" s="239">
        <f>IF(N144="základní",J144,0)</f>
        <v>0</v>
      </c>
      <c r="BF144" s="239">
        <f>IF(N144="snížená",J144,0)</f>
        <v>0</v>
      </c>
      <c r="BG144" s="239">
        <f>IF(N144="zákl. přenesená",J144,0)</f>
        <v>0</v>
      </c>
      <c r="BH144" s="239">
        <f>IF(N144="sníž. přenesená",J144,0)</f>
        <v>0</v>
      </c>
      <c r="BI144" s="239">
        <f>IF(N144="nulová",J144,0)</f>
        <v>0</v>
      </c>
      <c r="BJ144" s="18" t="s">
        <v>83</v>
      </c>
      <c r="BK144" s="239">
        <f>ROUND(I144*H144,2)</f>
        <v>0</v>
      </c>
      <c r="BL144" s="18" t="s">
        <v>347</v>
      </c>
      <c r="BM144" s="238" t="s">
        <v>371</v>
      </c>
    </row>
    <row r="145" s="2" customFormat="1">
      <c r="A145" s="39"/>
      <c r="B145" s="40"/>
      <c r="C145" s="41"/>
      <c r="D145" s="240" t="s">
        <v>349</v>
      </c>
      <c r="E145" s="41"/>
      <c r="F145" s="241" t="s">
        <v>370</v>
      </c>
      <c r="G145" s="41"/>
      <c r="H145" s="41"/>
      <c r="I145" s="242"/>
      <c r="J145" s="41"/>
      <c r="K145" s="41"/>
      <c r="L145" s="45"/>
      <c r="M145" s="243"/>
      <c r="N145" s="244"/>
      <c r="O145" s="92"/>
      <c r="P145" s="92"/>
      <c r="Q145" s="92"/>
      <c r="R145" s="92"/>
      <c r="S145" s="92"/>
      <c r="T145" s="93"/>
      <c r="U145" s="39"/>
      <c r="V145" s="39"/>
      <c r="W145" s="39"/>
      <c r="X145" s="39"/>
      <c r="Y145" s="39"/>
      <c r="Z145" s="39"/>
      <c r="AA145" s="39"/>
      <c r="AB145" s="39"/>
      <c r="AC145" s="39"/>
      <c r="AD145" s="39"/>
      <c r="AE145" s="39"/>
      <c r="AT145" s="18" t="s">
        <v>349</v>
      </c>
      <c r="AU145" s="18" t="s">
        <v>85</v>
      </c>
    </row>
    <row r="146" s="2" customFormat="1" ht="24.15" customHeight="1">
      <c r="A146" s="39"/>
      <c r="B146" s="40"/>
      <c r="C146" s="227" t="s">
        <v>372</v>
      </c>
      <c r="D146" s="227" t="s">
        <v>343</v>
      </c>
      <c r="E146" s="228" t="s">
        <v>373</v>
      </c>
      <c r="F146" s="229" t="s">
        <v>374</v>
      </c>
      <c r="G146" s="230" t="s">
        <v>346</v>
      </c>
      <c r="H146" s="231">
        <v>1</v>
      </c>
      <c r="I146" s="232"/>
      <c r="J146" s="233">
        <f>ROUND(I146*H146,2)</f>
        <v>0</v>
      </c>
      <c r="K146" s="229" t="s">
        <v>1</v>
      </c>
      <c r="L146" s="45"/>
      <c r="M146" s="234" t="s">
        <v>1</v>
      </c>
      <c r="N146" s="235" t="s">
        <v>41</v>
      </c>
      <c r="O146" s="92"/>
      <c r="P146" s="236">
        <f>O146*H146</f>
        <v>0</v>
      </c>
      <c r="Q146" s="236">
        <v>0</v>
      </c>
      <c r="R146" s="236">
        <f>Q146*H146</f>
        <v>0</v>
      </c>
      <c r="S146" s="236">
        <v>0</v>
      </c>
      <c r="T146" s="237">
        <f>S146*H146</f>
        <v>0</v>
      </c>
      <c r="U146" s="39"/>
      <c r="V146" s="39"/>
      <c r="W146" s="39"/>
      <c r="X146" s="39"/>
      <c r="Y146" s="39"/>
      <c r="Z146" s="39"/>
      <c r="AA146" s="39"/>
      <c r="AB146" s="39"/>
      <c r="AC146" s="39"/>
      <c r="AD146" s="39"/>
      <c r="AE146" s="39"/>
      <c r="AR146" s="238" t="s">
        <v>347</v>
      </c>
      <c r="AT146" s="238" t="s">
        <v>343</v>
      </c>
      <c r="AU146" s="238" t="s">
        <v>85</v>
      </c>
      <c r="AY146" s="18" t="s">
        <v>342</v>
      </c>
      <c r="BE146" s="239">
        <f>IF(N146="základní",J146,0)</f>
        <v>0</v>
      </c>
      <c r="BF146" s="239">
        <f>IF(N146="snížená",J146,0)</f>
        <v>0</v>
      </c>
      <c r="BG146" s="239">
        <f>IF(N146="zákl. přenesená",J146,0)</f>
        <v>0</v>
      </c>
      <c r="BH146" s="239">
        <f>IF(N146="sníž. přenesená",J146,0)</f>
        <v>0</v>
      </c>
      <c r="BI146" s="239">
        <f>IF(N146="nulová",J146,0)</f>
        <v>0</v>
      </c>
      <c r="BJ146" s="18" t="s">
        <v>83</v>
      </c>
      <c r="BK146" s="239">
        <f>ROUND(I146*H146,2)</f>
        <v>0</v>
      </c>
      <c r="BL146" s="18" t="s">
        <v>347</v>
      </c>
      <c r="BM146" s="238" t="s">
        <v>375</v>
      </c>
    </row>
    <row r="147" s="2" customFormat="1">
      <c r="A147" s="39"/>
      <c r="B147" s="40"/>
      <c r="C147" s="41"/>
      <c r="D147" s="240" t="s">
        <v>349</v>
      </c>
      <c r="E147" s="41"/>
      <c r="F147" s="241" t="s">
        <v>374</v>
      </c>
      <c r="G147" s="41"/>
      <c r="H147" s="41"/>
      <c r="I147" s="242"/>
      <c r="J147" s="41"/>
      <c r="K147" s="41"/>
      <c r="L147" s="45"/>
      <c r="M147" s="243"/>
      <c r="N147" s="244"/>
      <c r="O147" s="92"/>
      <c r="P147" s="92"/>
      <c r="Q147" s="92"/>
      <c r="R147" s="92"/>
      <c r="S147" s="92"/>
      <c r="T147" s="93"/>
      <c r="U147" s="39"/>
      <c r="V147" s="39"/>
      <c r="W147" s="39"/>
      <c r="X147" s="39"/>
      <c r="Y147" s="39"/>
      <c r="Z147" s="39"/>
      <c r="AA147" s="39"/>
      <c r="AB147" s="39"/>
      <c r="AC147" s="39"/>
      <c r="AD147" s="39"/>
      <c r="AE147" s="39"/>
      <c r="AT147" s="18" t="s">
        <v>349</v>
      </c>
      <c r="AU147" s="18" t="s">
        <v>85</v>
      </c>
    </row>
    <row r="148" s="2" customFormat="1" ht="16.5" customHeight="1">
      <c r="A148" s="39"/>
      <c r="B148" s="40"/>
      <c r="C148" s="227" t="s">
        <v>376</v>
      </c>
      <c r="D148" s="227" t="s">
        <v>343</v>
      </c>
      <c r="E148" s="228" t="s">
        <v>377</v>
      </c>
      <c r="F148" s="229" t="s">
        <v>378</v>
      </c>
      <c r="G148" s="230" t="s">
        <v>346</v>
      </c>
      <c r="H148" s="231">
        <v>1</v>
      </c>
      <c r="I148" s="232"/>
      <c r="J148" s="233">
        <f>ROUND(I148*H148,2)</f>
        <v>0</v>
      </c>
      <c r="K148" s="229" t="s">
        <v>1</v>
      </c>
      <c r="L148" s="45"/>
      <c r="M148" s="234" t="s">
        <v>1</v>
      </c>
      <c r="N148" s="235" t="s">
        <v>41</v>
      </c>
      <c r="O148" s="92"/>
      <c r="P148" s="236">
        <f>O148*H148</f>
        <v>0</v>
      </c>
      <c r="Q148" s="236">
        <v>0</v>
      </c>
      <c r="R148" s="236">
        <f>Q148*H148</f>
        <v>0</v>
      </c>
      <c r="S148" s="236">
        <v>0</v>
      </c>
      <c r="T148" s="237">
        <f>S148*H148</f>
        <v>0</v>
      </c>
      <c r="U148" s="39"/>
      <c r="V148" s="39"/>
      <c r="W148" s="39"/>
      <c r="X148" s="39"/>
      <c r="Y148" s="39"/>
      <c r="Z148" s="39"/>
      <c r="AA148" s="39"/>
      <c r="AB148" s="39"/>
      <c r="AC148" s="39"/>
      <c r="AD148" s="39"/>
      <c r="AE148" s="39"/>
      <c r="AR148" s="238" t="s">
        <v>347</v>
      </c>
      <c r="AT148" s="238" t="s">
        <v>343</v>
      </c>
      <c r="AU148" s="238" t="s">
        <v>85</v>
      </c>
      <c r="AY148" s="18" t="s">
        <v>342</v>
      </c>
      <c r="BE148" s="239">
        <f>IF(N148="základní",J148,0)</f>
        <v>0</v>
      </c>
      <c r="BF148" s="239">
        <f>IF(N148="snížená",J148,0)</f>
        <v>0</v>
      </c>
      <c r="BG148" s="239">
        <f>IF(N148="zákl. přenesená",J148,0)</f>
        <v>0</v>
      </c>
      <c r="BH148" s="239">
        <f>IF(N148="sníž. přenesená",J148,0)</f>
        <v>0</v>
      </c>
      <c r="BI148" s="239">
        <f>IF(N148="nulová",J148,0)</f>
        <v>0</v>
      </c>
      <c r="BJ148" s="18" t="s">
        <v>83</v>
      </c>
      <c r="BK148" s="239">
        <f>ROUND(I148*H148,2)</f>
        <v>0</v>
      </c>
      <c r="BL148" s="18" t="s">
        <v>347</v>
      </c>
      <c r="BM148" s="238" t="s">
        <v>379</v>
      </c>
    </row>
    <row r="149" s="2" customFormat="1">
      <c r="A149" s="39"/>
      <c r="B149" s="40"/>
      <c r="C149" s="41"/>
      <c r="D149" s="240" t="s">
        <v>349</v>
      </c>
      <c r="E149" s="41"/>
      <c r="F149" s="241" t="s">
        <v>378</v>
      </c>
      <c r="G149" s="41"/>
      <c r="H149" s="41"/>
      <c r="I149" s="242"/>
      <c r="J149" s="41"/>
      <c r="K149" s="41"/>
      <c r="L149" s="45"/>
      <c r="M149" s="243"/>
      <c r="N149" s="244"/>
      <c r="O149" s="92"/>
      <c r="P149" s="92"/>
      <c r="Q149" s="92"/>
      <c r="R149" s="92"/>
      <c r="S149" s="92"/>
      <c r="T149" s="93"/>
      <c r="U149" s="39"/>
      <c r="V149" s="39"/>
      <c r="W149" s="39"/>
      <c r="X149" s="39"/>
      <c r="Y149" s="39"/>
      <c r="Z149" s="39"/>
      <c r="AA149" s="39"/>
      <c r="AB149" s="39"/>
      <c r="AC149" s="39"/>
      <c r="AD149" s="39"/>
      <c r="AE149" s="39"/>
      <c r="AT149" s="18" t="s">
        <v>349</v>
      </c>
      <c r="AU149" s="18" t="s">
        <v>85</v>
      </c>
    </row>
    <row r="150" s="2" customFormat="1">
      <c r="A150" s="39"/>
      <c r="B150" s="40"/>
      <c r="C150" s="41"/>
      <c r="D150" s="240" t="s">
        <v>350</v>
      </c>
      <c r="E150" s="41"/>
      <c r="F150" s="245" t="s">
        <v>380</v>
      </c>
      <c r="G150" s="41"/>
      <c r="H150" s="41"/>
      <c r="I150" s="242"/>
      <c r="J150" s="41"/>
      <c r="K150" s="41"/>
      <c r="L150" s="45"/>
      <c r="M150" s="243"/>
      <c r="N150" s="244"/>
      <c r="O150" s="92"/>
      <c r="P150" s="92"/>
      <c r="Q150" s="92"/>
      <c r="R150" s="92"/>
      <c r="S150" s="92"/>
      <c r="T150" s="93"/>
      <c r="U150" s="39"/>
      <c r="V150" s="39"/>
      <c r="W150" s="39"/>
      <c r="X150" s="39"/>
      <c r="Y150" s="39"/>
      <c r="Z150" s="39"/>
      <c r="AA150" s="39"/>
      <c r="AB150" s="39"/>
      <c r="AC150" s="39"/>
      <c r="AD150" s="39"/>
      <c r="AE150" s="39"/>
      <c r="AT150" s="18" t="s">
        <v>350</v>
      </c>
      <c r="AU150" s="18" t="s">
        <v>85</v>
      </c>
    </row>
    <row r="151" s="2" customFormat="1" ht="16.5" customHeight="1">
      <c r="A151" s="39"/>
      <c r="B151" s="40"/>
      <c r="C151" s="227" t="s">
        <v>381</v>
      </c>
      <c r="D151" s="227" t="s">
        <v>343</v>
      </c>
      <c r="E151" s="228" t="s">
        <v>382</v>
      </c>
      <c r="F151" s="229" t="s">
        <v>383</v>
      </c>
      <c r="G151" s="230" t="s">
        <v>346</v>
      </c>
      <c r="H151" s="231">
        <v>1</v>
      </c>
      <c r="I151" s="232"/>
      <c r="J151" s="233">
        <f>ROUND(I151*H151,2)</f>
        <v>0</v>
      </c>
      <c r="K151" s="229" t="s">
        <v>1</v>
      </c>
      <c r="L151" s="45"/>
      <c r="M151" s="234" t="s">
        <v>1</v>
      </c>
      <c r="N151" s="235" t="s">
        <v>41</v>
      </c>
      <c r="O151" s="92"/>
      <c r="P151" s="236">
        <f>O151*H151</f>
        <v>0</v>
      </c>
      <c r="Q151" s="236">
        <v>0</v>
      </c>
      <c r="R151" s="236">
        <f>Q151*H151</f>
        <v>0</v>
      </c>
      <c r="S151" s="236">
        <v>0</v>
      </c>
      <c r="T151" s="237">
        <f>S151*H151</f>
        <v>0</v>
      </c>
      <c r="U151" s="39"/>
      <c r="V151" s="39"/>
      <c r="W151" s="39"/>
      <c r="X151" s="39"/>
      <c r="Y151" s="39"/>
      <c r="Z151" s="39"/>
      <c r="AA151" s="39"/>
      <c r="AB151" s="39"/>
      <c r="AC151" s="39"/>
      <c r="AD151" s="39"/>
      <c r="AE151" s="39"/>
      <c r="AR151" s="238" t="s">
        <v>347</v>
      </c>
      <c r="AT151" s="238" t="s">
        <v>343</v>
      </c>
      <c r="AU151" s="238" t="s">
        <v>85</v>
      </c>
      <c r="AY151" s="18" t="s">
        <v>342</v>
      </c>
      <c r="BE151" s="239">
        <f>IF(N151="základní",J151,0)</f>
        <v>0</v>
      </c>
      <c r="BF151" s="239">
        <f>IF(N151="snížená",J151,0)</f>
        <v>0</v>
      </c>
      <c r="BG151" s="239">
        <f>IF(N151="zákl. přenesená",J151,0)</f>
        <v>0</v>
      </c>
      <c r="BH151" s="239">
        <f>IF(N151="sníž. přenesená",J151,0)</f>
        <v>0</v>
      </c>
      <c r="BI151" s="239">
        <f>IF(N151="nulová",J151,0)</f>
        <v>0</v>
      </c>
      <c r="BJ151" s="18" t="s">
        <v>83</v>
      </c>
      <c r="BK151" s="239">
        <f>ROUND(I151*H151,2)</f>
        <v>0</v>
      </c>
      <c r="BL151" s="18" t="s">
        <v>347</v>
      </c>
      <c r="BM151" s="238" t="s">
        <v>384</v>
      </c>
    </row>
    <row r="152" s="2" customFormat="1">
      <c r="A152" s="39"/>
      <c r="B152" s="40"/>
      <c r="C152" s="41"/>
      <c r="D152" s="240" t="s">
        <v>349</v>
      </c>
      <c r="E152" s="41"/>
      <c r="F152" s="241" t="s">
        <v>383</v>
      </c>
      <c r="G152" s="41"/>
      <c r="H152" s="41"/>
      <c r="I152" s="242"/>
      <c r="J152" s="41"/>
      <c r="K152" s="41"/>
      <c r="L152" s="45"/>
      <c r="M152" s="243"/>
      <c r="N152" s="244"/>
      <c r="O152" s="92"/>
      <c r="P152" s="92"/>
      <c r="Q152" s="92"/>
      <c r="R152" s="92"/>
      <c r="S152" s="92"/>
      <c r="T152" s="93"/>
      <c r="U152" s="39"/>
      <c r="V152" s="39"/>
      <c r="W152" s="39"/>
      <c r="X152" s="39"/>
      <c r="Y152" s="39"/>
      <c r="Z152" s="39"/>
      <c r="AA152" s="39"/>
      <c r="AB152" s="39"/>
      <c r="AC152" s="39"/>
      <c r="AD152" s="39"/>
      <c r="AE152" s="39"/>
      <c r="AT152" s="18" t="s">
        <v>349</v>
      </c>
      <c r="AU152" s="18" t="s">
        <v>85</v>
      </c>
    </row>
    <row r="153" s="2" customFormat="1">
      <c r="A153" s="39"/>
      <c r="B153" s="40"/>
      <c r="C153" s="41"/>
      <c r="D153" s="240" t="s">
        <v>350</v>
      </c>
      <c r="E153" s="41"/>
      <c r="F153" s="245" t="s">
        <v>385</v>
      </c>
      <c r="G153" s="41"/>
      <c r="H153" s="41"/>
      <c r="I153" s="242"/>
      <c r="J153" s="41"/>
      <c r="K153" s="41"/>
      <c r="L153" s="45"/>
      <c r="M153" s="243"/>
      <c r="N153" s="244"/>
      <c r="O153" s="92"/>
      <c r="P153" s="92"/>
      <c r="Q153" s="92"/>
      <c r="R153" s="92"/>
      <c r="S153" s="92"/>
      <c r="T153" s="93"/>
      <c r="U153" s="39"/>
      <c r="V153" s="39"/>
      <c r="W153" s="39"/>
      <c r="X153" s="39"/>
      <c r="Y153" s="39"/>
      <c r="Z153" s="39"/>
      <c r="AA153" s="39"/>
      <c r="AB153" s="39"/>
      <c r="AC153" s="39"/>
      <c r="AD153" s="39"/>
      <c r="AE153" s="39"/>
      <c r="AT153" s="18" t="s">
        <v>350</v>
      </c>
      <c r="AU153" s="18" t="s">
        <v>85</v>
      </c>
    </row>
    <row r="154" s="2" customFormat="1" ht="16.5" customHeight="1">
      <c r="A154" s="39"/>
      <c r="B154" s="40"/>
      <c r="C154" s="227" t="s">
        <v>386</v>
      </c>
      <c r="D154" s="227" t="s">
        <v>343</v>
      </c>
      <c r="E154" s="228" t="s">
        <v>387</v>
      </c>
      <c r="F154" s="229" t="s">
        <v>388</v>
      </c>
      <c r="G154" s="230" t="s">
        <v>346</v>
      </c>
      <c r="H154" s="231">
        <v>1</v>
      </c>
      <c r="I154" s="232"/>
      <c r="J154" s="233">
        <f>ROUND(I154*H154,2)</f>
        <v>0</v>
      </c>
      <c r="K154" s="229" t="s">
        <v>1</v>
      </c>
      <c r="L154" s="45"/>
      <c r="M154" s="234" t="s">
        <v>1</v>
      </c>
      <c r="N154" s="235" t="s">
        <v>41</v>
      </c>
      <c r="O154" s="92"/>
      <c r="P154" s="236">
        <f>O154*H154</f>
        <v>0</v>
      </c>
      <c r="Q154" s="236">
        <v>0</v>
      </c>
      <c r="R154" s="236">
        <f>Q154*H154</f>
        <v>0</v>
      </c>
      <c r="S154" s="236">
        <v>0</v>
      </c>
      <c r="T154" s="237">
        <f>S154*H154</f>
        <v>0</v>
      </c>
      <c r="U154" s="39"/>
      <c r="V154" s="39"/>
      <c r="W154" s="39"/>
      <c r="X154" s="39"/>
      <c r="Y154" s="39"/>
      <c r="Z154" s="39"/>
      <c r="AA154" s="39"/>
      <c r="AB154" s="39"/>
      <c r="AC154" s="39"/>
      <c r="AD154" s="39"/>
      <c r="AE154" s="39"/>
      <c r="AR154" s="238" t="s">
        <v>347</v>
      </c>
      <c r="AT154" s="238" t="s">
        <v>343</v>
      </c>
      <c r="AU154" s="238" t="s">
        <v>85</v>
      </c>
      <c r="AY154" s="18" t="s">
        <v>342</v>
      </c>
      <c r="BE154" s="239">
        <f>IF(N154="základní",J154,0)</f>
        <v>0</v>
      </c>
      <c r="BF154" s="239">
        <f>IF(N154="snížená",J154,0)</f>
        <v>0</v>
      </c>
      <c r="BG154" s="239">
        <f>IF(N154="zákl. přenesená",J154,0)</f>
        <v>0</v>
      </c>
      <c r="BH154" s="239">
        <f>IF(N154="sníž. přenesená",J154,0)</f>
        <v>0</v>
      </c>
      <c r="BI154" s="239">
        <f>IF(N154="nulová",J154,0)</f>
        <v>0</v>
      </c>
      <c r="BJ154" s="18" t="s">
        <v>83</v>
      </c>
      <c r="BK154" s="239">
        <f>ROUND(I154*H154,2)</f>
        <v>0</v>
      </c>
      <c r="BL154" s="18" t="s">
        <v>347</v>
      </c>
      <c r="BM154" s="238" t="s">
        <v>389</v>
      </c>
    </row>
    <row r="155" s="2" customFormat="1">
      <c r="A155" s="39"/>
      <c r="B155" s="40"/>
      <c r="C155" s="41"/>
      <c r="D155" s="240" t="s">
        <v>349</v>
      </c>
      <c r="E155" s="41"/>
      <c r="F155" s="241" t="s">
        <v>388</v>
      </c>
      <c r="G155" s="41"/>
      <c r="H155" s="41"/>
      <c r="I155" s="242"/>
      <c r="J155" s="41"/>
      <c r="K155" s="41"/>
      <c r="L155" s="45"/>
      <c r="M155" s="243"/>
      <c r="N155" s="244"/>
      <c r="O155" s="92"/>
      <c r="P155" s="92"/>
      <c r="Q155" s="92"/>
      <c r="R155" s="92"/>
      <c r="S155" s="92"/>
      <c r="T155" s="93"/>
      <c r="U155" s="39"/>
      <c r="V155" s="39"/>
      <c r="W155" s="39"/>
      <c r="X155" s="39"/>
      <c r="Y155" s="39"/>
      <c r="Z155" s="39"/>
      <c r="AA155" s="39"/>
      <c r="AB155" s="39"/>
      <c r="AC155" s="39"/>
      <c r="AD155" s="39"/>
      <c r="AE155" s="39"/>
      <c r="AT155" s="18" t="s">
        <v>349</v>
      </c>
      <c r="AU155" s="18" t="s">
        <v>85</v>
      </c>
    </row>
    <row r="156" s="12" customFormat="1" ht="22.8" customHeight="1">
      <c r="A156" s="12"/>
      <c r="B156" s="213"/>
      <c r="C156" s="214"/>
      <c r="D156" s="215" t="s">
        <v>75</v>
      </c>
      <c r="E156" s="246" t="s">
        <v>390</v>
      </c>
      <c r="F156" s="246" t="s">
        <v>391</v>
      </c>
      <c r="G156" s="214"/>
      <c r="H156" s="214"/>
      <c r="I156" s="217"/>
      <c r="J156" s="247">
        <f>BK156</f>
        <v>0</v>
      </c>
      <c r="K156" s="214"/>
      <c r="L156" s="219"/>
      <c r="M156" s="220"/>
      <c r="N156" s="221"/>
      <c r="O156" s="221"/>
      <c r="P156" s="222">
        <f>SUM(P157:P165)</f>
        <v>0</v>
      </c>
      <c r="Q156" s="221"/>
      <c r="R156" s="222">
        <f>SUM(R157:R165)</f>
        <v>0</v>
      </c>
      <c r="S156" s="221"/>
      <c r="T156" s="223">
        <f>SUM(T157:T165)</f>
        <v>0</v>
      </c>
      <c r="U156" s="12"/>
      <c r="V156" s="12"/>
      <c r="W156" s="12"/>
      <c r="X156" s="12"/>
      <c r="Y156" s="12"/>
      <c r="Z156" s="12"/>
      <c r="AA156" s="12"/>
      <c r="AB156" s="12"/>
      <c r="AC156" s="12"/>
      <c r="AD156" s="12"/>
      <c r="AE156" s="12"/>
      <c r="AR156" s="224" t="s">
        <v>341</v>
      </c>
      <c r="AT156" s="225" t="s">
        <v>75</v>
      </c>
      <c r="AU156" s="225" t="s">
        <v>83</v>
      </c>
      <c r="AY156" s="224" t="s">
        <v>342</v>
      </c>
      <c r="BK156" s="226">
        <f>SUM(BK157:BK165)</f>
        <v>0</v>
      </c>
    </row>
    <row r="157" s="2" customFormat="1" ht="16.5" customHeight="1">
      <c r="A157" s="39"/>
      <c r="B157" s="40"/>
      <c r="C157" s="227" t="s">
        <v>392</v>
      </c>
      <c r="D157" s="227" t="s">
        <v>343</v>
      </c>
      <c r="E157" s="228" t="s">
        <v>393</v>
      </c>
      <c r="F157" s="229" t="s">
        <v>394</v>
      </c>
      <c r="G157" s="230" t="s">
        <v>346</v>
      </c>
      <c r="H157" s="231">
        <v>1</v>
      </c>
      <c r="I157" s="232"/>
      <c r="J157" s="233">
        <f>ROUND(I157*H157,2)</f>
        <v>0</v>
      </c>
      <c r="K157" s="229" t="s">
        <v>1</v>
      </c>
      <c r="L157" s="45"/>
      <c r="M157" s="234" t="s">
        <v>1</v>
      </c>
      <c r="N157" s="235" t="s">
        <v>41</v>
      </c>
      <c r="O157" s="92"/>
      <c r="P157" s="236">
        <f>O157*H157</f>
        <v>0</v>
      </c>
      <c r="Q157" s="236">
        <v>0</v>
      </c>
      <c r="R157" s="236">
        <f>Q157*H157</f>
        <v>0</v>
      </c>
      <c r="S157" s="236">
        <v>0</v>
      </c>
      <c r="T157" s="237">
        <f>S157*H157</f>
        <v>0</v>
      </c>
      <c r="U157" s="39"/>
      <c r="V157" s="39"/>
      <c r="W157" s="39"/>
      <c r="X157" s="39"/>
      <c r="Y157" s="39"/>
      <c r="Z157" s="39"/>
      <c r="AA157" s="39"/>
      <c r="AB157" s="39"/>
      <c r="AC157" s="39"/>
      <c r="AD157" s="39"/>
      <c r="AE157" s="39"/>
      <c r="AR157" s="238" t="s">
        <v>347</v>
      </c>
      <c r="AT157" s="238" t="s">
        <v>343</v>
      </c>
      <c r="AU157" s="238" t="s">
        <v>85</v>
      </c>
      <c r="AY157" s="18" t="s">
        <v>342</v>
      </c>
      <c r="BE157" s="239">
        <f>IF(N157="základní",J157,0)</f>
        <v>0</v>
      </c>
      <c r="BF157" s="239">
        <f>IF(N157="snížená",J157,0)</f>
        <v>0</v>
      </c>
      <c r="BG157" s="239">
        <f>IF(N157="zákl. přenesená",J157,0)</f>
        <v>0</v>
      </c>
      <c r="BH157" s="239">
        <f>IF(N157="sníž. přenesená",J157,0)</f>
        <v>0</v>
      </c>
      <c r="BI157" s="239">
        <f>IF(N157="nulová",J157,0)</f>
        <v>0</v>
      </c>
      <c r="BJ157" s="18" t="s">
        <v>83</v>
      </c>
      <c r="BK157" s="239">
        <f>ROUND(I157*H157,2)</f>
        <v>0</v>
      </c>
      <c r="BL157" s="18" t="s">
        <v>347</v>
      </c>
      <c r="BM157" s="238" t="s">
        <v>395</v>
      </c>
    </row>
    <row r="158" s="2" customFormat="1">
      <c r="A158" s="39"/>
      <c r="B158" s="40"/>
      <c r="C158" s="41"/>
      <c r="D158" s="240" t="s">
        <v>349</v>
      </c>
      <c r="E158" s="41"/>
      <c r="F158" s="241" t="s">
        <v>394</v>
      </c>
      <c r="G158" s="41"/>
      <c r="H158" s="41"/>
      <c r="I158" s="242"/>
      <c r="J158" s="41"/>
      <c r="K158" s="41"/>
      <c r="L158" s="45"/>
      <c r="M158" s="243"/>
      <c r="N158" s="244"/>
      <c r="O158" s="92"/>
      <c r="P158" s="92"/>
      <c r="Q158" s="92"/>
      <c r="R158" s="92"/>
      <c r="S158" s="92"/>
      <c r="T158" s="93"/>
      <c r="U158" s="39"/>
      <c r="V158" s="39"/>
      <c r="W158" s="39"/>
      <c r="X158" s="39"/>
      <c r="Y158" s="39"/>
      <c r="Z158" s="39"/>
      <c r="AA158" s="39"/>
      <c r="AB158" s="39"/>
      <c r="AC158" s="39"/>
      <c r="AD158" s="39"/>
      <c r="AE158" s="39"/>
      <c r="AT158" s="18" t="s">
        <v>349</v>
      </c>
      <c r="AU158" s="18" t="s">
        <v>85</v>
      </c>
    </row>
    <row r="159" s="2" customFormat="1">
      <c r="A159" s="39"/>
      <c r="B159" s="40"/>
      <c r="C159" s="41"/>
      <c r="D159" s="240" t="s">
        <v>350</v>
      </c>
      <c r="E159" s="41"/>
      <c r="F159" s="245" t="s">
        <v>396</v>
      </c>
      <c r="G159" s="41"/>
      <c r="H159" s="41"/>
      <c r="I159" s="242"/>
      <c r="J159" s="41"/>
      <c r="K159" s="41"/>
      <c r="L159" s="45"/>
      <c r="M159" s="243"/>
      <c r="N159" s="244"/>
      <c r="O159" s="92"/>
      <c r="P159" s="92"/>
      <c r="Q159" s="92"/>
      <c r="R159" s="92"/>
      <c r="S159" s="92"/>
      <c r="T159" s="93"/>
      <c r="U159" s="39"/>
      <c r="V159" s="39"/>
      <c r="W159" s="39"/>
      <c r="X159" s="39"/>
      <c r="Y159" s="39"/>
      <c r="Z159" s="39"/>
      <c r="AA159" s="39"/>
      <c r="AB159" s="39"/>
      <c r="AC159" s="39"/>
      <c r="AD159" s="39"/>
      <c r="AE159" s="39"/>
      <c r="AT159" s="18" t="s">
        <v>350</v>
      </c>
      <c r="AU159" s="18" t="s">
        <v>85</v>
      </c>
    </row>
    <row r="160" s="2" customFormat="1" ht="16.5" customHeight="1">
      <c r="A160" s="39"/>
      <c r="B160" s="40"/>
      <c r="C160" s="227" t="s">
        <v>397</v>
      </c>
      <c r="D160" s="227" t="s">
        <v>343</v>
      </c>
      <c r="E160" s="228" t="s">
        <v>398</v>
      </c>
      <c r="F160" s="229" t="s">
        <v>391</v>
      </c>
      <c r="G160" s="230" t="s">
        <v>346</v>
      </c>
      <c r="H160" s="231">
        <v>1</v>
      </c>
      <c r="I160" s="232"/>
      <c r="J160" s="233">
        <f>ROUND(I160*H160,2)</f>
        <v>0</v>
      </c>
      <c r="K160" s="229" t="s">
        <v>1</v>
      </c>
      <c r="L160" s="45"/>
      <c r="M160" s="234" t="s">
        <v>1</v>
      </c>
      <c r="N160" s="235" t="s">
        <v>41</v>
      </c>
      <c r="O160" s="92"/>
      <c r="P160" s="236">
        <f>O160*H160</f>
        <v>0</v>
      </c>
      <c r="Q160" s="236">
        <v>0</v>
      </c>
      <c r="R160" s="236">
        <f>Q160*H160</f>
        <v>0</v>
      </c>
      <c r="S160" s="236">
        <v>0</v>
      </c>
      <c r="T160" s="237">
        <f>S160*H160</f>
        <v>0</v>
      </c>
      <c r="U160" s="39"/>
      <c r="V160" s="39"/>
      <c r="W160" s="39"/>
      <c r="X160" s="39"/>
      <c r="Y160" s="39"/>
      <c r="Z160" s="39"/>
      <c r="AA160" s="39"/>
      <c r="AB160" s="39"/>
      <c r="AC160" s="39"/>
      <c r="AD160" s="39"/>
      <c r="AE160" s="39"/>
      <c r="AR160" s="238" t="s">
        <v>347</v>
      </c>
      <c r="AT160" s="238" t="s">
        <v>343</v>
      </c>
      <c r="AU160" s="238" t="s">
        <v>85</v>
      </c>
      <c r="AY160" s="18" t="s">
        <v>342</v>
      </c>
      <c r="BE160" s="239">
        <f>IF(N160="základní",J160,0)</f>
        <v>0</v>
      </c>
      <c r="BF160" s="239">
        <f>IF(N160="snížená",J160,0)</f>
        <v>0</v>
      </c>
      <c r="BG160" s="239">
        <f>IF(N160="zákl. přenesená",J160,0)</f>
        <v>0</v>
      </c>
      <c r="BH160" s="239">
        <f>IF(N160="sníž. přenesená",J160,0)</f>
        <v>0</v>
      </c>
      <c r="BI160" s="239">
        <f>IF(N160="nulová",J160,0)</f>
        <v>0</v>
      </c>
      <c r="BJ160" s="18" t="s">
        <v>83</v>
      </c>
      <c r="BK160" s="239">
        <f>ROUND(I160*H160,2)</f>
        <v>0</v>
      </c>
      <c r="BL160" s="18" t="s">
        <v>347</v>
      </c>
      <c r="BM160" s="238" t="s">
        <v>399</v>
      </c>
    </row>
    <row r="161" s="2" customFormat="1">
      <c r="A161" s="39"/>
      <c r="B161" s="40"/>
      <c r="C161" s="41"/>
      <c r="D161" s="240" t="s">
        <v>349</v>
      </c>
      <c r="E161" s="41"/>
      <c r="F161" s="241" t="s">
        <v>391</v>
      </c>
      <c r="G161" s="41"/>
      <c r="H161" s="41"/>
      <c r="I161" s="242"/>
      <c r="J161" s="41"/>
      <c r="K161" s="41"/>
      <c r="L161" s="45"/>
      <c r="M161" s="243"/>
      <c r="N161" s="244"/>
      <c r="O161" s="92"/>
      <c r="P161" s="92"/>
      <c r="Q161" s="92"/>
      <c r="R161" s="92"/>
      <c r="S161" s="92"/>
      <c r="T161" s="93"/>
      <c r="U161" s="39"/>
      <c r="V161" s="39"/>
      <c r="W161" s="39"/>
      <c r="X161" s="39"/>
      <c r="Y161" s="39"/>
      <c r="Z161" s="39"/>
      <c r="AA161" s="39"/>
      <c r="AB161" s="39"/>
      <c r="AC161" s="39"/>
      <c r="AD161" s="39"/>
      <c r="AE161" s="39"/>
      <c r="AT161" s="18" t="s">
        <v>349</v>
      </c>
      <c r="AU161" s="18" t="s">
        <v>85</v>
      </c>
    </row>
    <row r="162" s="2" customFormat="1">
      <c r="A162" s="39"/>
      <c r="B162" s="40"/>
      <c r="C162" s="41"/>
      <c r="D162" s="240" t="s">
        <v>350</v>
      </c>
      <c r="E162" s="41"/>
      <c r="F162" s="245" t="s">
        <v>400</v>
      </c>
      <c r="G162" s="41"/>
      <c r="H162" s="41"/>
      <c r="I162" s="242"/>
      <c r="J162" s="41"/>
      <c r="K162" s="41"/>
      <c r="L162" s="45"/>
      <c r="M162" s="243"/>
      <c r="N162" s="244"/>
      <c r="O162" s="92"/>
      <c r="P162" s="92"/>
      <c r="Q162" s="92"/>
      <c r="R162" s="92"/>
      <c r="S162" s="92"/>
      <c r="T162" s="93"/>
      <c r="U162" s="39"/>
      <c r="V162" s="39"/>
      <c r="W162" s="39"/>
      <c r="X162" s="39"/>
      <c r="Y162" s="39"/>
      <c r="Z162" s="39"/>
      <c r="AA162" s="39"/>
      <c r="AB162" s="39"/>
      <c r="AC162" s="39"/>
      <c r="AD162" s="39"/>
      <c r="AE162" s="39"/>
      <c r="AT162" s="18" t="s">
        <v>350</v>
      </c>
      <c r="AU162" s="18" t="s">
        <v>85</v>
      </c>
    </row>
    <row r="163" s="2" customFormat="1" ht="16.5" customHeight="1">
      <c r="A163" s="39"/>
      <c r="B163" s="40"/>
      <c r="C163" s="227" t="s">
        <v>401</v>
      </c>
      <c r="D163" s="227" t="s">
        <v>343</v>
      </c>
      <c r="E163" s="228" t="s">
        <v>402</v>
      </c>
      <c r="F163" s="229" t="s">
        <v>403</v>
      </c>
      <c r="G163" s="230" t="s">
        <v>346</v>
      </c>
      <c r="H163" s="231">
        <v>1</v>
      </c>
      <c r="I163" s="232"/>
      <c r="J163" s="233">
        <f>ROUND(I163*H163,2)</f>
        <v>0</v>
      </c>
      <c r="K163" s="229" t="s">
        <v>1</v>
      </c>
      <c r="L163" s="45"/>
      <c r="M163" s="234" t="s">
        <v>1</v>
      </c>
      <c r="N163" s="235" t="s">
        <v>41</v>
      </c>
      <c r="O163" s="92"/>
      <c r="P163" s="236">
        <f>O163*H163</f>
        <v>0</v>
      </c>
      <c r="Q163" s="236">
        <v>0</v>
      </c>
      <c r="R163" s="236">
        <f>Q163*H163</f>
        <v>0</v>
      </c>
      <c r="S163" s="236">
        <v>0</v>
      </c>
      <c r="T163" s="237">
        <f>S163*H163</f>
        <v>0</v>
      </c>
      <c r="U163" s="39"/>
      <c r="V163" s="39"/>
      <c r="W163" s="39"/>
      <c r="X163" s="39"/>
      <c r="Y163" s="39"/>
      <c r="Z163" s="39"/>
      <c r="AA163" s="39"/>
      <c r="AB163" s="39"/>
      <c r="AC163" s="39"/>
      <c r="AD163" s="39"/>
      <c r="AE163" s="39"/>
      <c r="AR163" s="238" t="s">
        <v>347</v>
      </c>
      <c r="AT163" s="238" t="s">
        <v>343</v>
      </c>
      <c r="AU163" s="238" t="s">
        <v>85</v>
      </c>
      <c r="AY163" s="18" t="s">
        <v>342</v>
      </c>
      <c r="BE163" s="239">
        <f>IF(N163="základní",J163,0)</f>
        <v>0</v>
      </c>
      <c r="BF163" s="239">
        <f>IF(N163="snížená",J163,0)</f>
        <v>0</v>
      </c>
      <c r="BG163" s="239">
        <f>IF(N163="zákl. přenesená",J163,0)</f>
        <v>0</v>
      </c>
      <c r="BH163" s="239">
        <f>IF(N163="sníž. přenesená",J163,0)</f>
        <v>0</v>
      </c>
      <c r="BI163" s="239">
        <f>IF(N163="nulová",J163,0)</f>
        <v>0</v>
      </c>
      <c r="BJ163" s="18" t="s">
        <v>83</v>
      </c>
      <c r="BK163" s="239">
        <f>ROUND(I163*H163,2)</f>
        <v>0</v>
      </c>
      <c r="BL163" s="18" t="s">
        <v>347</v>
      </c>
      <c r="BM163" s="238" t="s">
        <v>404</v>
      </c>
    </row>
    <row r="164" s="2" customFormat="1">
      <c r="A164" s="39"/>
      <c r="B164" s="40"/>
      <c r="C164" s="41"/>
      <c r="D164" s="240" t="s">
        <v>349</v>
      </c>
      <c r="E164" s="41"/>
      <c r="F164" s="241" t="s">
        <v>403</v>
      </c>
      <c r="G164" s="41"/>
      <c r="H164" s="41"/>
      <c r="I164" s="242"/>
      <c r="J164" s="41"/>
      <c r="K164" s="41"/>
      <c r="L164" s="45"/>
      <c r="M164" s="243"/>
      <c r="N164" s="244"/>
      <c r="O164" s="92"/>
      <c r="P164" s="92"/>
      <c r="Q164" s="92"/>
      <c r="R164" s="92"/>
      <c r="S164" s="92"/>
      <c r="T164" s="93"/>
      <c r="U164" s="39"/>
      <c r="V164" s="39"/>
      <c r="W164" s="39"/>
      <c r="X164" s="39"/>
      <c r="Y164" s="39"/>
      <c r="Z164" s="39"/>
      <c r="AA164" s="39"/>
      <c r="AB164" s="39"/>
      <c r="AC164" s="39"/>
      <c r="AD164" s="39"/>
      <c r="AE164" s="39"/>
      <c r="AT164" s="18" t="s">
        <v>349</v>
      </c>
      <c r="AU164" s="18" t="s">
        <v>85</v>
      </c>
    </row>
    <row r="165" s="2" customFormat="1">
      <c r="A165" s="39"/>
      <c r="B165" s="40"/>
      <c r="C165" s="41"/>
      <c r="D165" s="240" t="s">
        <v>350</v>
      </c>
      <c r="E165" s="41"/>
      <c r="F165" s="245" t="s">
        <v>405</v>
      </c>
      <c r="G165" s="41"/>
      <c r="H165" s="41"/>
      <c r="I165" s="242"/>
      <c r="J165" s="41"/>
      <c r="K165" s="41"/>
      <c r="L165" s="45"/>
      <c r="M165" s="243"/>
      <c r="N165" s="244"/>
      <c r="O165" s="92"/>
      <c r="P165" s="92"/>
      <c r="Q165" s="92"/>
      <c r="R165" s="92"/>
      <c r="S165" s="92"/>
      <c r="T165" s="93"/>
      <c r="U165" s="39"/>
      <c r="V165" s="39"/>
      <c r="W165" s="39"/>
      <c r="X165" s="39"/>
      <c r="Y165" s="39"/>
      <c r="Z165" s="39"/>
      <c r="AA165" s="39"/>
      <c r="AB165" s="39"/>
      <c r="AC165" s="39"/>
      <c r="AD165" s="39"/>
      <c r="AE165" s="39"/>
      <c r="AT165" s="18" t="s">
        <v>350</v>
      </c>
      <c r="AU165" s="18" t="s">
        <v>85</v>
      </c>
    </row>
    <row r="166" s="12" customFormat="1" ht="22.8" customHeight="1">
      <c r="A166" s="12"/>
      <c r="B166" s="213"/>
      <c r="C166" s="214"/>
      <c r="D166" s="215" t="s">
        <v>75</v>
      </c>
      <c r="E166" s="246" t="s">
        <v>406</v>
      </c>
      <c r="F166" s="246" t="s">
        <v>407</v>
      </c>
      <c r="G166" s="214"/>
      <c r="H166" s="214"/>
      <c r="I166" s="217"/>
      <c r="J166" s="247">
        <f>BK166</f>
        <v>0</v>
      </c>
      <c r="K166" s="214"/>
      <c r="L166" s="219"/>
      <c r="M166" s="220"/>
      <c r="N166" s="221"/>
      <c r="O166" s="221"/>
      <c r="P166" s="222">
        <f>SUM(P167:P172)</f>
        <v>0</v>
      </c>
      <c r="Q166" s="221"/>
      <c r="R166" s="222">
        <f>SUM(R167:R172)</f>
        <v>0</v>
      </c>
      <c r="S166" s="221"/>
      <c r="T166" s="223">
        <f>SUM(T167:T172)</f>
        <v>0</v>
      </c>
      <c r="U166" s="12"/>
      <c r="V166" s="12"/>
      <c r="W166" s="12"/>
      <c r="X166" s="12"/>
      <c r="Y166" s="12"/>
      <c r="Z166" s="12"/>
      <c r="AA166" s="12"/>
      <c r="AB166" s="12"/>
      <c r="AC166" s="12"/>
      <c r="AD166" s="12"/>
      <c r="AE166" s="12"/>
      <c r="AR166" s="224" t="s">
        <v>341</v>
      </c>
      <c r="AT166" s="225" t="s">
        <v>75</v>
      </c>
      <c r="AU166" s="225" t="s">
        <v>83</v>
      </c>
      <c r="AY166" s="224" t="s">
        <v>342</v>
      </c>
      <c r="BK166" s="226">
        <f>SUM(BK167:BK172)</f>
        <v>0</v>
      </c>
    </row>
    <row r="167" s="2" customFormat="1" ht="16.5" customHeight="1">
      <c r="A167" s="39"/>
      <c r="B167" s="40"/>
      <c r="C167" s="227" t="s">
        <v>408</v>
      </c>
      <c r="D167" s="227" t="s">
        <v>343</v>
      </c>
      <c r="E167" s="228" t="s">
        <v>409</v>
      </c>
      <c r="F167" s="229" t="s">
        <v>410</v>
      </c>
      <c r="G167" s="230" t="s">
        <v>346</v>
      </c>
      <c r="H167" s="231">
        <v>1</v>
      </c>
      <c r="I167" s="232"/>
      <c r="J167" s="233">
        <f>ROUND(I167*H167,2)</f>
        <v>0</v>
      </c>
      <c r="K167" s="229" t="s">
        <v>1</v>
      </c>
      <c r="L167" s="45"/>
      <c r="M167" s="234" t="s">
        <v>1</v>
      </c>
      <c r="N167" s="235" t="s">
        <v>41</v>
      </c>
      <c r="O167" s="92"/>
      <c r="P167" s="236">
        <f>O167*H167</f>
        <v>0</v>
      </c>
      <c r="Q167" s="236">
        <v>0</v>
      </c>
      <c r="R167" s="236">
        <f>Q167*H167</f>
        <v>0</v>
      </c>
      <c r="S167" s="236">
        <v>0</v>
      </c>
      <c r="T167" s="237">
        <f>S167*H167</f>
        <v>0</v>
      </c>
      <c r="U167" s="39"/>
      <c r="V167" s="39"/>
      <c r="W167" s="39"/>
      <c r="X167" s="39"/>
      <c r="Y167" s="39"/>
      <c r="Z167" s="39"/>
      <c r="AA167" s="39"/>
      <c r="AB167" s="39"/>
      <c r="AC167" s="39"/>
      <c r="AD167" s="39"/>
      <c r="AE167" s="39"/>
      <c r="AR167" s="238" t="s">
        <v>347</v>
      </c>
      <c r="AT167" s="238" t="s">
        <v>343</v>
      </c>
      <c r="AU167" s="238" t="s">
        <v>85</v>
      </c>
      <c r="AY167" s="18" t="s">
        <v>342</v>
      </c>
      <c r="BE167" s="239">
        <f>IF(N167="základní",J167,0)</f>
        <v>0</v>
      </c>
      <c r="BF167" s="239">
        <f>IF(N167="snížená",J167,0)</f>
        <v>0</v>
      </c>
      <c r="BG167" s="239">
        <f>IF(N167="zákl. přenesená",J167,0)</f>
        <v>0</v>
      </c>
      <c r="BH167" s="239">
        <f>IF(N167="sníž. přenesená",J167,0)</f>
        <v>0</v>
      </c>
      <c r="BI167" s="239">
        <f>IF(N167="nulová",J167,0)</f>
        <v>0</v>
      </c>
      <c r="BJ167" s="18" t="s">
        <v>83</v>
      </c>
      <c r="BK167" s="239">
        <f>ROUND(I167*H167,2)</f>
        <v>0</v>
      </c>
      <c r="BL167" s="18" t="s">
        <v>347</v>
      </c>
      <c r="BM167" s="238" t="s">
        <v>411</v>
      </c>
    </row>
    <row r="168" s="2" customFormat="1">
      <c r="A168" s="39"/>
      <c r="B168" s="40"/>
      <c r="C168" s="41"/>
      <c r="D168" s="240" t="s">
        <v>349</v>
      </c>
      <c r="E168" s="41"/>
      <c r="F168" s="241" t="s">
        <v>410</v>
      </c>
      <c r="G168" s="41"/>
      <c r="H168" s="41"/>
      <c r="I168" s="242"/>
      <c r="J168" s="41"/>
      <c r="K168" s="41"/>
      <c r="L168" s="45"/>
      <c r="M168" s="243"/>
      <c r="N168" s="244"/>
      <c r="O168" s="92"/>
      <c r="P168" s="92"/>
      <c r="Q168" s="92"/>
      <c r="R168" s="92"/>
      <c r="S168" s="92"/>
      <c r="T168" s="93"/>
      <c r="U168" s="39"/>
      <c r="V168" s="39"/>
      <c r="W168" s="39"/>
      <c r="X168" s="39"/>
      <c r="Y168" s="39"/>
      <c r="Z168" s="39"/>
      <c r="AA168" s="39"/>
      <c r="AB168" s="39"/>
      <c r="AC168" s="39"/>
      <c r="AD168" s="39"/>
      <c r="AE168" s="39"/>
      <c r="AT168" s="18" t="s">
        <v>349</v>
      </c>
      <c r="AU168" s="18" t="s">
        <v>85</v>
      </c>
    </row>
    <row r="169" s="2" customFormat="1">
      <c r="A169" s="39"/>
      <c r="B169" s="40"/>
      <c r="C169" s="41"/>
      <c r="D169" s="240" t="s">
        <v>350</v>
      </c>
      <c r="E169" s="41"/>
      <c r="F169" s="245" t="s">
        <v>412</v>
      </c>
      <c r="G169" s="41"/>
      <c r="H169" s="41"/>
      <c r="I169" s="242"/>
      <c r="J169" s="41"/>
      <c r="K169" s="41"/>
      <c r="L169" s="45"/>
      <c r="M169" s="243"/>
      <c r="N169" s="244"/>
      <c r="O169" s="92"/>
      <c r="P169" s="92"/>
      <c r="Q169" s="92"/>
      <c r="R169" s="92"/>
      <c r="S169" s="92"/>
      <c r="T169" s="93"/>
      <c r="U169" s="39"/>
      <c r="V169" s="39"/>
      <c r="W169" s="39"/>
      <c r="X169" s="39"/>
      <c r="Y169" s="39"/>
      <c r="Z169" s="39"/>
      <c r="AA169" s="39"/>
      <c r="AB169" s="39"/>
      <c r="AC169" s="39"/>
      <c r="AD169" s="39"/>
      <c r="AE169" s="39"/>
      <c r="AT169" s="18" t="s">
        <v>350</v>
      </c>
      <c r="AU169" s="18" t="s">
        <v>85</v>
      </c>
    </row>
    <row r="170" s="2" customFormat="1" ht="16.5" customHeight="1">
      <c r="A170" s="39"/>
      <c r="B170" s="40"/>
      <c r="C170" s="227" t="s">
        <v>8</v>
      </c>
      <c r="D170" s="227" t="s">
        <v>343</v>
      </c>
      <c r="E170" s="228" t="s">
        <v>413</v>
      </c>
      <c r="F170" s="229" t="s">
        <v>414</v>
      </c>
      <c r="G170" s="230" t="s">
        <v>346</v>
      </c>
      <c r="H170" s="231">
        <v>1</v>
      </c>
      <c r="I170" s="232"/>
      <c r="J170" s="233">
        <f>ROUND(I170*H170,2)</f>
        <v>0</v>
      </c>
      <c r="K170" s="229" t="s">
        <v>1</v>
      </c>
      <c r="L170" s="45"/>
      <c r="M170" s="234" t="s">
        <v>1</v>
      </c>
      <c r="N170" s="235" t="s">
        <v>41</v>
      </c>
      <c r="O170" s="92"/>
      <c r="P170" s="236">
        <f>O170*H170</f>
        <v>0</v>
      </c>
      <c r="Q170" s="236">
        <v>0</v>
      </c>
      <c r="R170" s="236">
        <f>Q170*H170</f>
        <v>0</v>
      </c>
      <c r="S170" s="236">
        <v>0</v>
      </c>
      <c r="T170" s="237">
        <f>S170*H170</f>
        <v>0</v>
      </c>
      <c r="U170" s="39"/>
      <c r="V170" s="39"/>
      <c r="W170" s="39"/>
      <c r="X170" s="39"/>
      <c r="Y170" s="39"/>
      <c r="Z170" s="39"/>
      <c r="AA170" s="39"/>
      <c r="AB170" s="39"/>
      <c r="AC170" s="39"/>
      <c r="AD170" s="39"/>
      <c r="AE170" s="39"/>
      <c r="AR170" s="238" t="s">
        <v>347</v>
      </c>
      <c r="AT170" s="238" t="s">
        <v>343</v>
      </c>
      <c r="AU170" s="238" t="s">
        <v>85</v>
      </c>
      <c r="AY170" s="18" t="s">
        <v>342</v>
      </c>
      <c r="BE170" s="239">
        <f>IF(N170="základní",J170,0)</f>
        <v>0</v>
      </c>
      <c r="BF170" s="239">
        <f>IF(N170="snížená",J170,0)</f>
        <v>0</v>
      </c>
      <c r="BG170" s="239">
        <f>IF(N170="zákl. přenesená",J170,0)</f>
        <v>0</v>
      </c>
      <c r="BH170" s="239">
        <f>IF(N170="sníž. přenesená",J170,0)</f>
        <v>0</v>
      </c>
      <c r="BI170" s="239">
        <f>IF(N170="nulová",J170,0)</f>
        <v>0</v>
      </c>
      <c r="BJ170" s="18" t="s">
        <v>83</v>
      </c>
      <c r="BK170" s="239">
        <f>ROUND(I170*H170,2)</f>
        <v>0</v>
      </c>
      <c r="BL170" s="18" t="s">
        <v>347</v>
      </c>
      <c r="BM170" s="238" t="s">
        <v>415</v>
      </c>
    </row>
    <row r="171" s="2" customFormat="1">
      <c r="A171" s="39"/>
      <c r="B171" s="40"/>
      <c r="C171" s="41"/>
      <c r="D171" s="240" t="s">
        <v>349</v>
      </c>
      <c r="E171" s="41"/>
      <c r="F171" s="241" t="s">
        <v>414</v>
      </c>
      <c r="G171" s="41"/>
      <c r="H171" s="41"/>
      <c r="I171" s="242"/>
      <c r="J171" s="41"/>
      <c r="K171" s="41"/>
      <c r="L171" s="45"/>
      <c r="M171" s="243"/>
      <c r="N171" s="244"/>
      <c r="O171" s="92"/>
      <c r="P171" s="92"/>
      <c r="Q171" s="92"/>
      <c r="R171" s="92"/>
      <c r="S171" s="92"/>
      <c r="T171" s="93"/>
      <c r="U171" s="39"/>
      <c r="V171" s="39"/>
      <c r="W171" s="39"/>
      <c r="X171" s="39"/>
      <c r="Y171" s="39"/>
      <c r="Z171" s="39"/>
      <c r="AA171" s="39"/>
      <c r="AB171" s="39"/>
      <c r="AC171" s="39"/>
      <c r="AD171" s="39"/>
      <c r="AE171" s="39"/>
      <c r="AT171" s="18" t="s">
        <v>349</v>
      </c>
      <c r="AU171" s="18" t="s">
        <v>85</v>
      </c>
    </row>
    <row r="172" s="2" customFormat="1">
      <c r="A172" s="39"/>
      <c r="B172" s="40"/>
      <c r="C172" s="41"/>
      <c r="D172" s="240" t="s">
        <v>350</v>
      </c>
      <c r="E172" s="41"/>
      <c r="F172" s="245" t="s">
        <v>416</v>
      </c>
      <c r="G172" s="41"/>
      <c r="H172" s="41"/>
      <c r="I172" s="242"/>
      <c r="J172" s="41"/>
      <c r="K172" s="41"/>
      <c r="L172" s="45"/>
      <c r="M172" s="243"/>
      <c r="N172" s="244"/>
      <c r="O172" s="92"/>
      <c r="P172" s="92"/>
      <c r="Q172" s="92"/>
      <c r="R172" s="92"/>
      <c r="S172" s="92"/>
      <c r="T172" s="93"/>
      <c r="U172" s="39"/>
      <c r="V172" s="39"/>
      <c r="W172" s="39"/>
      <c r="X172" s="39"/>
      <c r="Y172" s="39"/>
      <c r="Z172" s="39"/>
      <c r="AA172" s="39"/>
      <c r="AB172" s="39"/>
      <c r="AC172" s="39"/>
      <c r="AD172" s="39"/>
      <c r="AE172" s="39"/>
      <c r="AT172" s="18" t="s">
        <v>350</v>
      </c>
      <c r="AU172" s="18" t="s">
        <v>85</v>
      </c>
    </row>
    <row r="173" s="12" customFormat="1" ht="22.8" customHeight="1">
      <c r="A173" s="12"/>
      <c r="B173" s="213"/>
      <c r="C173" s="214"/>
      <c r="D173" s="215" t="s">
        <v>75</v>
      </c>
      <c r="E173" s="246" t="s">
        <v>417</v>
      </c>
      <c r="F173" s="246" t="s">
        <v>418</v>
      </c>
      <c r="G173" s="214"/>
      <c r="H173" s="214"/>
      <c r="I173" s="217"/>
      <c r="J173" s="247">
        <f>BK173</f>
        <v>0</v>
      </c>
      <c r="K173" s="214"/>
      <c r="L173" s="219"/>
      <c r="M173" s="220"/>
      <c r="N173" s="221"/>
      <c r="O173" s="221"/>
      <c r="P173" s="222">
        <f>SUM(P174:P181)</f>
        <v>0</v>
      </c>
      <c r="Q173" s="221"/>
      <c r="R173" s="222">
        <f>SUM(R174:R181)</f>
        <v>0</v>
      </c>
      <c r="S173" s="221"/>
      <c r="T173" s="223">
        <f>SUM(T174:T181)</f>
        <v>0</v>
      </c>
      <c r="U173" s="12"/>
      <c r="V173" s="12"/>
      <c r="W173" s="12"/>
      <c r="X173" s="12"/>
      <c r="Y173" s="12"/>
      <c r="Z173" s="12"/>
      <c r="AA173" s="12"/>
      <c r="AB173" s="12"/>
      <c r="AC173" s="12"/>
      <c r="AD173" s="12"/>
      <c r="AE173" s="12"/>
      <c r="AR173" s="224" t="s">
        <v>341</v>
      </c>
      <c r="AT173" s="225" t="s">
        <v>75</v>
      </c>
      <c r="AU173" s="225" t="s">
        <v>83</v>
      </c>
      <c r="AY173" s="224" t="s">
        <v>342</v>
      </c>
      <c r="BK173" s="226">
        <f>SUM(BK174:BK181)</f>
        <v>0</v>
      </c>
    </row>
    <row r="174" s="2" customFormat="1" ht="16.5" customHeight="1">
      <c r="A174" s="39"/>
      <c r="B174" s="40"/>
      <c r="C174" s="227" t="s">
        <v>419</v>
      </c>
      <c r="D174" s="227" t="s">
        <v>343</v>
      </c>
      <c r="E174" s="228" t="s">
        <v>420</v>
      </c>
      <c r="F174" s="229" t="s">
        <v>421</v>
      </c>
      <c r="G174" s="230" t="s">
        <v>346</v>
      </c>
      <c r="H174" s="231">
        <v>1</v>
      </c>
      <c r="I174" s="232"/>
      <c r="J174" s="233">
        <f>ROUND(I174*H174,2)</f>
        <v>0</v>
      </c>
      <c r="K174" s="229" t="s">
        <v>1</v>
      </c>
      <c r="L174" s="45"/>
      <c r="M174" s="234" t="s">
        <v>1</v>
      </c>
      <c r="N174" s="235" t="s">
        <v>41</v>
      </c>
      <c r="O174" s="92"/>
      <c r="P174" s="236">
        <f>O174*H174</f>
        <v>0</v>
      </c>
      <c r="Q174" s="236">
        <v>0</v>
      </c>
      <c r="R174" s="236">
        <f>Q174*H174</f>
        <v>0</v>
      </c>
      <c r="S174" s="236">
        <v>0</v>
      </c>
      <c r="T174" s="237">
        <f>S174*H174</f>
        <v>0</v>
      </c>
      <c r="U174" s="39"/>
      <c r="V174" s="39"/>
      <c r="W174" s="39"/>
      <c r="X174" s="39"/>
      <c r="Y174" s="39"/>
      <c r="Z174" s="39"/>
      <c r="AA174" s="39"/>
      <c r="AB174" s="39"/>
      <c r="AC174" s="39"/>
      <c r="AD174" s="39"/>
      <c r="AE174" s="39"/>
      <c r="AR174" s="238" t="s">
        <v>347</v>
      </c>
      <c r="AT174" s="238" t="s">
        <v>343</v>
      </c>
      <c r="AU174" s="238" t="s">
        <v>85</v>
      </c>
      <c r="AY174" s="18" t="s">
        <v>342</v>
      </c>
      <c r="BE174" s="239">
        <f>IF(N174="základní",J174,0)</f>
        <v>0</v>
      </c>
      <c r="BF174" s="239">
        <f>IF(N174="snížená",J174,0)</f>
        <v>0</v>
      </c>
      <c r="BG174" s="239">
        <f>IF(N174="zákl. přenesená",J174,0)</f>
        <v>0</v>
      </c>
      <c r="BH174" s="239">
        <f>IF(N174="sníž. přenesená",J174,0)</f>
        <v>0</v>
      </c>
      <c r="BI174" s="239">
        <f>IF(N174="nulová",J174,0)</f>
        <v>0</v>
      </c>
      <c r="BJ174" s="18" t="s">
        <v>83</v>
      </c>
      <c r="BK174" s="239">
        <f>ROUND(I174*H174,2)</f>
        <v>0</v>
      </c>
      <c r="BL174" s="18" t="s">
        <v>347</v>
      </c>
      <c r="BM174" s="238" t="s">
        <v>422</v>
      </c>
    </row>
    <row r="175" s="2" customFormat="1">
      <c r="A175" s="39"/>
      <c r="B175" s="40"/>
      <c r="C175" s="41"/>
      <c r="D175" s="240" t="s">
        <v>349</v>
      </c>
      <c r="E175" s="41"/>
      <c r="F175" s="241" t="s">
        <v>421</v>
      </c>
      <c r="G175" s="41"/>
      <c r="H175" s="41"/>
      <c r="I175" s="242"/>
      <c r="J175" s="41"/>
      <c r="K175" s="41"/>
      <c r="L175" s="45"/>
      <c r="M175" s="243"/>
      <c r="N175" s="244"/>
      <c r="O175" s="92"/>
      <c r="P175" s="92"/>
      <c r="Q175" s="92"/>
      <c r="R175" s="92"/>
      <c r="S175" s="92"/>
      <c r="T175" s="93"/>
      <c r="U175" s="39"/>
      <c r="V175" s="39"/>
      <c r="W175" s="39"/>
      <c r="X175" s="39"/>
      <c r="Y175" s="39"/>
      <c r="Z175" s="39"/>
      <c r="AA175" s="39"/>
      <c r="AB175" s="39"/>
      <c r="AC175" s="39"/>
      <c r="AD175" s="39"/>
      <c r="AE175" s="39"/>
      <c r="AT175" s="18" t="s">
        <v>349</v>
      </c>
      <c r="AU175" s="18" t="s">
        <v>85</v>
      </c>
    </row>
    <row r="176" s="2" customFormat="1">
      <c r="A176" s="39"/>
      <c r="B176" s="40"/>
      <c r="C176" s="41"/>
      <c r="D176" s="240" t="s">
        <v>350</v>
      </c>
      <c r="E176" s="41"/>
      <c r="F176" s="245" t="s">
        <v>412</v>
      </c>
      <c r="G176" s="41"/>
      <c r="H176" s="41"/>
      <c r="I176" s="242"/>
      <c r="J176" s="41"/>
      <c r="K176" s="41"/>
      <c r="L176" s="45"/>
      <c r="M176" s="243"/>
      <c r="N176" s="244"/>
      <c r="O176" s="92"/>
      <c r="P176" s="92"/>
      <c r="Q176" s="92"/>
      <c r="R176" s="92"/>
      <c r="S176" s="92"/>
      <c r="T176" s="93"/>
      <c r="U176" s="39"/>
      <c r="V176" s="39"/>
      <c r="W176" s="39"/>
      <c r="X176" s="39"/>
      <c r="Y176" s="39"/>
      <c r="Z176" s="39"/>
      <c r="AA176" s="39"/>
      <c r="AB176" s="39"/>
      <c r="AC176" s="39"/>
      <c r="AD176" s="39"/>
      <c r="AE176" s="39"/>
      <c r="AT176" s="18" t="s">
        <v>350</v>
      </c>
      <c r="AU176" s="18" t="s">
        <v>85</v>
      </c>
    </row>
    <row r="177" s="2" customFormat="1" ht="16.5" customHeight="1">
      <c r="A177" s="39"/>
      <c r="B177" s="40"/>
      <c r="C177" s="227" t="s">
        <v>423</v>
      </c>
      <c r="D177" s="227" t="s">
        <v>343</v>
      </c>
      <c r="E177" s="228" t="s">
        <v>424</v>
      </c>
      <c r="F177" s="229" t="s">
        <v>425</v>
      </c>
      <c r="G177" s="230" t="s">
        <v>346</v>
      </c>
      <c r="H177" s="231">
        <v>1</v>
      </c>
      <c r="I177" s="232"/>
      <c r="J177" s="233">
        <f>ROUND(I177*H177,2)</f>
        <v>0</v>
      </c>
      <c r="K177" s="229" t="s">
        <v>1</v>
      </c>
      <c r="L177" s="45"/>
      <c r="M177" s="234" t="s">
        <v>1</v>
      </c>
      <c r="N177" s="235" t="s">
        <v>41</v>
      </c>
      <c r="O177" s="92"/>
      <c r="P177" s="236">
        <f>O177*H177</f>
        <v>0</v>
      </c>
      <c r="Q177" s="236">
        <v>0</v>
      </c>
      <c r="R177" s="236">
        <f>Q177*H177</f>
        <v>0</v>
      </c>
      <c r="S177" s="236">
        <v>0</v>
      </c>
      <c r="T177" s="237">
        <f>S177*H177</f>
        <v>0</v>
      </c>
      <c r="U177" s="39"/>
      <c r="V177" s="39"/>
      <c r="W177" s="39"/>
      <c r="X177" s="39"/>
      <c r="Y177" s="39"/>
      <c r="Z177" s="39"/>
      <c r="AA177" s="39"/>
      <c r="AB177" s="39"/>
      <c r="AC177" s="39"/>
      <c r="AD177" s="39"/>
      <c r="AE177" s="39"/>
      <c r="AR177" s="238" t="s">
        <v>347</v>
      </c>
      <c r="AT177" s="238" t="s">
        <v>343</v>
      </c>
      <c r="AU177" s="238" t="s">
        <v>85</v>
      </c>
      <c r="AY177" s="18" t="s">
        <v>342</v>
      </c>
      <c r="BE177" s="239">
        <f>IF(N177="základní",J177,0)</f>
        <v>0</v>
      </c>
      <c r="BF177" s="239">
        <f>IF(N177="snížená",J177,0)</f>
        <v>0</v>
      </c>
      <c r="BG177" s="239">
        <f>IF(N177="zákl. přenesená",J177,0)</f>
        <v>0</v>
      </c>
      <c r="BH177" s="239">
        <f>IF(N177="sníž. přenesená",J177,0)</f>
        <v>0</v>
      </c>
      <c r="BI177" s="239">
        <f>IF(N177="nulová",J177,0)</f>
        <v>0</v>
      </c>
      <c r="BJ177" s="18" t="s">
        <v>83</v>
      </c>
      <c r="BK177" s="239">
        <f>ROUND(I177*H177,2)</f>
        <v>0</v>
      </c>
      <c r="BL177" s="18" t="s">
        <v>347</v>
      </c>
      <c r="BM177" s="238" t="s">
        <v>426</v>
      </c>
    </row>
    <row r="178" s="2" customFormat="1">
      <c r="A178" s="39"/>
      <c r="B178" s="40"/>
      <c r="C178" s="41"/>
      <c r="D178" s="240" t="s">
        <v>349</v>
      </c>
      <c r="E178" s="41"/>
      <c r="F178" s="241" t="s">
        <v>425</v>
      </c>
      <c r="G178" s="41"/>
      <c r="H178" s="41"/>
      <c r="I178" s="242"/>
      <c r="J178" s="41"/>
      <c r="K178" s="41"/>
      <c r="L178" s="45"/>
      <c r="M178" s="243"/>
      <c r="N178" s="244"/>
      <c r="O178" s="92"/>
      <c r="P178" s="92"/>
      <c r="Q178" s="92"/>
      <c r="R178" s="92"/>
      <c r="S178" s="92"/>
      <c r="T178" s="93"/>
      <c r="U178" s="39"/>
      <c r="V178" s="39"/>
      <c r="W178" s="39"/>
      <c r="X178" s="39"/>
      <c r="Y178" s="39"/>
      <c r="Z178" s="39"/>
      <c r="AA178" s="39"/>
      <c r="AB178" s="39"/>
      <c r="AC178" s="39"/>
      <c r="AD178" s="39"/>
      <c r="AE178" s="39"/>
      <c r="AT178" s="18" t="s">
        <v>349</v>
      </c>
      <c r="AU178" s="18" t="s">
        <v>85</v>
      </c>
    </row>
    <row r="179" s="2" customFormat="1">
      <c r="A179" s="39"/>
      <c r="B179" s="40"/>
      <c r="C179" s="41"/>
      <c r="D179" s="240" t="s">
        <v>350</v>
      </c>
      <c r="E179" s="41"/>
      <c r="F179" s="245" t="s">
        <v>427</v>
      </c>
      <c r="G179" s="41"/>
      <c r="H179" s="41"/>
      <c r="I179" s="242"/>
      <c r="J179" s="41"/>
      <c r="K179" s="41"/>
      <c r="L179" s="45"/>
      <c r="M179" s="243"/>
      <c r="N179" s="244"/>
      <c r="O179" s="92"/>
      <c r="P179" s="92"/>
      <c r="Q179" s="92"/>
      <c r="R179" s="92"/>
      <c r="S179" s="92"/>
      <c r="T179" s="93"/>
      <c r="U179" s="39"/>
      <c r="V179" s="39"/>
      <c r="W179" s="39"/>
      <c r="X179" s="39"/>
      <c r="Y179" s="39"/>
      <c r="Z179" s="39"/>
      <c r="AA179" s="39"/>
      <c r="AB179" s="39"/>
      <c r="AC179" s="39"/>
      <c r="AD179" s="39"/>
      <c r="AE179" s="39"/>
      <c r="AT179" s="18" t="s">
        <v>350</v>
      </c>
      <c r="AU179" s="18" t="s">
        <v>85</v>
      </c>
    </row>
    <row r="180" s="2" customFormat="1" ht="16.5" customHeight="1">
      <c r="A180" s="39"/>
      <c r="B180" s="40"/>
      <c r="C180" s="227" t="s">
        <v>428</v>
      </c>
      <c r="D180" s="227" t="s">
        <v>343</v>
      </c>
      <c r="E180" s="228" t="s">
        <v>429</v>
      </c>
      <c r="F180" s="229" t="s">
        <v>430</v>
      </c>
      <c r="G180" s="230" t="s">
        <v>346</v>
      </c>
      <c r="H180" s="231">
        <v>1</v>
      </c>
      <c r="I180" s="232"/>
      <c r="J180" s="233">
        <f>ROUND(I180*H180,2)</f>
        <v>0</v>
      </c>
      <c r="K180" s="229" t="s">
        <v>1</v>
      </c>
      <c r="L180" s="45"/>
      <c r="M180" s="234" t="s">
        <v>1</v>
      </c>
      <c r="N180" s="235" t="s">
        <v>41</v>
      </c>
      <c r="O180" s="92"/>
      <c r="P180" s="236">
        <f>O180*H180</f>
        <v>0</v>
      </c>
      <c r="Q180" s="236">
        <v>0</v>
      </c>
      <c r="R180" s="236">
        <f>Q180*H180</f>
        <v>0</v>
      </c>
      <c r="S180" s="236">
        <v>0</v>
      </c>
      <c r="T180" s="237">
        <f>S180*H180</f>
        <v>0</v>
      </c>
      <c r="U180" s="39"/>
      <c r="V180" s="39"/>
      <c r="W180" s="39"/>
      <c r="X180" s="39"/>
      <c r="Y180" s="39"/>
      <c r="Z180" s="39"/>
      <c r="AA180" s="39"/>
      <c r="AB180" s="39"/>
      <c r="AC180" s="39"/>
      <c r="AD180" s="39"/>
      <c r="AE180" s="39"/>
      <c r="AR180" s="238" t="s">
        <v>347</v>
      </c>
      <c r="AT180" s="238" t="s">
        <v>343</v>
      </c>
      <c r="AU180" s="238" t="s">
        <v>85</v>
      </c>
      <c r="AY180" s="18" t="s">
        <v>342</v>
      </c>
      <c r="BE180" s="239">
        <f>IF(N180="základní",J180,0)</f>
        <v>0</v>
      </c>
      <c r="BF180" s="239">
        <f>IF(N180="snížená",J180,0)</f>
        <v>0</v>
      </c>
      <c r="BG180" s="239">
        <f>IF(N180="zákl. přenesená",J180,0)</f>
        <v>0</v>
      </c>
      <c r="BH180" s="239">
        <f>IF(N180="sníž. přenesená",J180,0)</f>
        <v>0</v>
      </c>
      <c r="BI180" s="239">
        <f>IF(N180="nulová",J180,0)</f>
        <v>0</v>
      </c>
      <c r="BJ180" s="18" t="s">
        <v>83</v>
      </c>
      <c r="BK180" s="239">
        <f>ROUND(I180*H180,2)</f>
        <v>0</v>
      </c>
      <c r="BL180" s="18" t="s">
        <v>347</v>
      </c>
      <c r="BM180" s="238" t="s">
        <v>431</v>
      </c>
    </row>
    <row r="181" s="2" customFormat="1">
      <c r="A181" s="39"/>
      <c r="B181" s="40"/>
      <c r="C181" s="41"/>
      <c r="D181" s="240" t="s">
        <v>349</v>
      </c>
      <c r="E181" s="41"/>
      <c r="F181" s="241" t="s">
        <v>430</v>
      </c>
      <c r="G181" s="41"/>
      <c r="H181" s="41"/>
      <c r="I181" s="242"/>
      <c r="J181" s="41"/>
      <c r="K181" s="41"/>
      <c r="L181" s="45"/>
      <c r="M181" s="248"/>
      <c r="N181" s="249"/>
      <c r="O181" s="250"/>
      <c r="P181" s="250"/>
      <c r="Q181" s="250"/>
      <c r="R181" s="250"/>
      <c r="S181" s="250"/>
      <c r="T181" s="251"/>
      <c r="U181" s="39"/>
      <c r="V181" s="39"/>
      <c r="W181" s="39"/>
      <c r="X181" s="39"/>
      <c r="Y181" s="39"/>
      <c r="Z181" s="39"/>
      <c r="AA181" s="39"/>
      <c r="AB181" s="39"/>
      <c r="AC181" s="39"/>
      <c r="AD181" s="39"/>
      <c r="AE181" s="39"/>
      <c r="AT181" s="18" t="s">
        <v>349</v>
      </c>
      <c r="AU181" s="18" t="s">
        <v>85</v>
      </c>
    </row>
    <row r="182" s="2" customFormat="1" ht="6.96" customHeight="1">
      <c r="A182" s="39"/>
      <c r="B182" s="67"/>
      <c r="C182" s="68"/>
      <c r="D182" s="68"/>
      <c r="E182" s="68"/>
      <c r="F182" s="68"/>
      <c r="G182" s="68"/>
      <c r="H182" s="68"/>
      <c r="I182" s="68"/>
      <c r="J182" s="68"/>
      <c r="K182" s="68"/>
      <c r="L182" s="45"/>
      <c r="M182" s="39"/>
      <c r="O182" s="39"/>
      <c r="P182" s="39"/>
      <c r="Q182" s="39"/>
      <c r="R182" s="39"/>
      <c r="S182" s="39"/>
      <c r="T182" s="39"/>
      <c r="U182" s="39"/>
      <c r="V182" s="39"/>
      <c r="W182" s="39"/>
      <c r="X182" s="39"/>
      <c r="Y182" s="39"/>
      <c r="Z182" s="39"/>
      <c r="AA182" s="39"/>
      <c r="AB182" s="39"/>
      <c r="AC182" s="39"/>
      <c r="AD182" s="39"/>
      <c r="AE182" s="39"/>
    </row>
  </sheetData>
  <sheetProtection sheet="1" autoFilter="0" formatColumns="0" formatRows="0" objects="1" scenarios="1" spinCount="100000" saltValue="kUKSaPT79j1vArDKtGLjiHVws8ysvkNTyN4vk2Q+2ViHHZCUzss60Koif3EJ1QobW47wcCc3yftsQB6GSsWZwQ==" hashValue="ZvfO0yZ6vs5yyRwDmm3pYd+mqDtCiGOM8TIrpkO1kvr3hjGuGf0IXIePrHdzMv4fhsF3BtgVeu1ur8NF45n08A==" algorithmName="SHA-512" password="CC35"/>
  <autoFilter ref="C128:K181"/>
  <mergeCells count="15">
    <mergeCell ref="E7:H7"/>
    <mergeCell ref="E11:H11"/>
    <mergeCell ref="E9:H9"/>
    <mergeCell ref="E13:H13"/>
    <mergeCell ref="E22:H22"/>
    <mergeCell ref="E31:H31"/>
    <mergeCell ref="E85:H85"/>
    <mergeCell ref="E89:H89"/>
    <mergeCell ref="E87:H87"/>
    <mergeCell ref="E91:H91"/>
    <mergeCell ref="E115:H115"/>
    <mergeCell ref="E119:H119"/>
    <mergeCell ref="E117:H117"/>
    <mergeCell ref="E121:H12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98</v>
      </c>
    </row>
    <row r="3" s="1" customFormat="1" ht="6.96" customHeight="1">
      <c r="B3" s="148"/>
      <c r="C3" s="149"/>
      <c r="D3" s="149"/>
      <c r="E3" s="149"/>
      <c r="F3" s="149"/>
      <c r="G3" s="149"/>
      <c r="H3" s="149"/>
      <c r="I3" s="149"/>
      <c r="J3" s="149"/>
      <c r="K3" s="149"/>
      <c r="L3" s="21"/>
      <c r="AT3" s="18" t="s">
        <v>85</v>
      </c>
    </row>
    <row r="4" s="1" customFormat="1" ht="24.96" customHeight="1">
      <c r="B4" s="21"/>
      <c r="D4" s="150" t="s">
        <v>309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II/610 TUŘICE - KBEL (BENÁTKY NAD JIZEROU, PRŮTAH)</v>
      </c>
      <c r="F7" s="152"/>
      <c r="G7" s="152"/>
      <c r="H7" s="152"/>
      <c r="L7" s="21"/>
    </row>
    <row r="8">
      <c r="B8" s="21"/>
      <c r="D8" s="152" t="s">
        <v>310</v>
      </c>
      <c r="L8" s="21"/>
    </row>
    <row r="9" s="1" customFormat="1" ht="16.5" customHeight="1">
      <c r="B9" s="21"/>
      <c r="E9" s="153" t="s">
        <v>311</v>
      </c>
      <c r="F9" s="1"/>
      <c r="G9" s="1"/>
      <c r="H9" s="1"/>
      <c r="L9" s="21"/>
    </row>
    <row r="10" s="1" customFormat="1" ht="12" customHeight="1">
      <c r="B10" s="21"/>
      <c r="D10" s="152" t="s">
        <v>312</v>
      </c>
      <c r="L10" s="21"/>
    </row>
    <row r="11" s="2" customFormat="1" ht="16.5" customHeight="1">
      <c r="A11" s="39"/>
      <c r="B11" s="45"/>
      <c r="C11" s="39"/>
      <c r="D11" s="39"/>
      <c r="E11" s="154" t="s">
        <v>432</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314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433</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15. 12. 2023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2"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36</v>
      </c>
      <c r="E34" s="39"/>
      <c r="F34" s="39"/>
      <c r="G34" s="39"/>
      <c r="H34" s="39"/>
      <c r="I34" s="39"/>
      <c r="J34" s="163">
        <f>ROUND(J127,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38</v>
      </c>
      <c r="G36" s="39"/>
      <c r="H36" s="39"/>
      <c r="I36" s="164" t="s">
        <v>37</v>
      </c>
      <c r="J36" s="164" t="s">
        <v>39</v>
      </c>
      <c r="K36" s="39"/>
      <c r="L36" s="64"/>
      <c r="S36" s="39"/>
      <c r="T36" s="39"/>
      <c r="U36" s="39"/>
      <c r="V36" s="39"/>
      <c r="W36" s="39"/>
      <c r="X36" s="39"/>
      <c r="Y36" s="39"/>
      <c r="Z36" s="39"/>
      <c r="AA36" s="39"/>
      <c r="AB36" s="39"/>
      <c r="AC36" s="39"/>
      <c r="AD36" s="39"/>
      <c r="AE36" s="39"/>
    </row>
    <row r="37" s="2" customFormat="1" ht="14.4" customHeight="1">
      <c r="A37" s="39"/>
      <c r="B37" s="45"/>
      <c r="C37" s="39"/>
      <c r="D37" s="154" t="s">
        <v>40</v>
      </c>
      <c r="E37" s="152" t="s">
        <v>41</v>
      </c>
      <c r="F37" s="165">
        <f>ROUND((SUM(BE127:BE141)),  2)</f>
        <v>0</v>
      </c>
      <c r="G37" s="39"/>
      <c r="H37" s="39"/>
      <c r="I37" s="166">
        <v>0.20999999999999999</v>
      </c>
      <c r="J37" s="165">
        <f>ROUND(((SUM(BE127:BE141))*I37),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ROUND((SUM(BF127:BF141)),  2)</f>
        <v>0</v>
      </c>
      <c r="G38" s="39"/>
      <c r="H38" s="39"/>
      <c r="I38" s="166">
        <v>0.14999999999999999</v>
      </c>
      <c r="J38" s="165">
        <f>ROUND(((SUM(BF127:BF141))*I38),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ROUND((SUM(BG127:BG141)),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ROUND((SUM(BH127:BH141)),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ROUND((SUM(BI127:BI141)),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316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II/610 TUŘICE - KBEL (BENÁTKY NAD JIZEROU, PRŮTAH)</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310</v>
      </c>
      <c r="D86" s="23"/>
      <c r="E86" s="23"/>
      <c r="F86" s="23"/>
      <c r="G86" s="23"/>
      <c r="H86" s="23"/>
      <c r="I86" s="23"/>
      <c r="J86" s="23"/>
      <c r="K86" s="23"/>
      <c r="L86" s="21"/>
    </row>
    <row r="87" s="1" customFormat="1" ht="16.5" customHeight="1">
      <c r="B87" s="22"/>
      <c r="C87" s="23"/>
      <c r="D87" s="23"/>
      <c r="E87" s="185" t="s">
        <v>311</v>
      </c>
      <c r="F87" s="23"/>
      <c r="G87" s="23"/>
      <c r="H87" s="23"/>
      <c r="I87" s="23"/>
      <c r="J87" s="23"/>
      <c r="K87" s="23"/>
      <c r="L87" s="21"/>
    </row>
    <row r="88" s="1" customFormat="1" ht="12" customHeight="1">
      <c r="B88" s="22"/>
      <c r="C88" s="33" t="s">
        <v>312</v>
      </c>
      <c r="D88" s="23"/>
      <c r="E88" s="23"/>
      <c r="F88" s="23"/>
      <c r="G88" s="23"/>
      <c r="H88" s="23"/>
      <c r="I88" s="23"/>
      <c r="J88" s="23"/>
      <c r="K88" s="23"/>
      <c r="L88" s="21"/>
    </row>
    <row r="89" s="2" customFormat="1" ht="16.5" customHeight="1">
      <c r="A89" s="39"/>
      <c r="B89" s="40"/>
      <c r="C89" s="41"/>
      <c r="D89" s="41"/>
      <c r="E89" s="186" t="s">
        <v>432</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314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 xml:space="preserve">020 - Příprava území </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15. 12. 2023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KSÚS Středočeského kraje</v>
      </c>
      <c r="G95" s="41"/>
      <c r="H95" s="41"/>
      <c r="I95" s="33" t="s">
        <v>30</v>
      </c>
      <c r="J95" s="37" t="str">
        <f>E25</f>
        <v>Valbek spol.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317</v>
      </c>
      <c r="D98" s="188"/>
      <c r="E98" s="188"/>
      <c r="F98" s="188"/>
      <c r="G98" s="188"/>
      <c r="H98" s="188"/>
      <c r="I98" s="188"/>
      <c r="J98" s="189" t="s">
        <v>318</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319</v>
      </c>
      <c r="D100" s="41"/>
      <c r="E100" s="41"/>
      <c r="F100" s="41"/>
      <c r="G100" s="41"/>
      <c r="H100" s="41"/>
      <c r="I100" s="41"/>
      <c r="J100" s="111">
        <f>J127</f>
        <v>0</v>
      </c>
      <c r="K100" s="41"/>
      <c r="L100" s="64"/>
      <c r="S100" s="39"/>
      <c r="T100" s="39"/>
      <c r="U100" s="39"/>
      <c r="V100" s="39"/>
      <c r="W100" s="39"/>
      <c r="X100" s="39"/>
      <c r="Y100" s="39"/>
      <c r="Z100" s="39"/>
      <c r="AA100" s="39"/>
      <c r="AB100" s="39"/>
      <c r="AC100" s="39"/>
      <c r="AD100" s="39"/>
      <c r="AE100" s="39"/>
      <c r="AU100" s="18" t="s">
        <v>320</v>
      </c>
    </row>
    <row r="101" s="9" customFormat="1" ht="24.96" customHeight="1">
      <c r="A101" s="9"/>
      <c r="B101" s="191"/>
      <c r="C101" s="192"/>
      <c r="D101" s="193" t="s">
        <v>434</v>
      </c>
      <c r="E101" s="194"/>
      <c r="F101" s="194"/>
      <c r="G101" s="194"/>
      <c r="H101" s="194"/>
      <c r="I101" s="194"/>
      <c r="J101" s="195">
        <f>J128</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435</v>
      </c>
      <c r="E102" s="199"/>
      <c r="F102" s="199"/>
      <c r="G102" s="199"/>
      <c r="H102" s="199"/>
      <c r="I102" s="199"/>
      <c r="J102" s="200">
        <f>J129</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436</v>
      </c>
      <c r="E103" s="199"/>
      <c r="F103" s="199"/>
      <c r="G103" s="199"/>
      <c r="H103" s="199"/>
      <c r="I103" s="199"/>
      <c r="J103" s="200">
        <f>J139</f>
        <v>0</v>
      </c>
      <c r="K103" s="133"/>
      <c r="L103" s="201"/>
      <c r="S103" s="10"/>
      <c r="T103" s="10"/>
      <c r="U103" s="10"/>
      <c r="V103" s="10"/>
      <c r="W103" s="10"/>
      <c r="X103" s="10"/>
      <c r="Y103" s="10"/>
      <c r="Z103" s="10"/>
      <c r="AA103" s="10"/>
      <c r="AB103" s="10"/>
      <c r="AC103" s="10"/>
      <c r="AD103" s="10"/>
      <c r="AE103" s="10"/>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326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185" t="str">
        <f>E7</f>
        <v>II/610 TUŘICE - KBEL (BENÁTKY NAD JIZEROU, PRŮTAH)</v>
      </c>
      <c r="F113" s="33"/>
      <c r="G113" s="33"/>
      <c r="H113" s="33"/>
      <c r="I113" s="41"/>
      <c r="J113" s="41"/>
      <c r="K113" s="41"/>
      <c r="L113" s="64"/>
      <c r="S113" s="39"/>
      <c r="T113" s="39"/>
      <c r="U113" s="39"/>
      <c r="V113" s="39"/>
      <c r="W113" s="39"/>
      <c r="X113" s="39"/>
      <c r="Y113" s="39"/>
      <c r="Z113" s="39"/>
      <c r="AA113" s="39"/>
      <c r="AB113" s="39"/>
      <c r="AC113" s="39"/>
      <c r="AD113" s="39"/>
      <c r="AE113" s="39"/>
    </row>
    <row r="114" s="1" customFormat="1" ht="12" customHeight="1">
      <c r="B114" s="22"/>
      <c r="C114" s="33" t="s">
        <v>310</v>
      </c>
      <c r="D114" s="23"/>
      <c r="E114" s="23"/>
      <c r="F114" s="23"/>
      <c r="G114" s="23"/>
      <c r="H114" s="23"/>
      <c r="I114" s="23"/>
      <c r="J114" s="23"/>
      <c r="K114" s="23"/>
      <c r="L114" s="21"/>
    </row>
    <row r="115" s="1" customFormat="1" ht="16.5" customHeight="1">
      <c r="B115" s="22"/>
      <c r="C115" s="23"/>
      <c r="D115" s="23"/>
      <c r="E115" s="185" t="s">
        <v>311</v>
      </c>
      <c r="F115" s="23"/>
      <c r="G115" s="23"/>
      <c r="H115" s="23"/>
      <c r="I115" s="23"/>
      <c r="J115" s="23"/>
      <c r="K115" s="23"/>
      <c r="L115" s="21"/>
    </row>
    <row r="116" s="1" customFormat="1" ht="12" customHeight="1">
      <c r="B116" s="22"/>
      <c r="C116" s="33" t="s">
        <v>312</v>
      </c>
      <c r="D116" s="23"/>
      <c r="E116" s="23"/>
      <c r="F116" s="23"/>
      <c r="G116" s="23"/>
      <c r="H116" s="23"/>
      <c r="I116" s="23"/>
      <c r="J116" s="23"/>
      <c r="K116" s="23"/>
      <c r="L116" s="21"/>
    </row>
    <row r="117" s="2" customFormat="1" ht="16.5" customHeight="1">
      <c r="A117" s="39"/>
      <c r="B117" s="40"/>
      <c r="C117" s="41"/>
      <c r="D117" s="41"/>
      <c r="E117" s="186" t="s">
        <v>432</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314</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77" t="str">
        <f>E13</f>
        <v xml:space="preserve">020 - Příprava území </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20</v>
      </c>
      <c r="D121" s="41"/>
      <c r="E121" s="41"/>
      <c r="F121" s="28" t="str">
        <f>F16</f>
        <v xml:space="preserve"> </v>
      </c>
      <c r="G121" s="41"/>
      <c r="H121" s="41"/>
      <c r="I121" s="33" t="s">
        <v>22</v>
      </c>
      <c r="J121" s="80" t="str">
        <f>IF(J16="","",J16)</f>
        <v>15. 12. 2023</v>
      </c>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5.15" customHeight="1">
      <c r="A123" s="39"/>
      <c r="B123" s="40"/>
      <c r="C123" s="33" t="s">
        <v>24</v>
      </c>
      <c r="D123" s="41"/>
      <c r="E123" s="41"/>
      <c r="F123" s="28" t="str">
        <f>E19</f>
        <v>KSÚS Středočeského kraje</v>
      </c>
      <c r="G123" s="41"/>
      <c r="H123" s="41"/>
      <c r="I123" s="33" t="s">
        <v>30</v>
      </c>
      <c r="J123" s="37" t="str">
        <f>E25</f>
        <v>Valbek spol. s.r.o.</v>
      </c>
      <c r="K123" s="41"/>
      <c r="L123" s="64"/>
      <c r="S123" s="39"/>
      <c r="T123" s="39"/>
      <c r="U123" s="39"/>
      <c r="V123" s="39"/>
      <c r="W123" s="39"/>
      <c r="X123" s="39"/>
      <c r="Y123" s="39"/>
      <c r="Z123" s="39"/>
      <c r="AA123" s="39"/>
      <c r="AB123" s="39"/>
      <c r="AC123" s="39"/>
      <c r="AD123" s="39"/>
      <c r="AE123" s="39"/>
    </row>
    <row r="124" s="2" customFormat="1" ht="15.15" customHeight="1">
      <c r="A124" s="39"/>
      <c r="B124" s="40"/>
      <c r="C124" s="33" t="s">
        <v>28</v>
      </c>
      <c r="D124" s="41"/>
      <c r="E124" s="41"/>
      <c r="F124" s="28" t="str">
        <f>IF(E22="","",E22)</f>
        <v>Vyplň údaj</v>
      </c>
      <c r="G124" s="41"/>
      <c r="H124" s="41"/>
      <c r="I124" s="33" t="s">
        <v>33</v>
      </c>
      <c r="J124" s="37" t="str">
        <f>E28</f>
        <v xml:space="preserve"> </v>
      </c>
      <c r="K124" s="41"/>
      <c r="L124" s="64"/>
      <c r="S124" s="39"/>
      <c r="T124" s="39"/>
      <c r="U124" s="39"/>
      <c r="V124" s="39"/>
      <c r="W124" s="39"/>
      <c r="X124" s="39"/>
      <c r="Y124" s="39"/>
      <c r="Z124" s="39"/>
      <c r="AA124" s="39"/>
      <c r="AB124" s="39"/>
      <c r="AC124" s="39"/>
      <c r="AD124" s="39"/>
      <c r="AE124" s="39"/>
    </row>
    <row r="125" s="2" customFormat="1" ht="10.32"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11" customFormat="1" ht="29.28" customHeight="1">
      <c r="A126" s="202"/>
      <c r="B126" s="203"/>
      <c r="C126" s="204" t="s">
        <v>327</v>
      </c>
      <c r="D126" s="205" t="s">
        <v>61</v>
      </c>
      <c r="E126" s="205" t="s">
        <v>57</v>
      </c>
      <c r="F126" s="205" t="s">
        <v>58</v>
      </c>
      <c r="G126" s="205" t="s">
        <v>328</v>
      </c>
      <c r="H126" s="205" t="s">
        <v>329</v>
      </c>
      <c r="I126" s="205" t="s">
        <v>330</v>
      </c>
      <c r="J126" s="205" t="s">
        <v>318</v>
      </c>
      <c r="K126" s="206" t="s">
        <v>331</v>
      </c>
      <c r="L126" s="207"/>
      <c r="M126" s="101" t="s">
        <v>1</v>
      </c>
      <c r="N126" s="102" t="s">
        <v>40</v>
      </c>
      <c r="O126" s="102" t="s">
        <v>332</v>
      </c>
      <c r="P126" s="102" t="s">
        <v>333</v>
      </c>
      <c r="Q126" s="102" t="s">
        <v>334</v>
      </c>
      <c r="R126" s="102" t="s">
        <v>335</v>
      </c>
      <c r="S126" s="102" t="s">
        <v>336</v>
      </c>
      <c r="T126" s="103" t="s">
        <v>337</v>
      </c>
      <c r="U126" s="202"/>
      <c r="V126" s="202"/>
      <c r="W126" s="202"/>
      <c r="X126" s="202"/>
      <c r="Y126" s="202"/>
      <c r="Z126" s="202"/>
      <c r="AA126" s="202"/>
      <c r="AB126" s="202"/>
      <c r="AC126" s="202"/>
      <c r="AD126" s="202"/>
      <c r="AE126" s="202"/>
    </row>
    <row r="127" s="2" customFormat="1" ht="22.8" customHeight="1">
      <c r="A127" s="39"/>
      <c r="B127" s="40"/>
      <c r="C127" s="108" t="s">
        <v>338</v>
      </c>
      <c r="D127" s="41"/>
      <c r="E127" s="41"/>
      <c r="F127" s="41"/>
      <c r="G127" s="41"/>
      <c r="H127" s="41"/>
      <c r="I127" s="41"/>
      <c r="J127" s="208">
        <f>BK127</f>
        <v>0</v>
      </c>
      <c r="K127" s="41"/>
      <c r="L127" s="45"/>
      <c r="M127" s="104"/>
      <c r="N127" s="209"/>
      <c r="O127" s="105"/>
      <c r="P127" s="210">
        <f>P128</f>
        <v>0</v>
      </c>
      <c r="Q127" s="105"/>
      <c r="R127" s="210">
        <f>R128</f>
        <v>0.51890000000000003</v>
      </c>
      <c r="S127" s="105"/>
      <c r="T127" s="211">
        <f>T128</f>
        <v>0</v>
      </c>
      <c r="U127" s="39"/>
      <c r="V127" s="39"/>
      <c r="W127" s="39"/>
      <c r="X127" s="39"/>
      <c r="Y127" s="39"/>
      <c r="Z127" s="39"/>
      <c r="AA127" s="39"/>
      <c r="AB127" s="39"/>
      <c r="AC127" s="39"/>
      <c r="AD127" s="39"/>
      <c r="AE127" s="39"/>
      <c r="AT127" s="18" t="s">
        <v>75</v>
      </c>
      <c r="AU127" s="18" t="s">
        <v>320</v>
      </c>
      <c r="BK127" s="212">
        <f>BK128</f>
        <v>0</v>
      </c>
    </row>
    <row r="128" s="12" customFormat="1" ht="25.92" customHeight="1">
      <c r="A128" s="12"/>
      <c r="B128" s="213"/>
      <c r="C128" s="214"/>
      <c r="D128" s="215" t="s">
        <v>75</v>
      </c>
      <c r="E128" s="216" t="s">
        <v>437</v>
      </c>
      <c r="F128" s="216" t="s">
        <v>438</v>
      </c>
      <c r="G128" s="214"/>
      <c r="H128" s="214"/>
      <c r="I128" s="217"/>
      <c r="J128" s="218">
        <f>BK128</f>
        <v>0</v>
      </c>
      <c r="K128" s="214"/>
      <c r="L128" s="219"/>
      <c r="M128" s="220"/>
      <c r="N128" s="221"/>
      <c r="O128" s="221"/>
      <c r="P128" s="222">
        <f>P129+P139</f>
        <v>0</v>
      </c>
      <c r="Q128" s="221"/>
      <c r="R128" s="222">
        <f>R129+R139</f>
        <v>0.51890000000000003</v>
      </c>
      <c r="S128" s="221"/>
      <c r="T128" s="223">
        <f>T129+T139</f>
        <v>0</v>
      </c>
      <c r="U128" s="12"/>
      <c r="V128" s="12"/>
      <c r="W128" s="12"/>
      <c r="X128" s="12"/>
      <c r="Y128" s="12"/>
      <c r="Z128" s="12"/>
      <c r="AA128" s="12"/>
      <c r="AB128" s="12"/>
      <c r="AC128" s="12"/>
      <c r="AD128" s="12"/>
      <c r="AE128" s="12"/>
      <c r="AR128" s="224" t="s">
        <v>83</v>
      </c>
      <c r="AT128" s="225" t="s">
        <v>75</v>
      </c>
      <c r="AU128" s="225" t="s">
        <v>76</v>
      </c>
      <c r="AY128" s="224" t="s">
        <v>342</v>
      </c>
      <c r="BK128" s="226">
        <f>BK129+BK139</f>
        <v>0</v>
      </c>
    </row>
    <row r="129" s="12" customFormat="1" ht="22.8" customHeight="1">
      <c r="A129" s="12"/>
      <c r="B129" s="213"/>
      <c r="C129" s="214"/>
      <c r="D129" s="215" t="s">
        <v>75</v>
      </c>
      <c r="E129" s="246" t="s">
        <v>83</v>
      </c>
      <c r="F129" s="246" t="s">
        <v>439</v>
      </c>
      <c r="G129" s="214"/>
      <c r="H129" s="214"/>
      <c r="I129" s="217"/>
      <c r="J129" s="247">
        <f>BK129</f>
        <v>0</v>
      </c>
      <c r="K129" s="214"/>
      <c r="L129" s="219"/>
      <c r="M129" s="220"/>
      <c r="N129" s="221"/>
      <c r="O129" s="221"/>
      <c r="P129" s="222">
        <f>SUM(P130:P138)</f>
        <v>0</v>
      </c>
      <c r="Q129" s="221"/>
      <c r="R129" s="222">
        <f>SUM(R130:R138)</f>
        <v>0.51890000000000003</v>
      </c>
      <c r="S129" s="221"/>
      <c r="T129" s="223">
        <f>SUM(T130:T138)</f>
        <v>0</v>
      </c>
      <c r="U129" s="12"/>
      <c r="V129" s="12"/>
      <c r="W129" s="12"/>
      <c r="X129" s="12"/>
      <c r="Y129" s="12"/>
      <c r="Z129" s="12"/>
      <c r="AA129" s="12"/>
      <c r="AB129" s="12"/>
      <c r="AC129" s="12"/>
      <c r="AD129" s="12"/>
      <c r="AE129" s="12"/>
      <c r="AR129" s="224" t="s">
        <v>83</v>
      </c>
      <c r="AT129" s="225" t="s">
        <v>75</v>
      </c>
      <c r="AU129" s="225" t="s">
        <v>83</v>
      </c>
      <c r="AY129" s="224" t="s">
        <v>342</v>
      </c>
      <c r="BK129" s="226">
        <f>SUM(BK130:BK138)</f>
        <v>0</v>
      </c>
    </row>
    <row r="130" s="2" customFormat="1" ht="16.5" customHeight="1">
      <c r="A130" s="39"/>
      <c r="B130" s="40"/>
      <c r="C130" s="227" t="s">
        <v>83</v>
      </c>
      <c r="D130" s="227" t="s">
        <v>343</v>
      </c>
      <c r="E130" s="228" t="s">
        <v>440</v>
      </c>
      <c r="F130" s="229" t="s">
        <v>441</v>
      </c>
      <c r="G130" s="230" t="s">
        <v>442</v>
      </c>
      <c r="H130" s="231">
        <v>11</v>
      </c>
      <c r="I130" s="232"/>
      <c r="J130" s="233">
        <f>ROUND(I130*H130,2)</f>
        <v>0</v>
      </c>
      <c r="K130" s="229" t="s">
        <v>443</v>
      </c>
      <c r="L130" s="45"/>
      <c r="M130" s="234" t="s">
        <v>1</v>
      </c>
      <c r="N130" s="235" t="s">
        <v>41</v>
      </c>
      <c r="O130" s="92"/>
      <c r="P130" s="236">
        <f>O130*H130</f>
        <v>0</v>
      </c>
      <c r="Q130" s="236">
        <v>0.019220000000000001</v>
      </c>
      <c r="R130" s="236">
        <f>Q130*H130</f>
        <v>0.21142</v>
      </c>
      <c r="S130" s="236">
        <v>0</v>
      </c>
      <c r="T130" s="237">
        <f>S130*H130</f>
        <v>0</v>
      </c>
      <c r="U130" s="39"/>
      <c r="V130" s="39"/>
      <c r="W130" s="39"/>
      <c r="X130" s="39"/>
      <c r="Y130" s="39"/>
      <c r="Z130" s="39"/>
      <c r="AA130" s="39"/>
      <c r="AB130" s="39"/>
      <c r="AC130" s="39"/>
      <c r="AD130" s="39"/>
      <c r="AE130" s="39"/>
      <c r="AR130" s="238" t="s">
        <v>360</v>
      </c>
      <c r="AT130" s="238" t="s">
        <v>343</v>
      </c>
      <c r="AU130" s="238" t="s">
        <v>85</v>
      </c>
      <c r="AY130" s="18" t="s">
        <v>342</v>
      </c>
      <c r="BE130" s="239">
        <f>IF(N130="základní",J130,0)</f>
        <v>0</v>
      </c>
      <c r="BF130" s="239">
        <f>IF(N130="snížená",J130,0)</f>
        <v>0</v>
      </c>
      <c r="BG130" s="239">
        <f>IF(N130="zákl. přenesená",J130,0)</f>
        <v>0</v>
      </c>
      <c r="BH130" s="239">
        <f>IF(N130="sníž. přenesená",J130,0)</f>
        <v>0</v>
      </c>
      <c r="BI130" s="239">
        <f>IF(N130="nulová",J130,0)</f>
        <v>0</v>
      </c>
      <c r="BJ130" s="18" t="s">
        <v>83</v>
      </c>
      <c r="BK130" s="239">
        <f>ROUND(I130*H130,2)</f>
        <v>0</v>
      </c>
      <c r="BL130" s="18" t="s">
        <v>360</v>
      </c>
      <c r="BM130" s="238" t="s">
        <v>444</v>
      </c>
    </row>
    <row r="131" s="2" customFormat="1">
      <c r="A131" s="39"/>
      <c r="B131" s="40"/>
      <c r="C131" s="41"/>
      <c r="D131" s="240" t="s">
        <v>349</v>
      </c>
      <c r="E131" s="41"/>
      <c r="F131" s="241" t="s">
        <v>445</v>
      </c>
      <c r="G131" s="41"/>
      <c r="H131" s="41"/>
      <c r="I131" s="242"/>
      <c r="J131" s="41"/>
      <c r="K131" s="41"/>
      <c r="L131" s="45"/>
      <c r="M131" s="243"/>
      <c r="N131" s="244"/>
      <c r="O131" s="92"/>
      <c r="P131" s="92"/>
      <c r="Q131" s="92"/>
      <c r="R131" s="92"/>
      <c r="S131" s="92"/>
      <c r="T131" s="93"/>
      <c r="U131" s="39"/>
      <c r="V131" s="39"/>
      <c r="W131" s="39"/>
      <c r="X131" s="39"/>
      <c r="Y131" s="39"/>
      <c r="Z131" s="39"/>
      <c r="AA131" s="39"/>
      <c r="AB131" s="39"/>
      <c r="AC131" s="39"/>
      <c r="AD131" s="39"/>
      <c r="AE131" s="39"/>
      <c r="AT131" s="18" t="s">
        <v>349</v>
      </c>
      <c r="AU131" s="18" t="s">
        <v>85</v>
      </c>
    </row>
    <row r="132" s="13" customFormat="1">
      <c r="A132" s="13"/>
      <c r="B132" s="252"/>
      <c r="C132" s="253"/>
      <c r="D132" s="240" t="s">
        <v>446</v>
      </c>
      <c r="E132" s="254" t="s">
        <v>1</v>
      </c>
      <c r="F132" s="255" t="s">
        <v>447</v>
      </c>
      <c r="G132" s="253"/>
      <c r="H132" s="256">
        <v>11</v>
      </c>
      <c r="I132" s="257"/>
      <c r="J132" s="253"/>
      <c r="K132" s="253"/>
      <c r="L132" s="258"/>
      <c r="M132" s="259"/>
      <c r="N132" s="260"/>
      <c r="O132" s="260"/>
      <c r="P132" s="260"/>
      <c r="Q132" s="260"/>
      <c r="R132" s="260"/>
      <c r="S132" s="260"/>
      <c r="T132" s="261"/>
      <c r="U132" s="13"/>
      <c r="V132" s="13"/>
      <c r="W132" s="13"/>
      <c r="X132" s="13"/>
      <c r="Y132" s="13"/>
      <c r="Z132" s="13"/>
      <c r="AA132" s="13"/>
      <c r="AB132" s="13"/>
      <c r="AC132" s="13"/>
      <c r="AD132" s="13"/>
      <c r="AE132" s="13"/>
      <c r="AT132" s="262" t="s">
        <v>446</v>
      </c>
      <c r="AU132" s="262" t="s">
        <v>85</v>
      </c>
      <c r="AV132" s="13" t="s">
        <v>85</v>
      </c>
      <c r="AW132" s="13" t="s">
        <v>32</v>
      </c>
      <c r="AX132" s="13" t="s">
        <v>83</v>
      </c>
      <c r="AY132" s="262" t="s">
        <v>342</v>
      </c>
    </row>
    <row r="133" s="2" customFormat="1" ht="16.5" customHeight="1">
      <c r="A133" s="39"/>
      <c r="B133" s="40"/>
      <c r="C133" s="227" t="s">
        <v>85</v>
      </c>
      <c r="D133" s="227" t="s">
        <v>343</v>
      </c>
      <c r="E133" s="228" t="s">
        <v>448</v>
      </c>
      <c r="F133" s="229" t="s">
        <v>449</v>
      </c>
      <c r="G133" s="230" t="s">
        <v>442</v>
      </c>
      <c r="H133" s="231">
        <v>6</v>
      </c>
      <c r="I133" s="232"/>
      <c r="J133" s="233">
        <f>ROUND(I133*H133,2)</f>
        <v>0</v>
      </c>
      <c r="K133" s="229" t="s">
        <v>443</v>
      </c>
      <c r="L133" s="45"/>
      <c r="M133" s="234" t="s">
        <v>1</v>
      </c>
      <c r="N133" s="235" t="s">
        <v>41</v>
      </c>
      <c r="O133" s="92"/>
      <c r="P133" s="236">
        <f>O133*H133</f>
        <v>0</v>
      </c>
      <c r="Q133" s="236">
        <v>0.032030000000000003</v>
      </c>
      <c r="R133" s="236">
        <f>Q133*H133</f>
        <v>0.19218000000000002</v>
      </c>
      <c r="S133" s="236">
        <v>0</v>
      </c>
      <c r="T133" s="237">
        <f>S133*H133</f>
        <v>0</v>
      </c>
      <c r="U133" s="39"/>
      <c r="V133" s="39"/>
      <c r="W133" s="39"/>
      <c r="X133" s="39"/>
      <c r="Y133" s="39"/>
      <c r="Z133" s="39"/>
      <c r="AA133" s="39"/>
      <c r="AB133" s="39"/>
      <c r="AC133" s="39"/>
      <c r="AD133" s="39"/>
      <c r="AE133" s="39"/>
      <c r="AR133" s="238" t="s">
        <v>360</v>
      </c>
      <c r="AT133" s="238" t="s">
        <v>343</v>
      </c>
      <c r="AU133" s="238" t="s">
        <v>85</v>
      </c>
      <c r="AY133" s="18" t="s">
        <v>342</v>
      </c>
      <c r="BE133" s="239">
        <f>IF(N133="základní",J133,0)</f>
        <v>0</v>
      </c>
      <c r="BF133" s="239">
        <f>IF(N133="snížená",J133,0)</f>
        <v>0</v>
      </c>
      <c r="BG133" s="239">
        <f>IF(N133="zákl. přenesená",J133,0)</f>
        <v>0</v>
      </c>
      <c r="BH133" s="239">
        <f>IF(N133="sníž. přenesená",J133,0)</f>
        <v>0</v>
      </c>
      <c r="BI133" s="239">
        <f>IF(N133="nulová",J133,0)</f>
        <v>0</v>
      </c>
      <c r="BJ133" s="18" t="s">
        <v>83</v>
      </c>
      <c r="BK133" s="239">
        <f>ROUND(I133*H133,2)</f>
        <v>0</v>
      </c>
      <c r="BL133" s="18" t="s">
        <v>360</v>
      </c>
      <c r="BM133" s="238" t="s">
        <v>450</v>
      </c>
    </row>
    <row r="134" s="2" customFormat="1">
      <c r="A134" s="39"/>
      <c r="B134" s="40"/>
      <c r="C134" s="41"/>
      <c r="D134" s="240" t="s">
        <v>349</v>
      </c>
      <c r="E134" s="41"/>
      <c r="F134" s="241" t="s">
        <v>451</v>
      </c>
      <c r="G134" s="41"/>
      <c r="H134" s="41"/>
      <c r="I134" s="242"/>
      <c r="J134" s="41"/>
      <c r="K134" s="41"/>
      <c r="L134" s="45"/>
      <c r="M134" s="243"/>
      <c r="N134" s="244"/>
      <c r="O134" s="92"/>
      <c r="P134" s="92"/>
      <c r="Q134" s="92"/>
      <c r="R134" s="92"/>
      <c r="S134" s="92"/>
      <c r="T134" s="93"/>
      <c r="U134" s="39"/>
      <c r="V134" s="39"/>
      <c r="W134" s="39"/>
      <c r="X134" s="39"/>
      <c r="Y134" s="39"/>
      <c r="Z134" s="39"/>
      <c r="AA134" s="39"/>
      <c r="AB134" s="39"/>
      <c r="AC134" s="39"/>
      <c r="AD134" s="39"/>
      <c r="AE134" s="39"/>
      <c r="AT134" s="18" t="s">
        <v>349</v>
      </c>
      <c r="AU134" s="18" t="s">
        <v>85</v>
      </c>
    </row>
    <row r="135" s="13" customFormat="1">
      <c r="A135" s="13"/>
      <c r="B135" s="252"/>
      <c r="C135" s="253"/>
      <c r="D135" s="240" t="s">
        <v>446</v>
      </c>
      <c r="E135" s="254" t="s">
        <v>1</v>
      </c>
      <c r="F135" s="255" t="s">
        <v>452</v>
      </c>
      <c r="G135" s="253"/>
      <c r="H135" s="256">
        <v>6</v>
      </c>
      <c r="I135" s="257"/>
      <c r="J135" s="253"/>
      <c r="K135" s="253"/>
      <c r="L135" s="258"/>
      <c r="M135" s="259"/>
      <c r="N135" s="260"/>
      <c r="O135" s="260"/>
      <c r="P135" s="260"/>
      <c r="Q135" s="260"/>
      <c r="R135" s="260"/>
      <c r="S135" s="260"/>
      <c r="T135" s="261"/>
      <c r="U135" s="13"/>
      <c r="V135" s="13"/>
      <c r="W135" s="13"/>
      <c r="X135" s="13"/>
      <c r="Y135" s="13"/>
      <c r="Z135" s="13"/>
      <c r="AA135" s="13"/>
      <c r="AB135" s="13"/>
      <c r="AC135" s="13"/>
      <c r="AD135" s="13"/>
      <c r="AE135" s="13"/>
      <c r="AT135" s="262" t="s">
        <v>446</v>
      </c>
      <c r="AU135" s="262" t="s">
        <v>85</v>
      </c>
      <c r="AV135" s="13" t="s">
        <v>85</v>
      </c>
      <c r="AW135" s="13" t="s">
        <v>32</v>
      </c>
      <c r="AX135" s="13" t="s">
        <v>83</v>
      </c>
      <c r="AY135" s="262" t="s">
        <v>342</v>
      </c>
    </row>
    <row r="136" s="2" customFormat="1" ht="16.5" customHeight="1">
      <c r="A136" s="39"/>
      <c r="B136" s="40"/>
      <c r="C136" s="227" t="s">
        <v>92</v>
      </c>
      <c r="D136" s="227" t="s">
        <v>343</v>
      </c>
      <c r="E136" s="228" t="s">
        <v>453</v>
      </c>
      <c r="F136" s="229" t="s">
        <v>454</v>
      </c>
      <c r="G136" s="230" t="s">
        <v>442</v>
      </c>
      <c r="H136" s="231">
        <v>2</v>
      </c>
      <c r="I136" s="232"/>
      <c r="J136" s="233">
        <f>ROUND(I136*H136,2)</f>
        <v>0</v>
      </c>
      <c r="K136" s="229" t="s">
        <v>443</v>
      </c>
      <c r="L136" s="45"/>
      <c r="M136" s="234" t="s">
        <v>1</v>
      </c>
      <c r="N136" s="235" t="s">
        <v>41</v>
      </c>
      <c r="O136" s="92"/>
      <c r="P136" s="236">
        <f>O136*H136</f>
        <v>0</v>
      </c>
      <c r="Q136" s="236">
        <v>0.05765</v>
      </c>
      <c r="R136" s="236">
        <f>Q136*H136</f>
        <v>0.1153</v>
      </c>
      <c r="S136" s="236">
        <v>0</v>
      </c>
      <c r="T136" s="237">
        <f>S136*H136</f>
        <v>0</v>
      </c>
      <c r="U136" s="39"/>
      <c r="V136" s="39"/>
      <c r="W136" s="39"/>
      <c r="X136" s="39"/>
      <c r="Y136" s="39"/>
      <c r="Z136" s="39"/>
      <c r="AA136" s="39"/>
      <c r="AB136" s="39"/>
      <c r="AC136" s="39"/>
      <c r="AD136" s="39"/>
      <c r="AE136" s="39"/>
      <c r="AR136" s="238" t="s">
        <v>360</v>
      </c>
      <c r="AT136" s="238" t="s">
        <v>343</v>
      </c>
      <c r="AU136" s="238" t="s">
        <v>85</v>
      </c>
      <c r="AY136" s="18" t="s">
        <v>342</v>
      </c>
      <c r="BE136" s="239">
        <f>IF(N136="základní",J136,0)</f>
        <v>0</v>
      </c>
      <c r="BF136" s="239">
        <f>IF(N136="snížená",J136,0)</f>
        <v>0</v>
      </c>
      <c r="BG136" s="239">
        <f>IF(N136="zákl. přenesená",J136,0)</f>
        <v>0</v>
      </c>
      <c r="BH136" s="239">
        <f>IF(N136="sníž. přenesená",J136,0)</f>
        <v>0</v>
      </c>
      <c r="BI136" s="239">
        <f>IF(N136="nulová",J136,0)</f>
        <v>0</v>
      </c>
      <c r="BJ136" s="18" t="s">
        <v>83</v>
      </c>
      <c r="BK136" s="239">
        <f>ROUND(I136*H136,2)</f>
        <v>0</v>
      </c>
      <c r="BL136" s="18" t="s">
        <v>360</v>
      </c>
      <c r="BM136" s="238" t="s">
        <v>455</v>
      </c>
    </row>
    <row r="137" s="2" customFormat="1">
      <c r="A137" s="39"/>
      <c r="B137" s="40"/>
      <c r="C137" s="41"/>
      <c r="D137" s="240" t="s">
        <v>349</v>
      </c>
      <c r="E137" s="41"/>
      <c r="F137" s="241" t="s">
        <v>456</v>
      </c>
      <c r="G137" s="41"/>
      <c r="H137" s="41"/>
      <c r="I137" s="242"/>
      <c r="J137" s="41"/>
      <c r="K137" s="41"/>
      <c r="L137" s="45"/>
      <c r="M137" s="243"/>
      <c r="N137" s="244"/>
      <c r="O137" s="92"/>
      <c r="P137" s="92"/>
      <c r="Q137" s="92"/>
      <c r="R137" s="92"/>
      <c r="S137" s="92"/>
      <c r="T137" s="93"/>
      <c r="U137" s="39"/>
      <c r="V137" s="39"/>
      <c r="W137" s="39"/>
      <c r="X137" s="39"/>
      <c r="Y137" s="39"/>
      <c r="Z137" s="39"/>
      <c r="AA137" s="39"/>
      <c r="AB137" s="39"/>
      <c r="AC137" s="39"/>
      <c r="AD137" s="39"/>
      <c r="AE137" s="39"/>
      <c r="AT137" s="18" t="s">
        <v>349</v>
      </c>
      <c r="AU137" s="18" t="s">
        <v>85</v>
      </c>
    </row>
    <row r="138" s="13" customFormat="1">
      <c r="A138" s="13"/>
      <c r="B138" s="252"/>
      <c r="C138" s="253"/>
      <c r="D138" s="240" t="s">
        <v>446</v>
      </c>
      <c r="E138" s="254" t="s">
        <v>1</v>
      </c>
      <c r="F138" s="255" t="s">
        <v>457</v>
      </c>
      <c r="G138" s="253"/>
      <c r="H138" s="256">
        <v>2</v>
      </c>
      <c r="I138" s="257"/>
      <c r="J138" s="253"/>
      <c r="K138" s="253"/>
      <c r="L138" s="258"/>
      <c r="M138" s="259"/>
      <c r="N138" s="260"/>
      <c r="O138" s="260"/>
      <c r="P138" s="260"/>
      <c r="Q138" s="260"/>
      <c r="R138" s="260"/>
      <c r="S138" s="260"/>
      <c r="T138" s="261"/>
      <c r="U138" s="13"/>
      <c r="V138" s="13"/>
      <c r="W138" s="13"/>
      <c r="X138" s="13"/>
      <c r="Y138" s="13"/>
      <c r="Z138" s="13"/>
      <c r="AA138" s="13"/>
      <c r="AB138" s="13"/>
      <c r="AC138" s="13"/>
      <c r="AD138" s="13"/>
      <c r="AE138" s="13"/>
      <c r="AT138" s="262" t="s">
        <v>446</v>
      </c>
      <c r="AU138" s="262" t="s">
        <v>85</v>
      </c>
      <c r="AV138" s="13" t="s">
        <v>85</v>
      </c>
      <c r="AW138" s="13" t="s">
        <v>32</v>
      </c>
      <c r="AX138" s="13" t="s">
        <v>83</v>
      </c>
      <c r="AY138" s="262" t="s">
        <v>342</v>
      </c>
    </row>
    <row r="139" s="12" customFormat="1" ht="22.8" customHeight="1">
      <c r="A139" s="12"/>
      <c r="B139" s="213"/>
      <c r="C139" s="214"/>
      <c r="D139" s="215" t="s">
        <v>75</v>
      </c>
      <c r="E139" s="246" t="s">
        <v>458</v>
      </c>
      <c r="F139" s="246" t="s">
        <v>459</v>
      </c>
      <c r="G139" s="214"/>
      <c r="H139" s="214"/>
      <c r="I139" s="217"/>
      <c r="J139" s="247">
        <f>BK139</f>
        <v>0</v>
      </c>
      <c r="K139" s="214"/>
      <c r="L139" s="219"/>
      <c r="M139" s="220"/>
      <c r="N139" s="221"/>
      <c r="O139" s="221"/>
      <c r="P139" s="222">
        <f>SUM(P140:P141)</f>
        <v>0</v>
      </c>
      <c r="Q139" s="221"/>
      <c r="R139" s="222">
        <f>SUM(R140:R141)</f>
        <v>0</v>
      </c>
      <c r="S139" s="221"/>
      <c r="T139" s="223">
        <f>SUM(T140:T141)</f>
        <v>0</v>
      </c>
      <c r="U139" s="12"/>
      <c r="V139" s="12"/>
      <c r="W139" s="12"/>
      <c r="X139" s="12"/>
      <c r="Y139" s="12"/>
      <c r="Z139" s="12"/>
      <c r="AA139" s="12"/>
      <c r="AB139" s="12"/>
      <c r="AC139" s="12"/>
      <c r="AD139" s="12"/>
      <c r="AE139" s="12"/>
      <c r="AR139" s="224" t="s">
        <v>83</v>
      </c>
      <c r="AT139" s="225" t="s">
        <v>75</v>
      </c>
      <c r="AU139" s="225" t="s">
        <v>83</v>
      </c>
      <c r="AY139" s="224" t="s">
        <v>342</v>
      </c>
      <c r="BK139" s="226">
        <f>SUM(BK140:BK141)</f>
        <v>0</v>
      </c>
    </row>
    <row r="140" s="2" customFormat="1" ht="16.5" customHeight="1">
      <c r="A140" s="39"/>
      <c r="B140" s="40"/>
      <c r="C140" s="227" t="s">
        <v>360</v>
      </c>
      <c r="D140" s="227" t="s">
        <v>343</v>
      </c>
      <c r="E140" s="228" t="s">
        <v>460</v>
      </c>
      <c r="F140" s="229" t="s">
        <v>461</v>
      </c>
      <c r="G140" s="230" t="s">
        <v>462</v>
      </c>
      <c r="H140" s="231">
        <v>0.51900000000000002</v>
      </c>
      <c r="I140" s="232"/>
      <c r="J140" s="233">
        <f>ROUND(I140*H140,2)</f>
        <v>0</v>
      </c>
      <c r="K140" s="229" t="s">
        <v>443</v>
      </c>
      <c r="L140" s="45"/>
      <c r="M140" s="234" t="s">
        <v>1</v>
      </c>
      <c r="N140" s="235" t="s">
        <v>41</v>
      </c>
      <c r="O140" s="92"/>
      <c r="P140" s="236">
        <f>O140*H140</f>
        <v>0</v>
      </c>
      <c r="Q140" s="236">
        <v>0</v>
      </c>
      <c r="R140" s="236">
        <f>Q140*H140</f>
        <v>0</v>
      </c>
      <c r="S140" s="236">
        <v>0</v>
      </c>
      <c r="T140" s="237">
        <f>S140*H140</f>
        <v>0</v>
      </c>
      <c r="U140" s="39"/>
      <c r="V140" s="39"/>
      <c r="W140" s="39"/>
      <c r="X140" s="39"/>
      <c r="Y140" s="39"/>
      <c r="Z140" s="39"/>
      <c r="AA140" s="39"/>
      <c r="AB140" s="39"/>
      <c r="AC140" s="39"/>
      <c r="AD140" s="39"/>
      <c r="AE140" s="39"/>
      <c r="AR140" s="238" t="s">
        <v>360</v>
      </c>
      <c r="AT140" s="238" t="s">
        <v>343</v>
      </c>
      <c r="AU140" s="238" t="s">
        <v>85</v>
      </c>
      <c r="AY140" s="18" t="s">
        <v>342</v>
      </c>
      <c r="BE140" s="239">
        <f>IF(N140="základní",J140,0)</f>
        <v>0</v>
      </c>
      <c r="BF140" s="239">
        <f>IF(N140="snížená",J140,0)</f>
        <v>0</v>
      </c>
      <c r="BG140" s="239">
        <f>IF(N140="zákl. přenesená",J140,0)</f>
        <v>0</v>
      </c>
      <c r="BH140" s="239">
        <f>IF(N140="sníž. přenesená",J140,0)</f>
        <v>0</v>
      </c>
      <c r="BI140" s="239">
        <f>IF(N140="nulová",J140,0)</f>
        <v>0</v>
      </c>
      <c r="BJ140" s="18" t="s">
        <v>83</v>
      </c>
      <c r="BK140" s="239">
        <f>ROUND(I140*H140,2)</f>
        <v>0</v>
      </c>
      <c r="BL140" s="18" t="s">
        <v>360</v>
      </c>
      <c r="BM140" s="238" t="s">
        <v>463</v>
      </c>
    </row>
    <row r="141" s="2" customFormat="1">
      <c r="A141" s="39"/>
      <c r="B141" s="40"/>
      <c r="C141" s="41"/>
      <c r="D141" s="240" t="s">
        <v>349</v>
      </c>
      <c r="E141" s="41"/>
      <c r="F141" s="241" t="s">
        <v>464</v>
      </c>
      <c r="G141" s="41"/>
      <c r="H141" s="41"/>
      <c r="I141" s="242"/>
      <c r="J141" s="41"/>
      <c r="K141" s="41"/>
      <c r="L141" s="45"/>
      <c r="M141" s="248"/>
      <c r="N141" s="249"/>
      <c r="O141" s="250"/>
      <c r="P141" s="250"/>
      <c r="Q141" s="250"/>
      <c r="R141" s="250"/>
      <c r="S141" s="250"/>
      <c r="T141" s="251"/>
      <c r="U141" s="39"/>
      <c r="V141" s="39"/>
      <c r="W141" s="39"/>
      <c r="X141" s="39"/>
      <c r="Y141" s="39"/>
      <c r="Z141" s="39"/>
      <c r="AA141" s="39"/>
      <c r="AB141" s="39"/>
      <c r="AC141" s="39"/>
      <c r="AD141" s="39"/>
      <c r="AE141" s="39"/>
      <c r="AT141" s="18" t="s">
        <v>349</v>
      </c>
      <c r="AU141" s="18" t="s">
        <v>85</v>
      </c>
    </row>
    <row r="142" s="2" customFormat="1" ht="6.96" customHeight="1">
      <c r="A142" s="39"/>
      <c r="B142" s="67"/>
      <c r="C142" s="68"/>
      <c r="D142" s="68"/>
      <c r="E142" s="68"/>
      <c r="F142" s="68"/>
      <c r="G142" s="68"/>
      <c r="H142" s="68"/>
      <c r="I142" s="68"/>
      <c r="J142" s="68"/>
      <c r="K142" s="68"/>
      <c r="L142" s="45"/>
      <c r="M142" s="39"/>
      <c r="O142" s="39"/>
      <c r="P142" s="39"/>
      <c r="Q142" s="39"/>
      <c r="R142" s="39"/>
      <c r="S142" s="39"/>
      <c r="T142" s="39"/>
      <c r="U142" s="39"/>
      <c r="V142" s="39"/>
      <c r="W142" s="39"/>
      <c r="X142" s="39"/>
      <c r="Y142" s="39"/>
      <c r="Z142" s="39"/>
      <c r="AA142" s="39"/>
      <c r="AB142" s="39"/>
      <c r="AC142" s="39"/>
      <c r="AD142" s="39"/>
      <c r="AE142" s="39"/>
    </row>
  </sheetData>
  <sheetProtection sheet="1" autoFilter="0" formatColumns="0" formatRows="0" objects="1" scenarios="1" spinCount="100000" saltValue="DGLXv9Eif+Zsm6lD+fXitA1CVqAK6TRKN28ZGJwo2SzPDllkyvPtxUoqcJMZ9EdUmsZc8sy4g8hJ6AK7MISKEw==" hashValue="P4h7nvN4j6FQUUFnKmJPclMqoZwen/akbHl75HmeT51b6WOdwX76Gohw1o3Yf+NsoK0Yem4OeZqQ5pt2we6Yuw==" algorithmName="SHA-512" password="CC35"/>
  <autoFilter ref="C126:K141"/>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104</v>
      </c>
    </row>
    <row r="3" s="1" customFormat="1" ht="6.96" customHeight="1">
      <c r="B3" s="148"/>
      <c r="C3" s="149"/>
      <c r="D3" s="149"/>
      <c r="E3" s="149"/>
      <c r="F3" s="149"/>
      <c r="G3" s="149"/>
      <c r="H3" s="149"/>
      <c r="I3" s="149"/>
      <c r="J3" s="149"/>
      <c r="K3" s="149"/>
      <c r="L3" s="21"/>
      <c r="AT3" s="18" t="s">
        <v>85</v>
      </c>
    </row>
    <row r="4" s="1" customFormat="1" ht="24.96" customHeight="1">
      <c r="B4" s="21"/>
      <c r="D4" s="150" t="s">
        <v>309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II/610 TUŘICE - KBEL (BENÁTKY NAD JIZEROU, PRŮTAH)</v>
      </c>
      <c r="F7" s="152"/>
      <c r="G7" s="152"/>
      <c r="H7" s="152"/>
      <c r="L7" s="21"/>
    </row>
    <row r="8">
      <c r="B8" s="21"/>
      <c r="D8" s="152" t="s">
        <v>310</v>
      </c>
      <c r="L8" s="21"/>
    </row>
    <row r="9" s="1" customFormat="1" ht="16.5" customHeight="1">
      <c r="B9" s="21"/>
      <c r="E9" s="153" t="s">
        <v>311</v>
      </c>
      <c r="F9" s="1"/>
      <c r="G9" s="1"/>
      <c r="H9" s="1"/>
      <c r="L9" s="21"/>
    </row>
    <row r="10" s="1" customFormat="1" ht="12" customHeight="1">
      <c r="B10" s="21"/>
      <c r="D10" s="152" t="s">
        <v>312</v>
      </c>
      <c r="L10" s="21"/>
    </row>
    <row r="11" s="2" customFormat="1" ht="16.5" customHeight="1">
      <c r="A11" s="39"/>
      <c r="B11" s="45"/>
      <c r="C11" s="39"/>
      <c r="D11" s="39"/>
      <c r="E11" s="154" t="s">
        <v>465</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314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466</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15. 12. 2023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2"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36</v>
      </c>
      <c r="E34" s="39"/>
      <c r="F34" s="39"/>
      <c r="G34" s="39"/>
      <c r="H34" s="39"/>
      <c r="I34" s="39"/>
      <c r="J34" s="163">
        <f>ROUND(J131,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38</v>
      </c>
      <c r="G36" s="39"/>
      <c r="H36" s="39"/>
      <c r="I36" s="164" t="s">
        <v>37</v>
      </c>
      <c r="J36" s="164" t="s">
        <v>39</v>
      </c>
      <c r="K36" s="39"/>
      <c r="L36" s="64"/>
      <c r="S36" s="39"/>
      <c r="T36" s="39"/>
      <c r="U36" s="39"/>
      <c r="V36" s="39"/>
      <c r="W36" s="39"/>
      <c r="X36" s="39"/>
      <c r="Y36" s="39"/>
      <c r="Z36" s="39"/>
      <c r="AA36" s="39"/>
      <c r="AB36" s="39"/>
      <c r="AC36" s="39"/>
      <c r="AD36" s="39"/>
      <c r="AE36" s="39"/>
    </row>
    <row r="37" s="2" customFormat="1" ht="14.4" customHeight="1">
      <c r="A37" s="39"/>
      <c r="B37" s="45"/>
      <c r="C37" s="39"/>
      <c r="D37" s="154" t="s">
        <v>40</v>
      </c>
      <c r="E37" s="152" t="s">
        <v>41</v>
      </c>
      <c r="F37" s="165">
        <f>ROUND((SUM(BE131:BE594)),  2)</f>
        <v>0</v>
      </c>
      <c r="G37" s="39"/>
      <c r="H37" s="39"/>
      <c r="I37" s="166">
        <v>0.20999999999999999</v>
      </c>
      <c r="J37" s="165">
        <f>ROUND(((SUM(BE131:BE594))*I37),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ROUND((SUM(BF131:BF594)),  2)</f>
        <v>0</v>
      </c>
      <c r="G38" s="39"/>
      <c r="H38" s="39"/>
      <c r="I38" s="166">
        <v>0.14999999999999999</v>
      </c>
      <c r="J38" s="165">
        <f>ROUND(((SUM(BF131:BF594))*I38),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ROUND((SUM(BG131:BG594)),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ROUND((SUM(BH131:BH594)),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ROUND((SUM(BI131:BI594)),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316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II/610 TUŘICE - KBEL (BENÁTKY NAD JIZEROU, PRŮTAH)</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310</v>
      </c>
      <c r="D86" s="23"/>
      <c r="E86" s="23"/>
      <c r="F86" s="23"/>
      <c r="G86" s="23"/>
      <c r="H86" s="23"/>
      <c r="I86" s="23"/>
      <c r="J86" s="23"/>
      <c r="K86" s="23"/>
      <c r="L86" s="21"/>
    </row>
    <row r="87" s="1" customFormat="1" ht="16.5" customHeight="1">
      <c r="B87" s="22"/>
      <c r="C87" s="23"/>
      <c r="D87" s="23"/>
      <c r="E87" s="185" t="s">
        <v>311</v>
      </c>
      <c r="F87" s="23"/>
      <c r="G87" s="23"/>
      <c r="H87" s="23"/>
      <c r="I87" s="23"/>
      <c r="J87" s="23"/>
      <c r="K87" s="23"/>
      <c r="L87" s="21"/>
    </row>
    <row r="88" s="1" customFormat="1" ht="12" customHeight="1">
      <c r="B88" s="22"/>
      <c r="C88" s="33" t="s">
        <v>312</v>
      </c>
      <c r="D88" s="23"/>
      <c r="E88" s="23"/>
      <c r="F88" s="23"/>
      <c r="G88" s="23"/>
      <c r="H88" s="23"/>
      <c r="I88" s="23"/>
      <c r="J88" s="23"/>
      <c r="K88" s="23"/>
      <c r="L88" s="21"/>
    </row>
    <row r="89" s="2" customFormat="1" ht="16.5" customHeight="1">
      <c r="A89" s="39"/>
      <c r="B89" s="40"/>
      <c r="C89" s="41"/>
      <c r="D89" s="41"/>
      <c r="E89" s="186" t="s">
        <v>465</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314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101 - II/610 ulice Pražská - KSÚS</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15. 12. 2023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KSÚS Středočeského kraje</v>
      </c>
      <c r="G95" s="41"/>
      <c r="H95" s="41"/>
      <c r="I95" s="33" t="s">
        <v>30</v>
      </c>
      <c r="J95" s="37" t="str">
        <f>E25</f>
        <v>Valbek spol.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317</v>
      </c>
      <c r="D98" s="188"/>
      <c r="E98" s="188"/>
      <c r="F98" s="188"/>
      <c r="G98" s="188"/>
      <c r="H98" s="188"/>
      <c r="I98" s="188"/>
      <c r="J98" s="189" t="s">
        <v>318</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319</v>
      </c>
      <c r="D100" s="41"/>
      <c r="E100" s="41"/>
      <c r="F100" s="41"/>
      <c r="G100" s="41"/>
      <c r="H100" s="41"/>
      <c r="I100" s="41"/>
      <c r="J100" s="111">
        <f>J131</f>
        <v>0</v>
      </c>
      <c r="K100" s="41"/>
      <c r="L100" s="64"/>
      <c r="S100" s="39"/>
      <c r="T100" s="39"/>
      <c r="U100" s="39"/>
      <c r="V100" s="39"/>
      <c r="W100" s="39"/>
      <c r="X100" s="39"/>
      <c r="Y100" s="39"/>
      <c r="Z100" s="39"/>
      <c r="AA100" s="39"/>
      <c r="AB100" s="39"/>
      <c r="AC100" s="39"/>
      <c r="AD100" s="39"/>
      <c r="AE100" s="39"/>
      <c r="AU100" s="18" t="s">
        <v>320</v>
      </c>
    </row>
    <row r="101" s="9" customFormat="1" ht="24.96" customHeight="1">
      <c r="A101" s="9"/>
      <c r="B101" s="191"/>
      <c r="C101" s="192"/>
      <c r="D101" s="193" t="s">
        <v>434</v>
      </c>
      <c r="E101" s="194"/>
      <c r="F101" s="194"/>
      <c r="G101" s="194"/>
      <c r="H101" s="194"/>
      <c r="I101" s="194"/>
      <c r="J101" s="195">
        <f>J132</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435</v>
      </c>
      <c r="E102" s="199"/>
      <c r="F102" s="199"/>
      <c r="G102" s="199"/>
      <c r="H102" s="199"/>
      <c r="I102" s="199"/>
      <c r="J102" s="200">
        <f>J133</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467</v>
      </c>
      <c r="E103" s="199"/>
      <c r="F103" s="199"/>
      <c r="G103" s="199"/>
      <c r="H103" s="199"/>
      <c r="I103" s="199"/>
      <c r="J103" s="200">
        <f>J304</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468</v>
      </c>
      <c r="E104" s="199"/>
      <c r="F104" s="199"/>
      <c r="G104" s="199"/>
      <c r="H104" s="199"/>
      <c r="I104" s="199"/>
      <c r="J104" s="200">
        <f>J445</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469</v>
      </c>
      <c r="E105" s="199"/>
      <c r="F105" s="199"/>
      <c r="G105" s="199"/>
      <c r="H105" s="199"/>
      <c r="I105" s="199"/>
      <c r="J105" s="200">
        <f>J459</f>
        <v>0</v>
      </c>
      <c r="K105" s="133"/>
      <c r="L105" s="201"/>
      <c r="S105" s="10"/>
      <c r="T105" s="10"/>
      <c r="U105" s="10"/>
      <c r="V105" s="10"/>
      <c r="W105" s="10"/>
      <c r="X105" s="10"/>
      <c r="Y105" s="10"/>
      <c r="Z105" s="10"/>
      <c r="AA105" s="10"/>
      <c r="AB105" s="10"/>
      <c r="AC105" s="10"/>
      <c r="AD105" s="10"/>
      <c r="AE105" s="10"/>
    </row>
    <row r="106" s="10" customFormat="1" ht="19.92" customHeight="1">
      <c r="A106" s="10"/>
      <c r="B106" s="197"/>
      <c r="C106" s="133"/>
      <c r="D106" s="198" t="s">
        <v>470</v>
      </c>
      <c r="E106" s="199"/>
      <c r="F106" s="199"/>
      <c r="G106" s="199"/>
      <c r="H106" s="199"/>
      <c r="I106" s="199"/>
      <c r="J106" s="200">
        <f>J544</f>
        <v>0</v>
      </c>
      <c r="K106" s="133"/>
      <c r="L106" s="201"/>
      <c r="S106" s="10"/>
      <c r="T106" s="10"/>
      <c r="U106" s="10"/>
      <c r="V106" s="10"/>
      <c r="W106" s="10"/>
      <c r="X106" s="10"/>
      <c r="Y106" s="10"/>
      <c r="Z106" s="10"/>
      <c r="AA106" s="10"/>
      <c r="AB106" s="10"/>
      <c r="AC106" s="10"/>
      <c r="AD106" s="10"/>
      <c r="AE106" s="10"/>
    </row>
    <row r="107" s="10" customFormat="1" ht="19.92" customHeight="1">
      <c r="A107" s="10"/>
      <c r="B107" s="197"/>
      <c r="C107" s="133"/>
      <c r="D107" s="198" t="s">
        <v>436</v>
      </c>
      <c r="E107" s="199"/>
      <c r="F107" s="199"/>
      <c r="G107" s="199"/>
      <c r="H107" s="199"/>
      <c r="I107" s="199"/>
      <c r="J107" s="200">
        <f>J592</f>
        <v>0</v>
      </c>
      <c r="K107" s="133"/>
      <c r="L107" s="201"/>
      <c r="S107" s="10"/>
      <c r="T107" s="10"/>
      <c r="U107" s="10"/>
      <c r="V107" s="10"/>
      <c r="W107" s="10"/>
      <c r="X107" s="10"/>
      <c r="Y107" s="10"/>
      <c r="Z107" s="10"/>
      <c r="AA107" s="10"/>
      <c r="AB107" s="10"/>
      <c r="AC107" s="10"/>
      <c r="AD107" s="10"/>
      <c r="AE107" s="10"/>
    </row>
    <row r="108" s="2" customFormat="1" ht="21.84"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67"/>
      <c r="C109" s="68"/>
      <c r="D109" s="68"/>
      <c r="E109" s="68"/>
      <c r="F109" s="68"/>
      <c r="G109" s="68"/>
      <c r="H109" s="68"/>
      <c r="I109" s="68"/>
      <c r="J109" s="68"/>
      <c r="K109" s="68"/>
      <c r="L109" s="64"/>
      <c r="S109" s="39"/>
      <c r="T109" s="39"/>
      <c r="U109" s="39"/>
      <c r="V109" s="39"/>
      <c r="W109" s="39"/>
      <c r="X109" s="39"/>
      <c r="Y109" s="39"/>
      <c r="Z109" s="39"/>
      <c r="AA109" s="39"/>
      <c r="AB109" s="39"/>
      <c r="AC109" s="39"/>
      <c r="AD109" s="39"/>
      <c r="AE109" s="39"/>
    </row>
    <row r="113" s="2" customFormat="1" ht="6.96" customHeight="1">
      <c r="A113" s="39"/>
      <c r="B113" s="69"/>
      <c r="C113" s="70"/>
      <c r="D113" s="70"/>
      <c r="E113" s="70"/>
      <c r="F113" s="70"/>
      <c r="G113" s="70"/>
      <c r="H113" s="70"/>
      <c r="I113" s="70"/>
      <c r="J113" s="70"/>
      <c r="K113" s="70"/>
      <c r="L113" s="64"/>
      <c r="S113" s="39"/>
      <c r="T113" s="39"/>
      <c r="U113" s="39"/>
      <c r="V113" s="39"/>
      <c r="W113" s="39"/>
      <c r="X113" s="39"/>
      <c r="Y113" s="39"/>
      <c r="Z113" s="39"/>
      <c r="AA113" s="39"/>
      <c r="AB113" s="39"/>
      <c r="AC113" s="39"/>
      <c r="AD113" s="39"/>
      <c r="AE113" s="39"/>
    </row>
    <row r="114" s="2" customFormat="1" ht="24.96" customHeight="1">
      <c r="A114" s="39"/>
      <c r="B114" s="40"/>
      <c r="C114" s="24" t="s">
        <v>326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16</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185" t="str">
        <f>E7</f>
        <v>II/610 TUŘICE - KBEL (BENÁTKY NAD JIZEROU, PRŮTAH)</v>
      </c>
      <c r="F117" s="33"/>
      <c r="G117" s="33"/>
      <c r="H117" s="33"/>
      <c r="I117" s="41"/>
      <c r="J117" s="41"/>
      <c r="K117" s="41"/>
      <c r="L117" s="64"/>
      <c r="S117" s="39"/>
      <c r="T117" s="39"/>
      <c r="U117" s="39"/>
      <c r="V117" s="39"/>
      <c r="W117" s="39"/>
      <c r="X117" s="39"/>
      <c r="Y117" s="39"/>
      <c r="Z117" s="39"/>
      <c r="AA117" s="39"/>
      <c r="AB117" s="39"/>
      <c r="AC117" s="39"/>
      <c r="AD117" s="39"/>
      <c r="AE117" s="39"/>
    </row>
    <row r="118" s="1" customFormat="1" ht="12" customHeight="1">
      <c r="B118" s="22"/>
      <c r="C118" s="33" t="s">
        <v>310</v>
      </c>
      <c r="D118" s="23"/>
      <c r="E118" s="23"/>
      <c r="F118" s="23"/>
      <c r="G118" s="23"/>
      <c r="H118" s="23"/>
      <c r="I118" s="23"/>
      <c r="J118" s="23"/>
      <c r="K118" s="23"/>
      <c r="L118" s="21"/>
    </row>
    <row r="119" s="1" customFormat="1" ht="16.5" customHeight="1">
      <c r="B119" s="22"/>
      <c r="C119" s="23"/>
      <c r="D119" s="23"/>
      <c r="E119" s="185" t="s">
        <v>311</v>
      </c>
      <c r="F119" s="23"/>
      <c r="G119" s="23"/>
      <c r="H119" s="23"/>
      <c r="I119" s="23"/>
      <c r="J119" s="23"/>
      <c r="K119" s="23"/>
      <c r="L119" s="21"/>
    </row>
    <row r="120" s="1" customFormat="1" ht="12" customHeight="1">
      <c r="B120" s="22"/>
      <c r="C120" s="33" t="s">
        <v>312</v>
      </c>
      <c r="D120" s="23"/>
      <c r="E120" s="23"/>
      <c r="F120" s="23"/>
      <c r="G120" s="23"/>
      <c r="H120" s="23"/>
      <c r="I120" s="23"/>
      <c r="J120" s="23"/>
      <c r="K120" s="23"/>
      <c r="L120" s="21"/>
    </row>
    <row r="121" s="2" customFormat="1" ht="16.5" customHeight="1">
      <c r="A121" s="39"/>
      <c r="B121" s="40"/>
      <c r="C121" s="41"/>
      <c r="D121" s="41"/>
      <c r="E121" s="186" t="s">
        <v>465</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314</v>
      </c>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6.5" customHeight="1">
      <c r="A123" s="39"/>
      <c r="B123" s="40"/>
      <c r="C123" s="41"/>
      <c r="D123" s="41"/>
      <c r="E123" s="77" t="str">
        <f>E13</f>
        <v>101 - II/610 ulice Pražská - KSÚS</v>
      </c>
      <c r="F123" s="41"/>
      <c r="G123" s="41"/>
      <c r="H123" s="41"/>
      <c r="I123" s="41"/>
      <c r="J123" s="41"/>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2" customHeight="1">
      <c r="A125" s="39"/>
      <c r="B125" s="40"/>
      <c r="C125" s="33" t="s">
        <v>20</v>
      </c>
      <c r="D125" s="41"/>
      <c r="E125" s="41"/>
      <c r="F125" s="28" t="str">
        <f>F16</f>
        <v xml:space="preserve"> </v>
      </c>
      <c r="G125" s="41"/>
      <c r="H125" s="41"/>
      <c r="I125" s="33" t="s">
        <v>22</v>
      </c>
      <c r="J125" s="80" t="str">
        <f>IF(J16="","",J16)</f>
        <v>15. 12. 2023</v>
      </c>
      <c r="K125" s="41"/>
      <c r="L125" s="64"/>
      <c r="S125" s="39"/>
      <c r="T125" s="39"/>
      <c r="U125" s="39"/>
      <c r="V125" s="39"/>
      <c r="W125" s="39"/>
      <c r="X125" s="39"/>
      <c r="Y125" s="39"/>
      <c r="Z125" s="39"/>
      <c r="AA125" s="39"/>
      <c r="AB125" s="39"/>
      <c r="AC125" s="39"/>
      <c r="AD125" s="39"/>
      <c r="AE125" s="39"/>
    </row>
    <row r="126" s="2" customFormat="1" ht="6.96"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15.15" customHeight="1">
      <c r="A127" s="39"/>
      <c r="B127" s="40"/>
      <c r="C127" s="33" t="s">
        <v>24</v>
      </c>
      <c r="D127" s="41"/>
      <c r="E127" s="41"/>
      <c r="F127" s="28" t="str">
        <f>E19</f>
        <v>KSÚS Středočeského kraje</v>
      </c>
      <c r="G127" s="41"/>
      <c r="H127" s="41"/>
      <c r="I127" s="33" t="s">
        <v>30</v>
      </c>
      <c r="J127" s="37" t="str">
        <f>E25</f>
        <v>Valbek spol. s.r.o.</v>
      </c>
      <c r="K127" s="41"/>
      <c r="L127" s="64"/>
      <c r="S127" s="39"/>
      <c r="T127" s="39"/>
      <c r="U127" s="39"/>
      <c r="V127" s="39"/>
      <c r="W127" s="39"/>
      <c r="X127" s="39"/>
      <c r="Y127" s="39"/>
      <c r="Z127" s="39"/>
      <c r="AA127" s="39"/>
      <c r="AB127" s="39"/>
      <c r="AC127" s="39"/>
      <c r="AD127" s="39"/>
      <c r="AE127" s="39"/>
    </row>
    <row r="128" s="2" customFormat="1" ht="15.15" customHeight="1">
      <c r="A128" s="39"/>
      <c r="B128" s="40"/>
      <c r="C128" s="33" t="s">
        <v>28</v>
      </c>
      <c r="D128" s="41"/>
      <c r="E128" s="41"/>
      <c r="F128" s="28" t="str">
        <f>IF(E22="","",E22)</f>
        <v>Vyplň údaj</v>
      </c>
      <c r="G128" s="41"/>
      <c r="H128" s="41"/>
      <c r="I128" s="33" t="s">
        <v>33</v>
      </c>
      <c r="J128" s="37" t="str">
        <f>E28</f>
        <v xml:space="preserve"> </v>
      </c>
      <c r="K128" s="41"/>
      <c r="L128" s="64"/>
      <c r="S128" s="39"/>
      <c r="T128" s="39"/>
      <c r="U128" s="39"/>
      <c r="V128" s="39"/>
      <c r="W128" s="39"/>
      <c r="X128" s="39"/>
      <c r="Y128" s="39"/>
      <c r="Z128" s="39"/>
      <c r="AA128" s="39"/>
      <c r="AB128" s="39"/>
      <c r="AC128" s="39"/>
      <c r="AD128" s="39"/>
      <c r="AE128" s="39"/>
    </row>
    <row r="129" s="2" customFormat="1" ht="10.32" customHeight="1">
      <c r="A129" s="39"/>
      <c r="B129" s="40"/>
      <c r="C129" s="41"/>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11" customFormat="1" ht="29.28" customHeight="1">
      <c r="A130" s="202"/>
      <c r="B130" s="203"/>
      <c r="C130" s="204" t="s">
        <v>327</v>
      </c>
      <c r="D130" s="205" t="s">
        <v>61</v>
      </c>
      <c r="E130" s="205" t="s">
        <v>57</v>
      </c>
      <c r="F130" s="205" t="s">
        <v>58</v>
      </c>
      <c r="G130" s="205" t="s">
        <v>328</v>
      </c>
      <c r="H130" s="205" t="s">
        <v>329</v>
      </c>
      <c r="I130" s="205" t="s">
        <v>330</v>
      </c>
      <c r="J130" s="205" t="s">
        <v>318</v>
      </c>
      <c r="K130" s="206" t="s">
        <v>331</v>
      </c>
      <c r="L130" s="207"/>
      <c r="M130" s="101" t="s">
        <v>1</v>
      </c>
      <c r="N130" s="102" t="s">
        <v>40</v>
      </c>
      <c r="O130" s="102" t="s">
        <v>332</v>
      </c>
      <c r="P130" s="102" t="s">
        <v>333</v>
      </c>
      <c r="Q130" s="102" t="s">
        <v>334</v>
      </c>
      <c r="R130" s="102" t="s">
        <v>335</v>
      </c>
      <c r="S130" s="102" t="s">
        <v>336</v>
      </c>
      <c r="T130" s="103" t="s">
        <v>337</v>
      </c>
      <c r="U130" s="202"/>
      <c r="V130" s="202"/>
      <c r="W130" s="202"/>
      <c r="X130" s="202"/>
      <c r="Y130" s="202"/>
      <c r="Z130" s="202"/>
      <c r="AA130" s="202"/>
      <c r="AB130" s="202"/>
      <c r="AC130" s="202"/>
      <c r="AD130" s="202"/>
      <c r="AE130" s="202"/>
    </row>
    <row r="131" s="2" customFormat="1" ht="22.8" customHeight="1">
      <c r="A131" s="39"/>
      <c r="B131" s="40"/>
      <c r="C131" s="108" t="s">
        <v>338</v>
      </c>
      <c r="D131" s="41"/>
      <c r="E131" s="41"/>
      <c r="F131" s="41"/>
      <c r="G131" s="41"/>
      <c r="H131" s="41"/>
      <c r="I131" s="41"/>
      <c r="J131" s="208">
        <f>BK131</f>
        <v>0</v>
      </c>
      <c r="K131" s="41"/>
      <c r="L131" s="45"/>
      <c r="M131" s="104"/>
      <c r="N131" s="209"/>
      <c r="O131" s="105"/>
      <c r="P131" s="210">
        <f>P132</f>
        <v>0</v>
      </c>
      <c r="Q131" s="105"/>
      <c r="R131" s="210">
        <f>R132</f>
        <v>450.13501999999994</v>
      </c>
      <c r="S131" s="105"/>
      <c r="T131" s="211">
        <f>T132</f>
        <v>3184.1420500000004</v>
      </c>
      <c r="U131" s="39"/>
      <c r="V131" s="39"/>
      <c r="W131" s="39"/>
      <c r="X131" s="39"/>
      <c r="Y131" s="39"/>
      <c r="Z131" s="39"/>
      <c r="AA131" s="39"/>
      <c r="AB131" s="39"/>
      <c r="AC131" s="39"/>
      <c r="AD131" s="39"/>
      <c r="AE131" s="39"/>
      <c r="AT131" s="18" t="s">
        <v>75</v>
      </c>
      <c r="AU131" s="18" t="s">
        <v>320</v>
      </c>
      <c r="BK131" s="212">
        <f>BK132</f>
        <v>0</v>
      </c>
    </row>
    <row r="132" s="12" customFormat="1" ht="25.92" customHeight="1">
      <c r="A132" s="12"/>
      <c r="B132" s="213"/>
      <c r="C132" s="214"/>
      <c r="D132" s="215" t="s">
        <v>75</v>
      </c>
      <c r="E132" s="216" t="s">
        <v>437</v>
      </c>
      <c r="F132" s="216" t="s">
        <v>438</v>
      </c>
      <c r="G132" s="214"/>
      <c r="H132" s="214"/>
      <c r="I132" s="217"/>
      <c r="J132" s="218">
        <f>BK132</f>
        <v>0</v>
      </c>
      <c r="K132" s="214"/>
      <c r="L132" s="219"/>
      <c r="M132" s="220"/>
      <c r="N132" s="221"/>
      <c r="O132" s="221"/>
      <c r="P132" s="222">
        <f>P133+P304+P445+P459+P544+P592</f>
        <v>0</v>
      </c>
      <c r="Q132" s="221"/>
      <c r="R132" s="222">
        <f>R133+R304+R445+R459+R544+R592</f>
        <v>450.13501999999994</v>
      </c>
      <c r="S132" s="221"/>
      <c r="T132" s="223">
        <f>T133+T304+T445+T459+T544+T592</f>
        <v>3184.1420500000004</v>
      </c>
      <c r="U132" s="12"/>
      <c r="V132" s="12"/>
      <c r="W132" s="12"/>
      <c r="X132" s="12"/>
      <c r="Y132" s="12"/>
      <c r="Z132" s="12"/>
      <c r="AA132" s="12"/>
      <c r="AB132" s="12"/>
      <c r="AC132" s="12"/>
      <c r="AD132" s="12"/>
      <c r="AE132" s="12"/>
      <c r="AR132" s="224" t="s">
        <v>83</v>
      </c>
      <c r="AT132" s="225" t="s">
        <v>75</v>
      </c>
      <c r="AU132" s="225" t="s">
        <v>76</v>
      </c>
      <c r="AY132" s="224" t="s">
        <v>342</v>
      </c>
      <c r="BK132" s="226">
        <f>BK133+BK304+BK445+BK459+BK544+BK592</f>
        <v>0</v>
      </c>
    </row>
    <row r="133" s="12" customFormat="1" ht="22.8" customHeight="1">
      <c r="A133" s="12"/>
      <c r="B133" s="213"/>
      <c r="C133" s="214"/>
      <c r="D133" s="215" t="s">
        <v>75</v>
      </c>
      <c r="E133" s="246" t="s">
        <v>83</v>
      </c>
      <c r="F133" s="246" t="s">
        <v>439</v>
      </c>
      <c r="G133" s="214"/>
      <c r="H133" s="214"/>
      <c r="I133" s="217"/>
      <c r="J133" s="247">
        <f>BK133</f>
        <v>0</v>
      </c>
      <c r="K133" s="214"/>
      <c r="L133" s="219"/>
      <c r="M133" s="220"/>
      <c r="N133" s="221"/>
      <c r="O133" s="221"/>
      <c r="P133" s="222">
        <f>SUM(P134:P303)</f>
        <v>0</v>
      </c>
      <c r="Q133" s="221"/>
      <c r="R133" s="222">
        <f>SUM(R134:R303)</f>
        <v>9.8944200000000002</v>
      </c>
      <c r="S133" s="221"/>
      <c r="T133" s="223">
        <f>SUM(T134:T303)</f>
        <v>3114.1720500000001</v>
      </c>
      <c r="U133" s="12"/>
      <c r="V133" s="12"/>
      <c r="W133" s="12"/>
      <c r="X133" s="12"/>
      <c r="Y133" s="12"/>
      <c r="Z133" s="12"/>
      <c r="AA133" s="12"/>
      <c r="AB133" s="12"/>
      <c r="AC133" s="12"/>
      <c r="AD133" s="12"/>
      <c r="AE133" s="12"/>
      <c r="AR133" s="224" t="s">
        <v>83</v>
      </c>
      <c r="AT133" s="225" t="s">
        <v>75</v>
      </c>
      <c r="AU133" s="225" t="s">
        <v>83</v>
      </c>
      <c r="AY133" s="224" t="s">
        <v>342</v>
      </c>
      <c r="BK133" s="226">
        <f>SUM(BK134:BK303)</f>
        <v>0</v>
      </c>
    </row>
    <row r="134" s="2" customFormat="1" ht="21.75" customHeight="1">
      <c r="A134" s="39"/>
      <c r="B134" s="40"/>
      <c r="C134" s="227" t="s">
        <v>83</v>
      </c>
      <c r="D134" s="227" t="s">
        <v>343</v>
      </c>
      <c r="E134" s="228" t="s">
        <v>471</v>
      </c>
      <c r="F134" s="229" t="s">
        <v>472</v>
      </c>
      <c r="G134" s="230" t="s">
        <v>473</v>
      </c>
      <c r="H134" s="231">
        <v>76</v>
      </c>
      <c r="I134" s="232"/>
      <c r="J134" s="233">
        <f>ROUND(I134*H134,2)</f>
        <v>0</v>
      </c>
      <c r="K134" s="229" t="s">
        <v>443</v>
      </c>
      <c r="L134" s="45"/>
      <c r="M134" s="234" t="s">
        <v>1</v>
      </c>
      <c r="N134" s="235" t="s">
        <v>41</v>
      </c>
      <c r="O134" s="92"/>
      <c r="P134" s="236">
        <f>O134*H134</f>
        <v>0</v>
      </c>
      <c r="Q134" s="236">
        <v>0</v>
      </c>
      <c r="R134" s="236">
        <f>Q134*H134</f>
        <v>0</v>
      </c>
      <c r="S134" s="236">
        <v>0.184</v>
      </c>
      <c r="T134" s="237">
        <f>S134*H134</f>
        <v>13.984</v>
      </c>
      <c r="U134" s="39"/>
      <c r="V134" s="39"/>
      <c r="W134" s="39"/>
      <c r="X134" s="39"/>
      <c r="Y134" s="39"/>
      <c r="Z134" s="39"/>
      <c r="AA134" s="39"/>
      <c r="AB134" s="39"/>
      <c r="AC134" s="39"/>
      <c r="AD134" s="39"/>
      <c r="AE134" s="39"/>
      <c r="AR134" s="238" t="s">
        <v>360</v>
      </c>
      <c r="AT134" s="238" t="s">
        <v>343</v>
      </c>
      <c r="AU134" s="238" t="s">
        <v>85</v>
      </c>
      <c r="AY134" s="18" t="s">
        <v>342</v>
      </c>
      <c r="BE134" s="239">
        <f>IF(N134="základní",J134,0)</f>
        <v>0</v>
      </c>
      <c r="BF134" s="239">
        <f>IF(N134="snížená",J134,0)</f>
        <v>0</v>
      </c>
      <c r="BG134" s="239">
        <f>IF(N134="zákl. přenesená",J134,0)</f>
        <v>0</v>
      </c>
      <c r="BH134" s="239">
        <f>IF(N134="sníž. přenesená",J134,0)</f>
        <v>0</v>
      </c>
      <c r="BI134" s="239">
        <f>IF(N134="nulová",J134,0)</f>
        <v>0</v>
      </c>
      <c r="BJ134" s="18" t="s">
        <v>83</v>
      </c>
      <c r="BK134" s="239">
        <f>ROUND(I134*H134,2)</f>
        <v>0</v>
      </c>
      <c r="BL134" s="18" t="s">
        <v>360</v>
      </c>
      <c r="BM134" s="238" t="s">
        <v>474</v>
      </c>
    </row>
    <row r="135" s="2" customFormat="1">
      <c r="A135" s="39"/>
      <c r="B135" s="40"/>
      <c r="C135" s="41"/>
      <c r="D135" s="240" t="s">
        <v>349</v>
      </c>
      <c r="E135" s="41"/>
      <c r="F135" s="241" t="s">
        <v>475</v>
      </c>
      <c r="G135" s="41"/>
      <c r="H135" s="41"/>
      <c r="I135" s="242"/>
      <c r="J135" s="41"/>
      <c r="K135" s="41"/>
      <c r="L135" s="45"/>
      <c r="M135" s="243"/>
      <c r="N135" s="244"/>
      <c r="O135" s="92"/>
      <c r="P135" s="92"/>
      <c r="Q135" s="92"/>
      <c r="R135" s="92"/>
      <c r="S135" s="92"/>
      <c r="T135" s="93"/>
      <c r="U135" s="39"/>
      <c r="V135" s="39"/>
      <c r="W135" s="39"/>
      <c r="X135" s="39"/>
      <c r="Y135" s="39"/>
      <c r="Z135" s="39"/>
      <c r="AA135" s="39"/>
      <c r="AB135" s="39"/>
      <c r="AC135" s="39"/>
      <c r="AD135" s="39"/>
      <c r="AE135" s="39"/>
      <c r="AT135" s="18" t="s">
        <v>349</v>
      </c>
      <c r="AU135" s="18" t="s">
        <v>85</v>
      </c>
    </row>
    <row r="136" s="14" customFormat="1">
      <c r="A136" s="14"/>
      <c r="B136" s="263"/>
      <c r="C136" s="264"/>
      <c r="D136" s="240" t="s">
        <v>446</v>
      </c>
      <c r="E136" s="265" t="s">
        <v>1</v>
      </c>
      <c r="F136" s="266" t="s">
        <v>476</v>
      </c>
      <c r="G136" s="264"/>
      <c r="H136" s="265" t="s">
        <v>1</v>
      </c>
      <c r="I136" s="267"/>
      <c r="J136" s="264"/>
      <c r="K136" s="264"/>
      <c r="L136" s="268"/>
      <c r="M136" s="269"/>
      <c r="N136" s="270"/>
      <c r="O136" s="270"/>
      <c r="P136" s="270"/>
      <c r="Q136" s="270"/>
      <c r="R136" s="270"/>
      <c r="S136" s="270"/>
      <c r="T136" s="271"/>
      <c r="U136" s="14"/>
      <c r="V136" s="14"/>
      <c r="W136" s="14"/>
      <c r="X136" s="14"/>
      <c r="Y136" s="14"/>
      <c r="Z136" s="14"/>
      <c r="AA136" s="14"/>
      <c r="AB136" s="14"/>
      <c r="AC136" s="14"/>
      <c r="AD136" s="14"/>
      <c r="AE136" s="14"/>
      <c r="AT136" s="272" t="s">
        <v>446</v>
      </c>
      <c r="AU136" s="272" t="s">
        <v>85</v>
      </c>
      <c r="AV136" s="14" t="s">
        <v>83</v>
      </c>
      <c r="AW136" s="14" t="s">
        <v>32</v>
      </c>
      <c r="AX136" s="14" t="s">
        <v>76</v>
      </c>
      <c r="AY136" s="272" t="s">
        <v>342</v>
      </c>
    </row>
    <row r="137" s="13" customFormat="1">
      <c r="A137" s="13"/>
      <c r="B137" s="252"/>
      <c r="C137" s="253"/>
      <c r="D137" s="240" t="s">
        <v>446</v>
      </c>
      <c r="E137" s="254" t="s">
        <v>1</v>
      </c>
      <c r="F137" s="255" t="s">
        <v>477</v>
      </c>
      <c r="G137" s="253"/>
      <c r="H137" s="256">
        <v>76</v>
      </c>
      <c r="I137" s="257"/>
      <c r="J137" s="253"/>
      <c r="K137" s="253"/>
      <c r="L137" s="258"/>
      <c r="M137" s="259"/>
      <c r="N137" s="260"/>
      <c r="O137" s="260"/>
      <c r="P137" s="260"/>
      <c r="Q137" s="260"/>
      <c r="R137" s="260"/>
      <c r="S137" s="260"/>
      <c r="T137" s="261"/>
      <c r="U137" s="13"/>
      <c r="V137" s="13"/>
      <c r="W137" s="13"/>
      <c r="X137" s="13"/>
      <c r="Y137" s="13"/>
      <c r="Z137" s="13"/>
      <c r="AA137" s="13"/>
      <c r="AB137" s="13"/>
      <c r="AC137" s="13"/>
      <c r="AD137" s="13"/>
      <c r="AE137" s="13"/>
      <c r="AT137" s="262" t="s">
        <v>446</v>
      </c>
      <c r="AU137" s="262" t="s">
        <v>85</v>
      </c>
      <c r="AV137" s="13" t="s">
        <v>85</v>
      </c>
      <c r="AW137" s="13" t="s">
        <v>32</v>
      </c>
      <c r="AX137" s="13" t="s">
        <v>83</v>
      </c>
      <c r="AY137" s="262" t="s">
        <v>342</v>
      </c>
    </row>
    <row r="138" s="2" customFormat="1" ht="16.5" customHeight="1">
      <c r="A138" s="39"/>
      <c r="B138" s="40"/>
      <c r="C138" s="227" t="s">
        <v>85</v>
      </c>
      <c r="D138" s="227" t="s">
        <v>343</v>
      </c>
      <c r="E138" s="228" t="s">
        <v>478</v>
      </c>
      <c r="F138" s="229" t="s">
        <v>479</v>
      </c>
      <c r="G138" s="230" t="s">
        <v>473</v>
      </c>
      <c r="H138" s="231">
        <v>421</v>
      </c>
      <c r="I138" s="232"/>
      <c r="J138" s="233">
        <f>ROUND(I138*H138,2)</f>
        <v>0</v>
      </c>
      <c r="K138" s="229" t="s">
        <v>443</v>
      </c>
      <c r="L138" s="45"/>
      <c r="M138" s="234" t="s">
        <v>1</v>
      </c>
      <c r="N138" s="235" t="s">
        <v>41</v>
      </c>
      <c r="O138" s="92"/>
      <c r="P138" s="236">
        <f>O138*H138</f>
        <v>0</v>
      </c>
      <c r="Q138" s="236">
        <v>0</v>
      </c>
      <c r="R138" s="236">
        <f>Q138*H138</f>
        <v>0</v>
      </c>
      <c r="S138" s="236">
        <v>0.152</v>
      </c>
      <c r="T138" s="237">
        <f>S138*H138</f>
        <v>63.991999999999997</v>
      </c>
      <c r="U138" s="39"/>
      <c r="V138" s="39"/>
      <c r="W138" s="39"/>
      <c r="X138" s="39"/>
      <c r="Y138" s="39"/>
      <c r="Z138" s="39"/>
      <c r="AA138" s="39"/>
      <c r="AB138" s="39"/>
      <c r="AC138" s="39"/>
      <c r="AD138" s="39"/>
      <c r="AE138" s="39"/>
      <c r="AR138" s="238" t="s">
        <v>360</v>
      </c>
      <c r="AT138" s="238" t="s">
        <v>343</v>
      </c>
      <c r="AU138" s="238" t="s">
        <v>85</v>
      </c>
      <c r="AY138" s="18" t="s">
        <v>342</v>
      </c>
      <c r="BE138" s="239">
        <f>IF(N138="základní",J138,0)</f>
        <v>0</v>
      </c>
      <c r="BF138" s="239">
        <f>IF(N138="snížená",J138,0)</f>
        <v>0</v>
      </c>
      <c r="BG138" s="239">
        <f>IF(N138="zákl. přenesená",J138,0)</f>
        <v>0</v>
      </c>
      <c r="BH138" s="239">
        <f>IF(N138="sníž. přenesená",J138,0)</f>
        <v>0</v>
      </c>
      <c r="BI138" s="239">
        <f>IF(N138="nulová",J138,0)</f>
        <v>0</v>
      </c>
      <c r="BJ138" s="18" t="s">
        <v>83</v>
      </c>
      <c r="BK138" s="239">
        <f>ROUND(I138*H138,2)</f>
        <v>0</v>
      </c>
      <c r="BL138" s="18" t="s">
        <v>360</v>
      </c>
      <c r="BM138" s="238" t="s">
        <v>480</v>
      </c>
    </row>
    <row r="139" s="2" customFormat="1">
      <c r="A139" s="39"/>
      <c r="B139" s="40"/>
      <c r="C139" s="41"/>
      <c r="D139" s="240" t="s">
        <v>349</v>
      </c>
      <c r="E139" s="41"/>
      <c r="F139" s="241" t="s">
        <v>481</v>
      </c>
      <c r="G139" s="41"/>
      <c r="H139" s="41"/>
      <c r="I139" s="242"/>
      <c r="J139" s="41"/>
      <c r="K139" s="41"/>
      <c r="L139" s="45"/>
      <c r="M139" s="243"/>
      <c r="N139" s="244"/>
      <c r="O139" s="92"/>
      <c r="P139" s="92"/>
      <c r="Q139" s="92"/>
      <c r="R139" s="92"/>
      <c r="S139" s="92"/>
      <c r="T139" s="93"/>
      <c r="U139" s="39"/>
      <c r="V139" s="39"/>
      <c r="W139" s="39"/>
      <c r="X139" s="39"/>
      <c r="Y139" s="39"/>
      <c r="Z139" s="39"/>
      <c r="AA139" s="39"/>
      <c r="AB139" s="39"/>
      <c r="AC139" s="39"/>
      <c r="AD139" s="39"/>
      <c r="AE139" s="39"/>
      <c r="AT139" s="18" t="s">
        <v>349</v>
      </c>
      <c r="AU139" s="18" t="s">
        <v>85</v>
      </c>
    </row>
    <row r="140" s="14" customFormat="1">
      <c r="A140" s="14"/>
      <c r="B140" s="263"/>
      <c r="C140" s="264"/>
      <c r="D140" s="240" t="s">
        <v>446</v>
      </c>
      <c r="E140" s="265" t="s">
        <v>1</v>
      </c>
      <c r="F140" s="266" t="s">
        <v>482</v>
      </c>
      <c r="G140" s="264"/>
      <c r="H140" s="265" t="s">
        <v>1</v>
      </c>
      <c r="I140" s="267"/>
      <c r="J140" s="264"/>
      <c r="K140" s="264"/>
      <c r="L140" s="268"/>
      <c r="M140" s="269"/>
      <c r="N140" s="270"/>
      <c r="O140" s="270"/>
      <c r="P140" s="270"/>
      <c r="Q140" s="270"/>
      <c r="R140" s="270"/>
      <c r="S140" s="270"/>
      <c r="T140" s="271"/>
      <c r="U140" s="14"/>
      <c r="V140" s="14"/>
      <c r="W140" s="14"/>
      <c r="X140" s="14"/>
      <c r="Y140" s="14"/>
      <c r="Z140" s="14"/>
      <c r="AA140" s="14"/>
      <c r="AB140" s="14"/>
      <c r="AC140" s="14"/>
      <c r="AD140" s="14"/>
      <c r="AE140" s="14"/>
      <c r="AT140" s="272" t="s">
        <v>446</v>
      </c>
      <c r="AU140" s="272" t="s">
        <v>85</v>
      </c>
      <c r="AV140" s="14" t="s">
        <v>83</v>
      </c>
      <c r="AW140" s="14" t="s">
        <v>32</v>
      </c>
      <c r="AX140" s="14" t="s">
        <v>76</v>
      </c>
      <c r="AY140" s="272" t="s">
        <v>342</v>
      </c>
    </row>
    <row r="141" s="13" customFormat="1">
      <c r="A141" s="13"/>
      <c r="B141" s="252"/>
      <c r="C141" s="253"/>
      <c r="D141" s="240" t="s">
        <v>446</v>
      </c>
      <c r="E141" s="254" t="s">
        <v>1</v>
      </c>
      <c r="F141" s="255" t="s">
        <v>483</v>
      </c>
      <c r="G141" s="253"/>
      <c r="H141" s="256">
        <v>421</v>
      </c>
      <c r="I141" s="257"/>
      <c r="J141" s="253"/>
      <c r="K141" s="253"/>
      <c r="L141" s="258"/>
      <c r="M141" s="259"/>
      <c r="N141" s="260"/>
      <c r="O141" s="260"/>
      <c r="P141" s="260"/>
      <c r="Q141" s="260"/>
      <c r="R141" s="260"/>
      <c r="S141" s="260"/>
      <c r="T141" s="261"/>
      <c r="U141" s="13"/>
      <c r="V141" s="13"/>
      <c r="W141" s="13"/>
      <c r="X141" s="13"/>
      <c r="Y141" s="13"/>
      <c r="Z141" s="13"/>
      <c r="AA141" s="13"/>
      <c r="AB141" s="13"/>
      <c r="AC141" s="13"/>
      <c r="AD141" s="13"/>
      <c r="AE141" s="13"/>
      <c r="AT141" s="262" t="s">
        <v>446</v>
      </c>
      <c r="AU141" s="262" t="s">
        <v>85</v>
      </c>
      <c r="AV141" s="13" t="s">
        <v>85</v>
      </c>
      <c r="AW141" s="13" t="s">
        <v>32</v>
      </c>
      <c r="AX141" s="13" t="s">
        <v>83</v>
      </c>
      <c r="AY141" s="262" t="s">
        <v>342</v>
      </c>
    </row>
    <row r="142" s="2" customFormat="1" ht="16.5" customHeight="1">
      <c r="A142" s="39"/>
      <c r="B142" s="40"/>
      <c r="C142" s="227" t="s">
        <v>92</v>
      </c>
      <c r="D142" s="227" t="s">
        <v>343</v>
      </c>
      <c r="E142" s="228" t="s">
        <v>484</v>
      </c>
      <c r="F142" s="229" t="s">
        <v>485</v>
      </c>
      <c r="G142" s="230" t="s">
        <v>473</v>
      </c>
      <c r="H142" s="231">
        <v>3251</v>
      </c>
      <c r="I142" s="232"/>
      <c r="J142" s="233">
        <f>ROUND(I142*H142,2)</f>
        <v>0</v>
      </c>
      <c r="K142" s="229" t="s">
        <v>443</v>
      </c>
      <c r="L142" s="45"/>
      <c r="M142" s="234" t="s">
        <v>1</v>
      </c>
      <c r="N142" s="235" t="s">
        <v>41</v>
      </c>
      <c r="O142" s="92"/>
      <c r="P142" s="236">
        <f>O142*H142</f>
        <v>0</v>
      </c>
      <c r="Q142" s="236">
        <v>0</v>
      </c>
      <c r="R142" s="236">
        <f>Q142*H142</f>
        <v>0</v>
      </c>
      <c r="S142" s="236">
        <v>0.23598</v>
      </c>
      <c r="T142" s="237">
        <f>S142*H142</f>
        <v>767.17097999999999</v>
      </c>
      <c r="U142" s="39"/>
      <c r="V142" s="39"/>
      <c r="W142" s="39"/>
      <c r="X142" s="39"/>
      <c r="Y142" s="39"/>
      <c r="Z142" s="39"/>
      <c r="AA142" s="39"/>
      <c r="AB142" s="39"/>
      <c r="AC142" s="39"/>
      <c r="AD142" s="39"/>
      <c r="AE142" s="39"/>
      <c r="AR142" s="238" t="s">
        <v>360</v>
      </c>
      <c r="AT142" s="238" t="s">
        <v>343</v>
      </c>
      <c r="AU142" s="238" t="s">
        <v>85</v>
      </c>
      <c r="AY142" s="18" t="s">
        <v>342</v>
      </c>
      <c r="BE142" s="239">
        <f>IF(N142="základní",J142,0)</f>
        <v>0</v>
      </c>
      <c r="BF142" s="239">
        <f>IF(N142="snížená",J142,0)</f>
        <v>0</v>
      </c>
      <c r="BG142" s="239">
        <f>IF(N142="zákl. přenesená",J142,0)</f>
        <v>0</v>
      </c>
      <c r="BH142" s="239">
        <f>IF(N142="sníž. přenesená",J142,0)</f>
        <v>0</v>
      </c>
      <c r="BI142" s="239">
        <f>IF(N142="nulová",J142,0)</f>
        <v>0</v>
      </c>
      <c r="BJ142" s="18" t="s">
        <v>83</v>
      </c>
      <c r="BK142" s="239">
        <f>ROUND(I142*H142,2)</f>
        <v>0</v>
      </c>
      <c r="BL142" s="18" t="s">
        <v>360</v>
      </c>
      <c r="BM142" s="238" t="s">
        <v>486</v>
      </c>
    </row>
    <row r="143" s="2" customFormat="1">
      <c r="A143" s="39"/>
      <c r="B143" s="40"/>
      <c r="C143" s="41"/>
      <c r="D143" s="240" t="s">
        <v>349</v>
      </c>
      <c r="E143" s="41"/>
      <c r="F143" s="241" t="s">
        <v>487</v>
      </c>
      <c r="G143" s="41"/>
      <c r="H143" s="41"/>
      <c r="I143" s="242"/>
      <c r="J143" s="41"/>
      <c r="K143" s="41"/>
      <c r="L143" s="45"/>
      <c r="M143" s="243"/>
      <c r="N143" s="244"/>
      <c r="O143" s="92"/>
      <c r="P143" s="92"/>
      <c r="Q143" s="92"/>
      <c r="R143" s="92"/>
      <c r="S143" s="92"/>
      <c r="T143" s="93"/>
      <c r="U143" s="39"/>
      <c r="V143" s="39"/>
      <c r="W143" s="39"/>
      <c r="X143" s="39"/>
      <c r="Y143" s="39"/>
      <c r="Z143" s="39"/>
      <c r="AA143" s="39"/>
      <c r="AB143" s="39"/>
      <c r="AC143" s="39"/>
      <c r="AD143" s="39"/>
      <c r="AE143" s="39"/>
      <c r="AT143" s="18" t="s">
        <v>349</v>
      </c>
      <c r="AU143" s="18" t="s">
        <v>85</v>
      </c>
    </row>
    <row r="144" s="14" customFormat="1">
      <c r="A144" s="14"/>
      <c r="B144" s="263"/>
      <c r="C144" s="264"/>
      <c r="D144" s="240" t="s">
        <v>446</v>
      </c>
      <c r="E144" s="265" t="s">
        <v>1</v>
      </c>
      <c r="F144" s="266" t="s">
        <v>488</v>
      </c>
      <c r="G144" s="264"/>
      <c r="H144" s="265" t="s">
        <v>1</v>
      </c>
      <c r="I144" s="267"/>
      <c r="J144" s="264"/>
      <c r="K144" s="264"/>
      <c r="L144" s="268"/>
      <c r="M144" s="269"/>
      <c r="N144" s="270"/>
      <c r="O144" s="270"/>
      <c r="P144" s="270"/>
      <c r="Q144" s="270"/>
      <c r="R144" s="270"/>
      <c r="S144" s="270"/>
      <c r="T144" s="271"/>
      <c r="U144" s="14"/>
      <c r="V144" s="14"/>
      <c r="W144" s="14"/>
      <c r="X144" s="14"/>
      <c r="Y144" s="14"/>
      <c r="Z144" s="14"/>
      <c r="AA144" s="14"/>
      <c r="AB144" s="14"/>
      <c r="AC144" s="14"/>
      <c r="AD144" s="14"/>
      <c r="AE144" s="14"/>
      <c r="AT144" s="272" t="s">
        <v>446</v>
      </c>
      <c r="AU144" s="272" t="s">
        <v>85</v>
      </c>
      <c r="AV144" s="14" t="s">
        <v>83</v>
      </c>
      <c r="AW144" s="14" t="s">
        <v>32</v>
      </c>
      <c r="AX144" s="14" t="s">
        <v>76</v>
      </c>
      <c r="AY144" s="272" t="s">
        <v>342</v>
      </c>
    </row>
    <row r="145" s="13" customFormat="1">
      <c r="A145" s="13"/>
      <c r="B145" s="252"/>
      <c r="C145" s="253"/>
      <c r="D145" s="240" t="s">
        <v>446</v>
      </c>
      <c r="E145" s="254" t="s">
        <v>1</v>
      </c>
      <c r="F145" s="255" t="s">
        <v>489</v>
      </c>
      <c r="G145" s="253"/>
      <c r="H145" s="256">
        <v>618</v>
      </c>
      <c r="I145" s="257"/>
      <c r="J145" s="253"/>
      <c r="K145" s="253"/>
      <c r="L145" s="258"/>
      <c r="M145" s="259"/>
      <c r="N145" s="260"/>
      <c r="O145" s="260"/>
      <c r="P145" s="260"/>
      <c r="Q145" s="260"/>
      <c r="R145" s="260"/>
      <c r="S145" s="260"/>
      <c r="T145" s="261"/>
      <c r="U145" s="13"/>
      <c r="V145" s="13"/>
      <c r="W145" s="13"/>
      <c r="X145" s="13"/>
      <c r="Y145" s="13"/>
      <c r="Z145" s="13"/>
      <c r="AA145" s="13"/>
      <c r="AB145" s="13"/>
      <c r="AC145" s="13"/>
      <c r="AD145" s="13"/>
      <c r="AE145" s="13"/>
      <c r="AT145" s="262" t="s">
        <v>446</v>
      </c>
      <c r="AU145" s="262" t="s">
        <v>85</v>
      </c>
      <c r="AV145" s="13" t="s">
        <v>85</v>
      </c>
      <c r="AW145" s="13" t="s">
        <v>32</v>
      </c>
      <c r="AX145" s="13" t="s">
        <v>76</v>
      </c>
      <c r="AY145" s="262" t="s">
        <v>342</v>
      </c>
    </row>
    <row r="146" s="14" customFormat="1">
      <c r="A146" s="14"/>
      <c r="B146" s="263"/>
      <c r="C146" s="264"/>
      <c r="D146" s="240" t="s">
        <v>446</v>
      </c>
      <c r="E146" s="265" t="s">
        <v>1</v>
      </c>
      <c r="F146" s="266" t="s">
        <v>490</v>
      </c>
      <c r="G146" s="264"/>
      <c r="H146" s="265" t="s">
        <v>1</v>
      </c>
      <c r="I146" s="267"/>
      <c r="J146" s="264"/>
      <c r="K146" s="264"/>
      <c r="L146" s="268"/>
      <c r="M146" s="269"/>
      <c r="N146" s="270"/>
      <c r="O146" s="270"/>
      <c r="P146" s="270"/>
      <c r="Q146" s="270"/>
      <c r="R146" s="270"/>
      <c r="S146" s="270"/>
      <c r="T146" s="271"/>
      <c r="U146" s="14"/>
      <c r="V146" s="14"/>
      <c r="W146" s="14"/>
      <c r="X146" s="14"/>
      <c r="Y146" s="14"/>
      <c r="Z146" s="14"/>
      <c r="AA146" s="14"/>
      <c r="AB146" s="14"/>
      <c r="AC146" s="14"/>
      <c r="AD146" s="14"/>
      <c r="AE146" s="14"/>
      <c r="AT146" s="272" t="s">
        <v>446</v>
      </c>
      <c r="AU146" s="272" t="s">
        <v>85</v>
      </c>
      <c r="AV146" s="14" t="s">
        <v>83</v>
      </c>
      <c r="AW146" s="14" t="s">
        <v>32</v>
      </c>
      <c r="AX146" s="14" t="s">
        <v>76</v>
      </c>
      <c r="AY146" s="272" t="s">
        <v>342</v>
      </c>
    </row>
    <row r="147" s="13" customFormat="1">
      <c r="A147" s="13"/>
      <c r="B147" s="252"/>
      <c r="C147" s="253"/>
      <c r="D147" s="240" t="s">
        <v>446</v>
      </c>
      <c r="E147" s="254" t="s">
        <v>1</v>
      </c>
      <c r="F147" s="255" t="s">
        <v>491</v>
      </c>
      <c r="G147" s="253"/>
      <c r="H147" s="256">
        <v>279</v>
      </c>
      <c r="I147" s="257"/>
      <c r="J147" s="253"/>
      <c r="K147" s="253"/>
      <c r="L147" s="258"/>
      <c r="M147" s="259"/>
      <c r="N147" s="260"/>
      <c r="O147" s="260"/>
      <c r="P147" s="260"/>
      <c r="Q147" s="260"/>
      <c r="R147" s="260"/>
      <c r="S147" s="260"/>
      <c r="T147" s="261"/>
      <c r="U147" s="13"/>
      <c r="V147" s="13"/>
      <c r="W147" s="13"/>
      <c r="X147" s="13"/>
      <c r="Y147" s="13"/>
      <c r="Z147" s="13"/>
      <c r="AA147" s="13"/>
      <c r="AB147" s="13"/>
      <c r="AC147" s="13"/>
      <c r="AD147" s="13"/>
      <c r="AE147" s="13"/>
      <c r="AT147" s="262" t="s">
        <v>446</v>
      </c>
      <c r="AU147" s="262" t="s">
        <v>85</v>
      </c>
      <c r="AV147" s="13" t="s">
        <v>85</v>
      </c>
      <c r="AW147" s="13" t="s">
        <v>32</v>
      </c>
      <c r="AX147" s="13" t="s">
        <v>76</v>
      </c>
      <c r="AY147" s="262" t="s">
        <v>342</v>
      </c>
    </row>
    <row r="148" s="15" customFormat="1">
      <c r="A148" s="15"/>
      <c r="B148" s="273"/>
      <c r="C148" s="274"/>
      <c r="D148" s="240" t="s">
        <v>446</v>
      </c>
      <c r="E148" s="275" t="s">
        <v>1</v>
      </c>
      <c r="F148" s="276" t="s">
        <v>492</v>
      </c>
      <c r="G148" s="274"/>
      <c r="H148" s="277">
        <v>897</v>
      </c>
      <c r="I148" s="278"/>
      <c r="J148" s="274"/>
      <c r="K148" s="274"/>
      <c r="L148" s="279"/>
      <c r="M148" s="280"/>
      <c r="N148" s="281"/>
      <c r="O148" s="281"/>
      <c r="P148" s="281"/>
      <c r="Q148" s="281"/>
      <c r="R148" s="281"/>
      <c r="S148" s="281"/>
      <c r="T148" s="282"/>
      <c r="U148" s="15"/>
      <c r="V148" s="15"/>
      <c r="W148" s="15"/>
      <c r="X148" s="15"/>
      <c r="Y148" s="15"/>
      <c r="Z148" s="15"/>
      <c r="AA148" s="15"/>
      <c r="AB148" s="15"/>
      <c r="AC148" s="15"/>
      <c r="AD148" s="15"/>
      <c r="AE148" s="15"/>
      <c r="AT148" s="283" t="s">
        <v>446</v>
      </c>
      <c r="AU148" s="283" t="s">
        <v>85</v>
      </c>
      <c r="AV148" s="15" t="s">
        <v>92</v>
      </c>
      <c r="AW148" s="15" t="s">
        <v>32</v>
      </c>
      <c r="AX148" s="15" t="s">
        <v>76</v>
      </c>
      <c r="AY148" s="283" t="s">
        <v>342</v>
      </c>
    </row>
    <row r="149" s="14" customFormat="1">
      <c r="A149" s="14"/>
      <c r="B149" s="263"/>
      <c r="C149" s="264"/>
      <c r="D149" s="240" t="s">
        <v>446</v>
      </c>
      <c r="E149" s="265" t="s">
        <v>1</v>
      </c>
      <c r="F149" s="266" t="s">
        <v>493</v>
      </c>
      <c r="G149" s="264"/>
      <c r="H149" s="265" t="s">
        <v>1</v>
      </c>
      <c r="I149" s="267"/>
      <c r="J149" s="264"/>
      <c r="K149" s="264"/>
      <c r="L149" s="268"/>
      <c r="M149" s="269"/>
      <c r="N149" s="270"/>
      <c r="O149" s="270"/>
      <c r="P149" s="270"/>
      <c r="Q149" s="270"/>
      <c r="R149" s="270"/>
      <c r="S149" s="270"/>
      <c r="T149" s="271"/>
      <c r="U149" s="14"/>
      <c r="V149" s="14"/>
      <c r="W149" s="14"/>
      <c r="X149" s="14"/>
      <c r="Y149" s="14"/>
      <c r="Z149" s="14"/>
      <c r="AA149" s="14"/>
      <c r="AB149" s="14"/>
      <c r="AC149" s="14"/>
      <c r="AD149" s="14"/>
      <c r="AE149" s="14"/>
      <c r="AT149" s="272" t="s">
        <v>446</v>
      </c>
      <c r="AU149" s="272" t="s">
        <v>85</v>
      </c>
      <c r="AV149" s="14" t="s">
        <v>83</v>
      </c>
      <c r="AW149" s="14" t="s">
        <v>32</v>
      </c>
      <c r="AX149" s="14" t="s">
        <v>76</v>
      </c>
      <c r="AY149" s="272" t="s">
        <v>342</v>
      </c>
    </row>
    <row r="150" s="14" customFormat="1">
      <c r="A150" s="14"/>
      <c r="B150" s="263"/>
      <c r="C150" s="264"/>
      <c r="D150" s="240" t="s">
        <v>446</v>
      </c>
      <c r="E150" s="265" t="s">
        <v>1</v>
      </c>
      <c r="F150" s="266" t="s">
        <v>494</v>
      </c>
      <c r="G150" s="264"/>
      <c r="H150" s="265" t="s">
        <v>1</v>
      </c>
      <c r="I150" s="267"/>
      <c r="J150" s="264"/>
      <c r="K150" s="264"/>
      <c r="L150" s="268"/>
      <c r="M150" s="269"/>
      <c r="N150" s="270"/>
      <c r="O150" s="270"/>
      <c r="P150" s="270"/>
      <c r="Q150" s="270"/>
      <c r="R150" s="270"/>
      <c r="S150" s="270"/>
      <c r="T150" s="271"/>
      <c r="U150" s="14"/>
      <c r="V150" s="14"/>
      <c r="W150" s="14"/>
      <c r="X150" s="14"/>
      <c r="Y150" s="14"/>
      <c r="Z150" s="14"/>
      <c r="AA150" s="14"/>
      <c r="AB150" s="14"/>
      <c r="AC150" s="14"/>
      <c r="AD150" s="14"/>
      <c r="AE150" s="14"/>
      <c r="AT150" s="272" t="s">
        <v>446</v>
      </c>
      <c r="AU150" s="272" t="s">
        <v>85</v>
      </c>
      <c r="AV150" s="14" t="s">
        <v>83</v>
      </c>
      <c r="AW150" s="14" t="s">
        <v>32</v>
      </c>
      <c r="AX150" s="14" t="s">
        <v>76</v>
      </c>
      <c r="AY150" s="272" t="s">
        <v>342</v>
      </c>
    </row>
    <row r="151" s="13" customFormat="1">
      <c r="A151" s="13"/>
      <c r="B151" s="252"/>
      <c r="C151" s="253"/>
      <c r="D151" s="240" t="s">
        <v>446</v>
      </c>
      <c r="E151" s="254" t="s">
        <v>1</v>
      </c>
      <c r="F151" s="255" t="s">
        <v>495</v>
      </c>
      <c r="G151" s="253"/>
      <c r="H151" s="256">
        <v>1503</v>
      </c>
      <c r="I151" s="257"/>
      <c r="J151" s="253"/>
      <c r="K151" s="253"/>
      <c r="L151" s="258"/>
      <c r="M151" s="259"/>
      <c r="N151" s="260"/>
      <c r="O151" s="260"/>
      <c r="P151" s="260"/>
      <c r="Q151" s="260"/>
      <c r="R151" s="260"/>
      <c r="S151" s="260"/>
      <c r="T151" s="261"/>
      <c r="U151" s="13"/>
      <c r="V151" s="13"/>
      <c r="W151" s="13"/>
      <c r="X151" s="13"/>
      <c r="Y151" s="13"/>
      <c r="Z151" s="13"/>
      <c r="AA151" s="13"/>
      <c r="AB151" s="13"/>
      <c r="AC151" s="13"/>
      <c r="AD151" s="13"/>
      <c r="AE151" s="13"/>
      <c r="AT151" s="262" t="s">
        <v>446</v>
      </c>
      <c r="AU151" s="262" t="s">
        <v>85</v>
      </c>
      <c r="AV151" s="13" t="s">
        <v>85</v>
      </c>
      <c r="AW151" s="13" t="s">
        <v>32</v>
      </c>
      <c r="AX151" s="13" t="s">
        <v>76</v>
      </c>
      <c r="AY151" s="262" t="s">
        <v>342</v>
      </c>
    </row>
    <row r="152" s="13" customFormat="1">
      <c r="A152" s="13"/>
      <c r="B152" s="252"/>
      <c r="C152" s="253"/>
      <c r="D152" s="240" t="s">
        <v>446</v>
      </c>
      <c r="E152" s="254" t="s">
        <v>1</v>
      </c>
      <c r="F152" s="255" t="s">
        <v>496</v>
      </c>
      <c r="G152" s="253"/>
      <c r="H152" s="256">
        <v>486</v>
      </c>
      <c r="I152" s="257"/>
      <c r="J152" s="253"/>
      <c r="K152" s="253"/>
      <c r="L152" s="258"/>
      <c r="M152" s="259"/>
      <c r="N152" s="260"/>
      <c r="O152" s="260"/>
      <c r="P152" s="260"/>
      <c r="Q152" s="260"/>
      <c r="R152" s="260"/>
      <c r="S152" s="260"/>
      <c r="T152" s="261"/>
      <c r="U152" s="13"/>
      <c r="V152" s="13"/>
      <c r="W152" s="13"/>
      <c r="X152" s="13"/>
      <c r="Y152" s="13"/>
      <c r="Z152" s="13"/>
      <c r="AA152" s="13"/>
      <c r="AB152" s="13"/>
      <c r="AC152" s="13"/>
      <c r="AD152" s="13"/>
      <c r="AE152" s="13"/>
      <c r="AT152" s="262" t="s">
        <v>446</v>
      </c>
      <c r="AU152" s="262" t="s">
        <v>85</v>
      </c>
      <c r="AV152" s="13" t="s">
        <v>85</v>
      </c>
      <c r="AW152" s="13" t="s">
        <v>32</v>
      </c>
      <c r="AX152" s="13" t="s">
        <v>76</v>
      </c>
      <c r="AY152" s="262" t="s">
        <v>342</v>
      </c>
    </row>
    <row r="153" s="13" customFormat="1">
      <c r="A153" s="13"/>
      <c r="B153" s="252"/>
      <c r="C153" s="253"/>
      <c r="D153" s="240" t="s">
        <v>446</v>
      </c>
      <c r="E153" s="254" t="s">
        <v>1</v>
      </c>
      <c r="F153" s="255" t="s">
        <v>497</v>
      </c>
      <c r="G153" s="253"/>
      <c r="H153" s="256">
        <v>250</v>
      </c>
      <c r="I153" s="257"/>
      <c r="J153" s="253"/>
      <c r="K153" s="253"/>
      <c r="L153" s="258"/>
      <c r="M153" s="259"/>
      <c r="N153" s="260"/>
      <c r="O153" s="260"/>
      <c r="P153" s="260"/>
      <c r="Q153" s="260"/>
      <c r="R153" s="260"/>
      <c r="S153" s="260"/>
      <c r="T153" s="261"/>
      <c r="U153" s="13"/>
      <c r="V153" s="13"/>
      <c r="W153" s="13"/>
      <c r="X153" s="13"/>
      <c r="Y153" s="13"/>
      <c r="Z153" s="13"/>
      <c r="AA153" s="13"/>
      <c r="AB153" s="13"/>
      <c r="AC153" s="13"/>
      <c r="AD153" s="13"/>
      <c r="AE153" s="13"/>
      <c r="AT153" s="262" t="s">
        <v>446</v>
      </c>
      <c r="AU153" s="262" t="s">
        <v>85</v>
      </c>
      <c r="AV153" s="13" t="s">
        <v>85</v>
      </c>
      <c r="AW153" s="13" t="s">
        <v>32</v>
      </c>
      <c r="AX153" s="13" t="s">
        <v>76</v>
      </c>
      <c r="AY153" s="262" t="s">
        <v>342</v>
      </c>
    </row>
    <row r="154" s="15" customFormat="1">
      <c r="A154" s="15"/>
      <c r="B154" s="273"/>
      <c r="C154" s="274"/>
      <c r="D154" s="240" t="s">
        <v>446</v>
      </c>
      <c r="E154" s="275" t="s">
        <v>1</v>
      </c>
      <c r="F154" s="276" t="s">
        <v>492</v>
      </c>
      <c r="G154" s="274"/>
      <c r="H154" s="277">
        <v>2239</v>
      </c>
      <c r="I154" s="278"/>
      <c r="J154" s="274"/>
      <c r="K154" s="274"/>
      <c r="L154" s="279"/>
      <c r="M154" s="280"/>
      <c r="N154" s="281"/>
      <c r="O154" s="281"/>
      <c r="P154" s="281"/>
      <c r="Q154" s="281"/>
      <c r="R154" s="281"/>
      <c r="S154" s="281"/>
      <c r="T154" s="282"/>
      <c r="U154" s="15"/>
      <c r="V154" s="15"/>
      <c r="W154" s="15"/>
      <c r="X154" s="15"/>
      <c r="Y154" s="15"/>
      <c r="Z154" s="15"/>
      <c r="AA154" s="15"/>
      <c r="AB154" s="15"/>
      <c r="AC154" s="15"/>
      <c r="AD154" s="15"/>
      <c r="AE154" s="15"/>
      <c r="AT154" s="283" t="s">
        <v>446</v>
      </c>
      <c r="AU154" s="283" t="s">
        <v>85</v>
      </c>
      <c r="AV154" s="15" t="s">
        <v>92</v>
      </c>
      <c r="AW154" s="15" t="s">
        <v>32</v>
      </c>
      <c r="AX154" s="15" t="s">
        <v>76</v>
      </c>
      <c r="AY154" s="283" t="s">
        <v>342</v>
      </c>
    </row>
    <row r="155" s="14" customFormat="1">
      <c r="A155" s="14"/>
      <c r="B155" s="263"/>
      <c r="C155" s="264"/>
      <c r="D155" s="240" t="s">
        <v>446</v>
      </c>
      <c r="E155" s="265" t="s">
        <v>1</v>
      </c>
      <c r="F155" s="266" t="s">
        <v>493</v>
      </c>
      <c r="G155" s="264"/>
      <c r="H155" s="265" t="s">
        <v>1</v>
      </c>
      <c r="I155" s="267"/>
      <c r="J155" s="264"/>
      <c r="K155" s="264"/>
      <c r="L155" s="268"/>
      <c r="M155" s="269"/>
      <c r="N155" s="270"/>
      <c r="O155" s="270"/>
      <c r="P155" s="270"/>
      <c r="Q155" s="270"/>
      <c r="R155" s="270"/>
      <c r="S155" s="270"/>
      <c r="T155" s="271"/>
      <c r="U155" s="14"/>
      <c r="V155" s="14"/>
      <c r="W155" s="14"/>
      <c r="X155" s="14"/>
      <c r="Y155" s="14"/>
      <c r="Z155" s="14"/>
      <c r="AA155" s="14"/>
      <c r="AB155" s="14"/>
      <c r="AC155" s="14"/>
      <c r="AD155" s="14"/>
      <c r="AE155" s="14"/>
      <c r="AT155" s="272" t="s">
        <v>446</v>
      </c>
      <c r="AU155" s="272" t="s">
        <v>85</v>
      </c>
      <c r="AV155" s="14" t="s">
        <v>83</v>
      </c>
      <c r="AW155" s="14" t="s">
        <v>32</v>
      </c>
      <c r="AX155" s="14" t="s">
        <v>76</v>
      </c>
      <c r="AY155" s="272" t="s">
        <v>342</v>
      </c>
    </row>
    <row r="156" s="14" customFormat="1">
      <c r="A156" s="14"/>
      <c r="B156" s="263"/>
      <c r="C156" s="264"/>
      <c r="D156" s="240" t="s">
        <v>446</v>
      </c>
      <c r="E156" s="265" t="s">
        <v>1</v>
      </c>
      <c r="F156" s="266" t="s">
        <v>498</v>
      </c>
      <c r="G156" s="264"/>
      <c r="H156" s="265" t="s">
        <v>1</v>
      </c>
      <c r="I156" s="267"/>
      <c r="J156" s="264"/>
      <c r="K156" s="264"/>
      <c r="L156" s="268"/>
      <c r="M156" s="269"/>
      <c r="N156" s="270"/>
      <c r="O156" s="270"/>
      <c r="P156" s="270"/>
      <c r="Q156" s="270"/>
      <c r="R156" s="270"/>
      <c r="S156" s="270"/>
      <c r="T156" s="271"/>
      <c r="U156" s="14"/>
      <c r="V156" s="14"/>
      <c r="W156" s="14"/>
      <c r="X156" s="14"/>
      <c r="Y156" s="14"/>
      <c r="Z156" s="14"/>
      <c r="AA156" s="14"/>
      <c r="AB156" s="14"/>
      <c r="AC156" s="14"/>
      <c r="AD156" s="14"/>
      <c r="AE156" s="14"/>
      <c r="AT156" s="272" t="s">
        <v>446</v>
      </c>
      <c r="AU156" s="272" t="s">
        <v>85</v>
      </c>
      <c r="AV156" s="14" t="s">
        <v>83</v>
      </c>
      <c r="AW156" s="14" t="s">
        <v>32</v>
      </c>
      <c r="AX156" s="14" t="s">
        <v>76</v>
      </c>
      <c r="AY156" s="272" t="s">
        <v>342</v>
      </c>
    </row>
    <row r="157" s="13" customFormat="1">
      <c r="A157" s="13"/>
      <c r="B157" s="252"/>
      <c r="C157" s="253"/>
      <c r="D157" s="240" t="s">
        <v>446</v>
      </c>
      <c r="E157" s="254" t="s">
        <v>1</v>
      </c>
      <c r="F157" s="255" t="s">
        <v>499</v>
      </c>
      <c r="G157" s="253"/>
      <c r="H157" s="256">
        <v>115</v>
      </c>
      <c r="I157" s="257"/>
      <c r="J157" s="253"/>
      <c r="K157" s="253"/>
      <c r="L157" s="258"/>
      <c r="M157" s="259"/>
      <c r="N157" s="260"/>
      <c r="O157" s="260"/>
      <c r="P157" s="260"/>
      <c r="Q157" s="260"/>
      <c r="R157" s="260"/>
      <c r="S157" s="260"/>
      <c r="T157" s="261"/>
      <c r="U157" s="13"/>
      <c r="V157" s="13"/>
      <c r="W157" s="13"/>
      <c r="X157" s="13"/>
      <c r="Y157" s="13"/>
      <c r="Z157" s="13"/>
      <c r="AA157" s="13"/>
      <c r="AB157" s="13"/>
      <c r="AC157" s="13"/>
      <c r="AD157" s="13"/>
      <c r="AE157" s="13"/>
      <c r="AT157" s="262" t="s">
        <v>446</v>
      </c>
      <c r="AU157" s="262" t="s">
        <v>85</v>
      </c>
      <c r="AV157" s="13" t="s">
        <v>85</v>
      </c>
      <c r="AW157" s="13" t="s">
        <v>32</v>
      </c>
      <c r="AX157" s="13" t="s">
        <v>76</v>
      </c>
      <c r="AY157" s="262" t="s">
        <v>342</v>
      </c>
    </row>
    <row r="158" s="15" customFormat="1">
      <c r="A158" s="15"/>
      <c r="B158" s="273"/>
      <c r="C158" s="274"/>
      <c r="D158" s="240" t="s">
        <v>446</v>
      </c>
      <c r="E158" s="275" t="s">
        <v>1</v>
      </c>
      <c r="F158" s="276" t="s">
        <v>492</v>
      </c>
      <c r="G158" s="274"/>
      <c r="H158" s="277">
        <v>115</v>
      </c>
      <c r="I158" s="278"/>
      <c r="J158" s="274"/>
      <c r="K158" s="274"/>
      <c r="L158" s="279"/>
      <c r="M158" s="280"/>
      <c r="N158" s="281"/>
      <c r="O158" s="281"/>
      <c r="P158" s="281"/>
      <c r="Q158" s="281"/>
      <c r="R158" s="281"/>
      <c r="S158" s="281"/>
      <c r="T158" s="282"/>
      <c r="U158" s="15"/>
      <c r="V158" s="15"/>
      <c r="W158" s="15"/>
      <c r="X158" s="15"/>
      <c r="Y158" s="15"/>
      <c r="Z158" s="15"/>
      <c r="AA158" s="15"/>
      <c r="AB158" s="15"/>
      <c r="AC158" s="15"/>
      <c r="AD158" s="15"/>
      <c r="AE158" s="15"/>
      <c r="AT158" s="283" t="s">
        <v>446</v>
      </c>
      <c r="AU158" s="283" t="s">
        <v>85</v>
      </c>
      <c r="AV158" s="15" t="s">
        <v>92</v>
      </c>
      <c r="AW158" s="15" t="s">
        <v>32</v>
      </c>
      <c r="AX158" s="15" t="s">
        <v>76</v>
      </c>
      <c r="AY158" s="283" t="s">
        <v>342</v>
      </c>
    </row>
    <row r="159" s="16" customFormat="1">
      <c r="A159" s="16"/>
      <c r="B159" s="284"/>
      <c r="C159" s="285"/>
      <c r="D159" s="240" t="s">
        <v>446</v>
      </c>
      <c r="E159" s="286" t="s">
        <v>1</v>
      </c>
      <c r="F159" s="287" t="s">
        <v>500</v>
      </c>
      <c r="G159" s="285"/>
      <c r="H159" s="288">
        <v>3251</v>
      </c>
      <c r="I159" s="289"/>
      <c r="J159" s="285"/>
      <c r="K159" s="285"/>
      <c r="L159" s="290"/>
      <c r="M159" s="291"/>
      <c r="N159" s="292"/>
      <c r="O159" s="292"/>
      <c r="P159" s="292"/>
      <c r="Q159" s="292"/>
      <c r="R159" s="292"/>
      <c r="S159" s="292"/>
      <c r="T159" s="293"/>
      <c r="U159" s="16"/>
      <c r="V159" s="16"/>
      <c r="W159" s="16"/>
      <c r="X159" s="16"/>
      <c r="Y159" s="16"/>
      <c r="Z159" s="16"/>
      <c r="AA159" s="16"/>
      <c r="AB159" s="16"/>
      <c r="AC159" s="16"/>
      <c r="AD159" s="16"/>
      <c r="AE159" s="16"/>
      <c r="AT159" s="294" t="s">
        <v>446</v>
      </c>
      <c r="AU159" s="294" t="s">
        <v>85</v>
      </c>
      <c r="AV159" s="16" t="s">
        <v>360</v>
      </c>
      <c r="AW159" s="16" t="s">
        <v>32</v>
      </c>
      <c r="AX159" s="16" t="s">
        <v>83</v>
      </c>
      <c r="AY159" s="294" t="s">
        <v>342</v>
      </c>
    </row>
    <row r="160" s="2" customFormat="1" ht="16.5" customHeight="1">
      <c r="A160" s="39"/>
      <c r="B160" s="40"/>
      <c r="C160" s="227" t="s">
        <v>360</v>
      </c>
      <c r="D160" s="227" t="s">
        <v>343</v>
      </c>
      <c r="E160" s="228" t="s">
        <v>501</v>
      </c>
      <c r="F160" s="229" t="s">
        <v>502</v>
      </c>
      <c r="G160" s="230" t="s">
        <v>473</v>
      </c>
      <c r="H160" s="231">
        <v>694</v>
      </c>
      <c r="I160" s="232"/>
      <c r="J160" s="233">
        <f>ROUND(I160*H160,2)</f>
        <v>0</v>
      </c>
      <c r="K160" s="229" t="s">
        <v>443</v>
      </c>
      <c r="L160" s="45"/>
      <c r="M160" s="234" t="s">
        <v>1</v>
      </c>
      <c r="N160" s="235" t="s">
        <v>41</v>
      </c>
      <c r="O160" s="92"/>
      <c r="P160" s="236">
        <f>O160*H160</f>
        <v>0</v>
      </c>
      <c r="Q160" s="236">
        <v>0</v>
      </c>
      <c r="R160" s="236">
        <f>Q160*H160</f>
        <v>0</v>
      </c>
      <c r="S160" s="236">
        <v>0.56999999999999995</v>
      </c>
      <c r="T160" s="237">
        <f>S160*H160</f>
        <v>395.57999999999998</v>
      </c>
      <c r="U160" s="39"/>
      <c r="V160" s="39"/>
      <c r="W160" s="39"/>
      <c r="X160" s="39"/>
      <c r="Y160" s="39"/>
      <c r="Z160" s="39"/>
      <c r="AA160" s="39"/>
      <c r="AB160" s="39"/>
      <c r="AC160" s="39"/>
      <c r="AD160" s="39"/>
      <c r="AE160" s="39"/>
      <c r="AR160" s="238" t="s">
        <v>360</v>
      </c>
      <c r="AT160" s="238" t="s">
        <v>343</v>
      </c>
      <c r="AU160" s="238" t="s">
        <v>85</v>
      </c>
      <c r="AY160" s="18" t="s">
        <v>342</v>
      </c>
      <c r="BE160" s="239">
        <f>IF(N160="základní",J160,0)</f>
        <v>0</v>
      </c>
      <c r="BF160" s="239">
        <f>IF(N160="snížená",J160,0)</f>
        <v>0</v>
      </c>
      <c r="BG160" s="239">
        <f>IF(N160="zákl. přenesená",J160,0)</f>
        <v>0</v>
      </c>
      <c r="BH160" s="239">
        <f>IF(N160="sníž. přenesená",J160,0)</f>
        <v>0</v>
      </c>
      <c r="BI160" s="239">
        <f>IF(N160="nulová",J160,0)</f>
        <v>0</v>
      </c>
      <c r="BJ160" s="18" t="s">
        <v>83</v>
      </c>
      <c r="BK160" s="239">
        <f>ROUND(I160*H160,2)</f>
        <v>0</v>
      </c>
      <c r="BL160" s="18" t="s">
        <v>360</v>
      </c>
      <c r="BM160" s="238" t="s">
        <v>503</v>
      </c>
    </row>
    <row r="161" s="2" customFormat="1">
      <c r="A161" s="39"/>
      <c r="B161" s="40"/>
      <c r="C161" s="41"/>
      <c r="D161" s="240" t="s">
        <v>349</v>
      </c>
      <c r="E161" s="41"/>
      <c r="F161" s="241" t="s">
        <v>504</v>
      </c>
      <c r="G161" s="41"/>
      <c r="H161" s="41"/>
      <c r="I161" s="242"/>
      <c r="J161" s="41"/>
      <c r="K161" s="41"/>
      <c r="L161" s="45"/>
      <c r="M161" s="243"/>
      <c r="N161" s="244"/>
      <c r="O161" s="92"/>
      <c r="P161" s="92"/>
      <c r="Q161" s="92"/>
      <c r="R161" s="92"/>
      <c r="S161" s="92"/>
      <c r="T161" s="93"/>
      <c r="U161" s="39"/>
      <c r="V161" s="39"/>
      <c r="W161" s="39"/>
      <c r="X161" s="39"/>
      <c r="Y161" s="39"/>
      <c r="Z161" s="39"/>
      <c r="AA161" s="39"/>
      <c r="AB161" s="39"/>
      <c r="AC161" s="39"/>
      <c r="AD161" s="39"/>
      <c r="AE161" s="39"/>
      <c r="AT161" s="18" t="s">
        <v>349</v>
      </c>
      <c r="AU161" s="18" t="s">
        <v>85</v>
      </c>
    </row>
    <row r="162" s="14" customFormat="1">
      <c r="A162" s="14"/>
      <c r="B162" s="263"/>
      <c r="C162" s="264"/>
      <c r="D162" s="240" t="s">
        <v>446</v>
      </c>
      <c r="E162" s="265" t="s">
        <v>1</v>
      </c>
      <c r="F162" s="266" t="s">
        <v>505</v>
      </c>
      <c r="G162" s="264"/>
      <c r="H162" s="265" t="s">
        <v>1</v>
      </c>
      <c r="I162" s="267"/>
      <c r="J162" s="264"/>
      <c r="K162" s="264"/>
      <c r="L162" s="268"/>
      <c r="M162" s="269"/>
      <c r="N162" s="270"/>
      <c r="O162" s="270"/>
      <c r="P162" s="270"/>
      <c r="Q162" s="270"/>
      <c r="R162" s="270"/>
      <c r="S162" s="270"/>
      <c r="T162" s="271"/>
      <c r="U162" s="14"/>
      <c r="V162" s="14"/>
      <c r="W162" s="14"/>
      <c r="X162" s="14"/>
      <c r="Y162" s="14"/>
      <c r="Z162" s="14"/>
      <c r="AA162" s="14"/>
      <c r="AB162" s="14"/>
      <c r="AC162" s="14"/>
      <c r="AD162" s="14"/>
      <c r="AE162" s="14"/>
      <c r="AT162" s="272" t="s">
        <v>446</v>
      </c>
      <c r="AU162" s="272" t="s">
        <v>85</v>
      </c>
      <c r="AV162" s="14" t="s">
        <v>83</v>
      </c>
      <c r="AW162" s="14" t="s">
        <v>32</v>
      </c>
      <c r="AX162" s="14" t="s">
        <v>76</v>
      </c>
      <c r="AY162" s="272" t="s">
        <v>342</v>
      </c>
    </row>
    <row r="163" s="13" customFormat="1">
      <c r="A163" s="13"/>
      <c r="B163" s="252"/>
      <c r="C163" s="253"/>
      <c r="D163" s="240" t="s">
        <v>446</v>
      </c>
      <c r="E163" s="254" t="s">
        <v>1</v>
      </c>
      <c r="F163" s="255" t="s">
        <v>489</v>
      </c>
      <c r="G163" s="253"/>
      <c r="H163" s="256">
        <v>618</v>
      </c>
      <c r="I163" s="257"/>
      <c r="J163" s="253"/>
      <c r="K163" s="253"/>
      <c r="L163" s="258"/>
      <c r="M163" s="259"/>
      <c r="N163" s="260"/>
      <c r="O163" s="260"/>
      <c r="P163" s="260"/>
      <c r="Q163" s="260"/>
      <c r="R163" s="260"/>
      <c r="S163" s="260"/>
      <c r="T163" s="261"/>
      <c r="U163" s="13"/>
      <c r="V163" s="13"/>
      <c r="W163" s="13"/>
      <c r="X163" s="13"/>
      <c r="Y163" s="13"/>
      <c r="Z163" s="13"/>
      <c r="AA163" s="13"/>
      <c r="AB163" s="13"/>
      <c r="AC163" s="13"/>
      <c r="AD163" s="13"/>
      <c r="AE163" s="13"/>
      <c r="AT163" s="262" t="s">
        <v>446</v>
      </c>
      <c r="AU163" s="262" t="s">
        <v>85</v>
      </c>
      <c r="AV163" s="13" t="s">
        <v>85</v>
      </c>
      <c r="AW163" s="13" t="s">
        <v>32</v>
      </c>
      <c r="AX163" s="13" t="s">
        <v>76</v>
      </c>
      <c r="AY163" s="262" t="s">
        <v>342</v>
      </c>
    </row>
    <row r="164" s="14" customFormat="1">
      <c r="A164" s="14"/>
      <c r="B164" s="263"/>
      <c r="C164" s="264"/>
      <c r="D164" s="240" t="s">
        <v>446</v>
      </c>
      <c r="E164" s="265" t="s">
        <v>1</v>
      </c>
      <c r="F164" s="266" t="s">
        <v>506</v>
      </c>
      <c r="G164" s="264"/>
      <c r="H164" s="265" t="s">
        <v>1</v>
      </c>
      <c r="I164" s="267"/>
      <c r="J164" s="264"/>
      <c r="K164" s="264"/>
      <c r="L164" s="268"/>
      <c r="M164" s="269"/>
      <c r="N164" s="270"/>
      <c r="O164" s="270"/>
      <c r="P164" s="270"/>
      <c r="Q164" s="270"/>
      <c r="R164" s="270"/>
      <c r="S164" s="270"/>
      <c r="T164" s="271"/>
      <c r="U164" s="14"/>
      <c r="V164" s="14"/>
      <c r="W164" s="14"/>
      <c r="X164" s="14"/>
      <c r="Y164" s="14"/>
      <c r="Z164" s="14"/>
      <c r="AA164" s="14"/>
      <c r="AB164" s="14"/>
      <c r="AC164" s="14"/>
      <c r="AD164" s="14"/>
      <c r="AE164" s="14"/>
      <c r="AT164" s="272" t="s">
        <v>446</v>
      </c>
      <c r="AU164" s="272" t="s">
        <v>85</v>
      </c>
      <c r="AV164" s="14" t="s">
        <v>83</v>
      </c>
      <c r="AW164" s="14" t="s">
        <v>32</v>
      </c>
      <c r="AX164" s="14" t="s">
        <v>76</v>
      </c>
      <c r="AY164" s="272" t="s">
        <v>342</v>
      </c>
    </row>
    <row r="165" s="13" customFormat="1">
      <c r="A165" s="13"/>
      <c r="B165" s="252"/>
      <c r="C165" s="253"/>
      <c r="D165" s="240" t="s">
        <v>446</v>
      </c>
      <c r="E165" s="254" t="s">
        <v>1</v>
      </c>
      <c r="F165" s="255" t="s">
        <v>477</v>
      </c>
      <c r="G165" s="253"/>
      <c r="H165" s="256">
        <v>76</v>
      </c>
      <c r="I165" s="257"/>
      <c r="J165" s="253"/>
      <c r="K165" s="253"/>
      <c r="L165" s="258"/>
      <c r="M165" s="259"/>
      <c r="N165" s="260"/>
      <c r="O165" s="260"/>
      <c r="P165" s="260"/>
      <c r="Q165" s="260"/>
      <c r="R165" s="260"/>
      <c r="S165" s="260"/>
      <c r="T165" s="261"/>
      <c r="U165" s="13"/>
      <c r="V165" s="13"/>
      <c r="W165" s="13"/>
      <c r="X165" s="13"/>
      <c r="Y165" s="13"/>
      <c r="Z165" s="13"/>
      <c r="AA165" s="13"/>
      <c r="AB165" s="13"/>
      <c r="AC165" s="13"/>
      <c r="AD165" s="13"/>
      <c r="AE165" s="13"/>
      <c r="AT165" s="262" t="s">
        <v>446</v>
      </c>
      <c r="AU165" s="262" t="s">
        <v>85</v>
      </c>
      <c r="AV165" s="13" t="s">
        <v>85</v>
      </c>
      <c r="AW165" s="13" t="s">
        <v>32</v>
      </c>
      <c r="AX165" s="13" t="s">
        <v>76</v>
      </c>
      <c r="AY165" s="262" t="s">
        <v>342</v>
      </c>
    </row>
    <row r="166" s="16" customFormat="1">
      <c r="A166" s="16"/>
      <c r="B166" s="284"/>
      <c r="C166" s="285"/>
      <c r="D166" s="240" t="s">
        <v>446</v>
      </c>
      <c r="E166" s="286" t="s">
        <v>1</v>
      </c>
      <c r="F166" s="287" t="s">
        <v>500</v>
      </c>
      <c r="G166" s="285"/>
      <c r="H166" s="288">
        <v>694</v>
      </c>
      <c r="I166" s="289"/>
      <c r="J166" s="285"/>
      <c r="K166" s="285"/>
      <c r="L166" s="290"/>
      <c r="M166" s="291"/>
      <c r="N166" s="292"/>
      <c r="O166" s="292"/>
      <c r="P166" s="292"/>
      <c r="Q166" s="292"/>
      <c r="R166" s="292"/>
      <c r="S166" s="292"/>
      <c r="T166" s="293"/>
      <c r="U166" s="16"/>
      <c r="V166" s="16"/>
      <c r="W166" s="16"/>
      <c r="X166" s="16"/>
      <c r="Y166" s="16"/>
      <c r="Z166" s="16"/>
      <c r="AA166" s="16"/>
      <c r="AB166" s="16"/>
      <c r="AC166" s="16"/>
      <c r="AD166" s="16"/>
      <c r="AE166" s="16"/>
      <c r="AT166" s="294" t="s">
        <v>446</v>
      </c>
      <c r="AU166" s="294" t="s">
        <v>85</v>
      </c>
      <c r="AV166" s="16" t="s">
        <v>360</v>
      </c>
      <c r="AW166" s="16" t="s">
        <v>32</v>
      </c>
      <c r="AX166" s="16" t="s">
        <v>83</v>
      </c>
      <c r="AY166" s="294" t="s">
        <v>342</v>
      </c>
    </row>
    <row r="167" s="2" customFormat="1" ht="16.5" customHeight="1">
      <c r="A167" s="39"/>
      <c r="B167" s="40"/>
      <c r="C167" s="227" t="s">
        <v>341</v>
      </c>
      <c r="D167" s="227" t="s">
        <v>343</v>
      </c>
      <c r="E167" s="228" t="s">
        <v>507</v>
      </c>
      <c r="F167" s="229" t="s">
        <v>508</v>
      </c>
      <c r="G167" s="230" t="s">
        <v>473</v>
      </c>
      <c r="H167" s="231">
        <v>618</v>
      </c>
      <c r="I167" s="232"/>
      <c r="J167" s="233">
        <f>ROUND(I167*H167,2)</f>
        <v>0</v>
      </c>
      <c r="K167" s="229" t="s">
        <v>443</v>
      </c>
      <c r="L167" s="45"/>
      <c r="M167" s="234" t="s">
        <v>1</v>
      </c>
      <c r="N167" s="235" t="s">
        <v>41</v>
      </c>
      <c r="O167" s="92"/>
      <c r="P167" s="236">
        <f>O167*H167</f>
        <v>0</v>
      </c>
      <c r="Q167" s="236">
        <v>0</v>
      </c>
      <c r="R167" s="236">
        <f>Q167*H167</f>
        <v>0</v>
      </c>
      <c r="S167" s="236">
        <v>0.084000000000000005</v>
      </c>
      <c r="T167" s="237">
        <f>S167*H167</f>
        <v>51.912000000000006</v>
      </c>
      <c r="U167" s="39"/>
      <c r="V167" s="39"/>
      <c r="W167" s="39"/>
      <c r="X167" s="39"/>
      <c r="Y167" s="39"/>
      <c r="Z167" s="39"/>
      <c r="AA167" s="39"/>
      <c r="AB167" s="39"/>
      <c r="AC167" s="39"/>
      <c r="AD167" s="39"/>
      <c r="AE167" s="39"/>
      <c r="AR167" s="238" t="s">
        <v>360</v>
      </c>
      <c r="AT167" s="238" t="s">
        <v>343</v>
      </c>
      <c r="AU167" s="238" t="s">
        <v>85</v>
      </c>
      <c r="AY167" s="18" t="s">
        <v>342</v>
      </c>
      <c r="BE167" s="239">
        <f>IF(N167="základní",J167,0)</f>
        <v>0</v>
      </c>
      <c r="BF167" s="239">
        <f>IF(N167="snížená",J167,0)</f>
        <v>0</v>
      </c>
      <c r="BG167" s="239">
        <f>IF(N167="zákl. přenesená",J167,0)</f>
        <v>0</v>
      </c>
      <c r="BH167" s="239">
        <f>IF(N167="sníž. přenesená",J167,0)</f>
        <v>0</v>
      </c>
      <c r="BI167" s="239">
        <f>IF(N167="nulová",J167,0)</f>
        <v>0</v>
      </c>
      <c r="BJ167" s="18" t="s">
        <v>83</v>
      </c>
      <c r="BK167" s="239">
        <f>ROUND(I167*H167,2)</f>
        <v>0</v>
      </c>
      <c r="BL167" s="18" t="s">
        <v>360</v>
      </c>
      <c r="BM167" s="238" t="s">
        <v>509</v>
      </c>
    </row>
    <row r="168" s="2" customFormat="1">
      <c r="A168" s="39"/>
      <c r="B168" s="40"/>
      <c r="C168" s="41"/>
      <c r="D168" s="240" t="s">
        <v>349</v>
      </c>
      <c r="E168" s="41"/>
      <c r="F168" s="241" t="s">
        <v>510</v>
      </c>
      <c r="G168" s="41"/>
      <c r="H168" s="41"/>
      <c r="I168" s="242"/>
      <c r="J168" s="41"/>
      <c r="K168" s="41"/>
      <c r="L168" s="45"/>
      <c r="M168" s="243"/>
      <c r="N168" s="244"/>
      <c r="O168" s="92"/>
      <c r="P168" s="92"/>
      <c r="Q168" s="92"/>
      <c r="R168" s="92"/>
      <c r="S168" s="92"/>
      <c r="T168" s="93"/>
      <c r="U168" s="39"/>
      <c r="V168" s="39"/>
      <c r="W168" s="39"/>
      <c r="X168" s="39"/>
      <c r="Y168" s="39"/>
      <c r="Z168" s="39"/>
      <c r="AA168" s="39"/>
      <c r="AB168" s="39"/>
      <c r="AC168" s="39"/>
      <c r="AD168" s="39"/>
      <c r="AE168" s="39"/>
      <c r="AT168" s="18" t="s">
        <v>349</v>
      </c>
      <c r="AU168" s="18" t="s">
        <v>85</v>
      </c>
    </row>
    <row r="169" s="14" customFormat="1">
      <c r="A169" s="14"/>
      <c r="B169" s="263"/>
      <c r="C169" s="264"/>
      <c r="D169" s="240" t="s">
        <v>446</v>
      </c>
      <c r="E169" s="265" t="s">
        <v>1</v>
      </c>
      <c r="F169" s="266" t="s">
        <v>511</v>
      </c>
      <c r="G169" s="264"/>
      <c r="H169" s="265" t="s">
        <v>1</v>
      </c>
      <c r="I169" s="267"/>
      <c r="J169" s="264"/>
      <c r="K169" s="264"/>
      <c r="L169" s="268"/>
      <c r="M169" s="269"/>
      <c r="N169" s="270"/>
      <c r="O169" s="270"/>
      <c r="P169" s="270"/>
      <c r="Q169" s="270"/>
      <c r="R169" s="270"/>
      <c r="S169" s="270"/>
      <c r="T169" s="271"/>
      <c r="U169" s="14"/>
      <c r="V169" s="14"/>
      <c r="W169" s="14"/>
      <c r="X169" s="14"/>
      <c r="Y169" s="14"/>
      <c r="Z169" s="14"/>
      <c r="AA169" s="14"/>
      <c r="AB169" s="14"/>
      <c r="AC169" s="14"/>
      <c r="AD169" s="14"/>
      <c r="AE169" s="14"/>
      <c r="AT169" s="272" t="s">
        <v>446</v>
      </c>
      <c r="AU169" s="272" t="s">
        <v>85</v>
      </c>
      <c r="AV169" s="14" t="s">
        <v>83</v>
      </c>
      <c r="AW169" s="14" t="s">
        <v>32</v>
      </c>
      <c r="AX169" s="14" t="s">
        <v>76</v>
      </c>
      <c r="AY169" s="272" t="s">
        <v>342</v>
      </c>
    </row>
    <row r="170" s="13" customFormat="1">
      <c r="A170" s="13"/>
      <c r="B170" s="252"/>
      <c r="C170" s="253"/>
      <c r="D170" s="240" t="s">
        <v>446</v>
      </c>
      <c r="E170" s="254" t="s">
        <v>1</v>
      </c>
      <c r="F170" s="255" t="s">
        <v>489</v>
      </c>
      <c r="G170" s="253"/>
      <c r="H170" s="256">
        <v>618</v>
      </c>
      <c r="I170" s="257"/>
      <c r="J170" s="253"/>
      <c r="K170" s="253"/>
      <c r="L170" s="258"/>
      <c r="M170" s="259"/>
      <c r="N170" s="260"/>
      <c r="O170" s="260"/>
      <c r="P170" s="260"/>
      <c r="Q170" s="260"/>
      <c r="R170" s="260"/>
      <c r="S170" s="260"/>
      <c r="T170" s="261"/>
      <c r="U170" s="13"/>
      <c r="V170" s="13"/>
      <c r="W170" s="13"/>
      <c r="X170" s="13"/>
      <c r="Y170" s="13"/>
      <c r="Z170" s="13"/>
      <c r="AA170" s="13"/>
      <c r="AB170" s="13"/>
      <c r="AC170" s="13"/>
      <c r="AD170" s="13"/>
      <c r="AE170" s="13"/>
      <c r="AT170" s="262" t="s">
        <v>446</v>
      </c>
      <c r="AU170" s="262" t="s">
        <v>85</v>
      </c>
      <c r="AV170" s="13" t="s">
        <v>85</v>
      </c>
      <c r="AW170" s="13" t="s">
        <v>32</v>
      </c>
      <c r="AX170" s="13" t="s">
        <v>83</v>
      </c>
      <c r="AY170" s="262" t="s">
        <v>342</v>
      </c>
    </row>
    <row r="171" s="2" customFormat="1" ht="16.5" customHeight="1">
      <c r="A171" s="39"/>
      <c r="B171" s="40"/>
      <c r="C171" s="227" t="s">
        <v>368</v>
      </c>
      <c r="D171" s="227" t="s">
        <v>343</v>
      </c>
      <c r="E171" s="228" t="s">
        <v>512</v>
      </c>
      <c r="F171" s="229" t="s">
        <v>513</v>
      </c>
      <c r="G171" s="230" t="s">
        <v>473</v>
      </c>
      <c r="H171" s="231">
        <v>635</v>
      </c>
      <c r="I171" s="232"/>
      <c r="J171" s="233">
        <f>ROUND(I171*H171,2)</f>
        <v>0</v>
      </c>
      <c r="K171" s="229" t="s">
        <v>443</v>
      </c>
      <c r="L171" s="45"/>
      <c r="M171" s="234" t="s">
        <v>1</v>
      </c>
      <c r="N171" s="235" t="s">
        <v>41</v>
      </c>
      <c r="O171" s="92"/>
      <c r="P171" s="236">
        <f>O171*H171</f>
        <v>0</v>
      </c>
      <c r="Q171" s="236">
        <v>0</v>
      </c>
      <c r="R171" s="236">
        <f>Q171*H171</f>
        <v>0</v>
      </c>
      <c r="S171" s="236">
        <v>0.29635</v>
      </c>
      <c r="T171" s="237">
        <f>S171*H171</f>
        <v>188.18225000000001</v>
      </c>
      <c r="U171" s="39"/>
      <c r="V171" s="39"/>
      <c r="W171" s="39"/>
      <c r="X171" s="39"/>
      <c r="Y171" s="39"/>
      <c r="Z171" s="39"/>
      <c r="AA171" s="39"/>
      <c r="AB171" s="39"/>
      <c r="AC171" s="39"/>
      <c r="AD171" s="39"/>
      <c r="AE171" s="39"/>
      <c r="AR171" s="238" t="s">
        <v>360</v>
      </c>
      <c r="AT171" s="238" t="s">
        <v>343</v>
      </c>
      <c r="AU171" s="238" t="s">
        <v>85</v>
      </c>
      <c r="AY171" s="18" t="s">
        <v>342</v>
      </c>
      <c r="BE171" s="239">
        <f>IF(N171="základní",J171,0)</f>
        <v>0</v>
      </c>
      <c r="BF171" s="239">
        <f>IF(N171="snížená",J171,0)</f>
        <v>0</v>
      </c>
      <c r="BG171" s="239">
        <f>IF(N171="zákl. přenesená",J171,0)</f>
        <v>0</v>
      </c>
      <c r="BH171" s="239">
        <f>IF(N171="sníž. přenesená",J171,0)</f>
        <v>0</v>
      </c>
      <c r="BI171" s="239">
        <f>IF(N171="nulová",J171,0)</f>
        <v>0</v>
      </c>
      <c r="BJ171" s="18" t="s">
        <v>83</v>
      </c>
      <c r="BK171" s="239">
        <f>ROUND(I171*H171,2)</f>
        <v>0</v>
      </c>
      <c r="BL171" s="18" t="s">
        <v>360</v>
      </c>
      <c r="BM171" s="238" t="s">
        <v>514</v>
      </c>
    </row>
    <row r="172" s="2" customFormat="1">
      <c r="A172" s="39"/>
      <c r="B172" s="40"/>
      <c r="C172" s="41"/>
      <c r="D172" s="240" t="s">
        <v>349</v>
      </c>
      <c r="E172" s="41"/>
      <c r="F172" s="241" t="s">
        <v>515</v>
      </c>
      <c r="G172" s="41"/>
      <c r="H172" s="41"/>
      <c r="I172" s="242"/>
      <c r="J172" s="41"/>
      <c r="K172" s="41"/>
      <c r="L172" s="45"/>
      <c r="M172" s="243"/>
      <c r="N172" s="244"/>
      <c r="O172" s="92"/>
      <c r="P172" s="92"/>
      <c r="Q172" s="92"/>
      <c r="R172" s="92"/>
      <c r="S172" s="92"/>
      <c r="T172" s="93"/>
      <c r="U172" s="39"/>
      <c r="V172" s="39"/>
      <c r="W172" s="39"/>
      <c r="X172" s="39"/>
      <c r="Y172" s="39"/>
      <c r="Z172" s="39"/>
      <c r="AA172" s="39"/>
      <c r="AB172" s="39"/>
      <c r="AC172" s="39"/>
      <c r="AD172" s="39"/>
      <c r="AE172" s="39"/>
      <c r="AT172" s="18" t="s">
        <v>349</v>
      </c>
      <c r="AU172" s="18" t="s">
        <v>85</v>
      </c>
    </row>
    <row r="173" s="14" customFormat="1">
      <c r="A173" s="14"/>
      <c r="B173" s="263"/>
      <c r="C173" s="264"/>
      <c r="D173" s="240" t="s">
        <v>446</v>
      </c>
      <c r="E173" s="265" t="s">
        <v>1</v>
      </c>
      <c r="F173" s="266" t="s">
        <v>516</v>
      </c>
      <c r="G173" s="264"/>
      <c r="H173" s="265" t="s">
        <v>1</v>
      </c>
      <c r="I173" s="267"/>
      <c r="J173" s="264"/>
      <c r="K173" s="264"/>
      <c r="L173" s="268"/>
      <c r="M173" s="269"/>
      <c r="N173" s="270"/>
      <c r="O173" s="270"/>
      <c r="P173" s="270"/>
      <c r="Q173" s="270"/>
      <c r="R173" s="270"/>
      <c r="S173" s="270"/>
      <c r="T173" s="271"/>
      <c r="U173" s="14"/>
      <c r="V173" s="14"/>
      <c r="W173" s="14"/>
      <c r="X173" s="14"/>
      <c r="Y173" s="14"/>
      <c r="Z173" s="14"/>
      <c r="AA173" s="14"/>
      <c r="AB173" s="14"/>
      <c r="AC173" s="14"/>
      <c r="AD173" s="14"/>
      <c r="AE173" s="14"/>
      <c r="AT173" s="272" t="s">
        <v>446</v>
      </c>
      <c r="AU173" s="272" t="s">
        <v>85</v>
      </c>
      <c r="AV173" s="14" t="s">
        <v>83</v>
      </c>
      <c r="AW173" s="14" t="s">
        <v>32</v>
      </c>
      <c r="AX173" s="14" t="s">
        <v>76</v>
      </c>
      <c r="AY173" s="272" t="s">
        <v>342</v>
      </c>
    </row>
    <row r="174" s="13" customFormat="1">
      <c r="A174" s="13"/>
      <c r="B174" s="252"/>
      <c r="C174" s="253"/>
      <c r="D174" s="240" t="s">
        <v>446</v>
      </c>
      <c r="E174" s="254" t="s">
        <v>1</v>
      </c>
      <c r="F174" s="255" t="s">
        <v>483</v>
      </c>
      <c r="G174" s="253"/>
      <c r="H174" s="256">
        <v>421</v>
      </c>
      <c r="I174" s="257"/>
      <c r="J174" s="253"/>
      <c r="K174" s="253"/>
      <c r="L174" s="258"/>
      <c r="M174" s="259"/>
      <c r="N174" s="260"/>
      <c r="O174" s="260"/>
      <c r="P174" s="260"/>
      <c r="Q174" s="260"/>
      <c r="R174" s="260"/>
      <c r="S174" s="260"/>
      <c r="T174" s="261"/>
      <c r="U174" s="13"/>
      <c r="V174" s="13"/>
      <c r="W174" s="13"/>
      <c r="X174" s="13"/>
      <c r="Y174" s="13"/>
      <c r="Z174" s="13"/>
      <c r="AA174" s="13"/>
      <c r="AB174" s="13"/>
      <c r="AC174" s="13"/>
      <c r="AD174" s="13"/>
      <c r="AE174" s="13"/>
      <c r="AT174" s="262" t="s">
        <v>446</v>
      </c>
      <c r="AU174" s="262" t="s">
        <v>85</v>
      </c>
      <c r="AV174" s="13" t="s">
        <v>85</v>
      </c>
      <c r="AW174" s="13" t="s">
        <v>32</v>
      </c>
      <c r="AX174" s="13" t="s">
        <v>76</v>
      </c>
      <c r="AY174" s="262" t="s">
        <v>342</v>
      </c>
    </row>
    <row r="175" s="14" customFormat="1">
      <c r="A175" s="14"/>
      <c r="B175" s="263"/>
      <c r="C175" s="264"/>
      <c r="D175" s="240" t="s">
        <v>446</v>
      </c>
      <c r="E175" s="265" t="s">
        <v>1</v>
      </c>
      <c r="F175" s="266" t="s">
        <v>517</v>
      </c>
      <c r="G175" s="264"/>
      <c r="H175" s="265" t="s">
        <v>1</v>
      </c>
      <c r="I175" s="267"/>
      <c r="J175" s="264"/>
      <c r="K175" s="264"/>
      <c r="L175" s="268"/>
      <c r="M175" s="269"/>
      <c r="N175" s="270"/>
      <c r="O175" s="270"/>
      <c r="P175" s="270"/>
      <c r="Q175" s="270"/>
      <c r="R175" s="270"/>
      <c r="S175" s="270"/>
      <c r="T175" s="271"/>
      <c r="U175" s="14"/>
      <c r="V175" s="14"/>
      <c r="W175" s="14"/>
      <c r="X175" s="14"/>
      <c r="Y175" s="14"/>
      <c r="Z175" s="14"/>
      <c r="AA175" s="14"/>
      <c r="AB175" s="14"/>
      <c r="AC175" s="14"/>
      <c r="AD175" s="14"/>
      <c r="AE175" s="14"/>
      <c r="AT175" s="272" t="s">
        <v>446</v>
      </c>
      <c r="AU175" s="272" t="s">
        <v>85</v>
      </c>
      <c r="AV175" s="14" t="s">
        <v>83</v>
      </c>
      <c r="AW175" s="14" t="s">
        <v>32</v>
      </c>
      <c r="AX175" s="14" t="s">
        <v>76</v>
      </c>
      <c r="AY175" s="272" t="s">
        <v>342</v>
      </c>
    </row>
    <row r="176" s="13" customFormat="1">
      <c r="A176" s="13"/>
      <c r="B176" s="252"/>
      <c r="C176" s="253"/>
      <c r="D176" s="240" t="s">
        <v>446</v>
      </c>
      <c r="E176" s="254" t="s">
        <v>1</v>
      </c>
      <c r="F176" s="255" t="s">
        <v>518</v>
      </c>
      <c r="G176" s="253"/>
      <c r="H176" s="256">
        <v>214</v>
      </c>
      <c r="I176" s="257"/>
      <c r="J176" s="253"/>
      <c r="K176" s="253"/>
      <c r="L176" s="258"/>
      <c r="M176" s="259"/>
      <c r="N176" s="260"/>
      <c r="O176" s="260"/>
      <c r="P176" s="260"/>
      <c r="Q176" s="260"/>
      <c r="R176" s="260"/>
      <c r="S176" s="260"/>
      <c r="T176" s="261"/>
      <c r="U176" s="13"/>
      <c r="V176" s="13"/>
      <c r="W176" s="13"/>
      <c r="X176" s="13"/>
      <c r="Y176" s="13"/>
      <c r="Z176" s="13"/>
      <c r="AA176" s="13"/>
      <c r="AB176" s="13"/>
      <c r="AC176" s="13"/>
      <c r="AD176" s="13"/>
      <c r="AE176" s="13"/>
      <c r="AT176" s="262" t="s">
        <v>446</v>
      </c>
      <c r="AU176" s="262" t="s">
        <v>85</v>
      </c>
      <c r="AV176" s="13" t="s">
        <v>85</v>
      </c>
      <c r="AW176" s="13" t="s">
        <v>32</v>
      </c>
      <c r="AX176" s="13" t="s">
        <v>76</v>
      </c>
      <c r="AY176" s="262" t="s">
        <v>342</v>
      </c>
    </row>
    <row r="177" s="16" customFormat="1">
      <c r="A177" s="16"/>
      <c r="B177" s="284"/>
      <c r="C177" s="285"/>
      <c r="D177" s="240" t="s">
        <v>446</v>
      </c>
      <c r="E177" s="286" t="s">
        <v>1</v>
      </c>
      <c r="F177" s="287" t="s">
        <v>500</v>
      </c>
      <c r="G177" s="285"/>
      <c r="H177" s="288">
        <v>635</v>
      </c>
      <c r="I177" s="289"/>
      <c r="J177" s="285"/>
      <c r="K177" s="285"/>
      <c r="L177" s="290"/>
      <c r="M177" s="291"/>
      <c r="N177" s="292"/>
      <c r="O177" s="292"/>
      <c r="P177" s="292"/>
      <c r="Q177" s="292"/>
      <c r="R177" s="292"/>
      <c r="S177" s="292"/>
      <c r="T177" s="293"/>
      <c r="U177" s="16"/>
      <c r="V177" s="16"/>
      <c r="W177" s="16"/>
      <c r="X177" s="16"/>
      <c r="Y177" s="16"/>
      <c r="Z177" s="16"/>
      <c r="AA177" s="16"/>
      <c r="AB177" s="16"/>
      <c r="AC177" s="16"/>
      <c r="AD177" s="16"/>
      <c r="AE177" s="16"/>
      <c r="AT177" s="294" t="s">
        <v>446</v>
      </c>
      <c r="AU177" s="294" t="s">
        <v>85</v>
      </c>
      <c r="AV177" s="16" t="s">
        <v>360</v>
      </c>
      <c r="AW177" s="16" t="s">
        <v>32</v>
      </c>
      <c r="AX177" s="16" t="s">
        <v>83</v>
      </c>
      <c r="AY177" s="294" t="s">
        <v>342</v>
      </c>
    </row>
    <row r="178" s="2" customFormat="1" ht="16.5" customHeight="1">
      <c r="A178" s="39"/>
      <c r="B178" s="40"/>
      <c r="C178" s="227" t="s">
        <v>372</v>
      </c>
      <c r="D178" s="227" t="s">
        <v>343</v>
      </c>
      <c r="E178" s="228" t="s">
        <v>519</v>
      </c>
      <c r="F178" s="229" t="s">
        <v>520</v>
      </c>
      <c r="G178" s="230" t="s">
        <v>473</v>
      </c>
      <c r="H178" s="231">
        <v>46</v>
      </c>
      <c r="I178" s="232"/>
      <c r="J178" s="233">
        <f>ROUND(I178*H178,2)</f>
        <v>0</v>
      </c>
      <c r="K178" s="229" t="s">
        <v>443</v>
      </c>
      <c r="L178" s="45"/>
      <c r="M178" s="234" t="s">
        <v>1</v>
      </c>
      <c r="N178" s="235" t="s">
        <v>41</v>
      </c>
      <c r="O178" s="92"/>
      <c r="P178" s="236">
        <f>O178*H178</f>
        <v>0</v>
      </c>
      <c r="Q178" s="236">
        <v>0</v>
      </c>
      <c r="R178" s="236">
        <f>Q178*H178</f>
        <v>0</v>
      </c>
      <c r="S178" s="236">
        <v>0.34499999999999997</v>
      </c>
      <c r="T178" s="237">
        <f>S178*H178</f>
        <v>15.869999999999999</v>
      </c>
      <c r="U178" s="39"/>
      <c r="V178" s="39"/>
      <c r="W178" s="39"/>
      <c r="X178" s="39"/>
      <c r="Y178" s="39"/>
      <c r="Z178" s="39"/>
      <c r="AA178" s="39"/>
      <c r="AB178" s="39"/>
      <c r="AC178" s="39"/>
      <c r="AD178" s="39"/>
      <c r="AE178" s="39"/>
      <c r="AR178" s="238" t="s">
        <v>360</v>
      </c>
      <c r="AT178" s="238" t="s">
        <v>343</v>
      </c>
      <c r="AU178" s="238" t="s">
        <v>85</v>
      </c>
      <c r="AY178" s="18" t="s">
        <v>342</v>
      </c>
      <c r="BE178" s="239">
        <f>IF(N178="základní",J178,0)</f>
        <v>0</v>
      </c>
      <c r="BF178" s="239">
        <f>IF(N178="snížená",J178,0)</f>
        <v>0</v>
      </c>
      <c r="BG178" s="239">
        <f>IF(N178="zákl. přenesená",J178,0)</f>
        <v>0</v>
      </c>
      <c r="BH178" s="239">
        <f>IF(N178="sníž. přenesená",J178,0)</f>
        <v>0</v>
      </c>
      <c r="BI178" s="239">
        <f>IF(N178="nulová",J178,0)</f>
        <v>0</v>
      </c>
      <c r="BJ178" s="18" t="s">
        <v>83</v>
      </c>
      <c r="BK178" s="239">
        <f>ROUND(I178*H178,2)</f>
        <v>0</v>
      </c>
      <c r="BL178" s="18" t="s">
        <v>360</v>
      </c>
      <c r="BM178" s="238" t="s">
        <v>521</v>
      </c>
    </row>
    <row r="179" s="2" customFormat="1">
      <c r="A179" s="39"/>
      <c r="B179" s="40"/>
      <c r="C179" s="41"/>
      <c r="D179" s="240" t="s">
        <v>349</v>
      </c>
      <c r="E179" s="41"/>
      <c r="F179" s="241" t="s">
        <v>522</v>
      </c>
      <c r="G179" s="41"/>
      <c r="H179" s="41"/>
      <c r="I179" s="242"/>
      <c r="J179" s="41"/>
      <c r="K179" s="41"/>
      <c r="L179" s="45"/>
      <c r="M179" s="243"/>
      <c r="N179" s="244"/>
      <c r="O179" s="92"/>
      <c r="P179" s="92"/>
      <c r="Q179" s="92"/>
      <c r="R179" s="92"/>
      <c r="S179" s="92"/>
      <c r="T179" s="93"/>
      <c r="U179" s="39"/>
      <c r="V179" s="39"/>
      <c r="W179" s="39"/>
      <c r="X179" s="39"/>
      <c r="Y179" s="39"/>
      <c r="Z179" s="39"/>
      <c r="AA179" s="39"/>
      <c r="AB179" s="39"/>
      <c r="AC179" s="39"/>
      <c r="AD179" s="39"/>
      <c r="AE179" s="39"/>
      <c r="AT179" s="18" t="s">
        <v>349</v>
      </c>
      <c r="AU179" s="18" t="s">
        <v>85</v>
      </c>
    </row>
    <row r="180" s="14" customFormat="1">
      <c r="A180" s="14"/>
      <c r="B180" s="263"/>
      <c r="C180" s="264"/>
      <c r="D180" s="240" t="s">
        <v>446</v>
      </c>
      <c r="E180" s="265" t="s">
        <v>1</v>
      </c>
      <c r="F180" s="266" t="s">
        <v>523</v>
      </c>
      <c r="G180" s="264"/>
      <c r="H180" s="265" t="s">
        <v>1</v>
      </c>
      <c r="I180" s="267"/>
      <c r="J180" s="264"/>
      <c r="K180" s="264"/>
      <c r="L180" s="268"/>
      <c r="M180" s="269"/>
      <c r="N180" s="270"/>
      <c r="O180" s="270"/>
      <c r="P180" s="270"/>
      <c r="Q180" s="270"/>
      <c r="R180" s="270"/>
      <c r="S180" s="270"/>
      <c r="T180" s="271"/>
      <c r="U180" s="14"/>
      <c r="V180" s="14"/>
      <c r="W180" s="14"/>
      <c r="X180" s="14"/>
      <c r="Y180" s="14"/>
      <c r="Z180" s="14"/>
      <c r="AA180" s="14"/>
      <c r="AB180" s="14"/>
      <c r="AC180" s="14"/>
      <c r="AD180" s="14"/>
      <c r="AE180" s="14"/>
      <c r="AT180" s="272" t="s">
        <v>446</v>
      </c>
      <c r="AU180" s="272" t="s">
        <v>85</v>
      </c>
      <c r="AV180" s="14" t="s">
        <v>83</v>
      </c>
      <c r="AW180" s="14" t="s">
        <v>32</v>
      </c>
      <c r="AX180" s="14" t="s">
        <v>76</v>
      </c>
      <c r="AY180" s="272" t="s">
        <v>342</v>
      </c>
    </row>
    <row r="181" s="13" customFormat="1">
      <c r="A181" s="13"/>
      <c r="B181" s="252"/>
      <c r="C181" s="253"/>
      <c r="D181" s="240" t="s">
        <v>446</v>
      </c>
      <c r="E181" s="254" t="s">
        <v>1</v>
      </c>
      <c r="F181" s="255" t="s">
        <v>524</v>
      </c>
      <c r="G181" s="253"/>
      <c r="H181" s="256">
        <v>46</v>
      </c>
      <c r="I181" s="257"/>
      <c r="J181" s="253"/>
      <c r="K181" s="253"/>
      <c r="L181" s="258"/>
      <c r="M181" s="259"/>
      <c r="N181" s="260"/>
      <c r="O181" s="260"/>
      <c r="P181" s="260"/>
      <c r="Q181" s="260"/>
      <c r="R181" s="260"/>
      <c r="S181" s="260"/>
      <c r="T181" s="261"/>
      <c r="U181" s="13"/>
      <c r="V181" s="13"/>
      <c r="W181" s="13"/>
      <c r="X181" s="13"/>
      <c r="Y181" s="13"/>
      <c r="Z181" s="13"/>
      <c r="AA181" s="13"/>
      <c r="AB181" s="13"/>
      <c r="AC181" s="13"/>
      <c r="AD181" s="13"/>
      <c r="AE181" s="13"/>
      <c r="AT181" s="262" t="s">
        <v>446</v>
      </c>
      <c r="AU181" s="262" t="s">
        <v>85</v>
      </c>
      <c r="AV181" s="13" t="s">
        <v>85</v>
      </c>
      <c r="AW181" s="13" t="s">
        <v>32</v>
      </c>
      <c r="AX181" s="13" t="s">
        <v>83</v>
      </c>
      <c r="AY181" s="262" t="s">
        <v>342</v>
      </c>
    </row>
    <row r="182" s="2" customFormat="1" ht="21.75" customHeight="1">
      <c r="A182" s="39"/>
      <c r="B182" s="40"/>
      <c r="C182" s="227" t="s">
        <v>376</v>
      </c>
      <c r="D182" s="227" t="s">
        <v>343</v>
      </c>
      <c r="E182" s="228" t="s">
        <v>525</v>
      </c>
      <c r="F182" s="229" t="s">
        <v>526</v>
      </c>
      <c r="G182" s="230" t="s">
        <v>473</v>
      </c>
      <c r="H182" s="231">
        <v>618</v>
      </c>
      <c r="I182" s="232"/>
      <c r="J182" s="233">
        <f>ROUND(I182*H182,2)</f>
        <v>0</v>
      </c>
      <c r="K182" s="229" t="s">
        <v>443</v>
      </c>
      <c r="L182" s="45"/>
      <c r="M182" s="234" t="s">
        <v>1</v>
      </c>
      <c r="N182" s="235" t="s">
        <v>41</v>
      </c>
      <c r="O182" s="92"/>
      <c r="P182" s="236">
        <f>O182*H182</f>
        <v>0</v>
      </c>
      <c r="Q182" s="236">
        <v>0.00012999999999999999</v>
      </c>
      <c r="R182" s="236">
        <f>Q182*H182</f>
        <v>0.080339999999999995</v>
      </c>
      <c r="S182" s="236">
        <v>0.156</v>
      </c>
      <c r="T182" s="237">
        <f>S182*H182</f>
        <v>96.408000000000001</v>
      </c>
      <c r="U182" s="39"/>
      <c r="V182" s="39"/>
      <c r="W182" s="39"/>
      <c r="X182" s="39"/>
      <c r="Y182" s="39"/>
      <c r="Z182" s="39"/>
      <c r="AA182" s="39"/>
      <c r="AB182" s="39"/>
      <c r="AC182" s="39"/>
      <c r="AD182" s="39"/>
      <c r="AE182" s="39"/>
      <c r="AR182" s="238" t="s">
        <v>360</v>
      </c>
      <c r="AT182" s="238" t="s">
        <v>343</v>
      </c>
      <c r="AU182" s="238" t="s">
        <v>85</v>
      </c>
      <c r="AY182" s="18" t="s">
        <v>342</v>
      </c>
      <c r="BE182" s="239">
        <f>IF(N182="základní",J182,0)</f>
        <v>0</v>
      </c>
      <c r="BF182" s="239">
        <f>IF(N182="snížená",J182,0)</f>
        <v>0</v>
      </c>
      <c r="BG182" s="239">
        <f>IF(N182="zákl. přenesená",J182,0)</f>
        <v>0</v>
      </c>
      <c r="BH182" s="239">
        <f>IF(N182="sníž. přenesená",J182,0)</f>
        <v>0</v>
      </c>
      <c r="BI182" s="239">
        <f>IF(N182="nulová",J182,0)</f>
        <v>0</v>
      </c>
      <c r="BJ182" s="18" t="s">
        <v>83</v>
      </c>
      <c r="BK182" s="239">
        <f>ROUND(I182*H182,2)</f>
        <v>0</v>
      </c>
      <c r="BL182" s="18" t="s">
        <v>360</v>
      </c>
      <c r="BM182" s="238" t="s">
        <v>527</v>
      </c>
    </row>
    <row r="183" s="2" customFormat="1">
      <c r="A183" s="39"/>
      <c r="B183" s="40"/>
      <c r="C183" s="41"/>
      <c r="D183" s="240" t="s">
        <v>349</v>
      </c>
      <c r="E183" s="41"/>
      <c r="F183" s="241" t="s">
        <v>528</v>
      </c>
      <c r="G183" s="41"/>
      <c r="H183" s="41"/>
      <c r="I183" s="242"/>
      <c r="J183" s="41"/>
      <c r="K183" s="41"/>
      <c r="L183" s="45"/>
      <c r="M183" s="243"/>
      <c r="N183" s="244"/>
      <c r="O183" s="92"/>
      <c r="P183" s="92"/>
      <c r="Q183" s="92"/>
      <c r="R183" s="92"/>
      <c r="S183" s="92"/>
      <c r="T183" s="93"/>
      <c r="U183" s="39"/>
      <c r="V183" s="39"/>
      <c r="W183" s="39"/>
      <c r="X183" s="39"/>
      <c r="Y183" s="39"/>
      <c r="Z183" s="39"/>
      <c r="AA183" s="39"/>
      <c r="AB183" s="39"/>
      <c r="AC183" s="39"/>
      <c r="AD183" s="39"/>
      <c r="AE183" s="39"/>
      <c r="AT183" s="18" t="s">
        <v>349</v>
      </c>
      <c r="AU183" s="18" t="s">
        <v>85</v>
      </c>
    </row>
    <row r="184" s="14" customFormat="1">
      <c r="A184" s="14"/>
      <c r="B184" s="263"/>
      <c r="C184" s="264"/>
      <c r="D184" s="240" t="s">
        <v>446</v>
      </c>
      <c r="E184" s="265" t="s">
        <v>1</v>
      </c>
      <c r="F184" s="266" t="s">
        <v>529</v>
      </c>
      <c r="G184" s="264"/>
      <c r="H184" s="265" t="s">
        <v>1</v>
      </c>
      <c r="I184" s="267"/>
      <c r="J184" s="264"/>
      <c r="K184" s="264"/>
      <c r="L184" s="268"/>
      <c r="M184" s="269"/>
      <c r="N184" s="270"/>
      <c r="O184" s="270"/>
      <c r="P184" s="270"/>
      <c r="Q184" s="270"/>
      <c r="R184" s="270"/>
      <c r="S184" s="270"/>
      <c r="T184" s="271"/>
      <c r="U184" s="14"/>
      <c r="V184" s="14"/>
      <c r="W184" s="14"/>
      <c r="X184" s="14"/>
      <c r="Y184" s="14"/>
      <c r="Z184" s="14"/>
      <c r="AA184" s="14"/>
      <c r="AB184" s="14"/>
      <c r="AC184" s="14"/>
      <c r="AD184" s="14"/>
      <c r="AE184" s="14"/>
      <c r="AT184" s="272" t="s">
        <v>446</v>
      </c>
      <c r="AU184" s="272" t="s">
        <v>85</v>
      </c>
      <c r="AV184" s="14" t="s">
        <v>83</v>
      </c>
      <c r="AW184" s="14" t="s">
        <v>32</v>
      </c>
      <c r="AX184" s="14" t="s">
        <v>76</v>
      </c>
      <c r="AY184" s="272" t="s">
        <v>342</v>
      </c>
    </row>
    <row r="185" s="14" customFormat="1">
      <c r="A185" s="14"/>
      <c r="B185" s="263"/>
      <c r="C185" s="264"/>
      <c r="D185" s="240" t="s">
        <v>446</v>
      </c>
      <c r="E185" s="265" t="s">
        <v>1</v>
      </c>
      <c r="F185" s="266" t="s">
        <v>530</v>
      </c>
      <c r="G185" s="264"/>
      <c r="H185" s="265" t="s">
        <v>1</v>
      </c>
      <c r="I185" s="267"/>
      <c r="J185" s="264"/>
      <c r="K185" s="264"/>
      <c r="L185" s="268"/>
      <c r="M185" s="269"/>
      <c r="N185" s="270"/>
      <c r="O185" s="270"/>
      <c r="P185" s="270"/>
      <c r="Q185" s="270"/>
      <c r="R185" s="270"/>
      <c r="S185" s="270"/>
      <c r="T185" s="271"/>
      <c r="U185" s="14"/>
      <c r="V185" s="14"/>
      <c r="W185" s="14"/>
      <c r="X185" s="14"/>
      <c r="Y185" s="14"/>
      <c r="Z185" s="14"/>
      <c r="AA185" s="14"/>
      <c r="AB185" s="14"/>
      <c r="AC185" s="14"/>
      <c r="AD185" s="14"/>
      <c r="AE185" s="14"/>
      <c r="AT185" s="272" t="s">
        <v>446</v>
      </c>
      <c r="AU185" s="272" t="s">
        <v>85</v>
      </c>
      <c r="AV185" s="14" t="s">
        <v>83</v>
      </c>
      <c r="AW185" s="14" t="s">
        <v>32</v>
      </c>
      <c r="AX185" s="14" t="s">
        <v>76</v>
      </c>
      <c r="AY185" s="272" t="s">
        <v>342</v>
      </c>
    </row>
    <row r="186" s="13" customFormat="1">
      <c r="A186" s="13"/>
      <c r="B186" s="252"/>
      <c r="C186" s="253"/>
      <c r="D186" s="240" t="s">
        <v>446</v>
      </c>
      <c r="E186" s="254" t="s">
        <v>1</v>
      </c>
      <c r="F186" s="255" t="s">
        <v>489</v>
      </c>
      <c r="G186" s="253"/>
      <c r="H186" s="256">
        <v>618</v>
      </c>
      <c r="I186" s="257"/>
      <c r="J186" s="253"/>
      <c r="K186" s="253"/>
      <c r="L186" s="258"/>
      <c r="M186" s="259"/>
      <c r="N186" s="260"/>
      <c r="O186" s="260"/>
      <c r="P186" s="260"/>
      <c r="Q186" s="260"/>
      <c r="R186" s="260"/>
      <c r="S186" s="260"/>
      <c r="T186" s="261"/>
      <c r="U186" s="13"/>
      <c r="V186" s="13"/>
      <c r="W186" s="13"/>
      <c r="X186" s="13"/>
      <c r="Y186" s="13"/>
      <c r="Z186" s="13"/>
      <c r="AA186" s="13"/>
      <c r="AB186" s="13"/>
      <c r="AC186" s="13"/>
      <c r="AD186" s="13"/>
      <c r="AE186" s="13"/>
      <c r="AT186" s="262" t="s">
        <v>446</v>
      </c>
      <c r="AU186" s="262" t="s">
        <v>85</v>
      </c>
      <c r="AV186" s="13" t="s">
        <v>85</v>
      </c>
      <c r="AW186" s="13" t="s">
        <v>32</v>
      </c>
      <c r="AX186" s="13" t="s">
        <v>83</v>
      </c>
      <c r="AY186" s="262" t="s">
        <v>342</v>
      </c>
    </row>
    <row r="187" s="2" customFormat="1" ht="21.75" customHeight="1">
      <c r="A187" s="39"/>
      <c r="B187" s="40"/>
      <c r="C187" s="227" t="s">
        <v>381</v>
      </c>
      <c r="D187" s="227" t="s">
        <v>343</v>
      </c>
      <c r="E187" s="228" t="s">
        <v>531</v>
      </c>
      <c r="F187" s="229" t="s">
        <v>532</v>
      </c>
      <c r="G187" s="230" t="s">
        <v>473</v>
      </c>
      <c r="H187" s="231">
        <v>4902</v>
      </c>
      <c r="I187" s="232"/>
      <c r="J187" s="233">
        <f>ROUND(I187*H187,2)</f>
        <v>0</v>
      </c>
      <c r="K187" s="229" t="s">
        <v>443</v>
      </c>
      <c r="L187" s="45"/>
      <c r="M187" s="234" t="s">
        <v>1</v>
      </c>
      <c r="N187" s="235" t="s">
        <v>41</v>
      </c>
      <c r="O187" s="92"/>
      <c r="P187" s="236">
        <f>O187*H187</f>
        <v>0</v>
      </c>
      <c r="Q187" s="236">
        <v>0.00024000000000000001</v>
      </c>
      <c r="R187" s="236">
        <f>Q187*H187</f>
        <v>1.17648</v>
      </c>
      <c r="S187" s="236">
        <v>0.29441000000000001</v>
      </c>
      <c r="T187" s="237">
        <f>S187*H187</f>
        <v>1443.1978200000001</v>
      </c>
      <c r="U187" s="39"/>
      <c r="V187" s="39"/>
      <c r="W187" s="39"/>
      <c r="X187" s="39"/>
      <c r="Y187" s="39"/>
      <c r="Z187" s="39"/>
      <c r="AA187" s="39"/>
      <c r="AB187" s="39"/>
      <c r="AC187" s="39"/>
      <c r="AD187" s="39"/>
      <c r="AE187" s="39"/>
      <c r="AR187" s="238" t="s">
        <v>360</v>
      </c>
      <c r="AT187" s="238" t="s">
        <v>343</v>
      </c>
      <c r="AU187" s="238" t="s">
        <v>85</v>
      </c>
      <c r="AY187" s="18" t="s">
        <v>342</v>
      </c>
      <c r="BE187" s="239">
        <f>IF(N187="základní",J187,0)</f>
        <v>0</v>
      </c>
      <c r="BF187" s="239">
        <f>IF(N187="snížená",J187,0)</f>
        <v>0</v>
      </c>
      <c r="BG187" s="239">
        <f>IF(N187="zákl. přenesená",J187,0)</f>
        <v>0</v>
      </c>
      <c r="BH187" s="239">
        <f>IF(N187="sníž. přenesená",J187,0)</f>
        <v>0</v>
      </c>
      <c r="BI187" s="239">
        <f>IF(N187="nulová",J187,0)</f>
        <v>0</v>
      </c>
      <c r="BJ187" s="18" t="s">
        <v>83</v>
      </c>
      <c r="BK187" s="239">
        <f>ROUND(I187*H187,2)</f>
        <v>0</v>
      </c>
      <c r="BL187" s="18" t="s">
        <v>360</v>
      </c>
      <c r="BM187" s="238" t="s">
        <v>533</v>
      </c>
    </row>
    <row r="188" s="2" customFormat="1">
      <c r="A188" s="39"/>
      <c r="B188" s="40"/>
      <c r="C188" s="41"/>
      <c r="D188" s="240" t="s">
        <v>349</v>
      </c>
      <c r="E188" s="41"/>
      <c r="F188" s="241" t="s">
        <v>534</v>
      </c>
      <c r="G188" s="41"/>
      <c r="H188" s="41"/>
      <c r="I188" s="242"/>
      <c r="J188" s="41"/>
      <c r="K188" s="41"/>
      <c r="L188" s="45"/>
      <c r="M188" s="243"/>
      <c r="N188" s="244"/>
      <c r="O188" s="92"/>
      <c r="P188" s="92"/>
      <c r="Q188" s="92"/>
      <c r="R188" s="92"/>
      <c r="S188" s="92"/>
      <c r="T188" s="93"/>
      <c r="U188" s="39"/>
      <c r="V188" s="39"/>
      <c r="W188" s="39"/>
      <c r="X188" s="39"/>
      <c r="Y188" s="39"/>
      <c r="Z188" s="39"/>
      <c r="AA188" s="39"/>
      <c r="AB188" s="39"/>
      <c r="AC188" s="39"/>
      <c r="AD188" s="39"/>
      <c r="AE188" s="39"/>
      <c r="AT188" s="18" t="s">
        <v>349</v>
      </c>
      <c r="AU188" s="18" t="s">
        <v>85</v>
      </c>
    </row>
    <row r="189" s="14" customFormat="1">
      <c r="A189" s="14"/>
      <c r="B189" s="263"/>
      <c r="C189" s="264"/>
      <c r="D189" s="240" t="s">
        <v>446</v>
      </c>
      <c r="E189" s="265" t="s">
        <v>1</v>
      </c>
      <c r="F189" s="266" t="s">
        <v>529</v>
      </c>
      <c r="G189" s="264"/>
      <c r="H189" s="265" t="s">
        <v>1</v>
      </c>
      <c r="I189" s="267"/>
      <c r="J189" s="264"/>
      <c r="K189" s="264"/>
      <c r="L189" s="268"/>
      <c r="M189" s="269"/>
      <c r="N189" s="270"/>
      <c r="O189" s="270"/>
      <c r="P189" s="270"/>
      <c r="Q189" s="270"/>
      <c r="R189" s="270"/>
      <c r="S189" s="270"/>
      <c r="T189" s="271"/>
      <c r="U189" s="14"/>
      <c r="V189" s="14"/>
      <c r="W189" s="14"/>
      <c r="X189" s="14"/>
      <c r="Y189" s="14"/>
      <c r="Z189" s="14"/>
      <c r="AA189" s="14"/>
      <c r="AB189" s="14"/>
      <c r="AC189" s="14"/>
      <c r="AD189" s="14"/>
      <c r="AE189" s="14"/>
      <c r="AT189" s="272" t="s">
        <v>446</v>
      </c>
      <c r="AU189" s="272" t="s">
        <v>85</v>
      </c>
      <c r="AV189" s="14" t="s">
        <v>83</v>
      </c>
      <c r="AW189" s="14" t="s">
        <v>32</v>
      </c>
      <c r="AX189" s="14" t="s">
        <v>76</v>
      </c>
      <c r="AY189" s="272" t="s">
        <v>342</v>
      </c>
    </row>
    <row r="190" s="14" customFormat="1">
      <c r="A190" s="14"/>
      <c r="B190" s="263"/>
      <c r="C190" s="264"/>
      <c r="D190" s="240" t="s">
        <v>446</v>
      </c>
      <c r="E190" s="265" t="s">
        <v>1</v>
      </c>
      <c r="F190" s="266" t="s">
        <v>535</v>
      </c>
      <c r="G190" s="264"/>
      <c r="H190" s="265" t="s">
        <v>1</v>
      </c>
      <c r="I190" s="267"/>
      <c r="J190" s="264"/>
      <c r="K190" s="264"/>
      <c r="L190" s="268"/>
      <c r="M190" s="269"/>
      <c r="N190" s="270"/>
      <c r="O190" s="270"/>
      <c r="P190" s="270"/>
      <c r="Q190" s="270"/>
      <c r="R190" s="270"/>
      <c r="S190" s="270"/>
      <c r="T190" s="271"/>
      <c r="U190" s="14"/>
      <c r="V190" s="14"/>
      <c r="W190" s="14"/>
      <c r="X190" s="14"/>
      <c r="Y190" s="14"/>
      <c r="Z190" s="14"/>
      <c r="AA190" s="14"/>
      <c r="AB190" s="14"/>
      <c r="AC190" s="14"/>
      <c r="AD190" s="14"/>
      <c r="AE190" s="14"/>
      <c r="AT190" s="272" t="s">
        <v>446</v>
      </c>
      <c r="AU190" s="272" t="s">
        <v>85</v>
      </c>
      <c r="AV190" s="14" t="s">
        <v>83</v>
      </c>
      <c r="AW190" s="14" t="s">
        <v>32</v>
      </c>
      <c r="AX190" s="14" t="s">
        <v>76</v>
      </c>
      <c r="AY190" s="272" t="s">
        <v>342</v>
      </c>
    </row>
    <row r="191" s="13" customFormat="1">
      <c r="A191" s="13"/>
      <c r="B191" s="252"/>
      <c r="C191" s="253"/>
      <c r="D191" s="240" t="s">
        <v>446</v>
      </c>
      <c r="E191" s="254" t="s">
        <v>1</v>
      </c>
      <c r="F191" s="255" t="s">
        <v>536</v>
      </c>
      <c r="G191" s="253"/>
      <c r="H191" s="256">
        <v>2400</v>
      </c>
      <c r="I191" s="257"/>
      <c r="J191" s="253"/>
      <c r="K191" s="253"/>
      <c r="L191" s="258"/>
      <c r="M191" s="259"/>
      <c r="N191" s="260"/>
      <c r="O191" s="260"/>
      <c r="P191" s="260"/>
      <c r="Q191" s="260"/>
      <c r="R191" s="260"/>
      <c r="S191" s="260"/>
      <c r="T191" s="261"/>
      <c r="U191" s="13"/>
      <c r="V191" s="13"/>
      <c r="W191" s="13"/>
      <c r="X191" s="13"/>
      <c r="Y191" s="13"/>
      <c r="Z191" s="13"/>
      <c r="AA191" s="13"/>
      <c r="AB191" s="13"/>
      <c r="AC191" s="13"/>
      <c r="AD191" s="13"/>
      <c r="AE191" s="13"/>
      <c r="AT191" s="262" t="s">
        <v>446</v>
      </c>
      <c r="AU191" s="262" t="s">
        <v>85</v>
      </c>
      <c r="AV191" s="13" t="s">
        <v>85</v>
      </c>
      <c r="AW191" s="13" t="s">
        <v>32</v>
      </c>
      <c r="AX191" s="13" t="s">
        <v>76</v>
      </c>
      <c r="AY191" s="262" t="s">
        <v>342</v>
      </c>
    </row>
    <row r="192" s="13" customFormat="1">
      <c r="A192" s="13"/>
      <c r="B192" s="252"/>
      <c r="C192" s="253"/>
      <c r="D192" s="240" t="s">
        <v>446</v>
      </c>
      <c r="E192" s="254" t="s">
        <v>1</v>
      </c>
      <c r="F192" s="255" t="s">
        <v>537</v>
      </c>
      <c r="G192" s="253"/>
      <c r="H192" s="256">
        <v>1159</v>
      </c>
      <c r="I192" s="257"/>
      <c r="J192" s="253"/>
      <c r="K192" s="253"/>
      <c r="L192" s="258"/>
      <c r="M192" s="259"/>
      <c r="N192" s="260"/>
      <c r="O192" s="260"/>
      <c r="P192" s="260"/>
      <c r="Q192" s="260"/>
      <c r="R192" s="260"/>
      <c r="S192" s="260"/>
      <c r="T192" s="261"/>
      <c r="U192" s="13"/>
      <c r="V192" s="13"/>
      <c r="W192" s="13"/>
      <c r="X192" s="13"/>
      <c r="Y192" s="13"/>
      <c r="Z192" s="13"/>
      <c r="AA192" s="13"/>
      <c r="AB192" s="13"/>
      <c r="AC192" s="13"/>
      <c r="AD192" s="13"/>
      <c r="AE192" s="13"/>
      <c r="AT192" s="262" t="s">
        <v>446</v>
      </c>
      <c r="AU192" s="262" t="s">
        <v>85</v>
      </c>
      <c r="AV192" s="13" t="s">
        <v>85</v>
      </c>
      <c r="AW192" s="13" t="s">
        <v>32</v>
      </c>
      <c r="AX192" s="13" t="s">
        <v>76</v>
      </c>
      <c r="AY192" s="262" t="s">
        <v>342</v>
      </c>
    </row>
    <row r="193" s="13" customFormat="1">
      <c r="A193" s="13"/>
      <c r="B193" s="252"/>
      <c r="C193" s="253"/>
      <c r="D193" s="240" t="s">
        <v>446</v>
      </c>
      <c r="E193" s="254" t="s">
        <v>1</v>
      </c>
      <c r="F193" s="255" t="s">
        <v>538</v>
      </c>
      <c r="G193" s="253"/>
      <c r="H193" s="256">
        <v>1037</v>
      </c>
      <c r="I193" s="257"/>
      <c r="J193" s="253"/>
      <c r="K193" s="253"/>
      <c r="L193" s="258"/>
      <c r="M193" s="259"/>
      <c r="N193" s="260"/>
      <c r="O193" s="260"/>
      <c r="P193" s="260"/>
      <c r="Q193" s="260"/>
      <c r="R193" s="260"/>
      <c r="S193" s="260"/>
      <c r="T193" s="261"/>
      <c r="U193" s="13"/>
      <c r="V193" s="13"/>
      <c r="W193" s="13"/>
      <c r="X193" s="13"/>
      <c r="Y193" s="13"/>
      <c r="Z193" s="13"/>
      <c r="AA193" s="13"/>
      <c r="AB193" s="13"/>
      <c r="AC193" s="13"/>
      <c r="AD193" s="13"/>
      <c r="AE193" s="13"/>
      <c r="AT193" s="262" t="s">
        <v>446</v>
      </c>
      <c r="AU193" s="262" t="s">
        <v>85</v>
      </c>
      <c r="AV193" s="13" t="s">
        <v>85</v>
      </c>
      <c r="AW193" s="13" t="s">
        <v>32</v>
      </c>
      <c r="AX193" s="13" t="s">
        <v>76</v>
      </c>
      <c r="AY193" s="262" t="s">
        <v>342</v>
      </c>
    </row>
    <row r="194" s="15" customFormat="1">
      <c r="A194" s="15"/>
      <c r="B194" s="273"/>
      <c r="C194" s="274"/>
      <c r="D194" s="240" t="s">
        <v>446</v>
      </c>
      <c r="E194" s="275" t="s">
        <v>1</v>
      </c>
      <c r="F194" s="276" t="s">
        <v>492</v>
      </c>
      <c r="G194" s="274"/>
      <c r="H194" s="277">
        <v>4596</v>
      </c>
      <c r="I194" s="278"/>
      <c r="J194" s="274"/>
      <c r="K194" s="274"/>
      <c r="L194" s="279"/>
      <c r="M194" s="280"/>
      <c r="N194" s="281"/>
      <c r="O194" s="281"/>
      <c r="P194" s="281"/>
      <c r="Q194" s="281"/>
      <c r="R194" s="281"/>
      <c r="S194" s="281"/>
      <c r="T194" s="282"/>
      <c r="U194" s="15"/>
      <c r="V194" s="15"/>
      <c r="W194" s="15"/>
      <c r="X194" s="15"/>
      <c r="Y194" s="15"/>
      <c r="Z194" s="15"/>
      <c r="AA194" s="15"/>
      <c r="AB194" s="15"/>
      <c r="AC194" s="15"/>
      <c r="AD194" s="15"/>
      <c r="AE194" s="15"/>
      <c r="AT194" s="283" t="s">
        <v>446</v>
      </c>
      <c r="AU194" s="283" t="s">
        <v>85</v>
      </c>
      <c r="AV194" s="15" t="s">
        <v>92</v>
      </c>
      <c r="AW194" s="15" t="s">
        <v>32</v>
      </c>
      <c r="AX194" s="15" t="s">
        <v>76</v>
      </c>
      <c r="AY194" s="283" t="s">
        <v>342</v>
      </c>
    </row>
    <row r="195" s="14" customFormat="1">
      <c r="A195" s="14"/>
      <c r="B195" s="263"/>
      <c r="C195" s="264"/>
      <c r="D195" s="240" t="s">
        <v>446</v>
      </c>
      <c r="E195" s="265" t="s">
        <v>1</v>
      </c>
      <c r="F195" s="266" t="s">
        <v>539</v>
      </c>
      <c r="G195" s="264"/>
      <c r="H195" s="265" t="s">
        <v>1</v>
      </c>
      <c r="I195" s="267"/>
      <c r="J195" s="264"/>
      <c r="K195" s="264"/>
      <c r="L195" s="268"/>
      <c r="M195" s="269"/>
      <c r="N195" s="270"/>
      <c r="O195" s="270"/>
      <c r="P195" s="270"/>
      <c r="Q195" s="270"/>
      <c r="R195" s="270"/>
      <c r="S195" s="270"/>
      <c r="T195" s="271"/>
      <c r="U195" s="14"/>
      <c r="V195" s="14"/>
      <c r="W195" s="14"/>
      <c r="X195" s="14"/>
      <c r="Y195" s="14"/>
      <c r="Z195" s="14"/>
      <c r="AA195" s="14"/>
      <c r="AB195" s="14"/>
      <c r="AC195" s="14"/>
      <c r="AD195" s="14"/>
      <c r="AE195" s="14"/>
      <c r="AT195" s="272" t="s">
        <v>446</v>
      </c>
      <c r="AU195" s="272" t="s">
        <v>85</v>
      </c>
      <c r="AV195" s="14" t="s">
        <v>83</v>
      </c>
      <c r="AW195" s="14" t="s">
        <v>32</v>
      </c>
      <c r="AX195" s="14" t="s">
        <v>76</v>
      </c>
      <c r="AY195" s="272" t="s">
        <v>342</v>
      </c>
    </row>
    <row r="196" s="13" customFormat="1">
      <c r="A196" s="13"/>
      <c r="B196" s="252"/>
      <c r="C196" s="253"/>
      <c r="D196" s="240" t="s">
        <v>446</v>
      </c>
      <c r="E196" s="254" t="s">
        <v>1</v>
      </c>
      <c r="F196" s="255" t="s">
        <v>540</v>
      </c>
      <c r="G196" s="253"/>
      <c r="H196" s="256">
        <v>306</v>
      </c>
      <c r="I196" s="257"/>
      <c r="J196" s="253"/>
      <c r="K196" s="253"/>
      <c r="L196" s="258"/>
      <c r="M196" s="259"/>
      <c r="N196" s="260"/>
      <c r="O196" s="260"/>
      <c r="P196" s="260"/>
      <c r="Q196" s="260"/>
      <c r="R196" s="260"/>
      <c r="S196" s="260"/>
      <c r="T196" s="261"/>
      <c r="U196" s="13"/>
      <c r="V196" s="13"/>
      <c r="W196" s="13"/>
      <c r="X196" s="13"/>
      <c r="Y196" s="13"/>
      <c r="Z196" s="13"/>
      <c r="AA196" s="13"/>
      <c r="AB196" s="13"/>
      <c r="AC196" s="13"/>
      <c r="AD196" s="13"/>
      <c r="AE196" s="13"/>
      <c r="AT196" s="262" t="s">
        <v>446</v>
      </c>
      <c r="AU196" s="262" t="s">
        <v>85</v>
      </c>
      <c r="AV196" s="13" t="s">
        <v>85</v>
      </c>
      <c r="AW196" s="13" t="s">
        <v>32</v>
      </c>
      <c r="AX196" s="13" t="s">
        <v>76</v>
      </c>
      <c r="AY196" s="262" t="s">
        <v>342</v>
      </c>
    </row>
    <row r="197" s="16" customFormat="1">
      <c r="A197" s="16"/>
      <c r="B197" s="284"/>
      <c r="C197" s="285"/>
      <c r="D197" s="240" t="s">
        <v>446</v>
      </c>
      <c r="E197" s="286" t="s">
        <v>1</v>
      </c>
      <c r="F197" s="287" t="s">
        <v>500</v>
      </c>
      <c r="G197" s="285"/>
      <c r="H197" s="288">
        <v>4902</v>
      </c>
      <c r="I197" s="289"/>
      <c r="J197" s="285"/>
      <c r="K197" s="285"/>
      <c r="L197" s="290"/>
      <c r="M197" s="291"/>
      <c r="N197" s="292"/>
      <c r="O197" s="292"/>
      <c r="P197" s="292"/>
      <c r="Q197" s="292"/>
      <c r="R197" s="292"/>
      <c r="S197" s="292"/>
      <c r="T197" s="293"/>
      <c r="U197" s="16"/>
      <c r="V197" s="16"/>
      <c r="W197" s="16"/>
      <c r="X197" s="16"/>
      <c r="Y197" s="16"/>
      <c r="Z197" s="16"/>
      <c r="AA197" s="16"/>
      <c r="AB197" s="16"/>
      <c r="AC197" s="16"/>
      <c r="AD197" s="16"/>
      <c r="AE197" s="16"/>
      <c r="AT197" s="294" t="s">
        <v>446</v>
      </c>
      <c r="AU197" s="294" t="s">
        <v>85</v>
      </c>
      <c r="AV197" s="16" t="s">
        <v>360</v>
      </c>
      <c r="AW197" s="16" t="s">
        <v>32</v>
      </c>
      <c r="AX197" s="16" t="s">
        <v>83</v>
      </c>
      <c r="AY197" s="294" t="s">
        <v>342</v>
      </c>
    </row>
    <row r="198" s="2" customFormat="1" ht="16.5" customHeight="1">
      <c r="A198" s="39"/>
      <c r="B198" s="40"/>
      <c r="C198" s="227" t="s">
        <v>386</v>
      </c>
      <c r="D198" s="227" t="s">
        <v>343</v>
      </c>
      <c r="E198" s="228" t="s">
        <v>541</v>
      </c>
      <c r="F198" s="229" t="s">
        <v>542</v>
      </c>
      <c r="G198" s="230" t="s">
        <v>543</v>
      </c>
      <c r="H198" s="231">
        <v>375</v>
      </c>
      <c r="I198" s="232"/>
      <c r="J198" s="233">
        <f>ROUND(I198*H198,2)</f>
        <v>0</v>
      </c>
      <c r="K198" s="229" t="s">
        <v>443</v>
      </c>
      <c r="L198" s="45"/>
      <c r="M198" s="234" t="s">
        <v>1</v>
      </c>
      <c r="N198" s="235" t="s">
        <v>41</v>
      </c>
      <c r="O198" s="92"/>
      <c r="P198" s="236">
        <f>O198*H198</f>
        <v>0</v>
      </c>
      <c r="Q198" s="236">
        <v>0</v>
      </c>
      <c r="R198" s="236">
        <f>Q198*H198</f>
        <v>0</v>
      </c>
      <c r="S198" s="236">
        <v>0.20499999999999999</v>
      </c>
      <c r="T198" s="237">
        <f>S198*H198</f>
        <v>76.875</v>
      </c>
      <c r="U198" s="39"/>
      <c r="V198" s="39"/>
      <c r="W198" s="39"/>
      <c r="X198" s="39"/>
      <c r="Y198" s="39"/>
      <c r="Z198" s="39"/>
      <c r="AA198" s="39"/>
      <c r="AB198" s="39"/>
      <c r="AC198" s="39"/>
      <c r="AD198" s="39"/>
      <c r="AE198" s="39"/>
      <c r="AR198" s="238" t="s">
        <v>360</v>
      </c>
      <c r="AT198" s="238" t="s">
        <v>343</v>
      </c>
      <c r="AU198" s="238" t="s">
        <v>85</v>
      </c>
      <c r="AY198" s="18" t="s">
        <v>342</v>
      </c>
      <c r="BE198" s="239">
        <f>IF(N198="základní",J198,0)</f>
        <v>0</v>
      </c>
      <c r="BF198" s="239">
        <f>IF(N198="snížená",J198,0)</f>
        <v>0</v>
      </c>
      <c r="BG198" s="239">
        <f>IF(N198="zákl. přenesená",J198,0)</f>
        <v>0</v>
      </c>
      <c r="BH198" s="239">
        <f>IF(N198="sníž. přenesená",J198,0)</f>
        <v>0</v>
      </c>
      <c r="BI198" s="239">
        <f>IF(N198="nulová",J198,0)</f>
        <v>0</v>
      </c>
      <c r="BJ198" s="18" t="s">
        <v>83</v>
      </c>
      <c r="BK198" s="239">
        <f>ROUND(I198*H198,2)</f>
        <v>0</v>
      </c>
      <c r="BL198" s="18" t="s">
        <v>360</v>
      </c>
      <c r="BM198" s="238" t="s">
        <v>544</v>
      </c>
    </row>
    <row r="199" s="2" customFormat="1">
      <c r="A199" s="39"/>
      <c r="B199" s="40"/>
      <c r="C199" s="41"/>
      <c r="D199" s="240" t="s">
        <v>349</v>
      </c>
      <c r="E199" s="41"/>
      <c r="F199" s="241" t="s">
        <v>545</v>
      </c>
      <c r="G199" s="41"/>
      <c r="H199" s="41"/>
      <c r="I199" s="242"/>
      <c r="J199" s="41"/>
      <c r="K199" s="41"/>
      <c r="L199" s="45"/>
      <c r="M199" s="243"/>
      <c r="N199" s="244"/>
      <c r="O199" s="92"/>
      <c r="P199" s="92"/>
      <c r="Q199" s="92"/>
      <c r="R199" s="92"/>
      <c r="S199" s="92"/>
      <c r="T199" s="93"/>
      <c r="U199" s="39"/>
      <c r="V199" s="39"/>
      <c r="W199" s="39"/>
      <c r="X199" s="39"/>
      <c r="Y199" s="39"/>
      <c r="Z199" s="39"/>
      <c r="AA199" s="39"/>
      <c r="AB199" s="39"/>
      <c r="AC199" s="39"/>
      <c r="AD199" s="39"/>
      <c r="AE199" s="39"/>
      <c r="AT199" s="18" t="s">
        <v>349</v>
      </c>
      <c r="AU199" s="18" t="s">
        <v>85</v>
      </c>
    </row>
    <row r="200" s="13" customFormat="1">
      <c r="A200" s="13"/>
      <c r="B200" s="252"/>
      <c r="C200" s="253"/>
      <c r="D200" s="240" t="s">
        <v>446</v>
      </c>
      <c r="E200" s="254" t="s">
        <v>1</v>
      </c>
      <c r="F200" s="255" t="s">
        <v>546</v>
      </c>
      <c r="G200" s="253"/>
      <c r="H200" s="256">
        <v>114</v>
      </c>
      <c r="I200" s="257"/>
      <c r="J200" s="253"/>
      <c r="K200" s="253"/>
      <c r="L200" s="258"/>
      <c r="M200" s="259"/>
      <c r="N200" s="260"/>
      <c r="O200" s="260"/>
      <c r="P200" s="260"/>
      <c r="Q200" s="260"/>
      <c r="R200" s="260"/>
      <c r="S200" s="260"/>
      <c r="T200" s="261"/>
      <c r="U200" s="13"/>
      <c r="V200" s="13"/>
      <c r="W200" s="13"/>
      <c r="X200" s="13"/>
      <c r="Y200" s="13"/>
      <c r="Z200" s="13"/>
      <c r="AA200" s="13"/>
      <c r="AB200" s="13"/>
      <c r="AC200" s="13"/>
      <c r="AD200" s="13"/>
      <c r="AE200" s="13"/>
      <c r="AT200" s="262" t="s">
        <v>446</v>
      </c>
      <c r="AU200" s="262" t="s">
        <v>85</v>
      </c>
      <c r="AV200" s="13" t="s">
        <v>85</v>
      </c>
      <c r="AW200" s="13" t="s">
        <v>32</v>
      </c>
      <c r="AX200" s="13" t="s">
        <v>76</v>
      </c>
      <c r="AY200" s="262" t="s">
        <v>342</v>
      </c>
    </row>
    <row r="201" s="13" customFormat="1">
      <c r="A201" s="13"/>
      <c r="B201" s="252"/>
      <c r="C201" s="253"/>
      <c r="D201" s="240" t="s">
        <v>446</v>
      </c>
      <c r="E201" s="254" t="s">
        <v>1</v>
      </c>
      <c r="F201" s="255" t="s">
        <v>547</v>
      </c>
      <c r="G201" s="253"/>
      <c r="H201" s="256">
        <v>55</v>
      </c>
      <c r="I201" s="257"/>
      <c r="J201" s="253"/>
      <c r="K201" s="253"/>
      <c r="L201" s="258"/>
      <c r="M201" s="259"/>
      <c r="N201" s="260"/>
      <c r="O201" s="260"/>
      <c r="P201" s="260"/>
      <c r="Q201" s="260"/>
      <c r="R201" s="260"/>
      <c r="S201" s="260"/>
      <c r="T201" s="261"/>
      <c r="U201" s="13"/>
      <c r="V201" s="13"/>
      <c r="W201" s="13"/>
      <c r="X201" s="13"/>
      <c r="Y201" s="13"/>
      <c r="Z201" s="13"/>
      <c r="AA201" s="13"/>
      <c r="AB201" s="13"/>
      <c r="AC201" s="13"/>
      <c r="AD201" s="13"/>
      <c r="AE201" s="13"/>
      <c r="AT201" s="262" t="s">
        <v>446</v>
      </c>
      <c r="AU201" s="262" t="s">
        <v>85</v>
      </c>
      <c r="AV201" s="13" t="s">
        <v>85</v>
      </c>
      <c r="AW201" s="13" t="s">
        <v>32</v>
      </c>
      <c r="AX201" s="13" t="s">
        <v>76</v>
      </c>
      <c r="AY201" s="262" t="s">
        <v>342</v>
      </c>
    </row>
    <row r="202" s="13" customFormat="1">
      <c r="A202" s="13"/>
      <c r="B202" s="252"/>
      <c r="C202" s="253"/>
      <c r="D202" s="240" t="s">
        <v>446</v>
      </c>
      <c r="E202" s="254" t="s">
        <v>1</v>
      </c>
      <c r="F202" s="255" t="s">
        <v>548</v>
      </c>
      <c r="G202" s="253"/>
      <c r="H202" s="256">
        <v>45</v>
      </c>
      <c r="I202" s="257"/>
      <c r="J202" s="253"/>
      <c r="K202" s="253"/>
      <c r="L202" s="258"/>
      <c r="M202" s="259"/>
      <c r="N202" s="260"/>
      <c r="O202" s="260"/>
      <c r="P202" s="260"/>
      <c r="Q202" s="260"/>
      <c r="R202" s="260"/>
      <c r="S202" s="260"/>
      <c r="T202" s="261"/>
      <c r="U202" s="13"/>
      <c r="V202" s="13"/>
      <c r="W202" s="13"/>
      <c r="X202" s="13"/>
      <c r="Y202" s="13"/>
      <c r="Z202" s="13"/>
      <c r="AA202" s="13"/>
      <c r="AB202" s="13"/>
      <c r="AC202" s="13"/>
      <c r="AD202" s="13"/>
      <c r="AE202" s="13"/>
      <c r="AT202" s="262" t="s">
        <v>446</v>
      </c>
      <c r="AU202" s="262" t="s">
        <v>85</v>
      </c>
      <c r="AV202" s="13" t="s">
        <v>85</v>
      </c>
      <c r="AW202" s="13" t="s">
        <v>32</v>
      </c>
      <c r="AX202" s="13" t="s">
        <v>76</v>
      </c>
      <c r="AY202" s="262" t="s">
        <v>342</v>
      </c>
    </row>
    <row r="203" s="13" customFormat="1">
      <c r="A203" s="13"/>
      <c r="B203" s="252"/>
      <c r="C203" s="253"/>
      <c r="D203" s="240" t="s">
        <v>446</v>
      </c>
      <c r="E203" s="254" t="s">
        <v>1</v>
      </c>
      <c r="F203" s="255" t="s">
        <v>549</v>
      </c>
      <c r="G203" s="253"/>
      <c r="H203" s="256">
        <v>49</v>
      </c>
      <c r="I203" s="257"/>
      <c r="J203" s="253"/>
      <c r="K203" s="253"/>
      <c r="L203" s="258"/>
      <c r="M203" s="259"/>
      <c r="N203" s="260"/>
      <c r="O203" s="260"/>
      <c r="P203" s="260"/>
      <c r="Q203" s="260"/>
      <c r="R203" s="260"/>
      <c r="S203" s="260"/>
      <c r="T203" s="261"/>
      <c r="U203" s="13"/>
      <c r="V203" s="13"/>
      <c r="W203" s="13"/>
      <c r="X203" s="13"/>
      <c r="Y203" s="13"/>
      <c r="Z203" s="13"/>
      <c r="AA203" s="13"/>
      <c r="AB203" s="13"/>
      <c r="AC203" s="13"/>
      <c r="AD203" s="13"/>
      <c r="AE203" s="13"/>
      <c r="AT203" s="262" t="s">
        <v>446</v>
      </c>
      <c r="AU203" s="262" t="s">
        <v>85</v>
      </c>
      <c r="AV203" s="13" t="s">
        <v>85</v>
      </c>
      <c r="AW203" s="13" t="s">
        <v>32</v>
      </c>
      <c r="AX203" s="13" t="s">
        <v>76</v>
      </c>
      <c r="AY203" s="262" t="s">
        <v>342</v>
      </c>
    </row>
    <row r="204" s="13" customFormat="1">
      <c r="A204" s="13"/>
      <c r="B204" s="252"/>
      <c r="C204" s="253"/>
      <c r="D204" s="240" t="s">
        <v>446</v>
      </c>
      <c r="E204" s="254" t="s">
        <v>1</v>
      </c>
      <c r="F204" s="255" t="s">
        <v>550</v>
      </c>
      <c r="G204" s="253"/>
      <c r="H204" s="256">
        <v>41</v>
      </c>
      <c r="I204" s="257"/>
      <c r="J204" s="253"/>
      <c r="K204" s="253"/>
      <c r="L204" s="258"/>
      <c r="M204" s="259"/>
      <c r="N204" s="260"/>
      <c r="O204" s="260"/>
      <c r="P204" s="260"/>
      <c r="Q204" s="260"/>
      <c r="R204" s="260"/>
      <c r="S204" s="260"/>
      <c r="T204" s="261"/>
      <c r="U204" s="13"/>
      <c r="V204" s="13"/>
      <c r="W204" s="13"/>
      <c r="X204" s="13"/>
      <c r="Y204" s="13"/>
      <c r="Z204" s="13"/>
      <c r="AA204" s="13"/>
      <c r="AB204" s="13"/>
      <c r="AC204" s="13"/>
      <c r="AD204" s="13"/>
      <c r="AE204" s="13"/>
      <c r="AT204" s="262" t="s">
        <v>446</v>
      </c>
      <c r="AU204" s="262" t="s">
        <v>85</v>
      </c>
      <c r="AV204" s="13" t="s">
        <v>85</v>
      </c>
      <c r="AW204" s="13" t="s">
        <v>32</v>
      </c>
      <c r="AX204" s="13" t="s">
        <v>76</v>
      </c>
      <c r="AY204" s="262" t="s">
        <v>342</v>
      </c>
    </row>
    <row r="205" s="15" customFormat="1">
      <c r="A205" s="15"/>
      <c r="B205" s="273"/>
      <c r="C205" s="274"/>
      <c r="D205" s="240" t="s">
        <v>446</v>
      </c>
      <c r="E205" s="275" t="s">
        <v>1</v>
      </c>
      <c r="F205" s="276" t="s">
        <v>492</v>
      </c>
      <c r="G205" s="274"/>
      <c r="H205" s="277">
        <v>304</v>
      </c>
      <c r="I205" s="278"/>
      <c r="J205" s="274"/>
      <c r="K205" s="274"/>
      <c r="L205" s="279"/>
      <c r="M205" s="280"/>
      <c r="N205" s="281"/>
      <c r="O205" s="281"/>
      <c r="P205" s="281"/>
      <c r="Q205" s="281"/>
      <c r="R205" s="281"/>
      <c r="S205" s="281"/>
      <c r="T205" s="282"/>
      <c r="U205" s="15"/>
      <c r="V205" s="15"/>
      <c r="W205" s="15"/>
      <c r="X205" s="15"/>
      <c r="Y205" s="15"/>
      <c r="Z205" s="15"/>
      <c r="AA205" s="15"/>
      <c r="AB205" s="15"/>
      <c r="AC205" s="15"/>
      <c r="AD205" s="15"/>
      <c r="AE205" s="15"/>
      <c r="AT205" s="283" t="s">
        <v>446</v>
      </c>
      <c r="AU205" s="283" t="s">
        <v>85</v>
      </c>
      <c r="AV205" s="15" t="s">
        <v>92</v>
      </c>
      <c r="AW205" s="15" t="s">
        <v>32</v>
      </c>
      <c r="AX205" s="15" t="s">
        <v>76</v>
      </c>
      <c r="AY205" s="283" t="s">
        <v>342</v>
      </c>
    </row>
    <row r="206" s="14" customFormat="1">
      <c r="A206" s="14"/>
      <c r="B206" s="263"/>
      <c r="C206" s="264"/>
      <c r="D206" s="240" t="s">
        <v>446</v>
      </c>
      <c r="E206" s="265" t="s">
        <v>1</v>
      </c>
      <c r="F206" s="266" t="s">
        <v>551</v>
      </c>
      <c r="G206" s="264"/>
      <c r="H206" s="265" t="s">
        <v>1</v>
      </c>
      <c r="I206" s="267"/>
      <c r="J206" s="264"/>
      <c r="K206" s="264"/>
      <c r="L206" s="268"/>
      <c r="M206" s="269"/>
      <c r="N206" s="270"/>
      <c r="O206" s="270"/>
      <c r="P206" s="270"/>
      <c r="Q206" s="270"/>
      <c r="R206" s="270"/>
      <c r="S206" s="270"/>
      <c r="T206" s="271"/>
      <c r="U206" s="14"/>
      <c r="V206" s="14"/>
      <c r="W206" s="14"/>
      <c r="X206" s="14"/>
      <c r="Y206" s="14"/>
      <c r="Z206" s="14"/>
      <c r="AA206" s="14"/>
      <c r="AB206" s="14"/>
      <c r="AC206" s="14"/>
      <c r="AD206" s="14"/>
      <c r="AE206" s="14"/>
      <c r="AT206" s="272" t="s">
        <v>446</v>
      </c>
      <c r="AU206" s="272" t="s">
        <v>85</v>
      </c>
      <c r="AV206" s="14" t="s">
        <v>83</v>
      </c>
      <c r="AW206" s="14" t="s">
        <v>32</v>
      </c>
      <c r="AX206" s="14" t="s">
        <v>76</v>
      </c>
      <c r="AY206" s="272" t="s">
        <v>342</v>
      </c>
    </row>
    <row r="207" s="13" customFormat="1">
      <c r="A207" s="13"/>
      <c r="B207" s="252"/>
      <c r="C207" s="253"/>
      <c r="D207" s="240" t="s">
        <v>446</v>
      </c>
      <c r="E207" s="254" t="s">
        <v>1</v>
      </c>
      <c r="F207" s="255" t="s">
        <v>552</v>
      </c>
      <c r="G207" s="253"/>
      <c r="H207" s="256">
        <v>55</v>
      </c>
      <c r="I207" s="257"/>
      <c r="J207" s="253"/>
      <c r="K207" s="253"/>
      <c r="L207" s="258"/>
      <c r="M207" s="259"/>
      <c r="N207" s="260"/>
      <c r="O207" s="260"/>
      <c r="P207" s="260"/>
      <c r="Q207" s="260"/>
      <c r="R207" s="260"/>
      <c r="S207" s="260"/>
      <c r="T207" s="261"/>
      <c r="U207" s="13"/>
      <c r="V207" s="13"/>
      <c r="W207" s="13"/>
      <c r="X207" s="13"/>
      <c r="Y207" s="13"/>
      <c r="Z207" s="13"/>
      <c r="AA207" s="13"/>
      <c r="AB207" s="13"/>
      <c r="AC207" s="13"/>
      <c r="AD207" s="13"/>
      <c r="AE207" s="13"/>
      <c r="AT207" s="262" t="s">
        <v>446</v>
      </c>
      <c r="AU207" s="262" t="s">
        <v>85</v>
      </c>
      <c r="AV207" s="13" t="s">
        <v>85</v>
      </c>
      <c r="AW207" s="13" t="s">
        <v>32</v>
      </c>
      <c r="AX207" s="13" t="s">
        <v>76</v>
      </c>
      <c r="AY207" s="262" t="s">
        <v>342</v>
      </c>
    </row>
    <row r="208" s="13" customFormat="1">
      <c r="A208" s="13"/>
      <c r="B208" s="252"/>
      <c r="C208" s="253"/>
      <c r="D208" s="240" t="s">
        <v>446</v>
      </c>
      <c r="E208" s="254" t="s">
        <v>1</v>
      </c>
      <c r="F208" s="255" t="s">
        <v>553</v>
      </c>
      <c r="G208" s="253"/>
      <c r="H208" s="256">
        <v>16</v>
      </c>
      <c r="I208" s="257"/>
      <c r="J208" s="253"/>
      <c r="K208" s="253"/>
      <c r="L208" s="258"/>
      <c r="M208" s="259"/>
      <c r="N208" s="260"/>
      <c r="O208" s="260"/>
      <c r="P208" s="260"/>
      <c r="Q208" s="260"/>
      <c r="R208" s="260"/>
      <c r="S208" s="260"/>
      <c r="T208" s="261"/>
      <c r="U208" s="13"/>
      <c r="V208" s="13"/>
      <c r="W208" s="13"/>
      <c r="X208" s="13"/>
      <c r="Y208" s="13"/>
      <c r="Z208" s="13"/>
      <c r="AA208" s="13"/>
      <c r="AB208" s="13"/>
      <c r="AC208" s="13"/>
      <c r="AD208" s="13"/>
      <c r="AE208" s="13"/>
      <c r="AT208" s="262" t="s">
        <v>446</v>
      </c>
      <c r="AU208" s="262" t="s">
        <v>85</v>
      </c>
      <c r="AV208" s="13" t="s">
        <v>85</v>
      </c>
      <c r="AW208" s="13" t="s">
        <v>32</v>
      </c>
      <c r="AX208" s="13" t="s">
        <v>76</v>
      </c>
      <c r="AY208" s="262" t="s">
        <v>342</v>
      </c>
    </row>
    <row r="209" s="15" customFormat="1">
      <c r="A209" s="15"/>
      <c r="B209" s="273"/>
      <c r="C209" s="274"/>
      <c r="D209" s="240" t="s">
        <v>446</v>
      </c>
      <c r="E209" s="275" t="s">
        <v>1</v>
      </c>
      <c r="F209" s="276" t="s">
        <v>492</v>
      </c>
      <c r="G209" s="274"/>
      <c r="H209" s="277">
        <v>71</v>
      </c>
      <c r="I209" s="278"/>
      <c r="J209" s="274"/>
      <c r="K209" s="274"/>
      <c r="L209" s="279"/>
      <c r="M209" s="280"/>
      <c r="N209" s="281"/>
      <c r="O209" s="281"/>
      <c r="P209" s="281"/>
      <c r="Q209" s="281"/>
      <c r="R209" s="281"/>
      <c r="S209" s="281"/>
      <c r="T209" s="282"/>
      <c r="U209" s="15"/>
      <c r="V209" s="15"/>
      <c r="W209" s="15"/>
      <c r="X209" s="15"/>
      <c r="Y209" s="15"/>
      <c r="Z209" s="15"/>
      <c r="AA209" s="15"/>
      <c r="AB209" s="15"/>
      <c r="AC209" s="15"/>
      <c r="AD209" s="15"/>
      <c r="AE209" s="15"/>
      <c r="AT209" s="283" t="s">
        <v>446</v>
      </c>
      <c r="AU209" s="283" t="s">
        <v>85</v>
      </c>
      <c r="AV209" s="15" t="s">
        <v>92</v>
      </c>
      <c r="AW209" s="15" t="s">
        <v>32</v>
      </c>
      <c r="AX209" s="15" t="s">
        <v>76</v>
      </c>
      <c r="AY209" s="283" t="s">
        <v>342</v>
      </c>
    </row>
    <row r="210" s="16" customFormat="1">
      <c r="A210" s="16"/>
      <c r="B210" s="284"/>
      <c r="C210" s="285"/>
      <c r="D210" s="240" t="s">
        <v>446</v>
      </c>
      <c r="E210" s="286" t="s">
        <v>1</v>
      </c>
      <c r="F210" s="287" t="s">
        <v>500</v>
      </c>
      <c r="G210" s="285"/>
      <c r="H210" s="288">
        <v>375</v>
      </c>
      <c r="I210" s="289"/>
      <c r="J210" s="285"/>
      <c r="K210" s="285"/>
      <c r="L210" s="290"/>
      <c r="M210" s="291"/>
      <c r="N210" s="292"/>
      <c r="O210" s="292"/>
      <c r="P210" s="292"/>
      <c r="Q210" s="292"/>
      <c r="R210" s="292"/>
      <c r="S210" s="292"/>
      <c r="T210" s="293"/>
      <c r="U210" s="16"/>
      <c r="V210" s="16"/>
      <c r="W210" s="16"/>
      <c r="X210" s="16"/>
      <c r="Y210" s="16"/>
      <c r="Z210" s="16"/>
      <c r="AA210" s="16"/>
      <c r="AB210" s="16"/>
      <c r="AC210" s="16"/>
      <c r="AD210" s="16"/>
      <c r="AE210" s="16"/>
      <c r="AT210" s="294" t="s">
        <v>446</v>
      </c>
      <c r="AU210" s="294" t="s">
        <v>85</v>
      </c>
      <c r="AV210" s="16" t="s">
        <v>360</v>
      </c>
      <c r="AW210" s="16" t="s">
        <v>32</v>
      </c>
      <c r="AX210" s="16" t="s">
        <v>83</v>
      </c>
      <c r="AY210" s="294" t="s">
        <v>342</v>
      </c>
    </row>
    <row r="211" s="2" customFormat="1" ht="16.5" customHeight="1">
      <c r="A211" s="39"/>
      <c r="B211" s="40"/>
      <c r="C211" s="227" t="s">
        <v>392</v>
      </c>
      <c r="D211" s="227" t="s">
        <v>343</v>
      </c>
      <c r="E211" s="228" t="s">
        <v>554</v>
      </c>
      <c r="F211" s="229" t="s">
        <v>555</v>
      </c>
      <c r="G211" s="230" t="s">
        <v>543</v>
      </c>
      <c r="H211" s="231">
        <v>25</v>
      </c>
      <c r="I211" s="232"/>
      <c r="J211" s="233">
        <f>ROUND(I211*H211,2)</f>
        <v>0</v>
      </c>
      <c r="K211" s="229" t="s">
        <v>443</v>
      </c>
      <c r="L211" s="45"/>
      <c r="M211" s="234" t="s">
        <v>1</v>
      </c>
      <c r="N211" s="235" t="s">
        <v>41</v>
      </c>
      <c r="O211" s="92"/>
      <c r="P211" s="236">
        <f>O211*H211</f>
        <v>0</v>
      </c>
      <c r="Q211" s="236">
        <v>0</v>
      </c>
      <c r="R211" s="236">
        <f>Q211*H211</f>
        <v>0</v>
      </c>
      <c r="S211" s="236">
        <v>0.040000000000000001</v>
      </c>
      <c r="T211" s="237">
        <f>S211*H211</f>
        <v>1</v>
      </c>
      <c r="U211" s="39"/>
      <c r="V211" s="39"/>
      <c r="W211" s="39"/>
      <c r="X211" s="39"/>
      <c r="Y211" s="39"/>
      <c r="Z211" s="39"/>
      <c r="AA211" s="39"/>
      <c r="AB211" s="39"/>
      <c r="AC211" s="39"/>
      <c r="AD211" s="39"/>
      <c r="AE211" s="39"/>
      <c r="AR211" s="238" t="s">
        <v>360</v>
      </c>
      <c r="AT211" s="238" t="s">
        <v>343</v>
      </c>
      <c r="AU211" s="238" t="s">
        <v>85</v>
      </c>
      <c r="AY211" s="18" t="s">
        <v>342</v>
      </c>
      <c r="BE211" s="239">
        <f>IF(N211="základní",J211,0)</f>
        <v>0</v>
      </c>
      <c r="BF211" s="239">
        <f>IF(N211="snížená",J211,0)</f>
        <v>0</v>
      </c>
      <c r="BG211" s="239">
        <f>IF(N211="zákl. přenesená",J211,0)</f>
        <v>0</v>
      </c>
      <c r="BH211" s="239">
        <f>IF(N211="sníž. přenesená",J211,0)</f>
        <v>0</v>
      </c>
      <c r="BI211" s="239">
        <f>IF(N211="nulová",J211,0)</f>
        <v>0</v>
      </c>
      <c r="BJ211" s="18" t="s">
        <v>83</v>
      </c>
      <c r="BK211" s="239">
        <f>ROUND(I211*H211,2)</f>
        <v>0</v>
      </c>
      <c r="BL211" s="18" t="s">
        <v>360</v>
      </c>
      <c r="BM211" s="238" t="s">
        <v>556</v>
      </c>
    </row>
    <row r="212" s="2" customFormat="1">
      <c r="A212" s="39"/>
      <c r="B212" s="40"/>
      <c r="C212" s="41"/>
      <c r="D212" s="240" t="s">
        <v>349</v>
      </c>
      <c r="E212" s="41"/>
      <c r="F212" s="241" t="s">
        <v>557</v>
      </c>
      <c r="G212" s="41"/>
      <c r="H212" s="41"/>
      <c r="I212" s="242"/>
      <c r="J212" s="41"/>
      <c r="K212" s="41"/>
      <c r="L212" s="45"/>
      <c r="M212" s="243"/>
      <c r="N212" s="244"/>
      <c r="O212" s="92"/>
      <c r="P212" s="92"/>
      <c r="Q212" s="92"/>
      <c r="R212" s="92"/>
      <c r="S212" s="92"/>
      <c r="T212" s="93"/>
      <c r="U212" s="39"/>
      <c r="V212" s="39"/>
      <c r="W212" s="39"/>
      <c r="X212" s="39"/>
      <c r="Y212" s="39"/>
      <c r="Z212" s="39"/>
      <c r="AA212" s="39"/>
      <c r="AB212" s="39"/>
      <c r="AC212" s="39"/>
      <c r="AD212" s="39"/>
      <c r="AE212" s="39"/>
      <c r="AT212" s="18" t="s">
        <v>349</v>
      </c>
      <c r="AU212" s="18" t="s">
        <v>85</v>
      </c>
    </row>
    <row r="213" s="14" customFormat="1">
      <c r="A213" s="14"/>
      <c r="B213" s="263"/>
      <c r="C213" s="264"/>
      <c r="D213" s="240" t="s">
        <v>446</v>
      </c>
      <c r="E213" s="265" t="s">
        <v>1</v>
      </c>
      <c r="F213" s="266" t="s">
        <v>558</v>
      </c>
      <c r="G213" s="264"/>
      <c r="H213" s="265" t="s">
        <v>1</v>
      </c>
      <c r="I213" s="267"/>
      <c r="J213" s="264"/>
      <c r="K213" s="264"/>
      <c r="L213" s="268"/>
      <c r="M213" s="269"/>
      <c r="N213" s="270"/>
      <c r="O213" s="270"/>
      <c r="P213" s="270"/>
      <c r="Q213" s="270"/>
      <c r="R213" s="270"/>
      <c r="S213" s="270"/>
      <c r="T213" s="271"/>
      <c r="U213" s="14"/>
      <c r="V213" s="14"/>
      <c r="W213" s="14"/>
      <c r="X213" s="14"/>
      <c r="Y213" s="14"/>
      <c r="Z213" s="14"/>
      <c r="AA213" s="14"/>
      <c r="AB213" s="14"/>
      <c r="AC213" s="14"/>
      <c r="AD213" s="14"/>
      <c r="AE213" s="14"/>
      <c r="AT213" s="272" t="s">
        <v>446</v>
      </c>
      <c r="AU213" s="272" t="s">
        <v>85</v>
      </c>
      <c r="AV213" s="14" t="s">
        <v>83</v>
      </c>
      <c r="AW213" s="14" t="s">
        <v>32</v>
      </c>
      <c r="AX213" s="14" t="s">
        <v>76</v>
      </c>
      <c r="AY213" s="272" t="s">
        <v>342</v>
      </c>
    </row>
    <row r="214" s="13" customFormat="1">
      <c r="A214" s="13"/>
      <c r="B214" s="252"/>
      <c r="C214" s="253"/>
      <c r="D214" s="240" t="s">
        <v>446</v>
      </c>
      <c r="E214" s="254" t="s">
        <v>1</v>
      </c>
      <c r="F214" s="255" t="s">
        <v>559</v>
      </c>
      <c r="G214" s="253"/>
      <c r="H214" s="256">
        <v>25</v>
      </c>
      <c r="I214" s="257"/>
      <c r="J214" s="253"/>
      <c r="K214" s="253"/>
      <c r="L214" s="258"/>
      <c r="M214" s="259"/>
      <c r="N214" s="260"/>
      <c r="O214" s="260"/>
      <c r="P214" s="260"/>
      <c r="Q214" s="260"/>
      <c r="R214" s="260"/>
      <c r="S214" s="260"/>
      <c r="T214" s="261"/>
      <c r="U214" s="13"/>
      <c r="V214" s="13"/>
      <c r="W214" s="13"/>
      <c r="X214" s="13"/>
      <c r="Y214" s="13"/>
      <c r="Z214" s="13"/>
      <c r="AA214" s="13"/>
      <c r="AB214" s="13"/>
      <c r="AC214" s="13"/>
      <c r="AD214" s="13"/>
      <c r="AE214" s="13"/>
      <c r="AT214" s="262" t="s">
        <v>446</v>
      </c>
      <c r="AU214" s="262" t="s">
        <v>85</v>
      </c>
      <c r="AV214" s="13" t="s">
        <v>85</v>
      </c>
      <c r="AW214" s="13" t="s">
        <v>32</v>
      </c>
      <c r="AX214" s="13" t="s">
        <v>83</v>
      </c>
      <c r="AY214" s="262" t="s">
        <v>342</v>
      </c>
    </row>
    <row r="215" s="2" customFormat="1" ht="21.75" customHeight="1">
      <c r="A215" s="39"/>
      <c r="B215" s="40"/>
      <c r="C215" s="227" t="s">
        <v>397</v>
      </c>
      <c r="D215" s="227" t="s">
        <v>343</v>
      </c>
      <c r="E215" s="228" t="s">
        <v>560</v>
      </c>
      <c r="F215" s="229" t="s">
        <v>561</v>
      </c>
      <c r="G215" s="230" t="s">
        <v>562</v>
      </c>
      <c r="H215" s="231">
        <v>244</v>
      </c>
      <c r="I215" s="232"/>
      <c r="J215" s="233">
        <f>ROUND(I215*H215,2)</f>
        <v>0</v>
      </c>
      <c r="K215" s="229" t="s">
        <v>443</v>
      </c>
      <c r="L215" s="45"/>
      <c r="M215" s="234" t="s">
        <v>1</v>
      </c>
      <c r="N215" s="235" t="s">
        <v>41</v>
      </c>
      <c r="O215" s="92"/>
      <c r="P215" s="236">
        <f>O215*H215</f>
        <v>0</v>
      </c>
      <c r="Q215" s="236">
        <v>0.035400000000000001</v>
      </c>
      <c r="R215" s="236">
        <f>Q215*H215</f>
        <v>8.6376000000000008</v>
      </c>
      <c r="S215" s="236">
        <v>0</v>
      </c>
      <c r="T215" s="237">
        <f>S215*H215</f>
        <v>0</v>
      </c>
      <c r="U215" s="39"/>
      <c r="V215" s="39"/>
      <c r="W215" s="39"/>
      <c r="X215" s="39"/>
      <c r="Y215" s="39"/>
      <c r="Z215" s="39"/>
      <c r="AA215" s="39"/>
      <c r="AB215" s="39"/>
      <c r="AC215" s="39"/>
      <c r="AD215" s="39"/>
      <c r="AE215" s="39"/>
      <c r="AR215" s="238" t="s">
        <v>360</v>
      </c>
      <c r="AT215" s="238" t="s">
        <v>343</v>
      </c>
      <c r="AU215" s="238" t="s">
        <v>85</v>
      </c>
      <c r="AY215" s="18" t="s">
        <v>342</v>
      </c>
      <c r="BE215" s="239">
        <f>IF(N215="základní",J215,0)</f>
        <v>0</v>
      </c>
      <c r="BF215" s="239">
        <f>IF(N215="snížená",J215,0)</f>
        <v>0</v>
      </c>
      <c r="BG215" s="239">
        <f>IF(N215="zákl. přenesená",J215,0)</f>
        <v>0</v>
      </c>
      <c r="BH215" s="239">
        <f>IF(N215="sníž. přenesená",J215,0)</f>
        <v>0</v>
      </c>
      <c r="BI215" s="239">
        <f>IF(N215="nulová",J215,0)</f>
        <v>0</v>
      </c>
      <c r="BJ215" s="18" t="s">
        <v>83</v>
      </c>
      <c r="BK215" s="239">
        <f>ROUND(I215*H215,2)</f>
        <v>0</v>
      </c>
      <c r="BL215" s="18" t="s">
        <v>360</v>
      </c>
      <c r="BM215" s="238" t="s">
        <v>563</v>
      </c>
    </row>
    <row r="216" s="2" customFormat="1">
      <c r="A216" s="39"/>
      <c r="B216" s="40"/>
      <c r="C216" s="41"/>
      <c r="D216" s="240" t="s">
        <v>349</v>
      </c>
      <c r="E216" s="41"/>
      <c r="F216" s="241" t="s">
        <v>564</v>
      </c>
      <c r="G216" s="41"/>
      <c r="H216" s="41"/>
      <c r="I216" s="242"/>
      <c r="J216" s="41"/>
      <c r="K216" s="41"/>
      <c r="L216" s="45"/>
      <c r="M216" s="243"/>
      <c r="N216" s="244"/>
      <c r="O216" s="92"/>
      <c r="P216" s="92"/>
      <c r="Q216" s="92"/>
      <c r="R216" s="92"/>
      <c r="S216" s="92"/>
      <c r="T216" s="93"/>
      <c r="U216" s="39"/>
      <c r="V216" s="39"/>
      <c r="W216" s="39"/>
      <c r="X216" s="39"/>
      <c r="Y216" s="39"/>
      <c r="Z216" s="39"/>
      <c r="AA216" s="39"/>
      <c r="AB216" s="39"/>
      <c r="AC216" s="39"/>
      <c r="AD216" s="39"/>
      <c r="AE216" s="39"/>
      <c r="AT216" s="18" t="s">
        <v>349</v>
      </c>
      <c r="AU216" s="18" t="s">
        <v>85</v>
      </c>
    </row>
    <row r="217" s="13" customFormat="1">
      <c r="A217" s="13"/>
      <c r="B217" s="252"/>
      <c r="C217" s="253"/>
      <c r="D217" s="240" t="s">
        <v>446</v>
      </c>
      <c r="E217" s="254" t="s">
        <v>1</v>
      </c>
      <c r="F217" s="255" t="s">
        <v>565</v>
      </c>
      <c r="G217" s="253"/>
      <c r="H217" s="256">
        <v>244</v>
      </c>
      <c r="I217" s="257"/>
      <c r="J217" s="253"/>
      <c r="K217" s="253"/>
      <c r="L217" s="258"/>
      <c r="M217" s="259"/>
      <c r="N217" s="260"/>
      <c r="O217" s="260"/>
      <c r="P217" s="260"/>
      <c r="Q217" s="260"/>
      <c r="R217" s="260"/>
      <c r="S217" s="260"/>
      <c r="T217" s="261"/>
      <c r="U217" s="13"/>
      <c r="V217" s="13"/>
      <c r="W217" s="13"/>
      <c r="X217" s="13"/>
      <c r="Y217" s="13"/>
      <c r="Z217" s="13"/>
      <c r="AA217" s="13"/>
      <c r="AB217" s="13"/>
      <c r="AC217" s="13"/>
      <c r="AD217" s="13"/>
      <c r="AE217" s="13"/>
      <c r="AT217" s="262" t="s">
        <v>446</v>
      </c>
      <c r="AU217" s="262" t="s">
        <v>85</v>
      </c>
      <c r="AV217" s="13" t="s">
        <v>85</v>
      </c>
      <c r="AW217" s="13" t="s">
        <v>32</v>
      </c>
      <c r="AX217" s="13" t="s">
        <v>83</v>
      </c>
      <c r="AY217" s="262" t="s">
        <v>342</v>
      </c>
    </row>
    <row r="218" s="2" customFormat="1" ht="16.5" customHeight="1">
      <c r="A218" s="39"/>
      <c r="B218" s="40"/>
      <c r="C218" s="227" t="s">
        <v>401</v>
      </c>
      <c r="D218" s="227" t="s">
        <v>343</v>
      </c>
      <c r="E218" s="228" t="s">
        <v>566</v>
      </c>
      <c r="F218" s="229" t="s">
        <v>567</v>
      </c>
      <c r="G218" s="230" t="s">
        <v>562</v>
      </c>
      <c r="H218" s="231">
        <v>45.435000000000002</v>
      </c>
      <c r="I218" s="232"/>
      <c r="J218" s="233">
        <f>ROUND(I218*H218,2)</f>
        <v>0</v>
      </c>
      <c r="K218" s="229" t="s">
        <v>443</v>
      </c>
      <c r="L218" s="45"/>
      <c r="M218" s="234" t="s">
        <v>1</v>
      </c>
      <c r="N218" s="235" t="s">
        <v>41</v>
      </c>
      <c r="O218" s="92"/>
      <c r="P218" s="236">
        <f>O218*H218</f>
        <v>0</v>
      </c>
      <c r="Q218" s="236">
        <v>0</v>
      </c>
      <c r="R218" s="236">
        <f>Q218*H218</f>
        <v>0</v>
      </c>
      <c r="S218" s="236">
        <v>0</v>
      </c>
      <c r="T218" s="237">
        <f>S218*H218</f>
        <v>0</v>
      </c>
      <c r="U218" s="39"/>
      <c r="V218" s="39"/>
      <c r="W218" s="39"/>
      <c r="X218" s="39"/>
      <c r="Y218" s="39"/>
      <c r="Z218" s="39"/>
      <c r="AA218" s="39"/>
      <c r="AB218" s="39"/>
      <c r="AC218" s="39"/>
      <c r="AD218" s="39"/>
      <c r="AE218" s="39"/>
      <c r="AR218" s="238" t="s">
        <v>360</v>
      </c>
      <c r="AT218" s="238" t="s">
        <v>343</v>
      </c>
      <c r="AU218" s="238" t="s">
        <v>85</v>
      </c>
      <c r="AY218" s="18" t="s">
        <v>342</v>
      </c>
      <c r="BE218" s="239">
        <f>IF(N218="základní",J218,0)</f>
        <v>0</v>
      </c>
      <c r="BF218" s="239">
        <f>IF(N218="snížená",J218,0)</f>
        <v>0</v>
      </c>
      <c r="BG218" s="239">
        <f>IF(N218="zákl. přenesená",J218,0)</f>
        <v>0</v>
      </c>
      <c r="BH218" s="239">
        <f>IF(N218="sníž. přenesená",J218,0)</f>
        <v>0</v>
      </c>
      <c r="BI218" s="239">
        <f>IF(N218="nulová",J218,0)</f>
        <v>0</v>
      </c>
      <c r="BJ218" s="18" t="s">
        <v>83</v>
      </c>
      <c r="BK218" s="239">
        <f>ROUND(I218*H218,2)</f>
        <v>0</v>
      </c>
      <c r="BL218" s="18" t="s">
        <v>360</v>
      </c>
      <c r="BM218" s="238" t="s">
        <v>568</v>
      </c>
    </row>
    <row r="219" s="2" customFormat="1">
      <c r="A219" s="39"/>
      <c r="B219" s="40"/>
      <c r="C219" s="41"/>
      <c r="D219" s="240" t="s">
        <v>349</v>
      </c>
      <c r="E219" s="41"/>
      <c r="F219" s="241" t="s">
        <v>569</v>
      </c>
      <c r="G219" s="41"/>
      <c r="H219" s="41"/>
      <c r="I219" s="242"/>
      <c r="J219" s="41"/>
      <c r="K219" s="41"/>
      <c r="L219" s="45"/>
      <c r="M219" s="243"/>
      <c r="N219" s="244"/>
      <c r="O219" s="92"/>
      <c r="P219" s="92"/>
      <c r="Q219" s="92"/>
      <c r="R219" s="92"/>
      <c r="S219" s="92"/>
      <c r="T219" s="93"/>
      <c r="U219" s="39"/>
      <c r="V219" s="39"/>
      <c r="W219" s="39"/>
      <c r="X219" s="39"/>
      <c r="Y219" s="39"/>
      <c r="Z219" s="39"/>
      <c r="AA219" s="39"/>
      <c r="AB219" s="39"/>
      <c r="AC219" s="39"/>
      <c r="AD219" s="39"/>
      <c r="AE219" s="39"/>
      <c r="AT219" s="18" t="s">
        <v>349</v>
      </c>
      <c r="AU219" s="18" t="s">
        <v>85</v>
      </c>
    </row>
    <row r="220" s="13" customFormat="1">
      <c r="A220" s="13"/>
      <c r="B220" s="252"/>
      <c r="C220" s="253"/>
      <c r="D220" s="240" t="s">
        <v>446</v>
      </c>
      <c r="E220" s="254" t="s">
        <v>1</v>
      </c>
      <c r="F220" s="255" t="s">
        <v>570</v>
      </c>
      <c r="G220" s="253"/>
      <c r="H220" s="256">
        <v>45.435000000000002</v>
      </c>
      <c r="I220" s="257"/>
      <c r="J220" s="253"/>
      <c r="K220" s="253"/>
      <c r="L220" s="258"/>
      <c r="M220" s="259"/>
      <c r="N220" s="260"/>
      <c r="O220" s="260"/>
      <c r="P220" s="260"/>
      <c r="Q220" s="260"/>
      <c r="R220" s="260"/>
      <c r="S220" s="260"/>
      <c r="T220" s="261"/>
      <c r="U220" s="13"/>
      <c r="V220" s="13"/>
      <c r="W220" s="13"/>
      <c r="X220" s="13"/>
      <c r="Y220" s="13"/>
      <c r="Z220" s="13"/>
      <c r="AA220" s="13"/>
      <c r="AB220" s="13"/>
      <c r="AC220" s="13"/>
      <c r="AD220" s="13"/>
      <c r="AE220" s="13"/>
      <c r="AT220" s="262" t="s">
        <v>446</v>
      </c>
      <c r="AU220" s="262" t="s">
        <v>85</v>
      </c>
      <c r="AV220" s="13" t="s">
        <v>85</v>
      </c>
      <c r="AW220" s="13" t="s">
        <v>32</v>
      </c>
      <c r="AX220" s="13" t="s">
        <v>83</v>
      </c>
      <c r="AY220" s="262" t="s">
        <v>342</v>
      </c>
    </row>
    <row r="221" s="2" customFormat="1" ht="16.5" customHeight="1">
      <c r="A221" s="39"/>
      <c r="B221" s="40"/>
      <c r="C221" s="227" t="s">
        <v>408</v>
      </c>
      <c r="D221" s="227" t="s">
        <v>343</v>
      </c>
      <c r="E221" s="228" t="s">
        <v>571</v>
      </c>
      <c r="F221" s="229" t="s">
        <v>572</v>
      </c>
      <c r="G221" s="230" t="s">
        <v>473</v>
      </c>
      <c r="H221" s="231">
        <v>873</v>
      </c>
      <c r="I221" s="232"/>
      <c r="J221" s="233">
        <f>ROUND(I221*H221,2)</f>
        <v>0</v>
      </c>
      <c r="K221" s="229" t="s">
        <v>443</v>
      </c>
      <c r="L221" s="45"/>
      <c r="M221" s="234" t="s">
        <v>1</v>
      </c>
      <c r="N221" s="235" t="s">
        <v>41</v>
      </c>
      <c r="O221" s="92"/>
      <c r="P221" s="236">
        <f>O221*H221</f>
        <v>0</v>
      </c>
      <c r="Q221" s="236">
        <v>0</v>
      </c>
      <c r="R221" s="236">
        <f>Q221*H221</f>
        <v>0</v>
      </c>
      <c r="S221" s="236">
        <v>0</v>
      </c>
      <c r="T221" s="237">
        <f>S221*H221</f>
        <v>0</v>
      </c>
      <c r="U221" s="39"/>
      <c r="V221" s="39"/>
      <c r="W221" s="39"/>
      <c r="X221" s="39"/>
      <c r="Y221" s="39"/>
      <c r="Z221" s="39"/>
      <c r="AA221" s="39"/>
      <c r="AB221" s="39"/>
      <c r="AC221" s="39"/>
      <c r="AD221" s="39"/>
      <c r="AE221" s="39"/>
      <c r="AR221" s="238" t="s">
        <v>360</v>
      </c>
      <c r="AT221" s="238" t="s">
        <v>343</v>
      </c>
      <c r="AU221" s="238" t="s">
        <v>85</v>
      </c>
      <c r="AY221" s="18" t="s">
        <v>342</v>
      </c>
      <c r="BE221" s="239">
        <f>IF(N221="základní",J221,0)</f>
        <v>0</v>
      </c>
      <c r="BF221" s="239">
        <f>IF(N221="snížená",J221,0)</f>
        <v>0</v>
      </c>
      <c r="BG221" s="239">
        <f>IF(N221="zákl. přenesená",J221,0)</f>
        <v>0</v>
      </c>
      <c r="BH221" s="239">
        <f>IF(N221="sníž. přenesená",J221,0)</f>
        <v>0</v>
      </c>
      <c r="BI221" s="239">
        <f>IF(N221="nulová",J221,0)</f>
        <v>0</v>
      </c>
      <c r="BJ221" s="18" t="s">
        <v>83</v>
      </c>
      <c r="BK221" s="239">
        <f>ROUND(I221*H221,2)</f>
        <v>0</v>
      </c>
      <c r="BL221" s="18" t="s">
        <v>360</v>
      </c>
      <c r="BM221" s="238" t="s">
        <v>573</v>
      </c>
    </row>
    <row r="222" s="2" customFormat="1">
      <c r="A222" s="39"/>
      <c r="B222" s="40"/>
      <c r="C222" s="41"/>
      <c r="D222" s="240" t="s">
        <v>349</v>
      </c>
      <c r="E222" s="41"/>
      <c r="F222" s="241" t="s">
        <v>574</v>
      </c>
      <c r="G222" s="41"/>
      <c r="H222" s="41"/>
      <c r="I222" s="242"/>
      <c r="J222" s="41"/>
      <c r="K222" s="41"/>
      <c r="L222" s="45"/>
      <c r="M222" s="243"/>
      <c r="N222" s="244"/>
      <c r="O222" s="92"/>
      <c r="P222" s="92"/>
      <c r="Q222" s="92"/>
      <c r="R222" s="92"/>
      <c r="S222" s="92"/>
      <c r="T222" s="93"/>
      <c r="U222" s="39"/>
      <c r="V222" s="39"/>
      <c r="W222" s="39"/>
      <c r="X222" s="39"/>
      <c r="Y222" s="39"/>
      <c r="Z222" s="39"/>
      <c r="AA222" s="39"/>
      <c r="AB222" s="39"/>
      <c r="AC222" s="39"/>
      <c r="AD222" s="39"/>
      <c r="AE222" s="39"/>
      <c r="AT222" s="18" t="s">
        <v>349</v>
      </c>
      <c r="AU222" s="18" t="s">
        <v>85</v>
      </c>
    </row>
    <row r="223" s="13" customFormat="1">
      <c r="A223" s="13"/>
      <c r="B223" s="252"/>
      <c r="C223" s="253"/>
      <c r="D223" s="240" t="s">
        <v>446</v>
      </c>
      <c r="E223" s="254" t="s">
        <v>1</v>
      </c>
      <c r="F223" s="255" t="s">
        <v>575</v>
      </c>
      <c r="G223" s="253"/>
      <c r="H223" s="256">
        <v>873</v>
      </c>
      <c r="I223" s="257"/>
      <c r="J223" s="253"/>
      <c r="K223" s="253"/>
      <c r="L223" s="258"/>
      <c r="M223" s="259"/>
      <c r="N223" s="260"/>
      <c r="O223" s="260"/>
      <c r="P223" s="260"/>
      <c r="Q223" s="260"/>
      <c r="R223" s="260"/>
      <c r="S223" s="260"/>
      <c r="T223" s="261"/>
      <c r="U223" s="13"/>
      <c r="V223" s="13"/>
      <c r="W223" s="13"/>
      <c r="X223" s="13"/>
      <c r="Y223" s="13"/>
      <c r="Z223" s="13"/>
      <c r="AA223" s="13"/>
      <c r="AB223" s="13"/>
      <c r="AC223" s="13"/>
      <c r="AD223" s="13"/>
      <c r="AE223" s="13"/>
      <c r="AT223" s="262" t="s">
        <v>446</v>
      </c>
      <c r="AU223" s="262" t="s">
        <v>85</v>
      </c>
      <c r="AV223" s="13" t="s">
        <v>85</v>
      </c>
      <c r="AW223" s="13" t="s">
        <v>32</v>
      </c>
      <c r="AX223" s="13" t="s">
        <v>83</v>
      </c>
      <c r="AY223" s="262" t="s">
        <v>342</v>
      </c>
    </row>
    <row r="224" s="2" customFormat="1" ht="21.75" customHeight="1">
      <c r="A224" s="39"/>
      <c r="B224" s="40"/>
      <c r="C224" s="227" t="s">
        <v>8</v>
      </c>
      <c r="D224" s="227" t="s">
        <v>343</v>
      </c>
      <c r="E224" s="228" t="s">
        <v>576</v>
      </c>
      <c r="F224" s="229" t="s">
        <v>577</v>
      </c>
      <c r="G224" s="230" t="s">
        <v>562</v>
      </c>
      <c r="H224" s="231">
        <v>454.35000000000002</v>
      </c>
      <c r="I224" s="232"/>
      <c r="J224" s="233">
        <f>ROUND(I224*H224,2)</f>
        <v>0</v>
      </c>
      <c r="K224" s="229" t="s">
        <v>443</v>
      </c>
      <c r="L224" s="45"/>
      <c r="M224" s="234" t="s">
        <v>1</v>
      </c>
      <c r="N224" s="235" t="s">
        <v>41</v>
      </c>
      <c r="O224" s="92"/>
      <c r="P224" s="236">
        <f>O224*H224</f>
        <v>0</v>
      </c>
      <c r="Q224" s="236">
        <v>0</v>
      </c>
      <c r="R224" s="236">
        <f>Q224*H224</f>
        <v>0</v>
      </c>
      <c r="S224" s="236">
        <v>0</v>
      </c>
      <c r="T224" s="237">
        <f>S224*H224</f>
        <v>0</v>
      </c>
      <c r="U224" s="39"/>
      <c r="V224" s="39"/>
      <c r="W224" s="39"/>
      <c r="X224" s="39"/>
      <c r="Y224" s="39"/>
      <c r="Z224" s="39"/>
      <c r="AA224" s="39"/>
      <c r="AB224" s="39"/>
      <c r="AC224" s="39"/>
      <c r="AD224" s="39"/>
      <c r="AE224" s="39"/>
      <c r="AR224" s="238" t="s">
        <v>360</v>
      </c>
      <c r="AT224" s="238" t="s">
        <v>343</v>
      </c>
      <c r="AU224" s="238" t="s">
        <v>85</v>
      </c>
      <c r="AY224" s="18" t="s">
        <v>342</v>
      </c>
      <c r="BE224" s="239">
        <f>IF(N224="základní",J224,0)</f>
        <v>0</v>
      </c>
      <c r="BF224" s="239">
        <f>IF(N224="snížená",J224,0)</f>
        <v>0</v>
      </c>
      <c r="BG224" s="239">
        <f>IF(N224="zákl. přenesená",J224,0)</f>
        <v>0</v>
      </c>
      <c r="BH224" s="239">
        <f>IF(N224="sníž. přenesená",J224,0)</f>
        <v>0</v>
      </c>
      <c r="BI224" s="239">
        <f>IF(N224="nulová",J224,0)</f>
        <v>0</v>
      </c>
      <c r="BJ224" s="18" t="s">
        <v>83</v>
      </c>
      <c r="BK224" s="239">
        <f>ROUND(I224*H224,2)</f>
        <v>0</v>
      </c>
      <c r="BL224" s="18" t="s">
        <v>360</v>
      </c>
      <c r="BM224" s="238" t="s">
        <v>578</v>
      </c>
    </row>
    <row r="225" s="2" customFormat="1">
      <c r="A225" s="39"/>
      <c r="B225" s="40"/>
      <c r="C225" s="41"/>
      <c r="D225" s="240" t="s">
        <v>349</v>
      </c>
      <c r="E225" s="41"/>
      <c r="F225" s="241" t="s">
        <v>579</v>
      </c>
      <c r="G225" s="41"/>
      <c r="H225" s="41"/>
      <c r="I225" s="242"/>
      <c r="J225" s="41"/>
      <c r="K225" s="41"/>
      <c r="L225" s="45"/>
      <c r="M225" s="243"/>
      <c r="N225" s="244"/>
      <c r="O225" s="92"/>
      <c r="P225" s="92"/>
      <c r="Q225" s="92"/>
      <c r="R225" s="92"/>
      <c r="S225" s="92"/>
      <c r="T225" s="93"/>
      <c r="U225" s="39"/>
      <c r="V225" s="39"/>
      <c r="W225" s="39"/>
      <c r="X225" s="39"/>
      <c r="Y225" s="39"/>
      <c r="Z225" s="39"/>
      <c r="AA225" s="39"/>
      <c r="AB225" s="39"/>
      <c r="AC225" s="39"/>
      <c r="AD225" s="39"/>
      <c r="AE225" s="39"/>
      <c r="AT225" s="18" t="s">
        <v>349</v>
      </c>
      <c r="AU225" s="18" t="s">
        <v>85</v>
      </c>
    </row>
    <row r="226" s="14" customFormat="1">
      <c r="A226" s="14"/>
      <c r="B226" s="263"/>
      <c r="C226" s="264"/>
      <c r="D226" s="240" t="s">
        <v>446</v>
      </c>
      <c r="E226" s="265" t="s">
        <v>1</v>
      </c>
      <c r="F226" s="266" t="s">
        <v>580</v>
      </c>
      <c r="G226" s="264"/>
      <c r="H226" s="265" t="s">
        <v>1</v>
      </c>
      <c r="I226" s="267"/>
      <c r="J226" s="264"/>
      <c r="K226" s="264"/>
      <c r="L226" s="268"/>
      <c r="M226" s="269"/>
      <c r="N226" s="270"/>
      <c r="O226" s="270"/>
      <c r="P226" s="270"/>
      <c r="Q226" s="270"/>
      <c r="R226" s="270"/>
      <c r="S226" s="270"/>
      <c r="T226" s="271"/>
      <c r="U226" s="14"/>
      <c r="V226" s="14"/>
      <c r="W226" s="14"/>
      <c r="X226" s="14"/>
      <c r="Y226" s="14"/>
      <c r="Z226" s="14"/>
      <c r="AA226" s="14"/>
      <c r="AB226" s="14"/>
      <c r="AC226" s="14"/>
      <c r="AD226" s="14"/>
      <c r="AE226" s="14"/>
      <c r="AT226" s="272" t="s">
        <v>446</v>
      </c>
      <c r="AU226" s="272" t="s">
        <v>85</v>
      </c>
      <c r="AV226" s="14" t="s">
        <v>83</v>
      </c>
      <c r="AW226" s="14" t="s">
        <v>32</v>
      </c>
      <c r="AX226" s="14" t="s">
        <v>76</v>
      </c>
      <c r="AY226" s="272" t="s">
        <v>342</v>
      </c>
    </row>
    <row r="227" s="13" customFormat="1">
      <c r="A227" s="13"/>
      <c r="B227" s="252"/>
      <c r="C227" s="253"/>
      <c r="D227" s="240" t="s">
        <v>446</v>
      </c>
      <c r="E227" s="254" t="s">
        <v>1</v>
      </c>
      <c r="F227" s="255" t="s">
        <v>581</v>
      </c>
      <c r="G227" s="253"/>
      <c r="H227" s="256">
        <v>79.989999999999995</v>
      </c>
      <c r="I227" s="257"/>
      <c r="J227" s="253"/>
      <c r="K227" s="253"/>
      <c r="L227" s="258"/>
      <c r="M227" s="259"/>
      <c r="N227" s="260"/>
      <c r="O227" s="260"/>
      <c r="P227" s="260"/>
      <c r="Q227" s="260"/>
      <c r="R227" s="260"/>
      <c r="S227" s="260"/>
      <c r="T227" s="261"/>
      <c r="U227" s="13"/>
      <c r="V227" s="13"/>
      <c r="W227" s="13"/>
      <c r="X227" s="13"/>
      <c r="Y227" s="13"/>
      <c r="Z227" s="13"/>
      <c r="AA227" s="13"/>
      <c r="AB227" s="13"/>
      <c r="AC227" s="13"/>
      <c r="AD227" s="13"/>
      <c r="AE227" s="13"/>
      <c r="AT227" s="262" t="s">
        <v>446</v>
      </c>
      <c r="AU227" s="262" t="s">
        <v>85</v>
      </c>
      <c r="AV227" s="13" t="s">
        <v>85</v>
      </c>
      <c r="AW227" s="13" t="s">
        <v>32</v>
      </c>
      <c r="AX227" s="13" t="s">
        <v>76</v>
      </c>
      <c r="AY227" s="262" t="s">
        <v>342</v>
      </c>
    </row>
    <row r="228" s="14" customFormat="1">
      <c r="A228" s="14"/>
      <c r="B228" s="263"/>
      <c r="C228" s="264"/>
      <c r="D228" s="240" t="s">
        <v>446</v>
      </c>
      <c r="E228" s="265" t="s">
        <v>1</v>
      </c>
      <c r="F228" s="266" t="s">
        <v>582</v>
      </c>
      <c r="G228" s="264"/>
      <c r="H228" s="265" t="s">
        <v>1</v>
      </c>
      <c r="I228" s="267"/>
      <c r="J228" s="264"/>
      <c r="K228" s="264"/>
      <c r="L228" s="268"/>
      <c r="M228" s="269"/>
      <c r="N228" s="270"/>
      <c r="O228" s="270"/>
      <c r="P228" s="270"/>
      <c r="Q228" s="270"/>
      <c r="R228" s="270"/>
      <c r="S228" s="270"/>
      <c r="T228" s="271"/>
      <c r="U228" s="14"/>
      <c r="V228" s="14"/>
      <c r="W228" s="14"/>
      <c r="X228" s="14"/>
      <c r="Y228" s="14"/>
      <c r="Z228" s="14"/>
      <c r="AA228" s="14"/>
      <c r="AB228" s="14"/>
      <c r="AC228" s="14"/>
      <c r="AD228" s="14"/>
      <c r="AE228" s="14"/>
      <c r="AT228" s="272" t="s">
        <v>446</v>
      </c>
      <c r="AU228" s="272" t="s">
        <v>85</v>
      </c>
      <c r="AV228" s="14" t="s">
        <v>83</v>
      </c>
      <c r="AW228" s="14" t="s">
        <v>32</v>
      </c>
      <c r="AX228" s="14" t="s">
        <v>76</v>
      </c>
      <c r="AY228" s="272" t="s">
        <v>342</v>
      </c>
    </row>
    <row r="229" s="13" customFormat="1">
      <c r="A229" s="13"/>
      <c r="B229" s="252"/>
      <c r="C229" s="253"/>
      <c r="D229" s="240" t="s">
        <v>446</v>
      </c>
      <c r="E229" s="254" t="s">
        <v>1</v>
      </c>
      <c r="F229" s="255" t="s">
        <v>583</v>
      </c>
      <c r="G229" s="253"/>
      <c r="H229" s="256">
        <v>12.359999999999999</v>
      </c>
      <c r="I229" s="257"/>
      <c r="J229" s="253"/>
      <c r="K229" s="253"/>
      <c r="L229" s="258"/>
      <c r="M229" s="259"/>
      <c r="N229" s="260"/>
      <c r="O229" s="260"/>
      <c r="P229" s="260"/>
      <c r="Q229" s="260"/>
      <c r="R229" s="260"/>
      <c r="S229" s="260"/>
      <c r="T229" s="261"/>
      <c r="U229" s="13"/>
      <c r="V229" s="13"/>
      <c r="W229" s="13"/>
      <c r="X229" s="13"/>
      <c r="Y229" s="13"/>
      <c r="Z229" s="13"/>
      <c r="AA229" s="13"/>
      <c r="AB229" s="13"/>
      <c r="AC229" s="13"/>
      <c r="AD229" s="13"/>
      <c r="AE229" s="13"/>
      <c r="AT229" s="262" t="s">
        <v>446</v>
      </c>
      <c r="AU229" s="262" t="s">
        <v>85</v>
      </c>
      <c r="AV229" s="13" t="s">
        <v>85</v>
      </c>
      <c r="AW229" s="13" t="s">
        <v>32</v>
      </c>
      <c r="AX229" s="13" t="s">
        <v>76</v>
      </c>
      <c r="AY229" s="262" t="s">
        <v>342</v>
      </c>
    </row>
    <row r="230" s="15" customFormat="1">
      <c r="A230" s="15"/>
      <c r="B230" s="273"/>
      <c r="C230" s="274"/>
      <c r="D230" s="240" t="s">
        <v>446</v>
      </c>
      <c r="E230" s="275" t="s">
        <v>1</v>
      </c>
      <c r="F230" s="276" t="s">
        <v>492</v>
      </c>
      <c r="G230" s="274"/>
      <c r="H230" s="277">
        <v>92.349999999999994</v>
      </c>
      <c r="I230" s="278"/>
      <c r="J230" s="274"/>
      <c r="K230" s="274"/>
      <c r="L230" s="279"/>
      <c r="M230" s="280"/>
      <c r="N230" s="281"/>
      <c r="O230" s="281"/>
      <c r="P230" s="281"/>
      <c r="Q230" s="281"/>
      <c r="R230" s="281"/>
      <c r="S230" s="281"/>
      <c r="T230" s="282"/>
      <c r="U230" s="15"/>
      <c r="V230" s="15"/>
      <c r="W230" s="15"/>
      <c r="X230" s="15"/>
      <c r="Y230" s="15"/>
      <c r="Z230" s="15"/>
      <c r="AA230" s="15"/>
      <c r="AB230" s="15"/>
      <c r="AC230" s="15"/>
      <c r="AD230" s="15"/>
      <c r="AE230" s="15"/>
      <c r="AT230" s="283" t="s">
        <v>446</v>
      </c>
      <c r="AU230" s="283" t="s">
        <v>85</v>
      </c>
      <c r="AV230" s="15" t="s">
        <v>92</v>
      </c>
      <c r="AW230" s="15" t="s">
        <v>32</v>
      </c>
      <c r="AX230" s="15" t="s">
        <v>76</v>
      </c>
      <c r="AY230" s="283" t="s">
        <v>342</v>
      </c>
    </row>
    <row r="231" s="14" customFormat="1">
      <c r="A231" s="14"/>
      <c r="B231" s="263"/>
      <c r="C231" s="264"/>
      <c r="D231" s="240" t="s">
        <v>446</v>
      </c>
      <c r="E231" s="265" t="s">
        <v>1</v>
      </c>
      <c r="F231" s="266" t="s">
        <v>584</v>
      </c>
      <c r="G231" s="264"/>
      <c r="H231" s="265" t="s">
        <v>1</v>
      </c>
      <c r="I231" s="267"/>
      <c r="J231" s="264"/>
      <c r="K231" s="264"/>
      <c r="L231" s="268"/>
      <c r="M231" s="269"/>
      <c r="N231" s="270"/>
      <c r="O231" s="270"/>
      <c r="P231" s="270"/>
      <c r="Q231" s="270"/>
      <c r="R231" s="270"/>
      <c r="S231" s="270"/>
      <c r="T231" s="271"/>
      <c r="U231" s="14"/>
      <c r="V231" s="14"/>
      <c r="W231" s="14"/>
      <c r="X231" s="14"/>
      <c r="Y231" s="14"/>
      <c r="Z231" s="14"/>
      <c r="AA231" s="14"/>
      <c r="AB231" s="14"/>
      <c r="AC231" s="14"/>
      <c r="AD231" s="14"/>
      <c r="AE231" s="14"/>
      <c r="AT231" s="272" t="s">
        <v>446</v>
      </c>
      <c r="AU231" s="272" t="s">
        <v>85</v>
      </c>
      <c r="AV231" s="14" t="s">
        <v>83</v>
      </c>
      <c r="AW231" s="14" t="s">
        <v>32</v>
      </c>
      <c r="AX231" s="14" t="s">
        <v>76</v>
      </c>
      <c r="AY231" s="272" t="s">
        <v>342</v>
      </c>
    </row>
    <row r="232" s="13" customFormat="1">
      <c r="A232" s="13"/>
      <c r="B232" s="252"/>
      <c r="C232" s="253"/>
      <c r="D232" s="240" t="s">
        <v>446</v>
      </c>
      <c r="E232" s="254" t="s">
        <v>1</v>
      </c>
      <c r="F232" s="255" t="s">
        <v>585</v>
      </c>
      <c r="G232" s="253"/>
      <c r="H232" s="256">
        <v>340</v>
      </c>
      <c r="I232" s="257"/>
      <c r="J232" s="253"/>
      <c r="K232" s="253"/>
      <c r="L232" s="258"/>
      <c r="M232" s="259"/>
      <c r="N232" s="260"/>
      <c r="O232" s="260"/>
      <c r="P232" s="260"/>
      <c r="Q232" s="260"/>
      <c r="R232" s="260"/>
      <c r="S232" s="260"/>
      <c r="T232" s="261"/>
      <c r="U232" s="13"/>
      <c r="V232" s="13"/>
      <c r="W232" s="13"/>
      <c r="X232" s="13"/>
      <c r="Y232" s="13"/>
      <c r="Z232" s="13"/>
      <c r="AA232" s="13"/>
      <c r="AB232" s="13"/>
      <c r="AC232" s="13"/>
      <c r="AD232" s="13"/>
      <c r="AE232" s="13"/>
      <c r="AT232" s="262" t="s">
        <v>446</v>
      </c>
      <c r="AU232" s="262" t="s">
        <v>85</v>
      </c>
      <c r="AV232" s="13" t="s">
        <v>85</v>
      </c>
      <c r="AW232" s="13" t="s">
        <v>32</v>
      </c>
      <c r="AX232" s="13" t="s">
        <v>76</v>
      </c>
      <c r="AY232" s="262" t="s">
        <v>342</v>
      </c>
    </row>
    <row r="233" s="13" customFormat="1">
      <c r="A233" s="13"/>
      <c r="B233" s="252"/>
      <c r="C233" s="253"/>
      <c r="D233" s="240" t="s">
        <v>446</v>
      </c>
      <c r="E233" s="254" t="s">
        <v>1</v>
      </c>
      <c r="F233" s="255" t="s">
        <v>586</v>
      </c>
      <c r="G233" s="253"/>
      <c r="H233" s="256">
        <v>22</v>
      </c>
      <c r="I233" s="257"/>
      <c r="J233" s="253"/>
      <c r="K233" s="253"/>
      <c r="L233" s="258"/>
      <c r="M233" s="259"/>
      <c r="N233" s="260"/>
      <c r="O233" s="260"/>
      <c r="P233" s="260"/>
      <c r="Q233" s="260"/>
      <c r="R233" s="260"/>
      <c r="S233" s="260"/>
      <c r="T233" s="261"/>
      <c r="U233" s="13"/>
      <c r="V233" s="13"/>
      <c r="W233" s="13"/>
      <c r="X233" s="13"/>
      <c r="Y233" s="13"/>
      <c r="Z233" s="13"/>
      <c r="AA233" s="13"/>
      <c r="AB233" s="13"/>
      <c r="AC233" s="13"/>
      <c r="AD233" s="13"/>
      <c r="AE233" s="13"/>
      <c r="AT233" s="262" t="s">
        <v>446</v>
      </c>
      <c r="AU233" s="262" t="s">
        <v>85</v>
      </c>
      <c r="AV233" s="13" t="s">
        <v>85</v>
      </c>
      <c r="AW233" s="13" t="s">
        <v>32</v>
      </c>
      <c r="AX233" s="13" t="s">
        <v>76</v>
      </c>
      <c r="AY233" s="262" t="s">
        <v>342</v>
      </c>
    </row>
    <row r="234" s="15" customFormat="1">
      <c r="A234" s="15"/>
      <c r="B234" s="273"/>
      <c r="C234" s="274"/>
      <c r="D234" s="240" t="s">
        <v>446</v>
      </c>
      <c r="E234" s="275" t="s">
        <v>1</v>
      </c>
      <c r="F234" s="276" t="s">
        <v>492</v>
      </c>
      <c r="G234" s="274"/>
      <c r="H234" s="277">
        <v>362</v>
      </c>
      <c r="I234" s="278"/>
      <c r="J234" s="274"/>
      <c r="K234" s="274"/>
      <c r="L234" s="279"/>
      <c r="M234" s="280"/>
      <c r="N234" s="281"/>
      <c r="O234" s="281"/>
      <c r="P234" s="281"/>
      <c r="Q234" s="281"/>
      <c r="R234" s="281"/>
      <c r="S234" s="281"/>
      <c r="T234" s="282"/>
      <c r="U234" s="15"/>
      <c r="V234" s="15"/>
      <c r="W234" s="15"/>
      <c r="X234" s="15"/>
      <c r="Y234" s="15"/>
      <c r="Z234" s="15"/>
      <c r="AA234" s="15"/>
      <c r="AB234" s="15"/>
      <c r="AC234" s="15"/>
      <c r="AD234" s="15"/>
      <c r="AE234" s="15"/>
      <c r="AT234" s="283" t="s">
        <v>446</v>
      </c>
      <c r="AU234" s="283" t="s">
        <v>85</v>
      </c>
      <c r="AV234" s="15" t="s">
        <v>92</v>
      </c>
      <c r="AW234" s="15" t="s">
        <v>32</v>
      </c>
      <c r="AX234" s="15" t="s">
        <v>76</v>
      </c>
      <c r="AY234" s="283" t="s">
        <v>342</v>
      </c>
    </row>
    <row r="235" s="16" customFormat="1">
      <c r="A235" s="16"/>
      <c r="B235" s="284"/>
      <c r="C235" s="285"/>
      <c r="D235" s="240" t="s">
        <v>446</v>
      </c>
      <c r="E235" s="286" t="s">
        <v>1</v>
      </c>
      <c r="F235" s="287" t="s">
        <v>500</v>
      </c>
      <c r="G235" s="285"/>
      <c r="H235" s="288">
        <v>454.35000000000002</v>
      </c>
      <c r="I235" s="289"/>
      <c r="J235" s="285"/>
      <c r="K235" s="285"/>
      <c r="L235" s="290"/>
      <c r="M235" s="291"/>
      <c r="N235" s="292"/>
      <c r="O235" s="292"/>
      <c r="P235" s="292"/>
      <c r="Q235" s="292"/>
      <c r="R235" s="292"/>
      <c r="S235" s="292"/>
      <c r="T235" s="293"/>
      <c r="U235" s="16"/>
      <c r="V235" s="16"/>
      <c r="W235" s="16"/>
      <c r="X235" s="16"/>
      <c r="Y235" s="16"/>
      <c r="Z235" s="16"/>
      <c r="AA235" s="16"/>
      <c r="AB235" s="16"/>
      <c r="AC235" s="16"/>
      <c r="AD235" s="16"/>
      <c r="AE235" s="16"/>
      <c r="AT235" s="294" t="s">
        <v>446</v>
      </c>
      <c r="AU235" s="294" t="s">
        <v>85</v>
      </c>
      <c r="AV235" s="16" t="s">
        <v>360</v>
      </c>
      <c r="AW235" s="16" t="s">
        <v>32</v>
      </c>
      <c r="AX235" s="16" t="s">
        <v>83</v>
      </c>
      <c r="AY235" s="294" t="s">
        <v>342</v>
      </c>
    </row>
    <row r="236" s="2" customFormat="1" ht="24.15" customHeight="1">
      <c r="A236" s="39"/>
      <c r="B236" s="40"/>
      <c r="C236" s="227" t="s">
        <v>419</v>
      </c>
      <c r="D236" s="227" t="s">
        <v>343</v>
      </c>
      <c r="E236" s="228" t="s">
        <v>587</v>
      </c>
      <c r="F236" s="229" t="s">
        <v>588</v>
      </c>
      <c r="G236" s="230" t="s">
        <v>562</v>
      </c>
      <c r="H236" s="231">
        <v>488</v>
      </c>
      <c r="I236" s="232"/>
      <c r="J236" s="233">
        <f>ROUND(I236*H236,2)</f>
        <v>0</v>
      </c>
      <c r="K236" s="229" t="s">
        <v>1</v>
      </c>
      <c r="L236" s="45"/>
      <c r="M236" s="234" t="s">
        <v>1</v>
      </c>
      <c r="N236" s="235" t="s">
        <v>41</v>
      </c>
      <c r="O236" s="92"/>
      <c r="P236" s="236">
        <f>O236*H236</f>
        <v>0</v>
      </c>
      <c r="Q236" s="236">
        <v>0</v>
      </c>
      <c r="R236" s="236">
        <f>Q236*H236</f>
        <v>0</v>
      </c>
      <c r="S236" s="236">
        <v>0</v>
      </c>
      <c r="T236" s="237">
        <f>S236*H236</f>
        <v>0</v>
      </c>
      <c r="U236" s="39"/>
      <c r="V236" s="39"/>
      <c r="W236" s="39"/>
      <c r="X236" s="39"/>
      <c r="Y236" s="39"/>
      <c r="Z236" s="39"/>
      <c r="AA236" s="39"/>
      <c r="AB236" s="39"/>
      <c r="AC236" s="39"/>
      <c r="AD236" s="39"/>
      <c r="AE236" s="39"/>
      <c r="AR236" s="238" t="s">
        <v>360</v>
      </c>
      <c r="AT236" s="238" t="s">
        <v>343</v>
      </c>
      <c r="AU236" s="238" t="s">
        <v>85</v>
      </c>
      <c r="AY236" s="18" t="s">
        <v>342</v>
      </c>
      <c r="BE236" s="239">
        <f>IF(N236="základní",J236,0)</f>
        <v>0</v>
      </c>
      <c r="BF236" s="239">
        <f>IF(N236="snížená",J236,0)</f>
        <v>0</v>
      </c>
      <c r="BG236" s="239">
        <f>IF(N236="zákl. přenesená",J236,0)</f>
        <v>0</v>
      </c>
      <c r="BH236" s="239">
        <f>IF(N236="sníž. přenesená",J236,0)</f>
        <v>0</v>
      </c>
      <c r="BI236" s="239">
        <f>IF(N236="nulová",J236,0)</f>
        <v>0</v>
      </c>
      <c r="BJ236" s="18" t="s">
        <v>83</v>
      </c>
      <c r="BK236" s="239">
        <f>ROUND(I236*H236,2)</f>
        <v>0</v>
      </c>
      <c r="BL236" s="18" t="s">
        <v>360</v>
      </c>
      <c r="BM236" s="238" t="s">
        <v>589</v>
      </c>
    </row>
    <row r="237" s="2" customFormat="1">
      <c r="A237" s="39"/>
      <c r="B237" s="40"/>
      <c r="C237" s="41"/>
      <c r="D237" s="240" t="s">
        <v>349</v>
      </c>
      <c r="E237" s="41"/>
      <c r="F237" s="241" t="s">
        <v>590</v>
      </c>
      <c r="G237" s="41"/>
      <c r="H237" s="41"/>
      <c r="I237" s="242"/>
      <c r="J237" s="41"/>
      <c r="K237" s="41"/>
      <c r="L237" s="45"/>
      <c r="M237" s="243"/>
      <c r="N237" s="244"/>
      <c r="O237" s="92"/>
      <c r="P237" s="92"/>
      <c r="Q237" s="92"/>
      <c r="R237" s="92"/>
      <c r="S237" s="92"/>
      <c r="T237" s="93"/>
      <c r="U237" s="39"/>
      <c r="V237" s="39"/>
      <c r="W237" s="39"/>
      <c r="X237" s="39"/>
      <c r="Y237" s="39"/>
      <c r="Z237" s="39"/>
      <c r="AA237" s="39"/>
      <c r="AB237" s="39"/>
      <c r="AC237" s="39"/>
      <c r="AD237" s="39"/>
      <c r="AE237" s="39"/>
      <c r="AT237" s="18" t="s">
        <v>349</v>
      </c>
      <c r="AU237" s="18" t="s">
        <v>85</v>
      </c>
    </row>
    <row r="238" s="13" customFormat="1">
      <c r="A238" s="13"/>
      <c r="B238" s="252"/>
      <c r="C238" s="253"/>
      <c r="D238" s="240" t="s">
        <v>446</v>
      </c>
      <c r="E238" s="254" t="s">
        <v>1</v>
      </c>
      <c r="F238" s="255" t="s">
        <v>591</v>
      </c>
      <c r="G238" s="253"/>
      <c r="H238" s="256">
        <v>244</v>
      </c>
      <c r="I238" s="257"/>
      <c r="J238" s="253"/>
      <c r="K238" s="253"/>
      <c r="L238" s="258"/>
      <c r="M238" s="259"/>
      <c r="N238" s="260"/>
      <c r="O238" s="260"/>
      <c r="P238" s="260"/>
      <c r="Q238" s="260"/>
      <c r="R238" s="260"/>
      <c r="S238" s="260"/>
      <c r="T238" s="261"/>
      <c r="U238" s="13"/>
      <c r="V238" s="13"/>
      <c r="W238" s="13"/>
      <c r="X238" s="13"/>
      <c r="Y238" s="13"/>
      <c r="Z238" s="13"/>
      <c r="AA238" s="13"/>
      <c r="AB238" s="13"/>
      <c r="AC238" s="13"/>
      <c r="AD238" s="13"/>
      <c r="AE238" s="13"/>
      <c r="AT238" s="262" t="s">
        <v>446</v>
      </c>
      <c r="AU238" s="262" t="s">
        <v>85</v>
      </c>
      <c r="AV238" s="13" t="s">
        <v>85</v>
      </c>
      <c r="AW238" s="13" t="s">
        <v>32</v>
      </c>
      <c r="AX238" s="13" t="s">
        <v>76</v>
      </c>
      <c r="AY238" s="262" t="s">
        <v>342</v>
      </c>
    </row>
    <row r="239" s="13" customFormat="1">
      <c r="A239" s="13"/>
      <c r="B239" s="252"/>
      <c r="C239" s="253"/>
      <c r="D239" s="240" t="s">
        <v>446</v>
      </c>
      <c r="E239" s="254" t="s">
        <v>1</v>
      </c>
      <c r="F239" s="255" t="s">
        <v>592</v>
      </c>
      <c r="G239" s="253"/>
      <c r="H239" s="256">
        <v>244</v>
      </c>
      <c r="I239" s="257"/>
      <c r="J239" s="253"/>
      <c r="K239" s="253"/>
      <c r="L239" s="258"/>
      <c r="M239" s="259"/>
      <c r="N239" s="260"/>
      <c r="O239" s="260"/>
      <c r="P239" s="260"/>
      <c r="Q239" s="260"/>
      <c r="R239" s="260"/>
      <c r="S239" s="260"/>
      <c r="T239" s="261"/>
      <c r="U239" s="13"/>
      <c r="V239" s="13"/>
      <c r="W239" s="13"/>
      <c r="X239" s="13"/>
      <c r="Y239" s="13"/>
      <c r="Z239" s="13"/>
      <c r="AA239" s="13"/>
      <c r="AB239" s="13"/>
      <c r="AC239" s="13"/>
      <c r="AD239" s="13"/>
      <c r="AE239" s="13"/>
      <c r="AT239" s="262" t="s">
        <v>446</v>
      </c>
      <c r="AU239" s="262" t="s">
        <v>85</v>
      </c>
      <c r="AV239" s="13" t="s">
        <v>85</v>
      </c>
      <c r="AW239" s="13" t="s">
        <v>32</v>
      </c>
      <c r="AX239" s="13" t="s">
        <v>76</v>
      </c>
      <c r="AY239" s="262" t="s">
        <v>342</v>
      </c>
    </row>
    <row r="240" s="16" customFormat="1">
      <c r="A240" s="16"/>
      <c r="B240" s="284"/>
      <c r="C240" s="285"/>
      <c r="D240" s="240" t="s">
        <v>446</v>
      </c>
      <c r="E240" s="286" t="s">
        <v>1</v>
      </c>
      <c r="F240" s="287" t="s">
        <v>500</v>
      </c>
      <c r="G240" s="285"/>
      <c r="H240" s="288">
        <v>488</v>
      </c>
      <c r="I240" s="289"/>
      <c r="J240" s="285"/>
      <c r="K240" s="285"/>
      <c r="L240" s="290"/>
      <c r="M240" s="291"/>
      <c r="N240" s="292"/>
      <c r="O240" s="292"/>
      <c r="P240" s="292"/>
      <c r="Q240" s="292"/>
      <c r="R240" s="292"/>
      <c r="S240" s="292"/>
      <c r="T240" s="293"/>
      <c r="U240" s="16"/>
      <c r="V240" s="16"/>
      <c r="W240" s="16"/>
      <c r="X240" s="16"/>
      <c r="Y240" s="16"/>
      <c r="Z240" s="16"/>
      <c r="AA240" s="16"/>
      <c r="AB240" s="16"/>
      <c r="AC240" s="16"/>
      <c r="AD240" s="16"/>
      <c r="AE240" s="16"/>
      <c r="AT240" s="294" t="s">
        <v>446</v>
      </c>
      <c r="AU240" s="294" t="s">
        <v>85</v>
      </c>
      <c r="AV240" s="16" t="s">
        <v>360</v>
      </c>
      <c r="AW240" s="16" t="s">
        <v>32</v>
      </c>
      <c r="AX240" s="16" t="s">
        <v>83</v>
      </c>
      <c r="AY240" s="294" t="s">
        <v>342</v>
      </c>
    </row>
    <row r="241" s="2" customFormat="1" ht="24.15" customHeight="1">
      <c r="A241" s="39"/>
      <c r="B241" s="40"/>
      <c r="C241" s="227" t="s">
        <v>423</v>
      </c>
      <c r="D241" s="227" t="s">
        <v>343</v>
      </c>
      <c r="E241" s="228" t="s">
        <v>593</v>
      </c>
      <c r="F241" s="229" t="s">
        <v>594</v>
      </c>
      <c r="G241" s="230" t="s">
        <v>562</v>
      </c>
      <c r="H241" s="231">
        <v>341.30000000000001</v>
      </c>
      <c r="I241" s="232"/>
      <c r="J241" s="233">
        <f>ROUND(I241*H241,2)</f>
        <v>0</v>
      </c>
      <c r="K241" s="229" t="s">
        <v>1</v>
      </c>
      <c r="L241" s="45"/>
      <c r="M241" s="234" t="s">
        <v>1</v>
      </c>
      <c r="N241" s="235" t="s">
        <v>41</v>
      </c>
      <c r="O241" s="92"/>
      <c r="P241" s="236">
        <f>O241*H241</f>
        <v>0</v>
      </c>
      <c r="Q241" s="236">
        <v>0</v>
      </c>
      <c r="R241" s="236">
        <f>Q241*H241</f>
        <v>0</v>
      </c>
      <c r="S241" s="236">
        <v>0</v>
      </c>
      <c r="T241" s="237">
        <f>S241*H241</f>
        <v>0</v>
      </c>
      <c r="U241" s="39"/>
      <c r="V241" s="39"/>
      <c r="W241" s="39"/>
      <c r="X241" s="39"/>
      <c r="Y241" s="39"/>
      <c r="Z241" s="39"/>
      <c r="AA241" s="39"/>
      <c r="AB241" s="39"/>
      <c r="AC241" s="39"/>
      <c r="AD241" s="39"/>
      <c r="AE241" s="39"/>
      <c r="AR241" s="238" t="s">
        <v>360</v>
      </c>
      <c r="AT241" s="238" t="s">
        <v>343</v>
      </c>
      <c r="AU241" s="238" t="s">
        <v>85</v>
      </c>
      <c r="AY241" s="18" t="s">
        <v>342</v>
      </c>
      <c r="BE241" s="239">
        <f>IF(N241="základní",J241,0)</f>
        <v>0</v>
      </c>
      <c r="BF241" s="239">
        <f>IF(N241="snížená",J241,0)</f>
        <v>0</v>
      </c>
      <c r="BG241" s="239">
        <f>IF(N241="zákl. přenesená",J241,0)</f>
        <v>0</v>
      </c>
      <c r="BH241" s="239">
        <f>IF(N241="sníž. přenesená",J241,0)</f>
        <v>0</v>
      </c>
      <c r="BI241" s="239">
        <f>IF(N241="nulová",J241,0)</f>
        <v>0</v>
      </c>
      <c r="BJ241" s="18" t="s">
        <v>83</v>
      </c>
      <c r="BK241" s="239">
        <f>ROUND(I241*H241,2)</f>
        <v>0</v>
      </c>
      <c r="BL241" s="18" t="s">
        <v>360</v>
      </c>
      <c r="BM241" s="238" t="s">
        <v>595</v>
      </c>
    </row>
    <row r="242" s="2" customFormat="1">
      <c r="A242" s="39"/>
      <c r="B242" s="40"/>
      <c r="C242" s="41"/>
      <c r="D242" s="240" t="s">
        <v>349</v>
      </c>
      <c r="E242" s="41"/>
      <c r="F242" s="241" t="s">
        <v>596</v>
      </c>
      <c r="G242" s="41"/>
      <c r="H242" s="41"/>
      <c r="I242" s="242"/>
      <c r="J242" s="41"/>
      <c r="K242" s="41"/>
      <c r="L242" s="45"/>
      <c r="M242" s="243"/>
      <c r="N242" s="244"/>
      <c r="O242" s="92"/>
      <c r="P242" s="92"/>
      <c r="Q242" s="92"/>
      <c r="R242" s="92"/>
      <c r="S242" s="92"/>
      <c r="T242" s="93"/>
      <c r="U242" s="39"/>
      <c r="V242" s="39"/>
      <c r="W242" s="39"/>
      <c r="X242" s="39"/>
      <c r="Y242" s="39"/>
      <c r="Z242" s="39"/>
      <c r="AA242" s="39"/>
      <c r="AB242" s="39"/>
      <c r="AC242" s="39"/>
      <c r="AD242" s="39"/>
      <c r="AE242" s="39"/>
      <c r="AT242" s="18" t="s">
        <v>349</v>
      </c>
      <c r="AU242" s="18" t="s">
        <v>85</v>
      </c>
    </row>
    <row r="243" s="13" customFormat="1">
      <c r="A243" s="13"/>
      <c r="B243" s="252"/>
      <c r="C243" s="253"/>
      <c r="D243" s="240" t="s">
        <v>446</v>
      </c>
      <c r="E243" s="254" t="s">
        <v>1</v>
      </c>
      <c r="F243" s="255" t="s">
        <v>597</v>
      </c>
      <c r="G243" s="253"/>
      <c r="H243" s="256">
        <v>454.35000000000002</v>
      </c>
      <c r="I243" s="257"/>
      <c r="J243" s="253"/>
      <c r="K243" s="253"/>
      <c r="L243" s="258"/>
      <c r="M243" s="259"/>
      <c r="N243" s="260"/>
      <c r="O243" s="260"/>
      <c r="P243" s="260"/>
      <c r="Q243" s="260"/>
      <c r="R243" s="260"/>
      <c r="S243" s="260"/>
      <c r="T243" s="261"/>
      <c r="U243" s="13"/>
      <c r="V243" s="13"/>
      <c r="W243" s="13"/>
      <c r="X243" s="13"/>
      <c r="Y243" s="13"/>
      <c r="Z243" s="13"/>
      <c r="AA243" s="13"/>
      <c r="AB243" s="13"/>
      <c r="AC243" s="13"/>
      <c r="AD243" s="13"/>
      <c r="AE243" s="13"/>
      <c r="AT243" s="262" t="s">
        <v>446</v>
      </c>
      <c r="AU243" s="262" t="s">
        <v>85</v>
      </c>
      <c r="AV243" s="13" t="s">
        <v>85</v>
      </c>
      <c r="AW243" s="13" t="s">
        <v>32</v>
      </c>
      <c r="AX243" s="13" t="s">
        <v>76</v>
      </c>
      <c r="AY243" s="262" t="s">
        <v>342</v>
      </c>
    </row>
    <row r="244" s="13" customFormat="1">
      <c r="A244" s="13"/>
      <c r="B244" s="252"/>
      <c r="C244" s="253"/>
      <c r="D244" s="240" t="s">
        <v>446</v>
      </c>
      <c r="E244" s="254" t="s">
        <v>1</v>
      </c>
      <c r="F244" s="255" t="s">
        <v>598</v>
      </c>
      <c r="G244" s="253"/>
      <c r="H244" s="256">
        <v>-206</v>
      </c>
      <c r="I244" s="257"/>
      <c r="J244" s="253"/>
      <c r="K244" s="253"/>
      <c r="L244" s="258"/>
      <c r="M244" s="259"/>
      <c r="N244" s="260"/>
      <c r="O244" s="260"/>
      <c r="P244" s="260"/>
      <c r="Q244" s="260"/>
      <c r="R244" s="260"/>
      <c r="S244" s="260"/>
      <c r="T244" s="261"/>
      <c r="U244" s="13"/>
      <c r="V244" s="13"/>
      <c r="W244" s="13"/>
      <c r="X244" s="13"/>
      <c r="Y244" s="13"/>
      <c r="Z244" s="13"/>
      <c r="AA244" s="13"/>
      <c r="AB244" s="13"/>
      <c r="AC244" s="13"/>
      <c r="AD244" s="13"/>
      <c r="AE244" s="13"/>
      <c r="AT244" s="262" t="s">
        <v>446</v>
      </c>
      <c r="AU244" s="262" t="s">
        <v>85</v>
      </c>
      <c r="AV244" s="13" t="s">
        <v>85</v>
      </c>
      <c r="AW244" s="13" t="s">
        <v>32</v>
      </c>
      <c r="AX244" s="13" t="s">
        <v>76</v>
      </c>
      <c r="AY244" s="262" t="s">
        <v>342</v>
      </c>
    </row>
    <row r="245" s="13" customFormat="1">
      <c r="A245" s="13"/>
      <c r="B245" s="252"/>
      <c r="C245" s="253"/>
      <c r="D245" s="240" t="s">
        <v>446</v>
      </c>
      <c r="E245" s="254" t="s">
        <v>1</v>
      </c>
      <c r="F245" s="255" t="s">
        <v>599</v>
      </c>
      <c r="G245" s="253"/>
      <c r="H245" s="256">
        <v>-18</v>
      </c>
      <c r="I245" s="257"/>
      <c r="J245" s="253"/>
      <c r="K245" s="253"/>
      <c r="L245" s="258"/>
      <c r="M245" s="259"/>
      <c r="N245" s="260"/>
      <c r="O245" s="260"/>
      <c r="P245" s="260"/>
      <c r="Q245" s="260"/>
      <c r="R245" s="260"/>
      <c r="S245" s="260"/>
      <c r="T245" s="261"/>
      <c r="U245" s="13"/>
      <c r="V245" s="13"/>
      <c r="W245" s="13"/>
      <c r="X245" s="13"/>
      <c r="Y245" s="13"/>
      <c r="Z245" s="13"/>
      <c r="AA245" s="13"/>
      <c r="AB245" s="13"/>
      <c r="AC245" s="13"/>
      <c r="AD245" s="13"/>
      <c r="AE245" s="13"/>
      <c r="AT245" s="262" t="s">
        <v>446</v>
      </c>
      <c r="AU245" s="262" t="s">
        <v>85</v>
      </c>
      <c r="AV245" s="13" t="s">
        <v>85</v>
      </c>
      <c r="AW245" s="13" t="s">
        <v>32</v>
      </c>
      <c r="AX245" s="13" t="s">
        <v>76</v>
      </c>
      <c r="AY245" s="262" t="s">
        <v>342</v>
      </c>
    </row>
    <row r="246" s="13" customFormat="1">
      <c r="A246" s="13"/>
      <c r="B246" s="252"/>
      <c r="C246" s="253"/>
      <c r="D246" s="240" t="s">
        <v>446</v>
      </c>
      <c r="E246" s="254" t="s">
        <v>1</v>
      </c>
      <c r="F246" s="255" t="s">
        <v>600</v>
      </c>
      <c r="G246" s="253"/>
      <c r="H246" s="256">
        <v>-20</v>
      </c>
      <c r="I246" s="257"/>
      <c r="J246" s="253"/>
      <c r="K246" s="253"/>
      <c r="L246" s="258"/>
      <c r="M246" s="259"/>
      <c r="N246" s="260"/>
      <c r="O246" s="260"/>
      <c r="P246" s="260"/>
      <c r="Q246" s="260"/>
      <c r="R246" s="260"/>
      <c r="S246" s="260"/>
      <c r="T246" s="261"/>
      <c r="U246" s="13"/>
      <c r="V246" s="13"/>
      <c r="W246" s="13"/>
      <c r="X246" s="13"/>
      <c r="Y246" s="13"/>
      <c r="Z246" s="13"/>
      <c r="AA246" s="13"/>
      <c r="AB246" s="13"/>
      <c r="AC246" s="13"/>
      <c r="AD246" s="13"/>
      <c r="AE246" s="13"/>
      <c r="AT246" s="262" t="s">
        <v>446</v>
      </c>
      <c r="AU246" s="262" t="s">
        <v>85</v>
      </c>
      <c r="AV246" s="13" t="s">
        <v>85</v>
      </c>
      <c r="AW246" s="13" t="s">
        <v>32</v>
      </c>
      <c r="AX246" s="13" t="s">
        <v>76</v>
      </c>
      <c r="AY246" s="262" t="s">
        <v>342</v>
      </c>
    </row>
    <row r="247" s="15" customFormat="1">
      <c r="A247" s="15"/>
      <c r="B247" s="273"/>
      <c r="C247" s="274"/>
      <c r="D247" s="240" t="s">
        <v>446</v>
      </c>
      <c r="E247" s="275" t="s">
        <v>1</v>
      </c>
      <c r="F247" s="276" t="s">
        <v>492</v>
      </c>
      <c r="G247" s="274"/>
      <c r="H247" s="277">
        <v>210.34999999999999</v>
      </c>
      <c r="I247" s="278"/>
      <c r="J247" s="274"/>
      <c r="K247" s="274"/>
      <c r="L247" s="279"/>
      <c r="M247" s="280"/>
      <c r="N247" s="281"/>
      <c r="O247" s="281"/>
      <c r="P247" s="281"/>
      <c r="Q247" s="281"/>
      <c r="R247" s="281"/>
      <c r="S247" s="281"/>
      <c r="T247" s="282"/>
      <c r="U247" s="15"/>
      <c r="V247" s="15"/>
      <c r="W247" s="15"/>
      <c r="X247" s="15"/>
      <c r="Y247" s="15"/>
      <c r="Z247" s="15"/>
      <c r="AA247" s="15"/>
      <c r="AB247" s="15"/>
      <c r="AC247" s="15"/>
      <c r="AD247" s="15"/>
      <c r="AE247" s="15"/>
      <c r="AT247" s="283" t="s">
        <v>446</v>
      </c>
      <c r="AU247" s="283" t="s">
        <v>85</v>
      </c>
      <c r="AV247" s="15" t="s">
        <v>92</v>
      </c>
      <c r="AW247" s="15" t="s">
        <v>32</v>
      </c>
      <c r="AX247" s="15" t="s">
        <v>76</v>
      </c>
      <c r="AY247" s="283" t="s">
        <v>342</v>
      </c>
    </row>
    <row r="248" s="13" customFormat="1">
      <c r="A248" s="13"/>
      <c r="B248" s="252"/>
      <c r="C248" s="253"/>
      <c r="D248" s="240" t="s">
        <v>446</v>
      </c>
      <c r="E248" s="254" t="s">
        <v>1</v>
      </c>
      <c r="F248" s="255" t="s">
        <v>601</v>
      </c>
      <c r="G248" s="253"/>
      <c r="H248" s="256">
        <v>130.94999999999999</v>
      </c>
      <c r="I248" s="257"/>
      <c r="J248" s="253"/>
      <c r="K248" s="253"/>
      <c r="L248" s="258"/>
      <c r="M248" s="259"/>
      <c r="N248" s="260"/>
      <c r="O248" s="260"/>
      <c r="P248" s="260"/>
      <c r="Q248" s="260"/>
      <c r="R248" s="260"/>
      <c r="S248" s="260"/>
      <c r="T248" s="261"/>
      <c r="U248" s="13"/>
      <c r="V248" s="13"/>
      <c r="W248" s="13"/>
      <c r="X248" s="13"/>
      <c r="Y248" s="13"/>
      <c r="Z248" s="13"/>
      <c r="AA248" s="13"/>
      <c r="AB248" s="13"/>
      <c r="AC248" s="13"/>
      <c r="AD248" s="13"/>
      <c r="AE248" s="13"/>
      <c r="AT248" s="262" t="s">
        <v>446</v>
      </c>
      <c r="AU248" s="262" t="s">
        <v>85</v>
      </c>
      <c r="AV248" s="13" t="s">
        <v>85</v>
      </c>
      <c r="AW248" s="13" t="s">
        <v>32</v>
      </c>
      <c r="AX248" s="13" t="s">
        <v>76</v>
      </c>
      <c r="AY248" s="262" t="s">
        <v>342</v>
      </c>
    </row>
    <row r="249" s="16" customFormat="1">
      <c r="A249" s="16"/>
      <c r="B249" s="284"/>
      <c r="C249" s="285"/>
      <c r="D249" s="240" t="s">
        <v>446</v>
      </c>
      <c r="E249" s="286" t="s">
        <v>1</v>
      </c>
      <c r="F249" s="287" t="s">
        <v>500</v>
      </c>
      <c r="G249" s="285"/>
      <c r="H249" s="288">
        <v>341.30000000000001</v>
      </c>
      <c r="I249" s="289"/>
      <c r="J249" s="285"/>
      <c r="K249" s="285"/>
      <c r="L249" s="290"/>
      <c r="M249" s="291"/>
      <c r="N249" s="292"/>
      <c r="O249" s="292"/>
      <c r="P249" s="292"/>
      <c r="Q249" s="292"/>
      <c r="R249" s="292"/>
      <c r="S249" s="292"/>
      <c r="T249" s="293"/>
      <c r="U249" s="16"/>
      <c r="V249" s="16"/>
      <c r="W249" s="16"/>
      <c r="X249" s="16"/>
      <c r="Y249" s="16"/>
      <c r="Z249" s="16"/>
      <c r="AA249" s="16"/>
      <c r="AB249" s="16"/>
      <c r="AC249" s="16"/>
      <c r="AD249" s="16"/>
      <c r="AE249" s="16"/>
      <c r="AT249" s="294" t="s">
        <v>446</v>
      </c>
      <c r="AU249" s="294" t="s">
        <v>85</v>
      </c>
      <c r="AV249" s="16" t="s">
        <v>360</v>
      </c>
      <c r="AW249" s="16" t="s">
        <v>32</v>
      </c>
      <c r="AX249" s="16" t="s">
        <v>83</v>
      </c>
      <c r="AY249" s="294" t="s">
        <v>342</v>
      </c>
    </row>
    <row r="250" s="2" customFormat="1" ht="16.5" customHeight="1">
      <c r="A250" s="39"/>
      <c r="B250" s="40"/>
      <c r="C250" s="227" t="s">
        <v>428</v>
      </c>
      <c r="D250" s="227" t="s">
        <v>343</v>
      </c>
      <c r="E250" s="228" t="s">
        <v>602</v>
      </c>
      <c r="F250" s="229" t="s">
        <v>603</v>
      </c>
      <c r="G250" s="230" t="s">
        <v>562</v>
      </c>
      <c r="H250" s="231">
        <v>244</v>
      </c>
      <c r="I250" s="232"/>
      <c r="J250" s="233">
        <f>ROUND(I250*H250,2)</f>
        <v>0</v>
      </c>
      <c r="K250" s="229" t="s">
        <v>443</v>
      </c>
      <c r="L250" s="45"/>
      <c r="M250" s="234" t="s">
        <v>1</v>
      </c>
      <c r="N250" s="235" t="s">
        <v>41</v>
      </c>
      <c r="O250" s="92"/>
      <c r="P250" s="236">
        <f>O250*H250</f>
        <v>0</v>
      </c>
      <c r="Q250" s="236">
        <v>0</v>
      </c>
      <c r="R250" s="236">
        <f>Q250*H250</f>
        <v>0</v>
      </c>
      <c r="S250" s="236">
        <v>0</v>
      </c>
      <c r="T250" s="237">
        <f>S250*H250</f>
        <v>0</v>
      </c>
      <c r="U250" s="39"/>
      <c r="V250" s="39"/>
      <c r="W250" s="39"/>
      <c r="X250" s="39"/>
      <c r="Y250" s="39"/>
      <c r="Z250" s="39"/>
      <c r="AA250" s="39"/>
      <c r="AB250" s="39"/>
      <c r="AC250" s="39"/>
      <c r="AD250" s="39"/>
      <c r="AE250" s="39"/>
      <c r="AR250" s="238" t="s">
        <v>360</v>
      </c>
      <c r="AT250" s="238" t="s">
        <v>343</v>
      </c>
      <c r="AU250" s="238" t="s">
        <v>85</v>
      </c>
      <c r="AY250" s="18" t="s">
        <v>342</v>
      </c>
      <c r="BE250" s="239">
        <f>IF(N250="základní",J250,0)</f>
        <v>0</v>
      </c>
      <c r="BF250" s="239">
        <f>IF(N250="snížená",J250,0)</f>
        <v>0</v>
      </c>
      <c r="BG250" s="239">
        <f>IF(N250="zákl. přenesená",J250,0)</f>
        <v>0</v>
      </c>
      <c r="BH250" s="239">
        <f>IF(N250="sníž. přenesená",J250,0)</f>
        <v>0</v>
      </c>
      <c r="BI250" s="239">
        <f>IF(N250="nulová",J250,0)</f>
        <v>0</v>
      </c>
      <c r="BJ250" s="18" t="s">
        <v>83</v>
      </c>
      <c r="BK250" s="239">
        <f>ROUND(I250*H250,2)</f>
        <v>0</v>
      </c>
      <c r="BL250" s="18" t="s">
        <v>360</v>
      </c>
      <c r="BM250" s="238" t="s">
        <v>604</v>
      </c>
    </row>
    <row r="251" s="2" customFormat="1">
      <c r="A251" s="39"/>
      <c r="B251" s="40"/>
      <c r="C251" s="41"/>
      <c r="D251" s="240" t="s">
        <v>349</v>
      </c>
      <c r="E251" s="41"/>
      <c r="F251" s="241" t="s">
        <v>605</v>
      </c>
      <c r="G251" s="41"/>
      <c r="H251" s="41"/>
      <c r="I251" s="242"/>
      <c r="J251" s="41"/>
      <c r="K251" s="41"/>
      <c r="L251" s="45"/>
      <c r="M251" s="243"/>
      <c r="N251" s="244"/>
      <c r="O251" s="92"/>
      <c r="P251" s="92"/>
      <c r="Q251" s="92"/>
      <c r="R251" s="92"/>
      <c r="S251" s="92"/>
      <c r="T251" s="93"/>
      <c r="U251" s="39"/>
      <c r="V251" s="39"/>
      <c r="W251" s="39"/>
      <c r="X251" s="39"/>
      <c r="Y251" s="39"/>
      <c r="Z251" s="39"/>
      <c r="AA251" s="39"/>
      <c r="AB251" s="39"/>
      <c r="AC251" s="39"/>
      <c r="AD251" s="39"/>
      <c r="AE251" s="39"/>
      <c r="AT251" s="18" t="s">
        <v>349</v>
      </c>
      <c r="AU251" s="18" t="s">
        <v>85</v>
      </c>
    </row>
    <row r="252" s="13" customFormat="1">
      <c r="A252" s="13"/>
      <c r="B252" s="252"/>
      <c r="C252" s="253"/>
      <c r="D252" s="240" t="s">
        <v>446</v>
      </c>
      <c r="E252" s="254" t="s">
        <v>1</v>
      </c>
      <c r="F252" s="255" t="s">
        <v>592</v>
      </c>
      <c r="G252" s="253"/>
      <c r="H252" s="256">
        <v>244</v>
      </c>
      <c r="I252" s="257"/>
      <c r="J252" s="253"/>
      <c r="K252" s="253"/>
      <c r="L252" s="258"/>
      <c r="M252" s="259"/>
      <c r="N252" s="260"/>
      <c r="O252" s="260"/>
      <c r="P252" s="260"/>
      <c r="Q252" s="260"/>
      <c r="R252" s="260"/>
      <c r="S252" s="260"/>
      <c r="T252" s="261"/>
      <c r="U252" s="13"/>
      <c r="V252" s="13"/>
      <c r="W252" s="13"/>
      <c r="X252" s="13"/>
      <c r="Y252" s="13"/>
      <c r="Z252" s="13"/>
      <c r="AA252" s="13"/>
      <c r="AB252" s="13"/>
      <c r="AC252" s="13"/>
      <c r="AD252" s="13"/>
      <c r="AE252" s="13"/>
      <c r="AT252" s="262" t="s">
        <v>446</v>
      </c>
      <c r="AU252" s="262" t="s">
        <v>85</v>
      </c>
      <c r="AV252" s="13" t="s">
        <v>85</v>
      </c>
      <c r="AW252" s="13" t="s">
        <v>32</v>
      </c>
      <c r="AX252" s="13" t="s">
        <v>83</v>
      </c>
      <c r="AY252" s="262" t="s">
        <v>342</v>
      </c>
    </row>
    <row r="253" s="2" customFormat="1" ht="21.75" customHeight="1">
      <c r="A253" s="39"/>
      <c r="B253" s="40"/>
      <c r="C253" s="227" t="s">
        <v>606</v>
      </c>
      <c r="D253" s="227" t="s">
        <v>343</v>
      </c>
      <c r="E253" s="228" t="s">
        <v>607</v>
      </c>
      <c r="F253" s="229" t="s">
        <v>608</v>
      </c>
      <c r="G253" s="230" t="s">
        <v>562</v>
      </c>
      <c r="H253" s="231">
        <v>206</v>
      </c>
      <c r="I253" s="232"/>
      <c r="J253" s="233">
        <f>ROUND(I253*H253,2)</f>
        <v>0</v>
      </c>
      <c r="K253" s="229" t="s">
        <v>1</v>
      </c>
      <c r="L253" s="45"/>
      <c r="M253" s="234" t="s">
        <v>1</v>
      </c>
      <c r="N253" s="235" t="s">
        <v>41</v>
      </c>
      <c r="O253" s="92"/>
      <c r="P253" s="236">
        <f>O253*H253</f>
        <v>0</v>
      </c>
      <c r="Q253" s="236">
        <v>0</v>
      </c>
      <c r="R253" s="236">
        <f>Q253*H253</f>
        <v>0</v>
      </c>
      <c r="S253" s="236">
        <v>0</v>
      </c>
      <c r="T253" s="237">
        <f>S253*H253</f>
        <v>0</v>
      </c>
      <c r="U253" s="39"/>
      <c r="V253" s="39"/>
      <c r="W253" s="39"/>
      <c r="X253" s="39"/>
      <c r="Y253" s="39"/>
      <c r="Z253" s="39"/>
      <c r="AA253" s="39"/>
      <c r="AB253" s="39"/>
      <c r="AC253" s="39"/>
      <c r="AD253" s="39"/>
      <c r="AE253" s="39"/>
      <c r="AR253" s="238" t="s">
        <v>360</v>
      </c>
      <c r="AT253" s="238" t="s">
        <v>343</v>
      </c>
      <c r="AU253" s="238" t="s">
        <v>85</v>
      </c>
      <c r="AY253" s="18" t="s">
        <v>342</v>
      </c>
      <c r="BE253" s="239">
        <f>IF(N253="základní",J253,0)</f>
        <v>0</v>
      </c>
      <c r="BF253" s="239">
        <f>IF(N253="snížená",J253,0)</f>
        <v>0</v>
      </c>
      <c r="BG253" s="239">
        <f>IF(N253="zákl. přenesená",J253,0)</f>
        <v>0</v>
      </c>
      <c r="BH253" s="239">
        <f>IF(N253="sníž. přenesená",J253,0)</f>
        <v>0</v>
      </c>
      <c r="BI253" s="239">
        <f>IF(N253="nulová",J253,0)</f>
        <v>0</v>
      </c>
      <c r="BJ253" s="18" t="s">
        <v>83</v>
      </c>
      <c r="BK253" s="239">
        <f>ROUND(I253*H253,2)</f>
        <v>0</v>
      </c>
      <c r="BL253" s="18" t="s">
        <v>360</v>
      </c>
      <c r="BM253" s="238" t="s">
        <v>609</v>
      </c>
    </row>
    <row r="254" s="2" customFormat="1">
      <c r="A254" s="39"/>
      <c r="B254" s="40"/>
      <c r="C254" s="41"/>
      <c r="D254" s="240" t="s">
        <v>349</v>
      </c>
      <c r="E254" s="41"/>
      <c r="F254" s="241" t="s">
        <v>610</v>
      </c>
      <c r="G254" s="41"/>
      <c r="H254" s="41"/>
      <c r="I254" s="242"/>
      <c r="J254" s="41"/>
      <c r="K254" s="41"/>
      <c r="L254" s="45"/>
      <c r="M254" s="243"/>
      <c r="N254" s="244"/>
      <c r="O254" s="92"/>
      <c r="P254" s="92"/>
      <c r="Q254" s="92"/>
      <c r="R254" s="92"/>
      <c r="S254" s="92"/>
      <c r="T254" s="93"/>
      <c r="U254" s="39"/>
      <c r="V254" s="39"/>
      <c r="W254" s="39"/>
      <c r="X254" s="39"/>
      <c r="Y254" s="39"/>
      <c r="Z254" s="39"/>
      <c r="AA254" s="39"/>
      <c r="AB254" s="39"/>
      <c r="AC254" s="39"/>
      <c r="AD254" s="39"/>
      <c r="AE254" s="39"/>
      <c r="AT254" s="18" t="s">
        <v>349</v>
      </c>
      <c r="AU254" s="18" t="s">
        <v>85</v>
      </c>
    </row>
    <row r="255" s="14" customFormat="1">
      <c r="A255" s="14"/>
      <c r="B255" s="263"/>
      <c r="C255" s="264"/>
      <c r="D255" s="240" t="s">
        <v>446</v>
      </c>
      <c r="E255" s="265" t="s">
        <v>1</v>
      </c>
      <c r="F255" s="266" t="s">
        <v>611</v>
      </c>
      <c r="G255" s="264"/>
      <c r="H255" s="265" t="s">
        <v>1</v>
      </c>
      <c r="I255" s="267"/>
      <c r="J255" s="264"/>
      <c r="K255" s="264"/>
      <c r="L255" s="268"/>
      <c r="M255" s="269"/>
      <c r="N255" s="270"/>
      <c r="O255" s="270"/>
      <c r="P255" s="270"/>
      <c r="Q255" s="270"/>
      <c r="R255" s="270"/>
      <c r="S255" s="270"/>
      <c r="T255" s="271"/>
      <c r="U255" s="14"/>
      <c r="V255" s="14"/>
      <c r="W255" s="14"/>
      <c r="X255" s="14"/>
      <c r="Y255" s="14"/>
      <c r="Z255" s="14"/>
      <c r="AA255" s="14"/>
      <c r="AB255" s="14"/>
      <c r="AC255" s="14"/>
      <c r="AD255" s="14"/>
      <c r="AE255" s="14"/>
      <c r="AT255" s="272" t="s">
        <v>446</v>
      </c>
      <c r="AU255" s="272" t="s">
        <v>85</v>
      </c>
      <c r="AV255" s="14" t="s">
        <v>83</v>
      </c>
      <c r="AW255" s="14" t="s">
        <v>32</v>
      </c>
      <c r="AX255" s="14" t="s">
        <v>76</v>
      </c>
      <c r="AY255" s="272" t="s">
        <v>342</v>
      </c>
    </row>
    <row r="256" s="13" customFormat="1">
      <c r="A256" s="13"/>
      <c r="B256" s="252"/>
      <c r="C256" s="253"/>
      <c r="D256" s="240" t="s">
        <v>446</v>
      </c>
      <c r="E256" s="254" t="s">
        <v>1</v>
      </c>
      <c r="F256" s="255" t="s">
        <v>612</v>
      </c>
      <c r="G256" s="253"/>
      <c r="H256" s="256">
        <v>206</v>
      </c>
      <c r="I256" s="257"/>
      <c r="J256" s="253"/>
      <c r="K256" s="253"/>
      <c r="L256" s="258"/>
      <c r="M256" s="259"/>
      <c r="N256" s="260"/>
      <c r="O256" s="260"/>
      <c r="P256" s="260"/>
      <c r="Q256" s="260"/>
      <c r="R256" s="260"/>
      <c r="S256" s="260"/>
      <c r="T256" s="261"/>
      <c r="U256" s="13"/>
      <c r="V256" s="13"/>
      <c r="W256" s="13"/>
      <c r="X256" s="13"/>
      <c r="Y256" s="13"/>
      <c r="Z256" s="13"/>
      <c r="AA256" s="13"/>
      <c r="AB256" s="13"/>
      <c r="AC256" s="13"/>
      <c r="AD256" s="13"/>
      <c r="AE256" s="13"/>
      <c r="AT256" s="262" t="s">
        <v>446</v>
      </c>
      <c r="AU256" s="262" t="s">
        <v>85</v>
      </c>
      <c r="AV256" s="13" t="s">
        <v>85</v>
      </c>
      <c r="AW256" s="13" t="s">
        <v>32</v>
      </c>
      <c r="AX256" s="13" t="s">
        <v>83</v>
      </c>
      <c r="AY256" s="262" t="s">
        <v>342</v>
      </c>
    </row>
    <row r="257" s="2" customFormat="1" ht="21.75" customHeight="1">
      <c r="A257" s="39"/>
      <c r="B257" s="40"/>
      <c r="C257" s="227" t="s">
        <v>613</v>
      </c>
      <c r="D257" s="227" t="s">
        <v>343</v>
      </c>
      <c r="E257" s="228" t="s">
        <v>614</v>
      </c>
      <c r="F257" s="229" t="s">
        <v>615</v>
      </c>
      <c r="G257" s="230" t="s">
        <v>562</v>
      </c>
      <c r="H257" s="231">
        <v>324</v>
      </c>
      <c r="I257" s="232"/>
      <c r="J257" s="233">
        <f>ROUND(I257*H257,2)</f>
        <v>0</v>
      </c>
      <c r="K257" s="229" t="s">
        <v>443</v>
      </c>
      <c r="L257" s="45"/>
      <c r="M257" s="234" t="s">
        <v>1</v>
      </c>
      <c r="N257" s="235" t="s">
        <v>41</v>
      </c>
      <c r="O257" s="92"/>
      <c r="P257" s="236">
        <f>O257*H257</f>
        <v>0</v>
      </c>
      <c r="Q257" s="236">
        <v>0</v>
      </c>
      <c r="R257" s="236">
        <f>Q257*H257</f>
        <v>0</v>
      </c>
      <c r="S257" s="236">
        <v>0</v>
      </c>
      <c r="T257" s="237">
        <f>S257*H257</f>
        <v>0</v>
      </c>
      <c r="U257" s="39"/>
      <c r="V257" s="39"/>
      <c r="W257" s="39"/>
      <c r="X257" s="39"/>
      <c r="Y257" s="39"/>
      <c r="Z257" s="39"/>
      <c r="AA257" s="39"/>
      <c r="AB257" s="39"/>
      <c r="AC257" s="39"/>
      <c r="AD257" s="39"/>
      <c r="AE257" s="39"/>
      <c r="AR257" s="238" t="s">
        <v>360</v>
      </c>
      <c r="AT257" s="238" t="s">
        <v>343</v>
      </c>
      <c r="AU257" s="238" t="s">
        <v>85</v>
      </c>
      <c r="AY257" s="18" t="s">
        <v>342</v>
      </c>
      <c r="BE257" s="239">
        <f>IF(N257="základní",J257,0)</f>
        <v>0</v>
      </c>
      <c r="BF257" s="239">
        <f>IF(N257="snížená",J257,0)</f>
        <v>0</v>
      </c>
      <c r="BG257" s="239">
        <f>IF(N257="zákl. přenesená",J257,0)</f>
        <v>0</v>
      </c>
      <c r="BH257" s="239">
        <f>IF(N257="sníž. přenesená",J257,0)</f>
        <v>0</v>
      </c>
      <c r="BI257" s="239">
        <f>IF(N257="nulová",J257,0)</f>
        <v>0</v>
      </c>
      <c r="BJ257" s="18" t="s">
        <v>83</v>
      </c>
      <c r="BK257" s="239">
        <f>ROUND(I257*H257,2)</f>
        <v>0</v>
      </c>
      <c r="BL257" s="18" t="s">
        <v>360</v>
      </c>
      <c r="BM257" s="238" t="s">
        <v>616</v>
      </c>
    </row>
    <row r="258" s="2" customFormat="1">
      <c r="A258" s="39"/>
      <c r="B258" s="40"/>
      <c r="C258" s="41"/>
      <c r="D258" s="240" t="s">
        <v>349</v>
      </c>
      <c r="E258" s="41"/>
      <c r="F258" s="241" t="s">
        <v>617</v>
      </c>
      <c r="G258" s="41"/>
      <c r="H258" s="41"/>
      <c r="I258" s="242"/>
      <c r="J258" s="41"/>
      <c r="K258" s="41"/>
      <c r="L258" s="45"/>
      <c r="M258" s="243"/>
      <c r="N258" s="244"/>
      <c r="O258" s="92"/>
      <c r="P258" s="92"/>
      <c r="Q258" s="92"/>
      <c r="R258" s="92"/>
      <c r="S258" s="92"/>
      <c r="T258" s="93"/>
      <c r="U258" s="39"/>
      <c r="V258" s="39"/>
      <c r="W258" s="39"/>
      <c r="X258" s="39"/>
      <c r="Y258" s="39"/>
      <c r="Z258" s="39"/>
      <c r="AA258" s="39"/>
      <c r="AB258" s="39"/>
      <c r="AC258" s="39"/>
      <c r="AD258" s="39"/>
      <c r="AE258" s="39"/>
      <c r="AT258" s="18" t="s">
        <v>349</v>
      </c>
      <c r="AU258" s="18" t="s">
        <v>85</v>
      </c>
    </row>
    <row r="259" s="14" customFormat="1">
      <c r="A259" s="14"/>
      <c r="B259" s="263"/>
      <c r="C259" s="264"/>
      <c r="D259" s="240" t="s">
        <v>446</v>
      </c>
      <c r="E259" s="265" t="s">
        <v>1</v>
      </c>
      <c r="F259" s="266" t="s">
        <v>618</v>
      </c>
      <c r="G259" s="264"/>
      <c r="H259" s="265" t="s">
        <v>1</v>
      </c>
      <c r="I259" s="267"/>
      <c r="J259" s="264"/>
      <c r="K259" s="264"/>
      <c r="L259" s="268"/>
      <c r="M259" s="269"/>
      <c r="N259" s="270"/>
      <c r="O259" s="270"/>
      <c r="P259" s="270"/>
      <c r="Q259" s="270"/>
      <c r="R259" s="270"/>
      <c r="S259" s="270"/>
      <c r="T259" s="271"/>
      <c r="U259" s="14"/>
      <c r="V259" s="14"/>
      <c r="W259" s="14"/>
      <c r="X259" s="14"/>
      <c r="Y259" s="14"/>
      <c r="Z259" s="14"/>
      <c r="AA259" s="14"/>
      <c r="AB259" s="14"/>
      <c r="AC259" s="14"/>
      <c r="AD259" s="14"/>
      <c r="AE259" s="14"/>
      <c r="AT259" s="272" t="s">
        <v>446</v>
      </c>
      <c r="AU259" s="272" t="s">
        <v>85</v>
      </c>
      <c r="AV259" s="14" t="s">
        <v>83</v>
      </c>
      <c r="AW259" s="14" t="s">
        <v>32</v>
      </c>
      <c r="AX259" s="14" t="s">
        <v>76</v>
      </c>
      <c r="AY259" s="272" t="s">
        <v>342</v>
      </c>
    </row>
    <row r="260" s="13" customFormat="1">
      <c r="A260" s="13"/>
      <c r="B260" s="252"/>
      <c r="C260" s="253"/>
      <c r="D260" s="240" t="s">
        <v>446</v>
      </c>
      <c r="E260" s="254" t="s">
        <v>1</v>
      </c>
      <c r="F260" s="255" t="s">
        <v>619</v>
      </c>
      <c r="G260" s="253"/>
      <c r="H260" s="256">
        <v>127.5</v>
      </c>
      <c r="I260" s="257"/>
      <c r="J260" s="253"/>
      <c r="K260" s="253"/>
      <c r="L260" s="258"/>
      <c r="M260" s="259"/>
      <c r="N260" s="260"/>
      <c r="O260" s="260"/>
      <c r="P260" s="260"/>
      <c r="Q260" s="260"/>
      <c r="R260" s="260"/>
      <c r="S260" s="260"/>
      <c r="T260" s="261"/>
      <c r="U260" s="13"/>
      <c r="V260" s="13"/>
      <c r="W260" s="13"/>
      <c r="X260" s="13"/>
      <c r="Y260" s="13"/>
      <c r="Z260" s="13"/>
      <c r="AA260" s="13"/>
      <c r="AB260" s="13"/>
      <c r="AC260" s="13"/>
      <c r="AD260" s="13"/>
      <c r="AE260" s="13"/>
      <c r="AT260" s="262" t="s">
        <v>446</v>
      </c>
      <c r="AU260" s="262" t="s">
        <v>85</v>
      </c>
      <c r="AV260" s="13" t="s">
        <v>85</v>
      </c>
      <c r="AW260" s="13" t="s">
        <v>32</v>
      </c>
      <c r="AX260" s="13" t="s">
        <v>76</v>
      </c>
      <c r="AY260" s="262" t="s">
        <v>342</v>
      </c>
    </row>
    <row r="261" s="13" customFormat="1">
      <c r="A261" s="13"/>
      <c r="B261" s="252"/>
      <c r="C261" s="253"/>
      <c r="D261" s="240" t="s">
        <v>446</v>
      </c>
      <c r="E261" s="254" t="s">
        <v>1</v>
      </c>
      <c r="F261" s="255" t="s">
        <v>620</v>
      </c>
      <c r="G261" s="253"/>
      <c r="H261" s="256">
        <v>196.5</v>
      </c>
      <c r="I261" s="257"/>
      <c r="J261" s="253"/>
      <c r="K261" s="253"/>
      <c r="L261" s="258"/>
      <c r="M261" s="259"/>
      <c r="N261" s="260"/>
      <c r="O261" s="260"/>
      <c r="P261" s="260"/>
      <c r="Q261" s="260"/>
      <c r="R261" s="260"/>
      <c r="S261" s="260"/>
      <c r="T261" s="261"/>
      <c r="U261" s="13"/>
      <c r="V261" s="13"/>
      <c r="W261" s="13"/>
      <c r="X261" s="13"/>
      <c r="Y261" s="13"/>
      <c r="Z261" s="13"/>
      <c r="AA261" s="13"/>
      <c r="AB261" s="13"/>
      <c r="AC261" s="13"/>
      <c r="AD261" s="13"/>
      <c r="AE261" s="13"/>
      <c r="AT261" s="262" t="s">
        <v>446</v>
      </c>
      <c r="AU261" s="262" t="s">
        <v>85</v>
      </c>
      <c r="AV261" s="13" t="s">
        <v>85</v>
      </c>
      <c r="AW261" s="13" t="s">
        <v>32</v>
      </c>
      <c r="AX261" s="13" t="s">
        <v>76</v>
      </c>
      <c r="AY261" s="262" t="s">
        <v>342</v>
      </c>
    </row>
    <row r="262" s="16" customFormat="1">
      <c r="A262" s="16"/>
      <c r="B262" s="284"/>
      <c r="C262" s="285"/>
      <c r="D262" s="240" t="s">
        <v>446</v>
      </c>
      <c r="E262" s="286" t="s">
        <v>1</v>
      </c>
      <c r="F262" s="287" t="s">
        <v>500</v>
      </c>
      <c r="G262" s="285"/>
      <c r="H262" s="288">
        <v>324</v>
      </c>
      <c r="I262" s="289"/>
      <c r="J262" s="285"/>
      <c r="K262" s="285"/>
      <c r="L262" s="290"/>
      <c r="M262" s="291"/>
      <c r="N262" s="292"/>
      <c r="O262" s="292"/>
      <c r="P262" s="292"/>
      <c r="Q262" s="292"/>
      <c r="R262" s="292"/>
      <c r="S262" s="292"/>
      <c r="T262" s="293"/>
      <c r="U262" s="16"/>
      <c r="V262" s="16"/>
      <c r="W262" s="16"/>
      <c r="X262" s="16"/>
      <c r="Y262" s="16"/>
      <c r="Z262" s="16"/>
      <c r="AA262" s="16"/>
      <c r="AB262" s="16"/>
      <c r="AC262" s="16"/>
      <c r="AD262" s="16"/>
      <c r="AE262" s="16"/>
      <c r="AT262" s="294" t="s">
        <v>446</v>
      </c>
      <c r="AU262" s="294" t="s">
        <v>85</v>
      </c>
      <c r="AV262" s="16" t="s">
        <v>360</v>
      </c>
      <c r="AW262" s="16" t="s">
        <v>32</v>
      </c>
      <c r="AX262" s="16" t="s">
        <v>83</v>
      </c>
      <c r="AY262" s="294" t="s">
        <v>342</v>
      </c>
    </row>
    <row r="263" s="2" customFormat="1" ht="16.5" customHeight="1">
      <c r="A263" s="39"/>
      <c r="B263" s="40"/>
      <c r="C263" s="295" t="s">
        <v>7</v>
      </c>
      <c r="D263" s="295" t="s">
        <v>621</v>
      </c>
      <c r="E263" s="296" t="s">
        <v>622</v>
      </c>
      <c r="F263" s="297" t="s">
        <v>623</v>
      </c>
      <c r="G263" s="298" t="s">
        <v>462</v>
      </c>
      <c r="H263" s="299">
        <v>648</v>
      </c>
      <c r="I263" s="300"/>
      <c r="J263" s="301">
        <f>ROUND(I263*H263,2)</f>
        <v>0</v>
      </c>
      <c r="K263" s="297" t="s">
        <v>1</v>
      </c>
      <c r="L263" s="302"/>
      <c r="M263" s="303" t="s">
        <v>1</v>
      </c>
      <c r="N263" s="304" t="s">
        <v>41</v>
      </c>
      <c r="O263" s="92"/>
      <c r="P263" s="236">
        <f>O263*H263</f>
        <v>0</v>
      </c>
      <c r="Q263" s="236">
        <v>0</v>
      </c>
      <c r="R263" s="236">
        <f>Q263*H263</f>
        <v>0</v>
      </c>
      <c r="S263" s="236">
        <v>0</v>
      </c>
      <c r="T263" s="237">
        <f>S263*H263</f>
        <v>0</v>
      </c>
      <c r="U263" s="39"/>
      <c r="V263" s="39"/>
      <c r="W263" s="39"/>
      <c r="X263" s="39"/>
      <c r="Y263" s="39"/>
      <c r="Z263" s="39"/>
      <c r="AA263" s="39"/>
      <c r="AB263" s="39"/>
      <c r="AC263" s="39"/>
      <c r="AD263" s="39"/>
      <c r="AE263" s="39"/>
      <c r="AR263" s="238" t="s">
        <v>376</v>
      </c>
      <c r="AT263" s="238" t="s">
        <v>621</v>
      </c>
      <c r="AU263" s="238" t="s">
        <v>85</v>
      </c>
      <c r="AY263" s="18" t="s">
        <v>342</v>
      </c>
      <c r="BE263" s="239">
        <f>IF(N263="základní",J263,0)</f>
        <v>0</v>
      </c>
      <c r="BF263" s="239">
        <f>IF(N263="snížená",J263,0)</f>
        <v>0</v>
      </c>
      <c r="BG263" s="239">
        <f>IF(N263="zákl. přenesená",J263,0)</f>
        <v>0</v>
      </c>
      <c r="BH263" s="239">
        <f>IF(N263="sníž. přenesená",J263,0)</f>
        <v>0</v>
      </c>
      <c r="BI263" s="239">
        <f>IF(N263="nulová",J263,0)</f>
        <v>0</v>
      </c>
      <c r="BJ263" s="18" t="s">
        <v>83</v>
      </c>
      <c r="BK263" s="239">
        <f>ROUND(I263*H263,2)</f>
        <v>0</v>
      </c>
      <c r="BL263" s="18" t="s">
        <v>360</v>
      </c>
      <c r="BM263" s="238" t="s">
        <v>624</v>
      </c>
    </row>
    <row r="264" s="2" customFormat="1">
      <c r="A264" s="39"/>
      <c r="B264" s="40"/>
      <c r="C264" s="41"/>
      <c r="D264" s="240" t="s">
        <v>349</v>
      </c>
      <c r="E264" s="41"/>
      <c r="F264" s="241" t="s">
        <v>623</v>
      </c>
      <c r="G264" s="41"/>
      <c r="H264" s="41"/>
      <c r="I264" s="242"/>
      <c r="J264" s="41"/>
      <c r="K264" s="41"/>
      <c r="L264" s="45"/>
      <c r="M264" s="243"/>
      <c r="N264" s="244"/>
      <c r="O264" s="92"/>
      <c r="P264" s="92"/>
      <c r="Q264" s="92"/>
      <c r="R264" s="92"/>
      <c r="S264" s="92"/>
      <c r="T264" s="93"/>
      <c r="U264" s="39"/>
      <c r="V264" s="39"/>
      <c r="W264" s="39"/>
      <c r="X264" s="39"/>
      <c r="Y264" s="39"/>
      <c r="Z264" s="39"/>
      <c r="AA264" s="39"/>
      <c r="AB264" s="39"/>
      <c r="AC264" s="39"/>
      <c r="AD264" s="39"/>
      <c r="AE264" s="39"/>
      <c r="AT264" s="18" t="s">
        <v>349</v>
      </c>
      <c r="AU264" s="18" t="s">
        <v>85</v>
      </c>
    </row>
    <row r="265" s="13" customFormat="1">
      <c r="A265" s="13"/>
      <c r="B265" s="252"/>
      <c r="C265" s="253"/>
      <c r="D265" s="240" t="s">
        <v>446</v>
      </c>
      <c r="E265" s="254" t="s">
        <v>1</v>
      </c>
      <c r="F265" s="255" t="s">
        <v>625</v>
      </c>
      <c r="G265" s="253"/>
      <c r="H265" s="256">
        <v>648</v>
      </c>
      <c r="I265" s="257"/>
      <c r="J265" s="253"/>
      <c r="K265" s="253"/>
      <c r="L265" s="258"/>
      <c r="M265" s="259"/>
      <c r="N265" s="260"/>
      <c r="O265" s="260"/>
      <c r="P265" s="260"/>
      <c r="Q265" s="260"/>
      <c r="R265" s="260"/>
      <c r="S265" s="260"/>
      <c r="T265" s="261"/>
      <c r="U265" s="13"/>
      <c r="V265" s="13"/>
      <c r="W265" s="13"/>
      <c r="X265" s="13"/>
      <c r="Y265" s="13"/>
      <c r="Z265" s="13"/>
      <c r="AA265" s="13"/>
      <c r="AB265" s="13"/>
      <c r="AC265" s="13"/>
      <c r="AD265" s="13"/>
      <c r="AE265" s="13"/>
      <c r="AT265" s="262" t="s">
        <v>446</v>
      </c>
      <c r="AU265" s="262" t="s">
        <v>85</v>
      </c>
      <c r="AV265" s="13" t="s">
        <v>85</v>
      </c>
      <c r="AW265" s="13" t="s">
        <v>32</v>
      </c>
      <c r="AX265" s="13" t="s">
        <v>83</v>
      </c>
      <c r="AY265" s="262" t="s">
        <v>342</v>
      </c>
    </row>
    <row r="266" s="2" customFormat="1" ht="16.5" customHeight="1">
      <c r="A266" s="39"/>
      <c r="B266" s="40"/>
      <c r="C266" s="227" t="s">
        <v>626</v>
      </c>
      <c r="D266" s="227" t="s">
        <v>343</v>
      </c>
      <c r="E266" s="228" t="s">
        <v>627</v>
      </c>
      <c r="F266" s="229" t="s">
        <v>628</v>
      </c>
      <c r="G266" s="230" t="s">
        <v>562</v>
      </c>
      <c r="H266" s="231">
        <v>585.29999999999995</v>
      </c>
      <c r="I266" s="232"/>
      <c r="J266" s="233">
        <f>ROUND(I266*H266,2)</f>
        <v>0</v>
      </c>
      <c r="K266" s="229" t="s">
        <v>443</v>
      </c>
      <c r="L266" s="45"/>
      <c r="M266" s="234" t="s">
        <v>1</v>
      </c>
      <c r="N266" s="235" t="s">
        <v>41</v>
      </c>
      <c r="O266" s="92"/>
      <c r="P266" s="236">
        <f>O266*H266</f>
        <v>0</v>
      </c>
      <c r="Q266" s="236">
        <v>0</v>
      </c>
      <c r="R266" s="236">
        <f>Q266*H266</f>
        <v>0</v>
      </c>
      <c r="S266" s="236">
        <v>0</v>
      </c>
      <c r="T266" s="237">
        <f>S266*H266</f>
        <v>0</v>
      </c>
      <c r="U266" s="39"/>
      <c r="V266" s="39"/>
      <c r="W266" s="39"/>
      <c r="X266" s="39"/>
      <c r="Y266" s="39"/>
      <c r="Z266" s="39"/>
      <c r="AA266" s="39"/>
      <c r="AB266" s="39"/>
      <c r="AC266" s="39"/>
      <c r="AD266" s="39"/>
      <c r="AE266" s="39"/>
      <c r="AR266" s="238" t="s">
        <v>360</v>
      </c>
      <c r="AT266" s="238" t="s">
        <v>343</v>
      </c>
      <c r="AU266" s="238" t="s">
        <v>85</v>
      </c>
      <c r="AY266" s="18" t="s">
        <v>342</v>
      </c>
      <c r="BE266" s="239">
        <f>IF(N266="základní",J266,0)</f>
        <v>0</v>
      </c>
      <c r="BF266" s="239">
        <f>IF(N266="snížená",J266,0)</f>
        <v>0</v>
      </c>
      <c r="BG266" s="239">
        <f>IF(N266="zákl. přenesená",J266,0)</f>
        <v>0</v>
      </c>
      <c r="BH266" s="239">
        <f>IF(N266="sníž. přenesená",J266,0)</f>
        <v>0</v>
      </c>
      <c r="BI266" s="239">
        <f>IF(N266="nulová",J266,0)</f>
        <v>0</v>
      </c>
      <c r="BJ266" s="18" t="s">
        <v>83</v>
      </c>
      <c r="BK266" s="239">
        <f>ROUND(I266*H266,2)</f>
        <v>0</v>
      </c>
      <c r="BL266" s="18" t="s">
        <v>360</v>
      </c>
      <c r="BM266" s="238" t="s">
        <v>629</v>
      </c>
    </row>
    <row r="267" s="2" customFormat="1">
      <c r="A267" s="39"/>
      <c r="B267" s="40"/>
      <c r="C267" s="41"/>
      <c r="D267" s="240" t="s">
        <v>349</v>
      </c>
      <c r="E267" s="41"/>
      <c r="F267" s="241" t="s">
        <v>630</v>
      </c>
      <c r="G267" s="41"/>
      <c r="H267" s="41"/>
      <c r="I267" s="242"/>
      <c r="J267" s="41"/>
      <c r="K267" s="41"/>
      <c r="L267" s="45"/>
      <c r="M267" s="243"/>
      <c r="N267" s="244"/>
      <c r="O267" s="92"/>
      <c r="P267" s="92"/>
      <c r="Q267" s="92"/>
      <c r="R267" s="92"/>
      <c r="S267" s="92"/>
      <c r="T267" s="93"/>
      <c r="U267" s="39"/>
      <c r="V267" s="39"/>
      <c r="W267" s="39"/>
      <c r="X267" s="39"/>
      <c r="Y267" s="39"/>
      <c r="Z267" s="39"/>
      <c r="AA267" s="39"/>
      <c r="AB267" s="39"/>
      <c r="AC267" s="39"/>
      <c r="AD267" s="39"/>
      <c r="AE267" s="39"/>
      <c r="AT267" s="18" t="s">
        <v>349</v>
      </c>
      <c r="AU267" s="18" t="s">
        <v>85</v>
      </c>
    </row>
    <row r="268" s="13" customFormat="1">
      <c r="A268" s="13"/>
      <c r="B268" s="252"/>
      <c r="C268" s="253"/>
      <c r="D268" s="240" t="s">
        <v>446</v>
      </c>
      <c r="E268" s="254" t="s">
        <v>1</v>
      </c>
      <c r="F268" s="255" t="s">
        <v>631</v>
      </c>
      <c r="G268" s="253"/>
      <c r="H268" s="256">
        <v>454.35000000000002</v>
      </c>
      <c r="I268" s="257"/>
      <c r="J268" s="253"/>
      <c r="K268" s="253"/>
      <c r="L268" s="258"/>
      <c r="M268" s="259"/>
      <c r="N268" s="260"/>
      <c r="O268" s="260"/>
      <c r="P268" s="260"/>
      <c r="Q268" s="260"/>
      <c r="R268" s="260"/>
      <c r="S268" s="260"/>
      <c r="T268" s="261"/>
      <c r="U268" s="13"/>
      <c r="V268" s="13"/>
      <c r="W268" s="13"/>
      <c r="X268" s="13"/>
      <c r="Y268" s="13"/>
      <c r="Z268" s="13"/>
      <c r="AA268" s="13"/>
      <c r="AB268" s="13"/>
      <c r="AC268" s="13"/>
      <c r="AD268" s="13"/>
      <c r="AE268" s="13"/>
      <c r="AT268" s="262" t="s">
        <v>446</v>
      </c>
      <c r="AU268" s="262" t="s">
        <v>85</v>
      </c>
      <c r="AV268" s="13" t="s">
        <v>85</v>
      </c>
      <c r="AW268" s="13" t="s">
        <v>32</v>
      </c>
      <c r="AX268" s="13" t="s">
        <v>76</v>
      </c>
      <c r="AY268" s="262" t="s">
        <v>342</v>
      </c>
    </row>
    <row r="269" s="13" customFormat="1">
      <c r="A269" s="13"/>
      <c r="B269" s="252"/>
      <c r="C269" s="253"/>
      <c r="D269" s="240" t="s">
        <v>446</v>
      </c>
      <c r="E269" s="254" t="s">
        <v>1</v>
      </c>
      <c r="F269" s="255" t="s">
        <v>601</v>
      </c>
      <c r="G269" s="253"/>
      <c r="H269" s="256">
        <v>130.94999999999999</v>
      </c>
      <c r="I269" s="257"/>
      <c r="J269" s="253"/>
      <c r="K269" s="253"/>
      <c r="L269" s="258"/>
      <c r="M269" s="259"/>
      <c r="N269" s="260"/>
      <c r="O269" s="260"/>
      <c r="P269" s="260"/>
      <c r="Q269" s="260"/>
      <c r="R269" s="260"/>
      <c r="S269" s="260"/>
      <c r="T269" s="261"/>
      <c r="U269" s="13"/>
      <c r="V269" s="13"/>
      <c r="W269" s="13"/>
      <c r="X269" s="13"/>
      <c r="Y269" s="13"/>
      <c r="Z269" s="13"/>
      <c r="AA269" s="13"/>
      <c r="AB269" s="13"/>
      <c r="AC269" s="13"/>
      <c r="AD269" s="13"/>
      <c r="AE269" s="13"/>
      <c r="AT269" s="262" t="s">
        <v>446</v>
      </c>
      <c r="AU269" s="262" t="s">
        <v>85</v>
      </c>
      <c r="AV269" s="13" t="s">
        <v>85</v>
      </c>
      <c r="AW269" s="13" t="s">
        <v>32</v>
      </c>
      <c r="AX269" s="13" t="s">
        <v>76</v>
      </c>
      <c r="AY269" s="262" t="s">
        <v>342</v>
      </c>
    </row>
    <row r="270" s="16" customFormat="1">
      <c r="A270" s="16"/>
      <c r="B270" s="284"/>
      <c r="C270" s="285"/>
      <c r="D270" s="240" t="s">
        <v>446</v>
      </c>
      <c r="E270" s="286" t="s">
        <v>1</v>
      </c>
      <c r="F270" s="287" t="s">
        <v>500</v>
      </c>
      <c r="G270" s="285"/>
      <c r="H270" s="288">
        <v>585.29999999999995</v>
      </c>
      <c r="I270" s="289"/>
      <c r="J270" s="285"/>
      <c r="K270" s="285"/>
      <c r="L270" s="290"/>
      <c r="M270" s="291"/>
      <c r="N270" s="292"/>
      <c r="O270" s="292"/>
      <c r="P270" s="292"/>
      <c r="Q270" s="292"/>
      <c r="R270" s="292"/>
      <c r="S270" s="292"/>
      <c r="T270" s="293"/>
      <c r="U270" s="16"/>
      <c r="V270" s="16"/>
      <c r="W270" s="16"/>
      <c r="X270" s="16"/>
      <c r="Y270" s="16"/>
      <c r="Z270" s="16"/>
      <c r="AA270" s="16"/>
      <c r="AB270" s="16"/>
      <c r="AC270" s="16"/>
      <c r="AD270" s="16"/>
      <c r="AE270" s="16"/>
      <c r="AT270" s="294" t="s">
        <v>446</v>
      </c>
      <c r="AU270" s="294" t="s">
        <v>85</v>
      </c>
      <c r="AV270" s="16" t="s">
        <v>360</v>
      </c>
      <c r="AW270" s="16" t="s">
        <v>32</v>
      </c>
      <c r="AX270" s="16" t="s">
        <v>83</v>
      </c>
      <c r="AY270" s="294" t="s">
        <v>342</v>
      </c>
    </row>
    <row r="271" s="2" customFormat="1" ht="16.5" customHeight="1">
      <c r="A271" s="39"/>
      <c r="B271" s="40"/>
      <c r="C271" s="227" t="s">
        <v>632</v>
      </c>
      <c r="D271" s="227" t="s">
        <v>343</v>
      </c>
      <c r="E271" s="228" t="s">
        <v>633</v>
      </c>
      <c r="F271" s="229" t="s">
        <v>634</v>
      </c>
      <c r="G271" s="230" t="s">
        <v>462</v>
      </c>
      <c r="H271" s="231">
        <v>682.60000000000002</v>
      </c>
      <c r="I271" s="232"/>
      <c r="J271" s="233">
        <f>ROUND(I271*H271,2)</f>
        <v>0</v>
      </c>
      <c r="K271" s="229" t="s">
        <v>443</v>
      </c>
      <c r="L271" s="45"/>
      <c r="M271" s="234" t="s">
        <v>1</v>
      </c>
      <c r="N271" s="235" t="s">
        <v>41</v>
      </c>
      <c r="O271" s="92"/>
      <c r="P271" s="236">
        <f>O271*H271</f>
        <v>0</v>
      </c>
      <c r="Q271" s="236">
        <v>0</v>
      </c>
      <c r="R271" s="236">
        <f>Q271*H271</f>
        <v>0</v>
      </c>
      <c r="S271" s="236">
        <v>0</v>
      </c>
      <c r="T271" s="237">
        <f>S271*H271</f>
        <v>0</v>
      </c>
      <c r="U271" s="39"/>
      <c r="V271" s="39"/>
      <c r="W271" s="39"/>
      <c r="X271" s="39"/>
      <c r="Y271" s="39"/>
      <c r="Z271" s="39"/>
      <c r="AA271" s="39"/>
      <c r="AB271" s="39"/>
      <c r="AC271" s="39"/>
      <c r="AD271" s="39"/>
      <c r="AE271" s="39"/>
      <c r="AR271" s="238" t="s">
        <v>360</v>
      </c>
      <c r="AT271" s="238" t="s">
        <v>343</v>
      </c>
      <c r="AU271" s="238" t="s">
        <v>85</v>
      </c>
      <c r="AY271" s="18" t="s">
        <v>342</v>
      </c>
      <c r="BE271" s="239">
        <f>IF(N271="základní",J271,0)</f>
        <v>0</v>
      </c>
      <c r="BF271" s="239">
        <f>IF(N271="snížená",J271,0)</f>
        <v>0</v>
      </c>
      <c r="BG271" s="239">
        <f>IF(N271="zákl. přenesená",J271,0)</f>
        <v>0</v>
      </c>
      <c r="BH271" s="239">
        <f>IF(N271="sníž. přenesená",J271,0)</f>
        <v>0</v>
      </c>
      <c r="BI271" s="239">
        <f>IF(N271="nulová",J271,0)</f>
        <v>0</v>
      </c>
      <c r="BJ271" s="18" t="s">
        <v>83</v>
      </c>
      <c r="BK271" s="239">
        <f>ROUND(I271*H271,2)</f>
        <v>0</v>
      </c>
      <c r="BL271" s="18" t="s">
        <v>360</v>
      </c>
      <c r="BM271" s="238" t="s">
        <v>635</v>
      </c>
    </row>
    <row r="272" s="2" customFormat="1">
      <c r="A272" s="39"/>
      <c r="B272" s="40"/>
      <c r="C272" s="41"/>
      <c r="D272" s="240" t="s">
        <v>349</v>
      </c>
      <c r="E272" s="41"/>
      <c r="F272" s="241" t="s">
        <v>636</v>
      </c>
      <c r="G272" s="41"/>
      <c r="H272" s="41"/>
      <c r="I272" s="242"/>
      <c r="J272" s="41"/>
      <c r="K272" s="41"/>
      <c r="L272" s="45"/>
      <c r="M272" s="243"/>
      <c r="N272" s="244"/>
      <c r="O272" s="92"/>
      <c r="P272" s="92"/>
      <c r="Q272" s="92"/>
      <c r="R272" s="92"/>
      <c r="S272" s="92"/>
      <c r="T272" s="93"/>
      <c r="U272" s="39"/>
      <c r="V272" s="39"/>
      <c r="W272" s="39"/>
      <c r="X272" s="39"/>
      <c r="Y272" s="39"/>
      <c r="Z272" s="39"/>
      <c r="AA272" s="39"/>
      <c r="AB272" s="39"/>
      <c r="AC272" s="39"/>
      <c r="AD272" s="39"/>
      <c r="AE272" s="39"/>
      <c r="AT272" s="18" t="s">
        <v>349</v>
      </c>
      <c r="AU272" s="18" t="s">
        <v>85</v>
      </c>
    </row>
    <row r="273" s="13" customFormat="1">
      <c r="A273" s="13"/>
      <c r="B273" s="252"/>
      <c r="C273" s="253"/>
      <c r="D273" s="240" t="s">
        <v>446</v>
      </c>
      <c r="E273" s="254" t="s">
        <v>1</v>
      </c>
      <c r="F273" s="255" t="s">
        <v>637</v>
      </c>
      <c r="G273" s="253"/>
      <c r="H273" s="256">
        <v>341.30000000000001</v>
      </c>
      <c r="I273" s="257"/>
      <c r="J273" s="253"/>
      <c r="K273" s="253"/>
      <c r="L273" s="258"/>
      <c r="M273" s="259"/>
      <c r="N273" s="260"/>
      <c r="O273" s="260"/>
      <c r="P273" s="260"/>
      <c r="Q273" s="260"/>
      <c r="R273" s="260"/>
      <c r="S273" s="260"/>
      <c r="T273" s="261"/>
      <c r="U273" s="13"/>
      <c r="V273" s="13"/>
      <c r="W273" s="13"/>
      <c r="X273" s="13"/>
      <c r="Y273" s="13"/>
      <c r="Z273" s="13"/>
      <c r="AA273" s="13"/>
      <c r="AB273" s="13"/>
      <c r="AC273" s="13"/>
      <c r="AD273" s="13"/>
      <c r="AE273" s="13"/>
      <c r="AT273" s="262" t="s">
        <v>446</v>
      </c>
      <c r="AU273" s="262" t="s">
        <v>85</v>
      </c>
      <c r="AV273" s="13" t="s">
        <v>85</v>
      </c>
      <c r="AW273" s="13" t="s">
        <v>32</v>
      </c>
      <c r="AX273" s="13" t="s">
        <v>76</v>
      </c>
      <c r="AY273" s="262" t="s">
        <v>342</v>
      </c>
    </row>
    <row r="274" s="13" customFormat="1">
      <c r="A274" s="13"/>
      <c r="B274" s="252"/>
      <c r="C274" s="253"/>
      <c r="D274" s="240" t="s">
        <v>446</v>
      </c>
      <c r="E274" s="254" t="s">
        <v>1</v>
      </c>
      <c r="F274" s="255" t="s">
        <v>638</v>
      </c>
      <c r="G274" s="253"/>
      <c r="H274" s="256">
        <v>682.60000000000002</v>
      </c>
      <c r="I274" s="257"/>
      <c r="J274" s="253"/>
      <c r="K274" s="253"/>
      <c r="L274" s="258"/>
      <c r="M274" s="259"/>
      <c r="N274" s="260"/>
      <c r="O274" s="260"/>
      <c r="P274" s="260"/>
      <c r="Q274" s="260"/>
      <c r="R274" s="260"/>
      <c r="S274" s="260"/>
      <c r="T274" s="261"/>
      <c r="U274" s="13"/>
      <c r="V274" s="13"/>
      <c r="W274" s="13"/>
      <c r="X274" s="13"/>
      <c r="Y274" s="13"/>
      <c r="Z274" s="13"/>
      <c r="AA274" s="13"/>
      <c r="AB274" s="13"/>
      <c r="AC274" s="13"/>
      <c r="AD274" s="13"/>
      <c r="AE274" s="13"/>
      <c r="AT274" s="262" t="s">
        <v>446</v>
      </c>
      <c r="AU274" s="262" t="s">
        <v>85</v>
      </c>
      <c r="AV274" s="13" t="s">
        <v>85</v>
      </c>
      <c r="AW274" s="13" t="s">
        <v>32</v>
      </c>
      <c r="AX274" s="13" t="s">
        <v>83</v>
      </c>
      <c r="AY274" s="262" t="s">
        <v>342</v>
      </c>
    </row>
    <row r="275" s="2" customFormat="1" ht="16.5" customHeight="1">
      <c r="A275" s="39"/>
      <c r="B275" s="40"/>
      <c r="C275" s="227" t="s">
        <v>639</v>
      </c>
      <c r="D275" s="227" t="s">
        <v>343</v>
      </c>
      <c r="E275" s="228" t="s">
        <v>640</v>
      </c>
      <c r="F275" s="229" t="s">
        <v>641</v>
      </c>
      <c r="G275" s="230" t="s">
        <v>562</v>
      </c>
      <c r="H275" s="231">
        <v>18</v>
      </c>
      <c r="I275" s="232"/>
      <c r="J275" s="233">
        <f>ROUND(I275*H275,2)</f>
        <v>0</v>
      </c>
      <c r="K275" s="229" t="s">
        <v>443</v>
      </c>
      <c r="L275" s="45"/>
      <c r="M275" s="234" t="s">
        <v>1</v>
      </c>
      <c r="N275" s="235" t="s">
        <v>41</v>
      </c>
      <c r="O275" s="92"/>
      <c r="P275" s="236">
        <f>O275*H275</f>
        <v>0</v>
      </c>
      <c r="Q275" s="236">
        <v>0</v>
      </c>
      <c r="R275" s="236">
        <f>Q275*H275</f>
        <v>0</v>
      </c>
      <c r="S275" s="236">
        <v>0</v>
      </c>
      <c r="T275" s="237">
        <f>S275*H275</f>
        <v>0</v>
      </c>
      <c r="U275" s="39"/>
      <c r="V275" s="39"/>
      <c r="W275" s="39"/>
      <c r="X275" s="39"/>
      <c r="Y275" s="39"/>
      <c r="Z275" s="39"/>
      <c r="AA275" s="39"/>
      <c r="AB275" s="39"/>
      <c r="AC275" s="39"/>
      <c r="AD275" s="39"/>
      <c r="AE275" s="39"/>
      <c r="AR275" s="238" t="s">
        <v>360</v>
      </c>
      <c r="AT275" s="238" t="s">
        <v>343</v>
      </c>
      <c r="AU275" s="238" t="s">
        <v>85</v>
      </c>
      <c r="AY275" s="18" t="s">
        <v>342</v>
      </c>
      <c r="BE275" s="239">
        <f>IF(N275="základní",J275,0)</f>
        <v>0</v>
      </c>
      <c r="BF275" s="239">
        <f>IF(N275="snížená",J275,0)</f>
        <v>0</v>
      </c>
      <c r="BG275" s="239">
        <f>IF(N275="zákl. přenesená",J275,0)</f>
        <v>0</v>
      </c>
      <c r="BH275" s="239">
        <f>IF(N275="sníž. přenesená",J275,0)</f>
        <v>0</v>
      </c>
      <c r="BI275" s="239">
        <f>IF(N275="nulová",J275,0)</f>
        <v>0</v>
      </c>
      <c r="BJ275" s="18" t="s">
        <v>83</v>
      </c>
      <c r="BK275" s="239">
        <f>ROUND(I275*H275,2)</f>
        <v>0</v>
      </c>
      <c r="BL275" s="18" t="s">
        <v>360</v>
      </c>
      <c r="BM275" s="238" t="s">
        <v>642</v>
      </c>
    </row>
    <row r="276" s="2" customFormat="1">
      <c r="A276" s="39"/>
      <c r="B276" s="40"/>
      <c r="C276" s="41"/>
      <c r="D276" s="240" t="s">
        <v>349</v>
      </c>
      <c r="E276" s="41"/>
      <c r="F276" s="241" t="s">
        <v>643</v>
      </c>
      <c r="G276" s="41"/>
      <c r="H276" s="41"/>
      <c r="I276" s="242"/>
      <c r="J276" s="41"/>
      <c r="K276" s="41"/>
      <c r="L276" s="45"/>
      <c r="M276" s="243"/>
      <c r="N276" s="244"/>
      <c r="O276" s="92"/>
      <c r="P276" s="92"/>
      <c r="Q276" s="92"/>
      <c r="R276" s="92"/>
      <c r="S276" s="92"/>
      <c r="T276" s="93"/>
      <c r="U276" s="39"/>
      <c r="V276" s="39"/>
      <c r="W276" s="39"/>
      <c r="X276" s="39"/>
      <c r="Y276" s="39"/>
      <c r="Z276" s="39"/>
      <c r="AA276" s="39"/>
      <c r="AB276" s="39"/>
      <c r="AC276" s="39"/>
      <c r="AD276" s="39"/>
      <c r="AE276" s="39"/>
      <c r="AT276" s="18" t="s">
        <v>349</v>
      </c>
      <c r="AU276" s="18" t="s">
        <v>85</v>
      </c>
    </row>
    <row r="277" s="13" customFormat="1">
      <c r="A277" s="13"/>
      <c r="B277" s="252"/>
      <c r="C277" s="253"/>
      <c r="D277" s="240" t="s">
        <v>446</v>
      </c>
      <c r="E277" s="254" t="s">
        <v>1</v>
      </c>
      <c r="F277" s="255" t="s">
        <v>644</v>
      </c>
      <c r="G277" s="253"/>
      <c r="H277" s="256">
        <v>18</v>
      </c>
      <c r="I277" s="257"/>
      <c r="J277" s="253"/>
      <c r="K277" s="253"/>
      <c r="L277" s="258"/>
      <c r="M277" s="259"/>
      <c r="N277" s="260"/>
      <c r="O277" s="260"/>
      <c r="P277" s="260"/>
      <c r="Q277" s="260"/>
      <c r="R277" s="260"/>
      <c r="S277" s="260"/>
      <c r="T277" s="261"/>
      <c r="U277" s="13"/>
      <c r="V277" s="13"/>
      <c r="W277" s="13"/>
      <c r="X277" s="13"/>
      <c r="Y277" s="13"/>
      <c r="Z277" s="13"/>
      <c r="AA277" s="13"/>
      <c r="AB277" s="13"/>
      <c r="AC277" s="13"/>
      <c r="AD277" s="13"/>
      <c r="AE277" s="13"/>
      <c r="AT277" s="262" t="s">
        <v>446</v>
      </c>
      <c r="AU277" s="262" t="s">
        <v>85</v>
      </c>
      <c r="AV277" s="13" t="s">
        <v>85</v>
      </c>
      <c r="AW277" s="13" t="s">
        <v>32</v>
      </c>
      <c r="AX277" s="13" t="s">
        <v>83</v>
      </c>
      <c r="AY277" s="262" t="s">
        <v>342</v>
      </c>
    </row>
    <row r="278" s="2" customFormat="1" ht="21.75" customHeight="1">
      <c r="A278" s="39"/>
      <c r="B278" s="40"/>
      <c r="C278" s="227" t="s">
        <v>645</v>
      </c>
      <c r="D278" s="227" t="s">
        <v>343</v>
      </c>
      <c r="E278" s="228" t="s">
        <v>646</v>
      </c>
      <c r="F278" s="229" t="s">
        <v>647</v>
      </c>
      <c r="G278" s="230" t="s">
        <v>473</v>
      </c>
      <c r="H278" s="231">
        <v>902</v>
      </c>
      <c r="I278" s="232"/>
      <c r="J278" s="233">
        <f>ROUND(I278*H278,2)</f>
        <v>0</v>
      </c>
      <c r="K278" s="229" t="s">
        <v>443</v>
      </c>
      <c r="L278" s="45"/>
      <c r="M278" s="234" t="s">
        <v>1</v>
      </c>
      <c r="N278" s="235" t="s">
        <v>41</v>
      </c>
      <c r="O278" s="92"/>
      <c r="P278" s="236">
        <f>O278*H278</f>
        <v>0</v>
      </c>
      <c r="Q278" s="236">
        <v>0</v>
      </c>
      <c r="R278" s="236">
        <f>Q278*H278</f>
        <v>0</v>
      </c>
      <c r="S278" s="236">
        <v>0</v>
      </c>
      <c r="T278" s="237">
        <f>S278*H278</f>
        <v>0</v>
      </c>
      <c r="U278" s="39"/>
      <c r="V278" s="39"/>
      <c r="W278" s="39"/>
      <c r="X278" s="39"/>
      <c r="Y278" s="39"/>
      <c r="Z278" s="39"/>
      <c r="AA278" s="39"/>
      <c r="AB278" s="39"/>
      <c r="AC278" s="39"/>
      <c r="AD278" s="39"/>
      <c r="AE278" s="39"/>
      <c r="AR278" s="238" t="s">
        <v>360</v>
      </c>
      <c r="AT278" s="238" t="s">
        <v>343</v>
      </c>
      <c r="AU278" s="238" t="s">
        <v>85</v>
      </c>
      <c r="AY278" s="18" t="s">
        <v>342</v>
      </c>
      <c r="BE278" s="239">
        <f>IF(N278="základní",J278,0)</f>
        <v>0</v>
      </c>
      <c r="BF278" s="239">
        <f>IF(N278="snížená",J278,0)</f>
        <v>0</v>
      </c>
      <c r="BG278" s="239">
        <f>IF(N278="zákl. přenesená",J278,0)</f>
        <v>0</v>
      </c>
      <c r="BH278" s="239">
        <f>IF(N278="sníž. přenesená",J278,0)</f>
        <v>0</v>
      </c>
      <c r="BI278" s="239">
        <f>IF(N278="nulová",J278,0)</f>
        <v>0</v>
      </c>
      <c r="BJ278" s="18" t="s">
        <v>83</v>
      </c>
      <c r="BK278" s="239">
        <f>ROUND(I278*H278,2)</f>
        <v>0</v>
      </c>
      <c r="BL278" s="18" t="s">
        <v>360</v>
      </c>
      <c r="BM278" s="238" t="s">
        <v>648</v>
      </c>
    </row>
    <row r="279" s="2" customFormat="1">
      <c r="A279" s="39"/>
      <c r="B279" s="40"/>
      <c r="C279" s="41"/>
      <c r="D279" s="240" t="s">
        <v>349</v>
      </c>
      <c r="E279" s="41"/>
      <c r="F279" s="241" t="s">
        <v>649</v>
      </c>
      <c r="G279" s="41"/>
      <c r="H279" s="41"/>
      <c r="I279" s="242"/>
      <c r="J279" s="41"/>
      <c r="K279" s="41"/>
      <c r="L279" s="45"/>
      <c r="M279" s="243"/>
      <c r="N279" s="244"/>
      <c r="O279" s="92"/>
      <c r="P279" s="92"/>
      <c r="Q279" s="92"/>
      <c r="R279" s="92"/>
      <c r="S279" s="92"/>
      <c r="T279" s="93"/>
      <c r="U279" s="39"/>
      <c r="V279" s="39"/>
      <c r="W279" s="39"/>
      <c r="X279" s="39"/>
      <c r="Y279" s="39"/>
      <c r="Z279" s="39"/>
      <c r="AA279" s="39"/>
      <c r="AB279" s="39"/>
      <c r="AC279" s="39"/>
      <c r="AD279" s="39"/>
      <c r="AE279" s="39"/>
      <c r="AT279" s="18" t="s">
        <v>349</v>
      </c>
      <c r="AU279" s="18" t="s">
        <v>85</v>
      </c>
    </row>
    <row r="280" s="14" customFormat="1">
      <c r="A280" s="14"/>
      <c r="B280" s="263"/>
      <c r="C280" s="264"/>
      <c r="D280" s="240" t="s">
        <v>446</v>
      </c>
      <c r="E280" s="265" t="s">
        <v>1</v>
      </c>
      <c r="F280" s="266" t="s">
        <v>650</v>
      </c>
      <c r="G280" s="264"/>
      <c r="H280" s="265" t="s">
        <v>1</v>
      </c>
      <c r="I280" s="267"/>
      <c r="J280" s="264"/>
      <c r="K280" s="264"/>
      <c r="L280" s="268"/>
      <c r="M280" s="269"/>
      <c r="N280" s="270"/>
      <c r="O280" s="270"/>
      <c r="P280" s="270"/>
      <c r="Q280" s="270"/>
      <c r="R280" s="270"/>
      <c r="S280" s="270"/>
      <c r="T280" s="271"/>
      <c r="U280" s="14"/>
      <c r="V280" s="14"/>
      <c r="W280" s="14"/>
      <c r="X280" s="14"/>
      <c r="Y280" s="14"/>
      <c r="Z280" s="14"/>
      <c r="AA280" s="14"/>
      <c r="AB280" s="14"/>
      <c r="AC280" s="14"/>
      <c r="AD280" s="14"/>
      <c r="AE280" s="14"/>
      <c r="AT280" s="272" t="s">
        <v>446</v>
      </c>
      <c r="AU280" s="272" t="s">
        <v>85</v>
      </c>
      <c r="AV280" s="14" t="s">
        <v>83</v>
      </c>
      <c r="AW280" s="14" t="s">
        <v>32</v>
      </c>
      <c r="AX280" s="14" t="s">
        <v>76</v>
      </c>
      <c r="AY280" s="272" t="s">
        <v>342</v>
      </c>
    </row>
    <row r="281" s="13" customFormat="1">
      <c r="A281" s="13"/>
      <c r="B281" s="252"/>
      <c r="C281" s="253"/>
      <c r="D281" s="240" t="s">
        <v>446</v>
      </c>
      <c r="E281" s="254" t="s">
        <v>1</v>
      </c>
      <c r="F281" s="255" t="s">
        <v>651</v>
      </c>
      <c r="G281" s="253"/>
      <c r="H281" s="256">
        <v>1338</v>
      </c>
      <c r="I281" s="257"/>
      <c r="J281" s="253"/>
      <c r="K281" s="253"/>
      <c r="L281" s="258"/>
      <c r="M281" s="259"/>
      <c r="N281" s="260"/>
      <c r="O281" s="260"/>
      <c r="P281" s="260"/>
      <c r="Q281" s="260"/>
      <c r="R281" s="260"/>
      <c r="S281" s="260"/>
      <c r="T281" s="261"/>
      <c r="U281" s="13"/>
      <c r="V281" s="13"/>
      <c r="W281" s="13"/>
      <c r="X281" s="13"/>
      <c r="Y281" s="13"/>
      <c r="Z281" s="13"/>
      <c r="AA281" s="13"/>
      <c r="AB281" s="13"/>
      <c r="AC281" s="13"/>
      <c r="AD281" s="13"/>
      <c r="AE281" s="13"/>
      <c r="AT281" s="262" t="s">
        <v>446</v>
      </c>
      <c r="AU281" s="262" t="s">
        <v>85</v>
      </c>
      <c r="AV281" s="13" t="s">
        <v>85</v>
      </c>
      <c r="AW281" s="13" t="s">
        <v>32</v>
      </c>
      <c r="AX281" s="13" t="s">
        <v>76</v>
      </c>
      <c r="AY281" s="262" t="s">
        <v>342</v>
      </c>
    </row>
    <row r="282" s="13" customFormat="1">
      <c r="A282" s="13"/>
      <c r="B282" s="252"/>
      <c r="C282" s="253"/>
      <c r="D282" s="240" t="s">
        <v>446</v>
      </c>
      <c r="E282" s="254" t="s">
        <v>1</v>
      </c>
      <c r="F282" s="255" t="s">
        <v>652</v>
      </c>
      <c r="G282" s="253"/>
      <c r="H282" s="256">
        <v>51</v>
      </c>
      <c r="I282" s="257"/>
      <c r="J282" s="253"/>
      <c r="K282" s="253"/>
      <c r="L282" s="258"/>
      <c r="M282" s="259"/>
      <c r="N282" s="260"/>
      <c r="O282" s="260"/>
      <c r="P282" s="260"/>
      <c r="Q282" s="260"/>
      <c r="R282" s="260"/>
      <c r="S282" s="260"/>
      <c r="T282" s="261"/>
      <c r="U282" s="13"/>
      <c r="V282" s="13"/>
      <c r="W282" s="13"/>
      <c r="X282" s="13"/>
      <c r="Y282" s="13"/>
      <c r="Z282" s="13"/>
      <c r="AA282" s="13"/>
      <c r="AB282" s="13"/>
      <c r="AC282" s="13"/>
      <c r="AD282" s="13"/>
      <c r="AE282" s="13"/>
      <c r="AT282" s="262" t="s">
        <v>446</v>
      </c>
      <c r="AU282" s="262" t="s">
        <v>85</v>
      </c>
      <c r="AV282" s="13" t="s">
        <v>85</v>
      </c>
      <c r="AW282" s="13" t="s">
        <v>32</v>
      </c>
      <c r="AX282" s="13" t="s">
        <v>76</v>
      </c>
      <c r="AY282" s="262" t="s">
        <v>342</v>
      </c>
    </row>
    <row r="283" s="16" customFormat="1">
      <c r="A283" s="16"/>
      <c r="B283" s="284"/>
      <c r="C283" s="285"/>
      <c r="D283" s="240" t="s">
        <v>446</v>
      </c>
      <c r="E283" s="286" t="s">
        <v>1</v>
      </c>
      <c r="F283" s="287" t="s">
        <v>500</v>
      </c>
      <c r="G283" s="285"/>
      <c r="H283" s="288">
        <v>1389</v>
      </c>
      <c r="I283" s="289"/>
      <c r="J283" s="285"/>
      <c r="K283" s="285"/>
      <c r="L283" s="290"/>
      <c r="M283" s="291"/>
      <c r="N283" s="292"/>
      <c r="O283" s="292"/>
      <c r="P283" s="292"/>
      <c r="Q283" s="292"/>
      <c r="R283" s="292"/>
      <c r="S283" s="292"/>
      <c r="T283" s="293"/>
      <c r="U283" s="16"/>
      <c r="V283" s="16"/>
      <c r="W283" s="16"/>
      <c r="X283" s="16"/>
      <c r="Y283" s="16"/>
      <c r="Z283" s="16"/>
      <c r="AA283" s="16"/>
      <c r="AB283" s="16"/>
      <c r="AC283" s="16"/>
      <c r="AD283" s="16"/>
      <c r="AE283" s="16"/>
      <c r="AT283" s="294" t="s">
        <v>446</v>
      </c>
      <c r="AU283" s="294" t="s">
        <v>85</v>
      </c>
      <c r="AV283" s="16" t="s">
        <v>360</v>
      </c>
      <c r="AW283" s="16" t="s">
        <v>32</v>
      </c>
      <c r="AX283" s="16" t="s">
        <v>76</v>
      </c>
      <c r="AY283" s="294" t="s">
        <v>342</v>
      </c>
    </row>
    <row r="284" s="13" customFormat="1">
      <c r="A284" s="13"/>
      <c r="B284" s="252"/>
      <c r="C284" s="253"/>
      <c r="D284" s="240" t="s">
        <v>446</v>
      </c>
      <c r="E284" s="254" t="s">
        <v>1</v>
      </c>
      <c r="F284" s="255" t="s">
        <v>653</v>
      </c>
      <c r="G284" s="253"/>
      <c r="H284" s="256">
        <v>902</v>
      </c>
      <c r="I284" s="257"/>
      <c r="J284" s="253"/>
      <c r="K284" s="253"/>
      <c r="L284" s="258"/>
      <c r="M284" s="259"/>
      <c r="N284" s="260"/>
      <c r="O284" s="260"/>
      <c r="P284" s="260"/>
      <c r="Q284" s="260"/>
      <c r="R284" s="260"/>
      <c r="S284" s="260"/>
      <c r="T284" s="261"/>
      <c r="U284" s="13"/>
      <c r="V284" s="13"/>
      <c r="W284" s="13"/>
      <c r="X284" s="13"/>
      <c r="Y284" s="13"/>
      <c r="Z284" s="13"/>
      <c r="AA284" s="13"/>
      <c r="AB284" s="13"/>
      <c r="AC284" s="13"/>
      <c r="AD284" s="13"/>
      <c r="AE284" s="13"/>
      <c r="AT284" s="262" t="s">
        <v>446</v>
      </c>
      <c r="AU284" s="262" t="s">
        <v>85</v>
      </c>
      <c r="AV284" s="13" t="s">
        <v>85</v>
      </c>
      <c r="AW284" s="13" t="s">
        <v>32</v>
      </c>
      <c r="AX284" s="13" t="s">
        <v>83</v>
      </c>
      <c r="AY284" s="262" t="s">
        <v>342</v>
      </c>
    </row>
    <row r="285" s="2" customFormat="1" ht="16.5" customHeight="1">
      <c r="A285" s="39"/>
      <c r="B285" s="40"/>
      <c r="C285" s="227" t="s">
        <v>654</v>
      </c>
      <c r="D285" s="227" t="s">
        <v>343</v>
      </c>
      <c r="E285" s="228" t="s">
        <v>655</v>
      </c>
      <c r="F285" s="229" t="s">
        <v>656</v>
      </c>
      <c r="G285" s="230" t="s">
        <v>473</v>
      </c>
      <c r="H285" s="231">
        <v>1185</v>
      </c>
      <c r="I285" s="232"/>
      <c r="J285" s="233">
        <f>ROUND(I285*H285,2)</f>
        <v>0</v>
      </c>
      <c r="K285" s="229" t="s">
        <v>443</v>
      </c>
      <c r="L285" s="45"/>
      <c r="M285" s="234" t="s">
        <v>1</v>
      </c>
      <c r="N285" s="235" t="s">
        <v>41</v>
      </c>
      <c r="O285" s="92"/>
      <c r="P285" s="236">
        <f>O285*H285</f>
        <v>0</v>
      </c>
      <c r="Q285" s="236">
        <v>0</v>
      </c>
      <c r="R285" s="236">
        <f>Q285*H285</f>
        <v>0</v>
      </c>
      <c r="S285" s="236">
        <v>0</v>
      </c>
      <c r="T285" s="237">
        <f>S285*H285</f>
        <v>0</v>
      </c>
      <c r="U285" s="39"/>
      <c r="V285" s="39"/>
      <c r="W285" s="39"/>
      <c r="X285" s="39"/>
      <c r="Y285" s="39"/>
      <c r="Z285" s="39"/>
      <c r="AA285" s="39"/>
      <c r="AB285" s="39"/>
      <c r="AC285" s="39"/>
      <c r="AD285" s="39"/>
      <c r="AE285" s="39"/>
      <c r="AR285" s="238" t="s">
        <v>360</v>
      </c>
      <c r="AT285" s="238" t="s">
        <v>343</v>
      </c>
      <c r="AU285" s="238" t="s">
        <v>85</v>
      </c>
      <c r="AY285" s="18" t="s">
        <v>342</v>
      </c>
      <c r="BE285" s="239">
        <f>IF(N285="základní",J285,0)</f>
        <v>0</v>
      </c>
      <c r="BF285" s="239">
        <f>IF(N285="snížená",J285,0)</f>
        <v>0</v>
      </c>
      <c r="BG285" s="239">
        <f>IF(N285="zákl. přenesená",J285,0)</f>
        <v>0</v>
      </c>
      <c r="BH285" s="239">
        <f>IF(N285="sníž. přenesená",J285,0)</f>
        <v>0</v>
      </c>
      <c r="BI285" s="239">
        <f>IF(N285="nulová",J285,0)</f>
        <v>0</v>
      </c>
      <c r="BJ285" s="18" t="s">
        <v>83</v>
      </c>
      <c r="BK285" s="239">
        <f>ROUND(I285*H285,2)</f>
        <v>0</v>
      </c>
      <c r="BL285" s="18" t="s">
        <v>360</v>
      </c>
      <c r="BM285" s="238" t="s">
        <v>657</v>
      </c>
    </row>
    <row r="286" s="2" customFormat="1">
      <c r="A286" s="39"/>
      <c r="B286" s="40"/>
      <c r="C286" s="41"/>
      <c r="D286" s="240" t="s">
        <v>349</v>
      </c>
      <c r="E286" s="41"/>
      <c r="F286" s="241" t="s">
        <v>658</v>
      </c>
      <c r="G286" s="41"/>
      <c r="H286" s="41"/>
      <c r="I286" s="242"/>
      <c r="J286" s="41"/>
      <c r="K286" s="41"/>
      <c r="L286" s="45"/>
      <c r="M286" s="243"/>
      <c r="N286" s="244"/>
      <c r="O286" s="92"/>
      <c r="P286" s="92"/>
      <c r="Q286" s="92"/>
      <c r="R286" s="92"/>
      <c r="S286" s="92"/>
      <c r="T286" s="93"/>
      <c r="U286" s="39"/>
      <c r="V286" s="39"/>
      <c r="W286" s="39"/>
      <c r="X286" s="39"/>
      <c r="Y286" s="39"/>
      <c r="Z286" s="39"/>
      <c r="AA286" s="39"/>
      <c r="AB286" s="39"/>
      <c r="AC286" s="39"/>
      <c r="AD286" s="39"/>
      <c r="AE286" s="39"/>
      <c r="AT286" s="18" t="s">
        <v>349</v>
      </c>
      <c r="AU286" s="18" t="s">
        <v>85</v>
      </c>
    </row>
    <row r="287" s="13" customFormat="1">
      <c r="A287" s="13"/>
      <c r="B287" s="252"/>
      <c r="C287" s="253"/>
      <c r="D287" s="240" t="s">
        <v>446</v>
      </c>
      <c r="E287" s="254" t="s">
        <v>1</v>
      </c>
      <c r="F287" s="255" t="s">
        <v>659</v>
      </c>
      <c r="G287" s="253"/>
      <c r="H287" s="256">
        <v>255</v>
      </c>
      <c r="I287" s="257"/>
      <c r="J287" s="253"/>
      <c r="K287" s="253"/>
      <c r="L287" s="258"/>
      <c r="M287" s="259"/>
      <c r="N287" s="260"/>
      <c r="O287" s="260"/>
      <c r="P287" s="260"/>
      <c r="Q287" s="260"/>
      <c r="R287" s="260"/>
      <c r="S287" s="260"/>
      <c r="T287" s="261"/>
      <c r="U287" s="13"/>
      <c r="V287" s="13"/>
      <c r="W287" s="13"/>
      <c r="X287" s="13"/>
      <c r="Y287" s="13"/>
      <c r="Z287" s="13"/>
      <c r="AA287" s="13"/>
      <c r="AB287" s="13"/>
      <c r="AC287" s="13"/>
      <c r="AD287" s="13"/>
      <c r="AE287" s="13"/>
      <c r="AT287" s="262" t="s">
        <v>446</v>
      </c>
      <c r="AU287" s="262" t="s">
        <v>85</v>
      </c>
      <c r="AV287" s="13" t="s">
        <v>85</v>
      </c>
      <c r="AW287" s="13" t="s">
        <v>32</v>
      </c>
      <c r="AX287" s="13" t="s">
        <v>76</v>
      </c>
      <c r="AY287" s="262" t="s">
        <v>342</v>
      </c>
    </row>
    <row r="288" s="13" customFormat="1">
      <c r="A288" s="13"/>
      <c r="B288" s="252"/>
      <c r="C288" s="253"/>
      <c r="D288" s="240" t="s">
        <v>446</v>
      </c>
      <c r="E288" s="254" t="s">
        <v>1</v>
      </c>
      <c r="F288" s="255" t="s">
        <v>660</v>
      </c>
      <c r="G288" s="253"/>
      <c r="H288" s="256">
        <v>393</v>
      </c>
      <c r="I288" s="257"/>
      <c r="J288" s="253"/>
      <c r="K288" s="253"/>
      <c r="L288" s="258"/>
      <c r="M288" s="259"/>
      <c r="N288" s="260"/>
      <c r="O288" s="260"/>
      <c r="P288" s="260"/>
      <c r="Q288" s="260"/>
      <c r="R288" s="260"/>
      <c r="S288" s="260"/>
      <c r="T288" s="261"/>
      <c r="U288" s="13"/>
      <c r="V288" s="13"/>
      <c r="W288" s="13"/>
      <c r="X288" s="13"/>
      <c r="Y288" s="13"/>
      <c r="Z288" s="13"/>
      <c r="AA288" s="13"/>
      <c r="AB288" s="13"/>
      <c r="AC288" s="13"/>
      <c r="AD288" s="13"/>
      <c r="AE288" s="13"/>
      <c r="AT288" s="262" t="s">
        <v>446</v>
      </c>
      <c r="AU288" s="262" t="s">
        <v>85</v>
      </c>
      <c r="AV288" s="13" t="s">
        <v>85</v>
      </c>
      <c r="AW288" s="13" t="s">
        <v>32</v>
      </c>
      <c r="AX288" s="13" t="s">
        <v>76</v>
      </c>
      <c r="AY288" s="262" t="s">
        <v>342</v>
      </c>
    </row>
    <row r="289" s="13" customFormat="1">
      <c r="A289" s="13"/>
      <c r="B289" s="252"/>
      <c r="C289" s="253"/>
      <c r="D289" s="240" t="s">
        <v>446</v>
      </c>
      <c r="E289" s="254" t="s">
        <v>1</v>
      </c>
      <c r="F289" s="255" t="s">
        <v>661</v>
      </c>
      <c r="G289" s="253"/>
      <c r="H289" s="256">
        <v>100</v>
      </c>
      <c r="I289" s="257"/>
      <c r="J289" s="253"/>
      <c r="K289" s="253"/>
      <c r="L289" s="258"/>
      <c r="M289" s="259"/>
      <c r="N289" s="260"/>
      <c r="O289" s="260"/>
      <c r="P289" s="260"/>
      <c r="Q289" s="260"/>
      <c r="R289" s="260"/>
      <c r="S289" s="260"/>
      <c r="T289" s="261"/>
      <c r="U289" s="13"/>
      <c r="V289" s="13"/>
      <c r="W289" s="13"/>
      <c r="X289" s="13"/>
      <c r="Y289" s="13"/>
      <c r="Z289" s="13"/>
      <c r="AA289" s="13"/>
      <c r="AB289" s="13"/>
      <c r="AC289" s="13"/>
      <c r="AD289" s="13"/>
      <c r="AE289" s="13"/>
      <c r="AT289" s="262" t="s">
        <v>446</v>
      </c>
      <c r="AU289" s="262" t="s">
        <v>85</v>
      </c>
      <c r="AV289" s="13" t="s">
        <v>85</v>
      </c>
      <c r="AW289" s="13" t="s">
        <v>32</v>
      </c>
      <c r="AX289" s="13" t="s">
        <v>76</v>
      </c>
      <c r="AY289" s="262" t="s">
        <v>342</v>
      </c>
    </row>
    <row r="290" s="13" customFormat="1">
      <c r="A290" s="13"/>
      <c r="B290" s="252"/>
      <c r="C290" s="253"/>
      <c r="D290" s="240" t="s">
        <v>446</v>
      </c>
      <c r="E290" s="254" t="s">
        <v>1</v>
      </c>
      <c r="F290" s="255" t="s">
        <v>662</v>
      </c>
      <c r="G290" s="253"/>
      <c r="H290" s="256">
        <v>6</v>
      </c>
      <c r="I290" s="257"/>
      <c r="J290" s="253"/>
      <c r="K290" s="253"/>
      <c r="L290" s="258"/>
      <c r="M290" s="259"/>
      <c r="N290" s="260"/>
      <c r="O290" s="260"/>
      <c r="P290" s="260"/>
      <c r="Q290" s="260"/>
      <c r="R290" s="260"/>
      <c r="S290" s="260"/>
      <c r="T290" s="261"/>
      <c r="U290" s="13"/>
      <c r="V290" s="13"/>
      <c r="W290" s="13"/>
      <c r="X290" s="13"/>
      <c r="Y290" s="13"/>
      <c r="Z290" s="13"/>
      <c r="AA290" s="13"/>
      <c r="AB290" s="13"/>
      <c r="AC290" s="13"/>
      <c r="AD290" s="13"/>
      <c r="AE290" s="13"/>
      <c r="AT290" s="262" t="s">
        <v>446</v>
      </c>
      <c r="AU290" s="262" t="s">
        <v>85</v>
      </c>
      <c r="AV290" s="13" t="s">
        <v>85</v>
      </c>
      <c r="AW290" s="13" t="s">
        <v>32</v>
      </c>
      <c r="AX290" s="13" t="s">
        <v>76</v>
      </c>
      <c r="AY290" s="262" t="s">
        <v>342</v>
      </c>
    </row>
    <row r="291" s="13" customFormat="1">
      <c r="A291" s="13"/>
      <c r="B291" s="252"/>
      <c r="C291" s="253"/>
      <c r="D291" s="240" t="s">
        <v>446</v>
      </c>
      <c r="E291" s="254" t="s">
        <v>1</v>
      </c>
      <c r="F291" s="255" t="s">
        <v>663</v>
      </c>
      <c r="G291" s="253"/>
      <c r="H291" s="256">
        <v>108</v>
      </c>
      <c r="I291" s="257"/>
      <c r="J291" s="253"/>
      <c r="K291" s="253"/>
      <c r="L291" s="258"/>
      <c r="M291" s="259"/>
      <c r="N291" s="260"/>
      <c r="O291" s="260"/>
      <c r="P291" s="260"/>
      <c r="Q291" s="260"/>
      <c r="R291" s="260"/>
      <c r="S291" s="260"/>
      <c r="T291" s="261"/>
      <c r="U291" s="13"/>
      <c r="V291" s="13"/>
      <c r="W291" s="13"/>
      <c r="X291" s="13"/>
      <c r="Y291" s="13"/>
      <c r="Z291" s="13"/>
      <c r="AA291" s="13"/>
      <c r="AB291" s="13"/>
      <c r="AC291" s="13"/>
      <c r="AD291" s="13"/>
      <c r="AE291" s="13"/>
      <c r="AT291" s="262" t="s">
        <v>446</v>
      </c>
      <c r="AU291" s="262" t="s">
        <v>85</v>
      </c>
      <c r="AV291" s="13" t="s">
        <v>85</v>
      </c>
      <c r="AW291" s="13" t="s">
        <v>32</v>
      </c>
      <c r="AX291" s="13" t="s">
        <v>76</v>
      </c>
      <c r="AY291" s="262" t="s">
        <v>342</v>
      </c>
    </row>
    <row r="292" s="13" customFormat="1">
      <c r="A292" s="13"/>
      <c r="B292" s="252"/>
      <c r="C292" s="253"/>
      <c r="D292" s="240" t="s">
        <v>446</v>
      </c>
      <c r="E292" s="254" t="s">
        <v>1</v>
      </c>
      <c r="F292" s="255" t="s">
        <v>664</v>
      </c>
      <c r="G292" s="253"/>
      <c r="H292" s="256">
        <v>323</v>
      </c>
      <c r="I292" s="257"/>
      <c r="J292" s="253"/>
      <c r="K292" s="253"/>
      <c r="L292" s="258"/>
      <c r="M292" s="259"/>
      <c r="N292" s="260"/>
      <c r="O292" s="260"/>
      <c r="P292" s="260"/>
      <c r="Q292" s="260"/>
      <c r="R292" s="260"/>
      <c r="S292" s="260"/>
      <c r="T292" s="261"/>
      <c r="U292" s="13"/>
      <c r="V292" s="13"/>
      <c r="W292" s="13"/>
      <c r="X292" s="13"/>
      <c r="Y292" s="13"/>
      <c r="Z292" s="13"/>
      <c r="AA292" s="13"/>
      <c r="AB292" s="13"/>
      <c r="AC292" s="13"/>
      <c r="AD292" s="13"/>
      <c r="AE292" s="13"/>
      <c r="AT292" s="262" t="s">
        <v>446</v>
      </c>
      <c r="AU292" s="262" t="s">
        <v>85</v>
      </c>
      <c r="AV292" s="13" t="s">
        <v>85</v>
      </c>
      <c r="AW292" s="13" t="s">
        <v>32</v>
      </c>
      <c r="AX292" s="13" t="s">
        <v>76</v>
      </c>
      <c r="AY292" s="262" t="s">
        <v>342</v>
      </c>
    </row>
    <row r="293" s="16" customFormat="1">
      <c r="A293" s="16"/>
      <c r="B293" s="284"/>
      <c r="C293" s="285"/>
      <c r="D293" s="240" t="s">
        <v>446</v>
      </c>
      <c r="E293" s="286" t="s">
        <v>1</v>
      </c>
      <c r="F293" s="287" t="s">
        <v>500</v>
      </c>
      <c r="G293" s="285"/>
      <c r="H293" s="288">
        <v>1185</v>
      </c>
      <c r="I293" s="289"/>
      <c r="J293" s="285"/>
      <c r="K293" s="285"/>
      <c r="L293" s="290"/>
      <c r="M293" s="291"/>
      <c r="N293" s="292"/>
      <c r="O293" s="292"/>
      <c r="P293" s="292"/>
      <c r="Q293" s="292"/>
      <c r="R293" s="292"/>
      <c r="S293" s="292"/>
      <c r="T293" s="293"/>
      <c r="U293" s="16"/>
      <c r="V293" s="16"/>
      <c r="W293" s="16"/>
      <c r="X293" s="16"/>
      <c r="Y293" s="16"/>
      <c r="Z293" s="16"/>
      <c r="AA293" s="16"/>
      <c r="AB293" s="16"/>
      <c r="AC293" s="16"/>
      <c r="AD293" s="16"/>
      <c r="AE293" s="16"/>
      <c r="AT293" s="294" t="s">
        <v>446</v>
      </c>
      <c r="AU293" s="294" t="s">
        <v>85</v>
      </c>
      <c r="AV293" s="16" t="s">
        <v>360</v>
      </c>
      <c r="AW293" s="16" t="s">
        <v>32</v>
      </c>
      <c r="AX293" s="16" t="s">
        <v>83</v>
      </c>
      <c r="AY293" s="294" t="s">
        <v>342</v>
      </c>
    </row>
    <row r="294" s="2" customFormat="1" ht="16.5" customHeight="1">
      <c r="A294" s="39"/>
      <c r="B294" s="40"/>
      <c r="C294" s="227" t="s">
        <v>665</v>
      </c>
      <c r="D294" s="227" t="s">
        <v>343</v>
      </c>
      <c r="E294" s="228" t="s">
        <v>666</v>
      </c>
      <c r="F294" s="229" t="s">
        <v>667</v>
      </c>
      <c r="G294" s="230" t="s">
        <v>473</v>
      </c>
      <c r="H294" s="231">
        <v>487</v>
      </c>
      <c r="I294" s="232"/>
      <c r="J294" s="233">
        <f>ROUND(I294*H294,2)</f>
        <v>0</v>
      </c>
      <c r="K294" s="229" t="s">
        <v>443</v>
      </c>
      <c r="L294" s="45"/>
      <c r="M294" s="234" t="s">
        <v>1</v>
      </c>
      <c r="N294" s="235" t="s">
        <v>41</v>
      </c>
      <c r="O294" s="92"/>
      <c r="P294" s="236">
        <f>O294*H294</f>
        <v>0</v>
      </c>
      <c r="Q294" s="236">
        <v>0</v>
      </c>
      <c r="R294" s="236">
        <f>Q294*H294</f>
        <v>0</v>
      </c>
      <c r="S294" s="236">
        <v>0</v>
      </c>
      <c r="T294" s="237">
        <f>S294*H294</f>
        <v>0</v>
      </c>
      <c r="U294" s="39"/>
      <c r="V294" s="39"/>
      <c r="W294" s="39"/>
      <c r="X294" s="39"/>
      <c r="Y294" s="39"/>
      <c r="Z294" s="39"/>
      <c r="AA294" s="39"/>
      <c r="AB294" s="39"/>
      <c r="AC294" s="39"/>
      <c r="AD294" s="39"/>
      <c r="AE294" s="39"/>
      <c r="AR294" s="238" t="s">
        <v>360</v>
      </c>
      <c r="AT294" s="238" t="s">
        <v>343</v>
      </c>
      <c r="AU294" s="238" t="s">
        <v>85</v>
      </c>
      <c r="AY294" s="18" t="s">
        <v>342</v>
      </c>
      <c r="BE294" s="239">
        <f>IF(N294="základní",J294,0)</f>
        <v>0</v>
      </c>
      <c r="BF294" s="239">
        <f>IF(N294="snížená",J294,0)</f>
        <v>0</v>
      </c>
      <c r="BG294" s="239">
        <f>IF(N294="zákl. přenesená",J294,0)</f>
        <v>0</v>
      </c>
      <c r="BH294" s="239">
        <f>IF(N294="sníž. přenesená",J294,0)</f>
        <v>0</v>
      </c>
      <c r="BI294" s="239">
        <f>IF(N294="nulová",J294,0)</f>
        <v>0</v>
      </c>
      <c r="BJ294" s="18" t="s">
        <v>83</v>
      </c>
      <c r="BK294" s="239">
        <f>ROUND(I294*H294,2)</f>
        <v>0</v>
      </c>
      <c r="BL294" s="18" t="s">
        <v>360</v>
      </c>
      <c r="BM294" s="238" t="s">
        <v>668</v>
      </c>
    </row>
    <row r="295" s="2" customFormat="1">
      <c r="A295" s="39"/>
      <c r="B295" s="40"/>
      <c r="C295" s="41"/>
      <c r="D295" s="240" t="s">
        <v>349</v>
      </c>
      <c r="E295" s="41"/>
      <c r="F295" s="241" t="s">
        <v>669</v>
      </c>
      <c r="G295" s="41"/>
      <c r="H295" s="41"/>
      <c r="I295" s="242"/>
      <c r="J295" s="41"/>
      <c r="K295" s="41"/>
      <c r="L295" s="45"/>
      <c r="M295" s="243"/>
      <c r="N295" s="244"/>
      <c r="O295" s="92"/>
      <c r="P295" s="92"/>
      <c r="Q295" s="92"/>
      <c r="R295" s="92"/>
      <c r="S295" s="92"/>
      <c r="T295" s="93"/>
      <c r="U295" s="39"/>
      <c r="V295" s="39"/>
      <c r="W295" s="39"/>
      <c r="X295" s="39"/>
      <c r="Y295" s="39"/>
      <c r="Z295" s="39"/>
      <c r="AA295" s="39"/>
      <c r="AB295" s="39"/>
      <c r="AC295" s="39"/>
      <c r="AD295" s="39"/>
      <c r="AE295" s="39"/>
      <c r="AT295" s="18" t="s">
        <v>349</v>
      </c>
      <c r="AU295" s="18" t="s">
        <v>85</v>
      </c>
    </row>
    <row r="296" s="14" customFormat="1">
      <c r="A296" s="14"/>
      <c r="B296" s="263"/>
      <c r="C296" s="264"/>
      <c r="D296" s="240" t="s">
        <v>446</v>
      </c>
      <c r="E296" s="265" t="s">
        <v>1</v>
      </c>
      <c r="F296" s="266" t="s">
        <v>650</v>
      </c>
      <c r="G296" s="264"/>
      <c r="H296" s="265" t="s">
        <v>1</v>
      </c>
      <c r="I296" s="267"/>
      <c r="J296" s="264"/>
      <c r="K296" s="264"/>
      <c r="L296" s="268"/>
      <c r="M296" s="269"/>
      <c r="N296" s="270"/>
      <c r="O296" s="270"/>
      <c r="P296" s="270"/>
      <c r="Q296" s="270"/>
      <c r="R296" s="270"/>
      <c r="S296" s="270"/>
      <c r="T296" s="271"/>
      <c r="U296" s="14"/>
      <c r="V296" s="14"/>
      <c r="W296" s="14"/>
      <c r="X296" s="14"/>
      <c r="Y296" s="14"/>
      <c r="Z296" s="14"/>
      <c r="AA296" s="14"/>
      <c r="AB296" s="14"/>
      <c r="AC296" s="14"/>
      <c r="AD296" s="14"/>
      <c r="AE296" s="14"/>
      <c r="AT296" s="272" t="s">
        <v>446</v>
      </c>
      <c r="AU296" s="272" t="s">
        <v>85</v>
      </c>
      <c r="AV296" s="14" t="s">
        <v>83</v>
      </c>
      <c r="AW296" s="14" t="s">
        <v>32</v>
      </c>
      <c r="AX296" s="14" t="s">
        <v>76</v>
      </c>
      <c r="AY296" s="272" t="s">
        <v>342</v>
      </c>
    </row>
    <row r="297" s="13" customFormat="1">
      <c r="A297" s="13"/>
      <c r="B297" s="252"/>
      <c r="C297" s="253"/>
      <c r="D297" s="240" t="s">
        <v>446</v>
      </c>
      <c r="E297" s="254" t="s">
        <v>1</v>
      </c>
      <c r="F297" s="255" t="s">
        <v>651</v>
      </c>
      <c r="G297" s="253"/>
      <c r="H297" s="256">
        <v>1338</v>
      </c>
      <c r="I297" s="257"/>
      <c r="J297" s="253"/>
      <c r="K297" s="253"/>
      <c r="L297" s="258"/>
      <c r="M297" s="259"/>
      <c r="N297" s="260"/>
      <c r="O297" s="260"/>
      <c r="P297" s="260"/>
      <c r="Q297" s="260"/>
      <c r="R297" s="260"/>
      <c r="S297" s="260"/>
      <c r="T297" s="261"/>
      <c r="U297" s="13"/>
      <c r="V297" s="13"/>
      <c r="W297" s="13"/>
      <c r="X297" s="13"/>
      <c r="Y297" s="13"/>
      <c r="Z297" s="13"/>
      <c r="AA297" s="13"/>
      <c r="AB297" s="13"/>
      <c r="AC297" s="13"/>
      <c r="AD297" s="13"/>
      <c r="AE297" s="13"/>
      <c r="AT297" s="262" t="s">
        <v>446</v>
      </c>
      <c r="AU297" s="262" t="s">
        <v>85</v>
      </c>
      <c r="AV297" s="13" t="s">
        <v>85</v>
      </c>
      <c r="AW297" s="13" t="s">
        <v>32</v>
      </c>
      <c r="AX297" s="13" t="s">
        <v>76</v>
      </c>
      <c r="AY297" s="262" t="s">
        <v>342</v>
      </c>
    </row>
    <row r="298" s="13" customFormat="1">
      <c r="A298" s="13"/>
      <c r="B298" s="252"/>
      <c r="C298" s="253"/>
      <c r="D298" s="240" t="s">
        <v>446</v>
      </c>
      <c r="E298" s="254" t="s">
        <v>1</v>
      </c>
      <c r="F298" s="255" t="s">
        <v>652</v>
      </c>
      <c r="G298" s="253"/>
      <c r="H298" s="256">
        <v>51</v>
      </c>
      <c r="I298" s="257"/>
      <c r="J298" s="253"/>
      <c r="K298" s="253"/>
      <c r="L298" s="258"/>
      <c r="M298" s="259"/>
      <c r="N298" s="260"/>
      <c r="O298" s="260"/>
      <c r="P298" s="260"/>
      <c r="Q298" s="260"/>
      <c r="R298" s="260"/>
      <c r="S298" s="260"/>
      <c r="T298" s="261"/>
      <c r="U298" s="13"/>
      <c r="V298" s="13"/>
      <c r="W298" s="13"/>
      <c r="X298" s="13"/>
      <c r="Y298" s="13"/>
      <c r="Z298" s="13"/>
      <c r="AA298" s="13"/>
      <c r="AB298" s="13"/>
      <c r="AC298" s="13"/>
      <c r="AD298" s="13"/>
      <c r="AE298" s="13"/>
      <c r="AT298" s="262" t="s">
        <v>446</v>
      </c>
      <c r="AU298" s="262" t="s">
        <v>85</v>
      </c>
      <c r="AV298" s="13" t="s">
        <v>85</v>
      </c>
      <c r="AW298" s="13" t="s">
        <v>32</v>
      </c>
      <c r="AX298" s="13" t="s">
        <v>76</v>
      </c>
      <c r="AY298" s="262" t="s">
        <v>342</v>
      </c>
    </row>
    <row r="299" s="16" customFormat="1">
      <c r="A299" s="16"/>
      <c r="B299" s="284"/>
      <c r="C299" s="285"/>
      <c r="D299" s="240" t="s">
        <v>446</v>
      </c>
      <c r="E299" s="286" t="s">
        <v>1</v>
      </c>
      <c r="F299" s="287" t="s">
        <v>500</v>
      </c>
      <c r="G299" s="285"/>
      <c r="H299" s="288">
        <v>1389</v>
      </c>
      <c r="I299" s="289"/>
      <c r="J299" s="285"/>
      <c r="K299" s="285"/>
      <c r="L299" s="290"/>
      <c r="M299" s="291"/>
      <c r="N299" s="292"/>
      <c r="O299" s="292"/>
      <c r="P299" s="292"/>
      <c r="Q299" s="292"/>
      <c r="R299" s="292"/>
      <c r="S299" s="292"/>
      <c r="T299" s="293"/>
      <c r="U299" s="16"/>
      <c r="V299" s="16"/>
      <c r="W299" s="16"/>
      <c r="X299" s="16"/>
      <c r="Y299" s="16"/>
      <c r="Z299" s="16"/>
      <c r="AA299" s="16"/>
      <c r="AB299" s="16"/>
      <c r="AC299" s="16"/>
      <c r="AD299" s="16"/>
      <c r="AE299" s="16"/>
      <c r="AT299" s="294" t="s">
        <v>446</v>
      </c>
      <c r="AU299" s="294" t="s">
        <v>85</v>
      </c>
      <c r="AV299" s="16" t="s">
        <v>360</v>
      </c>
      <c r="AW299" s="16" t="s">
        <v>32</v>
      </c>
      <c r="AX299" s="16" t="s">
        <v>76</v>
      </c>
      <c r="AY299" s="294" t="s">
        <v>342</v>
      </c>
    </row>
    <row r="300" s="13" customFormat="1">
      <c r="A300" s="13"/>
      <c r="B300" s="252"/>
      <c r="C300" s="253"/>
      <c r="D300" s="240" t="s">
        <v>446</v>
      </c>
      <c r="E300" s="254" t="s">
        <v>1</v>
      </c>
      <c r="F300" s="255" t="s">
        <v>670</v>
      </c>
      <c r="G300" s="253"/>
      <c r="H300" s="256">
        <v>487</v>
      </c>
      <c r="I300" s="257"/>
      <c r="J300" s="253"/>
      <c r="K300" s="253"/>
      <c r="L300" s="258"/>
      <c r="M300" s="259"/>
      <c r="N300" s="260"/>
      <c r="O300" s="260"/>
      <c r="P300" s="260"/>
      <c r="Q300" s="260"/>
      <c r="R300" s="260"/>
      <c r="S300" s="260"/>
      <c r="T300" s="261"/>
      <c r="U300" s="13"/>
      <c r="V300" s="13"/>
      <c r="W300" s="13"/>
      <c r="X300" s="13"/>
      <c r="Y300" s="13"/>
      <c r="Z300" s="13"/>
      <c r="AA300" s="13"/>
      <c r="AB300" s="13"/>
      <c r="AC300" s="13"/>
      <c r="AD300" s="13"/>
      <c r="AE300" s="13"/>
      <c r="AT300" s="262" t="s">
        <v>446</v>
      </c>
      <c r="AU300" s="262" t="s">
        <v>85</v>
      </c>
      <c r="AV300" s="13" t="s">
        <v>85</v>
      </c>
      <c r="AW300" s="13" t="s">
        <v>32</v>
      </c>
      <c r="AX300" s="13" t="s">
        <v>83</v>
      </c>
      <c r="AY300" s="262" t="s">
        <v>342</v>
      </c>
    </row>
    <row r="301" s="2" customFormat="1" ht="16.5" customHeight="1">
      <c r="A301" s="39"/>
      <c r="B301" s="40"/>
      <c r="C301" s="295" t="s">
        <v>671</v>
      </c>
      <c r="D301" s="295" t="s">
        <v>621</v>
      </c>
      <c r="E301" s="296" t="s">
        <v>672</v>
      </c>
      <c r="F301" s="297" t="s">
        <v>673</v>
      </c>
      <c r="G301" s="298" t="s">
        <v>462</v>
      </c>
      <c r="H301" s="299">
        <v>416.69999999999999</v>
      </c>
      <c r="I301" s="300"/>
      <c r="J301" s="301">
        <f>ROUND(I301*H301,2)</f>
        <v>0</v>
      </c>
      <c r="K301" s="297" t="s">
        <v>1</v>
      </c>
      <c r="L301" s="302"/>
      <c r="M301" s="303" t="s">
        <v>1</v>
      </c>
      <c r="N301" s="304" t="s">
        <v>41</v>
      </c>
      <c r="O301" s="92"/>
      <c r="P301" s="236">
        <f>O301*H301</f>
        <v>0</v>
      </c>
      <c r="Q301" s="236">
        <v>0</v>
      </c>
      <c r="R301" s="236">
        <f>Q301*H301</f>
        <v>0</v>
      </c>
      <c r="S301" s="236">
        <v>0</v>
      </c>
      <c r="T301" s="237">
        <f>S301*H301</f>
        <v>0</v>
      </c>
      <c r="U301" s="39"/>
      <c r="V301" s="39"/>
      <c r="W301" s="39"/>
      <c r="X301" s="39"/>
      <c r="Y301" s="39"/>
      <c r="Z301" s="39"/>
      <c r="AA301" s="39"/>
      <c r="AB301" s="39"/>
      <c r="AC301" s="39"/>
      <c r="AD301" s="39"/>
      <c r="AE301" s="39"/>
      <c r="AR301" s="238" t="s">
        <v>376</v>
      </c>
      <c r="AT301" s="238" t="s">
        <v>621</v>
      </c>
      <c r="AU301" s="238" t="s">
        <v>85</v>
      </c>
      <c r="AY301" s="18" t="s">
        <v>342</v>
      </c>
      <c r="BE301" s="239">
        <f>IF(N301="základní",J301,0)</f>
        <v>0</v>
      </c>
      <c r="BF301" s="239">
        <f>IF(N301="snížená",J301,0)</f>
        <v>0</v>
      </c>
      <c r="BG301" s="239">
        <f>IF(N301="zákl. přenesená",J301,0)</f>
        <v>0</v>
      </c>
      <c r="BH301" s="239">
        <f>IF(N301="sníž. přenesená",J301,0)</f>
        <v>0</v>
      </c>
      <c r="BI301" s="239">
        <f>IF(N301="nulová",J301,0)</f>
        <v>0</v>
      </c>
      <c r="BJ301" s="18" t="s">
        <v>83</v>
      </c>
      <c r="BK301" s="239">
        <f>ROUND(I301*H301,2)</f>
        <v>0</v>
      </c>
      <c r="BL301" s="18" t="s">
        <v>360</v>
      </c>
      <c r="BM301" s="238" t="s">
        <v>674</v>
      </c>
    </row>
    <row r="302" s="2" customFormat="1">
      <c r="A302" s="39"/>
      <c r="B302" s="40"/>
      <c r="C302" s="41"/>
      <c r="D302" s="240" t="s">
        <v>349</v>
      </c>
      <c r="E302" s="41"/>
      <c r="F302" s="241" t="s">
        <v>673</v>
      </c>
      <c r="G302" s="41"/>
      <c r="H302" s="41"/>
      <c r="I302" s="242"/>
      <c r="J302" s="41"/>
      <c r="K302" s="41"/>
      <c r="L302" s="45"/>
      <c r="M302" s="243"/>
      <c r="N302" s="244"/>
      <c r="O302" s="92"/>
      <c r="P302" s="92"/>
      <c r="Q302" s="92"/>
      <c r="R302" s="92"/>
      <c r="S302" s="92"/>
      <c r="T302" s="93"/>
      <c r="U302" s="39"/>
      <c r="V302" s="39"/>
      <c r="W302" s="39"/>
      <c r="X302" s="39"/>
      <c r="Y302" s="39"/>
      <c r="Z302" s="39"/>
      <c r="AA302" s="39"/>
      <c r="AB302" s="39"/>
      <c r="AC302" s="39"/>
      <c r="AD302" s="39"/>
      <c r="AE302" s="39"/>
      <c r="AT302" s="18" t="s">
        <v>349</v>
      </c>
      <c r="AU302" s="18" t="s">
        <v>85</v>
      </c>
    </row>
    <row r="303" s="13" customFormat="1">
      <c r="A303" s="13"/>
      <c r="B303" s="252"/>
      <c r="C303" s="253"/>
      <c r="D303" s="240" t="s">
        <v>446</v>
      </c>
      <c r="E303" s="254" t="s">
        <v>1</v>
      </c>
      <c r="F303" s="255" t="s">
        <v>675</v>
      </c>
      <c r="G303" s="253"/>
      <c r="H303" s="256">
        <v>416.69999999999999</v>
      </c>
      <c r="I303" s="257"/>
      <c r="J303" s="253"/>
      <c r="K303" s="253"/>
      <c r="L303" s="258"/>
      <c r="M303" s="259"/>
      <c r="N303" s="260"/>
      <c r="O303" s="260"/>
      <c r="P303" s="260"/>
      <c r="Q303" s="260"/>
      <c r="R303" s="260"/>
      <c r="S303" s="260"/>
      <c r="T303" s="261"/>
      <c r="U303" s="13"/>
      <c r="V303" s="13"/>
      <c r="W303" s="13"/>
      <c r="X303" s="13"/>
      <c r="Y303" s="13"/>
      <c r="Z303" s="13"/>
      <c r="AA303" s="13"/>
      <c r="AB303" s="13"/>
      <c r="AC303" s="13"/>
      <c r="AD303" s="13"/>
      <c r="AE303" s="13"/>
      <c r="AT303" s="262" t="s">
        <v>446</v>
      </c>
      <c r="AU303" s="262" t="s">
        <v>85</v>
      </c>
      <c r="AV303" s="13" t="s">
        <v>85</v>
      </c>
      <c r="AW303" s="13" t="s">
        <v>32</v>
      </c>
      <c r="AX303" s="13" t="s">
        <v>83</v>
      </c>
      <c r="AY303" s="262" t="s">
        <v>342</v>
      </c>
    </row>
    <row r="304" s="12" customFormat="1" ht="22.8" customHeight="1">
      <c r="A304" s="12"/>
      <c r="B304" s="213"/>
      <c r="C304" s="214"/>
      <c r="D304" s="215" t="s">
        <v>75</v>
      </c>
      <c r="E304" s="246" t="s">
        <v>341</v>
      </c>
      <c r="F304" s="246" t="s">
        <v>676</v>
      </c>
      <c r="G304" s="214"/>
      <c r="H304" s="214"/>
      <c r="I304" s="217"/>
      <c r="J304" s="247">
        <f>BK304</f>
        <v>0</v>
      </c>
      <c r="K304" s="214"/>
      <c r="L304" s="219"/>
      <c r="M304" s="220"/>
      <c r="N304" s="221"/>
      <c r="O304" s="221"/>
      <c r="P304" s="222">
        <f>SUM(P305:P444)</f>
        <v>0</v>
      </c>
      <c r="Q304" s="221"/>
      <c r="R304" s="222">
        <f>SUM(R305:R444)</f>
        <v>114.89148</v>
      </c>
      <c r="S304" s="221"/>
      <c r="T304" s="223">
        <f>SUM(T305:T444)</f>
        <v>0</v>
      </c>
      <c r="U304" s="12"/>
      <c r="V304" s="12"/>
      <c r="W304" s="12"/>
      <c r="X304" s="12"/>
      <c r="Y304" s="12"/>
      <c r="Z304" s="12"/>
      <c r="AA304" s="12"/>
      <c r="AB304" s="12"/>
      <c r="AC304" s="12"/>
      <c r="AD304" s="12"/>
      <c r="AE304" s="12"/>
      <c r="AR304" s="224" t="s">
        <v>83</v>
      </c>
      <c r="AT304" s="225" t="s">
        <v>75</v>
      </c>
      <c r="AU304" s="225" t="s">
        <v>83</v>
      </c>
      <c r="AY304" s="224" t="s">
        <v>342</v>
      </c>
      <c r="BK304" s="226">
        <f>SUM(BK305:BK444)</f>
        <v>0</v>
      </c>
    </row>
    <row r="305" s="2" customFormat="1" ht="16.5" customHeight="1">
      <c r="A305" s="39"/>
      <c r="B305" s="40"/>
      <c r="C305" s="227" t="s">
        <v>677</v>
      </c>
      <c r="D305" s="227" t="s">
        <v>343</v>
      </c>
      <c r="E305" s="228" t="s">
        <v>678</v>
      </c>
      <c r="F305" s="229" t="s">
        <v>679</v>
      </c>
      <c r="G305" s="230" t="s">
        <v>473</v>
      </c>
      <c r="H305" s="231">
        <v>157</v>
      </c>
      <c r="I305" s="232"/>
      <c r="J305" s="233">
        <f>ROUND(I305*H305,2)</f>
        <v>0</v>
      </c>
      <c r="K305" s="229" t="s">
        <v>443</v>
      </c>
      <c r="L305" s="45"/>
      <c r="M305" s="234" t="s">
        <v>1</v>
      </c>
      <c r="N305" s="235" t="s">
        <v>41</v>
      </c>
      <c r="O305" s="92"/>
      <c r="P305" s="236">
        <f>O305*H305</f>
        <v>0</v>
      </c>
      <c r="Q305" s="236">
        <v>0</v>
      </c>
      <c r="R305" s="236">
        <f>Q305*H305</f>
        <v>0</v>
      </c>
      <c r="S305" s="236">
        <v>0</v>
      </c>
      <c r="T305" s="237">
        <f>S305*H305</f>
        <v>0</v>
      </c>
      <c r="U305" s="39"/>
      <c r="V305" s="39"/>
      <c r="W305" s="39"/>
      <c r="X305" s="39"/>
      <c r="Y305" s="39"/>
      <c r="Z305" s="39"/>
      <c r="AA305" s="39"/>
      <c r="AB305" s="39"/>
      <c r="AC305" s="39"/>
      <c r="AD305" s="39"/>
      <c r="AE305" s="39"/>
      <c r="AR305" s="238" t="s">
        <v>360</v>
      </c>
      <c r="AT305" s="238" t="s">
        <v>343</v>
      </c>
      <c r="AU305" s="238" t="s">
        <v>85</v>
      </c>
      <c r="AY305" s="18" t="s">
        <v>342</v>
      </c>
      <c r="BE305" s="239">
        <f>IF(N305="základní",J305,0)</f>
        <v>0</v>
      </c>
      <c r="BF305" s="239">
        <f>IF(N305="snížená",J305,0)</f>
        <v>0</v>
      </c>
      <c r="BG305" s="239">
        <f>IF(N305="zákl. přenesená",J305,0)</f>
        <v>0</v>
      </c>
      <c r="BH305" s="239">
        <f>IF(N305="sníž. přenesená",J305,0)</f>
        <v>0</v>
      </c>
      <c r="BI305" s="239">
        <f>IF(N305="nulová",J305,0)</f>
        <v>0</v>
      </c>
      <c r="BJ305" s="18" t="s">
        <v>83</v>
      </c>
      <c r="BK305" s="239">
        <f>ROUND(I305*H305,2)</f>
        <v>0</v>
      </c>
      <c r="BL305" s="18" t="s">
        <v>360</v>
      </c>
      <c r="BM305" s="238" t="s">
        <v>680</v>
      </c>
    </row>
    <row r="306" s="2" customFormat="1">
      <c r="A306" s="39"/>
      <c r="B306" s="40"/>
      <c r="C306" s="41"/>
      <c r="D306" s="240" t="s">
        <v>349</v>
      </c>
      <c r="E306" s="41"/>
      <c r="F306" s="241" t="s">
        <v>681</v>
      </c>
      <c r="G306" s="41"/>
      <c r="H306" s="41"/>
      <c r="I306" s="242"/>
      <c r="J306" s="41"/>
      <c r="K306" s="41"/>
      <c r="L306" s="45"/>
      <c r="M306" s="243"/>
      <c r="N306" s="244"/>
      <c r="O306" s="92"/>
      <c r="P306" s="92"/>
      <c r="Q306" s="92"/>
      <c r="R306" s="92"/>
      <c r="S306" s="92"/>
      <c r="T306" s="93"/>
      <c r="U306" s="39"/>
      <c r="V306" s="39"/>
      <c r="W306" s="39"/>
      <c r="X306" s="39"/>
      <c r="Y306" s="39"/>
      <c r="Z306" s="39"/>
      <c r="AA306" s="39"/>
      <c r="AB306" s="39"/>
      <c r="AC306" s="39"/>
      <c r="AD306" s="39"/>
      <c r="AE306" s="39"/>
      <c r="AT306" s="18" t="s">
        <v>349</v>
      </c>
      <c r="AU306" s="18" t="s">
        <v>85</v>
      </c>
    </row>
    <row r="307" s="14" customFormat="1">
      <c r="A307" s="14"/>
      <c r="B307" s="263"/>
      <c r="C307" s="264"/>
      <c r="D307" s="240" t="s">
        <v>446</v>
      </c>
      <c r="E307" s="265" t="s">
        <v>1</v>
      </c>
      <c r="F307" s="266" t="s">
        <v>682</v>
      </c>
      <c r="G307" s="264"/>
      <c r="H307" s="265" t="s">
        <v>1</v>
      </c>
      <c r="I307" s="267"/>
      <c r="J307" s="264"/>
      <c r="K307" s="264"/>
      <c r="L307" s="268"/>
      <c r="M307" s="269"/>
      <c r="N307" s="270"/>
      <c r="O307" s="270"/>
      <c r="P307" s="270"/>
      <c r="Q307" s="270"/>
      <c r="R307" s="270"/>
      <c r="S307" s="270"/>
      <c r="T307" s="271"/>
      <c r="U307" s="14"/>
      <c r="V307" s="14"/>
      <c r="W307" s="14"/>
      <c r="X307" s="14"/>
      <c r="Y307" s="14"/>
      <c r="Z307" s="14"/>
      <c r="AA307" s="14"/>
      <c r="AB307" s="14"/>
      <c r="AC307" s="14"/>
      <c r="AD307" s="14"/>
      <c r="AE307" s="14"/>
      <c r="AT307" s="272" t="s">
        <v>446</v>
      </c>
      <c r="AU307" s="272" t="s">
        <v>85</v>
      </c>
      <c r="AV307" s="14" t="s">
        <v>83</v>
      </c>
      <c r="AW307" s="14" t="s">
        <v>32</v>
      </c>
      <c r="AX307" s="14" t="s">
        <v>76</v>
      </c>
      <c r="AY307" s="272" t="s">
        <v>342</v>
      </c>
    </row>
    <row r="308" s="13" customFormat="1">
      <c r="A308" s="13"/>
      <c r="B308" s="252"/>
      <c r="C308" s="253"/>
      <c r="D308" s="240" t="s">
        <v>446</v>
      </c>
      <c r="E308" s="254" t="s">
        <v>1</v>
      </c>
      <c r="F308" s="255" t="s">
        <v>683</v>
      </c>
      <c r="G308" s="253"/>
      <c r="H308" s="256">
        <v>14</v>
      </c>
      <c r="I308" s="257"/>
      <c r="J308" s="253"/>
      <c r="K308" s="253"/>
      <c r="L308" s="258"/>
      <c r="M308" s="259"/>
      <c r="N308" s="260"/>
      <c r="O308" s="260"/>
      <c r="P308" s="260"/>
      <c r="Q308" s="260"/>
      <c r="R308" s="260"/>
      <c r="S308" s="260"/>
      <c r="T308" s="261"/>
      <c r="U308" s="13"/>
      <c r="V308" s="13"/>
      <c r="W308" s="13"/>
      <c r="X308" s="13"/>
      <c r="Y308" s="13"/>
      <c r="Z308" s="13"/>
      <c r="AA308" s="13"/>
      <c r="AB308" s="13"/>
      <c r="AC308" s="13"/>
      <c r="AD308" s="13"/>
      <c r="AE308" s="13"/>
      <c r="AT308" s="262" t="s">
        <v>446</v>
      </c>
      <c r="AU308" s="262" t="s">
        <v>85</v>
      </c>
      <c r="AV308" s="13" t="s">
        <v>85</v>
      </c>
      <c r="AW308" s="13" t="s">
        <v>32</v>
      </c>
      <c r="AX308" s="13" t="s">
        <v>76</v>
      </c>
      <c r="AY308" s="262" t="s">
        <v>342</v>
      </c>
    </row>
    <row r="309" s="13" customFormat="1">
      <c r="A309" s="13"/>
      <c r="B309" s="252"/>
      <c r="C309" s="253"/>
      <c r="D309" s="240" t="s">
        <v>446</v>
      </c>
      <c r="E309" s="254" t="s">
        <v>1</v>
      </c>
      <c r="F309" s="255" t="s">
        <v>684</v>
      </c>
      <c r="G309" s="253"/>
      <c r="H309" s="256">
        <v>91</v>
      </c>
      <c r="I309" s="257"/>
      <c r="J309" s="253"/>
      <c r="K309" s="253"/>
      <c r="L309" s="258"/>
      <c r="M309" s="259"/>
      <c r="N309" s="260"/>
      <c r="O309" s="260"/>
      <c r="P309" s="260"/>
      <c r="Q309" s="260"/>
      <c r="R309" s="260"/>
      <c r="S309" s="260"/>
      <c r="T309" s="261"/>
      <c r="U309" s="13"/>
      <c r="V309" s="13"/>
      <c r="W309" s="13"/>
      <c r="X309" s="13"/>
      <c r="Y309" s="13"/>
      <c r="Z309" s="13"/>
      <c r="AA309" s="13"/>
      <c r="AB309" s="13"/>
      <c r="AC309" s="13"/>
      <c r="AD309" s="13"/>
      <c r="AE309" s="13"/>
      <c r="AT309" s="262" t="s">
        <v>446</v>
      </c>
      <c r="AU309" s="262" t="s">
        <v>85</v>
      </c>
      <c r="AV309" s="13" t="s">
        <v>85</v>
      </c>
      <c r="AW309" s="13" t="s">
        <v>32</v>
      </c>
      <c r="AX309" s="13" t="s">
        <v>76</v>
      </c>
      <c r="AY309" s="262" t="s">
        <v>342</v>
      </c>
    </row>
    <row r="310" s="13" customFormat="1">
      <c r="A310" s="13"/>
      <c r="B310" s="252"/>
      <c r="C310" s="253"/>
      <c r="D310" s="240" t="s">
        <v>446</v>
      </c>
      <c r="E310" s="254" t="s">
        <v>1</v>
      </c>
      <c r="F310" s="255" t="s">
        <v>685</v>
      </c>
      <c r="G310" s="253"/>
      <c r="H310" s="256">
        <v>20</v>
      </c>
      <c r="I310" s="257"/>
      <c r="J310" s="253"/>
      <c r="K310" s="253"/>
      <c r="L310" s="258"/>
      <c r="M310" s="259"/>
      <c r="N310" s="260"/>
      <c r="O310" s="260"/>
      <c r="P310" s="260"/>
      <c r="Q310" s="260"/>
      <c r="R310" s="260"/>
      <c r="S310" s="260"/>
      <c r="T310" s="261"/>
      <c r="U310" s="13"/>
      <c r="V310" s="13"/>
      <c r="W310" s="13"/>
      <c r="X310" s="13"/>
      <c r="Y310" s="13"/>
      <c r="Z310" s="13"/>
      <c r="AA310" s="13"/>
      <c r="AB310" s="13"/>
      <c r="AC310" s="13"/>
      <c r="AD310" s="13"/>
      <c r="AE310" s="13"/>
      <c r="AT310" s="262" t="s">
        <v>446</v>
      </c>
      <c r="AU310" s="262" t="s">
        <v>85</v>
      </c>
      <c r="AV310" s="13" t="s">
        <v>85</v>
      </c>
      <c r="AW310" s="13" t="s">
        <v>32</v>
      </c>
      <c r="AX310" s="13" t="s">
        <v>76</v>
      </c>
      <c r="AY310" s="262" t="s">
        <v>342</v>
      </c>
    </row>
    <row r="311" s="13" customFormat="1">
      <c r="A311" s="13"/>
      <c r="B311" s="252"/>
      <c r="C311" s="253"/>
      <c r="D311" s="240" t="s">
        <v>446</v>
      </c>
      <c r="E311" s="254" t="s">
        <v>1</v>
      </c>
      <c r="F311" s="255" t="s">
        <v>686</v>
      </c>
      <c r="G311" s="253"/>
      <c r="H311" s="256">
        <v>32</v>
      </c>
      <c r="I311" s="257"/>
      <c r="J311" s="253"/>
      <c r="K311" s="253"/>
      <c r="L311" s="258"/>
      <c r="M311" s="259"/>
      <c r="N311" s="260"/>
      <c r="O311" s="260"/>
      <c r="P311" s="260"/>
      <c r="Q311" s="260"/>
      <c r="R311" s="260"/>
      <c r="S311" s="260"/>
      <c r="T311" s="261"/>
      <c r="U311" s="13"/>
      <c r="V311" s="13"/>
      <c r="W311" s="13"/>
      <c r="X311" s="13"/>
      <c r="Y311" s="13"/>
      <c r="Z311" s="13"/>
      <c r="AA311" s="13"/>
      <c r="AB311" s="13"/>
      <c r="AC311" s="13"/>
      <c r="AD311" s="13"/>
      <c r="AE311" s="13"/>
      <c r="AT311" s="262" t="s">
        <v>446</v>
      </c>
      <c r="AU311" s="262" t="s">
        <v>85</v>
      </c>
      <c r="AV311" s="13" t="s">
        <v>85</v>
      </c>
      <c r="AW311" s="13" t="s">
        <v>32</v>
      </c>
      <c r="AX311" s="13" t="s">
        <v>76</v>
      </c>
      <c r="AY311" s="262" t="s">
        <v>342</v>
      </c>
    </row>
    <row r="312" s="16" customFormat="1">
      <c r="A312" s="16"/>
      <c r="B312" s="284"/>
      <c r="C312" s="285"/>
      <c r="D312" s="240" t="s">
        <v>446</v>
      </c>
      <c r="E312" s="286" t="s">
        <v>1</v>
      </c>
      <c r="F312" s="287" t="s">
        <v>500</v>
      </c>
      <c r="G312" s="285"/>
      <c r="H312" s="288">
        <v>157</v>
      </c>
      <c r="I312" s="289"/>
      <c r="J312" s="285"/>
      <c r="K312" s="285"/>
      <c r="L312" s="290"/>
      <c r="M312" s="291"/>
      <c r="N312" s="292"/>
      <c r="O312" s="292"/>
      <c r="P312" s="292"/>
      <c r="Q312" s="292"/>
      <c r="R312" s="292"/>
      <c r="S312" s="292"/>
      <c r="T312" s="293"/>
      <c r="U312" s="16"/>
      <c r="V312" s="16"/>
      <c r="W312" s="16"/>
      <c r="X312" s="16"/>
      <c r="Y312" s="16"/>
      <c r="Z312" s="16"/>
      <c r="AA312" s="16"/>
      <c r="AB312" s="16"/>
      <c r="AC312" s="16"/>
      <c r="AD312" s="16"/>
      <c r="AE312" s="16"/>
      <c r="AT312" s="294" t="s">
        <v>446</v>
      </c>
      <c r="AU312" s="294" t="s">
        <v>85</v>
      </c>
      <c r="AV312" s="16" t="s">
        <v>360</v>
      </c>
      <c r="AW312" s="16" t="s">
        <v>32</v>
      </c>
      <c r="AX312" s="16" t="s">
        <v>83</v>
      </c>
      <c r="AY312" s="294" t="s">
        <v>342</v>
      </c>
    </row>
    <row r="313" s="2" customFormat="1" ht="16.5" customHeight="1">
      <c r="A313" s="39"/>
      <c r="B313" s="40"/>
      <c r="C313" s="227" t="s">
        <v>687</v>
      </c>
      <c r="D313" s="227" t="s">
        <v>343</v>
      </c>
      <c r="E313" s="228" t="s">
        <v>688</v>
      </c>
      <c r="F313" s="229" t="s">
        <v>689</v>
      </c>
      <c r="G313" s="230" t="s">
        <v>473</v>
      </c>
      <c r="H313" s="231">
        <v>648</v>
      </c>
      <c r="I313" s="232"/>
      <c r="J313" s="233">
        <f>ROUND(I313*H313,2)</f>
        <v>0</v>
      </c>
      <c r="K313" s="229" t="s">
        <v>443</v>
      </c>
      <c r="L313" s="45"/>
      <c r="M313" s="234" t="s">
        <v>1</v>
      </c>
      <c r="N313" s="235" t="s">
        <v>41</v>
      </c>
      <c r="O313" s="92"/>
      <c r="P313" s="236">
        <f>O313*H313</f>
        <v>0</v>
      </c>
      <c r="Q313" s="236">
        <v>0</v>
      </c>
      <c r="R313" s="236">
        <f>Q313*H313</f>
        <v>0</v>
      </c>
      <c r="S313" s="236">
        <v>0</v>
      </c>
      <c r="T313" s="237">
        <f>S313*H313</f>
        <v>0</v>
      </c>
      <c r="U313" s="39"/>
      <c r="V313" s="39"/>
      <c r="W313" s="39"/>
      <c r="X313" s="39"/>
      <c r="Y313" s="39"/>
      <c r="Z313" s="39"/>
      <c r="AA313" s="39"/>
      <c r="AB313" s="39"/>
      <c r="AC313" s="39"/>
      <c r="AD313" s="39"/>
      <c r="AE313" s="39"/>
      <c r="AR313" s="238" t="s">
        <v>360</v>
      </c>
      <c r="AT313" s="238" t="s">
        <v>343</v>
      </c>
      <c r="AU313" s="238" t="s">
        <v>85</v>
      </c>
      <c r="AY313" s="18" t="s">
        <v>342</v>
      </c>
      <c r="BE313" s="239">
        <f>IF(N313="základní",J313,0)</f>
        <v>0</v>
      </c>
      <c r="BF313" s="239">
        <f>IF(N313="snížená",J313,0)</f>
        <v>0</v>
      </c>
      <c r="BG313" s="239">
        <f>IF(N313="zákl. přenesená",J313,0)</f>
        <v>0</v>
      </c>
      <c r="BH313" s="239">
        <f>IF(N313="sníž. přenesená",J313,0)</f>
        <v>0</v>
      </c>
      <c r="BI313" s="239">
        <f>IF(N313="nulová",J313,0)</f>
        <v>0</v>
      </c>
      <c r="BJ313" s="18" t="s">
        <v>83</v>
      </c>
      <c r="BK313" s="239">
        <f>ROUND(I313*H313,2)</f>
        <v>0</v>
      </c>
      <c r="BL313" s="18" t="s">
        <v>360</v>
      </c>
      <c r="BM313" s="238" t="s">
        <v>690</v>
      </c>
    </row>
    <row r="314" s="2" customFormat="1">
      <c r="A314" s="39"/>
      <c r="B314" s="40"/>
      <c r="C314" s="41"/>
      <c r="D314" s="240" t="s">
        <v>349</v>
      </c>
      <c r="E314" s="41"/>
      <c r="F314" s="241" t="s">
        <v>691</v>
      </c>
      <c r="G314" s="41"/>
      <c r="H314" s="41"/>
      <c r="I314" s="242"/>
      <c r="J314" s="41"/>
      <c r="K314" s="41"/>
      <c r="L314" s="45"/>
      <c r="M314" s="243"/>
      <c r="N314" s="244"/>
      <c r="O314" s="92"/>
      <c r="P314" s="92"/>
      <c r="Q314" s="92"/>
      <c r="R314" s="92"/>
      <c r="S314" s="92"/>
      <c r="T314" s="93"/>
      <c r="U314" s="39"/>
      <c r="V314" s="39"/>
      <c r="W314" s="39"/>
      <c r="X314" s="39"/>
      <c r="Y314" s="39"/>
      <c r="Z314" s="39"/>
      <c r="AA314" s="39"/>
      <c r="AB314" s="39"/>
      <c r="AC314" s="39"/>
      <c r="AD314" s="39"/>
      <c r="AE314" s="39"/>
      <c r="AT314" s="18" t="s">
        <v>349</v>
      </c>
      <c r="AU314" s="18" t="s">
        <v>85</v>
      </c>
    </row>
    <row r="315" s="13" customFormat="1">
      <c r="A315" s="13"/>
      <c r="B315" s="252"/>
      <c r="C315" s="253"/>
      <c r="D315" s="240" t="s">
        <v>446</v>
      </c>
      <c r="E315" s="254" t="s">
        <v>1</v>
      </c>
      <c r="F315" s="255" t="s">
        <v>659</v>
      </c>
      <c r="G315" s="253"/>
      <c r="H315" s="256">
        <v>255</v>
      </c>
      <c r="I315" s="257"/>
      <c r="J315" s="253"/>
      <c r="K315" s="253"/>
      <c r="L315" s="258"/>
      <c r="M315" s="259"/>
      <c r="N315" s="260"/>
      <c r="O315" s="260"/>
      <c r="P315" s="260"/>
      <c r="Q315" s="260"/>
      <c r="R315" s="260"/>
      <c r="S315" s="260"/>
      <c r="T315" s="261"/>
      <c r="U315" s="13"/>
      <c r="V315" s="13"/>
      <c r="W315" s="13"/>
      <c r="X315" s="13"/>
      <c r="Y315" s="13"/>
      <c r="Z315" s="13"/>
      <c r="AA315" s="13"/>
      <c r="AB315" s="13"/>
      <c r="AC315" s="13"/>
      <c r="AD315" s="13"/>
      <c r="AE315" s="13"/>
      <c r="AT315" s="262" t="s">
        <v>446</v>
      </c>
      <c r="AU315" s="262" t="s">
        <v>85</v>
      </c>
      <c r="AV315" s="13" t="s">
        <v>85</v>
      </c>
      <c r="AW315" s="13" t="s">
        <v>32</v>
      </c>
      <c r="AX315" s="13" t="s">
        <v>76</v>
      </c>
      <c r="AY315" s="262" t="s">
        <v>342</v>
      </c>
    </row>
    <row r="316" s="13" customFormat="1">
      <c r="A316" s="13"/>
      <c r="B316" s="252"/>
      <c r="C316" s="253"/>
      <c r="D316" s="240" t="s">
        <v>446</v>
      </c>
      <c r="E316" s="254" t="s">
        <v>1</v>
      </c>
      <c r="F316" s="255" t="s">
        <v>660</v>
      </c>
      <c r="G316" s="253"/>
      <c r="H316" s="256">
        <v>393</v>
      </c>
      <c r="I316" s="257"/>
      <c r="J316" s="253"/>
      <c r="K316" s="253"/>
      <c r="L316" s="258"/>
      <c r="M316" s="259"/>
      <c r="N316" s="260"/>
      <c r="O316" s="260"/>
      <c r="P316" s="260"/>
      <c r="Q316" s="260"/>
      <c r="R316" s="260"/>
      <c r="S316" s="260"/>
      <c r="T316" s="261"/>
      <c r="U316" s="13"/>
      <c r="V316" s="13"/>
      <c r="W316" s="13"/>
      <c r="X316" s="13"/>
      <c r="Y316" s="13"/>
      <c r="Z316" s="13"/>
      <c r="AA316" s="13"/>
      <c r="AB316" s="13"/>
      <c r="AC316" s="13"/>
      <c r="AD316" s="13"/>
      <c r="AE316" s="13"/>
      <c r="AT316" s="262" t="s">
        <v>446</v>
      </c>
      <c r="AU316" s="262" t="s">
        <v>85</v>
      </c>
      <c r="AV316" s="13" t="s">
        <v>85</v>
      </c>
      <c r="AW316" s="13" t="s">
        <v>32</v>
      </c>
      <c r="AX316" s="13" t="s">
        <v>76</v>
      </c>
      <c r="AY316" s="262" t="s">
        <v>342</v>
      </c>
    </row>
    <row r="317" s="16" customFormat="1">
      <c r="A317" s="16"/>
      <c r="B317" s="284"/>
      <c r="C317" s="285"/>
      <c r="D317" s="240" t="s">
        <v>446</v>
      </c>
      <c r="E317" s="286" t="s">
        <v>1</v>
      </c>
      <c r="F317" s="287" t="s">
        <v>500</v>
      </c>
      <c r="G317" s="285"/>
      <c r="H317" s="288">
        <v>648</v>
      </c>
      <c r="I317" s="289"/>
      <c r="J317" s="285"/>
      <c r="K317" s="285"/>
      <c r="L317" s="290"/>
      <c r="M317" s="291"/>
      <c r="N317" s="292"/>
      <c r="O317" s="292"/>
      <c r="P317" s="292"/>
      <c r="Q317" s="292"/>
      <c r="R317" s="292"/>
      <c r="S317" s="292"/>
      <c r="T317" s="293"/>
      <c r="U317" s="16"/>
      <c r="V317" s="16"/>
      <c r="W317" s="16"/>
      <c r="X317" s="16"/>
      <c r="Y317" s="16"/>
      <c r="Z317" s="16"/>
      <c r="AA317" s="16"/>
      <c r="AB317" s="16"/>
      <c r="AC317" s="16"/>
      <c r="AD317" s="16"/>
      <c r="AE317" s="16"/>
      <c r="AT317" s="294" t="s">
        <v>446</v>
      </c>
      <c r="AU317" s="294" t="s">
        <v>85</v>
      </c>
      <c r="AV317" s="16" t="s">
        <v>360</v>
      </c>
      <c r="AW317" s="16" t="s">
        <v>32</v>
      </c>
      <c r="AX317" s="16" t="s">
        <v>83</v>
      </c>
      <c r="AY317" s="294" t="s">
        <v>342</v>
      </c>
    </row>
    <row r="318" s="2" customFormat="1" ht="16.5" customHeight="1">
      <c r="A318" s="39"/>
      <c r="B318" s="40"/>
      <c r="C318" s="227" t="s">
        <v>692</v>
      </c>
      <c r="D318" s="227" t="s">
        <v>343</v>
      </c>
      <c r="E318" s="228" t="s">
        <v>693</v>
      </c>
      <c r="F318" s="229" t="s">
        <v>694</v>
      </c>
      <c r="G318" s="230" t="s">
        <v>473</v>
      </c>
      <c r="H318" s="231">
        <v>180</v>
      </c>
      <c r="I318" s="232"/>
      <c r="J318" s="233">
        <f>ROUND(I318*H318,2)</f>
        <v>0</v>
      </c>
      <c r="K318" s="229" t="s">
        <v>443</v>
      </c>
      <c r="L318" s="45"/>
      <c r="M318" s="234" t="s">
        <v>1</v>
      </c>
      <c r="N318" s="235" t="s">
        <v>41</v>
      </c>
      <c r="O318" s="92"/>
      <c r="P318" s="236">
        <f>O318*H318</f>
        <v>0</v>
      </c>
      <c r="Q318" s="236">
        <v>0</v>
      </c>
      <c r="R318" s="236">
        <f>Q318*H318</f>
        <v>0</v>
      </c>
      <c r="S318" s="236">
        <v>0</v>
      </c>
      <c r="T318" s="237">
        <f>S318*H318</f>
        <v>0</v>
      </c>
      <c r="U318" s="39"/>
      <c r="V318" s="39"/>
      <c r="W318" s="39"/>
      <c r="X318" s="39"/>
      <c r="Y318" s="39"/>
      <c r="Z318" s="39"/>
      <c r="AA318" s="39"/>
      <c r="AB318" s="39"/>
      <c r="AC318" s="39"/>
      <c r="AD318" s="39"/>
      <c r="AE318" s="39"/>
      <c r="AR318" s="238" t="s">
        <v>360</v>
      </c>
      <c r="AT318" s="238" t="s">
        <v>343</v>
      </c>
      <c r="AU318" s="238" t="s">
        <v>85</v>
      </c>
      <c r="AY318" s="18" t="s">
        <v>342</v>
      </c>
      <c r="BE318" s="239">
        <f>IF(N318="základní",J318,0)</f>
        <v>0</v>
      </c>
      <c r="BF318" s="239">
        <f>IF(N318="snížená",J318,0)</f>
        <v>0</v>
      </c>
      <c r="BG318" s="239">
        <f>IF(N318="zákl. přenesená",J318,0)</f>
        <v>0</v>
      </c>
      <c r="BH318" s="239">
        <f>IF(N318="sníž. přenesená",J318,0)</f>
        <v>0</v>
      </c>
      <c r="BI318" s="239">
        <f>IF(N318="nulová",J318,0)</f>
        <v>0</v>
      </c>
      <c r="BJ318" s="18" t="s">
        <v>83</v>
      </c>
      <c r="BK318" s="239">
        <f>ROUND(I318*H318,2)</f>
        <v>0</v>
      </c>
      <c r="BL318" s="18" t="s">
        <v>360</v>
      </c>
      <c r="BM318" s="238" t="s">
        <v>695</v>
      </c>
    </row>
    <row r="319" s="2" customFormat="1">
      <c r="A319" s="39"/>
      <c r="B319" s="40"/>
      <c r="C319" s="41"/>
      <c r="D319" s="240" t="s">
        <v>349</v>
      </c>
      <c r="E319" s="41"/>
      <c r="F319" s="241" t="s">
        <v>696</v>
      </c>
      <c r="G319" s="41"/>
      <c r="H319" s="41"/>
      <c r="I319" s="242"/>
      <c r="J319" s="41"/>
      <c r="K319" s="41"/>
      <c r="L319" s="45"/>
      <c r="M319" s="243"/>
      <c r="N319" s="244"/>
      <c r="O319" s="92"/>
      <c r="P319" s="92"/>
      <c r="Q319" s="92"/>
      <c r="R319" s="92"/>
      <c r="S319" s="92"/>
      <c r="T319" s="93"/>
      <c r="U319" s="39"/>
      <c r="V319" s="39"/>
      <c r="W319" s="39"/>
      <c r="X319" s="39"/>
      <c r="Y319" s="39"/>
      <c r="Z319" s="39"/>
      <c r="AA319" s="39"/>
      <c r="AB319" s="39"/>
      <c r="AC319" s="39"/>
      <c r="AD319" s="39"/>
      <c r="AE319" s="39"/>
      <c r="AT319" s="18" t="s">
        <v>349</v>
      </c>
      <c r="AU319" s="18" t="s">
        <v>85</v>
      </c>
    </row>
    <row r="320" s="14" customFormat="1">
      <c r="A320" s="14"/>
      <c r="B320" s="263"/>
      <c r="C320" s="264"/>
      <c r="D320" s="240" t="s">
        <v>446</v>
      </c>
      <c r="E320" s="265" t="s">
        <v>1</v>
      </c>
      <c r="F320" s="266" t="s">
        <v>697</v>
      </c>
      <c r="G320" s="264"/>
      <c r="H320" s="265" t="s">
        <v>1</v>
      </c>
      <c r="I320" s="267"/>
      <c r="J320" s="264"/>
      <c r="K320" s="264"/>
      <c r="L320" s="268"/>
      <c r="M320" s="269"/>
      <c r="N320" s="270"/>
      <c r="O320" s="270"/>
      <c r="P320" s="270"/>
      <c r="Q320" s="270"/>
      <c r="R320" s="270"/>
      <c r="S320" s="270"/>
      <c r="T320" s="271"/>
      <c r="U320" s="14"/>
      <c r="V320" s="14"/>
      <c r="W320" s="14"/>
      <c r="X320" s="14"/>
      <c r="Y320" s="14"/>
      <c r="Z320" s="14"/>
      <c r="AA320" s="14"/>
      <c r="AB320" s="14"/>
      <c r="AC320" s="14"/>
      <c r="AD320" s="14"/>
      <c r="AE320" s="14"/>
      <c r="AT320" s="272" t="s">
        <v>446</v>
      </c>
      <c r="AU320" s="272" t="s">
        <v>85</v>
      </c>
      <c r="AV320" s="14" t="s">
        <v>83</v>
      </c>
      <c r="AW320" s="14" t="s">
        <v>32</v>
      </c>
      <c r="AX320" s="14" t="s">
        <v>76</v>
      </c>
      <c r="AY320" s="272" t="s">
        <v>342</v>
      </c>
    </row>
    <row r="321" s="14" customFormat="1">
      <c r="A321" s="14"/>
      <c r="B321" s="263"/>
      <c r="C321" s="264"/>
      <c r="D321" s="240" t="s">
        <v>446</v>
      </c>
      <c r="E321" s="265" t="s">
        <v>1</v>
      </c>
      <c r="F321" s="266" t="s">
        <v>698</v>
      </c>
      <c r="G321" s="264"/>
      <c r="H321" s="265" t="s">
        <v>1</v>
      </c>
      <c r="I321" s="267"/>
      <c r="J321" s="264"/>
      <c r="K321" s="264"/>
      <c r="L321" s="268"/>
      <c r="M321" s="269"/>
      <c r="N321" s="270"/>
      <c r="O321" s="270"/>
      <c r="P321" s="270"/>
      <c r="Q321" s="270"/>
      <c r="R321" s="270"/>
      <c r="S321" s="270"/>
      <c r="T321" s="271"/>
      <c r="U321" s="14"/>
      <c r="V321" s="14"/>
      <c r="W321" s="14"/>
      <c r="X321" s="14"/>
      <c r="Y321" s="14"/>
      <c r="Z321" s="14"/>
      <c r="AA321" s="14"/>
      <c r="AB321" s="14"/>
      <c r="AC321" s="14"/>
      <c r="AD321" s="14"/>
      <c r="AE321" s="14"/>
      <c r="AT321" s="272" t="s">
        <v>446</v>
      </c>
      <c r="AU321" s="272" t="s">
        <v>85</v>
      </c>
      <c r="AV321" s="14" t="s">
        <v>83</v>
      </c>
      <c r="AW321" s="14" t="s">
        <v>32</v>
      </c>
      <c r="AX321" s="14" t="s">
        <v>76</v>
      </c>
      <c r="AY321" s="272" t="s">
        <v>342</v>
      </c>
    </row>
    <row r="322" s="13" customFormat="1">
      <c r="A322" s="13"/>
      <c r="B322" s="252"/>
      <c r="C322" s="253"/>
      <c r="D322" s="240" t="s">
        <v>446</v>
      </c>
      <c r="E322" s="254" t="s">
        <v>1</v>
      </c>
      <c r="F322" s="255" t="s">
        <v>661</v>
      </c>
      <c r="G322" s="253"/>
      <c r="H322" s="256">
        <v>100</v>
      </c>
      <c r="I322" s="257"/>
      <c r="J322" s="253"/>
      <c r="K322" s="253"/>
      <c r="L322" s="258"/>
      <c r="M322" s="259"/>
      <c r="N322" s="260"/>
      <c r="O322" s="260"/>
      <c r="P322" s="260"/>
      <c r="Q322" s="260"/>
      <c r="R322" s="260"/>
      <c r="S322" s="260"/>
      <c r="T322" s="261"/>
      <c r="U322" s="13"/>
      <c r="V322" s="13"/>
      <c r="W322" s="13"/>
      <c r="X322" s="13"/>
      <c r="Y322" s="13"/>
      <c r="Z322" s="13"/>
      <c r="AA322" s="13"/>
      <c r="AB322" s="13"/>
      <c r="AC322" s="13"/>
      <c r="AD322" s="13"/>
      <c r="AE322" s="13"/>
      <c r="AT322" s="262" t="s">
        <v>446</v>
      </c>
      <c r="AU322" s="262" t="s">
        <v>85</v>
      </c>
      <c r="AV322" s="13" t="s">
        <v>85</v>
      </c>
      <c r="AW322" s="13" t="s">
        <v>32</v>
      </c>
      <c r="AX322" s="13" t="s">
        <v>76</v>
      </c>
      <c r="AY322" s="262" t="s">
        <v>342</v>
      </c>
    </row>
    <row r="323" s="13" customFormat="1">
      <c r="A323" s="13"/>
      <c r="B323" s="252"/>
      <c r="C323" s="253"/>
      <c r="D323" s="240" t="s">
        <v>446</v>
      </c>
      <c r="E323" s="254" t="s">
        <v>1</v>
      </c>
      <c r="F323" s="255" t="s">
        <v>699</v>
      </c>
      <c r="G323" s="253"/>
      <c r="H323" s="256">
        <v>4</v>
      </c>
      <c r="I323" s="257"/>
      <c r="J323" s="253"/>
      <c r="K323" s="253"/>
      <c r="L323" s="258"/>
      <c r="M323" s="259"/>
      <c r="N323" s="260"/>
      <c r="O323" s="260"/>
      <c r="P323" s="260"/>
      <c r="Q323" s="260"/>
      <c r="R323" s="260"/>
      <c r="S323" s="260"/>
      <c r="T323" s="261"/>
      <c r="U323" s="13"/>
      <c r="V323" s="13"/>
      <c r="W323" s="13"/>
      <c r="X323" s="13"/>
      <c r="Y323" s="13"/>
      <c r="Z323" s="13"/>
      <c r="AA323" s="13"/>
      <c r="AB323" s="13"/>
      <c r="AC323" s="13"/>
      <c r="AD323" s="13"/>
      <c r="AE323" s="13"/>
      <c r="AT323" s="262" t="s">
        <v>446</v>
      </c>
      <c r="AU323" s="262" t="s">
        <v>85</v>
      </c>
      <c r="AV323" s="13" t="s">
        <v>85</v>
      </c>
      <c r="AW323" s="13" t="s">
        <v>32</v>
      </c>
      <c r="AX323" s="13" t="s">
        <v>76</v>
      </c>
      <c r="AY323" s="262" t="s">
        <v>342</v>
      </c>
    </row>
    <row r="324" s="15" customFormat="1">
      <c r="A324" s="15"/>
      <c r="B324" s="273"/>
      <c r="C324" s="274"/>
      <c r="D324" s="240" t="s">
        <v>446</v>
      </c>
      <c r="E324" s="275" t="s">
        <v>1</v>
      </c>
      <c r="F324" s="276" t="s">
        <v>492</v>
      </c>
      <c r="G324" s="274"/>
      <c r="H324" s="277">
        <v>104</v>
      </c>
      <c r="I324" s="278"/>
      <c r="J324" s="274"/>
      <c r="K324" s="274"/>
      <c r="L324" s="279"/>
      <c r="M324" s="280"/>
      <c r="N324" s="281"/>
      <c r="O324" s="281"/>
      <c r="P324" s="281"/>
      <c r="Q324" s="281"/>
      <c r="R324" s="281"/>
      <c r="S324" s="281"/>
      <c r="T324" s="282"/>
      <c r="U324" s="15"/>
      <c r="V324" s="15"/>
      <c r="W324" s="15"/>
      <c r="X324" s="15"/>
      <c r="Y324" s="15"/>
      <c r="Z324" s="15"/>
      <c r="AA324" s="15"/>
      <c r="AB324" s="15"/>
      <c r="AC324" s="15"/>
      <c r="AD324" s="15"/>
      <c r="AE324" s="15"/>
      <c r="AT324" s="283" t="s">
        <v>446</v>
      </c>
      <c r="AU324" s="283" t="s">
        <v>85</v>
      </c>
      <c r="AV324" s="15" t="s">
        <v>92</v>
      </c>
      <c r="AW324" s="15" t="s">
        <v>32</v>
      </c>
      <c r="AX324" s="15" t="s">
        <v>76</v>
      </c>
      <c r="AY324" s="283" t="s">
        <v>342</v>
      </c>
    </row>
    <row r="325" s="14" customFormat="1">
      <c r="A325" s="14"/>
      <c r="B325" s="263"/>
      <c r="C325" s="264"/>
      <c r="D325" s="240" t="s">
        <v>446</v>
      </c>
      <c r="E325" s="265" t="s">
        <v>1</v>
      </c>
      <c r="F325" s="266" t="s">
        <v>476</v>
      </c>
      <c r="G325" s="264"/>
      <c r="H325" s="265" t="s">
        <v>1</v>
      </c>
      <c r="I325" s="267"/>
      <c r="J325" s="264"/>
      <c r="K325" s="264"/>
      <c r="L325" s="268"/>
      <c r="M325" s="269"/>
      <c r="N325" s="270"/>
      <c r="O325" s="270"/>
      <c r="P325" s="270"/>
      <c r="Q325" s="270"/>
      <c r="R325" s="270"/>
      <c r="S325" s="270"/>
      <c r="T325" s="271"/>
      <c r="U325" s="14"/>
      <c r="V325" s="14"/>
      <c r="W325" s="14"/>
      <c r="X325" s="14"/>
      <c r="Y325" s="14"/>
      <c r="Z325" s="14"/>
      <c r="AA325" s="14"/>
      <c r="AB325" s="14"/>
      <c r="AC325" s="14"/>
      <c r="AD325" s="14"/>
      <c r="AE325" s="14"/>
      <c r="AT325" s="272" t="s">
        <v>446</v>
      </c>
      <c r="AU325" s="272" t="s">
        <v>85</v>
      </c>
      <c r="AV325" s="14" t="s">
        <v>83</v>
      </c>
      <c r="AW325" s="14" t="s">
        <v>32</v>
      </c>
      <c r="AX325" s="14" t="s">
        <v>76</v>
      </c>
      <c r="AY325" s="272" t="s">
        <v>342</v>
      </c>
    </row>
    <row r="326" s="13" customFormat="1">
      <c r="A326" s="13"/>
      <c r="B326" s="252"/>
      <c r="C326" s="253"/>
      <c r="D326" s="240" t="s">
        <v>446</v>
      </c>
      <c r="E326" s="254" t="s">
        <v>1</v>
      </c>
      <c r="F326" s="255" t="s">
        <v>477</v>
      </c>
      <c r="G326" s="253"/>
      <c r="H326" s="256">
        <v>76</v>
      </c>
      <c r="I326" s="257"/>
      <c r="J326" s="253"/>
      <c r="K326" s="253"/>
      <c r="L326" s="258"/>
      <c r="M326" s="259"/>
      <c r="N326" s="260"/>
      <c r="O326" s="260"/>
      <c r="P326" s="260"/>
      <c r="Q326" s="260"/>
      <c r="R326" s="260"/>
      <c r="S326" s="260"/>
      <c r="T326" s="261"/>
      <c r="U326" s="13"/>
      <c r="V326" s="13"/>
      <c r="W326" s="13"/>
      <c r="X326" s="13"/>
      <c r="Y326" s="13"/>
      <c r="Z326" s="13"/>
      <c r="AA326" s="13"/>
      <c r="AB326" s="13"/>
      <c r="AC326" s="13"/>
      <c r="AD326" s="13"/>
      <c r="AE326" s="13"/>
      <c r="AT326" s="262" t="s">
        <v>446</v>
      </c>
      <c r="AU326" s="262" t="s">
        <v>85</v>
      </c>
      <c r="AV326" s="13" t="s">
        <v>85</v>
      </c>
      <c r="AW326" s="13" t="s">
        <v>32</v>
      </c>
      <c r="AX326" s="13" t="s">
        <v>76</v>
      </c>
      <c r="AY326" s="262" t="s">
        <v>342</v>
      </c>
    </row>
    <row r="327" s="15" customFormat="1">
      <c r="A327" s="15"/>
      <c r="B327" s="273"/>
      <c r="C327" s="274"/>
      <c r="D327" s="240" t="s">
        <v>446</v>
      </c>
      <c r="E327" s="275" t="s">
        <v>1</v>
      </c>
      <c r="F327" s="276" t="s">
        <v>492</v>
      </c>
      <c r="G327" s="274"/>
      <c r="H327" s="277">
        <v>76</v>
      </c>
      <c r="I327" s="278"/>
      <c r="J327" s="274"/>
      <c r="K327" s="274"/>
      <c r="L327" s="279"/>
      <c r="M327" s="280"/>
      <c r="N327" s="281"/>
      <c r="O327" s="281"/>
      <c r="P327" s="281"/>
      <c r="Q327" s="281"/>
      <c r="R327" s="281"/>
      <c r="S327" s="281"/>
      <c r="T327" s="282"/>
      <c r="U327" s="15"/>
      <c r="V327" s="15"/>
      <c r="W327" s="15"/>
      <c r="X327" s="15"/>
      <c r="Y327" s="15"/>
      <c r="Z327" s="15"/>
      <c r="AA327" s="15"/>
      <c r="AB327" s="15"/>
      <c r="AC327" s="15"/>
      <c r="AD327" s="15"/>
      <c r="AE327" s="15"/>
      <c r="AT327" s="283" t="s">
        <v>446</v>
      </c>
      <c r="AU327" s="283" t="s">
        <v>85</v>
      </c>
      <c r="AV327" s="15" t="s">
        <v>92</v>
      </c>
      <c r="AW327" s="15" t="s">
        <v>32</v>
      </c>
      <c r="AX327" s="15" t="s">
        <v>76</v>
      </c>
      <c r="AY327" s="283" t="s">
        <v>342</v>
      </c>
    </row>
    <row r="328" s="16" customFormat="1">
      <c r="A328" s="16"/>
      <c r="B328" s="284"/>
      <c r="C328" s="285"/>
      <c r="D328" s="240" t="s">
        <v>446</v>
      </c>
      <c r="E328" s="286" t="s">
        <v>1</v>
      </c>
      <c r="F328" s="287" t="s">
        <v>500</v>
      </c>
      <c r="G328" s="285"/>
      <c r="H328" s="288">
        <v>180</v>
      </c>
      <c r="I328" s="289"/>
      <c r="J328" s="285"/>
      <c r="K328" s="285"/>
      <c r="L328" s="290"/>
      <c r="M328" s="291"/>
      <c r="N328" s="292"/>
      <c r="O328" s="292"/>
      <c r="P328" s="292"/>
      <c r="Q328" s="292"/>
      <c r="R328" s="292"/>
      <c r="S328" s="292"/>
      <c r="T328" s="293"/>
      <c r="U328" s="16"/>
      <c r="V328" s="16"/>
      <c r="W328" s="16"/>
      <c r="X328" s="16"/>
      <c r="Y328" s="16"/>
      <c r="Z328" s="16"/>
      <c r="AA328" s="16"/>
      <c r="AB328" s="16"/>
      <c r="AC328" s="16"/>
      <c r="AD328" s="16"/>
      <c r="AE328" s="16"/>
      <c r="AT328" s="294" t="s">
        <v>446</v>
      </c>
      <c r="AU328" s="294" t="s">
        <v>85</v>
      </c>
      <c r="AV328" s="16" t="s">
        <v>360</v>
      </c>
      <c r="AW328" s="16" t="s">
        <v>32</v>
      </c>
      <c r="AX328" s="16" t="s">
        <v>83</v>
      </c>
      <c r="AY328" s="294" t="s">
        <v>342</v>
      </c>
    </row>
    <row r="329" s="2" customFormat="1" ht="16.5" customHeight="1">
      <c r="A329" s="39"/>
      <c r="B329" s="40"/>
      <c r="C329" s="227" t="s">
        <v>700</v>
      </c>
      <c r="D329" s="227" t="s">
        <v>343</v>
      </c>
      <c r="E329" s="228" t="s">
        <v>701</v>
      </c>
      <c r="F329" s="229" t="s">
        <v>702</v>
      </c>
      <c r="G329" s="230" t="s">
        <v>473</v>
      </c>
      <c r="H329" s="231">
        <v>6354</v>
      </c>
      <c r="I329" s="232"/>
      <c r="J329" s="233">
        <f>ROUND(I329*H329,2)</f>
        <v>0</v>
      </c>
      <c r="K329" s="229" t="s">
        <v>443</v>
      </c>
      <c r="L329" s="45"/>
      <c r="M329" s="234" t="s">
        <v>1</v>
      </c>
      <c r="N329" s="235" t="s">
        <v>41</v>
      </c>
      <c r="O329" s="92"/>
      <c r="P329" s="236">
        <f>O329*H329</f>
        <v>0</v>
      </c>
      <c r="Q329" s="236">
        <v>0</v>
      </c>
      <c r="R329" s="236">
        <f>Q329*H329</f>
        <v>0</v>
      </c>
      <c r="S329" s="236">
        <v>0</v>
      </c>
      <c r="T329" s="237">
        <f>S329*H329</f>
        <v>0</v>
      </c>
      <c r="U329" s="39"/>
      <c r="V329" s="39"/>
      <c r="W329" s="39"/>
      <c r="X329" s="39"/>
      <c r="Y329" s="39"/>
      <c r="Z329" s="39"/>
      <c r="AA329" s="39"/>
      <c r="AB329" s="39"/>
      <c r="AC329" s="39"/>
      <c r="AD329" s="39"/>
      <c r="AE329" s="39"/>
      <c r="AR329" s="238" t="s">
        <v>360</v>
      </c>
      <c r="AT329" s="238" t="s">
        <v>343</v>
      </c>
      <c r="AU329" s="238" t="s">
        <v>85</v>
      </c>
      <c r="AY329" s="18" t="s">
        <v>342</v>
      </c>
      <c r="BE329" s="239">
        <f>IF(N329="základní",J329,0)</f>
        <v>0</v>
      </c>
      <c r="BF329" s="239">
        <f>IF(N329="snížená",J329,0)</f>
        <v>0</v>
      </c>
      <c r="BG329" s="239">
        <f>IF(N329="zákl. přenesená",J329,0)</f>
        <v>0</v>
      </c>
      <c r="BH329" s="239">
        <f>IF(N329="sníž. přenesená",J329,0)</f>
        <v>0</v>
      </c>
      <c r="BI329" s="239">
        <f>IF(N329="nulová",J329,0)</f>
        <v>0</v>
      </c>
      <c r="BJ329" s="18" t="s">
        <v>83</v>
      </c>
      <c r="BK329" s="239">
        <f>ROUND(I329*H329,2)</f>
        <v>0</v>
      </c>
      <c r="BL329" s="18" t="s">
        <v>360</v>
      </c>
      <c r="BM329" s="238" t="s">
        <v>703</v>
      </c>
    </row>
    <row r="330" s="2" customFormat="1">
      <c r="A330" s="39"/>
      <c r="B330" s="40"/>
      <c r="C330" s="41"/>
      <c r="D330" s="240" t="s">
        <v>349</v>
      </c>
      <c r="E330" s="41"/>
      <c r="F330" s="241" t="s">
        <v>704</v>
      </c>
      <c r="G330" s="41"/>
      <c r="H330" s="41"/>
      <c r="I330" s="242"/>
      <c r="J330" s="41"/>
      <c r="K330" s="41"/>
      <c r="L330" s="45"/>
      <c r="M330" s="243"/>
      <c r="N330" s="244"/>
      <c r="O330" s="92"/>
      <c r="P330" s="92"/>
      <c r="Q330" s="92"/>
      <c r="R330" s="92"/>
      <c r="S330" s="92"/>
      <c r="T330" s="93"/>
      <c r="U330" s="39"/>
      <c r="V330" s="39"/>
      <c r="W330" s="39"/>
      <c r="X330" s="39"/>
      <c r="Y330" s="39"/>
      <c r="Z330" s="39"/>
      <c r="AA330" s="39"/>
      <c r="AB330" s="39"/>
      <c r="AC330" s="39"/>
      <c r="AD330" s="39"/>
      <c r="AE330" s="39"/>
      <c r="AT330" s="18" t="s">
        <v>349</v>
      </c>
      <c r="AU330" s="18" t="s">
        <v>85</v>
      </c>
    </row>
    <row r="331" s="14" customFormat="1">
      <c r="A331" s="14"/>
      <c r="B331" s="263"/>
      <c r="C331" s="264"/>
      <c r="D331" s="240" t="s">
        <v>446</v>
      </c>
      <c r="E331" s="265" t="s">
        <v>1</v>
      </c>
      <c r="F331" s="266" t="s">
        <v>705</v>
      </c>
      <c r="G331" s="264"/>
      <c r="H331" s="265" t="s">
        <v>1</v>
      </c>
      <c r="I331" s="267"/>
      <c r="J331" s="264"/>
      <c r="K331" s="264"/>
      <c r="L331" s="268"/>
      <c r="M331" s="269"/>
      <c r="N331" s="270"/>
      <c r="O331" s="270"/>
      <c r="P331" s="270"/>
      <c r="Q331" s="270"/>
      <c r="R331" s="270"/>
      <c r="S331" s="270"/>
      <c r="T331" s="271"/>
      <c r="U331" s="14"/>
      <c r="V331" s="14"/>
      <c r="W331" s="14"/>
      <c r="X331" s="14"/>
      <c r="Y331" s="14"/>
      <c r="Z331" s="14"/>
      <c r="AA331" s="14"/>
      <c r="AB331" s="14"/>
      <c r="AC331" s="14"/>
      <c r="AD331" s="14"/>
      <c r="AE331" s="14"/>
      <c r="AT331" s="272" t="s">
        <v>446</v>
      </c>
      <c r="AU331" s="272" t="s">
        <v>85</v>
      </c>
      <c r="AV331" s="14" t="s">
        <v>83</v>
      </c>
      <c r="AW331" s="14" t="s">
        <v>32</v>
      </c>
      <c r="AX331" s="14" t="s">
        <v>76</v>
      </c>
      <c r="AY331" s="272" t="s">
        <v>342</v>
      </c>
    </row>
    <row r="332" s="13" customFormat="1">
      <c r="A332" s="13"/>
      <c r="B332" s="252"/>
      <c r="C332" s="253"/>
      <c r="D332" s="240" t="s">
        <v>446</v>
      </c>
      <c r="E332" s="254" t="s">
        <v>1</v>
      </c>
      <c r="F332" s="255" t="s">
        <v>706</v>
      </c>
      <c r="G332" s="253"/>
      <c r="H332" s="256">
        <v>5726</v>
      </c>
      <c r="I332" s="257"/>
      <c r="J332" s="253"/>
      <c r="K332" s="253"/>
      <c r="L332" s="258"/>
      <c r="M332" s="259"/>
      <c r="N332" s="260"/>
      <c r="O332" s="260"/>
      <c r="P332" s="260"/>
      <c r="Q332" s="260"/>
      <c r="R332" s="260"/>
      <c r="S332" s="260"/>
      <c r="T332" s="261"/>
      <c r="U332" s="13"/>
      <c r="V332" s="13"/>
      <c r="W332" s="13"/>
      <c r="X332" s="13"/>
      <c r="Y332" s="13"/>
      <c r="Z332" s="13"/>
      <c r="AA332" s="13"/>
      <c r="AB332" s="13"/>
      <c r="AC332" s="13"/>
      <c r="AD332" s="13"/>
      <c r="AE332" s="13"/>
      <c r="AT332" s="262" t="s">
        <v>446</v>
      </c>
      <c r="AU332" s="262" t="s">
        <v>85</v>
      </c>
      <c r="AV332" s="13" t="s">
        <v>85</v>
      </c>
      <c r="AW332" s="13" t="s">
        <v>32</v>
      </c>
      <c r="AX332" s="13" t="s">
        <v>76</v>
      </c>
      <c r="AY332" s="262" t="s">
        <v>342</v>
      </c>
    </row>
    <row r="333" s="13" customFormat="1">
      <c r="A333" s="13"/>
      <c r="B333" s="252"/>
      <c r="C333" s="253"/>
      <c r="D333" s="240" t="s">
        <v>446</v>
      </c>
      <c r="E333" s="254" t="s">
        <v>1</v>
      </c>
      <c r="F333" s="255" t="s">
        <v>707</v>
      </c>
      <c r="G333" s="253"/>
      <c r="H333" s="256">
        <v>234</v>
      </c>
      <c r="I333" s="257"/>
      <c r="J333" s="253"/>
      <c r="K333" s="253"/>
      <c r="L333" s="258"/>
      <c r="M333" s="259"/>
      <c r="N333" s="260"/>
      <c r="O333" s="260"/>
      <c r="P333" s="260"/>
      <c r="Q333" s="260"/>
      <c r="R333" s="260"/>
      <c r="S333" s="260"/>
      <c r="T333" s="261"/>
      <c r="U333" s="13"/>
      <c r="V333" s="13"/>
      <c r="W333" s="13"/>
      <c r="X333" s="13"/>
      <c r="Y333" s="13"/>
      <c r="Z333" s="13"/>
      <c r="AA333" s="13"/>
      <c r="AB333" s="13"/>
      <c r="AC333" s="13"/>
      <c r="AD333" s="13"/>
      <c r="AE333" s="13"/>
      <c r="AT333" s="262" t="s">
        <v>446</v>
      </c>
      <c r="AU333" s="262" t="s">
        <v>85</v>
      </c>
      <c r="AV333" s="13" t="s">
        <v>85</v>
      </c>
      <c r="AW333" s="13" t="s">
        <v>32</v>
      </c>
      <c r="AX333" s="13" t="s">
        <v>76</v>
      </c>
      <c r="AY333" s="262" t="s">
        <v>342</v>
      </c>
    </row>
    <row r="334" s="13" customFormat="1">
      <c r="A334" s="13"/>
      <c r="B334" s="252"/>
      <c r="C334" s="253"/>
      <c r="D334" s="240" t="s">
        <v>446</v>
      </c>
      <c r="E334" s="254" t="s">
        <v>1</v>
      </c>
      <c r="F334" s="255" t="s">
        <v>708</v>
      </c>
      <c r="G334" s="253"/>
      <c r="H334" s="256">
        <v>364</v>
      </c>
      <c r="I334" s="257"/>
      <c r="J334" s="253"/>
      <c r="K334" s="253"/>
      <c r="L334" s="258"/>
      <c r="M334" s="259"/>
      <c r="N334" s="260"/>
      <c r="O334" s="260"/>
      <c r="P334" s="260"/>
      <c r="Q334" s="260"/>
      <c r="R334" s="260"/>
      <c r="S334" s="260"/>
      <c r="T334" s="261"/>
      <c r="U334" s="13"/>
      <c r="V334" s="13"/>
      <c r="W334" s="13"/>
      <c r="X334" s="13"/>
      <c r="Y334" s="13"/>
      <c r="Z334" s="13"/>
      <c r="AA334" s="13"/>
      <c r="AB334" s="13"/>
      <c r="AC334" s="13"/>
      <c r="AD334" s="13"/>
      <c r="AE334" s="13"/>
      <c r="AT334" s="262" t="s">
        <v>446</v>
      </c>
      <c r="AU334" s="262" t="s">
        <v>85</v>
      </c>
      <c r="AV334" s="13" t="s">
        <v>85</v>
      </c>
      <c r="AW334" s="13" t="s">
        <v>32</v>
      </c>
      <c r="AX334" s="13" t="s">
        <v>76</v>
      </c>
      <c r="AY334" s="262" t="s">
        <v>342</v>
      </c>
    </row>
    <row r="335" s="13" customFormat="1">
      <c r="A335" s="13"/>
      <c r="B335" s="252"/>
      <c r="C335" s="253"/>
      <c r="D335" s="240" t="s">
        <v>446</v>
      </c>
      <c r="E335" s="254" t="s">
        <v>1</v>
      </c>
      <c r="F335" s="255" t="s">
        <v>709</v>
      </c>
      <c r="G335" s="253"/>
      <c r="H335" s="256">
        <v>30</v>
      </c>
      <c r="I335" s="257"/>
      <c r="J335" s="253"/>
      <c r="K335" s="253"/>
      <c r="L335" s="258"/>
      <c r="M335" s="259"/>
      <c r="N335" s="260"/>
      <c r="O335" s="260"/>
      <c r="P335" s="260"/>
      <c r="Q335" s="260"/>
      <c r="R335" s="260"/>
      <c r="S335" s="260"/>
      <c r="T335" s="261"/>
      <c r="U335" s="13"/>
      <c r="V335" s="13"/>
      <c r="W335" s="13"/>
      <c r="X335" s="13"/>
      <c r="Y335" s="13"/>
      <c r="Z335" s="13"/>
      <c r="AA335" s="13"/>
      <c r="AB335" s="13"/>
      <c r="AC335" s="13"/>
      <c r="AD335" s="13"/>
      <c r="AE335" s="13"/>
      <c r="AT335" s="262" t="s">
        <v>446</v>
      </c>
      <c r="AU335" s="262" t="s">
        <v>85</v>
      </c>
      <c r="AV335" s="13" t="s">
        <v>85</v>
      </c>
      <c r="AW335" s="13" t="s">
        <v>32</v>
      </c>
      <c r="AX335" s="13" t="s">
        <v>76</v>
      </c>
      <c r="AY335" s="262" t="s">
        <v>342</v>
      </c>
    </row>
    <row r="336" s="16" customFormat="1">
      <c r="A336" s="16"/>
      <c r="B336" s="284"/>
      <c r="C336" s="285"/>
      <c r="D336" s="240" t="s">
        <v>446</v>
      </c>
      <c r="E336" s="286" t="s">
        <v>1</v>
      </c>
      <c r="F336" s="287" t="s">
        <v>500</v>
      </c>
      <c r="G336" s="285"/>
      <c r="H336" s="288">
        <v>6354</v>
      </c>
      <c r="I336" s="289"/>
      <c r="J336" s="285"/>
      <c r="K336" s="285"/>
      <c r="L336" s="290"/>
      <c r="M336" s="291"/>
      <c r="N336" s="292"/>
      <c r="O336" s="292"/>
      <c r="P336" s="292"/>
      <c r="Q336" s="292"/>
      <c r="R336" s="292"/>
      <c r="S336" s="292"/>
      <c r="T336" s="293"/>
      <c r="U336" s="16"/>
      <c r="V336" s="16"/>
      <c r="W336" s="16"/>
      <c r="X336" s="16"/>
      <c r="Y336" s="16"/>
      <c r="Z336" s="16"/>
      <c r="AA336" s="16"/>
      <c r="AB336" s="16"/>
      <c r="AC336" s="16"/>
      <c r="AD336" s="16"/>
      <c r="AE336" s="16"/>
      <c r="AT336" s="294" t="s">
        <v>446</v>
      </c>
      <c r="AU336" s="294" t="s">
        <v>85</v>
      </c>
      <c r="AV336" s="16" t="s">
        <v>360</v>
      </c>
      <c r="AW336" s="16" t="s">
        <v>32</v>
      </c>
      <c r="AX336" s="16" t="s">
        <v>83</v>
      </c>
      <c r="AY336" s="294" t="s">
        <v>342</v>
      </c>
    </row>
    <row r="337" s="2" customFormat="1" ht="16.5" customHeight="1">
      <c r="A337" s="39"/>
      <c r="B337" s="40"/>
      <c r="C337" s="227" t="s">
        <v>710</v>
      </c>
      <c r="D337" s="227" t="s">
        <v>343</v>
      </c>
      <c r="E337" s="228" t="s">
        <v>711</v>
      </c>
      <c r="F337" s="229" t="s">
        <v>712</v>
      </c>
      <c r="G337" s="230" t="s">
        <v>473</v>
      </c>
      <c r="H337" s="231">
        <v>621</v>
      </c>
      <c r="I337" s="232"/>
      <c r="J337" s="233">
        <f>ROUND(I337*H337,2)</f>
        <v>0</v>
      </c>
      <c r="K337" s="229" t="s">
        <v>443</v>
      </c>
      <c r="L337" s="45"/>
      <c r="M337" s="234" t="s">
        <v>1</v>
      </c>
      <c r="N337" s="235" t="s">
        <v>41</v>
      </c>
      <c r="O337" s="92"/>
      <c r="P337" s="236">
        <f>O337*H337</f>
        <v>0</v>
      </c>
      <c r="Q337" s="236">
        <v>0</v>
      </c>
      <c r="R337" s="236">
        <f>Q337*H337</f>
        <v>0</v>
      </c>
      <c r="S337" s="236">
        <v>0</v>
      </c>
      <c r="T337" s="237">
        <f>S337*H337</f>
        <v>0</v>
      </c>
      <c r="U337" s="39"/>
      <c r="V337" s="39"/>
      <c r="W337" s="39"/>
      <c r="X337" s="39"/>
      <c r="Y337" s="39"/>
      <c r="Z337" s="39"/>
      <c r="AA337" s="39"/>
      <c r="AB337" s="39"/>
      <c r="AC337" s="39"/>
      <c r="AD337" s="39"/>
      <c r="AE337" s="39"/>
      <c r="AR337" s="238" t="s">
        <v>360</v>
      </c>
      <c r="AT337" s="238" t="s">
        <v>343</v>
      </c>
      <c r="AU337" s="238" t="s">
        <v>85</v>
      </c>
      <c r="AY337" s="18" t="s">
        <v>342</v>
      </c>
      <c r="BE337" s="239">
        <f>IF(N337="základní",J337,0)</f>
        <v>0</v>
      </c>
      <c r="BF337" s="239">
        <f>IF(N337="snížená",J337,0)</f>
        <v>0</v>
      </c>
      <c r="BG337" s="239">
        <f>IF(N337="zákl. přenesená",J337,0)</f>
        <v>0</v>
      </c>
      <c r="BH337" s="239">
        <f>IF(N337="sníž. přenesená",J337,0)</f>
        <v>0</v>
      </c>
      <c r="BI337" s="239">
        <f>IF(N337="nulová",J337,0)</f>
        <v>0</v>
      </c>
      <c r="BJ337" s="18" t="s">
        <v>83</v>
      </c>
      <c r="BK337" s="239">
        <f>ROUND(I337*H337,2)</f>
        <v>0</v>
      </c>
      <c r="BL337" s="18" t="s">
        <v>360</v>
      </c>
      <c r="BM337" s="238" t="s">
        <v>713</v>
      </c>
    </row>
    <row r="338" s="2" customFormat="1">
      <c r="A338" s="39"/>
      <c r="B338" s="40"/>
      <c r="C338" s="41"/>
      <c r="D338" s="240" t="s">
        <v>349</v>
      </c>
      <c r="E338" s="41"/>
      <c r="F338" s="241" t="s">
        <v>714</v>
      </c>
      <c r="G338" s="41"/>
      <c r="H338" s="41"/>
      <c r="I338" s="242"/>
      <c r="J338" s="41"/>
      <c r="K338" s="41"/>
      <c r="L338" s="45"/>
      <c r="M338" s="243"/>
      <c r="N338" s="244"/>
      <c r="O338" s="92"/>
      <c r="P338" s="92"/>
      <c r="Q338" s="92"/>
      <c r="R338" s="92"/>
      <c r="S338" s="92"/>
      <c r="T338" s="93"/>
      <c r="U338" s="39"/>
      <c r="V338" s="39"/>
      <c r="W338" s="39"/>
      <c r="X338" s="39"/>
      <c r="Y338" s="39"/>
      <c r="Z338" s="39"/>
      <c r="AA338" s="39"/>
      <c r="AB338" s="39"/>
      <c r="AC338" s="39"/>
      <c r="AD338" s="39"/>
      <c r="AE338" s="39"/>
      <c r="AT338" s="18" t="s">
        <v>349</v>
      </c>
      <c r="AU338" s="18" t="s">
        <v>85</v>
      </c>
    </row>
    <row r="339" s="13" customFormat="1">
      <c r="A339" s="13"/>
      <c r="B339" s="252"/>
      <c r="C339" s="253"/>
      <c r="D339" s="240" t="s">
        <v>446</v>
      </c>
      <c r="E339" s="254" t="s">
        <v>1</v>
      </c>
      <c r="F339" s="255" t="s">
        <v>715</v>
      </c>
      <c r="G339" s="253"/>
      <c r="H339" s="256">
        <v>243</v>
      </c>
      <c r="I339" s="257"/>
      <c r="J339" s="253"/>
      <c r="K339" s="253"/>
      <c r="L339" s="258"/>
      <c r="M339" s="259"/>
      <c r="N339" s="260"/>
      <c r="O339" s="260"/>
      <c r="P339" s="260"/>
      <c r="Q339" s="260"/>
      <c r="R339" s="260"/>
      <c r="S339" s="260"/>
      <c r="T339" s="261"/>
      <c r="U339" s="13"/>
      <c r="V339" s="13"/>
      <c r="W339" s="13"/>
      <c r="X339" s="13"/>
      <c r="Y339" s="13"/>
      <c r="Z339" s="13"/>
      <c r="AA339" s="13"/>
      <c r="AB339" s="13"/>
      <c r="AC339" s="13"/>
      <c r="AD339" s="13"/>
      <c r="AE339" s="13"/>
      <c r="AT339" s="262" t="s">
        <v>446</v>
      </c>
      <c r="AU339" s="262" t="s">
        <v>85</v>
      </c>
      <c r="AV339" s="13" t="s">
        <v>85</v>
      </c>
      <c r="AW339" s="13" t="s">
        <v>32</v>
      </c>
      <c r="AX339" s="13" t="s">
        <v>76</v>
      </c>
      <c r="AY339" s="262" t="s">
        <v>342</v>
      </c>
    </row>
    <row r="340" s="13" customFormat="1">
      <c r="A340" s="13"/>
      <c r="B340" s="252"/>
      <c r="C340" s="253"/>
      <c r="D340" s="240" t="s">
        <v>446</v>
      </c>
      <c r="E340" s="254" t="s">
        <v>1</v>
      </c>
      <c r="F340" s="255" t="s">
        <v>716</v>
      </c>
      <c r="G340" s="253"/>
      <c r="H340" s="256">
        <v>378</v>
      </c>
      <c r="I340" s="257"/>
      <c r="J340" s="253"/>
      <c r="K340" s="253"/>
      <c r="L340" s="258"/>
      <c r="M340" s="259"/>
      <c r="N340" s="260"/>
      <c r="O340" s="260"/>
      <c r="P340" s="260"/>
      <c r="Q340" s="260"/>
      <c r="R340" s="260"/>
      <c r="S340" s="260"/>
      <c r="T340" s="261"/>
      <c r="U340" s="13"/>
      <c r="V340" s="13"/>
      <c r="W340" s="13"/>
      <c r="X340" s="13"/>
      <c r="Y340" s="13"/>
      <c r="Z340" s="13"/>
      <c r="AA340" s="13"/>
      <c r="AB340" s="13"/>
      <c r="AC340" s="13"/>
      <c r="AD340" s="13"/>
      <c r="AE340" s="13"/>
      <c r="AT340" s="262" t="s">
        <v>446</v>
      </c>
      <c r="AU340" s="262" t="s">
        <v>85</v>
      </c>
      <c r="AV340" s="13" t="s">
        <v>85</v>
      </c>
      <c r="AW340" s="13" t="s">
        <v>32</v>
      </c>
      <c r="AX340" s="13" t="s">
        <v>76</v>
      </c>
      <c r="AY340" s="262" t="s">
        <v>342</v>
      </c>
    </row>
    <row r="341" s="16" customFormat="1">
      <c r="A341" s="16"/>
      <c r="B341" s="284"/>
      <c r="C341" s="285"/>
      <c r="D341" s="240" t="s">
        <v>446</v>
      </c>
      <c r="E341" s="286" t="s">
        <v>1</v>
      </c>
      <c r="F341" s="287" t="s">
        <v>500</v>
      </c>
      <c r="G341" s="285"/>
      <c r="H341" s="288">
        <v>621</v>
      </c>
      <c r="I341" s="289"/>
      <c r="J341" s="285"/>
      <c r="K341" s="285"/>
      <c r="L341" s="290"/>
      <c r="M341" s="291"/>
      <c r="N341" s="292"/>
      <c r="O341" s="292"/>
      <c r="P341" s="292"/>
      <c r="Q341" s="292"/>
      <c r="R341" s="292"/>
      <c r="S341" s="292"/>
      <c r="T341" s="293"/>
      <c r="U341" s="16"/>
      <c r="V341" s="16"/>
      <c r="W341" s="16"/>
      <c r="X341" s="16"/>
      <c r="Y341" s="16"/>
      <c r="Z341" s="16"/>
      <c r="AA341" s="16"/>
      <c r="AB341" s="16"/>
      <c r="AC341" s="16"/>
      <c r="AD341" s="16"/>
      <c r="AE341" s="16"/>
      <c r="AT341" s="294" t="s">
        <v>446</v>
      </c>
      <c r="AU341" s="294" t="s">
        <v>85</v>
      </c>
      <c r="AV341" s="16" t="s">
        <v>360</v>
      </c>
      <c r="AW341" s="16" t="s">
        <v>32</v>
      </c>
      <c r="AX341" s="16" t="s">
        <v>83</v>
      </c>
      <c r="AY341" s="294" t="s">
        <v>342</v>
      </c>
    </row>
    <row r="342" s="2" customFormat="1" ht="16.5" customHeight="1">
      <c r="A342" s="39"/>
      <c r="B342" s="40"/>
      <c r="C342" s="227" t="s">
        <v>717</v>
      </c>
      <c r="D342" s="227" t="s">
        <v>343</v>
      </c>
      <c r="E342" s="228" t="s">
        <v>718</v>
      </c>
      <c r="F342" s="229" t="s">
        <v>719</v>
      </c>
      <c r="G342" s="230" t="s">
        <v>473</v>
      </c>
      <c r="H342" s="231">
        <v>6021</v>
      </c>
      <c r="I342" s="232"/>
      <c r="J342" s="233">
        <f>ROUND(I342*H342,2)</f>
        <v>0</v>
      </c>
      <c r="K342" s="229" t="s">
        <v>1</v>
      </c>
      <c r="L342" s="45"/>
      <c r="M342" s="234" t="s">
        <v>1</v>
      </c>
      <c r="N342" s="235" t="s">
        <v>41</v>
      </c>
      <c r="O342" s="92"/>
      <c r="P342" s="236">
        <f>O342*H342</f>
        <v>0</v>
      </c>
      <c r="Q342" s="236">
        <v>0</v>
      </c>
      <c r="R342" s="236">
        <f>Q342*H342</f>
        <v>0</v>
      </c>
      <c r="S342" s="236">
        <v>0</v>
      </c>
      <c r="T342" s="237">
        <f>S342*H342</f>
        <v>0</v>
      </c>
      <c r="U342" s="39"/>
      <c r="V342" s="39"/>
      <c r="W342" s="39"/>
      <c r="X342" s="39"/>
      <c r="Y342" s="39"/>
      <c r="Z342" s="39"/>
      <c r="AA342" s="39"/>
      <c r="AB342" s="39"/>
      <c r="AC342" s="39"/>
      <c r="AD342" s="39"/>
      <c r="AE342" s="39"/>
      <c r="AR342" s="238" t="s">
        <v>360</v>
      </c>
      <c r="AT342" s="238" t="s">
        <v>343</v>
      </c>
      <c r="AU342" s="238" t="s">
        <v>85</v>
      </c>
      <c r="AY342" s="18" t="s">
        <v>342</v>
      </c>
      <c r="BE342" s="239">
        <f>IF(N342="základní",J342,0)</f>
        <v>0</v>
      </c>
      <c r="BF342" s="239">
        <f>IF(N342="snížená",J342,0)</f>
        <v>0</v>
      </c>
      <c r="BG342" s="239">
        <f>IF(N342="zákl. přenesená",J342,0)</f>
        <v>0</v>
      </c>
      <c r="BH342" s="239">
        <f>IF(N342="sníž. přenesená",J342,0)</f>
        <v>0</v>
      </c>
      <c r="BI342" s="239">
        <f>IF(N342="nulová",J342,0)</f>
        <v>0</v>
      </c>
      <c r="BJ342" s="18" t="s">
        <v>83</v>
      </c>
      <c r="BK342" s="239">
        <f>ROUND(I342*H342,2)</f>
        <v>0</v>
      </c>
      <c r="BL342" s="18" t="s">
        <v>360</v>
      </c>
      <c r="BM342" s="238" t="s">
        <v>720</v>
      </c>
    </row>
    <row r="343" s="2" customFormat="1">
      <c r="A343" s="39"/>
      <c r="B343" s="40"/>
      <c r="C343" s="41"/>
      <c r="D343" s="240" t="s">
        <v>349</v>
      </c>
      <c r="E343" s="41"/>
      <c r="F343" s="241" t="s">
        <v>721</v>
      </c>
      <c r="G343" s="41"/>
      <c r="H343" s="41"/>
      <c r="I343" s="242"/>
      <c r="J343" s="41"/>
      <c r="K343" s="41"/>
      <c r="L343" s="45"/>
      <c r="M343" s="243"/>
      <c r="N343" s="244"/>
      <c r="O343" s="92"/>
      <c r="P343" s="92"/>
      <c r="Q343" s="92"/>
      <c r="R343" s="92"/>
      <c r="S343" s="92"/>
      <c r="T343" s="93"/>
      <c r="U343" s="39"/>
      <c r="V343" s="39"/>
      <c r="W343" s="39"/>
      <c r="X343" s="39"/>
      <c r="Y343" s="39"/>
      <c r="Z343" s="39"/>
      <c r="AA343" s="39"/>
      <c r="AB343" s="39"/>
      <c r="AC343" s="39"/>
      <c r="AD343" s="39"/>
      <c r="AE343" s="39"/>
      <c r="AT343" s="18" t="s">
        <v>349</v>
      </c>
      <c r="AU343" s="18" t="s">
        <v>85</v>
      </c>
    </row>
    <row r="344" s="2" customFormat="1">
      <c r="A344" s="39"/>
      <c r="B344" s="40"/>
      <c r="C344" s="41"/>
      <c r="D344" s="240" t="s">
        <v>350</v>
      </c>
      <c r="E344" s="41"/>
      <c r="F344" s="245" t="s">
        <v>722</v>
      </c>
      <c r="G344" s="41"/>
      <c r="H344" s="41"/>
      <c r="I344" s="242"/>
      <c r="J344" s="41"/>
      <c r="K344" s="41"/>
      <c r="L344" s="45"/>
      <c r="M344" s="243"/>
      <c r="N344" s="244"/>
      <c r="O344" s="92"/>
      <c r="P344" s="92"/>
      <c r="Q344" s="92"/>
      <c r="R344" s="92"/>
      <c r="S344" s="92"/>
      <c r="T344" s="93"/>
      <c r="U344" s="39"/>
      <c r="V344" s="39"/>
      <c r="W344" s="39"/>
      <c r="X344" s="39"/>
      <c r="Y344" s="39"/>
      <c r="Z344" s="39"/>
      <c r="AA344" s="39"/>
      <c r="AB344" s="39"/>
      <c r="AC344" s="39"/>
      <c r="AD344" s="39"/>
      <c r="AE344" s="39"/>
      <c r="AT344" s="18" t="s">
        <v>350</v>
      </c>
      <c r="AU344" s="18" t="s">
        <v>85</v>
      </c>
    </row>
    <row r="345" s="13" customFormat="1">
      <c r="A345" s="13"/>
      <c r="B345" s="252"/>
      <c r="C345" s="253"/>
      <c r="D345" s="240" t="s">
        <v>446</v>
      </c>
      <c r="E345" s="254" t="s">
        <v>1</v>
      </c>
      <c r="F345" s="255" t="s">
        <v>723</v>
      </c>
      <c r="G345" s="253"/>
      <c r="H345" s="256">
        <v>6021</v>
      </c>
      <c r="I345" s="257"/>
      <c r="J345" s="253"/>
      <c r="K345" s="253"/>
      <c r="L345" s="258"/>
      <c r="M345" s="259"/>
      <c r="N345" s="260"/>
      <c r="O345" s="260"/>
      <c r="P345" s="260"/>
      <c r="Q345" s="260"/>
      <c r="R345" s="260"/>
      <c r="S345" s="260"/>
      <c r="T345" s="261"/>
      <c r="U345" s="13"/>
      <c r="V345" s="13"/>
      <c r="W345" s="13"/>
      <c r="X345" s="13"/>
      <c r="Y345" s="13"/>
      <c r="Z345" s="13"/>
      <c r="AA345" s="13"/>
      <c r="AB345" s="13"/>
      <c r="AC345" s="13"/>
      <c r="AD345" s="13"/>
      <c r="AE345" s="13"/>
      <c r="AT345" s="262" t="s">
        <v>446</v>
      </c>
      <c r="AU345" s="262" t="s">
        <v>85</v>
      </c>
      <c r="AV345" s="13" t="s">
        <v>85</v>
      </c>
      <c r="AW345" s="13" t="s">
        <v>32</v>
      </c>
      <c r="AX345" s="13" t="s">
        <v>83</v>
      </c>
      <c r="AY345" s="262" t="s">
        <v>342</v>
      </c>
    </row>
    <row r="346" s="2" customFormat="1" ht="16.5" customHeight="1">
      <c r="A346" s="39"/>
      <c r="B346" s="40"/>
      <c r="C346" s="227" t="s">
        <v>724</v>
      </c>
      <c r="D346" s="227" t="s">
        <v>343</v>
      </c>
      <c r="E346" s="228" t="s">
        <v>725</v>
      </c>
      <c r="F346" s="229" t="s">
        <v>726</v>
      </c>
      <c r="G346" s="230" t="s">
        <v>562</v>
      </c>
      <c r="H346" s="231">
        <v>20</v>
      </c>
      <c r="I346" s="232"/>
      <c r="J346" s="233">
        <f>ROUND(I346*H346,2)</f>
        <v>0</v>
      </c>
      <c r="K346" s="229" t="s">
        <v>443</v>
      </c>
      <c r="L346" s="45"/>
      <c r="M346" s="234" t="s">
        <v>1</v>
      </c>
      <c r="N346" s="235" t="s">
        <v>41</v>
      </c>
      <c r="O346" s="92"/>
      <c r="P346" s="236">
        <f>O346*H346</f>
        <v>0</v>
      </c>
      <c r="Q346" s="236">
        <v>0</v>
      </c>
      <c r="R346" s="236">
        <f>Q346*H346</f>
        <v>0</v>
      </c>
      <c r="S346" s="236">
        <v>0</v>
      </c>
      <c r="T346" s="237">
        <f>S346*H346</f>
        <v>0</v>
      </c>
      <c r="U346" s="39"/>
      <c r="V346" s="39"/>
      <c r="W346" s="39"/>
      <c r="X346" s="39"/>
      <c r="Y346" s="39"/>
      <c r="Z346" s="39"/>
      <c r="AA346" s="39"/>
      <c r="AB346" s="39"/>
      <c r="AC346" s="39"/>
      <c r="AD346" s="39"/>
      <c r="AE346" s="39"/>
      <c r="AR346" s="238" t="s">
        <v>360</v>
      </c>
      <c r="AT346" s="238" t="s">
        <v>343</v>
      </c>
      <c r="AU346" s="238" t="s">
        <v>85</v>
      </c>
      <c r="AY346" s="18" t="s">
        <v>342</v>
      </c>
      <c r="BE346" s="239">
        <f>IF(N346="základní",J346,0)</f>
        <v>0</v>
      </c>
      <c r="BF346" s="239">
        <f>IF(N346="snížená",J346,0)</f>
        <v>0</v>
      </c>
      <c r="BG346" s="239">
        <f>IF(N346="zákl. přenesená",J346,0)</f>
        <v>0</v>
      </c>
      <c r="BH346" s="239">
        <f>IF(N346="sníž. přenesená",J346,0)</f>
        <v>0</v>
      </c>
      <c r="BI346" s="239">
        <f>IF(N346="nulová",J346,0)</f>
        <v>0</v>
      </c>
      <c r="BJ346" s="18" t="s">
        <v>83</v>
      </c>
      <c r="BK346" s="239">
        <f>ROUND(I346*H346,2)</f>
        <v>0</v>
      </c>
      <c r="BL346" s="18" t="s">
        <v>360</v>
      </c>
      <c r="BM346" s="238" t="s">
        <v>727</v>
      </c>
    </row>
    <row r="347" s="2" customFormat="1">
      <c r="A347" s="39"/>
      <c r="B347" s="40"/>
      <c r="C347" s="41"/>
      <c r="D347" s="240" t="s">
        <v>349</v>
      </c>
      <c r="E347" s="41"/>
      <c r="F347" s="241" t="s">
        <v>728</v>
      </c>
      <c r="G347" s="41"/>
      <c r="H347" s="41"/>
      <c r="I347" s="242"/>
      <c r="J347" s="41"/>
      <c r="K347" s="41"/>
      <c r="L347" s="45"/>
      <c r="M347" s="243"/>
      <c r="N347" s="244"/>
      <c r="O347" s="92"/>
      <c r="P347" s="92"/>
      <c r="Q347" s="92"/>
      <c r="R347" s="92"/>
      <c r="S347" s="92"/>
      <c r="T347" s="93"/>
      <c r="U347" s="39"/>
      <c r="V347" s="39"/>
      <c r="W347" s="39"/>
      <c r="X347" s="39"/>
      <c r="Y347" s="39"/>
      <c r="Z347" s="39"/>
      <c r="AA347" s="39"/>
      <c r="AB347" s="39"/>
      <c r="AC347" s="39"/>
      <c r="AD347" s="39"/>
      <c r="AE347" s="39"/>
      <c r="AT347" s="18" t="s">
        <v>349</v>
      </c>
      <c r="AU347" s="18" t="s">
        <v>85</v>
      </c>
    </row>
    <row r="348" s="13" customFormat="1">
      <c r="A348" s="13"/>
      <c r="B348" s="252"/>
      <c r="C348" s="253"/>
      <c r="D348" s="240" t="s">
        <v>446</v>
      </c>
      <c r="E348" s="254" t="s">
        <v>1</v>
      </c>
      <c r="F348" s="255" t="s">
        <v>729</v>
      </c>
      <c r="G348" s="253"/>
      <c r="H348" s="256">
        <v>20</v>
      </c>
      <c r="I348" s="257"/>
      <c r="J348" s="253"/>
      <c r="K348" s="253"/>
      <c r="L348" s="258"/>
      <c r="M348" s="259"/>
      <c r="N348" s="260"/>
      <c r="O348" s="260"/>
      <c r="P348" s="260"/>
      <c r="Q348" s="260"/>
      <c r="R348" s="260"/>
      <c r="S348" s="260"/>
      <c r="T348" s="261"/>
      <c r="U348" s="13"/>
      <c r="V348" s="13"/>
      <c r="W348" s="13"/>
      <c r="X348" s="13"/>
      <c r="Y348" s="13"/>
      <c r="Z348" s="13"/>
      <c r="AA348" s="13"/>
      <c r="AB348" s="13"/>
      <c r="AC348" s="13"/>
      <c r="AD348" s="13"/>
      <c r="AE348" s="13"/>
      <c r="AT348" s="262" t="s">
        <v>446</v>
      </c>
      <c r="AU348" s="262" t="s">
        <v>85</v>
      </c>
      <c r="AV348" s="13" t="s">
        <v>85</v>
      </c>
      <c r="AW348" s="13" t="s">
        <v>32</v>
      </c>
      <c r="AX348" s="13" t="s">
        <v>83</v>
      </c>
      <c r="AY348" s="262" t="s">
        <v>342</v>
      </c>
    </row>
    <row r="349" s="2" customFormat="1" ht="16.5" customHeight="1">
      <c r="A349" s="39"/>
      <c r="B349" s="40"/>
      <c r="C349" s="227" t="s">
        <v>730</v>
      </c>
      <c r="D349" s="227" t="s">
        <v>343</v>
      </c>
      <c r="E349" s="228" t="s">
        <v>731</v>
      </c>
      <c r="F349" s="229" t="s">
        <v>732</v>
      </c>
      <c r="G349" s="230" t="s">
        <v>473</v>
      </c>
      <c r="H349" s="231">
        <v>127</v>
      </c>
      <c r="I349" s="232"/>
      <c r="J349" s="233">
        <f>ROUND(I349*H349,2)</f>
        <v>0</v>
      </c>
      <c r="K349" s="229" t="s">
        <v>443</v>
      </c>
      <c r="L349" s="45"/>
      <c r="M349" s="234" t="s">
        <v>1</v>
      </c>
      <c r="N349" s="235" t="s">
        <v>41</v>
      </c>
      <c r="O349" s="92"/>
      <c r="P349" s="236">
        <f>O349*H349</f>
        <v>0</v>
      </c>
      <c r="Q349" s="236">
        <v>0.32400000000000001</v>
      </c>
      <c r="R349" s="236">
        <f>Q349*H349</f>
        <v>41.148000000000003</v>
      </c>
      <c r="S349" s="236">
        <v>0</v>
      </c>
      <c r="T349" s="237">
        <f>S349*H349</f>
        <v>0</v>
      </c>
      <c r="U349" s="39"/>
      <c r="V349" s="39"/>
      <c r="W349" s="39"/>
      <c r="X349" s="39"/>
      <c r="Y349" s="39"/>
      <c r="Z349" s="39"/>
      <c r="AA349" s="39"/>
      <c r="AB349" s="39"/>
      <c r="AC349" s="39"/>
      <c r="AD349" s="39"/>
      <c r="AE349" s="39"/>
      <c r="AR349" s="238" t="s">
        <v>360</v>
      </c>
      <c r="AT349" s="238" t="s">
        <v>343</v>
      </c>
      <c r="AU349" s="238" t="s">
        <v>85</v>
      </c>
      <c r="AY349" s="18" t="s">
        <v>342</v>
      </c>
      <c r="BE349" s="239">
        <f>IF(N349="základní",J349,0)</f>
        <v>0</v>
      </c>
      <c r="BF349" s="239">
        <f>IF(N349="snížená",J349,0)</f>
        <v>0</v>
      </c>
      <c r="BG349" s="239">
        <f>IF(N349="zákl. přenesená",J349,0)</f>
        <v>0</v>
      </c>
      <c r="BH349" s="239">
        <f>IF(N349="sníž. přenesená",J349,0)</f>
        <v>0</v>
      </c>
      <c r="BI349" s="239">
        <f>IF(N349="nulová",J349,0)</f>
        <v>0</v>
      </c>
      <c r="BJ349" s="18" t="s">
        <v>83</v>
      </c>
      <c r="BK349" s="239">
        <f>ROUND(I349*H349,2)</f>
        <v>0</v>
      </c>
      <c r="BL349" s="18" t="s">
        <v>360</v>
      </c>
      <c r="BM349" s="238" t="s">
        <v>733</v>
      </c>
    </row>
    <row r="350" s="2" customFormat="1">
      <c r="A350" s="39"/>
      <c r="B350" s="40"/>
      <c r="C350" s="41"/>
      <c r="D350" s="240" t="s">
        <v>349</v>
      </c>
      <c r="E350" s="41"/>
      <c r="F350" s="241" t="s">
        <v>734</v>
      </c>
      <c r="G350" s="41"/>
      <c r="H350" s="41"/>
      <c r="I350" s="242"/>
      <c r="J350" s="41"/>
      <c r="K350" s="41"/>
      <c r="L350" s="45"/>
      <c r="M350" s="243"/>
      <c r="N350" s="244"/>
      <c r="O350" s="92"/>
      <c r="P350" s="92"/>
      <c r="Q350" s="92"/>
      <c r="R350" s="92"/>
      <c r="S350" s="92"/>
      <c r="T350" s="93"/>
      <c r="U350" s="39"/>
      <c r="V350" s="39"/>
      <c r="W350" s="39"/>
      <c r="X350" s="39"/>
      <c r="Y350" s="39"/>
      <c r="Z350" s="39"/>
      <c r="AA350" s="39"/>
      <c r="AB350" s="39"/>
      <c r="AC350" s="39"/>
      <c r="AD350" s="39"/>
      <c r="AE350" s="39"/>
      <c r="AT350" s="18" t="s">
        <v>349</v>
      </c>
      <c r="AU350" s="18" t="s">
        <v>85</v>
      </c>
    </row>
    <row r="351" s="13" customFormat="1">
      <c r="A351" s="13"/>
      <c r="B351" s="252"/>
      <c r="C351" s="253"/>
      <c r="D351" s="240" t="s">
        <v>446</v>
      </c>
      <c r="E351" s="254" t="s">
        <v>1</v>
      </c>
      <c r="F351" s="255" t="s">
        <v>735</v>
      </c>
      <c r="G351" s="253"/>
      <c r="H351" s="256">
        <v>33</v>
      </c>
      <c r="I351" s="257"/>
      <c r="J351" s="253"/>
      <c r="K351" s="253"/>
      <c r="L351" s="258"/>
      <c r="M351" s="259"/>
      <c r="N351" s="260"/>
      <c r="O351" s="260"/>
      <c r="P351" s="260"/>
      <c r="Q351" s="260"/>
      <c r="R351" s="260"/>
      <c r="S351" s="260"/>
      <c r="T351" s="261"/>
      <c r="U351" s="13"/>
      <c r="V351" s="13"/>
      <c r="W351" s="13"/>
      <c r="X351" s="13"/>
      <c r="Y351" s="13"/>
      <c r="Z351" s="13"/>
      <c r="AA351" s="13"/>
      <c r="AB351" s="13"/>
      <c r="AC351" s="13"/>
      <c r="AD351" s="13"/>
      <c r="AE351" s="13"/>
      <c r="AT351" s="262" t="s">
        <v>446</v>
      </c>
      <c r="AU351" s="262" t="s">
        <v>85</v>
      </c>
      <c r="AV351" s="13" t="s">
        <v>85</v>
      </c>
      <c r="AW351" s="13" t="s">
        <v>32</v>
      </c>
      <c r="AX351" s="13" t="s">
        <v>76</v>
      </c>
      <c r="AY351" s="262" t="s">
        <v>342</v>
      </c>
    </row>
    <row r="352" s="13" customFormat="1">
      <c r="A352" s="13"/>
      <c r="B352" s="252"/>
      <c r="C352" s="253"/>
      <c r="D352" s="240" t="s">
        <v>446</v>
      </c>
      <c r="E352" s="254" t="s">
        <v>1</v>
      </c>
      <c r="F352" s="255" t="s">
        <v>736</v>
      </c>
      <c r="G352" s="253"/>
      <c r="H352" s="256">
        <v>94</v>
      </c>
      <c r="I352" s="257"/>
      <c r="J352" s="253"/>
      <c r="K352" s="253"/>
      <c r="L352" s="258"/>
      <c r="M352" s="259"/>
      <c r="N352" s="260"/>
      <c r="O352" s="260"/>
      <c r="P352" s="260"/>
      <c r="Q352" s="260"/>
      <c r="R352" s="260"/>
      <c r="S352" s="260"/>
      <c r="T352" s="261"/>
      <c r="U352" s="13"/>
      <c r="V352" s="13"/>
      <c r="W352" s="13"/>
      <c r="X352" s="13"/>
      <c r="Y352" s="13"/>
      <c r="Z352" s="13"/>
      <c r="AA352" s="13"/>
      <c r="AB352" s="13"/>
      <c r="AC352" s="13"/>
      <c r="AD352" s="13"/>
      <c r="AE352" s="13"/>
      <c r="AT352" s="262" t="s">
        <v>446</v>
      </c>
      <c r="AU352" s="262" t="s">
        <v>85</v>
      </c>
      <c r="AV352" s="13" t="s">
        <v>85</v>
      </c>
      <c r="AW352" s="13" t="s">
        <v>32</v>
      </c>
      <c r="AX352" s="13" t="s">
        <v>76</v>
      </c>
      <c r="AY352" s="262" t="s">
        <v>342</v>
      </c>
    </row>
    <row r="353" s="16" customFormat="1">
      <c r="A353" s="16"/>
      <c r="B353" s="284"/>
      <c r="C353" s="285"/>
      <c r="D353" s="240" t="s">
        <v>446</v>
      </c>
      <c r="E353" s="286" t="s">
        <v>1</v>
      </c>
      <c r="F353" s="287" t="s">
        <v>500</v>
      </c>
      <c r="G353" s="285"/>
      <c r="H353" s="288">
        <v>127</v>
      </c>
      <c r="I353" s="289"/>
      <c r="J353" s="285"/>
      <c r="K353" s="285"/>
      <c r="L353" s="290"/>
      <c r="M353" s="291"/>
      <c r="N353" s="292"/>
      <c r="O353" s="292"/>
      <c r="P353" s="292"/>
      <c r="Q353" s="292"/>
      <c r="R353" s="292"/>
      <c r="S353" s="292"/>
      <c r="T353" s="293"/>
      <c r="U353" s="16"/>
      <c r="V353" s="16"/>
      <c r="W353" s="16"/>
      <c r="X353" s="16"/>
      <c r="Y353" s="16"/>
      <c r="Z353" s="16"/>
      <c r="AA353" s="16"/>
      <c r="AB353" s="16"/>
      <c r="AC353" s="16"/>
      <c r="AD353" s="16"/>
      <c r="AE353" s="16"/>
      <c r="AT353" s="294" t="s">
        <v>446</v>
      </c>
      <c r="AU353" s="294" t="s">
        <v>85</v>
      </c>
      <c r="AV353" s="16" t="s">
        <v>360</v>
      </c>
      <c r="AW353" s="16" t="s">
        <v>32</v>
      </c>
      <c r="AX353" s="16" t="s">
        <v>83</v>
      </c>
      <c r="AY353" s="294" t="s">
        <v>342</v>
      </c>
    </row>
    <row r="354" s="2" customFormat="1" ht="16.5" customHeight="1">
      <c r="A354" s="39"/>
      <c r="B354" s="40"/>
      <c r="C354" s="227" t="s">
        <v>737</v>
      </c>
      <c r="D354" s="227" t="s">
        <v>343</v>
      </c>
      <c r="E354" s="228" t="s">
        <v>738</v>
      </c>
      <c r="F354" s="229" t="s">
        <v>739</v>
      </c>
      <c r="G354" s="230" t="s">
        <v>473</v>
      </c>
      <c r="H354" s="231">
        <v>6642</v>
      </c>
      <c r="I354" s="232"/>
      <c r="J354" s="233">
        <f>ROUND(I354*H354,2)</f>
        <v>0</v>
      </c>
      <c r="K354" s="229" t="s">
        <v>443</v>
      </c>
      <c r="L354" s="45"/>
      <c r="M354" s="234" t="s">
        <v>1</v>
      </c>
      <c r="N354" s="235" t="s">
        <v>41</v>
      </c>
      <c r="O354" s="92"/>
      <c r="P354" s="236">
        <f>O354*H354</f>
        <v>0</v>
      </c>
      <c r="Q354" s="236">
        <v>0</v>
      </c>
      <c r="R354" s="236">
        <f>Q354*H354</f>
        <v>0</v>
      </c>
      <c r="S354" s="236">
        <v>0</v>
      </c>
      <c r="T354" s="237">
        <f>S354*H354</f>
        <v>0</v>
      </c>
      <c r="U354" s="39"/>
      <c r="V354" s="39"/>
      <c r="W354" s="39"/>
      <c r="X354" s="39"/>
      <c r="Y354" s="39"/>
      <c r="Z354" s="39"/>
      <c r="AA354" s="39"/>
      <c r="AB354" s="39"/>
      <c r="AC354" s="39"/>
      <c r="AD354" s="39"/>
      <c r="AE354" s="39"/>
      <c r="AR354" s="238" t="s">
        <v>360</v>
      </c>
      <c r="AT354" s="238" t="s">
        <v>343</v>
      </c>
      <c r="AU354" s="238" t="s">
        <v>85</v>
      </c>
      <c r="AY354" s="18" t="s">
        <v>342</v>
      </c>
      <c r="BE354" s="239">
        <f>IF(N354="základní",J354,0)</f>
        <v>0</v>
      </c>
      <c r="BF354" s="239">
        <f>IF(N354="snížená",J354,0)</f>
        <v>0</v>
      </c>
      <c r="BG354" s="239">
        <f>IF(N354="zákl. přenesená",J354,0)</f>
        <v>0</v>
      </c>
      <c r="BH354" s="239">
        <f>IF(N354="sníž. přenesená",J354,0)</f>
        <v>0</v>
      </c>
      <c r="BI354" s="239">
        <f>IF(N354="nulová",J354,0)</f>
        <v>0</v>
      </c>
      <c r="BJ354" s="18" t="s">
        <v>83</v>
      </c>
      <c r="BK354" s="239">
        <f>ROUND(I354*H354,2)</f>
        <v>0</v>
      </c>
      <c r="BL354" s="18" t="s">
        <v>360</v>
      </c>
      <c r="BM354" s="238" t="s">
        <v>740</v>
      </c>
    </row>
    <row r="355" s="2" customFormat="1">
      <c r="A355" s="39"/>
      <c r="B355" s="40"/>
      <c r="C355" s="41"/>
      <c r="D355" s="240" t="s">
        <v>349</v>
      </c>
      <c r="E355" s="41"/>
      <c r="F355" s="241" t="s">
        <v>741</v>
      </c>
      <c r="G355" s="41"/>
      <c r="H355" s="41"/>
      <c r="I355" s="242"/>
      <c r="J355" s="41"/>
      <c r="K355" s="41"/>
      <c r="L355" s="45"/>
      <c r="M355" s="243"/>
      <c r="N355" s="244"/>
      <c r="O355" s="92"/>
      <c r="P355" s="92"/>
      <c r="Q355" s="92"/>
      <c r="R355" s="92"/>
      <c r="S355" s="92"/>
      <c r="T355" s="93"/>
      <c r="U355" s="39"/>
      <c r="V355" s="39"/>
      <c r="W355" s="39"/>
      <c r="X355" s="39"/>
      <c r="Y355" s="39"/>
      <c r="Z355" s="39"/>
      <c r="AA355" s="39"/>
      <c r="AB355" s="39"/>
      <c r="AC355" s="39"/>
      <c r="AD355" s="39"/>
      <c r="AE355" s="39"/>
      <c r="AT355" s="18" t="s">
        <v>349</v>
      </c>
      <c r="AU355" s="18" t="s">
        <v>85</v>
      </c>
    </row>
    <row r="356" s="14" customFormat="1">
      <c r="A356" s="14"/>
      <c r="B356" s="263"/>
      <c r="C356" s="264"/>
      <c r="D356" s="240" t="s">
        <v>446</v>
      </c>
      <c r="E356" s="265" t="s">
        <v>1</v>
      </c>
      <c r="F356" s="266" t="s">
        <v>742</v>
      </c>
      <c r="G356" s="264"/>
      <c r="H356" s="265" t="s">
        <v>1</v>
      </c>
      <c r="I356" s="267"/>
      <c r="J356" s="264"/>
      <c r="K356" s="264"/>
      <c r="L356" s="268"/>
      <c r="M356" s="269"/>
      <c r="N356" s="270"/>
      <c r="O356" s="270"/>
      <c r="P356" s="270"/>
      <c r="Q356" s="270"/>
      <c r="R356" s="270"/>
      <c r="S356" s="270"/>
      <c r="T356" s="271"/>
      <c r="U356" s="14"/>
      <c r="V356" s="14"/>
      <c r="W356" s="14"/>
      <c r="X356" s="14"/>
      <c r="Y356" s="14"/>
      <c r="Z356" s="14"/>
      <c r="AA356" s="14"/>
      <c r="AB356" s="14"/>
      <c r="AC356" s="14"/>
      <c r="AD356" s="14"/>
      <c r="AE356" s="14"/>
      <c r="AT356" s="272" t="s">
        <v>446</v>
      </c>
      <c r="AU356" s="272" t="s">
        <v>85</v>
      </c>
      <c r="AV356" s="14" t="s">
        <v>83</v>
      </c>
      <c r="AW356" s="14" t="s">
        <v>32</v>
      </c>
      <c r="AX356" s="14" t="s">
        <v>76</v>
      </c>
      <c r="AY356" s="272" t="s">
        <v>342</v>
      </c>
    </row>
    <row r="357" s="13" customFormat="1">
      <c r="A357" s="13"/>
      <c r="B357" s="252"/>
      <c r="C357" s="253"/>
      <c r="D357" s="240" t="s">
        <v>446</v>
      </c>
      <c r="E357" s="254" t="s">
        <v>1</v>
      </c>
      <c r="F357" s="255" t="s">
        <v>723</v>
      </c>
      <c r="G357" s="253"/>
      <c r="H357" s="256">
        <v>6021</v>
      </c>
      <c r="I357" s="257"/>
      <c r="J357" s="253"/>
      <c r="K357" s="253"/>
      <c r="L357" s="258"/>
      <c r="M357" s="259"/>
      <c r="N357" s="260"/>
      <c r="O357" s="260"/>
      <c r="P357" s="260"/>
      <c r="Q357" s="260"/>
      <c r="R357" s="260"/>
      <c r="S357" s="260"/>
      <c r="T357" s="261"/>
      <c r="U357" s="13"/>
      <c r="V357" s="13"/>
      <c r="W357" s="13"/>
      <c r="X357" s="13"/>
      <c r="Y357" s="13"/>
      <c r="Z357" s="13"/>
      <c r="AA357" s="13"/>
      <c r="AB357" s="13"/>
      <c r="AC357" s="13"/>
      <c r="AD357" s="13"/>
      <c r="AE357" s="13"/>
      <c r="AT357" s="262" t="s">
        <v>446</v>
      </c>
      <c r="AU357" s="262" t="s">
        <v>85</v>
      </c>
      <c r="AV357" s="13" t="s">
        <v>85</v>
      </c>
      <c r="AW357" s="13" t="s">
        <v>32</v>
      </c>
      <c r="AX357" s="13" t="s">
        <v>76</v>
      </c>
      <c r="AY357" s="262" t="s">
        <v>342</v>
      </c>
    </row>
    <row r="358" s="13" customFormat="1">
      <c r="A358" s="13"/>
      <c r="B358" s="252"/>
      <c r="C358" s="253"/>
      <c r="D358" s="240" t="s">
        <v>446</v>
      </c>
      <c r="E358" s="254" t="s">
        <v>1</v>
      </c>
      <c r="F358" s="255" t="s">
        <v>715</v>
      </c>
      <c r="G358" s="253"/>
      <c r="H358" s="256">
        <v>243</v>
      </c>
      <c r="I358" s="257"/>
      <c r="J358" s="253"/>
      <c r="K358" s="253"/>
      <c r="L358" s="258"/>
      <c r="M358" s="259"/>
      <c r="N358" s="260"/>
      <c r="O358" s="260"/>
      <c r="P358" s="260"/>
      <c r="Q358" s="260"/>
      <c r="R358" s="260"/>
      <c r="S358" s="260"/>
      <c r="T358" s="261"/>
      <c r="U358" s="13"/>
      <c r="V358" s="13"/>
      <c r="W358" s="13"/>
      <c r="X358" s="13"/>
      <c r="Y358" s="13"/>
      <c r="Z358" s="13"/>
      <c r="AA358" s="13"/>
      <c r="AB358" s="13"/>
      <c r="AC358" s="13"/>
      <c r="AD358" s="13"/>
      <c r="AE358" s="13"/>
      <c r="AT358" s="262" t="s">
        <v>446</v>
      </c>
      <c r="AU358" s="262" t="s">
        <v>85</v>
      </c>
      <c r="AV358" s="13" t="s">
        <v>85</v>
      </c>
      <c r="AW358" s="13" t="s">
        <v>32</v>
      </c>
      <c r="AX358" s="13" t="s">
        <v>76</v>
      </c>
      <c r="AY358" s="262" t="s">
        <v>342</v>
      </c>
    </row>
    <row r="359" s="13" customFormat="1">
      <c r="A359" s="13"/>
      <c r="B359" s="252"/>
      <c r="C359" s="253"/>
      <c r="D359" s="240" t="s">
        <v>446</v>
      </c>
      <c r="E359" s="254" t="s">
        <v>1</v>
      </c>
      <c r="F359" s="255" t="s">
        <v>716</v>
      </c>
      <c r="G359" s="253"/>
      <c r="H359" s="256">
        <v>378</v>
      </c>
      <c r="I359" s="257"/>
      <c r="J359" s="253"/>
      <c r="K359" s="253"/>
      <c r="L359" s="258"/>
      <c r="M359" s="259"/>
      <c r="N359" s="260"/>
      <c r="O359" s="260"/>
      <c r="P359" s="260"/>
      <c r="Q359" s="260"/>
      <c r="R359" s="260"/>
      <c r="S359" s="260"/>
      <c r="T359" s="261"/>
      <c r="U359" s="13"/>
      <c r="V359" s="13"/>
      <c r="W359" s="13"/>
      <c r="X359" s="13"/>
      <c r="Y359" s="13"/>
      <c r="Z359" s="13"/>
      <c r="AA359" s="13"/>
      <c r="AB359" s="13"/>
      <c r="AC359" s="13"/>
      <c r="AD359" s="13"/>
      <c r="AE359" s="13"/>
      <c r="AT359" s="262" t="s">
        <v>446</v>
      </c>
      <c r="AU359" s="262" t="s">
        <v>85</v>
      </c>
      <c r="AV359" s="13" t="s">
        <v>85</v>
      </c>
      <c r="AW359" s="13" t="s">
        <v>32</v>
      </c>
      <c r="AX359" s="13" t="s">
        <v>76</v>
      </c>
      <c r="AY359" s="262" t="s">
        <v>342</v>
      </c>
    </row>
    <row r="360" s="16" customFormat="1">
      <c r="A360" s="16"/>
      <c r="B360" s="284"/>
      <c r="C360" s="285"/>
      <c r="D360" s="240" t="s">
        <v>446</v>
      </c>
      <c r="E360" s="286" t="s">
        <v>1</v>
      </c>
      <c r="F360" s="287" t="s">
        <v>500</v>
      </c>
      <c r="G360" s="285"/>
      <c r="H360" s="288">
        <v>6642</v>
      </c>
      <c r="I360" s="289"/>
      <c r="J360" s="285"/>
      <c r="K360" s="285"/>
      <c r="L360" s="290"/>
      <c r="M360" s="291"/>
      <c r="N360" s="292"/>
      <c r="O360" s="292"/>
      <c r="P360" s="292"/>
      <c r="Q360" s="292"/>
      <c r="R360" s="292"/>
      <c r="S360" s="292"/>
      <c r="T360" s="293"/>
      <c r="U360" s="16"/>
      <c r="V360" s="16"/>
      <c r="W360" s="16"/>
      <c r="X360" s="16"/>
      <c r="Y360" s="16"/>
      <c r="Z360" s="16"/>
      <c r="AA360" s="16"/>
      <c r="AB360" s="16"/>
      <c r="AC360" s="16"/>
      <c r="AD360" s="16"/>
      <c r="AE360" s="16"/>
      <c r="AT360" s="294" t="s">
        <v>446</v>
      </c>
      <c r="AU360" s="294" t="s">
        <v>85</v>
      </c>
      <c r="AV360" s="16" t="s">
        <v>360</v>
      </c>
      <c r="AW360" s="16" t="s">
        <v>32</v>
      </c>
      <c r="AX360" s="16" t="s">
        <v>83</v>
      </c>
      <c r="AY360" s="294" t="s">
        <v>342</v>
      </c>
    </row>
    <row r="361" s="2" customFormat="1" ht="16.5" customHeight="1">
      <c r="A361" s="39"/>
      <c r="B361" s="40"/>
      <c r="C361" s="227" t="s">
        <v>743</v>
      </c>
      <c r="D361" s="227" t="s">
        <v>343</v>
      </c>
      <c r="E361" s="228" t="s">
        <v>744</v>
      </c>
      <c r="F361" s="229" t="s">
        <v>745</v>
      </c>
      <c r="G361" s="230" t="s">
        <v>473</v>
      </c>
      <c r="H361" s="231">
        <v>6642</v>
      </c>
      <c r="I361" s="232"/>
      <c r="J361" s="233">
        <f>ROUND(I361*H361,2)</f>
        <v>0</v>
      </c>
      <c r="K361" s="229" t="s">
        <v>443</v>
      </c>
      <c r="L361" s="45"/>
      <c r="M361" s="234" t="s">
        <v>1</v>
      </c>
      <c r="N361" s="235" t="s">
        <v>41</v>
      </c>
      <c r="O361" s="92"/>
      <c r="P361" s="236">
        <f>O361*H361</f>
        <v>0</v>
      </c>
      <c r="Q361" s="236">
        <v>0</v>
      </c>
      <c r="R361" s="236">
        <f>Q361*H361</f>
        <v>0</v>
      </c>
      <c r="S361" s="236">
        <v>0</v>
      </c>
      <c r="T361" s="237">
        <f>S361*H361</f>
        <v>0</v>
      </c>
      <c r="U361" s="39"/>
      <c r="V361" s="39"/>
      <c r="W361" s="39"/>
      <c r="X361" s="39"/>
      <c r="Y361" s="39"/>
      <c r="Z361" s="39"/>
      <c r="AA361" s="39"/>
      <c r="AB361" s="39"/>
      <c r="AC361" s="39"/>
      <c r="AD361" s="39"/>
      <c r="AE361" s="39"/>
      <c r="AR361" s="238" t="s">
        <v>360</v>
      </c>
      <c r="AT361" s="238" t="s">
        <v>343</v>
      </c>
      <c r="AU361" s="238" t="s">
        <v>85</v>
      </c>
      <c r="AY361" s="18" t="s">
        <v>342</v>
      </c>
      <c r="BE361" s="239">
        <f>IF(N361="základní",J361,0)</f>
        <v>0</v>
      </c>
      <c r="BF361" s="239">
        <f>IF(N361="snížená",J361,0)</f>
        <v>0</v>
      </c>
      <c r="BG361" s="239">
        <f>IF(N361="zákl. přenesená",J361,0)</f>
        <v>0</v>
      </c>
      <c r="BH361" s="239">
        <f>IF(N361="sníž. přenesená",J361,0)</f>
        <v>0</v>
      </c>
      <c r="BI361" s="239">
        <f>IF(N361="nulová",J361,0)</f>
        <v>0</v>
      </c>
      <c r="BJ361" s="18" t="s">
        <v>83</v>
      </c>
      <c r="BK361" s="239">
        <f>ROUND(I361*H361,2)</f>
        <v>0</v>
      </c>
      <c r="BL361" s="18" t="s">
        <v>360</v>
      </c>
      <c r="BM361" s="238" t="s">
        <v>746</v>
      </c>
    </row>
    <row r="362" s="2" customFormat="1">
      <c r="A362" s="39"/>
      <c r="B362" s="40"/>
      <c r="C362" s="41"/>
      <c r="D362" s="240" t="s">
        <v>349</v>
      </c>
      <c r="E362" s="41"/>
      <c r="F362" s="241" t="s">
        <v>747</v>
      </c>
      <c r="G362" s="41"/>
      <c r="H362" s="41"/>
      <c r="I362" s="242"/>
      <c r="J362" s="41"/>
      <c r="K362" s="41"/>
      <c r="L362" s="45"/>
      <c r="M362" s="243"/>
      <c r="N362" s="244"/>
      <c r="O362" s="92"/>
      <c r="P362" s="92"/>
      <c r="Q362" s="92"/>
      <c r="R362" s="92"/>
      <c r="S362" s="92"/>
      <c r="T362" s="93"/>
      <c r="U362" s="39"/>
      <c r="V362" s="39"/>
      <c r="W362" s="39"/>
      <c r="X362" s="39"/>
      <c r="Y362" s="39"/>
      <c r="Z362" s="39"/>
      <c r="AA362" s="39"/>
      <c r="AB362" s="39"/>
      <c r="AC362" s="39"/>
      <c r="AD362" s="39"/>
      <c r="AE362" s="39"/>
      <c r="AT362" s="18" t="s">
        <v>349</v>
      </c>
      <c r="AU362" s="18" t="s">
        <v>85</v>
      </c>
    </row>
    <row r="363" s="14" customFormat="1">
      <c r="A363" s="14"/>
      <c r="B363" s="263"/>
      <c r="C363" s="264"/>
      <c r="D363" s="240" t="s">
        <v>446</v>
      </c>
      <c r="E363" s="265" t="s">
        <v>1</v>
      </c>
      <c r="F363" s="266" t="s">
        <v>748</v>
      </c>
      <c r="G363" s="264"/>
      <c r="H363" s="265" t="s">
        <v>1</v>
      </c>
      <c r="I363" s="267"/>
      <c r="J363" s="264"/>
      <c r="K363" s="264"/>
      <c r="L363" s="268"/>
      <c r="M363" s="269"/>
      <c r="N363" s="270"/>
      <c r="O363" s="270"/>
      <c r="P363" s="270"/>
      <c r="Q363" s="270"/>
      <c r="R363" s="270"/>
      <c r="S363" s="270"/>
      <c r="T363" s="271"/>
      <c r="U363" s="14"/>
      <c r="V363" s="14"/>
      <c r="W363" s="14"/>
      <c r="X363" s="14"/>
      <c r="Y363" s="14"/>
      <c r="Z363" s="14"/>
      <c r="AA363" s="14"/>
      <c r="AB363" s="14"/>
      <c r="AC363" s="14"/>
      <c r="AD363" s="14"/>
      <c r="AE363" s="14"/>
      <c r="AT363" s="272" t="s">
        <v>446</v>
      </c>
      <c r="AU363" s="272" t="s">
        <v>85</v>
      </c>
      <c r="AV363" s="14" t="s">
        <v>83</v>
      </c>
      <c r="AW363" s="14" t="s">
        <v>32</v>
      </c>
      <c r="AX363" s="14" t="s">
        <v>76</v>
      </c>
      <c r="AY363" s="272" t="s">
        <v>342</v>
      </c>
    </row>
    <row r="364" s="13" customFormat="1">
      <c r="A364" s="13"/>
      <c r="B364" s="252"/>
      <c r="C364" s="253"/>
      <c r="D364" s="240" t="s">
        <v>446</v>
      </c>
      <c r="E364" s="254" t="s">
        <v>1</v>
      </c>
      <c r="F364" s="255" t="s">
        <v>723</v>
      </c>
      <c r="G364" s="253"/>
      <c r="H364" s="256">
        <v>6021</v>
      </c>
      <c r="I364" s="257"/>
      <c r="J364" s="253"/>
      <c r="K364" s="253"/>
      <c r="L364" s="258"/>
      <c r="M364" s="259"/>
      <c r="N364" s="260"/>
      <c r="O364" s="260"/>
      <c r="P364" s="260"/>
      <c r="Q364" s="260"/>
      <c r="R364" s="260"/>
      <c r="S364" s="260"/>
      <c r="T364" s="261"/>
      <c r="U364" s="13"/>
      <c r="V364" s="13"/>
      <c r="W364" s="13"/>
      <c r="X364" s="13"/>
      <c r="Y364" s="13"/>
      <c r="Z364" s="13"/>
      <c r="AA364" s="13"/>
      <c r="AB364" s="13"/>
      <c r="AC364" s="13"/>
      <c r="AD364" s="13"/>
      <c r="AE364" s="13"/>
      <c r="AT364" s="262" t="s">
        <v>446</v>
      </c>
      <c r="AU364" s="262" t="s">
        <v>85</v>
      </c>
      <c r="AV364" s="13" t="s">
        <v>85</v>
      </c>
      <c r="AW364" s="13" t="s">
        <v>32</v>
      </c>
      <c r="AX364" s="13" t="s">
        <v>76</v>
      </c>
      <c r="AY364" s="262" t="s">
        <v>342</v>
      </c>
    </row>
    <row r="365" s="13" customFormat="1">
      <c r="A365" s="13"/>
      <c r="B365" s="252"/>
      <c r="C365" s="253"/>
      <c r="D365" s="240" t="s">
        <v>446</v>
      </c>
      <c r="E365" s="254" t="s">
        <v>1</v>
      </c>
      <c r="F365" s="255" t="s">
        <v>715</v>
      </c>
      <c r="G365" s="253"/>
      <c r="H365" s="256">
        <v>243</v>
      </c>
      <c r="I365" s="257"/>
      <c r="J365" s="253"/>
      <c r="K365" s="253"/>
      <c r="L365" s="258"/>
      <c r="M365" s="259"/>
      <c r="N365" s="260"/>
      <c r="O365" s="260"/>
      <c r="P365" s="260"/>
      <c r="Q365" s="260"/>
      <c r="R365" s="260"/>
      <c r="S365" s="260"/>
      <c r="T365" s="261"/>
      <c r="U365" s="13"/>
      <c r="V365" s="13"/>
      <c r="W365" s="13"/>
      <c r="X365" s="13"/>
      <c r="Y365" s="13"/>
      <c r="Z365" s="13"/>
      <c r="AA365" s="13"/>
      <c r="AB365" s="13"/>
      <c r="AC365" s="13"/>
      <c r="AD365" s="13"/>
      <c r="AE365" s="13"/>
      <c r="AT365" s="262" t="s">
        <v>446</v>
      </c>
      <c r="AU365" s="262" t="s">
        <v>85</v>
      </c>
      <c r="AV365" s="13" t="s">
        <v>85</v>
      </c>
      <c r="AW365" s="13" t="s">
        <v>32</v>
      </c>
      <c r="AX365" s="13" t="s">
        <v>76</v>
      </c>
      <c r="AY365" s="262" t="s">
        <v>342</v>
      </c>
    </row>
    <row r="366" s="13" customFormat="1">
      <c r="A366" s="13"/>
      <c r="B366" s="252"/>
      <c r="C366" s="253"/>
      <c r="D366" s="240" t="s">
        <v>446</v>
      </c>
      <c r="E366" s="254" t="s">
        <v>1</v>
      </c>
      <c r="F366" s="255" t="s">
        <v>716</v>
      </c>
      <c r="G366" s="253"/>
      <c r="H366" s="256">
        <v>378</v>
      </c>
      <c r="I366" s="257"/>
      <c r="J366" s="253"/>
      <c r="K366" s="253"/>
      <c r="L366" s="258"/>
      <c r="M366" s="259"/>
      <c r="N366" s="260"/>
      <c r="O366" s="260"/>
      <c r="P366" s="260"/>
      <c r="Q366" s="260"/>
      <c r="R366" s="260"/>
      <c r="S366" s="260"/>
      <c r="T366" s="261"/>
      <c r="U366" s="13"/>
      <c r="V366" s="13"/>
      <c r="W366" s="13"/>
      <c r="X366" s="13"/>
      <c r="Y366" s="13"/>
      <c r="Z366" s="13"/>
      <c r="AA366" s="13"/>
      <c r="AB366" s="13"/>
      <c r="AC366" s="13"/>
      <c r="AD366" s="13"/>
      <c r="AE366" s="13"/>
      <c r="AT366" s="262" t="s">
        <v>446</v>
      </c>
      <c r="AU366" s="262" t="s">
        <v>85</v>
      </c>
      <c r="AV366" s="13" t="s">
        <v>85</v>
      </c>
      <c r="AW366" s="13" t="s">
        <v>32</v>
      </c>
      <c r="AX366" s="13" t="s">
        <v>76</v>
      </c>
      <c r="AY366" s="262" t="s">
        <v>342</v>
      </c>
    </row>
    <row r="367" s="16" customFormat="1">
      <c r="A367" s="16"/>
      <c r="B367" s="284"/>
      <c r="C367" s="285"/>
      <c r="D367" s="240" t="s">
        <v>446</v>
      </c>
      <c r="E367" s="286" t="s">
        <v>1</v>
      </c>
      <c r="F367" s="287" t="s">
        <v>500</v>
      </c>
      <c r="G367" s="285"/>
      <c r="H367" s="288">
        <v>6642</v>
      </c>
      <c r="I367" s="289"/>
      <c r="J367" s="285"/>
      <c r="K367" s="285"/>
      <c r="L367" s="290"/>
      <c r="M367" s="291"/>
      <c r="N367" s="292"/>
      <c r="O367" s="292"/>
      <c r="P367" s="292"/>
      <c r="Q367" s="292"/>
      <c r="R367" s="292"/>
      <c r="S367" s="292"/>
      <c r="T367" s="293"/>
      <c r="U367" s="16"/>
      <c r="V367" s="16"/>
      <c r="W367" s="16"/>
      <c r="X367" s="16"/>
      <c r="Y367" s="16"/>
      <c r="Z367" s="16"/>
      <c r="AA367" s="16"/>
      <c r="AB367" s="16"/>
      <c r="AC367" s="16"/>
      <c r="AD367" s="16"/>
      <c r="AE367" s="16"/>
      <c r="AT367" s="294" t="s">
        <v>446</v>
      </c>
      <c r="AU367" s="294" t="s">
        <v>85</v>
      </c>
      <c r="AV367" s="16" t="s">
        <v>360</v>
      </c>
      <c r="AW367" s="16" t="s">
        <v>32</v>
      </c>
      <c r="AX367" s="16" t="s">
        <v>83</v>
      </c>
      <c r="AY367" s="294" t="s">
        <v>342</v>
      </c>
    </row>
    <row r="368" s="2" customFormat="1" ht="16.5" customHeight="1">
      <c r="A368" s="39"/>
      <c r="B368" s="40"/>
      <c r="C368" s="227" t="s">
        <v>749</v>
      </c>
      <c r="D368" s="227" t="s">
        <v>343</v>
      </c>
      <c r="E368" s="228" t="s">
        <v>750</v>
      </c>
      <c r="F368" s="229" t="s">
        <v>751</v>
      </c>
      <c r="G368" s="230" t="s">
        <v>473</v>
      </c>
      <c r="H368" s="231">
        <v>6354</v>
      </c>
      <c r="I368" s="232"/>
      <c r="J368" s="233">
        <f>ROUND(I368*H368,2)</f>
        <v>0</v>
      </c>
      <c r="K368" s="229" t="s">
        <v>443</v>
      </c>
      <c r="L368" s="45"/>
      <c r="M368" s="234" t="s">
        <v>1</v>
      </c>
      <c r="N368" s="235" t="s">
        <v>41</v>
      </c>
      <c r="O368" s="92"/>
      <c r="P368" s="236">
        <f>O368*H368</f>
        <v>0</v>
      </c>
      <c r="Q368" s="236">
        <v>0</v>
      </c>
      <c r="R368" s="236">
        <f>Q368*H368</f>
        <v>0</v>
      </c>
      <c r="S368" s="236">
        <v>0</v>
      </c>
      <c r="T368" s="237">
        <f>S368*H368</f>
        <v>0</v>
      </c>
      <c r="U368" s="39"/>
      <c r="V368" s="39"/>
      <c r="W368" s="39"/>
      <c r="X368" s="39"/>
      <c r="Y368" s="39"/>
      <c r="Z368" s="39"/>
      <c r="AA368" s="39"/>
      <c r="AB368" s="39"/>
      <c r="AC368" s="39"/>
      <c r="AD368" s="39"/>
      <c r="AE368" s="39"/>
      <c r="AR368" s="238" t="s">
        <v>360</v>
      </c>
      <c r="AT368" s="238" t="s">
        <v>343</v>
      </c>
      <c r="AU368" s="238" t="s">
        <v>85</v>
      </c>
      <c r="AY368" s="18" t="s">
        <v>342</v>
      </c>
      <c r="BE368" s="239">
        <f>IF(N368="základní",J368,0)</f>
        <v>0</v>
      </c>
      <c r="BF368" s="239">
        <f>IF(N368="snížená",J368,0)</f>
        <v>0</v>
      </c>
      <c r="BG368" s="239">
        <f>IF(N368="zákl. přenesená",J368,0)</f>
        <v>0</v>
      </c>
      <c r="BH368" s="239">
        <f>IF(N368="sníž. přenesená",J368,0)</f>
        <v>0</v>
      </c>
      <c r="BI368" s="239">
        <f>IF(N368="nulová",J368,0)</f>
        <v>0</v>
      </c>
      <c r="BJ368" s="18" t="s">
        <v>83</v>
      </c>
      <c r="BK368" s="239">
        <f>ROUND(I368*H368,2)</f>
        <v>0</v>
      </c>
      <c r="BL368" s="18" t="s">
        <v>360</v>
      </c>
      <c r="BM368" s="238" t="s">
        <v>752</v>
      </c>
    </row>
    <row r="369" s="2" customFormat="1">
      <c r="A369" s="39"/>
      <c r="B369" s="40"/>
      <c r="C369" s="41"/>
      <c r="D369" s="240" t="s">
        <v>349</v>
      </c>
      <c r="E369" s="41"/>
      <c r="F369" s="241" t="s">
        <v>753</v>
      </c>
      <c r="G369" s="41"/>
      <c r="H369" s="41"/>
      <c r="I369" s="242"/>
      <c r="J369" s="41"/>
      <c r="K369" s="41"/>
      <c r="L369" s="45"/>
      <c r="M369" s="243"/>
      <c r="N369" s="244"/>
      <c r="O369" s="92"/>
      <c r="P369" s="92"/>
      <c r="Q369" s="92"/>
      <c r="R369" s="92"/>
      <c r="S369" s="92"/>
      <c r="T369" s="93"/>
      <c r="U369" s="39"/>
      <c r="V369" s="39"/>
      <c r="W369" s="39"/>
      <c r="X369" s="39"/>
      <c r="Y369" s="39"/>
      <c r="Z369" s="39"/>
      <c r="AA369" s="39"/>
      <c r="AB369" s="39"/>
      <c r="AC369" s="39"/>
      <c r="AD369" s="39"/>
      <c r="AE369" s="39"/>
      <c r="AT369" s="18" t="s">
        <v>349</v>
      </c>
      <c r="AU369" s="18" t="s">
        <v>85</v>
      </c>
    </row>
    <row r="370" s="14" customFormat="1">
      <c r="A370" s="14"/>
      <c r="B370" s="263"/>
      <c r="C370" s="264"/>
      <c r="D370" s="240" t="s">
        <v>446</v>
      </c>
      <c r="E370" s="265" t="s">
        <v>1</v>
      </c>
      <c r="F370" s="266" t="s">
        <v>754</v>
      </c>
      <c r="G370" s="264"/>
      <c r="H370" s="265" t="s">
        <v>1</v>
      </c>
      <c r="I370" s="267"/>
      <c r="J370" s="264"/>
      <c r="K370" s="264"/>
      <c r="L370" s="268"/>
      <c r="M370" s="269"/>
      <c r="N370" s="270"/>
      <c r="O370" s="270"/>
      <c r="P370" s="270"/>
      <c r="Q370" s="270"/>
      <c r="R370" s="270"/>
      <c r="S370" s="270"/>
      <c r="T370" s="271"/>
      <c r="U370" s="14"/>
      <c r="V370" s="14"/>
      <c r="W370" s="14"/>
      <c r="X370" s="14"/>
      <c r="Y370" s="14"/>
      <c r="Z370" s="14"/>
      <c r="AA370" s="14"/>
      <c r="AB370" s="14"/>
      <c r="AC370" s="14"/>
      <c r="AD370" s="14"/>
      <c r="AE370" s="14"/>
      <c r="AT370" s="272" t="s">
        <v>446</v>
      </c>
      <c r="AU370" s="272" t="s">
        <v>85</v>
      </c>
      <c r="AV370" s="14" t="s">
        <v>83</v>
      </c>
      <c r="AW370" s="14" t="s">
        <v>32</v>
      </c>
      <c r="AX370" s="14" t="s">
        <v>76</v>
      </c>
      <c r="AY370" s="272" t="s">
        <v>342</v>
      </c>
    </row>
    <row r="371" s="13" customFormat="1">
      <c r="A371" s="13"/>
      <c r="B371" s="252"/>
      <c r="C371" s="253"/>
      <c r="D371" s="240" t="s">
        <v>446</v>
      </c>
      <c r="E371" s="254" t="s">
        <v>1</v>
      </c>
      <c r="F371" s="255" t="s">
        <v>706</v>
      </c>
      <c r="G371" s="253"/>
      <c r="H371" s="256">
        <v>5726</v>
      </c>
      <c r="I371" s="257"/>
      <c r="J371" s="253"/>
      <c r="K371" s="253"/>
      <c r="L371" s="258"/>
      <c r="M371" s="259"/>
      <c r="N371" s="260"/>
      <c r="O371" s="260"/>
      <c r="P371" s="260"/>
      <c r="Q371" s="260"/>
      <c r="R371" s="260"/>
      <c r="S371" s="260"/>
      <c r="T371" s="261"/>
      <c r="U371" s="13"/>
      <c r="V371" s="13"/>
      <c r="W371" s="13"/>
      <c r="X371" s="13"/>
      <c r="Y371" s="13"/>
      <c r="Z371" s="13"/>
      <c r="AA371" s="13"/>
      <c r="AB371" s="13"/>
      <c r="AC371" s="13"/>
      <c r="AD371" s="13"/>
      <c r="AE371" s="13"/>
      <c r="AT371" s="262" t="s">
        <v>446</v>
      </c>
      <c r="AU371" s="262" t="s">
        <v>85</v>
      </c>
      <c r="AV371" s="13" t="s">
        <v>85</v>
      </c>
      <c r="AW371" s="13" t="s">
        <v>32</v>
      </c>
      <c r="AX371" s="13" t="s">
        <v>76</v>
      </c>
      <c r="AY371" s="262" t="s">
        <v>342</v>
      </c>
    </row>
    <row r="372" s="13" customFormat="1">
      <c r="A372" s="13"/>
      <c r="B372" s="252"/>
      <c r="C372" s="253"/>
      <c r="D372" s="240" t="s">
        <v>446</v>
      </c>
      <c r="E372" s="254" t="s">
        <v>1</v>
      </c>
      <c r="F372" s="255" t="s">
        <v>707</v>
      </c>
      <c r="G372" s="253"/>
      <c r="H372" s="256">
        <v>234</v>
      </c>
      <c r="I372" s="257"/>
      <c r="J372" s="253"/>
      <c r="K372" s="253"/>
      <c r="L372" s="258"/>
      <c r="M372" s="259"/>
      <c r="N372" s="260"/>
      <c r="O372" s="260"/>
      <c r="P372" s="260"/>
      <c r="Q372" s="260"/>
      <c r="R372" s="260"/>
      <c r="S372" s="260"/>
      <c r="T372" s="261"/>
      <c r="U372" s="13"/>
      <c r="V372" s="13"/>
      <c r="W372" s="13"/>
      <c r="X372" s="13"/>
      <c r="Y372" s="13"/>
      <c r="Z372" s="13"/>
      <c r="AA372" s="13"/>
      <c r="AB372" s="13"/>
      <c r="AC372" s="13"/>
      <c r="AD372" s="13"/>
      <c r="AE372" s="13"/>
      <c r="AT372" s="262" t="s">
        <v>446</v>
      </c>
      <c r="AU372" s="262" t="s">
        <v>85</v>
      </c>
      <c r="AV372" s="13" t="s">
        <v>85</v>
      </c>
      <c r="AW372" s="13" t="s">
        <v>32</v>
      </c>
      <c r="AX372" s="13" t="s">
        <v>76</v>
      </c>
      <c r="AY372" s="262" t="s">
        <v>342</v>
      </c>
    </row>
    <row r="373" s="13" customFormat="1">
      <c r="A373" s="13"/>
      <c r="B373" s="252"/>
      <c r="C373" s="253"/>
      <c r="D373" s="240" t="s">
        <v>446</v>
      </c>
      <c r="E373" s="254" t="s">
        <v>1</v>
      </c>
      <c r="F373" s="255" t="s">
        <v>708</v>
      </c>
      <c r="G373" s="253"/>
      <c r="H373" s="256">
        <v>364</v>
      </c>
      <c r="I373" s="257"/>
      <c r="J373" s="253"/>
      <c r="K373" s="253"/>
      <c r="L373" s="258"/>
      <c r="M373" s="259"/>
      <c r="N373" s="260"/>
      <c r="O373" s="260"/>
      <c r="P373" s="260"/>
      <c r="Q373" s="260"/>
      <c r="R373" s="260"/>
      <c r="S373" s="260"/>
      <c r="T373" s="261"/>
      <c r="U373" s="13"/>
      <c r="V373" s="13"/>
      <c r="W373" s="13"/>
      <c r="X373" s="13"/>
      <c r="Y373" s="13"/>
      <c r="Z373" s="13"/>
      <c r="AA373" s="13"/>
      <c r="AB373" s="13"/>
      <c r="AC373" s="13"/>
      <c r="AD373" s="13"/>
      <c r="AE373" s="13"/>
      <c r="AT373" s="262" t="s">
        <v>446</v>
      </c>
      <c r="AU373" s="262" t="s">
        <v>85</v>
      </c>
      <c r="AV373" s="13" t="s">
        <v>85</v>
      </c>
      <c r="AW373" s="13" t="s">
        <v>32</v>
      </c>
      <c r="AX373" s="13" t="s">
        <v>76</v>
      </c>
      <c r="AY373" s="262" t="s">
        <v>342</v>
      </c>
    </row>
    <row r="374" s="13" customFormat="1">
      <c r="A374" s="13"/>
      <c r="B374" s="252"/>
      <c r="C374" s="253"/>
      <c r="D374" s="240" t="s">
        <v>446</v>
      </c>
      <c r="E374" s="254" t="s">
        <v>1</v>
      </c>
      <c r="F374" s="255" t="s">
        <v>709</v>
      </c>
      <c r="G374" s="253"/>
      <c r="H374" s="256">
        <v>30</v>
      </c>
      <c r="I374" s="257"/>
      <c r="J374" s="253"/>
      <c r="K374" s="253"/>
      <c r="L374" s="258"/>
      <c r="M374" s="259"/>
      <c r="N374" s="260"/>
      <c r="O374" s="260"/>
      <c r="P374" s="260"/>
      <c r="Q374" s="260"/>
      <c r="R374" s="260"/>
      <c r="S374" s="260"/>
      <c r="T374" s="261"/>
      <c r="U374" s="13"/>
      <c r="V374" s="13"/>
      <c r="W374" s="13"/>
      <c r="X374" s="13"/>
      <c r="Y374" s="13"/>
      <c r="Z374" s="13"/>
      <c r="AA374" s="13"/>
      <c r="AB374" s="13"/>
      <c r="AC374" s="13"/>
      <c r="AD374" s="13"/>
      <c r="AE374" s="13"/>
      <c r="AT374" s="262" t="s">
        <v>446</v>
      </c>
      <c r="AU374" s="262" t="s">
        <v>85</v>
      </c>
      <c r="AV374" s="13" t="s">
        <v>85</v>
      </c>
      <c r="AW374" s="13" t="s">
        <v>32</v>
      </c>
      <c r="AX374" s="13" t="s">
        <v>76</v>
      </c>
      <c r="AY374" s="262" t="s">
        <v>342</v>
      </c>
    </row>
    <row r="375" s="16" customFormat="1">
      <c r="A375" s="16"/>
      <c r="B375" s="284"/>
      <c r="C375" s="285"/>
      <c r="D375" s="240" t="s">
        <v>446</v>
      </c>
      <c r="E375" s="286" t="s">
        <v>1</v>
      </c>
      <c r="F375" s="287" t="s">
        <v>500</v>
      </c>
      <c r="G375" s="285"/>
      <c r="H375" s="288">
        <v>6354</v>
      </c>
      <c r="I375" s="289"/>
      <c r="J375" s="285"/>
      <c r="K375" s="285"/>
      <c r="L375" s="290"/>
      <c r="M375" s="291"/>
      <c r="N375" s="292"/>
      <c r="O375" s="292"/>
      <c r="P375" s="292"/>
      <c r="Q375" s="292"/>
      <c r="R375" s="292"/>
      <c r="S375" s="292"/>
      <c r="T375" s="293"/>
      <c r="U375" s="16"/>
      <c r="V375" s="16"/>
      <c r="W375" s="16"/>
      <c r="X375" s="16"/>
      <c r="Y375" s="16"/>
      <c r="Z375" s="16"/>
      <c r="AA375" s="16"/>
      <c r="AB375" s="16"/>
      <c r="AC375" s="16"/>
      <c r="AD375" s="16"/>
      <c r="AE375" s="16"/>
      <c r="AT375" s="294" t="s">
        <v>446</v>
      </c>
      <c r="AU375" s="294" t="s">
        <v>85</v>
      </c>
      <c r="AV375" s="16" t="s">
        <v>360</v>
      </c>
      <c r="AW375" s="16" t="s">
        <v>32</v>
      </c>
      <c r="AX375" s="16" t="s">
        <v>83</v>
      </c>
      <c r="AY375" s="294" t="s">
        <v>342</v>
      </c>
    </row>
    <row r="376" s="2" customFormat="1" ht="16.5" customHeight="1">
      <c r="A376" s="39"/>
      <c r="B376" s="40"/>
      <c r="C376" s="227" t="s">
        <v>755</v>
      </c>
      <c r="D376" s="227" t="s">
        <v>343</v>
      </c>
      <c r="E376" s="228" t="s">
        <v>756</v>
      </c>
      <c r="F376" s="229" t="s">
        <v>757</v>
      </c>
      <c r="G376" s="230" t="s">
        <v>473</v>
      </c>
      <c r="H376" s="231">
        <v>6354</v>
      </c>
      <c r="I376" s="232"/>
      <c r="J376" s="233">
        <f>ROUND(I376*H376,2)</f>
        <v>0</v>
      </c>
      <c r="K376" s="229" t="s">
        <v>1</v>
      </c>
      <c r="L376" s="45"/>
      <c r="M376" s="234" t="s">
        <v>1</v>
      </c>
      <c r="N376" s="235" t="s">
        <v>41</v>
      </c>
      <c r="O376" s="92"/>
      <c r="P376" s="236">
        <f>O376*H376</f>
        <v>0</v>
      </c>
      <c r="Q376" s="236">
        <v>0</v>
      </c>
      <c r="R376" s="236">
        <f>Q376*H376</f>
        <v>0</v>
      </c>
      <c r="S376" s="236">
        <v>0</v>
      </c>
      <c r="T376" s="237">
        <f>S376*H376</f>
        <v>0</v>
      </c>
      <c r="U376" s="39"/>
      <c r="V376" s="39"/>
      <c r="W376" s="39"/>
      <c r="X376" s="39"/>
      <c r="Y376" s="39"/>
      <c r="Z376" s="39"/>
      <c r="AA376" s="39"/>
      <c r="AB376" s="39"/>
      <c r="AC376" s="39"/>
      <c r="AD376" s="39"/>
      <c r="AE376" s="39"/>
      <c r="AR376" s="238" t="s">
        <v>360</v>
      </c>
      <c r="AT376" s="238" t="s">
        <v>343</v>
      </c>
      <c r="AU376" s="238" t="s">
        <v>85</v>
      </c>
      <c r="AY376" s="18" t="s">
        <v>342</v>
      </c>
      <c r="BE376" s="239">
        <f>IF(N376="základní",J376,0)</f>
        <v>0</v>
      </c>
      <c r="BF376" s="239">
        <f>IF(N376="snížená",J376,0)</f>
        <v>0</v>
      </c>
      <c r="BG376" s="239">
        <f>IF(N376="zákl. přenesená",J376,0)</f>
        <v>0</v>
      </c>
      <c r="BH376" s="239">
        <f>IF(N376="sníž. přenesená",J376,0)</f>
        <v>0</v>
      </c>
      <c r="BI376" s="239">
        <f>IF(N376="nulová",J376,0)</f>
        <v>0</v>
      </c>
      <c r="BJ376" s="18" t="s">
        <v>83</v>
      </c>
      <c r="BK376" s="239">
        <f>ROUND(I376*H376,2)</f>
        <v>0</v>
      </c>
      <c r="BL376" s="18" t="s">
        <v>360</v>
      </c>
      <c r="BM376" s="238" t="s">
        <v>758</v>
      </c>
    </row>
    <row r="377" s="2" customFormat="1">
      <c r="A377" s="39"/>
      <c r="B377" s="40"/>
      <c r="C377" s="41"/>
      <c r="D377" s="240" t="s">
        <v>349</v>
      </c>
      <c r="E377" s="41"/>
      <c r="F377" s="241" t="s">
        <v>757</v>
      </c>
      <c r="G377" s="41"/>
      <c r="H377" s="41"/>
      <c r="I377" s="242"/>
      <c r="J377" s="41"/>
      <c r="K377" s="41"/>
      <c r="L377" s="45"/>
      <c r="M377" s="243"/>
      <c r="N377" s="244"/>
      <c r="O377" s="92"/>
      <c r="P377" s="92"/>
      <c r="Q377" s="92"/>
      <c r="R377" s="92"/>
      <c r="S377" s="92"/>
      <c r="T377" s="93"/>
      <c r="U377" s="39"/>
      <c r="V377" s="39"/>
      <c r="W377" s="39"/>
      <c r="X377" s="39"/>
      <c r="Y377" s="39"/>
      <c r="Z377" s="39"/>
      <c r="AA377" s="39"/>
      <c r="AB377" s="39"/>
      <c r="AC377" s="39"/>
      <c r="AD377" s="39"/>
      <c r="AE377" s="39"/>
      <c r="AT377" s="18" t="s">
        <v>349</v>
      </c>
      <c r="AU377" s="18" t="s">
        <v>85</v>
      </c>
    </row>
    <row r="378" s="14" customFormat="1">
      <c r="A378" s="14"/>
      <c r="B378" s="263"/>
      <c r="C378" s="264"/>
      <c r="D378" s="240" t="s">
        <v>446</v>
      </c>
      <c r="E378" s="265" t="s">
        <v>1</v>
      </c>
      <c r="F378" s="266" t="s">
        <v>759</v>
      </c>
      <c r="G378" s="264"/>
      <c r="H378" s="265" t="s">
        <v>1</v>
      </c>
      <c r="I378" s="267"/>
      <c r="J378" s="264"/>
      <c r="K378" s="264"/>
      <c r="L378" s="268"/>
      <c r="M378" s="269"/>
      <c r="N378" s="270"/>
      <c r="O378" s="270"/>
      <c r="P378" s="270"/>
      <c r="Q378" s="270"/>
      <c r="R378" s="270"/>
      <c r="S378" s="270"/>
      <c r="T378" s="271"/>
      <c r="U378" s="14"/>
      <c r="V378" s="14"/>
      <c r="W378" s="14"/>
      <c r="X378" s="14"/>
      <c r="Y378" s="14"/>
      <c r="Z378" s="14"/>
      <c r="AA378" s="14"/>
      <c r="AB378" s="14"/>
      <c r="AC378" s="14"/>
      <c r="AD378" s="14"/>
      <c r="AE378" s="14"/>
      <c r="AT378" s="272" t="s">
        <v>446</v>
      </c>
      <c r="AU378" s="272" t="s">
        <v>85</v>
      </c>
      <c r="AV378" s="14" t="s">
        <v>83</v>
      </c>
      <c r="AW378" s="14" t="s">
        <v>32</v>
      </c>
      <c r="AX378" s="14" t="s">
        <v>76</v>
      </c>
      <c r="AY378" s="272" t="s">
        <v>342</v>
      </c>
    </row>
    <row r="379" s="13" customFormat="1">
      <c r="A379" s="13"/>
      <c r="B379" s="252"/>
      <c r="C379" s="253"/>
      <c r="D379" s="240" t="s">
        <v>446</v>
      </c>
      <c r="E379" s="254" t="s">
        <v>1</v>
      </c>
      <c r="F379" s="255" t="s">
        <v>706</v>
      </c>
      <c r="G379" s="253"/>
      <c r="H379" s="256">
        <v>5726</v>
      </c>
      <c r="I379" s="257"/>
      <c r="J379" s="253"/>
      <c r="K379" s="253"/>
      <c r="L379" s="258"/>
      <c r="M379" s="259"/>
      <c r="N379" s="260"/>
      <c r="O379" s="260"/>
      <c r="P379" s="260"/>
      <c r="Q379" s="260"/>
      <c r="R379" s="260"/>
      <c r="S379" s="260"/>
      <c r="T379" s="261"/>
      <c r="U379" s="13"/>
      <c r="V379" s="13"/>
      <c r="W379" s="13"/>
      <c r="X379" s="13"/>
      <c r="Y379" s="13"/>
      <c r="Z379" s="13"/>
      <c r="AA379" s="13"/>
      <c r="AB379" s="13"/>
      <c r="AC379" s="13"/>
      <c r="AD379" s="13"/>
      <c r="AE379" s="13"/>
      <c r="AT379" s="262" t="s">
        <v>446</v>
      </c>
      <c r="AU379" s="262" t="s">
        <v>85</v>
      </c>
      <c r="AV379" s="13" t="s">
        <v>85</v>
      </c>
      <c r="AW379" s="13" t="s">
        <v>32</v>
      </c>
      <c r="AX379" s="13" t="s">
        <v>76</v>
      </c>
      <c r="AY379" s="262" t="s">
        <v>342</v>
      </c>
    </row>
    <row r="380" s="13" customFormat="1">
      <c r="A380" s="13"/>
      <c r="B380" s="252"/>
      <c r="C380" s="253"/>
      <c r="D380" s="240" t="s">
        <v>446</v>
      </c>
      <c r="E380" s="254" t="s">
        <v>1</v>
      </c>
      <c r="F380" s="255" t="s">
        <v>707</v>
      </c>
      <c r="G380" s="253"/>
      <c r="H380" s="256">
        <v>234</v>
      </c>
      <c r="I380" s="257"/>
      <c r="J380" s="253"/>
      <c r="K380" s="253"/>
      <c r="L380" s="258"/>
      <c r="M380" s="259"/>
      <c r="N380" s="260"/>
      <c r="O380" s="260"/>
      <c r="P380" s="260"/>
      <c r="Q380" s="260"/>
      <c r="R380" s="260"/>
      <c r="S380" s="260"/>
      <c r="T380" s="261"/>
      <c r="U380" s="13"/>
      <c r="V380" s="13"/>
      <c r="W380" s="13"/>
      <c r="X380" s="13"/>
      <c r="Y380" s="13"/>
      <c r="Z380" s="13"/>
      <c r="AA380" s="13"/>
      <c r="AB380" s="13"/>
      <c r="AC380" s="13"/>
      <c r="AD380" s="13"/>
      <c r="AE380" s="13"/>
      <c r="AT380" s="262" t="s">
        <v>446</v>
      </c>
      <c r="AU380" s="262" t="s">
        <v>85</v>
      </c>
      <c r="AV380" s="13" t="s">
        <v>85</v>
      </c>
      <c r="AW380" s="13" t="s">
        <v>32</v>
      </c>
      <c r="AX380" s="13" t="s">
        <v>76</v>
      </c>
      <c r="AY380" s="262" t="s">
        <v>342</v>
      </c>
    </row>
    <row r="381" s="13" customFormat="1">
      <c r="A381" s="13"/>
      <c r="B381" s="252"/>
      <c r="C381" s="253"/>
      <c r="D381" s="240" t="s">
        <v>446</v>
      </c>
      <c r="E381" s="254" t="s">
        <v>1</v>
      </c>
      <c r="F381" s="255" t="s">
        <v>708</v>
      </c>
      <c r="G381" s="253"/>
      <c r="H381" s="256">
        <v>364</v>
      </c>
      <c r="I381" s="257"/>
      <c r="J381" s="253"/>
      <c r="K381" s="253"/>
      <c r="L381" s="258"/>
      <c r="M381" s="259"/>
      <c r="N381" s="260"/>
      <c r="O381" s="260"/>
      <c r="P381" s="260"/>
      <c r="Q381" s="260"/>
      <c r="R381" s="260"/>
      <c r="S381" s="260"/>
      <c r="T381" s="261"/>
      <c r="U381" s="13"/>
      <c r="V381" s="13"/>
      <c r="W381" s="13"/>
      <c r="X381" s="13"/>
      <c r="Y381" s="13"/>
      <c r="Z381" s="13"/>
      <c r="AA381" s="13"/>
      <c r="AB381" s="13"/>
      <c r="AC381" s="13"/>
      <c r="AD381" s="13"/>
      <c r="AE381" s="13"/>
      <c r="AT381" s="262" t="s">
        <v>446</v>
      </c>
      <c r="AU381" s="262" t="s">
        <v>85</v>
      </c>
      <c r="AV381" s="13" t="s">
        <v>85</v>
      </c>
      <c r="AW381" s="13" t="s">
        <v>32</v>
      </c>
      <c r="AX381" s="13" t="s">
        <v>76</v>
      </c>
      <c r="AY381" s="262" t="s">
        <v>342</v>
      </c>
    </row>
    <row r="382" s="13" customFormat="1">
      <c r="A382" s="13"/>
      <c r="B382" s="252"/>
      <c r="C382" s="253"/>
      <c r="D382" s="240" t="s">
        <v>446</v>
      </c>
      <c r="E382" s="254" t="s">
        <v>1</v>
      </c>
      <c r="F382" s="255" t="s">
        <v>709</v>
      </c>
      <c r="G382" s="253"/>
      <c r="H382" s="256">
        <v>30</v>
      </c>
      <c r="I382" s="257"/>
      <c r="J382" s="253"/>
      <c r="K382" s="253"/>
      <c r="L382" s="258"/>
      <c r="M382" s="259"/>
      <c r="N382" s="260"/>
      <c r="O382" s="260"/>
      <c r="P382" s="260"/>
      <c r="Q382" s="260"/>
      <c r="R382" s="260"/>
      <c r="S382" s="260"/>
      <c r="T382" s="261"/>
      <c r="U382" s="13"/>
      <c r="V382" s="13"/>
      <c r="W382" s="13"/>
      <c r="X382" s="13"/>
      <c r="Y382" s="13"/>
      <c r="Z382" s="13"/>
      <c r="AA382" s="13"/>
      <c r="AB382" s="13"/>
      <c r="AC382" s="13"/>
      <c r="AD382" s="13"/>
      <c r="AE382" s="13"/>
      <c r="AT382" s="262" t="s">
        <v>446</v>
      </c>
      <c r="AU382" s="262" t="s">
        <v>85</v>
      </c>
      <c r="AV382" s="13" t="s">
        <v>85</v>
      </c>
      <c r="AW382" s="13" t="s">
        <v>32</v>
      </c>
      <c r="AX382" s="13" t="s">
        <v>76</v>
      </c>
      <c r="AY382" s="262" t="s">
        <v>342</v>
      </c>
    </row>
    <row r="383" s="16" customFormat="1">
      <c r="A383" s="16"/>
      <c r="B383" s="284"/>
      <c r="C383" s="285"/>
      <c r="D383" s="240" t="s">
        <v>446</v>
      </c>
      <c r="E383" s="286" t="s">
        <v>1</v>
      </c>
      <c r="F383" s="287" t="s">
        <v>500</v>
      </c>
      <c r="G383" s="285"/>
      <c r="H383" s="288">
        <v>6354</v>
      </c>
      <c r="I383" s="289"/>
      <c r="J383" s="285"/>
      <c r="K383" s="285"/>
      <c r="L383" s="290"/>
      <c r="M383" s="291"/>
      <c r="N383" s="292"/>
      <c r="O383" s="292"/>
      <c r="P383" s="292"/>
      <c r="Q383" s="292"/>
      <c r="R383" s="292"/>
      <c r="S383" s="292"/>
      <c r="T383" s="293"/>
      <c r="U383" s="16"/>
      <c r="V383" s="16"/>
      <c r="W383" s="16"/>
      <c r="X383" s="16"/>
      <c r="Y383" s="16"/>
      <c r="Z383" s="16"/>
      <c r="AA383" s="16"/>
      <c r="AB383" s="16"/>
      <c r="AC383" s="16"/>
      <c r="AD383" s="16"/>
      <c r="AE383" s="16"/>
      <c r="AT383" s="294" t="s">
        <v>446</v>
      </c>
      <c r="AU383" s="294" t="s">
        <v>85</v>
      </c>
      <c r="AV383" s="16" t="s">
        <v>360</v>
      </c>
      <c r="AW383" s="16" t="s">
        <v>32</v>
      </c>
      <c r="AX383" s="16" t="s">
        <v>83</v>
      </c>
      <c r="AY383" s="294" t="s">
        <v>342</v>
      </c>
    </row>
    <row r="384" s="2" customFormat="1" ht="21.75" customHeight="1">
      <c r="A384" s="39"/>
      <c r="B384" s="40"/>
      <c r="C384" s="227" t="s">
        <v>760</v>
      </c>
      <c r="D384" s="227" t="s">
        <v>343</v>
      </c>
      <c r="E384" s="228" t="s">
        <v>761</v>
      </c>
      <c r="F384" s="229" t="s">
        <v>762</v>
      </c>
      <c r="G384" s="230" t="s">
        <v>473</v>
      </c>
      <c r="H384" s="231">
        <v>6354</v>
      </c>
      <c r="I384" s="232"/>
      <c r="J384" s="233">
        <f>ROUND(I384*H384,2)</f>
        <v>0</v>
      </c>
      <c r="K384" s="229" t="s">
        <v>443</v>
      </c>
      <c r="L384" s="45"/>
      <c r="M384" s="234" t="s">
        <v>1</v>
      </c>
      <c r="N384" s="235" t="s">
        <v>41</v>
      </c>
      <c r="O384" s="92"/>
      <c r="P384" s="236">
        <f>O384*H384</f>
        <v>0</v>
      </c>
      <c r="Q384" s="236">
        <v>0</v>
      </c>
      <c r="R384" s="236">
        <f>Q384*H384</f>
        <v>0</v>
      </c>
      <c r="S384" s="236">
        <v>0</v>
      </c>
      <c r="T384" s="237">
        <f>S384*H384</f>
        <v>0</v>
      </c>
      <c r="U384" s="39"/>
      <c r="V384" s="39"/>
      <c r="W384" s="39"/>
      <c r="X384" s="39"/>
      <c r="Y384" s="39"/>
      <c r="Z384" s="39"/>
      <c r="AA384" s="39"/>
      <c r="AB384" s="39"/>
      <c r="AC384" s="39"/>
      <c r="AD384" s="39"/>
      <c r="AE384" s="39"/>
      <c r="AR384" s="238" t="s">
        <v>360</v>
      </c>
      <c r="AT384" s="238" t="s">
        <v>343</v>
      </c>
      <c r="AU384" s="238" t="s">
        <v>85</v>
      </c>
      <c r="AY384" s="18" t="s">
        <v>342</v>
      </c>
      <c r="BE384" s="239">
        <f>IF(N384="základní",J384,0)</f>
        <v>0</v>
      </c>
      <c r="BF384" s="239">
        <f>IF(N384="snížená",J384,0)</f>
        <v>0</v>
      </c>
      <c r="BG384" s="239">
        <f>IF(N384="zákl. přenesená",J384,0)</f>
        <v>0</v>
      </c>
      <c r="BH384" s="239">
        <f>IF(N384="sníž. přenesená",J384,0)</f>
        <v>0</v>
      </c>
      <c r="BI384" s="239">
        <f>IF(N384="nulová",J384,0)</f>
        <v>0</v>
      </c>
      <c r="BJ384" s="18" t="s">
        <v>83</v>
      </c>
      <c r="BK384" s="239">
        <f>ROUND(I384*H384,2)</f>
        <v>0</v>
      </c>
      <c r="BL384" s="18" t="s">
        <v>360</v>
      </c>
      <c r="BM384" s="238" t="s">
        <v>763</v>
      </c>
    </row>
    <row r="385" s="2" customFormat="1">
      <c r="A385" s="39"/>
      <c r="B385" s="40"/>
      <c r="C385" s="41"/>
      <c r="D385" s="240" t="s">
        <v>349</v>
      </c>
      <c r="E385" s="41"/>
      <c r="F385" s="241" t="s">
        <v>764</v>
      </c>
      <c r="G385" s="41"/>
      <c r="H385" s="41"/>
      <c r="I385" s="242"/>
      <c r="J385" s="41"/>
      <c r="K385" s="41"/>
      <c r="L385" s="45"/>
      <c r="M385" s="243"/>
      <c r="N385" s="244"/>
      <c r="O385" s="92"/>
      <c r="P385" s="92"/>
      <c r="Q385" s="92"/>
      <c r="R385" s="92"/>
      <c r="S385" s="92"/>
      <c r="T385" s="93"/>
      <c r="U385" s="39"/>
      <c r="V385" s="39"/>
      <c r="W385" s="39"/>
      <c r="X385" s="39"/>
      <c r="Y385" s="39"/>
      <c r="Z385" s="39"/>
      <c r="AA385" s="39"/>
      <c r="AB385" s="39"/>
      <c r="AC385" s="39"/>
      <c r="AD385" s="39"/>
      <c r="AE385" s="39"/>
      <c r="AT385" s="18" t="s">
        <v>349</v>
      </c>
      <c r="AU385" s="18" t="s">
        <v>85</v>
      </c>
    </row>
    <row r="386" s="14" customFormat="1">
      <c r="A386" s="14"/>
      <c r="B386" s="263"/>
      <c r="C386" s="264"/>
      <c r="D386" s="240" t="s">
        <v>446</v>
      </c>
      <c r="E386" s="265" t="s">
        <v>1</v>
      </c>
      <c r="F386" s="266" t="s">
        <v>765</v>
      </c>
      <c r="G386" s="264"/>
      <c r="H386" s="265" t="s">
        <v>1</v>
      </c>
      <c r="I386" s="267"/>
      <c r="J386" s="264"/>
      <c r="K386" s="264"/>
      <c r="L386" s="268"/>
      <c r="M386" s="269"/>
      <c r="N386" s="270"/>
      <c r="O386" s="270"/>
      <c r="P386" s="270"/>
      <c r="Q386" s="270"/>
      <c r="R386" s="270"/>
      <c r="S386" s="270"/>
      <c r="T386" s="271"/>
      <c r="U386" s="14"/>
      <c r="V386" s="14"/>
      <c r="W386" s="14"/>
      <c r="X386" s="14"/>
      <c r="Y386" s="14"/>
      <c r="Z386" s="14"/>
      <c r="AA386" s="14"/>
      <c r="AB386" s="14"/>
      <c r="AC386" s="14"/>
      <c r="AD386" s="14"/>
      <c r="AE386" s="14"/>
      <c r="AT386" s="272" t="s">
        <v>446</v>
      </c>
      <c r="AU386" s="272" t="s">
        <v>85</v>
      </c>
      <c r="AV386" s="14" t="s">
        <v>83</v>
      </c>
      <c r="AW386" s="14" t="s">
        <v>32</v>
      </c>
      <c r="AX386" s="14" t="s">
        <v>76</v>
      </c>
      <c r="AY386" s="272" t="s">
        <v>342</v>
      </c>
    </row>
    <row r="387" s="13" customFormat="1">
      <c r="A387" s="13"/>
      <c r="B387" s="252"/>
      <c r="C387" s="253"/>
      <c r="D387" s="240" t="s">
        <v>446</v>
      </c>
      <c r="E387" s="254" t="s">
        <v>1</v>
      </c>
      <c r="F387" s="255" t="s">
        <v>706</v>
      </c>
      <c r="G387" s="253"/>
      <c r="H387" s="256">
        <v>5726</v>
      </c>
      <c r="I387" s="257"/>
      <c r="J387" s="253"/>
      <c r="K387" s="253"/>
      <c r="L387" s="258"/>
      <c r="M387" s="259"/>
      <c r="N387" s="260"/>
      <c r="O387" s="260"/>
      <c r="P387" s="260"/>
      <c r="Q387" s="260"/>
      <c r="R387" s="260"/>
      <c r="S387" s="260"/>
      <c r="T387" s="261"/>
      <c r="U387" s="13"/>
      <c r="V387" s="13"/>
      <c r="W387" s="13"/>
      <c r="X387" s="13"/>
      <c r="Y387" s="13"/>
      <c r="Z387" s="13"/>
      <c r="AA387" s="13"/>
      <c r="AB387" s="13"/>
      <c r="AC387" s="13"/>
      <c r="AD387" s="13"/>
      <c r="AE387" s="13"/>
      <c r="AT387" s="262" t="s">
        <v>446</v>
      </c>
      <c r="AU387" s="262" t="s">
        <v>85</v>
      </c>
      <c r="AV387" s="13" t="s">
        <v>85</v>
      </c>
      <c r="AW387" s="13" t="s">
        <v>32</v>
      </c>
      <c r="AX387" s="13" t="s">
        <v>76</v>
      </c>
      <c r="AY387" s="262" t="s">
        <v>342</v>
      </c>
    </row>
    <row r="388" s="13" customFormat="1">
      <c r="A388" s="13"/>
      <c r="B388" s="252"/>
      <c r="C388" s="253"/>
      <c r="D388" s="240" t="s">
        <v>446</v>
      </c>
      <c r="E388" s="254" t="s">
        <v>1</v>
      </c>
      <c r="F388" s="255" t="s">
        <v>707</v>
      </c>
      <c r="G388" s="253"/>
      <c r="H388" s="256">
        <v>234</v>
      </c>
      <c r="I388" s="257"/>
      <c r="J388" s="253"/>
      <c r="K388" s="253"/>
      <c r="L388" s="258"/>
      <c r="M388" s="259"/>
      <c r="N388" s="260"/>
      <c r="O388" s="260"/>
      <c r="P388" s="260"/>
      <c r="Q388" s="260"/>
      <c r="R388" s="260"/>
      <c r="S388" s="260"/>
      <c r="T388" s="261"/>
      <c r="U388" s="13"/>
      <c r="V388" s="13"/>
      <c r="W388" s="13"/>
      <c r="X388" s="13"/>
      <c r="Y388" s="13"/>
      <c r="Z388" s="13"/>
      <c r="AA388" s="13"/>
      <c r="AB388" s="13"/>
      <c r="AC388" s="13"/>
      <c r="AD388" s="13"/>
      <c r="AE388" s="13"/>
      <c r="AT388" s="262" t="s">
        <v>446</v>
      </c>
      <c r="AU388" s="262" t="s">
        <v>85</v>
      </c>
      <c r="AV388" s="13" t="s">
        <v>85</v>
      </c>
      <c r="AW388" s="13" t="s">
        <v>32</v>
      </c>
      <c r="AX388" s="13" t="s">
        <v>76</v>
      </c>
      <c r="AY388" s="262" t="s">
        <v>342</v>
      </c>
    </row>
    <row r="389" s="13" customFormat="1">
      <c r="A389" s="13"/>
      <c r="B389" s="252"/>
      <c r="C389" s="253"/>
      <c r="D389" s="240" t="s">
        <v>446</v>
      </c>
      <c r="E389" s="254" t="s">
        <v>1</v>
      </c>
      <c r="F389" s="255" t="s">
        <v>708</v>
      </c>
      <c r="G389" s="253"/>
      <c r="H389" s="256">
        <v>364</v>
      </c>
      <c r="I389" s="257"/>
      <c r="J389" s="253"/>
      <c r="K389" s="253"/>
      <c r="L389" s="258"/>
      <c r="M389" s="259"/>
      <c r="N389" s="260"/>
      <c r="O389" s="260"/>
      <c r="P389" s="260"/>
      <c r="Q389" s="260"/>
      <c r="R389" s="260"/>
      <c r="S389" s="260"/>
      <c r="T389" s="261"/>
      <c r="U389" s="13"/>
      <c r="V389" s="13"/>
      <c r="W389" s="13"/>
      <c r="X389" s="13"/>
      <c r="Y389" s="13"/>
      <c r="Z389" s="13"/>
      <c r="AA389" s="13"/>
      <c r="AB389" s="13"/>
      <c r="AC389" s="13"/>
      <c r="AD389" s="13"/>
      <c r="AE389" s="13"/>
      <c r="AT389" s="262" t="s">
        <v>446</v>
      </c>
      <c r="AU389" s="262" t="s">
        <v>85</v>
      </c>
      <c r="AV389" s="13" t="s">
        <v>85</v>
      </c>
      <c r="AW389" s="13" t="s">
        <v>32</v>
      </c>
      <c r="AX389" s="13" t="s">
        <v>76</v>
      </c>
      <c r="AY389" s="262" t="s">
        <v>342</v>
      </c>
    </row>
    <row r="390" s="13" customFormat="1">
      <c r="A390" s="13"/>
      <c r="B390" s="252"/>
      <c r="C390" s="253"/>
      <c r="D390" s="240" t="s">
        <v>446</v>
      </c>
      <c r="E390" s="254" t="s">
        <v>1</v>
      </c>
      <c r="F390" s="255" t="s">
        <v>709</v>
      </c>
      <c r="G390" s="253"/>
      <c r="H390" s="256">
        <v>30</v>
      </c>
      <c r="I390" s="257"/>
      <c r="J390" s="253"/>
      <c r="K390" s="253"/>
      <c r="L390" s="258"/>
      <c r="M390" s="259"/>
      <c r="N390" s="260"/>
      <c r="O390" s="260"/>
      <c r="P390" s="260"/>
      <c r="Q390" s="260"/>
      <c r="R390" s="260"/>
      <c r="S390" s="260"/>
      <c r="T390" s="261"/>
      <c r="U390" s="13"/>
      <c r="V390" s="13"/>
      <c r="W390" s="13"/>
      <c r="X390" s="13"/>
      <c r="Y390" s="13"/>
      <c r="Z390" s="13"/>
      <c r="AA390" s="13"/>
      <c r="AB390" s="13"/>
      <c r="AC390" s="13"/>
      <c r="AD390" s="13"/>
      <c r="AE390" s="13"/>
      <c r="AT390" s="262" t="s">
        <v>446</v>
      </c>
      <c r="AU390" s="262" t="s">
        <v>85</v>
      </c>
      <c r="AV390" s="13" t="s">
        <v>85</v>
      </c>
      <c r="AW390" s="13" t="s">
        <v>32</v>
      </c>
      <c r="AX390" s="13" t="s">
        <v>76</v>
      </c>
      <c r="AY390" s="262" t="s">
        <v>342</v>
      </c>
    </row>
    <row r="391" s="16" customFormat="1">
      <c r="A391" s="16"/>
      <c r="B391" s="284"/>
      <c r="C391" s="285"/>
      <c r="D391" s="240" t="s">
        <v>446</v>
      </c>
      <c r="E391" s="286" t="s">
        <v>1</v>
      </c>
      <c r="F391" s="287" t="s">
        <v>500</v>
      </c>
      <c r="G391" s="285"/>
      <c r="H391" s="288">
        <v>6354</v>
      </c>
      <c r="I391" s="289"/>
      <c r="J391" s="285"/>
      <c r="K391" s="285"/>
      <c r="L391" s="290"/>
      <c r="M391" s="291"/>
      <c r="N391" s="292"/>
      <c r="O391" s="292"/>
      <c r="P391" s="292"/>
      <c r="Q391" s="292"/>
      <c r="R391" s="292"/>
      <c r="S391" s="292"/>
      <c r="T391" s="293"/>
      <c r="U391" s="16"/>
      <c r="V391" s="16"/>
      <c r="W391" s="16"/>
      <c r="X391" s="16"/>
      <c r="Y391" s="16"/>
      <c r="Z391" s="16"/>
      <c r="AA391" s="16"/>
      <c r="AB391" s="16"/>
      <c r="AC391" s="16"/>
      <c r="AD391" s="16"/>
      <c r="AE391" s="16"/>
      <c r="AT391" s="294" t="s">
        <v>446</v>
      </c>
      <c r="AU391" s="294" t="s">
        <v>85</v>
      </c>
      <c r="AV391" s="16" t="s">
        <v>360</v>
      </c>
      <c r="AW391" s="16" t="s">
        <v>32</v>
      </c>
      <c r="AX391" s="16" t="s">
        <v>83</v>
      </c>
      <c r="AY391" s="294" t="s">
        <v>342</v>
      </c>
    </row>
    <row r="392" s="2" customFormat="1" ht="16.5" customHeight="1">
      <c r="A392" s="39"/>
      <c r="B392" s="40"/>
      <c r="C392" s="227" t="s">
        <v>766</v>
      </c>
      <c r="D392" s="227" t="s">
        <v>343</v>
      </c>
      <c r="E392" s="228" t="s">
        <v>767</v>
      </c>
      <c r="F392" s="229" t="s">
        <v>768</v>
      </c>
      <c r="G392" s="230" t="s">
        <v>473</v>
      </c>
      <c r="H392" s="231">
        <v>6354</v>
      </c>
      <c r="I392" s="232"/>
      <c r="J392" s="233">
        <f>ROUND(I392*H392,2)</f>
        <v>0</v>
      </c>
      <c r="K392" s="229" t="s">
        <v>443</v>
      </c>
      <c r="L392" s="45"/>
      <c r="M392" s="234" t="s">
        <v>1</v>
      </c>
      <c r="N392" s="235" t="s">
        <v>41</v>
      </c>
      <c r="O392" s="92"/>
      <c r="P392" s="236">
        <f>O392*H392</f>
        <v>0</v>
      </c>
      <c r="Q392" s="236">
        <v>0</v>
      </c>
      <c r="R392" s="236">
        <f>Q392*H392</f>
        <v>0</v>
      </c>
      <c r="S392" s="236">
        <v>0</v>
      </c>
      <c r="T392" s="237">
        <f>S392*H392</f>
        <v>0</v>
      </c>
      <c r="U392" s="39"/>
      <c r="V392" s="39"/>
      <c r="W392" s="39"/>
      <c r="X392" s="39"/>
      <c r="Y392" s="39"/>
      <c r="Z392" s="39"/>
      <c r="AA392" s="39"/>
      <c r="AB392" s="39"/>
      <c r="AC392" s="39"/>
      <c r="AD392" s="39"/>
      <c r="AE392" s="39"/>
      <c r="AR392" s="238" t="s">
        <v>360</v>
      </c>
      <c r="AT392" s="238" t="s">
        <v>343</v>
      </c>
      <c r="AU392" s="238" t="s">
        <v>85</v>
      </c>
      <c r="AY392" s="18" t="s">
        <v>342</v>
      </c>
      <c r="BE392" s="239">
        <f>IF(N392="základní",J392,0)</f>
        <v>0</v>
      </c>
      <c r="BF392" s="239">
        <f>IF(N392="snížená",J392,0)</f>
        <v>0</v>
      </c>
      <c r="BG392" s="239">
        <f>IF(N392="zákl. přenesená",J392,0)</f>
        <v>0</v>
      </c>
      <c r="BH392" s="239">
        <f>IF(N392="sníž. přenesená",J392,0)</f>
        <v>0</v>
      </c>
      <c r="BI392" s="239">
        <f>IF(N392="nulová",J392,0)</f>
        <v>0</v>
      </c>
      <c r="BJ392" s="18" t="s">
        <v>83</v>
      </c>
      <c r="BK392" s="239">
        <f>ROUND(I392*H392,2)</f>
        <v>0</v>
      </c>
      <c r="BL392" s="18" t="s">
        <v>360</v>
      </c>
      <c r="BM392" s="238" t="s">
        <v>769</v>
      </c>
    </row>
    <row r="393" s="2" customFormat="1">
      <c r="A393" s="39"/>
      <c r="B393" s="40"/>
      <c r="C393" s="41"/>
      <c r="D393" s="240" t="s">
        <v>349</v>
      </c>
      <c r="E393" s="41"/>
      <c r="F393" s="241" t="s">
        <v>770</v>
      </c>
      <c r="G393" s="41"/>
      <c r="H393" s="41"/>
      <c r="I393" s="242"/>
      <c r="J393" s="41"/>
      <c r="K393" s="41"/>
      <c r="L393" s="45"/>
      <c r="M393" s="243"/>
      <c r="N393" s="244"/>
      <c r="O393" s="92"/>
      <c r="P393" s="92"/>
      <c r="Q393" s="92"/>
      <c r="R393" s="92"/>
      <c r="S393" s="92"/>
      <c r="T393" s="93"/>
      <c r="U393" s="39"/>
      <c r="V393" s="39"/>
      <c r="W393" s="39"/>
      <c r="X393" s="39"/>
      <c r="Y393" s="39"/>
      <c r="Z393" s="39"/>
      <c r="AA393" s="39"/>
      <c r="AB393" s="39"/>
      <c r="AC393" s="39"/>
      <c r="AD393" s="39"/>
      <c r="AE393" s="39"/>
      <c r="AT393" s="18" t="s">
        <v>349</v>
      </c>
      <c r="AU393" s="18" t="s">
        <v>85</v>
      </c>
    </row>
    <row r="394" s="14" customFormat="1">
      <c r="A394" s="14"/>
      <c r="B394" s="263"/>
      <c r="C394" s="264"/>
      <c r="D394" s="240" t="s">
        <v>446</v>
      </c>
      <c r="E394" s="265" t="s">
        <v>1</v>
      </c>
      <c r="F394" s="266" t="s">
        <v>771</v>
      </c>
      <c r="G394" s="264"/>
      <c r="H394" s="265" t="s">
        <v>1</v>
      </c>
      <c r="I394" s="267"/>
      <c r="J394" s="264"/>
      <c r="K394" s="264"/>
      <c r="L394" s="268"/>
      <c r="M394" s="269"/>
      <c r="N394" s="270"/>
      <c r="O394" s="270"/>
      <c r="P394" s="270"/>
      <c r="Q394" s="270"/>
      <c r="R394" s="270"/>
      <c r="S394" s="270"/>
      <c r="T394" s="271"/>
      <c r="U394" s="14"/>
      <c r="V394" s="14"/>
      <c r="W394" s="14"/>
      <c r="X394" s="14"/>
      <c r="Y394" s="14"/>
      <c r="Z394" s="14"/>
      <c r="AA394" s="14"/>
      <c r="AB394" s="14"/>
      <c r="AC394" s="14"/>
      <c r="AD394" s="14"/>
      <c r="AE394" s="14"/>
      <c r="AT394" s="272" t="s">
        <v>446</v>
      </c>
      <c r="AU394" s="272" t="s">
        <v>85</v>
      </c>
      <c r="AV394" s="14" t="s">
        <v>83</v>
      </c>
      <c r="AW394" s="14" t="s">
        <v>32</v>
      </c>
      <c r="AX394" s="14" t="s">
        <v>76</v>
      </c>
      <c r="AY394" s="272" t="s">
        <v>342</v>
      </c>
    </row>
    <row r="395" s="13" customFormat="1">
      <c r="A395" s="13"/>
      <c r="B395" s="252"/>
      <c r="C395" s="253"/>
      <c r="D395" s="240" t="s">
        <v>446</v>
      </c>
      <c r="E395" s="254" t="s">
        <v>1</v>
      </c>
      <c r="F395" s="255" t="s">
        <v>706</v>
      </c>
      <c r="G395" s="253"/>
      <c r="H395" s="256">
        <v>5726</v>
      </c>
      <c r="I395" s="257"/>
      <c r="J395" s="253"/>
      <c r="K395" s="253"/>
      <c r="L395" s="258"/>
      <c r="M395" s="259"/>
      <c r="N395" s="260"/>
      <c r="O395" s="260"/>
      <c r="P395" s="260"/>
      <c r="Q395" s="260"/>
      <c r="R395" s="260"/>
      <c r="S395" s="260"/>
      <c r="T395" s="261"/>
      <c r="U395" s="13"/>
      <c r="V395" s="13"/>
      <c r="W395" s="13"/>
      <c r="X395" s="13"/>
      <c r="Y395" s="13"/>
      <c r="Z395" s="13"/>
      <c r="AA395" s="13"/>
      <c r="AB395" s="13"/>
      <c r="AC395" s="13"/>
      <c r="AD395" s="13"/>
      <c r="AE395" s="13"/>
      <c r="AT395" s="262" t="s">
        <v>446</v>
      </c>
      <c r="AU395" s="262" t="s">
        <v>85</v>
      </c>
      <c r="AV395" s="13" t="s">
        <v>85</v>
      </c>
      <c r="AW395" s="13" t="s">
        <v>32</v>
      </c>
      <c r="AX395" s="13" t="s">
        <v>76</v>
      </c>
      <c r="AY395" s="262" t="s">
        <v>342</v>
      </c>
    </row>
    <row r="396" s="13" customFormat="1">
      <c r="A396" s="13"/>
      <c r="B396" s="252"/>
      <c r="C396" s="253"/>
      <c r="D396" s="240" t="s">
        <v>446</v>
      </c>
      <c r="E396" s="254" t="s">
        <v>1</v>
      </c>
      <c r="F396" s="255" t="s">
        <v>707</v>
      </c>
      <c r="G396" s="253"/>
      <c r="H396" s="256">
        <v>234</v>
      </c>
      <c r="I396" s="257"/>
      <c r="J396" s="253"/>
      <c r="K396" s="253"/>
      <c r="L396" s="258"/>
      <c r="M396" s="259"/>
      <c r="N396" s="260"/>
      <c r="O396" s="260"/>
      <c r="P396" s="260"/>
      <c r="Q396" s="260"/>
      <c r="R396" s="260"/>
      <c r="S396" s="260"/>
      <c r="T396" s="261"/>
      <c r="U396" s="13"/>
      <c r="V396" s="13"/>
      <c r="W396" s="13"/>
      <c r="X396" s="13"/>
      <c r="Y396" s="13"/>
      <c r="Z396" s="13"/>
      <c r="AA396" s="13"/>
      <c r="AB396" s="13"/>
      <c r="AC396" s="13"/>
      <c r="AD396" s="13"/>
      <c r="AE396" s="13"/>
      <c r="AT396" s="262" t="s">
        <v>446</v>
      </c>
      <c r="AU396" s="262" t="s">
        <v>85</v>
      </c>
      <c r="AV396" s="13" t="s">
        <v>85</v>
      </c>
      <c r="AW396" s="13" t="s">
        <v>32</v>
      </c>
      <c r="AX396" s="13" t="s">
        <v>76</v>
      </c>
      <c r="AY396" s="262" t="s">
        <v>342</v>
      </c>
    </row>
    <row r="397" s="13" customFormat="1">
      <c r="A397" s="13"/>
      <c r="B397" s="252"/>
      <c r="C397" s="253"/>
      <c r="D397" s="240" t="s">
        <v>446</v>
      </c>
      <c r="E397" s="254" t="s">
        <v>1</v>
      </c>
      <c r="F397" s="255" t="s">
        <v>708</v>
      </c>
      <c r="G397" s="253"/>
      <c r="H397" s="256">
        <v>364</v>
      </c>
      <c r="I397" s="257"/>
      <c r="J397" s="253"/>
      <c r="K397" s="253"/>
      <c r="L397" s="258"/>
      <c r="M397" s="259"/>
      <c r="N397" s="260"/>
      <c r="O397" s="260"/>
      <c r="P397" s="260"/>
      <c r="Q397" s="260"/>
      <c r="R397" s="260"/>
      <c r="S397" s="260"/>
      <c r="T397" s="261"/>
      <c r="U397" s="13"/>
      <c r="V397" s="13"/>
      <c r="W397" s="13"/>
      <c r="X397" s="13"/>
      <c r="Y397" s="13"/>
      <c r="Z397" s="13"/>
      <c r="AA397" s="13"/>
      <c r="AB397" s="13"/>
      <c r="AC397" s="13"/>
      <c r="AD397" s="13"/>
      <c r="AE397" s="13"/>
      <c r="AT397" s="262" t="s">
        <v>446</v>
      </c>
      <c r="AU397" s="262" t="s">
        <v>85</v>
      </c>
      <c r="AV397" s="13" t="s">
        <v>85</v>
      </c>
      <c r="AW397" s="13" t="s">
        <v>32</v>
      </c>
      <c r="AX397" s="13" t="s">
        <v>76</v>
      </c>
      <c r="AY397" s="262" t="s">
        <v>342</v>
      </c>
    </row>
    <row r="398" s="13" customFormat="1">
      <c r="A398" s="13"/>
      <c r="B398" s="252"/>
      <c r="C398" s="253"/>
      <c r="D398" s="240" t="s">
        <v>446</v>
      </c>
      <c r="E398" s="254" t="s">
        <v>1</v>
      </c>
      <c r="F398" s="255" t="s">
        <v>709</v>
      </c>
      <c r="G398" s="253"/>
      <c r="H398" s="256">
        <v>30</v>
      </c>
      <c r="I398" s="257"/>
      <c r="J398" s="253"/>
      <c r="K398" s="253"/>
      <c r="L398" s="258"/>
      <c r="M398" s="259"/>
      <c r="N398" s="260"/>
      <c r="O398" s="260"/>
      <c r="P398" s="260"/>
      <c r="Q398" s="260"/>
      <c r="R398" s="260"/>
      <c r="S398" s="260"/>
      <c r="T398" s="261"/>
      <c r="U398" s="13"/>
      <c r="V398" s="13"/>
      <c r="W398" s="13"/>
      <c r="X398" s="13"/>
      <c r="Y398" s="13"/>
      <c r="Z398" s="13"/>
      <c r="AA398" s="13"/>
      <c r="AB398" s="13"/>
      <c r="AC398" s="13"/>
      <c r="AD398" s="13"/>
      <c r="AE398" s="13"/>
      <c r="AT398" s="262" t="s">
        <v>446</v>
      </c>
      <c r="AU398" s="262" t="s">
        <v>85</v>
      </c>
      <c r="AV398" s="13" t="s">
        <v>85</v>
      </c>
      <c r="AW398" s="13" t="s">
        <v>32</v>
      </c>
      <c r="AX398" s="13" t="s">
        <v>76</v>
      </c>
      <c r="AY398" s="262" t="s">
        <v>342</v>
      </c>
    </row>
    <row r="399" s="16" customFormat="1">
      <c r="A399" s="16"/>
      <c r="B399" s="284"/>
      <c r="C399" s="285"/>
      <c r="D399" s="240" t="s">
        <v>446</v>
      </c>
      <c r="E399" s="286" t="s">
        <v>1</v>
      </c>
      <c r="F399" s="287" t="s">
        <v>500</v>
      </c>
      <c r="G399" s="285"/>
      <c r="H399" s="288">
        <v>6354</v>
      </c>
      <c r="I399" s="289"/>
      <c r="J399" s="285"/>
      <c r="K399" s="285"/>
      <c r="L399" s="290"/>
      <c r="M399" s="291"/>
      <c r="N399" s="292"/>
      <c r="O399" s="292"/>
      <c r="P399" s="292"/>
      <c r="Q399" s="292"/>
      <c r="R399" s="292"/>
      <c r="S399" s="292"/>
      <c r="T399" s="293"/>
      <c r="U399" s="16"/>
      <c r="V399" s="16"/>
      <c r="W399" s="16"/>
      <c r="X399" s="16"/>
      <c r="Y399" s="16"/>
      <c r="Z399" s="16"/>
      <c r="AA399" s="16"/>
      <c r="AB399" s="16"/>
      <c r="AC399" s="16"/>
      <c r="AD399" s="16"/>
      <c r="AE399" s="16"/>
      <c r="AT399" s="294" t="s">
        <v>446</v>
      </c>
      <c r="AU399" s="294" t="s">
        <v>85</v>
      </c>
      <c r="AV399" s="16" t="s">
        <v>360</v>
      </c>
      <c r="AW399" s="16" t="s">
        <v>32</v>
      </c>
      <c r="AX399" s="16" t="s">
        <v>83</v>
      </c>
      <c r="AY399" s="294" t="s">
        <v>342</v>
      </c>
    </row>
    <row r="400" s="2" customFormat="1" ht="21.75" customHeight="1">
      <c r="A400" s="39"/>
      <c r="B400" s="40"/>
      <c r="C400" s="227" t="s">
        <v>772</v>
      </c>
      <c r="D400" s="227" t="s">
        <v>343</v>
      </c>
      <c r="E400" s="228" t="s">
        <v>773</v>
      </c>
      <c r="F400" s="229" t="s">
        <v>774</v>
      </c>
      <c r="G400" s="230" t="s">
        <v>473</v>
      </c>
      <c r="H400" s="231">
        <v>157</v>
      </c>
      <c r="I400" s="232"/>
      <c r="J400" s="233">
        <f>ROUND(I400*H400,2)</f>
        <v>0</v>
      </c>
      <c r="K400" s="229" t="s">
        <v>443</v>
      </c>
      <c r="L400" s="45"/>
      <c r="M400" s="234" t="s">
        <v>1</v>
      </c>
      <c r="N400" s="235" t="s">
        <v>41</v>
      </c>
      <c r="O400" s="92"/>
      <c r="P400" s="236">
        <f>O400*H400</f>
        <v>0</v>
      </c>
      <c r="Q400" s="236">
        <v>0.089219999999999994</v>
      </c>
      <c r="R400" s="236">
        <f>Q400*H400</f>
        <v>14.007539999999999</v>
      </c>
      <c r="S400" s="236">
        <v>0</v>
      </c>
      <c r="T400" s="237">
        <f>S400*H400</f>
        <v>0</v>
      </c>
      <c r="U400" s="39"/>
      <c r="V400" s="39"/>
      <c r="W400" s="39"/>
      <c r="X400" s="39"/>
      <c r="Y400" s="39"/>
      <c r="Z400" s="39"/>
      <c r="AA400" s="39"/>
      <c r="AB400" s="39"/>
      <c r="AC400" s="39"/>
      <c r="AD400" s="39"/>
      <c r="AE400" s="39"/>
      <c r="AR400" s="238" t="s">
        <v>360</v>
      </c>
      <c r="AT400" s="238" t="s">
        <v>343</v>
      </c>
      <c r="AU400" s="238" t="s">
        <v>85</v>
      </c>
      <c r="AY400" s="18" t="s">
        <v>342</v>
      </c>
      <c r="BE400" s="239">
        <f>IF(N400="základní",J400,0)</f>
        <v>0</v>
      </c>
      <c r="BF400" s="239">
        <f>IF(N400="snížená",J400,0)</f>
        <v>0</v>
      </c>
      <c r="BG400" s="239">
        <f>IF(N400="zákl. přenesená",J400,0)</f>
        <v>0</v>
      </c>
      <c r="BH400" s="239">
        <f>IF(N400="sníž. přenesená",J400,0)</f>
        <v>0</v>
      </c>
      <c r="BI400" s="239">
        <f>IF(N400="nulová",J400,0)</f>
        <v>0</v>
      </c>
      <c r="BJ400" s="18" t="s">
        <v>83</v>
      </c>
      <c r="BK400" s="239">
        <f>ROUND(I400*H400,2)</f>
        <v>0</v>
      </c>
      <c r="BL400" s="18" t="s">
        <v>360</v>
      </c>
      <c r="BM400" s="238" t="s">
        <v>775</v>
      </c>
    </row>
    <row r="401" s="2" customFormat="1">
      <c r="A401" s="39"/>
      <c r="B401" s="40"/>
      <c r="C401" s="41"/>
      <c r="D401" s="240" t="s">
        <v>349</v>
      </c>
      <c r="E401" s="41"/>
      <c r="F401" s="241" t="s">
        <v>776</v>
      </c>
      <c r="G401" s="41"/>
      <c r="H401" s="41"/>
      <c r="I401" s="242"/>
      <c r="J401" s="41"/>
      <c r="K401" s="41"/>
      <c r="L401" s="45"/>
      <c r="M401" s="243"/>
      <c r="N401" s="244"/>
      <c r="O401" s="92"/>
      <c r="P401" s="92"/>
      <c r="Q401" s="92"/>
      <c r="R401" s="92"/>
      <c r="S401" s="92"/>
      <c r="T401" s="93"/>
      <c r="U401" s="39"/>
      <c r="V401" s="39"/>
      <c r="W401" s="39"/>
      <c r="X401" s="39"/>
      <c r="Y401" s="39"/>
      <c r="Z401" s="39"/>
      <c r="AA401" s="39"/>
      <c r="AB401" s="39"/>
      <c r="AC401" s="39"/>
      <c r="AD401" s="39"/>
      <c r="AE401" s="39"/>
      <c r="AT401" s="18" t="s">
        <v>349</v>
      </c>
      <c r="AU401" s="18" t="s">
        <v>85</v>
      </c>
    </row>
    <row r="402" s="14" customFormat="1">
      <c r="A402" s="14"/>
      <c r="B402" s="263"/>
      <c r="C402" s="264"/>
      <c r="D402" s="240" t="s">
        <v>446</v>
      </c>
      <c r="E402" s="265" t="s">
        <v>1</v>
      </c>
      <c r="F402" s="266" t="s">
        <v>682</v>
      </c>
      <c r="G402" s="264"/>
      <c r="H402" s="265" t="s">
        <v>1</v>
      </c>
      <c r="I402" s="267"/>
      <c r="J402" s="264"/>
      <c r="K402" s="264"/>
      <c r="L402" s="268"/>
      <c r="M402" s="269"/>
      <c r="N402" s="270"/>
      <c r="O402" s="270"/>
      <c r="P402" s="270"/>
      <c r="Q402" s="270"/>
      <c r="R402" s="270"/>
      <c r="S402" s="270"/>
      <c r="T402" s="271"/>
      <c r="U402" s="14"/>
      <c r="V402" s="14"/>
      <c r="W402" s="14"/>
      <c r="X402" s="14"/>
      <c r="Y402" s="14"/>
      <c r="Z402" s="14"/>
      <c r="AA402" s="14"/>
      <c r="AB402" s="14"/>
      <c r="AC402" s="14"/>
      <c r="AD402" s="14"/>
      <c r="AE402" s="14"/>
      <c r="AT402" s="272" t="s">
        <v>446</v>
      </c>
      <c r="AU402" s="272" t="s">
        <v>85</v>
      </c>
      <c r="AV402" s="14" t="s">
        <v>83</v>
      </c>
      <c r="AW402" s="14" t="s">
        <v>32</v>
      </c>
      <c r="AX402" s="14" t="s">
        <v>76</v>
      </c>
      <c r="AY402" s="272" t="s">
        <v>342</v>
      </c>
    </row>
    <row r="403" s="13" customFormat="1">
      <c r="A403" s="13"/>
      <c r="B403" s="252"/>
      <c r="C403" s="253"/>
      <c r="D403" s="240" t="s">
        <v>446</v>
      </c>
      <c r="E403" s="254" t="s">
        <v>1</v>
      </c>
      <c r="F403" s="255" t="s">
        <v>683</v>
      </c>
      <c r="G403" s="253"/>
      <c r="H403" s="256">
        <v>14</v>
      </c>
      <c r="I403" s="257"/>
      <c r="J403" s="253"/>
      <c r="K403" s="253"/>
      <c r="L403" s="258"/>
      <c r="M403" s="259"/>
      <c r="N403" s="260"/>
      <c r="O403" s="260"/>
      <c r="P403" s="260"/>
      <c r="Q403" s="260"/>
      <c r="R403" s="260"/>
      <c r="S403" s="260"/>
      <c r="T403" s="261"/>
      <c r="U403" s="13"/>
      <c r="V403" s="13"/>
      <c r="W403" s="13"/>
      <c r="X403" s="13"/>
      <c r="Y403" s="13"/>
      <c r="Z403" s="13"/>
      <c r="AA403" s="13"/>
      <c r="AB403" s="13"/>
      <c r="AC403" s="13"/>
      <c r="AD403" s="13"/>
      <c r="AE403" s="13"/>
      <c r="AT403" s="262" t="s">
        <v>446</v>
      </c>
      <c r="AU403" s="262" t="s">
        <v>85</v>
      </c>
      <c r="AV403" s="13" t="s">
        <v>85</v>
      </c>
      <c r="AW403" s="13" t="s">
        <v>32</v>
      </c>
      <c r="AX403" s="13" t="s">
        <v>76</v>
      </c>
      <c r="AY403" s="262" t="s">
        <v>342</v>
      </c>
    </row>
    <row r="404" s="13" customFormat="1">
      <c r="A404" s="13"/>
      <c r="B404" s="252"/>
      <c r="C404" s="253"/>
      <c r="D404" s="240" t="s">
        <v>446</v>
      </c>
      <c r="E404" s="254" t="s">
        <v>1</v>
      </c>
      <c r="F404" s="255" t="s">
        <v>684</v>
      </c>
      <c r="G404" s="253"/>
      <c r="H404" s="256">
        <v>91</v>
      </c>
      <c r="I404" s="257"/>
      <c r="J404" s="253"/>
      <c r="K404" s="253"/>
      <c r="L404" s="258"/>
      <c r="M404" s="259"/>
      <c r="N404" s="260"/>
      <c r="O404" s="260"/>
      <c r="P404" s="260"/>
      <c r="Q404" s="260"/>
      <c r="R404" s="260"/>
      <c r="S404" s="260"/>
      <c r="T404" s="261"/>
      <c r="U404" s="13"/>
      <c r="V404" s="13"/>
      <c r="W404" s="13"/>
      <c r="X404" s="13"/>
      <c r="Y404" s="13"/>
      <c r="Z404" s="13"/>
      <c r="AA404" s="13"/>
      <c r="AB404" s="13"/>
      <c r="AC404" s="13"/>
      <c r="AD404" s="13"/>
      <c r="AE404" s="13"/>
      <c r="AT404" s="262" t="s">
        <v>446</v>
      </c>
      <c r="AU404" s="262" t="s">
        <v>85</v>
      </c>
      <c r="AV404" s="13" t="s">
        <v>85</v>
      </c>
      <c r="AW404" s="13" t="s">
        <v>32</v>
      </c>
      <c r="AX404" s="13" t="s">
        <v>76</v>
      </c>
      <c r="AY404" s="262" t="s">
        <v>342</v>
      </c>
    </row>
    <row r="405" s="13" customFormat="1">
      <c r="A405" s="13"/>
      <c r="B405" s="252"/>
      <c r="C405" s="253"/>
      <c r="D405" s="240" t="s">
        <v>446</v>
      </c>
      <c r="E405" s="254" t="s">
        <v>1</v>
      </c>
      <c r="F405" s="255" t="s">
        <v>685</v>
      </c>
      <c r="G405" s="253"/>
      <c r="H405" s="256">
        <v>20</v>
      </c>
      <c r="I405" s="257"/>
      <c r="J405" s="253"/>
      <c r="K405" s="253"/>
      <c r="L405" s="258"/>
      <c r="M405" s="259"/>
      <c r="N405" s="260"/>
      <c r="O405" s="260"/>
      <c r="P405" s="260"/>
      <c r="Q405" s="260"/>
      <c r="R405" s="260"/>
      <c r="S405" s="260"/>
      <c r="T405" s="261"/>
      <c r="U405" s="13"/>
      <c r="V405" s="13"/>
      <c r="W405" s="13"/>
      <c r="X405" s="13"/>
      <c r="Y405" s="13"/>
      <c r="Z405" s="13"/>
      <c r="AA405" s="13"/>
      <c r="AB405" s="13"/>
      <c r="AC405" s="13"/>
      <c r="AD405" s="13"/>
      <c r="AE405" s="13"/>
      <c r="AT405" s="262" t="s">
        <v>446</v>
      </c>
      <c r="AU405" s="262" t="s">
        <v>85</v>
      </c>
      <c r="AV405" s="13" t="s">
        <v>85</v>
      </c>
      <c r="AW405" s="13" t="s">
        <v>32</v>
      </c>
      <c r="AX405" s="13" t="s">
        <v>76</v>
      </c>
      <c r="AY405" s="262" t="s">
        <v>342</v>
      </c>
    </row>
    <row r="406" s="13" customFormat="1">
      <c r="A406" s="13"/>
      <c r="B406" s="252"/>
      <c r="C406" s="253"/>
      <c r="D406" s="240" t="s">
        <v>446</v>
      </c>
      <c r="E406" s="254" t="s">
        <v>1</v>
      </c>
      <c r="F406" s="255" t="s">
        <v>686</v>
      </c>
      <c r="G406" s="253"/>
      <c r="H406" s="256">
        <v>32</v>
      </c>
      <c r="I406" s="257"/>
      <c r="J406" s="253"/>
      <c r="K406" s="253"/>
      <c r="L406" s="258"/>
      <c r="M406" s="259"/>
      <c r="N406" s="260"/>
      <c r="O406" s="260"/>
      <c r="P406" s="260"/>
      <c r="Q406" s="260"/>
      <c r="R406" s="260"/>
      <c r="S406" s="260"/>
      <c r="T406" s="261"/>
      <c r="U406" s="13"/>
      <c r="V406" s="13"/>
      <c r="W406" s="13"/>
      <c r="X406" s="13"/>
      <c r="Y406" s="13"/>
      <c r="Z406" s="13"/>
      <c r="AA406" s="13"/>
      <c r="AB406" s="13"/>
      <c r="AC406" s="13"/>
      <c r="AD406" s="13"/>
      <c r="AE406" s="13"/>
      <c r="AT406" s="262" t="s">
        <v>446</v>
      </c>
      <c r="AU406" s="262" t="s">
        <v>85</v>
      </c>
      <c r="AV406" s="13" t="s">
        <v>85</v>
      </c>
      <c r="AW406" s="13" t="s">
        <v>32</v>
      </c>
      <c r="AX406" s="13" t="s">
        <v>76</v>
      </c>
      <c r="AY406" s="262" t="s">
        <v>342</v>
      </c>
    </row>
    <row r="407" s="16" customFormat="1">
      <c r="A407" s="16"/>
      <c r="B407" s="284"/>
      <c r="C407" s="285"/>
      <c r="D407" s="240" t="s">
        <v>446</v>
      </c>
      <c r="E407" s="286" t="s">
        <v>1</v>
      </c>
      <c r="F407" s="287" t="s">
        <v>500</v>
      </c>
      <c r="G407" s="285"/>
      <c r="H407" s="288">
        <v>157</v>
      </c>
      <c r="I407" s="289"/>
      <c r="J407" s="285"/>
      <c r="K407" s="285"/>
      <c r="L407" s="290"/>
      <c r="M407" s="291"/>
      <c r="N407" s="292"/>
      <c r="O407" s="292"/>
      <c r="P407" s="292"/>
      <c r="Q407" s="292"/>
      <c r="R407" s="292"/>
      <c r="S407" s="292"/>
      <c r="T407" s="293"/>
      <c r="U407" s="16"/>
      <c r="V407" s="16"/>
      <c r="W407" s="16"/>
      <c r="X407" s="16"/>
      <c r="Y407" s="16"/>
      <c r="Z407" s="16"/>
      <c r="AA407" s="16"/>
      <c r="AB407" s="16"/>
      <c r="AC407" s="16"/>
      <c r="AD407" s="16"/>
      <c r="AE407" s="16"/>
      <c r="AT407" s="294" t="s">
        <v>446</v>
      </c>
      <c r="AU407" s="294" t="s">
        <v>85</v>
      </c>
      <c r="AV407" s="16" t="s">
        <v>360</v>
      </c>
      <c r="AW407" s="16" t="s">
        <v>32</v>
      </c>
      <c r="AX407" s="16" t="s">
        <v>83</v>
      </c>
      <c r="AY407" s="294" t="s">
        <v>342</v>
      </c>
    </row>
    <row r="408" s="2" customFormat="1" ht="16.5" customHeight="1">
      <c r="A408" s="39"/>
      <c r="B408" s="40"/>
      <c r="C408" s="295" t="s">
        <v>777</v>
      </c>
      <c r="D408" s="295" t="s">
        <v>621</v>
      </c>
      <c r="E408" s="296" t="s">
        <v>778</v>
      </c>
      <c r="F408" s="297" t="s">
        <v>779</v>
      </c>
      <c r="G408" s="298" t="s">
        <v>473</v>
      </c>
      <c r="H408" s="299">
        <v>107.09999999999999</v>
      </c>
      <c r="I408" s="300"/>
      <c r="J408" s="301">
        <f>ROUND(I408*H408,2)</f>
        <v>0</v>
      </c>
      <c r="K408" s="297" t="s">
        <v>443</v>
      </c>
      <c r="L408" s="302"/>
      <c r="M408" s="303" t="s">
        <v>1</v>
      </c>
      <c r="N408" s="304" t="s">
        <v>41</v>
      </c>
      <c r="O408" s="92"/>
      <c r="P408" s="236">
        <f>O408*H408</f>
        <v>0</v>
      </c>
      <c r="Q408" s="236">
        <v>0.13100000000000001</v>
      </c>
      <c r="R408" s="236">
        <f>Q408*H408</f>
        <v>14.030099999999999</v>
      </c>
      <c r="S408" s="236">
        <v>0</v>
      </c>
      <c r="T408" s="237">
        <f>S408*H408</f>
        <v>0</v>
      </c>
      <c r="U408" s="39"/>
      <c r="V408" s="39"/>
      <c r="W408" s="39"/>
      <c r="X408" s="39"/>
      <c r="Y408" s="39"/>
      <c r="Z408" s="39"/>
      <c r="AA408" s="39"/>
      <c r="AB408" s="39"/>
      <c r="AC408" s="39"/>
      <c r="AD408" s="39"/>
      <c r="AE408" s="39"/>
      <c r="AR408" s="238" t="s">
        <v>376</v>
      </c>
      <c r="AT408" s="238" t="s">
        <v>621</v>
      </c>
      <c r="AU408" s="238" t="s">
        <v>85</v>
      </c>
      <c r="AY408" s="18" t="s">
        <v>342</v>
      </c>
      <c r="BE408" s="239">
        <f>IF(N408="základní",J408,0)</f>
        <v>0</v>
      </c>
      <c r="BF408" s="239">
        <f>IF(N408="snížená",J408,0)</f>
        <v>0</v>
      </c>
      <c r="BG408" s="239">
        <f>IF(N408="zákl. přenesená",J408,0)</f>
        <v>0</v>
      </c>
      <c r="BH408" s="239">
        <f>IF(N408="sníž. přenesená",J408,0)</f>
        <v>0</v>
      </c>
      <c r="BI408" s="239">
        <f>IF(N408="nulová",J408,0)</f>
        <v>0</v>
      </c>
      <c r="BJ408" s="18" t="s">
        <v>83</v>
      </c>
      <c r="BK408" s="239">
        <f>ROUND(I408*H408,2)</f>
        <v>0</v>
      </c>
      <c r="BL408" s="18" t="s">
        <v>360</v>
      </c>
      <c r="BM408" s="238" t="s">
        <v>780</v>
      </c>
    </row>
    <row r="409" s="2" customFormat="1">
      <c r="A409" s="39"/>
      <c r="B409" s="40"/>
      <c r="C409" s="41"/>
      <c r="D409" s="240" t="s">
        <v>349</v>
      </c>
      <c r="E409" s="41"/>
      <c r="F409" s="241" t="s">
        <v>779</v>
      </c>
      <c r="G409" s="41"/>
      <c r="H409" s="41"/>
      <c r="I409" s="242"/>
      <c r="J409" s="41"/>
      <c r="K409" s="41"/>
      <c r="L409" s="45"/>
      <c r="M409" s="243"/>
      <c r="N409" s="244"/>
      <c r="O409" s="92"/>
      <c r="P409" s="92"/>
      <c r="Q409" s="92"/>
      <c r="R409" s="92"/>
      <c r="S409" s="92"/>
      <c r="T409" s="93"/>
      <c r="U409" s="39"/>
      <c r="V409" s="39"/>
      <c r="W409" s="39"/>
      <c r="X409" s="39"/>
      <c r="Y409" s="39"/>
      <c r="Z409" s="39"/>
      <c r="AA409" s="39"/>
      <c r="AB409" s="39"/>
      <c r="AC409" s="39"/>
      <c r="AD409" s="39"/>
      <c r="AE409" s="39"/>
      <c r="AT409" s="18" t="s">
        <v>349</v>
      </c>
      <c r="AU409" s="18" t="s">
        <v>85</v>
      </c>
    </row>
    <row r="410" s="13" customFormat="1">
      <c r="A410" s="13"/>
      <c r="B410" s="252"/>
      <c r="C410" s="253"/>
      <c r="D410" s="240" t="s">
        <v>446</v>
      </c>
      <c r="E410" s="254" t="s">
        <v>1</v>
      </c>
      <c r="F410" s="255" t="s">
        <v>683</v>
      </c>
      <c r="G410" s="253"/>
      <c r="H410" s="256">
        <v>14</v>
      </c>
      <c r="I410" s="257"/>
      <c r="J410" s="253"/>
      <c r="K410" s="253"/>
      <c r="L410" s="258"/>
      <c r="M410" s="259"/>
      <c r="N410" s="260"/>
      <c r="O410" s="260"/>
      <c r="P410" s="260"/>
      <c r="Q410" s="260"/>
      <c r="R410" s="260"/>
      <c r="S410" s="260"/>
      <c r="T410" s="261"/>
      <c r="U410" s="13"/>
      <c r="V410" s="13"/>
      <c r="W410" s="13"/>
      <c r="X410" s="13"/>
      <c r="Y410" s="13"/>
      <c r="Z410" s="13"/>
      <c r="AA410" s="13"/>
      <c r="AB410" s="13"/>
      <c r="AC410" s="13"/>
      <c r="AD410" s="13"/>
      <c r="AE410" s="13"/>
      <c r="AT410" s="262" t="s">
        <v>446</v>
      </c>
      <c r="AU410" s="262" t="s">
        <v>85</v>
      </c>
      <c r="AV410" s="13" t="s">
        <v>85</v>
      </c>
      <c r="AW410" s="13" t="s">
        <v>32</v>
      </c>
      <c r="AX410" s="13" t="s">
        <v>76</v>
      </c>
      <c r="AY410" s="262" t="s">
        <v>342</v>
      </c>
    </row>
    <row r="411" s="13" customFormat="1">
      <c r="A411" s="13"/>
      <c r="B411" s="252"/>
      <c r="C411" s="253"/>
      <c r="D411" s="240" t="s">
        <v>446</v>
      </c>
      <c r="E411" s="254" t="s">
        <v>1</v>
      </c>
      <c r="F411" s="255" t="s">
        <v>684</v>
      </c>
      <c r="G411" s="253"/>
      <c r="H411" s="256">
        <v>91</v>
      </c>
      <c r="I411" s="257"/>
      <c r="J411" s="253"/>
      <c r="K411" s="253"/>
      <c r="L411" s="258"/>
      <c r="M411" s="259"/>
      <c r="N411" s="260"/>
      <c r="O411" s="260"/>
      <c r="P411" s="260"/>
      <c r="Q411" s="260"/>
      <c r="R411" s="260"/>
      <c r="S411" s="260"/>
      <c r="T411" s="261"/>
      <c r="U411" s="13"/>
      <c r="V411" s="13"/>
      <c r="W411" s="13"/>
      <c r="X411" s="13"/>
      <c r="Y411" s="13"/>
      <c r="Z411" s="13"/>
      <c r="AA411" s="13"/>
      <c r="AB411" s="13"/>
      <c r="AC411" s="13"/>
      <c r="AD411" s="13"/>
      <c r="AE411" s="13"/>
      <c r="AT411" s="262" t="s">
        <v>446</v>
      </c>
      <c r="AU411" s="262" t="s">
        <v>85</v>
      </c>
      <c r="AV411" s="13" t="s">
        <v>85</v>
      </c>
      <c r="AW411" s="13" t="s">
        <v>32</v>
      </c>
      <c r="AX411" s="13" t="s">
        <v>76</v>
      </c>
      <c r="AY411" s="262" t="s">
        <v>342</v>
      </c>
    </row>
    <row r="412" s="16" customFormat="1">
      <c r="A412" s="16"/>
      <c r="B412" s="284"/>
      <c r="C412" s="285"/>
      <c r="D412" s="240" t="s">
        <v>446</v>
      </c>
      <c r="E412" s="286" t="s">
        <v>1</v>
      </c>
      <c r="F412" s="287" t="s">
        <v>500</v>
      </c>
      <c r="G412" s="285"/>
      <c r="H412" s="288">
        <v>105</v>
      </c>
      <c r="I412" s="289"/>
      <c r="J412" s="285"/>
      <c r="K412" s="285"/>
      <c r="L412" s="290"/>
      <c r="M412" s="291"/>
      <c r="N412" s="292"/>
      <c r="O412" s="292"/>
      <c r="P412" s="292"/>
      <c r="Q412" s="292"/>
      <c r="R412" s="292"/>
      <c r="S412" s="292"/>
      <c r="T412" s="293"/>
      <c r="U412" s="16"/>
      <c r="V412" s="16"/>
      <c r="W412" s="16"/>
      <c r="X412" s="16"/>
      <c r="Y412" s="16"/>
      <c r="Z412" s="16"/>
      <c r="AA412" s="16"/>
      <c r="AB412" s="16"/>
      <c r="AC412" s="16"/>
      <c r="AD412" s="16"/>
      <c r="AE412" s="16"/>
      <c r="AT412" s="294" t="s">
        <v>446</v>
      </c>
      <c r="AU412" s="294" t="s">
        <v>85</v>
      </c>
      <c r="AV412" s="16" t="s">
        <v>360</v>
      </c>
      <c r="AW412" s="16" t="s">
        <v>32</v>
      </c>
      <c r="AX412" s="16" t="s">
        <v>83</v>
      </c>
      <c r="AY412" s="294" t="s">
        <v>342</v>
      </c>
    </row>
    <row r="413" s="13" customFormat="1">
      <c r="A413" s="13"/>
      <c r="B413" s="252"/>
      <c r="C413" s="253"/>
      <c r="D413" s="240" t="s">
        <v>446</v>
      </c>
      <c r="E413" s="253"/>
      <c r="F413" s="255" t="s">
        <v>781</v>
      </c>
      <c r="G413" s="253"/>
      <c r="H413" s="256">
        <v>107.09999999999999</v>
      </c>
      <c r="I413" s="257"/>
      <c r="J413" s="253"/>
      <c r="K413" s="253"/>
      <c r="L413" s="258"/>
      <c r="M413" s="259"/>
      <c r="N413" s="260"/>
      <c r="O413" s="260"/>
      <c r="P413" s="260"/>
      <c r="Q413" s="260"/>
      <c r="R413" s="260"/>
      <c r="S413" s="260"/>
      <c r="T413" s="261"/>
      <c r="U413" s="13"/>
      <c r="V413" s="13"/>
      <c r="W413" s="13"/>
      <c r="X413" s="13"/>
      <c r="Y413" s="13"/>
      <c r="Z413" s="13"/>
      <c r="AA413" s="13"/>
      <c r="AB413" s="13"/>
      <c r="AC413" s="13"/>
      <c r="AD413" s="13"/>
      <c r="AE413" s="13"/>
      <c r="AT413" s="262" t="s">
        <v>446</v>
      </c>
      <c r="AU413" s="262" t="s">
        <v>85</v>
      </c>
      <c r="AV413" s="13" t="s">
        <v>85</v>
      </c>
      <c r="AW413" s="13" t="s">
        <v>4</v>
      </c>
      <c r="AX413" s="13" t="s">
        <v>83</v>
      </c>
      <c r="AY413" s="262" t="s">
        <v>342</v>
      </c>
    </row>
    <row r="414" s="2" customFormat="1" ht="16.5" customHeight="1">
      <c r="A414" s="39"/>
      <c r="B414" s="40"/>
      <c r="C414" s="295" t="s">
        <v>782</v>
      </c>
      <c r="D414" s="295" t="s">
        <v>621</v>
      </c>
      <c r="E414" s="296" t="s">
        <v>783</v>
      </c>
      <c r="F414" s="297" t="s">
        <v>784</v>
      </c>
      <c r="G414" s="298" t="s">
        <v>473</v>
      </c>
      <c r="H414" s="299">
        <v>53.039999999999999</v>
      </c>
      <c r="I414" s="300"/>
      <c r="J414" s="301">
        <f>ROUND(I414*H414,2)</f>
        <v>0</v>
      </c>
      <c r="K414" s="297" t="s">
        <v>443</v>
      </c>
      <c r="L414" s="302"/>
      <c r="M414" s="303" t="s">
        <v>1</v>
      </c>
      <c r="N414" s="304" t="s">
        <v>41</v>
      </c>
      <c r="O414" s="92"/>
      <c r="P414" s="236">
        <f>O414*H414</f>
        <v>0</v>
      </c>
      <c r="Q414" s="236">
        <v>0.13100000000000001</v>
      </c>
      <c r="R414" s="236">
        <f>Q414*H414</f>
        <v>6.9482400000000002</v>
      </c>
      <c r="S414" s="236">
        <v>0</v>
      </c>
      <c r="T414" s="237">
        <f>S414*H414</f>
        <v>0</v>
      </c>
      <c r="U414" s="39"/>
      <c r="V414" s="39"/>
      <c r="W414" s="39"/>
      <c r="X414" s="39"/>
      <c r="Y414" s="39"/>
      <c r="Z414" s="39"/>
      <c r="AA414" s="39"/>
      <c r="AB414" s="39"/>
      <c r="AC414" s="39"/>
      <c r="AD414" s="39"/>
      <c r="AE414" s="39"/>
      <c r="AR414" s="238" t="s">
        <v>376</v>
      </c>
      <c r="AT414" s="238" t="s">
        <v>621</v>
      </c>
      <c r="AU414" s="238" t="s">
        <v>85</v>
      </c>
      <c r="AY414" s="18" t="s">
        <v>342</v>
      </c>
      <c r="BE414" s="239">
        <f>IF(N414="základní",J414,0)</f>
        <v>0</v>
      </c>
      <c r="BF414" s="239">
        <f>IF(N414="snížená",J414,0)</f>
        <v>0</v>
      </c>
      <c r="BG414" s="239">
        <f>IF(N414="zákl. přenesená",J414,0)</f>
        <v>0</v>
      </c>
      <c r="BH414" s="239">
        <f>IF(N414="sníž. přenesená",J414,0)</f>
        <v>0</v>
      </c>
      <c r="BI414" s="239">
        <f>IF(N414="nulová",J414,0)</f>
        <v>0</v>
      </c>
      <c r="BJ414" s="18" t="s">
        <v>83</v>
      </c>
      <c r="BK414" s="239">
        <f>ROUND(I414*H414,2)</f>
        <v>0</v>
      </c>
      <c r="BL414" s="18" t="s">
        <v>360</v>
      </c>
      <c r="BM414" s="238" t="s">
        <v>785</v>
      </c>
    </row>
    <row r="415" s="2" customFormat="1">
      <c r="A415" s="39"/>
      <c r="B415" s="40"/>
      <c r="C415" s="41"/>
      <c r="D415" s="240" t="s">
        <v>349</v>
      </c>
      <c r="E415" s="41"/>
      <c r="F415" s="241" t="s">
        <v>784</v>
      </c>
      <c r="G415" s="41"/>
      <c r="H415" s="41"/>
      <c r="I415" s="242"/>
      <c r="J415" s="41"/>
      <c r="K415" s="41"/>
      <c r="L415" s="45"/>
      <c r="M415" s="243"/>
      <c r="N415" s="244"/>
      <c r="O415" s="92"/>
      <c r="P415" s="92"/>
      <c r="Q415" s="92"/>
      <c r="R415" s="92"/>
      <c r="S415" s="92"/>
      <c r="T415" s="93"/>
      <c r="U415" s="39"/>
      <c r="V415" s="39"/>
      <c r="W415" s="39"/>
      <c r="X415" s="39"/>
      <c r="Y415" s="39"/>
      <c r="Z415" s="39"/>
      <c r="AA415" s="39"/>
      <c r="AB415" s="39"/>
      <c r="AC415" s="39"/>
      <c r="AD415" s="39"/>
      <c r="AE415" s="39"/>
      <c r="AT415" s="18" t="s">
        <v>349</v>
      </c>
      <c r="AU415" s="18" t="s">
        <v>85</v>
      </c>
    </row>
    <row r="416" s="13" customFormat="1">
      <c r="A416" s="13"/>
      <c r="B416" s="252"/>
      <c r="C416" s="253"/>
      <c r="D416" s="240" t="s">
        <v>446</v>
      </c>
      <c r="E416" s="254" t="s">
        <v>1</v>
      </c>
      <c r="F416" s="255" t="s">
        <v>685</v>
      </c>
      <c r="G416" s="253"/>
      <c r="H416" s="256">
        <v>20</v>
      </c>
      <c r="I416" s="257"/>
      <c r="J416" s="253"/>
      <c r="K416" s="253"/>
      <c r="L416" s="258"/>
      <c r="M416" s="259"/>
      <c r="N416" s="260"/>
      <c r="O416" s="260"/>
      <c r="P416" s="260"/>
      <c r="Q416" s="260"/>
      <c r="R416" s="260"/>
      <c r="S416" s="260"/>
      <c r="T416" s="261"/>
      <c r="U416" s="13"/>
      <c r="V416" s="13"/>
      <c r="W416" s="13"/>
      <c r="X416" s="13"/>
      <c r="Y416" s="13"/>
      <c r="Z416" s="13"/>
      <c r="AA416" s="13"/>
      <c r="AB416" s="13"/>
      <c r="AC416" s="13"/>
      <c r="AD416" s="13"/>
      <c r="AE416" s="13"/>
      <c r="AT416" s="262" t="s">
        <v>446</v>
      </c>
      <c r="AU416" s="262" t="s">
        <v>85</v>
      </c>
      <c r="AV416" s="13" t="s">
        <v>85</v>
      </c>
      <c r="AW416" s="13" t="s">
        <v>32</v>
      </c>
      <c r="AX416" s="13" t="s">
        <v>76</v>
      </c>
      <c r="AY416" s="262" t="s">
        <v>342</v>
      </c>
    </row>
    <row r="417" s="13" customFormat="1">
      <c r="A417" s="13"/>
      <c r="B417" s="252"/>
      <c r="C417" s="253"/>
      <c r="D417" s="240" t="s">
        <v>446</v>
      </c>
      <c r="E417" s="254" t="s">
        <v>1</v>
      </c>
      <c r="F417" s="255" t="s">
        <v>686</v>
      </c>
      <c r="G417" s="253"/>
      <c r="H417" s="256">
        <v>32</v>
      </c>
      <c r="I417" s="257"/>
      <c r="J417" s="253"/>
      <c r="K417" s="253"/>
      <c r="L417" s="258"/>
      <c r="M417" s="259"/>
      <c r="N417" s="260"/>
      <c r="O417" s="260"/>
      <c r="P417" s="260"/>
      <c r="Q417" s="260"/>
      <c r="R417" s="260"/>
      <c r="S417" s="260"/>
      <c r="T417" s="261"/>
      <c r="U417" s="13"/>
      <c r="V417" s="13"/>
      <c r="W417" s="13"/>
      <c r="X417" s="13"/>
      <c r="Y417" s="13"/>
      <c r="Z417" s="13"/>
      <c r="AA417" s="13"/>
      <c r="AB417" s="13"/>
      <c r="AC417" s="13"/>
      <c r="AD417" s="13"/>
      <c r="AE417" s="13"/>
      <c r="AT417" s="262" t="s">
        <v>446</v>
      </c>
      <c r="AU417" s="262" t="s">
        <v>85</v>
      </c>
      <c r="AV417" s="13" t="s">
        <v>85</v>
      </c>
      <c r="AW417" s="13" t="s">
        <v>32</v>
      </c>
      <c r="AX417" s="13" t="s">
        <v>76</v>
      </c>
      <c r="AY417" s="262" t="s">
        <v>342</v>
      </c>
    </row>
    <row r="418" s="16" customFormat="1">
      <c r="A418" s="16"/>
      <c r="B418" s="284"/>
      <c r="C418" s="285"/>
      <c r="D418" s="240" t="s">
        <v>446</v>
      </c>
      <c r="E418" s="286" t="s">
        <v>1</v>
      </c>
      <c r="F418" s="287" t="s">
        <v>500</v>
      </c>
      <c r="G418" s="285"/>
      <c r="H418" s="288">
        <v>52</v>
      </c>
      <c r="I418" s="289"/>
      <c r="J418" s="285"/>
      <c r="K418" s="285"/>
      <c r="L418" s="290"/>
      <c r="M418" s="291"/>
      <c r="N418" s="292"/>
      <c r="O418" s="292"/>
      <c r="P418" s="292"/>
      <c r="Q418" s="292"/>
      <c r="R418" s="292"/>
      <c r="S418" s="292"/>
      <c r="T418" s="293"/>
      <c r="U418" s="16"/>
      <c r="V418" s="16"/>
      <c r="W418" s="16"/>
      <c r="X418" s="16"/>
      <c r="Y418" s="16"/>
      <c r="Z418" s="16"/>
      <c r="AA418" s="16"/>
      <c r="AB418" s="16"/>
      <c r="AC418" s="16"/>
      <c r="AD418" s="16"/>
      <c r="AE418" s="16"/>
      <c r="AT418" s="294" t="s">
        <v>446</v>
      </c>
      <c r="AU418" s="294" t="s">
        <v>85</v>
      </c>
      <c r="AV418" s="16" t="s">
        <v>360</v>
      </c>
      <c r="AW418" s="16" t="s">
        <v>32</v>
      </c>
      <c r="AX418" s="16" t="s">
        <v>83</v>
      </c>
      <c r="AY418" s="294" t="s">
        <v>342</v>
      </c>
    </row>
    <row r="419" s="13" customFormat="1">
      <c r="A419" s="13"/>
      <c r="B419" s="252"/>
      <c r="C419" s="253"/>
      <c r="D419" s="240" t="s">
        <v>446</v>
      </c>
      <c r="E419" s="253"/>
      <c r="F419" s="255" t="s">
        <v>786</v>
      </c>
      <c r="G419" s="253"/>
      <c r="H419" s="256">
        <v>53.039999999999999</v>
      </c>
      <c r="I419" s="257"/>
      <c r="J419" s="253"/>
      <c r="K419" s="253"/>
      <c r="L419" s="258"/>
      <c r="M419" s="259"/>
      <c r="N419" s="260"/>
      <c r="O419" s="260"/>
      <c r="P419" s="260"/>
      <c r="Q419" s="260"/>
      <c r="R419" s="260"/>
      <c r="S419" s="260"/>
      <c r="T419" s="261"/>
      <c r="U419" s="13"/>
      <c r="V419" s="13"/>
      <c r="W419" s="13"/>
      <c r="X419" s="13"/>
      <c r="Y419" s="13"/>
      <c r="Z419" s="13"/>
      <c r="AA419" s="13"/>
      <c r="AB419" s="13"/>
      <c r="AC419" s="13"/>
      <c r="AD419" s="13"/>
      <c r="AE419" s="13"/>
      <c r="AT419" s="262" t="s">
        <v>446</v>
      </c>
      <c r="AU419" s="262" t="s">
        <v>85</v>
      </c>
      <c r="AV419" s="13" t="s">
        <v>85</v>
      </c>
      <c r="AW419" s="13" t="s">
        <v>4</v>
      </c>
      <c r="AX419" s="13" t="s">
        <v>83</v>
      </c>
      <c r="AY419" s="262" t="s">
        <v>342</v>
      </c>
    </row>
    <row r="420" s="2" customFormat="1" ht="21.75" customHeight="1">
      <c r="A420" s="39"/>
      <c r="B420" s="40"/>
      <c r="C420" s="227" t="s">
        <v>787</v>
      </c>
      <c r="D420" s="227" t="s">
        <v>343</v>
      </c>
      <c r="E420" s="228" t="s">
        <v>788</v>
      </c>
      <c r="F420" s="229" t="s">
        <v>789</v>
      </c>
      <c r="G420" s="230" t="s">
        <v>473</v>
      </c>
      <c r="H420" s="231">
        <v>157</v>
      </c>
      <c r="I420" s="232"/>
      <c r="J420" s="233">
        <f>ROUND(I420*H420,2)</f>
        <v>0</v>
      </c>
      <c r="K420" s="229" t="s">
        <v>443</v>
      </c>
      <c r="L420" s="45"/>
      <c r="M420" s="234" t="s">
        <v>1</v>
      </c>
      <c r="N420" s="235" t="s">
        <v>41</v>
      </c>
      <c r="O420" s="92"/>
      <c r="P420" s="236">
        <f>O420*H420</f>
        <v>0</v>
      </c>
      <c r="Q420" s="236">
        <v>0</v>
      </c>
      <c r="R420" s="236">
        <f>Q420*H420</f>
        <v>0</v>
      </c>
      <c r="S420" s="236">
        <v>0</v>
      </c>
      <c r="T420" s="237">
        <f>S420*H420</f>
        <v>0</v>
      </c>
      <c r="U420" s="39"/>
      <c r="V420" s="39"/>
      <c r="W420" s="39"/>
      <c r="X420" s="39"/>
      <c r="Y420" s="39"/>
      <c r="Z420" s="39"/>
      <c r="AA420" s="39"/>
      <c r="AB420" s="39"/>
      <c r="AC420" s="39"/>
      <c r="AD420" s="39"/>
      <c r="AE420" s="39"/>
      <c r="AR420" s="238" t="s">
        <v>360</v>
      </c>
      <c r="AT420" s="238" t="s">
        <v>343</v>
      </c>
      <c r="AU420" s="238" t="s">
        <v>85</v>
      </c>
      <c r="AY420" s="18" t="s">
        <v>342</v>
      </c>
      <c r="BE420" s="239">
        <f>IF(N420="základní",J420,0)</f>
        <v>0</v>
      </c>
      <c r="BF420" s="239">
        <f>IF(N420="snížená",J420,0)</f>
        <v>0</v>
      </c>
      <c r="BG420" s="239">
        <f>IF(N420="zákl. přenesená",J420,0)</f>
        <v>0</v>
      </c>
      <c r="BH420" s="239">
        <f>IF(N420="sníž. přenesená",J420,0)</f>
        <v>0</v>
      </c>
      <c r="BI420" s="239">
        <f>IF(N420="nulová",J420,0)</f>
        <v>0</v>
      </c>
      <c r="BJ420" s="18" t="s">
        <v>83</v>
      </c>
      <c r="BK420" s="239">
        <f>ROUND(I420*H420,2)</f>
        <v>0</v>
      </c>
      <c r="BL420" s="18" t="s">
        <v>360</v>
      </c>
      <c r="BM420" s="238" t="s">
        <v>790</v>
      </c>
    </row>
    <row r="421" s="2" customFormat="1">
      <c r="A421" s="39"/>
      <c r="B421" s="40"/>
      <c r="C421" s="41"/>
      <c r="D421" s="240" t="s">
        <v>349</v>
      </c>
      <c r="E421" s="41"/>
      <c r="F421" s="241" t="s">
        <v>791</v>
      </c>
      <c r="G421" s="41"/>
      <c r="H421" s="41"/>
      <c r="I421" s="242"/>
      <c r="J421" s="41"/>
      <c r="K421" s="41"/>
      <c r="L421" s="45"/>
      <c r="M421" s="243"/>
      <c r="N421" s="244"/>
      <c r="O421" s="92"/>
      <c r="P421" s="92"/>
      <c r="Q421" s="92"/>
      <c r="R421" s="92"/>
      <c r="S421" s="92"/>
      <c r="T421" s="93"/>
      <c r="U421" s="39"/>
      <c r="V421" s="39"/>
      <c r="W421" s="39"/>
      <c r="X421" s="39"/>
      <c r="Y421" s="39"/>
      <c r="Z421" s="39"/>
      <c r="AA421" s="39"/>
      <c r="AB421" s="39"/>
      <c r="AC421" s="39"/>
      <c r="AD421" s="39"/>
      <c r="AE421" s="39"/>
      <c r="AT421" s="18" t="s">
        <v>349</v>
      </c>
      <c r="AU421" s="18" t="s">
        <v>85</v>
      </c>
    </row>
    <row r="422" s="13" customFormat="1">
      <c r="A422" s="13"/>
      <c r="B422" s="252"/>
      <c r="C422" s="253"/>
      <c r="D422" s="240" t="s">
        <v>446</v>
      </c>
      <c r="E422" s="254" t="s">
        <v>1</v>
      </c>
      <c r="F422" s="255" t="s">
        <v>792</v>
      </c>
      <c r="G422" s="253"/>
      <c r="H422" s="256">
        <v>157</v>
      </c>
      <c r="I422" s="257"/>
      <c r="J422" s="253"/>
      <c r="K422" s="253"/>
      <c r="L422" s="258"/>
      <c r="M422" s="259"/>
      <c r="N422" s="260"/>
      <c r="O422" s="260"/>
      <c r="P422" s="260"/>
      <c r="Q422" s="260"/>
      <c r="R422" s="260"/>
      <c r="S422" s="260"/>
      <c r="T422" s="261"/>
      <c r="U422" s="13"/>
      <c r="V422" s="13"/>
      <c r="W422" s="13"/>
      <c r="X422" s="13"/>
      <c r="Y422" s="13"/>
      <c r="Z422" s="13"/>
      <c r="AA422" s="13"/>
      <c r="AB422" s="13"/>
      <c r="AC422" s="13"/>
      <c r="AD422" s="13"/>
      <c r="AE422" s="13"/>
      <c r="AT422" s="262" t="s">
        <v>446</v>
      </c>
      <c r="AU422" s="262" t="s">
        <v>85</v>
      </c>
      <c r="AV422" s="13" t="s">
        <v>85</v>
      </c>
      <c r="AW422" s="13" t="s">
        <v>32</v>
      </c>
      <c r="AX422" s="13" t="s">
        <v>83</v>
      </c>
      <c r="AY422" s="262" t="s">
        <v>342</v>
      </c>
    </row>
    <row r="423" s="2" customFormat="1" ht="21.75" customHeight="1">
      <c r="A423" s="39"/>
      <c r="B423" s="40"/>
      <c r="C423" s="227" t="s">
        <v>793</v>
      </c>
      <c r="D423" s="227" t="s">
        <v>343</v>
      </c>
      <c r="E423" s="228" t="s">
        <v>794</v>
      </c>
      <c r="F423" s="229" t="s">
        <v>795</v>
      </c>
      <c r="G423" s="230" t="s">
        <v>473</v>
      </c>
      <c r="H423" s="231">
        <v>180</v>
      </c>
      <c r="I423" s="232"/>
      <c r="J423" s="233">
        <f>ROUND(I423*H423,2)</f>
        <v>0</v>
      </c>
      <c r="K423" s="229" t="s">
        <v>443</v>
      </c>
      <c r="L423" s="45"/>
      <c r="M423" s="234" t="s">
        <v>1</v>
      </c>
      <c r="N423" s="235" t="s">
        <v>41</v>
      </c>
      <c r="O423" s="92"/>
      <c r="P423" s="236">
        <f>O423*H423</f>
        <v>0</v>
      </c>
      <c r="Q423" s="236">
        <v>0.11162</v>
      </c>
      <c r="R423" s="236">
        <f>Q423*H423</f>
        <v>20.0916</v>
      </c>
      <c r="S423" s="236">
        <v>0</v>
      </c>
      <c r="T423" s="237">
        <f>S423*H423</f>
        <v>0</v>
      </c>
      <c r="U423" s="39"/>
      <c r="V423" s="39"/>
      <c r="W423" s="39"/>
      <c r="X423" s="39"/>
      <c r="Y423" s="39"/>
      <c r="Z423" s="39"/>
      <c r="AA423" s="39"/>
      <c r="AB423" s="39"/>
      <c r="AC423" s="39"/>
      <c r="AD423" s="39"/>
      <c r="AE423" s="39"/>
      <c r="AR423" s="238" t="s">
        <v>360</v>
      </c>
      <c r="AT423" s="238" t="s">
        <v>343</v>
      </c>
      <c r="AU423" s="238" t="s">
        <v>85</v>
      </c>
      <c r="AY423" s="18" t="s">
        <v>342</v>
      </c>
      <c r="BE423" s="239">
        <f>IF(N423="základní",J423,0)</f>
        <v>0</v>
      </c>
      <c r="BF423" s="239">
        <f>IF(N423="snížená",J423,0)</f>
        <v>0</v>
      </c>
      <c r="BG423" s="239">
        <f>IF(N423="zákl. přenesená",J423,0)</f>
        <v>0</v>
      </c>
      <c r="BH423" s="239">
        <f>IF(N423="sníž. přenesená",J423,0)</f>
        <v>0</v>
      </c>
      <c r="BI423" s="239">
        <f>IF(N423="nulová",J423,0)</f>
        <v>0</v>
      </c>
      <c r="BJ423" s="18" t="s">
        <v>83</v>
      </c>
      <c r="BK423" s="239">
        <f>ROUND(I423*H423,2)</f>
        <v>0</v>
      </c>
      <c r="BL423" s="18" t="s">
        <v>360</v>
      </c>
      <c r="BM423" s="238" t="s">
        <v>796</v>
      </c>
    </row>
    <row r="424" s="2" customFormat="1">
      <c r="A424" s="39"/>
      <c r="B424" s="40"/>
      <c r="C424" s="41"/>
      <c r="D424" s="240" t="s">
        <v>349</v>
      </c>
      <c r="E424" s="41"/>
      <c r="F424" s="241" t="s">
        <v>797</v>
      </c>
      <c r="G424" s="41"/>
      <c r="H424" s="41"/>
      <c r="I424" s="242"/>
      <c r="J424" s="41"/>
      <c r="K424" s="41"/>
      <c r="L424" s="45"/>
      <c r="M424" s="243"/>
      <c r="N424" s="244"/>
      <c r="O424" s="92"/>
      <c r="P424" s="92"/>
      <c r="Q424" s="92"/>
      <c r="R424" s="92"/>
      <c r="S424" s="92"/>
      <c r="T424" s="93"/>
      <c r="U424" s="39"/>
      <c r="V424" s="39"/>
      <c r="W424" s="39"/>
      <c r="X424" s="39"/>
      <c r="Y424" s="39"/>
      <c r="Z424" s="39"/>
      <c r="AA424" s="39"/>
      <c r="AB424" s="39"/>
      <c r="AC424" s="39"/>
      <c r="AD424" s="39"/>
      <c r="AE424" s="39"/>
      <c r="AT424" s="18" t="s">
        <v>349</v>
      </c>
      <c r="AU424" s="18" t="s">
        <v>85</v>
      </c>
    </row>
    <row r="425" s="14" customFormat="1">
      <c r="A425" s="14"/>
      <c r="B425" s="263"/>
      <c r="C425" s="264"/>
      <c r="D425" s="240" t="s">
        <v>446</v>
      </c>
      <c r="E425" s="265" t="s">
        <v>1</v>
      </c>
      <c r="F425" s="266" t="s">
        <v>697</v>
      </c>
      <c r="G425" s="264"/>
      <c r="H425" s="265" t="s">
        <v>1</v>
      </c>
      <c r="I425" s="267"/>
      <c r="J425" s="264"/>
      <c r="K425" s="264"/>
      <c r="L425" s="268"/>
      <c r="M425" s="269"/>
      <c r="N425" s="270"/>
      <c r="O425" s="270"/>
      <c r="P425" s="270"/>
      <c r="Q425" s="270"/>
      <c r="R425" s="270"/>
      <c r="S425" s="270"/>
      <c r="T425" s="271"/>
      <c r="U425" s="14"/>
      <c r="V425" s="14"/>
      <c r="W425" s="14"/>
      <c r="X425" s="14"/>
      <c r="Y425" s="14"/>
      <c r="Z425" s="14"/>
      <c r="AA425" s="14"/>
      <c r="AB425" s="14"/>
      <c r="AC425" s="14"/>
      <c r="AD425" s="14"/>
      <c r="AE425" s="14"/>
      <c r="AT425" s="272" t="s">
        <v>446</v>
      </c>
      <c r="AU425" s="272" t="s">
        <v>85</v>
      </c>
      <c r="AV425" s="14" t="s">
        <v>83</v>
      </c>
      <c r="AW425" s="14" t="s">
        <v>32</v>
      </c>
      <c r="AX425" s="14" t="s">
        <v>76</v>
      </c>
      <c r="AY425" s="272" t="s">
        <v>342</v>
      </c>
    </row>
    <row r="426" s="14" customFormat="1">
      <c r="A426" s="14"/>
      <c r="B426" s="263"/>
      <c r="C426" s="264"/>
      <c r="D426" s="240" t="s">
        <v>446</v>
      </c>
      <c r="E426" s="265" t="s">
        <v>1</v>
      </c>
      <c r="F426" s="266" t="s">
        <v>698</v>
      </c>
      <c r="G426" s="264"/>
      <c r="H426" s="265" t="s">
        <v>1</v>
      </c>
      <c r="I426" s="267"/>
      <c r="J426" s="264"/>
      <c r="K426" s="264"/>
      <c r="L426" s="268"/>
      <c r="M426" s="269"/>
      <c r="N426" s="270"/>
      <c r="O426" s="270"/>
      <c r="P426" s="270"/>
      <c r="Q426" s="270"/>
      <c r="R426" s="270"/>
      <c r="S426" s="270"/>
      <c r="T426" s="271"/>
      <c r="U426" s="14"/>
      <c r="V426" s="14"/>
      <c r="W426" s="14"/>
      <c r="X426" s="14"/>
      <c r="Y426" s="14"/>
      <c r="Z426" s="14"/>
      <c r="AA426" s="14"/>
      <c r="AB426" s="14"/>
      <c r="AC426" s="14"/>
      <c r="AD426" s="14"/>
      <c r="AE426" s="14"/>
      <c r="AT426" s="272" t="s">
        <v>446</v>
      </c>
      <c r="AU426" s="272" t="s">
        <v>85</v>
      </c>
      <c r="AV426" s="14" t="s">
        <v>83</v>
      </c>
      <c r="AW426" s="14" t="s">
        <v>32</v>
      </c>
      <c r="AX426" s="14" t="s">
        <v>76</v>
      </c>
      <c r="AY426" s="272" t="s">
        <v>342</v>
      </c>
    </row>
    <row r="427" s="13" customFormat="1">
      <c r="A427" s="13"/>
      <c r="B427" s="252"/>
      <c r="C427" s="253"/>
      <c r="D427" s="240" t="s">
        <v>446</v>
      </c>
      <c r="E427" s="254" t="s">
        <v>1</v>
      </c>
      <c r="F427" s="255" t="s">
        <v>661</v>
      </c>
      <c r="G427" s="253"/>
      <c r="H427" s="256">
        <v>100</v>
      </c>
      <c r="I427" s="257"/>
      <c r="J427" s="253"/>
      <c r="K427" s="253"/>
      <c r="L427" s="258"/>
      <c r="M427" s="259"/>
      <c r="N427" s="260"/>
      <c r="O427" s="260"/>
      <c r="P427" s="260"/>
      <c r="Q427" s="260"/>
      <c r="R427" s="260"/>
      <c r="S427" s="260"/>
      <c r="T427" s="261"/>
      <c r="U427" s="13"/>
      <c r="V427" s="13"/>
      <c r="W427" s="13"/>
      <c r="X427" s="13"/>
      <c r="Y427" s="13"/>
      <c r="Z427" s="13"/>
      <c r="AA427" s="13"/>
      <c r="AB427" s="13"/>
      <c r="AC427" s="13"/>
      <c r="AD427" s="13"/>
      <c r="AE427" s="13"/>
      <c r="AT427" s="262" t="s">
        <v>446</v>
      </c>
      <c r="AU427" s="262" t="s">
        <v>85</v>
      </c>
      <c r="AV427" s="13" t="s">
        <v>85</v>
      </c>
      <c r="AW427" s="13" t="s">
        <v>32</v>
      </c>
      <c r="AX427" s="13" t="s">
        <v>76</v>
      </c>
      <c r="AY427" s="262" t="s">
        <v>342</v>
      </c>
    </row>
    <row r="428" s="13" customFormat="1">
      <c r="A428" s="13"/>
      <c r="B428" s="252"/>
      <c r="C428" s="253"/>
      <c r="D428" s="240" t="s">
        <v>446</v>
      </c>
      <c r="E428" s="254" t="s">
        <v>1</v>
      </c>
      <c r="F428" s="255" t="s">
        <v>699</v>
      </c>
      <c r="G428" s="253"/>
      <c r="H428" s="256">
        <v>4</v>
      </c>
      <c r="I428" s="257"/>
      <c r="J428" s="253"/>
      <c r="K428" s="253"/>
      <c r="L428" s="258"/>
      <c r="M428" s="259"/>
      <c r="N428" s="260"/>
      <c r="O428" s="260"/>
      <c r="P428" s="260"/>
      <c r="Q428" s="260"/>
      <c r="R428" s="260"/>
      <c r="S428" s="260"/>
      <c r="T428" s="261"/>
      <c r="U428" s="13"/>
      <c r="V428" s="13"/>
      <c r="W428" s="13"/>
      <c r="X428" s="13"/>
      <c r="Y428" s="13"/>
      <c r="Z428" s="13"/>
      <c r="AA428" s="13"/>
      <c r="AB428" s="13"/>
      <c r="AC428" s="13"/>
      <c r="AD428" s="13"/>
      <c r="AE428" s="13"/>
      <c r="AT428" s="262" t="s">
        <v>446</v>
      </c>
      <c r="AU428" s="262" t="s">
        <v>85</v>
      </c>
      <c r="AV428" s="13" t="s">
        <v>85</v>
      </c>
      <c r="AW428" s="13" t="s">
        <v>32</v>
      </c>
      <c r="AX428" s="13" t="s">
        <v>76</v>
      </c>
      <c r="AY428" s="262" t="s">
        <v>342</v>
      </c>
    </row>
    <row r="429" s="15" customFormat="1">
      <c r="A429" s="15"/>
      <c r="B429" s="273"/>
      <c r="C429" s="274"/>
      <c r="D429" s="240" t="s">
        <v>446</v>
      </c>
      <c r="E429" s="275" t="s">
        <v>1</v>
      </c>
      <c r="F429" s="276" t="s">
        <v>492</v>
      </c>
      <c r="G429" s="274"/>
      <c r="H429" s="277">
        <v>104</v>
      </c>
      <c r="I429" s="278"/>
      <c r="J429" s="274"/>
      <c r="K429" s="274"/>
      <c r="L429" s="279"/>
      <c r="M429" s="280"/>
      <c r="N429" s="281"/>
      <c r="O429" s="281"/>
      <c r="P429" s="281"/>
      <c r="Q429" s="281"/>
      <c r="R429" s="281"/>
      <c r="S429" s="281"/>
      <c r="T429" s="282"/>
      <c r="U429" s="15"/>
      <c r="V429" s="15"/>
      <c r="W429" s="15"/>
      <c r="X429" s="15"/>
      <c r="Y429" s="15"/>
      <c r="Z429" s="15"/>
      <c r="AA429" s="15"/>
      <c r="AB429" s="15"/>
      <c r="AC429" s="15"/>
      <c r="AD429" s="15"/>
      <c r="AE429" s="15"/>
      <c r="AT429" s="283" t="s">
        <v>446</v>
      </c>
      <c r="AU429" s="283" t="s">
        <v>85</v>
      </c>
      <c r="AV429" s="15" t="s">
        <v>92</v>
      </c>
      <c r="AW429" s="15" t="s">
        <v>32</v>
      </c>
      <c r="AX429" s="15" t="s">
        <v>76</v>
      </c>
      <c r="AY429" s="283" t="s">
        <v>342</v>
      </c>
    </row>
    <row r="430" s="14" customFormat="1">
      <c r="A430" s="14"/>
      <c r="B430" s="263"/>
      <c r="C430" s="264"/>
      <c r="D430" s="240" t="s">
        <v>446</v>
      </c>
      <c r="E430" s="265" t="s">
        <v>1</v>
      </c>
      <c r="F430" s="266" t="s">
        <v>476</v>
      </c>
      <c r="G430" s="264"/>
      <c r="H430" s="265" t="s">
        <v>1</v>
      </c>
      <c r="I430" s="267"/>
      <c r="J430" s="264"/>
      <c r="K430" s="264"/>
      <c r="L430" s="268"/>
      <c r="M430" s="269"/>
      <c r="N430" s="270"/>
      <c r="O430" s="270"/>
      <c r="P430" s="270"/>
      <c r="Q430" s="270"/>
      <c r="R430" s="270"/>
      <c r="S430" s="270"/>
      <c r="T430" s="271"/>
      <c r="U430" s="14"/>
      <c r="V430" s="14"/>
      <c r="W430" s="14"/>
      <c r="X430" s="14"/>
      <c r="Y430" s="14"/>
      <c r="Z430" s="14"/>
      <c r="AA430" s="14"/>
      <c r="AB430" s="14"/>
      <c r="AC430" s="14"/>
      <c r="AD430" s="14"/>
      <c r="AE430" s="14"/>
      <c r="AT430" s="272" t="s">
        <v>446</v>
      </c>
      <c r="AU430" s="272" t="s">
        <v>85</v>
      </c>
      <c r="AV430" s="14" t="s">
        <v>83</v>
      </c>
      <c r="AW430" s="14" t="s">
        <v>32</v>
      </c>
      <c r="AX430" s="14" t="s">
        <v>76</v>
      </c>
      <c r="AY430" s="272" t="s">
        <v>342</v>
      </c>
    </row>
    <row r="431" s="13" customFormat="1">
      <c r="A431" s="13"/>
      <c r="B431" s="252"/>
      <c r="C431" s="253"/>
      <c r="D431" s="240" t="s">
        <v>446</v>
      </c>
      <c r="E431" s="254" t="s">
        <v>1</v>
      </c>
      <c r="F431" s="255" t="s">
        <v>477</v>
      </c>
      <c r="G431" s="253"/>
      <c r="H431" s="256">
        <v>76</v>
      </c>
      <c r="I431" s="257"/>
      <c r="J431" s="253"/>
      <c r="K431" s="253"/>
      <c r="L431" s="258"/>
      <c r="M431" s="259"/>
      <c r="N431" s="260"/>
      <c r="O431" s="260"/>
      <c r="P431" s="260"/>
      <c r="Q431" s="260"/>
      <c r="R431" s="260"/>
      <c r="S431" s="260"/>
      <c r="T431" s="261"/>
      <c r="U431" s="13"/>
      <c r="V431" s="13"/>
      <c r="W431" s="13"/>
      <c r="X431" s="13"/>
      <c r="Y431" s="13"/>
      <c r="Z431" s="13"/>
      <c r="AA431" s="13"/>
      <c r="AB431" s="13"/>
      <c r="AC431" s="13"/>
      <c r="AD431" s="13"/>
      <c r="AE431" s="13"/>
      <c r="AT431" s="262" t="s">
        <v>446</v>
      </c>
      <c r="AU431" s="262" t="s">
        <v>85</v>
      </c>
      <c r="AV431" s="13" t="s">
        <v>85</v>
      </c>
      <c r="AW431" s="13" t="s">
        <v>32</v>
      </c>
      <c r="AX431" s="13" t="s">
        <v>76</v>
      </c>
      <c r="AY431" s="262" t="s">
        <v>342</v>
      </c>
    </row>
    <row r="432" s="15" customFormat="1">
      <c r="A432" s="15"/>
      <c r="B432" s="273"/>
      <c r="C432" s="274"/>
      <c r="D432" s="240" t="s">
        <v>446</v>
      </c>
      <c r="E432" s="275" t="s">
        <v>1</v>
      </c>
      <c r="F432" s="276" t="s">
        <v>492</v>
      </c>
      <c r="G432" s="274"/>
      <c r="H432" s="277">
        <v>76</v>
      </c>
      <c r="I432" s="278"/>
      <c r="J432" s="274"/>
      <c r="K432" s="274"/>
      <c r="L432" s="279"/>
      <c r="M432" s="280"/>
      <c r="N432" s="281"/>
      <c r="O432" s="281"/>
      <c r="P432" s="281"/>
      <c r="Q432" s="281"/>
      <c r="R432" s="281"/>
      <c r="S432" s="281"/>
      <c r="T432" s="282"/>
      <c r="U432" s="15"/>
      <c r="V432" s="15"/>
      <c r="W432" s="15"/>
      <c r="X432" s="15"/>
      <c r="Y432" s="15"/>
      <c r="Z432" s="15"/>
      <c r="AA432" s="15"/>
      <c r="AB432" s="15"/>
      <c r="AC432" s="15"/>
      <c r="AD432" s="15"/>
      <c r="AE432" s="15"/>
      <c r="AT432" s="283" t="s">
        <v>446</v>
      </c>
      <c r="AU432" s="283" t="s">
        <v>85</v>
      </c>
      <c r="AV432" s="15" t="s">
        <v>92</v>
      </c>
      <c r="AW432" s="15" t="s">
        <v>32</v>
      </c>
      <c r="AX432" s="15" t="s">
        <v>76</v>
      </c>
      <c r="AY432" s="283" t="s">
        <v>342</v>
      </c>
    </row>
    <row r="433" s="16" customFormat="1">
      <c r="A433" s="16"/>
      <c r="B433" s="284"/>
      <c r="C433" s="285"/>
      <c r="D433" s="240" t="s">
        <v>446</v>
      </c>
      <c r="E433" s="286" t="s">
        <v>1</v>
      </c>
      <c r="F433" s="287" t="s">
        <v>500</v>
      </c>
      <c r="G433" s="285"/>
      <c r="H433" s="288">
        <v>180</v>
      </c>
      <c r="I433" s="289"/>
      <c r="J433" s="285"/>
      <c r="K433" s="285"/>
      <c r="L433" s="290"/>
      <c r="M433" s="291"/>
      <c r="N433" s="292"/>
      <c r="O433" s="292"/>
      <c r="P433" s="292"/>
      <c r="Q433" s="292"/>
      <c r="R433" s="292"/>
      <c r="S433" s="292"/>
      <c r="T433" s="293"/>
      <c r="U433" s="16"/>
      <c r="V433" s="16"/>
      <c r="W433" s="16"/>
      <c r="X433" s="16"/>
      <c r="Y433" s="16"/>
      <c r="Z433" s="16"/>
      <c r="AA433" s="16"/>
      <c r="AB433" s="16"/>
      <c r="AC433" s="16"/>
      <c r="AD433" s="16"/>
      <c r="AE433" s="16"/>
      <c r="AT433" s="294" t="s">
        <v>446</v>
      </c>
      <c r="AU433" s="294" t="s">
        <v>85</v>
      </c>
      <c r="AV433" s="16" t="s">
        <v>360</v>
      </c>
      <c r="AW433" s="16" t="s">
        <v>32</v>
      </c>
      <c r="AX433" s="16" t="s">
        <v>83</v>
      </c>
      <c r="AY433" s="294" t="s">
        <v>342</v>
      </c>
    </row>
    <row r="434" s="2" customFormat="1" ht="16.5" customHeight="1">
      <c r="A434" s="39"/>
      <c r="B434" s="40"/>
      <c r="C434" s="295" t="s">
        <v>798</v>
      </c>
      <c r="D434" s="295" t="s">
        <v>621</v>
      </c>
      <c r="E434" s="296" t="s">
        <v>799</v>
      </c>
      <c r="F434" s="297" t="s">
        <v>800</v>
      </c>
      <c r="G434" s="298" t="s">
        <v>473</v>
      </c>
      <c r="H434" s="299">
        <v>102</v>
      </c>
      <c r="I434" s="300"/>
      <c r="J434" s="301">
        <f>ROUND(I434*H434,2)</f>
        <v>0</v>
      </c>
      <c r="K434" s="297" t="s">
        <v>443</v>
      </c>
      <c r="L434" s="302"/>
      <c r="M434" s="303" t="s">
        <v>1</v>
      </c>
      <c r="N434" s="304" t="s">
        <v>41</v>
      </c>
      <c r="O434" s="92"/>
      <c r="P434" s="236">
        <f>O434*H434</f>
        <v>0</v>
      </c>
      <c r="Q434" s="236">
        <v>0.17599999999999999</v>
      </c>
      <c r="R434" s="236">
        <f>Q434*H434</f>
        <v>17.951999999999998</v>
      </c>
      <c r="S434" s="236">
        <v>0</v>
      </c>
      <c r="T434" s="237">
        <f>S434*H434</f>
        <v>0</v>
      </c>
      <c r="U434" s="39"/>
      <c r="V434" s="39"/>
      <c r="W434" s="39"/>
      <c r="X434" s="39"/>
      <c r="Y434" s="39"/>
      <c r="Z434" s="39"/>
      <c r="AA434" s="39"/>
      <c r="AB434" s="39"/>
      <c r="AC434" s="39"/>
      <c r="AD434" s="39"/>
      <c r="AE434" s="39"/>
      <c r="AR434" s="238" t="s">
        <v>376</v>
      </c>
      <c r="AT434" s="238" t="s">
        <v>621</v>
      </c>
      <c r="AU434" s="238" t="s">
        <v>85</v>
      </c>
      <c r="AY434" s="18" t="s">
        <v>342</v>
      </c>
      <c r="BE434" s="239">
        <f>IF(N434="základní",J434,0)</f>
        <v>0</v>
      </c>
      <c r="BF434" s="239">
        <f>IF(N434="snížená",J434,0)</f>
        <v>0</v>
      </c>
      <c r="BG434" s="239">
        <f>IF(N434="zákl. přenesená",J434,0)</f>
        <v>0</v>
      </c>
      <c r="BH434" s="239">
        <f>IF(N434="sníž. přenesená",J434,0)</f>
        <v>0</v>
      </c>
      <c r="BI434" s="239">
        <f>IF(N434="nulová",J434,0)</f>
        <v>0</v>
      </c>
      <c r="BJ434" s="18" t="s">
        <v>83</v>
      </c>
      <c r="BK434" s="239">
        <f>ROUND(I434*H434,2)</f>
        <v>0</v>
      </c>
      <c r="BL434" s="18" t="s">
        <v>360</v>
      </c>
      <c r="BM434" s="238" t="s">
        <v>801</v>
      </c>
    </row>
    <row r="435" s="2" customFormat="1">
      <c r="A435" s="39"/>
      <c r="B435" s="40"/>
      <c r="C435" s="41"/>
      <c r="D435" s="240" t="s">
        <v>349</v>
      </c>
      <c r="E435" s="41"/>
      <c r="F435" s="241" t="s">
        <v>800</v>
      </c>
      <c r="G435" s="41"/>
      <c r="H435" s="41"/>
      <c r="I435" s="242"/>
      <c r="J435" s="41"/>
      <c r="K435" s="41"/>
      <c r="L435" s="45"/>
      <c r="M435" s="243"/>
      <c r="N435" s="244"/>
      <c r="O435" s="92"/>
      <c r="P435" s="92"/>
      <c r="Q435" s="92"/>
      <c r="R435" s="92"/>
      <c r="S435" s="92"/>
      <c r="T435" s="93"/>
      <c r="U435" s="39"/>
      <c r="V435" s="39"/>
      <c r="W435" s="39"/>
      <c r="X435" s="39"/>
      <c r="Y435" s="39"/>
      <c r="Z435" s="39"/>
      <c r="AA435" s="39"/>
      <c r="AB435" s="39"/>
      <c r="AC435" s="39"/>
      <c r="AD435" s="39"/>
      <c r="AE435" s="39"/>
      <c r="AT435" s="18" t="s">
        <v>349</v>
      </c>
      <c r="AU435" s="18" t="s">
        <v>85</v>
      </c>
    </row>
    <row r="436" s="13" customFormat="1">
      <c r="A436" s="13"/>
      <c r="B436" s="252"/>
      <c r="C436" s="253"/>
      <c r="D436" s="240" t="s">
        <v>446</v>
      </c>
      <c r="E436" s="254" t="s">
        <v>1</v>
      </c>
      <c r="F436" s="255" t="s">
        <v>661</v>
      </c>
      <c r="G436" s="253"/>
      <c r="H436" s="256">
        <v>100</v>
      </c>
      <c r="I436" s="257"/>
      <c r="J436" s="253"/>
      <c r="K436" s="253"/>
      <c r="L436" s="258"/>
      <c r="M436" s="259"/>
      <c r="N436" s="260"/>
      <c r="O436" s="260"/>
      <c r="P436" s="260"/>
      <c r="Q436" s="260"/>
      <c r="R436" s="260"/>
      <c r="S436" s="260"/>
      <c r="T436" s="261"/>
      <c r="U436" s="13"/>
      <c r="V436" s="13"/>
      <c r="W436" s="13"/>
      <c r="X436" s="13"/>
      <c r="Y436" s="13"/>
      <c r="Z436" s="13"/>
      <c r="AA436" s="13"/>
      <c r="AB436" s="13"/>
      <c r="AC436" s="13"/>
      <c r="AD436" s="13"/>
      <c r="AE436" s="13"/>
      <c r="AT436" s="262" t="s">
        <v>446</v>
      </c>
      <c r="AU436" s="262" t="s">
        <v>85</v>
      </c>
      <c r="AV436" s="13" t="s">
        <v>85</v>
      </c>
      <c r="AW436" s="13" t="s">
        <v>32</v>
      </c>
      <c r="AX436" s="13" t="s">
        <v>83</v>
      </c>
      <c r="AY436" s="262" t="s">
        <v>342</v>
      </c>
    </row>
    <row r="437" s="13" customFormat="1">
      <c r="A437" s="13"/>
      <c r="B437" s="252"/>
      <c r="C437" s="253"/>
      <c r="D437" s="240" t="s">
        <v>446</v>
      </c>
      <c r="E437" s="253"/>
      <c r="F437" s="255" t="s">
        <v>802</v>
      </c>
      <c r="G437" s="253"/>
      <c r="H437" s="256">
        <v>102</v>
      </c>
      <c r="I437" s="257"/>
      <c r="J437" s="253"/>
      <c r="K437" s="253"/>
      <c r="L437" s="258"/>
      <c r="M437" s="259"/>
      <c r="N437" s="260"/>
      <c r="O437" s="260"/>
      <c r="P437" s="260"/>
      <c r="Q437" s="260"/>
      <c r="R437" s="260"/>
      <c r="S437" s="260"/>
      <c r="T437" s="261"/>
      <c r="U437" s="13"/>
      <c r="V437" s="13"/>
      <c r="W437" s="13"/>
      <c r="X437" s="13"/>
      <c r="Y437" s="13"/>
      <c r="Z437" s="13"/>
      <c r="AA437" s="13"/>
      <c r="AB437" s="13"/>
      <c r="AC437" s="13"/>
      <c r="AD437" s="13"/>
      <c r="AE437" s="13"/>
      <c r="AT437" s="262" t="s">
        <v>446</v>
      </c>
      <c r="AU437" s="262" t="s">
        <v>85</v>
      </c>
      <c r="AV437" s="13" t="s">
        <v>85</v>
      </c>
      <c r="AW437" s="13" t="s">
        <v>4</v>
      </c>
      <c r="AX437" s="13" t="s">
        <v>83</v>
      </c>
      <c r="AY437" s="262" t="s">
        <v>342</v>
      </c>
    </row>
    <row r="438" s="2" customFormat="1" ht="16.5" customHeight="1">
      <c r="A438" s="39"/>
      <c r="B438" s="40"/>
      <c r="C438" s="295" t="s">
        <v>803</v>
      </c>
      <c r="D438" s="295" t="s">
        <v>621</v>
      </c>
      <c r="E438" s="296" t="s">
        <v>804</v>
      </c>
      <c r="F438" s="297" t="s">
        <v>805</v>
      </c>
      <c r="G438" s="298" t="s">
        <v>473</v>
      </c>
      <c r="H438" s="299">
        <v>4.0800000000000001</v>
      </c>
      <c r="I438" s="300"/>
      <c r="J438" s="301">
        <f>ROUND(I438*H438,2)</f>
        <v>0</v>
      </c>
      <c r="K438" s="297" t="s">
        <v>443</v>
      </c>
      <c r="L438" s="302"/>
      <c r="M438" s="303" t="s">
        <v>1</v>
      </c>
      <c r="N438" s="304" t="s">
        <v>41</v>
      </c>
      <c r="O438" s="92"/>
      <c r="P438" s="236">
        <f>O438*H438</f>
        <v>0</v>
      </c>
      <c r="Q438" s="236">
        <v>0.17499999999999999</v>
      </c>
      <c r="R438" s="236">
        <f>Q438*H438</f>
        <v>0.71399999999999997</v>
      </c>
      <c r="S438" s="236">
        <v>0</v>
      </c>
      <c r="T438" s="237">
        <f>S438*H438</f>
        <v>0</v>
      </c>
      <c r="U438" s="39"/>
      <c r="V438" s="39"/>
      <c r="W438" s="39"/>
      <c r="X438" s="39"/>
      <c r="Y438" s="39"/>
      <c r="Z438" s="39"/>
      <c r="AA438" s="39"/>
      <c r="AB438" s="39"/>
      <c r="AC438" s="39"/>
      <c r="AD438" s="39"/>
      <c r="AE438" s="39"/>
      <c r="AR438" s="238" t="s">
        <v>376</v>
      </c>
      <c r="AT438" s="238" t="s">
        <v>621</v>
      </c>
      <c r="AU438" s="238" t="s">
        <v>85</v>
      </c>
      <c r="AY438" s="18" t="s">
        <v>342</v>
      </c>
      <c r="BE438" s="239">
        <f>IF(N438="základní",J438,0)</f>
        <v>0</v>
      </c>
      <c r="BF438" s="239">
        <f>IF(N438="snížená",J438,0)</f>
        <v>0</v>
      </c>
      <c r="BG438" s="239">
        <f>IF(N438="zákl. přenesená",J438,0)</f>
        <v>0</v>
      </c>
      <c r="BH438" s="239">
        <f>IF(N438="sníž. přenesená",J438,0)</f>
        <v>0</v>
      </c>
      <c r="BI438" s="239">
        <f>IF(N438="nulová",J438,0)</f>
        <v>0</v>
      </c>
      <c r="BJ438" s="18" t="s">
        <v>83</v>
      </c>
      <c r="BK438" s="239">
        <f>ROUND(I438*H438,2)</f>
        <v>0</v>
      </c>
      <c r="BL438" s="18" t="s">
        <v>360</v>
      </c>
      <c r="BM438" s="238" t="s">
        <v>806</v>
      </c>
    </row>
    <row r="439" s="2" customFormat="1">
      <c r="A439" s="39"/>
      <c r="B439" s="40"/>
      <c r="C439" s="41"/>
      <c r="D439" s="240" t="s">
        <v>349</v>
      </c>
      <c r="E439" s="41"/>
      <c r="F439" s="241" t="s">
        <v>805</v>
      </c>
      <c r="G439" s="41"/>
      <c r="H439" s="41"/>
      <c r="I439" s="242"/>
      <c r="J439" s="41"/>
      <c r="K439" s="41"/>
      <c r="L439" s="45"/>
      <c r="M439" s="243"/>
      <c r="N439" s="244"/>
      <c r="O439" s="92"/>
      <c r="P439" s="92"/>
      <c r="Q439" s="92"/>
      <c r="R439" s="92"/>
      <c r="S439" s="92"/>
      <c r="T439" s="93"/>
      <c r="U439" s="39"/>
      <c r="V439" s="39"/>
      <c r="W439" s="39"/>
      <c r="X439" s="39"/>
      <c r="Y439" s="39"/>
      <c r="Z439" s="39"/>
      <c r="AA439" s="39"/>
      <c r="AB439" s="39"/>
      <c r="AC439" s="39"/>
      <c r="AD439" s="39"/>
      <c r="AE439" s="39"/>
      <c r="AT439" s="18" t="s">
        <v>349</v>
      </c>
      <c r="AU439" s="18" t="s">
        <v>85</v>
      </c>
    </row>
    <row r="440" s="13" customFormat="1">
      <c r="A440" s="13"/>
      <c r="B440" s="252"/>
      <c r="C440" s="253"/>
      <c r="D440" s="240" t="s">
        <v>446</v>
      </c>
      <c r="E440" s="254" t="s">
        <v>1</v>
      </c>
      <c r="F440" s="255" t="s">
        <v>699</v>
      </c>
      <c r="G440" s="253"/>
      <c r="H440" s="256">
        <v>4</v>
      </c>
      <c r="I440" s="257"/>
      <c r="J440" s="253"/>
      <c r="K440" s="253"/>
      <c r="L440" s="258"/>
      <c r="M440" s="259"/>
      <c r="N440" s="260"/>
      <c r="O440" s="260"/>
      <c r="P440" s="260"/>
      <c r="Q440" s="260"/>
      <c r="R440" s="260"/>
      <c r="S440" s="260"/>
      <c r="T440" s="261"/>
      <c r="U440" s="13"/>
      <c r="V440" s="13"/>
      <c r="W440" s="13"/>
      <c r="X440" s="13"/>
      <c r="Y440" s="13"/>
      <c r="Z440" s="13"/>
      <c r="AA440" s="13"/>
      <c r="AB440" s="13"/>
      <c r="AC440" s="13"/>
      <c r="AD440" s="13"/>
      <c r="AE440" s="13"/>
      <c r="AT440" s="262" t="s">
        <v>446</v>
      </c>
      <c r="AU440" s="262" t="s">
        <v>85</v>
      </c>
      <c r="AV440" s="13" t="s">
        <v>85</v>
      </c>
      <c r="AW440" s="13" t="s">
        <v>32</v>
      </c>
      <c r="AX440" s="13" t="s">
        <v>83</v>
      </c>
      <c r="AY440" s="262" t="s">
        <v>342</v>
      </c>
    </row>
    <row r="441" s="13" customFormat="1">
      <c r="A441" s="13"/>
      <c r="B441" s="252"/>
      <c r="C441" s="253"/>
      <c r="D441" s="240" t="s">
        <v>446</v>
      </c>
      <c r="E441" s="253"/>
      <c r="F441" s="255" t="s">
        <v>807</v>
      </c>
      <c r="G441" s="253"/>
      <c r="H441" s="256">
        <v>4.0800000000000001</v>
      </c>
      <c r="I441" s="257"/>
      <c r="J441" s="253"/>
      <c r="K441" s="253"/>
      <c r="L441" s="258"/>
      <c r="M441" s="259"/>
      <c r="N441" s="260"/>
      <c r="O441" s="260"/>
      <c r="P441" s="260"/>
      <c r="Q441" s="260"/>
      <c r="R441" s="260"/>
      <c r="S441" s="260"/>
      <c r="T441" s="261"/>
      <c r="U441" s="13"/>
      <c r="V441" s="13"/>
      <c r="W441" s="13"/>
      <c r="X441" s="13"/>
      <c r="Y441" s="13"/>
      <c r="Z441" s="13"/>
      <c r="AA441" s="13"/>
      <c r="AB441" s="13"/>
      <c r="AC441" s="13"/>
      <c r="AD441" s="13"/>
      <c r="AE441" s="13"/>
      <c r="AT441" s="262" t="s">
        <v>446</v>
      </c>
      <c r="AU441" s="262" t="s">
        <v>85</v>
      </c>
      <c r="AV441" s="13" t="s">
        <v>85</v>
      </c>
      <c r="AW441" s="13" t="s">
        <v>4</v>
      </c>
      <c r="AX441" s="13" t="s">
        <v>83</v>
      </c>
      <c r="AY441" s="262" t="s">
        <v>342</v>
      </c>
    </row>
    <row r="442" s="2" customFormat="1" ht="21.75" customHeight="1">
      <c r="A442" s="39"/>
      <c r="B442" s="40"/>
      <c r="C442" s="227" t="s">
        <v>808</v>
      </c>
      <c r="D442" s="227" t="s">
        <v>343</v>
      </c>
      <c r="E442" s="228" t="s">
        <v>809</v>
      </c>
      <c r="F442" s="229" t="s">
        <v>810</v>
      </c>
      <c r="G442" s="230" t="s">
        <v>473</v>
      </c>
      <c r="H442" s="231">
        <v>180</v>
      </c>
      <c r="I442" s="232"/>
      <c r="J442" s="233">
        <f>ROUND(I442*H442,2)</f>
        <v>0</v>
      </c>
      <c r="K442" s="229" t="s">
        <v>443</v>
      </c>
      <c r="L442" s="45"/>
      <c r="M442" s="234" t="s">
        <v>1</v>
      </c>
      <c r="N442" s="235" t="s">
        <v>41</v>
      </c>
      <c r="O442" s="92"/>
      <c r="P442" s="236">
        <f>O442*H442</f>
        <v>0</v>
      </c>
      <c r="Q442" s="236">
        <v>0</v>
      </c>
      <c r="R442" s="236">
        <f>Q442*H442</f>
        <v>0</v>
      </c>
      <c r="S442" s="236">
        <v>0</v>
      </c>
      <c r="T442" s="237">
        <f>S442*H442</f>
        <v>0</v>
      </c>
      <c r="U442" s="39"/>
      <c r="V442" s="39"/>
      <c r="W442" s="39"/>
      <c r="X442" s="39"/>
      <c r="Y442" s="39"/>
      <c r="Z442" s="39"/>
      <c r="AA442" s="39"/>
      <c r="AB442" s="39"/>
      <c r="AC442" s="39"/>
      <c r="AD442" s="39"/>
      <c r="AE442" s="39"/>
      <c r="AR442" s="238" t="s">
        <v>360</v>
      </c>
      <c r="AT442" s="238" t="s">
        <v>343</v>
      </c>
      <c r="AU442" s="238" t="s">
        <v>85</v>
      </c>
      <c r="AY442" s="18" t="s">
        <v>342</v>
      </c>
      <c r="BE442" s="239">
        <f>IF(N442="základní",J442,0)</f>
        <v>0</v>
      </c>
      <c r="BF442" s="239">
        <f>IF(N442="snížená",J442,0)</f>
        <v>0</v>
      </c>
      <c r="BG442" s="239">
        <f>IF(N442="zákl. přenesená",J442,0)</f>
        <v>0</v>
      </c>
      <c r="BH442" s="239">
        <f>IF(N442="sníž. přenesená",J442,0)</f>
        <v>0</v>
      </c>
      <c r="BI442" s="239">
        <f>IF(N442="nulová",J442,0)</f>
        <v>0</v>
      </c>
      <c r="BJ442" s="18" t="s">
        <v>83</v>
      </c>
      <c r="BK442" s="239">
        <f>ROUND(I442*H442,2)</f>
        <v>0</v>
      </c>
      <c r="BL442" s="18" t="s">
        <v>360</v>
      </c>
      <c r="BM442" s="238" t="s">
        <v>811</v>
      </c>
    </row>
    <row r="443" s="2" customFormat="1">
      <c r="A443" s="39"/>
      <c r="B443" s="40"/>
      <c r="C443" s="41"/>
      <c r="D443" s="240" t="s">
        <v>349</v>
      </c>
      <c r="E443" s="41"/>
      <c r="F443" s="241" t="s">
        <v>812</v>
      </c>
      <c r="G443" s="41"/>
      <c r="H443" s="41"/>
      <c r="I443" s="242"/>
      <c r="J443" s="41"/>
      <c r="K443" s="41"/>
      <c r="L443" s="45"/>
      <c r="M443" s="243"/>
      <c r="N443" s="244"/>
      <c r="O443" s="92"/>
      <c r="P443" s="92"/>
      <c r="Q443" s="92"/>
      <c r="R443" s="92"/>
      <c r="S443" s="92"/>
      <c r="T443" s="93"/>
      <c r="U443" s="39"/>
      <c r="V443" s="39"/>
      <c r="W443" s="39"/>
      <c r="X443" s="39"/>
      <c r="Y443" s="39"/>
      <c r="Z443" s="39"/>
      <c r="AA443" s="39"/>
      <c r="AB443" s="39"/>
      <c r="AC443" s="39"/>
      <c r="AD443" s="39"/>
      <c r="AE443" s="39"/>
      <c r="AT443" s="18" t="s">
        <v>349</v>
      </c>
      <c r="AU443" s="18" t="s">
        <v>85</v>
      </c>
    </row>
    <row r="444" s="13" customFormat="1">
      <c r="A444" s="13"/>
      <c r="B444" s="252"/>
      <c r="C444" s="253"/>
      <c r="D444" s="240" t="s">
        <v>446</v>
      </c>
      <c r="E444" s="254" t="s">
        <v>1</v>
      </c>
      <c r="F444" s="255" t="s">
        <v>813</v>
      </c>
      <c r="G444" s="253"/>
      <c r="H444" s="256">
        <v>180</v>
      </c>
      <c r="I444" s="257"/>
      <c r="J444" s="253"/>
      <c r="K444" s="253"/>
      <c r="L444" s="258"/>
      <c r="M444" s="259"/>
      <c r="N444" s="260"/>
      <c r="O444" s="260"/>
      <c r="P444" s="260"/>
      <c r="Q444" s="260"/>
      <c r="R444" s="260"/>
      <c r="S444" s="260"/>
      <c r="T444" s="261"/>
      <c r="U444" s="13"/>
      <c r="V444" s="13"/>
      <c r="W444" s="13"/>
      <c r="X444" s="13"/>
      <c r="Y444" s="13"/>
      <c r="Z444" s="13"/>
      <c r="AA444" s="13"/>
      <c r="AB444" s="13"/>
      <c r="AC444" s="13"/>
      <c r="AD444" s="13"/>
      <c r="AE444" s="13"/>
      <c r="AT444" s="262" t="s">
        <v>446</v>
      </c>
      <c r="AU444" s="262" t="s">
        <v>85</v>
      </c>
      <c r="AV444" s="13" t="s">
        <v>85</v>
      </c>
      <c r="AW444" s="13" t="s">
        <v>32</v>
      </c>
      <c r="AX444" s="13" t="s">
        <v>83</v>
      </c>
      <c r="AY444" s="262" t="s">
        <v>342</v>
      </c>
    </row>
    <row r="445" s="12" customFormat="1" ht="22.8" customHeight="1">
      <c r="A445" s="12"/>
      <c r="B445" s="213"/>
      <c r="C445" s="214"/>
      <c r="D445" s="215" t="s">
        <v>75</v>
      </c>
      <c r="E445" s="246" t="s">
        <v>376</v>
      </c>
      <c r="F445" s="246" t="s">
        <v>814</v>
      </c>
      <c r="G445" s="214"/>
      <c r="H445" s="214"/>
      <c r="I445" s="217"/>
      <c r="J445" s="247">
        <f>BK445</f>
        <v>0</v>
      </c>
      <c r="K445" s="214"/>
      <c r="L445" s="219"/>
      <c r="M445" s="220"/>
      <c r="N445" s="221"/>
      <c r="O445" s="221"/>
      <c r="P445" s="222">
        <f>SUM(P446:P458)</f>
        <v>0</v>
      </c>
      <c r="Q445" s="221"/>
      <c r="R445" s="222">
        <f>SUM(R446:R458)</f>
        <v>0</v>
      </c>
      <c r="S445" s="221"/>
      <c r="T445" s="223">
        <f>SUM(T446:T458)</f>
        <v>0.35999999999999999</v>
      </c>
      <c r="U445" s="12"/>
      <c r="V445" s="12"/>
      <c r="W445" s="12"/>
      <c r="X445" s="12"/>
      <c r="Y445" s="12"/>
      <c r="Z445" s="12"/>
      <c r="AA445" s="12"/>
      <c r="AB445" s="12"/>
      <c r="AC445" s="12"/>
      <c r="AD445" s="12"/>
      <c r="AE445" s="12"/>
      <c r="AR445" s="224" t="s">
        <v>83</v>
      </c>
      <c r="AT445" s="225" t="s">
        <v>75</v>
      </c>
      <c r="AU445" s="225" t="s">
        <v>83</v>
      </c>
      <c r="AY445" s="224" t="s">
        <v>342</v>
      </c>
      <c r="BK445" s="226">
        <f>SUM(BK446:BK458)</f>
        <v>0</v>
      </c>
    </row>
    <row r="446" s="2" customFormat="1" ht="16.5" customHeight="1">
      <c r="A446" s="39"/>
      <c r="B446" s="40"/>
      <c r="C446" s="227" t="s">
        <v>815</v>
      </c>
      <c r="D446" s="227" t="s">
        <v>343</v>
      </c>
      <c r="E446" s="228" t="s">
        <v>816</v>
      </c>
      <c r="F446" s="229" t="s">
        <v>817</v>
      </c>
      <c r="G446" s="230" t="s">
        <v>543</v>
      </c>
      <c r="H446" s="231">
        <v>90</v>
      </c>
      <c r="I446" s="232"/>
      <c r="J446" s="233">
        <f>ROUND(I446*H446,2)</f>
        <v>0</v>
      </c>
      <c r="K446" s="229" t="s">
        <v>443</v>
      </c>
      <c r="L446" s="45"/>
      <c r="M446" s="234" t="s">
        <v>1</v>
      </c>
      <c r="N446" s="235" t="s">
        <v>41</v>
      </c>
      <c r="O446" s="92"/>
      <c r="P446" s="236">
        <f>O446*H446</f>
        <v>0</v>
      </c>
      <c r="Q446" s="236">
        <v>0</v>
      </c>
      <c r="R446" s="236">
        <f>Q446*H446</f>
        <v>0</v>
      </c>
      <c r="S446" s="236">
        <v>0.0040000000000000001</v>
      </c>
      <c r="T446" s="237">
        <f>S446*H446</f>
        <v>0.35999999999999999</v>
      </c>
      <c r="U446" s="39"/>
      <c r="V446" s="39"/>
      <c r="W446" s="39"/>
      <c r="X446" s="39"/>
      <c r="Y446" s="39"/>
      <c r="Z446" s="39"/>
      <c r="AA446" s="39"/>
      <c r="AB446" s="39"/>
      <c r="AC446" s="39"/>
      <c r="AD446" s="39"/>
      <c r="AE446" s="39"/>
      <c r="AR446" s="238" t="s">
        <v>360</v>
      </c>
      <c r="AT446" s="238" t="s">
        <v>343</v>
      </c>
      <c r="AU446" s="238" t="s">
        <v>85</v>
      </c>
      <c r="AY446" s="18" t="s">
        <v>342</v>
      </c>
      <c r="BE446" s="239">
        <f>IF(N446="základní",J446,0)</f>
        <v>0</v>
      </c>
      <c r="BF446" s="239">
        <f>IF(N446="snížená",J446,0)</f>
        <v>0</v>
      </c>
      <c r="BG446" s="239">
        <f>IF(N446="zákl. přenesená",J446,0)</f>
        <v>0</v>
      </c>
      <c r="BH446" s="239">
        <f>IF(N446="sníž. přenesená",J446,0)</f>
        <v>0</v>
      </c>
      <c r="BI446" s="239">
        <f>IF(N446="nulová",J446,0)</f>
        <v>0</v>
      </c>
      <c r="BJ446" s="18" t="s">
        <v>83</v>
      </c>
      <c r="BK446" s="239">
        <f>ROUND(I446*H446,2)</f>
        <v>0</v>
      </c>
      <c r="BL446" s="18" t="s">
        <v>360</v>
      </c>
      <c r="BM446" s="238" t="s">
        <v>818</v>
      </c>
    </row>
    <row r="447" s="2" customFormat="1">
      <c r="A447" s="39"/>
      <c r="B447" s="40"/>
      <c r="C447" s="41"/>
      <c r="D447" s="240" t="s">
        <v>349</v>
      </c>
      <c r="E447" s="41"/>
      <c r="F447" s="241" t="s">
        <v>819</v>
      </c>
      <c r="G447" s="41"/>
      <c r="H447" s="41"/>
      <c r="I447" s="242"/>
      <c r="J447" s="41"/>
      <c r="K447" s="41"/>
      <c r="L447" s="45"/>
      <c r="M447" s="243"/>
      <c r="N447" s="244"/>
      <c r="O447" s="92"/>
      <c r="P447" s="92"/>
      <c r="Q447" s="92"/>
      <c r="R447" s="92"/>
      <c r="S447" s="92"/>
      <c r="T447" s="93"/>
      <c r="U447" s="39"/>
      <c r="V447" s="39"/>
      <c r="W447" s="39"/>
      <c r="X447" s="39"/>
      <c r="Y447" s="39"/>
      <c r="Z447" s="39"/>
      <c r="AA447" s="39"/>
      <c r="AB447" s="39"/>
      <c r="AC447" s="39"/>
      <c r="AD447" s="39"/>
      <c r="AE447" s="39"/>
      <c r="AT447" s="18" t="s">
        <v>349</v>
      </c>
      <c r="AU447" s="18" t="s">
        <v>85</v>
      </c>
    </row>
    <row r="448" s="13" customFormat="1">
      <c r="A448" s="13"/>
      <c r="B448" s="252"/>
      <c r="C448" s="253"/>
      <c r="D448" s="240" t="s">
        <v>446</v>
      </c>
      <c r="E448" s="254" t="s">
        <v>1</v>
      </c>
      <c r="F448" s="255" t="s">
        <v>820</v>
      </c>
      <c r="G448" s="253"/>
      <c r="H448" s="256">
        <v>90</v>
      </c>
      <c r="I448" s="257"/>
      <c r="J448" s="253"/>
      <c r="K448" s="253"/>
      <c r="L448" s="258"/>
      <c r="M448" s="259"/>
      <c r="N448" s="260"/>
      <c r="O448" s="260"/>
      <c r="P448" s="260"/>
      <c r="Q448" s="260"/>
      <c r="R448" s="260"/>
      <c r="S448" s="260"/>
      <c r="T448" s="261"/>
      <c r="U448" s="13"/>
      <c r="V448" s="13"/>
      <c r="W448" s="13"/>
      <c r="X448" s="13"/>
      <c r="Y448" s="13"/>
      <c r="Z448" s="13"/>
      <c r="AA448" s="13"/>
      <c r="AB448" s="13"/>
      <c r="AC448" s="13"/>
      <c r="AD448" s="13"/>
      <c r="AE448" s="13"/>
      <c r="AT448" s="262" t="s">
        <v>446</v>
      </c>
      <c r="AU448" s="262" t="s">
        <v>85</v>
      </c>
      <c r="AV448" s="13" t="s">
        <v>85</v>
      </c>
      <c r="AW448" s="13" t="s">
        <v>32</v>
      </c>
      <c r="AX448" s="13" t="s">
        <v>83</v>
      </c>
      <c r="AY448" s="262" t="s">
        <v>342</v>
      </c>
    </row>
    <row r="449" s="2" customFormat="1" ht="16.5" customHeight="1">
      <c r="A449" s="39"/>
      <c r="B449" s="40"/>
      <c r="C449" s="227" t="s">
        <v>821</v>
      </c>
      <c r="D449" s="227" t="s">
        <v>343</v>
      </c>
      <c r="E449" s="228" t="s">
        <v>822</v>
      </c>
      <c r="F449" s="229" t="s">
        <v>823</v>
      </c>
      <c r="G449" s="230" t="s">
        <v>824</v>
      </c>
      <c r="H449" s="231">
        <v>2</v>
      </c>
      <c r="I449" s="232"/>
      <c r="J449" s="233">
        <f>ROUND(I449*H449,2)</f>
        <v>0</v>
      </c>
      <c r="K449" s="229" t="s">
        <v>1</v>
      </c>
      <c r="L449" s="45"/>
      <c r="M449" s="234" t="s">
        <v>1</v>
      </c>
      <c r="N449" s="235" t="s">
        <v>41</v>
      </c>
      <c r="O449" s="92"/>
      <c r="P449" s="236">
        <f>O449*H449</f>
        <v>0</v>
      </c>
      <c r="Q449" s="236">
        <v>0</v>
      </c>
      <c r="R449" s="236">
        <f>Q449*H449</f>
        <v>0</v>
      </c>
      <c r="S449" s="236">
        <v>0</v>
      </c>
      <c r="T449" s="237">
        <f>S449*H449</f>
        <v>0</v>
      </c>
      <c r="U449" s="39"/>
      <c r="V449" s="39"/>
      <c r="W449" s="39"/>
      <c r="X449" s="39"/>
      <c r="Y449" s="39"/>
      <c r="Z449" s="39"/>
      <c r="AA449" s="39"/>
      <c r="AB449" s="39"/>
      <c r="AC449" s="39"/>
      <c r="AD449" s="39"/>
      <c r="AE449" s="39"/>
      <c r="AR449" s="238" t="s">
        <v>360</v>
      </c>
      <c r="AT449" s="238" t="s">
        <v>343</v>
      </c>
      <c r="AU449" s="238" t="s">
        <v>85</v>
      </c>
      <c r="AY449" s="18" t="s">
        <v>342</v>
      </c>
      <c r="BE449" s="239">
        <f>IF(N449="základní",J449,0)</f>
        <v>0</v>
      </c>
      <c r="BF449" s="239">
        <f>IF(N449="snížená",J449,0)</f>
        <v>0</v>
      </c>
      <c r="BG449" s="239">
        <f>IF(N449="zákl. přenesená",J449,0)</f>
        <v>0</v>
      </c>
      <c r="BH449" s="239">
        <f>IF(N449="sníž. přenesená",J449,0)</f>
        <v>0</v>
      </c>
      <c r="BI449" s="239">
        <f>IF(N449="nulová",J449,0)</f>
        <v>0</v>
      </c>
      <c r="BJ449" s="18" t="s">
        <v>83</v>
      </c>
      <c r="BK449" s="239">
        <f>ROUND(I449*H449,2)</f>
        <v>0</v>
      </c>
      <c r="BL449" s="18" t="s">
        <v>360</v>
      </c>
      <c r="BM449" s="238" t="s">
        <v>825</v>
      </c>
    </row>
    <row r="450" s="2" customFormat="1">
      <c r="A450" s="39"/>
      <c r="B450" s="40"/>
      <c r="C450" s="41"/>
      <c r="D450" s="240" t="s">
        <v>349</v>
      </c>
      <c r="E450" s="41"/>
      <c r="F450" s="241" t="s">
        <v>823</v>
      </c>
      <c r="G450" s="41"/>
      <c r="H450" s="41"/>
      <c r="I450" s="242"/>
      <c r="J450" s="41"/>
      <c r="K450" s="41"/>
      <c r="L450" s="45"/>
      <c r="M450" s="243"/>
      <c r="N450" s="244"/>
      <c r="O450" s="92"/>
      <c r="P450" s="92"/>
      <c r="Q450" s="92"/>
      <c r="R450" s="92"/>
      <c r="S450" s="92"/>
      <c r="T450" s="93"/>
      <c r="U450" s="39"/>
      <c r="V450" s="39"/>
      <c r="W450" s="39"/>
      <c r="X450" s="39"/>
      <c r="Y450" s="39"/>
      <c r="Z450" s="39"/>
      <c r="AA450" s="39"/>
      <c r="AB450" s="39"/>
      <c r="AC450" s="39"/>
      <c r="AD450" s="39"/>
      <c r="AE450" s="39"/>
      <c r="AT450" s="18" t="s">
        <v>349</v>
      </c>
      <c r="AU450" s="18" t="s">
        <v>85</v>
      </c>
    </row>
    <row r="451" s="2" customFormat="1">
      <c r="A451" s="39"/>
      <c r="B451" s="40"/>
      <c r="C451" s="41"/>
      <c r="D451" s="240" t="s">
        <v>350</v>
      </c>
      <c r="E451" s="41"/>
      <c r="F451" s="245" t="s">
        <v>826</v>
      </c>
      <c r="G451" s="41"/>
      <c r="H451" s="41"/>
      <c r="I451" s="242"/>
      <c r="J451" s="41"/>
      <c r="K451" s="41"/>
      <c r="L451" s="45"/>
      <c r="M451" s="243"/>
      <c r="N451" s="244"/>
      <c r="O451" s="92"/>
      <c r="P451" s="92"/>
      <c r="Q451" s="92"/>
      <c r="R451" s="92"/>
      <c r="S451" s="92"/>
      <c r="T451" s="93"/>
      <c r="U451" s="39"/>
      <c r="V451" s="39"/>
      <c r="W451" s="39"/>
      <c r="X451" s="39"/>
      <c r="Y451" s="39"/>
      <c r="Z451" s="39"/>
      <c r="AA451" s="39"/>
      <c r="AB451" s="39"/>
      <c r="AC451" s="39"/>
      <c r="AD451" s="39"/>
      <c r="AE451" s="39"/>
      <c r="AT451" s="18" t="s">
        <v>350</v>
      </c>
      <c r="AU451" s="18" t="s">
        <v>85</v>
      </c>
    </row>
    <row r="452" s="13" customFormat="1">
      <c r="A452" s="13"/>
      <c r="B452" s="252"/>
      <c r="C452" s="253"/>
      <c r="D452" s="240" t="s">
        <v>446</v>
      </c>
      <c r="E452" s="254" t="s">
        <v>1</v>
      </c>
      <c r="F452" s="255" t="s">
        <v>827</v>
      </c>
      <c r="G452" s="253"/>
      <c r="H452" s="256">
        <v>2</v>
      </c>
      <c r="I452" s="257"/>
      <c r="J452" s="253"/>
      <c r="K452" s="253"/>
      <c r="L452" s="258"/>
      <c r="M452" s="259"/>
      <c r="N452" s="260"/>
      <c r="O452" s="260"/>
      <c r="P452" s="260"/>
      <c r="Q452" s="260"/>
      <c r="R452" s="260"/>
      <c r="S452" s="260"/>
      <c r="T452" s="261"/>
      <c r="U452" s="13"/>
      <c r="V452" s="13"/>
      <c r="W452" s="13"/>
      <c r="X452" s="13"/>
      <c r="Y452" s="13"/>
      <c r="Z452" s="13"/>
      <c r="AA452" s="13"/>
      <c r="AB452" s="13"/>
      <c r="AC452" s="13"/>
      <c r="AD452" s="13"/>
      <c r="AE452" s="13"/>
      <c r="AT452" s="262" t="s">
        <v>446</v>
      </c>
      <c r="AU452" s="262" t="s">
        <v>85</v>
      </c>
      <c r="AV452" s="13" t="s">
        <v>85</v>
      </c>
      <c r="AW452" s="13" t="s">
        <v>32</v>
      </c>
      <c r="AX452" s="13" t="s">
        <v>83</v>
      </c>
      <c r="AY452" s="262" t="s">
        <v>342</v>
      </c>
    </row>
    <row r="453" s="2" customFormat="1" ht="16.5" customHeight="1">
      <c r="A453" s="39"/>
      <c r="B453" s="40"/>
      <c r="C453" s="227" t="s">
        <v>828</v>
      </c>
      <c r="D453" s="227" t="s">
        <v>343</v>
      </c>
      <c r="E453" s="228" t="s">
        <v>829</v>
      </c>
      <c r="F453" s="229" t="s">
        <v>830</v>
      </c>
      <c r="G453" s="230" t="s">
        <v>824</v>
      </c>
      <c r="H453" s="231">
        <v>9</v>
      </c>
      <c r="I453" s="232"/>
      <c r="J453" s="233">
        <f>ROUND(I453*H453,2)</f>
        <v>0</v>
      </c>
      <c r="K453" s="229" t="s">
        <v>1</v>
      </c>
      <c r="L453" s="45"/>
      <c r="M453" s="234" t="s">
        <v>1</v>
      </c>
      <c r="N453" s="235" t="s">
        <v>41</v>
      </c>
      <c r="O453" s="92"/>
      <c r="P453" s="236">
        <f>O453*H453</f>
        <v>0</v>
      </c>
      <c r="Q453" s="236">
        <v>0</v>
      </c>
      <c r="R453" s="236">
        <f>Q453*H453</f>
        <v>0</v>
      </c>
      <c r="S453" s="236">
        <v>0</v>
      </c>
      <c r="T453" s="237">
        <f>S453*H453</f>
        <v>0</v>
      </c>
      <c r="U453" s="39"/>
      <c r="V453" s="39"/>
      <c r="W453" s="39"/>
      <c r="X453" s="39"/>
      <c r="Y453" s="39"/>
      <c r="Z453" s="39"/>
      <c r="AA453" s="39"/>
      <c r="AB453" s="39"/>
      <c r="AC453" s="39"/>
      <c r="AD453" s="39"/>
      <c r="AE453" s="39"/>
      <c r="AR453" s="238" t="s">
        <v>360</v>
      </c>
      <c r="AT453" s="238" t="s">
        <v>343</v>
      </c>
      <c r="AU453" s="238" t="s">
        <v>85</v>
      </c>
      <c r="AY453" s="18" t="s">
        <v>342</v>
      </c>
      <c r="BE453" s="239">
        <f>IF(N453="základní",J453,0)</f>
        <v>0</v>
      </c>
      <c r="BF453" s="239">
        <f>IF(N453="snížená",J453,0)</f>
        <v>0</v>
      </c>
      <c r="BG453" s="239">
        <f>IF(N453="zákl. přenesená",J453,0)</f>
        <v>0</v>
      </c>
      <c r="BH453" s="239">
        <f>IF(N453="sníž. přenesená",J453,0)</f>
        <v>0</v>
      </c>
      <c r="BI453" s="239">
        <f>IF(N453="nulová",J453,0)</f>
        <v>0</v>
      </c>
      <c r="BJ453" s="18" t="s">
        <v>83</v>
      </c>
      <c r="BK453" s="239">
        <f>ROUND(I453*H453,2)</f>
        <v>0</v>
      </c>
      <c r="BL453" s="18" t="s">
        <v>360</v>
      </c>
      <c r="BM453" s="238" t="s">
        <v>831</v>
      </c>
    </row>
    <row r="454" s="2" customFormat="1">
      <c r="A454" s="39"/>
      <c r="B454" s="40"/>
      <c r="C454" s="41"/>
      <c r="D454" s="240" t="s">
        <v>349</v>
      </c>
      <c r="E454" s="41"/>
      <c r="F454" s="241" t="s">
        <v>832</v>
      </c>
      <c r="G454" s="41"/>
      <c r="H454" s="41"/>
      <c r="I454" s="242"/>
      <c r="J454" s="41"/>
      <c r="K454" s="41"/>
      <c r="L454" s="45"/>
      <c r="M454" s="243"/>
      <c r="N454" s="244"/>
      <c r="O454" s="92"/>
      <c r="P454" s="92"/>
      <c r="Q454" s="92"/>
      <c r="R454" s="92"/>
      <c r="S454" s="92"/>
      <c r="T454" s="93"/>
      <c r="U454" s="39"/>
      <c r="V454" s="39"/>
      <c r="W454" s="39"/>
      <c r="X454" s="39"/>
      <c r="Y454" s="39"/>
      <c r="Z454" s="39"/>
      <c r="AA454" s="39"/>
      <c r="AB454" s="39"/>
      <c r="AC454" s="39"/>
      <c r="AD454" s="39"/>
      <c r="AE454" s="39"/>
      <c r="AT454" s="18" t="s">
        <v>349</v>
      </c>
      <c r="AU454" s="18" t="s">
        <v>85</v>
      </c>
    </row>
    <row r="455" s="13" customFormat="1">
      <c r="A455" s="13"/>
      <c r="B455" s="252"/>
      <c r="C455" s="253"/>
      <c r="D455" s="240" t="s">
        <v>446</v>
      </c>
      <c r="E455" s="254" t="s">
        <v>1</v>
      </c>
      <c r="F455" s="255" t="s">
        <v>833</v>
      </c>
      <c r="G455" s="253"/>
      <c r="H455" s="256">
        <v>9</v>
      </c>
      <c r="I455" s="257"/>
      <c r="J455" s="253"/>
      <c r="K455" s="253"/>
      <c r="L455" s="258"/>
      <c r="M455" s="259"/>
      <c r="N455" s="260"/>
      <c r="O455" s="260"/>
      <c r="P455" s="260"/>
      <c r="Q455" s="260"/>
      <c r="R455" s="260"/>
      <c r="S455" s="260"/>
      <c r="T455" s="261"/>
      <c r="U455" s="13"/>
      <c r="V455" s="13"/>
      <c r="W455" s="13"/>
      <c r="X455" s="13"/>
      <c r="Y455" s="13"/>
      <c r="Z455" s="13"/>
      <c r="AA455" s="13"/>
      <c r="AB455" s="13"/>
      <c r="AC455" s="13"/>
      <c r="AD455" s="13"/>
      <c r="AE455" s="13"/>
      <c r="AT455" s="262" t="s">
        <v>446</v>
      </c>
      <c r="AU455" s="262" t="s">
        <v>85</v>
      </c>
      <c r="AV455" s="13" t="s">
        <v>85</v>
      </c>
      <c r="AW455" s="13" t="s">
        <v>32</v>
      </c>
      <c r="AX455" s="13" t="s">
        <v>83</v>
      </c>
      <c r="AY455" s="262" t="s">
        <v>342</v>
      </c>
    </row>
    <row r="456" s="2" customFormat="1" ht="21.75" customHeight="1">
      <c r="A456" s="39"/>
      <c r="B456" s="40"/>
      <c r="C456" s="227" t="s">
        <v>834</v>
      </c>
      <c r="D456" s="227" t="s">
        <v>343</v>
      </c>
      <c r="E456" s="228" t="s">
        <v>835</v>
      </c>
      <c r="F456" s="229" t="s">
        <v>836</v>
      </c>
      <c r="G456" s="230" t="s">
        <v>543</v>
      </c>
      <c r="H456" s="231">
        <v>63</v>
      </c>
      <c r="I456" s="232"/>
      <c r="J456" s="233">
        <f>ROUND(I456*H456,2)</f>
        <v>0</v>
      </c>
      <c r="K456" s="229" t="s">
        <v>1</v>
      </c>
      <c r="L456" s="45"/>
      <c r="M456" s="234" t="s">
        <v>1</v>
      </c>
      <c r="N456" s="235" t="s">
        <v>41</v>
      </c>
      <c r="O456" s="92"/>
      <c r="P456" s="236">
        <f>O456*H456</f>
        <v>0</v>
      </c>
      <c r="Q456" s="236">
        <v>0</v>
      </c>
      <c r="R456" s="236">
        <f>Q456*H456</f>
        <v>0</v>
      </c>
      <c r="S456" s="236">
        <v>0</v>
      </c>
      <c r="T456" s="237">
        <f>S456*H456</f>
        <v>0</v>
      </c>
      <c r="U456" s="39"/>
      <c r="V456" s="39"/>
      <c r="W456" s="39"/>
      <c r="X456" s="39"/>
      <c r="Y456" s="39"/>
      <c r="Z456" s="39"/>
      <c r="AA456" s="39"/>
      <c r="AB456" s="39"/>
      <c r="AC456" s="39"/>
      <c r="AD456" s="39"/>
      <c r="AE456" s="39"/>
      <c r="AR456" s="238" t="s">
        <v>360</v>
      </c>
      <c r="AT456" s="238" t="s">
        <v>343</v>
      </c>
      <c r="AU456" s="238" t="s">
        <v>85</v>
      </c>
      <c r="AY456" s="18" t="s">
        <v>342</v>
      </c>
      <c r="BE456" s="239">
        <f>IF(N456="základní",J456,0)</f>
        <v>0</v>
      </c>
      <c r="BF456" s="239">
        <f>IF(N456="snížená",J456,0)</f>
        <v>0</v>
      </c>
      <c r="BG456" s="239">
        <f>IF(N456="zákl. přenesená",J456,0)</f>
        <v>0</v>
      </c>
      <c r="BH456" s="239">
        <f>IF(N456="sníž. přenesená",J456,0)</f>
        <v>0</v>
      </c>
      <c r="BI456" s="239">
        <f>IF(N456="nulová",J456,0)</f>
        <v>0</v>
      </c>
      <c r="BJ456" s="18" t="s">
        <v>83</v>
      </c>
      <c r="BK456" s="239">
        <f>ROUND(I456*H456,2)</f>
        <v>0</v>
      </c>
      <c r="BL456" s="18" t="s">
        <v>360</v>
      </c>
      <c r="BM456" s="238" t="s">
        <v>837</v>
      </c>
    </row>
    <row r="457" s="2" customFormat="1">
      <c r="A457" s="39"/>
      <c r="B457" s="40"/>
      <c r="C457" s="41"/>
      <c r="D457" s="240" t="s">
        <v>349</v>
      </c>
      <c r="E457" s="41"/>
      <c r="F457" s="241" t="s">
        <v>836</v>
      </c>
      <c r="G457" s="41"/>
      <c r="H457" s="41"/>
      <c r="I457" s="242"/>
      <c r="J457" s="41"/>
      <c r="K457" s="41"/>
      <c r="L457" s="45"/>
      <c r="M457" s="243"/>
      <c r="N457" s="244"/>
      <c r="O457" s="92"/>
      <c r="P457" s="92"/>
      <c r="Q457" s="92"/>
      <c r="R457" s="92"/>
      <c r="S457" s="92"/>
      <c r="T457" s="93"/>
      <c r="U457" s="39"/>
      <c r="V457" s="39"/>
      <c r="W457" s="39"/>
      <c r="X457" s="39"/>
      <c r="Y457" s="39"/>
      <c r="Z457" s="39"/>
      <c r="AA457" s="39"/>
      <c r="AB457" s="39"/>
      <c r="AC457" s="39"/>
      <c r="AD457" s="39"/>
      <c r="AE457" s="39"/>
      <c r="AT457" s="18" t="s">
        <v>349</v>
      </c>
      <c r="AU457" s="18" t="s">
        <v>85</v>
      </c>
    </row>
    <row r="458" s="13" customFormat="1">
      <c r="A458" s="13"/>
      <c r="B458" s="252"/>
      <c r="C458" s="253"/>
      <c r="D458" s="240" t="s">
        <v>446</v>
      </c>
      <c r="E458" s="254" t="s">
        <v>1</v>
      </c>
      <c r="F458" s="255" t="s">
        <v>838</v>
      </c>
      <c r="G458" s="253"/>
      <c r="H458" s="256">
        <v>63</v>
      </c>
      <c r="I458" s="257"/>
      <c r="J458" s="253"/>
      <c r="K458" s="253"/>
      <c r="L458" s="258"/>
      <c r="M458" s="259"/>
      <c r="N458" s="260"/>
      <c r="O458" s="260"/>
      <c r="P458" s="260"/>
      <c r="Q458" s="260"/>
      <c r="R458" s="260"/>
      <c r="S458" s="260"/>
      <c r="T458" s="261"/>
      <c r="U458" s="13"/>
      <c r="V458" s="13"/>
      <c r="W458" s="13"/>
      <c r="X458" s="13"/>
      <c r="Y458" s="13"/>
      <c r="Z458" s="13"/>
      <c r="AA458" s="13"/>
      <c r="AB458" s="13"/>
      <c r="AC458" s="13"/>
      <c r="AD458" s="13"/>
      <c r="AE458" s="13"/>
      <c r="AT458" s="262" t="s">
        <v>446</v>
      </c>
      <c r="AU458" s="262" t="s">
        <v>85</v>
      </c>
      <c r="AV458" s="13" t="s">
        <v>85</v>
      </c>
      <c r="AW458" s="13" t="s">
        <v>32</v>
      </c>
      <c r="AX458" s="13" t="s">
        <v>83</v>
      </c>
      <c r="AY458" s="262" t="s">
        <v>342</v>
      </c>
    </row>
    <row r="459" s="12" customFormat="1" ht="22.8" customHeight="1">
      <c r="A459" s="12"/>
      <c r="B459" s="213"/>
      <c r="C459" s="214"/>
      <c r="D459" s="215" t="s">
        <v>75</v>
      </c>
      <c r="E459" s="246" t="s">
        <v>381</v>
      </c>
      <c r="F459" s="246" t="s">
        <v>839</v>
      </c>
      <c r="G459" s="214"/>
      <c r="H459" s="214"/>
      <c r="I459" s="217"/>
      <c r="J459" s="247">
        <f>BK459</f>
        <v>0</v>
      </c>
      <c r="K459" s="214"/>
      <c r="L459" s="219"/>
      <c r="M459" s="220"/>
      <c r="N459" s="221"/>
      <c r="O459" s="221"/>
      <c r="P459" s="222">
        <f>SUM(P460:P543)</f>
        <v>0</v>
      </c>
      <c r="Q459" s="221"/>
      <c r="R459" s="222">
        <f>SUM(R460:R543)</f>
        <v>325.34911999999997</v>
      </c>
      <c r="S459" s="221"/>
      <c r="T459" s="223">
        <f>SUM(T460:T543)</f>
        <v>69.609999999999999</v>
      </c>
      <c r="U459" s="12"/>
      <c r="V459" s="12"/>
      <c r="W459" s="12"/>
      <c r="X459" s="12"/>
      <c r="Y459" s="12"/>
      <c r="Z459" s="12"/>
      <c r="AA459" s="12"/>
      <c r="AB459" s="12"/>
      <c r="AC459" s="12"/>
      <c r="AD459" s="12"/>
      <c r="AE459" s="12"/>
      <c r="AR459" s="224" t="s">
        <v>83</v>
      </c>
      <c r="AT459" s="225" t="s">
        <v>75</v>
      </c>
      <c r="AU459" s="225" t="s">
        <v>83</v>
      </c>
      <c r="AY459" s="224" t="s">
        <v>342</v>
      </c>
      <c r="BK459" s="226">
        <f>SUM(BK460:BK543)</f>
        <v>0</v>
      </c>
    </row>
    <row r="460" s="2" customFormat="1" ht="16.5" customHeight="1">
      <c r="A460" s="39"/>
      <c r="B460" s="40"/>
      <c r="C460" s="227" t="s">
        <v>840</v>
      </c>
      <c r="D460" s="227" t="s">
        <v>343</v>
      </c>
      <c r="E460" s="228" t="s">
        <v>841</v>
      </c>
      <c r="F460" s="229" t="s">
        <v>842</v>
      </c>
      <c r="G460" s="230" t="s">
        <v>543</v>
      </c>
      <c r="H460" s="231">
        <v>1121.5</v>
      </c>
      <c r="I460" s="232"/>
      <c r="J460" s="233">
        <f>ROUND(I460*H460,2)</f>
        <v>0</v>
      </c>
      <c r="K460" s="229" t="s">
        <v>443</v>
      </c>
      <c r="L460" s="45"/>
      <c r="M460" s="234" t="s">
        <v>1</v>
      </c>
      <c r="N460" s="235" t="s">
        <v>41</v>
      </c>
      <c r="O460" s="92"/>
      <c r="P460" s="236">
        <f>O460*H460</f>
        <v>0</v>
      </c>
      <c r="Q460" s="236">
        <v>0.15540000000000001</v>
      </c>
      <c r="R460" s="236">
        <f>Q460*H460</f>
        <v>174.28110000000001</v>
      </c>
      <c r="S460" s="236">
        <v>0</v>
      </c>
      <c r="T460" s="237">
        <f>S460*H460</f>
        <v>0</v>
      </c>
      <c r="U460" s="39"/>
      <c r="V460" s="39"/>
      <c r="W460" s="39"/>
      <c r="X460" s="39"/>
      <c r="Y460" s="39"/>
      <c r="Z460" s="39"/>
      <c r="AA460" s="39"/>
      <c r="AB460" s="39"/>
      <c r="AC460" s="39"/>
      <c r="AD460" s="39"/>
      <c r="AE460" s="39"/>
      <c r="AR460" s="238" t="s">
        <v>360</v>
      </c>
      <c r="AT460" s="238" t="s">
        <v>343</v>
      </c>
      <c r="AU460" s="238" t="s">
        <v>85</v>
      </c>
      <c r="AY460" s="18" t="s">
        <v>342</v>
      </c>
      <c r="BE460" s="239">
        <f>IF(N460="základní",J460,0)</f>
        <v>0</v>
      </c>
      <c r="BF460" s="239">
        <f>IF(N460="snížená",J460,0)</f>
        <v>0</v>
      </c>
      <c r="BG460" s="239">
        <f>IF(N460="zákl. přenesená",J460,0)</f>
        <v>0</v>
      </c>
      <c r="BH460" s="239">
        <f>IF(N460="sníž. přenesená",J460,0)</f>
        <v>0</v>
      </c>
      <c r="BI460" s="239">
        <f>IF(N460="nulová",J460,0)</f>
        <v>0</v>
      </c>
      <c r="BJ460" s="18" t="s">
        <v>83</v>
      </c>
      <c r="BK460" s="239">
        <f>ROUND(I460*H460,2)</f>
        <v>0</v>
      </c>
      <c r="BL460" s="18" t="s">
        <v>360</v>
      </c>
      <c r="BM460" s="238" t="s">
        <v>843</v>
      </c>
    </row>
    <row r="461" s="2" customFormat="1">
      <c r="A461" s="39"/>
      <c r="B461" s="40"/>
      <c r="C461" s="41"/>
      <c r="D461" s="240" t="s">
        <v>349</v>
      </c>
      <c r="E461" s="41"/>
      <c r="F461" s="241" t="s">
        <v>844</v>
      </c>
      <c r="G461" s="41"/>
      <c r="H461" s="41"/>
      <c r="I461" s="242"/>
      <c r="J461" s="41"/>
      <c r="K461" s="41"/>
      <c r="L461" s="45"/>
      <c r="M461" s="243"/>
      <c r="N461" s="244"/>
      <c r="O461" s="92"/>
      <c r="P461" s="92"/>
      <c r="Q461" s="92"/>
      <c r="R461" s="92"/>
      <c r="S461" s="92"/>
      <c r="T461" s="93"/>
      <c r="U461" s="39"/>
      <c r="V461" s="39"/>
      <c r="W461" s="39"/>
      <c r="X461" s="39"/>
      <c r="Y461" s="39"/>
      <c r="Z461" s="39"/>
      <c r="AA461" s="39"/>
      <c r="AB461" s="39"/>
      <c r="AC461" s="39"/>
      <c r="AD461" s="39"/>
      <c r="AE461" s="39"/>
      <c r="AT461" s="18" t="s">
        <v>349</v>
      </c>
      <c r="AU461" s="18" t="s">
        <v>85</v>
      </c>
    </row>
    <row r="462" s="14" customFormat="1">
      <c r="A462" s="14"/>
      <c r="B462" s="263"/>
      <c r="C462" s="264"/>
      <c r="D462" s="240" t="s">
        <v>446</v>
      </c>
      <c r="E462" s="265" t="s">
        <v>1</v>
      </c>
      <c r="F462" s="266" t="s">
        <v>845</v>
      </c>
      <c r="G462" s="264"/>
      <c r="H462" s="265" t="s">
        <v>1</v>
      </c>
      <c r="I462" s="267"/>
      <c r="J462" s="264"/>
      <c r="K462" s="264"/>
      <c r="L462" s="268"/>
      <c r="M462" s="269"/>
      <c r="N462" s="270"/>
      <c r="O462" s="270"/>
      <c r="P462" s="270"/>
      <c r="Q462" s="270"/>
      <c r="R462" s="270"/>
      <c r="S462" s="270"/>
      <c r="T462" s="271"/>
      <c r="U462" s="14"/>
      <c r="V462" s="14"/>
      <c r="W462" s="14"/>
      <c r="X462" s="14"/>
      <c r="Y462" s="14"/>
      <c r="Z462" s="14"/>
      <c r="AA462" s="14"/>
      <c r="AB462" s="14"/>
      <c r="AC462" s="14"/>
      <c r="AD462" s="14"/>
      <c r="AE462" s="14"/>
      <c r="AT462" s="272" t="s">
        <v>446</v>
      </c>
      <c r="AU462" s="272" t="s">
        <v>85</v>
      </c>
      <c r="AV462" s="14" t="s">
        <v>83</v>
      </c>
      <c r="AW462" s="14" t="s">
        <v>32</v>
      </c>
      <c r="AX462" s="14" t="s">
        <v>76</v>
      </c>
      <c r="AY462" s="272" t="s">
        <v>342</v>
      </c>
    </row>
    <row r="463" s="13" customFormat="1">
      <c r="A463" s="13"/>
      <c r="B463" s="252"/>
      <c r="C463" s="253"/>
      <c r="D463" s="240" t="s">
        <v>446</v>
      </c>
      <c r="E463" s="254" t="s">
        <v>1</v>
      </c>
      <c r="F463" s="255" t="s">
        <v>846</v>
      </c>
      <c r="G463" s="253"/>
      <c r="H463" s="256">
        <v>1050.5</v>
      </c>
      <c r="I463" s="257"/>
      <c r="J463" s="253"/>
      <c r="K463" s="253"/>
      <c r="L463" s="258"/>
      <c r="M463" s="259"/>
      <c r="N463" s="260"/>
      <c r="O463" s="260"/>
      <c r="P463" s="260"/>
      <c r="Q463" s="260"/>
      <c r="R463" s="260"/>
      <c r="S463" s="260"/>
      <c r="T463" s="261"/>
      <c r="U463" s="13"/>
      <c r="V463" s="13"/>
      <c r="W463" s="13"/>
      <c r="X463" s="13"/>
      <c r="Y463" s="13"/>
      <c r="Z463" s="13"/>
      <c r="AA463" s="13"/>
      <c r="AB463" s="13"/>
      <c r="AC463" s="13"/>
      <c r="AD463" s="13"/>
      <c r="AE463" s="13"/>
      <c r="AT463" s="262" t="s">
        <v>446</v>
      </c>
      <c r="AU463" s="262" t="s">
        <v>85</v>
      </c>
      <c r="AV463" s="13" t="s">
        <v>85</v>
      </c>
      <c r="AW463" s="13" t="s">
        <v>32</v>
      </c>
      <c r="AX463" s="13" t="s">
        <v>76</v>
      </c>
      <c r="AY463" s="262" t="s">
        <v>342</v>
      </c>
    </row>
    <row r="464" s="15" customFormat="1">
      <c r="A464" s="15"/>
      <c r="B464" s="273"/>
      <c r="C464" s="274"/>
      <c r="D464" s="240" t="s">
        <v>446</v>
      </c>
      <c r="E464" s="275" t="s">
        <v>1</v>
      </c>
      <c r="F464" s="276" t="s">
        <v>492</v>
      </c>
      <c r="G464" s="274"/>
      <c r="H464" s="277">
        <v>1050.5</v>
      </c>
      <c r="I464" s="278"/>
      <c r="J464" s="274"/>
      <c r="K464" s="274"/>
      <c r="L464" s="279"/>
      <c r="M464" s="280"/>
      <c r="N464" s="281"/>
      <c r="O464" s="281"/>
      <c r="P464" s="281"/>
      <c r="Q464" s="281"/>
      <c r="R464" s="281"/>
      <c r="S464" s="281"/>
      <c r="T464" s="282"/>
      <c r="U464" s="15"/>
      <c r="V464" s="15"/>
      <c r="W464" s="15"/>
      <c r="X464" s="15"/>
      <c r="Y464" s="15"/>
      <c r="Z464" s="15"/>
      <c r="AA464" s="15"/>
      <c r="AB464" s="15"/>
      <c r="AC464" s="15"/>
      <c r="AD464" s="15"/>
      <c r="AE464" s="15"/>
      <c r="AT464" s="283" t="s">
        <v>446</v>
      </c>
      <c r="AU464" s="283" t="s">
        <v>85</v>
      </c>
      <c r="AV464" s="15" t="s">
        <v>92</v>
      </c>
      <c r="AW464" s="15" t="s">
        <v>32</v>
      </c>
      <c r="AX464" s="15" t="s">
        <v>76</v>
      </c>
      <c r="AY464" s="283" t="s">
        <v>342</v>
      </c>
    </row>
    <row r="465" s="14" customFormat="1">
      <c r="A465" s="14"/>
      <c r="B465" s="263"/>
      <c r="C465" s="264"/>
      <c r="D465" s="240" t="s">
        <v>446</v>
      </c>
      <c r="E465" s="265" t="s">
        <v>1</v>
      </c>
      <c r="F465" s="266" t="s">
        <v>551</v>
      </c>
      <c r="G465" s="264"/>
      <c r="H465" s="265" t="s">
        <v>1</v>
      </c>
      <c r="I465" s="267"/>
      <c r="J465" s="264"/>
      <c r="K465" s="264"/>
      <c r="L465" s="268"/>
      <c r="M465" s="269"/>
      <c r="N465" s="270"/>
      <c r="O465" s="270"/>
      <c r="P465" s="270"/>
      <c r="Q465" s="270"/>
      <c r="R465" s="270"/>
      <c r="S465" s="270"/>
      <c r="T465" s="271"/>
      <c r="U465" s="14"/>
      <c r="V465" s="14"/>
      <c r="W465" s="14"/>
      <c r="X465" s="14"/>
      <c r="Y465" s="14"/>
      <c r="Z465" s="14"/>
      <c r="AA465" s="14"/>
      <c r="AB465" s="14"/>
      <c r="AC465" s="14"/>
      <c r="AD465" s="14"/>
      <c r="AE465" s="14"/>
      <c r="AT465" s="272" t="s">
        <v>446</v>
      </c>
      <c r="AU465" s="272" t="s">
        <v>85</v>
      </c>
      <c r="AV465" s="14" t="s">
        <v>83</v>
      </c>
      <c r="AW465" s="14" t="s">
        <v>32</v>
      </c>
      <c r="AX465" s="14" t="s">
        <v>76</v>
      </c>
      <c r="AY465" s="272" t="s">
        <v>342</v>
      </c>
    </row>
    <row r="466" s="13" customFormat="1">
      <c r="A466" s="13"/>
      <c r="B466" s="252"/>
      <c r="C466" s="253"/>
      <c r="D466" s="240" t="s">
        <v>446</v>
      </c>
      <c r="E466" s="254" t="s">
        <v>1</v>
      </c>
      <c r="F466" s="255" t="s">
        <v>552</v>
      </c>
      <c r="G466" s="253"/>
      <c r="H466" s="256">
        <v>55</v>
      </c>
      <c r="I466" s="257"/>
      <c r="J466" s="253"/>
      <c r="K466" s="253"/>
      <c r="L466" s="258"/>
      <c r="M466" s="259"/>
      <c r="N466" s="260"/>
      <c r="O466" s="260"/>
      <c r="P466" s="260"/>
      <c r="Q466" s="260"/>
      <c r="R466" s="260"/>
      <c r="S466" s="260"/>
      <c r="T466" s="261"/>
      <c r="U466" s="13"/>
      <c r="V466" s="13"/>
      <c r="W466" s="13"/>
      <c r="X466" s="13"/>
      <c r="Y466" s="13"/>
      <c r="Z466" s="13"/>
      <c r="AA466" s="13"/>
      <c r="AB466" s="13"/>
      <c r="AC466" s="13"/>
      <c r="AD466" s="13"/>
      <c r="AE466" s="13"/>
      <c r="AT466" s="262" t="s">
        <v>446</v>
      </c>
      <c r="AU466" s="262" t="s">
        <v>85</v>
      </c>
      <c r="AV466" s="13" t="s">
        <v>85</v>
      </c>
      <c r="AW466" s="13" t="s">
        <v>32</v>
      </c>
      <c r="AX466" s="13" t="s">
        <v>76</v>
      </c>
      <c r="AY466" s="262" t="s">
        <v>342</v>
      </c>
    </row>
    <row r="467" s="13" customFormat="1">
      <c r="A467" s="13"/>
      <c r="B467" s="252"/>
      <c r="C467" s="253"/>
      <c r="D467" s="240" t="s">
        <v>446</v>
      </c>
      <c r="E467" s="254" t="s">
        <v>1</v>
      </c>
      <c r="F467" s="255" t="s">
        <v>553</v>
      </c>
      <c r="G467" s="253"/>
      <c r="H467" s="256">
        <v>16</v>
      </c>
      <c r="I467" s="257"/>
      <c r="J467" s="253"/>
      <c r="K467" s="253"/>
      <c r="L467" s="258"/>
      <c r="M467" s="259"/>
      <c r="N467" s="260"/>
      <c r="O467" s="260"/>
      <c r="P467" s="260"/>
      <c r="Q467" s="260"/>
      <c r="R467" s="260"/>
      <c r="S467" s="260"/>
      <c r="T467" s="261"/>
      <c r="U467" s="13"/>
      <c r="V467" s="13"/>
      <c r="W467" s="13"/>
      <c r="X467" s="13"/>
      <c r="Y467" s="13"/>
      <c r="Z467" s="13"/>
      <c r="AA467" s="13"/>
      <c r="AB467" s="13"/>
      <c r="AC467" s="13"/>
      <c r="AD467" s="13"/>
      <c r="AE467" s="13"/>
      <c r="AT467" s="262" t="s">
        <v>446</v>
      </c>
      <c r="AU467" s="262" t="s">
        <v>85</v>
      </c>
      <c r="AV467" s="13" t="s">
        <v>85</v>
      </c>
      <c r="AW467" s="13" t="s">
        <v>32</v>
      </c>
      <c r="AX467" s="13" t="s">
        <v>76</v>
      </c>
      <c r="AY467" s="262" t="s">
        <v>342</v>
      </c>
    </row>
    <row r="468" s="15" customFormat="1">
      <c r="A468" s="15"/>
      <c r="B468" s="273"/>
      <c r="C468" s="274"/>
      <c r="D468" s="240" t="s">
        <v>446</v>
      </c>
      <c r="E468" s="275" t="s">
        <v>1</v>
      </c>
      <c r="F468" s="276" t="s">
        <v>492</v>
      </c>
      <c r="G468" s="274"/>
      <c r="H468" s="277">
        <v>71</v>
      </c>
      <c r="I468" s="278"/>
      <c r="J468" s="274"/>
      <c r="K468" s="274"/>
      <c r="L468" s="279"/>
      <c r="M468" s="280"/>
      <c r="N468" s="281"/>
      <c r="O468" s="281"/>
      <c r="P468" s="281"/>
      <c r="Q468" s="281"/>
      <c r="R468" s="281"/>
      <c r="S468" s="281"/>
      <c r="T468" s="282"/>
      <c r="U468" s="15"/>
      <c r="V468" s="15"/>
      <c r="W468" s="15"/>
      <c r="X468" s="15"/>
      <c r="Y468" s="15"/>
      <c r="Z468" s="15"/>
      <c r="AA468" s="15"/>
      <c r="AB468" s="15"/>
      <c r="AC468" s="15"/>
      <c r="AD468" s="15"/>
      <c r="AE468" s="15"/>
      <c r="AT468" s="283" t="s">
        <v>446</v>
      </c>
      <c r="AU468" s="283" t="s">
        <v>85</v>
      </c>
      <c r="AV468" s="15" t="s">
        <v>92</v>
      </c>
      <c r="AW468" s="15" t="s">
        <v>32</v>
      </c>
      <c r="AX468" s="15" t="s">
        <v>76</v>
      </c>
      <c r="AY468" s="283" t="s">
        <v>342</v>
      </c>
    </row>
    <row r="469" s="16" customFormat="1">
      <c r="A469" s="16"/>
      <c r="B469" s="284"/>
      <c r="C469" s="285"/>
      <c r="D469" s="240" t="s">
        <v>446</v>
      </c>
      <c r="E469" s="286" t="s">
        <v>1</v>
      </c>
      <c r="F469" s="287" t="s">
        <v>500</v>
      </c>
      <c r="G469" s="285"/>
      <c r="H469" s="288">
        <v>1121.5</v>
      </c>
      <c r="I469" s="289"/>
      <c r="J469" s="285"/>
      <c r="K469" s="285"/>
      <c r="L469" s="290"/>
      <c r="M469" s="291"/>
      <c r="N469" s="292"/>
      <c r="O469" s="292"/>
      <c r="P469" s="292"/>
      <c r="Q469" s="292"/>
      <c r="R469" s="292"/>
      <c r="S469" s="292"/>
      <c r="T469" s="293"/>
      <c r="U469" s="16"/>
      <c r="V469" s="16"/>
      <c r="W469" s="16"/>
      <c r="X469" s="16"/>
      <c r="Y469" s="16"/>
      <c r="Z469" s="16"/>
      <c r="AA469" s="16"/>
      <c r="AB469" s="16"/>
      <c r="AC469" s="16"/>
      <c r="AD469" s="16"/>
      <c r="AE469" s="16"/>
      <c r="AT469" s="294" t="s">
        <v>446</v>
      </c>
      <c r="AU469" s="294" t="s">
        <v>85</v>
      </c>
      <c r="AV469" s="16" t="s">
        <v>360</v>
      </c>
      <c r="AW469" s="16" t="s">
        <v>32</v>
      </c>
      <c r="AX469" s="16" t="s">
        <v>83</v>
      </c>
      <c r="AY469" s="294" t="s">
        <v>342</v>
      </c>
    </row>
    <row r="470" s="2" customFormat="1" ht="16.5" customHeight="1">
      <c r="A470" s="39"/>
      <c r="B470" s="40"/>
      <c r="C470" s="295" t="s">
        <v>847</v>
      </c>
      <c r="D470" s="295" t="s">
        <v>621</v>
      </c>
      <c r="E470" s="296" t="s">
        <v>848</v>
      </c>
      <c r="F470" s="297" t="s">
        <v>849</v>
      </c>
      <c r="G470" s="298" t="s">
        <v>543</v>
      </c>
      <c r="H470" s="299">
        <v>657</v>
      </c>
      <c r="I470" s="300"/>
      <c r="J470" s="301">
        <f>ROUND(I470*H470,2)</f>
        <v>0</v>
      </c>
      <c r="K470" s="297" t="s">
        <v>443</v>
      </c>
      <c r="L470" s="302"/>
      <c r="M470" s="303" t="s">
        <v>1</v>
      </c>
      <c r="N470" s="304" t="s">
        <v>41</v>
      </c>
      <c r="O470" s="92"/>
      <c r="P470" s="236">
        <f>O470*H470</f>
        <v>0</v>
      </c>
      <c r="Q470" s="236">
        <v>0.080000000000000002</v>
      </c>
      <c r="R470" s="236">
        <f>Q470*H470</f>
        <v>52.560000000000002</v>
      </c>
      <c r="S470" s="236">
        <v>0</v>
      </c>
      <c r="T470" s="237">
        <f>S470*H470</f>
        <v>0</v>
      </c>
      <c r="U470" s="39"/>
      <c r="V470" s="39"/>
      <c r="W470" s="39"/>
      <c r="X470" s="39"/>
      <c r="Y470" s="39"/>
      <c r="Z470" s="39"/>
      <c r="AA470" s="39"/>
      <c r="AB470" s="39"/>
      <c r="AC470" s="39"/>
      <c r="AD470" s="39"/>
      <c r="AE470" s="39"/>
      <c r="AR470" s="238" t="s">
        <v>376</v>
      </c>
      <c r="AT470" s="238" t="s">
        <v>621</v>
      </c>
      <c r="AU470" s="238" t="s">
        <v>85</v>
      </c>
      <c r="AY470" s="18" t="s">
        <v>342</v>
      </c>
      <c r="BE470" s="239">
        <f>IF(N470="základní",J470,0)</f>
        <v>0</v>
      </c>
      <c r="BF470" s="239">
        <f>IF(N470="snížená",J470,0)</f>
        <v>0</v>
      </c>
      <c r="BG470" s="239">
        <f>IF(N470="zákl. přenesená",J470,0)</f>
        <v>0</v>
      </c>
      <c r="BH470" s="239">
        <f>IF(N470="sníž. přenesená",J470,0)</f>
        <v>0</v>
      </c>
      <c r="BI470" s="239">
        <f>IF(N470="nulová",J470,0)</f>
        <v>0</v>
      </c>
      <c r="BJ470" s="18" t="s">
        <v>83</v>
      </c>
      <c r="BK470" s="239">
        <f>ROUND(I470*H470,2)</f>
        <v>0</v>
      </c>
      <c r="BL470" s="18" t="s">
        <v>360</v>
      </c>
      <c r="BM470" s="238" t="s">
        <v>850</v>
      </c>
    </row>
    <row r="471" s="2" customFormat="1">
      <c r="A471" s="39"/>
      <c r="B471" s="40"/>
      <c r="C471" s="41"/>
      <c r="D471" s="240" t="s">
        <v>349</v>
      </c>
      <c r="E471" s="41"/>
      <c r="F471" s="241" t="s">
        <v>849</v>
      </c>
      <c r="G471" s="41"/>
      <c r="H471" s="41"/>
      <c r="I471" s="242"/>
      <c r="J471" s="41"/>
      <c r="K471" s="41"/>
      <c r="L471" s="45"/>
      <c r="M471" s="243"/>
      <c r="N471" s="244"/>
      <c r="O471" s="92"/>
      <c r="P471" s="92"/>
      <c r="Q471" s="92"/>
      <c r="R471" s="92"/>
      <c r="S471" s="92"/>
      <c r="T471" s="93"/>
      <c r="U471" s="39"/>
      <c r="V471" s="39"/>
      <c r="W471" s="39"/>
      <c r="X471" s="39"/>
      <c r="Y471" s="39"/>
      <c r="Z471" s="39"/>
      <c r="AA471" s="39"/>
      <c r="AB471" s="39"/>
      <c r="AC471" s="39"/>
      <c r="AD471" s="39"/>
      <c r="AE471" s="39"/>
      <c r="AT471" s="18" t="s">
        <v>349</v>
      </c>
      <c r="AU471" s="18" t="s">
        <v>85</v>
      </c>
    </row>
    <row r="472" s="13" customFormat="1">
      <c r="A472" s="13"/>
      <c r="B472" s="252"/>
      <c r="C472" s="253"/>
      <c r="D472" s="240" t="s">
        <v>446</v>
      </c>
      <c r="E472" s="254" t="s">
        <v>1</v>
      </c>
      <c r="F472" s="255" t="s">
        <v>851</v>
      </c>
      <c r="G472" s="253"/>
      <c r="H472" s="256">
        <v>194</v>
      </c>
      <c r="I472" s="257"/>
      <c r="J472" s="253"/>
      <c r="K472" s="253"/>
      <c r="L472" s="258"/>
      <c r="M472" s="259"/>
      <c r="N472" s="260"/>
      <c r="O472" s="260"/>
      <c r="P472" s="260"/>
      <c r="Q472" s="260"/>
      <c r="R472" s="260"/>
      <c r="S472" s="260"/>
      <c r="T472" s="261"/>
      <c r="U472" s="13"/>
      <c r="V472" s="13"/>
      <c r="W472" s="13"/>
      <c r="X472" s="13"/>
      <c r="Y472" s="13"/>
      <c r="Z472" s="13"/>
      <c r="AA472" s="13"/>
      <c r="AB472" s="13"/>
      <c r="AC472" s="13"/>
      <c r="AD472" s="13"/>
      <c r="AE472" s="13"/>
      <c r="AT472" s="262" t="s">
        <v>446</v>
      </c>
      <c r="AU472" s="262" t="s">
        <v>85</v>
      </c>
      <c r="AV472" s="13" t="s">
        <v>85</v>
      </c>
      <c r="AW472" s="13" t="s">
        <v>32</v>
      </c>
      <c r="AX472" s="13" t="s">
        <v>76</v>
      </c>
      <c r="AY472" s="262" t="s">
        <v>342</v>
      </c>
    </row>
    <row r="473" s="13" customFormat="1">
      <c r="A473" s="13"/>
      <c r="B473" s="252"/>
      <c r="C473" s="253"/>
      <c r="D473" s="240" t="s">
        <v>446</v>
      </c>
      <c r="E473" s="254" t="s">
        <v>1</v>
      </c>
      <c r="F473" s="255" t="s">
        <v>852</v>
      </c>
      <c r="G473" s="253"/>
      <c r="H473" s="256">
        <v>35</v>
      </c>
      <c r="I473" s="257"/>
      <c r="J473" s="253"/>
      <c r="K473" s="253"/>
      <c r="L473" s="258"/>
      <c r="M473" s="259"/>
      <c r="N473" s="260"/>
      <c r="O473" s="260"/>
      <c r="P473" s="260"/>
      <c r="Q473" s="260"/>
      <c r="R473" s="260"/>
      <c r="S473" s="260"/>
      <c r="T473" s="261"/>
      <c r="U473" s="13"/>
      <c r="V473" s="13"/>
      <c r="W473" s="13"/>
      <c r="X473" s="13"/>
      <c r="Y473" s="13"/>
      <c r="Z473" s="13"/>
      <c r="AA473" s="13"/>
      <c r="AB473" s="13"/>
      <c r="AC473" s="13"/>
      <c r="AD473" s="13"/>
      <c r="AE473" s="13"/>
      <c r="AT473" s="262" t="s">
        <v>446</v>
      </c>
      <c r="AU473" s="262" t="s">
        <v>85</v>
      </c>
      <c r="AV473" s="13" t="s">
        <v>85</v>
      </c>
      <c r="AW473" s="13" t="s">
        <v>32</v>
      </c>
      <c r="AX473" s="13" t="s">
        <v>76</v>
      </c>
      <c r="AY473" s="262" t="s">
        <v>342</v>
      </c>
    </row>
    <row r="474" s="13" customFormat="1">
      <c r="A474" s="13"/>
      <c r="B474" s="252"/>
      <c r="C474" s="253"/>
      <c r="D474" s="240" t="s">
        <v>446</v>
      </c>
      <c r="E474" s="254" t="s">
        <v>1</v>
      </c>
      <c r="F474" s="255" t="s">
        <v>853</v>
      </c>
      <c r="G474" s="253"/>
      <c r="H474" s="256">
        <v>338</v>
      </c>
      <c r="I474" s="257"/>
      <c r="J474" s="253"/>
      <c r="K474" s="253"/>
      <c r="L474" s="258"/>
      <c r="M474" s="259"/>
      <c r="N474" s="260"/>
      <c r="O474" s="260"/>
      <c r="P474" s="260"/>
      <c r="Q474" s="260"/>
      <c r="R474" s="260"/>
      <c r="S474" s="260"/>
      <c r="T474" s="261"/>
      <c r="U474" s="13"/>
      <c r="V474" s="13"/>
      <c r="W474" s="13"/>
      <c r="X474" s="13"/>
      <c r="Y474" s="13"/>
      <c r="Z474" s="13"/>
      <c r="AA474" s="13"/>
      <c r="AB474" s="13"/>
      <c r="AC474" s="13"/>
      <c r="AD474" s="13"/>
      <c r="AE474" s="13"/>
      <c r="AT474" s="262" t="s">
        <v>446</v>
      </c>
      <c r="AU474" s="262" t="s">
        <v>85</v>
      </c>
      <c r="AV474" s="13" t="s">
        <v>85</v>
      </c>
      <c r="AW474" s="13" t="s">
        <v>32</v>
      </c>
      <c r="AX474" s="13" t="s">
        <v>76</v>
      </c>
      <c r="AY474" s="262" t="s">
        <v>342</v>
      </c>
    </row>
    <row r="475" s="13" customFormat="1">
      <c r="A475" s="13"/>
      <c r="B475" s="252"/>
      <c r="C475" s="253"/>
      <c r="D475" s="240" t="s">
        <v>446</v>
      </c>
      <c r="E475" s="254" t="s">
        <v>1</v>
      </c>
      <c r="F475" s="255" t="s">
        <v>549</v>
      </c>
      <c r="G475" s="253"/>
      <c r="H475" s="256">
        <v>49</v>
      </c>
      <c r="I475" s="257"/>
      <c r="J475" s="253"/>
      <c r="K475" s="253"/>
      <c r="L475" s="258"/>
      <c r="M475" s="259"/>
      <c r="N475" s="260"/>
      <c r="O475" s="260"/>
      <c r="P475" s="260"/>
      <c r="Q475" s="260"/>
      <c r="R475" s="260"/>
      <c r="S475" s="260"/>
      <c r="T475" s="261"/>
      <c r="U475" s="13"/>
      <c r="V475" s="13"/>
      <c r="W475" s="13"/>
      <c r="X475" s="13"/>
      <c r="Y475" s="13"/>
      <c r="Z475" s="13"/>
      <c r="AA475" s="13"/>
      <c r="AB475" s="13"/>
      <c r="AC475" s="13"/>
      <c r="AD475" s="13"/>
      <c r="AE475" s="13"/>
      <c r="AT475" s="262" t="s">
        <v>446</v>
      </c>
      <c r="AU475" s="262" t="s">
        <v>85</v>
      </c>
      <c r="AV475" s="13" t="s">
        <v>85</v>
      </c>
      <c r="AW475" s="13" t="s">
        <v>32</v>
      </c>
      <c r="AX475" s="13" t="s">
        <v>76</v>
      </c>
      <c r="AY475" s="262" t="s">
        <v>342</v>
      </c>
    </row>
    <row r="476" s="13" customFormat="1">
      <c r="A476" s="13"/>
      <c r="B476" s="252"/>
      <c r="C476" s="253"/>
      <c r="D476" s="240" t="s">
        <v>446</v>
      </c>
      <c r="E476" s="254" t="s">
        <v>1</v>
      </c>
      <c r="F476" s="255" t="s">
        <v>550</v>
      </c>
      <c r="G476" s="253"/>
      <c r="H476" s="256">
        <v>41</v>
      </c>
      <c r="I476" s="257"/>
      <c r="J476" s="253"/>
      <c r="K476" s="253"/>
      <c r="L476" s="258"/>
      <c r="M476" s="259"/>
      <c r="N476" s="260"/>
      <c r="O476" s="260"/>
      <c r="P476" s="260"/>
      <c r="Q476" s="260"/>
      <c r="R476" s="260"/>
      <c r="S476" s="260"/>
      <c r="T476" s="261"/>
      <c r="U476" s="13"/>
      <c r="V476" s="13"/>
      <c r="W476" s="13"/>
      <c r="X476" s="13"/>
      <c r="Y476" s="13"/>
      <c r="Z476" s="13"/>
      <c r="AA476" s="13"/>
      <c r="AB476" s="13"/>
      <c r="AC476" s="13"/>
      <c r="AD476" s="13"/>
      <c r="AE476" s="13"/>
      <c r="AT476" s="262" t="s">
        <v>446</v>
      </c>
      <c r="AU476" s="262" t="s">
        <v>85</v>
      </c>
      <c r="AV476" s="13" t="s">
        <v>85</v>
      </c>
      <c r="AW476" s="13" t="s">
        <v>32</v>
      </c>
      <c r="AX476" s="13" t="s">
        <v>76</v>
      </c>
      <c r="AY476" s="262" t="s">
        <v>342</v>
      </c>
    </row>
    <row r="477" s="16" customFormat="1">
      <c r="A477" s="16"/>
      <c r="B477" s="284"/>
      <c r="C477" s="285"/>
      <c r="D477" s="240" t="s">
        <v>446</v>
      </c>
      <c r="E477" s="286" t="s">
        <v>1</v>
      </c>
      <c r="F477" s="287" t="s">
        <v>500</v>
      </c>
      <c r="G477" s="285"/>
      <c r="H477" s="288">
        <v>657</v>
      </c>
      <c r="I477" s="289"/>
      <c r="J477" s="285"/>
      <c r="K477" s="285"/>
      <c r="L477" s="290"/>
      <c r="M477" s="291"/>
      <c r="N477" s="292"/>
      <c r="O477" s="292"/>
      <c r="P477" s="292"/>
      <c r="Q477" s="292"/>
      <c r="R477" s="292"/>
      <c r="S477" s="292"/>
      <c r="T477" s="293"/>
      <c r="U477" s="16"/>
      <c r="V477" s="16"/>
      <c r="W477" s="16"/>
      <c r="X477" s="16"/>
      <c r="Y477" s="16"/>
      <c r="Z477" s="16"/>
      <c r="AA477" s="16"/>
      <c r="AB477" s="16"/>
      <c r="AC477" s="16"/>
      <c r="AD477" s="16"/>
      <c r="AE477" s="16"/>
      <c r="AT477" s="294" t="s">
        <v>446</v>
      </c>
      <c r="AU477" s="294" t="s">
        <v>85</v>
      </c>
      <c r="AV477" s="16" t="s">
        <v>360</v>
      </c>
      <c r="AW477" s="16" t="s">
        <v>32</v>
      </c>
      <c r="AX477" s="16" t="s">
        <v>83</v>
      </c>
      <c r="AY477" s="294" t="s">
        <v>342</v>
      </c>
    </row>
    <row r="478" s="2" customFormat="1" ht="16.5" customHeight="1">
      <c r="A478" s="39"/>
      <c r="B478" s="40"/>
      <c r="C478" s="295" t="s">
        <v>854</v>
      </c>
      <c r="D478" s="295" t="s">
        <v>621</v>
      </c>
      <c r="E478" s="296" t="s">
        <v>855</v>
      </c>
      <c r="F478" s="297" t="s">
        <v>856</v>
      </c>
      <c r="G478" s="298" t="s">
        <v>543</v>
      </c>
      <c r="H478" s="299">
        <v>13.5</v>
      </c>
      <c r="I478" s="300"/>
      <c r="J478" s="301">
        <f>ROUND(I478*H478,2)</f>
        <v>0</v>
      </c>
      <c r="K478" s="297" t="s">
        <v>1</v>
      </c>
      <c r="L478" s="302"/>
      <c r="M478" s="303" t="s">
        <v>1</v>
      </c>
      <c r="N478" s="304" t="s">
        <v>41</v>
      </c>
      <c r="O478" s="92"/>
      <c r="P478" s="236">
        <f>O478*H478</f>
        <v>0</v>
      </c>
      <c r="Q478" s="236">
        <v>0.080000000000000002</v>
      </c>
      <c r="R478" s="236">
        <f>Q478*H478</f>
        <v>1.0800000000000001</v>
      </c>
      <c r="S478" s="236">
        <v>0</v>
      </c>
      <c r="T478" s="237">
        <f>S478*H478</f>
        <v>0</v>
      </c>
      <c r="U478" s="39"/>
      <c r="V478" s="39"/>
      <c r="W478" s="39"/>
      <c r="X478" s="39"/>
      <c r="Y478" s="39"/>
      <c r="Z478" s="39"/>
      <c r="AA478" s="39"/>
      <c r="AB478" s="39"/>
      <c r="AC478" s="39"/>
      <c r="AD478" s="39"/>
      <c r="AE478" s="39"/>
      <c r="AR478" s="238" t="s">
        <v>376</v>
      </c>
      <c r="AT478" s="238" t="s">
        <v>621</v>
      </c>
      <c r="AU478" s="238" t="s">
        <v>85</v>
      </c>
      <c r="AY478" s="18" t="s">
        <v>342</v>
      </c>
      <c r="BE478" s="239">
        <f>IF(N478="základní",J478,0)</f>
        <v>0</v>
      </c>
      <c r="BF478" s="239">
        <f>IF(N478="snížená",J478,0)</f>
        <v>0</v>
      </c>
      <c r="BG478" s="239">
        <f>IF(N478="zákl. přenesená",J478,0)</f>
        <v>0</v>
      </c>
      <c r="BH478" s="239">
        <f>IF(N478="sníž. přenesená",J478,0)</f>
        <v>0</v>
      </c>
      <c r="BI478" s="239">
        <f>IF(N478="nulová",J478,0)</f>
        <v>0</v>
      </c>
      <c r="BJ478" s="18" t="s">
        <v>83</v>
      </c>
      <c r="BK478" s="239">
        <f>ROUND(I478*H478,2)</f>
        <v>0</v>
      </c>
      <c r="BL478" s="18" t="s">
        <v>360</v>
      </c>
      <c r="BM478" s="238" t="s">
        <v>857</v>
      </c>
    </row>
    <row r="479" s="2" customFormat="1">
      <c r="A479" s="39"/>
      <c r="B479" s="40"/>
      <c r="C479" s="41"/>
      <c r="D479" s="240" t="s">
        <v>349</v>
      </c>
      <c r="E479" s="41"/>
      <c r="F479" s="241" t="s">
        <v>856</v>
      </c>
      <c r="G479" s="41"/>
      <c r="H479" s="41"/>
      <c r="I479" s="242"/>
      <c r="J479" s="41"/>
      <c r="K479" s="41"/>
      <c r="L479" s="45"/>
      <c r="M479" s="243"/>
      <c r="N479" s="244"/>
      <c r="O479" s="92"/>
      <c r="P479" s="92"/>
      <c r="Q479" s="92"/>
      <c r="R479" s="92"/>
      <c r="S479" s="92"/>
      <c r="T479" s="93"/>
      <c r="U479" s="39"/>
      <c r="V479" s="39"/>
      <c r="W479" s="39"/>
      <c r="X479" s="39"/>
      <c r="Y479" s="39"/>
      <c r="Z479" s="39"/>
      <c r="AA479" s="39"/>
      <c r="AB479" s="39"/>
      <c r="AC479" s="39"/>
      <c r="AD479" s="39"/>
      <c r="AE479" s="39"/>
      <c r="AT479" s="18" t="s">
        <v>349</v>
      </c>
      <c r="AU479" s="18" t="s">
        <v>85</v>
      </c>
    </row>
    <row r="480" s="13" customFormat="1">
      <c r="A480" s="13"/>
      <c r="B480" s="252"/>
      <c r="C480" s="253"/>
      <c r="D480" s="240" t="s">
        <v>446</v>
      </c>
      <c r="E480" s="254" t="s">
        <v>1</v>
      </c>
      <c r="F480" s="255" t="s">
        <v>858</v>
      </c>
      <c r="G480" s="253"/>
      <c r="H480" s="256">
        <v>13.5</v>
      </c>
      <c r="I480" s="257"/>
      <c r="J480" s="253"/>
      <c r="K480" s="253"/>
      <c r="L480" s="258"/>
      <c r="M480" s="259"/>
      <c r="N480" s="260"/>
      <c r="O480" s="260"/>
      <c r="P480" s="260"/>
      <c r="Q480" s="260"/>
      <c r="R480" s="260"/>
      <c r="S480" s="260"/>
      <c r="T480" s="261"/>
      <c r="U480" s="13"/>
      <c r="V480" s="13"/>
      <c r="W480" s="13"/>
      <c r="X480" s="13"/>
      <c r="Y480" s="13"/>
      <c r="Z480" s="13"/>
      <c r="AA480" s="13"/>
      <c r="AB480" s="13"/>
      <c r="AC480" s="13"/>
      <c r="AD480" s="13"/>
      <c r="AE480" s="13"/>
      <c r="AT480" s="262" t="s">
        <v>446</v>
      </c>
      <c r="AU480" s="262" t="s">
        <v>85</v>
      </c>
      <c r="AV480" s="13" t="s">
        <v>85</v>
      </c>
      <c r="AW480" s="13" t="s">
        <v>32</v>
      </c>
      <c r="AX480" s="13" t="s">
        <v>83</v>
      </c>
      <c r="AY480" s="262" t="s">
        <v>342</v>
      </c>
    </row>
    <row r="481" s="2" customFormat="1" ht="16.5" customHeight="1">
      <c r="A481" s="39"/>
      <c r="B481" s="40"/>
      <c r="C481" s="295" t="s">
        <v>859</v>
      </c>
      <c r="D481" s="295" t="s">
        <v>621</v>
      </c>
      <c r="E481" s="296" t="s">
        <v>860</v>
      </c>
      <c r="F481" s="297" t="s">
        <v>861</v>
      </c>
      <c r="G481" s="298" t="s">
        <v>543</v>
      </c>
      <c r="H481" s="299">
        <v>74</v>
      </c>
      <c r="I481" s="300"/>
      <c r="J481" s="301">
        <f>ROUND(I481*H481,2)</f>
        <v>0</v>
      </c>
      <c r="K481" s="297" t="s">
        <v>443</v>
      </c>
      <c r="L481" s="302"/>
      <c r="M481" s="303" t="s">
        <v>1</v>
      </c>
      <c r="N481" s="304" t="s">
        <v>41</v>
      </c>
      <c r="O481" s="92"/>
      <c r="P481" s="236">
        <f>O481*H481</f>
        <v>0</v>
      </c>
      <c r="Q481" s="236">
        <v>0.065670000000000006</v>
      </c>
      <c r="R481" s="236">
        <f>Q481*H481</f>
        <v>4.8595800000000002</v>
      </c>
      <c r="S481" s="236">
        <v>0</v>
      </c>
      <c r="T481" s="237">
        <f>S481*H481</f>
        <v>0</v>
      </c>
      <c r="U481" s="39"/>
      <c r="V481" s="39"/>
      <c r="W481" s="39"/>
      <c r="X481" s="39"/>
      <c r="Y481" s="39"/>
      <c r="Z481" s="39"/>
      <c r="AA481" s="39"/>
      <c r="AB481" s="39"/>
      <c r="AC481" s="39"/>
      <c r="AD481" s="39"/>
      <c r="AE481" s="39"/>
      <c r="AR481" s="238" t="s">
        <v>376</v>
      </c>
      <c r="AT481" s="238" t="s">
        <v>621</v>
      </c>
      <c r="AU481" s="238" t="s">
        <v>85</v>
      </c>
      <c r="AY481" s="18" t="s">
        <v>342</v>
      </c>
      <c r="BE481" s="239">
        <f>IF(N481="základní",J481,0)</f>
        <v>0</v>
      </c>
      <c r="BF481" s="239">
        <f>IF(N481="snížená",J481,0)</f>
        <v>0</v>
      </c>
      <c r="BG481" s="239">
        <f>IF(N481="zákl. přenesená",J481,0)</f>
        <v>0</v>
      </c>
      <c r="BH481" s="239">
        <f>IF(N481="sníž. přenesená",J481,0)</f>
        <v>0</v>
      </c>
      <c r="BI481" s="239">
        <f>IF(N481="nulová",J481,0)</f>
        <v>0</v>
      </c>
      <c r="BJ481" s="18" t="s">
        <v>83</v>
      </c>
      <c r="BK481" s="239">
        <f>ROUND(I481*H481,2)</f>
        <v>0</v>
      </c>
      <c r="BL481" s="18" t="s">
        <v>360</v>
      </c>
      <c r="BM481" s="238" t="s">
        <v>862</v>
      </c>
    </row>
    <row r="482" s="2" customFormat="1">
      <c r="A482" s="39"/>
      <c r="B482" s="40"/>
      <c r="C482" s="41"/>
      <c r="D482" s="240" t="s">
        <v>349</v>
      </c>
      <c r="E482" s="41"/>
      <c r="F482" s="241" t="s">
        <v>861</v>
      </c>
      <c r="G482" s="41"/>
      <c r="H482" s="41"/>
      <c r="I482" s="242"/>
      <c r="J482" s="41"/>
      <c r="K482" s="41"/>
      <c r="L482" s="45"/>
      <c r="M482" s="243"/>
      <c r="N482" s="244"/>
      <c r="O482" s="92"/>
      <c r="P482" s="92"/>
      <c r="Q482" s="92"/>
      <c r="R482" s="92"/>
      <c r="S482" s="92"/>
      <c r="T482" s="93"/>
      <c r="U482" s="39"/>
      <c r="V482" s="39"/>
      <c r="W482" s="39"/>
      <c r="X482" s="39"/>
      <c r="Y482" s="39"/>
      <c r="Z482" s="39"/>
      <c r="AA482" s="39"/>
      <c r="AB482" s="39"/>
      <c r="AC482" s="39"/>
      <c r="AD482" s="39"/>
      <c r="AE482" s="39"/>
      <c r="AT482" s="18" t="s">
        <v>349</v>
      </c>
      <c r="AU482" s="18" t="s">
        <v>85</v>
      </c>
    </row>
    <row r="483" s="13" customFormat="1">
      <c r="A483" s="13"/>
      <c r="B483" s="252"/>
      <c r="C483" s="253"/>
      <c r="D483" s="240" t="s">
        <v>446</v>
      </c>
      <c r="E483" s="254" t="s">
        <v>1</v>
      </c>
      <c r="F483" s="255" t="s">
        <v>863</v>
      </c>
      <c r="G483" s="253"/>
      <c r="H483" s="256">
        <v>74</v>
      </c>
      <c r="I483" s="257"/>
      <c r="J483" s="253"/>
      <c r="K483" s="253"/>
      <c r="L483" s="258"/>
      <c r="M483" s="259"/>
      <c r="N483" s="260"/>
      <c r="O483" s="260"/>
      <c r="P483" s="260"/>
      <c r="Q483" s="260"/>
      <c r="R483" s="260"/>
      <c r="S483" s="260"/>
      <c r="T483" s="261"/>
      <c r="U483" s="13"/>
      <c r="V483" s="13"/>
      <c r="W483" s="13"/>
      <c r="X483" s="13"/>
      <c r="Y483" s="13"/>
      <c r="Z483" s="13"/>
      <c r="AA483" s="13"/>
      <c r="AB483" s="13"/>
      <c r="AC483" s="13"/>
      <c r="AD483" s="13"/>
      <c r="AE483" s="13"/>
      <c r="AT483" s="262" t="s">
        <v>446</v>
      </c>
      <c r="AU483" s="262" t="s">
        <v>85</v>
      </c>
      <c r="AV483" s="13" t="s">
        <v>85</v>
      </c>
      <c r="AW483" s="13" t="s">
        <v>32</v>
      </c>
      <c r="AX483" s="13" t="s">
        <v>83</v>
      </c>
      <c r="AY483" s="262" t="s">
        <v>342</v>
      </c>
    </row>
    <row r="484" s="2" customFormat="1" ht="16.5" customHeight="1">
      <c r="A484" s="39"/>
      <c r="B484" s="40"/>
      <c r="C484" s="295" t="s">
        <v>864</v>
      </c>
      <c r="D484" s="295" t="s">
        <v>621</v>
      </c>
      <c r="E484" s="296" t="s">
        <v>865</v>
      </c>
      <c r="F484" s="297" t="s">
        <v>866</v>
      </c>
      <c r="G484" s="298" t="s">
        <v>543</v>
      </c>
      <c r="H484" s="299">
        <v>306</v>
      </c>
      <c r="I484" s="300"/>
      <c r="J484" s="301">
        <f>ROUND(I484*H484,2)</f>
        <v>0</v>
      </c>
      <c r="K484" s="297" t="s">
        <v>443</v>
      </c>
      <c r="L484" s="302"/>
      <c r="M484" s="303" t="s">
        <v>1</v>
      </c>
      <c r="N484" s="304" t="s">
        <v>41</v>
      </c>
      <c r="O484" s="92"/>
      <c r="P484" s="236">
        <f>O484*H484</f>
        <v>0</v>
      </c>
      <c r="Q484" s="236">
        <v>0.048300000000000003</v>
      </c>
      <c r="R484" s="236">
        <f>Q484*H484</f>
        <v>14.779800000000002</v>
      </c>
      <c r="S484" s="236">
        <v>0</v>
      </c>
      <c r="T484" s="237">
        <f>S484*H484</f>
        <v>0</v>
      </c>
      <c r="U484" s="39"/>
      <c r="V484" s="39"/>
      <c r="W484" s="39"/>
      <c r="X484" s="39"/>
      <c r="Y484" s="39"/>
      <c r="Z484" s="39"/>
      <c r="AA484" s="39"/>
      <c r="AB484" s="39"/>
      <c r="AC484" s="39"/>
      <c r="AD484" s="39"/>
      <c r="AE484" s="39"/>
      <c r="AR484" s="238" t="s">
        <v>376</v>
      </c>
      <c r="AT484" s="238" t="s">
        <v>621</v>
      </c>
      <c r="AU484" s="238" t="s">
        <v>85</v>
      </c>
      <c r="AY484" s="18" t="s">
        <v>342</v>
      </c>
      <c r="BE484" s="239">
        <f>IF(N484="základní",J484,0)</f>
        <v>0</v>
      </c>
      <c r="BF484" s="239">
        <f>IF(N484="snížená",J484,0)</f>
        <v>0</v>
      </c>
      <c r="BG484" s="239">
        <f>IF(N484="zákl. přenesená",J484,0)</f>
        <v>0</v>
      </c>
      <c r="BH484" s="239">
        <f>IF(N484="sníž. přenesená",J484,0)</f>
        <v>0</v>
      </c>
      <c r="BI484" s="239">
        <f>IF(N484="nulová",J484,0)</f>
        <v>0</v>
      </c>
      <c r="BJ484" s="18" t="s">
        <v>83</v>
      </c>
      <c r="BK484" s="239">
        <f>ROUND(I484*H484,2)</f>
        <v>0</v>
      </c>
      <c r="BL484" s="18" t="s">
        <v>360</v>
      </c>
      <c r="BM484" s="238" t="s">
        <v>867</v>
      </c>
    </row>
    <row r="485" s="2" customFormat="1">
      <c r="A485" s="39"/>
      <c r="B485" s="40"/>
      <c r="C485" s="41"/>
      <c r="D485" s="240" t="s">
        <v>349</v>
      </c>
      <c r="E485" s="41"/>
      <c r="F485" s="241" t="s">
        <v>866</v>
      </c>
      <c r="G485" s="41"/>
      <c r="H485" s="41"/>
      <c r="I485" s="242"/>
      <c r="J485" s="41"/>
      <c r="K485" s="41"/>
      <c r="L485" s="45"/>
      <c r="M485" s="243"/>
      <c r="N485" s="244"/>
      <c r="O485" s="92"/>
      <c r="P485" s="92"/>
      <c r="Q485" s="92"/>
      <c r="R485" s="92"/>
      <c r="S485" s="92"/>
      <c r="T485" s="93"/>
      <c r="U485" s="39"/>
      <c r="V485" s="39"/>
      <c r="W485" s="39"/>
      <c r="X485" s="39"/>
      <c r="Y485" s="39"/>
      <c r="Z485" s="39"/>
      <c r="AA485" s="39"/>
      <c r="AB485" s="39"/>
      <c r="AC485" s="39"/>
      <c r="AD485" s="39"/>
      <c r="AE485" s="39"/>
      <c r="AT485" s="18" t="s">
        <v>349</v>
      </c>
      <c r="AU485" s="18" t="s">
        <v>85</v>
      </c>
    </row>
    <row r="486" s="13" customFormat="1">
      <c r="A486" s="13"/>
      <c r="B486" s="252"/>
      <c r="C486" s="253"/>
      <c r="D486" s="240" t="s">
        <v>446</v>
      </c>
      <c r="E486" s="254" t="s">
        <v>1</v>
      </c>
      <c r="F486" s="255" t="s">
        <v>868</v>
      </c>
      <c r="G486" s="253"/>
      <c r="H486" s="256">
        <v>82</v>
      </c>
      <c r="I486" s="257"/>
      <c r="J486" s="253"/>
      <c r="K486" s="253"/>
      <c r="L486" s="258"/>
      <c r="M486" s="259"/>
      <c r="N486" s="260"/>
      <c r="O486" s="260"/>
      <c r="P486" s="260"/>
      <c r="Q486" s="260"/>
      <c r="R486" s="260"/>
      <c r="S486" s="260"/>
      <c r="T486" s="261"/>
      <c r="U486" s="13"/>
      <c r="V486" s="13"/>
      <c r="W486" s="13"/>
      <c r="X486" s="13"/>
      <c r="Y486" s="13"/>
      <c r="Z486" s="13"/>
      <c r="AA486" s="13"/>
      <c r="AB486" s="13"/>
      <c r="AC486" s="13"/>
      <c r="AD486" s="13"/>
      <c r="AE486" s="13"/>
      <c r="AT486" s="262" t="s">
        <v>446</v>
      </c>
      <c r="AU486" s="262" t="s">
        <v>85</v>
      </c>
      <c r="AV486" s="13" t="s">
        <v>85</v>
      </c>
      <c r="AW486" s="13" t="s">
        <v>32</v>
      </c>
      <c r="AX486" s="13" t="s">
        <v>76</v>
      </c>
      <c r="AY486" s="262" t="s">
        <v>342</v>
      </c>
    </row>
    <row r="487" s="13" customFormat="1">
      <c r="A487" s="13"/>
      <c r="B487" s="252"/>
      <c r="C487" s="253"/>
      <c r="D487" s="240" t="s">
        <v>446</v>
      </c>
      <c r="E487" s="254" t="s">
        <v>1</v>
      </c>
      <c r="F487" s="255" t="s">
        <v>869</v>
      </c>
      <c r="G487" s="253"/>
      <c r="H487" s="256">
        <v>176</v>
      </c>
      <c r="I487" s="257"/>
      <c r="J487" s="253"/>
      <c r="K487" s="253"/>
      <c r="L487" s="258"/>
      <c r="M487" s="259"/>
      <c r="N487" s="260"/>
      <c r="O487" s="260"/>
      <c r="P487" s="260"/>
      <c r="Q487" s="260"/>
      <c r="R487" s="260"/>
      <c r="S487" s="260"/>
      <c r="T487" s="261"/>
      <c r="U487" s="13"/>
      <c r="V487" s="13"/>
      <c r="W487" s="13"/>
      <c r="X487" s="13"/>
      <c r="Y487" s="13"/>
      <c r="Z487" s="13"/>
      <c r="AA487" s="13"/>
      <c r="AB487" s="13"/>
      <c r="AC487" s="13"/>
      <c r="AD487" s="13"/>
      <c r="AE487" s="13"/>
      <c r="AT487" s="262" t="s">
        <v>446</v>
      </c>
      <c r="AU487" s="262" t="s">
        <v>85</v>
      </c>
      <c r="AV487" s="13" t="s">
        <v>85</v>
      </c>
      <c r="AW487" s="13" t="s">
        <v>32</v>
      </c>
      <c r="AX487" s="13" t="s">
        <v>76</v>
      </c>
      <c r="AY487" s="262" t="s">
        <v>342</v>
      </c>
    </row>
    <row r="488" s="13" customFormat="1">
      <c r="A488" s="13"/>
      <c r="B488" s="252"/>
      <c r="C488" s="253"/>
      <c r="D488" s="240" t="s">
        <v>446</v>
      </c>
      <c r="E488" s="254" t="s">
        <v>1</v>
      </c>
      <c r="F488" s="255" t="s">
        <v>870</v>
      </c>
      <c r="G488" s="253"/>
      <c r="H488" s="256">
        <v>48</v>
      </c>
      <c r="I488" s="257"/>
      <c r="J488" s="253"/>
      <c r="K488" s="253"/>
      <c r="L488" s="258"/>
      <c r="M488" s="259"/>
      <c r="N488" s="260"/>
      <c r="O488" s="260"/>
      <c r="P488" s="260"/>
      <c r="Q488" s="260"/>
      <c r="R488" s="260"/>
      <c r="S488" s="260"/>
      <c r="T488" s="261"/>
      <c r="U488" s="13"/>
      <c r="V488" s="13"/>
      <c r="W488" s="13"/>
      <c r="X488" s="13"/>
      <c r="Y488" s="13"/>
      <c r="Z488" s="13"/>
      <c r="AA488" s="13"/>
      <c r="AB488" s="13"/>
      <c r="AC488" s="13"/>
      <c r="AD488" s="13"/>
      <c r="AE488" s="13"/>
      <c r="AT488" s="262" t="s">
        <v>446</v>
      </c>
      <c r="AU488" s="262" t="s">
        <v>85</v>
      </c>
      <c r="AV488" s="13" t="s">
        <v>85</v>
      </c>
      <c r="AW488" s="13" t="s">
        <v>32</v>
      </c>
      <c r="AX488" s="13" t="s">
        <v>76</v>
      </c>
      <c r="AY488" s="262" t="s">
        <v>342</v>
      </c>
    </row>
    <row r="489" s="16" customFormat="1">
      <c r="A489" s="16"/>
      <c r="B489" s="284"/>
      <c r="C489" s="285"/>
      <c r="D489" s="240" t="s">
        <v>446</v>
      </c>
      <c r="E489" s="286" t="s">
        <v>1</v>
      </c>
      <c r="F489" s="287" t="s">
        <v>500</v>
      </c>
      <c r="G489" s="285"/>
      <c r="H489" s="288">
        <v>306</v>
      </c>
      <c r="I489" s="289"/>
      <c r="J489" s="285"/>
      <c r="K489" s="285"/>
      <c r="L489" s="290"/>
      <c r="M489" s="291"/>
      <c r="N489" s="292"/>
      <c r="O489" s="292"/>
      <c r="P489" s="292"/>
      <c r="Q489" s="292"/>
      <c r="R489" s="292"/>
      <c r="S489" s="292"/>
      <c r="T489" s="293"/>
      <c r="U489" s="16"/>
      <c r="V489" s="16"/>
      <c r="W489" s="16"/>
      <c r="X489" s="16"/>
      <c r="Y489" s="16"/>
      <c r="Z489" s="16"/>
      <c r="AA489" s="16"/>
      <c r="AB489" s="16"/>
      <c r="AC489" s="16"/>
      <c r="AD489" s="16"/>
      <c r="AE489" s="16"/>
      <c r="AT489" s="294" t="s">
        <v>446</v>
      </c>
      <c r="AU489" s="294" t="s">
        <v>85</v>
      </c>
      <c r="AV489" s="16" t="s">
        <v>360</v>
      </c>
      <c r="AW489" s="16" t="s">
        <v>32</v>
      </c>
      <c r="AX489" s="16" t="s">
        <v>83</v>
      </c>
      <c r="AY489" s="294" t="s">
        <v>342</v>
      </c>
    </row>
    <row r="490" s="2" customFormat="1" ht="16.5" customHeight="1">
      <c r="A490" s="39"/>
      <c r="B490" s="40"/>
      <c r="C490" s="295" t="s">
        <v>871</v>
      </c>
      <c r="D490" s="295" t="s">
        <v>621</v>
      </c>
      <c r="E490" s="296" t="s">
        <v>872</v>
      </c>
      <c r="F490" s="297" t="s">
        <v>873</v>
      </c>
      <c r="G490" s="298" t="s">
        <v>543</v>
      </c>
      <c r="H490" s="299">
        <v>184</v>
      </c>
      <c r="I490" s="300"/>
      <c r="J490" s="301">
        <f>ROUND(I490*H490,2)</f>
        <v>0</v>
      </c>
      <c r="K490" s="297" t="s">
        <v>443</v>
      </c>
      <c r="L490" s="302"/>
      <c r="M490" s="303" t="s">
        <v>1</v>
      </c>
      <c r="N490" s="304" t="s">
        <v>41</v>
      </c>
      <c r="O490" s="92"/>
      <c r="P490" s="236">
        <f>O490*H490</f>
        <v>0</v>
      </c>
      <c r="Q490" s="236">
        <v>0.10199999999999999</v>
      </c>
      <c r="R490" s="236">
        <f>Q490*H490</f>
        <v>18.767999999999997</v>
      </c>
      <c r="S490" s="236">
        <v>0</v>
      </c>
      <c r="T490" s="237">
        <f>S490*H490</f>
        <v>0</v>
      </c>
      <c r="U490" s="39"/>
      <c r="V490" s="39"/>
      <c r="W490" s="39"/>
      <c r="X490" s="39"/>
      <c r="Y490" s="39"/>
      <c r="Z490" s="39"/>
      <c r="AA490" s="39"/>
      <c r="AB490" s="39"/>
      <c r="AC490" s="39"/>
      <c r="AD490" s="39"/>
      <c r="AE490" s="39"/>
      <c r="AR490" s="238" t="s">
        <v>376</v>
      </c>
      <c r="AT490" s="238" t="s">
        <v>621</v>
      </c>
      <c r="AU490" s="238" t="s">
        <v>85</v>
      </c>
      <c r="AY490" s="18" t="s">
        <v>342</v>
      </c>
      <c r="BE490" s="239">
        <f>IF(N490="základní",J490,0)</f>
        <v>0</v>
      </c>
      <c r="BF490" s="239">
        <f>IF(N490="snížená",J490,0)</f>
        <v>0</v>
      </c>
      <c r="BG490" s="239">
        <f>IF(N490="zákl. přenesená",J490,0)</f>
        <v>0</v>
      </c>
      <c r="BH490" s="239">
        <f>IF(N490="sníž. přenesená",J490,0)</f>
        <v>0</v>
      </c>
      <c r="BI490" s="239">
        <f>IF(N490="nulová",J490,0)</f>
        <v>0</v>
      </c>
      <c r="BJ490" s="18" t="s">
        <v>83</v>
      </c>
      <c r="BK490" s="239">
        <f>ROUND(I490*H490,2)</f>
        <v>0</v>
      </c>
      <c r="BL490" s="18" t="s">
        <v>360</v>
      </c>
      <c r="BM490" s="238" t="s">
        <v>874</v>
      </c>
    </row>
    <row r="491" s="2" customFormat="1">
      <c r="A491" s="39"/>
      <c r="B491" s="40"/>
      <c r="C491" s="41"/>
      <c r="D491" s="240" t="s">
        <v>349</v>
      </c>
      <c r="E491" s="41"/>
      <c r="F491" s="241" t="s">
        <v>873</v>
      </c>
      <c r="G491" s="41"/>
      <c r="H491" s="41"/>
      <c r="I491" s="242"/>
      <c r="J491" s="41"/>
      <c r="K491" s="41"/>
      <c r="L491" s="45"/>
      <c r="M491" s="243"/>
      <c r="N491" s="244"/>
      <c r="O491" s="92"/>
      <c r="P491" s="92"/>
      <c r="Q491" s="92"/>
      <c r="R491" s="92"/>
      <c r="S491" s="92"/>
      <c r="T491" s="93"/>
      <c r="U491" s="39"/>
      <c r="V491" s="39"/>
      <c r="W491" s="39"/>
      <c r="X491" s="39"/>
      <c r="Y491" s="39"/>
      <c r="Z491" s="39"/>
      <c r="AA491" s="39"/>
      <c r="AB491" s="39"/>
      <c r="AC491" s="39"/>
      <c r="AD491" s="39"/>
      <c r="AE491" s="39"/>
      <c r="AT491" s="18" t="s">
        <v>349</v>
      </c>
      <c r="AU491" s="18" t="s">
        <v>85</v>
      </c>
    </row>
    <row r="492" s="13" customFormat="1">
      <c r="A492" s="13"/>
      <c r="B492" s="252"/>
      <c r="C492" s="253"/>
      <c r="D492" s="240" t="s">
        <v>446</v>
      </c>
      <c r="E492" s="254" t="s">
        <v>1</v>
      </c>
      <c r="F492" s="255" t="s">
        <v>875</v>
      </c>
      <c r="G492" s="253"/>
      <c r="H492" s="256">
        <v>184</v>
      </c>
      <c r="I492" s="257"/>
      <c r="J492" s="253"/>
      <c r="K492" s="253"/>
      <c r="L492" s="258"/>
      <c r="M492" s="259"/>
      <c r="N492" s="260"/>
      <c r="O492" s="260"/>
      <c r="P492" s="260"/>
      <c r="Q492" s="260"/>
      <c r="R492" s="260"/>
      <c r="S492" s="260"/>
      <c r="T492" s="261"/>
      <c r="U492" s="13"/>
      <c r="V492" s="13"/>
      <c r="W492" s="13"/>
      <c r="X492" s="13"/>
      <c r="Y492" s="13"/>
      <c r="Z492" s="13"/>
      <c r="AA492" s="13"/>
      <c r="AB492" s="13"/>
      <c r="AC492" s="13"/>
      <c r="AD492" s="13"/>
      <c r="AE492" s="13"/>
      <c r="AT492" s="262" t="s">
        <v>446</v>
      </c>
      <c r="AU492" s="262" t="s">
        <v>85</v>
      </c>
      <c r="AV492" s="13" t="s">
        <v>85</v>
      </c>
      <c r="AW492" s="13" t="s">
        <v>32</v>
      </c>
      <c r="AX492" s="13" t="s">
        <v>83</v>
      </c>
      <c r="AY492" s="262" t="s">
        <v>342</v>
      </c>
    </row>
    <row r="493" s="2" customFormat="1" ht="16.5" customHeight="1">
      <c r="A493" s="39"/>
      <c r="B493" s="40"/>
      <c r="C493" s="227" t="s">
        <v>876</v>
      </c>
      <c r="D493" s="227" t="s">
        <v>343</v>
      </c>
      <c r="E493" s="228" t="s">
        <v>877</v>
      </c>
      <c r="F493" s="229" t="s">
        <v>878</v>
      </c>
      <c r="G493" s="230" t="s">
        <v>543</v>
      </c>
      <c r="H493" s="231">
        <v>139</v>
      </c>
      <c r="I493" s="232"/>
      <c r="J493" s="233">
        <f>ROUND(I493*H493,2)</f>
        <v>0</v>
      </c>
      <c r="K493" s="229" t="s">
        <v>443</v>
      </c>
      <c r="L493" s="45"/>
      <c r="M493" s="234" t="s">
        <v>1</v>
      </c>
      <c r="N493" s="235" t="s">
        <v>41</v>
      </c>
      <c r="O493" s="92"/>
      <c r="P493" s="236">
        <f>O493*H493</f>
        <v>0</v>
      </c>
      <c r="Q493" s="236">
        <v>0.10095</v>
      </c>
      <c r="R493" s="236">
        <f>Q493*H493</f>
        <v>14.03205</v>
      </c>
      <c r="S493" s="236">
        <v>0</v>
      </c>
      <c r="T493" s="237">
        <f>S493*H493</f>
        <v>0</v>
      </c>
      <c r="U493" s="39"/>
      <c r="V493" s="39"/>
      <c r="W493" s="39"/>
      <c r="X493" s="39"/>
      <c r="Y493" s="39"/>
      <c r="Z493" s="39"/>
      <c r="AA493" s="39"/>
      <c r="AB493" s="39"/>
      <c r="AC493" s="39"/>
      <c r="AD493" s="39"/>
      <c r="AE493" s="39"/>
      <c r="AR493" s="238" t="s">
        <v>360</v>
      </c>
      <c r="AT493" s="238" t="s">
        <v>343</v>
      </c>
      <c r="AU493" s="238" t="s">
        <v>85</v>
      </c>
      <c r="AY493" s="18" t="s">
        <v>342</v>
      </c>
      <c r="BE493" s="239">
        <f>IF(N493="základní",J493,0)</f>
        <v>0</v>
      </c>
      <c r="BF493" s="239">
        <f>IF(N493="snížená",J493,0)</f>
        <v>0</v>
      </c>
      <c r="BG493" s="239">
        <f>IF(N493="zákl. přenesená",J493,0)</f>
        <v>0</v>
      </c>
      <c r="BH493" s="239">
        <f>IF(N493="sníž. přenesená",J493,0)</f>
        <v>0</v>
      </c>
      <c r="BI493" s="239">
        <f>IF(N493="nulová",J493,0)</f>
        <v>0</v>
      </c>
      <c r="BJ493" s="18" t="s">
        <v>83</v>
      </c>
      <c r="BK493" s="239">
        <f>ROUND(I493*H493,2)</f>
        <v>0</v>
      </c>
      <c r="BL493" s="18" t="s">
        <v>360</v>
      </c>
      <c r="BM493" s="238" t="s">
        <v>879</v>
      </c>
    </row>
    <row r="494" s="2" customFormat="1">
      <c r="A494" s="39"/>
      <c r="B494" s="40"/>
      <c r="C494" s="41"/>
      <c r="D494" s="240" t="s">
        <v>349</v>
      </c>
      <c r="E494" s="41"/>
      <c r="F494" s="241" t="s">
        <v>880</v>
      </c>
      <c r="G494" s="41"/>
      <c r="H494" s="41"/>
      <c r="I494" s="242"/>
      <c r="J494" s="41"/>
      <c r="K494" s="41"/>
      <c r="L494" s="45"/>
      <c r="M494" s="243"/>
      <c r="N494" s="244"/>
      <c r="O494" s="92"/>
      <c r="P494" s="92"/>
      <c r="Q494" s="92"/>
      <c r="R494" s="92"/>
      <c r="S494" s="92"/>
      <c r="T494" s="93"/>
      <c r="U494" s="39"/>
      <c r="V494" s="39"/>
      <c r="W494" s="39"/>
      <c r="X494" s="39"/>
      <c r="Y494" s="39"/>
      <c r="Z494" s="39"/>
      <c r="AA494" s="39"/>
      <c r="AB494" s="39"/>
      <c r="AC494" s="39"/>
      <c r="AD494" s="39"/>
      <c r="AE494" s="39"/>
      <c r="AT494" s="18" t="s">
        <v>349</v>
      </c>
      <c r="AU494" s="18" t="s">
        <v>85</v>
      </c>
    </row>
    <row r="495" s="14" customFormat="1">
      <c r="A495" s="14"/>
      <c r="B495" s="263"/>
      <c r="C495" s="264"/>
      <c r="D495" s="240" t="s">
        <v>446</v>
      </c>
      <c r="E495" s="265" t="s">
        <v>1</v>
      </c>
      <c r="F495" s="266" t="s">
        <v>881</v>
      </c>
      <c r="G495" s="264"/>
      <c r="H495" s="265" t="s">
        <v>1</v>
      </c>
      <c r="I495" s="267"/>
      <c r="J495" s="264"/>
      <c r="K495" s="264"/>
      <c r="L495" s="268"/>
      <c r="M495" s="269"/>
      <c r="N495" s="270"/>
      <c r="O495" s="270"/>
      <c r="P495" s="270"/>
      <c r="Q495" s="270"/>
      <c r="R495" s="270"/>
      <c r="S495" s="270"/>
      <c r="T495" s="271"/>
      <c r="U495" s="14"/>
      <c r="V495" s="14"/>
      <c r="W495" s="14"/>
      <c r="X495" s="14"/>
      <c r="Y495" s="14"/>
      <c r="Z495" s="14"/>
      <c r="AA495" s="14"/>
      <c r="AB495" s="14"/>
      <c r="AC495" s="14"/>
      <c r="AD495" s="14"/>
      <c r="AE495" s="14"/>
      <c r="AT495" s="272" t="s">
        <v>446</v>
      </c>
      <c r="AU495" s="272" t="s">
        <v>85</v>
      </c>
      <c r="AV495" s="14" t="s">
        <v>83</v>
      </c>
      <c r="AW495" s="14" t="s">
        <v>32</v>
      </c>
      <c r="AX495" s="14" t="s">
        <v>76</v>
      </c>
      <c r="AY495" s="272" t="s">
        <v>342</v>
      </c>
    </row>
    <row r="496" s="13" customFormat="1">
      <c r="A496" s="13"/>
      <c r="B496" s="252"/>
      <c r="C496" s="253"/>
      <c r="D496" s="240" t="s">
        <v>446</v>
      </c>
      <c r="E496" s="254" t="s">
        <v>1</v>
      </c>
      <c r="F496" s="255" t="s">
        <v>882</v>
      </c>
      <c r="G496" s="253"/>
      <c r="H496" s="256">
        <v>40</v>
      </c>
      <c r="I496" s="257"/>
      <c r="J496" s="253"/>
      <c r="K496" s="253"/>
      <c r="L496" s="258"/>
      <c r="M496" s="259"/>
      <c r="N496" s="260"/>
      <c r="O496" s="260"/>
      <c r="P496" s="260"/>
      <c r="Q496" s="260"/>
      <c r="R496" s="260"/>
      <c r="S496" s="260"/>
      <c r="T496" s="261"/>
      <c r="U496" s="13"/>
      <c r="V496" s="13"/>
      <c r="W496" s="13"/>
      <c r="X496" s="13"/>
      <c r="Y496" s="13"/>
      <c r="Z496" s="13"/>
      <c r="AA496" s="13"/>
      <c r="AB496" s="13"/>
      <c r="AC496" s="13"/>
      <c r="AD496" s="13"/>
      <c r="AE496" s="13"/>
      <c r="AT496" s="262" t="s">
        <v>446</v>
      </c>
      <c r="AU496" s="262" t="s">
        <v>85</v>
      </c>
      <c r="AV496" s="13" t="s">
        <v>85</v>
      </c>
      <c r="AW496" s="13" t="s">
        <v>32</v>
      </c>
      <c r="AX496" s="13" t="s">
        <v>76</v>
      </c>
      <c r="AY496" s="262" t="s">
        <v>342</v>
      </c>
    </row>
    <row r="497" s="13" customFormat="1">
      <c r="A497" s="13"/>
      <c r="B497" s="252"/>
      <c r="C497" s="253"/>
      <c r="D497" s="240" t="s">
        <v>446</v>
      </c>
      <c r="E497" s="254" t="s">
        <v>1</v>
      </c>
      <c r="F497" s="255" t="s">
        <v>883</v>
      </c>
      <c r="G497" s="253"/>
      <c r="H497" s="256">
        <v>74</v>
      </c>
      <c r="I497" s="257"/>
      <c r="J497" s="253"/>
      <c r="K497" s="253"/>
      <c r="L497" s="258"/>
      <c r="M497" s="259"/>
      <c r="N497" s="260"/>
      <c r="O497" s="260"/>
      <c r="P497" s="260"/>
      <c r="Q497" s="260"/>
      <c r="R497" s="260"/>
      <c r="S497" s="260"/>
      <c r="T497" s="261"/>
      <c r="U497" s="13"/>
      <c r="V497" s="13"/>
      <c r="W497" s="13"/>
      <c r="X497" s="13"/>
      <c r="Y497" s="13"/>
      <c r="Z497" s="13"/>
      <c r="AA497" s="13"/>
      <c r="AB497" s="13"/>
      <c r="AC497" s="13"/>
      <c r="AD497" s="13"/>
      <c r="AE497" s="13"/>
      <c r="AT497" s="262" t="s">
        <v>446</v>
      </c>
      <c r="AU497" s="262" t="s">
        <v>85</v>
      </c>
      <c r="AV497" s="13" t="s">
        <v>85</v>
      </c>
      <c r="AW497" s="13" t="s">
        <v>32</v>
      </c>
      <c r="AX497" s="13" t="s">
        <v>76</v>
      </c>
      <c r="AY497" s="262" t="s">
        <v>342</v>
      </c>
    </row>
    <row r="498" s="15" customFormat="1">
      <c r="A498" s="15"/>
      <c r="B498" s="273"/>
      <c r="C498" s="274"/>
      <c r="D498" s="240" t="s">
        <v>446</v>
      </c>
      <c r="E498" s="275" t="s">
        <v>1</v>
      </c>
      <c r="F498" s="276" t="s">
        <v>492</v>
      </c>
      <c r="G498" s="274"/>
      <c r="H498" s="277">
        <v>114</v>
      </c>
      <c r="I498" s="278"/>
      <c r="J498" s="274"/>
      <c r="K498" s="274"/>
      <c r="L498" s="279"/>
      <c r="M498" s="280"/>
      <c r="N498" s="281"/>
      <c r="O498" s="281"/>
      <c r="P498" s="281"/>
      <c r="Q498" s="281"/>
      <c r="R498" s="281"/>
      <c r="S498" s="281"/>
      <c r="T498" s="282"/>
      <c r="U498" s="15"/>
      <c r="V498" s="15"/>
      <c r="W498" s="15"/>
      <c r="X498" s="15"/>
      <c r="Y498" s="15"/>
      <c r="Z498" s="15"/>
      <c r="AA498" s="15"/>
      <c r="AB498" s="15"/>
      <c r="AC498" s="15"/>
      <c r="AD498" s="15"/>
      <c r="AE498" s="15"/>
      <c r="AT498" s="283" t="s">
        <v>446</v>
      </c>
      <c r="AU498" s="283" t="s">
        <v>85</v>
      </c>
      <c r="AV498" s="15" t="s">
        <v>92</v>
      </c>
      <c r="AW498" s="15" t="s">
        <v>32</v>
      </c>
      <c r="AX498" s="15" t="s">
        <v>76</v>
      </c>
      <c r="AY498" s="283" t="s">
        <v>342</v>
      </c>
    </row>
    <row r="499" s="14" customFormat="1">
      <c r="A499" s="14"/>
      <c r="B499" s="263"/>
      <c r="C499" s="264"/>
      <c r="D499" s="240" t="s">
        <v>446</v>
      </c>
      <c r="E499" s="265" t="s">
        <v>1</v>
      </c>
      <c r="F499" s="266" t="s">
        <v>558</v>
      </c>
      <c r="G499" s="264"/>
      <c r="H499" s="265" t="s">
        <v>1</v>
      </c>
      <c r="I499" s="267"/>
      <c r="J499" s="264"/>
      <c r="K499" s="264"/>
      <c r="L499" s="268"/>
      <c r="M499" s="269"/>
      <c r="N499" s="270"/>
      <c r="O499" s="270"/>
      <c r="P499" s="270"/>
      <c r="Q499" s="270"/>
      <c r="R499" s="270"/>
      <c r="S499" s="270"/>
      <c r="T499" s="271"/>
      <c r="U499" s="14"/>
      <c r="V499" s="14"/>
      <c r="W499" s="14"/>
      <c r="X499" s="14"/>
      <c r="Y499" s="14"/>
      <c r="Z499" s="14"/>
      <c r="AA499" s="14"/>
      <c r="AB499" s="14"/>
      <c r="AC499" s="14"/>
      <c r="AD499" s="14"/>
      <c r="AE499" s="14"/>
      <c r="AT499" s="272" t="s">
        <v>446</v>
      </c>
      <c r="AU499" s="272" t="s">
        <v>85</v>
      </c>
      <c r="AV499" s="14" t="s">
        <v>83</v>
      </c>
      <c r="AW499" s="14" t="s">
        <v>32</v>
      </c>
      <c r="AX499" s="14" t="s">
        <v>76</v>
      </c>
      <c r="AY499" s="272" t="s">
        <v>342</v>
      </c>
    </row>
    <row r="500" s="13" customFormat="1">
      <c r="A500" s="13"/>
      <c r="B500" s="252"/>
      <c r="C500" s="253"/>
      <c r="D500" s="240" t="s">
        <v>446</v>
      </c>
      <c r="E500" s="254" t="s">
        <v>1</v>
      </c>
      <c r="F500" s="255" t="s">
        <v>559</v>
      </c>
      <c r="G500" s="253"/>
      <c r="H500" s="256">
        <v>25</v>
      </c>
      <c r="I500" s="257"/>
      <c r="J500" s="253"/>
      <c r="K500" s="253"/>
      <c r="L500" s="258"/>
      <c r="M500" s="259"/>
      <c r="N500" s="260"/>
      <c r="O500" s="260"/>
      <c r="P500" s="260"/>
      <c r="Q500" s="260"/>
      <c r="R500" s="260"/>
      <c r="S500" s="260"/>
      <c r="T500" s="261"/>
      <c r="U500" s="13"/>
      <c r="V500" s="13"/>
      <c r="W500" s="13"/>
      <c r="X500" s="13"/>
      <c r="Y500" s="13"/>
      <c r="Z500" s="13"/>
      <c r="AA500" s="13"/>
      <c r="AB500" s="13"/>
      <c r="AC500" s="13"/>
      <c r="AD500" s="13"/>
      <c r="AE500" s="13"/>
      <c r="AT500" s="262" t="s">
        <v>446</v>
      </c>
      <c r="AU500" s="262" t="s">
        <v>85</v>
      </c>
      <c r="AV500" s="13" t="s">
        <v>85</v>
      </c>
      <c r="AW500" s="13" t="s">
        <v>32</v>
      </c>
      <c r="AX500" s="13" t="s">
        <v>76</v>
      </c>
      <c r="AY500" s="262" t="s">
        <v>342</v>
      </c>
    </row>
    <row r="501" s="15" customFormat="1">
      <c r="A501" s="15"/>
      <c r="B501" s="273"/>
      <c r="C501" s="274"/>
      <c r="D501" s="240" t="s">
        <v>446</v>
      </c>
      <c r="E501" s="275" t="s">
        <v>1</v>
      </c>
      <c r="F501" s="276" t="s">
        <v>492</v>
      </c>
      <c r="G501" s="274"/>
      <c r="H501" s="277">
        <v>25</v>
      </c>
      <c r="I501" s="278"/>
      <c r="J501" s="274"/>
      <c r="K501" s="274"/>
      <c r="L501" s="279"/>
      <c r="M501" s="280"/>
      <c r="N501" s="281"/>
      <c r="O501" s="281"/>
      <c r="P501" s="281"/>
      <c r="Q501" s="281"/>
      <c r="R501" s="281"/>
      <c r="S501" s="281"/>
      <c r="T501" s="282"/>
      <c r="U501" s="15"/>
      <c r="V501" s="15"/>
      <c r="W501" s="15"/>
      <c r="X501" s="15"/>
      <c r="Y501" s="15"/>
      <c r="Z501" s="15"/>
      <c r="AA501" s="15"/>
      <c r="AB501" s="15"/>
      <c r="AC501" s="15"/>
      <c r="AD501" s="15"/>
      <c r="AE501" s="15"/>
      <c r="AT501" s="283" t="s">
        <v>446</v>
      </c>
      <c r="AU501" s="283" t="s">
        <v>85</v>
      </c>
      <c r="AV501" s="15" t="s">
        <v>92</v>
      </c>
      <c r="AW501" s="15" t="s">
        <v>32</v>
      </c>
      <c r="AX501" s="15" t="s">
        <v>76</v>
      </c>
      <c r="AY501" s="283" t="s">
        <v>342</v>
      </c>
    </row>
    <row r="502" s="16" customFormat="1">
      <c r="A502" s="16"/>
      <c r="B502" s="284"/>
      <c r="C502" s="285"/>
      <c r="D502" s="240" t="s">
        <v>446</v>
      </c>
      <c r="E502" s="286" t="s">
        <v>1</v>
      </c>
      <c r="F502" s="287" t="s">
        <v>500</v>
      </c>
      <c r="G502" s="285"/>
      <c r="H502" s="288">
        <v>139</v>
      </c>
      <c r="I502" s="289"/>
      <c r="J502" s="285"/>
      <c r="K502" s="285"/>
      <c r="L502" s="290"/>
      <c r="M502" s="291"/>
      <c r="N502" s="292"/>
      <c r="O502" s="292"/>
      <c r="P502" s="292"/>
      <c r="Q502" s="292"/>
      <c r="R502" s="292"/>
      <c r="S502" s="292"/>
      <c r="T502" s="293"/>
      <c r="U502" s="16"/>
      <c r="V502" s="16"/>
      <c r="W502" s="16"/>
      <c r="X502" s="16"/>
      <c r="Y502" s="16"/>
      <c r="Z502" s="16"/>
      <c r="AA502" s="16"/>
      <c r="AB502" s="16"/>
      <c r="AC502" s="16"/>
      <c r="AD502" s="16"/>
      <c r="AE502" s="16"/>
      <c r="AT502" s="294" t="s">
        <v>446</v>
      </c>
      <c r="AU502" s="294" t="s">
        <v>85</v>
      </c>
      <c r="AV502" s="16" t="s">
        <v>360</v>
      </c>
      <c r="AW502" s="16" t="s">
        <v>32</v>
      </c>
      <c r="AX502" s="16" t="s">
        <v>83</v>
      </c>
      <c r="AY502" s="294" t="s">
        <v>342</v>
      </c>
    </row>
    <row r="503" s="2" customFormat="1" ht="16.5" customHeight="1">
      <c r="A503" s="39"/>
      <c r="B503" s="40"/>
      <c r="C503" s="295" t="s">
        <v>884</v>
      </c>
      <c r="D503" s="295" t="s">
        <v>621</v>
      </c>
      <c r="E503" s="296" t="s">
        <v>885</v>
      </c>
      <c r="F503" s="297" t="s">
        <v>886</v>
      </c>
      <c r="G503" s="298" t="s">
        <v>543</v>
      </c>
      <c r="H503" s="299">
        <v>114</v>
      </c>
      <c r="I503" s="300"/>
      <c r="J503" s="301">
        <f>ROUND(I503*H503,2)</f>
        <v>0</v>
      </c>
      <c r="K503" s="297" t="s">
        <v>443</v>
      </c>
      <c r="L503" s="302"/>
      <c r="M503" s="303" t="s">
        <v>1</v>
      </c>
      <c r="N503" s="304" t="s">
        <v>41</v>
      </c>
      <c r="O503" s="92"/>
      <c r="P503" s="236">
        <f>O503*H503</f>
        <v>0</v>
      </c>
      <c r="Q503" s="236">
        <v>0.045999999999999999</v>
      </c>
      <c r="R503" s="236">
        <f>Q503*H503</f>
        <v>5.2439999999999998</v>
      </c>
      <c r="S503" s="236">
        <v>0</v>
      </c>
      <c r="T503" s="237">
        <f>S503*H503</f>
        <v>0</v>
      </c>
      <c r="U503" s="39"/>
      <c r="V503" s="39"/>
      <c r="W503" s="39"/>
      <c r="X503" s="39"/>
      <c r="Y503" s="39"/>
      <c r="Z503" s="39"/>
      <c r="AA503" s="39"/>
      <c r="AB503" s="39"/>
      <c r="AC503" s="39"/>
      <c r="AD503" s="39"/>
      <c r="AE503" s="39"/>
      <c r="AR503" s="238" t="s">
        <v>376</v>
      </c>
      <c r="AT503" s="238" t="s">
        <v>621</v>
      </c>
      <c r="AU503" s="238" t="s">
        <v>85</v>
      </c>
      <c r="AY503" s="18" t="s">
        <v>342</v>
      </c>
      <c r="BE503" s="239">
        <f>IF(N503="základní",J503,0)</f>
        <v>0</v>
      </c>
      <c r="BF503" s="239">
        <f>IF(N503="snížená",J503,0)</f>
        <v>0</v>
      </c>
      <c r="BG503" s="239">
        <f>IF(N503="zákl. přenesená",J503,0)</f>
        <v>0</v>
      </c>
      <c r="BH503" s="239">
        <f>IF(N503="sníž. přenesená",J503,0)</f>
        <v>0</v>
      </c>
      <c r="BI503" s="239">
        <f>IF(N503="nulová",J503,0)</f>
        <v>0</v>
      </c>
      <c r="BJ503" s="18" t="s">
        <v>83</v>
      </c>
      <c r="BK503" s="239">
        <f>ROUND(I503*H503,2)</f>
        <v>0</v>
      </c>
      <c r="BL503" s="18" t="s">
        <v>360</v>
      </c>
      <c r="BM503" s="238" t="s">
        <v>887</v>
      </c>
    </row>
    <row r="504" s="2" customFormat="1">
      <c r="A504" s="39"/>
      <c r="B504" s="40"/>
      <c r="C504" s="41"/>
      <c r="D504" s="240" t="s">
        <v>349</v>
      </c>
      <c r="E504" s="41"/>
      <c r="F504" s="241" t="s">
        <v>886</v>
      </c>
      <c r="G504" s="41"/>
      <c r="H504" s="41"/>
      <c r="I504" s="242"/>
      <c r="J504" s="41"/>
      <c r="K504" s="41"/>
      <c r="L504" s="45"/>
      <c r="M504" s="243"/>
      <c r="N504" s="244"/>
      <c r="O504" s="92"/>
      <c r="P504" s="92"/>
      <c r="Q504" s="92"/>
      <c r="R504" s="92"/>
      <c r="S504" s="92"/>
      <c r="T504" s="93"/>
      <c r="U504" s="39"/>
      <c r="V504" s="39"/>
      <c r="W504" s="39"/>
      <c r="X504" s="39"/>
      <c r="Y504" s="39"/>
      <c r="Z504" s="39"/>
      <c r="AA504" s="39"/>
      <c r="AB504" s="39"/>
      <c r="AC504" s="39"/>
      <c r="AD504" s="39"/>
      <c r="AE504" s="39"/>
      <c r="AT504" s="18" t="s">
        <v>349</v>
      </c>
      <c r="AU504" s="18" t="s">
        <v>85</v>
      </c>
    </row>
    <row r="505" s="13" customFormat="1">
      <c r="A505" s="13"/>
      <c r="B505" s="252"/>
      <c r="C505" s="253"/>
      <c r="D505" s="240" t="s">
        <v>446</v>
      </c>
      <c r="E505" s="254" t="s">
        <v>1</v>
      </c>
      <c r="F505" s="255" t="s">
        <v>888</v>
      </c>
      <c r="G505" s="253"/>
      <c r="H505" s="256">
        <v>114</v>
      </c>
      <c r="I505" s="257"/>
      <c r="J505" s="253"/>
      <c r="K505" s="253"/>
      <c r="L505" s="258"/>
      <c r="M505" s="259"/>
      <c r="N505" s="260"/>
      <c r="O505" s="260"/>
      <c r="P505" s="260"/>
      <c r="Q505" s="260"/>
      <c r="R505" s="260"/>
      <c r="S505" s="260"/>
      <c r="T505" s="261"/>
      <c r="U505" s="13"/>
      <c r="V505" s="13"/>
      <c r="W505" s="13"/>
      <c r="X505" s="13"/>
      <c r="Y505" s="13"/>
      <c r="Z505" s="13"/>
      <c r="AA505" s="13"/>
      <c r="AB505" s="13"/>
      <c r="AC505" s="13"/>
      <c r="AD505" s="13"/>
      <c r="AE505" s="13"/>
      <c r="AT505" s="262" t="s">
        <v>446</v>
      </c>
      <c r="AU505" s="262" t="s">
        <v>85</v>
      </c>
      <c r="AV505" s="13" t="s">
        <v>85</v>
      </c>
      <c r="AW505" s="13" t="s">
        <v>32</v>
      </c>
      <c r="AX505" s="13" t="s">
        <v>83</v>
      </c>
      <c r="AY505" s="262" t="s">
        <v>342</v>
      </c>
    </row>
    <row r="506" s="2" customFormat="1" ht="16.5" customHeight="1">
      <c r="A506" s="39"/>
      <c r="B506" s="40"/>
      <c r="C506" s="227" t="s">
        <v>889</v>
      </c>
      <c r="D506" s="227" t="s">
        <v>343</v>
      </c>
      <c r="E506" s="228" t="s">
        <v>890</v>
      </c>
      <c r="F506" s="229" t="s">
        <v>891</v>
      </c>
      <c r="G506" s="230" t="s">
        <v>543</v>
      </c>
      <c r="H506" s="231">
        <v>1596</v>
      </c>
      <c r="I506" s="232"/>
      <c r="J506" s="233">
        <f>ROUND(I506*H506,2)</f>
        <v>0</v>
      </c>
      <c r="K506" s="229" t="s">
        <v>443</v>
      </c>
      <c r="L506" s="45"/>
      <c r="M506" s="234" t="s">
        <v>1</v>
      </c>
      <c r="N506" s="235" t="s">
        <v>41</v>
      </c>
      <c r="O506" s="92"/>
      <c r="P506" s="236">
        <f>O506*H506</f>
        <v>0</v>
      </c>
      <c r="Q506" s="236">
        <v>1.0000000000000001E-05</v>
      </c>
      <c r="R506" s="236">
        <f>Q506*H506</f>
        <v>0.015960000000000002</v>
      </c>
      <c r="S506" s="236">
        <v>0</v>
      </c>
      <c r="T506" s="237">
        <f>S506*H506</f>
        <v>0</v>
      </c>
      <c r="U506" s="39"/>
      <c r="V506" s="39"/>
      <c r="W506" s="39"/>
      <c r="X506" s="39"/>
      <c r="Y506" s="39"/>
      <c r="Z506" s="39"/>
      <c r="AA506" s="39"/>
      <c r="AB506" s="39"/>
      <c r="AC506" s="39"/>
      <c r="AD506" s="39"/>
      <c r="AE506" s="39"/>
      <c r="AR506" s="238" t="s">
        <v>360</v>
      </c>
      <c r="AT506" s="238" t="s">
        <v>343</v>
      </c>
      <c r="AU506" s="238" t="s">
        <v>85</v>
      </c>
      <c r="AY506" s="18" t="s">
        <v>342</v>
      </c>
      <c r="BE506" s="239">
        <f>IF(N506="základní",J506,0)</f>
        <v>0</v>
      </c>
      <c r="BF506" s="239">
        <f>IF(N506="snížená",J506,0)</f>
        <v>0</v>
      </c>
      <c r="BG506" s="239">
        <f>IF(N506="zákl. přenesená",J506,0)</f>
        <v>0</v>
      </c>
      <c r="BH506" s="239">
        <f>IF(N506="sníž. přenesená",J506,0)</f>
        <v>0</v>
      </c>
      <c r="BI506" s="239">
        <f>IF(N506="nulová",J506,0)</f>
        <v>0</v>
      </c>
      <c r="BJ506" s="18" t="s">
        <v>83</v>
      </c>
      <c r="BK506" s="239">
        <f>ROUND(I506*H506,2)</f>
        <v>0</v>
      </c>
      <c r="BL506" s="18" t="s">
        <v>360</v>
      </c>
      <c r="BM506" s="238" t="s">
        <v>892</v>
      </c>
    </row>
    <row r="507" s="2" customFormat="1">
      <c r="A507" s="39"/>
      <c r="B507" s="40"/>
      <c r="C507" s="41"/>
      <c r="D507" s="240" t="s">
        <v>349</v>
      </c>
      <c r="E507" s="41"/>
      <c r="F507" s="241" t="s">
        <v>893</v>
      </c>
      <c r="G507" s="41"/>
      <c r="H507" s="41"/>
      <c r="I507" s="242"/>
      <c r="J507" s="41"/>
      <c r="K507" s="41"/>
      <c r="L507" s="45"/>
      <c r="M507" s="243"/>
      <c r="N507" s="244"/>
      <c r="O507" s="92"/>
      <c r="P507" s="92"/>
      <c r="Q507" s="92"/>
      <c r="R507" s="92"/>
      <c r="S507" s="92"/>
      <c r="T507" s="93"/>
      <c r="U507" s="39"/>
      <c r="V507" s="39"/>
      <c r="W507" s="39"/>
      <c r="X507" s="39"/>
      <c r="Y507" s="39"/>
      <c r="Z507" s="39"/>
      <c r="AA507" s="39"/>
      <c r="AB507" s="39"/>
      <c r="AC507" s="39"/>
      <c r="AD507" s="39"/>
      <c r="AE507" s="39"/>
      <c r="AT507" s="18" t="s">
        <v>349</v>
      </c>
      <c r="AU507" s="18" t="s">
        <v>85</v>
      </c>
    </row>
    <row r="508" s="13" customFormat="1">
      <c r="A508" s="13"/>
      <c r="B508" s="252"/>
      <c r="C508" s="253"/>
      <c r="D508" s="240" t="s">
        <v>446</v>
      </c>
      <c r="E508" s="254" t="s">
        <v>1</v>
      </c>
      <c r="F508" s="255" t="s">
        <v>894</v>
      </c>
      <c r="G508" s="253"/>
      <c r="H508" s="256">
        <v>1596</v>
      </c>
      <c r="I508" s="257"/>
      <c r="J508" s="253"/>
      <c r="K508" s="253"/>
      <c r="L508" s="258"/>
      <c r="M508" s="259"/>
      <c r="N508" s="260"/>
      <c r="O508" s="260"/>
      <c r="P508" s="260"/>
      <c r="Q508" s="260"/>
      <c r="R508" s="260"/>
      <c r="S508" s="260"/>
      <c r="T508" s="261"/>
      <c r="U508" s="13"/>
      <c r="V508" s="13"/>
      <c r="W508" s="13"/>
      <c r="X508" s="13"/>
      <c r="Y508" s="13"/>
      <c r="Z508" s="13"/>
      <c r="AA508" s="13"/>
      <c r="AB508" s="13"/>
      <c r="AC508" s="13"/>
      <c r="AD508" s="13"/>
      <c r="AE508" s="13"/>
      <c r="AT508" s="262" t="s">
        <v>446</v>
      </c>
      <c r="AU508" s="262" t="s">
        <v>85</v>
      </c>
      <c r="AV508" s="13" t="s">
        <v>85</v>
      </c>
      <c r="AW508" s="13" t="s">
        <v>32</v>
      </c>
      <c r="AX508" s="13" t="s">
        <v>83</v>
      </c>
      <c r="AY508" s="262" t="s">
        <v>342</v>
      </c>
    </row>
    <row r="509" s="2" customFormat="1" ht="16.5" customHeight="1">
      <c r="A509" s="39"/>
      <c r="B509" s="40"/>
      <c r="C509" s="227" t="s">
        <v>895</v>
      </c>
      <c r="D509" s="227" t="s">
        <v>343</v>
      </c>
      <c r="E509" s="228" t="s">
        <v>896</v>
      </c>
      <c r="F509" s="229" t="s">
        <v>897</v>
      </c>
      <c r="G509" s="230" t="s">
        <v>543</v>
      </c>
      <c r="H509" s="231">
        <v>1596</v>
      </c>
      <c r="I509" s="232"/>
      <c r="J509" s="233">
        <f>ROUND(I509*H509,2)</f>
        <v>0</v>
      </c>
      <c r="K509" s="229" t="s">
        <v>443</v>
      </c>
      <c r="L509" s="45"/>
      <c r="M509" s="234" t="s">
        <v>1</v>
      </c>
      <c r="N509" s="235" t="s">
        <v>41</v>
      </c>
      <c r="O509" s="92"/>
      <c r="P509" s="236">
        <f>O509*H509</f>
        <v>0</v>
      </c>
      <c r="Q509" s="236">
        <v>0.00034000000000000002</v>
      </c>
      <c r="R509" s="236">
        <f>Q509*H509</f>
        <v>0.54264000000000001</v>
      </c>
      <c r="S509" s="236">
        <v>0</v>
      </c>
      <c r="T509" s="237">
        <f>S509*H509</f>
        <v>0</v>
      </c>
      <c r="U509" s="39"/>
      <c r="V509" s="39"/>
      <c r="W509" s="39"/>
      <c r="X509" s="39"/>
      <c r="Y509" s="39"/>
      <c r="Z509" s="39"/>
      <c r="AA509" s="39"/>
      <c r="AB509" s="39"/>
      <c r="AC509" s="39"/>
      <c r="AD509" s="39"/>
      <c r="AE509" s="39"/>
      <c r="AR509" s="238" t="s">
        <v>360</v>
      </c>
      <c r="AT509" s="238" t="s">
        <v>343</v>
      </c>
      <c r="AU509" s="238" t="s">
        <v>85</v>
      </c>
      <c r="AY509" s="18" t="s">
        <v>342</v>
      </c>
      <c r="BE509" s="239">
        <f>IF(N509="základní",J509,0)</f>
        <v>0</v>
      </c>
      <c r="BF509" s="239">
        <f>IF(N509="snížená",J509,0)</f>
        <v>0</v>
      </c>
      <c r="BG509" s="239">
        <f>IF(N509="zákl. přenesená",J509,0)</f>
        <v>0</v>
      </c>
      <c r="BH509" s="239">
        <f>IF(N509="sníž. přenesená",J509,0)</f>
        <v>0</v>
      </c>
      <c r="BI509" s="239">
        <f>IF(N509="nulová",J509,0)</f>
        <v>0</v>
      </c>
      <c r="BJ509" s="18" t="s">
        <v>83</v>
      </c>
      <c r="BK509" s="239">
        <f>ROUND(I509*H509,2)</f>
        <v>0</v>
      </c>
      <c r="BL509" s="18" t="s">
        <v>360</v>
      </c>
      <c r="BM509" s="238" t="s">
        <v>898</v>
      </c>
    </row>
    <row r="510" s="2" customFormat="1">
      <c r="A510" s="39"/>
      <c r="B510" s="40"/>
      <c r="C510" s="41"/>
      <c r="D510" s="240" t="s">
        <v>349</v>
      </c>
      <c r="E510" s="41"/>
      <c r="F510" s="241" t="s">
        <v>899</v>
      </c>
      <c r="G510" s="41"/>
      <c r="H510" s="41"/>
      <c r="I510" s="242"/>
      <c r="J510" s="41"/>
      <c r="K510" s="41"/>
      <c r="L510" s="45"/>
      <c r="M510" s="243"/>
      <c r="N510" s="244"/>
      <c r="O510" s="92"/>
      <c r="P510" s="92"/>
      <c r="Q510" s="92"/>
      <c r="R510" s="92"/>
      <c r="S510" s="92"/>
      <c r="T510" s="93"/>
      <c r="U510" s="39"/>
      <c r="V510" s="39"/>
      <c r="W510" s="39"/>
      <c r="X510" s="39"/>
      <c r="Y510" s="39"/>
      <c r="Z510" s="39"/>
      <c r="AA510" s="39"/>
      <c r="AB510" s="39"/>
      <c r="AC510" s="39"/>
      <c r="AD510" s="39"/>
      <c r="AE510" s="39"/>
      <c r="AT510" s="18" t="s">
        <v>349</v>
      </c>
      <c r="AU510" s="18" t="s">
        <v>85</v>
      </c>
    </row>
    <row r="511" s="13" customFormat="1">
      <c r="A511" s="13"/>
      <c r="B511" s="252"/>
      <c r="C511" s="253"/>
      <c r="D511" s="240" t="s">
        <v>446</v>
      </c>
      <c r="E511" s="254" t="s">
        <v>1</v>
      </c>
      <c r="F511" s="255" t="s">
        <v>894</v>
      </c>
      <c r="G511" s="253"/>
      <c r="H511" s="256">
        <v>1596</v>
      </c>
      <c r="I511" s="257"/>
      <c r="J511" s="253"/>
      <c r="K511" s="253"/>
      <c r="L511" s="258"/>
      <c r="M511" s="259"/>
      <c r="N511" s="260"/>
      <c r="O511" s="260"/>
      <c r="P511" s="260"/>
      <c r="Q511" s="260"/>
      <c r="R511" s="260"/>
      <c r="S511" s="260"/>
      <c r="T511" s="261"/>
      <c r="U511" s="13"/>
      <c r="V511" s="13"/>
      <c r="W511" s="13"/>
      <c r="X511" s="13"/>
      <c r="Y511" s="13"/>
      <c r="Z511" s="13"/>
      <c r="AA511" s="13"/>
      <c r="AB511" s="13"/>
      <c r="AC511" s="13"/>
      <c r="AD511" s="13"/>
      <c r="AE511" s="13"/>
      <c r="AT511" s="262" t="s">
        <v>446</v>
      </c>
      <c r="AU511" s="262" t="s">
        <v>85</v>
      </c>
      <c r="AV511" s="13" t="s">
        <v>85</v>
      </c>
      <c r="AW511" s="13" t="s">
        <v>32</v>
      </c>
      <c r="AX511" s="13" t="s">
        <v>83</v>
      </c>
      <c r="AY511" s="262" t="s">
        <v>342</v>
      </c>
    </row>
    <row r="512" s="2" customFormat="1" ht="16.5" customHeight="1">
      <c r="A512" s="39"/>
      <c r="B512" s="40"/>
      <c r="C512" s="227" t="s">
        <v>900</v>
      </c>
      <c r="D512" s="227" t="s">
        <v>343</v>
      </c>
      <c r="E512" s="228" t="s">
        <v>901</v>
      </c>
      <c r="F512" s="229" t="s">
        <v>902</v>
      </c>
      <c r="G512" s="230" t="s">
        <v>473</v>
      </c>
      <c r="H512" s="231">
        <v>2812</v>
      </c>
      <c r="I512" s="232"/>
      <c r="J512" s="233">
        <f>ROUND(I512*H512,2)</f>
        <v>0</v>
      </c>
      <c r="K512" s="229" t="s">
        <v>1</v>
      </c>
      <c r="L512" s="45"/>
      <c r="M512" s="234" t="s">
        <v>1</v>
      </c>
      <c r="N512" s="235" t="s">
        <v>41</v>
      </c>
      <c r="O512" s="92"/>
      <c r="P512" s="236">
        <f>O512*H512</f>
        <v>0</v>
      </c>
      <c r="Q512" s="236">
        <v>0.013860000000000001</v>
      </c>
      <c r="R512" s="236">
        <f>Q512*H512</f>
        <v>38.974319999999999</v>
      </c>
      <c r="S512" s="236">
        <v>0</v>
      </c>
      <c r="T512" s="237">
        <f>S512*H512</f>
        <v>0</v>
      </c>
      <c r="U512" s="39"/>
      <c r="V512" s="39"/>
      <c r="W512" s="39"/>
      <c r="X512" s="39"/>
      <c r="Y512" s="39"/>
      <c r="Z512" s="39"/>
      <c r="AA512" s="39"/>
      <c r="AB512" s="39"/>
      <c r="AC512" s="39"/>
      <c r="AD512" s="39"/>
      <c r="AE512" s="39"/>
      <c r="AR512" s="238" t="s">
        <v>360</v>
      </c>
      <c r="AT512" s="238" t="s">
        <v>343</v>
      </c>
      <c r="AU512" s="238" t="s">
        <v>85</v>
      </c>
      <c r="AY512" s="18" t="s">
        <v>342</v>
      </c>
      <c r="BE512" s="239">
        <f>IF(N512="základní",J512,0)</f>
        <v>0</v>
      </c>
      <c r="BF512" s="239">
        <f>IF(N512="snížená",J512,0)</f>
        <v>0</v>
      </c>
      <c r="BG512" s="239">
        <f>IF(N512="zákl. přenesená",J512,0)</f>
        <v>0</v>
      </c>
      <c r="BH512" s="239">
        <f>IF(N512="sníž. přenesená",J512,0)</f>
        <v>0</v>
      </c>
      <c r="BI512" s="239">
        <f>IF(N512="nulová",J512,0)</f>
        <v>0</v>
      </c>
      <c r="BJ512" s="18" t="s">
        <v>83</v>
      </c>
      <c r="BK512" s="239">
        <f>ROUND(I512*H512,2)</f>
        <v>0</v>
      </c>
      <c r="BL512" s="18" t="s">
        <v>360</v>
      </c>
      <c r="BM512" s="238" t="s">
        <v>903</v>
      </c>
    </row>
    <row r="513" s="2" customFormat="1">
      <c r="A513" s="39"/>
      <c r="B513" s="40"/>
      <c r="C513" s="41"/>
      <c r="D513" s="240" t="s">
        <v>349</v>
      </c>
      <c r="E513" s="41"/>
      <c r="F513" s="241" t="s">
        <v>902</v>
      </c>
      <c r="G513" s="41"/>
      <c r="H513" s="41"/>
      <c r="I513" s="242"/>
      <c r="J513" s="41"/>
      <c r="K513" s="41"/>
      <c r="L513" s="45"/>
      <c r="M513" s="243"/>
      <c r="N513" s="244"/>
      <c r="O513" s="92"/>
      <c r="P513" s="92"/>
      <c r="Q513" s="92"/>
      <c r="R513" s="92"/>
      <c r="S513" s="92"/>
      <c r="T513" s="93"/>
      <c r="U513" s="39"/>
      <c r="V513" s="39"/>
      <c r="W513" s="39"/>
      <c r="X513" s="39"/>
      <c r="Y513" s="39"/>
      <c r="Z513" s="39"/>
      <c r="AA513" s="39"/>
      <c r="AB513" s="39"/>
      <c r="AC513" s="39"/>
      <c r="AD513" s="39"/>
      <c r="AE513" s="39"/>
      <c r="AT513" s="18" t="s">
        <v>349</v>
      </c>
      <c r="AU513" s="18" t="s">
        <v>85</v>
      </c>
    </row>
    <row r="514" s="13" customFormat="1">
      <c r="A514" s="13"/>
      <c r="B514" s="252"/>
      <c r="C514" s="253"/>
      <c r="D514" s="240" t="s">
        <v>446</v>
      </c>
      <c r="E514" s="254" t="s">
        <v>1</v>
      </c>
      <c r="F514" s="255" t="s">
        <v>904</v>
      </c>
      <c r="G514" s="253"/>
      <c r="H514" s="256">
        <v>2812</v>
      </c>
      <c r="I514" s="257"/>
      <c r="J514" s="253"/>
      <c r="K514" s="253"/>
      <c r="L514" s="258"/>
      <c r="M514" s="259"/>
      <c r="N514" s="260"/>
      <c r="O514" s="260"/>
      <c r="P514" s="260"/>
      <c r="Q514" s="260"/>
      <c r="R514" s="260"/>
      <c r="S514" s="260"/>
      <c r="T514" s="261"/>
      <c r="U514" s="13"/>
      <c r="V514" s="13"/>
      <c r="W514" s="13"/>
      <c r="X514" s="13"/>
      <c r="Y514" s="13"/>
      <c r="Z514" s="13"/>
      <c r="AA514" s="13"/>
      <c r="AB514" s="13"/>
      <c r="AC514" s="13"/>
      <c r="AD514" s="13"/>
      <c r="AE514" s="13"/>
      <c r="AT514" s="262" t="s">
        <v>446</v>
      </c>
      <c r="AU514" s="262" t="s">
        <v>85</v>
      </c>
      <c r="AV514" s="13" t="s">
        <v>85</v>
      </c>
      <c r="AW514" s="13" t="s">
        <v>32</v>
      </c>
      <c r="AX514" s="13" t="s">
        <v>83</v>
      </c>
      <c r="AY514" s="262" t="s">
        <v>342</v>
      </c>
    </row>
    <row r="515" s="2" customFormat="1" ht="21.75" customHeight="1">
      <c r="A515" s="39"/>
      <c r="B515" s="40"/>
      <c r="C515" s="227" t="s">
        <v>905</v>
      </c>
      <c r="D515" s="227" t="s">
        <v>343</v>
      </c>
      <c r="E515" s="228" t="s">
        <v>906</v>
      </c>
      <c r="F515" s="229" t="s">
        <v>907</v>
      </c>
      <c r="G515" s="230" t="s">
        <v>543</v>
      </c>
      <c r="H515" s="231">
        <v>347</v>
      </c>
      <c r="I515" s="232"/>
      <c r="J515" s="233">
        <f>ROUND(I515*H515,2)</f>
        <v>0</v>
      </c>
      <c r="K515" s="229" t="s">
        <v>443</v>
      </c>
      <c r="L515" s="45"/>
      <c r="M515" s="234" t="s">
        <v>1</v>
      </c>
      <c r="N515" s="235" t="s">
        <v>41</v>
      </c>
      <c r="O515" s="92"/>
      <c r="P515" s="236">
        <f>O515*H515</f>
        <v>0</v>
      </c>
      <c r="Q515" s="236">
        <v>0.00060999999999999997</v>
      </c>
      <c r="R515" s="236">
        <f>Q515*H515</f>
        <v>0.21167</v>
      </c>
      <c r="S515" s="236">
        <v>0</v>
      </c>
      <c r="T515" s="237">
        <f>S515*H515</f>
        <v>0</v>
      </c>
      <c r="U515" s="39"/>
      <c r="V515" s="39"/>
      <c r="W515" s="39"/>
      <c r="X515" s="39"/>
      <c r="Y515" s="39"/>
      <c r="Z515" s="39"/>
      <c r="AA515" s="39"/>
      <c r="AB515" s="39"/>
      <c r="AC515" s="39"/>
      <c r="AD515" s="39"/>
      <c r="AE515" s="39"/>
      <c r="AR515" s="238" t="s">
        <v>360</v>
      </c>
      <c r="AT515" s="238" t="s">
        <v>343</v>
      </c>
      <c r="AU515" s="238" t="s">
        <v>85</v>
      </c>
      <c r="AY515" s="18" t="s">
        <v>342</v>
      </c>
      <c r="BE515" s="239">
        <f>IF(N515="základní",J515,0)</f>
        <v>0</v>
      </c>
      <c r="BF515" s="239">
        <f>IF(N515="snížená",J515,0)</f>
        <v>0</v>
      </c>
      <c r="BG515" s="239">
        <f>IF(N515="zákl. přenesená",J515,0)</f>
        <v>0</v>
      </c>
      <c r="BH515" s="239">
        <f>IF(N515="sníž. přenesená",J515,0)</f>
        <v>0</v>
      </c>
      <c r="BI515" s="239">
        <f>IF(N515="nulová",J515,0)</f>
        <v>0</v>
      </c>
      <c r="BJ515" s="18" t="s">
        <v>83</v>
      </c>
      <c r="BK515" s="239">
        <f>ROUND(I515*H515,2)</f>
        <v>0</v>
      </c>
      <c r="BL515" s="18" t="s">
        <v>360</v>
      </c>
      <c r="BM515" s="238" t="s">
        <v>908</v>
      </c>
    </row>
    <row r="516" s="2" customFormat="1">
      <c r="A516" s="39"/>
      <c r="B516" s="40"/>
      <c r="C516" s="41"/>
      <c r="D516" s="240" t="s">
        <v>349</v>
      </c>
      <c r="E516" s="41"/>
      <c r="F516" s="241" t="s">
        <v>909</v>
      </c>
      <c r="G516" s="41"/>
      <c r="H516" s="41"/>
      <c r="I516" s="242"/>
      <c r="J516" s="41"/>
      <c r="K516" s="41"/>
      <c r="L516" s="45"/>
      <c r="M516" s="243"/>
      <c r="N516" s="244"/>
      <c r="O516" s="92"/>
      <c r="P516" s="92"/>
      <c r="Q516" s="92"/>
      <c r="R516" s="92"/>
      <c r="S516" s="92"/>
      <c r="T516" s="93"/>
      <c r="U516" s="39"/>
      <c r="V516" s="39"/>
      <c r="W516" s="39"/>
      <c r="X516" s="39"/>
      <c r="Y516" s="39"/>
      <c r="Z516" s="39"/>
      <c r="AA516" s="39"/>
      <c r="AB516" s="39"/>
      <c r="AC516" s="39"/>
      <c r="AD516" s="39"/>
      <c r="AE516" s="39"/>
      <c r="AT516" s="18" t="s">
        <v>349</v>
      </c>
      <c r="AU516" s="18" t="s">
        <v>85</v>
      </c>
    </row>
    <row r="517" s="13" customFormat="1">
      <c r="A517" s="13"/>
      <c r="B517" s="252"/>
      <c r="C517" s="253"/>
      <c r="D517" s="240" t="s">
        <v>446</v>
      </c>
      <c r="E517" s="254" t="s">
        <v>1</v>
      </c>
      <c r="F517" s="255" t="s">
        <v>910</v>
      </c>
      <c r="G517" s="253"/>
      <c r="H517" s="256">
        <v>347</v>
      </c>
      <c r="I517" s="257"/>
      <c r="J517" s="253"/>
      <c r="K517" s="253"/>
      <c r="L517" s="258"/>
      <c r="M517" s="259"/>
      <c r="N517" s="260"/>
      <c r="O517" s="260"/>
      <c r="P517" s="260"/>
      <c r="Q517" s="260"/>
      <c r="R517" s="260"/>
      <c r="S517" s="260"/>
      <c r="T517" s="261"/>
      <c r="U517" s="13"/>
      <c r="V517" s="13"/>
      <c r="W517" s="13"/>
      <c r="X517" s="13"/>
      <c r="Y517" s="13"/>
      <c r="Z517" s="13"/>
      <c r="AA517" s="13"/>
      <c r="AB517" s="13"/>
      <c r="AC517" s="13"/>
      <c r="AD517" s="13"/>
      <c r="AE517" s="13"/>
      <c r="AT517" s="262" t="s">
        <v>446</v>
      </c>
      <c r="AU517" s="262" t="s">
        <v>85</v>
      </c>
      <c r="AV517" s="13" t="s">
        <v>85</v>
      </c>
      <c r="AW517" s="13" t="s">
        <v>32</v>
      </c>
      <c r="AX517" s="13" t="s">
        <v>83</v>
      </c>
      <c r="AY517" s="262" t="s">
        <v>342</v>
      </c>
    </row>
    <row r="518" s="2" customFormat="1" ht="16.5" customHeight="1">
      <c r="A518" s="39"/>
      <c r="B518" s="40"/>
      <c r="C518" s="227" t="s">
        <v>911</v>
      </c>
      <c r="D518" s="227" t="s">
        <v>343</v>
      </c>
      <c r="E518" s="228" t="s">
        <v>912</v>
      </c>
      <c r="F518" s="229" t="s">
        <v>913</v>
      </c>
      <c r="G518" s="230" t="s">
        <v>543</v>
      </c>
      <c r="H518" s="231">
        <v>84</v>
      </c>
      <c r="I518" s="232"/>
      <c r="J518" s="233">
        <f>ROUND(I518*H518,2)</f>
        <v>0</v>
      </c>
      <c r="K518" s="229" t="s">
        <v>443</v>
      </c>
      <c r="L518" s="45"/>
      <c r="M518" s="234" t="s">
        <v>1</v>
      </c>
      <c r="N518" s="235" t="s">
        <v>41</v>
      </c>
      <c r="O518" s="92"/>
      <c r="P518" s="236">
        <f>O518*H518</f>
        <v>0</v>
      </c>
      <c r="Q518" s="236">
        <v>0</v>
      </c>
      <c r="R518" s="236">
        <f>Q518*H518</f>
        <v>0</v>
      </c>
      <c r="S518" s="236">
        <v>0</v>
      </c>
      <c r="T518" s="237">
        <f>S518*H518</f>
        <v>0</v>
      </c>
      <c r="U518" s="39"/>
      <c r="V518" s="39"/>
      <c r="W518" s="39"/>
      <c r="X518" s="39"/>
      <c r="Y518" s="39"/>
      <c r="Z518" s="39"/>
      <c r="AA518" s="39"/>
      <c r="AB518" s="39"/>
      <c r="AC518" s="39"/>
      <c r="AD518" s="39"/>
      <c r="AE518" s="39"/>
      <c r="AR518" s="238" t="s">
        <v>360</v>
      </c>
      <c r="AT518" s="238" t="s">
        <v>343</v>
      </c>
      <c r="AU518" s="238" t="s">
        <v>85</v>
      </c>
      <c r="AY518" s="18" t="s">
        <v>342</v>
      </c>
      <c r="BE518" s="239">
        <f>IF(N518="základní",J518,0)</f>
        <v>0</v>
      </c>
      <c r="BF518" s="239">
        <f>IF(N518="snížená",J518,0)</f>
        <v>0</v>
      </c>
      <c r="BG518" s="239">
        <f>IF(N518="zákl. přenesená",J518,0)</f>
        <v>0</v>
      </c>
      <c r="BH518" s="239">
        <f>IF(N518="sníž. přenesená",J518,0)</f>
        <v>0</v>
      </c>
      <c r="BI518" s="239">
        <f>IF(N518="nulová",J518,0)</f>
        <v>0</v>
      </c>
      <c r="BJ518" s="18" t="s">
        <v>83</v>
      </c>
      <c r="BK518" s="239">
        <f>ROUND(I518*H518,2)</f>
        <v>0</v>
      </c>
      <c r="BL518" s="18" t="s">
        <v>360</v>
      </c>
      <c r="BM518" s="238" t="s">
        <v>914</v>
      </c>
    </row>
    <row r="519" s="2" customFormat="1">
      <c r="A519" s="39"/>
      <c r="B519" s="40"/>
      <c r="C519" s="41"/>
      <c r="D519" s="240" t="s">
        <v>349</v>
      </c>
      <c r="E519" s="41"/>
      <c r="F519" s="241" t="s">
        <v>915</v>
      </c>
      <c r="G519" s="41"/>
      <c r="H519" s="41"/>
      <c r="I519" s="242"/>
      <c r="J519" s="41"/>
      <c r="K519" s="41"/>
      <c r="L519" s="45"/>
      <c r="M519" s="243"/>
      <c r="N519" s="244"/>
      <c r="O519" s="92"/>
      <c r="P519" s="92"/>
      <c r="Q519" s="92"/>
      <c r="R519" s="92"/>
      <c r="S519" s="92"/>
      <c r="T519" s="93"/>
      <c r="U519" s="39"/>
      <c r="V519" s="39"/>
      <c r="W519" s="39"/>
      <c r="X519" s="39"/>
      <c r="Y519" s="39"/>
      <c r="Z519" s="39"/>
      <c r="AA519" s="39"/>
      <c r="AB519" s="39"/>
      <c r="AC519" s="39"/>
      <c r="AD519" s="39"/>
      <c r="AE519" s="39"/>
      <c r="AT519" s="18" t="s">
        <v>349</v>
      </c>
      <c r="AU519" s="18" t="s">
        <v>85</v>
      </c>
    </row>
    <row r="520" s="13" customFormat="1">
      <c r="A520" s="13"/>
      <c r="B520" s="252"/>
      <c r="C520" s="253"/>
      <c r="D520" s="240" t="s">
        <v>446</v>
      </c>
      <c r="E520" s="254" t="s">
        <v>1</v>
      </c>
      <c r="F520" s="255" t="s">
        <v>916</v>
      </c>
      <c r="G520" s="253"/>
      <c r="H520" s="256">
        <v>84</v>
      </c>
      <c r="I520" s="257"/>
      <c r="J520" s="253"/>
      <c r="K520" s="253"/>
      <c r="L520" s="258"/>
      <c r="M520" s="259"/>
      <c r="N520" s="260"/>
      <c r="O520" s="260"/>
      <c r="P520" s="260"/>
      <c r="Q520" s="260"/>
      <c r="R520" s="260"/>
      <c r="S520" s="260"/>
      <c r="T520" s="261"/>
      <c r="U520" s="13"/>
      <c r="V520" s="13"/>
      <c r="W520" s="13"/>
      <c r="X520" s="13"/>
      <c r="Y520" s="13"/>
      <c r="Z520" s="13"/>
      <c r="AA520" s="13"/>
      <c r="AB520" s="13"/>
      <c r="AC520" s="13"/>
      <c r="AD520" s="13"/>
      <c r="AE520" s="13"/>
      <c r="AT520" s="262" t="s">
        <v>446</v>
      </c>
      <c r="AU520" s="262" t="s">
        <v>85</v>
      </c>
      <c r="AV520" s="13" t="s">
        <v>85</v>
      </c>
      <c r="AW520" s="13" t="s">
        <v>32</v>
      </c>
      <c r="AX520" s="13" t="s">
        <v>83</v>
      </c>
      <c r="AY520" s="262" t="s">
        <v>342</v>
      </c>
    </row>
    <row r="521" s="2" customFormat="1" ht="16.5" customHeight="1">
      <c r="A521" s="39"/>
      <c r="B521" s="40"/>
      <c r="C521" s="227" t="s">
        <v>917</v>
      </c>
      <c r="D521" s="227" t="s">
        <v>343</v>
      </c>
      <c r="E521" s="228" t="s">
        <v>918</v>
      </c>
      <c r="F521" s="229" t="s">
        <v>919</v>
      </c>
      <c r="G521" s="230" t="s">
        <v>473</v>
      </c>
      <c r="H521" s="231">
        <v>6691</v>
      </c>
      <c r="I521" s="232"/>
      <c r="J521" s="233">
        <f>ROUND(I521*H521,2)</f>
        <v>0</v>
      </c>
      <c r="K521" s="229" t="s">
        <v>443</v>
      </c>
      <c r="L521" s="45"/>
      <c r="M521" s="234" t="s">
        <v>1</v>
      </c>
      <c r="N521" s="235" t="s">
        <v>41</v>
      </c>
      <c r="O521" s="92"/>
      <c r="P521" s="236">
        <f>O521*H521</f>
        <v>0</v>
      </c>
      <c r="Q521" s="236">
        <v>0</v>
      </c>
      <c r="R521" s="236">
        <f>Q521*H521</f>
        <v>0</v>
      </c>
      <c r="S521" s="236">
        <v>0.01</v>
      </c>
      <c r="T521" s="237">
        <f>S521*H521</f>
        <v>66.909999999999997</v>
      </c>
      <c r="U521" s="39"/>
      <c r="V521" s="39"/>
      <c r="W521" s="39"/>
      <c r="X521" s="39"/>
      <c r="Y521" s="39"/>
      <c r="Z521" s="39"/>
      <c r="AA521" s="39"/>
      <c r="AB521" s="39"/>
      <c r="AC521" s="39"/>
      <c r="AD521" s="39"/>
      <c r="AE521" s="39"/>
      <c r="AR521" s="238" t="s">
        <v>360</v>
      </c>
      <c r="AT521" s="238" t="s">
        <v>343</v>
      </c>
      <c r="AU521" s="238" t="s">
        <v>85</v>
      </c>
      <c r="AY521" s="18" t="s">
        <v>342</v>
      </c>
      <c r="BE521" s="239">
        <f>IF(N521="základní",J521,0)</f>
        <v>0</v>
      </c>
      <c r="BF521" s="239">
        <f>IF(N521="snížená",J521,0)</f>
        <v>0</v>
      </c>
      <c r="BG521" s="239">
        <f>IF(N521="zákl. přenesená",J521,0)</f>
        <v>0</v>
      </c>
      <c r="BH521" s="239">
        <f>IF(N521="sníž. přenesená",J521,0)</f>
        <v>0</v>
      </c>
      <c r="BI521" s="239">
        <f>IF(N521="nulová",J521,0)</f>
        <v>0</v>
      </c>
      <c r="BJ521" s="18" t="s">
        <v>83</v>
      </c>
      <c r="BK521" s="239">
        <f>ROUND(I521*H521,2)</f>
        <v>0</v>
      </c>
      <c r="BL521" s="18" t="s">
        <v>360</v>
      </c>
      <c r="BM521" s="238" t="s">
        <v>920</v>
      </c>
    </row>
    <row r="522" s="2" customFormat="1">
      <c r="A522" s="39"/>
      <c r="B522" s="40"/>
      <c r="C522" s="41"/>
      <c r="D522" s="240" t="s">
        <v>349</v>
      </c>
      <c r="E522" s="41"/>
      <c r="F522" s="241" t="s">
        <v>921</v>
      </c>
      <c r="G522" s="41"/>
      <c r="H522" s="41"/>
      <c r="I522" s="242"/>
      <c r="J522" s="41"/>
      <c r="K522" s="41"/>
      <c r="L522" s="45"/>
      <c r="M522" s="243"/>
      <c r="N522" s="244"/>
      <c r="O522" s="92"/>
      <c r="P522" s="92"/>
      <c r="Q522" s="92"/>
      <c r="R522" s="92"/>
      <c r="S522" s="92"/>
      <c r="T522" s="93"/>
      <c r="U522" s="39"/>
      <c r="V522" s="39"/>
      <c r="W522" s="39"/>
      <c r="X522" s="39"/>
      <c r="Y522" s="39"/>
      <c r="Z522" s="39"/>
      <c r="AA522" s="39"/>
      <c r="AB522" s="39"/>
      <c r="AC522" s="39"/>
      <c r="AD522" s="39"/>
      <c r="AE522" s="39"/>
      <c r="AT522" s="18" t="s">
        <v>349</v>
      </c>
      <c r="AU522" s="18" t="s">
        <v>85</v>
      </c>
    </row>
    <row r="523" s="13" customFormat="1">
      <c r="A523" s="13"/>
      <c r="B523" s="252"/>
      <c r="C523" s="253"/>
      <c r="D523" s="240" t="s">
        <v>446</v>
      </c>
      <c r="E523" s="254" t="s">
        <v>1</v>
      </c>
      <c r="F523" s="255" t="s">
        <v>922</v>
      </c>
      <c r="G523" s="253"/>
      <c r="H523" s="256">
        <v>6691</v>
      </c>
      <c r="I523" s="257"/>
      <c r="J523" s="253"/>
      <c r="K523" s="253"/>
      <c r="L523" s="258"/>
      <c r="M523" s="259"/>
      <c r="N523" s="260"/>
      <c r="O523" s="260"/>
      <c r="P523" s="260"/>
      <c r="Q523" s="260"/>
      <c r="R523" s="260"/>
      <c r="S523" s="260"/>
      <c r="T523" s="261"/>
      <c r="U523" s="13"/>
      <c r="V523" s="13"/>
      <c r="W523" s="13"/>
      <c r="X523" s="13"/>
      <c r="Y523" s="13"/>
      <c r="Z523" s="13"/>
      <c r="AA523" s="13"/>
      <c r="AB523" s="13"/>
      <c r="AC523" s="13"/>
      <c r="AD523" s="13"/>
      <c r="AE523" s="13"/>
      <c r="AT523" s="262" t="s">
        <v>446</v>
      </c>
      <c r="AU523" s="262" t="s">
        <v>85</v>
      </c>
      <c r="AV523" s="13" t="s">
        <v>85</v>
      </c>
      <c r="AW523" s="13" t="s">
        <v>32</v>
      </c>
      <c r="AX523" s="13" t="s">
        <v>83</v>
      </c>
      <c r="AY523" s="262" t="s">
        <v>342</v>
      </c>
    </row>
    <row r="524" s="2" customFormat="1" ht="16.5" customHeight="1">
      <c r="A524" s="39"/>
      <c r="B524" s="40"/>
      <c r="C524" s="227" t="s">
        <v>923</v>
      </c>
      <c r="D524" s="227" t="s">
        <v>343</v>
      </c>
      <c r="E524" s="228" t="s">
        <v>924</v>
      </c>
      <c r="F524" s="229" t="s">
        <v>925</v>
      </c>
      <c r="G524" s="230" t="s">
        <v>543</v>
      </c>
      <c r="H524" s="231">
        <v>95</v>
      </c>
      <c r="I524" s="232"/>
      <c r="J524" s="233">
        <f>ROUND(I524*H524,2)</f>
        <v>0</v>
      </c>
      <c r="K524" s="229" t="s">
        <v>443</v>
      </c>
      <c r="L524" s="45"/>
      <c r="M524" s="234" t="s">
        <v>1</v>
      </c>
      <c r="N524" s="235" t="s">
        <v>41</v>
      </c>
      <c r="O524" s="92"/>
      <c r="P524" s="236">
        <f>O524*H524</f>
        <v>0</v>
      </c>
      <c r="Q524" s="236">
        <v>0</v>
      </c>
      <c r="R524" s="236">
        <f>Q524*H524</f>
        <v>0</v>
      </c>
      <c r="S524" s="236">
        <v>0</v>
      </c>
      <c r="T524" s="237">
        <f>S524*H524</f>
        <v>0</v>
      </c>
      <c r="U524" s="39"/>
      <c r="V524" s="39"/>
      <c r="W524" s="39"/>
      <c r="X524" s="39"/>
      <c r="Y524" s="39"/>
      <c r="Z524" s="39"/>
      <c r="AA524" s="39"/>
      <c r="AB524" s="39"/>
      <c r="AC524" s="39"/>
      <c r="AD524" s="39"/>
      <c r="AE524" s="39"/>
      <c r="AR524" s="238" t="s">
        <v>360</v>
      </c>
      <c r="AT524" s="238" t="s">
        <v>343</v>
      </c>
      <c r="AU524" s="238" t="s">
        <v>85</v>
      </c>
      <c r="AY524" s="18" t="s">
        <v>342</v>
      </c>
      <c r="BE524" s="239">
        <f>IF(N524="základní",J524,0)</f>
        <v>0</v>
      </c>
      <c r="BF524" s="239">
        <f>IF(N524="snížená",J524,0)</f>
        <v>0</v>
      </c>
      <c r="BG524" s="239">
        <f>IF(N524="zákl. přenesená",J524,0)</f>
        <v>0</v>
      </c>
      <c r="BH524" s="239">
        <f>IF(N524="sníž. přenesená",J524,0)</f>
        <v>0</v>
      </c>
      <c r="BI524" s="239">
        <f>IF(N524="nulová",J524,0)</f>
        <v>0</v>
      </c>
      <c r="BJ524" s="18" t="s">
        <v>83</v>
      </c>
      <c r="BK524" s="239">
        <f>ROUND(I524*H524,2)</f>
        <v>0</v>
      </c>
      <c r="BL524" s="18" t="s">
        <v>360</v>
      </c>
      <c r="BM524" s="238" t="s">
        <v>926</v>
      </c>
    </row>
    <row r="525" s="2" customFormat="1">
      <c r="A525" s="39"/>
      <c r="B525" s="40"/>
      <c r="C525" s="41"/>
      <c r="D525" s="240" t="s">
        <v>349</v>
      </c>
      <c r="E525" s="41"/>
      <c r="F525" s="241" t="s">
        <v>927</v>
      </c>
      <c r="G525" s="41"/>
      <c r="H525" s="41"/>
      <c r="I525" s="242"/>
      <c r="J525" s="41"/>
      <c r="K525" s="41"/>
      <c r="L525" s="45"/>
      <c r="M525" s="243"/>
      <c r="N525" s="244"/>
      <c r="O525" s="92"/>
      <c r="P525" s="92"/>
      <c r="Q525" s="92"/>
      <c r="R525" s="92"/>
      <c r="S525" s="92"/>
      <c r="T525" s="93"/>
      <c r="U525" s="39"/>
      <c r="V525" s="39"/>
      <c r="W525" s="39"/>
      <c r="X525" s="39"/>
      <c r="Y525" s="39"/>
      <c r="Z525" s="39"/>
      <c r="AA525" s="39"/>
      <c r="AB525" s="39"/>
      <c r="AC525" s="39"/>
      <c r="AD525" s="39"/>
      <c r="AE525" s="39"/>
      <c r="AT525" s="18" t="s">
        <v>349</v>
      </c>
      <c r="AU525" s="18" t="s">
        <v>85</v>
      </c>
    </row>
    <row r="526" s="13" customFormat="1">
      <c r="A526" s="13"/>
      <c r="B526" s="252"/>
      <c r="C526" s="253"/>
      <c r="D526" s="240" t="s">
        <v>446</v>
      </c>
      <c r="E526" s="254" t="s">
        <v>1</v>
      </c>
      <c r="F526" s="255" t="s">
        <v>928</v>
      </c>
      <c r="G526" s="253"/>
      <c r="H526" s="256">
        <v>95</v>
      </c>
      <c r="I526" s="257"/>
      <c r="J526" s="253"/>
      <c r="K526" s="253"/>
      <c r="L526" s="258"/>
      <c r="M526" s="259"/>
      <c r="N526" s="260"/>
      <c r="O526" s="260"/>
      <c r="P526" s="260"/>
      <c r="Q526" s="260"/>
      <c r="R526" s="260"/>
      <c r="S526" s="260"/>
      <c r="T526" s="261"/>
      <c r="U526" s="13"/>
      <c r="V526" s="13"/>
      <c r="W526" s="13"/>
      <c r="X526" s="13"/>
      <c r="Y526" s="13"/>
      <c r="Z526" s="13"/>
      <c r="AA526" s="13"/>
      <c r="AB526" s="13"/>
      <c r="AC526" s="13"/>
      <c r="AD526" s="13"/>
      <c r="AE526" s="13"/>
      <c r="AT526" s="262" t="s">
        <v>446</v>
      </c>
      <c r="AU526" s="262" t="s">
        <v>85</v>
      </c>
      <c r="AV526" s="13" t="s">
        <v>85</v>
      </c>
      <c r="AW526" s="13" t="s">
        <v>32</v>
      </c>
      <c r="AX526" s="13" t="s">
        <v>83</v>
      </c>
      <c r="AY526" s="262" t="s">
        <v>342</v>
      </c>
    </row>
    <row r="527" s="2" customFormat="1" ht="16.5" customHeight="1">
      <c r="A527" s="39"/>
      <c r="B527" s="40"/>
      <c r="C527" s="227" t="s">
        <v>929</v>
      </c>
      <c r="D527" s="227" t="s">
        <v>343</v>
      </c>
      <c r="E527" s="228" t="s">
        <v>930</v>
      </c>
      <c r="F527" s="229" t="s">
        <v>931</v>
      </c>
      <c r="G527" s="230" t="s">
        <v>824</v>
      </c>
      <c r="H527" s="231">
        <v>9</v>
      </c>
      <c r="I527" s="232"/>
      <c r="J527" s="233">
        <f>ROUND(I527*H527,2)</f>
        <v>0</v>
      </c>
      <c r="K527" s="229" t="s">
        <v>1</v>
      </c>
      <c r="L527" s="45"/>
      <c r="M527" s="234" t="s">
        <v>1</v>
      </c>
      <c r="N527" s="235" t="s">
        <v>41</v>
      </c>
      <c r="O527" s="92"/>
      <c r="P527" s="236">
        <f>O527*H527</f>
        <v>0</v>
      </c>
      <c r="Q527" s="236">
        <v>0</v>
      </c>
      <c r="R527" s="236">
        <f>Q527*H527</f>
        <v>0</v>
      </c>
      <c r="S527" s="236">
        <v>0.29999999999999999</v>
      </c>
      <c r="T527" s="237">
        <f>S527*H527</f>
        <v>2.6999999999999997</v>
      </c>
      <c r="U527" s="39"/>
      <c r="V527" s="39"/>
      <c r="W527" s="39"/>
      <c r="X527" s="39"/>
      <c r="Y527" s="39"/>
      <c r="Z527" s="39"/>
      <c r="AA527" s="39"/>
      <c r="AB527" s="39"/>
      <c r="AC527" s="39"/>
      <c r="AD527" s="39"/>
      <c r="AE527" s="39"/>
      <c r="AR527" s="238" t="s">
        <v>360</v>
      </c>
      <c r="AT527" s="238" t="s">
        <v>343</v>
      </c>
      <c r="AU527" s="238" t="s">
        <v>85</v>
      </c>
      <c r="AY527" s="18" t="s">
        <v>342</v>
      </c>
      <c r="BE527" s="239">
        <f>IF(N527="základní",J527,0)</f>
        <v>0</v>
      </c>
      <c r="BF527" s="239">
        <f>IF(N527="snížená",J527,0)</f>
        <v>0</v>
      </c>
      <c r="BG527" s="239">
        <f>IF(N527="zákl. přenesená",J527,0)</f>
        <v>0</v>
      </c>
      <c r="BH527" s="239">
        <f>IF(N527="sníž. přenesená",J527,0)</f>
        <v>0</v>
      </c>
      <c r="BI527" s="239">
        <f>IF(N527="nulová",J527,0)</f>
        <v>0</v>
      </c>
      <c r="BJ527" s="18" t="s">
        <v>83</v>
      </c>
      <c r="BK527" s="239">
        <f>ROUND(I527*H527,2)</f>
        <v>0</v>
      </c>
      <c r="BL527" s="18" t="s">
        <v>360</v>
      </c>
      <c r="BM527" s="238" t="s">
        <v>932</v>
      </c>
    </row>
    <row r="528" s="2" customFormat="1">
      <c r="A528" s="39"/>
      <c r="B528" s="40"/>
      <c r="C528" s="41"/>
      <c r="D528" s="240" t="s">
        <v>349</v>
      </c>
      <c r="E528" s="41"/>
      <c r="F528" s="241" t="s">
        <v>933</v>
      </c>
      <c r="G528" s="41"/>
      <c r="H528" s="41"/>
      <c r="I528" s="242"/>
      <c r="J528" s="41"/>
      <c r="K528" s="41"/>
      <c r="L528" s="45"/>
      <c r="M528" s="243"/>
      <c r="N528" s="244"/>
      <c r="O528" s="92"/>
      <c r="P528" s="92"/>
      <c r="Q528" s="92"/>
      <c r="R528" s="92"/>
      <c r="S528" s="92"/>
      <c r="T528" s="93"/>
      <c r="U528" s="39"/>
      <c r="V528" s="39"/>
      <c r="W528" s="39"/>
      <c r="X528" s="39"/>
      <c r="Y528" s="39"/>
      <c r="Z528" s="39"/>
      <c r="AA528" s="39"/>
      <c r="AB528" s="39"/>
      <c r="AC528" s="39"/>
      <c r="AD528" s="39"/>
      <c r="AE528" s="39"/>
      <c r="AT528" s="18" t="s">
        <v>349</v>
      </c>
      <c r="AU528" s="18" t="s">
        <v>85</v>
      </c>
    </row>
    <row r="529" s="13" customFormat="1">
      <c r="A529" s="13"/>
      <c r="B529" s="252"/>
      <c r="C529" s="253"/>
      <c r="D529" s="240" t="s">
        <v>446</v>
      </c>
      <c r="E529" s="254" t="s">
        <v>1</v>
      </c>
      <c r="F529" s="255" t="s">
        <v>833</v>
      </c>
      <c r="G529" s="253"/>
      <c r="H529" s="256">
        <v>9</v>
      </c>
      <c r="I529" s="257"/>
      <c r="J529" s="253"/>
      <c r="K529" s="253"/>
      <c r="L529" s="258"/>
      <c r="M529" s="259"/>
      <c r="N529" s="260"/>
      <c r="O529" s="260"/>
      <c r="P529" s="260"/>
      <c r="Q529" s="260"/>
      <c r="R529" s="260"/>
      <c r="S529" s="260"/>
      <c r="T529" s="261"/>
      <c r="U529" s="13"/>
      <c r="V529" s="13"/>
      <c r="W529" s="13"/>
      <c r="X529" s="13"/>
      <c r="Y529" s="13"/>
      <c r="Z529" s="13"/>
      <c r="AA529" s="13"/>
      <c r="AB529" s="13"/>
      <c r="AC529" s="13"/>
      <c r="AD529" s="13"/>
      <c r="AE529" s="13"/>
      <c r="AT529" s="262" t="s">
        <v>446</v>
      </c>
      <c r="AU529" s="262" t="s">
        <v>85</v>
      </c>
      <c r="AV529" s="13" t="s">
        <v>85</v>
      </c>
      <c r="AW529" s="13" t="s">
        <v>32</v>
      </c>
      <c r="AX529" s="13" t="s">
        <v>83</v>
      </c>
      <c r="AY529" s="262" t="s">
        <v>342</v>
      </c>
    </row>
    <row r="530" s="2" customFormat="1" ht="16.5" customHeight="1">
      <c r="A530" s="39"/>
      <c r="B530" s="40"/>
      <c r="C530" s="227" t="s">
        <v>934</v>
      </c>
      <c r="D530" s="227" t="s">
        <v>343</v>
      </c>
      <c r="E530" s="228" t="s">
        <v>935</v>
      </c>
      <c r="F530" s="229" t="s">
        <v>936</v>
      </c>
      <c r="G530" s="230" t="s">
        <v>543</v>
      </c>
      <c r="H530" s="231">
        <v>25</v>
      </c>
      <c r="I530" s="232"/>
      <c r="J530" s="233">
        <f>ROUND(I530*H530,2)</f>
        <v>0</v>
      </c>
      <c r="K530" s="229" t="s">
        <v>443</v>
      </c>
      <c r="L530" s="45"/>
      <c r="M530" s="234" t="s">
        <v>1</v>
      </c>
      <c r="N530" s="235" t="s">
        <v>41</v>
      </c>
      <c r="O530" s="92"/>
      <c r="P530" s="236">
        <f>O530*H530</f>
        <v>0</v>
      </c>
      <c r="Q530" s="236">
        <v>0</v>
      </c>
      <c r="R530" s="236">
        <f>Q530*H530</f>
        <v>0</v>
      </c>
      <c r="S530" s="236">
        <v>0</v>
      </c>
      <c r="T530" s="237">
        <f>S530*H530</f>
        <v>0</v>
      </c>
      <c r="U530" s="39"/>
      <c r="V530" s="39"/>
      <c r="W530" s="39"/>
      <c r="X530" s="39"/>
      <c r="Y530" s="39"/>
      <c r="Z530" s="39"/>
      <c r="AA530" s="39"/>
      <c r="AB530" s="39"/>
      <c r="AC530" s="39"/>
      <c r="AD530" s="39"/>
      <c r="AE530" s="39"/>
      <c r="AR530" s="238" t="s">
        <v>360</v>
      </c>
      <c r="AT530" s="238" t="s">
        <v>343</v>
      </c>
      <c r="AU530" s="238" t="s">
        <v>85</v>
      </c>
      <c r="AY530" s="18" t="s">
        <v>342</v>
      </c>
      <c r="BE530" s="239">
        <f>IF(N530="základní",J530,0)</f>
        <v>0</v>
      </c>
      <c r="BF530" s="239">
        <f>IF(N530="snížená",J530,0)</f>
        <v>0</v>
      </c>
      <c r="BG530" s="239">
        <f>IF(N530="zákl. přenesená",J530,0)</f>
        <v>0</v>
      </c>
      <c r="BH530" s="239">
        <f>IF(N530="sníž. přenesená",J530,0)</f>
        <v>0</v>
      </c>
      <c r="BI530" s="239">
        <f>IF(N530="nulová",J530,0)</f>
        <v>0</v>
      </c>
      <c r="BJ530" s="18" t="s">
        <v>83</v>
      </c>
      <c r="BK530" s="239">
        <f>ROUND(I530*H530,2)</f>
        <v>0</v>
      </c>
      <c r="BL530" s="18" t="s">
        <v>360</v>
      </c>
      <c r="BM530" s="238" t="s">
        <v>937</v>
      </c>
    </row>
    <row r="531" s="2" customFormat="1">
      <c r="A531" s="39"/>
      <c r="B531" s="40"/>
      <c r="C531" s="41"/>
      <c r="D531" s="240" t="s">
        <v>349</v>
      </c>
      <c r="E531" s="41"/>
      <c r="F531" s="241" t="s">
        <v>938</v>
      </c>
      <c r="G531" s="41"/>
      <c r="H531" s="41"/>
      <c r="I531" s="242"/>
      <c r="J531" s="41"/>
      <c r="K531" s="41"/>
      <c r="L531" s="45"/>
      <c r="M531" s="243"/>
      <c r="N531" s="244"/>
      <c r="O531" s="92"/>
      <c r="P531" s="92"/>
      <c r="Q531" s="92"/>
      <c r="R531" s="92"/>
      <c r="S531" s="92"/>
      <c r="T531" s="93"/>
      <c r="U531" s="39"/>
      <c r="V531" s="39"/>
      <c r="W531" s="39"/>
      <c r="X531" s="39"/>
      <c r="Y531" s="39"/>
      <c r="Z531" s="39"/>
      <c r="AA531" s="39"/>
      <c r="AB531" s="39"/>
      <c r="AC531" s="39"/>
      <c r="AD531" s="39"/>
      <c r="AE531" s="39"/>
      <c r="AT531" s="18" t="s">
        <v>349</v>
      </c>
      <c r="AU531" s="18" t="s">
        <v>85</v>
      </c>
    </row>
    <row r="532" s="14" customFormat="1">
      <c r="A532" s="14"/>
      <c r="B532" s="263"/>
      <c r="C532" s="264"/>
      <c r="D532" s="240" t="s">
        <v>446</v>
      </c>
      <c r="E532" s="265" t="s">
        <v>1</v>
      </c>
      <c r="F532" s="266" t="s">
        <v>558</v>
      </c>
      <c r="G532" s="264"/>
      <c r="H532" s="265" t="s">
        <v>1</v>
      </c>
      <c r="I532" s="267"/>
      <c r="J532" s="264"/>
      <c r="K532" s="264"/>
      <c r="L532" s="268"/>
      <c r="M532" s="269"/>
      <c r="N532" s="270"/>
      <c r="O532" s="270"/>
      <c r="P532" s="270"/>
      <c r="Q532" s="270"/>
      <c r="R532" s="270"/>
      <c r="S532" s="270"/>
      <c r="T532" s="271"/>
      <c r="U532" s="14"/>
      <c r="V532" s="14"/>
      <c r="W532" s="14"/>
      <c r="X532" s="14"/>
      <c r="Y532" s="14"/>
      <c r="Z532" s="14"/>
      <c r="AA532" s="14"/>
      <c r="AB532" s="14"/>
      <c r="AC532" s="14"/>
      <c r="AD532" s="14"/>
      <c r="AE532" s="14"/>
      <c r="AT532" s="272" t="s">
        <v>446</v>
      </c>
      <c r="AU532" s="272" t="s">
        <v>85</v>
      </c>
      <c r="AV532" s="14" t="s">
        <v>83</v>
      </c>
      <c r="AW532" s="14" t="s">
        <v>32</v>
      </c>
      <c r="AX532" s="14" t="s">
        <v>76</v>
      </c>
      <c r="AY532" s="272" t="s">
        <v>342</v>
      </c>
    </row>
    <row r="533" s="13" customFormat="1">
      <c r="A533" s="13"/>
      <c r="B533" s="252"/>
      <c r="C533" s="253"/>
      <c r="D533" s="240" t="s">
        <v>446</v>
      </c>
      <c r="E533" s="254" t="s">
        <v>1</v>
      </c>
      <c r="F533" s="255" t="s">
        <v>559</v>
      </c>
      <c r="G533" s="253"/>
      <c r="H533" s="256">
        <v>25</v>
      </c>
      <c r="I533" s="257"/>
      <c r="J533" s="253"/>
      <c r="K533" s="253"/>
      <c r="L533" s="258"/>
      <c r="M533" s="259"/>
      <c r="N533" s="260"/>
      <c r="O533" s="260"/>
      <c r="P533" s="260"/>
      <c r="Q533" s="260"/>
      <c r="R533" s="260"/>
      <c r="S533" s="260"/>
      <c r="T533" s="261"/>
      <c r="U533" s="13"/>
      <c r="V533" s="13"/>
      <c r="W533" s="13"/>
      <c r="X533" s="13"/>
      <c r="Y533" s="13"/>
      <c r="Z533" s="13"/>
      <c r="AA533" s="13"/>
      <c r="AB533" s="13"/>
      <c r="AC533" s="13"/>
      <c r="AD533" s="13"/>
      <c r="AE533" s="13"/>
      <c r="AT533" s="262" t="s">
        <v>446</v>
      </c>
      <c r="AU533" s="262" t="s">
        <v>85</v>
      </c>
      <c r="AV533" s="13" t="s">
        <v>85</v>
      </c>
      <c r="AW533" s="13" t="s">
        <v>32</v>
      </c>
      <c r="AX533" s="13" t="s">
        <v>83</v>
      </c>
      <c r="AY533" s="262" t="s">
        <v>342</v>
      </c>
    </row>
    <row r="534" s="2" customFormat="1" ht="16.5" customHeight="1">
      <c r="A534" s="39"/>
      <c r="B534" s="40"/>
      <c r="C534" s="227" t="s">
        <v>939</v>
      </c>
      <c r="D534" s="227" t="s">
        <v>343</v>
      </c>
      <c r="E534" s="228" t="s">
        <v>940</v>
      </c>
      <c r="F534" s="229" t="s">
        <v>941</v>
      </c>
      <c r="G534" s="230" t="s">
        <v>543</v>
      </c>
      <c r="H534" s="231">
        <v>71</v>
      </c>
      <c r="I534" s="232"/>
      <c r="J534" s="233">
        <f>ROUND(I534*H534,2)</f>
        <v>0</v>
      </c>
      <c r="K534" s="229" t="s">
        <v>443</v>
      </c>
      <c r="L534" s="45"/>
      <c r="M534" s="234" t="s">
        <v>1</v>
      </c>
      <c r="N534" s="235" t="s">
        <v>41</v>
      </c>
      <c r="O534" s="92"/>
      <c r="P534" s="236">
        <f>O534*H534</f>
        <v>0</v>
      </c>
      <c r="Q534" s="236">
        <v>0</v>
      </c>
      <c r="R534" s="236">
        <f>Q534*H534</f>
        <v>0</v>
      </c>
      <c r="S534" s="236">
        <v>0</v>
      </c>
      <c r="T534" s="237">
        <f>S534*H534</f>
        <v>0</v>
      </c>
      <c r="U534" s="39"/>
      <c r="V534" s="39"/>
      <c r="W534" s="39"/>
      <c r="X534" s="39"/>
      <c r="Y534" s="39"/>
      <c r="Z534" s="39"/>
      <c r="AA534" s="39"/>
      <c r="AB534" s="39"/>
      <c r="AC534" s="39"/>
      <c r="AD534" s="39"/>
      <c r="AE534" s="39"/>
      <c r="AR534" s="238" t="s">
        <v>360</v>
      </c>
      <c r="AT534" s="238" t="s">
        <v>343</v>
      </c>
      <c r="AU534" s="238" t="s">
        <v>85</v>
      </c>
      <c r="AY534" s="18" t="s">
        <v>342</v>
      </c>
      <c r="BE534" s="239">
        <f>IF(N534="základní",J534,0)</f>
        <v>0</v>
      </c>
      <c r="BF534" s="239">
        <f>IF(N534="snížená",J534,0)</f>
        <v>0</v>
      </c>
      <c r="BG534" s="239">
        <f>IF(N534="zákl. přenesená",J534,0)</f>
        <v>0</v>
      </c>
      <c r="BH534" s="239">
        <f>IF(N534="sníž. přenesená",J534,0)</f>
        <v>0</v>
      </c>
      <c r="BI534" s="239">
        <f>IF(N534="nulová",J534,0)</f>
        <v>0</v>
      </c>
      <c r="BJ534" s="18" t="s">
        <v>83</v>
      </c>
      <c r="BK534" s="239">
        <f>ROUND(I534*H534,2)</f>
        <v>0</v>
      </c>
      <c r="BL534" s="18" t="s">
        <v>360</v>
      </c>
      <c r="BM534" s="238" t="s">
        <v>942</v>
      </c>
    </row>
    <row r="535" s="2" customFormat="1">
      <c r="A535" s="39"/>
      <c r="B535" s="40"/>
      <c r="C535" s="41"/>
      <c r="D535" s="240" t="s">
        <v>349</v>
      </c>
      <c r="E535" s="41"/>
      <c r="F535" s="241" t="s">
        <v>943</v>
      </c>
      <c r="G535" s="41"/>
      <c r="H535" s="41"/>
      <c r="I535" s="242"/>
      <c r="J535" s="41"/>
      <c r="K535" s="41"/>
      <c r="L535" s="45"/>
      <c r="M535" s="243"/>
      <c r="N535" s="244"/>
      <c r="O535" s="92"/>
      <c r="P535" s="92"/>
      <c r="Q535" s="92"/>
      <c r="R535" s="92"/>
      <c r="S535" s="92"/>
      <c r="T535" s="93"/>
      <c r="U535" s="39"/>
      <c r="V535" s="39"/>
      <c r="W535" s="39"/>
      <c r="X535" s="39"/>
      <c r="Y535" s="39"/>
      <c r="Z535" s="39"/>
      <c r="AA535" s="39"/>
      <c r="AB535" s="39"/>
      <c r="AC535" s="39"/>
      <c r="AD535" s="39"/>
      <c r="AE535" s="39"/>
      <c r="AT535" s="18" t="s">
        <v>349</v>
      </c>
      <c r="AU535" s="18" t="s">
        <v>85</v>
      </c>
    </row>
    <row r="536" s="14" customFormat="1">
      <c r="A536" s="14"/>
      <c r="B536" s="263"/>
      <c r="C536" s="264"/>
      <c r="D536" s="240" t="s">
        <v>446</v>
      </c>
      <c r="E536" s="265" t="s">
        <v>1</v>
      </c>
      <c r="F536" s="266" t="s">
        <v>551</v>
      </c>
      <c r="G536" s="264"/>
      <c r="H536" s="265" t="s">
        <v>1</v>
      </c>
      <c r="I536" s="267"/>
      <c r="J536" s="264"/>
      <c r="K536" s="264"/>
      <c r="L536" s="268"/>
      <c r="M536" s="269"/>
      <c r="N536" s="270"/>
      <c r="O536" s="270"/>
      <c r="P536" s="270"/>
      <c r="Q536" s="270"/>
      <c r="R536" s="270"/>
      <c r="S536" s="270"/>
      <c r="T536" s="271"/>
      <c r="U536" s="14"/>
      <c r="V536" s="14"/>
      <c r="W536" s="14"/>
      <c r="X536" s="14"/>
      <c r="Y536" s="14"/>
      <c r="Z536" s="14"/>
      <c r="AA536" s="14"/>
      <c r="AB536" s="14"/>
      <c r="AC536" s="14"/>
      <c r="AD536" s="14"/>
      <c r="AE536" s="14"/>
      <c r="AT536" s="272" t="s">
        <v>446</v>
      </c>
      <c r="AU536" s="272" t="s">
        <v>85</v>
      </c>
      <c r="AV536" s="14" t="s">
        <v>83</v>
      </c>
      <c r="AW536" s="14" t="s">
        <v>32</v>
      </c>
      <c r="AX536" s="14" t="s">
        <v>76</v>
      </c>
      <c r="AY536" s="272" t="s">
        <v>342</v>
      </c>
    </row>
    <row r="537" s="13" customFormat="1">
      <c r="A537" s="13"/>
      <c r="B537" s="252"/>
      <c r="C537" s="253"/>
      <c r="D537" s="240" t="s">
        <v>446</v>
      </c>
      <c r="E537" s="254" t="s">
        <v>1</v>
      </c>
      <c r="F537" s="255" t="s">
        <v>552</v>
      </c>
      <c r="G537" s="253"/>
      <c r="H537" s="256">
        <v>55</v>
      </c>
      <c r="I537" s="257"/>
      <c r="J537" s="253"/>
      <c r="K537" s="253"/>
      <c r="L537" s="258"/>
      <c r="M537" s="259"/>
      <c r="N537" s="260"/>
      <c r="O537" s="260"/>
      <c r="P537" s="260"/>
      <c r="Q537" s="260"/>
      <c r="R537" s="260"/>
      <c r="S537" s="260"/>
      <c r="T537" s="261"/>
      <c r="U537" s="13"/>
      <c r="V537" s="13"/>
      <c r="W537" s="13"/>
      <c r="X537" s="13"/>
      <c r="Y537" s="13"/>
      <c r="Z537" s="13"/>
      <c r="AA537" s="13"/>
      <c r="AB537" s="13"/>
      <c r="AC537" s="13"/>
      <c r="AD537" s="13"/>
      <c r="AE537" s="13"/>
      <c r="AT537" s="262" t="s">
        <v>446</v>
      </c>
      <c r="AU537" s="262" t="s">
        <v>85</v>
      </c>
      <c r="AV537" s="13" t="s">
        <v>85</v>
      </c>
      <c r="AW537" s="13" t="s">
        <v>32</v>
      </c>
      <c r="AX537" s="13" t="s">
        <v>76</v>
      </c>
      <c r="AY537" s="262" t="s">
        <v>342</v>
      </c>
    </row>
    <row r="538" s="13" customFormat="1">
      <c r="A538" s="13"/>
      <c r="B538" s="252"/>
      <c r="C538" s="253"/>
      <c r="D538" s="240" t="s">
        <v>446</v>
      </c>
      <c r="E538" s="254" t="s">
        <v>1</v>
      </c>
      <c r="F538" s="255" t="s">
        <v>553</v>
      </c>
      <c r="G538" s="253"/>
      <c r="H538" s="256">
        <v>16</v>
      </c>
      <c r="I538" s="257"/>
      <c r="J538" s="253"/>
      <c r="K538" s="253"/>
      <c r="L538" s="258"/>
      <c r="M538" s="259"/>
      <c r="N538" s="260"/>
      <c r="O538" s="260"/>
      <c r="P538" s="260"/>
      <c r="Q538" s="260"/>
      <c r="R538" s="260"/>
      <c r="S538" s="260"/>
      <c r="T538" s="261"/>
      <c r="U538" s="13"/>
      <c r="V538" s="13"/>
      <c r="W538" s="13"/>
      <c r="X538" s="13"/>
      <c r="Y538" s="13"/>
      <c r="Z538" s="13"/>
      <c r="AA538" s="13"/>
      <c r="AB538" s="13"/>
      <c r="AC538" s="13"/>
      <c r="AD538" s="13"/>
      <c r="AE538" s="13"/>
      <c r="AT538" s="262" t="s">
        <v>446</v>
      </c>
      <c r="AU538" s="262" t="s">
        <v>85</v>
      </c>
      <c r="AV538" s="13" t="s">
        <v>85</v>
      </c>
      <c r="AW538" s="13" t="s">
        <v>32</v>
      </c>
      <c r="AX538" s="13" t="s">
        <v>76</v>
      </c>
      <c r="AY538" s="262" t="s">
        <v>342</v>
      </c>
    </row>
    <row r="539" s="16" customFormat="1">
      <c r="A539" s="16"/>
      <c r="B539" s="284"/>
      <c r="C539" s="285"/>
      <c r="D539" s="240" t="s">
        <v>446</v>
      </c>
      <c r="E539" s="286" t="s">
        <v>1</v>
      </c>
      <c r="F539" s="287" t="s">
        <v>500</v>
      </c>
      <c r="G539" s="285"/>
      <c r="H539" s="288">
        <v>71</v>
      </c>
      <c r="I539" s="289"/>
      <c r="J539" s="285"/>
      <c r="K539" s="285"/>
      <c r="L539" s="290"/>
      <c r="M539" s="291"/>
      <c r="N539" s="292"/>
      <c r="O539" s="292"/>
      <c r="P539" s="292"/>
      <c r="Q539" s="292"/>
      <c r="R539" s="292"/>
      <c r="S539" s="292"/>
      <c r="T539" s="293"/>
      <c r="U539" s="16"/>
      <c r="V539" s="16"/>
      <c r="W539" s="16"/>
      <c r="X539" s="16"/>
      <c r="Y539" s="16"/>
      <c r="Z539" s="16"/>
      <c r="AA539" s="16"/>
      <c r="AB539" s="16"/>
      <c r="AC539" s="16"/>
      <c r="AD539" s="16"/>
      <c r="AE539" s="16"/>
      <c r="AT539" s="294" t="s">
        <v>446</v>
      </c>
      <c r="AU539" s="294" t="s">
        <v>85</v>
      </c>
      <c r="AV539" s="16" t="s">
        <v>360</v>
      </c>
      <c r="AW539" s="16" t="s">
        <v>32</v>
      </c>
      <c r="AX539" s="16" t="s">
        <v>83</v>
      </c>
      <c r="AY539" s="294" t="s">
        <v>342</v>
      </c>
    </row>
    <row r="540" s="2" customFormat="1" ht="16.5" customHeight="1">
      <c r="A540" s="39"/>
      <c r="B540" s="40"/>
      <c r="C540" s="227" t="s">
        <v>944</v>
      </c>
      <c r="D540" s="227" t="s">
        <v>343</v>
      </c>
      <c r="E540" s="228" t="s">
        <v>945</v>
      </c>
      <c r="F540" s="229" t="s">
        <v>946</v>
      </c>
      <c r="G540" s="230" t="s">
        <v>473</v>
      </c>
      <c r="H540" s="231">
        <v>76</v>
      </c>
      <c r="I540" s="232"/>
      <c r="J540" s="233">
        <f>ROUND(I540*H540,2)</f>
        <v>0</v>
      </c>
      <c r="K540" s="229" t="s">
        <v>443</v>
      </c>
      <c r="L540" s="45"/>
      <c r="M540" s="234" t="s">
        <v>1</v>
      </c>
      <c r="N540" s="235" t="s">
        <v>41</v>
      </c>
      <c r="O540" s="92"/>
      <c r="P540" s="236">
        <f>O540*H540</f>
        <v>0</v>
      </c>
      <c r="Q540" s="236">
        <v>0</v>
      </c>
      <c r="R540" s="236">
        <f>Q540*H540</f>
        <v>0</v>
      </c>
      <c r="S540" s="236">
        <v>0</v>
      </c>
      <c r="T540" s="237">
        <f>S540*H540</f>
        <v>0</v>
      </c>
      <c r="U540" s="39"/>
      <c r="V540" s="39"/>
      <c r="W540" s="39"/>
      <c r="X540" s="39"/>
      <c r="Y540" s="39"/>
      <c r="Z540" s="39"/>
      <c r="AA540" s="39"/>
      <c r="AB540" s="39"/>
      <c r="AC540" s="39"/>
      <c r="AD540" s="39"/>
      <c r="AE540" s="39"/>
      <c r="AR540" s="238" t="s">
        <v>360</v>
      </c>
      <c r="AT540" s="238" t="s">
        <v>343</v>
      </c>
      <c r="AU540" s="238" t="s">
        <v>85</v>
      </c>
      <c r="AY540" s="18" t="s">
        <v>342</v>
      </c>
      <c r="BE540" s="239">
        <f>IF(N540="základní",J540,0)</f>
        <v>0</v>
      </c>
      <c r="BF540" s="239">
        <f>IF(N540="snížená",J540,0)</f>
        <v>0</v>
      </c>
      <c r="BG540" s="239">
        <f>IF(N540="zákl. přenesená",J540,0)</f>
        <v>0</v>
      </c>
      <c r="BH540" s="239">
        <f>IF(N540="sníž. přenesená",J540,0)</f>
        <v>0</v>
      </c>
      <c r="BI540" s="239">
        <f>IF(N540="nulová",J540,0)</f>
        <v>0</v>
      </c>
      <c r="BJ540" s="18" t="s">
        <v>83</v>
      </c>
      <c r="BK540" s="239">
        <f>ROUND(I540*H540,2)</f>
        <v>0</v>
      </c>
      <c r="BL540" s="18" t="s">
        <v>360</v>
      </c>
      <c r="BM540" s="238" t="s">
        <v>947</v>
      </c>
    </row>
    <row r="541" s="2" customFormat="1">
      <c r="A541" s="39"/>
      <c r="B541" s="40"/>
      <c r="C541" s="41"/>
      <c r="D541" s="240" t="s">
        <v>349</v>
      </c>
      <c r="E541" s="41"/>
      <c r="F541" s="241" t="s">
        <v>948</v>
      </c>
      <c r="G541" s="41"/>
      <c r="H541" s="41"/>
      <c r="I541" s="242"/>
      <c r="J541" s="41"/>
      <c r="K541" s="41"/>
      <c r="L541" s="45"/>
      <c r="M541" s="243"/>
      <c r="N541" s="244"/>
      <c r="O541" s="92"/>
      <c r="P541" s="92"/>
      <c r="Q541" s="92"/>
      <c r="R541" s="92"/>
      <c r="S541" s="92"/>
      <c r="T541" s="93"/>
      <c r="U541" s="39"/>
      <c r="V541" s="39"/>
      <c r="W541" s="39"/>
      <c r="X541" s="39"/>
      <c r="Y541" s="39"/>
      <c r="Z541" s="39"/>
      <c r="AA541" s="39"/>
      <c r="AB541" s="39"/>
      <c r="AC541" s="39"/>
      <c r="AD541" s="39"/>
      <c r="AE541" s="39"/>
      <c r="AT541" s="18" t="s">
        <v>349</v>
      </c>
      <c r="AU541" s="18" t="s">
        <v>85</v>
      </c>
    </row>
    <row r="542" s="14" customFormat="1">
      <c r="A542" s="14"/>
      <c r="B542" s="263"/>
      <c r="C542" s="264"/>
      <c r="D542" s="240" t="s">
        <v>446</v>
      </c>
      <c r="E542" s="265" t="s">
        <v>1</v>
      </c>
      <c r="F542" s="266" t="s">
        <v>949</v>
      </c>
      <c r="G542" s="264"/>
      <c r="H542" s="265" t="s">
        <v>1</v>
      </c>
      <c r="I542" s="267"/>
      <c r="J542" s="264"/>
      <c r="K542" s="264"/>
      <c r="L542" s="268"/>
      <c r="M542" s="269"/>
      <c r="N542" s="270"/>
      <c r="O542" s="270"/>
      <c r="P542" s="270"/>
      <c r="Q542" s="270"/>
      <c r="R542" s="270"/>
      <c r="S542" s="270"/>
      <c r="T542" s="271"/>
      <c r="U542" s="14"/>
      <c r="V542" s="14"/>
      <c r="W542" s="14"/>
      <c r="X542" s="14"/>
      <c r="Y542" s="14"/>
      <c r="Z542" s="14"/>
      <c r="AA542" s="14"/>
      <c r="AB542" s="14"/>
      <c r="AC542" s="14"/>
      <c r="AD542" s="14"/>
      <c r="AE542" s="14"/>
      <c r="AT542" s="272" t="s">
        <v>446</v>
      </c>
      <c r="AU542" s="272" t="s">
        <v>85</v>
      </c>
      <c r="AV542" s="14" t="s">
        <v>83</v>
      </c>
      <c r="AW542" s="14" t="s">
        <v>32</v>
      </c>
      <c r="AX542" s="14" t="s">
        <v>76</v>
      </c>
      <c r="AY542" s="272" t="s">
        <v>342</v>
      </c>
    </row>
    <row r="543" s="13" customFormat="1">
      <c r="A543" s="13"/>
      <c r="B543" s="252"/>
      <c r="C543" s="253"/>
      <c r="D543" s="240" t="s">
        <v>446</v>
      </c>
      <c r="E543" s="254" t="s">
        <v>1</v>
      </c>
      <c r="F543" s="255" t="s">
        <v>477</v>
      </c>
      <c r="G543" s="253"/>
      <c r="H543" s="256">
        <v>76</v>
      </c>
      <c r="I543" s="257"/>
      <c r="J543" s="253"/>
      <c r="K543" s="253"/>
      <c r="L543" s="258"/>
      <c r="M543" s="259"/>
      <c r="N543" s="260"/>
      <c r="O543" s="260"/>
      <c r="P543" s="260"/>
      <c r="Q543" s="260"/>
      <c r="R543" s="260"/>
      <c r="S543" s="260"/>
      <c r="T543" s="261"/>
      <c r="U543" s="13"/>
      <c r="V543" s="13"/>
      <c r="W543" s="13"/>
      <c r="X543" s="13"/>
      <c r="Y543" s="13"/>
      <c r="Z543" s="13"/>
      <c r="AA543" s="13"/>
      <c r="AB543" s="13"/>
      <c r="AC543" s="13"/>
      <c r="AD543" s="13"/>
      <c r="AE543" s="13"/>
      <c r="AT543" s="262" t="s">
        <v>446</v>
      </c>
      <c r="AU543" s="262" t="s">
        <v>85</v>
      </c>
      <c r="AV543" s="13" t="s">
        <v>85</v>
      </c>
      <c r="AW543" s="13" t="s">
        <v>32</v>
      </c>
      <c r="AX543" s="13" t="s">
        <v>83</v>
      </c>
      <c r="AY543" s="262" t="s">
        <v>342</v>
      </c>
    </row>
    <row r="544" s="12" customFormat="1" ht="22.8" customHeight="1">
      <c r="A544" s="12"/>
      <c r="B544" s="213"/>
      <c r="C544" s="214"/>
      <c r="D544" s="215" t="s">
        <v>75</v>
      </c>
      <c r="E544" s="246" t="s">
        <v>950</v>
      </c>
      <c r="F544" s="246" t="s">
        <v>951</v>
      </c>
      <c r="G544" s="214"/>
      <c r="H544" s="214"/>
      <c r="I544" s="217"/>
      <c r="J544" s="247">
        <f>BK544</f>
        <v>0</v>
      </c>
      <c r="K544" s="214"/>
      <c r="L544" s="219"/>
      <c r="M544" s="220"/>
      <c r="N544" s="221"/>
      <c r="O544" s="221"/>
      <c r="P544" s="222">
        <f>SUM(P545:P591)</f>
        <v>0</v>
      </c>
      <c r="Q544" s="221"/>
      <c r="R544" s="222">
        <f>SUM(R545:R591)</f>
        <v>0</v>
      </c>
      <c r="S544" s="221"/>
      <c r="T544" s="223">
        <f>SUM(T545:T591)</f>
        <v>0</v>
      </c>
      <c r="U544" s="12"/>
      <c r="V544" s="12"/>
      <c r="W544" s="12"/>
      <c r="X544" s="12"/>
      <c r="Y544" s="12"/>
      <c r="Z544" s="12"/>
      <c r="AA544" s="12"/>
      <c r="AB544" s="12"/>
      <c r="AC544" s="12"/>
      <c r="AD544" s="12"/>
      <c r="AE544" s="12"/>
      <c r="AR544" s="224" t="s">
        <v>83</v>
      </c>
      <c r="AT544" s="225" t="s">
        <v>75</v>
      </c>
      <c r="AU544" s="225" t="s">
        <v>83</v>
      </c>
      <c r="AY544" s="224" t="s">
        <v>342</v>
      </c>
      <c r="BK544" s="226">
        <f>SUM(BK545:BK591)</f>
        <v>0</v>
      </c>
    </row>
    <row r="545" s="2" customFormat="1" ht="24.15" customHeight="1">
      <c r="A545" s="39"/>
      <c r="B545" s="40"/>
      <c r="C545" s="227" t="s">
        <v>952</v>
      </c>
      <c r="D545" s="227" t="s">
        <v>343</v>
      </c>
      <c r="E545" s="228" t="s">
        <v>953</v>
      </c>
      <c r="F545" s="229" t="s">
        <v>954</v>
      </c>
      <c r="G545" s="230" t="s">
        <v>462</v>
      </c>
      <c r="H545" s="231">
        <v>3.0600000000000001</v>
      </c>
      <c r="I545" s="232"/>
      <c r="J545" s="233">
        <f>ROUND(I545*H545,2)</f>
        <v>0</v>
      </c>
      <c r="K545" s="229" t="s">
        <v>1</v>
      </c>
      <c r="L545" s="45"/>
      <c r="M545" s="234" t="s">
        <v>1</v>
      </c>
      <c r="N545" s="235" t="s">
        <v>41</v>
      </c>
      <c r="O545" s="92"/>
      <c r="P545" s="236">
        <f>O545*H545</f>
        <v>0</v>
      </c>
      <c r="Q545" s="236">
        <v>0</v>
      </c>
      <c r="R545" s="236">
        <f>Q545*H545</f>
        <v>0</v>
      </c>
      <c r="S545" s="236">
        <v>0</v>
      </c>
      <c r="T545" s="237">
        <f>S545*H545</f>
        <v>0</v>
      </c>
      <c r="U545" s="39"/>
      <c r="V545" s="39"/>
      <c r="W545" s="39"/>
      <c r="X545" s="39"/>
      <c r="Y545" s="39"/>
      <c r="Z545" s="39"/>
      <c r="AA545" s="39"/>
      <c r="AB545" s="39"/>
      <c r="AC545" s="39"/>
      <c r="AD545" s="39"/>
      <c r="AE545" s="39"/>
      <c r="AR545" s="238" t="s">
        <v>360</v>
      </c>
      <c r="AT545" s="238" t="s">
        <v>343</v>
      </c>
      <c r="AU545" s="238" t="s">
        <v>85</v>
      </c>
      <c r="AY545" s="18" t="s">
        <v>342</v>
      </c>
      <c r="BE545" s="239">
        <f>IF(N545="základní",J545,0)</f>
        <v>0</v>
      </c>
      <c r="BF545" s="239">
        <f>IF(N545="snížená",J545,0)</f>
        <v>0</v>
      </c>
      <c r="BG545" s="239">
        <f>IF(N545="zákl. přenesená",J545,0)</f>
        <v>0</v>
      </c>
      <c r="BH545" s="239">
        <f>IF(N545="sníž. přenesená",J545,0)</f>
        <v>0</v>
      </c>
      <c r="BI545" s="239">
        <f>IF(N545="nulová",J545,0)</f>
        <v>0</v>
      </c>
      <c r="BJ545" s="18" t="s">
        <v>83</v>
      </c>
      <c r="BK545" s="239">
        <f>ROUND(I545*H545,2)</f>
        <v>0</v>
      </c>
      <c r="BL545" s="18" t="s">
        <v>360</v>
      </c>
      <c r="BM545" s="238" t="s">
        <v>955</v>
      </c>
    </row>
    <row r="546" s="2" customFormat="1">
      <c r="A546" s="39"/>
      <c r="B546" s="40"/>
      <c r="C546" s="41"/>
      <c r="D546" s="240" t="s">
        <v>349</v>
      </c>
      <c r="E546" s="41"/>
      <c r="F546" s="241" t="s">
        <v>956</v>
      </c>
      <c r="G546" s="41"/>
      <c r="H546" s="41"/>
      <c r="I546" s="242"/>
      <c r="J546" s="41"/>
      <c r="K546" s="41"/>
      <c r="L546" s="45"/>
      <c r="M546" s="243"/>
      <c r="N546" s="244"/>
      <c r="O546" s="92"/>
      <c r="P546" s="92"/>
      <c r="Q546" s="92"/>
      <c r="R546" s="92"/>
      <c r="S546" s="92"/>
      <c r="T546" s="93"/>
      <c r="U546" s="39"/>
      <c r="V546" s="39"/>
      <c r="W546" s="39"/>
      <c r="X546" s="39"/>
      <c r="Y546" s="39"/>
      <c r="Z546" s="39"/>
      <c r="AA546" s="39"/>
      <c r="AB546" s="39"/>
      <c r="AC546" s="39"/>
      <c r="AD546" s="39"/>
      <c r="AE546" s="39"/>
      <c r="AT546" s="18" t="s">
        <v>349</v>
      </c>
      <c r="AU546" s="18" t="s">
        <v>85</v>
      </c>
    </row>
    <row r="547" s="13" customFormat="1">
      <c r="A547" s="13"/>
      <c r="B547" s="252"/>
      <c r="C547" s="253"/>
      <c r="D547" s="240" t="s">
        <v>446</v>
      </c>
      <c r="E547" s="254" t="s">
        <v>1</v>
      </c>
      <c r="F547" s="255" t="s">
        <v>957</v>
      </c>
      <c r="G547" s="253"/>
      <c r="H547" s="256">
        <v>2.7000000000000002</v>
      </c>
      <c r="I547" s="257"/>
      <c r="J547" s="253"/>
      <c r="K547" s="253"/>
      <c r="L547" s="258"/>
      <c r="M547" s="259"/>
      <c r="N547" s="260"/>
      <c r="O547" s="260"/>
      <c r="P547" s="260"/>
      <c r="Q547" s="260"/>
      <c r="R547" s="260"/>
      <c r="S547" s="260"/>
      <c r="T547" s="261"/>
      <c r="U547" s="13"/>
      <c r="V547" s="13"/>
      <c r="W547" s="13"/>
      <c r="X547" s="13"/>
      <c r="Y547" s="13"/>
      <c r="Z547" s="13"/>
      <c r="AA547" s="13"/>
      <c r="AB547" s="13"/>
      <c r="AC547" s="13"/>
      <c r="AD547" s="13"/>
      <c r="AE547" s="13"/>
      <c r="AT547" s="262" t="s">
        <v>446</v>
      </c>
      <c r="AU547" s="262" t="s">
        <v>85</v>
      </c>
      <c r="AV547" s="13" t="s">
        <v>85</v>
      </c>
      <c r="AW547" s="13" t="s">
        <v>32</v>
      </c>
      <c r="AX547" s="13" t="s">
        <v>76</v>
      </c>
      <c r="AY547" s="262" t="s">
        <v>342</v>
      </c>
    </row>
    <row r="548" s="13" customFormat="1">
      <c r="A548" s="13"/>
      <c r="B548" s="252"/>
      <c r="C548" s="253"/>
      <c r="D548" s="240" t="s">
        <v>446</v>
      </c>
      <c r="E548" s="254" t="s">
        <v>1</v>
      </c>
      <c r="F548" s="255" t="s">
        <v>958</v>
      </c>
      <c r="G548" s="253"/>
      <c r="H548" s="256">
        <v>0.35999999999999999</v>
      </c>
      <c r="I548" s="257"/>
      <c r="J548" s="253"/>
      <c r="K548" s="253"/>
      <c r="L548" s="258"/>
      <c r="M548" s="259"/>
      <c r="N548" s="260"/>
      <c r="O548" s="260"/>
      <c r="P548" s="260"/>
      <c r="Q548" s="260"/>
      <c r="R548" s="260"/>
      <c r="S548" s="260"/>
      <c r="T548" s="261"/>
      <c r="U548" s="13"/>
      <c r="V548" s="13"/>
      <c r="W548" s="13"/>
      <c r="X548" s="13"/>
      <c r="Y548" s="13"/>
      <c r="Z548" s="13"/>
      <c r="AA548" s="13"/>
      <c r="AB548" s="13"/>
      <c r="AC548" s="13"/>
      <c r="AD548" s="13"/>
      <c r="AE548" s="13"/>
      <c r="AT548" s="262" t="s">
        <v>446</v>
      </c>
      <c r="AU548" s="262" t="s">
        <v>85</v>
      </c>
      <c r="AV548" s="13" t="s">
        <v>85</v>
      </c>
      <c r="AW548" s="13" t="s">
        <v>32</v>
      </c>
      <c r="AX548" s="13" t="s">
        <v>76</v>
      </c>
      <c r="AY548" s="262" t="s">
        <v>342</v>
      </c>
    </row>
    <row r="549" s="16" customFormat="1">
      <c r="A549" s="16"/>
      <c r="B549" s="284"/>
      <c r="C549" s="285"/>
      <c r="D549" s="240" t="s">
        <v>446</v>
      </c>
      <c r="E549" s="286" t="s">
        <v>1</v>
      </c>
      <c r="F549" s="287" t="s">
        <v>500</v>
      </c>
      <c r="G549" s="285"/>
      <c r="H549" s="288">
        <v>3.0600000000000001</v>
      </c>
      <c r="I549" s="289"/>
      <c r="J549" s="285"/>
      <c r="K549" s="285"/>
      <c r="L549" s="290"/>
      <c r="M549" s="291"/>
      <c r="N549" s="292"/>
      <c r="O549" s="292"/>
      <c r="P549" s="292"/>
      <c r="Q549" s="292"/>
      <c r="R549" s="292"/>
      <c r="S549" s="292"/>
      <c r="T549" s="293"/>
      <c r="U549" s="16"/>
      <c r="V549" s="16"/>
      <c r="W549" s="16"/>
      <c r="X549" s="16"/>
      <c r="Y549" s="16"/>
      <c r="Z549" s="16"/>
      <c r="AA549" s="16"/>
      <c r="AB549" s="16"/>
      <c r="AC549" s="16"/>
      <c r="AD549" s="16"/>
      <c r="AE549" s="16"/>
      <c r="AT549" s="294" t="s">
        <v>446</v>
      </c>
      <c r="AU549" s="294" t="s">
        <v>85</v>
      </c>
      <c r="AV549" s="16" t="s">
        <v>360</v>
      </c>
      <c r="AW549" s="16" t="s">
        <v>32</v>
      </c>
      <c r="AX549" s="16" t="s">
        <v>83</v>
      </c>
      <c r="AY549" s="294" t="s">
        <v>342</v>
      </c>
    </row>
    <row r="550" s="2" customFormat="1" ht="21.75" customHeight="1">
      <c r="A550" s="39"/>
      <c r="B550" s="40"/>
      <c r="C550" s="227" t="s">
        <v>959</v>
      </c>
      <c r="D550" s="227" t="s">
        <v>343</v>
      </c>
      <c r="E550" s="228" t="s">
        <v>960</v>
      </c>
      <c r="F550" s="229" t="s">
        <v>961</v>
      </c>
      <c r="G550" s="230" t="s">
        <v>462</v>
      </c>
      <c r="H550" s="231">
        <v>0.35999999999999999</v>
      </c>
      <c r="I550" s="232"/>
      <c r="J550" s="233">
        <f>ROUND(I550*H550,2)</f>
        <v>0</v>
      </c>
      <c r="K550" s="229" t="s">
        <v>443</v>
      </c>
      <c r="L550" s="45"/>
      <c r="M550" s="234" t="s">
        <v>1</v>
      </c>
      <c r="N550" s="235" t="s">
        <v>41</v>
      </c>
      <c r="O550" s="92"/>
      <c r="P550" s="236">
        <f>O550*H550</f>
        <v>0</v>
      </c>
      <c r="Q550" s="236">
        <v>0</v>
      </c>
      <c r="R550" s="236">
        <f>Q550*H550</f>
        <v>0</v>
      </c>
      <c r="S550" s="236">
        <v>0</v>
      </c>
      <c r="T550" s="237">
        <f>S550*H550</f>
        <v>0</v>
      </c>
      <c r="U550" s="39"/>
      <c r="V550" s="39"/>
      <c r="W550" s="39"/>
      <c r="X550" s="39"/>
      <c r="Y550" s="39"/>
      <c r="Z550" s="39"/>
      <c r="AA550" s="39"/>
      <c r="AB550" s="39"/>
      <c r="AC550" s="39"/>
      <c r="AD550" s="39"/>
      <c r="AE550" s="39"/>
      <c r="AR550" s="238" t="s">
        <v>360</v>
      </c>
      <c r="AT550" s="238" t="s">
        <v>343</v>
      </c>
      <c r="AU550" s="238" t="s">
        <v>85</v>
      </c>
      <c r="AY550" s="18" t="s">
        <v>342</v>
      </c>
      <c r="BE550" s="239">
        <f>IF(N550="základní",J550,0)</f>
        <v>0</v>
      </c>
      <c r="BF550" s="239">
        <f>IF(N550="snížená",J550,0)</f>
        <v>0</v>
      </c>
      <c r="BG550" s="239">
        <f>IF(N550="zákl. přenesená",J550,0)</f>
        <v>0</v>
      </c>
      <c r="BH550" s="239">
        <f>IF(N550="sníž. přenesená",J550,0)</f>
        <v>0</v>
      </c>
      <c r="BI550" s="239">
        <f>IF(N550="nulová",J550,0)</f>
        <v>0</v>
      </c>
      <c r="BJ550" s="18" t="s">
        <v>83</v>
      </c>
      <c r="BK550" s="239">
        <f>ROUND(I550*H550,2)</f>
        <v>0</v>
      </c>
      <c r="BL550" s="18" t="s">
        <v>360</v>
      </c>
      <c r="BM550" s="238" t="s">
        <v>962</v>
      </c>
    </row>
    <row r="551" s="2" customFormat="1">
      <c r="A551" s="39"/>
      <c r="B551" s="40"/>
      <c r="C551" s="41"/>
      <c r="D551" s="240" t="s">
        <v>349</v>
      </c>
      <c r="E551" s="41"/>
      <c r="F551" s="241" t="s">
        <v>963</v>
      </c>
      <c r="G551" s="41"/>
      <c r="H551" s="41"/>
      <c r="I551" s="242"/>
      <c r="J551" s="41"/>
      <c r="K551" s="41"/>
      <c r="L551" s="45"/>
      <c r="M551" s="243"/>
      <c r="N551" s="244"/>
      <c r="O551" s="92"/>
      <c r="P551" s="92"/>
      <c r="Q551" s="92"/>
      <c r="R551" s="92"/>
      <c r="S551" s="92"/>
      <c r="T551" s="93"/>
      <c r="U551" s="39"/>
      <c r="V551" s="39"/>
      <c r="W551" s="39"/>
      <c r="X551" s="39"/>
      <c r="Y551" s="39"/>
      <c r="Z551" s="39"/>
      <c r="AA551" s="39"/>
      <c r="AB551" s="39"/>
      <c r="AC551" s="39"/>
      <c r="AD551" s="39"/>
      <c r="AE551" s="39"/>
      <c r="AT551" s="18" t="s">
        <v>349</v>
      </c>
      <c r="AU551" s="18" t="s">
        <v>85</v>
      </c>
    </row>
    <row r="552" s="13" customFormat="1">
      <c r="A552" s="13"/>
      <c r="B552" s="252"/>
      <c r="C552" s="253"/>
      <c r="D552" s="240" t="s">
        <v>446</v>
      </c>
      <c r="E552" s="254" t="s">
        <v>1</v>
      </c>
      <c r="F552" s="255" t="s">
        <v>958</v>
      </c>
      <c r="G552" s="253"/>
      <c r="H552" s="256">
        <v>0.35999999999999999</v>
      </c>
      <c r="I552" s="257"/>
      <c r="J552" s="253"/>
      <c r="K552" s="253"/>
      <c r="L552" s="258"/>
      <c r="M552" s="259"/>
      <c r="N552" s="260"/>
      <c r="O552" s="260"/>
      <c r="P552" s="260"/>
      <c r="Q552" s="260"/>
      <c r="R552" s="260"/>
      <c r="S552" s="260"/>
      <c r="T552" s="261"/>
      <c r="U552" s="13"/>
      <c r="V552" s="13"/>
      <c r="W552" s="13"/>
      <c r="X552" s="13"/>
      <c r="Y552" s="13"/>
      <c r="Z552" s="13"/>
      <c r="AA552" s="13"/>
      <c r="AB552" s="13"/>
      <c r="AC552" s="13"/>
      <c r="AD552" s="13"/>
      <c r="AE552" s="13"/>
      <c r="AT552" s="262" t="s">
        <v>446</v>
      </c>
      <c r="AU552" s="262" t="s">
        <v>85</v>
      </c>
      <c r="AV552" s="13" t="s">
        <v>85</v>
      </c>
      <c r="AW552" s="13" t="s">
        <v>32</v>
      </c>
      <c r="AX552" s="13" t="s">
        <v>83</v>
      </c>
      <c r="AY552" s="262" t="s">
        <v>342</v>
      </c>
    </row>
    <row r="553" s="2" customFormat="1" ht="16.5" customHeight="1">
      <c r="A553" s="39"/>
      <c r="B553" s="40"/>
      <c r="C553" s="227" t="s">
        <v>964</v>
      </c>
      <c r="D553" s="227" t="s">
        <v>343</v>
      </c>
      <c r="E553" s="228" t="s">
        <v>965</v>
      </c>
      <c r="F553" s="229" t="s">
        <v>966</v>
      </c>
      <c r="G553" s="230" t="s">
        <v>462</v>
      </c>
      <c r="H553" s="231">
        <v>66.909999999999997</v>
      </c>
      <c r="I553" s="232"/>
      <c r="J553" s="233">
        <f>ROUND(I553*H553,2)</f>
        <v>0</v>
      </c>
      <c r="K553" s="229" t="s">
        <v>1</v>
      </c>
      <c r="L553" s="45"/>
      <c r="M553" s="234" t="s">
        <v>1</v>
      </c>
      <c r="N553" s="235" t="s">
        <v>41</v>
      </c>
      <c r="O553" s="92"/>
      <c r="P553" s="236">
        <f>O553*H553</f>
        <v>0</v>
      </c>
      <c r="Q553" s="236">
        <v>0</v>
      </c>
      <c r="R553" s="236">
        <f>Q553*H553</f>
        <v>0</v>
      </c>
      <c r="S553" s="236">
        <v>0</v>
      </c>
      <c r="T553" s="237">
        <f>S553*H553</f>
        <v>0</v>
      </c>
      <c r="U553" s="39"/>
      <c r="V553" s="39"/>
      <c r="W553" s="39"/>
      <c r="X553" s="39"/>
      <c r="Y553" s="39"/>
      <c r="Z553" s="39"/>
      <c r="AA553" s="39"/>
      <c r="AB553" s="39"/>
      <c r="AC553" s="39"/>
      <c r="AD553" s="39"/>
      <c r="AE553" s="39"/>
      <c r="AR553" s="238" t="s">
        <v>360</v>
      </c>
      <c r="AT553" s="238" t="s">
        <v>343</v>
      </c>
      <c r="AU553" s="238" t="s">
        <v>85</v>
      </c>
      <c r="AY553" s="18" t="s">
        <v>342</v>
      </c>
      <c r="BE553" s="239">
        <f>IF(N553="základní",J553,0)</f>
        <v>0</v>
      </c>
      <c r="BF553" s="239">
        <f>IF(N553="snížená",J553,0)</f>
        <v>0</v>
      </c>
      <c r="BG553" s="239">
        <f>IF(N553="zákl. přenesená",J553,0)</f>
        <v>0</v>
      </c>
      <c r="BH553" s="239">
        <f>IF(N553="sníž. přenesená",J553,0)</f>
        <v>0</v>
      </c>
      <c r="BI553" s="239">
        <f>IF(N553="nulová",J553,0)</f>
        <v>0</v>
      </c>
      <c r="BJ553" s="18" t="s">
        <v>83</v>
      </c>
      <c r="BK553" s="239">
        <f>ROUND(I553*H553,2)</f>
        <v>0</v>
      </c>
      <c r="BL553" s="18" t="s">
        <v>360</v>
      </c>
      <c r="BM553" s="238" t="s">
        <v>967</v>
      </c>
    </row>
    <row r="554" s="2" customFormat="1">
      <c r="A554" s="39"/>
      <c r="B554" s="40"/>
      <c r="C554" s="41"/>
      <c r="D554" s="240" t="s">
        <v>349</v>
      </c>
      <c r="E554" s="41"/>
      <c r="F554" s="241" t="s">
        <v>966</v>
      </c>
      <c r="G554" s="41"/>
      <c r="H554" s="41"/>
      <c r="I554" s="242"/>
      <c r="J554" s="41"/>
      <c r="K554" s="41"/>
      <c r="L554" s="45"/>
      <c r="M554" s="243"/>
      <c r="N554" s="244"/>
      <c r="O554" s="92"/>
      <c r="P554" s="92"/>
      <c r="Q554" s="92"/>
      <c r="R554" s="92"/>
      <c r="S554" s="92"/>
      <c r="T554" s="93"/>
      <c r="U554" s="39"/>
      <c r="V554" s="39"/>
      <c r="W554" s="39"/>
      <c r="X554" s="39"/>
      <c r="Y554" s="39"/>
      <c r="Z554" s="39"/>
      <c r="AA554" s="39"/>
      <c r="AB554" s="39"/>
      <c r="AC554" s="39"/>
      <c r="AD554" s="39"/>
      <c r="AE554" s="39"/>
      <c r="AT554" s="18" t="s">
        <v>349</v>
      </c>
      <c r="AU554" s="18" t="s">
        <v>85</v>
      </c>
    </row>
    <row r="555" s="13" customFormat="1">
      <c r="A555" s="13"/>
      <c r="B555" s="252"/>
      <c r="C555" s="253"/>
      <c r="D555" s="240" t="s">
        <v>446</v>
      </c>
      <c r="E555" s="254" t="s">
        <v>1</v>
      </c>
      <c r="F555" s="255" t="s">
        <v>968</v>
      </c>
      <c r="G555" s="253"/>
      <c r="H555" s="256">
        <v>66.909999999999997</v>
      </c>
      <c r="I555" s="257"/>
      <c r="J555" s="253"/>
      <c r="K555" s="253"/>
      <c r="L555" s="258"/>
      <c r="M555" s="259"/>
      <c r="N555" s="260"/>
      <c r="O555" s="260"/>
      <c r="P555" s="260"/>
      <c r="Q555" s="260"/>
      <c r="R555" s="260"/>
      <c r="S555" s="260"/>
      <c r="T555" s="261"/>
      <c r="U555" s="13"/>
      <c r="V555" s="13"/>
      <c r="W555" s="13"/>
      <c r="X555" s="13"/>
      <c r="Y555" s="13"/>
      <c r="Z555" s="13"/>
      <c r="AA555" s="13"/>
      <c r="AB555" s="13"/>
      <c r="AC555" s="13"/>
      <c r="AD555" s="13"/>
      <c r="AE555" s="13"/>
      <c r="AT555" s="262" t="s">
        <v>446</v>
      </c>
      <c r="AU555" s="262" t="s">
        <v>85</v>
      </c>
      <c r="AV555" s="13" t="s">
        <v>85</v>
      </c>
      <c r="AW555" s="13" t="s">
        <v>32</v>
      </c>
      <c r="AX555" s="13" t="s">
        <v>83</v>
      </c>
      <c r="AY555" s="262" t="s">
        <v>342</v>
      </c>
    </row>
    <row r="556" s="2" customFormat="1" ht="21.75" customHeight="1">
      <c r="A556" s="39"/>
      <c r="B556" s="40"/>
      <c r="C556" s="227" t="s">
        <v>969</v>
      </c>
      <c r="D556" s="227" t="s">
        <v>343</v>
      </c>
      <c r="E556" s="228" t="s">
        <v>970</v>
      </c>
      <c r="F556" s="229" t="s">
        <v>971</v>
      </c>
      <c r="G556" s="230" t="s">
        <v>462</v>
      </c>
      <c r="H556" s="231">
        <v>163.05600000000001</v>
      </c>
      <c r="I556" s="232"/>
      <c r="J556" s="233">
        <f>ROUND(I556*H556,2)</f>
        <v>0</v>
      </c>
      <c r="K556" s="229" t="s">
        <v>443</v>
      </c>
      <c r="L556" s="45"/>
      <c r="M556" s="234" t="s">
        <v>1</v>
      </c>
      <c r="N556" s="235" t="s">
        <v>41</v>
      </c>
      <c r="O556" s="92"/>
      <c r="P556" s="236">
        <f>O556*H556</f>
        <v>0</v>
      </c>
      <c r="Q556" s="236">
        <v>0</v>
      </c>
      <c r="R556" s="236">
        <f>Q556*H556</f>
        <v>0</v>
      </c>
      <c r="S556" s="236">
        <v>0</v>
      </c>
      <c r="T556" s="237">
        <f>S556*H556</f>
        <v>0</v>
      </c>
      <c r="U556" s="39"/>
      <c r="V556" s="39"/>
      <c r="W556" s="39"/>
      <c r="X556" s="39"/>
      <c r="Y556" s="39"/>
      <c r="Z556" s="39"/>
      <c r="AA556" s="39"/>
      <c r="AB556" s="39"/>
      <c r="AC556" s="39"/>
      <c r="AD556" s="39"/>
      <c r="AE556" s="39"/>
      <c r="AR556" s="238" t="s">
        <v>360</v>
      </c>
      <c r="AT556" s="238" t="s">
        <v>343</v>
      </c>
      <c r="AU556" s="238" t="s">
        <v>85</v>
      </c>
      <c r="AY556" s="18" t="s">
        <v>342</v>
      </c>
      <c r="BE556" s="239">
        <f>IF(N556="základní",J556,0)</f>
        <v>0</v>
      </c>
      <c r="BF556" s="239">
        <f>IF(N556="snížená",J556,0)</f>
        <v>0</v>
      </c>
      <c r="BG556" s="239">
        <f>IF(N556="zákl. přenesená",J556,0)</f>
        <v>0</v>
      </c>
      <c r="BH556" s="239">
        <f>IF(N556="sníž. přenesená",J556,0)</f>
        <v>0</v>
      </c>
      <c r="BI556" s="239">
        <f>IF(N556="nulová",J556,0)</f>
        <v>0</v>
      </c>
      <c r="BJ556" s="18" t="s">
        <v>83</v>
      </c>
      <c r="BK556" s="239">
        <f>ROUND(I556*H556,2)</f>
        <v>0</v>
      </c>
      <c r="BL556" s="18" t="s">
        <v>360</v>
      </c>
      <c r="BM556" s="238" t="s">
        <v>972</v>
      </c>
    </row>
    <row r="557" s="2" customFormat="1">
      <c r="A557" s="39"/>
      <c r="B557" s="40"/>
      <c r="C557" s="41"/>
      <c r="D557" s="240" t="s">
        <v>349</v>
      </c>
      <c r="E557" s="41"/>
      <c r="F557" s="241" t="s">
        <v>973</v>
      </c>
      <c r="G557" s="41"/>
      <c r="H557" s="41"/>
      <c r="I557" s="242"/>
      <c r="J557" s="41"/>
      <c r="K557" s="41"/>
      <c r="L557" s="45"/>
      <c r="M557" s="243"/>
      <c r="N557" s="244"/>
      <c r="O557" s="92"/>
      <c r="P557" s="92"/>
      <c r="Q557" s="92"/>
      <c r="R557" s="92"/>
      <c r="S557" s="92"/>
      <c r="T557" s="93"/>
      <c r="U557" s="39"/>
      <c r="V557" s="39"/>
      <c r="W557" s="39"/>
      <c r="X557" s="39"/>
      <c r="Y557" s="39"/>
      <c r="Z557" s="39"/>
      <c r="AA557" s="39"/>
      <c r="AB557" s="39"/>
      <c r="AC557" s="39"/>
      <c r="AD557" s="39"/>
      <c r="AE557" s="39"/>
      <c r="AT557" s="18" t="s">
        <v>349</v>
      </c>
      <c r="AU557" s="18" t="s">
        <v>85</v>
      </c>
    </row>
    <row r="558" s="13" customFormat="1">
      <c r="A558" s="13"/>
      <c r="B558" s="252"/>
      <c r="C558" s="253"/>
      <c r="D558" s="240" t="s">
        <v>446</v>
      </c>
      <c r="E558" s="254" t="s">
        <v>1</v>
      </c>
      <c r="F558" s="255" t="s">
        <v>974</v>
      </c>
      <c r="G558" s="253"/>
      <c r="H558" s="256">
        <v>163.05600000000001</v>
      </c>
      <c r="I558" s="257"/>
      <c r="J558" s="253"/>
      <c r="K558" s="253"/>
      <c r="L558" s="258"/>
      <c r="M558" s="259"/>
      <c r="N558" s="260"/>
      <c r="O558" s="260"/>
      <c r="P558" s="260"/>
      <c r="Q558" s="260"/>
      <c r="R558" s="260"/>
      <c r="S558" s="260"/>
      <c r="T558" s="261"/>
      <c r="U558" s="13"/>
      <c r="V558" s="13"/>
      <c r="W558" s="13"/>
      <c r="X558" s="13"/>
      <c r="Y558" s="13"/>
      <c r="Z558" s="13"/>
      <c r="AA558" s="13"/>
      <c r="AB558" s="13"/>
      <c r="AC558" s="13"/>
      <c r="AD558" s="13"/>
      <c r="AE558" s="13"/>
      <c r="AT558" s="262" t="s">
        <v>446</v>
      </c>
      <c r="AU558" s="262" t="s">
        <v>85</v>
      </c>
      <c r="AV558" s="13" t="s">
        <v>85</v>
      </c>
      <c r="AW558" s="13" t="s">
        <v>32</v>
      </c>
      <c r="AX558" s="13" t="s">
        <v>83</v>
      </c>
      <c r="AY558" s="262" t="s">
        <v>342</v>
      </c>
    </row>
    <row r="559" s="2" customFormat="1" ht="24.15" customHeight="1">
      <c r="A559" s="39"/>
      <c r="B559" s="40"/>
      <c r="C559" s="227" t="s">
        <v>975</v>
      </c>
      <c r="D559" s="227" t="s">
        <v>343</v>
      </c>
      <c r="E559" s="228" t="s">
        <v>976</v>
      </c>
      <c r="F559" s="229" t="s">
        <v>977</v>
      </c>
      <c r="G559" s="230" t="s">
        <v>462</v>
      </c>
      <c r="H559" s="231">
        <v>77.040000000000006</v>
      </c>
      <c r="I559" s="232"/>
      <c r="J559" s="233">
        <f>ROUND(I559*H559,2)</f>
        <v>0</v>
      </c>
      <c r="K559" s="229" t="s">
        <v>443</v>
      </c>
      <c r="L559" s="45"/>
      <c r="M559" s="234" t="s">
        <v>1</v>
      </c>
      <c r="N559" s="235" t="s">
        <v>41</v>
      </c>
      <c r="O559" s="92"/>
      <c r="P559" s="236">
        <f>O559*H559</f>
        <v>0</v>
      </c>
      <c r="Q559" s="236">
        <v>0</v>
      </c>
      <c r="R559" s="236">
        <f>Q559*H559</f>
        <v>0</v>
      </c>
      <c r="S559" s="236">
        <v>0</v>
      </c>
      <c r="T559" s="237">
        <f>S559*H559</f>
        <v>0</v>
      </c>
      <c r="U559" s="39"/>
      <c r="V559" s="39"/>
      <c r="W559" s="39"/>
      <c r="X559" s="39"/>
      <c r="Y559" s="39"/>
      <c r="Z559" s="39"/>
      <c r="AA559" s="39"/>
      <c r="AB559" s="39"/>
      <c r="AC559" s="39"/>
      <c r="AD559" s="39"/>
      <c r="AE559" s="39"/>
      <c r="AR559" s="238" t="s">
        <v>360</v>
      </c>
      <c r="AT559" s="238" t="s">
        <v>343</v>
      </c>
      <c r="AU559" s="238" t="s">
        <v>85</v>
      </c>
      <c r="AY559" s="18" t="s">
        <v>342</v>
      </c>
      <c r="BE559" s="239">
        <f>IF(N559="základní",J559,0)</f>
        <v>0</v>
      </c>
      <c r="BF559" s="239">
        <f>IF(N559="snížená",J559,0)</f>
        <v>0</v>
      </c>
      <c r="BG559" s="239">
        <f>IF(N559="zákl. přenesená",J559,0)</f>
        <v>0</v>
      </c>
      <c r="BH559" s="239">
        <f>IF(N559="sníž. přenesená",J559,0)</f>
        <v>0</v>
      </c>
      <c r="BI559" s="239">
        <f>IF(N559="nulová",J559,0)</f>
        <v>0</v>
      </c>
      <c r="BJ559" s="18" t="s">
        <v>83</v>
      </c>
      <c r="BK559" s="239">
        <f>ROUND(I559*H559,2)</f>
        <v>0</v>
      </c>
      <c r="BL559" s="18" t="s">
        <v>360</v>
      </c>
      <c r="BM559" s="238" t="s">
        <v>978</v>
      </c>
    </row>
    <row r="560" s="2" customFormat="1">
      <c r="A560" s="39"/>
      <c r="B560" s="40"/>
      <c r="C560" s="41"/>
      <c r="D560" s="240" t="s">
        <v>349</v>
      </c>
      <c r="E560" s="41"/>
      <c r="F560" s="241" t="s">
        <v>977</v>
      </c>
      <c r="G560" s="41"/>
      <c r="H560" s="41"/>
      <c r="I560" s="242"/>
      <c r="J560" s="41"/>
      <c r="K560" s="41"/>
      <c r="L560" s="45"/>
      <c r="M560" s="243"/>
      <c r="N560" s="244"/>
      <c r="O560" s="92"/>
      <c r="P560" s="92"/>
      <c r="Q560" s="92"/>
      <c r="R560" s="92"/>
      <c r="S560" s="92"/>
      <c r="T560" s="93"/>
      <c r="U560" s="39"/>
      <c r="V560" s="39"/>
      <c r="W560" s="39"/>
      <c r="X560" s="39"/>
      <c r="Y560" s="39"/>
      <c r="Z560" s="39"/>
      <c r="AA560" s="39"/>
      <c r="AB560" s="39"/>
      <c r="AC560" s="39"/>
      <c r="AD560" s="39"/>
      <c r="AE560" s="39"/>
      <c r="AT560" s="18" t="s">
        <v>349</v>
      </c>
      <c r="AU560" s="18" t="s">
        <v>85</v>
      </c>
    </row>
    <row r="561" s="13" customFormat="1">
      <c r="A561" s="13"/>
      <c r="B561" s="252"/>
      <c r="C561" s="253"/>
      <c r="D561" s="240" t="s">
        <v>446</v>
      </c>
      <c r="E561" s="254" t="s">
        <v>1</v>
      </c>
      <c r="F561" s="255" t="s">
        <v>979</v>
      </c>
      <c r="G561" s="253"/>
      <c r="H561" s="256">
        <v>77.040000000000006</v>
      </c>
      <c r="I561" s="257"/>
      <c r="J561" s="253"/>
      <c r="K561" s="253"/>
      <c r="L561" s="258"/>
      <c r="M561" s="259"/>
      <c r="N561" s="260"/>
      <c r="O561" s="260"/>
      <c r="P561" s="260"/>
      <c r="Q561" s="260"/>
      <c r="R561" s="260"/>
      <c r="S561" s="260"/>
      <c r="T561" s="261"/>
      <c r="U561" s="13"/>
      <c r="V561" s="13"/>
      <c r="W561" s="13"/>
      <c r="X561" s="13"/>
      <c r="Y561" s="13"/>
      <c r="Z561" s="13"/>
      <c r="AA561" s="13"/>
      <c r="AB561" s="13"/>
      <c r="AC561" s="13"/>
      <c r="AD561" s="13"/>
      <c r="AE561" s="13"/>
      <c r="AT561" s="262" t="s">
        <v>446</v>
      </c>
      <c r="AU561" s="262" t="s">
        <v>85</v>
      </c>
      <c r="AV561" s="13" t="s">
        <v>85</v>
      </c>
      <c r="AW561" s="13" t="s">
        <v>32</v>
      </c>
      <c r="AX561" s="13" t="s">
        <v>83</v>
      </c>
      <c r="AY561" s="262" t="s">
        <v>342</v>
      </c>
    </row>
    <row r="562" s="2" customFormat="1" ht="16.5" customHeight="1">
      <c r="A562" s="39"/>
      <c r="B562" s="40"/>
      <c r="C562" s="227" t="s">
        <v>980</v>
      </c>
      <c r="D562" s="227" t="s">
        <v>343</v>
      </c>
      <c r="E562" s="228" t="s">
        <v>981</v>
      </c>
      <c r="F562" s="229" t="s">
        <v>982</v>
      </c>
      <c r="G562" s="230" t="s">
        <v>462</v>
      </c>
      <c r="H562" s="231">
        <v>1942.9780000000001</v>
      </c>
      <c r="I562" s="232"/>
      <c r="J562" s="233">
        <f>ROUND(I562*H562,2)</f>
        <v>0</v>
      </c>
      <c r="K562" s="229" t="s">
        <v>1</v>
      </c>
      <c r="L562" s="45"/>
      <c r="M562" s="234" t="s">
        <v>1</v>
      </c>
      <c r="N562" s="235" t="s">
        <v>41</v>
      </c>
      <c r="O562" s="92"/>
      <c r="P562" s="236">
        <f>O562*H562</f>
        <v>0</v>
      </c>
      <c r="Q562" s="236">
        <v>0</v>
      </c>
      <c r="R562" s="236">
        <f>Q562*H562</f>
        <v>0</v>
      </c>
      <c r="S562" s="236">
        <v>0</v>
      </c>
      <c r="T562" s="237">
        <f>S562*H562</f>
        <v>0</v>
      </c>
      <c r="U562" s="39"/>
      <c r="V562" s="39"/>
      <c r="W562" s="39"/>
      <c r="X562" s="39"/>
      <c r="Y562" s="39"/>
      <c r="Z562" s="39"/>
      <c r="AA562" s="39"/>
      <c r="AB562" s="39"/>
      <c r="AC562" s="39"/>
      <c r="AD562" s="39"/>
      <c r="AE562" s="39"/>
      <c r="AR562" s="238" t="s">
        <v>360</v>
      </c>
      <c r="AT562" s="238" t="s">
        <v>343</v>
      </c>
      <c r="AU562" s="238" t="s">
        <v>85</v>
      </c>
      <c r="AY562" s="18" t="s">
        <v>342</v>
      </c>
      <c r="BE562" s="239">
        <f>IF(N562="základní",J562,0)</f>
        <v>0</v>
      </c>
      <c r="BF562" s="239">
        <f>IF(N562="snížená",J562,0)</f>
        <v>0</v>
      </c>
      <c r="BG562" s="239">
        <f>IF(N562="zákl. přenesená",J562,0)</f>
        <v>0</v>
      </c>
      <c r="BH562" s="239">
        <f>IF(N562="sníž. přenesená",J562,0)</f>
        <v>0</v>
      </c>
      <c r="BI562" s="239">
        <f>IF(N562="nulová",J562,0)</f>
        <v>0</v>
      </c>
      <c r="BJ562" s="18" t="s">
        <v>83</v>
      </c>
      <c r="BK562" s="239">
        <f>ROUND(I562*H562,2)</f>
        <v>0</v>
      </c>
      <c r="BL562" s="18" t="s">
        <v>360</v>
      </c>
      <c r="BM562" s="238" t="s">
        <v>983</v>
      </c>
    </row>
    <row r="563" s="2" customFormat="1">
      <c r="A563" s="39"/>
      <c r="B563" s="40"/>
      <c r="C563" s="41"/>
      <c r="D563" s="240" t="s">
        <v>349</v>
      </c>
      <c r="E563" s="41"/>
      <c r="F563" s="241" t="s">
        <v>984</v>
      </c>
      <c r="G563" s="41"/>
      <c r="H563" s="41"/>
      <c r="I563" s="242"/>
      <c r="J563" s="41"/>
      <c r="K563" s="41"/>
      <c r="L563" s="45"/>
      <c r="M563" s="243"/>
      <c r="N563" s="244"/>
      <c r="O563" s="92"/>
      <c r="P563" s="92"/>
      <c r="Q563" s="92"/>
      <c r="R563" s="92"/>
      <c r="S563" s="92"/>
      <c r="T563" s="93"/>
      <c r="U563" s="39"/>
      <c r="V563" s="39"/>
      <c r="W563" s="39"/>
      <c r="X563" s="39"/>
      <c r="Y563" s="39"/>
      <c r="Z563" s="39"/>
      <c r="AA563" s="39"/>
      <c r="AB563" s="39"/>
      <c r="AC563" s="39"/>
      <c r="AD563" s="39"/>
      <c r="AE563" s="39"/>
      <c r="AT563" s="18" t="s">
        <v>349</v>
      </c>
      <c r="AU563" s="18" t="s">
        <v>85</v>
      </c>
    </row>
    <row r="564" s="13" customFormat="1">
      <c r="A564" s="13"/>
      <c r="B564" s="252"/>
      <c r="C564" s="253"/>
      <c r="D564" s="240" t="s">
        <v>446</v>
      </c>
      <c r="E564" s="254" t="s">
        <v>1</v>
      </c>
      <c r="F564" s="255" t="s">
        <v>985</v>
      </c>
      <c r="G564" s="253"/>
      <c r="H564" s="256">
        <v>1226.7429999999999</v>
      </c>
      <c r="I564" s="257"/>
      <c r="J564" s="253"/>
      <c r="K564" s="253"/>
      <c r="L564" s="258"/>
      <c r="M564" s="259"/>
      <c r="N564" s="260"/>
      <c r="O564" s="260"/>
      <c r="P564" s="260"/>
      <c r="Q564" s="260"/>
      <c r="R564" s="260"/>
      <c r="S564" s="260"/>
      <c r="T564" s="261"/>
      <c r="U564" s="13"/>
      <c r="V564" s="13"/>
      <c r="W564" s="13"/>
      <c r="X564" s="13"/>
      <c r="Y564" s="13"/>
      <c r="Z564" s="13"/>
      <c r="AA564" s="13"/>
      <c r="AB564" s="13"/>
      <c r="AC564" s="13"/>
      <c r="AD564" s="13"/>
      <c r="AE564" s="13"/>
      <c r="AT564" s="262" t="s">
        <v>446</v>
      </c>
      <c r="AU564" s="262" t="s">
        <v>85</v>
      </c>
      <c r="AV564" s="13" t="s">
        <v>85</v>
      </c>
      <c r="AW564" s="13" t="s">
        <v>32</v>
      </c>
      <c r="AX564" s="13" t="s">
        <v>76</v>
      </c>
      <c r="AY564" s="262" t="s">
        <v>342</v>
      </c>
    </row>
    <row r="565" s="13" customFormat="1">
      <c r="A565" s="13"/>
      <c r="B565" s="252"/>
      <c r="C565" s="253"/>
      <c r="D565" s="240" t="s">
        <v>446</v>
      </c>
      <c r="E565" s="254" t="s">
        <v>1</v>
      </c>
      <c r="F565" s="255" t="s">
        <v>968</v>
      </c>
      <c r="G565" s="253"/>
      <c r="H565" s="256">
        <v>66.909999999999997</v>
      </c>
      <c r="I565" s="257"/>
      <c r="J565" s="253"/>
      <c r="K565" s="253"/>
      <c r="L565" s="258"/>
      <c r="M565" s="259"/>
      <c r="N565" s="260"/>
      <c r="O565" s="260"/>
      <c r="P565" s="260"/>
      <c r="Q565" s="260"/>
      <c r="R565" s="260"/>
      <c r="S565" s="260"/>
      <c r="T565" s="261"/>
      <c r="U565" s="13"/>
      <c r="V565" s="13"/>
      <c r="W565" s="13"/>
      <c r="X565" s="13"/>
      <c r="Y565" s="13"/>
      <c r="Z565" s="13"/>
      <c r="AA565" s="13"/>
      <c r="AB565" s="13"/>
      <c r="AC565" s="13"/>
      <c r="AD565" s="13"/>
      <c r="AE565" s="13"/>
      <c r="AT565" s="262" t="s">
        <v>446</v>
      </c>
      <c r="AU565" s="262" t="s">
        <v>85</v>
      </c>
      <c r="AV565" s="13" t="s">
        <v>85</v>
      </c>
      <c r="AW565" s="13" t="s">
        <v>32</v>
      </c>
      <c r="AX565" s="13" t="s">
        <v>76</v>
      </c>
      <c r="AY565" s="262" t="s">
        <v>342</v>
      </c>
    </row>
    <row r="566" s="13" customFormat="1">
      <c r="A566" s="13"/>
      <c r="B566" s="252"/>
      <c r="C566" s="253"/>
      <c r="D566" s="240" t="s">
        <v>446</v>
      </c>
      <c r="E566" s="254" t="s">
        <v>1</v>
      </c>
      <c r="F566" s="255" t="s">
        <v>986</v>
      </c>
      <c r="G566" s="253"/>
      <c r="H566" s="256">
        <v>649.32500000000005</v>
      </c>
      <c r="I566" s="257"/>
      <c r="J566" s="253"/>
      <c r="K566" s="253"/>
      <c r="L566" s="258"/>
      <c r="M566" s="259"/>
      <c r="N566" s="260"/>
      <c r="O566" s="260"/>
      <c r="P566" s="260"/>
      <c r="Q566" s="260"/>
      <c r="R566" s="260"/>
      <c r="S566" s="260"/>
      <c r="T566" s="261"/>
      <c r="U566" s="13"/>
      <c r="V566" s="13"/>
      <c r="W566" s="13"/>
      <c r="X566" s="13"/>
      <c r="Y566" s="13"/>
      <c r="Z566" s="13"/>
      <c r="AA566" s="13"/>
      <c r="AB566" s="13"/>
      <c r="AC566" s="13"/>
      <c r="AD566" s="13"/>
      <c r="AE566" s="13"/>
      <c r="AT566" s="262" t="s">
        <v>446</v>
      </c>
      <c r="AU566" s="262" t="s">
        <v>85</v>
      </c>
      <c r="AV566" s="13" t="s">
        <v>85</v>
      </c>
      <c r="AW566" s="13" t="s">
        <v>32</v>
      </c>
      <c r="AX566" s="13" t="s">
        <v>76</v>
      </c>
      <c r="AY566" s="262" t="s">
        <v>342</v>
      </c>
    </row>
    <row r="567" s="16" customFormat="1">
      <c r="A567" s="16"/>
      <c r="B567" s="284"/>
      <c r="C567" s="285"/>
      <c r="D567" s="240" t="s">
        <v>446</v>
      </c>
      <c r="E567" s="286" t="s">
        <v>1</v>
      </c>
      <c r="F567" s="287" t="s">
        <v>500</v>
      </c>
      <c r="G567" s="285"/>
      <c r="H567" s="288">
        <v>1942.9780000000001</v>
      </c>
      <c r="I567" s="289"/>
      <c r="J567" s="285"/>
      <c r="K567" s="285"/>
      <c r="L567" s="290"/>
      <c r="M567" s="291"/>
      <c r="N567" s="292"/>
      <c r="O567" s="292"/>
      <c r="P567" s="292"/>
      <c r="Q567" s="292"/>
      <c r="R567" s="292"/>
      <c r="S567" s="292"/>
      <c r="T567" s="293"/>
      <c r="U567" s="16"/>
      <c r="V567" s="16"/>
      <c r="W567" s="16"/>
      <c r="X567" s="16"/>
      <c r="Y567" s="16"/>
      <c r="Z567" s="16"/>
      <c r="AA567" s="16"/>
      <c r="AB567" s="16"/>
      <c r="AC567" s="16"/>
      <c r="AD567" s="16"/>
      <c r="AE567" s="16"/>
      <c r="AT567" s="294" t="s">
        <v>446</v>
      </c>
      <c r="AU567" s="294" t="s">
        <v>85</v>
      </c>
      <c r="AV567" s="16" t="s">
        <v>360</v>
      </c>
      <c r="AW567" s="16" t="s">
        <v>32</v>
      </c>
      <c r="AX567" s="16" t="s">
        <v>83</v>
      </c>
      <c r="AY567" s="294" t="s">
        <v>342</v>
      </c>
    </row>
    <row r="568" s="2" customFormat="1" ht="16.5" customHeight="1">
      <c r="A568" s="39"/>
      <c r="B568" s="40"/>
      <c r="C568" s="227" t="s">
        <v>987</v>
      </c>
      <c r="D568" s="227" t="s">
        <v>343</v>
      </c>
      <c r="E568" s="228" t="s">
        <v>988</v>
      </c>
      <c r="F568" s="229" t="s">
        <v>989</v>
      </c>
      <c r="G568" s="230" t="s">
        <v>462</v>
      </c>
      <c r="H568" s="231">
        <v>168.38</v>
      </c>
      <c r="I568" s="232"/>
      <c r="J568" s="233">
        <f>ROUND(I568*H568,2)</f>
        <v>0</v>
      </c>
      <c r="K568" s="229" t="s">
        <v>1</v>
      </c>
      <c r="L568" s="45"/>
      <c r="M568" s="234" t="s">
        <v>1</v>
      </c>
      <c r="N568" s="235" t="s">
        <v>41</v>
      </c>
      <c r="O568" s="92"/>
      <c r="P568" s="236">
        <f>O568*H568</f>
        <v>0</v>
      </c>
      <c r="Q568" s="236">
        <v>0</v>
      </c>
      <c r="R568" s="236">
        <f>Q568*H568</f>
        <v>0</v>
      </c>
      <c r="S568" s="236">
        <v>0</v>
      </c>
      <c r="T568" s="237">
        <f>S568*H568</f>
        <v>0</v>
      </c>
      <c r="U568" s="39"/>
      <c r="V568" s="39"/>
      <c r="W568" s="39"/>
      <c r="X568" s="39"/>
      <c r="Y568" s="39"/>
      <c r="Z568" s="39"/>
      <c r="AA568" s="39"/>
      <c r="AB568" s="39"/>
      <c r="AC568" s="39"/>
      <c r="AD568" s="39"/>
      <c r="AE568" s="39"/>
      <c r="AR568" s="238" t="s">
        <v>360</v>
      </c>
      <c r="AT568" s="238" t="s">
        <v>343</v>
      </c>
      <c r="AU568" s="238" t="s">
        <v>85</v>
      </c>
      <c r="AY568" s="18" t="s">
        <v>342</v>
      </c>
      <c r="BE568" s="239">
        <f>IF(N568="základní",J568,0)</f>
        <v>0</v>
      </c>
      <c r="BF568" s="239">
        <f>IF(N568="snížená",J568,0)</f>
        <v>0</v>
      </c>
      <c r="BG568" s="239">
        <f>IF(N568="zákl. přenesená",J568,0)</f>
        <v>0</v>
      </c>
      <c r="BH568" s="239">
        <f>IF(N568="sníž. přenesená",J568,0)</f>
        <v>0</v>
      </c>
      <c r="BI568" s="239">
        <f>IF(N568="nulová",J568,0)</f>
        <v>0</v>
      </c>
      <c r="BJ568" s="18" t="s">
        <v>83</v>
      </c>
      <c r="BK568" s="239">
        <f>ROUND(I568*H568,2)</f>
        <v>0</v>
      </c>
      <c r="BL568" s="18" t="s">
        <v>360</v>
      </c>
      <c r="BM568" s="238" t="s">
        <v>990</v>
      </c>
    </row>
    <row r="569" s="2" customFormat="1">
      <c r="A569" s="39"/>
      <c r="B569" s="40"/>
      <c r="C569" s="41"/>
      <c r="D569" s="240" t="s">
        <v>349</v>
      </c>
      <c r="E569" s="41"/>
      <c r="F569" s="241" t="s">
        <v>991</v>
      </c>
      <c r="G569" s="41"/>
      <c r="H569" s="41"/>
      <c r="I569" s="242"/>
      <c r="J569" s="41"/>
      <c r="K569" s="41"/>
      <c r="L569" s="45"/>
      <c r="M569" s="243"/>
      <c r="N569" s="244"/>
      <c r="O569" s="92"/>
      <c r="P569" s="92"/>
      <c r="Q569" s="92"/>
      <c r="R569" s="92"/>
      <c r="S569" s="92"/>
      <c r="T569" s="93"/>
      <c r="U569" s="39"/>
      <c r="V569" s="39"/>
      <c r="W569" s="39"/>
      <c r="X569" s="39"/>
      <c r="Y569" s="39"/>
      <c r="Z569" s="39"/>
      <c r="AA569" s="39"/>
      <c r="AB569" s="39"/>
      <c r="AC569" s="39"/>
      <c r="AD569" s="39"/>
      <c r="AE569" s="39"/>
      <c r="AT569" s="18" t="s">
        <v>349</v>
      </c>
      <c r="AU569" s="18" t="s">
        <v>85</v>
      </c>
    </row>
    <row r="570" s="13" customFormat="1">
      <c r="A570" s="13"/>
      <c r="B570" s="252"/>
      <c r="C570" s="253"/>
      <c r="D570" s="240" t="s">
        <v>446</v>
      </c>
      <c r="E570" s="254" t="s">
        <v>1</v>
      </c>
      <c r="F570" s="255" t="s">
        <v>992</v>
      </c>
      <c r="G570" s="253"/>
      <c r="H570" s="256">
        <v>62.32</v>
      </c>
      <c r="I570" s="257"/>
      <c r="J570" s="253"/>
      <c r="K570" s="253"/>
      <c r="L570" s="258"/>
      <c r="M570" s="259"/>
      <c r="N570" s="260"/>
      <c r="O570" s="260"/>
      <c r="P570" s="260"/>
      <c r="Q570" s="260"/>
      <c r="R570" s="260"/>
      <c r="S570" s="260"/>
      <c r="T570" s="261"/>
      <c r="U570" s="13"/>
      <c r="V570" s="13"/>
      <c r="W570" s="13"/>
      <c r="X570" s="13"/>
      <c r="Y570" s="13"/>
      <c r="Z570" s="13"/>
      <c r="AA570" s="13"/>
      <c r="AB570" s="13"/>
      <c r="AC570" s="13"/>
      <c r="AD570" s="13"/>
      <c r="AE570" s="13"/>
      <c r="AT570" s="262" t="s">
        <v>446</v>
      </c>
      <c r="AU570" s="262" t="s">
        <v>85</v>
      </c>
      <c r="AV570" s="13" t="s">
        <v>85</v>
      </c>
      <c r="AW570" s="13" t="s">
        <v>32</v>
      </c>
      <c r="AX570" s="13" t="s">
        <v>76</v>
      </c>
      <c r="AY570" s="262" t="s">
        <v>342</v>
      </c>
    </row>
    <row r="571" s="13" customFormat="1">
      <c r="A571" s="13"/>
      <c r="B571" s="252"/>
      <c r="C571" s="253"/>
      <c r="D571" s="240" t="s">
        <v>446</v>
      </c>
      <c r="E571" s="254" t="s">
        <v>1</v>
      </c>
      <c r="F571" s="255" t="s">
        <v>993</v>
      </c>
      <c r="G571" s="253"/>
      <c r="H571" s="256">
        <v>10.65</v>
      </c>
      <c r="I571" s="257"/>
      <c r="J571" s="253"/>
      <c r="K571" s="253"/>
      <c r="L571" s="258"/>
      <c r="M571" s="259"/>
      <c r="N571" s="260"/>
      <c r="O571" s="260"/>
      <c r="P571" s="260"/>
      <c r="Q571" s="260"/>
      <c r="R571" s="260"/>
      <c r="S571" s="260"/>
      <c r="T571" s="261"/>
      <c r="U571" s="13"/>
      <c r="V571" s="13"/>
      <c r="W571" s="13"/>
      <c r="X571" s="13"/>
      <c r="Y571" s="13"/>
      <c r="Z571" s="13"/>
      <c r="AA571" s="13"/>
      <c r="AB571" s="13"/>
      <c r="AC571" s="13"/>
      <c r="AD571" s="13"/>
      <c r="AE571" s="13"/>
      <c r="AT571" s="262" t="s">
        <v>446</v>
      </c>
      <c r="AU571" s="262" t="s">
        <v>85</v>
      </c>
      <c r="AV571" s="13" t="s">
        <v>85</v>
      </c>
      <c r="AW571" s="13" t="s">
        <v>32</v>
      </c>
      <c r="AX571" s="13" t="s">
        <v>76</v>
      </c>
      <c r="AY571" s="262" t="s">
        <v>342</v>
      </c>
    </row>
    <row r="572" s="13" customFormat="1">
      <c r="A572" s="13"/>
      <c r="B572" s="252"/>
      <c r="C572" s="253"/>
      <c r="D572" s="240" t="s">
        <v>446</v>
      </c>
      <c r="E572" s="254" t="s">
        <v>1</v>
      </c>
      <c r="F572" s="255" t="s">
        <v>994</v>
      </c>
      <c r="G572" s="253"/>
      <c r="H572" s="256">
        <v>2.5</v>
      </c>
      <c r="I572" s="257"/>
      <c r="J572" s="253"/>
      <c r="K572" s="253"/>
      <c r="L572" s="258"/>
      <c r="M572" s="259"/>
      <c r="N572" s="260"/>
      <c r="O572" s="260"/>
      <c r="P572" s="260"/>
      <c r="Q572" s="260"/>
      <c r="R572" s="260"/>
      <c r="S572" s="260"/>
      <c r="T572" s="261"/>
      <c r="U572" s="13"/>
      <c r="V572" s="13"/>
      <c r="W572" s="13"/>
      <c r="X572" s="13"/>
      <c r="Y572" s="13"/>
      <c r="Z572" s="13"/>
      <c r="AA572" s="13"/>
      <c r="AB572" s="13"/>
      <c r="AC572" s="13"/>
      <c r="AD572" s="13"/>
      <c r="AE572" s="13"/>
      <c r="AT572" s="262" t="s">
        <v>446</v>
      </c>
      <c r="AU572" s="262" t="s">
        <v>85</v>
      </c>
      <c r="AV572" s="13" t="s">
        <v>85</v>
      </c>
      <c r="AW572" s="13" t="s">
        <v>32</v>
      </c>
      <c r="AX572" s="13" t="s">
        <v>76</v>
      </c>
      <c r="AY572" s="262" t="s">
        <v>342</v>
      </c>
    </row>
    <row r="573" s="13" customFormat="1">
      <c r="A573" s="13"/>
      <c r="B573" s="252"/>
      <c r="C573" s="253"/>
      <c r="D573" s="240" t="s">
        <v>446</v>
      </c>
      <c r="E573" s="254" t="s">
        <v>1</v>
      </c>
      <c r="F573" s="255" t="s">
        <v>995</v>
      </c>
      <c r="G573" s="253"/>
      <c r="H573" s="256">
        <v>15.869999999999999</v>
      </c>
      <c r="I573" s="257"/>
      <c r="J573" s="253"/>
      <c r="K573" s="253"/>
      <c r="L573" s="258"/>
      <c r="M573" s="259"/>
      <c r="N573" s="260"/>
      <c r="O573" s="260"/>
      <c r="P573" s="260"/>
      <c r="Q573" s="260"/>
      <c r="R573" s="260"/>
      <c r="S573" s="260"/>
      <c r="T573" s="261"/>
      <c r="U573" s="13"/>
      <c r="V573" s="13"/>
      <c r="W573" s="13"/>
      <c r="X573" s="13"/>
      <c r="Y573" s="13"/>
      <c r="Z573" s="13"/>
      <c r="AA573" s="13"/>
      <c r="AB573" s="13"/>
      <c r="AC573" s="13"/>
      <c r="AD573" s="13"/>
      <c r="AE573" s="13"/>
      <c r="AT573" s="262" t="s">
        <v>446</v>
      </c>
      <c r="AU573" s="262" t="s">
        <v>85</v>
      </c>
      <c r="AV573" s="13" t="s">
        <v>85</v>
      </c>
      <c r="AW573" s="13" t="s">
        <v>32</v>
      </c>
      <c r="AX573" s="13" t="s">
        <v>76</v>
      </c>
      <c r="AY573" s="262" t="s">
        <v>342</v>
      </c>
    </row>
    <row r="574" s="13" customFormat="1">
      <c r="A574" s="13"/>
      <c r="B574" s="252"/>
      <c r="C574" s="253"/>
      <c r="D574" s="240" t="s">
        <v>446</v>
      </c>
      <c r="E574" s="254" t="s">
        <v>1</v>
      </c>
      <c r="F574" s="255" t="s">
        <v>979</v>
      </c>
      <c r="G574" s="253"/>
      <c r="H574" s="256">
        <v>77.040000000000006</v>
      </c>
      <c r="I574" s="257"/>
      <c r="J574" s="253"/>
      <c r="K574" s="253"/>
      <c r="L574" s="258"/>
      <c r="M574" s="259"/>
      <c r="N574" s="260"/>
      <c r="O574" s="260"/>
      <c r="P574" s="260"/>
      <c r="Q574" s="260"/>
      <c r="R574" s="260"/>
      <c r="S574" s="260"/>
      <c r="T574" s="261"/>
      <c r="U574" s="13"/>
      <c r="V574" s="13"/>
      <c r="W574" s="13"/>
      <c r="X574" s="13"/>
      <c r="Y574" s="13"/>
      <c r="Z574" s="13"/>
      <c r="AA574" s="13"/>
      <c r="AB574" s="13"/>
      <c r="AC574" s="13"/>
      <c r="AD574" s="13"/>
      <c r="AE574" s="13"/>
      <c r="AT574" s="262" t="s">
        <v>446</v>
      </c>
      <c r="AU574" s="262" t="s">
        <v>85</v>
      </c>
      <c r="AV574" s="13" t="s">
        <v>85</v>
      </c>
      <c r="AW574" s="13" t="s">
        <v>32</v>
      </c>
      <c r="AX574" s="13" t="s">
        <v>76</v>
      </c>
      <c r="AY574" s="262" t="s">
        <v>342</v>
      </c>
    </row>
    <row r="575" s="16" customFormat="1">
      <c r="A575" s="16"/>
      <c r="B575" s="284"/>
      <c r="C575" s="285"/>
      <c r="D575" s="240" t="s">
        <v>446</v>
      </c>
      <c r="E575" s="286" t="s">
        <v>1</v>
      </c>
      <c r="F575" s="287" t="s">
        <v>500</v>
      </c>
      <c r="G575" s="285"/>
      <c r="H575" s="288">
        <v>168.38</v>
      </c>
      <c r="I575" s="289"/>
      <c r="J575" s="285"/>
      <c r="K575" s="285"/>
      <c r="L575" s="290"/>
      <c r="M575" s="291"/>
      <c r="N575" s="292"/>
      <c r="O575" s="292"/>
      <c r="P575" s="292"/>
      <c r="Q575" s="292"/>
      <c r="R575" s="292"/>
      <c r="S575" s="292"/>
      <c r="T575" s="293"/>
      <c r="U575" s="16"/>
      <c r="V575" s="16"/>
      <c r="W575" s="16"/>
      <c r="X575" s="16"/>
      <c r="Y575" s="16"/>
      <c r="Z575" s="16"/>
      <c r="AA575" s="16"/>
      <c r="AB575" s="16"/>
      <c r="AC575" s="16"/>
      <c r="AD575" s="16"/>
      <c r="AE575" s="16"/>
      <c r="AT575" s="294" t="s">
        <v>446</v>
      </c>
      <c r="AU575" s="294" t="s">
        <v>85</v>
      </c>
      <c r="AV575" s="16" t="s">
        <v>360</v>
      </c>
      <c r="AW575" s="16" t="s">
        <v>32</v>
      </c>
      <c r="AX575" s="16" t="s">
        <v>83</v>
      </c>
      <c r="AY575" s="294" t="s">
        <v>342</v>
      </c>
    </row>
    <row r="576" s="2" customFormat="1" ht="24.15" customHeight="1">
      <c r="A576" s="39"/>
      <c r="B576" s="40"/>
      <c r="C576" s="227" t="s">
        <v>996</v>
      </c>
      <c r="D576" s="227" t="s">
        <v>343</v>
      </c>
      <c r="E576" s="228" t="s">
        <v>997</v>
      </c>
      <c r="F576" s="229" t="s">
        <v>998</v>
      </c>
      <c r="G576" s="230" t="s">
        <v>462</v>
      </c>
      <c r="H576" s="231">
        <v>163.05600000000001</v>
      </c>
      <c r="I576" s="232"/>
      <c r="J576" s="233">
        <f>ROUND(I576*H576,2)</f>
        <v>0</v>
      </c>
      <c r="K576" s="229" t="s">
        <v>1</v>
      </c>
      <c r="L576" s="45"/>
      <c r="M576" s="234" t="s">
        <v>1</v>
      </c>
      <c r="N576" s="235" t="s">
        <v>41</v>
      </c>
      <c r="O576" s="92"/>
      <c r="P576" s="236">
        <f>O576*H576</f>
        <v>0</v>
      </c>
      <c r="Q576" s="236">
        <v>0</v>
      </c>
      <c r="R576" s="236">
        <f>Q576*H576</f>
        <v>0</v>
      </c>
      <c r="S576" s="236">
        <v>0</v>
      </c>
      <c r="T576" s="237">
        <f>S576*H576</f>
        <v>0</v>
      </c>
      <c r="U576" s="39"/>
      <c r="V576" s="39"/>
      <c r="W576" s="39"/>
      <c r="X576" s="39"/>
      <c r="Y576" s="39"/>
      <c r="Z576" s="39"/>
      <c r="AA576" s="39"/>
      <c r="AB576" s="39"/>
      <c r="AC576" s="39"/>
      <c r="AD576" s="39"/>
      <c r="AE576" s="39"/>
      <c r="AR576" s="238" t="s">
        <v>360</v>
      </c>
      <c r="AT576" s="238" t="s">
        <v>343</v>
      </c>
      <c r="AU576" s="238" t="s">
        <v>85</v>
      </c>
      <c r="AY576" s="18" t="s">
        <v>342</v>
      </c>
      <c r="BE576" s="239">
        <f>IF(N576="základní",J576,0)</f>
        <v>0</v>
      </c>
      <c r="BF576" s="239">
        <f>IF(N576="snížená",J576,0)</f>
        <v>0</v>
      </c>
      <c r="BG576" s="239">
        <f>IF(N576="zákl. přenesená",J576,0)</f>
        <v>0</v>
      </c>
      <c r="BH576" s="239">
        <f>IF(N576="sníž. přenesená",J576,0)</f>
        <v>0</v>
      </c>
      <c r="BI576" s="239">
        <f>IF(N576="nulová",J576,0)</f>
        <v>0</v>
      </c>
      <c r="BJ576" s="18" t="s">
        <v>83</v>
      </c>
      <c r="BK576" s="239">
        <f>ROUND(I576*H576,2)</f>
        <v>0</v>
      </c>
      <c r="BL576" s="18" t="s">
        <v>360</v>
      </c>
      <c r="BM576" s="238" t="s">
        <v>999</v>
      </c>
    </row>
    <row r="577" s="2" customFormat="1">
      <c r="A577" s="39"/>
      <c r="B577" s="40"/>
      <c r="C577" s="41"/>
      <c r="D577" s="240" t="s">
        <v>349</v>
      </c>
      <c r="E577" s="41"/>
      <c r="F577" s="241" t="s">
        <v>1000</v>
      </c>
      <c r="G577" s="41"/>
      <c r="H577" s="41"/>
      <c r="I577" s="242"/>
      <c r="J577" s="41"/>
      <c r="K577" s="41"/>
      <c r="L577" s="45"/>
      <c r="M577" s="243"/>
      <c r="N577" s="244"/>
      <c r="O577" s="92"/>
      <c r="P577" s="92"/>
      <c r="Q577" s="92"/>
      <c r="R577" s="92"/>
      <c r="S577" s="92"/>
      <c r="T577" s="93"/>
      <c r="U577" s="39"/>
      <c r="V577" s="39"/>
      <c r="W577" s="39"/>
      <c r="X577" s="39"/>
      <c r="Y577" s="39"/>
      <c r="Z577" s="39"/>
      <c r="AA577" s="39"/>
      <c r="AB577" s="39"/>
      <c r="AC577" s="39"/>
      <c r="AD577" s="39"/>
      <c r="AE577" s="39"/>
      <c r="AT577" s="18" t="s">
        <v>349</v>
      </c>
      <c r="AU577" s="18" t="s">
        <v>85</v>
      </c>
    </row>
    <row r="578" s="13" customFormat="1">
      <c r="A578" s="13"/>
      <c r="B578" s="252"/>
      <c r="C578" s="253"/>
      <c r="D578" s="240" t="s">
        <v>446</v>
      </c>
      <c r="E578" s="254" t="s">
        <v>1</v>
      </c>
      <c r="F578" s="255" t="s">
        <v>974</v>
      </c>
      <c r="G578" s="253"/>
      <c r="H578" s="256">
        <v>163.05600000000001</v>
      </c>
      <c r="I578" s="257"/>
      <c r="J578" s="253"/>
      <c r="K578" s="253"/>
      <c r="L578" s="258"/>
      <c r="M578" s="259"/>
      <c r="N578" s="260"/>
      <c r="O578" s="260"/>
      <c r="P578" s="260"/>
      <c r="Q578" s="260"/>
      <c r="R578" s="260"/>
      <c r="S578" s="260"/>
      <c r="T578" s="261"/>
      <c r="U578" s="13"/>
      <c r="V578" s="13"/>
      <c r="W578" s="13"/>
      <c r="X578" s="13"/>
      <c r="Y578" s="13"/>
      <c r="Z578" s="13"/>
      <c r="AA578" s="13"/>
      <c r="AB578" s="13"/>
      <c r="AC578" s="13"/>
      <c r="AD578" s="13"/>
      <c r="AE578" s="13"/>
      <c r="AT578" s="262" t="s">
        <v>446</v>
      </c>
      <c r="AU578" s="262" t="s">
        <v>85</v>
      </c>
      <c r="AV578" s="13" t="s">
        <v>85</v>
      </c>
      <c r="AW578" s="13" t="s">
        <v>32</v>
      </c>
      <c r="AX578" s="13" t="s">
        <v>83</v>
      </c>
      <c r="AY578" s="262" t="s">
        <v>342</v>
      </c>
    </row>
    <row r="579" s="2" customFormat="1" ht="24.15" customHeight="1">
      <c r="A579" s="39"/>
      <c r="B579" s="40"/>
      <c r="C579" s="227" t="s">
        <v>1001</v>
      </c>
      <c r="D579" s="227" t="s">
        <v>343</v>
      </c>
      <c r="E579" s="228" t="s">
        <v>1002</v>
      </c>
      <c r="F579" s="229" t="s">
        <v>1003</v>
      </c>
      <c r="G579" s="230" t="s">
        <v>462</v>
      </c>
      <c r="H579" s="231">
        <v>94.040000000000006</v>
      </c>
      <c r="I579" s="232"/>
      <c r="J579" s="233">
        <f>ROUND(I579*H579,2)</f>
        <v>0</v>
      </c>
      <c r="K579" s="229" t="s">
        <v>443</v>
      </c>
      <c r="L579" s="45"/>
      <c r="M579" s="234" t="s">
        <v>1</v>
      </c>
      <c r="N579" s="235" t="s">
        <v>41</v>
      </c>
      <c r="O579" s="92"/>
      <c r="P579" s="236">
        <f>O579*H579</f>
        <v>0</v>
      </c>
      <c r="Q579" s="236">
        <v>0</v>
      </c>
      <c r="R579" s="236">
        <f>Q579*H579</f>
        <v>0</v>
      </c>
      <c r="S579" s="236">
        <v>0</v>
      </c>
      <c r="T579" s="237">
        <f>S579*H579</f>
        <v>0</v>
      </c>
      <c r="U579" s="39"/>
      <c r="V579" s="39"/>
      <c r="W579" s="39"/>
      <c r="X579" s="39"/>
      <c r="Y579" s="39"/>
      <c r="Z579" s="39"/>
      <c r="AA579" s="39"/>
      <c r="AB579" s="39"/>
      <c r="AC579" s="39"/>
      <c r="AD579" s="39"/>
      <c r="AE579" s="39"/>
      <c r="AR579" s="238" t="s">
        <v>360</v>
      </c>
      <c r="AT579" s="238" t="s">
        <v>343</v>
      </c>
      <c r="AU579" s="238" t="s">
        <v>85</v>
      </c>
      <c r="AY579" s="18" t="s">
        <v>342</v>
      </c>
      <c r="BE579" s="239">
        <f>IF(N579="základní",J579,0)</f>
        <v>0</v>
      </c>
      <c r="BF579" s="239">
        <f>IF(N579="snížená",J579,0)</f>
        <v>0</v>
      </c>
      <c r="BG579" s="239">
        <f>IF(N579="zákl. přenesená",J579,0)</f>
        <v>0</v>
      </c>
      <c r="BH579" s="239">
        <f>IF(N579="sníž. přenesená",J579,0)</f>
        <v>0</v>
      </c>
      <c r="BI579" s="239">
        <f>IF(N579="nulová",J579,0)</f>
        <v>0</v>
      </c>
      <c r="BJ579" s="18" t="s">
        <v>83</v>
      </c>
      <c r="BK579" s="239">
        <f>ROUND(I579*H579,2)</f>
        <v>0</v>
      </c>
      <c r="BL579" s="18" t="s">
        <v>360</v>
      </c>
      <c r="BM579" s="238" t="s">
        <v>1004</v>
      </c>
    </row>
    <row r="580" s="2" customFormat="1">
      <c r="A580" s="39"/>
      <c r="B580" s="40"/>
      <c r="C580" s="41"/>
      <c r="D580" s="240" t="s">
        <v>349</v>
      </c>
      <c r="E580" s="41"/>
      <c r="F580" s="241" t="s">
        <v>1005</v>
      </c>
      <c r="G580" s="41"/>
      <c r="H580" s="41"/>
      <c r="I580" s="242"/>
      <c r="J580" s="41"/>
      <c r="K580" s="41"/>
      <c r="L580" s="45"/>
      <c r="M580" s="243"/>
      <c r="N580" s="244"/>
      <c r="O580" s="92"/>
      <c r="P580" s="92"/>
      <c r="Q580" s="92"/>
      <c r="R580" s="92"/>
      <c r="S580" s="92"/>
      <c r="T580" s="93"/>
      <c r="U580" s="39"/>
      <c r="V580" s="39"/>
      <c r="W580" s="39"/>
      <c r="X580" s="39"/>
      <c r="Y580" s="39"/>
      <c r="Z580" s="39"/>
      <c r="AA580" s="39"/>
      <c r="AB580" s="39"/>
      <c r="AC580" s="39"/>
      <c r="AD580" s="39"/>
      <c r="AE580" s="39"/>
      <c r="AT580" s="18" t="s">
        <v>349</v>
      </c>
      <c r="AU580" s="18" t="s">
        <v>85</v>
      </c>
    </row>
    <row r="581" s="13" customFormat="1">
      <c r="A581" s="13"/>
      <c r="B581" s="252"/>
      <c r="C581" s="253"/>
      <c r="D581" s="240" t="s">
        <v>446</v>
      </c>
      <c r="E581" s="254" t="s">
        <v>1</v>
      </c>
      <c r="F581" s="255" t="s">
        <v>957</v>
      </c>
      <c r="G581" s="253"/>
      <c r="H581" s="256">
        <v>2.7000000000000002</v>
      </c>
      <c r="I581" s="257"/>
      <c r="J581" s="253"/>
      <c r="K581" s="253"/>
      <c r="L581" s="258"/>
      <c r="M581" s="259"/>
      <c r="N581" s="260"/>
      <c r="O581" s="260"/>
      <c r="P581" s="260"/>
      <c r="Q581" s="260"/>
      <c r="R581" s="260"/>
      <c r="S581" s="260"/>
      <c r="T581" s="261"/>
      <c r="U581" s="13"/>
      <c r="V581" s="13"/>
      <c r="W581" s="13"/>
      <c r="X581" s="13"/>
      <c r="Y581" s="13"/>
      <c r="Z581" s="13"/>
      <c r="AA581" s="13"/>
      <c r="AB581" s="13"/>
      <c r="AC581" s="13"/>
      <c r="AD581" s="13"/>
      <c r="AE581" s="13"/>
      <c r="AT581" s="262" t="s">
        <v>446</v>
      </c>
      <c r="AU581" s="262" t="s">
        <v>85</v>
      </c>
      <c r="AV581" s="13" t="s">
        <v>85</v>
      </c>
      <c r="AW581" s="13" t="s">
        <v>32</v>
      </c>
      <c r="AX581" s="13" t="s">
        <v>76</v>
      </c>
      <c r="AY581" s="262" t="s">
        <v>342</v>
      </c>
    </row>
    <row r="582" s="13" customFormat="1">
      <c r="A582" s="13"/>
      <c r="B582" s="252"/>
      <c r="C582" s="253"/>
      <c r="D582" s="240" t="s">
        <v>446</v>
      </c>
      <c r="E582" s="254" t="s">
        <v>1</v>
      </c>
      <c r="F582" s="255" t="s">
        <v>992</v>
      </c>
      <c r="G582" s="253"/>
      <c r="H582" s="256">
        <v>62.32</v>
      </c>
      <c r="I582" s="257"/>
      <c r="J582" s="253"/>
      <c r="K582" s="253"/>
      <c r="L582" s="258"/>
      <c r="M582" s="259"/>
      <c r="N582" s="260"/>
      <c r="O582" s="260"/>
      <c r="P582" s="260"/>
      <c r="Q582" s="260"/>
      <c r="R582" s="260"/>
      <c r="S582" s="260"/>
      <c r="T582" s="261"/>
      <c r="U582" s="13"/>
      <c r="V582" s="13"/>
      <c r="W582" s="13"/>
      <c r="X582" s="13"/>
      <c r="Y582" s="13"/>
      <c r="Z582" s="13"/>
      <c r="AA582" s="13"/>
      <c r="AB582" s="13"/>
      <c r="AC582" s="13"/>
      <c r="AD582" s="13"/>
      <c r="AE582" s="13"/>
      <c r="AT582" s="262" t="s">
        <v>446</v>
      </c>
      <c r="AU582" s="262" t="s">
        <v>85</v>
      </c>
      <c r="AV582" s="13" t="s">
        <v>85</v>
      </c>
      <c r="AW582" s="13" t="s">
        <v>32</v>
      </c>
      <c r="AX582" s="13" t="s">
        <v>76</v>
      </c>
      <c r="AY582" s="262" t="s">
        <v>342</v>
      </c>
    </row>
    <row r="583" s="13" customFormat="1">
      <c r="A583" s="13"/>
      <c r="B583" s="252"/>
      <c r="C583" s="253"/>
      <c r="D583" s="240" t="s">
        <v>446</v>
      </c>
      <c r="E583" s="254" t="s">
        <v>1</v>
      </c>
      <c r="F583" s="255" t="s">
        <v>993</v>
      </c>
      <c r="G583" s="253"/>
      <c r="H583" s="256">
        <v>10.65</v>
      </c>
      <c r="I583" s="257"/>
      <c r="J583" s="253"/>
      <c r="K583" s="253"/>
      <c r="L583" s="258"/>
      <c r="M583" s="259"/>
      <c r="N583" s="260"/>
      <c r="O583" s="260"/>
      <c r="P583" s="260"/>
      <c r="Q583" s="260"/>
      <c r="R583" s="260"/>
      <c r="S583" s="260"/>
      <c r="T583" s="261"/>
      <c r="U583" s="13"/>
      <c r="V583" s="13"/>
      <c r="W583" s="13"/>
      <c r="X583" s="13"/>
      <c r="Y583" s="13"/>
      <c r="Z583" s="13"/>
      <c r="AA583" s="13"/>
      <c r="AB583" s="13"/>
      <c r="AC583" s="13"/>
      <c r="AD583" s="13"/>
      <c r="AE583" s="13"/>
      <c r="AT583" s="262" t="s">
        <v>446</v>
      </c>
      <c r="AU583" s="262" t="s">
        <v>85</v>
      </c>
      <c r="AV583" s="13" t="s">
        <v>85</v>
      </c>
      <c r="AW583" s="13" t="s">
        <v>32</v>
      </c>
      <c r="AX583" s="13" t="s">
        <v>76</v>
      </c>
      <c r="AY583" s="262" t="s">
        <v>342</v>
      </c>
    </row>
    <row r="584" s="13" customFormat="1">
      <c r="A584" s="13"/>
      <c r="B584" s="252"/>
      <c r="C584" s="253"/>
      <c r="D584" s="240" t="s">
        <v>446</v>
      </c>
      <c r="E584" s="254" t="s">
        <v>1</v>
      </c>
      <c r="F584" s="255" t="s">
        <v>994</v>
      </c>
      <c r="G584" s="253"/>
      <c r="H584" s="256">
        <v>2.5</v>
      </c>
      <c r="I584" s="257"/>
      <c r="J584" s="253"/>
      <c r="K584" s="253"/>
      <c r="L584" s="258"/>
      <c r="M584" s="259"/>
      <c r="N584" s="260"/>
      <c r="O584" s="260"/>
      <c r="P584" s="260"/>
      <c r="Q584" s="260"/>
      <c r="R584" s="260"/>
      <c r="S584" s="260"/>
      <c r="T584" s="261"/>
      <c r="U584" s="13"/>
      <c r="V584" s="13"/>
      <c r="W584" s="13"/>
      <c r="X584" s="13"/>
      <c r="Y584" s="13"/>
      <c r="Z584" s="13"/>
      <c r="AA584" s="13"/>
      <c r="AB584" s="13"/>
      <c r="AC584" s="13"/>
      <c r="AD584" s="13"/>
      <c r="AE584" s="13"/>
      <c r="AT584" s="262" t="s">
        <v>446</v>
      </c>
      <c r="AU584" s="262" t="s">
        <v>85</v>
      </c>
      <c r="AV584" s="13" t="s">
        <v>85</v>
      </c>
      <c r="AW584" s="13" t="s">
        <v>32</v>
      </c>
      <c r="AX584" s="13" t="s">
        <v>76</v>
      </c>
      <c r="AY584" s="262" t="s">
        <v>342</v>
      </c>
    </row>
    <row r="585" s="13" customFormat="1">
      <c r="A585" s="13"/>
      <c r="B585" s="252"/>
      <c r="C585" s="253"/>
      <c r="D585" s="240" t="s">
        <v>446</v>
      </c>
      <c r="E585" s="254" t="s">
        <v>1</v>
      </c>
      <c r="F585" s="255" t="s">
        <v>995</v>
      </c>
      <c r="G585" s="253"/>
      <c r="H585" s="256">
        <v>15.869999999999999</v>
      </c>
      <c r="I585" s="257"/>
      <c r="J585" s="253"/>
      <c r="K585" s="253"/>
      <c r="L585" s="258"/>
      <c r="M585" s="259"/>
      <c r="N585" s="260"/>
      <c r="O585" s="260"/>
      <c r="P585" s="260"/>
      <c r="Q585" s="260"/>
      <c r="R585" s="260"/>
      <c r="S585" s="260"/>
      <c r="T585" s="261"/>
      <c r="U585" s="13"/>
      <c r="V585" s="13"/>
      <c r="W585" s="13"/>
      <c r="X585" s="13"/>
      <c r="Y585" s="13"/>
      <c r="Z585" s="13"/>
      <c r="AA585" s="13"/>
      <c r="AB585" s="13"/>
      <c r="AC585" s="13"/>
      <c r="AD585" s="13"/>
      <c r="AE585" s="13"/>
      <c r="AT585" s="262" t="s">
        <v>446</v>
      </c>
      <c r="AU585" s="262" t="s">
        <v>85</v>
      </c>
      <c r="AV585" s="13" t="s">
        <v>85</v>
      </c>
      <c r="AW585" s="13" t="s">
        <v>32</v>
      </c>
      <c r="AX585" s="13" t="s">
        <v>76</v>
      </c>
      <c r="AY585" s="262" t="s">
        <v>342</v>
      </c>
    </row>
    <row r="586" s="16" customFormat="1">
      <c r="A586" s="16"/>
      <c r="B586" s="284"/>
      <c r="C586" s="285"/>
      <c r="D586" s="240" t="s">
        <v>446</v>
      </c>
      <c r="E586" s="286" t="s">
        <v>1</v>
      </c>
      <c r="F586" s="287" t="s">
        <v>500</v>
      </c>
      <c r="G586" s="285"/>
      <c r="H586" s="288">
        <v>94.040000000000006</v>
      </c>
      <c r="I586" s="289"/>
      <c r="J586" s="285"/>
      <c r="K586" s="285"/>
      <c r="L586" s="290"/>
      <c r="M586" s="291"/>
      <c r="N586" s="292"/>
      <c r="O586" s="292"/>
      <c r="P586" s="292"/>
      <c r="Q586" s="292"/>
      <c r="R586" s="292"/>
      <c r="S586" s="292"/>
      <c r="T586" s="293"/>
      <c r="U586" s="16"/>
      <c r="V586" s="16"/>
      <c r="W586" s="16"/>
      <c r="X586" s="16"/>
      <c r="Y586" s="16"/>
      <c r="Z586" s="16"/>
      <c r="AA586" s="16"/>
      <c r="AB586" s="16"/>
      <c r="AC586" s="16"/>
      <c r="AD586" s="16"/>
      <c r="AE586" s="16"/>
      <c r="AT586" s="294" t="s">
        <v>446</v>
      </c>
      <c r="AU586" s="294" t="s">
        <v>85</v>
      </c>
      <c r="AV586" s="16" t="s">
        <v>360</v>
      </c>
      <c r="AW586" s="16" t="s">
        <v>32</v>
      </c>
      <c r="AX586" s="16" t="s">
        <v>83</v>
      </c>
      <c r="AY586" s="294" t="s">
        <v>342</v>
      </c>
    </row>
    <row r="587" s="2" customFormat="1" ht="24.15" customHeight="1">
      <c r="A587" s="39"/>
      <c r="B587" s="40"/>
      <c r="C587" s="227" t="s">
        <v>1006</v>
      </c>
      <c r="D587" s="227" t="s">
        <v>343</v>
      </c>
      <c r="E587" s="228" t="s">
        <v>1007</v>
      </c>
      <c r="F587" s="229" t="s">
        <v>1008</v>
      </c>
      <c r="G587" s="230" t="s">
        <v>462</v>
      </c>
      <c r="H587" s="231">
        <v>1876.068</v>
      </c>
      <c r="I587" s="232"/>
      <c r="J587" s="233">
        <f>ROUND(I587*H587,2)</f>
        <v>0</v>
      </c>
      <c r="K587" s="229" t="s">
        <v>443</v>
      </c>
      <c r="L587" s="45"/>
      <c r="M587" s="234" t="s">
        <v>1</v>
      </c>
      <c r="N587" s="235" t="s">
        <v>41</v>
      </c>
      <c r="O587" s="92"/>
      <c r="P587" s="236">
        <f>O587*H587</f>
        <v>0</v>
      </c>
      <c r="Q587" s="236">
        <v>0</v>
      </c>
      <c r="R587" s="236">
        <f>Q587*H587</f>
        <v>0</v>
      </c>
      <c r="S587" s="236">
        <v>0</v>
      </c>
      <c r="T587" s="237">
        <f>S587*H587</f>
        <v>0</v>
      </c>
      <c r="U587" s="39"/>
      <c r="V587" s="39"/>
      <c r="W587" s="39"/>
      <c r="X587" s="39"/>
      <c r="Y587" s="39"/>
      <c r="Z587" s="39"/>
      <c r="AA587" s="39"/>
      <c r="AB587" s="39"/>
      <c r="AC587" s="39"/>
      <c r="AD587" s="39"/>
      <c r="AE587" s="39"/>
      <c r="AR587" s="238" t="s">
        <v>360</v>
      </c>
      <c r="AT587" s="238" t="s">
        <v>343</v>
      </c>
      <c r="AU587" s="238" t="s">
        <v>85</v>
      </c>
      <c r="AY587" s="18" t="s">
        <v>342</v>
      </c>
      <c r="BE587" s="239">
        <f>IF(N587="základní",J587,0)</f>
        <v>0</v>
      </c>
      <c r="BF587" s="239">
        <f>IF(N587="snížená",J587,0)</f>
        <v>0</v>
      </c>
      <c r="BG587" s="239">
        <f>IF(N587="zákl. přenesená",J587,0)</f>
        <v>0</v>
      </c>
      <c r="BH587" s="239">
        <f>IF(N587="sníž. přenesená",J587,0)</f>
        <v>0</v>
      </c>
      <c r="BI587" s="239">
        <f>IF(N587="nulová",J587,0)</f>
        <v>0</v>
      </c>
      <c r="BJ587" s="18" t="s">
        <v>83</v>
      </c>
      <c r="BK587" s="239">
        <f>ROUND(I587*H587,2)</f>
        <v>0</v>
      </c>
      <c r="BL587" s="18" t="s">
        <v>360</v>
      </c>
      <c r="BM587" s="238" t="s">
        <v>1009</v>
      </c>
    </row>
    <row r="588" s="2" customFormat="1">
      <c r="A588" s="39"/>
      <c r="B588" s="40"/>
      <c r="C588" s="41"/>
      <c r="D588" s="240" t="s">
        <v>349</v>
      </c>
      <c r="E588" s="41"/>
      <c r="F588" s="241" t="s">
        <v>636</v>
      </c>
      <c r="G588" s="41"/>
      <c r="H588" s="41"/>
      <c r="I588" s="242"/>
      <c r="J588" s="41"/>
      <c r="K588" s="41"/>
      <c r="L588" s="45"/>
      <c r="M588" s="243"/>
      <c r="N588" s="244"/>
      <c r="O588" s="92"/>
      <c r="P588" s="92"/>
      <c r="Q588" s="92"/>
      <c r="R588" s="92"/>
      <c r="S588" s="92"/>
      <c r="T588" s="93"/>
      <c r="U588" s="39"/>
      <c r="V588" s="39"/>
      <c r="W588" s="39"/>
      <c r="X588" s="39"/>
      <c r="Y588" s="39"/>
      <c r="Z588" s="39"/>
      <c r="AA588" s="39"/>
      <c r="AB588" s="39"/>
      <c r="AC588" s="39"/>
      <c r="AD588" s="39"/>
      <c r="AE588" s="39"/>
      <c r="AT588" s="18" t="s">
        <v>349</v>
      </c>
      <c r="AU588" s="18" t="s">
        <v>85</v>
      </c>
    </row>
    <row r="589" s="13" customFormat="1">
      <c r="A589" s="13"/>
      <c r="B589" s="252"/>
      <c r="C589" s="253"/>
      <c r="D589" s="240" t="s">
        <v>446</v>
      </c>
      <c r="E589" s="254" t="s">
        <v>1</v>
      </c>
      <c r="F589" s="255" t="s">
        <v>985</v>
      </c>
      <c r="G589" s="253"/>
      <c r="H589" s="256">
        <v>1226.7429999999999</v>
      </c>
      <c r="I589" s="257"/>
      <c r="J589" s="253"/>
      <c r="K589" s="253"/>
      <c r="L589" s="258"/>
      <c r="M589" s="259"/>
      <c r="N589" s="260"/>
      <c r="O589" s="260"/>
      <c r="P589" s="260"/>
      <c r="Q589" s="260"/>
      <c r="R589" s="260"/>
      <c r="S589" s="260"/>
      <c r="T589" s="261"/>
      <c r="U589" s="13"/>
      <c r="V589" s="13"/>
      <c r="W589" s="13"/>
      <c r="X589" s="13"/>
      <c r="Y589" s="13"/>
      <c r="Z589" s="13"/>
      <c r="AA589" s="13"/>
      <c r="AB589" s="13"/>
      <c r="AC589" s="13"/>
      <c r="AD589" s="13"/>
      <c r="AE589" s="13"/>
      <c r="AT589" s="262" t="s">
        <v>446</v>
      </c>
      <c r="AU589" s="262" t="s">
        <v>85</v>
      </c>
      <c r="AV589" s="13" t="s">
        <v>85</v>
      </c>
      <c r="AW589" s="13" t="s">
        <v>32</v>
      </c>
      <c r="AX589" s="13" t="s">
        <v>76</v>
      </c>
      <c r="AY589" s="262" t="s">
        <v>342</v>
      </c>
    </row>
    <row r="590" s="13" customFormat="1">
      <c r="A590" s="13"/>
      <c r="B590" s="252"/>
      <c r="C590" s="253"/>
      <c r="D590" s="240" t="s">
        <v>446</v>
      </c>
      <c r="E590" s="254" t="s">
        <v>1</v>
      </c>
      <c r="F590" s="255" t="s">
        <v>986</v>
      </c>
      <c r="G590" s="253"/>
      <c r="H590" s="256">
        <v>649.32500000000005</v>
      </c>
      <c r="I590" s="257"/>
      <c r="J590" s="253"/>
      <c r="K590" s="253"/>
      <c r="L590" s="258"/>
      <c r="M590" s="259"/>
      <c r="N590" s="260"/>
      <c r="O590" s="260"/>
      <c r="P590" s="260"/>
      <c r="Q590" s="260"/>
      <c r="R590" s="260"/>
      <c r="S590" s="260"/>
      <c r="T590" s="261"/>
      <c r="U590" s="13"/>
      <c r="V590" s="13"/>
      <c r="W590" s="13"/>
      <c r="X590" s="13"/>
      <c r="Y590" s="13"/>
      <c r="Z590" s="13"/>
      <c r="AA590" s="13"/>
      <c r="AB590" s="13"/>
      <c r="AC590" s="13"/>
      <c r="AD590" s="13"/>
      <c r="AE590" s="13"/>
      <c r="AT590" s="262" t="s">
        <v>446</v>
      </c>
      <c r="AU590" s="262" t="s">
        <v>85</v>
      </c>
      <c r="AV590" s="13" t="s">
        <v>85</v>
      </c>
      <c r="AW590" s="13" t="s">
        <v>32</v>
      </c>
      <c r="AX590" s="13" t="s">
        <v>76</v>
      </c>
      <c r="AY590" s="262" t="s">
        <v>342</v>
      </c>
    </row>
    <row r="591" s="16" customFormat="1">
      <c r="A591" s="16"/>
      <c r="B591" s="284"/>
      <c r="C591" s="285"/>
      <c r="D591" s="240" t="s">
        <v>446</v>
      </c>
      <c r="E591" s="286" t="s">
        <v>1</v>
      </c>
      <c r="F591" s="287" t="s">
        <v>500</v>
      </c>
      <c r="G591" s="285"/>
      <c r="H591" s="288">
        <v>1876.068</v>
      </c>
      <c r="I591" s="289"/>
      <c r="J591" s="285"/>
      <c r="K591" s="285"/>
      <c r="L591" s="290"/>
      <c r="M591" s="291"/>
      <c r="N591" s="292"/>
      <c r="O591" s="292"/>
      <c r="P591" s="292"/>
      <c r="Q591" s="292"/>
      <c r="R591" s="292"/>
      <c r="S591" s="292"/>
      <c r="T591" s="293"/>
      <c r="U591" s="16"/>
      <c r="V591" s="16"/>
      <c r="W591" s="16"/>
      <c r="X591" s="16"/>
      <c r="Y591" s="16"/>
      <c r="Z591" s="16"/>
      <c r="AA591" s="16"/>
      <c r="AB591" s="16"/>
      <c r="AC591" s="16"/>
      <c r="AD591" s="16"/>
      <c r="AE591" s="16"/>
      <c r="AT591" s="294" t="s">
        <v>446</v>
      </c>
      <c r="AU591" s="294" t="s">
        <v>85</v>
      </c>
      <c r="AV591" s="16" t="s">
        <v>360</v>
      </c>
      <c r="AW591" s="16" t="s">
        <v>32</v>
      </c>
      <c r="AX591" s="16" t="s">
        <v>83</v>
      </c>
      <c r="AY591" s="294" t="s">
        <v>342</v>
      </c>
    </row>
    <row r="592" s="12" customFormat="1" ht="22.8" customHeight="1">
      <c r="A592" s="12"/>
      <c r="B592" s="213"/>
      <c r="C592" s="214"/>
      <c r="D592" s="215" t="s">
        <v>75</v>
      </c>
      <c r="E592" s="246" t="s">
        <v>458</v>
      </c>
      <c r="F592" s="246" t="s">
        <v>459</v>
      </c>
      <c r="G592" s="214"/>
      <c r="H592" s="214"/>
      <c r="I592" s="217"/>
      <c r="J592" s="247">
        <f>BK592</f>
        <v>0</v>
      </c>
      <c r="K592" s="214"/>
      <c r="L592" s="219"/>
      <c r="M592" s="220"/>
      <c r="N592" s="221"/>
      <c r="O592" s="221"/>
      <c r="P592" s="222">
        <f>SUM(P593:P594)</f>
        <v>0</v>
      </c>
      <c r="Q592" s="221"/>
      <c r="R592" s="222">
        <f>SUM(R593:R594)</f>
        <v>0</v>
      </c>
      <c r="S592" s="221"/>
      <c r="T592" s="223">
        <f>SUM(T593:T594)</f>
        <v>0</v>
      </c>
      <c r="U592" s="12"/>
      <c r="V592" s="12"/>
      <c r="W592" s="12"/>
      <c r="X592" s="12"/>
      <c r="Y592" s="12"/>
      <c r="Z592" s="12"/>
      <c r="AA592" s="12"/>
      <c r="AB592" s="12"/>
      <c r="AC592" s="12"/>
      <c r="AD592" s="12"/>
      <c r="AE592" s="12"/>
      <c r="AR592" s="224" t="s">
        <v>83</v>
      </c>
      <c r="AT592" s="225" t="s">
        <v>75</v>
      </c>
      <c r="AU592" s="225" t="s">
        <v>83</v>
      </c>
      <c r="AY592" s="224" t="s">
        <v>342</v>
      </c>
      <c r="BK592" s="226">
        <f>SUM(BK593:BK594)</f>
        <v>0</v>
      </c>
    </row>
    <row r="593" s="2" customFormat="1" ht="21.75" customHeight="1">
      <c r="A593" s="39"/>
      <c r="B593" s="40"/>
      <c r="C593" s="227" t="s">
        <v>1010</v>
      </c>
      <c r="D593" s="227" t="s">
        <v>343</v>
      </c>
      <c r="E593" s="228" t="s">
        <v>1011</v>
      </c>
      <c r="F593" s="229" t="s">
        <v>1012</v>
      </c>
      <c r="G593" s="230" t="s">
        <v>462</v>
      </c>
      <c r="H593" s="231">
        <v>450.13499999999999</v>
      </c>
      <c r="I593" s="232"/>
      <c r="J593" s="233">
        <f>ROUND(I593*H593,2)</f>
        <v>0</v>
      </c>
      <c r="K593" s="229" t="s">
        <v>443</v>
      </c>
      <c r="L593" s="45"/>
      <c r="M593" s="234" t="s">
        <v>1</v>
      </c>
      <c r="N593" s="235" t="s">
        <v>41</v>
      </c>
      <c r="O593" s="92"/>
      <c r="P593" s="236">
        <f>O593*H593</f>
        <v>0</v>
      </c>
      <c r="Q593" s="236">
        <v>0</v>
      </c>
      <c r="R593" s="236">
        <f>Q593*H593</f>
        <v>0</v>
      </c>
      <c r="S593" s="236">
        <v>0</v>
      </c>
      <c r="T593" s="237">
        <f>S593*H593</f>
        <v>0</v>
      </c>
      <c r="U593" s="39"/>
      <c r="V593" s="39"/>
      <c r="W593" s="39"/>
      <c r="X593" s="39"/>
      <c r="Y593" s="39"/>
      <c r="Z593" s="39"/>
      <c r="AA593" s="39"/>
      <c r="AB593" s="39"/>
      <c r="AC593" s="39"/>
      <c r="AD593" s="39"/>
      <c r="AE593" s="39"/>
      <c r="AR593" s="238" t="s">
        <v>360</v>
      </c>
      <c r="AT593" s="238" t="s">
        <v>343</v>
      </c>
      <c r="AU593" s="238" t="s">
        <v>85</v>
      </c>
      <c r="AY593" s="18" t="s">
        <v>342</v>
      </c>
      <c r="BE593" s="239">
        <f>IF(N593="základní",J593,0)</f>
        <v>0</v>
      </c>
      <c r="BF593" s="239">
        <f>IF(N593="snížená",J593,0)</f>
        <v>0</v>
      </c>
      <c r="BG593" s="239">
        <f>IF(N593="zákl. přenesená",J593,0)</f>
        <v>0</v>
      </c>
      <c r="BH593" s="239">
        <f>IF(N593="sníž. přenesená",J593,0)</f>
        <v>0</v>
      </c>
      <c r="BI593" s="239">
        <f>IF(N593="nulová",J593,0)</f>
        <v>0</v>
      </c>
      <c r="BJ593" s="18" t="s">
        <v>83</v>
      </c>
      <c r="BK593" s="239">
        <f>ROUND(I593*H593,2)</f>
        <v>0</v>
      </c>
      <c r="BL593" s="18" t="s">
        <v>360</v>
      </c>
      <c r="BM593" s="238" t="s">
        <v>1013</v>
      </c>
    </row>
    <row r="594" s="2" customFormat="1">
      <c r="A594" s="39"/>
      <c r="B594" s="40"/>
      <c r="C594" s="41"/>
      <c r="D594" s="240" t="s">
        <v>349</v>
      </c>
      <c r="E594" s="41"/>
      <c r="F594" s="241" t="s">
        <v>1014</v>
      </c>
      <c r="G594" s="41"/>
      <c r="H594" s="41"/>
      <c r="I594" s="242"/>
      <c r="J594" s="41"/>
      <c r="K594" s="41"/>
      <c r="L594" s="45"/>
      <c r="M594" s="248"/>
      <c r="N594" s="249"/>
      <c r="O594" s="250"/>
      <c r="P594" s="250"/>
      <c r="Q594" s="250"/>
      <c r="R594" s="250"/>
      <c r="S594" s="250"/>
      <c r="T594" s="251"/>
      <c r="U594" s="39"/>
      <c r="V594" s="39"/>
      <c r="W594" s="39"/>
      <c r="X594" s="39"/>
      <c r="Y594" s="39"/>
      <c r="Z594" s="39"/>
      <c r="AA594" s="39"/>
      <c r="AB594" s="39"/>
      <c r="AC594" s="39"/>
      <c r="AD594" s="39"/>
      <c r="AE594" s="39"/>
      <c r="AT594" s="18" t="s">
        <v>349</v>
      </c>
      <c r="AU594" s="18" t="s">
        <v>85</v>
      </c>
    </row>
    <row r="595" s="2" customFormat="1" ht="6.96" customHeight="1">
      <c r="A595" s="39"/>
      <c r="B595" s="67"/>
      <c r="C595" s="68"/>
      <c r="D595" s="68"/>
      <c r="E595" s="68"/>
      <c r="F595" s="68"/>
      <c r="G595" s="68"/>
      <c r="H595" s="68"/>
      <c r="I595" s="68"/>
      <c r="J595" s="68"/>
      <c r="K595" s="68"/>
      <c r="L595" s="45"/>
      <c r="M595" s="39"/>
      <c r="O595" s="39"/>
      <c r="P595" s="39"/>
      <c r="Q595" s="39"/>
      <c r="R595" s="39"/>
      <c r="S595" s="39"/>
      <c r="T595" s="39"/>
      <c r="U595" s="39"/>
      <c r="V595" s="39"/>
      <c r="W595" s="39"/>
      <c r="X595" s="39"/>
      <c r="Y595" s="39"/>
      <c r="Z595" s="39"/>
      <c r="AA595" s="39"/>
      <c r="AB595" s="39"/>
      <c r="AC595" s="39"/>
      <c r="AD595" s="39"/>
      <c r="AE595" s="39"/>
    </row>
  </sheetData>
  <sheetProtection sheet="1" autoFilter="0" formatColumns="0" formatRows="0" objects="1" scenarios="1" spinCount="100000" saltValue="xLZIA56D5iaEaNiNLEgrRQ6BltXhLH1sswei1eRfqlMv40nEJURGoLYy7EqeGDPaNsJSzgtomYG9JpMeUFp4Mg==" hashValue="jL4JsB+3YOw1xLdxZT3fOiv1yzUWCEl7nMVeHxA6DCyya/y2vzc/bWdocXeT+3JmvTS/LsS/OD7JbAr2ufJPSg==" algorithmName="SHA-512" password="CC35"/>
  <autoFilter ref="C130:K594"/>
  <mergeCells count="15">
    <mergeCell ref="E7:H7"/>
    <mergeCell ref="E11:H11"/>
    <mergeCell ref="E9:H9"/>
    <mergeCell ref="E13:H13"/>
    <mergeCell ref="E22:H22"/>
    <mergeCell ref="E31:H31"/>
    <mergeCell ref="E85:H85"/>
    <mergeCell ref="E89:H89"/>
    <mergeCell ref="E87:H87"/>
    <mergeCell ref="E91:H91"/>
    <mergeCell ref="E117:H117"/>
    <mergeCell ref="E121:H121"/>
    <mergeCell ref="E119:H119"/>
    <mergeCell ref="E123:H12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110</v>
      </c>
    </row>
    <row r="3" s="1" customFormat="1" ht="6.96" customHeight="1">
      <c r="B3" s="148"/>
      <c r="C3" s="149"/>
      <c r="D3" s="149"/>
      <c r="E3" s="149"/>
      <c r="F3" s="149"/>
      <c r="G3" s="149"/>
      <c r="H3" s="149"/>
      <c r="I3" s="149"/>
      <c r="J3" s="149"/>
      <c r="K3" s="149"/>
      <c r="L3" s="21"/>
      <c r="AT3" s="18" t="s">
        <v>85</v>
      </c>
    </row>
    <row r="4" s="1" customFormat="1" ht="24.96" customHeight="1">
      <c r="B4" s="21"/>
      <c r="D4" s="150" t="s">
        <v>309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II/610 TUŘICE - KBEL (BENÁTKY NAD JIZEROU, PRŮTAH)</v>
      </c>
      <c r="F7" s="152"/>
      <c r="G7" s="152"/>
      <c r="H7" s="152"/>
      <c r="L7" s="21"/>
    </row>
    <row r="8">
      <c r="B8" s="21"/>
      <c r="D8" s="152" t="s">
        <v>310</v>
      </c>
      <c r="L8" s="21"/>
    </row>
    <row r="9" s="1" customFormat="1" ht="16.5" customHeight="1">
      <c r="B9" s="21"/>
      <c r="E9" s="153" t="s">
        <v>311</v>
      </c>
      <c r="F9" s="1"/>
      <c r="G9" s="1"/>
      <c r="H9" s="1"/>
      <c r="L9" s="21"/>
    </row>
    <row r="10" s="1" customFormat="1" ht="12" customHeight="1">
      <c r="B10" s="21"/>
      <c r="D10" s="152" t="s">
        <v>312</v>
      </c>
      <c r="L10" s="21"/>
    </row>
    <row r="11" s="2" customFormat="1" ht="16.5" customHeight="1">
      <c r="A11" s="39"/>
      <c r="B11" s="45"/>
      <c r="C11" s="39"/>
      <c r="D11" s="39"/>
      <c r="E11" s="154" t="s">
        <v>1015</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314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1016</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15. 12. 2023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2"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36</v>
      </c>
      <c r="E34" s="39"/>
      <c r="F34" s="39"/>
      <c r="G34" s="39"/>
      <c r="H34" s="39"/>
      <c r="I34" s="39"/>
      <c r="J34" s="163">
        <f>ROUND(J131,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38</v>
      </c>
      <c r="G36" s="39"/>
      <c r="H36" s="39"/>
      <c r="I36" s="164" t="s">
        <v>37</v>
      </c>
      <c r="J36" s="164" t="s">
        <v>39</v>
      </c>
      <c r="K36" s="39"/>
      <c r="L36" s="64"/>
      <c r="S36" s="39"/>
      <c r="T36" s="39"/>
      <c r="U36" s="39"/>
      <c r="V36" s="39"/>
      <c r="W36" s="39"/>
      <c r="X36" s="39"/>
      <c r="Y36" s="39"/>
      <c r="Z36" s="39"/>
      <c r="AA36" s="39"/>
      <c r="AB36" s="39"/>
      <c r="AC36" s="39"/>
      <c r="AD36" s="39"/>
      <c r="AE36" s="39"/>
    </row>
    <row r="37" s="2" customFormat="1" ht="14.4" customHeight="1">
      <c r="A37" s="39"/>
      <c r="B37" s="45"/>
      <c r="C37" s="39"/>
      <c r="D37" s="154" t="s">
        <v>40</v>
      </c>
      <c r="E37" s="152" t="s">
        <v>41</v>
      </c>
      <c r="F37" s="165">
        <f>ROUND((SUM(BE131:BE607)),  2)</f>
        <v>0</v>
      </c>
      <c r="G37" s="39"/>
      <c r="H37" s="39"/>
      <c r="I37" s="166">
        <v>0.20999999999999999</v>
      </c>
      <c r="J37" s="165">
        <f>ROUND(((SUM(BE131:BE607))*I37),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ROUND((SUM(BF131:BF607)),  2)</f>
        <v>0</v>
      </c>
      <c r="G38" s="39"/>
      <c r="H38" s="39"/>
      <c r="I38" s="166">
        <v>0.14999999999999999</v>
      </c>
      <c r="J38" s="165">
        <f>ROUND(((SUM(BF131:BF607))*I38),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ROUND((SUM(BG131:BG607)),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ROUND((SUM(BH131:BH607)),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ROUND((SUM(BI131:BI607)),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316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II/610 TUŘICE - KBEL (BENÁTKY NAD JIZEROU, PRŮTAH)</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310</v>
      </c>
      <c r="D86" s="23"/>
      <c r="E86" s="23"/>
      <c r="F86" s="23"/>
      <c r="G86" s="23"/>
      <c r="H86" s="23"/>
      <c r="I86" s="23"/>
      <c r="J86" s="23"/>
      <c r="K86" s="23"/>
      <c r="L86" s="21"/>
    </row>
    <row r="87" s="1" customFormat="1" ht="16.5" customHeight="1">
      <c r="B87" s="22"/>
      <c r="C87" s="23"/>
      <c r="D87" s="23"/>
      <c r="E87" s="185" t="s">
        <v>311</v>
      </c>
      <c r="F87" s="23"/>
      <c r="G87" s="23"/>
      <c r="H87" s="23"/>
      <c r="I87" s="23"/>
      <c r="J87" s="23"/>
      <c r="K87" s="23"/>
      <c r="L87" s="21"/>
    </row>
    <row r="88" s="1" customFormat="1" ht="12" customHeight="1">
      <c r="B88" s="22"/>
      <c r="C88" s="33" t="s">
        <v>312</v>
      </c>
      <c r="D88" s="23"/>
      <c r="E88" s="23"/>
      <c r="F88" s="23"/>
      <c r="G88" s="23"/>
      <c r="H88" s="23"/>
      <c r="I88" s="23"/>
      <c r="J88" s="23"/>
      <c r="K88" s="23"/>
      <c r="L88" s="21"/>
    </row>
    <row r="89" s="2" customFormat="1" ht="16.5" customHeight="1">
      <c r="A89" s="39"/>
      <c r="B89" s="40"/>
      <c r="C89" s="41"/>
      <c r="D89" s="41"/>
      <c r="E89" s="186" t="s">
        <v>1015</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314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102 - II/272 ulice Bratří Bendů - KSÚS</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15. 12. 2023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KSÚS Středočeského kraje</v>
      </c>
      <c r="G95" s="41"/>
      <c r="H95" s="41"/>
      <c r="I95" s="33" t="s">
        <v>30</v>
      </c>
      <c r="J95" s="37" t="str">
        <f>E25</f>
        <v>Valbek spol.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317</v>
      </c>
      <c r="D98" s="188"/>
      <c r="E98" s="188"/>
      <c r="F98" s="188"/>
      <c r="G98" s="188"/>
      <c r="H98" s="188"/>
      <c r="I98" s="188"/>
      <c r="J98" s="189" t="s">
        <v>318</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319</v>
      </c>
      <c r="D100" s="41"/>
      <c r="E100" s="41"/>
      <c r="F100" s="41"/>
      <c r="G100" s="41"/>
      <c r="H100" s="41"/>
      <c r="I100" s="41"/>
      <c r="J100" s="111">
        <f>J131</f>
        <v>0</v>
      </c>
      <c r="K100" s="41"/>
      <c r="L100" s="64"/>
      <c r="S100" s="39"/>
      <c r="T100" s="39"/>
      <c r="U100" s="39"/>
      <c r="V100" s="39"/>
      <c r="W100" s="39"/>
      <c r="X100" s="39"/>
      <c r="Y100" s="39"/>
      <c r="Z100" s="39"/>
      <c r="AA100" s="39"/>
      <c r="AB100" s="39"/>
      <c r="AC100" s="39"/>
      <c r="AD100" s="39"/>
      <c r="AE100" s="39"/>
      <c r="AU100" s="18" t="s">
        <v>320</v>
      </c>
    </row>
    <row r="101" s="9" customFormat="1" ht="24.96" customHeight="1">
      <c r="A101" s="9"/>
      <c r="B101" s="191"/>
      <c r="C101" s="192"/>
      <c r="D101" s="193" t="s">
        <v>434</v>
      </c>
      <c r="E101" s="194"/>
      <c r="F101" s="194"/>
      <c r="G101" s="194"/>
      <c r="H101" s="194"/>
      <c r="I101" s="194"/>
      <c r="J101" s="195">
        <f>J132</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435</v>
      </c>
      <c r="E102" s="199"/>
      <c r="F102" s="199"/>
      <c r="G102" s="199"/>
      <c r="H102" s="199"/>
      <c r="I102" s="199"/>
      <c r="J102" s="200">
        <f>J133</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467</v>
      </c>
      <c r="E103" s="199"/>
      <c r="F103" s="199"/>
      <c r="G103" s="199"/>
      <c r="H103" s="199"/>
      <c r="I103" s="199"/>
      <c r="J103" s="200">
        <f>J325</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468</v>
      </c>
      <c r="E104" s="199"/>
      <c r="F104" s="199"/>
      <c r="G104" s="199"/>
      <c r="H104" s="199"/>
      <c r="I104" s="199"/>
      <c r="J104" s="200">
        <f>J470</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469</v>
      </c>
      <c r="E105" s="199"/>
      <c r="F105" s="199"/>
      <c r="G105" s="199"/>
      <c r="H105" s="199"/>
      <c r="I105" s="199"/>
      <c r="J105" s="200">
        <f>J484</f>
        <v>0</v>
      </c>
      <c r="K105" s="133"/>
      <c r="L105" s="201"/>
      <c r="S105" s="10"/>
      <c r="T105" s="10"/>
      <c r="U105" s="10"/>
      <c r="V105" s="10"/>
      <c r="W105" s="10"/>
      <c r="X105" s="10"/>
      <c r="Y105" s="10"/>
      <c r="Z105" s="10"/>
      <c r="AA105" s="10"/>
      <c r="AB105" s="10"/>
      <c r="AC105" s="10"/>
      <c r="AD105" s="10"/>
      <c r="AE105" s="10"/>
    </row>
    <row r="106" s="10" customFormat="1" ht="19.92" customHeight="1">
      <c r="A106" s="10"/>
      <c r="B106" s="197"/>
      <c r="C106" s="133"/>
      <c r="D106" s="198" t="s">
        <v>470</v>
      </c>
      <c r="E106" s="199"/>
      <c r="F106" s="199"/>
      <c r="G106" s="199"/>
      <c r="H106" s="199"/>
      <c r="I106" s="199"/>
      <c r="J106" s="200">
        <f>J557</f>
        <v>0</v>
      </c>
      <c r="K106" s="133"/>
      <c r="L106" s="201"/>
      <c r="S106" s="10"/>
      <c r="T106" s="10"/>
      <c r="U106" s="10"/>
      <c r="V106" s="10"/>
      <c r="W106" s="10"/>
      <c r="X106" s="10"/>
      <c r="Y106" s="10"/>
      <c r="Z106" s="10"/>
      <c r="AA106" s="10"/>
      <c r="AB106" s="10"/>
      <c r="AC106" s="10"/>
      <c r="AD106" s="10"/>
      <c r="AE106" s="10"/>
    </row>
    <row r="107" s="10" customFormat="1" ht="19.92" customHeight="1">
      <c r="A107" s="10"/>
      <c r="B107" s="197"/>
      <c r="C107" s="133"/>
      <c r="D107" s="198" t="s">
        <v>436</v>
      </c>
      <c r="E107" s="199"/>
      <c r="F107" s="199"/>
      <c r="G107" s="199"/>
      <c r="H107" s="199"/>
      <c r="I107" s="199"/>
      <c r="J107" s="200">
        <f>J605</f>
        <v>0</v>
      </c>
      <c r="K107" s="133"/>
      <c r="L107" s="201"/>
      <c r="S107" s="10"/>
      <c r="T107" s="10"/>
      <c r="U107" s="10"/>
      <c r="V107" s="10"/>
      <c r="W107" s="10"/>
      <c r="X107" s="10"/>
      <c r="Y107" s="10"/>
      <c r="Z107" s="10"/>
      <c r="AA107" s="10"/>
      <c r="AB107" s="10"/>
      <c r="AC107" s="10"/>
      <c r="AD107" s="10"/>
      <c r="AE107" s="10"/>
    </row>
    <row r="108" s="2" customFormat="1" ht="21.84"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67"/>
      <c r="C109" s="68"/>
      <c r="D109" s="68"/>
      <c r="E109" s="68"/>
      <c r="F109" s="68"/>
      <c r="G109" s="68"/>
      <c r="H109" s="68"/>
      <c r="I109" s="68"/>
      <c r="J109" s="68"/>
      <c r="K109" s="68"/>
      <c r="L109" s="64"/>
      <c r="S109" s="39"/>
      <c r="T109" s="39"/>
      <c r="U109" s="39"/>
      <c r="V109" s="39"/>
      <c r="W109" s="39"/>
      <c r="X109" s="39"/>
      <c r="Y109" s="39"/>
      <c r="Z109" s="39"/>
      <c r="AA109" s="39"/>
      <c r="AB109" s="39"/>
      <c r="AC109" s="39"/>
      <c r="AD109" s="39"/>
      <c r="AE109" s="39"/>
    </row>
    <row r="113" s="2" customFormat="1" ht="6.96" customHeight="1">
      <c r="A113" s="39"/>
      <c r="B113" s="69"/>
      <c r="C113" s="70"/>
      <c r="D113" s="70"/>
      <c r="E113" s="70"/>
      <c r="F113" s="70"/>
      <c r="G113" s="70"/>
      <c r="H113" s="70"/>
      <c r="I113" s="70"/>
      <c r="J113" s="70"/>
      <c r="K113" s="70"/>
      <c r="L113" s="64"/>
      <c r="S113" s="39"/>
      <c r="T113" s="39"/>
      <c r="U113" s="39"/>
      <c r="V113" s="39"/>
      <c r="W113" s="39"/>
      <c r="X113" s="39"/>
      <c r="Y113" s="39"/>
      <c r="Z113" s="39"/>
      <c r="AA113" s="39"/>
      <c r="AB113" s="39"/>
      <c r="AC113" s="39"/>
      <c r="AD113" s="39"/>
      <c r="AE113" s="39"/>
    </row>
    <row r="114" s="2" customFormat="1" ht="24.96" customHeight="1">
      <c r="A114" s="39"/>
      <c r="B114" s="40"/>
      <c r="C114" s="24" t="s">
        <v>326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16</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185" t="str">
        <f>E7</f>
        <v>II/610 TUŘICE - KBEL (BENÁTKY NAD JIZEROU, PRŮTAH)</v>
      </c>
      <c r="F117" s="33"/>
      <c r="G117" s="33"/>
      <c r="H117" s="33"/>
      <c r="I117" s="41"/>
      <c r="J117" s="41"/>
      <c r="K117" s="41"/>
      <c r="L117" s="64"/>
      <c r="S117" s="39"/>
      <c r="T117" s="39"/>
      <c r="U117" s="39"/>
      <c r="V117" s="39"/>
      <c r="W117" s="39"/>
      <c r="X117" s="39"/>
      <c r="Y117" s="39"/>
      <c r="Z117" s="39"/>
      <c r="AA117" s="39"/>
      <c r="AB117" s="39"/>
      <c r="AC117" s="39"/>
      <c r="AD117" s="39"/>
      <c r="AE117" s="39"/>
    </row>
    <row r="118" s="1" customFormat="1" ht="12" customHeight="1">
      <c r="B118" s="22"/>
      <c r="C118" s="33" t="s">
        <v>310</v>
      </c>
      <c r="D118" s="23"/>
      <c r="E118" s="23"/>
      <c r="F118" s="23"/>
      <c r="G118" s="23"/>
      <c r="H118" s="23"/>
      <c r="I118" s="23"/>
      <c r="J118" s="23"/>
      <c r="K118" s="23"/>
      <c r="L118" s="21"/>
    </row>
    <row r="119" s="1" customFormat="1" ht="16.5" customHeight="1">
      <c r="B119" s="22"/>
      <c r="C119" s="23"/>
      <c r="D119" s="23"/>
      <c r="E119" s="185" t="s">
        <v>311</v>
      </c>
      <c r="F119" s="23"/>
      <c r="G119" s="23"/>
      <c r="H119" s="23"/>
      <c r="I119" s="23"/>
      <c r="J119" s="23"/>
      <c r="K119" s="23"/>
      <c r="L119" s="21"/>
    </row>
    <row r="120" s="1" customFormat="1" ht="12" customHeight="1">
      <c r="B120" s="22"/>
      <c r="C120" s="33" t="s">
        <v>312</v>
      </c>
      <c r="D120" s="23"/>
      <c r="E120" s="23"/>
      <c r="F120" s="23"/>
      <c r="G120" s="23"/>
      <c r="H120" s="23"/>
      <c r="I120" s="23"/>
      <c r="J120" s="23"/>
      <c r="K120" s="23"/>
      <c r="L120" s="21"/>
    </row>
    <row r="121" s="2" customFormat="1" ht="16.5" customHeight="1">
      <c r="A121" s="39"/>
      <c r="B121" s="40"/>
      <c r="C121" s="41"/>
      <c r="D121" s="41"/>
      <c r="E121" s="186" t="s">
        <v>1015</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314</v>
      </c>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6.5" customHeight="1">
      <c r="A123" s="39"/>
      <c r="B123" s="40"/>
      <c r="C123" s="41"/>
      <c r="D123" s="41"/>
      <c r="E123" s="77" t="str">
        <f>E13</f>
        <v>102 - II/272 ulice Bratří Bendů - KSÚS</v>
      </c>
      <c r="F123" s="41"/>
      <c r="G123" s="41"/>
      <c r="H123" s="41"/>
      <c r="I123" s="41"/>
      <c r="J123" s="41"/>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2" customHeight="1">
      <c r="A125" s="39"/>
      <c r="B125" s="40"/>
      <c r="C125" s="33" t="s">
        <v>20</v>
      </c>
      <c r="D125" s="41"/>
      <c r="E125" s="41"/>
      <c r="F125" s="28" t="str">
        <f>F16</f>
        <v xml:space="preserve"> </v>
      </c>
      <c r="G125" s="41"/>
      <c r="H125" s="41"/>
      <c r="I125" s="33" t="s">
        <v>22</v>
      </c>
      <c r="J125" s="80" t="str">
        <f>IF(J16="","",J16)</f>
        <v>15. 12. 2023</v>
      </c>
      <c r="K125" s="41"/>
      <c r="L125" s="64"/>
      <c r="S125" s="39"/>
      <c r="T125" s="39"/>
      <c r="U125" s="39"/>
      <c r="V125" s="39"/>
      <c r="W125" s="39"/>
      <c r="X125" s="39"/>
      <c r="Y125" s="39"/>
      <c r="Z125" s="39"/>
      <c r="AA125" s="39"/>
      <c r="AB125" s="39"/>
      <c r="AC125" s="39"/>
      <c r="AD125" s="39"/>
      <c r="AE125" s="39"/>
    </row>
    <row r="126" s="2" customFormat="1" ht="6.96"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15.15" customHeight="1">
      <c r="A127" s="39"/>
      <c r="B127" s="40"/>
      <c r="C127" s="33" t="s">
        <v>24</v>
      </c>
      <c r="D127" s="41"/>
      <c r="E127" s="41"/>
      <c r="F127" s="28" t="str">
        <f>E19</f>
        <v>KSÚS Středočeského kraje</v>
      </c>
      <c r="G127" s="41"/>
      <c r="H127" s="41"/>
      <c r="I127" s="33" t="s">
        <v>30</v>
      </c>
      <c r="J127" s="37" t="str">
        <f>E25</f>
        <v>Valbek spol. s.r.o.</v>
      </c>
      <c r="K127" s="41"/>
      <c r="L127" s="64"/>
      <c r="S127" s="39"/>
      <c r="T127" s="39"/>
      <c r="U127" s="39"/>
      <c r="V127" s="39"/>
      <c r="W127" s="39"/>
      <c r="X127" s="39"/>
      <c r="Y127" s="39"/>
      <c r="Z127" s="39"/>
      <c r="AA127" s="39"/>
      <c r="AB127" s="39"/>
      <c r="AC127" s="39"/>
      <c r="AD127" s="39"/>
      <c r="AE127" s="39"/>
    </row>
    <row r="128" s="2" customFormat="1" ht="15.15" customHeight="1">
      <c r="A128" s="39"/>
      <c r="B128" s="40"/>
      <c r="C128" s="33" t="s">
        <v>28</v>
      </c>
      <c r="D128" s="41"/>
      <c r="E128" s="41"/>
      <c r="F128" s="28" t="str">
        <f>IF(E22="","",E22)</f>
        <v>Vyplň údaj</v>
      </c>
      <c r="G128" s="41"/>
      <c r="H128" s="41"/>
      <c r="I128" s="33" t="s">
        <v>33</v>
      </c>
      <c r="J128" s="37" t="str">
        <f>E28</f>
        <v xml:space="preserve"> </v>
      </c>
      <c r="K128" s="41"/>
      <c r="L128" s="64"/>
      <c r="S128" s="39"/>
      <c r="T128" s="39"/>
      <c r="U128" s="39"/>
      <c r="V128" s="39"/>
      <c r="W128" s="39"/>
      <c r="X128" s="39"/>
      <c r="Y128" s="39"/>
      <c r="Z128" s="39"/>
      <c r="AA128" s="39"/>
      <c r="AB128" s="39"/>
      <c r="AC128" s="39"/>
      <c r="AD128" s="39"/>
      <c r="AE128" s="39"/>
    </row>
    <row r="129" s="2" customFormat="1" ht="10.32" customHeight="1">
      <c r="A129" s="39"/>
      <c r="B129" s="40"/>
      <c r="C129" s="41"/>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11" customFormat="1" ht="29.28" customHeight="1">
      <c r="A130" s="202"/>
      <c r="B130" s="203"/>
      <c r="C130" s="204" t="s">
        <v>327</v>
      </c>
      <c r="D130" s="205" t="s">
        <v>61</v>
      </c>
      <c r="E130" s="205" t="s">
        <v>57</v>
      </c>
      <c r="F130" s="205" t="s">
        <v>58</v>
      </c>
      <c r="G130" s="205" t="s">
        <v>328</v>
      </c>
      <c r="H130" s="205" t="s">
        <v>329</v>
      </c>
      <c r="I130" s="205" t="s">
        <v>330</v>
      </c>
      <c r="J130" s="205" t="s">
        <v>318</v>
      </c>
      <c r="K130" s="206" t="s">
        <v>331</v>
      </c>
      <c r="L130" s="207"/>
      <c r="M130" s="101" t="s">
        <v>1</v>
      </c>
      <c r="N130" s="102" t="s">
        <v>40</v>
      </c>
      <c r="O130" s="102" t="s">
        <v>332</v>
      </c>
      <c r="P130" s="102" t="s">
        <v>333</v>
      </c>
      <c r="Q130" s="102" t="s">
        <v>334</v>
      </c>
      <c r="R130" s="102" t="s">
        <v>335</v>
      </c>
      <c r="S130" s="102" t="s">
        <v>336</v>
      </c>
      <c r="T130" s="103" t="s">
        <v>337</v>
      </c>
      <c r="U130" s="202"/>
      <c r="V130" s="202"/>
      <c r="W130" s="202"/>
      <c r="X130" s="202"/>
      <c r="Y130" s="202"/>
      <c r="Z130" s="202"/>
      <c r="AA130" s="202"/>
      <c r="AB130" s="202"/>
      <c r="AC130" s="202"/>
      <c r="AD130" s="202"/>
      <c r="AE130" s="202"/>
    </row>
    <row r="131" s="2" customFormat="1" ht="22.8" customHeight="1">
      <c r="A131" s="39"/>
      <c r="B131" s="40"/>
      <c r="C131" s="108" t="s">
        <v>338</v>
      </c>
      <c r="D131" s="41"/>
      <c r="E131" s="41"/>
      <c r="F131" s="41"/>
      <c r="G131" s="41"/>
      <c r="H131" s="41"/>
      <c r="I131" s="41"/>
      <c r="J131" s="208">
        <f>BK131</f>
        <v>0</v>
      </c>
      <c r="K131" s="41"/>
      <c r="L131" s="45"/>
      <c r="M131" s="104"/>
      <c r="N131" s="209"/>
      <c r="O131" s="105"/>
      <c r="P131" s="210">
        <f>P132</f>
        <v>0</v>
      </c>
      <c r="Q131" s="105"/>
      <c r="R131" s="210">
        <f>R132</f>
        <v>384.11238000000003</v>
      </c>
      <c r="S131" s="105"/>
      <c r="T131" s="211">
        <f>T132</f>
        <v>3601.4006920000002</v>
      </c>
      <c r="U131" s="39"/>
      <c r="V131" s="39"/>
      <c r="W131" s="39"/>
      <c r="X131" s="39"/>
      <c r="Y131" s="39"/>
      <c r="Z131" s="39"/>
      <c r="AA131" s="39"/>
      <c r="AB131" s="39"/>
      <c r="AC131" s="39"/>
      <c r="AD131" s="39"/>
      <c r="AE131" s="39"/>
      <c r="AT131" s="18" t="s">
        <v>75</v>
      </c>
      <c r="AU131" s="18" t="s">
        <v>320</v>
      </c>
      <c r="BK131" s="212">
        <f>BK132</f>
        <v>0</v>
      </c>
    </row>
    <row r="132" s="12" customFormat="1" ht="25.92" customHeight="1">
      <c r="A132" s="12"/>
      <c r="B132" s="213"/>
      <c r="C132" s="214"/>
      <c r="D132" s="215" t="s">
        <v>75</v>
      </c>
      <c r="E132" s="216" t="s">
        <v>437</v>
      </c>
      <c r="F132" s="216" t="s">
        <v>438</v>
      </c>
      <c r="G132" s="214"/>
      <c r="H132" s="214"/>
      <c r="I132" s="217"/>
      <c r="J132" s="218">
        <f>BK132</f>
        <v>0</v>
      </c>
      <c r="K132" s="214"/>
      <c r="L132" s="219"/>
      <c r="M132" s="220"/>
      <c r="N132" s="221"/>
      <c r="O132" s="221"/>
      <c r="P132" s="222">
        <f>P133+P325+P470+P484+P557+P605</f>
        <v>0</v>
      </c>
      <c r="Q132" s="221"/>
      <c r="R132" s="222">
        <f>R133+R325+R470+R484+R557+R605</f>
        <v>384.11238000000003</v>
      </c>
      <c r="S132" s="221"/>
      <c r="T132" s="223">
        <f>T133+T325+T470+T484+T557+T605</f>
        <v>3601.4006920000002</v>
      </c>
      <c r="U132" s="12"/>
      <c r="V132" s="12"/>
      <c r="W132" s="12"/>
      <c r="X132" s="12"/>
      <c r="Y132" s="12"/>
      <c r="Z132" s="12"/>
      <c r="AA132" s="12"/>
      <c r="AB132" s="12"/>
      <c r="AC132" s="12"/>
      <c r="AD132" s="12"/>
      <c r="AE132" s="12"/>
      <c r="AR132" s="224" t="s">
        <v>83</v>
      </c>
      <c r="AT132" s="225" t="s">
        <v>75</v>
      </c>
      <c r="AU132" s="225" t="s">
        <v>76</v>
      </c>
      <c r="AY132" s="224" t="s">
        <v>342</v>
      </c>
      <c r="BK132" s="226">
        <f>BK133+BK325+BK470+BK484+BK557+BK605</f>
        <v>0</v>
      </c>
    </row>
    <row r="133" s="12" customFormat="1" ht="22.8" customHeight="1">
      <c r="A133" s="12"/>
      <c r="B133" s="213"/>
      <c r="C133" s="214"/>
      <c r="D133" s="215" t="s">
        <v>75</v>
      </c>
      <c r="E133" s="246" t="s">
        <v>83</v>
      </c>
      <c r="F133" s="246" t="s">
        <v>439</v>
      </c>
      <c r="G133" s="214"/>
      <c r="H133" s="214"/>
      <c r="I133" s="217"/>
      <c r="J133" s="247">
        <f>BK133</f>
        <v>0</v>
      </c>
      <c r="K133" s="214"/>
      <c r="L133" s="219"/>
      <c r="M133" s="220"/>
      <c r="N133" s="221"/>
      <c r="O133" s="221"/>
      <c r="P133" s="222">
        <f>SUM(P134:P324)</f>
        <v>0</v>
      </c>
      <c r="Q133" s="221"/>
      <c r="R133" s="222">
        <f>SUM(R134:R324)</f>
        <v>4.4137199999999996</v>
      </c>
      <c r="S133" s="221"/>
      <c r="T133" s="223">
        <f>SUM(T134:T324)</f>
        <v>3551.1906920000001</v>
      </c>
      <c r="U133" s="12"/>
      <c r="V133" s="12"/>
      <c r="W133" s="12"/>
      <c r="X133" s="12"/>
      <c r="Y133" s="12"/>
      <c r="Z133" s="12"/>
      <c r="AA133" s="12"/>
      <c r="AB133" s="12"/>
      <c r="AC133" s="12"/>
      <c r="AD133" s="12"/>
      <c r="AE133" s="12"/>
      <c r="AR133" s="224" t="s">
        <v>83</v>
      </c>
      <c r="AT133" s="225" t="s">
        <v>75</v>
      </c>
      <c r="AU133" s="225" t="s">
        <v>83</v>
      </c>
      <c r="AY133" s="224" t="s">
        <v>342</v>
      </c>
      <c r="BK133" s="226">
        <f>SUM(BK134:BK324)</f>
        <v>0</v>
      </c>
    </row>
    <row r="134" s="2" customFormat="1" ht="16.5" customHeight="1">
      <c r="A134" s="39"/>
      <c r="B134" s="40"/>
      <c r="C134" s="227" t="s">
        <v>83</v>
      </c>
      <c r="D134" s="227" t="s">
        <v>343</v>
      </c>
      <c r="E134" s="228" t="s">
        <v>1017</v>
      </c>
      <c r="F134" s="229" t="s">
        <v>1018</v>
      </c>
      <c r="G134" s="230" t="s">
        <v>473</v>
      </c>
      <c r="H134" s="231">
        <v>1</v>
      </c>
      <c r="I134" s="232"/>
      <c r="J134" s="233">
        <f>ROUND(I134*H134,2)</f>
        <v>0</v>
      </c>
      <c r="K134" s="229" t="s">
        <v>443</v>
      </c>
      <c r="L134" s="45"/>
      <c r="M134" s="234" t="s">
        <v>1</v>
      </c>
      <c r="N134" s="235" t="s">
        <v>41</v>
      </c>
      <c r="O134" s="92"/>
      <c r="P134" s="236">
        <f>O134*H134</f>
        <v>0</v>
      </c>
      <c r="Q134" s="236">
        <v>0</v>
      </c>
      <c r="R134" s="236">
        <f>Q134*H134</f>
        <v>0</v>
      </c>
      <c r="S134" s="236">
        <v>0.22500000000000001</v>
      </c>
      <c r="T134" s="237">
        <f>S134*H134</f>
        <v>0.22500000000000001</v>
      </c>
      <c r="U134" s="39"/>
      <c r="V134" s="39"/>
      <c r="W134" s="39"/>
      <c r="X134" s="39"/>
      <c r="Y134" s="39"/>
      <c r="Z134" s="39"/>
      <c r="AA134" s="39"/>
      <c r="AB134" s="39"/>
      <c r="AC134" s="39"/>
      <c r="AD134" s="39"/>
      <c r="AE134" s="39"/>
      <c r="AR134" s="238" t="s">
        <v>360</v>
      </c>
      <c r="AT134" s="238" t="s">
        <v>343</v>
      </c>
      <c r="AU134" s="238" t="s">
        <v>85</v>
      </c>
      <c r="AY134" s="18" t="s">
        <v>342</v>
      </c>
      <c r="BE134" s="239">
        <f>IF(N134="základní",J134,0)</f>
        <v>0</v>
      </c>
      <c r="BF134" s="239">
        <f>IF(N134="snížená",J134,0)</f>
        <v>0</v>
      </c>
      <c r="BG134" s="239">
        <f>IF(N134="zákl. přenesená",J134,0)</f>
        <v>0</v>
      </c>
      <c r="BH134" s="239">
        <f>IF(N134="sníž. přenesená",J134,0)</f>
        <v>0</v>
      </c>
      <c r="BI134" s="239">
        <f>IF(N134="nulová",J134,0)</f>
        <v>0</v>
      </c>
      <c r="BJ134" s="18" t="s">
        <v>83</v>
      </c>
      <c r="BK134" s="239">
        <f>ROUND(I134*H134,2)</f>
        <v>0</v>
      </c>
      <c r="BL134" s="18" t="s">
        <v>360</v>
      </c>
      <c r="BM134" s="238" t="s">
        <v>1019</v>
      </c>
    </row>
    <row r="135" s="2" customFormat="1">
      <c r="A135" s="39"/>
      <c r="B135" s="40"/>
      <c r="C135" s="41"/>
      <c r="D135" s="240" t="s">
        <v>349</v>
      </c>
      <c r="E135" s="41"/>
      <c r="F135" s="241" t="s">
        <v>1020</v>
      </c>
      <c r="G135" s="41"/>
      <c r="H135" s="41"/>
      <c r="I135" s="242"/>
      <c r="J135" s="41"/>
      <c r="K135" s="41"/>
      <c r="L135" s="45"/>
      <c r="M135" s="243"/>
      <c r="N135" s="244"/>
      <c r="O135" s="92"/>
      <c r="P135" s="92"/>
      <c r="Q135" s="92"/>
      <c r="R135" s="92"/>
      <c r="S135" s="92"/>
      <c r="T135" s="93"/>
      <c r="U135" s="39"/>
      <c r="V135" s="39"/>
      <c r="W135" s="39"/>
      <c r="X135" s="39"/>
      <c r="Y135" s="39"/>
      <c r="Z135" s="39"/>
      <c r="AA135" s="39"/>
      <c r="AB135" s="39"/>
      <c r="AC135" s="39"/>
      <c r="AD135" s="39"/>
      <c r="AE135" s="39"/>
      <c r="AT135" s="18" t="s">
        <v>349</v>
      </c>
      <c r="AU135" s="18" t="s">
        <v>85</v>
      </c>
    </row>
    <row r="136" s="14" customFormat="1">
      <c r="A136" s="14"/>
      <c r="B136" s="263"/>
      <c r="C136" s="264"/>
      <c r="D136" s="240" t="s">
        <v>446</v>
      </c>
      <c r="E136" s="265" t="s">
        <v>1</v>
      </c>
      <c r="F136" s="266" t="s">
        <v>1021</v>
      </c>
      <c r="G136" s="264"/>
      <c r="H136" s="265" t="s">
        <v>1</v>
      </c>
      <c r="I136" s="267"/>
      <c r="J136" s="264"/>
      <c r="K136" s="264"/>
      <c r="L136" s="268"/>
      <c r="M136" s="269"/>
      <c r="N136" s="270"/>
      <c r="O136" s="270"/>
      <c r="P136" s="270"/>
      <c r="Q136" s="270"/>
      <c r="R136" s="270"/>
      <c r="S136" s="270"/>
      <c r="T136" s="271"/>
      <c r="U136" s="14"/>
      <c r="V136" s="14"/>
      <c r="W136" s="14"/>
      <c r="X136" s="14"/>
      <c r="Y136" s="14"/>
      <c r="Z136" s="14"/>
      <c r="AA136" s="14"/>
      <c r="AB136" s="14"/>
      <c r="AC136" s="14"/>
      <c r="AD136" s="14"/>
      <c r="AE136" s="14"/>
      <c r="AT136" s="272" t="s">
        <v>446</v>
      </c>
      <c r="AU136" s="272" t="s">
        <v>85</v>
      </c>
      <c r="AV136" s="14" t="s">
        <v>83</v>
      </c>
      <c r="AW136" s="14" t="s">
        <v>32</v>
      </c>
      <c r="AX136" s="14" t="s">
        <v>76</v>
      </c>
      <c r="AY136" s="272" t="s">
        <v>342</v>
      </c>
    </row>
    <row r="137" s="13" customFormat="1">
      <c r="A137" s="13"/>
      <c r="B137" s="252"/>
      <c r="C137" s="253"/>
      <c r="D137" s="240" t="s">
        <v>446</v>
      </c>
      <c r="E137" s="254" t="s">
        <v>1</v>
      </c>
      <c r="F137" s="255" t="s">
        <v>1022</v>
      </c>
      <c r="G137" s="253"/>
      <c r="H137" s="256">
        <v>1</v>
      </c>
      <c r="I137" s="257"/>
      <c r="J137" s="253"/>
      <c r="K137" s="253"/>
      <c r="L137" s="258"/>
      <c r="M137" s="259"/>
      <c r="N137" s="260"/>
      <c r="O137" s="260"/>
      <c r="P137" s="260"/>
      <c r="Q137" s="260"/>
      <c r="R137" s="260"/>
      <c r="S137" s="260"/>
      <c r="T137" s="261"/>
      <c r="U137" s="13"/>
      <c r="V137" s="13"/>
      <c r="W137" s="13"/>
      <c r="X137" s="13"/>
      <c r="Y137" s="13"/>
      <c r="Z137" s="13"/>
      <c r="AA137" s="13"/>
      <c r="AB137" s="13"/>
      <c r="AC137" s="13"/>
      <c r="AD137" s="13"/>
      <c r="AE137" s="13"/>
      <c r="AT137" s="262" t="s">
        <v>446</v>
      </c>
      <c r="AU137" s="262" t="s">
        <v>85</v>
      </c>
      <c r="AV137" s="13" t="s">
        <v>85</v>
      </c>
      <c r="AW137" s="13" t="s">
        <v>32</v>
      </c>
      <c r="AX137" s="13" t="s">
        <v>83</v>
      </c>
      <c r="AY137" s="262" t="s">
        <v>342</v>
      </c>
    </row>
    <row r="138" s="2" customFormat="1" ht="21.75" customHeight="1">
      <c r="A138" s="39"/>
      <c r="B138" s="40"/>
      <c r="C138" s="227" t="s">
        <v>85</v>
      </c>
      <c r="D138" s="227" t="s">
        <v>343</v>
      </c>
      <c r="E138" s="228" t="s">
        <v>471</v>
      </c>
      <c r="F138" s="229" t="s">
        <v>472</v>
      </c>
      <c r="G138" s="230" t="s">
        <v>473</v>
      </c>
      <c r="H138" s="231">
        <v>114</v>
      </c>
      <c r="I138" s="232"/>
      <c r="J138" s="233">
        <f>ROUND(I138*H138,2)</f>
        <v>0</v>
      </c>
      <c r="K138" s="229" t="s">
        <v>443</v>
      </c>
      <c r="L138" s="45"/>
      <c r="M138" s="234" t="s">
        <v>1</v>
      </c>
      <c r="N138" s="235" t="s">
        <v>41</v>
      </c>
      <c r="O138" s="92"/>
      <c r="P138" s="236">
        <f>O138*H138</f>
        <v>0</v>
      </c>
      <c r="Q138" s="236">
        <v>0</v>
      </c>
      <c r="R138" s="236">
        <f>Q138*H138</f>
        <v>0</v>
      </c>
      <c r="S138" s="236">
        <v>0.184</v>
      </c>
      <c r="T138" s="237">
        <f>S138*H138</f>
        <v>20.975999999999999</v>
      </c>
      <c r="U138" s="39"/>
      <c r="V138" s="39"/>
      <c r="W138" s="39"/>
      <c r="X138" s="39"/>
      <c r="Y138" s="39"/>
      <c r="Z138" s="39"/>
      <c r="AA138" s="39"/>
      <c r="AB138" s="39"/>
      <c r="AC138" s="39"/>
      <c r="AD138" s="39"/>
      <c r="AE138" s="39"/>
      <c r="AR138" s="238" t="s">
        <v>360</v>
      </c>
      <c r="AT138" s="238" t="s">
        <v>343</v>
      </c>
      <c r="AU138" s="238" t="s">
        <v>85</v>
      </c>
      <c r="AY138" s="18" t="s">
        <v>342</v>
      </c>
      <c r="BE138" s="239">
        <f>IF(N138="základní",J138,0)</f>
        <v>0</v>
      </c>
      <c r="BF138" s="239">
        <f>IF(N138="snížená",J138,0)</f>
        <v>0</v>
      </c>
      <c r="BG138" s="239">
        <f>IF(N138="zákl. přenesená",J138,0)</f>
        <v>0</v>
      </c>
      <c r="BH138" s="239">
        <f>IF(N138="sníž. přenesená",J138,0)</f>
        <v>0</v>
      </c>
      <c r="BI138" s="239">
        <f>IF(N138="nulová",J138,0)</f>
        <v>0</v>
      </c>
      <c r="BJ138" s="18" t="s">
        <v>83</v>
      </c>
      <c r="BK138" s="239">
        <f>ROUND(I138*H138,2)</f>
        <v>0</v>
      </c>
      <c r="BL138" s="18" t="s">
        <v>360</v>
      </c>
      <c r="BM138" s="238" t="s">
        <v>1023</v>
      </c>
    </row>
    <row r="139" s="2" customFormat="1">
      <c r="A139" s="39"/>
      <c r="B139" s="40"/>
      <c r="C139" s="41"/>
      <c r="D139" s="240" t="s">
        <v>349</v>
      </c>
      <c r="E139" s="41"/>
      <c r="F139" s="241" t="s">
        <v>475</v>
      </c>
      <c r="G139" s="41"/>
      <c r="H139" s="41"/>
      <c r="I139" s="242"/>
      <c r="J139" s="41"/>
      <c r="K139" s="41"/>
      <c r="L139" s="45"/>
      <c r="M139" s="243"/>
      <c r="N139" s="244"/>
      <c r="O139" s="92"/>
      <c r="P139" s="92"/>
      <c r="Q139" s="92"/>
      <c r="R139" s="92"/>
      <c r="S139" s="92"/>
      <c r="T139" s="93"/>
      <c r="U139" s="39"/>
      <c r="V139" s="39"/>
      <c r="W139" s="39"/>
      <c r="X139" s="39"/>
      <c r="Y139" s="39"/>
      <c r="Z139" s="39"/>
      <c r="AA139" s="39"/>
      <c r="AB139" s="39"/>
      <c r="AC139" s="39"/>
      <c r="AD139" s="39"/>
      <c r="AE139" s="39"/>
      <c r="AT139" s="18" t="s">
        <v>349</v>
      </c>
      <c r="AU139" s="18" t="s">
        <v>85</v>
      </c>
    </row>
    <row r="140" s="14" customFormat="1">
      <c r="A140" s="14"/>
      <c r="B140" s="263"/>
      <c r="C140" s="264"/>
      <c r="D140" s="240" t="s">
        <v>446</v>
      </c>
      <c r="E140" s="265" t="s">
        <v>1</v>
      </c>
      <c r="F140" s="266" t="s">
        <v>476</v>
      </c>
      <c r="G140" s="264"/>
      <c r="H140" s="265" t="s">
        <v>1</v>
      </c>
      <c r="I140" s="267"/>
      <c r="J140" s="264"/>
      <c r="K140" s="264"/>
      <c r="L140" s="268"/>
      <c r="M140" s="269"/>
      <c r="N140" s="270"/>
      <c r="O140" s="270"/>
      <c r="P140" s="270"/>
      <c r="Q140" s="270"/>
      <c r="R140" s="270"/>
      <c r="S140" s="270"/>
      <c r="T140" s="271"/>
      <c r="U140" s="14"/>
      <c r="V140" s="14"/>
      <c r="W140" s="14"/>
      <c r="X140" s="14"/>
      <c r="Y140" s="14"/>
      <c r="Z140" s="14"/>
      <c r="AA140" s="14"/>
      <c r="AB140" s="14"/>
      <c r="AC140" s="14"/>
      <c r="AD140" s="14"/>
      <c r="AE140" s="14"/>
      <c r="AT140" s="272" t="s">
        <v>446</v>
      </c>
      <c r="AU140" s="272" t="s">
        <v>85</v>
      </c>
      <c r="AV140" s="14" t="s">
        <v>83</v>
      </c>
      <c r="AW140" s="14" t="s">
        <v>32</v>
      </c>
      <c r="AX140" s="14" t="s">
        <v>76</v>
      </c>
      <c r="AY140" s="272" t="s">
        <v>342</v>
      </c>
    </row>
    <row r="141" s="13" customFormat="1">
      <c r="A141" s="13"/>
      <c r="B141" s="252"/>
      <c r="C141" s="253"/>
      <c r="D141" s="240" t="s">
        <v>446</v>
      </c>
      <c r="E141" s="254" t="s">
        <v>1</v>
      </c>
      <c r="F141" s="255" t="s">
        <v>1024</v>
      </c>
      <c r="G141" s="253"/>
      <c r="H141" s="256">
        <v>114</v>
      </c>
      <c r="I141" s="257"/>
      <c r="J141" s="253"/>
      <c r="K141" s="253"/>
      <c r="L141" s="258"/>
      <c r="M141" s="259"/>
      <c r="N141" s="260"/>
      <c r="O141" s="260"/>
      <c r="P141" s="260"/>
      <c r="Q141" s="260"/>
      <c r="R141" s="260"/>
      <c r="S141" s="260"/>
      <c r="T141" s="261"/>
      <c r="U141" s="13"/>
      <c r="V141" s="13"/>
      <c r="W141" s="13"/>
      <c r="X141" s="13"/>
      <c r="Y141" s="13"/>
      <c r="Z141" s="13"/>
      <c r="AA141" s="13"/>
      <c r="AB141" s="13"/>
      <c r="AC141" s="13"/>
      <c r="AD141" s="13"/>
      <c r="AE141" s="13"/>
      <c r="AT141" s="262" t="s">
        <v>446</v>
      </c>
      <c r="AU141" s="262" t="s">
        <v>85</v>
      </c>
      <c r="AV141" s="13" t="s">
        <v>85</v>
      </c>
      <c r="AW141" s="13" t="s">
        <v>32</v>
      </c>
      <c r="AX141" s="13" t="s">
        <v>83</v>
      </c>
      <c r="AY141" s="262" t="s">
        <v>342</v>
      </c>
    </row>
    <row r="142" s="2" customFormat="1" ht="16.5" customHeight="1">
      <c r="A142" s="39"/>
      <c r="B142" s="40"/>
      <c r="C142" s="227" t="s">
        <v>92</v>
      </c>
      <c r="D142" s="227" t="s">
        <v>343</v>
      </c>
      <c r="E142" s="228" t="s">
        <v>1025</v>
      </c>
      <c r="F142" s="229" t="s">
        <v>1026</v>
      </c>
      <c r="G142" s="230" t="s">
        <v>473</v>
      </c>
      <c r="H142" s="231">
        <v>2018</v>
      </c>
      <c r="I142" s="232"/>
      <c r="J142" s="233">
        <f>ROUND(I142*H142,2)</f>
        <v>0</v>
      </c>
      <c r="K142" s="229" t="s">
        <v>443</v>
      </c>
      <c r="L142" s="45"/>
      <c r="M142" s="234" t="s">
        <v>1</v>
      </c>
      <c r="N142" s="235" t="s">
        <v>41</v>
      </c>
      <c r="O142" s="92"/>
      <c r="P142" s="236">
        <f>O142*H142</f>
        <v>0</v>
      </c>
      <c r="Q142" s="236">
        <v>0</v>
      </c>
      <c r="R142" s="236">
        <f>Q142*H142</f>
        <v>0</v>
      </c>
      <c r="S142" s="236">
        <v>0.26000000000000001</v>
      </c>
      <c r="T142" s="237">
        <f>S142*H142</f>
        <v>524.68000000000006</v>
      </c>
      <c r="U142" s="39"/>
      <c r="V142" s="39"/>
      <c r="W142" s="39"/>
      <c r="X142" s="39"/>
      <c r="Y142" s="39"/>
      <c r="Z142" s="39"/>
      <c r="AA142" s="39"/>
      <c r="AB142" s="39"/>
      <c r="AC142" s="39"/>
      <c r="AD142" s="39"/>
      <c r="AE142" s="39"/>
      <c r="AR142" s="238" t="s">
        <v>360</v>
      </c>
      <c r="AT142" s="238" t="s">
        <v>343</v>
      </c>
      <c r="AU142" s="238" t="s">
        <v>85</v>
      </c>
      <c r="AY142" s="18" t="s">
        <v>342</v>
      </c>
      <c r="BE142" s="239">
        <f>IF(N142="základní",J142,0)</f>
        <v>0</v>
      </c>
      <c r="BF142" s="239">
        <f>IF(N142="snížená",J142,0)</f>
        <v>0</v>
      </c>
      <c r="BG142" s="239">
        <f>IF(N142="zákl. přenesená",J142,0)</f>
        <v>0</v>
      </c>
      <c r="BH142" s="239">
        <f>IF(N142="sníž. přenesená",J142,0)</f>
        <v>0</v>
      </c>
      <c r="BI142" s="239">
        <f>IF(N142="nulová",J142,0)</f>
        <v>0</v>
      </c>
      <c r="BJ142" s="18" t="s">
        <v>83</v>
      </c>
      <c r="BK142" s="239">
        <f>ROUND(I142*H142,2)</f>
        <v>0</v>
      </c>
      <c r="BL142" s="18" t="s">
        <v>360</v>
      </c>
      <c r="BM142" s="238" t="s">
        <v>1027</v>
      </c>
    </row>
    <row r="143" s="2" customFormat="1">
      <c r="A143" s="39"/>
      <c r="B143" s="40"/>
      <c r="C143" s="41"/>
      <c r="D143" s="240" t="s">
        <v>349</v>
      </c>
      <c r="E143" s="41"/>
      <c r="F143" s="241" t="s">
        <v>1028</v>
      </c>
      <c r="G143" s="41"/>
      <c r="H143" s="41"/>
      <c r="I143" s="242"/>
      <c r="J143" s="41"/>
      <c r="K143" s="41"/>
      <c r="L143" s="45"/>
      <c r="M143" s="243"/>
      <c r="N143" s="244"/>
      <c r="O143" s="92"/>
      <c r="P143" s="92"/>
      <c r="Q143" s="92"/>
      <c r="R143" s="92"/>
      <c r="S143" s="92"/>
      <c r="T143" s="93"/>
      <c r="U143" s="39"/>
      <c r="V143" s="39"/>
      <c r="W143" s="39"/>
      <c r="X143" s="39"/>
      <c r="Y143" s="39"/>
      <c r="Z143" s="39"/>
      <c r="AA143" s="39"/>
      <c r="AB143" s="39"/>
      <c r="AC143" s="39"/>
      <c r="AD143" s="39"/>
      <c r="AE143" s="39"/>
      <c r="AT143" s="18" t="s">
        <v>349</v>
      </c>
      <c r="AU143" s="18" t="s">
        <v>85</v>
      </c>
    </row>
    <row r="144" s="14" customFormat="1">
      <c r="A144" s="14"/>
      <c r="B144" s="263"/>
      <c r="C144" s="264"/>
      <c r="D144" s="240" t="s">
        <v>446</v>
      </c>
      <c r="E144" s="265" t="s">
        <v>1</v>
      </c>
      <c r="F144" s="266" t="s">
        <v>529</v>
      </c>
      <c r="G144" s="264"/>
      <c r="H144" s="265" t="s">
        <v>1</v>
      </c>
      <c r="I144" s="267"/>
      <c r="J144" s="264"/>
      <c r="K144" s="264"/>
      <c r="L144" s="268"/>
      <c r="M144" s="269"/>
      <c r="N144" s="270"/>
      <c r="O144" s="270"/>
      <c r="P144" s="270"/>
      <c r="Q144" s="270"/>
      <c r="R144" s="270"/>
      <c r="S144" s="270"/>
      <c r="T144" s="271"/>
      <c r="U144" s="14"/>
      <c r="V144" s="14"/>
      <c r="W144" s="14"/>
      <c r="X144" s="14"/>
      <c r="Y144" s="14"/>
      <c r="Z144" s="14"/>
      <c r="AA144" s="14"/>
      <c r="AB144" s="14"/>
      <c r="AC144" s="14"/>
      <c r="AD144" s="14"/>
      <c r="AE144" s="14"/>
      <c r="AT144" s="272" t="s">
        <v>446</v>
      </c>
      <c r="AU144" s="272" t="s">
        <v>85</v>
      </c>
      <c r="AV144" s="14" t="s">
        <v>83</v>
      </c>
      <c r="AW144" s="14" t="s">
        <v>32</v>
      </c>
      <c r="AX144" s="14" t="s">
        <v>76</v>
      </c>
      <c r="AY144" s="272" t="s">
        <v>342</v>
      </c>
    </row>
    <row r="145" s="14" customFormat="1">
      <c r="A145" s="14"/>
      <c r="B145" s="263"/>
      <c r="C145" s="264"/>
      <c r="D145" s="240" t="s">
        <v>446</v>
      </c>
      <c r="E145" s="265" t="s">
        <v>1</v>
      </c>
      <c r="F145" s="266" t="s">
        <v>1029</v>
      </c>
      <c r="G145" s="264"/>
      <c r="H145" s="265" t="s">
        <v>1</v>
      </c>
      <c r="I145" s="267"/>
      <c r="J145" s="264"/>
      <c r="K145" s="264"/>
      <c r="L145" s="268"/>
      <c r="M145" s="269"/>
      <c r="N145" s="270"/>
      <c r="O145" s="270"/>
      <c r="P145" s="270"/>
      <c r="Q145" s="270"/>
      <c r="R145" s="270"/>
      <c r="S145" s="270"/>
      <c r="T145" s="271"/>
      <c r="U145" s="14"/>
      <c r="V145" s="14"/>
      <c r="W145" s="14"/>
      <c r="X145" s="14"/>
      <c r="Y145" s="14"/>
      <c r="Z145" s="14"/>
      <c r="AA145" s="14"/>
      <c r="AB145" s="14"/>
      <c r="AC145" s="14"/>
      <c r="AD145" s="14"/>
      <c r="AE145" s="14"/>
      <c r="AT145" s="272" t="s">
        <v>446</v>
      </c>
      <c r="AU145" s="272" t="s">
        <v>85</v>
      </c>
      <c r="AV145" s="14" t="s">
        <v>83</v>
      </c>
      <c r="AW145" s="14" t="s">
        <v>32</v>
      </c>
      <c r="AX145" s="14" t="s">
        <v>76</v>
      </c>
      <c r="AY145" s="272" t="s">
        <v>342</v>
      </c>
    </row>
    <row r="146" s="13" customFormat="1">
      <c r="A146" s="13"/>
      <c r="B146" s="252"/>
      <c r="C146" s="253"/>
      <c r="D146" s="240" t="s">
        <v>446</v>
      </c>
      <c r="E146" s="254" t="s">
        <v>1</v>
      </c>
      <c r="F146" s="255" t="s">
        <v>1030</v>
      </c>
      <c r="G146" s="253"/>
      <c r="H146" s="256">
        <v>1187</v>
      </c>
      <c r="I146" s="257"/>
      <c r="J146" s="253"/>
      <c r="K146" s="253"/>
      <c r="L146" s="258"/>
      <c r="M146" s="259"/>
      <c r="N146" s="260"/>
      <c r="O146" s="260"/>
      <c r="P146" s="260"/>
      <c r="Q146" s="260"/>
      <c r="R146" s="260"/>
      <c r="S146" s="260"/>
      <c r="T146" s="261"/>
      <c r="U146" s="13"/>
      <c r="V146" s="13"/>
      <c r="W146" s="13"/>
      <c r="X146" s="13"/>
      <c r="Y146" s="13"/>
      <c r="Z146" s="13"/>
      <c r="AA146" s="13"/>
      <c r="AB146" s="13"/>
      <c r="AC146" s="13"/>
      <c r="AD146" s="13"/>
      <c r="AE146" s="13"/>
      <c r="AT146" s="262" t="s">
        <v>446</v>
      </c>
      <c r="AU146" s="262" t="s">
        <v>85</v>
      </c>
      <c r="AV146" s="13" t="s">
        <v>85</v>
      </c>
      <c r="AW146" s="13" t="s">
        <v>32</v>
      </c>
      <c r="AX146" s="13" t="s">
        <v>76</v>
      </c>
      <c r="AY146" s="262" t="s">
        <v>342</v>
      </c>
    </row>
    <row r="147" s="13" customFormat="1">
      <c r="A147" s="13"/>
      <c r="B147" s="252"/>
      <c r="C147" s="253"/>
      <c r="D147" s="240" t="s">
        <v>446</v>
      </c>
      <c r="E147" s="254" t="s">
        <v>1</v>
      </c>
      <c r="F147" s="255" t="s">
        <v>1031</v>
      </c>
      <c r="G147" s="253"/>
      <c r="H147" s="256">
        <v>831</v>
      </c>
      <c r="I147" s="257"/>
      <c r="J147" s="253"/>
      <c r="K147" s="253"/>
      <c r="L147" s="258"/>
      <c r="M147" s="259"/>
      <c r="N147" s="260"/>
      <c r="O147" s="260"/>
      <c r="P147" s="260"/>
      <c r="Q147" s="260"/>
      <c r="R147" s="260"/>
      <c r="S147" s="260"/>
      <c r="T147" s="261"/>
      <c r="U147" s="13"/>
      <c r="V147" s="13"/>
      <c r="W147" s="13"/>
      <c r="X147" s="13"/>
      <c r="Y147" s="13"/>
      <c r="Z147" s="13"/>
      <c r="AA147" s="13"/>
      <c r="AB147" s="13"/>
      <c r="AC147" s="13"/>
      <c r="AD147" s="13"/>
      <c r="AE147" s="13"/>
      <c r="AT147" s="262" t="s">
        <v>446</v>
      </c>
      <c r="AU147" s="262" t="s">
        <v>85</v>
      </c>
      <c r="AV147" s="13" t="s">
        <v>85</v>
      </c>
      <c r="AW147" s="13" t="s">
        <v>32</v>
      </c>
      <c r="AX147" s="13" t="s">
        <v>76</v>
      </c>
      <c r="AY147" s="262" t="s">
        <v>342</v>
      </c>
    </row>
    <row r="148" s="16" customFormat="1">
      <c r="A148" s="16"/>
      <c r="B148" s="284"/>
      <c r="C148" s="285"/>
      <c r="D148" s="240" t="s">
        <v>446</v>
      </c>
      <c r="E148" s="286" t="s">
        <v>1</v>
      </c>
      <c r="F148" s="287" t="s">
        <v>500</v>
      </c>
      <c r="G148" s="285"/>
      <c r="H148" s="288">
        <v>2018</v>
      </c>
      <c r="I148" s="289"/>
      <c r="J148" s="285"/>
      <c r="K148" s="285"/>
      <c r="L148" s="290"/>
      <c r="M148" s="291"/>
      <c r="N148" s="292"/>
      <c r="O148" s="292"/>
      <c r="P148" s="292"/>
      <c r="Q148" s="292"/>
      <c r="R148" s="292"/>
      <c r="S148" s="292"/>
      <c r="T148" s="293"/>
      <c r="U148" s="16"/>
      <c r="V148" s="16"/>
      <c r="W148" s="16"/>
      <c r="X148" s="16"/>
      <c r="Y148" s="16"/>
      <c r="Z148" s="16"/>
      <c r="AA148" s="16"/>
      <c r="AB148" s="16"/>
      <c r="AC148" s="16"/>
      <c r="AD148" s="16"/>
      <c r="AE148" s="16"/>
      <c r="AT148" s="294" t="s">
        <v>446</v>
      </c>
      <c r="AU148" s="294" t="s">
        <v>85</v>
      </c>
      <c r="AV148" s="16" t="s">
        <v>360</v>
      </c>
      <c r="AW148" s="16" t="s">
        <v>32</v>
      </c>
      <c r="AX148" s="16" t="s">
        <v>83</v>
      </c>
      <c r="AY148" s="294" t="s">
        <v>342</v>
      </c>
    </row>
    <row r="149" s="2" customFormat="1" ht="16.5" customHeight="1">
      <c r="A149" s="39"/>
      <c r="B149" s="40"/>
      <c r="C149" s="227" t="s">
        <v>360</v>
      </c>
      <c r="D149" s="227" t="s">
        <v>343</v>
      </c>
      <c r="E149" s="228" t="s">
        <v>1032</v>
      </c>
      <c r="F149" s="229" t="s">
        <v>1033</v>
      </c>
      <c r="G149" s="230" t="s">
        <v>473</v>
      </c>
      <c r="H149" s="231">
        <v>85</v>
      </c>
      <c r="I149" s="232"/>
      <c r="J149" s="233">
        <f>ROUND(I149*H149,2)</f>
        <v>0</v>
      </c>
      <c r="K149" s="229" t="s">
        <v>443</v>
      </c>
      <c r="L149" s="45"/>
      <c r="M149" s="234" t="s">
        <v>1</v>
      </c>
      <c r="N149" s="235" t="s">
        <v>41</v>
      </c>
      <c r="O149" s="92"/>
      <c r="P149" s="236">
        <f>O149*H149</f>
        <v>0</v>
      </c>
      <c r="Q149" s="236">
        <v>0</v>
      </c>
      <c r="R149" s="236">
        <f>Q149*H149</f>
        <v>0</v>
      </c>
      <c r="S149" s="236">
        <v>0.23999999999999999</v>
      </c>
      <c r="T149" s="237">
        <f>S149*H149</f>
        <v>20.399999999999999</v>
      </c>
      <c r="U149" s="39"/>
      <c r="V149" s="39"/>
      <c r="W149" s="39"/>
      <c r="X149" s="39"/>
      <c r="Y149" s="39"/>
      <c r="Z149" s="39"/>
      <c r="AA149" s="39"/>
      <c r="AB149" s="39"/>
      <c r="AC149" s="39"/>
      <c r="AD149" s="39"/>
      <c r="AE149" s="39"/>
      <c r="AR149" s="238" t="s">
        <v>360</v>
      </c>
      <c r="AT149" s="238" t="s">
        <v>343</v>
      </c>
      <c r="AU149" s="238" t="s">
        <v>85</v>
      </c>
      <c r="AY149" s="18" t="s">
        <v>342</v>
      </c>
      <c r="BE149" s="239">
        <f>IF(N149="základní",J149,0)</f>
        <v>0</v>
      </c>
      <c r="BF149" s="239">
        <f>IF(N149="snížená",J149,0)</f>
        <v>0</v>
      </c>
      <c r="BG149" s="239">
        <f>IF(N149="zákl. přenesená",J149,0)</f>
        <v>0</v>
      </c>
      <c r="BH149" s="239">
        <f>IF(N149="sníž. přenesená",J149,0)</f>
        <v>0</v>
      </c>
      <c r="BI149" s="239">
        <f>IF(N149="nulová",J149,0)</f>
        <v>0</v>
      </c>
      <c r="BJ149" s="18" t="s">
        <v>83</v>
      </c>
      <c r="BK149" s="239">
        <f>ROUND(I149*H149,2)</f>
        <v>0</v>
      </c>
      <c r="BL149" s="18" t="s">
        <v>360</v>
      </c>
      <c r="BM149" s="238" t="s">
        <v>1034</v>
      </c>
    </row>
    <row r="150" s="2" customFormat="1">
      <c r="A150" s="39"/>
      <c r="B150" s="40"/>
      <c r="C150" s="41"/>
      <c r="D150" s="240" t="s">
        <v>349</v>
      </c>
      <c r="E150" s="41"/>
      <c r="F150" s="241" t="s">
        <v>1035</v>
      </c>
      <c r="G150" s="41"/>
      <c r="H150" s="41"/>
      <c r="I150" s="242"/>
      <c r="J150" s="41"/>
      <c r="K150" s="41"/>
      <c r="L150" s="45"/>
      <c r="M150" s="243"/>
      <c r="N150" s="244"/>
      <c r="O150" s="92"/>
      <c r="P150" s="92"/>
      <c r="Q150" s="92"/>
      <c r="R150" s="92"/>
      <c r="S150" s="92"/>
      <c r="T150" s="93"/>
      <c r="U150" s="39"/>
      <c r="V150" s="39"/>
      <c r="W150" s="39"/>
      <c r="X150" s="39"/>
      <c r="Y150" s="39"/>
      <c r="Z150" s="39"/>
      <c r="AA150" s="39"/>
      <c r="AB150" s="39"/>
      <c r="AC150" s="39"/>
      <c r="AD150" s="39"/>
      <c r="AE150" s="39"/>
      <c r="AT150" s="18" t="s">
        <v>349</v>
      </c>
      <c r="AU150" s="18" t="s">
        <v>85</v>
      </c>
    </row>
    <row r="151" s="14" customFormat="1">
      <c r="A151" s="14"/>
      <c r="B151" s="263"/>
      <c r="C151" s="264"/>
      <c r="D151" s="240" t="s">
        <v>446</v>
      </c>
      <c r="E151" s="265" t="s">
        <v>1</v>
      </c>
      <c r="F151" s="266" t="s">
        <v>1036</v>
      </c>
      <c r="G151" s="264"/>
      <c r="H151" s="265" t="s">
        <v>1</v>
      </c>
      <c r="I151" s="267"/>
      <c r="J151" s="264"/>
      <c r="K151" s="264"/>
      <c r="L151" s="268"/>
      <c r="M151" s="269"/>
      <c r="N151" s="270"/>
      <c r="O151" s="270"/>
      <c r="P151" s="270"/>
      <c r="Q151" s="270"/>
      <c r="R151" s="270"/>
      <c r="S151" s="270"/>
      <c r="T151" s="271"/>
      <c r="U151" s="14"/>
      <c r="V151" s="14"/>
      <c r="W151" s="14"/>
      <c r="X151" s="14"/>
      <c r="Y151" s="14"/>
      <c r="Z151" s="14"/>
      <c r="AA151" s="14"/>
      <c r="AB151" s="14"/>
      <c r="AC151" s="14"/>
      <c r="AD151" s="14"/>
      <c r="AE151" s="14"/>
      <c r="AT151" s="272" t="s">
        <v>446</v>
      </c>
      <c r="AU151" s="272" t="s">
        <v>85</v>
      </c>
      <c r="AV151" s="14" t="s">
        <v>83</v>
      </c>
      <c r="AW151" s="14" t="s">
        <v>32</v>
      </c>
      <c r="AX151" s="14" t="s">
        <v>76</v>
      </c>
      <c r="AY151" s="272" t="s">
        <v>342</v>
      </c>
    </row>
    <row r="152" s="13" customFormat="1">
      <c r="A152" s="13"/>
      <c r="B152" s="252"/>
      <c r="C152" s="253"/>
      <c r="D152" s="240" t="s">
        <v>446</v>
      </c>
      <c r="E152" s="254" t="s">
        <v>1</v>
      </c>
      <c r="F152" s="255" t="s">
        <v>1037</v>
      </c>
      <c r="G152" s="253"/>
      <c r="H152" s="256">
        <v>85</v>
      </c>
      <c r="I152" s="257"/>
      <c r="J152" s="253"/>
      <c r="K152" s="253"/>
      <c r="L152" s="258"/>
      <c r="M152" s="259"/>
      <c r="N152" s="260"/>
      <c r="O152" s="260"/>
      <c r="P152" s="260"/>
      <c r="Q152" s="260"/>
      <c r="R152" s="260"/>
      <c r="S152" s="260"/>
      <c r="T152" s="261"/>
      <c r="U152" s="13"/>
      <c r="V152" s="13"/>
      <c r="W152" s="13"/>
      <c r="X152" s="13"/>
      <c r="Y152" s="13"/>
      <c r="Z152" s="13"/>
      <c r="AA152" s="13"/>
      <c r="AB152" s="13"/>
      <c r="AC152" s="13"/>
      <c r="AD152" s="13"/>
      <c r="AE152" s="13"/>
      <c r="AT152" s="262" t="s">
        <v>446</v>
      </c>
      <c r="AU152" s="262" t="s">
        <v>85</v>
      </c>
      <c r="AV152" s="13" t="s">
        <v>85</v>
      </c>
      <c r="AW152" s="13" t="s">
        <v>32</v>
      </c>
      <c r="AX152" s="13" t="s">
        <v>83</v>
      </c>
      <c r="AY152" s="262" t="s">
        <v>342</v>
      </c>
    </row>
    <row r="153" s="2" customFormat="1" ht="16.5" customHeight="1">
      <c r="A153" s="39"/>
      <c r="B153" s="40"/>
      <c r="C153" s="227" t="s">
        <v>341</v>
      </c>
      <c r="D153" s="227" t="s">
        <v>343</v>
      </c>
      <c r="E153" s="228" t="s">
        <v>1038</v>
      </c>
      <c r="F153" s="229" t="s">
        <v>1039</v>
      </c>
      <c r="G153" s="230" t="s">
        <v>473</v>
      </c>
      <c r="H153" s="231">
        <v>1691</v>
      </c>
      <c r="I153" s="232"/>
      <c r="J153" s="233">
        <f>ROUND(I153*H153,2)</f>
        <v>0</v>
      </c>
      <c r="K153" s="229" t="s">
        <v>443</v>
      </c>
      <c r="L153" s="45"/>
      <c r="M153" s="234" t="s">
        <v>1</v>
      </c>
      <c r="N153" s="235" t="s">
        <v>41</v>
      </c>
      <c r="O153" s="92"/>
      <c r="P153" s="236">
        <f>O153*H153</f>
        <v>0</v>
      </c>
      <c r="Q153" s="236">
        <v>0</v>
      </c>
      <c r="R153" s="236">
        <f>Q153*H153</f>
        <v>0</v>
      </c>
      <c r="S153" s="236">
        <v>0.30399999999999999</v>
      </c>
      <c r="T153" s="237">
        <f>S153*H153</f>
        <v>514.06399999999996</v>
      </c>
      <c r="U153" s="39"/>
      <c r="V153" s="39"/>
      <c r="W153" s="39"/>
      <c r="X153" s="39"/>
      <c r="Y153" s="39"/>
      <c r="Z153" s="39"/>
      <c r="AA153" s="39"/>
      <c r="AB153" s="39"/>
      <c r="AC153" s="39"/>
      <c r="AD153" s="39"/>
      <c r="AE153" s="39"/>
      <c r="AR153" s="238" t="s">
        <v>360</v>
      </c>
      <c r="AT153" s="238" t="s">
        <v>343</v>
      </c>
      <c r="AU153" s="238" t="s">
        <v>85</v>
      </c>
      <c r="AY153" s="18" t="s">
        <v>342</v>
      </c>
      <c r="BE153" s="239">
        <f>IF(N153="základní",J153,0)</f>
        <v>0</v>
      </c>
      <c r="BF153" s="239">
        <f>IF(N153="snížená",J153,0)</f>
        <v>0</v>
      </c>
      <c r="BG153" s="239">
        <f>IF(N153="zákl. přenesená",J153,0)</f>
        <v>0</v>
      </c>
      <c r="BH153" s="239">
        <f>IF(N153="sníž. přenesená",J153,0)</f>
        <v>0</v>
      </c>
      <c r="BI153" s="239">
        <f>IF(N153="nulová",J153,0)</f>
        <v>0</v>
      </c>
      <c r="BJ153" s="18" t="s">
        <v>83</v>
      </c>
      <c r="BK153" s="239">
        <f>ROUND(I153*H153,2)</f>
        <v>0</v>
      </c>
      <c r="BL153" s="18" t="s">
        <v>360</v>
      </c>
      <c r="BM153" s="238" t="s">
        <v>1040</v>
      </c>
    </row>
    <row r="154" s="2" customFormat="1">
      <c r="A154" s="39"/>
      <c r="B154" s="40"/>
      <c r="C154" s="41"/>
      <c r="D154" s="240" t="s">
        <v>349</v>
      </c>
      <c r="E154" s="41"/>
      <c r="F154" s="241" t="s">
        <v>1041</v>
      </c>
      <c r="G154" s="41"/>
      <c r="H154" s="41"/>
      <c r="I154" s="242"/>
      <c r="J154" s="41"/>
      <c r="K154" s="41"/>
      <c r="L154" s="45"/>
      <c r="M154" s="243"/>
      <c r="N154" s="244"/>
      <c r="O154" s="92"/>
      <c r="P154" s="92"/>
      <c r="Q154" s="92"/>
      <c r="R154" s="92"/>
      <c r="S154" s="92"/>
      <c r="T154" s="93"/>
      <c r="U154" s="39"/>
      <c r="V154" s="39"/>
      <c r="W154" s="39"/>
      <c r="X154" s="39"/>
      <c r="Y154" s="39"/>
      <c r="Z154" s="39"/>
      <c r="AA154" s="39"/>
      <c r="AB154" s="39"/>
      <c r="AC154" s="39"/>
      <c r="AD154" s="39"/>
      <c r="AE154" s="39"/>
      <c r="AT154" s="18" t="s">
        <v>349</v>
      </c>
      <c r="AU154" s="18" t="s">
        <v>85</v>
      </c>
    </row>
    <row r="155" s="14" customFormat="1">
      <c r="A155" s="14"/>
      <c r="B155" s="263"/>
      <c r="C155" s="264"/>
      <c r="D155" s="240" t="s">
        <v>446</v>
      </c>
      <c r="E155" s="265" t="s">
        <v>1</v>
      </c>
      <c r="F155" s="266" t="s">
        <v>1042</v>
      </c>
      <c r="G155" s="264"/>
      <c r="H155" s="265" t="s">
        <v>1</v>
      </c>
      <c r="I155" s="267"/>
      <c r="J155" s="264"/>
      <c r="K155" s="264"/>
      <c r="L155" s="268"/>
      <c r="M155" s="269"/>
      <c r="N155" s="270"/>
      <c r="O155" s="270"/>
      <c r="P155" s="270"/>
      <c r="Q155" s="270"/>
      <c r="R155" s="270"/>
      <c r="S155" s="270"/>
      <c r="T155" s="271"/>
      <c r="U155" s="14"/>
      <c r="V155" s="14"/>
      <c r="W155" s="14"/>
      <c r="X155" s="14"/>
      <c r="Y155" s="14"/>
      <c r="Z155" s="14"/>
      <c r="AA155" s="14"/>
      <c r="AB155" s="14"/>
      <c r="AC155" s="14"/>
      <c r="AD155" s="14"/>
      <c r="AE155" s="14"/>
      <c r="AT155" s="272" t="s">
        <v>446</v>
      </c>
      <c r="AU155" s="272" t="s">
        <v>85</v>
      </c>
      <c r="AV155" s="14" t="s">
        <v>83</v>
      </c>
      <c r="AW155" s="14" t="s">
        <v>32</v>
      </c>
      <c r="AX155" s="14" t="s">
        <v>76</v>
      </c>
      <c r="AY155" s="272" t="s">
        <v>342</v>
      </c>
    </row>
    <row r="156" s="13" customFormat="1">
      <c r="A156" s="13"/>
      <c r="B156" s="252"/>
      <c r="C156" s="253"/>
      <c r="D156" s="240" t="s">
        <v>446</v>
      </c>
      <c r="E156" s="254" t="s">
        <v>1</v>
      </c>
      <c r="F156" s="255" t="s">
        <v>1043</v>
      </c>
      <c r="G156" s="253"/>
      <c r="H156" s="256">
        <v>1001</v>
      </c>
      <c r="I156" s="257"/>
      <c r="J156" s="253"/>
      <c r="K156" s="253"/>
      <c r="L156" s="258"/>
      <c r="M156" s="259"/>
      <c r="N156" s="260"/>
      <c r="O156" s="260"/>
      <c r="P156" s="260"/>
      <c r="Q156" s="260"/>
      <c r="R156" s="260"/>
      <c r="S156" s="260"/>
      <c r="T156" s="261"/>
      <c r="U156" s="13"/>
      <c r="V156" s="13"/>
      <c r="W156" s="13"/>
      <c r="X156" s="13"/>
      <c r="Y156" s="13"/>
      <c r="Z156" s="13"/>
      <c r="AA156" s="13"/>
      <c r="AB156" s="13"/>
      <c r="AC156" s="13"/>
      <c r="AD156" s="13"/>
      <c r="AE156" s="13"/>
      <c r="AT156" s="262" t="s">
        <v>446</v>
      </c>
      <c r="AU156" s="262" t="s">
        <v>85</v>
      </c>
      <c r="AV156" s="13" t="s">
        <v>85</v>
      </c>
      <c r="AW156" s="13" t="s">
        <v>32</v>
      </c>
      <c r="AX156" s="13" t="s">
        <v>76</v>
      </c>
      <c r="AY156" s="262" t="s">
        <v>342</v>
      </c>
    </row>
    <row r="157" s="14" customFormat="1">
      <c r="A157" s="14"/>
      <c r="B157" s="263"/>
      <c r="C157" s="264"/>
      <c r="D157" s="240" t="s">
        <v>446</v>
      </c>
      <c r="E157" s="265" t="s">
        <v>1</v>
      </c>
      <c r="F157" s="266" t="s">
        <v>1044</v>
      </c>
      <c r="G157" s="264"/>
      <c r="H157" s="265" t="s">
        <v>1</v>
      </c>
      <c r="I157" s="267"/>
      <c r="J157" s="264"/>
      <c r="K157" s="264"/>
      <c r="L157" s="268"/>
      <c r="M157" s="269"/>
      <c r="N157" s="270"/>
      <c r="O157" s="270"/>
      <c r="P157" s="270"/>
      <c r="Q157" s="270"/>
      <c r="R157" s="270"/>
      <c r="S157" s="270"/>
      <c r="T157" s="271"/>
      <c r="U157" s="14"/>
      <c r="V157" s="14"/>
      <c r="W157" s="14"/>
      <c r="X157" s="14"/>
      <c r="Y157" s="14"/>
      <c r="Z157" s="14"/>
      <c r="AA157" s="14"/>
      <c r="AB157" s="14"/>
      <c r="AC157" s="14"/>
      <c r="AD157" s="14"/>
      <c r="AE157" s="14"/>
      <c r="AT157" s="272" t="s">
        <v>446</v>
      </c>
      <c r="AU157" s="272" t="s">
        <v>85</v>
      </c>
      <c r="AV157" s="14" t="s">
        <v>83</v>
      </c>
      <c r="AW157" s="14" t="s">
        <v>32</v>
      </c>
      <c r="AX157" s="14" t="s">
        <v>76</v>
      </c>
      <c r="AY157" s="272" t="s">
        <v>342</v>
      </c>
    </row>
    <row r="158" s="13" customFormat="1">
      <c r="A158" s="13"/>
      <c r="B158" s="252"/>
      <c r="C158" s="253"/>
      <c r="D158" s="240" t="s">
        <v>446</v>
      </c>
      <c r="E158" s="254" t="s">
        <v>1</v>
      </c>
      <c r="F158" s="255" t="s">
        <v>1045</v>
      </c>
      <c r="G158" s="253"/>
      <c r="H158" s="256">
        <v>690</v>
      </c>
      <c r="I158" s="257"/>
      <c r="J158" s="253"/>
      <c r="K158" s="253"/>
      <c r="L158" s="258"/>
      <c r="M158" s="259"/>
      <c r="N158" s="260"/>
      <c r="O158" s="260"/>
      <c r="P158" s="260"/>
      <c r="Q158" s="260"/>
      <c r="R158" s="260"/>
      <c r="S158" s="260"/>
      <c r="T158" s="261"/>
      <c r="U158" s="13"/>
      <c r="V158" s="13"/>
      <c r="W158" s="13"/>
      <c r="X158" s="13"/>
      <c r="Y158" s="13"/>
      <c r="Z158" s="13"/>
      <c r="AA158" s="13"/>
      <c r="AB158" s="13"/>
      <c r="AC158" s="13"/>
      <c r="AD158" s="13"/>
      <c r="AE158" s="13"/>
      <c r="AT158" s="262" t="s">
        <v>446</v>
      </c>
      <c r="AU158" s="262" t="s">
        <v>85</v>
      </c>
      <c r="AV158" s="13" t="s">
        <v>85</v>
      </c>
      <c r="AW158" s="13" t="s">
        <v>32</v>
      </c>
      <c r="AX158" s="13" t="s">
        <v>76</v>
      </c>
      <c r="AY158" s="262" t="s">
        <v>342</v>
      </c>
    </row>
    <row r="159" s="16" customFormat="1">
      <c r="A159" s="16"/>
      <c r="B159" s="284"/>
      <c r="C159" s="285"/>
      <c r="D159" s="240" t="s">
        <v>446</v>
      </c>
      <c r="E159" s="286" t="s">
        <v>1</v>
      </c>
      <c r="F159" s="287" t="s">
        <v>500</v>
      </c>
      <c r="G159" s="285"/>
      <c r="H159" s="288">
        <v>1691</v>
      </c>
      <c r="I159" s="289"/>
      <c r="J159" s="285"/>
      <c r="K159" s="285"/>
      <c r="L159" s="290"/>
      <c r="M159" s="291"/>
      <c r="N159" s="292"/>
      <c r="O159" s="292"/>
      <c r="P159" s="292"/>
      <c r="Q159" s="292"/>
      <c r="R159" s="292"/>
      <c r="S159" s="292"/>
      <c r="T159" s="293"/>
      <c r="U159" s="16"/>
      <c r="V159" s="16"/>
      <c r="W159" s="16"/>
      <c r="X159" s="16"/>
      <c r="Y159" s="16"/>
      <c r="Z159" s="16"/>
      <c r="AA159" s="16"/>
      <c r="AB159" s="16"/>
      <c r="AC159" s="16"/>
      <c r="AD159" s="16"/>
      <c r="AE159" s="16"/>
      <c r="AT159" s="294" t="s">
        <v>446</v>
      </c>
      <c r="AU159" s="294" t="s">
        <v>85</v>
      </c>
      <c r="AV159" s="16" t="s">
        <v>360</v>
      </c>
      <c r="AW159" s="16" t="s">
        <v>32</v>
      </c>
      <c r="AX159" s="16" t="s">
        <v>83</v>
      </c>
      <c r="AY159" s="294" t="s">
        <v>342</v>
      </c>
    </row>
    <row r="160" s="2" customFormat="1" ht="16.5" customHeight="1">
      <c r="A160" s="39"/>
      <c r="B160" s="40"/>
      <c r="C160" s="227" t="s">
        <v>368</v>
      </c>
      <c r="D160" s="227" t="s">
        <v>343</v>
      </c>
      <c r="E160" s="228" t="s">
        <v>478</v>
      </c>
      <c r="F160" s="229" t="s">
        <v>479</v>
      </c>
      <c r="G160" s="230" t="s">
        <v>473</v>
      </c>
      <c r="H160" s="231">
        <v>486</v>
      </c>
      <c r="I160" s="232"/>
      <c r="J160" s="233">
        <f>ROUND(I160*H160,2)</f>
        <v>0</v>
      </c>
      <c r="K160" s="229" t="s">
        <v>443</v>
      </c>
      <c r="L160" s="45"/>
      <c r="M160" s="234" t="s">
        <v>1</v>
      </c>
      <c r="N160" s="235" t="s">
        <v>41</v>
      </c>
      <c r="O160" s="92"/>
      <c r="P160" s="236">
        <f>O160*H160</f>
        <v>0</v>
      </c>
      <c r="Q160" s="236">
        <v>0</v>
      </c>
      <c r="R160" s="236">
        <f>Q160*H160</f>
        <v>0</v>
      </c>
      <c r="S160" s="236">
        <v>0.152</v>
      </c>
      <c r="T160" s="237">
        <f>S160*H160</f>
        <v>73.872</v>
      </c>
      <c r="U160" s="39"/>
      <c r="V160" s="39"/>
      <c r="W160" s="39"/>
      <c r="X160" s="39"/>
      <c r="Y160" s="39"/>
      <c r="Z160" s="39"/>
      <c r="AA160" s="39"/>
      <c r="AB160" s="39"/>
      <c r="AC160" s="39"/>
      <c r="AD160" s="39"/>
      <c r="AE160" s="39"/>
      <c r="AR160" s="238" t="s">
        <v>360</v>
      </c>
      <c r="AT160" s="238" t="s">
        <v>343</v>
      </c>
      <c r="AU160" s="238" t="s">
        <v>85</v>
      </c>
      <c r="AY160" s="18" t="s">
        <v>342</v>
      </c>
      <c r="BE160" s="239">
        <f>IF(N160="základní",J160,0)</f>
        <v>0</v>
      </c>
      <c r="BF160" s="239">
        <f>IF(N160="snížená",J160,0)</f>
        <v>0</v>
      </c>
      <c r="BG160" s="239">
        <f>IF(N160="zákl. přenesená",J160,0)</f>
        <v>0</v>
      </c>
      <c r="BH160" s="239">
        <f>IF(N160="sníž. přenesená",J160,0)</f>
        <v>0</v>
      </c>
      <c r="BI160" s="239">
        <f>IF(N160="nulová",J160,0)</f>
        <v>0</v>
      </c>
      <c r="BJ160" s="18" t="s">
        <v>83</v>
      </c>
      <c r="BK160" s="239">
        <f>ROUND(I160*H160,2)</f>
        <v>0</v>
      </c>
      <c r="BL160" s="18" t="s">
        <v>360</v>
      </c>
      <c r="BM160" s="238" t="s">
        <v>1046</v>
      </c>
    </row>
    <row r="161" s="2" customFormat="1">
      <c r="A161" s="39"/>
      <c r="B161" s="40"/>
      <c r="C161" s="41"/>
      <c r="D161" s="240" t="s">
        <v>349</v>
      </c>
      <c r="E161" s="41"/>
      <c r="F161" s="241" t="s">
        <v>481</v>
      </c>
      <c r="G161" s="41"/>
      <c r="H161" s="41"/>
      <c r="I161" s="242"/>
      <c r="J161" s="41"/>
      <c r="K161" s="41"/>
      <c r="L161" s="45"/>
      <c r="M161" s="243"/>
      <c r="N161" s="244"/>
      <c r="O161" s="92"/>
      <c r="P161" s="92"/>
      <c r="Q161" s="92"/>
      <c r="R161" s="92"/>
      <c r="S161" s="92"/>
      <c r="T161" s="93"/>
      <c r="U161" s="39"/>
      <c r="V161" s="39"/>
      <c r="W161" s="39"/>
      <c r="X161" s="39"/>
      <c r="Y161" s="39"/>
      <c r="Z161" s="39"/>
      <c r="AA161" s="39"/>
      <c r="AB161" s="39"/>
      <c r="AC161" s="39"/>
      <c r="AD161" s="39"/>
      <c r="AE161" s="39"/>
      <c r="AT161" s="18" t="s">
        <v>349</v>
      </c>
      <c r="AU161" s="18" t="s">
        <v>85</v>
      </c>
    </row>
    <row r="162" s="14" customFormat="1">
      <c r="A162" s="14"/>
      <c r="B162" s="263"/>
      <c r="C162" s="264"/>
      <c r="D162" s="240" t="s">
        <v>446</v>
      </c>
      <c r="E162" s="265" t="s">
        <v>1</v>
      </c>
      <c r="F162" s="266" t="s">
        <v>493</v>
      </c>
      <c r="G162" s="264"/>
      <c r="H162" s="265" t="s">
        <v>1</v>
      </c>
      <c r="I162" s="267"/>
      <c r="J162" s="264"/>
      <c r="K162" s="264"/>
      <c r="L162" s="268"/>
      <c r="M162" s="269"/>
      <c r="N162" s="270"/>
      <c r="O162" s="270"/>
      <c r="P162" s="270"/>
      <c r="Q162" s="270"/>
      <c r="R162" s="270"/>
      <c r="S162" s="270"/>
      <c r="T162" s="271"/>
      <c r="U162" s="14"/>
      <c r="V162" s="14"/>
      <c r="W162" s="14"/>
      <c r="X162" s="14"/>
      <c r="Y162" s="14"/>
      <c r="Z162" s="14"/>
      <c r="AA162" s="14"/>
      <c r="AB162" s="14"/>
      <c r="AC162" s="14"/>
      <c r="AD162" s="14"/>
      <c r="AE162" s="14"/>
      <c r="AT162" s="272" t="s">
        <v>446</v>
      </c>
      <c r="AU162" s="272" t="s">
        <v>85</v>
      </c>
      <c r="AV162" s="14" t="s">
        <v>83</v>
      </c>
      <c r="AW162" s="14" t="s">
        <v>32</v>
      </c>
      <c r="AX162" s="14" t="s">
        <v>76</v>
      </c>
      <c r="AY162" s="272" t="s">
        <v>342</v>
      </c>
    </row>
    <row r="163" s="14" customFormat="1">
      <c r="A163" s="14"/>
      <c r="B163" s="263"/>
      <c r="C163" s="264"/>
      <c r="D163" s="240" t="s">
        <v>446</v>
      </c>
      <c r="E163" s="265" t="s">
        <v>1</v>
      </c>
      <c r="F163" s="266" t="s">
        <v>1047</v>
      </c>
      <c r="G163" s="264"/>
      <c r="H163" s="265" t="s">
        <v>1</v>
      </c>
      <c r="I163" s="267"/>
      <c r="J163" s="264"/>
      <c r="K163" s="264"/>
      <c r="L163" s="268"/>
      <c r="M163" s="269"/>
      <c r="N163" s="270"/>
      <c r="O163" s="270"/>
      <c r="P163" s="270"/>
      <c r="Q163" s="270"/>
      <c r="R163" s="270"/>
      <c r="S163" s="270"/>
      <c r="T163" s="271"/>
      <c r="U163" s="14"/>
      <c r="V163" s="14"/>
      <c r="W163" s="14"/>
      <c r="X163" s="14"/>
      <c r="Y163" s="14"/>
      <c r="Z163" s="14"/>
      <c r="AA163" s="14"/>
      <c r="AB163" s="14"/>
      <c r="AC163" s="14"/>
      <c r="AD163" s="14"/>
      <c r="AE163" s="14"/>
      <c r="AT163" s="272" t="s">
        <v>446</v>
      </c>
      <c r="AU163" s="272" t="s">
        <v>85</v>
      </c>
      <c r="AV163" s="14" t="s">
        <v>83</v>
      </c>
      <c r="AW163" s="14" t="s">
        <v>32</v>
      </c>
      <c r="AX163" s="14" t="s">
        <v>76</v>
      </c>
      <c r="AY163" s="272" t="s">
        <v>342</v>
      </c>
    </row>
    <row r="164" s="13" customFormat="1">
      <c r="A164" s="13"/>
      <c r="B164" s="252"/>
      <c r="C164" s="253"/>
      <c r="D164" s="240" t="s">
        <v>446</v>
      </c>
      <c r="E164" s="254" t="s">
        <v>1</v>
      </c>
      <c r="F164" s="255" t="s">
        <v>1048</v>
      </c>
      <c r="G164" s="253"/>
      <c r="H164" s="256">
        <v>206</v>
      </c>
      <c r="I164" s="257"/>
      <c r="J164" s="253"/>
      <c r="K164" s="253"/>
      <c r="L164" s="258"/>
      <c r="M164" s="259"/>
      <c r="N164" s="260"/>
      <c r="O164" s="260"/>
      <c r="P164" s="260"/>
      <c r="Q164" s="260"/>
      <c r="R164" s="260"/>
      <c r="S164" s="260"/>
      <c r="T164" s="261"/>
      <c r="U164" s="13"/>
      <c r="V164" s="13"/>
      <c r="W164" s="13"/>
      <c r="X164" s="13"/>
      <c r="Y164" s="13"/>
      <c r="Z164" s="13"/>
      <c r="AA164" s="13"/>
      <c r="AB164" s="13"/>
      <c r="AC164" s="13"/>
      <c r="AD164" s="13"/>
      <c r="AE164" s="13"/>
      <c r="AT164" s="262" t="s">
        <v>446</v>
      </c>
      <c r="AU164" s="262" t="s">
        <v>85</v>
      </c>
      <c r="AV164" s="13" t="s">
        <v>85</v>
      </c>
      <c r="AW164" s="13" t="s">
        <v>32</v>
      </c>
      <c r="AX164" s="13" t="s">
        <v>76</v>
      </c>
      <c r="AY164" s="262" t="s">
        <v>342</v>
      </c>
    </row>
    <row r="165" s="13" customFormat="1">
      <c r="A165" s="13"/>
      <c r="B165" s="252"/>
      <c r="C165" s="253"/>
      <c r="D165" s="240" t="s">
        <v>446</v>
      </c>
      <c r="E165" s="254" t="s">
        <v>1</v>
      </c>
      <c r="F165" s="255" t="s">
        <v>1049</v>
      </c>
      <c r="G165" s="253"/>
      <c r="H165" s="256">
        <v>244</v>
      </c>
      <c r="I165" s="257"/>
      <c r="J165" s="253"/>
      <c r="K165" s="253"/>
      <c r="L165" s="258"/>
      <c r="M165" s="259"/>
      <c r="N165" s="260"/>
      <c r="O165" s="260"/>
      <c r="P165" s="260"/>
      <c r="Q165" s="260"/>
      <c r="R165" s="260"/>
      <c r="S165" s="260"/>
      <c r="T165" s="261"/>
      <c r="U165" s="13"/>
      <c r="V165" s="13"/>
      <c r="W165" s="13"/>
      <c r="X165" s="13"/>
      <c r="Y165" s="13"/>
      <c r="Z165" s="13"/>
      <c r="AA165" s="13"/>
      <c r="AB165" s="13"/>
      <c r="AC165" s="13"/>
      <c r="AD165" s="13"/>
      <c r="AE165" s="13"/>
      <c r="AT165" s="262" t="s">
        <v>446</v>
      </c>
      <c r="AU165" s="262" t="s">
        <v>85</v>
      </c>
      <c r="AV165" s="13" t="s">
        <v>85</v>
      </c>
      <c r="AW165" s="13" t="s">
        <v>32</v>
      </c>
      <c r="AX165" s="13" t="s">
        <v>76</v>
      </c>
      <c r="AY165" s="262" t="s">
        <v>342</v>
      </c>
    </row>
    <row r="166" s="13" customFormat="1">
      <c r="A166" s="13"/>
      <c r="B166" s="252"/>
      <c r="C166" s="253"/>
      <c r="D166" s="240" t="s">
        <v>446</v>
      </c>
      <c r="E166" s="254" t="s">
        <v>1</v>
      </c>
      <c r="F166" s="255" t="s">
        <v>1050</v>
      </c>
      <c r="G166" s="253"/>
      <c r="H166" s="256">
        <v>36</v>
      </c>
      <c r="I166" s="257"/>
      <c r="J166" s="253"/>
      <c r="K166" s="253"/>
      <c r="L166" s="258"/>
      <c r="M166" s="259"/>
      <c r="N166" s="260"/>
      <c r="O166" s="260"/>
      <c r="P166" s="260"/>
      <c r="Q166" s="260"/>
      <c r="R166" s="260"/>
      <c r="S166" s="260"/>
      <c r="T166" s="261"/>
      <c r="U166" s="13"/>
      <c r="V166" s="13"/>
      <c r="W166" s="13"/>
      <c r="X166" s="13"/>
      <c r="Y166" s="13"/>
      <c r="Z166" s="13"/>
      <c r="AA166" s="13"/>
      <c r="AB166" s="13"/>
      <c r="AC166" s="13"/>
      <c r="AD166" s="13"/>
      <c r="AE166" s="13"/>
      <c r="AT166" s="262" t="s">
        <v>446</v>
      </c>
      <c r="AU166" s="262" t="s">
        <v>85</v>
      </c>
      <c r="AV166" s="13" t="s">
        <v>85</v>
      </c>
      <c r="AW166" s="13" t="s">
        <v>32</v>
      </c>
      <c r="AX166" s="13" t="s">
        <v>76</v>
      </c>
      <c r="AY166" s="262" t="s">
        <v>342</v>
      </c>
    </row>
    <row r="167" s="16" customFormat="1">
      <c r="A167" s="16"/>
      <c r="B167" s="284"/>
      <c r="C167" s="285"/>
      <c r="D167" s="240" t="s">
        <v>446</v>
      </c>
      <c r="E167" s="286" t="s">
        <v>1</v>
      </c>
      <c r="F167" s="287" t="s">
        <v>500</v>
      </c>
      <c r="G167" s="285"/>
      <c r="H167" s="288">
        <v>486</v>
      </c>
      <c r="I167" s="289"/>
      <c r="J167" s="285"/>
      <c r="K167" s="285"/>
      <c r="L167" s="290"/>
      <c r="M167" s="291"/>
      <c r="N167" s="292"/>
      <c r="O167" s="292"/>
      <c r="P167" s="292"/>
      <c r="Q167" s="292"/>
      <c r="R167" s="292"/>
      <c r="S167" s="292"/>
      <c r="T167" s="293"/>
      <c r="U167" s="16"/>
      <c r="V167" s="16"/>
      <c r="W167" s="16"/>
      <c r="X167" s="16"/>
      <c r="Y167" s="16"/>
      <c r="Z167" s="16"/>
      <c r="AA167" s="16"/>
      <c r="AB167" s="16"/>
      <c r="AC167" s="16"/>
      <c r="AD167" s="16"/>
      <c r="AE167" s="16"/>
      <c r="AT167" s="294" t="s">
        <v>446</v>
      </c>
      <c r="AU167" s="294" t="s">
        <v>85</v>
      </c>
      <c r="AV167" s="16" t="s">
        <v>360</v>
      </c>
      <c r="AW167" s="16" t="s">
        <v>32</v>
      </c>
      <c r="AX167" s="16" t="s">
        <v>83</v>
      </c>
      <c r="AY167" s="294" t="s">
        <v>342</v>
      </c>
    </row>
    <row r="168" s="2" customFormat="1" ht="16.5" customHeight="1">
      <c r="A168" s="39"/>
      <c r="B168" s="40"/>
      <c r="C168" s="227" t="s">
        <v>372</v>
      </c>
      <c r="D168" s="227" t="s">
        <v>343</v>
      </c>
      <c r="E168" s="228" t="s">
        <v>484</v>
      </c>
      <c r="F168" s="229" t="s">
        <v>485</v>
      </c>
      <c r="G168" s="230" t="s">
        <v>473</v>
      </c>
      <c r="H168" s="231">
        <v>3052.4000000000001</v>
      </c>
      <c r="I168" s="232"/>
      <c r="J168" s="233">
        <f>ROUND(I168*H168,2)</f>
        <v>0</v>
      </c>
      <c r="K168" s="229" t="s">
        <v>443</v>
      </c>
      <c r="L168" s="45"/>
      <c r="M168" s="234" t="s">
        <v>1</v>
      </c>
      <c r="N168" s="235" t="s">
        <v>41</v>
      </c>
      <c r="O168" s="92"/>
      <c r="P168" s="236">
        <f>O168*H168</f>
        <v>0</v>
      </c>
      <c r="Q168" s="236">
        <v>0</v>
      </c>
      <c r="R168" s="236">
        <f>Q168*H168</f>
        <v>0</v>
      </c>
      <c r="S168" s="236">
        <v>0.32383000000000001</v>
      </c>
      <c r="T168" s="237">
        <f>S168*H168</f>
        <v>988.45869200000004</v>
      </c>
      <c r="U168" s="39"/>
      <c r="V168" s="39"/>
      <c r="W168" s="39"/>
      <c r="X168" s="39"/>
      <c r="Y168" s="39"/>
      <c r="Z168" s="39"/>
      <c r="AA168" s="39"/>
      <c r="AB168" s="39"/>
      <c r="AC168" s="39"/>
      <c r="AD168" s="39"/>
      <c r="AE168" s="39"/>
      <c r="AR168" s="238" t="s">
        <v>360</v>
      </c>
      <c r="AT168" s="238" t="s">
        <v>343</v>
      </c>
      <c r="AU168" s="238" t="s">
        <v>85</v>
      </c>
      <c r="AY168" s="18" t="s">
        <v>342</v>
      </c>
      <c r="BE168" s="239">
        <f>IF(N168="základní",J168,0)</f>
        <v>0</v>
      </c>
      <c r="BF168" s="239">
        <f>IF(N168="snížená",J168,0)</f>
        <v>0</v>
      </c>
      <c r="BG168" s="239">
        <f>IF(N168="zákl. přenesená",J168,0)</f>
        <v>0</v>
      </c>
      <c r="BH168" s="239">
        <f>IF(N168="sníž. přenesená",J168,0)</f>
        <v>0</v>
      </c>
      <c r="BI168" s="239">
        <f>IF(N168="nulová",J168,0)</f>
        <v>0</v>
      </c>
      <c r="BJ168" s="18" t="s">
        <v>83</v>
      </c>
      <c r="BK168" s="239">
        <f>ROUND(I168*H168,2)</f>
        <v>0</v>
      </c>
      <c r="BL168" s="18" t="s">
        <v>360</v>
      </c>
      <c r="BM168" s="238" t="s">
        <v>1051</v>
      </c>
    </row>
    <row r="169" s="2" customFormat="1">
      <c r="A169" s="39"/>
      <c r="B169" s="40"/>
      <c r="C169" s="41"/>
      <c r="D169" s="240" t="s">
        <v>349</v>
      </c>
      <c r="E169" s="41"/>
      <c r="F169" s="241" t="s">
        <v>487</v>
      </c>
      <c r="G169" s="41"/>
      <c r="H169" s="41"/>
      <c r="I169" s="242"/>
      <c r="J169" s="41"/>
      <c r="K169" s="41"/>
      <c r="L169" s="45"/>
      <c r="M169" s="243"/>
      <c r="N169" s="244"/>
      <c r="O169" s="92"/>
      <c r="P169" s="92"/>
      <c r="Q169" s="92"/>
      <c r="R169" s="92"/>
      <c r="S169" s="92"/>
      <c r="T169" s="93"/>
      <c r="U169" s="39"/>
      <c r="V169" s="39"/>
      <c r="W169" s="39"/>
      <c r="X169" s="39"/>
      <c r="Y169" s="39"/>
      <c r="Z169" s="39"/>
      <c r="AA169" s="39"/>
      <c r="AB169" s="39"/>
      <c r="AC169" s="39"/>
      <c r="AD169" s="39"/>
      <c r="AE169" s="39"/>
      <c r="AT169" s="18" t="s">
        <v>349</v>
      </c>
      <c r="AU169" s="18" t="s">
        <v>85</v>
      </c>
    </row>
    <row r="170" s="14" customFormat="1">
      <c r="A170" s="14"/>
      <c r="B170" s="263"/>
      <c r="C170" s="264"/>
      <c r="D170" s="240" t="s">
        <v>446</v>
      </c>
      <c r="E170" s="265" t="s">
        <v>1</v>
      </c>
      <c r="F170" s="266" t="s">
        <v>1052</v>
      </c>
      <c r="G170" s="264"/>
      <c r="H170" s="265" t="s">
        <v>1</v>
      </c>
      <c r="I170" s="267"/>
      <c r="J170" s="264"/>
      <c r="K170" s="264"/>
      <c r="L170" s="268"/>
      <c r="M170" s="269"/>
      <c r="N170" s="270"/>
      <c r="O170" s="270"/>
      <c r="P170" s="270"/>
      <c r="Q170" s="270"/>
      <c r="R170" s="270"/>
      <c r="S170" s="270"/>
      <c r="T170" s="271"/>
      <c r="U170" s="14"/>
      <c r="V170" s="14"/>
      <c r="W170" s="14"/>
      <c r="X170" s="14"/>
      <c r="Y170" s="14"/>
      <c r="Z170" s="14"/>
      <c r="AA170" s="14"/>
      <c r="AB170" s="14"/>
      <c r="AC170" s="14"/>
      <c r="AD170" s="14"/>
      <c r="AE170" s="14"/>
      <c r="AT170" s="272" t="s">
        <v>446</v>
      </c>
      <c r="AU170" s="272" t="s">
        <v>85</v>
      </c>
      <c r="AV170" s="14" t="s">
        <v>83</v>
      </c>
      <c r="AW170" s="14" t="s">
        <v>32</v>
      </c>
      <c r="AX170" s="14" t="s">
        <v>76</v>
      </c>
      <c r="AY170" s="272" t="s">
        <v>342</v>
      </c>
    </row>
    <row r="171" s="13" customFormat="1">
      <c r="A171" s="13"/>
      <c r="B171" s="252"/>
      <c r="C171" s="253"/>
      <c r="D171" s="240" t="s">
        <v>446</v>
      </c>
      <c r="E171" s="254" t="s">
        <v>1</v>
      </c>
      <c r="F171" s="255" t="s">
        <v>1053</v>
      </c>
      <c r="G171" s="253"/>
      <c r="H171" s="256">
        <v>356.10000000000002</v>
      </c>
      <c r="I171" s="257"/>
      <c r="J171" s="253"/>
      <c r="K171" s="253"/>
      <c r="L171" s="258"/>
      <c r="M171" s="259"/>
      <c r="N171" s="260"/>
      <c r="O171" s="260"/>
      <c r="P171" s="260"/>
      <c r="Q171" s="260"/>
      <c r="R171" s="260"/>
      <c r="S171" s="260"/>
      <c r="T171" s="261"/>
      <c r="U171" s="13"/>
      <c r="V171" s="13"/>
      <c r="W171" s="13"/>
      <c r="X171" s="13"/>
      <c r="Y171" s="13"/>
      <c r="Z171" s="13"/>
      <c r="AA171" s="13"/>
      <c r="AB171" s="13"/>
      <c r="AC171" s="13"/>
      <c r="AD171" s="13"/>
      <c r="AE171" s="13"/>
      <c r="AT171" s="262" t="s">
        <v>446</v>
      </c>
      <c r="AU171" s="262" t="s">
        <v>85</v>
      </c>
      <c r="AV171" s="13" t="s">
        <v>85</v>
      </c>
      <c r="AW171" s="13" t="s">
        <v>32</v>
      </c>
      <c r="AX171" s="13" t="s">
        <v>76</v>
      </c>
      <c r="AY171" s="262" t="s">
        <v>342</v>
      </c>
    </row>
    <row r="172" s="13" customFormat="1">
      <c r="A172" s="13"/>
      <c r="B172" s="252"/>
      <c r="C172" s="253"/>
      <c r="D172" s="240" t="s">
        <v>446</v>
      </c>
      <c r="E172" s="254" t="s">
        <v>1</v>
      </c>
      <c r="F172" s="255" t="s">
        <v>1054</v>
      </c>
      <c r="G172" s="253"/>
      <c r="H172" s="256">
        <v>249.30000000000001</v>
      </c>
      <c r="I172" s="257"/>
      <c r="J172" s="253"/>
      <c r="K172" s="253"/>
      <c r="L172" s="258"/>
      <c r="M172" s="259"/>
      <c r="N172" s="260"/>
      <c r="O172" s="260"/>
      <c r="P172" s="260"/>
      <c r="Q172" s="260"/>
      <c r="R172" s="260"/>
      <c r="S172" s="260"/>
      <c r="T172" s="261"/>
      <c r="U172" s="13"/>
      <c r="V172" s="13"/>
      <c r="W172" s="13"/>
      <c r="X172" s="13"/>
      <c r="Y172" s="13"/>
      <c r="Z172" s="13"/>
      <c r="AA172" s="13"/>
      <c r="AB172" s="13"/>
      <c r="AC172" s="13"/>
      <c r="AD172" s="13"/>
      <c r="AE172" s="13"/>
      <c r="AT172" s="262" t="s">
        <v>446</v>
      </c>
      <c r="AU172" s="262" t="s">
        <v>85</v>
      </c>
      <c r="AV172" s="13" t="s">
        <v>85</v>
      </c>
      <c r="AW172" s="13" t="s">
        <v>32</v>
      </c>
      <c r="AX172" s="13" t="s">
        <v>76</v>
      </c>
      <c r="AY172" s="262" t="s">
        <v>342</v>
      </c>
    </row>
    <row r="173" s="15" customFormat="1">
      <c r="A173" s="15"/>
      <c r="B173" s="273"/>
      <c r="C173" s="274"/>
      <c r="D173" s="240" t="s">
        <v>446</v>
      </c>
      <c r="E173" s="275" t="s">
        <v>1</v>
      </c>
      <c r="F173" s="276" t="s">
        <v>492</v>
      </c>
      <c r="G173" s="274"/>
      <c r="H173" s="277">
        <v>605.39999999999998</v>
      </c>
      <c r="I173" s="278"/>
      <c r="J173" s="274"/>
      <c r="K173" s="274"/>
      <c r="L173" s="279"/>
      <c r="M173" s="280"/>
      <c r="N173" s="281"/>
      <c r="O173" s="281"/>
      <c r="P173" s="281"/>
      <c r="Q173" s="281"/>
      <c r="R173" s="281"/>
      <c r="S173" s="281"/>
      <c r="T173" s="282"/>
      <c r="U173" s="15"/>
      <c r="V173" s="15"/>
      <c r="W173" s="15"/>
      <c r="X173" s="15"/>
      <c r="Y173" s="15"/>
      <c r="Z173" s="15"/>
      <c r="AA173" s="15"/>
      <c r="AB173" s="15"/>
      <c r="AC173" s="15"/>
      <c r="AD173" s="15"/>
      <c r="AE173" s="15"/>
      <c r="AT173" s="283" t="s">
        <v>446</v>
      </c>
      <c r="AU173" s="283" t="s">
        <v>85</v>
      </c>
      <c r="AV173" s="15" t="s">
        <v>92</v>
      </c>
      <c r="AW173" s="15" t="s">
        <v>32</v>
      </c>
      <c r="AX173" s="15" t="s">
        <v>76</v>
      </c>
      <c r="AY173" s="283" t="s">
        <v>342</v>
      </c>
    </row>
    <row r="174" s="14" customFormat="1">
      <c r="A174" s="14"/>
      <c r="B174" s="263"/>
      <c r="C174" s="264"/>
      <c r="D174" s="240" t="s">
        <v>446</v>
      </c>
      <c r="E174" s="265" t="s">
        <v>1</v>
      </c>
      <c r="F174" s="266" t="s">
        <v>1055</v>
      </c>
      <c r="G174" s="264"/>
      <c r="H174" s="265" t="s">
        <v>1</v>
      </c>
      <c r="I174" s="267"/>
      <c r="J174" s="264"/>
      <c r="K174" s="264"/>
      <c r="L174" s="268"/>
      <c r="M174" s="269"/>
      <c r="N174" s="270"/>
      <c r="O174" s="270"/>
      <c r="P174" s="270"/>
      <c r="Q174" s="270"/>
      <c r="R174" s="270"/>
      <c r="S174" s="270"/>
      <c r="T174" s="271"/>
      <c r="U174" s="14"/>
      <c r="V174" s="14"/>
      <c r="W174" s="14"/>
      <c r="X174" s="14"/>
      <c r="Y174" s="14"/>
      <c r="Z174" s="14"/>
      <c r="AA174" s="14"/>
      <c r="AB174" s="14"/>
      <c r="AC174" s="14"/>
      <c r="AD174" s="14"/>
      <c r="AE174" s="14"/>
      <c r="AT174" s="272" t="s">
        <v>446</v>
      </c>
      <c r="AU174" s="272" t="s">
        <v>85</v>
      </c>
      <c r="AV174" s="14" t="s">
        <v>83</v>
      </c>
      <c r="AW174" s="14" t="s">
        <v>32</v>
      </c>
      <c r="AX174" s="14" t="s">
        <v>76</v>
      </c>
      <c r="AY174" s="272" t="s">
        <v>342</v>
      </c>
    </row>
    <row r="175" s="13" customFormat="1">
      <c r="A175" s="13"/>
      <c r="B175" s="252"/>
      <c r="C175" s="253"/>
      <c r="D175" s="240" t="s">
        <v>446</v>
      </c>
      <c r="E175" s="254" t="s">
        <v>1</v>
      </c>
      <c r="F175" s="255" t="s">
        <v>1043</v>
      </c>
      <c r="G175" s="253"/>
      <c r="H175" s="256">
        <v>1001</v>
      </c>
      <c r="I175" s="257"/>
      <c r="J175" s="253"/>
      <c r="K175" s="253"/>
      <c r="L175" s="258"/>
      <c r="M175" s="259"/>
      <c r="N175" s="260"/>
      <c r="O175" s="260"/>
      <c r="P175" s="260"/>
      <c r="Q175" s="260"/>
      <c r="R175" s="260"/>
      <c r="S175" s="260"/>
      <c r="T175" s="261"/>
      <c r="U175" s="13"/>
      <c r="V175" s="13"/>
      <c r="W175" s="13"/>
      <c r="X175" s="13"/>
      <c r="Y175" s="13"/>
      <c r="Z175" s="13"/>
      <c r="AA175" s="13"/>
      <c r="AB175" s="13"/>
      <c r="AC175" s="13"/>
      <c r="AD175" s="13"/>
      <c r="AE175" s="13"/>
      <c r="AT175" s="262" t="s">
        <v>446</v>
      </c>
      <c r="AU175" s="262" t="s">
        <v>85</v>
      </c>
      <c r="AV175" s="13" t="s">
        <v>85</v>
      </c>
      <c r="AW175" s="13" t="s">
        <v>32</v>
      </c>
      <c r="AX175" s="13" t="s">
        <v>76</v>
      </c>
      <c r="AY175" s="262" t="s">
        <v>342</v>
      </c>
    </row>
    <row r="176" s="13" customFormat="1">
      <c r="A176" s="13"/>
      <c r="B176" s="252"/>
      <c r="C176" s="253"/>
      <c r="D176" s="240" t="s">
        <v>446</v>
      </c>
      <c r="E176" s="254" t="s">
        <v>1</v>
      </c>
      <c r="F176" s="255" t="s">
        <v>1045</v>
      </c>
      <c r="G176" s="253"/>
      <c r="H176" s="256">
        <v>690</v>
      </c>
      <c r="I176" s="257"/>
      <c r="J176" s="253"/>
      <c r="K176" s="253"/>
      <c r="L176" s="258"/>
      <c r="M176" s="259"/>
      <c r="N176" s="260"/>
      <c r="O176" s="260"/>
      <c r="P176" s="260"/>
      <c r="Q176" s="260"/>
      <c r="R176" s="260"/>
      <c r="S176" s="260"/>
      <c r="T176" s="261"/>
      <c r="U176" s="13"/>
      <c r="V176" s="13"/>
      <c r="W176" s="13"/>
      <c r="X176" s="13"/>
      <c r="Y176" s="13"/>
      <c r="Z176" s="13"/>
      <c r="AA176" s="13"/>
      <c r="AB176" s="13"/>
      <c r="AC176" s="13"/>
      <c r="AD176" s="13"/>
      <c r="AE176" s="13"/>
      <c r="AT176" s="262" t="s">
        <v>446</v>
      </c>
      <c r="AU176" s="262" t="s">
        <v>85</v>
      </c>
      <c r="AV176" s="13" t="s">
        <v>85</v>
      </c>
      <c r="AW176" s="13" t="s">
        <v>32</v>
      </c>
      <c r="AX176" s="13" t="s">
        <v>76</v>
      </c>
      <c r="AY176" s="262" t="s">
        <v>342</v>
      </c>
    </row>
    <row r="177" s="15" customFormat="1">
      <c r="A177" s="15"/>
      <c r="B177" s="273"/>
      <c r="C177" s="274"/>
      <c r="D177" s="240" t="s">
        <v>446</v>
      </c>
      <c r="E177" s="275" t="s">
        <v>1</v>
      </c>
      <c r="F177" s="276" t="s">
        <v>492</v>
      </c>
      <c r="G177" s="274"/>
      <c r="H177" s="277">
        <v>1691</v>
      </c>
      <c r="I177" s="278"/>
      <c r="J177" s="274"/>
      <c r="K177" s="274"/>
      <c r="L177" s="279"/>
      <c r="M177" s="280"/>
      <c r="N177" s="281"/>
      <c r="O177" s="281"/>
      <c r="P177" s="281"/>
      <c r="Q177" s="281"/>
      <c r="R177" s="281"/>
      <c r="S177" s="281"/>
      <c r="T177" s="282"/>
      <c r="U177" s="15"/>
      <c r="V177" s="15"/>
      <c r="W177" s="15"/>
      <c r="X177" s="15"/>
      <c r="Y177" s="15"/>
      <c r="Z177" s="15"/>
      <c r="AA177" s="15"/>
      <c r="AB177" s="15"/>
      <c r="AC177" s="15"/>
      <c r="AD177" s="15"/>
      <c r="AE177" s="15"/>
      <c r="AT177" s="283" t="s">
        <v>446</v>
      </c>
      <c r="AU177" s="283" t="s">
        <v>85</v>
      </c>
      <c r="AV177" s="15" t="s">
        <v>92</v>
      </c>
      <c r="AW177" s="15" t="s">
        <v>32</v>
      </c>
      <c r="AX177" s="15" t="s">
        <v>76</v>
      </c>
      <c r="AY177" s="283" t="s">
        <v>342</v>
      </c>
    </row>
    <row r="178" s="14" customFormat="1">
      <c r="A178" s="14"/>
      <c r="B178" s="263"/>
      <c r="C178" s="264"/>
      <c r="D178" s="240" t="s">
        <v>446</v>
      </c>
      <c r="E178" s="265" t="s">
        <v>1</v>
      </c>
      <c r="F178" s="266" t="s">
        <v>488</v>
      </c>
      <c r="G178" s="264"/>
      <c r="H178" s="265" t="s">
        <v>1</v>
      </c>
      <c r="I178" s="267"/>
      <c r="J178" s="264"/>
      <c r="K178" s="264"/>
      <c r="L178" s="268"/>
      <c r="M178" s="269"/>
      <c r="N178" s="270"/>
      <c r="O178" s="270"/>
      <c r="P178" s="270"/>
      <c r="Q178" s="270"/>
      <c r="R178" s="270"/>
      <c r="S178" s="270"/>
      <c r="T178" s="271"/>
      <c r="U178" s="14"/>
      <c r="V178" s="14"/>
      <c r="W178" s="14"/>
      <c r="X178" s="14"/>
      <c r="Y178" s="14"/>
      <c r="Z178" s="14"/>
      <c r="AA178" s="14"/>
      <c r="AB178" s="14"/>
      <c r="AC178" s="14"/>
      <c r="AD178" s="14"/>
      <c r="AE178" s="14"/>
      <c r="AT178" s="272" t="s">
        <v>446</v>
      </c>
      <c r="AU178" s="272" t="s">
        <v>85</v>
      </c>
      <c r="AV178" s="14" t="s">
        <v>83</v>
      </c>
      <c r="AW178" s="14" t="s">
        <v>32</v>
      </c>
      <c r="AX178" s="14" t="s">
        <v>76</v>
      </c>
      <c r="AY178" s="272" t="s">
        <v>342</v>
      </c>
    </row>
    <row r="179" s="13" customFormat="1">
      <c r="A179" s="13"/>
      <c r="B179" s="252"/>
      <c r="C179" s="253"/>
      <c r="D179" s="240" t="s">
        <v>446</v>
      </c>
      <c r="E179" s="254" t="s">
        <v>1</v>
      </c>
      <c r="F179" s="255" t="s">
        <v>1056</v>
      </c>
      <c r="G179" s="253"/>
      <c r="H179" s="256">
        <v>337</v>
      </c>
      <c r="I179" s="257"/>
      <c r="J179" s="253"/>
      <c r="K179" s="253"/>
      <c r="L179" s="258"/>
      <c r="M179" s="259"/>
      <c r="N179" s="260"/>
      <c r="O179" s="260"/>
      <c r="P179" s="260"/>
      <c r="Q179" s="260"/>
      <c r="R179" s="260"/>
      <c r="S179" s="260"/>
      <c r="T179" s="261"/>
      <c r="U179" s="13"/>
      <c r="V179" s="13"/>
      <c r="W179" s="13"/>
      <c r="X179" s="13"/>
      <c r="Y179" s="13"/>
      <c r="Z179" s="13"/>
      <c r="AA179" s="13"/>
      <c r="AB179" s="13"/>
      <c r="AC179" s="13"/>
      <c r="AD179" s="13"/>
      <c r="AE179" s="13"/>
      <c r="AT179" s="262" t="s">
        <v>446</v>
      </c>
      <c r="AU179" s="262" t="s">
        <v>85</v>
      </c>
      <c r="AV179" s="13" t="s">
        <v>85</v>
      </c>
      <c r="AW179" s="13" t="s">
        <v>32</v>
      </c>
      <c r="AX179" s="13" t="s">
        <v>76</v>
      </c>
      <c r="AY179" s="262" t="s">
        <v>342</v>
      </c>
    </row>
    <row r="180" s="15" customFormat="1">
      <c r="A180" s="15"/>
      <c r="B180" s="273"/>
      <c r="C180" s="274"/>
      <c r="D180" s="240" t="s">
        <v>446</v>
      </c>
      <c r="E180" s="275" t="s">
        <v>1</v>
      </c>
      <c r="F180" s="276" t="s">
        <v>492</v>
      </c>
      <c r="G180" s="274"/>
      <c r="H180" s="277">
        <v>337</v>
      </c>
      <c r="I180" s="278"/>
      <c r="J180" s="274"/>
      <c r="K180" s="274"/>
      <c r="L180" s="279"/>
      <c r="M180" s="280"/>
      <c r="N180" s="281"/>
      <c r="O180" s="281"/>
      <c r="P180" s="281"/>
      <c r="Q180" s="281"/>
      <c r="R180" s="281"/>
      <c r="S180" s="281"/>
      <c r="T180" s="282"/>
      <c r="U180" s="15"/>
      <c r="V180" s="15"/>
      <c r="W180" s="15"/>
      <c r="X180" s="15"/>
      <c r="Y180" s="15"/>
      <c r="Z180" s="15"/>
      <c r="AA180" s="15"/>
      <c r="AB180" s="15"/>
      <c r="AC180" s="15"/>
      <c r="AD180" s="15"/>
      <c r="AE180" s="15"/>
      <c r="AT180" s="283" t="s">
        <v>446</v>
      </c>
      <c r="AU180" s="283" t="s">
        <v>85</v>
      </c>
      <c r="AV180" s="15" t="s">
        <v>92</v>
      </c>
      <c r="AW180" s="15" t="s">
        <v>32</v>
      </c>
      <c r="AX180" s="15" t="s">
        <v>76</v>
      </c>
      <c r="AY180" s="283" t="s">
        <v>342</v>
      </c>
    </row>
    <row r="181" s="14" customFormat="1">
      <c r="A181" s="14"/>
      <c r="B181" s="263"/>
      <c r="C181" s="264"/>
      <c r="D181" s="240" t="s">
        <v>446</v>
      </c>
      <c r="E181" s="265" t="s">
        <v>1</v>
      </c>
      <c r="F181" s="266" t="s">
        <v>490</v>
      </c>
      <c r="G181" s="264"/>
      <c r="H181" s="265" t="s">
        <v>1</v>
      </c>
      <c r="I181" s="267"/>
      <c r="J181" s="264"/>
      <c r="K181" s="264"/>
      <c r="L181" s="268"/>
      <c r="M181" s="269"/>
      <c r="N181" s="270"/>
      <c r="O181" s="270"/>
      <c r="P181" s="270"/>
      <c r="Q181" s="270"/>
      <c r="R181" s="270"/>
      <c r="S181" s="270"/>
      <c r="T181" s="271"/>
      <c r="U181" s="14"/>
      <c r="V181" s="14"/>
      <c r="W181" s="14"/>
      <c r="X181" s="14"/>
      <c r="Y181" s="14"/>
      <c r="Z181" s="14"/>
      <c r="AA181" s="14"/>
      <c r="AB181" s="14"/>
      <c r="AC181" s="14"/>
      <c r="AD181" s="14"/>
      <c r="AE181" s="14"/>
      <c r="AT181" s="272" t="s">
        <v>446</v>
      </c>
      <c r="AU181" s="272" t="s">
        <v>85</v>
      </c>
      <c r="AV181" s="14" t="s">
        <v>83</v>
      </c>
      <c r="AW181" s="14" t="s">
        <v>32</v>
      </c>
      <c r="AX181" s="14" t="s">
        <v>76</v>
      </c>
      <c r="AY181" s="272" t="s">
        <v>342</v>
      </c>
    </row>
    <row r="182" s="13" customFormat="1">
      <c r="A182" s="13"/>
      <c r="B182" s="252"/>
      <c r="C182" s="253"/>
      <c r="D182" s="240" t="s">
        <v>446</v>
      </c>
      <c r="E182" s="254" t="s">
        <v>1</v>
      </c>
      <c r="F182" s="255" t="s">
        <v>1057</v>
      </c>
      <c r="G182" s="253"/>
      <c r="H182" s="256">
        <v>8</v>
      </c>
      <c r="I182" s="257"/>
      <c r="J182" s="253"/>
      <c r="K182" s="253"/>
      <c r="L182" s="258"/>
      <c r="M182" s="259"/>
      <c r="N182" s="260"/>
      <c r="O182" s="260"/>
      <c r="P182" s="260"/>
      <c r="Q182" s="260"/>
      <c r="R182" s="260"/>
      <c r="S182" s="260"/>
      <c r="T182" s="261"/>
      <c r="U182" s="13"/>
      <c r="V182" s="13"/>
      <c r="W182" s="13"/>
      <c r="X182" s="13"/>
      <c r="Y182" s="13"/>
      <c r="Z182" s="13"/>
      <c r="AA182" s="13"/>
      <c r="AB182" s="13"/>
      <c r="AC182" s="13"/>
      <c r="AD182" s="13"/>
      <c r="AE182" s="13"/>
      <c r="AT182" s="262" t="s">
        <v>446</v>
      </c>
      <c r="AU182" s="262" t="s">
        <v>85</v>
      </c>
      <c r="AV182" s="13" t="s">
        <v>85</v>
      </c>
      <c r="AW182" s="13" t="s">
        <v>32</v>
      </c>
      <c r="AX182" s="13" t="s">
        <v>76</v>
      </c>
      <c r="AY182" s="262" t="s">
        <v>342</v>
      </c>
    </row>
    <row r="183" s="15" customFormat="1">
      <c r="A183" s="15"/>
      <c r="B183" s="273"/>
      <c r="C183" s="274"/>
      <c r="D183" s="240" t="s">
        <v>446</v>
      </c>
      <c r="E183" s="275" t="s">
        <v>1</v>
      </c>
      <c r="F183" s="276" t="s">
        <v>492</v>
      </c>
      <c r="G183" s="274"/>
      <c r="H183" s="277">
        <v>8</v>
      </c>
      <c r="I183" s="278"/>
      <c r="J183" s="274"/>
      <c r="K183" s="274"/>
      <c r="L183" s="279"/>
      <c r="M183" s="280"/>
      <c r="N183" s="281"/>
      <c r="O183" s="281"/>
      <c r="P183" s="281"/>
      <c r="Q183" s="281"/>
      <c r="R183" s="281"/>
      <c r="S183" s="281"/>
      <c r="T183" s="282"/>
      <c r="U183" s="15"/>
      <c r="V183" s="15"/>
      <c r="W183" s="15"/>
      <c r="X183" s="15"/>
      <c r="Y183" s="15"/>
      <c r="Z183" s="15"/>
      <c r="AA183" s="15"/>
      <c r="AB183" s="15"/>
      <c r="AC183" s="15"/>
      <c r="AD183" s="15"/>
      <c r="AE183" s="15"/>
      <c r="AT183" s="283" t="s">
        <v>446</v>
      </c>
      <c r="AU183" s="283" t="s">
        <v>85</v>
      </c>
      <c r="AV183" s="15" t="s">
        <v>92</v>
      </c>
      <c r="AW183" s="15" t="s">
        <v>32</v>
      </c>
      <c r="AX183" s="15" t="s">
        <v>76</v>
      </c>
      <c r="AY183" s="283" t="s">
        <v>342</v>
      </c>
    </row>
    <row r="184" s="14" customFormat="1">
      <c r="A184" s="14"/>
      <c r="B184" s="263"/>
      <c r="C184" s="264"/>
      <c r="D184" s="240" t="s">
        <v>446</v>
      </c>
      <c r="E184" s="265" t="s">
        <v>1</v>
      </c>
      <c r="F184" s="266" t="s">
        <v>493</v>
      </c>
      <c r="G184" s="264"/>
      <c r="H184" s="265" t="s">
        <v>1</v>
      </c>
      <c r="I184" s="267"/>
      <c r="J184" s="264"/>
      <c r="K184" s="264"/>
      <c r="L184" s="268"/>
      <c r="M184" s="269"/>
      <c r="N184" s="270"/>
      <c r="O184" s="270"/>
      <c r="P184" s="270"/>
      <c r="Q184" s="270"/>
      <c r="R184" s="270"/>
      <c r="S184" s="270"/>
      <c r="T184" s="271"/>
      <c r="U184" s="14"/>
      <c r="V184" s="14"/>
      <c r="W184" s="14"/>
      <c r="X184" s="14"/>
      <c r="Y184" s="14"/>
      <c r="Z184" s="14"/>
      <c r="AA184" s="14"/>
      <c r="AB184" s="14"/>
      <c r="AC184" s="14"/>
      <c r="AD184" s="14"/>
      <c r="AE184" s="14"/>
      <c r="AT184" s="272" t="s">
        <v>446</v>
      </c>
      <c r="AU184" s="272" t="s">
        <v>85</v>
      </c>
      <c r="AV184" s="14" t="s">
        <v>83</v>
      </c>
      <c r="AW184" s="14" t="s">
        <v>32</v>
      </c>
      <c r="AX184" s="14" t="s">
        <v>76</v>
      </c>
      <c r="AY184" s="272" t="s">
        <v>342</v>
      </c>
    </row>
    <row r="185" s="14" customFormat="1">
      <c r="A185" s="14"/>
      <c r="B185" s="263"/>
      <c r="C185" s="264"/>
      <c r="D185" s="240" t="s">
        <v>446</v>
      </c>
      <c r="E185" s="265" t="s">
        <v>1</v>
      </c>
      <c r="F185" s="266" t="s">
        <v>494</v>
      </c>
      <c r="G185" s="264"/>
      <c r="H185" s="265" t="s">
        <v>1</v>
      </c>
      <c r="I185" s="267"/>
      <c r="J185" s="264"/>
      <c r="K185" s="264"/>
      <c r="L185" s="268"/>
      <c r="M185" s="269"/>
      <c r="N185" s="270"/>
      <c r="O185" s="270"/>
      <c r="P185" s="270"/>
      <c r="Q185" s="270"/>
      <c r="R185" s="270"/>
      <c r="S185" s="270"/>
      <c r="T185" s="271"/>
      <c r="U185" s="14"/>
      <c r="V185" s="14"/>
      <c r="W185" s="14"/>
      <c r="X185" s="14"/>
      <c r="Y185" s="14"/>
      <c r="Z185" s="14"/>
      <c r="AA185" s="14"/>
      <c r="AB185" s="14"/>
      <c r="AC185" s="14"/>
      <c r="AD185" s="14"/>
      <c r="AE185" s="14"/>
      <c r="AT185" s="272" t="s">
        <v>446</v>
      </c>
      <c r="AU185" s="272" t="s">
        <v>85</v>
      </c>
      <c r="AV185" s="14" t="s">
        <v>83</v>
      </c>
      <c r="AW185" s="14" t="s">
        <v>32</v>
      </c>
      <c r="AX185" s="14" t="s">
        <v>76</v>
      </c>
      <c r="AY185" s="272" t="s">
        <v>342</v>
      </c>
    </row>
    <row r="186" s="13" customFormat="1">
      <c r="A186" s="13"/>
      <c r="B186" s="252"/>
      <c r="C186" s="253"/>
      <c r="D186" s="240" t="s">
        <v>446</v>
      </c>
      <c r="E186" s="254" t="s">
        <v>1</v>
      </c>
      <c r="F186" s="255" t="s">
        <v>1058</v>
      </c>
      <c r="G186" s="253"/>
      <c r="H186" s="256">
        <v>411</v>
      </c>
      <c r="I186" s="257"/>
      <c r="J186" s="253"/>
      <c r="K186" s="253"/>
      <c r="L186" s="258"/>
      <c r="M186" s="259"/>
      <c r="N186" s="260"/>
      <c r="O186" s="260"/>
      <c r="P186" s="260"/>
      <c r="Q186" s="260"/>
      <c r="R186" s="260"/>
      <c r="S186" s="260"/>
      <c r="T186" s="261"/>
      <c r="U186" s="13"/>
      <c r="V186" s="13"/>
      <c r="W186" s="13"/>
      <c r="X186" s="13"/>
      <c r="Y186" s="13"/>
      <c r="Z186" s="13"/>
      <c r="AA186" s="13"/>
      <c r="AB186" s="13"/>
      <c r="AC186" s="13"/>
      <c r="AD186" s="13"/>
      <c r="AE186" s="13"/>
      <c r="AT186" s="262" t="s">
        <v>446</v>
      </c>
      <c r="AU186" s="262" t="s">
        <v>85</v>
      </c>
      <c r="AV186" s="13" t="s">
        <v>85</v>
      </c>
      <c r="AW186" s="13" t="s">
        <v>32</v>
      </c>
      <c r="AX186" s="13" t="s">
        <v>76</v>
      </c>
      <c r="AY186" s="262" t="s">
        <v>342</v>
      </c>
    </row>
    <row r="187" s="15" customFormat="1">
      <c r="A187" s="15"/>
      <c r="B187" s="273"/>
      <c r="C187" s="274"/>
      <c r="D187" s="240" t="s">
        <v>446</v>
      </c>
      <c r="E187" s="275" t="s">
        <v>1</v>
      </c>
      <c r="F187" s="276" t="s">
        <v>492</v>
      </c>
      <c r="G187" s="274"/>
      <c r="H187" s="277">
        <v>411</v>
      </c>
      <c r="I187" s="278"/>
      <c r="J187" s="274"/>
      <c r="K187" s="274"/>
      <c r="L187" s="279"/>
      <c r="M187" s="280"/>
      <c r="N187" s="281"/>
      <c r="O187" s="281"/>
      <c r="P187" s="281"/>
      <c r="Q187" s="281"/>
      <c r="R187" s="281"/>
      <c r="S187" s="281"/>
      <c r="T187" s="282"/>
      <c r="U187" s="15"/>
      <c r="V187" s="15"/>
      <c r="W187" s="15"/>
      <c r="X187" s="15"/>
      <c r="Y187" s="15"/>
      <c r="Z187" s="15"/>
      <c r="AA187" s="15"/>
      <c r="AB187" s="15"/>
      <c r="AC187" s="15"/>
      <c r="AD187" s="15"/>
      <c r="AE187" s="15"/>
      <c r="AT187" s="283" t="s">
        <v>446</v>
      </c>
      <c r="AU187" s="283" t="s">
        <v>85</v>
      </c>
      <c r="AV187" s="15" t="s">
        <v>92</v>
      </c>
      <c r="AW187" s="15" t="s">
        <v>32</v>
      </c>
      <c r="AX187" s="15" t="s">
        <v>76</v>
      </c>
      <c r="AY187" s="283" t="s">
        <v>342</v>
      </c>
    </row>
    <row r="188" s="16" customFormat="1">
      <c r="A188" s="16"/>
      <c r="B188" s="284"/>
      <c r="C188" s="285"/>
      <c r="D188" s="240" t="s">
        <v>446</v>
      </c>
      <c r="E188" s="286" t="s">
        <v>1</v>
      </c>
      <c r="F188" s="287" t="s">
        <v>500</v>
      </c>
      <c r="G188" s="285"/>
      <c r="H188" s="288">
        <v>3052.4000000000001</v>
      </c>
      <c r="I188" s="289"/>
      <c r="J188" s="285"/>
      <c r="K188" s="285"/>
      <c r="L188" s="290"/>
      <c r="M188" s="291"/>
      <c r="N188" s="292"/>
      <c r="O188" s="292"/>
      <c r="P188" s="292"/>
      <c r="Q188" s="292"/>
      <c r="R188" s="292"/>
      <c r="S188" s="292"/>
      <c r="T188" s="293"/>
      <c r="U188" s="16"/>
      <c r="V188" s="16"/>
      <c r="W188" s="16"/>
      <c r="X188" s="16"/>
      <c r="Y188" s="16"/>
      <c r="Z188" s="16"/>
      <c r="AA188" s="16"/>
      <c r="AB188" s="16"/>
      <c r="AC188" s="16"/>
      <c r="AD188" s="16"/>
      <c r="AE188" s="16"/>
      <c r="AT188" s="294" t="s">
        <v>446</v>
      </c>
      <c r="AU188" s="294" t="s">
        <v>85</v>
      </c>
      <c r="AV188" s="16" t="s">
        <v>360</v>
      </c>
      <c r="AW188" s="16" t="s">
        <v>32</v>
      </c>
      <c r="AX188" s="16" t="s">
        <v>83</v>
      </c>
      <c r="AY188" s="294" t="s">
        <v>342</v>
      </c>
    </row>
    <row r="189" s="2" customFormat="1" ht="16.5" customHeight="1">
      <c r="A189" s="39"/>
      <c r="B189" s="40"/>
      <c r="C189" s="227" t="s">
        <v>376</v>
      </c>
      <c r="D189" s="227" t="s">
        <v>343</v>
      </c>
      <c r="E189" s="228" t="s">
        <v>501</v>
      </c>
      <c r="F189" s="229" t="s">
        <v>502</v>
      </c>
      <c r="G189" s="230" t="s">
        <v>473</v>
      </c>
      <c r="H189" s="231">
        <v>451</v>
      </c>
      <c r="I189" s="232"/>
      <c r="J189" s="233">
        <f>ROUND(I189*H189,2)</f>
        <v>0</v>
      </c>
      <c r="K189" s="229" t="s">
        <v>443</v>
      </c>
      <c r="L189" s="45"/>
      <c r="M189" s="234" t="s">
        <v>1</v>
      </c>
      <c r="N189" s="235" t="s">
        <v>41</v>
      </c>
      <c r="O189" s="92"/>
      <c r="P189" s="236">
        <f>O189*H189</f>
        <v>0</v>
      </c>
      <c r="Q189" s="236">
        <v>0</v>
      </c>
      <c r="R189" s="236">
        <f>Q189*H189</f>
        <v>0</v>
      </c>
      <c r="S189" s="236">
        <v>0.56999999999999995</v>
      </c>
      <c r="T189" s="237">
        <f>S189*H189</f>
        <v>257.06999999999999</v>
      </c>
      <c r="U189" s="39"/>
      <c r="V189" s="39"/>
      <c r="W189" s="39"/>
      <c r="X189" s="39"/>
      <c r="Y189" s="39"/>
      <c r="Z189" s="39"/>
      <c r="AA189" s="39"/>
      <c r="AB189" s="39"/>
      <c r="AC189" s="39"/>
      <c r="AD189" s="39"/>
      <c r="AE189" s="39"/>
      <c r="AR189" s="238" t="s">
        <v>360</v>
      </c>
      <c r="AT189" s="238" t="s">
        <v>343</v>
      </c>
      <c r="AU189" s="238" t="s">
        <v>85</v>
      </c>
      <c r="AY189" s="18" t="s">
        <v>342</v>
      </c>
      <c r="BE189" s="239">
        <f>IF(N189="základní",J189,0)</f>
        <v>0</v>
      </c>
      <c r="BF189" s="239">
        <f>IF(N189="snížená",J189,0)</f>
        <v>0</v>
      </c>
      <c r="BG189" s="239">
        <f>IF(N189="zákl. přenesená",J189,0)</f>
        <v>0</v>
      </c>
      <c r="BH189" s="239">
        <f>IF(N189="sníž. přenesená",J189,0)</f>
        <v>0</v>
      </c>
      <c r="BI189" s="239">
        <f>IF(N189="nulová",J189,0)</f>
        <v>0</v>
      </c>
      <c r="BJ189" s="18" t="s">
        <v>83</v>
      </c>
      <c r="BK189" s="239">
        <f>ROUND(I189*H189,2)</f>
        <v>0</v>
      </c>
      <c r="BL189" s="18" t="s">
        <v>360</v>
      </c>
      <c r="BM189" s="238" t="s">
        <v>1059</v>
      </c>
    </row>
    <row r="190" s="2" customFormat="1">
      <c r="A190" s="39"/>
      <c r="B190" s="40"/>
      <c r="C190" s="41"/>
      <c r="D190" s="240" t="s">
        <v>349</v>
      </c>
      <c r="E190" s="41"/>
      <c r="F190" s="241" t="s">
        <v>504</v>
      </c>
      <c r="G190" s="41"/>
      <c r="H190" s="41"/>
      <c r="I190" s="242"/>
      <c r="J190" s="41"/>
      <c r="K190" s="41"/>
      <c r="L190" s="45"/>
      <c r="M190" s="243"/>
      <c r="N190" s="244"/>
      <c r="O190" s="92"/>
      <c r="P190" s="92"/>
      <c r="Q190" s="92"/>
      <c r="R190" s="92"/>
      <c r="S190" s="92"/>
      <c r="T190" s="93"/>
      <c r="U190" s="39"/>
      <c r="V190" s="39"/>
      <c r="W190" s="39"/>
      <c r="X190" s="39"/>
      <c r="Y190" s="39"/>
      <c r="Z190" s="39"/>
      <c r="AA190" s="39"/>
      <c r="AB190" s="39"/>
      <c r="AC190" s="39"/>
      <c r="AD190" s="39"/>
      <c r="AE190" s="39"/>
      <c r="AT190" s="18" t="s">
        <v>349</v>
      </c>
      <c r="AU190" s="18" t="s">
        <v>85</v>
      </c>
    </row>
    <row r="191" s="14" customFormat="1">
      <c r="A191" s="14"/>
      <c r="B191" s="263"/>
      <c r="C191" s="264"/>
      <c r="D191" s="240" t="s">
        <v>446</v>
      </c>
      <c r="E191" s="265" t="s">
        <v>1</v>
      </c>
      <c r="F191" s="266" t="s">
        <v>1060</v>
      </c>
      <c r="G191" s="264"/>
      <c r="H191" s="265" t="s">
        <v>1</v>
      </c>
      <c r="I191" s="267"/>
      <c r="J191" s="264"/>
      <c r="K191" s="264"/>
      <c r="L191" s="268"/>
      <c r="M191" s="269"/>
      <c r="N191" s="270"/>
      <c r="O191" s="270"/>
      <c r="P191" s="270"/>
      <c r="Q191" s="270"/>
      <c r="R191" s="270"/>
      <c r="S191" s="270"/>
      <c r="T191" s="271"/>
      <c r="U191" s="14"/>
      <c r="V191" s="14"/>
      <c r="W191" s="14"/>
      <c r="X191" s="14"/>
      <c r="Y191" s="14"/>
      <c r="Z191" s="14"/>
      <c r="AA191" s="14"/>
      <c r="AB191" s="14"/>
      <c r="AC191" s="14"/>
      <c r="AD191" s="14"/>
      <c r="AE191" s="14"/>
      <c r="AT191" s="272" t="s">
        <v>446</v>
      </c>
      <c r="AU191" s="272" t="s">
        <v>85</v>
      </c>
      <c r="AV191" s="14" t="s">
        <v>83</v>
      </c>
      <c r="AW191" s="14" t="s">
        <v>32</v>
      </c>
      <c r="AX191" s="14" t="s">
        <v>76</v>
      </c>
      <c r="AY191" s="272" t="s">
        <v>342</v>
      </c>
    </row>
    <row r="192" s="13" customFormat="1">
      <c r="A192" s="13"/>
      <c r="B192" s="252"/>
      <c r="C192" s="253"/>
      <c r="D192" s="240" t="s">
        <v>446</v>
      </c>
      <c r="E192" s="254" t="s">
        <v>1</v>
      </c>
      <c r="F192" s="255" t="s">
        <v>1056</v>
      </c>
      <c r="G192" s="253"/>
      <c r="H192" s="256">
        <v>337</v>
      </c>
      <c r="I192" s="257"/>
      <c r="J192" s="253"/>
      <c r="K192" s="253"/>
      <c r="L192" s="258"/>
      <c r="M192" s="259"/>
      <c r="N192" s="260"/>
      <c r="O192" s="260"/>
      <c r="P192" s="260"/>
      <c r="Q192" s="260"/>
      <c r="R192" s="260"/>
      <c r="S192" s="260"/>
      <c r="T192" s="261"/>
      <c r="U192" s="13"/>
      <c r="V192" s="13"/>
      <c r="W192" s="13"/>
      <c r="X192" s="13"/>
      <c r="Y192" s="13"/>
      <c r="Z192" s="13"/>
      <c r="AA192" s="13"/>
      <c r="AB192" s="13"/>
      <c r="AC192" s="13"/>
      <c r="AD192" s="13"/>
      <c r="AE192" s="13"/>
      <c r="AT192" s="262" t="s">
        <v>446</v>
      </c>
      <c r="AU192" s="262" t="s">
        <v>85</v>
      </c>
      <c r="AV192" s="13" t="s">
        <v>85</v>
      </c>
      <c r="AW192" s="13" t="s">
        <v>32</v>
      </c>
      <c r="AX192" s="13" t="s">
        <v>76</v>
      </c>
      <c r="AY192" s="262" t="s">
        <v>342</v>
      </c>
    </row>
    <row r="193" s="14" customFormat="1">
      <c r="A193" s="14"/>
      <c r="B193" s="263"/>
      <c r="C193" s="264"/>
      <c r="D193" s="240" t="s">
        <v>446</v>
      </c>
      <c r="E193" s="265" t="s">
        <v>1</v>
      </c>
      <c r="F193" s="266" t="s">
        <v>506</v>
      </c>
      <c r="G193" s="264"/>
      <c r="H193" s="265" t="s">
        <v>1</v>
      </c>
      <c r="I193" s="267"/>
      <c r="J193" s="264"/>
      <c r="K193" s="264"/>
      <c r="L193" s="268"/>
      <c r="M193" s="269"/>
      <c r="N193" s="270"/>
      <c r="O193" s="270"/>
      <c r="P193" s="270"/>
      <c r="Q193" s="270"/>
      <c r="R193" s="270"/>
      <c r="S193" s="270"/>
      <c r="T193" s="271"/>
      <c r="U193" s="14"/>
      <c r="V193" s="14"/>
      <c r="W193" s="14"/>
      <c r="X193" s="14"/>
      <c r="Y193" s="14"/>
      <c r="Z193" s="14"/>
      <c r="AA193" s="14"/>
      <c r="AB193" s="14"/>
      <c r="AC193" s="14"/>
      <c r="AD193" s="14"/>
      <c r="AE193" s="14"/>
      <c r="AT193" s="272" t="s">
        <v>446</v>
      </c>
      <c r="AU193" s="272" t="s">
        <v>85</v>
      </c>
      <c r="AV193" s="14" t="s">
        <v>83</v>
      </c>
      <c r="AW193" s="14" t="s">
        <v>32</v>
      </c>
      <c r="AX193" s="14" t="s">
        <v>76</v>
      </c>
      <c r="AY193" s="272" t="s">
        <v>342</v>
      </c>
    </row>
    <row r="194" s="13" customFormat="1">
      <c r="A194" s="13"/>
      <c r="B194" s="252"/>
      <c r="C194" s="253"/>
      <c r="D194" s="240" t="s">
        <v>446</v>
      </c>
      <c r="E194" s="254" t="s">
        <v>1</v>
      </c>
      <c r="F194" s="255" t="s">
        <v>1024</v>
      </c>
      <c r="G194" s="253"/>
      <c r="H194" s="256">
        <v>114</v>
      </c>
      <c r="I194" s="257"/>
      <c r="J194" s="253"/>
      <c r="K194" s="253"/>
      <c r="L194" s="258"/>
      <c r="M194" s="259"/>
      <c r="N194" s="260"/>
      <c r="O194" s="260"/>
      <c r="P194" s="260"/>
      <c r="Q194" s="260"/>
      <c r="R194" s="260"/>
      <c r="S194" s="260"/>
      <c r="T194" s="261"/>
      <c r="U194" s="13"/>
      <c r="V194" s="13"/>
      <c r="W194" s="13"/>
      <c r="X194" s="13"/>
      <c r="Y194" s="13"/>
      <c r="Z194" s="13"/>
      <c r="AA194" s="13"/>
      <c r="AB194" s="13"/>
      <c r="AC194" s="13"/>
      <c r="AD194" s="13"/>
      <c r="AE194" s="13"/>
      <c r="AT194" s="262" t="s">
        <v>446</v>
      </c>
      <c r="AU194" s="262" t="s">
        <v>85</v>
      </c>
      <c r="AV194" s="13" t="s">
        <v>85</v>
      </c>
      <c r="AW194" s="13" t="s">
        <v>32</v>
      </c>
      <c r="AX194" s="13" t="s">
        <v>76</v>
      </c>
      <c r="AY194" s="262" t="s">
        <v>342</v>
      </c>
    </row>
    <row r="195" s="16" customFormat="1">
      <c r="A195" s="16"/>
      <c r="B195" s="284"/>
      <c r="C195" s="285"/>
      <c r="D195" s="240" t="s">
        <v>446</v>
      </c>
      <c r="E195" s="286" t="s">
        <v>1</v>
      </c>
      <c r="F195" s="287" t="s">
        <v>500</v>
      </c>
      <c r="G195" s="285"/>
      <c r="H195" s="288">
        <v>451</v>
      </c>
      <c r="I195" s="289"/>
      <c r="J195" s="285"/>
      <c r="K195" s="285"/>
      <c r="L195" s="290"/>
      <c r="M195" s="291"/>
      <c r="N195" s="292"/>
      <c r="O195" s="292"/>
      <c r="P195" s="292"/>
      <c r="Q195" s="292"/>
      <c r="R195" s="292"/>
      <c r="S195" s="292"/>
      <c r="T195" s="293"/>
      <c r="U195" s="16"/>
      <c r="V195" s="16"/>
      <c r="W195" s="16"/>
      <c r="X195" s="16"/>
      <c r="Y195" s="16"/>
      <c r="Z195" s="16"/>
      <c r="AA195" s="16"/>
      <c r="AB195" s="16"/>
      <c r="AC195" s="16"/>
      <c r="AD195" s="16"/>
      <c r="AE195" s="16"/>
      <c r="AT195" s="294" t="s">
        <v>446</v>
      </c>
      <c r="AU195" s="294" t="s">
        <v>85</v>
      </c>
      <c r="AV195" s="16" t="s">
        <v>360</v>
      </c>
      <c r="AW195" s="16" t="s">
        <v>32</v>
      </c>
      <c r="AX195" s="16" t="s">
        <v>83</v>
      </c>
      <c r="AY195" s="294" t="s">
        <v>342</v>
      </c>
    </row>
    <row r="196" s="2" customFormat="1" ht="16.5" customHeight="1">
      <c r="A196" s="39"/>
      <c r="B196" s="40"/>
      <c r="C196" s="227" t="s">
        <v>381</v>
      </c>
      <c r="D196" s="227" t="s">
        <v>343</v>
      </c>
      <c r="E196" s="228" t="s">
        <v>507</v>
      </c>
      <c r="F196" s="229" t="s">
        <v>508</v>
      </c>
      <c r="G196" s="230" t="s">
        <v>473</v>
      </c>
      <c r="H196" s="231">
        <v>448</v>
      </c>
      <c r="I196" s="232"/>
      <c r="J196" s="233">
        <f>ROUND(I196*H196,2)</f>
        <v>0</v>
      </c>
      <c r="K196" s="229" t="s">
        <v>443</v>
      </c>
      <c r="L196" s="45"/>
      <c r="M196" s="234" t="s">
        <v>1</v>
      </c>
      <c r="N196" s="235" t="s">
        <v>41</v>
      </c>
      <c r="O196" s="92"/>
      <c r="P196" s="236">
        <f>O196*H196</f>
        <v>0</v>
      </c>
      <c r="Q196" s="236">
        <v>0</v>
      </c>
      <c r="R196" s="236">
        <f>Q196*H196</f>
        <v>0</v>
      </c>
      <c r="S196" s="236">
        <v>0.071999999999999995</v>
      </c>
      <c r="T196" s="237">
        <f>S196*H196</f>
        <v>32.256</v>
      </c>
      <c r="U196" s="39"/>
      <c r="V196" s="39"/>
      <c r="W196" s="39"/>
      <c r="X196" s="39"/>
      <c r="Y196" s="39"/>
      <c r="Z196" s="39"/>
      <c r="AA196" s="39"/>
      <c r="AB196" s="39"/>
      <c r="AC196" s="39"/>
      <c r="AD196" s="39"/>
      <c r="AE196" s="39"/>
      <c r="AR196" s="238" t="s">
        <v>360</v>
      </c>
      <c r="AT196" s="238" t="s">
        <v>343</v>
      </c>
      <c r="AU196" s="238" t="s">
        <v>85</v>
      </c>
      <c r="AY196" s="18" t="s">
        <v>342</v>
      </c>
      <c r="BE196" s="239">
        <f>IF(N196="základní",J196,0)</f>
        <v>0</v>
      </c>
      <c r="BF196" s="239">
        <f>IF(N196="snížená",J196,0)</f>
        <v>0</v>
      </c>
      <c r="BG196" s="239">
        <f>IF(N196="zákl. přenesená",J196,0)</f>
        <v>0</v>
      </c>
      <c r="BH196" s="239">
        <f>IF(N196="sníž. přenesená",J196,0)</f>
        <v>0</v>
      </c>
      <c r="BI196" s="239">
        <f>IF(N196="nulová",J196,0)</f>
        <v>0</v>
      </c>
      <c r="BJ196" s="18" t="s">
        <v>83</v>
      </c>
      <c r="BK196" s="239">
        <f>ROUND(I196*H196,2)</f>
        <v>0</v>
      </c>
      <c r="BL196" s="18" t="s">
        <v>360</v>
      </c>
      <c r="BM196" s="238" t="s">
        <v>1061</v>
      </c>
    </row>
    <row r="197" s="2" customFormat="1">
      <c r="A197" s="39"/>
      <c r="B197" s="40"/>
      <c r="C197" s="41"/>
      <c r="D197" s="240" t="s">
        <v>349</v>
      </c>
      <c r="E197" s="41"/>
      <c r="F197" s="241" t="s">
        <v>510</v>
      </c>
      <c r="G197" s="41"/>
      <c r="H197" s="41"/>
      <c r="I197" s="242"/>
      <c r="J197" s="41"/>
      <c r="K197" s="41"/>
      <c r="L197" s="45"/>
      <c r="M197" s="243"/>
      <c r="N197" s="244"/>
      <c r="O197" s="92"/>
      <c r="P197" s="92"/>
      <c r="Q197" s="92"/>
      <c r="R197" s="92"/>
      <c r="S197" s="92"/>
      <c r="T197" s="93"/>
      <c r="U197" s="39"/>
      <c r="V197" s="39"/>
      <c r="W197" s="39"/>
      <c r="X197" s="39"/>
      <c r="Y197" s="39"/>
      <c r="Z197" s="39"/>
      <c r="AA197" s="39"/>
      <c r="AB197" s="39"/>
      <c r="AC197" s="39"/>
      <c r="AD197" s="39"/>
      <c r="AE197" s="39"/>
      <c r="AT197" s="18" t="s">
        <v>349</v>
      </c>
      <c r="AU197" s="18" t="s">
        <v>85</v>
      </c>
    </row>
    <row r="198" s="14" customFormat="1">
      <c r="A198" s="14"/>
      <c r="B198" s="263"/>
      <c r="C198" s="264"/>
      <c r="D198" s="240" t="s">
        <v>446</v>
      </c>
      <c r="E198" s="265" t="s">
        <v>1</v>
      </c>
      <c r="F198" s="266" t="s">
        <v>1062</v>
      </c>
      <c r="G198" s="264"/>
      <c r="H198" s="265" t="s">
        <v>1</v>
      </c>
      <c r="I198" s="267"/>
      <c r="J198" s="264"/>
      <c r="K198" s="264"/>
      <c r="L198" s="268"/>
      <c r="M198" s="269"/>
      <c r="N198" s="270"/>
      <c r="O198" s="270"/>
      <c r="P198" s="270"/>
      <c r="Q198" s="270"/>
      <c r="R198" s="270"/>
      <c r="S198" s="270"/>
      <c r="T198" s="271"/>
      <c r="U198" s="14"/>
      <c r="V198" s="14"/>
      <c r="W198" s="14"/>
      <c r="X198" s="14"/>
      <c r="Y198" s="14"/>
      <c r="Z198" s="14"/>
      <c r="AA198" s="14"/>
      <c r="AB198" s="14"/>
      <c r="AC198" s="14"/>
      <c r="AD198" s="14"/>
      <c r="AE198" s="14"/>
      <c r="AT198" s="272" t="s">
        <v>446</v>
      </c>
      <c r="AU198" s="272" t="s">
        <v>85</v>
      </c>
      <c r="AV198" s="14" t="s">
        <v>83</v>
      </c>
      <c r="AW198" s="14" t="s">
        <v>32</v>
      </c>
      <c r="AX198" s="14" t="s">
        <v>76</v>
      </c>
      <c r="AY198" s="272" t="s">
        <v>342</v>
      </c>
    </row>
    <row r="199" s="13" customFormat="1">
      <c r="A199" s="13"/>
      <c r="B199" s="252"/>
      <c r="C199" s="253"/>
      <c r="D199" s="240" t="s">
        <v>446</v>
      </c>
      <c r="E199" s="254" t="s">
        <v>1</v>
      </c>
      <c r="F199" s="255" t="s">
        <v>1063</v>
      </c>
      <c r="G199" s="253"/>
      <c r="H199" s="256">
        <v>448</v>
      </c>
      <c r="I199" s="257"/>
      <c r="J199" s="253"/>
      <c r="K199" s="253"/>
      <c r="L199" s="258"/>
      <c r="M199" s="259"/>
      <c r="N199" s="260"/>
      <c r="O199" s="260"/>
      <c r="P199" s="260"/>
      <c r="Q199" s="260"/>
      <c r="R199" s="260"/>
      <c r="S199" s="260"/>
      <c r="T199" s="261"/>
      <c r="U199" s="13"/>
      <c r="V199" s="13"/>
      <c r="W199" s="13"/>
      <c r="X199" s="13"/>
      <c r="Y199" s="13"/>
      <c r="Z199" s="13"/>
      <c r="AA199" s="13"/>
      <c r="AB199" s="13"/>
      <c r="AC199" s="13"/>
      <c r="AD199" s="13"/>
      <c r="AE199" s="13"/>
      <c r="AT199" s="262" t="s">
        <v>446</v>
      </c>
      <c r="AU199" s="262" t="s">
        <v>85</v>
      </c>
      <c r="AV199" s="13" t="s">
        <v>85</v>
      </c>
      <c r="AW199" s="13" t="s">
        <v>32</v>
      </c>
      <c r="AX199" s="13" t="s">
        <v>83</v>
      </c>
      <c r="AY199" s="262" t="s">
        <v>342</v>
      </c>
    </row>
    <row r="200" s="2" customFormat="1" ht="16.5" customHeight="1">
      <c r="A200" s="39"/>
      <c r="B200" s="40"/>
      <c r="C200" s="227" t="s">
        <v>386</v>
      </c>
      <c r="D200" s="227" t="s">
        <v>343</v>
      </c>
      <c r="E200" s="228" t="s">
        <v>1064</v>
      </c>
      <c r="F200" s="229" t="s">
        <v>1065</v>
      </c>
      <c r="G200" s="230" t="s">
        <v>473</v>
      </c>
      <c r="H200" s="231">
        <v>6</v>
      </c>
      <c r="I200" s="232"/>
      <c r="J200" s="233">
        <f>ROUND(I200*H200,2)</f>
        <v>0</v>
      </c>
      <c r="K200" s="229" t="s">
        <v>443</v>
      </c>
      <c r="L200" s="45"/>
      <c r="M200" s="234" t="s">
        <v>1</v>
      </c>
      <c r="N200" s="235" t="s">
        <v>41</v>
      </c>
      <c r="O200" s="92"/>
      <c r="P200" s="236">
        <f>O200*H200</f>
        <v>0</v>
      </c>
      <c r="Q200" s="236">
        <v>0</v>
      </c>
      <c r="R200" s="236">
        <f>Q200*H200</f>
        <v>0</v>
      </c>
      <c r="S200" s="236">
        <v>0.46000000000000002</v>
      </c>
      <c r="T200" s="237">
        <f>S200*H200</f>
        <v>2.7600000000000002</v>
      </c>
      <c r="U200" s="39"/>
      <c r="V200" s="39"/>
      <c r="W200" s="39"/>
      <c r="X200" s="39"/>
      <c r="Y200" s="39"/>
      <c r="Z200" s="39"/>
      <c r="AA200" s="39"/>
      <c r="AB200" s="39"/>
      <c r="AC200" s="39"/>
      <c r="AD200" s="39"/>
      <c r="AE200" s="39"/>
      <c r="AR200" s="238" t="s">
        <v>360</v>
      </c>
      <c r="AT200" s="238" t="s">
        <v>343</v>
      </c>
      <c r="AU200" s="238" t="s">
        <v>85</v>
      </c>
      <c r="AY200" s="18" t="s">
        <v>342</v>
      </c>
      <c r="BE200" s="239">
        <f>IF(N200="základní",J200,0)</f>
        <v>0</v>
      </c>
      <c r="BF200" s="239">
        <f>IF(N200="snížená",J200,0)</f>
        <v>0</v>
      </c>
      <c r="BG200" s="239">
        <f>IF(N200="zákl. přenesená",J200,0)</f>
        <v>0</v>
      </c>
      <c r="BH200" s="239">
        <f>IF(N200="sníž. přenesená",J200,0)</f>
        <v>0</v>
      </c>
      <c r="BI200" s="239">
        <f>IF(N200="nulová",J200,0)</f>
        <v>0</v>
      </c>
      <c r="BJ200" s="18" t="s">
        <v>83</v>
      </c>
      <c r="BK200" s="239">
        <f>ROUND(I200*H200,2)</f>
        <v>0</v>
      </c>
      <c r="BL200" s="18" t="s">
        <v>360</v>
      </c>
      <c r="BM200" s="238" t="s">
        <v>1066</v>
      </c>
    </row>
    <row r="201" s="2" customFormat="1">
      <c r="A201" s="39"/>
      <c r="B201" s="40"/>
      <c r="C201" s="41"/>
      <c r="D201" s="240" t="s">
        <v>349</v>
      </c>
      <c r="E201" s="41"/>
      <c r="F201" s="241" t="s">
        <v>1067</v>
      </c>
      <c r="G201" s="41"/>
      <c r="H201" s="41"/>
      <c r="I201" s="242"/>
      <c r="J201" s="41"/>
      <c r="K201" s="41"/>
      <c r="L201" s="45"/>
      <c r="M201" s="243"/>
      <c r="N201" s="244"/>
      <c r="O201" s="92"/>
      <c r="P201" s="92"/>
      <c r="Q201" s="92"/>
      <c r="R201" s="92"/>
      <c r="S201" s="92"/>
      <c r="T201" s="93"/>
      <c r="U201" s="39"/>
      <c r="V201" s="39"/>
      <c r="W201" s="39"/>
      <c r="X201" s="39"/>
      <c r="Y201" s="39"/>
      <c r="Z201" s="39"/>
      <c r="AA201" s="39"/>
      <c r="AB201" s="39"/>
      <c r="AC201" s="39"/>
      <c r="AD201" s="39"/>
      <c r="AE201" s="39"/>
      <c r="AT201" s="18" t="s">
        <v>349</v>
      </c>
      <c r="AU201" s="18" t="s">
        <v>85</v>
      </c>
    </row>
    <row r="202" s="14" customFormat="1">
      <c r="A202" s="14"/>
      <c r="B202" s="263"/>
      <c r="C202" s="264"/>
      <c r="D202" s="240" t="s">
        <v>446</v>
      </c>
      <c r="E202" s="265" t="s">
        <v>1</v>
      </c>
      <c r="F202" s="266" t="s">
        <v>1068</v>
      </c>
      <c r="G202" s="264"/>
      <c r="H202" s="265" t="s">
        <v>1</v>
      </c>
      <c r="I202" s="267"/>
      <c r="J202" s="264"/>
      <c r="K202" s="264"/>
      <c r="L202" s="268"/>
      <c r="M202" s="269"/>
      <c r="N202" s="270"/>
      <c r="O202" s="270"/>
      <c r="P202" s="270"/>
      <c r="Q202" s="270"/>
      <c r="R202" s="270"/>
      <c r="S202" s="270"/>
      <c r="T202" s="271"/>
      <c r="U202" s="14"/>
      <c r="V202" s="14"/>
      <c r="W202" s="14"/>
      <c r="X202" s="14"/>
      <c r="Y202" s="14"/>
      <c r="Z202" s="14"/>
      <c r="AA202" s="14"/>
      <c r="AB202" s="14"/>
      <c r="AC202" s="14"/>
      <c r="AD202" s="14"/>
      <c r="AE202" s="14"/>
      <c r="AT202" s="272" t="s">
        <v>446</v>
      </c>
      <c r="AU202" s="272" t="s">
        <v>85</v>
      </c>
      <c r="AV202" s="14" t="s">
        <v>83</v>
      </c>
      <c r="AW202" s="14" t="s">
        <v>32</v>
      </c>
      <c r="AX202" s="14" t="s">
        <v>76</v>
      </c>
      <c r="AY202" s="272" t="s">
        <v>342</v>
      </c>
    </row>
    <row r="203" s="13" customFormat="1">
      <c r="A203" s="13"/>
      <c r="B203" s="252"/>
      <c r="C203" s="253"/>
      <c r="D203" s="240" t="s">
        <v>446</v>
      </c>
      <c r="E203" s="254" t="s">
        <v>1</v>
      </c>
      <c r="F203" s="255" t="s">
        <v>1069</v>
      </c>
      <c r="G203" s="253"/>
      <c r="H203" s="256">
        <v>6</v>
      </c>
      <c r="I203" s="257"/>
      <c r="J203" s="253"/>
      <c r="K203" s="253"/>
      <c r="L203" s="258"/>
      <c r="M203" s="259"/>
      <c r="N203" s="260"/>
      <c r="O203" s="260"/>
      <c r="P203" s="260"/>
      <c r="Q203" s="260"/>
      <c r="R203" s="260"/>
      <c r="S203" s="260"/>
      <c r="T203" s="261"/>
      <c r="U203" s="13"/>
      <c r="V203" s="13"/>
      <c r="W203" s="13"/>
      <c r="X203" s="13"/>
      <c r="Y203" s="13"/>
      <c r="Z203" s="13"/>
      <c r="AA203" s="13"/>
      <c r="AB203" s="13"/>
      <c r="AC203" s="13"/>
      <c r="AD203" s="13"/>
      <c r="AE203" s="13"/>
      <c r="AT203" s="262" t="s">
        <v>446</v>
      </c>
      <c r="AU203" s="262" t="s">
        <v>85</v>
      </c>
      <c r="AV203" s="13" t="s">
        <v>85</v>
      </c>
      <c r="AW203" s="13" t="s">
        <v>32</v>
      </c>
      <c r="AX203" s="13" t="s">
        <v>83</v>
      </c>
      <c r="AY203" s="262" t="s">
        <v>342</v>
      </c>
    </row>
    <row r="204" s="2" customFormat="1" ht="21.75" customHeight="1">
      <c r="A204" s="39"/>
      <c r="B204" s="40"/>
      <c r="C204" s="227" t="s">
        <v>392</v>
      </c>
      <c r="D204" s="227" t="s">
        <v>343</v>
      </c>
      <c r="E204" s="228" t="s">
        <v>525</v>
      </c>
      <c r="F204" s="229" t="s">
        <v>526</v>
      </c>
      <c r="G204" s="230" t="s">
        <v>473</v>
      </c>
      <c r="H204" s="231">
        <v>1980</v>
      </c>
      <c r="I204" s="232"/>
      <c r="J204" s="233">
        <f>ROUND(I204*H204,2)</f>
        <v>0</v>
      </c>
      <c r="K204" s="229" t="s">
        <v>443</v>
      </c>
      <c r="L204" s="45"/>
      <c r="M204" s="234" t="s">
        <v>1</v>
      </c>
      <c r="N204" s="235" t="s">
        <v>41</v>
      </c>
      <c r="O204" s="92"/>
      <c r="P204" s="236">
        <f>O204*H204</f>
        <v>0</v>
      </c>
      <c r="Q204" s="236">
        <v>0.00012999999999999999</v>
      </c>
      <c r="R204" s="236">
        <f>Q204*H204</f>
        <v>0.25739999999999996</v>
      </c>
      <c r="S204" s="236">
        <v>0.192</v>
      </c>
      <c r="T204" s="237">
        <f>S204*H204</f>
        <v>380.16000000000002</v>
      </c>
      <c r="U204" s="39"/>
      <c r="V204" s="39"/>
      <c r="W204" s="39"/>
      <c r="X204" s="39"/>
      <c r="Y204" s="39"/>
      <c r="Z204" s="39"/>
      <c r="AA204" s="39"/>
      <c r="AB204" s="39"/>
      <c r="AC204" s="39"/>
      <c r="AD204" s="39"/>
      <c r="AE204" s="39"/>
      <c r="AR204" s="238" t="s">
        <v>360</v>
      </c>
      <c r="AT204" s="238" t="s">
        <v>343</v>
      </c>
      <c r="AU204" s="238" t="s">
        <v>85</v>
      </c>
      <c r="AY204" s="18" t="s">
        <v>342</v>
      </c>
      <c r="BE204" s="239">
        <f>IF(N204="základní",J204,0)</f>
        <v>0</v>
      </c>
      <c r="BF204" s="239">
        <f>IF(N204="snížená",J204,0)</f>
        <v>0</v>
      </c>
      <c r="BG204" s="239">
        <f>IF(N204="zákl. přenesená",J204,0)</f>
        <v>0</v>
      </c>
      <c r="BH204" s="239">
        <f>IF(N204="sníž. přenesená",J204,0)</f>
        <v>0</v>
      </c>
      <c r="BI204" s="239">
        <f>IF(N204="nulová",J204,0)</f>
        <v>0</v>
      </c>
      <c r="BJ204" s="18" t="s">
        <v>83</v>
      </c>
      <c r="BK204" s="239">
        <f>ROUND(I204*H204,2)</f>
        <v>0</v>
      </c>
      <c r="BL204" s="18" t="s">
        <v>360</v>
      </c>
      <c r="BM204" s="238" t="s">
        <v>1070</v>
      </c>
    </row>
    <row r="205" s="2" customFormat="1">
      <c r="A205" s="39"/>
      <c r="B205" s="40"/>
      <c r="C205" s="41"/>
      <c r="D205" s="240" t="s">
        <v>349</v>
      </c>
      <c r="E205" s="41"/>
      <c r="F205" s="241" t="s">
        <v>528</v>
      </c>
      <c r="G205" s="41"/>
      <c r="H205" s="41"/>
      <c r="I205" s="242"/>
      <c r="J205" s="41"/>
      <c r="K205" s="41"/>
      <c r="L205" s="45"/>
      <c r="M205" s="243"/>
      <c r="N205" s="244"/>
      <c r="O205" s="92"/>
      <c r="P205" s="92"/>
      <c r="Q205" s="92"/>
      <c r="R205" s="92"/>
      <c r="S205" s="92"/>
      <c r="T205" s="93"/>
      <c r="U205" s="39"/>
      <c r="V205" s="39"/>
      <c r="W205" s="39"/>
      <c r="X205" s="39"/>
      <c r="Y205" s="39"/>
      <c r="Z205" s="39"/>
      <c r="AA205" s="39"/>
      <c r="AB205" s="39"/>
      <c r="AC205" s="39"/>
      <c r="AD205" s="39"/>
      <c r="AE205" s="39"/>
      <c r="AT205" s="18" t="s">
        <v>349</v>
      </c>
      <c r="AU205" s="18" t="s">
        <v>85</v>
      </c>
    </row>
    <row r="206" s="14" customFormat="1">
      <c r="A206" s="14"/>
      <c r="B206" s="263"/>
      <c r="C206" s="264"/>
      <c r="D206" s="240" t="s">
        <v>446</v>
      </c>
      <c r="E206" s="265" t="s">
        <v>1</v>
      </c>
      <c r="F206" s="266" t="s">
        <v>529</v>
      </c>
      <c r="G206" s="264"/>
      <c r="H206" s="265" t="s">
        <v>1</v>
      </c>
      <c r="I206" s="267"/>
      <c r="J206" s="264"/>
      <c r="K206" s="264"/>
      <c r="L206" s="268"/>
      <c r="M206" s="269"/>
      <c r="N206" s="270"/>
      <c r="O206" s="270"/>
      <c r="P206" s="270"/>
      <c r="Q206" s="270"/>
      <c r="R206" s="270"/>
      <c r="S206" s="270"/>
      <c r="T206" s="271"/>
      <c r="U206" s="14"/>
      <c r="V206" s="14"/>
      <c r="W206" s="14"/>
      <c r="X206" s="14"/>
      <c r="Y206" s="14"/>
      <c r="Z206" s="14"/>
      <c r="AA206" s="14"/>
      <c r="AB206" s="14"/>
      <c r="AC206" s="14"/>
      <c r="AD206" s="14"/>
      <c r="AE206" s="14"/>
      <c r="AT206" s="272" t="s">
        <v>446</v>
      </c>
      <c r="AU206" s="272" t="s">
        <v>85</v>
      </c>
      <c r="AV206" s="14" t="s">
        <v>83</v>
      </c>
      <c r="AW206" s="14" t="s">
        <v>32</v>
      </c>
      <c r="AX206" s="14" t="s">
        <v>76</v>
      </c>
      <c r="AY206" s="272" t="s">
        <v>342</v>
      </c>
    </row>
    <row r="207" s="14" customFormat="1">
      <c r="A207" s="14"/>
      <c r="B207" s="263"/>
      <c r="C207" s="264"/>
      <c r="D207" s="240" t="s">
        <v>446</v>
      </c>
      <c r="E207" s="265" t="s">
        <v>1</v>
      </c>
      <c r="F207" s="266" t="s">
        <v>1071</v>
      </c>
      <c r="G207" s="264"/>
      <c r="H207" s="265" t="s">
        <v>1</v>
      </c>
      <c r="I207" s="267"/>
      <c r="J207" s="264"/>
      <c r="K207" s="264"/>
      <c r="L207" s="268"/>
      <c r="M207" s="269"/>
      <c r="N207" s="270"/>
      <c r="O207" s="270"/>
      <c r="P207" s="270"/>
      <c r="Q207" s="270"/>
      <c r="R207" s="270"/>
      <c r="S207" s="270"/>
      <c r="T207" s="271"/>
      <c r="U207" s="14"/>
      <c r="V207" s="14"/>
      <c r="W207" s="14"/>
      <c r="X207" s="14"/>
      <c r="Y207" s="14"/>
      <c r="Z207" s="14"/>
      <c r="AA207" s="14"/>
      <c r="AB207" s="14"/>
      <c r="AC207" s="14"/>
      <c r="AD207" s="14"/>
      <c r="AE207" s="14"/>
      <c r="AT207" s="272" t="s">
        <v>446</v>
      </c>
      <c r="AU207" s="272" t="s">
        <v>85</v>
      </c>
      <c r="AV207" s="14" t="s">
        <v>83</v>
      </c>
      <c r="AW207" s="14" t="s">
        <v>32</v>
      </c>
      <c r="AX207" s="14" t="s">
        <v>76</v>
      </c>
      <c r="AY207" s="272" t="s">
        <v>342</v>
      </c>
    </row>
    <row r="208" s="13" customFormat="1">
      <c r="A208" s="13"/>
      <c r="B208" s="252"/>
      <c r="C208" s="253"/>
      <c r="D208" s="240" t="s">
        <v>446</v>
      </c>
      <c r="E208" s="254" t="s">
        <v>1</v>
      </c>
      <c r="F208" s="255" t="s">
        <v>1072</v>
      </c>
      <c r="G208" s="253"/>
      <c r="H208" s="256">
        <v>981</v>
      </c>
      <c r="I208" s="257"/>
      <c r="J208" s="253"/>
      <c r="K208" s="253"/>
      <c r="L208" s="258"/>
      <c r="M208" s="259"/>
      <c r="N208" s="260"/>
      <c r="O208" s="260"/>
      <c r="P208" s="260"/>
      <c r="Q208" s="260"/>
      <c r="R208" s="260"/>
      <c r="S208" s="260"/>
      <c r="T208" s="261"/>
      <c r="U208" s="13"/>
      <c r="V208" s="13"/>
      <c r="W208" s="13"/>
      <c r="X208" s="13"/>
      <c r="Y208" s="13"/>
      <c r="Z208" s="13"/>
      <c r="AA208" s="13"/>
      <c r="AB208" s="13"/>
      <c r="AC208" s="13"/>
      <c r="AD208" s="13"/>
      <c r="AE208" s="13"/>
      <c r="AT208" s="262" t="s">
        <v>446</v>
      </c>
      <c r="AU208" s="262" t="s">
        <v>85</v>
      </c>
      <c r="AV208" s="13" t="s">
        <v>85</v>
      </c>
      <c r="AW208" s="13" t="s">
        <v>32</v>
      </c>
      <c r="AX208" s="13" t="s">
        <v>76</v>
      </c>
      <c r="AY208" s="262" t="s">
        <v>342</v>
      </c>
    </row>
    <row r="209" s="13" customFormat="1">
      <c r="A209" s="13"/>
      <c r="B209" s="252"/>
      <c r="C209" s="253"/>
      <c r="D209" s="240" t="s">
        <v>446</v>
      </c>
      <c r="E209" s="254" t="s">
        <v>1</v>
      </c>
      <c r="F209" s="255" t="s">
        <v>1073</v>
      </c>
      <c r="G209" s="253"/>
      <c r="H209" s="256">
        <v>587</v>
      </c>
      <c r="I209" s="257"/>
      <c r="J209" s="253"/>
      <c r="K209" s="253"/>
      <c r="L209" s="258"/>
      <c r="M209" s="259"/>
      <c r="N209" s="260"/>
      <c r="O209" s="260"/>
      <c r="P209" s="260"/>
      <c r="Q209" s="260"/>
      <c r="R209" s="260"/>
      <c r="S209" s="260"/>
      <c r="T209" s="261"/>
      <c r="U209" s="13"/>
      <c r="V209" s="13"/>
      <c r="W209" s="13"/>
      <c r="X209" s="13"/>
      <c r="Y209" s="13"/>
      <c r="Z209" s="13"/>
      <c r="AA209" s="13"/>
      <c r="AB209" s="13"/>
      <c r="AC209" s="13"/>
      <c r="AD209" s="13"/>
      <c r="AE209" s="13"/>
      <c r="AT209" s="262" t="s">
        <v>446</v>
      </c>
      <c r="AU209" s="262" t="s">
        <v>85</v>
      </c>
      <c r="AV209" s="13" t="s">
        <v>85</v>
      </c>
      <c r="AW209" s="13" t="s">
        <v>32</v>
      </c>
      <c r="AX209" s="13" t="s">
        <v>76</v>
      </c>
      <c r="AY209" s="262" t="s">
        <v>342</v>
      </c>
    </row>
    <row r="210" s="13" customFormat="1">
      <c r="A210" s="13"/>
      <c r="B210" s="252"/>
      <c r="C210" s="253"/>
      <c r="D210" s="240" t="s">
        <v>446</v>
      </c>
      <c r="E210" s="254" t="s">
        <v>1</v>
      </c>
      <c r="F210" s="255" t="s">
        <v>1074</v>
      </c>
      <c r="G210" s="253"/>
      <c r="H210" s="256">
        <v>412</v>
      </c>
      <c r="I210" s="257"/>
      <c r="J210" s="253"/>
      <c r="K210" s="253"/>
      <c r="L210" s="258"/>
      <c r="M210" s="259"/>
      <c r="N210" s="260"/>
      <c r="O210" s="260"/>
      <c r="P210" s="260"/>
      <c r="Q210" s="260"/>
      <c r="R210" s="260"/>
      <c r="S210" s="260"/>
      <c r="T210" s="261"/>
      <c r="U210" s="13"/>
      <c r="V210" s="13"/>
      <c r="W210" s="13"/>
      <c r="X210" s="13"/>
      <c r="Y210" s="13"/>
      <c r="Z210" s="13"/>
      <c r="AA210" s="13"/>
      <c r="AB210" s="13"/>
      <c r="AC210" s="13"/>
      <c r="AD210" s="13"/>
      <c r="AE210" s="13"/>
      <c r="AT210" s="262" t="s">
        <v>446</v>
      </c>
      <c r="AU210" s="262" t="s">
        <v>85</v>
      </c>
      <c r="AV210" s="13" t="s">
        <v>85</v>
      </c>
      <c r="AW210" s="13" t="s">
        <v>32</v>
      </c>
      <c r="AX210" s="13" t="s">
        <v>76</v>
      </c>
      <c r="AY210" s="262" t="s">
        <v>342</v>
      </c>
    </row>
    <row r="211" s="16" customFormat="1">
      <c r="A211" s="16"/>
      <c r="B211" s="284"/>
      <c r="C211" s="285"/>
      <c r="D211" s="240" t="s">
        <v>446</v>
      </c>
      <c r="E211" s="286" t="s">
        <v>1</v>
      </c>
      <c r="F211" s="287" t="s">
        <v>500</v>
      </c>
      <c r="G211" s="285"/>
      <c r="H211" s="288">
        <v>1980</v>
      </c>
      <c r="I211" s="289"/>
      <c r="J211" s="285"/>
      <c r="K211" s="285"/>
      <c r="L211" s="290"/>
      <c r="M211" s="291"/>
      <c r="N211" s="292"/>
      <c r="O211" s="292"/>
      <c r="P211" s="292"/>
      <c r="Q211" s="292"/>
      <c r="R211" s="292"/>
      <c r="S211" s="292"/>
      <c r="T211" s="293"/>
      <c r="U211" s="16"/>
      <c r="V211" s="16"/>
      <c r="W211" s="16"/>
      <c r="X211" s="16"/>
      <c r="Y211" s="16"/>
      <c r="Z211" s="16"/>
      <c r="AA211" s="16"/>
      <c r="AB211" s="16"/>
      <c r="AC211" s="16"/>
      <c r="AD211" s="16"/>
      <c r="AE211" s="16"/>
      <c r="AT211" s="294" t="s">
        <v>446</v>
      </c>
      <c r="AU211" s="294" t="s">
        <v>85</v>
      </c>
      <c r="AV211" s="16" t="s">
        <v>360</v>
      </c>
      <c r="AW211" s="16" t="s">
        <v>32</v>
      </c>
      <c r="AX211" s="16" t="s">
        <v>83</v>
      </c>
      <c r="AY211" s="294" t="s">
        <v>342</v>
      </c>
    </row>
    <row r="212" s="2" customFormat="1" ht="21.75" customHeight="1">
      <c r="A212" s="39"/>
      <c r="B212" s="40"/>
      <c r="C212" s="227" t="s">
        <v>397</v>
      </c>
      <c r="D212" s="227" t="s">
        <v>343</v>
      </c>
      <c r="E212" s="228" t="s">
        <v>531</v>
      </c>
      <c r="F212" s="229" t="s">
        <v>532</v>
      </c>
      <c r="G212" s="230" t="s">
        <v>473</v>
      </c>
      <c r="H212" s="231">
        <v>1978</v>
      </c>
      <c r="I212" s="232"/>
      <c r="J212" s="233">
        <f>ROUND(I212*H212,2)</f>
        <v>0</v>
      </c>
      <c r="K212" s="229" t="s">
        <v>443</v>
      </c>
      <c r="L212" s="45"/>
      <c r="M212" s="234" t="s">
        <v>1</v>
      </c>
      <c r="N212" s="235" t="s">
        <v>41</v>
      </c>
      <c r="O212" s="92"/>
      <c r="P212" s="236">
        <f>O212*H212</f>
        <v>0</v>
      </c>
      <c r="Q212" s="236">
        <v>0.00024000000000000001</v>
      </c>
      <c r="R212" s="236">
        <f>Q212*H212</f>
        <v>0.47472000000000003</v>
      </c>
      <c r="S212" s="236">
        <v>0.28799999999999998</v>
      </c>
      <c r="T212" s="237">
        <f>S212*H212</f>
        <v>569.66399999999999</v>
      </c>
      <c r="U212" s="39"/>
      <c r="V212" s="39"/>
      <c r="W212" s="39"/>
      <c r="X212" s="39"/>
      <c r="Y212" s="39"/>
      <c r="Z212" s="39"/>
      <c r="AA212" s="39"/>
      <c r="AB212" s="39"/>
      <c r="AC212" s="39"/>
      <c r="AD212" s="39"/>
      <c r="AE212" s="39"/>
      <c r="AR212" s="238" t="s">
        <v>360</v>
      </c>
      <c r="AT212" s="238" t="s">
        <v>343</v>
      </c>
      <c r="AU212" s="238" t="s">
        <v>85</v>
      </c>
      <c r="AY212" s="18" t="s">
        <v>342</v>
      </c>
      <c r="BE212" s="239">
        <f>IF(N212="základní",J212,0)</f>
        <v>0</v>
      </c>
      <c r="BF212" s="239">
        <f>IF(N212="snížená",J212,0)</f>
        <v>0</v>
      </c>
      <c r="BG212" s="239">
        <f>IF(N212="zákl. přenesená",J212,0)</f>
        <v>0</v>
      </c>
      <c r="BH212" s="239">
        <f>IF(N212="sníž. přenesená",J212,0)</f>
        <v>0</v>
      </c>
      <c r="BI212" s="239">
        <f>IF(N212="nulová",J212,0)</f>
        <v>0</v>
      </c>
      <c r="BJ212" s="18" t="s">
        <v>83</v>
      </c>
      <c r="BK212" s="239">
        <f>ROUND(I212*H212,2)</f>
        <v>0</v>
      </c>
      <c r="BL212" s="18" t="s">
        <v>360</v>
      </c>
      <c r="BM212" s="238" t="s">
        <v>1075</v>
      </c>
    </row>
    <row r="213" s="2" customFormat="1">
      <c r="A213" s="39"/>
      <c r="B213" s="40"/>
      <c r="C213" s="41"/>
      <c r="D213" s="240" t="s">
        <v>349</v>
      </c>
      <c r="E213" s="41"/>
      <c r="F213" s="241" t="s">
        <v>534</v>
      </c>
      <c r="G213" s="41"/>
      <c r="H213" s="41"/>
      <c r="I213" s="242"/>
      <c r="J213" s="41"/>
      <c r="K213" s="41"/>
      <c r="L213" s="45"/>
      <c r="M213" s="243"/>
      <c r="N213" s="244"/>
      <c r="O213" s="92"/>
      <c r="P213" s="92"/>
      <c r="Q213" s="92"/>
      <c r="R213" s="92"/>
      <c r="S213" s="92"/>
      <c r="T213" s="93"/>
      <c r="U213" s="39"/>
      <c r="V213" s="39"/>
      <c r="W213" s="39"/>
      <c r="X213" s="39"/>
      <c r="Y213" s="39"/>
      <c r="Z213" s="39"/>
      <c r="AA213" s="39"/>
      <c r="AB213" s="39"/>
      <c r="AC213" s="39"/>
      <c r="AD213" s="39"/>
      <c r="AE213" s="39"/>
      <c r="AT213" s="18" t="s">
        <v>349</v>
      </c>
      <c r="AU213" s="18" t="s">
        <v>85</v>
      </c>
    </row>
    <row r="214" s="14" customFormat="1">
      <c r="A214" s="14"/>
      <c r="B214" s="263"/>
      <c r="C214" s="264"/>
      <c r="D214" s="240" t="s">
        <v>446</v>
      </c>
      <c r="E214" s="265" t="s">
        <v>1</v>
      </c>
      <c r="F214" s="266" t="s">
        <v>529</v>
      </c>
      <c r="G214" s="264"/>
      <c r="H214" s="265" t="s">
        <v>1</v>
      </c>
      <c r="I214" s="267"/>
      <c r="J214" s="264"/>
      <c r="K214" s="264"/>
      <c r="L214" s="268"/>
      <c r="M214" s="269"/>
      <c r="N214" s="270"/>
      <c r="O214" s="270"/>
      <c r="P214" s="270"/>
      <c r="Q214" s="270"/>
      <c r="R214" s="270"/>
      <c r="S214" s="270"/>
      <c r="T214" s="271"/>
      <c r="U214" s="14"/>
      <c r="V214" s="14"/>
      <c r="W214" s="14"/>
      <c r="X214" s="14"/>
      <c r="Y214" s="14"/>
      <c r="Z214" s="14"/>
      <c r="AA214" s="14"/>
      <c r="AB214" s="14"/>
      <c r="AC214" s="14"/>
      <c r="AD214" s="14"/>
      <c r="AE214" s="14"/>
      <c r="AT214" s="272" t="s">
        <v>446</v>
      </c>
      <c r="AU214" s="272" t="s">
        <v>85</v>
      </c>
      <c r="AV214" s="14" t="s">
        <v>83</v>
      </c>
      <c r="AW214" s="14" t="s">
        <v>32</v>
      </c>
      <c r="AX214" s="14" t="s">
        <v>76</v>
      </c>
      <c r="AY214" s="272" t="s">
        <v>342</v>
      </c>
    </row>
    <row r="215" s="14" customFormat="1">
      <c r="A215" s="14"/>
      <c r="B215" s="263"/>
      <c r="C215" s="264"/>
      <c r="D215" s="240" t="s">
        <v>446</v>
      </c>
      <c r="E215" s="265" t="s">
        <v>1</v>
      </c>
      <c r="F215" s="266" t="s">
        <v>535</v>
      </c>
      <c r="G215" s="264"/>
      <c r="H215" s="265" t="s">
        <v>1</v>
      </c>
      <c r="I215" s="267"/>
      <c r="J215" s="264"/>
      <c r="K215" s="264"/>
      <c r="L215" s="268"/>
      <c r="M215" s="269"/>
      <c r="N215" s="270"/>
      <c r="O215" s="270"/>
      <c r="P215" s="270"/>
      <c r="Q215" s="270"/>
      <c r="R215" s="270"/>
      <c r="S215" s="270"/>
      <c r="T215" s="271"/>
      <c r="U215" s="14"/>
      <c r="V215" s="14"/>
      <c r="W215" s="14"/>
      <c r="X215" s="14"/>
      <c r="Y215" s="14"/>
      <c r="Z215" s="14"/>
      <c r="AA215" s="14"/>
      <c r="AB215" s="14"/>
      <c r="AC215" s="14"/>
      <c r="AD215" s="14"/>
      <c r="AE215" s="14"/>
      <c r="AT215" s="272" t="s">
        <v>446</v>
      </c>
      <c r="AU215" s="272" t="s">
        <v>85</v>
      </c>
      <c r="AV215" s="14" t="s">
        <v>83</v>
      </c>
      <c r="AW215" s="14" t="s">
        <v>32</v>
      </c>
      <c r="AX215" s="14" t="s">
        <v>76</v>
      </c>
      <c r="AY215" s="272" t="s">
        <v>342</v>
      </c>
    </row>
    <row r="216" s="13" customFormat="1">
      <c r="A216" s="13"/>
      <c r="B216" s="252"/>
      <c r="C216" s="253"/>
      <c r="D216" s="240" t="s">
        <v>446</v>
      </c>
      <c r="E216" s="254" t="s">
        <v>1</v>
      </c>
      <c r="F216" s="255" t="s">
        <v>1076</v>
      </c>
      <c r="G216" s="253"/>
      <c r="H216" s="256">
        <v>1978</v>
      </c>
      <c r="I216" s="257"/>
      <c r="J216" s="253"/>
      <c r="K216" s="253"/>
      <c r="L216" s="258"/>
      <c r="M216" s="259"/>
      <c r="N216" s="260"/>
      <c r="O216" s="260"/>
      <c r="P216" s="260"/>
      <c r="Q216" s="260"/>
      <c r="R216" s="260"/>
      <c r="S216" s="260"/>
      <c r="T216" s="261"/>
      <c r="U216" s="13"/>
      <c r="V216" s="13"/>
      <c r="W216" s="13"/>
      <c r="X216" s="13"/>
      <c r="Y216" s="13"/>
      <c r="Z216" s="13"/>
      <c r="AA216" s="13"/>
      <c r="AB216" s="13"/>
      <c r="AC216" s="13"/>
      <c r="AD216" s="13"/>
      <c r="AE216" s="13"/>
      <c r="AT216" s="262" t="s">
        <v>446</v>
      </c>
      <c r="AU216" s="262" t="s">
        <v>85</v>
      </c>
      <c r="AV216" s="13" t="s">
        <v>85</v>
      </c>
      <c r="AW216" s="13" t="s">
        <v>32</v>
      </c>
      <c r="AX216" s="13" t="s">
        <v>83</v>
      </c>
      <c r="AY216" s="262" t="s">
        <v>342</v>
      </c>
    </row>
    <row r="217" s="2" customFormat="1" ht="16.5" customHeight="1">
      <c r="A217" s="39"/>
      <c r="B217" s="40"/>
      <c r="C217" s="227" t="s">
        <v>401</v>
      </c>
      <c r="D217" s="227" t="s">
        <v>343</v>
      </c>
      <c r="E217" s="228" t="s">
        <v>1077</v>
      </c>
      <c r="F217" s="229" t="s">
        <v>1078</v>
      </c>
      <c r="G217" s="230" t="s">
        <v>543</v>
      </c>
      <c r="H217" s="231">
        <v>20</v>
      </c>
      <c r="I217" s="232"/>
      <c r="J217" s="233">
        <f>ROUND(I217*H217,2)</f>
        <v>0</v>
      </c>
      <c r="K217" s="229" t="s">
        <v>443</v>
      </c>
      <c r="L217" s="45"/>
      <c r="M217" s="234" t="s">
        <v>1</v>
      </c>
      <c r="N217" s="235" t="s">
        <v>41</v>
      </c>
      <c r="O217" s="92"/>
      <c r="P217" s="236">
        <f>O217*H217</f>
        <v>0</v>
      </c>
      <c r="Q217" s="236">
        <v>0</v>
      </c>
      <c r="R217" s="236">
        <f>Q217*H217</f>
        <v>0</v>
      </c>
      <c r="S217" s="236">
        <v>0.28999999999999998</v>
      </c>
      <c r="T217" s="237">
        <f>S217*H217</f>
        <v>5.7999999999999998</v>
      </c>
      <c r="U217" s="39"/>
      <c r="V217" s="39"/>
      <c r="W217" s="39"/>
      <c r="X217" s="39"/>
      <c r="Y217" s="39"/>
      <c r="Z217" s="39"/>
      <c r="AA217" s="39"/>
      <c r="AB217" s="39"/>
      <c r="AC217" s="39"/>
      <c r="AD217" s="39"/>
      <c r="AE217" s="39"/>
      <c r="AR217" s="238" t="s">
        <v>360</v>
      </c>
      <c r="AT217" s="238" t="s">
        <v>343</v>
      </c>
      <c r="AU217" s="238" t="s">
        <v>85</v>
      </c>
      <c r="AY217" s="18" t="s">
        <v>342</v>
      </c>
      <c r="BE217" s="239">
        <f>IF(N217="základní",J217,0)</f>
        <v>0</v>
      </c>
      <c r="BF217" s="239">
        <f>IF(N217="snížená",J217,0)</f>
        <v>0</v>
      </c>
      <c r="BG217" s="239">
        <f>IF(N217="zákl. přenesená",J217,0)</f>
        <v>0</v>
      </c>
      <c r="BH217" s="239">
        <f>IF(N217="sníž. přenesená",J217,0)</f>
        <v>0</v>
      </c>
      <c r="BI217" s="239">
        <f>IF(N217="nulová",J217,0)</f>
        <v>0</v>
      </c>
      <c r="BJ217" s="18" t="s">
        <v>83</v>
      </c>
      <c r="BK217" s="239">
        <f>ROUND(I217*H217,2)</f>
        <v>0</v>
      </c>
      <c r="BL217" s="18" t="s">
        <v>360</v>
      </c>
      <c r="BM217" s="238" t="s">
        <v>1079</v>
      </c>
    </row>
    <row r="218" s="2" customFormat="1">
      <c r="A218" s="39"/>
      <c r="B218" s="40"/>
      <c r="C218" s="41"/>
      <c r="D218" s="240" t="s">
        <v>349</v>
      </c>
      <c r="E218" s="41"/>
      <c r="F218" s="241" t="s">
        <v>1080</v>
      </c>
      <c r="G218" s="41"/>
      <c r="H218" s="41"/>
      <c r="I218" s="242"/>
      <c r="J218" s="41"/>
      <c r="K218" s="41"/>
      <c r="L218" s="45"/>
      <c r="M218" s="243"/>
      <c r="N218" s="244"/>
      <c r="O218" s="92"/>
      <c r="P218" s="92"/>
      <c r="Q218" s="92"/>
      <c r="R218" s="92"/>
      <c r="S218" s="92"/>
      <c r="T218" s="93"/>
      <c r="U218" s="39"/>
      <c r="V218" s="39"/>
      <c r="W218" s="39"/>
      <c r="X218" s="39"/>
      <c r="Y218" s="39"/>
      <c r="Z218" s="39"/>
      <c r="AA218" s="39"/>
      <c r="AB218" s="39"/>
      <c r="AC218" s="39"/>
      <c r="AD218" s="39"/>
      <c r="AE218" s="39"/>
      <c r="AT218" s="18" t="s">
        <v>349</v>
      </c>
      <c r="AU218" s="18" t="s">
        <v>85</v>
      </c>
    </row>
    <row r="219" s="14" customFormat="1">
      <c r="A219" s="14"/>
      <c r="B219" s="263"/>
      <c r="C219" s="264"/>
      <c r="D219" s="240" t="s">
        <v>446</v>
      </c>
      <c r="E219" s="265" t="s">
        <v>1</v>
      </c>
      <c r="F219" s="266" t="s">
        <v>529</v>
      </c>
      <c r="G219" s="264"/>
      <c r="H219" s="265" t="s">
        <v>1</v>
      </c>
      <c r="I219" s="267"/>
      <c r="J219" s="264"/>
      <c r="K219" s="264"/>
      <c r="L219" s="268"/>
      <c r="M219" s="269"/>
      <c r="N219" s="270"/>
      <c r="O219" s="270"/>
      <c r="P219" s="270"/>
      <c r="Q219" s="270"/>
      <c r="R219" s="270"/>
      <c r="S219" s="270"/>
      <c r="T219" s="271"/>
      <c r="U219" s="14"/>
      <c r="V219" s="14"/>
      <c r="W219" s="14"/>
      <c r="X219" s="14"/>
      <c r="Y219" s="14"/>
      <c r="Z219" s="14"/>
      <c r="AA219" s="14"/>
      <c r="AB219" s="14"/>
      <c r="AC219" s="14"/>
      <c r="AD219" s="14"/>
      <c r="AE219" s="14"/>
      <c r="AT219" s="272" t="s">
        <v>446</v>
      </c>
      <c r="AU219" s="272" t="s">
        <v>85</v>
      </c>
      <c r="AV219" s="14" t="s">
        <v>83</v>
      </c>
      <c r="AW219" s="14" t="s">
        <v>32</v>
      </c>
      <c r="AX219" s="14" t="s">
        <v>76</v>
      </c>
      <c r="AY219" s="272" t="s">
        <v>342</v>
      </c>
    </row>
    <row r="220" s="14" customFormat="1">
      <c r="A220" s="14"/>
      <c r="B220" s="263"/>
      <c r="C220" s="264"/>
      <c r="D220" s="240" t="s">
        <v>446</v>
      </c>
      <c r="E220" s="265" t="s">
        <v>1</v>
      </c>
      <c r="F220" s="266" t="s">
        <v>1081</v>
      </c>
      <c r="G220" s="264"/>
      <c r="H220" s="265" t="s">
        <v>1</v>
      </c>
      <c r="I220" s="267"/>
      <c r="J220" s="264"/>
      <c r="K220" s="264"/>
      <c r="L220" s="268"/>
      <c r="M220" s="269"/>
      <c r="N220" s="270"/>
      <c r="O220" s="270"/>
      <c r="P220" s="270"/>
      <c r="Q220" s="270"/>
      <c r="R220" s="270"/>
      <c r="S220" s="270"/>
      <c r="T220" s="271"/>
      <c r="U220" s="14"/>
      <c r="V220" s="14"/>
      <c r="W220" s="14"/>
      <c r="X220" s="14"/>
      <c r="Y220" s="14"/>
      <c r="Z220" s="14"/>
      <c r="AA220" s="14"/>
      <c r="AB220" s="14"/>
      <c r="AC220" s="14"/>
      <c r="AD220" s="14"/>
      <c r="AE220" s="14"/>
      <c r="AT220" s="272" t="s">
        <v>446</v>
      </c>
      <c r="AU220" s="272" t="s">
        <v>85</v>
      </c>
      <c r="AV220" s="14" t="s">
        <v>83</v>
      </c>
      <c r="AW220" s="14" t="s">
        <v>32</v>
      </c>
      <c r="AX220" s="14" t="s">
        <v>76</v>
      </c>
      <c r="AY220" s="272" t="s">
        <v>342</v>
      </c>
    </row>
    <row r="221" s="13" customFormat="1">
      <c r="A221" s="13"/>
      <c r="B221" s="252"/>
      <c r="C221" s="253"/>
      <c r="D221" s="240" t="s">
        <v>446</v>
      </c>
      <c r="E221" s="254" t="s">
        <v>1</v>
      </c>
      <c r="F221" s="255" t="s">
        <v>1082</v>
      </c>
      <c r="G221" s="253"/>
      <c r="H221" s="256">
        <v>20</v>
      </c>
      <c r="I221" s="257"/>
      <c r="J221" s="253"/>
      <c r="K221" s="253"/>
      <c r="L221" s="258"/>
      <c r="M221" s="259"/>
      <c r="N221" s="260"/>
      <c r="O221" s="260"/>
      <c r="P221" s="260"/>
      <c r="Q221" s="260"/>
      <c r="R221" s="260"/>
      <c r="S221" s="260"/>
      <c r="T221" s="261"/>
      <c r="U221" s="13"/>
      <c r="V221" s="13"/>
      <c r="W221" s="13"/>
      <c r="X221" s="13"/>
      <c r="Y221" s="13"/>
      <c r="Z221" s="13"/>
      <c r="AA221" s="13"/>
      <c r="AB221" s="13"/>
      <c r="AC221" s="13"/>
      <c r="AD221" s="13"/>
      <c r="AE221" s="13"/>
      <c r="AT221" s="262" t="s">
        <v>446</v>
      </c>
      <c r="AU221" s="262" t="s">
        <v>85</v>
      </c>
      <c r="AV221" s="13" t="s">
        <v>85</v>
      </c>
      <c r="AW221" s="13" t="s">
        <v>32</v>
      </c>
      <c r="AX221" s="13" t="s">
        <v>83</v>
      </c>
      <c r="AY221" s="262" t="s">
        <v>342</v>
      </c>
    </row>
    <row r="222" s="2" customFormat="1" ht="16.5" customHeight="1">
      <c r="A222" s="39"/>
      <c r="B222" s="40"/>
      <c r="C222" s="227" t="s">
        <v>408</v>
      </c>
      <c r="D222" s="227" t="s">
        <v>343</v>
      </c>
      <c r="E222" s="228" t="s">
        <v>541</v>
      </c>
      <c r="F222" s="229" t="s">
        <v>542</v>
      </c>
      <c r="G222" s="230" t="s">
        <v>543</v>
      </c>
      <c r="H222" s="231">
        <v>777</v>
      </c>
      <c r="I222" s="232"/>
      <c r="J222" s="233">
        <f>ROUND(I222*H222,2)</f>
        <v>0</v>
      </c>
      <c r="K222" s="229" t="s">
        <v>443</v>
      </c>
      <c r="L222" s="45"/>
      <c r="M222" s="234" t="s">
        <v>1</v>
      </c>
      <c r="N222" s="235" t="s">
        <v>41</v>
      </c>
      <c r="O222" s="92"/>
      <c r="P222" s="236">
        <f>O222*H222</f>
        <v>0</v>
      </c>
      <c r="Q222" s="236">
        <v>0</v>
      </c>
      <c r="R222" s="236">
        <f>Q222*H222</f>
        <v>0</v>
      </c>
      <c r="S222" s="236">
        <v>0.20499999999999999</v>
      </c>
      <c r="T222" s="237">
        <f>S222*H222</f>
        <v>159.285</v>
      </c>
      <c r="U222" s="39"/>
      <c r="V222" s="39"/>
      <c r="W222" s="39"/>
      <c r="X222" s="39"/>
      <c r="Y222" s="39"/>
      <c r="Z222" s="39"/>
      <c r="AA222" s="39"/>
      <c r="AB222" s="39"/>
      <c r="AC222" s="39"/>
      <c r="AD222" s="39"/>
      <c r="AE222" s="39"/>
      <c r="AR222" s="238" t="s">
        <v>360</v>
      </c>
      <c r="AT222" s="238" t="s">
        <v>343</v>
      </c>
      <c r="AU222" s="238" t="s">
        <v>85</v>
      </c>
      <c r="AY222" s="18" t="s">
        <v>342</v>
      </c>
      <c r="BE222" s="239">
        <f>IF(N222="základní",J222,0)</f>
        <v>0</v>
      </c>
      <c r="BF222" s="239">
        <f>IF(N222="snížená",J222,0)</f>
        <v>0</v>
      </c>
      <c r="BG222" s="239">
        <f>IF(N222="zákl. přenesená",J222,0)</f>
        <v>0</v>
      </c>
      <c r="BH222" s="239">
        <f>IF(N222="sníž. přenesená",J222,0)</f>
        <v>0</v>
      </c>
      <c r="BI222" s="239">
        <f>IF(N222="nulová",J222,0)</f>
        <v>0</v>
      </c>
      <c r="BJ222" s="18" t="s">
        <v>83</v>
      </c>
      <c r="BK222" s="239">
        <f>ROUND(I222*H222,2)</f>
        <v>0</v>
      </c>
      <c r="BL222" s="18" t="s">
        <v>360</v>
      </c>
      <c r="BM222" s="238" t="s">
        <v>1083</v>
      </c>
    </row>
    <row r="223" s="2" customFormat="1">
      <c r="A223" s="39"/>
      <c r="B223" s="40"/>
      <c r="C223" s="41"/>
      <c r="D223" s="240" t="s">
        <v>349</v>
      </c>
      <c r="E223" s="41"/>
      <c r="F223" s="241" t="s">
        <v>545</v>
      </c>
      <c r="G223" s="41"/>
      <c r="H223" s="41"/>
      <c r="I223" s="242"/>
      <c r="J223" s="41"/>
      <c r="K223" s="41"/>
      <c r="L223" s="45"/>
      <c r="M223" s="243"/>
      <c r="N223" s="244"/>
      <c r="O223" s="92"/>
      <c r="P223" s="92"/>
      <c r="Q223" s="92"/>
      <c r="R223" s="92"/>
      <c r="S223" s="92"/>
      <c r="T223" s="93"/>
      <c r="U223" s="39"/>
      <c r="V223" s="39"/>
      <c r="W223" s="39"/>
      <c r="X223" s="39"/>
      <c r="Y223" s="39"/>
      <c r="Z223" s="39"/>
      <c r="AA223" s="39"/>
      <c r="AB223" s="39"/>
      <c r="AC223" s="39"/>
      <c r="AD223" s="39"/>
      <c r="AE223" s="39"/>
      <c r="AT223" s="18" t="s">
        <v>349</v>
      </c>
      <c r="AU223" s="18" t="s">
        <v>85</v>
      </c>
    </row>
    <row r="224" s="14" customFormat="1">
      <c r="A224" s="14"/>
      <c r="B224" s="263"/>
      <c r="C224" s="264"/>
      <c r="D224" s="240" t="s">
        <v>446</v>
      </c>
      <c r="E224" s="265" t="s">
        <v>1</v>
      </c>
      <c r="F224" s="266" t="s">
        <v>1081</v>
      </c>
      <c r="G224" s="264"/>
      <c r="H224" s="265" t="s">
        <v>1</v>
      </c>
      <c r="I224" s="267"/>
      <c r="J224" s="264"/>
      <c r="K224" s="264"/>
      <c r="L224" s="268"/>
      <c r="M224" s="269"/>
      <c r="N224" s="270"/>
      <c r="O224" s="270"/>
      <c r="P224" s="270"/>
      <c r="Q224" s="270"/>
      <c r="R224" s="270"/>
      <c r="S224" s="270"/>
      <c r="T224" s="271"/>
      <c r="U224" s="14"/>
      <c r="V224" s="14"/>
      <c r="W224" s="14"/>
      <c r="X224" s="14"/>
      <c r="Y224" s="14"/>
      <c r="Z224" s="14"/>
      <c r="AA224" s="14"/>
      <c r="AB224" s="14"/>
      <c r="AC224" s="14"/>
      <c r="AD224" s="14"/>
      <c r="AE224" s="14"/>
      <c r="AT224" s="272" t="s">
        <v>446</v>
      </c>
      <c r="AU224" s="272" t="s">
        <v>85</v>
      </c>
      <c r="AV224" s="14" t="s">
        <v>83</v>
      </c>
      <c r="AW224" s="14" t="s">
        <v>32</v>
      </c>
      <c r="AX224" s="14" t="s">
        <v>76</v>
      </c>
      <c r="AY224" s="272" t="s">
        <v>342</v>
      </c>
    </row>
    <row r="225" s="13" customFormat="1">
      <c r="A225" s="13"/>
      <c r="B225" s="252"/>
      <c r="C225" s="253"/>
      <c r="D225" s="240" t="s">
        <v>446</v>
      </c>
      <c r="E225" s="254" t="s">
        <v>1</v>
      </c>
      <c r="F225" s="255" t="s">
        <v>1084</v>
      </c>
      <c r="G225" s="253"/>
      <c r="H225" s="256">
        <v>777</v>
      </c>
      <c r="I225" s="257"/>
      <c r="J225" s="253"/>
      <c r="K225" s="253"/>
      <c r="L225" s="258"/>
      <c r="M225" s="259"/>
      <c r="N225" s="260"/>
      <c r="O225" s="260"/>
      <c r="P225" s="260"/>
      <c r="Q225" s="260"/>
      <c r="R225" s="260"/>
      <c r="S225" s="260"/>
      <c r="T225" s="261"/>
      <c r="U225" s="13"/>
      <c r="V225" s="13"/>
      <c r="W225" s="13"/>
      <c r="X225" s="13"/>
      <c r="Y225" s="13"/>
      <c r="Z225" s="13"/>
      <c r="AA225" s="13"/>
      <c r="AB225" s="13"/>
      <c r="AC225" s="13"/>
      <c r="AD225" s="13"/>
      <c r="AE225" s="13"/>
      <c r="AT225" s="262" t="s">
        <v>446</v>
      </c>
      <c r="AU225" s="262" t="s">
        <v>85</v>
      </c>
      <c r="AV225" s="13" t="s">
        <v>85</v>
      </c>
      <c r="AW225" s="13" t="s">
        <v>32</v>
      </c>
      <c r="AX225" s="13" t="s">
        <v>83</v>
      </c>
      <c r="AY225" s="262" t="s">
        <v>342</v>
      </c>
    </row>
    <row r="226" s="2" customFormat="1" ht="16.5" customHeight="1">
      <c r="A226" s="39"/>
      <c r="B226" s="40"/>
      <c r="C226" s="227" t="s">
        <v>8</v>
      </c>
      <c r="D226" s="227" t="s">
        <v>343</v>
      </c>
      <c r="E226" s="228" t="s">
        <v>554</v>
      </c>
      <c r="F226" s="229" t="s">
        <v>555</v>
      </c>
      <c r="G226" s="230" t="s">
        <v>543</v>
      </c>
      <c r="H226" s="231">
        <v>38</v>
      </c>
      <c r="I226" s="232"/>
      <c r="J226" s="233">
        <f>ROUND(I226*H226,2)</f>
        <v>0</v>
      </c>
      <c r="K226" s="229" t="s">
        <v>443</v>
      </c>
      <c r="L226" s="45"/>
      <c r="M226" s="234" t="s">
        <v>1</v>
      </c>
      <c r="N226" s="235" t="s">
        <v>41</v>
      </c>
      <c r="O226" s="92"/>
      <c r="P226" s="236">
        <f>O226*H226</f>
        <v>0</v>
      </c>
      <c r="Q226" s="236">
        <v>0</v>
      </c>
      <c r="R226" s="236">
        <f>Q226*H226</f>
        <v>0</v>
      </c>
      <c r="S226" s="236">
        <v>0.040000000000000001</v>
      </c>
      <c r="T226" s="237">
        <f>S226*H226</f>
        <v>1.52</v>
      </c>
      <c r="U226" s="39"/>
      <c r="V226" s="39"/>
      <c r="W226" s="39"/>
      <c r="X226" s="39"/>
      <c r="Y226" s="39"/>
      <c r="Z226" s="39"/>
      <c r="AA226" s="39"/>
      <c r="AB226" s="39"/>
      <c r="AC226" s="39"/>
      <c r="AD226" s="39"/>
      <c r="AE226" s="39"/>
      <c r="AR226" s="238" t="s">
        <v>360</v>
      </c>
      <c r="AT226" s="238" t="s">
        <v>343</v>
      </c>
      <c r="AU226" s="238" t="s">
        <v>85</v>
      </c>
      <c r="AY226" s="18" t="s">
        <v>342</v>
      </c>
      <c r="BE226" s="239">
        <f>IF(N226="základní",J226,0)</f>
        <v>0</v>
      </c>
      <c r="BF226" s="239">
        <f>IF(N226="snížená",J226,0)</f>
        <v>0</v>
      </c>
      <c r="BG226" s="239">
        <f>IF(N226="zákl. přenesená",J226,0)</f>
        <v>0</v>
      </c>
      <c r="BH226" s="239">
        <f>IF(N226="sníž. přenesená",J226,0)</f>
        <v>0</v>
      </c>
      <c r="BI226" s="239">
        <f>IF(N226="nulová",J226,0)</f>
        <v>0</v>
      </c>
      <c r="BJ226" s="18" t="s">
        <v>83</v>
      </c>
      <c r="BK226" s="239">
        <f>ROUND(I226*H226,2)</f>
        <v>0</v>
      </c>
      <c r="BL226" s="18" t="s">
        <v>360</v>
      </c>
      <c r="BM226" s="238" t="s">
        <v>1085</v>
      </c>
    </row>
    <row r="227" s="2" customFormat="1">
      <c r="A227" s="39"/>
      <c r="B227" s="40"/>
      <c r="C227" s="41"/>
      <c r="D227" s="240" t="s">
        <v>349</v>
      </c>
      <c r="E227" s="41"/>
      <c r="F227" s="241" t="s">
        <v>557</v>
      </c>
      <c r="G227" s="41"/>
      <c r="H227" s="41"/>
      <c r="I227" s="242"/>
      <c r="J227" s="41"/>
      <c r="K227" s="41"/>
      <c r="L227" s="45"/>
      <c r="M227" s="243"/>
      <c r="N227" s="244"/>
      <c r="O227" s="92"/>
      <c r="P227" s="92"/>
      <c r="Q227" s="92"/>
      <c r="R227" s="92"/>
      <c r="S227" s="92"/>
      <c r="T227" s="93"/>
      <c r="U227" s="39"/>
      <c r="V227" s="39"/>
      <c r="W227" s="39"/>
      <c r="X227" s="39"/>
      <c r="Y227" s="39"/>
      <c r="Z227" s="39"/>
      <c r="AA227" s="39"/>
      <c r="AB227" s="39"/>
      <c r="AC227" s="39"/>
      <c r="AD227" s="39"/>
      <c r="AE227" s="39"/>
      <c r="AT227" s="18" t="s">
        <v>349</v>
      </c>
      <c r="AU227" s="18" t="s">
        <v>85</v>
      </c>
    </row>
    <row r="228" s="14" customFormat="1">
      <c r="A228" s="14"/>
      <c r="B228" s="263"/>
      <c r="C228" s="264"/>
      <c r="D228" s="240" t="s">
        <v>446</v>
      </c>
      <c r="E228" s="265" t="s">
        <v>1</v>
      </c>
      <c r="F228" s="266" t="s">
        <v>1086</v>
      </c>
      <c r="G228" s="264"/>
      <c r="H228" s="265" t="s">
        <v>1</v>
      </c>
      <c r="I228" s="267"/>
      <c r="J228" s="264"/>
      <c r="K228" s="264"/>
      <c r="L228" s="268"/>
      <c r="M228" s="269"/>
      <c r="N228" s="270"/>
      <c r="O228" s="270"/>
      <c r="P228" s="270"/>
      <c r="Q228" s="270"/>
      <c r="R228" s="270"/>
      <c r="S228" s="270"/>
      <c r="T228" s="271"/>
      <c r="U228" s="14"/>
      <c r="V228" s="14"/>
      <c r="W228" s="14"/>
      <c r="X228" s="14"/>
      <c r="Y228" s="14"/>
      <c r="Z228" s="14"/>
      <c r="AA228" s="14"/>
      <c r="AB228" s="14"/>
      <c r="AC228" s="14"/>
      <c r="AD228" s="14"/>
      <c r="AE228" s="14"/>
      <c r="AT228" s="272" t="s">
        <v>446</v>
      </c>
      <c r="AU228" s="272" t="s">
        <v>85</v>
      </c>
      <c r="AV228" s="14" t="s">
        <v>83</v>
      </c>
      <c r="AW228" s="14" t="s">
        <v>32</v>
      </c>
      <c r="AX228" s="14" t="s">
        <v>76</v>
      </c>
      <c r="AY228" s="272" t="s">
        <v>342</v>
      </c>
    </row>
    <row r="229" s="13" customFormat="1">
      <c r="A229" s="13"/>
      <c r="B229" s="252"/>
      <c r="C229" s="253"/>
      <c r="D229" s="240" t="s">
        <v>446</v>
      </c>
      <c r="E229" s="254" t="s">
        <v>1</v>
      </c>
      <c r="F229" s="255" t="s">
        <v>1087</v>
      </c>
      <c r="G229" s="253"/>
      <c r="H229" s="256">
        <v>38</v>
      </c>
      <c r="I229" s="257"/>
      <c r="J229" s="253"/>
      <c r="K229" s="253"/>
      <c r="L229" s="258"/>
      <c r="M229" s="259"/>
      <c r="N229" s="260"/>
      <c r="O229" s="260"/>
      <c r="P229" s="260"/>
      <c r="Q229" s="260"/>
      <c r="R229" s="260"/>
      <c r="S229" s="260"/>
      <c r="T229" s="261"/>
      <c r="U229" s="13"/>
      <c r="V229" s="13"/>
      <c r="W229" s="13"/>
      <c r="X229" s="13"/>
      <c r="Y229" s="13"/>
      <c r="Z229" s="13"/>
      <c r="AA229" s="13"/>
      <c r="AB229" s="13"/>
      <c r="AC229" s="13"/>
      <c r="AD229" s="13"/>
      <c r="AE229" s="13"/>
      <c r="AT229" s="262" t="s">
        <v>446</v>
      </c>
      <c r="AU229" s="262" t="s">
        <v>85</v>
      </c>
      <c r="AV229" s="13" t="s">
        <v>85</v>
      </c>
      <c r="AW229" s="13" t="s">
        <v>32</v>
      </c>
      <c r="AX229" s="13" t="s">
        <v>83</v>
      </c>
      <c r="AY229" s="262" t="s">
        <v>342</v>
      </c>
    </row>
    <row r="230" s="2" customFormat="1" ht="21.75" customHeight="1">
      <c r="A230" s="39"/>
      <c r="B230" s="40"/>
      <c r="C230" s="227" t="s">
        <v>419</v>
      </c>
      <c r="D230" s="227" t="s">
        <v>343</v>
      </c>
      <c r="E230" s="228" t="s">
        <v>560</v>
      </c>
      <c r="F230" s="229" t="s">
        <v>561</v>
      </c>
      <c r="G230" s="230" t="s">
        <v>562</v>
      </c>
      <c r="H230" s="231">
        <v>104</v>
      </c>
      <c r="I230" s="232"/>
      <c r="J230" s="233">
        <f>ROUND(I230*H230,2)</f>
        <v>0</v>
      </c>
      <c r="K230" s="229" t="s">
        <v>443</v>
      </c>
      <c r="L230" s="45"/>
      <c r="M230" s="234" t="s">
        <v>1</v>
      </c>
      <c r="N230" s="235" t="s">
        <v>41</v>
      </c>
      <c r="O230" s="92"/>
      <c r="P230" s="236">
        <f>O230*H230</f>
        <v>0</v>
      </c>
      <c r="Q230" s="236">
        <v>0.035400000000000001</v>
      </c>
      <c r="R230" s="236">
        <f>Q230*H230</f>
        <v>3.6816</v>
      </c>
      <c r="S230" s="236">
        <v>0</v>
      </c>
      <c r="T230" s="237">
        <f>S230*H230</f>
        <v>0</v>
      </c>
      <c r="U230" s="39"/>
      <c r="V230" s="39"/>
      <c r="W230" s="39"/>
      <c r="X230" s="39"/>
      <c r="Y230" s="39"/>
      <c r="Z230" s="39"/>
      <c r="AA230" s="39"/>
      <c r="AB230" s="39"/>
      <c r="AC230" s="39"/>
      <c r="AD230" s="39"/>
      <c r="AE230" s="39"/>
      <c r="AR230" s="238" t="s">
        <v>360</v>
      </c>
      <c r="AT230" s="238" t="s">
        <v>343</v>
      </c>
      <c r="AU230" s="238" t="s">
        <v>85</v>
      </c>
      <c r="AY230" s="18" t="s">
        <v>342</v>
      </c>
      <c r="BE230" s="239">
        <f>IF(N230="základní",J230,0)</f>
        <v>0</v>
      </c>
      <c r="BF230" s="239">
        <f>IF(N230="snížená",J230,0)</f>
        <v>0</v>
      </c>
      <c r="BG230" s="239">
        <f>IF(N230="zákl. přenesená",J230,0)</f>
        <v>0</v>
      </c>
      <c r="BH230" s="239">
        <f>IF(N230="sníž. přenesená",J230,0)</f>
        <v>0</v>
      </c>
      <c r="BI230" s="239">
        <f>IF(N230="nulová",J230,0)</f>
        <v>0</v>
      </c>
      <c r="BJ230" s="18" t="s">
        <v>83</v>
      </c>
      <c r="BK230" s="239">
        <f>ROUND(I230*H230,2)</f>
        <v>0</v>
      </c>
      <c r="BL230" s="18" t="s">
        <v>360</v>
      </c>
      <c r="BM230" s="238" t="s">
        <v>1088</v>
      </c>
    </row>
    <row r="231" s="2" customFormat="1">
      <c r="A231" s="39"/>
      <c r="B231" s="40"/>
      <c r="C231" s="41"/>
      <c r="D231" s="240" t="s">
        <v>349</v>
      </c>
      <c r="E231" s="41"/>
      <c r="F231" s="241" t="s">
        <v>564</v>
      </c>
      <c r="G231" s="41"/>
      <c r="H231" s="41"/>
      <c r="I231" s="242"/>
      <c r="J231" s="41"/>
      <c r="K231" s="41"/>
      <c r="L231" s="45"/>
      <c r="M231" s="243"/>
      <c r="N231" s="244"/>
      <c r="O231" s="92"/>
      <c r="P231" s="92"/>
      <c r="Q231" s="92"/>
      <c r="R231" s="92"/>
      <c r="S231" s="92"/>
      <c r="T231" s="93"/>
      <c r="U231" s="39"/>
      <c r="V231" s="39"/>
      <c r="W231" s="39"/>
      <c r="X231" s="39"/>
      <c r="Y231" s="39"/>
      <c r="Z231" s="39"/>
      <c r="AA231" s="39"/>
      <c r="AB231" s="39"/>
      <c r="AC231" s="39"/>
      <c r="AD231" s="39"/>
      <c r="AE231" s="39"/>
      <c r="AT231" s="18" t="s">
        <v>349</v>
      </c>
      <c r="AU231" s="18" t="s">
        <v>85</v>
      </c>
    </row>
    <row r="232" s="13" customFormat="1">
      <c r="A232" s="13"/>
      <c r="B232" s="252"/>
      <c r="C232" s="253"/>
      <c r="D232" s="240" t="s">
        <v>446</v>
      </c>
      <c r="E232" s="254" t="s">
        <v>1</v>
      </c>
      <c r="F232" s="255" t="s">
        <v>1089</v>
      </c>
      <c r="G232" s="253"/>
      <c r="H232" s="256">
        <v>104</v>
      </c>
      <c r="I232" s="257"/>
      <c r="J232" s="253"/>
      <c r="K232" s="253"/>
      <c r="L232" s="258"/>
      <c r="M232" s="259"/>
      <c r="N232" s="260"/>
      <c r="O232" s="260"/>
      <c r="P232" s="260"/>
      <c r="Q232" s="260"/>
      <c r="R232" s="260"/>
      <c r="S232" s="260"/>
      <c r="T232" s="261"/>
      <c r="U232" s="13"/>
      <c r="V232" s="13"/>
      <c r="W232" s="13"/>
      <c r="X232" s="13"/>
      <c r="Y232" s="13"/>
      <c r="Z232" s="13"/>
      <c r="AA232" s="13"/>
      <c r="AB232" s="13"/>
      <c r="AC232" s="13"/>
      <c r="AD232" s="13"/>
      <c r="AE232" s="13"/>
      <c r="AT232" s="262" t="s">
        <v>446</v>
      </c>
      <c r="AU232" s="262" t="s">
        <v>85</v>
      </c>
      <c r="AV232" s="13" t="s">
        <v>85</v>
      </c>
      <c r="AW232" s="13" t="s">
        <v>32</v>
      </c>
      <c r="AX232" s="13" t="s">
        <v>83</v>
      </c>
      <c r="AY232" s="262" t="s">
        <v>342</v>
      </c>
    </row>
    <row r="233" s="2" customFormat="1" ht="16.5" customHeight="1">
      <c r="A233" s="39"/>
      <c r="B233" s="40"/>
      <c r="C233" s="227" t="s">
        <v>423</v>
      </c>
      <c r="D233" s="227" t="s">
        <v>343</v>
      </c>
      <c r="E233" s="228" t="s">
        <v>566</v>
      </c>
      <c r="F233" s="229" t="s">
        <v>567</v>
      </c>
      <c r="G233" s="230" t="s">
        <v>562</v>
      </c>
      <c r="H233" s="231">
        <v>118.807</v>
      </c>
      <c r="I233" s="232"/>
      <c r="J233" s="233">
        <f>ROUND(I233*H233,2)</f>
        <v>0</v>
      </c>
      <c r="K233" s="229" t="s">
        <v>443</v>
      </c>
      <c r="L233" s="45"/>
      <c r="M233" s="234" t="s">
        <v>1</v>
      </c>
      <c r="N233" s="235" t="s">
        <v>41</v>
      </c>
      <c r="O233" s="92"/>
      <c r="P233" s="236">
        <f>O233*H233</f>
        <v>0</v>
      </c>
      <c r="Q233" s="236">
        <v>0</v>
      </c>
      <c r="R233" s="236">
        <f>Q233*H233</f>
        <v>0</v>
      </c>
      <c r="S233" s="236">
        <v>0</v>
      </c>
      <c r="T233" s="237">
        <f>S233*H233</f>
        <v>0</v>
      </c>
      <c r="U233" s="39"/>
      <c r="V233" s="39"/>
      <c r="W233" s="39"/>
      <c r="X233" s="39"/>
      <c r="Y233" s="39"/>
      <c r="Z233" s="39"/>
      <c r="AA233" s="39"/>
      <c r="AB233" s="39"/>
      <c r="AC233" s="39"/>
      <c r="AD233" s="39"/>
      <c r="AE233" s="39"/>
      <c r="AR233" s="238" t="s">
        <v>360</v>
      </c>
      <c r="AT233" s="238" t="s">
        <v>343</v>
      </c>
      <c r="AU233" s="238" t="s">
        <v>85</v>
      </c>
      <c r="AY233" s="18" t="s">
        <v>342</v>
      </c>
      <c r="BE233" s="239">
        <f>IF(N233="základní",J233,0)</f>
        <v>0</v>
      </c>
      <c r="BF233" s="239">
        <f>IF(N233="snížená",J233,0)</f>
        <v>0</v>
      </c>
      <c r="BG233" s="239">
        <f>IF(N233="zákl. přenesená",J233,0)</f>
        <v>0</v>
      </c>
      <c r="BH233" s="239">
        <f>IF(N233="sníž. přenesená",J233,0)</f>
        <v>0</v>
      </c>
      <c r="BI233" s="239">
        <f>IF(N233="nulová",J233,0)</f>
        <v>0</v>
      </c>
      <c r="BJ233" s="18" t="s">
        <v>83</v>
      </c>
      <c r="BK233" s="239">
        <f>ROUND(I233*H233,2)</f>
        <v>0</v>
      </c>
      <c r="BL233" s="18" t="s">
        <v>360</v>
      </c>
      <c r="BM233" s="238" t="s">
        <v>1090</v>
      </c>
    </row>
    <row r="234" s="2" customFormat="1">
      <c r="A234" s="39"/>
      <c r="B234" s="40"/>
      <c r="C234" s="41"/>
      <c r="D234" s="240" t="s">
        <v>349</v>
      </c>
      <c r="E234" s="41"/>
      <c r="F234" s="241" t="s">
        <v>569</v>
      </c>
      <c r="G234" s="41"/>
      <c r="H234" s="41"/>
      <c r="I234" s="242"/>
      <c r="J234" s="41"/>
      <c r="K234" s="41"/>
      <c r="L234" s="45"/>
      <c r="M234" s="243"/>
      <c r="N234" s="244"/>
      <c r="O234" s="92"/>
      <c r="P234" s="92"/>
      <c r="Q234" s="92"/>
      <c r="R234" s="92"/>
      <c r="S234" s="92"/>
      <c r="T234" s="93"/>
      <c r="U234" s="39"/>
      <c r="V234" s="39"/>
      <c r="W234" s="39"/>
      <c r="X234" s="39"/>
      <c r="Y234" s="39"/>
      <c r="Z234" s="39"/>
      <c r="AA234" s="39"/>
      <c r="AB234" s="39"/>
      <c r="AC234" s="39"/>
      <c r="AD234" s="39"/>
      <c r="AE234" s="39"/>
      <c r="AT234" s="18" t="s">
        <v>349</v>
      </c>
      <c r="AU234" s="18" t="s">
        <v>85</v>
      </c>
    </row>
    <row r="235" s="13" customFormat="1">
      <c r="A235" s="13"/>
      <c r="B235" s="252"/>
      <c r="C235" s="253"/>
      <c r="D235" s="240" t="s">
        <v>446</v>
      </c>
      <c r="E235" s="254" t="s">
        <v>1</v>
      </c>
      <c r="F235" s="255" t="s">
        <v>1091</v>
      </c>
      <c r="G235" s="253"/>
      <c r="H235" s="256">
        <v>118.807</v>
      </c>
      <c r="I235" s="257"/>
      <c r="J235" s="253"/>
      <c r="K235" s="253"/>
      <c r="L235" s="258"/>
      <c r="M235" s="259"/>
      <c r="N235" s="260"/>
      <c r="O235" s="260"/>
      <c r="P235" s="260"/>
      <c r="Q235" s="260"/>
      <c r="R235" s="260"/>
      <c r="S235" s="260"/>
      <c r="T235" s="261"/>
      <c r="U235" s="13"/>
      <c r="V235" s="13"/>
      <c r="W235" s="13"/>
      <c r="X235" s="13"/>
      <c r="Y235" s="13"/>
      <c r="Z235" s="13"/>
      <c r="AA235" s="13"/>
      <c r="AB235" s="13"/>
      <c r="AC235" s="13"/>
      <c r="AD235" s="13"/>
      <c r="AE235" s="13"/>
      <c r="AT235" s="262" t="s">
        <v>446</v>
      </c>
      <c r="AU235" s="262" t="s">
        <v>85</v>
      </c>
      <c r="AV235" s="13" t="s">
        <v>85</v>
      </c>
      <c r="AW235" s="13" t="s">
        <v>32</v>
      </c>
      <c r="AX235" s="13" t="s">
        <v>83</v>
      </c>
      <c r="AY235" s="262" t="s">
        <v>342</v>
      </c>
    </row>
    <row r="236" s="2" customFormat="1" ht="16.5" customHeight="1">
      <c r="A236" s="39"/>
      <c r="B236" s="40"/>
      <c r="C236" s="227" t="s">
        <v>428</v>
      </c>
      <c r="D236" s="227" t="s">
        <v>343</v>
      </c>
      <c r="E236" s="228" t="s">
        <v>1092</v>
      </c>
      <c r="F236" s="229" t="s">
        <v>1093</v>
      </c>
      <c r="G236" s="230" t="s">
        <v>473</v>
      </c>
      <c r="H236" s="231">
        <v>221</v>
      </c>
      <c r="I236" s="232"/>
      <c r="J236" s="233">
        <f>ROUND(I236*H236,2)</f>
        <v>0</v>
      </c>
      <c r="K236" s="229" t="s">
        <v>443</v>
      </c>
      <c r="L236" s="45"/>
      <c r="M236" s="234" t="s">
        <v>1</v>
      </c>
      <c r="N236" s="235" t="s">
        <v>41</v>
      </c>
      <c r="O236" s="92"/>
      <c r="P236" s="236">
        <f>O236*H236</f>
        <v>0</v>
      </c>
      <c r="Q236" s="236">
        <v>0</v>
      </c>
      <c r="R236" s="236">
        <f>Q236*H236</f>
        <v>0</v>
      </c>
      <c r="S236" s="236">
        <v>0</v>
      </c>
      <c r="T236" s="237">
        <f>S236*H236</f>
        <v>0</v>
      </c>
      <c r="U236" s="39"/>
      <c r="V236" s="39"/>
      <c r="W236" s="39"/>
      <c r="X236" s="39"/>
      <c r="Y236" s="39"/>
      <c r="Z236" s="39"/>
      <c r="AA236" s="39"/>
      <c r="AB236" s="39"/>
      <c r="AC236" s="39"/>
      <c r="AD236" s="39"/>
      <c r="AE236" s="39"/>
      <c r="AR236" s="238" t="s">
        <v>360</v>
      </c>
      <c r="AT236" s="238" t="s">
        <v>343</v>
      </c>
      <c r="AU236" s="238" t="s">
        <v>85</v>
      </c>
      <c r="AY236" s="18" t="s">
        <v>342</v>
      </c>
      <c r="BE236" s="239">
        <f>IF(N236="základní",J236,0)</f>
        <v>0</v>
      </c>
      <c r="BF236" s="239">
        <f>IF(N236="snížená",J236,0)</f>
        <v>0</v>
      </c>
      <c r="BG236" s="239">
        <f>IF(N236="zákl. přenesená",J236,0)</f>
        <v>0</v>
      </c>
      <c r="BH236" s="239">
        <f>IF(N236="sníž. přenesená",J236,0)</f>
        <v>0</v>
      </c>
      <c r="BI236" s="239">
        <f>IF(N236="nulová",J236,0)</f>
        <v>0</v>
      </c>
      <c r="BJ236" s="18" t="s">
        <v>83</v>
      </c>
      <c r="BK236" s="239">
        <f>ROUND(I236*H236,2)</f>
        <v>0</v>
      </c>
      <c r="BL236" s="18" t="s">
        <v>360</v>
      </c>
      <c r="BM236" s="238" t="s">
        <v>1094</v>
      </c>
    </row>
    <row r="237" s="2" customFormat="1">
      <c r="A237" s="39"/>
      <c r="B237" s="40"/>
      <c r="C237" s="41"/>
      <c r="D237" s="240" t="s">
        <v>349</v>
      </c>
      <c r="E237" s="41"/>
      <c r="F237" s="241" t="s">
        <v>1095</v>
      </c>
      <c r="G237" s="41"/>
      <c r="H237" s="41"/>
      <c r="I237" s="242"/>
      <c r="J237" s="41"/>
      <c r="K237" s="41"/>
      <c r="L237" s="45"/>
      <c r="M237" s="243"/>
      <c r="N237" s="244"/>
      <c r="O237" s="92"/>
      <c r="P237" s="92"/>
      <c r="Q237" s="92"/>
      <c r="R237" s="92"/>
      <c r="S237" s="92"/>
      <c r="T237" s="93"/>
      <c r="U237" s="39"/>
      <c r="V237" s="39"/>
      <c r="W237" s="39"/>
      <c r="X237" s="39"/>
      <c r="Y237" s="39"/>
      <c r="Z237" s="39"/>
      <c r="AA237" s="39"/>
      <c r="AB237" s="39"/>
      <c r="AC237" s="39"/>
      <c r="AD237" s="39"/>
      <c r="AE237" s="39"/>
      <c r="AT237" s="18" t="s">
        <v>349</v>
      </c>
      <c r="AU237" s="18" t="s">
        <v>85</v>
      </c>
    </row>
    <row r="238" s="13" customFormat="1">
      <c r="A238" s="13"/>
      <c r="B238" s="252"/>
      <c r="C238" s="253"/>
      <c r="D238" s="240" t="s">
        <v>446</v>
      </c>
      <c r="E238" s="254" t="s">
        <v>1</v>
      </c>
      <c r="F238" s="255" t="s">
        <v>1096</v>
      </c>
      <c r="G238" s="253"/>
      <c r="H238" s="256">
        <v>221</v>
      </c>
      <c r="I238" s="257"/>
      <c r="J238" s="253"/>
      <c r="K238" s="253"/>
      <c r="L238" s="258"/>
      <c r="M238" s="259"/>
      <c r="N238" s="260"/>
      <c r="O238" s="260"/>
      <c r="P238" s="260"/>
      <c r="Q238" s="260"/>
      <c r="R238" s="260"/>
      <c r="S238" s="260"/>
      <c r="T238" s="261"/>
      <c r="U238" s="13"/>
      <c r="V238" s="13"/>
      <c r="W238" s="13"/>
      <c r="X238" s="13"/>
      <c r="Y238" s="13"/>
      <c r="Z238" s="13"/>
      <c r="AA238" s="13"/>
      <c r="AB238" s="13"/>
      <c r="AC238" s="13"/>
      <c r="AD238" s="13"/>
      <c r="AE238" s="13"/>
      <c r="AT238" s="262" t="s">
        <v>446</v>
      </c>
      <c r="AU238" s="262" t="s">
        <v>85</v>
      </c>
      <c r="AV238" s="13" t="s">
        <v>85</v>
      </c>
      <c r="AW238" s="13" t="s">
        <v>32</v>
      </c>
      <c r="AX238" s="13" t="s">
        <v>83</v>
      </c>
      <c r="AY238" s="262" t="s">
        <v>342</v>
      </c>
    </row>
    <row r="239" s="2" customFormat="1" ht="24.15" customHeight="1">
      <c r="A239" s="39"/>
      <c r="B239" s="40"/>
      <c r="C239" s="227" t="s">
        <v>606</v>
      </c>
      <c r="D239" s="227" t="s">
        <v>343</v>
      </c>
      <c r="E239" s="228" t="s">
        <v>1097</v>
      </c>
      <c r="F239" s="229" t="s">
        <v>1098</v>
      </c>
      <c r="G239" s="230" t="s">
        <v>562</v>
      </c>
      <c r="H239" s="231">
        <v>1188.0699999999999</v>
      </c>
      <c r="I239" s="232"/>
      <c r="J239" s="233">
        <f>ROUND(I239*H239,2)</f>
        <v>0</v>
      </c>
      <c r="K239" s="229" t="s">
        <v>443</v>
      </c>
      <c r="L239" s="45"/>
      <c r="M239" s="234" t="s">
        <v>1</v>
      </c>
      <c r="N239" s="235" t="s">
        <v>41</v>
      </c>
      <c r="O239" s="92"/>
      <c r="P239" s="236">
        <f>O239*H239</f>
        <v>0</v>
      </c>
      <c r="Q239" s="236">
        <v>0</v>
      </c>
      <c r="R239" s="236">
        <f>Q239*H239</f>
        <v>0</v>
      </c>
      <c r="S239" s="236">
        <v>0</v>
      </c>
      <c r="T239" s="237">
        <f>S239*H239</f>
        <v>0</v>
      </c>
      <c r="U239" s="39"/>
      <c r="V239" s="39"/>
      <c r="W239" s="39"/>
      <c r="X239" s="39"/>
      <c r="Y239" s="39"/>
      <c r="Z239" s="39"/>
      <c r="AA239" s="39"/>
      <c r="AB239" s="39"/>
      <c r="AC239" s="39"/>
      <c r="AD239" s="39"/>
      <c r="AE239" s="39"/>
      <c r="AR239" s="238" t="s">
        <v>360</v>
      </c>
      <c r="AT239" s="238" t="s">
        <v>343</v>
      </c>
      <c r="AU239" s="238" t="s">
        <v>85</v>
      </c>
      <c r="AY239" s="18" t="s">
        <v>342</v>
      </c>
      <c r="BE239" s="239">
        <f>IF(N239="základní",J239,0)</f>
        <v>0</v>
      </c>
      <c r="BF239" s="239">
        <f>IF(N239="snížená",J239,0)</f>
        <v>0</v>
      </c>
      <c r="BG239" s="239">
        <f>IF(N239="zákl. přenesená",J239,0)</f>
        <v>0</v>
      </c>
      <c r="BH239" s="239">
        <f>IF(N239="sníž. přenesená",J239,0)</f>
        <v>0</v>
      </c>
      <c r="BI239" s="239">
        <f>IF(N239="nulová",J239,0)</f>
        <v>0</v>
      </c>
      <c r="BJ239" s="18" t="s">
        <v>83</v>
      </c>
      <c r="BK239" s="239">
        <f>ROUND(I239*H239,2)</f>
        <v>0</v>
      </c>
      <c r="BL239" s="18" t="s">
        <v>360</v>
      </c>
      <c r="BM239" s="238" t="s">
        <v>1099</v>
      </c>
    </row>
    <row r="240" s="2" customFormat="1">
      <c r="A240" s="39"/>
      <c r="B240" s="40"/>
      <c r="C240" s="41"/>
      <c r="D240" s="240" t="s">
        <v>349</v>
      </c>
      <c r="E240" s="41"/>
      <c r="F240" s="241" t="s">
        <v>1100</v>
      </c>
      <c r="G240" s="41"/>
      <c r="H240" s="41"/>
      <c r="I240" s="242"/>
      <c r="J240" s="41"/>
      <c r="K240" s="41"/>
      <c r="L240" s="45"/>
      <c r="M240" s="243"/>
      <c r="N240" s="244"/>
      <c r="O240" s="92"/>
      <c r="P240" s="92"/>
      <c r="Q240" s="92"/>
      <c r="R240" s="92"/>
      <c r="S240" s="92"/>
      <c r="T240" s="93"/>
      <c r="U240" s="39"/>
      <c r="V240" s="39"/>
      <c r="W240" s="39"/>
      <c r="X240" s="39"/>
      <c r="Y240" s="39"/>
      <c r="Z240" s="39"/>
      <c r="AA240" s="39"/>
      <c r="AB240" s="39"/>
      <c r="AC240" s="39"/>
      <c r="AD240" s="39"/>
      <c r="AE240" s="39"/>
      <c r="AT240" s="18" t="s">
        <v>349</v>
      </c>
      <c r="AU240" s="18" t="s">
        <v>85</v>
      </c>
    </row>
    <row r="241" s="14" customFormat="1">
      <c r="A241" s="14"/>
      <c r="B241" s="263"/>
      <c r="C241" s="264"/>
      <c r="D241" s="240" t="s">
        <v>446</v>
      </c>
      <c r="E241" s="265" t="s">
        <v>1</v>
      </c>
      <c r="F241" s="266" t="s">
        <v>1101</v>
      </c>
      <c r="G241" s="264"/>
      <c r="H241" s="265" t="s">
        <v>1</v>
      </c>
      <c r="I241" s="267"/>
      <c r="J241" s="264"/>
      <c r="K241" s="264"/>
      <c r="L241" s="268"/>
      <c r="M241" s="269"/>
      <c r="N241" s="270"/>
      <c r="O241" s="270"/>
      <c r="P241" s="270"/>
      <c r="Q241" s="270"/>
      <c r="R241" s="270"/>
      <c r="S241" s="270"/>
      <c r="T241" s="271"/>
      <c r="U241" s="14"/>
      <c r="V241" s="14"/>
      <c r="W241" s="14"/>
      <c r="X241" s="14"/>
      <c r="Y241" s="14"/>
      <c r="Z241" s="14"/>
      <c r="AA241" s="14"/>
      <c r="AB241" s="14"/>
      <c r="AC241" s="14"/>
      <c r="AD241" s="14"/>
      <c r="AE241" s="14"/>
      <c r="AT241" s="272" t="s">
        <v>446</v>
      </c>
      <c r="AU241" s="272" t="s">
        <v>85</v>
      </c>
      <c r="AV241" s="14" t="s">
        <v>83</v>
      </c>
      <c r="AW241" s="14" t="s">
        <v>32</v>
      </c>
      <c r="AX241" s="14" t="s">
        <v>76</v>
      </c>
      <c r="AY241" s="272" t="s">
        <v>342</v>
      </c>
    </row>
    <row r="242" s="13" customFormat="1">
      <c r="A242" s="13"/>
      <c r="B242" s="252"/>
      <c r="C242" s="253"/>
      <c r="D242" s="240" t="s">
        <v>446</v>
      </c>
      <c r="E242" s="254" t="s">
        <v>1</v>
      </c>
      <c r="F242" s="255" t="s">
        <v>1102</v>
      </c>
      <c r="G242" s="253"/>
      <c r="H242" s="256">
        <v>200.19999999999999</v>
      </c>
      <c r="I242" s="257"/>
      <c r="J242" s="253"/>
      <c r="K242" s="253"/>
      <c r="L242" s="258"/>
      <c r="M242" s="259"/>
      <c r="N242" s="260"/>
      <c r="O242" s="260"/>
      <c r="P242" s="260"/>
      <c r="Q242" s="260"/>
      <c r="R242" s="260"/>
      <c r="S242" s="260"/>
      <c r="T242" s="261"/>
      <c r="U242" s="13"/>
      <c r="V242" s="13"/>
      <c r="W242" s="13"/>
      <c r="X242" s="13"/>
      <c r="Y242" s="13"/>
      <c r="Z242" s="13"/>
      <c r="AA242" s="13"/>
      <c r="AB242" s="13"/>
      <c r="AC242" s="13"/>
      <c r="AD242" s="13"/>
      <c r="AE242" s="13"/>
      <c r="AT242" s="262" t="s">
        <v>446</v>
      </c>
      <c r="AU242" s="262" t="s">
        <v>85</v>
      </c>
      <c r="AV242" s="13" t="s">
        <v>85</v>
      </c>
      <c r="AW242" s="13" t="s">
        <v>32</v>
      </c>
      <c r="AX242" s="13" t="s">
        <v>76</v>
      </c>
      <c r="AY242" s="262" t="s">
        <v>342</v>
      </c>
    </row>
    <row r="243" s="13" customFormat="1">
      <c r="A243" s="13"/>
      <c r="B243" s="252"/>
      <c r="C243" s="253"/>
      <c r="D243" s="240" t="s">
        <v>446</v>
      </c>
      <c r="E243" s="254" t="s">
        <v>1</v>
      </c>
      <c r="F243" s="255" t="s">
        <v>1103</v>
      </c>
      <c r="G243" s="253"/>
      <c r="H243" s="256">
        <v>138</v>
      </c>
      <c r="I243" s="257"/>
      <c r="J243" s="253"/>
      <c r="K243" s="253"/>
      <c r="L243" s="258"/>
      <c r="M243" s="259"/>
      <c r="N243" s="260"/>
      <c r="O243" s="260"/>
      <c r="P243" s="260"/>
      <c r="Q243" s="260"/>
      <c r="R243" s="260"/>
      <c r="S243" s="260"/>
      <c r="T243" s="261"/>
      <c r="U243" s="13"/>
      <c r="V243" s="13"/>
      <c r="W243" s="13"/>
      <c r="X243" s="13"/>
      <c r="Y243" s="13"/>
      <c r="Z243" s="13"/>
      <c r="AA243" s="13"/>
      <c r="AB243" s="13"/>
      <c r="AC243" s="13"/>
      <c r="AD243" s="13"/>
      <c r="AE243" s="13"/>
      <c r="AT243" s="262" t="s">
        <v>446</v>
      </c>
      <c r="AU243" s="262" t="s">
        <v>85</v>
      </c>
      <c r="AV243" s="13" t="s">
        <v>85</v>
      </c>
      <c r="AW243" s="13" t="s">
        <v>32</v>
      </c>
      <c r="AX243" s="13" t="s">
        <v>76</v>
      </c>
      <c r="AY243" s="262" t="s">
        <v>342</v>
      </c>
    </row>
    <row r="244" s="14" customFormat="1">
      <c r="A244" s="14"/>
      <c r="B244" s="263"/>
      <c r="C244" s="264"/>
      <c r="D244" s="240" t="s">
        <v>446</v>
      </c>
      <c r="E244" s="265" t="s">
        <v>1</v>
      </c>
      <c r="F244" s="266" t="s">
        <v>1104</v>
      </c>
      <c r="G244" s="264"/>
      <c r="H244" s="265" t="s">
        <v>1</v>
      </c>
      <c r="I244" s="267"/>
      <c r="J244" s="264"/>
      <c r="K244" s="264"/>
      <c r="L244" s="268"/>
      <c r="M244" s="269"/>
      <c r="N244" s="270"/>
      <c r="O244" s="270"/>
      <c r="P244" s="270"/>
      <c r="Q244" s="270"/>
      <c r="R244" s="270"/>
      <c r="S244" s="270"/>
      <c r="T244" s="271"/>
      <c r="U244" s="14"/>
      <c r="V244" s="14"/>
      <c r="W244" s="14"/>
      <c r="X244" s="14"/>
      <c r="Y244" s="14"/>
      <c r="Z244" s="14"/>
      <c r="AA244" s="14"/>
      <c r="AB244" s="14"/>
      <c r="AC244" s="14"/>
      <c r="AD244" s="14"/>
      <c r="AE244" s="14"/>
      <c r="AT244" s="272" t="s">
        <v>446</v>
      </c>
      <c r="AU244" s="272" t="s">
        <v>85</v>
      </c>
      <c r="AV244" s="14" t="s">
        <v>83</v>
      </c>
      <c r="AW244" s="14" t="s">
        <v>32</v>
      </c>
      <c r="AX244" s="14" t="s">
        <v>76</v>
      </c>
      <c r="AY244" s="272" t="s">
        <v>342</v>
      </c>
    </row>
    <row r="245" s="13" customFormat="1">
      <c r="A245" s="13"/>
      <c r="B245" s="252"/>
      <c r="C245" s="253"/>
      <c r="D245" s="240" t="s">
        <v>446</v>
      </c>
      <c r="E245" s="254" t="s">
        <v>1</v>
      </c>
      <c r="F245" s="255" t="s">
        <v>1105</v>
      </c>
      <c r="G245" s="253"/>
      <c r="H245" s="256">
        <v>47.18</v>
      </c>
      <c r="I245" s="257"/>
      <c r="J245" s="253"/>
      <c r="K245" s="253"/>
      <c r="L245" s="258"/>
      <c r="M245" s="259"/>
      <c r="N245" s="260"/>
      <c r="O245" s="260"/>
      <c r="P245" s="260"/>
      <c r="Q245" s="260"/>
      <c r="R245" s="260"/>
      <c r="S245" s="260"/>
      <c r="T245" s="261"/>
      <c r="U245" s="13"/>
      <c r="V245" s="13"/>
      <c r="W245" s="13"/>
      <c r="X245" s="13"/>
      <c r="Y245" s="13"/>
      <c r="Z245" s="13"/>
      <c r="AA245" s="13"/>
      <c r="AB245" s="13"/>
      <c r="AC245" s="13"/>
      <c r="AD245" s="13"/>
      <c r="AE245" s="13"/>
      <c r="AT245" s="262" t="s">
        <v>446</v>
      </c>
      <c r="AU245" s="262" t="s">
        <v>85</v>
      </c>
      <c r="AV245" s="13" t="s">
        <v>85</v>
      </c>
      <c r="AW245" s="13" t="s">
        <v>32</v>
      </c>
      <c r="AX245" s="13" t="s">
        <v>76</v>
      </c>
      <c r="AY245" s="262" t="s">
        <v>342</v>
      </c>
    </row>
    <row r="246" s="15" customFormat="1">
      <c r="A246" s="15"/>
      <c r="B246" s="273"/>
      <c r="C246" s="274"/>
      <c r="D246" s="240" t="s">
        <v>446</v>
      </c>
      <c r="E246" s="275" t="s">
        <v>1</v>
      </c>
      <c r="F246" s="276" t="s">
        <v>492</v>
      </c>
      <c r="G246" s="274"/>
      <c r="H246" s="277">
        <v>385.38</v>
      </c>
      <c r="I246" s="278"/>
      <c r="J246" s="274"/>
      <c r="K246" s="274"/>
      <c r="L246" s="279"/>
      <c r="M246" s="280"/>
      <c r="N246" s="281"/>
      <c r="O246" s="281"/>
      <c r="P246" s="281"/>
      <c r="Q246" s="281"/>
      <c r="R246" s="281"/>
      <c r="S246" s="281"/>
      <c r="T246" s="282"/>
      <c r="U246" s="15"/>
      <c r="V246" s="15"/>
      <c r="W246" s="15"/>
      <c r="X246" s="15"/>
      <c r="Y246" s="15"/>
      <c r="Z246" s="15"/>
      <c r="AA246" s="15"/>
      <c r="AB246" s="15"/>
      <c r="AC246" s="15"/>
      <c r="AD246" s="15"/>
      <c r="AE246" s="15"/>
      <c r="AT246" s="283" t="s">
        <v>446</v>
      </c>
      <c r="AU246" s="283" t="s">
        <v>85</v>
      </c>
      <c r="AV246" s="15" t="s">
        <v>92</v>
      </c>
      <c r="AW246" s="15" t="s">
        <v>32</v>
      </c>
      <c r="AX246" s="15" t="s">
        <v>76</v>
      </c>
      <c r="AY246" s="283" t="s">
        <v>342</v>
      </c>
    </row>
    <row r="247" s="14" customFormat="1">
      <c r="A247" s="14"/>
      <c r="B247" s="263"/>
      <c r="C247" s="264"/>
      <c r="D247" s="240" t="s">
        <v>446</v>
      </c>
      <c r="E247" s="265" t="s">
        <v>1</v>
      </c>
      <c r="F247" s="266" t="s">
        <v>584</v>
      </c>
      <c r="G247" s="264"/>
      <c r="H247" s="265" t="s">
        <v>1</v>
      </c>
      <c r="I247" s="267"/>
      <c r="J247" s="264"/>
      <c r="K247" s="264"/>
      <c r="L247" s="268"/>
      <c r="M247" s="269"/>
      <c r="N247" s="270"/>
      <c r="O247" s="270"/>
      <c r="P247" s="270"/>
      <c r="Q247" s="270"/>
      <c r="R247" s="270"/>
      <c r="S247" s="270"/>
      <c r="T247" s="271"/>
      <c r="U247" s="14"/>
      <c r="V247" s="14"/>
      <c r="W247" s="14"/>
      <c r="X247" s="14"/>
      <c r="Y247" s="14"/>
      <c r="Z247" s="14"/>
      <c r="AA247" s="14"/>
      <c r="AB247" s="14"/>
      <c r="AC247" s="14"/>
      <c r="AD247" s="14"/>
      <c r="AE247" s="14"/>
      <c r="AT247" s="272" t="s">
        <v>446</v>
      </c>
      <c r="AU247" s="272" t="s">
        <v>85</v>
      </c>
      <c r="AV247" s="14" t="s">
        <v>83</v>
      </c>
      <c r="AW247" s="14" t="s">
        <v>32</v>
      </c>
      <c r="AX247" s="14" t="s">
        <v>76</v>
      </c>
      <c r="AY247" s="272" t="s">
        <v>342</v>
      </c>
    </row>
    <row r="248" s="13" customFormat="1">
      <c r="A248" s="13"/>
      <c r="B248" s="252"/>
      <c r="C248" s="253"/>
      <c r="D248" s="240" t="s">
        <v>446</v>
      </c>
      <c r="E248" s="254" t="s">
        <v>1</v>
      </c>
      <c r="F248" s="255" t="s">
        <v>1106</v>
      </c>
      <c r="G248" s="253"/>
      <c r="H248" s="256">
        <v>150</v>
      </c>
      <c r="I248" s="257"/>
      <c r="J248" s="253"/>
      <c r="K248" s="253"/>
      <c r="L248" s="258"/>
      <c r="M248" s="259"/>
      <c r="N248" s="260"/>
      <c r="O248" s="260"/>
      <c r="P248" s="260"/>
      <c r="Q248" s="260"/>
      <c r="R248" s="260"/>
      <c r="S248" s="260"/>
      <c r="T248" s="261"/>
      <c r="U248" s="13"/>
      <c r="V248" s="13"/>
      <c r="W248" s="13"/>
      <c r="X248" s="13"/>
      <c r="Y248" s="13"/>
      <c r="Z248" s="13"/>
      <c r="AA248" s="13"/>
      <c r="AB248" s="13"/>
      <c r="AC248" s="13"/>
      <c r="AD248" s="13"/>
      <c r="AE248" s="13"/>
      <c r="AT248" s="262" t="s">
        <v>446</v>
      </c>
      <c r="AU248" s="262" t="s">
        <v>85</v>
      </c>
      <c r="AV248" s="13" t="s">
        <v>85</v>
      </c>
      <c r="AW248" s="13" t="s">
        <v>32</v>
      </c>
      <c r="AX248" s="13" t="s">
        <v>76</v>
      </c>
      <c r="AY248" s="262" t="s">
        <v>342</v>
      </c>
    </row>
    <row r="249" s="13" customFormat="1">
      <c r="A249" s="13"/>
      <c r="B249" s="252"/>
      <c r="C249" s="253"/>
      <c r="D249" s="240" t="s">
        <v>446</v>
      </c>
      <c r="E249" s="254" t="s">
        <v>1</v>
      </c>
      <c r="F249" s="255" t="s">
        <v>1107</v>
      </c>
      <c r="G249" s="253"/>
      <c r="H249" s="256">
        <v>288.04000000000002</v>
      </c>
      <c r="I249" s="257"/>
      <c r="J249" s="253"/>
      <c r="K249" s="253"/>
      <c r="L249" s="258"/>
      <c r="M249" s="259"/>
      <c r="N249" s="260"/>
      <c r="O249" s="260"/>
      <c r="P249" s="260"/>
      <c r="Q249" s="260"/>
      <c r="R249" s="260"/>
      <c r="S249" s="260"/>
      <c r="T249" s="261"/>
      <c r="U249" s="13"/>
      <c r="V249" s="13"/>
      <c r="W249" s="13"/>
      <c r="X249" s="13"/>
      <c r="Y249" s="13"/>
      <c r="Z249" s="13"/>
      <c r="AA249" s="13"/>
      <c r="AB249" s="13"/>
      <c r="AC249" s="13"/>
      <c r="AD249" s="13"/>
      <c r="AE249" s="13"/>
      <c r="AT249" s="262" t="s">
        <v>446</v>
      </c>
      <c r="AU249" s="262" t="s">
        <v>85</v>
      </c>
      <c r="AV249" s="13" t="s">
        <v>85</v>
      </c>
      <c r="AW249" s="13" t="s">
        <v>32</v>
      </c>
      <c r="AX249" s="13" t="s">
        <v>76</v>
      </c>
      <c r="AY249" s="262" t="s">
        <v>342</v>
      </c>
    </row>
    <row r="250" s="13" customFormat="1">
      <c r="A250" s="13"/>
      <c r="B250" s="252"/>
      <c r="C250" s="253"/>
      <c r="D250" s="240" t="s">
        <v>446</v>
      </c>
      <c r="E250" s="254" t="s">
        <v>1</v>
      </c>
      <c r="F250" s="255" t="s">
        <v>1108</v>
      </c>
      <c r="G250" s="253"/>
      <c r="H250" s="256">
        <v>203.75</v>
      </c>
      <c r="I250" s="257"/>
      <c r="J250" s="253"/>
      <c r="K250" s="253"/>
      <c r="L250" s="258"/>
      <c r="M250" s="259"/>
      <c r="N250" s="260"/>
      <c r="O250" s="260"/>
      <c r="P250" s="260"/>
      <c r="Q250" s="260"/>
      <c r="R250" s="260"/>
      <c r="S250" s="260"/>
      <c r="T250" s="261"/>
      <c r="U250" s="13"/>
      <c r="V250" s="13"/>
      <c r="W250" s="13"/>
      <c r="X250" s="13"/>
      <c r="Y250" s="13"/>
      <c r="Z250" s="13"/>
      <c r="AA250" s="13"/>
      <c r="AB250" s="13"/>
      <c r="AC250" s="13"/>
      <c r="AD250" s="13"/>
      <c r="AE250" s="13"/>
      <c r="AT250" s="262" t="s">
        <v>446</v>
      </c>
      <c r="AU250" s="262" t="s">
        <v>85</v>
      </c>
      <c r="AV250" s="13" t="s">
        <v>85</v>
      </c>
      <c r="AW250" s="13" t="s">
        <v>32</v>
      </c>
      <c r="AX250" s="13" t="s">
        <v>76</v>
      </c>
      <c r="AY250" s="262" t="s">
        <v>342</v>
      </c>
    </row>
    <row r="251" s="13" customFormat="1">
      <c r="A251" s="13"/>
      <c r="B251" s="252"/>
      <c r="C251" s="253"/>
      <c r="D251" s="240" t="s">
        <v>446</v>
      </c>
      <c r="E251" s="254" t="s">
        <v>1</v>
      </c>
      <c r="F251" s="255" t="s">
        <v>1109</v>
      </c>
      <c r="G251" s="253"/>
      <c r="H251" s="256">
        <v>134.90000000000001</v>
      </c>
      <c r="I251" s="257"/>
      <c r="J251" s="253"/>
      <c r="K251" s="253"/>
      <c r="L251" s="258"/>
      <c r="M251" s="259"/>
      <c r="N251" s="260"/>
      <c r="O251" s="260"/>
      <c r="P251" s="260"/>
      <c r="Q251" s="260"/>
      <c r="R251" s="260"/>
      <c r="S251" s="260"/>
      <c r="T251" s="261"/>
      <c r="U251" s="13"/>
      <c r="V251" s="13"/>
      <c r="W251" s="13"/>
      <c r="X251" s="13"/>
      <c r="Y251" s="13"/>
      <c r="Z251" s="13"/>
      <c r="AA251" s="13"/>
      <c r="AB251" s="13"/>
      <c r="AC251" s="13"/>
      <c r="AD251" s="13"/>
      <c r="AE251" s="13"/>
      <c r="AT251" s="262" t="s">
        <v>446</v>
      </c>
      <c r="AU251" s="262" t="s">
        <v>85</v>
      </c>
      <c r="AV251" s="13" t="s">
        <v>85</v>
      </c>
      <c r="AW251" s="13" t="s">
        <v>32</v>
      </c>
      <c r="AX251" s="13" t="s">
        <v>76</v>
      </c>
      <c r="AY251" s="262" t="s">
        <v>342</v>
      </c>
    </row>
    <row r="252" s="13" customFormat="1">
      <c r="A252" s="13"/>
      <c r="B252" s="252"/>
      <c r="C252" s="253"/>
      <c r="D252" s="240" t="s">
        <v>446</v>
      </c>
      <c r="E252" s="254" t="s">
        <v>1</v>
      </c>
      <c r="F252" s="255" t="s">
        <v>1110</v>
      </c>
      <c r="G252" s="253"/>
      <c r="H252" s="256">
        <v>26</v>
      </c>
      <c r="I252" s="257"/>
      <c r="J252" s="253"/>
      <c r="K252" s="253"/>
      <c r="L252" s="258"/>
      <c r="M252" s="259"/>
      <c r="N252" s="260"/>
      <c r="O252" s="260"/>
      <c r="P252" s="260"/>
      <c r="Q252" s="260"/>
      <c r="R252" s="260"/>
      <c r="S252" s="260"/>
      <c r="T252" s="261"/>
      <c r="U252" s="13"/>
      <c r="V252" s="13"/>
      <c r="W252" s="13"/>
      <c r="X252" s="13"/>
      <c r="Y252" s="13"/>
      <c r="Z252" s="13"/>
      <c r="AA252" s="13"/>
      <c r="AB252" s="13"/>
      <c r="AC252" s="13"/>
      <c r="AD252" s="13"/>
      <c r="AE252" s="13"/>
      <c r="AT252" s="262" t="s">
        <v>446</v>
      </c>
      <c r="AU252" s="262" t="s">
        <v>85</v>
      </c>
      <c r="AV252" s="13" t="s">
        <v>85</v>
      </c>
      <c r="AW252" s="13" t="s">
        <v>32</v>
      </c>
      <c r="AX252" s="13" t="s">
        <v>76</v>
      </c>
      <c r="AY252" s="262" t="s">
        <v>342</v>
      </c>
    </row>
    <row r="253" s="15" customFormat="1">
      <c r="A253" s="15"/>
      <c r="B253" s="273"/>
      <c r="C253" s="274"/>
      <c r="D253" s="240" t="s">
        <v>446</v>
      </c>
      <c r="E253" s="275" t="s">
        <v>1</v>
      </c>
      <c r="F253" s="276" t="s">
        <v>492</v>
      </c>
      <c r="G253" s="274"/>
      <c r="H253" s="277">
        <v>802.69000000000005</v>
      </c>
      <c r="I253" s="278"/>
      <c r="J253" s="274"/>
      <c r="K253" s="274"/>
      <c r="L253" s="279"/>
      <c r="M253" s="280"/>
      <c r="N253" s="281"/>
      <c r="O253" s="281"/>
      <c r="P253" s="281"/>
      <c r="Q253" s="281"/>
      <c r="R253" s="281"/>
      <c r="S253" s="281"/>
      <c r="T253" s="282"/>
      <c r="U253" s="15"/>
      <c r="V253" s="15"/>
      <c r="W253" s="15"/>
      <c r="X253" s="15"/>
      <c r="Y253" s="15"/>
      <c r="Z253" s="15"/>
      <c r="AA253" s="15"/>
      <c r="AB253" s="15"/>
      <c r="AC253" s="15"/>
      <c r="AD253" s="15"/>
      <c r="AE253" s="15"/>
      <c r="AT253" s="283" t="s">
        <v>446</v>
      </c>
      <c r="AU253" s="283" t="s">
        <v>85</v>
      </c>
      <c r="AV253" s="15" t="s">
        <v>92</v>
      </c>
      <c r="AW253" s="15" t="s">
        <v>32</v>
      </c>
      <c r="AX253" s="15" t="s">
        <v>76</v>
      </c>
      <c r="AY253" s="283" t="s">
        <v>342</v>
      </c>
    </row>
    <row r="254" s="16" customFormat="1">
      <c r="A254" s="16"/>
      <c r="B254" s="284"/>
      <c r="C254" s="285"/>
      <c r="D254" s="240" t="s">
        <v>446</v>
      </c>
      <c r="E254" s="286" t="s">
        <v>1</v>
      </c>
      <c r="F254" s="287" t="s">
        <v>500</v>
      </c>
      <c r="G254" s="285"/>
      <c r="H254" s="288">
        <v>1188.0699999999999</v>
      </c>
      <c r="I254" s="289"/>
      <c r="J254" s="285"/>
      <c r="K254" s="285"/>
      <c r="L254" s="290"/>
      <c r="M254" s="291"/>
      <c r="N254" s="292"/>
      <c r="O254" s="292"/>
      <c r="P254" s="292"/>
      <c r="Q254" s="292"/>
      <c r="R254" s="292"/>
      <c r="S254" s="292"/>
      <c r="T254" s="293"/>
      <c r="U254" s="16"/>
      <c r="V254" s="16"/>
      <c r="W254" s="16"/>
      <c r="X254" s="16"/>
      <c r="Y254" s="16"/>
      <c r="Z254" s="16"/>
      <c r="AA254" s="16"/>
      <c r="AB254" s="16"/>
      <c r="AC254" s="16"/>
      <c r="AD254" s="16"/>
      <c r="AE254" s="16"/>
      <c r="AT254" s="294" t="s">
        <v>446</v>
      </c>
      <c r="AU254" s="294" t="s">
        <v>85</v>
      </c>
      <c r="AV254" s="16" t="s">
        <v>360</v>
      </c>
      <c r="AW254" s="16" t="s">
        <v>32</v>
      </c>
      <c r="AX254" s="16" t="s">
        <v>83</v>
      </c>
      <c r="AY254" s="294" t="s">
        <v>342</v>
      </c>
    </row>
    <row r="255" s="2" customFormat="1" ht="24.15" customHeight="1">
      <c r="A255" s="39"/>
      <c r="B255" s="40"/>
      <c r="C255" s="227" t="s">
        <v>613</v>
      </c>
      <c r="D255" s="227" t="s">
        <v>343</v>
      </c>
      <c r="E255" s="228" t="s">
        <v>587</v>
      </c>
      <c r="F255" s="229" t="s">
        <v>588</v>
      </c>
      <c r="G255" s="230" t="s">
        <v>562</v>
      </c>
      <c r="H255" s="231">
        <v>208</v>
      </c>
      <c r="I255" s="232"/>
      <c r="J255" s="233">
        <f>ROUND(I255*H255,2)</f>
        <v>0</v>
      </c>
      <c r="K255" s="229" t="s">
        <v>1</v>
      </c>
      <c r="L255" s="45"/>
      <c r="M255" s="234" t="s">
        <v>1</v>
      </c>
      <c r="N255" s="235" t="s">
        <v>41</v>
      </c>
      <c r="O255" s="92"/>
      <c r="P255" s="236">
        <f>O255*H255</f>
        <v>0</v>
      </c>
      <c r="Q255" s="236">
        <v>0</v>
      </c>
      <c r="R255" s="236">
        <f>Q255*H255</f>
        <v>0</v>
      </c>
      <c r="S255" s="236">
        <v>0</v>
      </c>
      <c r="T255" s="237">
        <f>S255*H255</f>
        <v>0</v>
      </c>
      <c r="U255" s="39"/>
      <c r="V255" s="39"/>
      <c r="W255" s="39"/>
      <c r="X255" s="39"/>
      <c r="Y255" s="39"/>
      <c r="Z255" s="39"/>
      <c r="AA255" s="39"/>
      <c r="AB255" s="39"/>
      <c r="AC255" s="39"/>
      <c r="AD255" s="39"/>
      <c r="AE255" s="39"/>
      <c r="AR255" s="238" t="s">
        <v>360</v>
      </c>
      <c r="AT255" s="238" t="s">
        <v>343</v>
      </c>
      <c r="AU255" s="238" t="s">
        <v>85</v>
      </c>
      <c r="AY255" s="18" t="s">
        <v>342</v>
      </c>
      <c r="BE255" s="239">
        <f>IF(N255="základní",J255,0)</f>
        <v>0</v>
      </c>
      <c r="BF255" s="239">
        <f>IF(N255="snížená",J255,0)</f>
        <v>0</v>
      </c>
      <c r="BG255" s="239">
        <f>IF(N255="zákl. přenesená",J255,0)</f>
        <v>0</v>
      </c>
      <c r="BH255" s="239">
        <f>IF(N255="sníž. přenesená",J255,0)</f>
        <v>0</v>
      </c>
      <c r="BI255" s="239">
        <f>IF(N255="nulová",J255,0)</f>
        <v>0</v>
      </c>
      <c r="BJ255" s="18" t="s">
        <v>83</v>
      </c>
      <c r="BK255" s="239">
        <f>ROUND(I255*H255,2)</f>
        <v>0</v>
      </c>
      <c r="BL255" s="18" t="s">
        <v>360</v>
      </c>
      <c r="BM255" s="238" t="s">
        <v>1111</v>
      </c>
    </row>
    <row r="256" s="2" customFormat="1">
      <c r="A256" s="39"/>
      <c r="B256" s="40"/>
      <c r="C256" s="41"/>
      <c r="D256" s="240" t="s">
        <v>349</v>
      </c>
      <c r="E256" s="41"/>
      <c r="F256" s="241" t="s">
        <v>590</v>
      </c>
      <c r="G256" s="41"/>
      <c r="H256" s="41"/>
      <c r="I256" s="242"/>
      <c r="J256" s="41"/>
      <c r="K256" s="41"/>
      <c r="L256" s="45"/>
      <c r="M256" s="243"/>
      <c r="N256" s="244"/>
      <c r="O256" s="92"/>
      <c r="P256" s="92"/>
      <c r="Q256" s="92"/>
      <c r="R256" s="92"/>
      <c r="S256" s="92"/>
      <c r="T256" s="93"/>
      <c r="U256" s="39"/>
      <c r="V256" s="39"/>
      <c r="W256" s="39"/>
      <c r="X256" s="39"/>
      <c r="Y256" s="39"/>
      <c r="Z256" s="39"/>
      <c r="AA256" s="39"/>
      <c r="AB256" s="39"/>
      <c r="AC256" s="39"/>
      <c r="AD256" s="39"/>
      <c r="AE256" s="39"/>
      <c r="AT256" s="18" t="s">
        <v>349</v>
      </c>
      <c r="AU256" s="18" t="s">
        <v>85</v>
      </c>
    </row>
    <row r="257" s="13" customFormat="1">
      <c r="A257" s="13"/>
      <c r="B257" s="252"/>
      <c r="C257" s="253"/>
      <c r="D257" s="240" t="s">
        <v>446</v>
      </c>
      <c r="E257" s="254" t="s">
        <v>1</v>
      </c>
      <c r="F257" s="255" t="s">
        <v>1112</v>
      </c>
      <c r="G257" s="253"/>
      <c r="H257" s="256">
        <v>104</v>
      </c>
      <c r="I257" s="257"/>
      <c r="J257" s="253"/>
      <c r="K257" s="253"/>
      <c r="L257" s="258"/>
      <c r="M257" s="259"/>
      <c r="N257" s="260"/>
      <c r="O257" s="260"/>
      <c r="P257" s="260"/>
      <c r="Q257" s="260"/>
      <c r="R257" s="260"/>
      <c r="S257" s="260"/>
      <c r="T257" s="261"/>
      <c r="U257" s="13"/>
      <c r="V257" s="13"/>
      <c r="W257" s="13"/>
      <c r="X257" s="13"/>
      <c r="Y257" s="13"/>
      <c r="Z257" s="13"/>
      <c r="AA257" s="13"/>
      <c r="AB257" s="13"/>
      <c r="AC257" s="13"/>
      <c r="AD257" s="13"/>
      <c r="AE257" s="13"/>
      <c r="AT257" s="262" t="s">
        <v>446</v>
      </c>
      <c r="AU257" s="262" t="s">
        <v>85</v>
      </c>
      <c r="AV257" s="13" t="s">
        <v>85</v>
      </c>
      <c r="AW257" s="13" t="s">
        <v>32</v>
      </c>
      <c r="AX257" s="13" t="s">
        <v>76</v>
      </c>
      <c r="AY257" s="262" t="s">
        <v>342</v>
      </c>
    </row>
    <row r="258" s="13" customFormat="1">
      <c r="A258" s="13"/>
      <c r="B258" s="252"/>
      <c r="C258" s="253"/>
      <c r="D258" s="240" t="s">
        <v>446</v>
      </c>
      <c r="E258" s="254" t="s">
        <v>1</v>
      </c>
      <c r="F258" s="255" t="s">
        <v>1113</v>
      </c>
      <c r="G258" s="253"/>
      <c r="H258" s="256">
        <v>104</v>
      </c>
      <c r="I258" s="257"/>
      <c r="J258" s="253"/>
      <c r="K258" s="253"/>
      <c r="L258" s="258"/>
      <c r="M258" s="259"/>
      <c r="N258" s="260"/>
      <c r="O258" s="260"/>
      <c r="P258" s="260"/>
      <c r="Q258" s="260"/>
      <c r="R258" s="260"/>
      <c r="S258" s="260"/>
      <c r="T258" s="261"/>
      <c r="U258" s="13"/>
      <c r="V258" s="13"/>
      <c r="W258" s="13"/>
      <c r="X258" s="13"/>
      <c r="Y258" s="13"/>
      <c r="Z258" s="13"/>
      <c r="AA258" s="13"/>
      <c r="AB258" s="13"/>
      <c r="AC258" s="13"/>
      <c r="AD258" s="13"/>
      <c r="AE258" s="13"/>
      <c r="AT258" s="262" t="s">
        <v>446</v>
      </c>
      <c r="AU258" s="262" t="s">
        <v>85</v>
      </c>
      <c r="AV258" s="13" t="s">
        <v>85</v>
      </c>
      <c r="AW258" s="13" t="s">
        <v>32</v>
      </c>
      <c r="AX258" s="13" t="s">
        <v>76</v>
      </c>
      <c r="AY258" s="262" t="s">
        <v>342</v>
      </c>
    </row>
    <row r="259" s="16" customFormat="1">
      <c r="A259" s="16"/>
      <c r="B259" s="284"/>
      <c r="C259" s="285"/>
      <c r="D259" s="240" t="s">
        <v>446</v>
      </c>
      <c r="E259" s="286" t="s">
        <v>1</v>
      </c>
      <c r="F259" s="287" t="s">
        <v>500</v>
      </c>
      <c r="G259" s="285"/>
      <c r="H259" s="288">
        <v>208</v>
      </c>
      <c r="I259" s="289"/>
      <c r="J259" s="285"/>
      <c r="K259" s="285"/>
      <c r="L259" s="290"/>
      <c r="M259" s="291"/>
      <c r="N259" s="292"/>
      <c r="O259" s="292"/>
      <c r="P259" s="292"/>
      <c r="Q259" s="292"/>
      <c r="R259" s="292"/>
      <c r="S259" s="292"/>
      <c r="T259" s="293"/>
      <c r="U259" s="16"/>
      <c r="V259" s="16"/>
      <c r="W259" s="16"/>
      <c r="X259" s="16"/>
      <c r="Y259" s="16"/>
      <c r="Z259" s="16"/>
      <c r="AA259" s="16"/>
      <c r="AB259" s="16"/>
      <c r="AC259" s="16"/>
      <c r="AD259" s="16"/>
      <c r="AE259" s="16"/>
      <c r="AT259" s="294" t="s">
        <v>446</v>
      </c>
      <c r="AU259" s="294" t="s">
        <v>85</v>
      </c>
      <c r="AV259" s="16" t="s">
        <v>360</v>
      </c>
      <c r="AW259" s="16" t="s">
        <v>32</v>
      </c>
      <c r="AX259" s="16" t="s">
        <v>83</v>
      </c>
      <c r="AY259" s="294" t="s">
        <v>342</v>
      </c>
    </row>
    <row r="260" s="2" customFormat="1" ht="24.15" customHeight="1">
      <c r="A260" s="39"/>
      <c r="B260" s="40"/>
      <c r="C260" s="227" t="s">
        <v>7</v>
      </c>
      <c r="D260" s="227" t="s">
        <v>343</v>
      </c>
      <c r="E260" s="228" t="s">
        <v>593</v>
      </c>
      <c r="F260" s="229" t="s">
        <v>594</v>
      </c>
      <c r="G260" s="230" t="s">
        <v>562</v>
      </c>
      <c r="H260" s="231">
        <v>1117.22</v>
      </c>
      <c r="I260" s="232"/>
      <c r="J260" s="233">
        <f>ROUND(I260*H260,2)</f>
        <v>0</v>
      </c>
      <c r="K260" s="229" t="s">
        <v>1</v>
      </c>
      <c r="L260" s="45"/>
      <c r="M260" s="234" t="s">
        <v>1</v>
      </c>
      <c r="N260" s="235" t="s">
        <v>41</v>
      </c>
      <c r="O260" s="92"/>
      <c r="P260" s="236">
        <f>O260*H260</f>
        <v>0</v>
      </c>
      <c r="Q260" s="236">
        <v>0</v>
      </c>
      <c r="R260" s="236">
        <f>Q260*H260</f>
        <v>0</v>
      </c>
      <c r="S260" s="236">
        <v>0</v>
      </c>
      <c r="T260" s="237">
        <f>S260*H260</f>
        <v>0</v>
      </c>
      <c r="U260" s="39"/>
      <c r="V260" s="39"/>
      <c r="W260" s="39"/>
      <c r="X260" s="39"/>
      <c r="Y260" s="39"/>
      <c r="Z260" s="39"/>
      <c r="AA260" s="39"/>
      <c r="AB260" s="39"/>
      <c r="AC260" s="39"/>
      <c r="AD260" s="39"/>
      <c r="AE260" s="39"/>
      <c r="AR260" s="238" t="s">
        <v>360</v>
      </c>
      <c r="AT260" s="238" t="s">
        <v>343</v>
      </c>
      <c r="AU260" s="238" t="s">
        <v>85</v>
      </c>
      <c r="AY260" s="18" t="s">
        <v>342</v>
      </c>
      <c r="BE260" s="239">
        <f>IF(N260="základní",J260,0)</f>
        <v>0</v>
      </c>
      <c r="BF260" s="239">
        <f>IF(N260="snížená",J260,0)</f>
        <v>0</v>
      </c>
      <c r="BG260" s="239">
        <f>IF(N260="zákl. přenesená",J260,0)</f>
        <v>0</v>
      </c>
      <c r="BH260" s="239">
        <f>IF(N260="sníž. přenesená",J260,0)</f>
        <v>0</v>
      </c>
      <c r="BI260" s="239">
        <f>IF(N260="nulová",J260,0)</f>
        <v>0</v>
      </c>
      <c r="BJ260" s="18" t="s">
        <v>83</v>
      </c>
      <c r="BK260" s="239">
        <f>ROUND(I260*H260,2)</f>
        <v>0</v>
      </c>
      <c r="BL260" s="18" t="s">
        <v>360</v>
      </c>
      <c r="BM260" s="238" t="s">
        <v>1114</v>
      </c>
    </row>
    <row r="261" s="2" customFormat="1">
      <c r="A261" s="39"/>
      <c r="B261" s="40"/>
      <c r="C261" s="41"/>
      <c r="D261" s="240" t="s">
        <v>349</v>
      </c>
      <c r="E261" s="41"/>
      <c r="F261" s="241" t="s">
        <v>596</v>
      </c>
      <c r="G261" s="41"/>
      <c r="H261" s="41"/>
      <c r="I261" s="242"/>
      <c r="J261" s="41"/>
      <c r="K261" s="41"/>
      <c r="L261" s="45"/>
      <c r="M261" s="243"/>
      <c r="N261" s="244"/>
      <c r="O261" s="92"/>
      <c r="P261" s="92"/>
      <c r="Q261" s="92"/>
      <c r="R261" s="92"/>
      <c r="S261" s="92"/>
      <c r="T261" s="93"/>
      <c r="U261" s="39"/>
      <c r="V261" s="39"/>
      <c r="W261" s="39"/>
      <c r="X261" s="39"/>
      <c r="Y261" s="39"/>
      <c r="Z261" s="39"/>
      <c r="AA261" s="39"/>
      <c r="AB261" s="39"/>
      <c r="AC261" s="39"/>
      <c r="AD261" s="39"/>
      <c r="AE261" s="39"/>
      <c r="AT261" s="18" t="s">
        <v>349</v>
      </c>
      <c r="AU261" s="18" t="s">
        <v>85</v>
      </c>
    </row>
    <row r="262" s="13" customFormat="1">
      <c r="A262" s="13"/>
      <c r="B262" s="252"/>
      <c r="C262" s="253"/>
      <c r="D262" s="240" t="s">
        <v>446</v>
      </c>
      <c r="E262" s="254" t="s">
        <v>1</v>
      </c>
      <c r="F262" s="255" t="s">
        <v>1115</v>
      </c>
      <c r="G262" s="253"/>
      <c r="H262" s="256">
        <v>1188.0699999999999</v>
      </c>
      <c r="I262" s="257"/>
      <c r="J262" s="253"/>
      <c r="K262" s="253"/>
      <c r="L262" s="258"/>
      <c r="M262" s="259"/>
      <c r="N262" s="260"/>
      <c r="O262" s="260"/>
      <c r="P262" s="260"/>
      <c r="Q262" s="260"/>
      <c r="R262" s="260"/>
      <c r="S262" s="260"/>
      <c r="T262" s="261"/>
      <c r="U262" s="13"/>
      <c r="V262" s="13"/>
      <c r="W262" s="13"/>
      <c r="X262" s="13"/>
      <c r="Y262" s="13"/>
      <c r="Z262" s="13"/>
      <c r="AA262" s="13"/>
      <c r="AB262" s="13"/>
      <c r="AC262" s="13"/>
      <c r="AD262" s="13"/>
      <c r="AE262" s="13"/>
      <c r="AT262" s="262" t="s">
        <v>446</v>
      </c>
      <c r="AU262" s="262" t="s">
        <v>85</v>
      </c>
      <c r="AV262" s="13" t="s">
        <v>85</v>
      </c>
      <c r="AW262" s="13" t="s">
        <v>32</v>
      </c>
      <c r="AX262" s="13" t="s">
        <v>76</v>
      </c>
      <c r="AY262" s="262" t="s">
        <v>342</v>
      </c>
    </row>
    <row r="263" s="13" customFormat="1">
      <c r="A263" s="13"/>
      <c r="B263" s="252"/>
      <c r="C263" s="253"/>
      <c r="D263" s="240" t="s">
        <v>446</v>
      </c>
      <c r="E263" s="254" t="s">
        <v>1</v>
      </c>
      <c r="F263" s="255" t="s">
        <v>1116</v>
      </c>
      <c r="G263" s="253"/>
      <c r="H263" s="256">
        <v>-52</v>
      </c>
      <c r="I263" s="257"/>
      <c r="J263" s="253"/>
      <c r="K263" s="253"/>
      <c r="L263" s="258"/>
      <c r="M263" s="259"/>
      <c r="N263" s="260"/>
      <c r="O263" s="260"/>
      <c r="P263" s="260"/>
      <c r="Q263" s="260"/>
      <c r="R263" s="260"/>
      <c r="S263" s="260"/>
      <c r="T263" s="261"/>
      <c r="U263" s="13"/>
      <c r="V263" s="13"/>
      <c r="W263" s="13"/>
      <c r="X263" s="13"/>
      <c r="Y263" s="13"/>
      <c r="Z263" s="13"/>
      <c r="AA263" s="13"/>
      <c r="AB263" s="13"/>
      <c r="AC263" s="13"/>
      <c r="AD263" s="13"/>
      <c r="AE263" s="13"/>
      <c r="AT263" s="262" t="s">
        <v>446</v>
      </c>
      <c r="AU263" s="262" t="s">
        <v>85</v>
      </c>
      <c r="AV263" s="13" t="s">
        <v>85</v>
      </c>
      <c r="AW263" s="13" t="s">
        <v>32</v>
      </c>
      <c r="AX263" s="13" t="s">
        <v>76</v>
      </c>
      <c r="AY263" s="262" t="s">
        <v>342</v>
      </c>
    </row>
    <row r="264" s="13" customFormat="1">
      <c r="A264" s="13"/>
      <c r="B264" s="252"/>
      <c r="C264" s="253"/>
      <c r="D264" s="240" t="s">
        <v>446</v>
      </c>
      <c r="E264" s="254" t="s">
        <v>1</v>
      </c>
      <c r="F264" s="255" t="s">
        <v>1117</v>
      </c>
      <c r="G264" s="253"/>
      <c r="H264" s="256">
        <v>-20</v>
      </c>
      <c r="I264" s="257"/>
      <c r="J264" s="253"/>
      <c r="K264" s="253"/>
      <c r="L264" s="258"/>
      <c r="M264" s="259"/>
      <c r="N264" s="260"/>
      <c r="O264" s="260"/>
      <c r="P264" s="260"/>
      <c r="Q264" s="260"/>
      <c r="R264" s="260"/>
      <c r="S264" s="260"/>
      <c r="T264" s="261"/>
      <c r="U264" s="13"/>
      <c r="V264" s="13"/>
      <c r="W264" s="13"/>
      <c r="X264" s="13"/>
      <c r="Y264" s="13"/>
      <c r="Z264" s="13"/>
      <c r="AA264" s="13"/>
      <c r="AB264" s="13"/>
      <c r="AC264" s="13"/>
      <c r="AD264" s="13"/>
      <c r="AE264" s="13"/>
      <c r="AT264" s="262" t="s">
        <v>446</v>
      </c>
      <c r="AU264" s="262" t="s">
        <v>85</v>
      </c>
      <c r="AV264" s="13" t="s">
        <v>85</v>
      </c>
      <c r="AW264" s="13" t="s">
        <v>32</v>
      </c>
      <c r="AX264" s="13" t="s">
        <v>76</v>
      </c>
      <c r="AY264" s="262" t="s">
        <v>342</v>
      </c>
    </row>
    <row r="265" s="13" customFormat="1">
      <c r="A265" s="13"/>
      <c r="B265" s="252"/>
      <c r="C265" s="253"/>
      <c r="D265" s="240" t="s">
        <v>446</v>
      </c>
      <c r="E265" s="254" t="s">
        <v>1</v>
      </c>
      <c r="F265" s="255" t="s">
        <v>1118</v>
      </c>
      <c r="G265" s="253"/>
      <c r="H265" s="256">
        <v>-32</v>
      </c>
      <c r="I265" s="257"/>
      <c r="J265" s="253"/>
      <c r="K265" s="253"/>
      <c r="L265" s="258"/>
      <c r="M265" s="259"/>
      <c r="N265" s="260"/>
      <c r="O265" s="260"/>
      <c r="P265" s="260"/>
      <c r="Q265" s="260"/>
      <c r="R265" s="260"/>
      <c r="S265" s="260"/>
      <c r="T265" s="261"/>
      <c r="U265" s="13"/>
      <c r="V265" s="13"/>
      <c r="W265" s="13"/>
      <c r="X265" s="13"/>
      <c r="Y265" s="13"/>
      <c r="Z265" s="13"/>
      <c r="AA265" s="13"/>
      <c r="AB265" s="13"/>
      <c r="AC265" s="13"/>
      <c r="AD265" s="13"/>
      <c r="AE265" s="13"/>
      <c r="AT265" s="262" t="s">
        <v>446</v>
      </c>
      <c r="AU265" s="262" t="s">
        <v>85</v>
      </c>
      <c r="AV265" s="13" t="s">
        <v>85</v>
      </c>
      <c r="AW265" s="13" t="s">
        <v>32</v>
      </c>
      <c r="AX265" s="13" t="s">
        <v>76</v>
      </c>
      <c r="AY265" s="262" t="s">
        <v>342</v>
      </c>
    </row>
    <row r="266" s="15" customFormat="1">
      <c r="A266" s="15"/>
      <c r="B266" s="273"/>
      <c r="C266" s="274"/>
      <c r="D266" s="240" t="s">
        <v>446</v>
      </c>
      <c r="E266" s="275" t="s">
        <v>1</v>
      </c>
      <c r="F266" s="276" t="s">
        <v>492</v>
      </c>
      <c r="G266" s="274"/>
      <c r="H266" s="277">
        <v>1084.0699999999999</v>
      </c>
      <c r="I266" s="278"/>
      <c r="J266" s="274"/>
      <c r="K266" s="274"/>
      <c r="L266" s="279"/>
      <c r="M266" s="280"/>
      <c r="N266" s="281"/>
      <c r="O266" s="281"/>
      <c r="P266" s="281"/>
      <c r="Q266" s="281"/>
      <c r="R266" s="281"/>
      <c r="S266" s="281"/>
      <c r="T266" s="282"/>
      <c r="U266" s="15"/>
      <c r="V266" s="15"/>
      <c r="W266" s="15"/>
      <c r="X266" s="15"/>
      <c r="Y266" s="15"/>
      <c r="Z266" s="15"/>
      <c r="AA266" s="15"/>
      <c r="AB266" s="15"/>
      <c r="AC266" s="15"/>
      <c r="AD266" s="15"/>
      <c r="AE266" s="15"/>
      <c r="AT266" s="283" t="s">
        <v>446</v>
      </c>
      <c r="AU266" s="283" t="s">
        <v>85</v>
      </c>
      <c r="AV266" s="15" t="s">
        <v>92</v>
      </c>
      <c r="AW266" s="15" t="s">
        <v>32</v>
      </c>
      <c r="AX266" s="15" t="s">
        <v>76</v>
      </c>
      <c r="AY266" s="283" t="s">
        <v>342</v>
      </c>
    </row>
    <row r="267" s="13" customFormat="1">
      <c r="A267" s="13"/>
      <c r="B267" s="252"/>
      <c r="C267" s="253"/>
      <c r="D267" s="240" t="s">
        <v>446</v>
      </c>
      <c r="E267" s="254" t="s">
        <v>1</v>
      </c>
      <c r="F267" s="255" t="s">
        <v>1119</v>
      </c>
      <c r="G267" s="253"/>
      <c r="H267" s="256">
        <v>33.149999999999999</v>
      </c>
      <c r="I267" s="257"/>
      <c r="J267" s="253"/>
      <c r="K267" s="253"/>
      <c r="L267" s="258"/>
      <c r="M267" s="259"/>
      <c r="N267" s="260"/>
      <c r="O267" s="260"/>
      <c r="P267" s="260"/>
      <c r="Q267" s="260"/>
      <c r="R267" s="260"/>
      <c r="S267" s="260"/>
      <c r="T267" s="261"/>
      <c r="U267" s="13"/>
      <c r="V267" s="13"/>
      <c r="W267" s="13"/>
      <c r="X267" s="13"/>
      <c r="Y267" s="13"/>
      <c r="Z267" s="13"/>
      <c r="AA267" s="13"/>
      <c r="AB267" s="13"/>
      <c r="AC267" s="13"/>
      <c r="AD267" s="13"/>
      <c r="AE267" s="13"/>
      <c r="AT267" s="262" t="s">
        <v>446</v>
      </c>
      <c r="AU267" s="262" t="s">
        <v>85</v>
      </c>
      <c r="AV267" s="13" t="s">
        <v>85</v>
      </c>
      <c r="AW267" s="13" t="s">
        <v>32</v>
      </c>
      <c r="AX267" s="13" t="s">
        <v>76</v>
      </c>
      <c r="AY267" s="262" t="s">
        <v>342</v>
      </c>
    </row>
    <row r="268" s="16" customFormat="1">
      <c r="A268" s="16"/>
      <c r="B268" s="284"/>
      <c r="C268" s="285"/>
      <c r="D268" s="240" t="s">
        <v>446</v>
      </c>
      <c r="E268" s="286" t="s">
        <v>1</v>
      </c>
      <c r="F268" s="287" t="s">
        <v>500</v>
      </c>
      <c r="G268" s="285"/>
      <c r="H268" s="288">
        <v>1117.22</v>
      </c>
      <c r="I268" s="289"/>
      <c r="J268" s="285"/>
      <c r="K268" s="285"/>
      <c r="L268" s="290"/>
      <c r="M268" s="291"/>
      <c r="N268" s="292"/>
      <c r="O268" s="292"/>
      <c r="P268" s="292"/>
      <c r="Q268" s="292"/>
      <c r="R268" s="292"/>
      <c r="S268" s="292"/>
      <c r="T268" s="293"/>
      <c r="U268" s="16"/>
      <c r="V268" s="16"/>
      <c r="W268" s="16"/>
      <c r="X268" s="16"/>
      <c r="Y268" s="16"/>
      <c r="Z268" s="16"/>
      <c r="AA268" s="16"/>
      <c r="AB268" s="16"/>
      <c r="AC268" s="16"/>
      <c r="AD268" s="16"/>
      <c r="AE268" s="16"/>
      <c r="AT268" s="294" t="s">
        <v>446</v>
      </c>
      <c r="AU268" s="294" t="s">
        <v>85</v>
      </c>
      <c r="AV268" s="16" t="s">
        <v>360</v>
      </c>
      <c r="AW268" s="16" t="s">
        <v>32</v>
      </c>
      <c r="AX268" s="16" t="s">
        <v>83</v>
      </c>
      <c r="AY268" s="294" t="s">
        <v>342</v>
      </c>
    </row>
    <row r="269" s="2" customFormat="1" ht="16.5" customHeight="1">
      <c r="A269" s="39"/>
      <c r="B269" s="40"/>
      <c r="C269" s="227" t="s">
        <v>626</v>
      </c>
      <c r="D269" s="227" t="s">
        <v>343</v>
      </c>
      <c r="E269" s="228" t="s">
        <v>602</v>
      </c>
      <c r="F269" s="229" t="s">
        <v>603</v>
      </c>
      <c r="G269" s="230" t="s">
        <v>562</v>
      </c>
      <c r="H269" s="231">
        <v>104</v>
      </c>
      <c r="I269" s="232"/>
      <c r="J269" s="233">
        <f>ROUND(I269*H269,2)</f>
        <v>0</v>
      </c>
      <c r="K269" s="229" t="s">
        <v>443</v>
      </c>
      <c r="L269" s="45"/>
      <c r="M269" s="234" t="s">
        <v>1</v>
      </c>
      <c r="N269" s="235" t="s">
        <v>41</v>
      </c>
      <c r="O269" s="92"/>
      <c r="P269" s="236">
        <f>O269*H269</f>
        <v>0</v>
      </c>
      <c r="Q269" s="236">
        <v>0</v>
      </c>
      <c r="R269" s="236">
        <f>Q269*H269</f>
        <v>0</v>
      </c>
      <c r="S269" s="236">
        <v>0</v>
      </c>
      <c r="T269" s="237">
        <f>S269*H269</f>
        <v>0</v>
      </c>
      <c r="U269" s="39"/>
      <c r="V269" s="39"/>
      <c r="W269" s="39"/>
      <c r="X269" s="39"/>
      <c r="Y269" s="39"/>
      <c r="Z269" s="39"/>
      <c r="AA269" s="39"/>
      <c r="AB269" s="39"/>
      <c r="AC269" s="39"/>
      <c r="AD269" s="39"/>
      <c r="AE269" s="39"/>
      <c r="AR269" s="238" t="s">
        <v>360</v>
      </c>
      <c r="AT269" s="238" t="s">
        <v>343</v>
      </c>
      <c r="AU269" s="238" t="s">
        <v>85</v>
      </c>
      <c r="AY269" s="18" t="s">
        <v>342</v>
      </c>
      <c r="BE269" s="239">
        <f>IF(N269="základní",J269,0)</f>
        <v>0</v>
      </c>
      <c r="BF269" s="239">
        <f>IF(N269="snížená",J269,0)</f>
        <v>0</v>
      </c>
      <c r="BG269" s="239">
        <f>IF(N269="zákl. přenesená",J269,0)</f>
        <v>0</v>
      </c>
      <c r="BH269" s="239">
        <f>IF(N269="sníž. přenesená",J269,0)</f>
        <v>0</v>
      </c>
      <c r="BI269" s="239">
        <f>IF(N269="nulová",J269,0)</f>
        <v>0</v>
      </c>
      <c r="BJ269" s="18" t="s">
        <v>83</v>
      </c>
      <c r="BK269" s="239">
        <f>ROUND(I269*H269,2)</f>
        <v>0</v>
      </c>
      <c r="BL269" s="18" t="s">
        <v>360</v>
      </c>
      <c r="BM269" s="238" t="s">
        <v>1120</v>
      </c>
    </row>
    <row r="270" s="2" customFormat="1">
      <c r="A270" s="39"/>
      <c r="B270" s="40"/>
      <c r="C270" s="41"/>
      <c r="D270" s="240" t="s">
        <v>349</v>
      </c>
      <c r="E270" s="41"/>
      <c r="F270" s="241" t="s">
        <v>605</v>
      </c>
      <c r="G270" s="41"/>
      <c r="H270" s="41"/>
      <c r="I270" s="242"/>
      <c r="J270" s="41"/>
      <c r="K270" s="41"/>
      <c r="L270" s="45"/>
      <c r="M270" s="243"/>
      <c r="N270" s="244"/>
      <c r="O270" s="92"/>
      <c r="P270" s="92"/>
      <c r="Q270" s="92"/>
      <c r="R270" s="92"/>
      <c r="S270" s="92"/>
      <c r="T270" s="93"/>
      <c r="U270" s="39"/>
      <c r="V270" s="39"/>
      <c r="W270" s="39"/>
      <c r="X270" s="39"/>
      <c r="Y270" s="39"/>
      <c r="Z270" s="39"/>
      <c r="AA270" s="39"/>
      <c r="AB270" s="39"/>
      <c r="AC270" s="39"/>
      <c r="AD270" s="39"/>
      <c r="AE270" s="39"/>
      <c r="AT270" s="18" t="s">
        <v>349</v>
      </c>
      <c r="AU270" s="18" t="s">
        <v>85</v>
      </c>
    </row>
    <row r="271" s="13" customFormat="1">
      <c r="A271" s="13"/>
      <c r="B271" s="252"/>
      <c r="C271" s="253"/>
      <c r="D271" s="240" t="s">
        <v>446</v>
      </c>
      <c r="E271" s="254" t="s">
        <v>1</v>
      </c>
      <c r="F271" s="255" t="s">
        <v>1113</v>
      </c>
      <c r="G271" s="253"/>
      <c r="H271" s="256">
        <v>104</v>
      </c>
      <c r="I271" s="257"/>
      <c r="J271" s="253"/>
      <c r="K271" s="253"/>
      <c r="L271" s="258"/>
      <c r="M271" s="259"/>
      <c r="N271" s="260"/>
      <c r="O271" s="260"/>
      <c r="P271" s="260"/>
      <c r="Q271" s="260"/>
      <c r="R271" s="260"/>
      <c r="S271" s="260"/>
      <c r="T271" s="261"/>
      <c r="U271" s="13"/>
      <c r="V271" s="13"/>
      <c r="W271" s="13"/>
      <c r="X271" s="13"/>
      <c r="Y271" s="13"/>
      <c r="Z271" s="13"/>
      <c r="AA271" s="13"/>
      <c r="AB271" s="13"/>
      <c r="AC271" s="13"/>
      <c r="AD271" s="13"/>
      <c r="AE271" s="13"/>
      <c r="AT271" s="262" t="s">
        <v>446</v>
      </c>
      <c r="AU271" s="262" t="s">
        <v>85</v>
      </c>
      <c r="AV271" s="13" t="s">
        <v>85</v>
      </c>
      <c r="AW271" s="13" t="s">
        <v>32</v>
      </c>
      <c r="AX271" s="13" t="s">
        <v>83</v>
      </c>
      <c r="AY271" s="262" t="s">
        <v>342</v>
      </c>
    </row>
    <row r="272" s="2" customFormat="1" ht="21.75" customHeight="1">
      <c r="A272" s="39"/>
      <c r="B272" s="40"/>
      <c r="C272" s="227" t="s">
        <v>632</v>
      </c>
      <c r="D272" s="227" t="s">
        <v>343</v>
      </c>
      <c r="E272" s="228" t="s">
        <v>607</v>
      </c>
      <c r="F272" s="229" t="s">
        <v>608</v>
      </c>
      <c r="G272" s="230" t="s">
        <v>562</v>
      </c>
      <c r="H272" s="231">
        <v>52</v>
      </c>
      <c r="I272" s="232"/>
      <c r="J272" s="233">
        <f>ROUND(I272*H272,2)</f>
        <v>0</v>
      </c>
      <c r="K272" s="229" t="s">
        <v>1</v>
      </c>
      <c r="L272" s="45"/>
      <c r="M272" s="234" t="s">
        <v>1</v>
      </c>
      <c r="N272" s="235" t="s">
        <v>41</v>
      </c>
      <c r="O272" s="92"/>
      <c r="P272" s="236">
        <f>O272*H272</f>
        <v>0</v>
      </c>
      <c r="Q272" s="236">
        <v>0</v>
      </c>
      <c r="R272" s="236">
        <f>Q272*H272</f>
        <v>0</v>
      </c>
      <c r="S272" s="236">
        <v>0</v>
      </c>
      <c r="T272" s="237">
        <f>S272*H272</f>
        <v>0</v>
      </c>
      <c r="U272" s="39"/>
      <c r="V272" s="39"/>
      <c r="W272" s="39"/>
      <c r="X272" s="39"/>
      <c r="Y272" s="39"/>
      <c r="Z272" s="39"/>
      <c r="AA272" s="39"/>
      <c r="AB272" s="39"/>
      <c r="AC272" s="39"/>
      <c r="AD272" s="39"/>
      <c r="AE272" s="39"/>
      <c r="AR272" s="238" t="s">
        <v>360</v>
      </c>
      <c r="AT272" s="238" t="s">
        <v>343</v>
      </c>
      <c r="AU272" s="238" t="s">
        <v>85</v>
      </c>
      <c r="AY272" s="18" t="s">
        <v>342</v>
      </c>
      <c r="BE272" s="239">
        <f>IF(N272="základní",J272,0)</f>
        <v>0</v>
      </c>
      <c r="BF272" s="239">
        <f>IF(N272="snížená",J272,0)</f>
        <v>0</v>
      </c>
      <c r="BG272" s="239">
        <f>IF(N272="zákl. přenesená",J272,0)</f>
        <v>0</v>
      </c>
      <c r="BH272" s="239">
        <f>IF(N272="sníž. přenesená",J272,0)</f>
        <v>0</v>
      </c>
      <c r="BI272" s="239">
        <f>IF(N272="nulová",J272,0)</f>
        <v>0</v>
      </c>
      <c r="BJ272" s="18" t="s">
        <v>83</v>
      </c>
      <c r="BK272" s="239">
        <f>ROUND(I272*H272,2)</f>
        <v>0</v>
      </c>
      <c r="BL272" s="18" t="s">
        <v>360</v>
      </c>
      <c r="BM272" s="238" t="s">
        <v>1121</v>
      </c>
    </row>
    <row r="273" s="2" customFormat="1">
      <c r="A273" s="39"/>
      <c r="B273" s="40"/>
      <c r="C273" s="41"/>
      <c r="D273" s="240" t="s">
        <v>349</v>
      </c>
      <c r="E273" s="41"/>
      <c r="F273" s="241" t="s">
        <v>610</v>
      </c>
      <c r="G273" s="41"/>
      <c r="H273" s="41"/>
      <c r="I273" s="242"/>
      <c r="J273" s="41"/>
      <c r="K273" s="41"/>
      <c r="L273" s="45"/>
      <c r="M273" s="243"/>
      <c r="N273" s="244"/>
      <c r="O273" s="92"/>
      <c r="P273" s="92"/>
      <c r="Q273" s="92"/>
      <c r="R273" s="92"/>
      <c r="S273" s="92"/>
      <c r="T273" s="93"/>
      <c r="U273" s="39"/>
      <c r="V273" s="39"/>
      <c r="W273" s="39"/>
      <c r="X273" s="39"/>
      <c r="Y273" s="39"/>
      <c r="Z273" s="39"/>
      <c r="AA273" s="39"/>
      <c r="AB273" s="39"/>
      <c r="AC273" s="39"/>
      <c r="AD273" s="39"/>
      <c r="AE273" s="39"/>
      <c r="AT273" s="18" t="s">
        <v>349</v>
      </c>
      <c r="AU273" s="18" t="s">
        <v>85</v>
      </c>
    </row>
    <row r="274" s="14" customFormat="1">
      <c r="A274" s="14"/>
      <c r="B274" s="263"/>
      <c r="C274" s="264"/>
      <c r="D274" s="240" t="s">
        <v>446</v>
      </c>
      <c r="E274" s="265" t="s">
        <v>1</v>
      </c>
      <c r="F274" s="266" t="s">
        <v>611</v>
      </c>
      <c r="G274" s="264"/>
      <c r="H274" s="265" t="s">
        <v>1</v>
      </c>
      <c r="I274" s="267"/>
      <c r="J274" s="264"/>
      <c r="K274" s="264"/>
      <c r="L274" s="268"/>
      <c r="M274" s="269"/>
      <c r="N274" s="270"/>
      <c r="O274" s="270"/>
      <c r="P274" s="270"/>
      <c r="Q274" s="270"/>
      <c r="R274" s="270"/>
      <c r="S274" s="270"/>
      <c r="T274" s="271"/>
      <c r="U274" s="14"/>
      <c r="V274" s="14"/>
      <c r="W274" s="14"/>
      <c r="X274" s="14"/>
      <c r="Y274" s="14"/>
      <c r="Z274" s="14"/>
      <c r="AA274" s="14"/>
      <c r="AB274" s="14"/>
      <c r="AC274" s="14"/>
      <c r="AD274" s="14"/>
      <c r="AE274" s="14"/>
      <c r="AT274" s="272" t="s">
        <v>446</v>
      </c>
      <c r="AU274" s="272" t="s">
        <v>85</v>
      </c>
      <c r="AV274" s="14" t="s">
        <v>83</v>
      </c>
      <c r="AW274" s="14" t="s">
        <v>32</v>
      </c>
      <c r="AX274" s="14" t="s">
        <v>76</v>
      </c>
      <c r="AY274" s="272" t="s">
        <v>342</v>
      </c>
    </row>
    <row r="275" s="13" customFormat="1">
      <c r="A275" s="13"/>
      <c r="B275" s="252"/>
      <c r="C275" s="253"/>
      <c r="D275" s="240" t="s">
        <v>446</v>
      </c>
      <c r="E275" s="254" t="s">
        <v>1</v>
      </c>
      <c r="F275" s="255" t="s">
        <v>1122</v>
      </c>
      <c r="G275" s="253"/>
      <c r="H275" s="256">
        <v>41</v>
      </c>
      <c r="I275" s="257"/>
      <c r="J275" s="253"/>
      <c r="K275" s="253"/>
      <c r="L275" s="258"/>
      <c r="M275" s="259"/>
      <c r="N275" s="260"/>
      <c r="O275" s="260"/>
      <c r="P275" s="260"/>
      <c r="Q275" s="260"/>
      <c r="R275" s="260"/>
      <c r="S275" s="260"/>
      <c r="T275" s="261"/>
      <c r="U275" s="13"/>
      <c r="V275" s="13"/>
      <c r="W275" s="13"/>
      <c r="X275" s="13"/>
      <c r="Y275" s="13"/>
      <c r="Z275" s="13"/>
      <c r="AA275" s="13"/>
      <c r="AB275" s="13"/>
      <c r="AC275" s="13"/>
      <c r="AD275" s="13"/>
      <c r="AE275" s="13"/>
      <c r="AT275" s="262" t="s">
        <v>446</v>
      </c>
      <c r="AU275" s="262" t="s">
        <v>85</v>
      </c>
      <c r="AV275" s="13" t="s">
        <v>85</v>
      </c>
      <c r="AW275" s="13" t="s">
        <v>32</v>
      </c>
      <c r="AX275" s="13" t="s">
        <v>76</v>
      </c>
      <c r="AY275" s="262" t="s">
        <v>342</v>
      </c>
    </row>
    <row r="276" s="13" customFormat="1">
      <c r="A276" s="13"/>
      <c r="B276" s="252"/>
      <c r="C276" s="253"/>
      <c r="D276" s="240" t="s">
        <v>446</v>
      </c>
      <c r="E276" s="254" t="s">
        <v>1</v>
      </c>
      <c r="F276" s="255" t="s">
        <v>1123</v>
      </c>
      <c r="G276" s="253"/>
      <c r="H276" s="256">
        <v>11</v>
      </c>
      <c r="I276" s="257"/>
      <c r="J276" s="253"/>
      <c r="K276" s="253"/>
      <c r="L276" s="258"/>
      <c r="M276" s="259"/>
      <c r="N276" s="260"/>
      <c r="O276" s="260"/>
      <c r="P276" s="260"/>
      <c r="Q276" s="260"/>
      <c r="R276" s="260"/>
      <c r="S276" s="260"/>
      <c r="T276" s="261"/>
      <c r="U276" s="13"/>
      <c r="V276" s="13"/>
      <c r="W276" s="13"/>
      <c r="X276" s="13"/>
      <c r="Y276" s="13"/>
      <c r="Z276" s="13"/>
      <c r="AA276" s="13"/>
      <c r="AB276" s="13"/>
      <c r="AC276" s="13"/>
      <c r="AD276" s="13"/>
      <c r="AE276" s="13"/>
      <c r="AT276" s="262" t="s">
        <v>446</v>
      </c>
      <c r="AU276" s="262" t="s">
        <v>85</v>
      </c>
      <c r="AV276" s="13" t="s">
        <v>85</v>
      </c>
      <c r="AW276" s="13" t="s">
        <v>32</v>
      </c>
      <c r="AX276" s="13" t="s">
        <v>76</v>
      </c>
      <c r="AY276" s="262" t="s">
        <v>342</v>
      </c>
    </row>
    <row r="277" s="16" customFormat="1">
      <c r="A277" s="16"/>
      <c r="B277" s="284"/>
      <c r="C277" s="285"/>
      <c r="D277" s="240" t="s">
        <v>446</v>
      </c>
      <c r="E277" s="286" t="s">
        <v>1</v>
      </c>
      <c r="F277" s="287" t="s">
        <v>500</v>
      </c>
      <c r="G277" s="285"/>
      <c r="H277" s="288">
        <v>52</v>
      </c>
      <c r="I277" s="289"/>
      <c r="J277" s="285"/>
      <c r="K277" s="285"/>
      <c r="L277" s="290"/>
      <c r="M277" s="291"/>
      <c r="N277" s="292"/>
      <c r="O277" s="292"/>
      <c r="P277" s="292"/>
      <c r="Q277" s="292"/>
      <c r="R277" s="292"/>
      <c r="S277" s="292"/>
      <c r="T277" s="293"/>
      <c r="U277" s="16"/>
      <c r="V277" s="16"/>
      <c r="W277" s="16"/>
      <c r="X277" s="16"/>
      <c r="Y277" s="16"/>
      <c r="Z277" s="16"/>
      <c r="AA277" s="16"/>
      <c r="AB277" s="16"/>
      <c r="AC277" s="16"/>
      <c r="AD277" s="16"/>
      <c r="AE277" s="16"/>
      <c r="AT277" s="294" t="s">
        <v>446</v>
      </c>
      <c r="AU277" s="294" t="s">
        <v>85</v>
      </c>
      <c r="AV277" s="16" t="s">
        <v>360</v>
      </c>
      <c r="AW277" s="16" t="s">
        <v>32</v>
      </c>
      <c r="AX277" s="16" t="s">
        <v>83</v>
      </c>
      <c r="AY277" s="294" t="s">
        <v>342</v>
      </c>
    </row>
    <row r="278" s="2" customFormat="1" ht="21.75" customHeight="1">
      <c r="A278" s="39"/>
      <c r="B278" s="40"/>
      <c r="C278" s="227" t="s">
        <v>639</v>
      </c>
      <c r="D278" s="227" t="s">
        <v>343</v>
      </c>
      <c r="E278" s="228" t="s">
        <v>614</v>
      </c>
      <c r="F278" s="229" t="s">
        <v>615</v>
      </c>
      <c r="G278" s="230" t="s">
        <v>562</v>
      </c>
      <c r="H278" s="231">
        <v>1089.5</v>
      </c>
      <c r="I278" s="232"/>
      <c r="J278" s="233">
        <f>ROUND(I278*H278,2)</f>
        <v>0</v>
      </c>
      <c r="K278" s="229" t="s">
        <v>443</v>
      </c>
      <c r="L278" s="45"/>
      <c r="M278" s="234" t="s">
        <v>1</v>
      </c>
      <c r="N278" s="235" t="s">
        <v>41</v>
      </c>
      <c r="O278" s="92"/>
      <c r="P278" s="236">
        <f>O278*H278</f>
        <v>0</v>
      </c>
      <c r="Q278" s="236">
        <v>0</v>
      </c>
      <c r="R278" s="236">
        <f>Q278*H278</f>
        <v>0</v>
      </c>
      <c r="S278" s="236">
        <v>0</v>
      </c>
      <c r="T278" s="237">
        <f>S278*H278</f>
        <v>0</v>
      </c>
      <c r="U278" s="39"/>
      <c r="V278" s="39"/>
      <c r="W278" s="39"/>
      <c r="X278" s="39"/>
      <c r="Y278" s="39"/>
      <c r="Z278" s="39"/>
      <c r="AA278" s="39"/>
      <c r="AB278" s="39"/>
      <c r="AC278" s="39"/>
      <c r="AD278" s="39"/>
      <c r="AE278" s="39"/>
      <c r="AR278" s="238" t="s">
        <v>360</v>
      </c>
      <c r="AT278" s="238" t="s">
        <v>343</v>
      </c>
      <c r="AU278" s="238" t="s">
        <v>85</v>
      </c>
      <c r="AY278" s="18" t="s">
        <v>342</v>
      </c>
      <c r="BE278" s="239">
        <f>IF(N278="základní",J278,0)</f>
        <v>0</v>
      </c>
      <c r="BF278" s="239">
        <f>IF(N278="snížená",J278,0)</f>
        <v>0</v>
      </c>
      <c r="BG278" s="239">
        <f>IF(N278="zákl. přenesená",J278,0)</f>
        <v>0</v>
      </c>
      <c r="BH278" s="239">
        <f>IF(N278="sníž. přenesená",J278,0)</f>
        <v>0</v>
      </c>
      <c r="BI278" s="239">
        <f>IF(N278="nulová",J278,0)</f>
        <v>0</v>
      </c>
      <c r="BJ278" s="18" t="s">
        <v>83</v>
      </c>
      <c r="BK278" s="239">
        <f>ROUND(I278*H278,2)</f>
        <v>0</v>
      </c>
      <c r="BL278" s="18" t="s">
        <v>360</v>
      </c>
      <c r="BM278" s="238" t="s">
        <v>1124</v>
      </c>
    </row>
    <row r="279" s="2" customFormat="1">
      <c r="A279" s="39"/>
      <c r="B279" s="40"/>
      <c r="C279" s="41"/>
      <c r="D279" s="240" t="s">
        <v>349</v>
      </c>
      <c r="E279" s="41"/>
      <c r="F279" s="241" t="s">
        <v>617</v>
      </c>
      <c r="G279" s="41"/>
      <c r="H279" s="41"/>
      <c r="I279" s="242"/>
      <c r="J279" s="41"/>
      <c r="K279" s="41"/>
      <c r="L279" s="45"/>
      <c r="M279" s="243"/>
      <c r="N279" s="244"/>
      <c r="O279" s="92"/>
      <c r="P279" s="92"/>
      <c r="Q279" s="92"/>
      <c r="R279" s="92"/>
      <c r="S279" s="92"/>
      <c r="T279" s="93"/>
      <c r="U279" s="39"/>
      <c r="V279" s="39"/>
      <c r="W279" s="39"/>
      <c r="X279" s="39"/>
      <c r="Y279" s="39"/>
      <c r="Z279" s="39"/>
      <c r="AA279" s="39"/>
      <c r="AB279" s="39"/>
      <c r="AC279" s="39"/>
      <c r="AD279" s="39"/>
      <c r="AE279" s="39"/>
      <c r="AT279" s="18" t="s">
        <v>349</v>
      </c>
      <c r="AU279" s="18" t="s">
        <v>85</v>
      </c>
    </row>
    <row r="280" s="14" customFormat="1">
      <c r="A280" s="14"/>
      <c r="B280" s="263"/>
      <c r="C280" s="264"/>
      <c r="D280" s="240" t="s">
        <v>446</v>
      </c>
      <c r="E280" s="265" t="s">
        <v>1</v>
      </c>
      <c r="F280" s="266" t="s">
        <v>618</v>
      </c>
      <c r="G280" s="264"/>
      <c r="H280" s="265" t="s">
        <v>1</v>
      </c>
      <c r="I280" s="267"/>
      <c r="J280" s="264"/>
      <c r="K280" s="264"/>
      <c r="L280" s="268"/>
      <c r="M280" s="269"/>
      <c r="N280" s="270"/>
      <c r="O280" s="270"/>
      <c r="P280" s="270"/>
      <c r="Q280" s="270"/>
      <c r="R280" s="270"/>
      <c r="S280" s="270"/>
      <c r="T280" s="271"/>
      <c r="U280" s="14"/>
      <c r="V280" s="14"/>
      <c r="W280" s="14"/>
      <c r="X280" s="14"/>
      <c r="Y280" s="14"/>
      <c r="Z280" s="14"/>
      <c r="AA280" s="14"/>
      <c r="AB280" s="14"/>
      <c r="AC280" s="14"/>
      <c r="AD280" s="14"/>
      <c r="AE280" s="14"/>
      <c r="AT280" s="272" t="s">
        <v>446</v>
      </c>
      <c r="AU280" s="272" t="s">
        <v>85</v>
      </c>
      <c r="AV280" s="14" t="s">
        <v>83</v>
      </c>
      <c r="AW280" s="14" t="s">
        <v>32</v>
      </c>
      <c r="AX280" s="14" t="s">
        <v>76</v>
      </c>
      <c r="AY280" s="272" t="s">
        <v>342</v>
      </c>
    </row>
    <row r="281" s="13" customFormat="1">
      <c r="A281" s="13"/>
      <c r="B281" s="252"/>
      <c r="C281" s="253"/>
      <c r="D281" s="240" t="s">
        <v>446</v>
      </c>
      <c r="E281" s="254" t="s">
        <v>1</v>
      </c>
      <c r="F281" s="255" t="s">
        <v>1125</v>
      </c>
      <c r="G281" s="253"/>
      <c r="H281" s="256">
        <v>539</v>
      </c>
      <c r="I281" s="257"/>
      <c r="J281" s="253"/>
      <c r="K281" s="253"/>
      <c r="L281" s="258"/>
      <c r="M281" s="259"/>
      <c r="N281" s="260"/>
      <c r="O281" s="260"/>
      <c r="P281" s="260"/>
      <c r="Q281" s="260"/>
      <c r="R281" s="260"/>
      <c r="S281" s="260"/>
      <c r="T281" s="261"/>
      <c r="U281" s="13"/>
      <c r="V281" s="13"/>
      <c r="W281" s="13"/>
      <c r="X281" s="13"/>
      <c r="Y281" s="13"/>
      <c r="Z281" s="13"/>
      <c r="AA281" s="13"/>
      <c r="AB281" s="13"/>
      <c r="AC281" s="13"/>
      <c r="AD281" s="13"/>
      <c r="AE281" s="13"/>
      <c r="AT281" s="262" t="s">
        <v>446</v>
      </c>
      <c r="AU281" s="262" t="s">
        <v>85</v>
      </c>
      <c r="AV281" s="13" t="s">
        <v>85</v>
      </c>
      <c r="AW281" s="13" t="s">
        <v>32</v>
      </c>
      <c r="AX281" s="13" t="s">
        <v>76</v>
      </c>
      <c r="AY281" s="262" t="s">
        <v>342</v>
      </c>
    </row>
    <row r="282" s="13" customFormat="1">
      <c r="A282" s="13"/>
      <c r="B282" s="252"/>
      <c r="C282" s="253"/>
      <c r="D282" s="240" t="s">
        <v>446</v>
      </c>
      <c r="E282" s="254" t="s">
        <v>1</v>
      </c>
      <c r="F282" s="255" t="s">
        <v>1126</v>
      </c>
      <c r="G282" s="253"/>
      <c r="H282" s="256">
        <v>369.5</v>
      </c>
      <c r="I282" s="257"/>
      <c r="J282" s="253"/>
      <c r="K282" s="253"/>
      <c r="L282" s="258"/>
      <c r="M282" s="259"/>
      <c r="N282" s="260"/>
      <c r="O282" s="260"/>
      <c r="P282" s="260"/>
      <c r="Q282" s="260"/>
      <c r="R282" s="260"/>
      <c r="S282" s="260"/>
      <c r="T282" s="261"/>
      <c r="U282" s="13"/>
      <c r="V282" s="13"/>
      <c r="W282" s="13"/>
      <c r="X282" s="13"/>
      <c r="Y282" s="13"/>
      <c r="Z282" s="13"/>
      <c r="AA282" s="13"/>
      <c r="AB282" s="13"/>
      <c r="AC282" s="13"/>
      <c r="AD282" s="13"/>
      <c r="AE282" s="13"/>
      <c r="AT282" s="262" t="s">
        <v>446</v>
      </c>
      <c r="AU282" s="262" t="s">
        <v>85</v>
      </c>
      <c r="AV282" s="13" t="s">
        <v>85</v>
      </c>
      <c r="AW282" s="13" t="s">
        <v>32</v>
      </c>
      <c r="AX282" s="13" t="s">
        <v>76</v>
      </c>
      <c r="AY282" s="262" t="s">
        <v>342</v>
      </c>
    </row>
    <row r="283" s="13" customFormat="1">
      <c r="A283" s="13"/>
      <c r="B283" s="252"/>
      <c r="C283" s="253"/>
      <c r="D283" s="240" t="s">
        <v>446</v>
      </c>
      <c r="E283" s="254" t="s">
        <v>1</v>
      </c>
      <c r="F283" s="255" t="s">
        <v>1127</v>
      </c>
      <c r="G283" s="253"/>
      <c r="H283" s="256">
        <v>181</v>
      </c>
      <c r="I283" s="257"/>
      <c r="J283" s="253"/>
      <c r="K283" s="253"/>
      <c r="L283" s="258"/>
      <c r="M283" s="259"/>
      <c r="N283" s="260"/>
      <c r="O283" s="260"/>
      <c r="P283" s="260"/>
      <c r="Q283" s="260"/>
      <c r="R283" s="260"/>
      <c r="S283" s="260"/>
      <c r="T283" s="261"/>
      <c r="U283" s="13"/>
      <c r="V283" s="13"/>
      <c r="W283" s="13"/>
      <c r="X283" s="13"/>
      <c r="Y283" s="13"/>
      <c r="Z283" s="13"/>
      <c r="AA283" s="13"/>
      <c r="AB283" s="13"/>
      <c r="AC283" s="13"/>
      <c r="AD283" s="13"/>
      <c r="AE283" s="13"/>
      <c r="AT283" s="262" t="s">
        <v>446</v>
      </c>
      <c r="AU283" s="262" t="s">
        <v>85</v>
      </c>
      <c r="AV283" s="13" t="s">
        <v>85</v>
      </c>
      <c r="AW283" s="13" t="s">
        <v>32</v>
      </c>
      <c r="AX283" s="13" t="s">
        <v>76</v>
      </c>
      <c r="AY283" s="262" t="s">
        <v>342</v>
      </c>
    </row>
    <row r="284" s="16" customFormat="1">
      <c r="A284" s="16"/>
      <c r="B284" s="284"/>
      <c r="C284" s="285"/>
      <c r="D284" s="240" t="s">
        <v>446</v>
      </c>
      <c r="E284" s="286" t="s">
        <v>1</v>
      </c>
      <c r="F284" s="287" t="s">
        <v>500</v>
      </c>
      <c r="G284" s="285"/>
      <c r="H284" s="288">
        <v>1089.5</v>
      </c>
      <c r="I284" s="289"/>
      <c r="J284" s="285"/>
      <c r="K284" s="285"/>
      <c r="L284" s="290"/>
      <c r="M284" s="291"/>
      <c r="N284" s="292"/>
      <c r="O284" s="292"/>
      <c r="P284" s="292"/>
      <c r="Q284" s="292"/>
      <c r="R284" s="292"/>
      <c r="S284" s="292"/>
      <c r="T284" s="293"/>
      <c r="U284" s="16"/>
      <c r="V284" s="16"/>
      <c r="W284" s="16"/>
      <c r="X284" s="16"/>
      <c r="Y284" s="16"/>
      <c r="Z284" s="16"/>
      <c r="AA284" s="16"/>
      <c r="AB284" s="16"/>
      <c r="AC284" s="16"/>
      <c r="AD284" s="16"/>
      <c r="AE284" s="16"/>
      <c r="AT284" s="294" t="s">
        <v>446</v>
      </c>
      <c r="AU284" s="294" t="s">
        <v>85</v>
      </c>
      <c r="AV284" s="16" t="s">
        <v>360</v>
      </c>
      <c r="AW284" s="16" t="s">
        <v>32</v>
      </c>
      <c r="AX284" s="16" t="s">
        <v>83</v>
      </c>
      <c r="AY284" s="294" t="s">
        <v>342</v>
      </c>
    </row>
    <row r="285" s="2" customFormat="1" ht="16.5" customHeight="1">
      <c r="A285" s="39"/>
      <c r="B285" s="40"/>
      <c r="C285" s="295" t="s">
        <v>645</v>
      </c>
      <c r="D285" s="295" t="s">
        <v>621</v>
      </c>
      <c r="E285" s="296" t="s">
        <v>622</v>
      </c>
      <c r="F285" s="297" t="s">
        <v>623</v>
      </c>
      <c r="G285" s="298" t="s">
        <v>462</v>
      </c>
      <c r="H285" s="299">
        <v>2179</v>
      </c>
      <c r="I285" s="300"/>
      <c r="J285" s="301">
        <f>ROUND(I285*H285,2)</f>
        <v>0</v>
      </c>
      <c r="K285" s="297" t="s">
        <v>1</v>
      </c>
      <c r="L285" s="302"/>
      <c r="M285" s="303" t="s">
        <v>1</v>
      </c>
      <c r="N285" s="304" t="s">
        <v>41</v>
      </c>
      <c r="O285" s="92"/>
      <c r="P285" s="236">
        <f>O285*H285</f>
        <v>0</v>
      </c>
      <c r="Q285" s="236">
        <v>0</v>
      </c>
      <c r="R285" s="236">
        <f>Q285*H285</f>
        <v>0</v>
      </c>
      <c r="S285" s="236">
        <v>0</v>
      </c>
      <c r="T285" s="237">
        <f>S285*H285</f>
        <v>0</v>
      </c>
      <c r="U285" s="39"/>
      <c r="V285" s="39"/>
      <c r="W285" s="39"/>
      <c r="X285" s="39"/>
      <c r="Y285" s="39"/>
      <c r="Z285" s="39"/>
      <c r="AA285" s="39"/>
      <c r="AB285" s="39"/>
      <c r="AC285" s="39"/>
      <c r="AD285" s="39"/>
      <c r="AE285" s="39"/>
      <c r="AR285" s="238" t="s">
        <v>376</v>
      </c>
      <c r="AT285" s="238" t="s">
        <v>621</v>
      </c>
      <c r="AU285" s="238" t="s">
        <v>85</v>
      </c>
      <c r="AY285" s="18" t="s">
        <v>342</v>
      </c>
      <c r="BE285" s="239">
        <f>IF(N285="základní",J285,0)</f>
        <v>0</v>
      </c>
      <c r="BF285" s="239">
        <f>IF(N285="snížená",J285,0)</f>
        <v>0</v>
      </c>
      <c r="BG285" s="239">
        <f>IF(N285="zákl. přenesená",J285,0)</f>
        <v>0</v>
      </c>
      <c r="BH285" s="239">
        <f>IF(N285="sníž. přenesená",J285,0)</f>
        <v>0</v>
      </c>
      <c r="BI285" s="239">
        <f>IF(N285="nulová",J285,0)</f>
        <v>0</v>
      </c>
      <c r="BJ285" s="18" t="s">
        <v>83</v>
      </c>
      <c r="BK285" s="239">
        <f>ROUND(I285*H285,2)</f>
        <v>0</v>
      </c>
      <c r="BL285" s="18" t="s">
        <v>360</v>
      </c>
      <c r="BM285" s="238" t="s">
        <v>1128</v>
      </c>
    </row>
    <row r="286" s="2" customFormat="1">
      <c r="A286" s="39"/>
      <c r="B286" s="40"/>
      <c r="C286" s="41"/>
      <c r="D286" s="240" t="s">
        <v>349</v>
      </c>
      <c r="E286" s="41"/>
      <c r="F286" s="241" t="s">
        <v>623</v>
      </c>
      <c r="G286" s="41"/>
      <c r="H286" s="41"/>
      <c r="I286" s="242"/>
      <c r="J286" s="41"/>
      <c r="K286" s="41"/>
      <c r="L286" s="45"/>
      <c r="M286" s="243"/>
      <c r="N286" s="244"/>
      <c r="O286" s="92"/>
      <c r="P286" s="92"/>
      <c r="Q286" s="92"/>
      <c r="R286" s="92"/>
      <c r="S286" s="92"/>
      <c r="T286" s="93"/>
      <c r="U286" s="39"/>
      <c r="V286" s="39"/>
      <c r="W286" s="39"/>
      <c r="X286" s="39"/>
      <c r="Y286" s="39"/>
      <c r="Z286" s="39"/>
      <c r="AA286" s="39"/>
      <c r="AB286" s="39"/>
      <c r="AC286" s="39"/>
      <c r="AD286" s="39"/>
      <c r="AE286" s="39"/>
      <c r="AT286" s="18" t="s">
        <v>349</v>
      </c>
      <c r="AU286" s="18" t="s">
        <v>85</v>
      </c>
    </row>
    <row r="287" s="13" customFormat="1">
      <c r="A287" s="13"/>
      <c r="B287" s="252"/>
      <c r="C287" s="253"/>
      <c r="D287" s="240" t="s">
        <v>446</v>
      </c>
      <c r="E287" s="254" t="s">
        <v>1</v>
      </c>
      <c r="F287" s="255" t="s">
        <v>1129</v>
      </c>
      <c r="G287" s="253"/>
      <c r="H287" s="256">
        <v>2179</v>
      </c>
      <c r="I287" s="257"/>
      <c r="J287" s="253"/>
      <c r="K287" s="253"/>
      <c r="L287" s="258"/>
      <c r="M287" s="259"/>
      <c r="N287" s="260"/>
      <c r="O287" s="260"/>
      <c r="P287" s="260"/>
      <c r="Q287" s="260"/>
      <c r="R287" s="260"/>
      <c r="S287" s="260"/>
      <c r="T287" s="261"/>
      <c r="U287" s="13"/>
      <c r="V287" s="13"/>
      <c r="W287" s="13"/>
      <c r="X287" s="13"/>
      <c r="Y287" s="13"/>
      <c r="Z287" s="13"/>
      <c r="AA287" s="13"/>
      <c r="AB287" s="13"/>
      <c r="AC287" s="13"/>
      <c r="AD287" s="13"/>
      <c r="AE287" s="13"/>
      <c r="AT287" s="262" t="s">
        <v>446</v>
      </c>
      <c r="AU287" s="262" t="s">
        <v>85</v>
      </c>
      <c r="AV287" s="13" t="s">
        <v>85</v>
      </c>
      <c r="AW287" s="13" t="s">
        <v>32</v>
      </c>
      <c r="AX287" s="13" t="s">
        <v>83</v>
      </c>
      <c r="AY287" s="262" t="s">
        <v>342</v>
      </c>
    </row>
    <row r="288" s="2" customFormat="1" ht="16.5" customHeight="1">
      <c r="A288" s="39"/>
      <c r="B288" s="40"/>
      <c r="C288" s="227" t="s">
        <v>654</v>
      </c>
      <c r="D288" s="227" t="s">
        <v>343</v>
      </c>
      <c r="E288" s="228" t="s">
        <v>627</v>
      </c>
      <c r="F288" s="229" t="s">
        <v>628</v>
      </c>
      <c r="G288" s="230" t="s">
        <v>562</v>
      </c>
      <c r="H288" s="231">
        <v>1221.22</v>
      </c>
      <c r="I288" s="232"/>
      <c r="J288" s="233">
        <f>ROUND(I288*H288,2)</f>
        <v>0</v>
      </c>
      <c r="K288" s="229" t="s">
        <v>443</v>
      </c>
      <c r="L288" s="45"/>
      <c r="M288" s="234" t="s">
        <v>1</v>
      </c>
      <c r="N288" s="235" t="s">
        <v>41</v>
      </c>
      <c r="O288" s="92"/>
      <c r="P288" s="236">
        <f>O288*H288</f>
        <v>0</v>
      </c>
      <c r="Q288" s="236">
        <v>0</v>
      </c>
      <c r="R288" s="236">
        <f>Q288*H288</f>
        <v>0</v>
      </c>
      <c r="S288" s="236">
        <v>0</v>
      </c>
      <c r="T288" s="237">
        <f>S288*H288</f>
        <v>0</v>
      </c>
      <c r="U288" s="39"/>
      <c r="V288" s="39"/>
      <c r="W288" s="39"/>
      <c r="X288" s="39"/>
      <c r="Y288" s="39"/>
      <c r="Z288" s="39"/>
      <c r="AA288" s="39"/>
      <c r="AB288" s="39"/>
      <c r="AC288" s="39"/>
      <c r="AD288" s="39"/>
      <c r="AE288" s="39"/>
      <c r="AR288" s="238" t="s">
        <v>360</v>
      </c>
      <c r="AT288" s="238" t="s">
        <v>343</v>
      </c>
      <c r="AU288" s="238" t="s">
        <v>85</v>
      </c>
      <c r="AY288" s="18" t="s">
        <v>342</v>
      </c>
      <c r="BE288" s="239">
        <f>IF(N288="základní",J288,0)</f>
        <v>0</v>
      </c>
      <c r="BF288" s="239">
        <f>IF(N288="snížená",J288,0)</f>
        <v>0</v>
      </c>
      <c r="BG288" s="239">
        <f>IF(N288="zákl. přenesená",J288,0)</f>
        <v>0</v>
      </c>
      <c r="BH288" s="239">
        <f>IF(N288="sníž. přenesená",J288,0)</f>
        <v>0</v>
      </c>
      <c r="BI288" s="239">
        <f>IF(N288="nulová",J288,0)</f>
        <v>0</v>
      </c>
      <c r="BJ288" s="18" t="s">
        <v>83</v>
      </c>
      <c r="BK288" s="239">
        <f>ROUND(I288*H288,2)</f>
        <v>0</v>
      </c>
      <c r="BL288" s="18" t="s">
        <v>360</v>
      </c>
      <c r="BM288" s="238" t="s">
        <v>1130</v>
      </c>
    </row>
    <row r="289" s="2" customFormat="1">
      <c r="A289" s="39"/>
      <c r="B289" s="40"/>
      <c r="C289" s="41"/>
      <c r="D289" s="240" t="s">
        <v>349</v>
      </c>
      <c r="E289" s="41"/>
      <c r="F289" s="241" t="s">
        <v>630</v>
      </c>
      <c r="G289" s="41"/>
      <c r="H289" s="41"/>
      <c r="I289" s="242"/>
      <c r="J289" s="41"/>
      <c r="K289" s="41"/>
      <c r="L289" s="45"/>
      <c r="M289" s="243"/>
      <c r="N289" s="244"/>
      <c r="O289" s="92"/>
      <c r="P289" s="92"/>
      <c r="Q289" s="92"/>
      <c r="R289" s="92"/>
      <c r="S289" s="92"/>
      <c r="T289" s="93"/>
      <c r="U289" s="39"/>
      <c r="V289" s="39"/>
      <c r="W289" s="39"/>
      <c r="X289" s="39"/>
      <c r="Y289" s="39"/>
      <c r="Z289" s="39"/>
      <c r="AA289" s="39"/>
      <c r="AB289" s="39"/>
      <c r="AC289" s="39"/>
      <c r="AD289" s="39"/>
      <c r="AE289" s="39"/>
      <c r="AT289" s="18" t="s">
        <v>349</v>
      </c>
      <c r="AU289" s="18" t="s">
        <v>85</v>
      </c>
    </row>
    <row r="290" s="13" customFormat="1">
      <c r="A290" s="13"/>
      <c r="B290" s="252"/>
      <c r="C290" s="253"/>
      <c r="D290" s="240" t="s">
        <v>446</v>
      </c>
      <c r="E290" s="254" t="s">
        <v>1</v>
      </c>
      <c r="F290" s="255" t="s">
        <v>1131</v>
      </c>
      <c r="G290" s="253"/>
      <c r="H290" s="256">
        <v>1188.0699999999999</v>
      </c>
      <c r="I290" s="257"/>
      <c r="J290" s="253"/>
      <c r="K290" s="253"/>
      <c r="L290" s="258"/>
      <c r="M290" s="259"/>
      <c r="N290" s="260"/>
      <c r="O290" s="260"/>
      <c r="P290" s="260"/>
      <c r="Q290" s="260"/>
      <c r="R290" s="260"/>
      <c r="S290" s="260"/>
      <c r="T290" s="261"/>
      <c r="U290" s="13"/>
      <c r="V290" s="13"/>
      <c r="W290" s="13"/>
      <c r="X290" s="13"/>
      <c r="Y290" s="13"/>
      <c r="Z290" s="13"/>
      <c r="AA290" s="13"/>
      <c r="AB290" s="13"/>
      <c r="AC290" s="13"/>
      <c r="AD290" s="13"/>
      <c r="AE290" s="13"/>
      <c r="AT290" s="262" t="s">
        <v>446</v>
      </c>
      <c r="AU290" s="262" t="s">
        <v>85</v>
      </c>
      <c r="AV290" s="13" t="s">
        <v>85</v>
      </c>
      <c r="AW290" s="13" t="s">
        <v>32</v>
      </c>
      <c r="AX290" s="13" t="s">
        <v>76</v>
      </c>
      <c r="AY290" s="262" t="s">
        <v>342</v>
      </c>
    </row>
    <row r="291" s="13" customFormat="1">
      <c r="A291" s="13"/>
      <c r="B291" s="252"/>
      <c r="C291" s="253"/>
      <c r="D291" s="240" t="s">
        <v>446</v>
      </c>
      <c r="E291" s="254" t="s">
        <v>1</v>
      </c>
      <c r="F291" s="255" t="s">
        <v>1119</v>
      </c>
      <c r="G291" s="253"/>
      <c r="H291" s="256">
        <v>33.149999999999999</v>
      </c>
      <c r="I291" s="257"/>
      <c r="J291" s="253"/>
      <c r="K291" s="253"/>
      <c r="L291" s="258"/>
      <c r="M291" s="259"/>
      <c r="N291" s="260"/>
      <c r="O291" s="260"/>
      <c r="P291" s="260"/>
      <c r="Q291" s="260"/>
      <c r="R291" s="260"/>
      <c r="S291" s="260"/>
      <c r="T291" s="261"/>
      <c r="U291" s="13"/>
      <c r="V291" s="13"/>
      <c r="W291" s="13"/>
      <c r="X291" s="13"/>
      <c r="Y291" s="13"/>
      <c r="Z291" s="13"/>
      <c r="AA291" s="13"/>
      <c r="AB291" s="13"/>
      <c r="AC291" s="13"/>
      <c r="AD291" s="13"/>
      <c r="AE291" s="13"/>
      <c r="AT291" s="262" t="s">
        <v>446</v>
      </c>
      <c r="AU291" s="262" t="s">
        <v>85</v>
      </c>
      <c r="AV291" s="13" t="s">
        <v>85</v>
      </c>
      <c r="AW291" s="13" t="s">
        <v>32</v>
      </c>
      <c r="AX291" s="13" t="s">
        <v>76</v>
      </c>
      <c r="AY291" s="262" t="s">
        <v>342</v>
      </c>
    </row>
    <row r="292" s="16" customFormat="1">
      <c r="A292" s="16"/>
      <c r="B292" s="284"/>
      <c r="C292" s="285"/>
      <c r="D292" s="240" t="s">
        <v>446</v>
      </c>
      <c r="E292" s="286" t="s">
        <v>1</v>
      </c>
      <c r="F292" s="287" t="s">
        <v>500</v>
      </c>
      <c r="G292" s="285"/>
      <c r="H292" s="288">
        <v>1221.22</v>
      </c>
      <c r="I292" s="289"/>
      <c r="J292" s="285"/>
      <c r="K292" s="285"/>
      <c r="L292" s="290"/>
      <c r="M292" s="291"/>
      <c r="N292" s="292"/>
      <c r="O292" s="292"/>
      <c r="P292" s="292"/>
      <c r="Q292" s="292"/>
      <c r="R292" s="292"/>
      <c r="S292" s="292"/>
      <c r="T292" s="293"/>
      <c r="U292" s="16"/>
      <c r="V292" s="16"/>
      <c r="W292" s="16"/>
      <c r="X292" s="16"/>
      <c r="Y292" s="16"/>
      <c r="Z292" s="16"/>
      <c r="AA292" s="16"/>
      <c r="AB292" s="16"/>
      <c r="AC292" s="16"/>
      <c r="AD292" s="16"/>
      <c r="AE292" s="16"/>
      <c r="AT292" s="294" t="s">
        <v>446</v>
      </c>
      <c r="AU292" s="294" t="s">
        <v>85</v>
      </c>
      <c r="AV292" s="16" t="s">
        <v>360</v>
      </c>
      <c r="AW292" s="16" t="s">
        <v>32</v>
      </c>
      <c r="AX292" s="16" t="s">
        <v>83</v>
      </c>
      <c r="AY292" s="294" t="s">
        <v>342</v>
      </c>
    </row>
    <row r="293" s="2" customFormat="1" ht="16.5" customHeight="1">
      <c r="A293" s="39"/>
      <c r="B293" s="40"/>
      <c r="C293" s="227" t="s">
        <v>665</v>
      </c>
      <c r="D293" s="227" t="s">
        <v>343</v>
      </c>
      <c r="E293" s="228" t="s">
        <v>633</v>
      </c>
      <c r="F293" s="229" t="s">
        <v>634</v>
      </c>
      <c r="G293" s="230" t="s">
        <v>462</v>
      </c>
      <c r="H293" s="231">
        <v>2234.4400000000001</v>
      </c>
      <c r="I293" s="232"/>
      <c r="J293" s="233">
        <f>ROUND(I293*H293,2)</f>
        <v>0</v>
      </c>
      <c r="K293" s="229" t="s">
        <v>443</v>
      </c>
      <c r="L293" s="45"/>
      <c r="M293" s="234" t="s">
        <v>1</v>
      </c>
      <c r="N293" s="235" t="s">
        <v>41</v>
      </c>
      <c r="O293" s="92"/>
      <c r="P293" s="236">
        <f>O293*H293</f>
        <v>0</v>
      </c>
      <c r="Q293" s="236">
        <v>0</v>
      </c>
      <c r="R293" s="236">
        <f>Q293*H293</f>
        <v>0</v>
      </c>
      <c r="S293" s="236">
        <v>0</v>
      </c>
      <c r="T293" s="237">
        <f>S293*H293</f>
        <v>0</v>
      </c>
      <c r="U293" s="39"/>
      <c r="V293" s="39"/>
      <c r="W293" s="39"/>
      <c r="X293" s="39"/>
      <c r="Y293" s="39"/>
      <c r="Z293" s="39"/>
      <c r="AA293" s="39"/>
      <c r="AB293" s="39"/>
      <c r="AC293" s="39"/>
      <c r="AD293" s="39"/>
      <c r="AE293" s="39"/>
      <c r="AR293" s="238" t="s">
        <v>360</v>
      </c>
      <c r="AT293" s="238" t="s">
        <v>343</v>
      </c>
      <c r="AU293" s="238" t="s">
        <v>85</v>
      </c>
      <c r="AY293" s="18" t="s">
        <v>342</v>
      </c>
      <c r="BE293" s="239">
        <f>IF(N293="základní",J293,0)</f>
        <v>0</v>
      </c>
      <c r="BF293" s="239">
        <f>IF(N293="snížená",J293,0)</f>
        <v>0</v>
      </c>
      <c r="BG293" s="239">
        <f>IF(N293="zákl. přenesená",J293,0)</f>
        <v>0</v>
      </c>
      <c r="BH293" s="239">
        <f>IF(N293="sníž. přenesená",J293,0)</f>
        <v>0</v>
      </c>
      <c r="BI293" s="239">
        <f>IF(N293="nulová",J293,0)</f>
        <v>0</v>
      </c>
      <c r="BJ293" s="18" t="s">
        <v>83</v>
      </c>
      <c r="BK293" s="239">
        <f>ROUND(I293*H293,2)</f>
        <v>0</v>
      </c>
      <c r="BL293" s="18" t="s">
        <v>360</v>
      </c>
      <c r="BM293" s="238" t="s">
        <v>1132</v>
      </c>
    </row>
    <row r="294" s="2" customFormat="1">
      <c r="A294" s="39"/>
      <c r="B294" s="40"/>
      <c r="C294" s="41"/>
      <c r="D294" s="240" t="s">
        <v>349</v>
      </c>
      <c r="E294" s="41"/>
      <c r="F294" s="241" t="s">
        <v>636</v>
      </c>
      <c r="G294" s="41"/>
      <c r="H294" s="41"/>
      <c r="I294" s="242"/>
      <c r="J294" s="41"/>
      <c r="K294" s="41"/>
      <c r="L294" s="45"/>
      <c r="M294" s="243"/>
      <c r="N294" s="244"/>
      <c r="O294" s="92"/>
      <c r="P294" s="92"/>
      <c r="Q294" s="92"/>
      <c r="R294" s="92"/>
      <c r="S294" s="92"/>
      <c r="T294" s="93"/>
      <c r="U294" s="39"/>
      <c r="V294" s="39"/>
      <c r="W294" s="39"/>
      <c r="X294" s="39"/>
      <c r="Y294" s="39"/>
      <c r="Z294" s="39"/>
      <c r="AA294" s="39"/>
      <c r="AB294" s="39"/>
      <c r="AC294" s="39"/>
      <c r="AD294" s="39"/>
      <c r="AE294" s="39"/>
      <c r="AT294" s="18" t="s">
        <v>349</v>
      </c>
      <c r="AU294" s="18" t="s">
        <v>85</v>
      </c>
    </row>
    <row r="295" s="13" customFormat="1">
      <c r="A295" s="13"/>
      <c r="B295" s="252"/>
      <c r="C295" s="253"/>
      <c r="D295" s="240" t="s">
        <v>446</v>
      </c>
      <c r="E295" s="254" t="s">
        <v>1</v>
      </c>
      <c r="F295" s="255" t="s">
        <v>1133</v>
      </c>
      <c r="G295" s="253"/>
      <c r="H295" s="256">
        <v>1117.22</v>
      </c>
      <c r="I295" s="257"/>
      <c r="J295" s="253"/>
      <c r="K295" s="253"/>
      <c r="L295" s="258"/>
      <c r="M295" s="259"/>
      <c r="N295" s="260"/>
      <c r="O295" s="260"/>
      <c r="P295" s="260"/>
      <c r="Q295" s="260"/>
      <c r="R295" s="260"/>
      <c r="S295" s="260"/>
      <c r="T295" s="261"/>
      <c r="U295" s="13"/>
      <c r="V295" s="13"/>
      <c r="W295" s="13"/>
      <c r="X295" s="13"/>
      <c r="Y295" s="13"/>
      <c r="Z295" s="13"/>
      <c r="AA295" s="13"/>
      <c r="AB295" s="13"/>
      <c r="AC295" s="13"/>
      <c r="AD295" s="13"/>
      <c r="AE295" s="13"/>
      <c r="AT295" s="262" t="s">
        <v>446</v>
      </c>
      <c r="AU295" s="262" t="s">
        <v>85</v>
      </c>
      <c r="AV295" s="13" t="s">
        <v>85</v>
      </c>
      <c r="AW295" s="13" t="s">
        <v>32</v>
      </c>
      <c r="AX295" s="13" t="s">
        <v>76</v>
      </c>
      <c r="AY295" s="262" t="s">
        <v>342</v>
      </c>
    </row>
    <row r="296" s="13" customFormat="1">
      <c r="A296" s="13"/>
      <c r="B296" s="252"/>
      <c r="C296" s="253"/>
      <c r="D296" s="240" t="s">
        <v>446</v>
      </c>
      <c r="E296" s="254" t="s">
        <v>1</v>
      </c>
      <c r="F296" s="255" t="s">
        <v>1134</v>
      </c>
      <c r="G296" s="253"/>
      <c r="H296" s="256">
        <v>2234.4400000000001</v>
      </c>
      <c r="I296" s="257"/>
      <c r="J296" s="253"/>
      <c r="K296" s="253"/>
      <c r="L296" s="258"/>
      <c r="M296" s="259"/>
      <c r="N296" s="260"/>
      <c r="O296" s="260"/>
      <c r="P296" s="260"/>
      <c r="Q296" s="260"/>
      <c r="R296" s="260"/>
      <c r="S296" s="260"/>
      <c r="T296" s="261"/>
      <c r="U296" s="13"/>
      <c r="V296" s="13"/>
      <c r="W296" s="13"/>
      <c r="X296" s="13"/>
      <c r="Y296" s="13"/>
      <c r="Z296" s="13"/>
      <c r="AA296" s="13"/>
      <c r="AB296" s="13"/>
      <c r="AC296" s="13"/>
      <c r="AD296" s="13"/>
      <c r="AE296" s="13"/>
      <c r="AT296" s="262" t="s">
        <v>446</v>
      </c>
      <c r="AU296" s="262" t="s">
        <v>85</v>
      </c>
      <c r="AV296" s="13" t="s">
        <v>85</v>
      </c>
      <c r="AW296" s="13" t="s">
        <v>32</v>
      </c>
      <c r="AX296" s="13" t="s">
        <v>83</v>
      </c>
      <c r="AY296" s="262" t="s">
        <v>342</v>
      </c>
    </row>
    <row r="297" s="2" customFormat="1" ht="16.5" customHeight="1">
      <c r="A297" s="39"/>
      <c r="B297" s="40"/>
      <c r="C297" s="227" t="s">
        <v>671</v>
      </c>
      <c r="D297" s="227" t="s">
        <v>343</v>
      </c>
      <c r="E297" s="228" t="s">
        <v>640</v>
      </c>
      <c r="F297" s="229" t="s">
        <v>641</v>
      </c>
      <c r="G297" s="230" t="s">
        <v>562</v>
      </c>
      <c r="H297" s="231">
        <v>20</v>
      </c>
      <c r="I297" s="232"/>
      <c r="J297" s="233">
        <f>ROUND(I297*H297,2)</f>
        <v>0</v>
      </c>
      <c r="K297" s="229" t="s">
        <v>443</v>
      </c>
      <c r="L297" s="45"/>
      <c r="M297" s="234" t="s">
        <v>1</v>
      </c>
      <c r="N297" s="235" t="s">
        <v>41</v>
      </c>
      <c r="O297" s="92"/>
      <c r="P297" s="236">
        <f>O297*H297</f>
        <v>0</v>
      </c>
      <c r="Q297" s="236">
        <v>0</v>
      </c>
      <c r="R297" s="236">
        <f>Q297*H297</f>
        <v>0</v>
      </c>
      <c r="S297" s="236">
        <v>0</v>
      </c>
      <c r="T297" s="237">
        <f>S297*H297</f>
        <v>0</v>
      </c>
      <c r="U297" s="39"/>
      <c r="V297" s="39"/>
      <c r="W297" s="39"/>
      <c r="X297" s="39"/>
      <c r="Y297" s="39"/>
      <c r="Z297" s="39"/>
      <c r="AA297" s="39"/>
      <c r="AB297" s="39"/>
      <c r="AC297" s="39"/>
      <c r="AD297" s="39"/>
      <c r="AE297" s="39"/>
      <c r="AR297" s="238" t="s">
        <v>360</v>
      </c>
      <c r="AT297" s="238" t="s">
        <v>343</v>
      </c>
      <c r="AU297" s="238" t="s">
        <v>85</v>
      </c>
      <c r="AY297" s="18" t="s">
        <v>342</v>
      </c>
      <c r="BE297" s="239">
        <f>IF(N297="základní",J297,0)</f>
        <v>0</v>
      </c>
      <c r="BF297" s="239">
        <f>IF(N297="snížená",J297,0)</f>
        <v>0</v>
      </c>
      <c r="BG297" s="239">
        <f>IF(N297="zákl. přenesená",J297,0)</f>
        <v>0</v>
      </c>
      <c r="BH297" s="239">
        <f>IF(N297="sníž. přenesená",J297,0)</f>
        <v>0</v>
      </c>
      <c r="BI297" s="239">
        <f>IF(N297="nulová",J297,0)</f>
        <v>0</v>
      </c>
      <c r="BJ297" s="18" t="s">
        <v>83</v>
      </c>
      <c r="BK297" s="239">
        <f>ROUND(I297*H297,2)</f>
        <v>0</v>
      </c>
      <c r="BL297" s="18" t="s">
        <v>360</v>
      </c>
      <c r="BM297" s="238" t="s">
        <v>1135</v>
      </c>
    </row>
    <row r="298" s="2" customFormat="1">
      <c r="A298" s="39"/>
      <c r="B298" s="40"/>
      <c r="C298" s="41"/>
      <c r="D298" s="240" t="s">
        <v>349</v>
      </c>
      <c r="E298" s="41"/>
      <c r="F298" s="241" t="s">
        <v>643</v>
      </c>
      <c r="G298" s="41"/>
      <c r="H298" s="41"/>
      <c r="I298" s="242"/>
      <c r="J298" s="41"/>
      <c r="K298" s="41"/>
      <c r="L298" s="45"/>
      <c r="M298" s="243"/>
      <c r="N298" s="244"/>
      <c r="O298" s="92"/>
      <c r="P298" s="92"/>
      <c r="Q298" s="92"/>
      <c r="R298" s="92"/>
      <c r="S298" s="92"/>
      <c r="T298" s="93"/>
      <c r="U298" s="39"/>
      <c r="V298" s="39"/>
      <c r="W298" s="39"/>
      <c r="X298" s="39"/>
      <c r="Y298" s="39"/>
      <c r="Z298" s="39"/>
      <c r="AA298" s="39"/>
      <c r="AB298" s="39"/>
      <c r="AC298" s="39"/>
      <c r="AD298" s="39"/>
      <c r="AE298" s="39"/>
      <c r="AT298" s="18" t="s">
        <v>349</v>
      </c>
      <c r="AU298" s="18" t="s">
        <v>85</v>
      </c>
    </row>
    <row r="299" s="13" customFormat="1">
      <c r="A299" s="13"/>
      <c r="B299" s="252"/>
      <c r="C299" s="253"/>
      <c r="D299" s="240" t="s">
        <v>446</v>
      </c>
      <c r="E299" s="254" t="s">
        <v>1</v>
      </c>
      <c r="F299" s="255" t="s">
        <v>1136</v>
      </c>
      <c r="G299" s="253"/>
      <c r="H299" s="256">
        <v>20</v>
      </c>
      <c r="I299" s="257"/>
      <c r="J299" s="253"/>
      <c r="K299" s="253"/>
      <c r="L299" s="258"/>
      <c r="M299" s="259"/>
      <c r="N299" s="260"/>
      <c r="O299" s="260"/>
      <c r="P299" s="260"/>
      <c r="Q299" s="260"/>
      <c r="R299" s="260"/>
      <c r="S299" s="260"/>
      <c r="T299" s="261"/>
      <c r="U299" s="13"/>
      <c r="V299" s="13"/>
      <c r="W299" s="13"/>
      <c r="X299" s="13"/>
      <c r="Y299" s="13"/>
      <c r="Z299" s="13"/>
      <c r="AA299" s="13"/>
      <c r="AB299" s="13"/>
      <c r="AC299" s="13"/>
      <c r="AD299" s="13"/>
      <c r="AE299" s="13"/>
      <c r="AT299" s="262" t="s">
        <v>446</v>
      </c>
      <c r="AU299" s="262" t="s">
        <v>85</v>
      </c>
      <c r="AV299" s="13" t="s">
        <v>85</v>
      </c>
      <c r="AW299" s="13" t="s">
        <v>32</v>
      </c>
      <c r="AX299" s="13" t="s">
        <v>83</v>
      </c>
      <c r="AY299" s="262" t="s">
        <v>342</v>
      </c>
    </row>
    <row r="300" s="2" customFormat="1" ht="21.75" customHeight="1">
      <c r="A300" s="39"/>
      <c r="B300" s="40"/>
      <c r="C300" s="227" t="s">
        <v>677</v>
      </c>
      <c r="D300" s="227" t="s">
        <v>343</v>
      </c>
      <c r="E300" s="228" t="s">
        <v>1137</v>
      </c>
      <c r="F300" s="229" t="s">
        <v>1138</v>
      </c>
      <c r="G300" s="230" t="s">
        <v>473</v>
      </c>
      <c r="H300" s="231">
        <v>264</v>
      </c>
      <c r="I300" s="232"/>
      <c r="J300" s="233">
        <f>ROUND(I300*H300,2)</f>
        <v>0</v>
      </c>
      <c r="K300" s="229" t="s">
        <v>443</v>
      </c>
      <c r="L300" s="45"/>
      <c r="M300" s="234" t="s">
        <v>1</v>
      </c>
      <c r="N300" s="235" t="s">
        <v>41</v>
      </c>
      <c r="O300" s="92"/>
      <c r="P300" s="236">
        <f>O300*H300</f>
        <v>0</v>
      </c>
      <c r="Q300" s="236">
        <v>0</v>
      </c>
      <c r="R300" s="236">
        <f>Q300*H300</f>
        <v>0</v>
      </c>
      <c r="S300" s="236">
        <v>0</v>
      </c>
      <c r="T300" s="237">
        <f>S300*H300</f>
        <v>0</v>
      </c>
      <c r="U300" s="39"/>
      <c r="V300" s="39"/>
      <c r="W300" s="39"/>
      <c r="X300" s="39"/>
      <c r="Y300" s="39"/>
      <c r="Z300" s="39"/>
      <c r="AA300" s="39"/>
      <c r="AB300" s="39"/>
      <c r="AC300" s="39"/>
      <c r="AD300" s="39"/>
      <c r="AE300" s="39"/>
      <c r="AR300" s="238" t="s">
        <v>360</v>
      </c>
      <c r="AT300" s="238" t="s">
        <v>343</v>
      </c>
      <c r="AU300" s="238" t="s">
        <v>85</v>
      </c>
      <c r="AY300" s="18" t="s">
        <v>342</v>
      </c>
      <c r="BE300" s="239">
        <f>IF(N300="základní",J300,0)</f>
        <v>0</v>
      </c>
      <c r="BF300" s="239">
        <f>IF(N300="snížená",J300,0)</f>
        <v>0</v>
      </c>
      <c r="BG300" s="239">
        <f>IF(N300="zákl. přenesená",J300,0)</f>
        <v>0</v>
      </c>
      <c r="BH300" s="239">
        <f>IF(N300="sníž. přenesená",J300,0)</f>
        <v>0</v>
      </c>
      <c r="BI300" s="239">
        <f>IF(N300="nulová",J300,0)</f>
        <v>0</v>
      </c>
      <c r="BJ300" s="18" t="s">
        <v>83</v>
      </c>
      <c r="BK300" s="239">
        <f>ROUND(I300*H300,2)</f>
        <v>0</v>
      </c>
      <c r="BL300" s="18" t="s">
        <v>360</v>
      </c>
      <c r="BM300" s="238" t="s">
        <v>1139</v>
      </c>
    </row>
    <row r="301" s="2" customFormat="1">
      <c r="A301" s="39"/>
      <c r="B301" s="40"/>
      <c r="C301" s="41"/>
      <c r="D301" s="240" t="s">
        <v>349</v>
      </c>
      <c r="E301" s="41"/>
      <c r="F301" s="241" t="s">
        <v>1140</v>
      </c>
      <c r="G301" s="41"/>
      <c r="H301" s="41"/>
      <c r="I301" s="242"/>
      <c r="J301" s="41"/>
      <c r="K301" s="41"/>
      <c r="L301" s="45"/>
      <c r="M301" s="243"/>
      <c r="N301" s="244"/>
      <c r="O301" s="92"/>
      <c r="P301" s="92"/>
      <c r="Q301" s="92"/>
      <c r="R301" s="92"/>
      <c r="S301" s="92"/>
      <c r="T301" s="93"/>
      <c r="U301" s="39"/>
      <c r="V301" s="39"/>
      <c r="W301" s="39"/>
      <c r="X301" s="39"/>
      <c r="Y301" s="39"/>
      <c r="Z301" s="39"/>
      <c r="AA301" s="39"/>
      <c r="AB301" s="39"/>
      <c r="AC301" s="39"/>
      <c r="AD301" s="39"/>
      <c r="AE301" s="39"/>
      <c r="AT301" s="18" t="s">
        <v>349</v>
      </c>
      <c r="AU301" s="18" t="s">
        <v>85</v>
      </c>
    </row>
    <row r="302" s="14" customFormat="1">
      <c r="A302" s="14"/>
      <c r="B302" s="263"/>
      <c r="C302" s="264"/>
      <c r="D302" s="240" t="s">
        <v>446</v>
      </c>
      <c r="E302" s="265" t="s">
        <v>1</v>
      </c>
      <c r="F302" s="266" t="s">
        <v>650</v>
      </c>
      <c r="G302" s="264"/>
      <c r="H302" s="265" t="s">
        <v>1</v>
      </c>
      <c r="I302" s="267"/>
      <c r="J302" s="264"/>
      <c r="K302" s="264"/>
      <c r="L302" s="268"/>
      <c r="M302" s="269"/>
      <c r="N302" s="270"/>
      <c r="O302" s="270"/>
      <c r="P302" s="270"/>
      <c r="Q302" s="270"/>
      <c r="R302" s="270"/>
      <c r="S302" s="270"/>
      <c r="T302" s="271"/>
      <c r="U302" s="14"/>
      <c r="V302" s="14"/>
      <c r="W302" s="14"/>
      <c r="X302" s="14"/>
      <c r="Y302" s="14"/>
      <c r="Z302" s="14"/>
      <c r="AA302" s="14"/>
      <c r="AB302" s="14"/>
      <c r="AC302" s="14"/>
      <c r="AD302" s="14"/>
      <c r="AE302" s="14"/>
      <c r="AT302" s="272" t="s">
        <v>446</v>
      </c>
      <c r="AU302" s="272" t="s">
        <v>85</v>
      </c>
      <c r="AV302" s="14" t="s">
        <v>83</v>
      </c>
      <c r="AW302" s="14" t="s">
        <v>32</v>
      </c>
      <c r="AX302" s="14" t="s">
        <v>76</v>
      </c>
      <c r="AY302" s="272" t="s">
        <v>342</v>
      </c>
    </row>
    <row r="303" s="13" customFormat="1">
      <c r="A303" s="13"/>
      <c r="B303" s="252"/>
      <c r="C303" s="253"/>
      <c r="D303" s="240" t="s">
        <v>446</v>
      </c>
      <c r="E303" s="254" t="s">
        <v>1</v>
      </c>
      <c r="F303" s="255" t="s">
        <v>1141</v>
      </c>
      <c r="G303" s="253"/>
      <c r="H303" s="256">
        <v>424</v>
      </c>
      <c r="I303" s="257"/>
      <c r="J303" s="253"/>
      <c r="K303" s="253"/>
      <c r="L303" s="258"/>
      <c r="M303" s="259"/>
      <c r="N303" s="260"/>
      <c r="O303" s="260"/>
      <c r="P303" s="260"/>
      <c r="Q303" s="260"/>
      <c r="R303" s="260"/>
      <c r="S303" s="260"/>
      <c r="T303" s="261"/>
      <c r="U303" s="13"/>
      <c r="V303" s="13"/>
      <c r="W303" s="13"/>
      <c r="X303" s="13"/>
      <c r="Y303" s="13"/>
      <c r="Z303" s="13"/>
      <c r="AA303" s="13"/>
      <c r="AB303" s="13"/>
      <c r="AC303" s="13"/>
      <c r="AD303" s="13"/>
      <c r="AE303" s="13"/>
      <c r="AT303" s="262" t="s">
        <v>446</v>
      </c>
      <c r="AU303" s="262" t="s">
        <v>85</v>
      </c>
      <c r="AV303" s="13" t="s">
        <v>85</v>
      </c>
      <c r="AW303" s="13" t="s">
        <v>32</v>
      </c>
      <c r="AX303" s="13" t="s">
        <v>76</v>
      </c>
      <c r="AY303" s="262" t="s">
        <v>342</v>
      </c>
    </row>
    <row r="304" s="13" customFormat="1">
      <c r="A304" s="13"/>
      <c r="B304" s="252"/>
      <c r="C304" s="253"/>
      <c r="D304" s="240" t="s">
        <v>446</v>
      </c>
      <c r="E304" s="254" t="s">
        <v>1</v>
      </c>
      <c r="F304" s="255" t="s">
        <v>1142</v>
      </c>
      <c r="G304" s="253"/>
      <c r="H304" s="256">
        <v>55</v>
      </c>
      <c r="I304" s="257"/>
      <c r="J304" s="253"/>
      <c r="K304" s="253"/>
      <c r="L304" s="258"/>
      <c r="M304" s="259"/>
      <c r="N304" s="260"/>
      <c r="O304" s="260"/>
      <c r="P304" s="260"/>
      <c r="Q304" s="260"/>
      <c r="R304" s="260"/>
      <c r="S304" s="260"/>
      <c r="T304" s="261"/>
      <c r="U304" s="13"/>
      <c r="V304" s="13"/>
      <c r="W304" s="13"/>
      <c r="X304" s="13"/>
      <c r="Y304" s="13"/>
      <c r="Z304" s="13"/>
      <c r="AA304" s="13"/>
      <c r="AB304" s="13"/>
      <c r="AC304" s="13"/>
      <c r="AD304" s="13"/>
      <c r="AE304" s="13"/>
      <c r="AT304" s="262" t="s">
        <v>446</v>
      </c>
      <c r="AU304" s="262" t="s">
        <v>85</v>
      </c>
      <c r="AV304" s="13" t="s">
        <v>85</v>
      </c>
      <c r="AW304" s="13" t="s">
        <v>32</v>
      </c>
      <c r="AX304" s="13" t="s">
        <v>76</v>
      </c>
      <c r="AY304" s="262" t="s">
        <v>342</v>
      </c>
    </row>
    <row r="305" s="16" customFormat="1">
      <c r="A305" s="16"/>
      <c r="B305" s="284"/>
      <c r="C305" s="285"/>
      <c r="D305" s="240" t="s">
        <v>446</v>
      </c>
      <c r="E305" s="286" t="s">
        <v>1</v>
      </c>
      <c r="F305" s="287" t="s">
        <v>500</v>
      </c>
      <c r="G305" s="285"/>
      <c r="H305" s="288">
        <v>479</v>
      </c>
      <c r="I305" s="289"/>
      <c r="J305" s="285"/>
      <c r="K305" s="285"/>
      <c r="L305" s="290"/>
      <c r="M305" s="291"/>
      <c r="N305" s="292"/>
      <c r="O305" s="292"/>
      <c r="P305" s="292"/>
      <c r="Q305" s="292"/>
      <c r="R305" s="292"/>
      <c r="S305" s="292"/>
      <c r="T305" s="293"/>
      <c r="U305" s="16"/>
      <c r="V305" s="16"/>
      <c r="W305" s="16"/>
      <c r="X305" s="16"/>
      <c r="Y305" s="16"/>
      <c r="Z305" s="16"/>
      <c r="AA305" s="16"/>
      <c r="AB305" s="16"/>
      <c r="AC305" s="16"/>
      <c r="AD305" s="16"/>
      <c r="AE305" s="16"/>
      <c r="AT305" s="294" t="s">
        <v>446</v>
      </c>
      <c r="AU305" s="294" t="s">
        <v>85</v>
      </c>
      <c r="AV305" s="16" t="s">
        <v>360</v>
      </c>
      <c r="AW305" s="16" t="s">
        <v>32</v>
      </c>
      <c r="AX305" s="16" t="s">
        <v>76</v>
      </c>
      <c r="AY305" s="294" t="s">
        <v>342</v>
      </c>
    </row>
    <row r="306" s="13" customFormat="1">
      <c r="A306" s="13"/>
      <c r="B306" s="252"/>
      <c r="C306" s="253"/>
      <c r="D306" s="240" t="s">
        <v>446</v>
      </c>
      <c r="E306" s="254" t="s">
        <v>1</v>
      </c>
      <c r="F306" s="255" t="s">
        <v>1143</v>
      </c>
      <c r="G306" s="253"/>
      <c r="H306" s="256">
        <v>264</v>
      </c>
      <c r="I306" s="257"/>
      <c r="J306" s="253"/>
      <c r="K306" s="253"/>
      <c r="L306" s="258"/>
      <c r="M306" s="259"/>
      <c r="N306" s="260"/>
      <c r="O306" s="260"/>
      <c r="P306" s="260"/>
      <c r="Q306" s="260"/>
      <c r="R306" s="260"/>
      <c r="S306" s="260"/>
      <c r="T306" s="261"/>
      <c r="U306" s="13"/>
      <c r="V306" s="13"/>
      <c r="W306" s="13"/>
      <c r="X306" s="13"/>
      <c r="Y306" s="13"/>
      <c r="Z306" s="13"/>
      <c r="AA306" s="13"/>
      <c r="AB306" s="13"/>
      <c r="AC306" s="13"/>
      <c r="AD306" s="13"/>
      <c r="AE306" s="13"/>
      <c r="AT306" s="262" t="s">
        <v>446</v>
      </c>
      <c r="AU306" s="262" t="s">
        <v>85</v>
      </c>
      <c r="AV306" s="13" t="s">
        <v>85</v>
      </c>
      <c r="AW306" s="13" t="s">
        <v>32</v>
      </c>
      <c r="AX306" s="13" t="s">
        <v>83</v>
      </c>
      <c r="AY306" s="262" t="s">
        <v>342</v>
      </c>
    </row>
    <row r="307" s="2" customFormat="1" ht="16.5" customHeight="1">
      <c r="A307" s="39"/>
      <c r="B307" s="40"/>
      <c r="C307" s="227" t="s">
        <v>687</v>
      </c>
      <c r="D307" s="227" t="s">
        <v>343</v>
      </c>
      <c r="E307" s="228" t="s">
        <v>655</v>
      </c>
      <c r="F307" s="229" t="s">
        <v>656</v>
      </c>
      <c r="G307" s="230" t="s">
        <v>473</v>
      </c>
      <c r="H307" s="231">
        <v>2584</v>
      </c>
      <c r="I307" s="232"/>
      <c r="J307" s="233">
        <f>ROUND(I307*H307,2)</f>
        <v>0</v>
      </c>
      <c r="K307" s="229" t="s">
        <v>443</v>
      </c>
      <c r="L307" s="45"/>
      <c r="M307" s="234" t="s">
        <v>1</v>
      </c>
      <c r="N307" s="235" t="s">
        <v>41</v>
      </c>
      <c r="O307" s="92"/>
      <c r="P307" s="236">
        <f>O307*H307</f>
        <v>0</v>
      </c>
      <c r="Q307" s="236">
        <v>0</v>
      </c>
      <c r="R307" s="236">
        <f>Q307*H307</f>
        <v>0</v>
      </c>
      <c r="S307" s="236">
        <v>0</v>
      </c>
      <c r="T307" s="237">
        <f>S307*H307</f>
        <v>0</v>
      </c>
      <c r="U307" s="39"/>
      <c r="V307" s="39"/>
      <c r="W307" s="39"/>
      <c r="X307" s="39"/>
      <c r="Y307" s="39"/>
      <c r="Z307" s="39"/>
      <c r="AA307" s="39"/>
      <c r="AB307" s="39"/>
      <c r="AC307" s="39"/>
      <c r="AD307" s="39"/>
      <c r="AE307" s="39"/>
      <c r="AR307" s="238" t="s">
        <v>360</v>
      </c>
      <c r="AT307" s="238" t="s">
        <v>343</v>
      </c>
      <c r="AU307" s="238" t="s">
        <v>85</v>
      </c>
      <c r="AY307" s="18" t="s">
        <v>342</v>
      </c>
      <c r="BE307" s="239">
        <f>IF(N307="základní",J307,0)</f>
        <v>0</v>
      </c>
      <c r="BF307" s="239">
        <f>IF(N307="snížená",J307,0)</f>
        <v>0</v>
      </c>
      <c r="BG307" s="239">
        <f>IF(N307="zákl. přenesená",J307,0)</f>
        <v>0</v>
      </c>
      <c r="BH307" s="239">
        <f>IF(N307="sníž. přenesená",J307,0)</f>
        <v>0</v>
      </c>
      <c r="BI307" s="239">
        <f>IF(N307="nulová",J307,0)</f>
        <v>0</v>
      </c>
      <c r="BJ307" s="18" t="s">
        <v>83</v>
      </c>
      <c r="BK307" s="239">
        <f>ROUND(I307*H307,2)</f>
        <v>0</v>
      </c>
      <c r="BL307" s="18" t="s">
        <v>360</v>
      </c>
      <c r="BM307" s="238" t="s">
        <v>1144</v>
      </c>
    </row>
    <row r="308" s="2" customFormat="1">
      <c r="A308" s="39"/>
      <c r="B308" s="40"/>
      <c r="C308" s="41"/>
      <c r="D308" s="240" t="s">
        <v>349</v>
      </c>
      <c r="E308" s="41"/>
      <c r="F308" s="241" t="s">
        <v>658</v>
      </c>
      <c r="G308" s="41"/>
      <c r="H308" s="41"/>
      <c r="I308" s="242"/>
      <c r="J308" s="41"/>
      <c r="K308" s="41"/>
      <c r="L308" s="45"/>
      <c r="M308" s="243"/>
      <c r="N308" s="244"/>
      <c r="O308" s="92"/>
      <c r="P308" s="92"/>
      <c r="Q308" s="92"/>
      <c r="R308" s="92"/>
      <c r="S308" s="92"/>
      <c r="T308" s="93"/>
      <c r="U308" s="39"/>
      <c r="V308" s="39"/>
      <c r="W308" s="39"/>
      <c r="X308" s="39"/>
      <c r="Y308" s="39"/>
      <c r="Z308" s="39"/>
      <c r="AA308" s="39"/>
      <c r="AB308" s="39"/>
      <c r="AC308" s="39"/>
      <c r="AD308" s="39"/>
      <c r="AE308" s="39"/>
      <c r="AT308" s="18" t="s">
        <v>349</v>
      </c>
      <c r="AU308" s="18" t="s">
        <v>85</v>
      </c>
    </row>
    <row r="309" s="13" customFormat="1">
      <c r="A309" s="13"/>
      <c r="B309" s="252"/>
      <c r="C309" s="253"/>
      <c r="D309" s="240" t="s">
        <v>446</v>
      </c>
      <c r="E309" s="254" t="s">
        <v>1</v>
      </c>
      <c r="F309" s="255" t="s">
        <v>1145</v>
      </c>
      <c r="G309" s="253"/>
      <c r="H309" s="256">
        <v>1078</v>
      </c>
      <c r="I309" s="257"/>
      <c r="J309" s="253"/>
      <c r="K309" s="253"/>
      <c r="L309" s="258"/>
      <c r="M309" s="259"/>
      <c r="N309" s="260"/>
      <c r="O309" s="260"/>
      <c r="P309" s="260"/>
      <c r="Q309" s="260"/>
      <c r="R309" s="260"/>
      <c r="S309" s="260"/>
      <c r="T309" s="261"/>
      <c r="U309" s="13"/>
      <c r="V309" s="13"/>
      <c r="W309" s="13"/>
      <c r="X309" s="13"/>
      <c r="Y309" s="13"/>
      <c r="Z309" s="13"/>
      <c r="AA309" s="13"/>
      <c r="AB309" s="13"/>
      <c r="AC309" s="13"/>
      <c r="AD309" s="13"/>
      <c r="AE309" s="13"/>
      <c r="AT309" s="262" t="s">
        <v>446</v>
      </c>
      <c r="AU309" s="262" t="s">
        <v>85</v>
      </c>
      <c r="AV309" s="13" t="s">
        <v>85</v>
      </c>
      <c r="AW309" s="13" t="s">
        <v>32</v>
      </c>
      <c r="AX309" s="13" t="s">
        <v>76</v>
      </c>
      <c r="AY309" s="262" t="s">
        <v>342</v>
      </c>
    </row>
    <row r="310" s="13" customFormat="1">
      <c r="A310" s="13"/>
      <c r="B310" s="252"/>
      <c r="C310" s="253"/>
      <c r="D310" s="240" t="s">
        <v>446</v>
      </c>
      <c r="E310" s="254" t="s">
        <v>1</v>
      </c>
      <c r="F310" s="255" t="s">
        <v>1146</v>
      </c>
      <c r="G310" s="253"/>
      <c r="H310" s="256">
        <v>739</v>
      </c>
      <c r="I310" s="257"/>
      <c r="J310" s="253"/>
      <c r="K310" s="253"/>
      <c r="L310" s="258"/>
      <c r="M310" s="259"/>
      <c r="N310" s="260"/>
      <c r="O310" s="260"/>
      <c r="P310" s="260"/>
      <c r="Q310" s="260"/>
      <c r="R310" s="260"/>
      <c r="S310" s="260"/>
      <c r="T310" s="261"/>
      <c r="U310" s="13"/>
      <c r="V310" s="13"/>
      <c r="W310" s="13"/>
      <c r="X310" s="13"/>
      <c r="Y310" s="13"/>
      <c r="Z310" s="13"/>
      <c r="AA310" s="13"/>
      <c r="AB310" s="13"/>
      <c r="AC310" s="13"/>
      <c r="AD310" s="13"/>
      <c r="AE310" s="13"/>
      <c r="AT310" s="262" t="s">
        <v>446</v>
      </c>
      <c r="AU310" s="262" t="s">
        <v>85</v>
      </c>
      <c r="AV310" s="13" t="s">
        <v>85</v>
      </c>
      <c r="AW310" s="13" t="s">
        <v>32</v>
      </c>
      <c r="AX310" s="13" t="s">
        <v>76</v>
      </c>
      <c r="AY310" s="262" t="s">
        <v>342</v>
      </c>
    </row>
    <row r="311" s="13" customFormat="1">
      <c r="A311" s="13"/>
      <c r="B311" s="252"/>
      <c r="C311" s="253"/>
      <c r="D311" s="240" t="s">
        <v>446</v>
      </c>
      <c r="E311" s="254" t="s">
        <v>1</v>
      </c>
      <c r="F311" s="255" t="s">
        <v>1147</v>
      </c>
      <c r="G311" s="253"/>
      <c r="H311" s="256">
        <v>362</v>
      </c>
      <c r="I311" s="257"/>
      <c r="J311" s="253"/>
      <c r="K311" s="253"/>
      <c r="L311" s="258"/>
      <c r="M311" s="259"/>
      <c r="N311" s="260"/>
      <c r="O311" s="260"/>
      <c r="P311" s="260"/>
      <c r="Q311" s="260"/>
      <c r="R311" s="260"/>
      <c r="S311" s="260"/>
      <c r="T311" s="261"/>
      <c r="U311" s="13"/>
      <c r="V311" s="13"/>
      <c r="W311" s="13"/>
      <c r="X311" s="13"/>
      <c r="Y311" s="13"/>
      <c r="Z311" s="13"/>
      <c r="AA311" s="13"/>
      <c r="AB311" s="13"/>
      <c r="AC311" s="13"/>
      <c r="AD311" s="13"/>
      <c r="AE311" s="13"/>
      <c r="AT311" s="262" t="s">
        <v>446</v>
      </c>
      <c r="AU311" s="262" t="s">
        <v>85</v>
      </c>
      <c r="AV311" s="13" t="s">
        <v>85</v>
      </c>
      <c r="AW311" s="13" t="s">
        <v>32</v>
      </c>
      <c r="AX311" s="13" t="s">
        <v>76</v>
      </c>
      <c r="AY311" s="262" t="s">
        <v>342</v>
      </c>
    </row>
    <row r="312" s="13" customFormat="1">
      <c r="A312" s="13"/>
      <c r="B312" s="252"/>
      <c r="C312" s="253"/>
      <c r="D312" s="240" t="s">
        <v>446</v>
      </c>
      <c r="E312" s="254" t="s">
        <v>1</v>
      </c>
      <c r="F312" s="255" t="s">
        <v>1148</v>
      </c>
      <c r="G312" s="253"/>
      <c r="H312" s="256">
        <v>94</v>
      </c>
      <c r="I312" s="257"/>
      <c r="J312" s="253"/>
      <c r="K312" s="253"/>
      <c r="L312" s="258"/>
      <c r="M312" s="259"/>
      <c r="N312" s="260"/>
      <c r="O312" s="260"/>
      <c r="P312" s="260"/>
      <c r="Q312" s="260"/>
      <c r="R312" s="260"/>
      <c r="S312" s="260"/>
      <c r="T312" s="261"/>
      <c r="U312" s="13"/>
      <c r="V312" s="13"/>
      <c r="W312" s="13"/>
      <c r="X312" s="13"/>
      <c r="Y312" s="13"/>
      <c r="Z312" s="13"/>
      <c r="AA312" s="13"/>
      <c r="AB312" s="13"/>
      <c r="AC312" s="13"/>
      <c r="AD312" s="13"/>
      <c r="AE312" s="13"/>
      <c r="AT312" s="262" t="s">
        <v>446</v>
      </c>
      <c r="AU312" s="262" t="s">
        <v>85</v>
      </c>
      <c r="AV312" s="13" t="s">
        <v>85</v>
      </c>
      <c r="AW312" s="13" t="s">
        <v>32</v>
      </c>
      <c r="AX312" s="13" t="s">
        <v>76</v>
      </c>
      <c r="AY312" s="262" t="s">
        <v>342</v>
      </c>
    </row>
    <row r="313" s="13" customFormat="1">
      <c r="A313" s="13"/>
      <c r="B313" s="252"/>
      <c r="C313" s="253"/>
      <c r="D313" s="240" t="s">
        <v>446</v>
      </c>
      <c r="E313" s="254" t="s">
        <v>1</v>
      </c>
      <c r="F313" s="255" t="s">
        <v>1149</v>
      </c>
      <c r="G313" s="253"/>
      <c r="H313" s="256">
        <v>311</v>
      </c>
      <c r="I313" s="257"/>
      <c r="J313" s="253"/>
      <c r="K313" s="253"/>
      <c r="L313" s="258"/>
      <c r="M313" s="259"/>
      <c r="N313" s="260"/>
      <c r="O313" s="260"/>
      <c r="P313" s="260"/>
      <c r="Q313" s="260"/>
      <c r="R313" s="260"/>
      <c r="S313" s="260"/>
      <c r="T313" s="261"/>
      <c r="U313" s="13"/>
      <c r="V313" s="13"/>
      <c r="W313" s="13"/>
      <c r="X313" s="13"/>
      <c r="Y313" s="13"/>
      <c r="Z313" s="13"/>
      <c r="AA313" s="13"/>
      <c r="AB313" s="13"/>
      <c r="AC313" s="13"/>
      <c r="AD313" s="13"/>
      <c r="AE313" s="13"/>
      <c r="AT313" s="262" t="s">
        <v>446</v>
      </c>
      <c r="AU313" s="262" t="s">
        <v>85</v>
      </c>
      <c r="AV313" s="13" t="s">
        <v>85</v>
      </c>
      <c r="AW313" s="13" t="s">
        <v>32</v>
      </c>
      <c r="AX313" s="13" t="s">
        <v>76</v>
      </c>
      <c r="AY313" s="262" t="s">
        <v>342</v>
      </c>
    </row>
    <row r="314" s="16" customFormat="1">
      <c r="A314" s="16"/>
      <c r="B314" s="284"/>
      <c r="C314" s="285"/>
      <c r="D314" s="240" t="s">
        <v>446</v>
      </c>
      <c r="E314" s="286" t="s">
        <v>1</v>
      </c>
      <c r="F314" s="287" t="s">
        <v>500</v>
      </c>
      <c r="G314" s="285"/>
      <c r="H314" s="288">
        <v>2584</v>
      </c>
      <c r="I314" s="289"/>
      <c r="J314" s="285"/>
      <c r="K314" s="285"/>
      <c r="L314" s="290"/>
      <c r="M314" s="291"/>
      <c r="N314" s="292"/>
      <c r="O314" s="292"/>
      <c r="P314" s="292"/>
      <c r="Q314" s="292"/>
      <c r="R314" s="292"/>
      <c r="S314" s="292"/>
      <c r="T314" s="293"/>
      <c r="U314" s="16"/>
      <c r="V314" s="16"/>
      <c r="W314" s="16"/>
      <c r="X314" s="16"/>
      <c r="Y314" s="16"/>
      <c r="Z314" s="16"/>
      <c r="AA314" s="16"/>
      <c r="AB314" s="16"/>
      <c r="AC314" s="16"/>
      <c r="AD314" s="16"/>
      <c r="AE314" s="16"/>
      <c r="AT314" s="294" t="s">
        <v>446</v>
      </c>
      <c r="AU314" s="294" t="s">
        <v>85</v>
      </c>
      <c r="AV314" s="16" t="s">
        <v>360</v>
      </c>
      <c r="AW314" s="16" t="s">
        <v>32</v>
      </c>
      <c r="AX314" s="16" t="s">
        <v>83</v>
      </c>
      <c r="AY314" s="294" t="s">
        <v>342</v>
      </c>
    </row>
    <row r="315" s="2" customFormat="1" ht="16.5" customHeight="1">
      <c r="A315" s="39"/>
      <c r="B315" s="40"/>
      <c r="C315" s="227" t="s">
        <v>692</v>
      </c>
      <c r="D315" s="227" t="s">
        <v>343</v>
      </c>
      <c r="E315" s="228" t="s">
        <v>1150</v>
      </c>
      <c r="F315" s="229" t="s">
        <v>1151</v>
      </c>
      <c r="G315" s="230" t="s">
        <v>473</v>
      </c>
      <c r="H315" s="231">
        <v>215</v>
      </c>
      <c r="I315" s="232"/>
      <c r="J315" s="233">
        <f>ROUND(I315*H315,2)</f>
        <v>0</v>
      </c>
      <c r="K315" s="229" t="s">
        <v>443</v>
      </c>
      <c r="L315" s="45"/>
      <c r="M315" s="234" t="s">
        <v>1</v>
      </c>
      <c r="N315" s="235" t="s">
        <v>41</v>
      </c>
      <c r="O315" s="92"/>
      <c r="P315" s="236">
        <f>O315*H315</f>
        <v>0</v>
      </c>
      <c r="Q315" s="236">
        <v>0</v>
      </c>
      <c r="R315" s="236">
        <f>Q315*H315</f>
        <v>0</v>
      </c>
      <c r="S315" s="236">
        <v>0</v>
      </c>
      <c r="T315" s="237">
        <f>S315*H315</f>
        <v>0</v>
      </c>
      <c r="U315" s="39"/>
      <c r="V315" s="39"/>
      <c r="W315" s="39"/>
      <c r="X315" s="39"/>
      <c r="Y315" s="39"/>
      <c r="Z315" s="39"/>
      <c r="AA315" s="39"/>
      <c r="AB315" s="39"/>
      <c r="AC315" s="39"/>
      <c r="AD315" s="39"/>
      <c r="AE315" s="39"/>
      <c r="AR315" s="238" t="s">
        <v>360</v>
      </c>
      <c r="AT315" s="238" t="s">
        <v>343</v>
      </c>
      <c r="AU315" s="238" t="s">
        <v>85</v>
      </c>
      <c r="AY315" s="18" t="s">
        <v>342</v>
      </c>
      <c r="BE315" s="239">
        <f>IF(N315="základní",J315,0)</f>
        <v>0</v>
      </c>
      <c r="BF315" s="239">
        <f>IF(N315="snížená",J315,0)</f>
        <v>0</v>
      </c>
      <c r="BG315" s="239">
        <f>IF(N315="zákl. přenesená",J315,0)</f>
        <v>0</v>
      </c>
      <c r="BH315" s="239">
        <f>IF(N315="sníž. přenesená",J315,0)</f>
        <v>0</v>
      </c>
      <c r="BI315" s="239">
        <f>IF(N315="nulová",J315,0)</f>
        <v>0</v>
      </c>
      <c r="BJ315" s="18" t="s">
        <v>83</v>
      </c>
      <c r="BK315" s="239">
        <f>ROUND(I315*H315,2)</f>
        <v>0</v>
      </c>
      <c r="BL315" s="18" t="s">
        <v>360</v>
      </c>
      <c r="BM315" s="238" t="s">
        <v>1152</v>
      </c>
    </row>
    <row r="316" s="2" customFormat="1">
      <c r="A316" s="39"/>
      <c r="B316" s="40"/>
      <c r="C316" s="41"/>
      <c r="D316" s="240" t="s">
        <v>349</v>
      </c>
      <c r="E316" s="41"/>
      <c r="F316" s="241" t="s">
        <v>1153</v>
      </c>
      <c r="G316" s="41"/>
      <c r="H316" s="41"/>
      <c r="I316" s="242"/>
      <c r="J316" s="41"/>
      <c r="K316" s="41"/>
      <c r="L316" s="45"/>
      <c r="M316" s="243"/>
      <c r="N316" s="244"/>
      <c r="O316" s="92"/>
      <c r="P316" s="92"/>
      <c r="Q316" s="92"/>
      <c r="R316" s="92"/>
      <c r="S316" s="92"/>
      <c r="T316" s="93"/>
      <c r="U316" s="39"/>
      <c r="V316" s="39"/>
      <c r="W316" s="39"/>
      <c r="X316" s="39"/>
      <c r="Y316" s="39"/>
      <c r="Z316" s="39"/>
      <c r="AA316" s="39"/>
      <c r="AB316" s="39"/>
      <c r="AC316" s="39"/>
      <c r="AD316" s="39"/>
      <c r="AE316" s="39"/>
      <c r="AT316" s="18" t="s">
        <v>349</v>
      </c>
      <c r="AU316" s="18" t="s">
        <v>85</v>
      </c>
    </row>
    <row r="317" s="14" customFormat="1">
      <c r="A317" s="14"/>
      <c r="B317" s="263"/>
      <c r="C317" s="264"/>
      <c r="D317" s="240" t="s">
        <v>446</v>
      </c>
      <c r="E317" s="265" t="s">
        <v>1</v>
      </c>
      <c r="F317" s="266" t="s">
        <v>650</v>
      </c>
      <c r="G317" s="264"/>
      <c r="H317" s="265" t="s">
        <v>1</v>
      </c>
      <c r="I317" s="267"/>
      <c r="J317" s="264"/>
      <c r="K317" s="264"/>
      <c r="L317" s="268"/>
      <c r="M317" s="269"/>
      <c r="N317" s="270"/>
      <c r="O317" s="270"/>
      <c r="P317" s="270"/>
      <c r="Q317" s="270"/>
      <c r="R317" s="270"/>
      <c r="S317" s="270"/>
      <c r="T317" s="271"/>
      <c r="U317" s="14"/>
      <c r="V317" s="14"/>
      <c r="W317" s="14"/>
      <c r="X317" s="14"/>
      <c r="Y317" s="14"/>
      <c r="Z317" s="14"/>
      <c r="AA317" s="14"/>
      <c r="AB317" s="14"/>
      <c r="AC317" s="14"/>
      <c r="AD317" s="14"/>
      <c r="AE317" s="14"/>
      <c r="AT317" s="272" t="s">
        <v>446</v>
      </c>
      <c r="AU317" s="272" t="s">
        <v>85</v>
      </c>
      <c r="AV317" s="14" t="s">
        <v>83</v>
      </c>
      <c r="AW317" s="14" t="s">
        <v>32</v>
      </c>
      <c r="AX317" s="14" t="s">
        <v>76</v>
      </c>
      <c r="AY317" s="272" t="s">
        <v>342</v>
      </c>
    </row>
    <row r="318" s="13" customFormat="1">
      <c r="A318" s="13"/>
      <c r="B318" s="252"/>
      <c r="C318" s="253"/>
      <c r="D318" s="240" t="s">
        <v>446</v>
      </c>
      <c r="E318" s="254" t="s">
        <v>1</v>
      </c>
      <c r="F318" s="255" t="s">
        <v>1141</v>
      </c>
      <c r="G318" s="253"/>
      <c r="H318" s="256">
        <v>424</v>
      </c>
      <c r="I318" s="257"/>
      <c r="J318" s="253"/>
      <c r="K318" s="253"/>
      <c r="L318" s="258"/>
      <c r="M318" s="259"/>
      <c r="N318" s="260"/>
      <c r="O318" s="260"/>
      <c r="P318" s="260"/>
      <c r="Q318" s="260"/>
      <c r="R318" s="260"/>
      <c r="S318" s="260"/>
      <c r="T318" s="261"/>
      <c r="U318" s="13"/>
      <c r="V318" s="13"/>
      <c r="W318" s="13"/>
      <c r="X318" s="13"/>
      <c r="Y318" s="13"/>
      <c r="Z318" s="13"/>
      <c r="AA318" s="13"/>
      <c r="AB318" s="13"/>
      <c r="AC318" s="13"/>
      <c r="AD318" s="13"/>
      <c r="AE318" s="13"/>
      <c r="AT318" s="262" t="s">
        <v>446</v>
      </c>
      <c r="AU318" s="262" t="s">
        <v>85</v>
      </c>
      <c r="AV318" s="13" t="s">
        <v>85</v>
      </c>
      <c r="AW318" s="13" t="s">
        <v>32</v>
      </c>
      <c r="AX318" s="13" t="s">
        <v>76</v>
      </c>
      <c r="AY318" s="262" t="s">
        <v>342</v>
      </c>
    </row>
    <row r="319" s="13" customFormat="1">
      <c r="A319" s="13"/>
      <c r="B319" s="252"/>
      <c r="C319" s="253"/>
      <c r="D319" s="240" t="s">
        <v>446</v>
      </c>
      <c r="E319" s="254" t="s">
        <v>1</v>
      </c>
      <c r="F319" s="255" t="s">
        <v>1142</v>
      </c>
      <c r="G319" s="253"/>
      <c r="H319" s="256">
        <v>55</v>
      </c>
      <c r="I319" s="257"/>
      <c r="J319" s="253"/>
      <c r="K319" s="253"/>
      <c r="L319" s="258"/>
      <c r="M319" s="259"/>
      <c r="N319" s="260"/>
      <c r="O319" s="260"/>
      <c r="P319" s="260"/>
      <c r="Q319" s="260"/>
      <c r="R319" s="260"/>
      <c r="S319" s="260"/>
      <c r="T319" s="261"/>
      <c r="U319" s="13"/>
      <c r="V319" s="13"/>
      <c r="W319" s="13"/>
      <c r="X319" s="13"/>
      <c r="Y319" s="13"/>
      <c r="Z319" s="13"/>
      <c r="AA319" s="13"/>
      <c r="AB319" s="13"/>
      <c r="AC319" s="13"/>
      <c r="AD319" s="13"/>
      <c r="AE319" s="13"/>
      <c r="AT319" s="262" t="s">
        <v>446</v>
      </c>
      <c r="AU319" s="262" t="s">
        <v>85</v>
      </c>
      <c r="AV319" s="13" t="s">
        <v>85</v>
      </c>
      <c r="AW319" s="13" t="s">
        <v>32</v>
      </c>
      <c r="AX319" s="13" t="s">
        <v>76</v>
      </c>
      <c r="AY319" s="262" t="s">
        <v>342</v>
      </c>
    </row>
    <row r="320" s="16" customFormat="1">
      <c r="A320" s="16"/>
      <c r="B320" s="284"/>
      <c r="C320" s="285"/>
      <c r="D320" s="240" t="s">
        <v>446</v>
      </c>
      <c r="E320" s="286" t="s">
        <v>1</v>
      </c>
      <c r="F320" s="287" t="s">
        <v>500</v>
      </c>
      <c r="G320" s="285"/>
      <c r="H320" s="288">
        <v>479</v>
      </c>
      <c r="I320" s="289"/>
      <c r="J320" s="285"/>
      <c r="K320" s="285"/>
      <c r="L320" s="290"/>
      <c r="M320" s="291"/>
      <c r="N320" s="292"/>
      <c r="O320" s="292"/>
      <c r="P320" s="292"/>
      <c r="Q320" s="292"/>
      <c r="R320" s="292"/>
      <c r="S320" s="292"/>
      <c r="T320" s="293"/>
      <c r="U320" s="16"/>
      <c r="V320" s="16"/>
      <c r="W320" s="16"/>
      <c r="X320" s="16"/>
      <c r="Y320" s="16"/>
      <c r="Z320" s="16"/>
      <c r="AA320" s="16"/>
      <c r="AB320" s="16"/>
      <c r="AC320" s="16"/>
      <c r="AD320" s="16"/>
      <c r="AE320" s="16"/>
      <c r="AT320" s="294" t="s">
        <v>446</v>
      </c>
      <c r="AU320" s="294" t="s">
        <v>85</v>
      </c>
      <c r="AV320" s="16" t="s">
        <v>360</v>
      </c>
      <c r="AW320" s="16" t="s">
        <v>32</v>
      </c>
      <c r="AX320" s="16" t="s">
        <v>76</v>
      </c>
      <c r="AY320" s="294" t="s">
        <v>342</v>
      </c>
    </row>
    <row r="321" s="13" customFormat="1">
      <c r="A321" s="13"/>
      <c r="B321" s="252"/>
      <c r="C321" s="253"/>
      <c r="D321" s="240" t="s">
        <v>446</v>
      </c>
      <c r="E321" s="254" t="s">
        <v>1</v>
      </c>
      <c r="F321" s="255" t="s">
        <v>1154</v>
      </c>
      <c r="G321" s="253"/>
      <c r="H321" s="256">
        <v>215</v>
      </c>
      <c r="I321" s="257"/>
      <c r="J321" s="253"/>
      <c r="K321" s="253"/>
      <c r="L321" s="258"/>
      <c r="M321" s="259"/>
      <c r="N321" s="260"/>
      <c r="O321" s="260"/>
      <c r="P321" s="260"/>
      <c r="Q321" s="260"/>
      <c r="R321" s="260"/>
      <c r="S321" s="260"/>
      <c r="T321" s="261"/>
      <c r="U321" s="13"/>
      <c r="V321" s="13"/>
      <c r="W321" s="13"/>
      <c r="X321" s="13"/>
      <c r="Y321" s="13"/>
      <c r="Z321" s="13"/>
      <c r="AA321" s="13"/>
      <c r="AB321" s="13"/>
      <c r="AC321" s="13"/>
      <c r="AD321" s="13"/>
      <c r="AE321" s="13"/>
      <c r="AT321" s="262" t="s">
        <v>446</v>
      </c>
      <c r="AU321" s="262" t="s">
        <v>85</v>
      </c>
      <c r="AV321" s="13" t="s">
        <v>85</v>
      </c>
      <c r="AW321" s="13" t="s">
        <v>32</v>
      </c>
      <c r="AX321" s="13" t="s">
        <v>83</v>
      </c>
      <c r="AY321" s="262" t="s">
        <v>342</v>
      </c>
    </row>
    <row r="322" s="2" customFormat="1" ht="16.5" customHeight="1">
      <c r="A322" s="39"/>
      <c r="B322" s="40"/>
      <c r="C322" s="295" t="s">
        <v>700</v>
      </c>
      <c r="D322" s="295" t="s">
        <v>621</v>
      </c>
      <c r="E322" s="296" t="s">
        <v>672</v>
      </c>
      <c r="F322" s="297" t="s">
        <v>673</v>
      </c>
      <c r="G322" s="298" t="s">
        <v>462</v>
      </c>
      <c r="H322" s="299">
        <v>143.69999999999999</v>
      </c>
      <c r="I322" s="300"/>
      <c r="J322" s="301">
        <f>ROUND(I322*H322,2)</f>
        <v>0</v>
      </c>
      <c r="K322" s="297" t="s">
        <v>1</v>
      </c>
      <c r="L322" s="302"/>
      <c r="M322" s="303" t="s">
        <v>1</v>
      </c>
      <c r="N322" s="304" t="s">
        <v>41</v>
      </c>
      <c r="O322" s="92"/>
      <c r="P322" s="236">
        <f>O322*H322</f>
        <v>0</v>
      </c>
      <c r="Q322" s="236">
        <v>0</v>
      </c>
      <c r="R322" s="236">
        <f>Q322*H322</f>
        <v>0</v>
      </c>
      <c r="S322" s="236">
        <v>0</v>
      </c>
      <c r="T322" s="237">
        <f>S322*H322</f>
        <v>0</v>
      </c>
      <c r="U322" s="39"/>
      <c r="V322" s="39"/>
      <c r="W322" s="39"/>
      <c r="X322" s="39"/>
      <c r="Y322" s="39"/>
      <c r="Z322" s="39"/>
      <c r="AA322" s="39"/>
      <c r="AB322" s="39"/>
      <c r="AC322" s="39"/>
      <c r="AD322" s="39"/>
      <c r="AE322" s="39"/>
      <c r="AR322" s="238" t="s">
        <v>376</v>
      </c>
      <c r="AT322" s="238" t="s">
        <v>621</v>
      </c>
      <c r="AU322" s="238" t="s">
        <v>85</v>
      </c>
      <c r="AY322" s="18" t="s">
        <v>342</v>
      </c>
      <c r="BE322" s="239">
        <f>IF(N322="základní",J322,0)</f>
        <v>0</v>
      </c>
      <c r="BF322" s="239">
        <f>IF(N322="snížená",J322,0)</f>
        <v>0</v>
      </c>
      <c r="BG322" s="239">
        <f>IF(N322="zákl. přenesená",J322,0)</f>
        <v>0</v>
      </c>
      <c r="BH322" s="239">
        <f>IF(N322="sníž. přenesená",J322,0)</f>
        <v>0</v>
      </c>
      <c r="BI322" s="239">
        <f>IF(N322="nulová",J322,0)</f>
        <v>0</v>
      </c>
      <c r="BJ322" s="18" t="s">
        <v>83</v>
      </c>
      <c r="BK322" s="239">
        <f>ROUND(I322*H322,2)</f>
        <v>0</v>
      </c>
      <c r="BL322" s="18" t="s">
        <v>360</v>
      </c>
      <c r="BM322" s="238" t="s">
        <v>1155</v>
      </c>
    </row>
    <row r="323" s="2" customFormat="1">
      <c r="A323" s="39"/>
      <c r="B323" s="40"/>
      <c r="C323" s="41"/>
      <c r="D323" s="240" t="s">
        <v>349</v>
      </c>
      <c r="E323" s="41"/>
      <c r="F323" s="241" t="s">
        <v>673</v>
      </c>
      <c r="G323" s="41"/>
      <c r="H323" s="41"/>
      <c r="I323" s="242"/>
      <c r="J323" s="41"/>
      <c r="K323" s="41"/>
      <c r="L323" s="45"/>
      <c r="M323" s="243"/>
      <c r="N323" s="244"/>
      <c r="O323" s="92"/>
      <c r="P323" s="92"/>
      <c r="Q323" s="92"/>
      <c r="R323" s="92"/>
      <c r="S323" s="92"/>
      <c r="T323" s="93"/>
      <c r="U323" s="39"/>
      <c r="V323" s="39"/>
      <c r="W323" s="39"/>
      <c r="X323" s="39"/>
      <c r="Y323" s="39"/>
      <c r="Z323" s="39"/>
      <c r="AA323" s="39"/>
      <c r="AB323" s="39"/>
      <c r="AC323" s="39"/>
      <c r="AD323" s="39"/>
      <c r="AE323" s="39"/>
      <c r="AT323" s="18" t="s">
        <v>349</v>
      </c>
      <c r="AU323" s="18" t="s">
        <v>85</v>
      </c>
    </row>
    <row r="324" s="13" customFormat="1">
      <c r="A324" s="13"/>
      <c r="B324" s="252"/>
      <c r="C324" s="253"/>
      <c r="D324" s="240" t="s">
        <v>446</v>
      </c>
      <c r="E324" s="254" t="s">
        <v>1</v>
      </c>
      <c r="F324" s="255" t="s">
        <v>1156</v>
      </c>
      <c r="G324" s="253"/>
      <c r="H324" s="256">
        <v>143.69999999999999</v>
      </c>
      <c r="I324" s="257"/>
      <c r="J324" s="253"/>
      <c r="K324" s="253"/>
      <c r="L324" s="258"/>
      <c r="M324" s="259"/>
      <c r="N324" s="260"/>
      <c r="O324" s="260"/>
      <c r="P324" s="260"/>
      <c r="Q324" s="260"/>
      <c r="R324" s="260"/>
      <c r="S324" s="260"/>
      <c r="T324" s="261"/>
      <c r="U324" s="13"/>
      <c r="V324" s="13"/>
      <c r="W324" s="13"/>
      <c r="X324" s="13"/>
      <c r="Y324" s="13"/>
      <c r="Z324" s="13"/>
      <c r="AA324" s="13"/>
      <c r="AB324" s="13"/>
      <c r="AC324" s="13"/>
      <c r="AD324" s="13"/>
      <c r="AE324" s="13"/>
      <c r="AT324" s="262" t="s">
        <v>446</v>
      </c>
      <c r="AU324" s="262" t="s">
        <v>85</v>
      </c>
      <c r="AV324" s="13" t="s">
        <v>85</v>
      </c>
      <c r="AW324" s="13" t="s">
        <v>32</v>
      </c>
      <c r="AX324" s="13" t="s">
        <v>83</v>
      </c>
      <c r="AY324" s="262" t="s">
        <v>342</v>
      </c>
    </row>
    <row r="325" s="12" customFormat="1" ht="22.8" customHeight="1">
      <c r="A325" s="12"/>
      <c r="B325" s="213"/>
      <c r="C325" s="214"/>
      <c r="D325" s="215" t="s">
        <v>75</v>
      </c>
      <c r="E325" s="246" t="s">
        <v>341</v>
      </c>
      <c r="F325" s="246" t="s">
        <v>676</v>
      </c>
      <c r="G325" s="214"/>
      <c r="H325" s="214"/>
      <c r="I325" s="217"/>
      <c r="J325" s="247">
        <f>BK325</f>
        <v>0</v>
      </c>
      <c r="K325" s="214"/>
      <c r="L325" s="219"/>
      <c r="M325" s="220"/>
      <c r="N325" s="221"/>
      <c r="O325" s="221"/>
      <c r="P325" s="222">
        <f>SUM(P326:P469)</f>
        <v>0</v>
      </c>
      <c r="Q325" s="221"/>
      <c r="R325" s="222">
        <f>SUM(R326:R469)</f>
        <v>95.996759999999995</v>
      </c>
      <c r="S325" s="221"/>
      <c r="T325" s="223">
        <f>SUM(T326:T469)</f>
        <v>0</v>
      </c>
      <c r="U325" s="12"/>
      <c r="V325" s="12"/>
      <c r="W325" s="12"/>
      <c r="X325" s="12"/>
      <c r="Y325" s="12"/>
      <c r="Z325" s="12"/>
      <c r="AA325" s="12"/>
      <c r="AB325" s="12"/>
      <c r="AC325" s="12"/>
      <c r="AD325" s="12"/>
      <c r="AE325" s="12"/>
      <c r="AR325" s="224" t="s">
        <v>83</v>
      </c>
      <c r="AT325" s="225" t="s">
        <v>75</v>
      </c>
      <c r="AU325" s="225" t="s">
        <v>83</v>
      </c>
      <c r="AY325" s="224" t="s">
        <v>342</v>
      </c>
      <c r="BK325" s="226">
        <f>SUM(BK326:BK469)</f>
        <v>0</v>
      </c>
    </row>
    <row r="326" s="2" customFormat="1" ht="16.5" customHeight="1">
      <c r="A326" s="39"/>
      <c r="B326" s="40"/>
      <c r="C326" s="227" t="s">
        <v>710</v>
      </c>
      <c r="D326" s="227" t="s">
        <v>343</v>
      </c>
      <c r="E326" s="228" t="s">
        <v>1157</v>
      </c>
      <c r="F326" s="229" t="s">
        <v>1158</v>
      </c>
      <c r="G326" s="230" t="s">
        <v>473</v>
      </c>
      <c r="H326" s="231">
        <v>94</v>
      </c>
      <c r="I326" s="232"/>
      <c r="J326" s="233">
        <f>ROUND(I326*H326,2)</f>
        <v>0</v>
      </c>
      <c r="K326" s="229" t="s">
        <v>443</v>
      </c>
      <c r="L326" s="45"/>
      <c r="M326" s="234" t="s">
        <v>1</v>
      </c>
      <c r="N326" s="235" t="s">
        <v>41</v>
      </c>
      <c r="O326" s="92"/>
      <c r="P326" s="236">
        <f>O326*H326</f>
        <v>0</v>
      </c>
      <c r="Q326" s="236">
        <v>0</v>
      </c>
      <c r="R326" s="236">
        <f>Q326*H326</f>
        <v>0</v>
      </c>
      <c r="S326" s="236">
        <v>0</v>
      </c>
      <c r="T326" s="237">
        <f>S326*H326</f>
        <v>0</v>
      </c>
      <c r="U326" s="39"/>
      <c r="V326" s="39"/>
      <c r="W326" s="39"/>
      <c r="X326" s="39"/>
      <c r="Y326" s="39"/>
      <c r="Z326" s="39"/>
      <c r="AA326" s="39"/>
      <c r="AB326" s="39"/>
      <c r="AC326" s="39"/>
      <c r="AD326" s="39"/>
      <c r="AE326" s="39"/>
      <c r="AR326" s="238" t="s">
        <v>360</v>
      </c>
      <c r="AT326" s="238" t="s">
        <v>343</v>
      </c>
      <c r="AU326" s="238" t="s">
        <v>85</v>
      </c>
      <c r="AY326" s="18" t="s">
        <v>342</v>
      </c>
      <c r="BE326" s="239">
        <f>IF(N326="základní",J326,0)</f>
        <v>0</v>
      </c>
      <c r="BF326" s="239">
        <f>IF(N326="snížená",J326,0)</f>
        <v>0</v>
      </c>
      <c r="BG326" s="239">
        <f>IF(N326="zákl. přenesená",J326,0)</f>
        <v>0</v>
      </c>
      <c r="BH326" s="239">
        <f>IF(N326="sníž. přenesená",J326,0)</f>
        <v>0</v>
      </c>
      <c r="BI326" s="239">
        <f>IF(N326="nulová",J326,0)</f>
        <v>0</v>
      </c>
      <c r="BJ326" s="18" t="s">
        <v>83</v>
      </c>
      <c r="BK326" s="239">
        <f>ROUND(I326*H326,2)</f>
        <v>0</v>
      </c>
      <c r="BL326" s="18" t="s">
        <v>360</v>
      </c>
      <c r="BM326" s="238" t="s">
        <v>1159</v>
      </c>
    </row>
    <row r="327" s="2" customFormat="1">
      <c r="A327" s="39"/>
      <c r="B327" s="40"/>
      <c r="C327" s="41"/>
      <c r="D327" s="240" t="s">
        <v>349</v>
      </c>
      <c r="E327" s="41"/>
      <c r="F327" s="241" t="s">
        <v>1160</v>
      </c>
      <c r="G327" s="41"/>
      <c r="H327" s="41"/>
      <c r="I327" s="242"/>
      <c r="J327" s="41"/>
      <c r="K327" s="41"/>
      <c r="L327" s="45"/>
      <c r="M327" s="243"/>
      <c r="N327" s="244"/>
      <c r="O327" s="92"/>
      <c r="P327" s="92"/>
      <c r="Q327" s="92"/>
      <c r="R327" s="92"/>
      <c r="S327" s="92"/>
      <c r="T327" s="93"/>
      <c r="U327" s="39"/>
      <c r="V327" s="39"/>
      <c r="W327" s="39"/>
      <c r="X327" s="39"/>
      <c r="Y327" s="39"/>
      <c r="Z327" s="39"/>
      <c r="AA327" s="39"/>
      <c r="AB327" s="39"/>
      <c r="AC327" s="39"/>
      <c r="AD327" s="39"/>
      <c r="AE327" s="39"/>
      <c r="AT327" s="18" t="s">
        <v>349</v>
      </c>
      <c r="AU327" s="18" t="s">
        <v>85</v>
      </c>
    </row>
    <row r="328" s="14" customFormat="1">
      <c r="A328" s="14"/>
      <c r="B328" s="263"/>
      <c r="C328" s="264"/>
      <c r="D328" s="240" t="s">
        <v>446</v>
      </c>
      <c r="E328" s="265" t="s">
        <v>1</v>
      </c>
      <c r="F328" s="266" t="s">
        <v>682</v>
      </c>
      <c r="G328" s="264"/>
      <c r="H328" s="265" t="s">
        <v>1</v>
      </c>
      <c r="I328" s="267"/>
      <c r="J328" s="264"/>
      <c r="K328" s="264"/>
      <c r="L328" s="268"/>
      <c r="M328" s="269"/>
      <c r="N328" s="270"/>
      <c r="O328" s="270"/>
      <c r="P328" s="270"/>
      <c r="Q328" s="270"/>
      <c r="R328" s="270"/>
      <c r="S328" s="270"/>
      <c r="T328" s="271"/>
      <c r="U328" s="14"/>
      <c r="V328" s="14"/>
      <c r="W328" s="14"/>
      <c r="X328" s="14"/>
      <c r="Y328" s="14"/>
      <c r="Z328" s="14"/>
      <c r="AA328" s="14"/>
      <c r="AB328" s="14"/>
      <c r="AC328" s="14"/>
      <c r="AD328" s="14"/>
      <c r="AE328" s="14"/>
      <c r="AT328" s="272" t="s">
        <v>446</v>
      </c>
      <c r="AU328" s="272" t="s">
        <v>85</v>
      </c>
      <c r="AV328" s="14" t="s">
        <v>83</v>
      </c>
      <c r="AW328" s="14" t="s">
        <v>32</v>
      </c>
      <c r="AX328" s="14" t="s">
        <v>76</v>
      </c>
      <c r="AY328" s="272" t="s">
        <v>342</v>
      </c>
    </row>
    <row r="329" s="13" customFormat="1">
      <c r="A329" s="13"/>
      <c r="B329" s="252"/>
      <c r="C329" s="253"/>
      <c r="D329" s="240" t="s">
        <v>446</v>
      </c>
      <c r="E329" s="254" t="s">
        <v>1</v>
      </c>
      <c r="F329" s="255" t="s">
        <v>1161</v>
      </c>
      <c r="G329" s="253"/>
      <c r="H329" s="256">
        <v>46</v>
      </c>
      <c r="I329" s="257"/>
      <c r="J329" s="253"/>
      <c r="K329" s="253"/>
      <c r="L329" s="258"/>
      <c r="M329" s="259"/>
      <c r="N329" s="260"/>
      <c r="O329" s="260"/>
      <c r="P329" s="260"/>
      <c r="Q329" s="260"/>
      <c r="R329" s="260"/>
      <c r="S329" s="260"/>
      <c r="T329" s="261"/>
      <c r="U329" s="13"/>
      <c r="V329" s="13"/>
      <c r="W329" s="13"/>
      <c r="X329" s="13"/>
      <c r="Y329" s="13"/>
      <c r="Z329" s="13"/>
      <c r="AA329" s="13"/>
      <c r="AB329" s="13"/>
      <c r="AC329" s="13"/>
      <c r="AD329" s="13"/>
      <c r="AE329" s="13"/>
      <c r="AT329" s="262" t="s">
        <v>446</v>
      </c>
      <c r="AU329" s="262" t="s">
        <v>85</v>
      </c>
      <c r="AV329" s="13" t="s">
        <v>85</v>
      </c>
      <c r="AW329" s="13" t="s">
        <v>32</v>
      </c>
      <c r="AX329" s="13" t="s">
        <v>76</v>
      </c>
      <c r="AY329" s="262" t="s">
        <v>342</v>
      </c>
    </row>
    <row r="330" s="13" customFormat="1">
      <c r="A330" s="13"/>
      <c r="B330" s="252"/>
      <c r="C330" s="253"/>
      <c r="D330" s="240" t="s">
        <v>446</v>
      </c>
      <c r="E330" s="254" t="s">
        <v>1</v>
      </c>
      <c r="F330" s="255" t="s">
        <v>1162</v>
      </c>
      <c r="G330" s="253"/>
      <c r="H330" s="256">
        <v>48</v>
      </c>
      <c r="I330" s="257"/>
      <c r="J330" s="253"/>
      <c r="K330" s="253"/>
      <c r="L330" s="258"/>
      <c r="M330" s="259"/>
      <c r="N330" s="260"/>
      <c r="O330" s="260"/>
      <c r="P330" s="260"/>
      <c r="Q330" s="260"/>
      <c r="R330" s="260"/>
      <c r="S330" s="260"/>
      <c r="T330" s="261"/>
      <c r="U330" s="13"/>
      <c r="V330" s="13"/>
      <c r="W330" s="13"/>
      <c r="X330" s="13"/>
      <c r="Y330" s="13"/>
      <c r="Z330" s="13"/>
      <c r="AA330" s="13"/>
      <c r="AB330" s="13"/>
      <c r="AC330" s="13"/>
      <c r="AD330" s="13"/>
      <c r="AE330" s="13"/>
      <c r="AT330" s="262" t="s">
        <v>446</v>
      </c>
      <c r="AU330" s="262" t="s">
        <v>85</v>
      </c>
      <c r="AV330" s="13" t="s">
        <v>85</v>
      </c>
      <c r="AW330" s="13" t="s">
        <v>32</v>
      </c>
      <c r="AX330" s="13" t="s">
        <v>76</v>
      </c>
      <c r="AY330" s="262" t="s">
        <v>342</v>
      </c>
    </row>
    <row r="331" s="16" customFormat="1">
      <c r="A331" s="16"/>
      <c r="B331" s="284"/>
      <c r="C331" s="285"/>
      <c r="D331" s="240" t="s">
        <v>446</v>
      </c>
      <c r="E331" s="286" t="s">
        <v>1</v>
      </c>
      <c r="F331" s="287" t="s">
        <v>500</v>
      </c>
      <c r="G331" s="285"/>
      <c r="H331" s="288">
        <v>94</v>
      </c>
      <c r="I331" s="289"/>
      <c r="J331" s="285"/>
      <c r="K331" s="285"/>
      <c r="L331" s="290"/>
      <c r="M331" s="291"/>
      <c r="N331" s="292"/>
      <c r="O331" s="292"/>
      <c r="P331" s="292"/>
      <c r="Q331" s="292"/>
      <c r="R331" s="292"/>
      <c r="S331" s="292"/>
      <c r="T331" s="293"/>
      <c r="U331" s="16"/>
      <c r="V331" s="16"/>
      <c r="W331" s="16"/>
      <c r="X331" s="16"/>
      <c r="Y331" s="16"/>
      <c r="Z331" s="16"/>
      <c r="AA331" s="16"/>
      <c r="AB331" s="16"/>
      <c r="AC331" s="16"/>
      <c r="AD331" s="16"/>
      <c r="AE331" s="16"/>
      <c r="AT331" s="294" t="s">
        <v>446</v>
      </c>
      <c r="AU331" s="294" t="s">
        <v>85</v>
      </c>
      <c r="AV331" s="16" t="s">
        <v>360</v>
      </c>
      <c r="AW331" s="16" t="s">
        <v>32</v>
      </c>
      <c r="AX331" s="16" t="s">
        <v>83</v>
      </c>
      <c r="AY331" s="294" t="s">
        <v>342</v>
      </c>
    </row>
    <row r="332" s="2" customFormat="1" ht="16.5" customHeight="1">
      <c r="A332" s="39"/>
      <c r="B332" s="40"/>
      <c r="C332" s="227" t="s">
        <v>717</v>
      </c>
      <c r="D332" s="227" t="s">
        <v>343</v>
      </c>
      <c r="E332" s="228" t="s">
        <v>688</v>
      </c>
      <c r="F332" s="229" t="s">
        <v>689</v>
      </c>
      <c r="G332" s="230" t="s">
        <v>473</v>
      </c>
      <c r="H332" s="231">
        <v>2179</v>
      </c>
      <c r="I332" s="232"/>
      <c r="J332" s="233">
        <f>ROUND(I332*H332,2)</f>
        <v>0</v>
      </c>
      <c r="K332" s="229" t="s">
        <v>443</v>
      </c>
      <c r="L332" s="45"/>
      <c r="M332" s="234" t="s">
        <v>1</v>
      </c>
      <c r="N332" s="235" t="s">
        <v>41</v>
      </c>
      <c r="O332" s="92"/>
      <c r="P332" s="236">
        <f>O332*H332</f>
        <v>0</v>
      </c>
      <c r="Q332" s="236">
        <v>0</v>
      </c>
      <c r="R332" s="236">
        <f>Q332*H332</f>
        <v>0</v>
      </c>
      <c r="S332" s="236">
        <v>0</v>
      </c>
      <c r="T332" s="237">
        <f>S332*H332</f>
        <v>0</v>
      </c>
      <c r="U332" s="39"/>
      <c r="V332" s="39"/>
      <c r="W332" s="39"/>
      <c r="X332" s="39"/>
      <c r="Y332" s="39"/>
      <c r="Z332" s="39"/>
      <c r="AA332" s="39"/>
      <c r="AB332" s="39"/>
      <c r="AC332" s="39"/>
      <c r="AD332" s="39"/>
      <c r="AE332" s="39"/>
      <c r="AR332" s="238" t="s">
        <v>360</v>
      </c>
      <c r="AT332" s="238" t="s">
        <v>343</v>
      </c>
      <c r="AU332" s="238" t="s">
        <v>85</v>
      </c>
      <c r="AY332" s="18" t="s">
        <v>342</v>
      </c>
      <c r="BE332" s="239">
        <f>IF(N332="základní",J332,0)</f>
        <v>0</v>
      </c>
      <c r="BF332" s="239">
        <f>IF(N332="snížená",J332,0)</f>
        <v>0</v>
      </c>
      <c r="BG332" s="239">
        <f>IF(N332="zákl. přenesená",J332,0)</f>
        <v>0</v>
      </c>
      <c r="BH332" s="239">
        <f>IF(N332="sníž. přenesená",J332,0)</f>
        <v>0</v>
      </c>
      <c r="BI332" s="239">
        <f>IF(N332="nulová",J332,0)</f>
        <v>0</v>
      </c>
      <c r="BJ332" s="18" t="s">
        <v>83</v>
      </c>
      <c r="BK332" s="239">
        <f>ROUND(I332*H332,2)</f>
        <v>0</v>
      </c>
      <c r="BL332" s="18" t="s">
        <v>360</v>
      </c>
      <c r="BM332" s="238" t="s">
        <v>1163</v>
      </c>
    </row>
    <row r="333" s="2" customFormat="1">
      <c r="A333" s="39"/>
      <c r="B333" s="40"/>
      <c r="C333" s="41"/>
      <c r="D333" s="240" t="s">
        <v>349</v>
      </c>
      <c r="E333" s="41"/>
      <c r="F333" s="241" t="s">
        <v>691</v>
      </c>
      <c r="G333" s="41"/>
      <c r="H333" s="41"/>
      <c r="I333" s="242"/>
      <c r="J333" s="41"/>
      <c r="K333" s="41"/>
      <c r="L333" s="45"/>
      <c r="M333" s="243"/>
      <c r="N333" s="244"/>
      <c r="O333" s="92"/>
      <c r="P333" s="92"/>
      <c r="Q333" s="92"/>
      <c r="R333" s="92"/>
      <c r="S333" s="92"/>
      <c r="T333" s="93"/>
      <c r="U333" s="39"/>
      <c r="V333" s="39"/>
      <c r="W333" s="39"/>
      <c r="X333" s="39"/>
      <c r="Y333" s="39"/>
      <c r="Z333" s="39"/>
      <c r="AA333" s="39"/>
      <c r="AB333" s="39"/>
      <c r="AC333" s="39"/>
      <c r="AD333" s="39"/>
      <c r="AE333" s="39"/>
      <c r="AT333" s="18" t="s">
        <v>349</v>
      </c>
      <c r="AU333" s="18" t="s">
        <v>85</v>
      </c>
    </row>
    <row r="334" s="13" customFormat="1">
      <c r="A334" s="13"/>
      <c r="B334" s="252"/>
      <c r="C334" s="253"/>
      <c r="D334" s="240" t="s">
        <v>446</v>
      </c>
      <c r="E334" s="254" t="s">
        <v>1</v>
      </c>
      <c r="F334" s="255" t="s">
        <v>1145</v>
      </c>
      <c r="G334" s="253"/>
      <c r="H334" s="256">
        <v>1078</v>
      </c>
      <c r="I334" s="257"/>
      <c r="J334" s="253"/>
      <c r="K334" s="253"/>
      <c r="L334" s="258"/>
      <c r="M334" s="259"/>
      <c r="N334" s="260"/>
      <c r="O334" s="260"/>
      <c r="P334" s="260"/>
      <c r="Q334" s="260"/>
      <c r="R334" s="260"/>
      <c r="S334" s="260"/>
      <c r="T334" s="261"/>
      <c r="U334" s="13"/>
      <c r="V334" s="13"/>
      <c r="W334" s="13"/>
      <c r="X334" s="13"/>
      <c r="Y334" s="13"/>
      <c r="Z334" s="13"/>
      <c r="AA334" s="13"/>
      <c r="AB334" s="13"/>
      <c r="AC334" s="13"/>
      <c r="AD334" s="13"/>
      <c r="AE334" s="13"/>
      <c r="AT334" s="262" t="s">
        <v>446</v>
      </c>
      <c r="AU334" s="262" t="s">
        <v>85</v>
      </c>
      <c r="AV334" s="13" t="s">
        <v>85</v>
      </c>
      <c r="AW334" s="13" t="s">
        <v>32</v>
      </c>
      <c r="AX334" s="13" t="s">
        <v>76</v>
      </c>
      <c r="AY334" s="262" t="s">
        <v>342</v>
      </c>
    </row>
    <row r="335" s="13" customFormat="1">
      <c r="A335" s="13"/>
      <c r="B335" s="252"/>
      <c r="C335" s="253"/>
      <c r="D335" s="240" t="s">
        <v>446</v>
      </c>
      <c r="E335" s="254" t="s">
        <v>1</v>
      </c>
      <c r="F335" s="255" t="s">
        <v>1146</v>
      </c>
      <c r="G335" s="253"/>
      <c r="H335" s="256">
        <v>739</v>
      </c>
      <c r="I335" s="257"/>
      <c r="J335" s="253"/>
      <c r="K335" s="253"/>
      <c r="L335" s="258"/>
      <c r="M335" s="259"/>
      <c r="N335" s="260"/>
      <c r="O335" s="260"/>
      <c r="P335" s="260"/>
      <c r="Q335" s="260"/>
      <c r="R335" s="260"/>
      <c r="S335" s="260"/>
      <c r="T335" s="261"/>
      <c r="U335" s="13"/>
      <c r="V335" s="13"/>
      <c r="W335" s="13"/>
      <c r="X335" s="13"/>
      <c r="Y335" s="13"/>
      <c r="Z335" s="13"/>
      <c r="AA335" s="13"/>
      <c r="AB335" s="13"/>
      <c r="AC335" s="13"/>
      <c r="AD335" s="13"/>
      <c r="AE335" s="13"/>
      <c r="AT335" s="262" t="s">
        <v>446</v>
      </c>
      <c r="AU335" s="262" t="s">
        <v>85</v>
      </c>
      <c r="AV335" s="13" t="s">
        <v>85</v>
      </c>
      <c r="AW335" s="13" t="s">
        <v>32</v>
      </c>
      <c r="AX335" s="13" t="s">
        <v>76</v>
      </c>
      <c r="AY335" s="262" t="s">
        <v>342</v>
      </c>
    </row>
    <row r="336" s="13" customFormat="1">
      <c r="A336" s="13"/>
      <c r="B336" s="252"/>
      <c r="C336" s="253"/>
      <c r="D336" s="240" t="s">
        <v>446</v>
      </c>
      <c r="E336" s="254" t="s">
        <v>1</v>
      </c>
      <c r="F336" s="255" t="s">
        <v>1147</v>
      </c>
      <c r="G336" s="253"/>
      <c r="H336" s="256">
        <v>362</v>
      </c>
      <c r="I336" s="257"/>
      <c r="J336" s="253"/>
      <c r="K336" s="253"/>
      <c r="L336" s="258"/>
      <c r="M336" s="259"/>
      <c r="N336" s="260"/>
      <c r="O336" s="260"/>
      <c r="P336" s="260"/>
      <c r="Q336" s="260"/>
      <c r="R336" s="260"/>
      <c r="S336" s="260"/>
      <c r="T336" s="261"/>
      <c r="U336" s="13"/>
      <c r="V336" s="13"/>
      <c r="W336" s="13"/>
      <c r="X336" s="13"/>
      <c r="Y336" s="13"/>
      <c r="Z336" s="13"/>
      <c r="AA336" s="13"/>
      <c r="AB336" s="13"/>
      <c r="AC336" s="13"/>
      <c r="AD336" s="13"/>
      <c r="AE336" s="13"/>
      <c r="AT336" s="262" t="s">
        <v>446</v>
      </c>
      <c r="AU336" s="262" t="s">
        <v>85</v>
      </c>
      <c r="AV336" s="13" t="s">
        <v>85</v>
      </c>
      <c r="AW336" s="13" t="s">
        <v>32</v>
      </c>
      <c r="AX336" s="13" t="s">
        <v>76</v>
      </c>
      <c r="AY336" s="262" t="s">
        <v>342</v>
      </c>
    </row>
    <row r="337" s="16" customFormat="1">
      <c r="A337" s="16"/>
      <c r="B337" s="284"/>
      <c r="C337" s="285"/>
      <c r="D337" s="240" t="s">
        <v>446</v>
      </c>
      <c r="E337" s="286" t="s">
        <v>1</v>
      </c>
      <c r="F337" s="287" t="s">
        <v>500</v>
      </c>
      <c r="G337" s="285"/>
      <c r="H337" s="288">
        <v>2179</v>
      </c>
      <c r="I337" s="289"/>
      <c r="J337" s="285"/>
      <c r="K337" s="285"/>
      <c r="L337" s="290"/>
      <c r="M337" s="291"/>
      <c r="N337" s="292"/>
      <c r="O337" s="292"/>
      <c r="P337" s="292"/>
      <c r="Q337" s="292"/>
      <c r="R337" s="292"/>
      <c r="S337" s="292"/>
      <c r="T337" s="293"/>
      <c r="U337" s="16"/>
      <c r="V337" s="16"/>
      <c r="W337" s="16"/>
      <c r="X337" s="16"/>
      <c r="Y337" s="16"/>
      <c r="Z337" s="16"/>
      <c r="AA337" s="16"/>
      <c r="AB337" s="16"/>
      <c r="AC337" s="16"/>
      <c r="AD337" s="16"/>
      <c r="AE337" s="16"/>
      <c r="AT337" s="294" t="s">
        <v>446</v>
      </c>
      <c r="AU337" s="294" t="s">
        <v>85</v>
      </c>
      <c r="AV337" s="16" t="s">
        <v>360</v>
      </c>
      <c r="AW337" s="16" t="s">
        <v>32</v>
      </c>
      <c r="AX337" s="16" t="s">
        <v>83</v>
      </c>
      <c r="AY337" s="294" t="s">
        <v>342</v>
      </c>
    </row>
    <row r="338" s="2" customFormat="1" ht="16.5" customHeight="1">
      <c r="A338" s="39"/>
      <c r="B338" s="40"/>
      <c r="C338" s="227" t="s">
        <v>724</v>
      </c>
      <c r="D338" s="227" t="s">
        <v>343</v>
      </c>
      <c r="E338" s="228" t="s">
        <v>693</v>
      </c>
      <c r="F338" s="229" t="s">
        <v>694</v>
      </c>
      <c r="G338" s="230" t="s">
        <v>473</v>
      </c>
      <c r="H338" s="231">
        <v>311</v>
      </c>
      <c r="I338" s="232"/>
      <c r="J338" s="233">
        <f>ROUND(I338*H338,2)</f>
        <v>0</v>
      </c>
      <c r="K338" s="229" t="s">
        <v>443</v>
      </c>
      <c r="L338" s="45"/>
      <c r="M338" s="234" t="s">
        <v>1</v>
      </c>
      <c r="N338" s="235" t="s">
        <v>41</v>
      </c>
      <c r="O338" s="92"/>
      <c r="P338" s="236">
        <f>O338*H338</f>
        <v>0</v>
      </c>
      <c r="Q338" s="236">
        <v>0</v>
      </c>
      <c r="R338" s="236">
        <f>Q338*H338</f>
        <v>0</v>
      </c>
      <c r="S338" s="236">
        <v>0</v>
      </c>
      <c r="T338" s="237">
        <f>S338*H338</f>
        <v>0</v>
      </c>
      <c r="U338" s="39"/>
      <c r="V338" s="39"/>
      <c r="W338" s="39"/>
      <c r="X338" s="39"/>
      <c r="Y338" s="39"/>
      <c r="Z338" s="39"/>
      <c r="AA338" s="39"/>
      <c r="AB338" s="39"/>
      <c r="AC338" s="39"/>
      <c r="AD338" s="39"/>
      <c r="AE338" s="39"/>
      <c r="AR338" s="238" t="s">
        <v>360</v>
      </c>
      <c r="AT338" s="238" t="s">
        <v>343</v>
      </c>
      <c r="AU338" s="238" t="s">
        <v>85</v>
      </c>
      <c r="AY338" s="18" t="s">
        <v>342</v>
      </c>
      <c r="BE338" s="239">
        <f>IF(N338="základní",J338,0)</f>
        <v>0</v>
      </c>
      <c r="BF338" s="239">
        <f>IF(N338="snížená",J338,0)</f>
        <v>0</v>
      </c>
      <c r="BG338" s="239">
        <f>IF(N338="zákl. přenesená",J338,0)</f>
        <v>0</v>
      </c>
      <c r="BH338" s="239">
        <f>IF(N338="sníž. přenesená",J338,0)</f>
        <v>0</v>
      </c>
      <c r="BI338" s="239">
        <f>IF(N338="nulová",J338,0)</f>
        <v>0</v>
      </c>
      <c r="BJ338" s="18" t="s">
        <v>83</v>
      </c>
      <c r="BK338" s="239">
        <f>ROUND(I338*H338,2)</f>
        <v>0</v>
      </c>
      <c r="BL338" s="18" t="s">
        <v>360</v>
      </c>
      <c r="BM338" s="238" t="s">
        <v>1164</v>
      </c>
    </row>
    <row r="339" s="2" customFormat="1">
      <c r="A339" s="39"/>
      <c r="B339" s="40"/>
      <c r="C339" s="41"/>
      <c r="D339" s="240" t="s">
        <v>349</v>
      </c>
      <c r="E339" s="41"/>
      <c r="F339" s="241" t="s">
        <v>696</v>
      </c>
      <c r="G339" s="41"/>
      <c r="H339" s="41"/>
      <c r="I339" s="242"/>
      <c r="J339" s="41"/>
      <c r="K339" s="41"/>
      <c r="L339" s="45"/>
      <c r="M339" s="243"/>
      <c r="N339" s="244"/>
      <c r="O339" s="92"/>
      <c r="P339" s="92"/>
      <c r="Q339" s="92"/>
      <c r="R339" s="92"/>
      <c r="S339" s="92"/>
      <c r="T339" s="93"/>
      <c r="U339" s="39"/>
      <c r="V339" s="39"/>
      <c r="W339" s="39"/>
      <c r="X339" s="39"/>
      <c r="Y339" s="39"/>
      <c r="Z339" s="39"/>
      <c r="AA339" s="39"/>
      <c r="AB339" s="39"/>
      <c r="AC339" s="39"/>
      <c r="AD339" s="39"/>
      <c r="AE339" s="39"/>
      <c r="AT339" s="18" t="s">
        <v>349</v>
      </c>
      <c r="AU339" s="18" t="s">
        <v>85</v>
      </c>
    </row>
    <row r="340" s="14" customFormat="1">
      <c r="A340" s="14"/>
      <c r="B340" s="263"/>
      <c r="C340" s="264"/>
      <c r="D340" s="240" t="s">
        <v>446</v>
      </c>
      <c r="E340" s="265" t="s">
        <v>1</v>
      </c>
      <c r="F340" s="266" t="s">
        <v>698</v>
      </c>
      <c r="G340" s="264"/>
      <c r="H340" s="265" t="s">
        <v>1</v>
      </c>
      <c r="I340" s="267"/>
      <c r="J340" s="264"/>
      <c r="K340" s="264"/>
      <c r="L340" s="268"/>
      <c r="M340" s="269"/>
      <c r="N340" s="270"/>
      <c r="O340" s="270"/>
      <c r="P340" s="270"/>
      <c r="Q340" s="270"/>
      <c r="R340" s="270"/>
      <c r="S340" s="270"/>
      <c r="T340" s="271"/>
      <c r="U340" s="14"/>
      <c r="V340" s="14"/>
      <c r="W340" s="14"/>
      <c r="X340" s="14"/>
      <c r="Y340" s="14"/>
      <c r="Z340" s="14"/>
      <c r="AA340" s="14"/>
      <c r="AB340" s="14"/>
      <c r="AC340" s="14"/>
      <c r="AD340" s="14"/>
      <c r="AE340" s="14"/>
      <c r="AT340" s="272" t="s">
        <v>446</v>
      </c>
      <c r="AU340" s="272" t="s">
        <v>85</v>
      </c>
      <c r="AV340" s="14" t="s">
        <v>83</v>
      </c>
      <c r="AW340" s="14" t="s">
        <v>32</v>
      </c>
      <c r="AX340" s="14" t="s">
        <v>76</v>
      </c>
      <c r="AY340" s="272" t="s">
        <v>342</v>
      </c>
    </row>
    <row r="341" s="13" customFormat="1">
      <c r="A341" s="13"/>
      <c r="B341" s="252"/>
      <c r="C341" s="253"/>
      <c r="D341" s="240" t="s">
        <v>446</v>
      </c>
      <c r="E341" s="254" t="s">
        <v>1</v>
      </c>
      <c r="F341" s="255" t="s">
        <v>1165</v>
      </c>
      <c r="G341" s="253"/>
      <c r="H341" s="256">
        <v>197</v>
      </c>
      <c r="I341" s="257"/>
      <c r="J341" s="253"/>
      <c r="K341" s="253"/>
      <c r="L341" s="258"/>
      <c r="M341" s="259"/>
      <c r="N341" s="260"/>
      <c r="O341" s="260"/>
      <c r="P341" s="260"/>
      <c r="Q341" s="260"/>
      <c r="R341" s="260"/>
      <c r="S341" s="260"/>
      <c r="T341" s="261"/>
      <c r="U341" s="13"/>
      <c r="V341" s="13"/>
      <c r="W341" s="13"/>
      <c r="X341" s="13"/>
      <c r="Y341" s="13"/>
      <c r="Z341" s="13"/>
      <c r="AA341" s="13"/>
      <c r="AB341" s="13"/>
      <c r="AC341" s="13"/>
      <c r="AD341" s="13"/>
      <c r="AE341" s="13"/>
      <c r="AT341" s="262" t="s">
        <v>446</v>
      </c>
      <c r="AU341" s="262" t="s">
        <v>85</v>
      </c>
      <c r="AV341" s="13" t="s">
        <v>85</v>
      </c>
      <c r="AW341" s="13" t="s">
        <v>32</v>
      </c>
      <c r="AX341" s="13" t="s">
        <v>76</v>
      </c>
      <c r="AY341" s="262" t="s">
        <v>342</v>
      </c>
    </row>
    <row r="342" s="14" customFormat="1">
      <c r="A342" s="14"/>
      <c r="B342" s="263"/>
      <c r="C342" s="264"/>
      <c r="D342" s="240" t="s">
        <v>446</v>
      </c>
      <c r="E342" s="265" t="s">
        <v>1</v>
      </c>
      <c r="F342" s="266" t="s">
        <v>949</v>
      </c>
      <c r="G342" s="264"/>
      <c r="H342" s="265" t="s">
        <v>1</v>
      </c>
      <c r="I342" s="267"/>
      <c r="J342" s="264"/>
      <c r="K342" s="264"/>
      <c r="L342" s="268"/>
      <c r="M342" s="269"/>
      <c r="N342" s="270"/>
      <c r="O342" s="270"/>
      <c r="P342" s="270"/>
      <c r="Q342" s="270"/>
      <c r="R342" s="270"/>
      <c r="S342" s="270"/>
      <c r="T342" s="271"/>
      <c r="U342" s="14"/>
      <c r="V342" s="14"/>
      <c r="W342" s="14"/>
      <c r="X342" s="14"/>
      <c r="Y342" s="14"/>
      <c r="Z342" s="14"/>
      <c r="AA342" s="14"/>
      <c r="AB342" s="14"/>
      <c r="AC342" s="14"/>
      <c r="AD342" s="14"/>
      <c r="AE342" s="14"/>
      <c r="AT342" s="272" t="s">
        <v>446</v>
      </c>
      <c r="AU342" s="272" t="s">
        <v>85</v>
      </c>
      <c r="AV342" s="14" t="s">
        <v>83</v>
      </c>
      <c r="AW342" s="14" t="s">
        <v>32</v>
      </c>
      <c r="AX342" s="14" t="s">
        <v>76</v>
      </c>
      <c r="AY342" s="272" t="s">
        <v>342</v>
      </c>
    </row>
    <row r="343" s="13" customFormat="1">
      <c r="A343" s="13"/>
      <c r="B343" s="252"/>
      <c r="C343" s="253"/>
      <c r="D343" s="240" t="s">
        <v>446</v>
      </c>
      <c r="E343" s="254" t="s">
        <v>1</v>
      </c>
      <c r="F343" s="255" t="s">
        <v>1024</v>
      </c>
      <c r="G343" s="253"/>
      <c r="H343" s="256">
        <v>114</v>
      </c>
      <c r="I343" s="257"/>
      <c r="J343" s="253"/>
      <c r="K343" s="253"/>
      <c r="L343" s="258"/>
      <c r="M343" s="259"/>
      <c r="N343" s="260"/>
      <c r="O343" s="260"/>
      <c r="P343" s="260"/>
      <c r="Q343" s="260"/>
      <c r="R343" s="260"/>
      <c r="S343" s="260"/>
      <c r="T343" s="261"/>
      <c r="U343" s="13"/>
      <c r="V343" s="13"/>
      <c r="W343" s="13"/>
      <c r="X343" s="13"/>
      <c r="Y343" s="13"/>
      <c r="Z343" s="13"/>
      <c r="AA343" s="13"/>
      <c r="AB343" s="13"/>
      <c r="AC343" s="13"/>
      <c r="AD343" s="13"/>
      <c r="AE343" s="13"/>
      <c r="AT343" s="262" t="s">
        <v>446</v>
      </c>
      <c r="AU343" s="262" t="s">
        <v>85</v>
      </c>
      <c r="AV343" s="13" t="s">
        <v>85</v>
      </c>
      <c r="AW343" s="13" t="s">
        <v>32</v>
      </c>
      <c r="AX343" s="13" t="s">
        <v>76</v>
      </c>
      <c r="AY343" s="262" t="s">
        <v>342</v>
      </c>
    </row>
    <row r="344" s="16" customFormat="1">
      <c r="A344" s="16"/>
      <c r="B344" s="284"/>
      <c r="C344" s="285"/>
      <c r="D344" s="240" t="s">
        <v>446</v>
      </c>
      <c r="E344" s="286" t="s">
        <v>1</v>
      </c>
      <c r="F344" s="287" t="s">
        <v>500</v>
      </c>
      <c r="G344" s="285"/>
      <c r="H344" s="288">
        <v>311</v>
      </c>
      <c r="I344" s="289"/>
      <c r="J344" s="285"/>
      <c r="K344" s="285"/>
      <c r="L344" s="290"/>
      <c r="M344" s="291"/>
      <c r="N344" s="292"/>
      <c r="O344" s="292"/>
      <c r="P344" s="292"/>
      <c r="Q344" s="292"/>
      <c r="R344" s="292"/>
      <c r="S344" s="292"/>
      <c r="T344" s="293"/>
      <c r="U344" s="16"/>
      <c r="V344" s="16"/>
      <c r="W344" s="16"/>
      <c r="X344" s="16"/>
      <c r="Y344" s="16"/>
      <c r="Z344" s="16"/>
      <c r="AA344" s="16"/>
      <c r="AB344" s="16"/>
      <c r="AC344" s="16"/>
      <c r="AD344" s="16"/>
      <c r="AE344" s="16"/>
      <c r="AT344" s="294" t="s">
        <v>446</v>
      </c>
      <c r="AU344" s="294" t="s">
        <v>85</v>
      </c>
      <c r="AV344" s="16" t="s">
        <v>360</v>
      </c>
      <c r="AW344" s="16" t="s">
        <v>32</v>
      </c>
      <c r="AX344" s="16" t="s">
        <v>83</v>
      </c>
      <c r="AY344" s="294" t="s">
        <v>342</v>
      </c>
    </row>
    <row r="345" s="2" customFormat="1" ht="16.5" customHeight="1">
      <c r="A345" s="39"/>
      <c r="B345" s="40"/>
      <c r="C345" s="227" t="s">
        <v>730</v>
      </c>
      <c r="D345" s="227" t="s">
        <v>343</v>
      </c>
      <c r="E345" s="228" t="s">
        <v>701</v>
      </c>
      <c r="F345" s="229" t="s">
        <v>702</v>
      </c>
      <c r="G345" s="230" t="s">
        <v>473</v>
      </c>
      <c r="H345" s="231">
        <v>4276</v>
      </c>
      <c r="I345" s="232"/>
      <c r="J345" s="233">
        <f>ROUND(I345*H345,2)</f>
        <v>0</v>
      </c>
      <c r="K345" s="229" t="s">
        <v>443</v>
      </c>
      <c r="L345" s="45"/>
      <c r="M345" s="234" t="s">
        <v>1</v>
      </c>
      <c r="N345" s="235" t="s">
        <v>41</v>
      </c>
      <c r="O345" s="92"/>
      <c r="P345" s="236">
        <f>O345*H345</f>
        <v>0</v>
      </c>
      <c r="Q345" s="236">
        <v>0</v>
      </c>
      <c r="R345" s="236">
        <f>Q345*H345</f>
        <v>0</v>
      </c>
      <c r="S345" s="236">
        <v>0</v>
      </c>
      <c r="T345" s="237">
        <f>S345*H345</f>
        <v>0</v>
      </c>
      <c r="U345" s="39"/>
      <c r="V345" s="39"/>
      <c r="W345" s="39"/>
      <c r="X345" s="39"/>
      <c r="Y345" s="39"/>
      <c r="Z345" s="39"/>
      <c r="AA345" s="39"/>
      <c r="AB345" s="39"/>
      <c r="AC345" s="39"/>
      <c r="AD345" s="39"/>
      <c r="AE345" s="39"/>
      <c r="AR345" s="238" t="s">
        <v>360</v>
      </c>
      <c r="AT345" s="238" t="s">
        <v>343</v>
      </c>
      <c r="AU345" s="238" t="s">
        <v>85</v>
      </c>
      <c r="AY345" s="18" t="s">
        <v>342</v>
      </c>
      <c r="BE345" s="239">
        <f>IF(N345="základní",J345,0)</f>
        <v>0</v>
      </c>
      <c r="BF345" s="239">
        <f>IF(N345="snížená",J345,0)</f>
        <v>0</v>
      </c>
      <c r="BG345" s="239">
        <f>IF(N345="zákl. přenesená",J345,0)</f>
        <v>0</v>
      </c>
      <c r="BH345" s="239">
        <f>IF(N345="sníž. přenesená",J345,0)</f>
        <v>0</v>
      </c>
      <c r="BI345" s="239">
        <f>IF(N345="nulová",J345,0)</f>
        <v>0</v>
      </c>
      <c r="BJ345" s="18" t="s">
        <v>83</v>
      </c>
      <c r="BK345" s="239">
        <f>ROUND(I345*H345,2)</f>
        <v>0</v>
      </c>
      <c r="BL345" s="18" t="s">
        <v>360</v>
      </c>
      <c r="BM345" s="238" t="s">
        <v>1166</v>
      </c>
    </row>
    <row r="346" s="2" customFormat="1">
      <c r="A346" s="39"/>
      <c r="B346" s="40"/>
      <c r="C346" s="41"/>
      <c r="D346" s="240" t="s">
        <v>349</v>
      </c>
      <c r="E346" s="41"/>
      <c r="F346" s="241" t="s">
        <v>704</v>
      </c>
      <c r="G346" s="41"/>
      <c r="H346" s="41"/>
      <c r="I346" s="242"/>
      <c r="J346" s="41"/>
      <c r="K346" s="41"/>
      <c r="L346" s="45"/>
      <c r="M346" s="243"/>
      <c r="N346" s="244"/>
      <c r="O346" s="92"/>
      <c r="P346" s="92"/>
      <c r="Q346" s="92"/>
      <c r="R346" s="92"/>
      <c r="S346" s="92"/>
      <c r="T346" s="93"/>
      <c r="U346" s="39"/>
      <c r="V346" s="39"/>
      <c r="W346" s="39"/>
      <c r="X346" s="39"/>
      <c r="Y346" s="39"/>
      <c r="Z346" s="39"/>
      <c r="AA346" s="39"/>
      <c r="AB346" s="39"/>
      <c r="AC346" s="39"/>
      <c r="AD346" s="39"/>
      <c r="AE346" s="39"/>
      <c r="AT346" s="18" t="s">
        <v>349</v>
      </c>
      <c r="AU346" s="18" t="s">
        <v>85</v>
      </c>
    </row>
    <row r="347" s="14" customFormat="1">
      <c r="A347" s="14"/>
      <c r="B347" s="263"/>
      <c r="C347" s="264"/>
      <c r="D347" s="240" t="s">
        <v>446</v>
      </c>
      <c r="E347" s="265" t="s">
        <v>1</v>
      </c>
      <c r="F347" s="266" t="s">
        <v>705</v>
      </c>
      <c r="G347" s="264"/>
      <c r="H347" s="265" t="s">
        <v>1</v>
      </c>
      <c r="I347" s="267"/>
      <c r="J347" s="264"/>
      <c r="K347" s="264"/>
      <c r="L347" s="268"/>
      <c r="M347" s="269"/>
      <c r="N347" s="270"/>
      <c r="O347" s="270"/>
      <c r="P347" s="270"/>
      <c r="Q347" s="270"/>
      <c r="R347" s="270"/>
      <c r="S347" s="270"/>
      <c r="T347" s="271"/>
      <c r="U347" s="14"/>
      <c r="V347" s="14"/>
      <c r="W347" s="14"/>
      <c r="X347" s="14"/>
      <c r="Y347" s="14"/>
      <c r="Z347" s="14"/>
      <c r="AA347" s="14"/>
      <c r="AB347" s="14"/>
      <c r="AC347" s="14"/>
      <c r="AD347" s="14"/>
      <c r="AE347" s="14"/>
      <c r="AT347" s="272" t="s">
        <v>446</v>
      </c>
      <c r="AU347" s="272" t="s">
        <v>85</v>
      </c>
      <c r="AV347" s="14" t="s">
        <v>83</v>
      </c>
      <c r="AW347" s="14" t="s">
        <v>32</v>
      </c>
      <c r="AX347" s="14" t="s">
        <v>76</v>
      </c>
      <c r="AY347" s="272" t="s">
        <v>342</v>
      </c>
    </row>
    <row r="348" s="13" customFormat="1">
      <c r="A348" s="13"/>
      <c r="B348" s="252"/>
      <c r="C348" s="253"/>
      <c r="D348" s="240" t="s">
        <v>446</v>
      </c>
      <c r="E348" s="254" t="s">
        <v>1</v>
      </c>
      <c r="F348" s="255" t="s">
        <v>1167</v>
      </c>
      <c r="G348" s="253"/>
      <c r="H348" s="256">
        <v>2232</v>
      </c>
      <c r="I348" s="257"/>
      <c r="J348" s="253"/>
      <c r="K348" s="253"/>
      <c r="L348" s="258"/>
      <c r="M348" s="259"/>
      <c r="N348" s="260"/>
      <c r="O348" s="260"/>
      <c r="P348" s="260"/>
      <c r="Q348" s="260"/>
      <c r="R348" s="260"/>
      <c r="S348" s="260"/>
      <c r="T348" s="261"/>
      <c r="U348" s="13"/>
      <c r="V348" s="13"/>
      <c r="W348" s="13"/>
      <c r="X348" s="13"/>
      <c r="Y348" s="13"/>
      <c r="Z348" s="13"/>
      <c r="AA348" s="13"/>
      <c r="AB348" s="13"/>
      <c r="AC348" s="13"/>
      <c r="AD348" s="13"/>
      <c r="AE348" s="13"/>
      <c r="AT348" s="262" t="s">
        <v>446</v>
      </c>
      <c r="AU348" s="262" t="s">
        <v>85</v>
      </c>
      <c r="AV348" s="13" t="s">
        <v>85</v>
      </c>
      <c r="AW348" s="13" t="s">
        <v>32</v>
      </c>
      <c r="AX348" s="13" t="s">
        <v>76</v>
      </c>
      <c r="AY348" s="262" t="s">
        <v>342</v>
      </c>
    </row>
    <row r="349" s="13" customFormat="1">
      <c r="A349" s="13"/>
      <c r="B349" s="252"/>
      <c r="C349" s="253"/>
      <c r="D349" s="240" t="s">
        <v>446</v>
      </c>
      <c r="E349" s="254" t="s">
        <v>1</v>
      </c>
      <c r="F349" s="255" t="s">
        <v>1168</v>
      </c>
      <c r="G349" s="253"/>
      <c r="H349" s="256">
        <v>1001</v>
      </c>
      <c r="I349" s="257"/>
      <c r="J349" s="253"/>
      <c r="K349" s="253"/>
      <c r="L349" s="258"/>
      <c r="M349" s="259"/>
      <c r="N349" s="260"/>
      <c r="O349" s="260"/>
      <c r="P349" s="260"/>
      <c r="Q349" s="260"/>
      <c r="R349" s="260"/>
      <c r="S349" s="260"/>
      <c r="T349" s="261"/>
      <c r="U349" s="13"/>
      <c r="V349" s="13"/>
      <c r="W349" s="13"/>
      <c r="X349" s="13"/>
      <c r="Y349" s="13"/>
      <c r="Z349" s="13"/>
      <c r="AA349" s="13"/>
      <c r="AB349" s="13"/>
      <c r="AC349" s="13"/>
      <c r="AD349" s="13"/>
      <c r="AE349" s="13"/>
      <c r="AT349" s="262" t="s">
        <v>446</v>
      </c>
      <c r="AU349" s="262" t="s">
        <v>85</v>
      </c>
      <c r="AV349" s="13" t="s">
        <v>85</v>
      </c>
      <c r="AW349" s="13" t="s">
        <v>32</v>
      </c>
      <c r="AX349" s="13" t="s">
        <v>76</v>
      </c>
      <c r="AY349" s="262" t="s">
        <v>342</v>
      </c>
    </row>
    <row r="350" s="13" customFormat="1">
      <c r="A350" s="13"/>
      <c r="B350" s="252"/>
      <c r="C350" s="253"/>
      <c r="D350" s="240" t="s">
        <v>446</v>
      </c>
      <c r="E350" s="254" t="s">
        <v>1</v>
      </c>
      <c r="F350" s="255" t="s">
        <v>1169</v>
      </c>
      <c r="G350" s="253"/>
      <c r="H350" s="256">
        <v>690</v>
      </c>
      <c r="I350" s="257"/>
      <c r="J350" s="253"/>
      <c r="K350" s="253"/>
      <c r="L350" s="258"/>
      <c r="M350" s="259"/>
      <c r="N350" s="260"/>
      <c r="O350" s="260"/>
      <c r="P350" s="260"/>
      <c r="Q350" s="260"/>
      <c r="R350" s="260"/>
      <c r="S350" s="260"/>
      <c r="T350" s="261"/>
      <c r="U350" s="13"/>
      <c r="V350" s="13"/>
      <c r="W350" s="13"/>
      <c r="X350" s="13"/>
      <c r="Y350" s="13"/>
      <c r="Z350" s="13"/>
      <c r="AA350" s="13"/>
      <c r="AB350" s="13"/>
      <c r="AC350" s="13"/>
      <c r="AD350" s="13"/>
      <c r="AE350" s="13"/>
      <c r="AT350" s="262" t="s">
        <v>446</v>
      </c>
      <c r="AU350" s="262" t="s">
        <v>85</v>
      </c>
      <c r="AV350" s="13" t="s">
        <v>85</v>
      </c>
      <c r="AW350" s="13" t="s">
        <v>32</v>
      </c>
      <c r="AX350" s="13" t="s">
        <v>76</v>
      </c>
      <c r="AY350" s="262" t="s">
        <v>342</v>
      </c>
    </row>
    <row r="351" s="13" customFormat="1">
      <c r="A351" s="13"/>
      <c r="B351" s="252"/>
      <c r="C351" s="253"/>
      <c r="D351" s="240" t="s">
        <v>446</v>
      </c>
      <c r="E351" s="254" t="s">
        <v>1</v>
      </c>
      <c r="F351" s="255" t="s">
        <v>1170</v>
      </c>
      <c r="G351" s="253"/>
      <c r="H351" s="256">
        <v>337</v>
      </c>
      <c r="I351" s="257"/>
      <c r="J351" s="253"/>
      <c r="K351" s="253"/>
      <c r="L351" s="258"/>
      <c r="M351" s="259"/>
      <c r="N351" s="260"/>
      <c r="O351" s="260"/>
      <c r="P351" s="260"/>
      <c r="Q351" s="260"/>
      <c r="R351" s="260"/>
      <c r="S351" s="260"/>
      <c r="T351" s="261"/>
      <c r="U351" s="13"/>
      <c r="V351" s="13"/>
      <c r="W351" s="13"/>
      <c r="X351" s="13"/>
      <c r="Y351" s="13"/>
      <c r="Z351" s="13"/>
      <c r="AA351" s="13"/>
      <c r="AB351" s="13"/>
      <c r="AC351" s="13"/>
      <c r="AD351" s="13"/>
      <c r="AE351" s="13"/>
      <c r="AT351" s="262" t="s">
        <v>446</v>
      </c>
      <c r="AU351" s="262" t="s">
        <v>85</v>
      </c>
      <c r="AV351" s="13" t="s">
        <v>85</v>
      </c>
      <c r="AW351" s="13" t="s">
        <v>32</v>
      </c>
      <c r="AX351" s="13" t="s">
        <v>76</v>
      </c>
      <c r="AY351" s="262" t="s">
        <v>342</v>
      </c>
    </row>
    <row r="352" s="13" customFormat="1">
      <c r="A352" s="13"/>
      <c r="B352" s="252"/>
      <c r="C352" s="253"/>
      <c r="D352" s="240" t="s">
        <v>446</v>
      </c>
      <c r="E352" s="254" t="s">
        <v>1</v>
      </c>
      <c r="F352" s="255" t="s">
        <v>1171</v>
      </c>
      <c r="G352" s="253"/>
      <c r="H352" s="256">
        <v>16</v>
      </c>
      <c r="I352" s="257"/>
      <c r="J352" s="253"/>
      <c r="K352" s="253"/>
      <c r="L352" s="258"/>
      <c r="M352" s="259"/>
      <c r="N352" s="260"/>
      <c r="O352" s="260"/>
      <c r="P352" s="260"/>
      <c r="Q352" s="260"/>
      <c r="R352" s="260"/>
      <c r="S352" s="260"/>
      <c r="T352" s="261"/>
      <c r="U352" s="13"/>
      <c r="V352" s="13"/>
      <c r="W352" s="13"/>
      <c r="X352" s="13"/>
      <c r="Y352" s="13"/>
      <c r="Z352" s="13"/>
      <c r="AA352" s="13"/>
      <c r="AB352" s="13"/>
      <c r="AC352" s="13"/>
      <c r="AD352" s="13"/>
      <c r="AE352" s="13"/>
      <c r="AT352" s="262" t="s">
        <v>446</v>
      </c>
      <c r="AU352" s="262" t="s">
        <v>85</v>
      </c>
      <c r="AV352" s="13" t="s">
        <v>85</v>
      </c>
      <c r="AW352" s="13" t="s">
        <v>32</v>
      </c>
      <c r="AX352" s="13" t="s">
        <v>76</v>
      </c>
      <c r="AY352" s="262" t="s">
        <v>342</v>
      </c>
    </row>
    <row r="353" s="16" customFormat="1">
      <c r="A353" s="16"/>
      <c r="B353" s="284"/>
      <c r="C353" s="285"/>
      <c r="D353" s="240" t="s">
        <v>446</v>
      </c>
      <c r="E353" s="286" t="s">
        <v>1</v>
      </c>
      <c r="F353" s="287" t="s">
        <v>500</v>
      </c>
      <c r="G353" s="285"/>
      <c r="H353" s="288">
        <v>4276</v>
      </c>
      <c r="I353" s="289"/>
      <c r="J353" s="285"/>
      <c r="K353" s="285"/>
      <c r="L353" s="290"/>
      <c r="M353" s="291"/>
      <c r="N353" s="292"/>
      <c r="O353" s="292"/>
      <c r="P353" s="292"/>
      <c r="Q353" s="292"/>
      <c r="R353" s="292"/>
      <c r="S353" s="292"/>
      <c r="T353" s="293"/>
      <c r="U353" s="16"/>
      <c r="V353" s="16"/>
      <c r="W353" s="16"/>
      <c r="X353" s="16"/>
      <c r="Y353" s="16"/>
      <c r="Z353" s="16"/>
      <c r="AA353" s="16"/>
      <c r="AB353" s="16"/>
      <c r="AC353" s="16"/>
      <c r="AD353" s="16"/>
      <c r="AE353" s="16"/>
      <c r="AT353" s="294" t="s">
        <v>446</v>
      </c>
      <c r="AU353" s="294" t="s">
        <v>85</v>
      </c>
      <c r="AV353" s="16" t="s">
        <v>360</v>
      </c>
      <c r="AW353" s="16" t="s">
        <v>32</v>
      </c>
      <c r="AX353" s="16" t="s">
        <v>83</v>
      </c>
      <c r="AY353" s="294" t="s">
        <v>342</v>
      </c>
    </row>
    <row r="354" s="2" customFormat="1" ht="16.5" customHeight="1">
      <c r="A354" s="39"/>
      <c r="B354" s="40"/>
      <c r="C354" s="227" t="s">
        <v>737</v>
      </c>
      <c r="D354" s="227" t="s">
        <v>343</v>
      </c>
      <c r="E354" s="228" t="s">
        <v>711</v>
      </c>
      <c r="F354" s="229" t="s">
        <v>712</v>
      </c>
      <c r="G354" s="230" t="s">
        <v>473</v>
      </c>
      <c r="H354" s="231">
        <v>2136</v>
      </c>
      <c r="I354" s="232"/>
      <c r="J354" s="233">
        <f>ROUND(I354*H354,2)</f>
        <v>0</v>
      </c>
      <c r="K354" s="229" t="s">
        <v>443</v>
      </c>
      <c r="L354" s="45"/>
      <c r="M354" s="234" t="s">
        <v>1</v>
      </c>
      <c r="N354" s="235" t="s">
        <v>41</v>
      </c>
      <c r="O354" s="92"/>
      <c r="P354" s="236">
        <f>O354*H354</f>
        <v>0</v>
      </c>
      <c r="Q354" s="236">
        <v>0</v>
      </c>
      <c r="R354" s="236">
        <f>Q354*H354</f>
        <v>0</v>
      </c>
      <c r="S354" s="236">
        <v>0</v>
      </c>
      <c r="T354" s="237">
        <f>S354*H354</f>
        <v>0</v>
      </c>
      <c r="U354" s="39"/>
      <c r="V354" s="39"/>
      <c r="W354" s="39"/>
      <c r="X354" s="39"/>
      <c r="Y354" s="39"/>
      <c r="Z354" s="39"/>
      <c r="AA354" s="39"/>
      <c r="AB354" s="39"/>
      <c r="AC354" s="39"/>
      <c r="AD354" s="39"/>
      <c r="AE354" s="39"/>
      <c r="AR354" s="238" t="s">
        <v>360</v>
      </c>
      <c r="AT354" s="238" t="s">
        <v>343</v>
      </c>
      <c r="AU354" s="238" t="s">
        <v>85</v>
      </c>
      <c r="AY354" s="18" t="s">
        <v>342</v>
      </c>
      <c r="BE354" s="239">
        <f>IF(N354="základní",J354,0)</f>
        <v>0</v>
      </c>
      <c r="BF354" s="239">
        <f>IF(N354="snížená",J354,0)</f>
        <v>0</v>
      </c>
      <c r="BG354" s="239">
        <f>IF(N354="zákl. přenesená",J354,0)</f>
        <v>0</v>
      </c>
      <c r="BH354" s="239">
        <f>IF(N354="sníž. přenesená",J354,0)</f>
        <v>0</v>
      </c>
      <c r="BI354" s="239">
        <f>IF(N354="nulová",J354,0)</f>
        <v>0</v>
      </c>
      <c r="BJ354" s="18" t="s">
        <v>83</v>
      </c>
      <c r="BK354" s="239">
        <f>ROUND(I354*H354,2)</f>
        <v>0</v>
      </c>
      <c r="BL354" s="18" t="s">
        <v>360</v>
      </c>
      <c r="BM354" s="238" t="s">
        <v>1172</v>
      </c>
    </row>
    <row r="355" s="2" customFormat="1">
      <c r="A355" s="39"/>
      <c r="B355" s="40"/>
      <c r="C355" s="41"/>
      <c r="D355" s="240" t="s">
        <v>349</v>
      </c>
      <c r="E355" s="41"/>
      <c r="F355" s="241" t="s">
        <v>714</v>
      </c>
      <c r="G355" s="41"/>
      <c r="H355" s="41"/>
      <c r="I355" s="242"/>
      <c r="J355" s="41"/>
      <c r="K355" s="41"/>
      <c r="L355" s="45"/>
      <c r="M355" s="243"/>
      <c r="N355" s="244"/>
      <c r="O355" s="92"/>
      <c r="P355" s="92"/>
      <c r="Q355" s="92"/>
      <c r="R355" s="92"/>
      <c r="S355" s="92"/>
      <c r="T355" s="93"/>
      <c r="U355" s="39"/>
      <c r="V355" s="39"/>
      <c r="W355" s="39"/>
      <c r="X355" s="39"/>
      <c r="Y355" s="39"/>
      <c r="Z355" s="39"/>
      <c r="AA355" s="39"/>
      <c r="AB355" s="39"/>
      <c r="AC355" s="39"/>
      <c r="AD355" s="39"/>
      <c r="AE355" s="39"/>
      <c r="AT355" s="18" t="s">
        <v>349</v>
      </c>
      <c r="AU355" s="18" t="s">
        <v>85</v>
      </c>
    </row>
    <row r="356" s="13" customFormat="1">
      <c r="A356" s="13"/>
      <c r="B356" s="252"/>
      <c r="C356" s="253"/>
      <c r="D356" s="240" t="s">
        <v>446</v>
      </c>
      <c r="E356" s="254" t="s">
        <v>1</v>
      </c>
      <c r="F356" s="255" t="s">
        <v>1173</v>
      </c>
      <c r="G356" s="253"/>
      <c r="H356" s="256">
        <v>1056</v>
      </c>
      <c r="I356" s="257"/>
      <c r="J356" s="253"/>
      <c r="K356" s="253"/>
      <c r="L356" s="258"/>
      <c r="M356" s="259"/>
      <c r="N356" s="260"/>
      <c r="O356" s="260"/>
      <c r="P356" s="260"/>
      <c r="Q356" s="260"/>
      <c r="R356" s="260"/>
      <c r="S356" s="260"/>
      <c r="T356" s="261"/>
      <c r="U356" s="13"/>
      <c r="V356" s="13"/>
      <c r="W356" s="13"/>
      <c r="X356" s="13"/>
      <c r="Y356" s="13"/>
      <c r="Z356" s="13"/>
      <c r="AA356" s="13"/>
      <c r="AB356" s="13"/>
      <c r="AC356" s="13"/>
      <c r="AD356" s="13"/>
      <c r="AE356" s="13"/>
      <c r="AT356" s="262" t="s">
        <v>446</v>
      </c>
      <c r="AU356" s="262" t="s">
        <v>85</v>
      </c>
      <c r="AV356" s="13" t="s">
        <v>85</v>
      </c>
      <c r="AW356" s="13" t="s">
        <v>32</v>
      </c>
      <c r="AX356" s="13" t="s">
        <v>76</v>
      </c>
      <c r="AY356" s="262" t="s">
        <v>342</v>
      </c>
    </row>
    <row r="357" s="13" customFormat="1">
      <c r="A357" s="13"/>
      <c r="B357" s="252"/>
      <c r="C357" s="253"/>
      <c r="D357" s="240" t="s">
        <v>446</v>
      </c>
      <c r="E357" s="254" t="s">
        <v>1</v>
      </c>
      <c r="F357" s="255" t="s">
        <v>1174</v>
      </c>
      <c r="G357" s="253"/>
      <c r="H357" s="256">
        <v>725</v>
      </c>
      <c r="I357" s="257"/>
      <c r="J357" s="253"/>
      <c r="K357" s="253"/>
      <c r="L357" s="258"/>
      <c r="M357" s="259"/>
      <c r="N357" s="260"/>
      <c r="O357" s="260"/>
      <c r="P357" s="260"/>
      <c r="Q357" s="260"/>
      <c r="R357" s="260"/>
      <c r="S357" s="260"/>
      <c r="T357" s="261"/>
      <c r="U357" s="13"/>
      <c r="V357" s="13"/>
      <c r="W357" s="13"/>
      <c r="X357" s="13"/>
      <c r="Y357" s="13"/>
      <c r="Z357" s="13"/>
      <c r="AA357" s="13"/>
      <c r="AB357" s="13"/>
      <c r="AC357" s="13"/>
      <c r="AD357" s="13"/>
      <c r="AE357" s="13"/>
      <c r="AT357" s="262" t="s">
        <v>446</v>
      </c>
      <c r="AU357" s="262" t="s">
        <v>85</v>
      </c>
      <c r="AV357" s="13" t="s">
        <v>85</v>
      </c>
      <c r="AW357" s="13" t="s">
        <v>32</v>
      </c>
      <c r="AX357" s="13" t="s">
        <v>76</v>
      </c>
      <c r="AY357" s="262" t="s">
        <v>342</v>
      </c>
    </row>
    <row r="358" s="13" customFormat="1">
      <c r="A358" s="13"/>
      <c r="B358" s="252"/>
      <c r="C358" s="253"/>
      <c r="D358" s="240" t="s">
        <v>446</v>
      </c>
      <c r="E358" s="254" t="s">
        <v>1</v>
      </c>
      <c r="F358" s="255" t="s">
        <v>1175</v>
      </c>
      <c r="G358" s="253"/>
      <c r="H358" s="256">
        <v>355</v>
      </c>
      <c r="I358" s="257"/>
      <c r="J358" s="253"/>
      <c r="K358" s="253"/>
      <c r="L358" s="258"/>
      <c r="M358" s="259"/>
      <c r="N358" s="260"/>
      <c r="O358" s="260"/>
      <c r="P358" s="260"/>
      <c r="Q358" s="260"/>
      <c r="R358" s="260"/>
      <c r="S358" s="260"/>
      <c r="T358" s="261"/>
      <c r="U358" s="13"/>
      <c r="V358" s="13"/>
      <c r="W358" s="13"/>
      <c r="X358" s="13"/>
      <c r="Y358" s="13"/>
      <c r="Z358" s="13"/>
      <c r="AA358" s="13"/>
      <c r="AB358" s="13"/>
      <c r="AC358" s="13"/>
      <c r="AD358" s="13"/>
      <c r="AE358" s="13"/>
      <c r="AT358" s="262" t="s">
        <v>446</v>
      </c>
      <c r="AU358" s="262" t="s">
        <v>85</v>
      </c>
      <c r="AV358" s="13" t="s">
        <v>85</v>
      </c>
      <c r="AW358" s="13" t="s">
        <v>32</v>
      </c>
      <c r="AX358" s="13" t="s">
        <v>76</v>
      </c>
      <c r="AY358" s="262" t="s">
        <v>342</v>
      </c>
    </row>
    <row r="359" s="16" customFormat="1">
      <c r="A359" s="16"/>
      <c r="B359" s="284"/>
      <c r="C359" s="285"/>
      <c r="D359" s="240" t="s">
        <v>446</v>
      </c>
      <c r="E359" s="286" t="s">
        <v>1</v>
      </c>
      <c r="F359" s="287" t="s">
        <v>500</v>
      </c>
      <c r="G359" s="285"/>
      <c r="H359" s="288">
        <v>2136</v>
      </c>
      <c r="I359" s="289"/>
      <c r="J359" s="285"/>
      <c r="K359" s="285"/>
      <c r="L359" s="290"/>
      <c r="M359" s="291"/>
      <c r="N359" s="292"/>
      <c r="O359" s="292"/>
      <c r="P359" s="292"/>
      <c r="Q359" s="292"/>
      <c r="R359" s="292"/>
      <c r="S359" s="292"/>
      <c r="T359" s="293"/>
      <c r="U359" s="16"/>
      <c r="V359" s="16"/>
      <c r="W359" s="16"/>
      <c r="X359" s="16"/>
      <c r="Y359" s="16"/>
      <c r="Z359" s="16"/>
      <c r="AA359" s="16"/>
      <c r="AB359" s="16"/>
      <c r="AC359" s="16"/>
      <c r="AD359" s="16"/>
      <c r="AE359" s="16"/>
      <c r="AT359" s="294" t="s">
        <v>446</v>
      </c>
      <c r="AU359" s="294" t="s">
        <v>85</v>
      </c>
      <c r="AV359" s="16" t="s">
        <v>360</v>
      </c>
      <c r="AW359" s="16" t="s">
        <v>32</v>
      </c>
      <c r="AX359" s="16" t="s">
        <v>83</v>
      </c>
      <c r="AY359" s="294" t="s">
        <v>342</v>
      </c>
    </row>
    <row r="360" s="2" customFormat="1" ht="16.5" customHeight="1">
      <c r="A360" s="39"/>
      <c r="B360" s="40"/>
      <c r="C360" s="227" t="s">
        <v>743</v>
      </c>
      <c r="D360" s="227" t="s">
        <v>343</v>
      </c>
      <c r="E360" s="228" t="s">
        <v>718</v>
      </c>
      <c r="F360" s="229" t="s">
        <v>719</v>
      </c>
      <c r="G360" s="230" t="s">
        <v>473</v>
      </c>
      <c r="H360" s="231">
        <v>2389</v>
      </c>
      <c r="I360" s="232"/>
      <c r="J360" s="233">
        <f>ROUND(I360*H360,2)</f>
        <v>0</v>
      </c>
      <c r="K360" s="229" t="s">
        <v>1</v>
      </c>
      <c r="L360" s="45"/>
      <c r="M360" s="234" t="s">
        <v>1</v>
      </c>
      <c r="N360" s="235" t="s">
        <v>41</v>
      </c>
      <c r="O360" s="92"/>
      <c r="P360" s="236">
        <f>O360*H360</f>
        <v>0</v>
      </c>
      <c r="Q360" s="236">
        <v>0</v>
      </c>
      <c r="R360" s="236">
        <f>Q360*H360</f>
        <v>0</v>
      </c>
      <c r="S360" s="236">
        <v>0</v>
      </c>
      <c r="T360" s="237">
        <f>S360*H360</f>
        <v>0</v>
      </c>
      <c r="U360" s="39"/>
      <c r="V360" s="39"/>
      <c r="W360" s="39"/>
      <c r="X360" s="39"/>
      <c r="Y360" s="39"/>
      <c r="Z360" s="39"/>
      <c r="AA360" s="39"/>
      <c r="AB360" s="39"/>
      <c r="AC360" s="39"/>
      <c r="AD360" s="39"/>
      <c r="AE360" s="39"/>
      <c r="AR360" s="238" t="s">
        <v>360</v>
      </c>
      <c r="AT360" s="238" t="s">
        <v>343</v>
      </c>
      <c r="AU360" s="238" t="s">
        <v>85</v>
      </c>
      <c r="AY360" s="18" t="s">
        <v>342</v>
      </c>
      <c r="BE360" s="239">
        <f>IF(N360="základní",J360,0)</f>
        <v>0</v>
      </c>
      <c r="BF360" s="239">
        <f>IF(N360="snížená",J360,0)</f>
        <v>0</v>
      </c>
      <c r="BG360" s="239">
        <f>IF(N360="zákl. přenesená",J360,0)</f>
        <v>0</v>
      </c>
      <c r="BH360" s="239">
        <f>IF(N360="sníž. přenesená",J360,0)</f>
        <v>0</v>
      </c>
      <c r="BI360" s="239">
        <f>IF(N360="nulová",J360,0)</f>
        <v>0</v>
      </c>
      <c r="BJ360" s="18" t="s">
        <v>83</v>
      </c>
      <c r="BK360" s="239">
        <f>ROUND(I360*H360,2)</f>
        <v>0</v>
      </c>
      <c r="BL360" s="18" t="s">
        <v>360</v>
      </c>
      <c r="BM360" s="238" t="s">
        <v>1176</v>
      </c>
    </row>
    <row r="361" s="2" customFormat="1">
      <c r="A361" s="39"/>
      <c r="B361" s="40"/>
      <c r="C361" s="41"/>
      <c r="D361" s="240" t="s">
        <v>349</v>
      </c>
      <c r="E361" s="41"/>
      <c r="F361" s="241" t="s">
        <v>721</v>
      </c>
      <c r="G361" s="41"/>
      <c r="H361" s="41"/>
      <c r="I361" s="242"/>
      <c r="J361" s="41"/>
      <c r="K361" s="41"/>
      <c r="L361" s="45"/>
      <c r="M361" s="243"/>
      <c r="N361" s="244"/>
      <c r="O361" s="92"/>
      <c r="P361" s="92"/>
      <c r="Q361" s="92"/>
      <c r="R361" s="92"/>
      <c r="S361" s="92"/>
      <c r="T361" s="93"/>
      <c r="U361" s="39"/>
      <c r="V361" s="39"/>
      <c r="W361" s="39"/>
      <c r="X361" s="39"/>
      <c r="Y361" s="39"/>
      <c r="Z361" s="39"/>
      <c r="AA361" s="39"/>
      <c r="AB361" s="39"/>
      <c r="AC361" s="39"/>
      <c r="AD361" s="39"/>
      <c r="AE361" s="39"/>
      <c r="AT361" s="18" t="s">
        <v>349</v>
      </c>
      <c r="AU361" s="18" t="s">
        <v>85</v>
      </c>
    </row>
    <row r="362" s="2" customFormat="1">
      <c r="A362" s="39"/>
      <c r="B362" s="40"/>
      <c r="C362" s="41"/>
      <c r="D362" s="240" t="s">
        <v>350</v>
      </c>
      <c r="E362" s="41"/>
      <c r="F362" s="245" t="s">
        <v>722</v>
      </c>
      <c r="G362" s="41"/>
      <c r="H362" s="41"/>
      <c r="I362" s="242"/>
      <c r="J362" s="41"/>
      <c r="K362" s="41"/>
      <c r="L362" s="45"/>
      <c r="M362" s="243"/>
      <c r="N362" s="244"/>
      <c r="O362" s="92"/>
      <c r="P362" s="92"/>
      <c r="Q362" s="92"/>
      <c r="R362" s="92"/>
      <c r="S362" s="92"/>
      <c r="T362" s="93"/>
      <c r="U362" s="39"/>
      <c r="V362" s="39"/>
      <c r="W362" s="39"/>
      <c r="X362" s="39"/>
      <c r="Y362" s="39"/>
      <c r="Z362" s="39"/>
      <c r="AA362" s="39"/>
      <c r="AB362" s="39"/>
      <c r="AC362" s="39"/>
      <c r="AD362" s="39"/>
      <c r="AE362" s="39"/>
      <c r="AT362" s="18" t="s">
        <v>350</v>
      </c>
      <c r="AU362" s="18" t="s">
        <v>85</v>
      </c>
    </row>
    <row r="363" s="13" customFormat="1">
      <c r="A363" s="13"/>
      <c r="B363" s="252"/>
      <c r="C363" s="253"/>
      <c r="D363" s="240" t="s">
        <v>446</v>
      </c>
      <c r="E363" s="254" t="s">
        <v>1</v>
      </c>
      <c r="F363" s="255" t="s">
        <v>1177</v>
      </c>
      <c r="G363" s="253"/>
      <c r="H363" s="256">
        <v>2389</v>
      </c>
      <c r="I363" s="257"/>
      <c r="J363" s="253"/>
      <c r="K363" s="253"/>
      <c r="L363" s="258"/>
      <c r="M363" s="259"/>
      <c r="N363" s="260"/>
      <c r="O363" s="260"/>
      <c r="P363" s="260"/>
      <c r="Q363" s="260"/>
      <c r="R363" s="260"/>
      <c r="S363" s="260"/>
      <c r="T363" s="261"/>
      <c r="U363" s="13"/>
      <c r="V363" s="13"/>
      <c r="W363" s="13"/>
      <c r="X363" s="13"/>
      <c r="Y363" s="13"/>
      <c r="Z363" s="13"/>
      <c r="AA363" s="13"/>
      <c r="AB363" s="13"/>
      <c r="AC363" s="13"/>
      <c r="AD363" s="13"/>
      <c r="AE363" s="13"/>
      <c r="AT363" s="262" t="s">
        <v>446</v>
      </c>
      <c r="AU363" s="262" t="s">
        <v>85</v>
      </c>
      <c r="AV363" s="13" t="s">
        <v>85</v>
      </c>
      <c r="AW363" s="13" t="s">
        <v>32</v>
      </c>
      <c r="AX363" s="13" t="s">
        <v>83</v>
      </c>
      <c r="AY363" s="262" t="s">
        <v>342</v>
      </c>
    </row>
    <row r="364" s="2" customFormat="1" ht="16.5" customHeight="1">
      <c r="A364" s="39"/>
      <c r="B364" s="40"/>
      <c r="C364" s="227" t="s">
        <v>749</v>
      </c>
      <c r="D364" s="227" t="s">
        <v>343</v>
      </c>
      <c r="E364" s="228" t="s">
        <v>1178</v>
      </c>
      <c r="F364" s="229" t="s">
        <v>1179</v>
      </c>
      <c r="G364" s="230" t="s">
        <v>473</v>
      </c>
      <c r="H364" s="231">
        <v>15</v>
      </c>
      <c r="I364" s="232"/>
      <c r="J364" s="233">
        <f>ROUND(I364*H364,2)</f>
        <v>0</v>
      </c>
      <c r="K364" s="229" t="s">
        <v>443</v>
      </c>
      <c r="L364" s="45"/>
      <c r="M364" s="234" t="s">
        <v>1</v>
      </c>
      <c r="N364" s="235" t="s">
        <v>41</v>
      </c>
      <c r="O364" s="92"/>
      <c r="P364" s="236">
        <f>O364*H364</f>
        <v>0</v>
      </c>
      <c r="Q364" s="236">
        <v>0.34499999999999997</v>
      </c>
      <c r="R364" s="236">
        <f>Q364*H364</f>
        <v>5.1749999999999998</v>
      </c>
      <c r="S364" s="236">
        <v>0</v>
      </c>
      <c r="T364" s="237">
        <f>S364*H364</f>
        <v>0</v>
      </c>
      <c r="U364" s="39"/>
      <c r="V364" s="39"/>
      <c r="W364" s="39"/>
      <c r="X364" s="39"/>
      <c r="Y364" s="39"/>
      <c r="Z364" s="39"/>
      <c r="AA364" s="39"/>
      <c r="AB364" s="39"/>
      <c r="AC364" s="39"/>
      <c r="AD364" s="39"/>
      <c r="AE364" s="39"/>
      <c r="AR364" s="238" t="s">
        <v>360</v>
      </c>
      <c r="AT364" s="238" t="s">
        <v>343</v>
      </c>
      <c r="AU364" s="238" t="s">
        <v>85</v>
      </c>
      <c r="AY364" s="18" t="s">
        <v>342</v>
      </c>
      <c r="BE364" s="239">
        <f>IF(N364="základní",J364,0)</f>
        <v>0</v>
      </c>
      <c r="BF364" s="239">
        <f>IF(N364="snížená",J364,0)</f>
        <v>0</v>
      </c>
      <c r="BG364" s="239">
        <f>IF(N364="zákl. přenesená",J364,0)</f>
        <v>0</v>
      </c>
      <c r="BH364" s="239">
        <f>IF(N364="sníž. přenesená",J364,0)</f>
        <v>0</v>
      </c>
      <c r="BI364" s="239">
        <f>IF(N364="nulová",J364,0)</f>
        <v>0</v>
      </c>
      <c r="BJ364" s="18" t="s">
        <v>83</v>
      </c>
      <c r="BK364" s="239">
        <f>ROUND(I364*H364,2)</f>
        <v>0</v>
      </c>
      <c r="BL364" s="18" t="s">
        <v>360</v>
      </c>
      <c r="BM364" s="238" t="s">
        <v>1180</v>
      </c>
    </row>
    <row r="365" s="2" customFormat="1">
      <c r="A365" s="39"/>
      <c r="B365" s="40"/>
      <c r="C365" s="41"/>
      <c r="D365" s="240" t="s">
        <v>349</v>
      </c>
      <c r="E365" s="41"/>
      <c r="F365" s="241" t="s">
        <v>1181</v>
      </c>
      <c r="G365" s="41"/>
      <c r="H365" s="41"/>
      <c r="I365" s="242"/>
      <c r="J365" s="41"/>
      <c r="K365" s="41"/>
      <c r="L365" s="45"/>
      <c r="M365" s="243"/>
      <c r="N365" s="244"/>
      <c r="O365" s="92"/>
      <c r="P365" s="92"/>
      <c r="Q365" s="92"/>
      <c r="R365" s="92"/>
      <c r="S365" s="92"/>
      <c r="T365" s="93"/>
      <c r="U365" s="39"/>
      <c r="V365" s="39"/>
      <c r="W365" s="39"/>
      <c r="X365" s="39"/>
      <c r="Y365" s="39"/>
      <c r="Z365" s="39"/>
      <c r="AA365" s="39"/>
      <c r="AB365" s="39"/>
      <c r="AC365" s="39"/>
      <c r="AD365" s="39"/>
      <c r="AE365" s="39"/>
      <c r="AT365" s="18" t="s">
        <v>349</v>
      </c>
      <c r="AU365" s="18" t="s">
        <v>85</v>
      </c>
    </row>
    <row r="366" s="13" customFormat="1">
      <c r="A366" s="13"/>
      <c r="B366" s="252"/>
      <c r="C366" s="253"/>
      <c r="D366" s="240" t="s">
        <v>446</v>
      </c>
      <c r="E366" s="254" t="s">
        <v>1</v>
      </c>
      <c r="F366" s="255" t="s">
        <v>1182</v>
      </c>
      <c r="G366" s="253"/>
      <c r="H366" s="256">
        <v>15</v>
      </c>
      <c r="I366" s="257"/>
      <c r="J366" s="253"/>
      <c r="K366" s="253"/>
      <c r="L366" s="258"/>
      <c r="M366" s="259"/>
      <c r="N366" s="260"/>
      <c r="O366" s="260"/>
      <c r="P366" s="260"/>
      <c r="Q366" s="260"/>
      <c r="R366" s="260"/>
      <c r="S366" s="260"/>
      <c r="T366" s="261"/>
      <c r="U366" s="13"/>
      <c r="V366" s="13"/>
      <c r="W366" s="13"/>
      <c r="X366" s="13"/>
      <c r="Y366" s="13"/>
      <c r="Z366" s="13"/>
      <c r="AA366" s="13"/>
      <c r="AB366" s="13"/>
      <c r="AC366" s="13"/>
      <c r="AD366" s="13"/>
      <c r="AE366" s="13"/>
      <c r="AT366" s="262" t="s">
        <v>446</v>
      </c>
      <c r="AU366" s="262" t="s">
        <v>85</v>
      </c>
      <c r="AV366" s="13" t="s">
        <v>85</v>
      </c>
      <c r="AW366" s="13" t="s">
        <v>32</v>
      </c>
      <c r="AX366" s="13" t="s">
        <v>83</v>
      </c>
      <c r="AY366" s="262" t="s">
        <v>342</v>
      </c>
    </row>
    <row r="367" s="2" customFormat="1" ht="16.5" customHeight="1">
      <c r="A367" s="39"/>
      <c r="B367" s="40"/>
      <c r="C367" s="227" t="s">
        <v>755</v>
      </c>
      <c r="D367" s="227" t="s">
        <v>343</v>
      </c>
      <c r="E367" s="228" t="s">
        <v>725</v>
      </c>
      <c r="F367" s="229" t="s">
        <v>726</v>
      </c>
      <c r="G367" s="230" t="s">
        <v>562</v>
      </c>
      <c r="H367" s="231">
        <v>32</v>
      </c>
      <c r="I367" s="232"/>
      <c r="J367" s="233">
        <f>ROUND(I367*H367,2)</f>
        <v>0</v>
      </c>
      <c r="K367" s="229" t="s">
        <v>443</v>
      </c>
      <c r="L367" s="45"/>
      <c r="M367" s="234" t="s">
        <v>1</v>
      </c>
      <c r="N367" s="235" t="s">
        <v>41</v>
      </c>
      <c r="O367" s="92"/>
      <c r="P367" s="236">
        <f>O367*H367</f>
        <v>0</v>
      </c>
      <c r="Q367" s="236">
        <v>0</v>
      </c>
      <c r="R367" s="236">
        <f>Q367*H367</f>
        <v>0</v>
      </c>
      <c r="S367" s="236">
        <v>0</v>
      </c>
      <c r="T367" s="237">
        <f>S367*H367</f>
        <v>0</v>
      </c>
      <c r="U367" s="39"/>
      <c r="V367" s="39"/>
      <c r="W367" s="39"/>
      <c r="X367" s="39"/>
      <c r="Y367" s="39"/>
      <c r="Z367" s="39"/>
      <c r="AA367" s="39"/>
      <c r="AB367" s="39"/>
      <c r="AC367" s="39"/>
      <c r="AD367" s="39"/>
      <c r="AE367" s="39"/>
      <c r="AR367" s="238" t="s">
        <v>360</v>
      </c>
      <c r="AT367" s="238" t="s">
        <v>343</v>
      </c>
      <c r="AU367" s="238" t="s">
        <v>85</v>
      </c>
      <c r="AY367" s="18" t="s">
        <v>342</v>
      </c>
      <c r="BE367" s="239">
        <f>IF(N367="základní",J367,0)</f>
        <v>0</v>
      </c>
      <c r="BF367" s="239">
        <f>IF(N367="snížená",J367,0)</f>
        <v>0</v>
      </c>
      <c r="BG367" s="239">
        <f>IF(N367="zákl. přenesená",J367,0)</f>
        <v>0</v>
      </c>
      <c r="BH367" s="239">
        <f>IF(N367="sníž. přenesená",J367,0)</f>
        <v>0</v>
      </c>
      <c r="BI367" s="239">
        <f>IF(N367="nulová",J367,0)</f>
        <v>0</v>
      </c>
      <c r="BJ367" s="18" t="s">
        <v>83</v>
      </c>
      <c r="BK367" s="239">
        <f>ROUND(I367*H367,2)</f>
        <v>0</v>
      </c>
      <c r="BL367" s="18" t="s">
        <v>360</v>
      </c>
      <c r="BM367" s="238" t="s">
        <v>1183</v>
      </c>
    </row>
    <row r="368" s="2" customFormat="1">
      <c r="A368" s="39"/>
      <c r="B368" s="40"/>
      <c r="C368" s="41"/>
      <c r="D368" s="240" t="s">
        <v>349</v>
      </c>
      <c r="E368" s="41"/>
      <c r="F368" s="241" t="s">
        <v>728</v>
      </c>
      <c r="G368" s="41"/>
      <c r="H368" s="41"/>
      <c r="I368" s="242"/>
      <c r="J368" s="41"/>
      <c r="K368" s="41"/>
      <c r="L368" s="45"/>
      <c r="M368" s="243"/>
      <c r="N368" s="244"/>
      <c r="O368" s="92"/>
      <c r="P368" s="92"/>
      <c r="Q368" s="92"/>
      <c r="R368" s="92"/>
      <c r="S368" s="92"/>
      <c r="T368" s="93"/>
      <c r="U368" s="39"/>
      <c r="V368" s="39"/>
      <c r="W368" s="39"/>
      <c r="X368" s="39"/>
      <c r="Y368" s="39"/>
      <c r="Z368" s="39"/>
      <c r="AA368" s="39"/>
      <c r="AB368" s="39"/>
      <c r="AC368" s="39"/>
      <c r="AD368" s="39"/>
      <c r="AE368" s="39"/>
      <c r="AT368" s="18" t="s">
        <v>349</v>
      </c>
      <c r="AU368" s="18" t="s">
        <v>85</v>
      </c>
    </row>
    <row r="369" s="13" customFormat="1">
      <c r="A369" s="13"/>
      <c r="B369" s="252"/>
      <c r="C369" s="253"/>
      <c r="D369" s="240" t="s">
        <v>446</v>
      </c>
      <c r="E369" s="254" t="s">
        <v>1</v>
      </c>
      <c r="F369" s="255" t="s">
        <v>1184</v>
      </c>
      <c r="G369" s="253"/>
      <c r="H369" s="256">
        <v>32</v>
      </c>
      <c r="I369" s="257"/>
      <c r="J369" s="253"/>
      <c r="K369" s="253"/>
      <c r="L369" s="258"/>
      <c r="M369" s="259"/>
      <c r="N369" s="260"/>
      <c r="O369" s="260"/>
      <c r="P369" s="260"/>
      <c r="Q369" s="260"/>
      <c r="R369" s="260"/>
      <c r="S369" s="260"/>
      <c r="T369" s="261"/>
      <c r="U369" s="13"/>
      <c r="V369" s="13"/>
      <c r="W369" s="13"/>
      <c r="X369" s="13"/>
      <c r="Y369" s="13"/>
      <c r="Z369" s="13"/>
      <c r="AA369" s="13"/>
      <c r="AB369" s="13"/>
      <c r="AC369" s="13"/>
      <c r="AD369" s="13"/>
      <c r="AE369" s="13"/>
      <c r="AT369" s="262" t="s">
        <v>446</v>
      </c>
      <c r="AU369" s="262" t="s">
        <v>85</v>
      </c>
      <c r="AV369" s="13" t="s">
        <v>85</v>
      </c>
      <c r="AW369" s="13" t="s">
        <v>32</v>
      </c>
      <c r="AX369" s="13" t="s">
        <v>83</v>
      </c>
      <c r="AY369" s="262" t="s">
        <v>342</v>
      </c>
    </row>
    <row r="370" s="2" customFormat="1" ht="16.5" customHeight="1">
      <c r="A370" s="39"/>
      <c r="B370" s="40"/>
      <c r="C370" s="227" t="s">
        <v>760</v>
      </c>
      <c r="D370" s="227" t="s">
        <v>343</v>
      </c>
      <c r="E370" s="228" t="s">
        <v>738</v>
      </c>
      <c r="F370" s="229" t="s">
        <v>739</v>
      </c>
      <c r="G370" s="230" t="s">
        <v>473</v>
      </c>
      <c r="H370" s="231">
        <v>4276</v>
      </c>
      <c r="I370" s="232"/>
      <c r="J370" s="233">
        <f>ROUND(I370*H370,2)</f>
        <v>0</v>
      </c>
      <c r="K370" s="229" t="s">
        <v>443</v>
      </c>
      <c r="L370" s="45"/>
      <c r="M370" s="234" t="s">
        <v>1</v>
      </c>
      <c r="N370" s="235" t="s">
        <v>41</v>
      </c>
      <c r="O370" s="92"/>
      <c r="P370" s="236">
        <f>O370*H370</f>
        <v>0</v>
      </c>
      <c r="Q370" s="236">
        <v>0</v>
      </c>
      <c r="R370" s="236">
        <f>Q370*H370</f>
        <v>0</v>
      </c>
      <c r="S370" s="236">
        <v>0</v>
      </c>
      <c r="T370" s="237">
        <f>S370*H370</f>
        <v>0</v>
      </c>
      <c r="U370" s="39"/>
      <c r="V370" s="39"/>
      <c r="W370" s="39"/>
      <c r="X370" s="39"/>
      <c r="Y370" s="39"/>
      <c r="Z370" s="39"/>
      <c r="AA370" s="39"/>
      <c r="AB370" s="39"/>
      <c r="AC370" s="39"/>
      <c r="AD370" s="39"/>
      <c r="AE370" s="39"/>
      <c r="AR370" s="238" t="s">
        <v>360</v>
      </c>
      <c r="AT370" s="238" t="s">
        <v>343</v>
      </c>
      <c r="AU370" s="238" t="s">
        <v>85</v>
      </c>
      <c r="AY370" s="18" t="s">
        <v>342</v>
      </c>
      <c r="BE370" s="239">
        <f>IF(N370="základní",J370,0)</f>
        <v>0</v>
      </c>
      <c r="BF370" s="239">
        <f>IF(N370="snížená",J370,0)</f>
        <v>0</v>
      </c>
      <c r="BG370" s="239">
        <f>IF(N370="zákl. přenesená",J370,0)</f>
        <v>0</v>
      </c>
      <c r="BH370" s="239">
        <f>IF(N370="sníž. přenesená",J370,0)</f>
        <v>0</v>
      </c>
      <c r="BI370" s="239">
        <f>IF(N370="nulová",J370,0)</f>
        <v>0</v>
      </c>
      <c r="BJ370" s="18" t="s">
        <v>83</v>
      </c>
      <c r="BK370" s="239">
        <f>ROUND(I370*H370,2)</f>
        <v>0</v>
      </c>
      <c r="BL370" s="18" t="s">
        <v>360</v>
      </c>
      <c r="BM370" s="238" t="s">
        <v>1185</v>
      </c>
    </row>
    <row r="371" s="2" customFormat="1">
      <c r="A371" s="39"/>
      <c r="B371" s="40"/>
      <c r="C371" s="41"/>
      <c r="D371" s="240" t="s">
        <v>349</v>
      </c>
      <c r="E371" s="41"/>
      <c r="F371" s="241" t="s">
        <v>741</v>
      </c>
      <c r="G371" s="41"/>
      <c r="H371" s="41"/>
      <c r="I371" s="242"/>
      <c r="J371" s="41"/>
      <c r="K371" s="41"/>
      <c r="L371" s="45"/>
      <c r="M371" s="243"/>
      <c r="N371" s="244"/>
      <c r="O371" s="92"/>
      <c r="P371" s="92"/>
      <c r="Q371" s="92"/>
      <c r="R371" s="92"/>
      <c r="S371" s="92"/>
      <c r="T371" s="93"/>
      <c r="U371" s="39"/>
      <c r="V371" s="39"/>
      <c r="W371" s="39"/>
      <c r="X371" s="39"/>
      <c r="Y371" s="39"/>
      <c r="Z371" s="39"/>
      <c r="AA371" s="39"/>
      <c r="AB371" s="39"/>
      <c r="AC371" s="39"/>
      <c r="AD371" s="39"/>
      <c r="AE371" s="39"/>
      <c r="AT371" s="18" t="s">
        <v>349</v>
      </c>
      <c r="AU371" s="18" t="s">
        <v>85</v>
      </c>
    </row>
    <row r="372" s="14" customFormat="1">
      <c r="A372" s="14"/>
      <c r="B372" s="263"/>
      <c r="C372" s="264"/>
      <c r="D372" s="240" t="s">
        <v>446</v>
      </c>
      <c r="E372" s="265" t="s">
        <v>1</v>
      </c>
      <c r="F372" s="266" t="s">
        <v>742</v>
      </c>
      <c r="G372" s="264"/>
      <c r="H372" s="265" t="s">
        <v>1</v>
      </c>
      <c r="I372" s="267"/>
      <c r="J372" s="264"/>
      <c r="K372" s="264"/>
      <c r="L372" s="268"/>
      <c r="M372" s="269"/>
      <c r="N372" s="270"/>
      <c r="O372" s="270"/>
      <c r="P372" s="270"/>
      <c r="Q372" s="270"/>
      <c r="R372" s="270"/>
      <c r="S372" s="270"/>
      <c r="T372" s="271"/>
      <c r="U372" s="14"/>
      <c r="V372" s="14"/>
      <c r="W372" s="14"/>
      <c r="X372" s="14"/>
      <c r="Y372" s="14"/>
      <c r="Z372" s="14"/>
      <c r="AA372" s="14"/>
      <c r="AB372" s="14"/>
      <c r="AC372" s="14"/>
      <c r="AD372" s="14"/>
      <c r="AE372" s="14"/>
      <c r="AT372" s="272" t="s">
        <v>446</v>
      </c>
      <c r="AU372" s="272" t="s">
        <v>85</v>
      </c>
      <c r="AV372" s="14" t="s">
        <v>83</v>
      </c>
      <c r="AW372" s="14" t="s">
        <v>32</v>
      </c>
      <c r="AX372" s="14" t="s">
        <v>76</v>
      </c>
      <c r="AY372" s="272" t="s">
        <v>342</v>
      </c>
    </row>
    <row r="373" s="13" customFormat="1">
      <c r="A373" s="13"/>
      <c r="B373" s="252"/>
      <c r="C373" s="253"/>
      <c r="D373" s="240" t="s">
        <v>446</v>
      </c>
      <c r="E373" s="254" t="s">
        <v>1</v>
      </c>
      <c r="F373" s="255" t="s">
        <v>1167</v>
      </c>
      <c r="G373" s="253"/>
      <c r="H373" s="256">
        <v>2232</v>
      </c>
      <c r="I373" s="257"/>
      <c r="J373" s="253"/>
      <c r="K373" s="253"/>
      <c r="L373" s="258"/>
      <c r="M373" s="259"/>
      <c r="N373" s="260"/>
      <c r="O373" s="260"/>
      <c r="P373" s="260"/>
      <c r="Q373" s="260"/>
      <c r="R373" s="260"/>
      <c r="S373" s="260"/>
      <c r="T373" s="261"/>
      <c r="U373" s="13"/>
      <c r="V373" s="13"/>
      <c r="W373" s="13"/>
      <c r="X373" s="13"/>
      <c r="Y373" s="13"/>
      <c r="Z373" s="13"/>
      <c r="AA373" s="13"/>
      <c r="AB373" s="13"/>
      <c r="AC373" s="13"/>
      <c r="AD373" s="13"/>
      <c r="AE373" s="13"/>
      <c r="AT373" s="262" t="s">
        <v>446</v>
      </c>
      <c r="AU373" s="262" t="s">
        <v>85</v>
      </c>
      <c r="AV373" s="13" t="s">
        <v>85</v>
      </c>
      <c r="AW373" s="13" t="s">
        <v>32</v>
      </c>
      <c r="AX373" s="13" t="s">
        <v>76</v>
      </c>
      <c r="AY373" s="262" t="s">
        <v>342</v>
      </c>
    </row>
    <row r="374" s="13" customFormat="1">
      <c r="A374" s="13"/>
      <c r="B374" s="252"/>
      <c r="C374" s="253"/>
      <c r="D374" s="240" t="s">
        <v>446</v>
      </c>
      <c r="E374" s="254" t="s">
        <v>1</v>
      </c>
      <c r="F374" s="255" t="s">
        <v>1168</v>
      </c>
      <c r="G374" s="253"/>
      <c r="H374" s="256">
        <v>1001</v>
      </c>
      <c r="I374" s="257"/>
      <c r="J374" s="253"/>
      <c r="K374" s="253"/>
      <c r="L374" s="258"/>
      <c r="M374" s="259"/>
      <c r="N374" s="260"/>
      <c r="O374" s="260"/>
      <c r="P374" s="260"/>
      <c r="Q374" s="260"/>
      <c r="R374" s="260"/>
      <c r="S374" s="260"/>
      <c r="T374" s="261"/>
      <c r="U374" s="13"/>
      <c r="V374" s="13"/>
      <c r="W374" s="13"/>
      <c r="X374" s="13"/>
      <c r="Y374" s="13"/>
      <c r="Z374" s="13"/>
      <c r="AA374" s="13"/>
      <c r="AB374" s="13"/>
      <c r="AC374" s="13"/>
      <c r="AD374" s="13"/>
      <c r="AE374" s="13"/>
      <c r="AT374" s="262" t="s">
        <v>446</v>
      </c>
      <c r="AU374" s="262" t="s">
        <v>85</v>
      </c>
      <c r="AV374" s="13" t="s">
        <v>85</v>
      </c>
      <c r="AW374" s="13" t="s">
        <v>32</v>
      </c>
      <c r="AX374" s="13" t="s">
        <v>76</v>
      </c>
      <c r="AY374" s="262" t="s">
        <v>342</v>
      </c>
    </row>
    <row r="375" s="13" customFormat="1">
      <c r="A375" s="13"/>
      <c r="B375" s="252"/>
      <c r="C375" s="253"/>
      <c r="D375" s="240" t="s">
        <v>446</v>
      </c>
      <c r="E375" s="254" t="s">
        <v>1</v>
      </c>
      <c r="F375" s="255" t="s">
        <v>1169</v>
      </c>
      <c r="G375" s="253"/>
      <c r="H375" s="256">
        <v>690</v>
      </c>
      <c r="I375" s="257"/>
      <c r="J375" s="253"/>
      <c r="K375" s="253"/>
      <c r="L375" s="258"/>
      <c r="M375" s="259"/>
      <c r="N375" s="260"/>
      <c r="O375" s="260"/>
      <c r="P375" s="260"/>
      <c r="Q375" s="260"/>
      <c r="R375" s="260"/>
      <c r="S375" s="260"/>
      <c r="T375" s="261"/>
      <c r="U375" s="13"/>
      <c r="V375" s="13"/>
      <c r="W375" s="13"/>
      <c r="X375" s="13"/>
      <c r="Y375" s="13"/>
      <c r="Z375" s="13"/>
      <c r="AA375" s="13"/>
      <c r="AB375" s="13"/>
      <c r="AC375" s="13"/>
      <c r="AD375" s="13"/>
      <c r="AE375" s="13"/>
      <c r="AT375" s="262" t="s">
        <v>446</v>
      </c>
      <c r="AU375" s="262" t="s">
        <v>85</v>
      </c>
      <c r="AV375" s="13" t="s">
        <v>85</v>
      </c>
      <c r="AW375" s="13" t="s">
        <v>32</v>
      </c>
      <c r="AX375" s="13" t="s">
        <v>76</v>
      </c>
      <c r="AY375" s="262" t="s">
        <v>342</v>
      </c>
    </row>
    <row r="376" s="13" customFormat="1">
      <c r="A376" s="13"/>
      <c r="B376" s="252"/>
      <c r="C376" s="253"/>
      <c r="D376" s="240" t="s">
        <v>446</v>
      </c>
      <c r="E376" s="254" t="s">
        <v>1</v>
      </c>
      <c r="F376" s="255" t="s">
        <v>1170</v>
      </c>
      <c r="G376" s="253"/>
      <c r="H376" s="256">
        <v>337</v>
      </c>
      <c r="I376" s="257"/>
      <c r="J376" s="253"/>
      <c r="K376" s="253"/>
      <c r="L376" s="258"/>
      <c r="M376" s="259"/>
      <c r="N376" s="260"/>
      <c r="O376" s="260"/>
      <c r="P376" s="260"/>
      <c r="Q376" s="260"/>
      <c r="R376" s="260"/>
      <c r="S376" s="260"/>
      <c r="T376" s="261"/>
      <c r="U376" s="13"/>
      <c r="V376" s="13"/>
      <c r="W376" s="13"/>
      <c r="X376" s="13"/>
      <c r="Y376" s="13"/>
      <c r="Z376" s="13"/>
      <c r="AA376" s="13"/>
      <c r="AB376" s="13"/>
      <c r="AC376" s="13"/>
      <c r="AD376" s="13"/>
      <c r="AE376" s="13"/>
      <c r="AT376" s="262" t="s">
        <v>446</v>
      </c>
      <c r="AU376" s="262" t="s">
        <v>85</v>
      </c>
      <c r="AV376" s="13" t="s">
        <v>85</v>
      </c>
      <c r="AW376" s="13" t="s">
        <v>32</v>
      </c>
      <c r="AX376" s="13" t="s">
        <v>76</v>
      </c>
      <c r="AY376" s="262" t="s">
        <v>342</v>
      </c>
    </row>
    <row r="377" s="13" customFormat="1">
      <c r="A377" s="13"/>
      <c r="B377" s="252"/>
      <c r="C377" s="253"/>
      <c r="D377" s="240" t="s">
        <v>446</v>
      </c>
      <c r="E377" s="254" t="s">
        <v>1</v>
      </c>
      <c r="F377" s="255" t="s">
        <v>1171</v>
      </c>
      <c r="G377" s="253"/>
      <c r="H377" s="256">
        <v>16</v>
      </c>
      <c r="I377" s="257"/>
      <c r="J377" s="253"/>
      <c r="K377" s="253"/>
      <c r="L377" s="258"/>
      <c r="M377" s="259"/>
      <c r="N377" s="260"/>
      <c r="O377" s="260"/>
      <c r="P377" s="260"/>
      <c r="Q377" s="260"/>
      <c r="R377" s="260"/>
      <c r="S377" s="260"/>
      <c r="T377" s="261"/>
      <c r="U377" s="13"/>
      <c r="V377" s="13"/>
      <c r="W377" s="13"/>
      <c r="X377" s="13"/>
      <c r="Y377" s="13"/>
      <c r="Z377" s="13"/>
      <c r="AA377" s="13"/>
      <c r="AB377" s="13"/>
      <c r="AC377" s="13"/>
      <c r="AD377" s="13"/>
      <c r="AE377" s="13"/>
      <c r="AT377" s="262" t="s">
        <v>446</v>
      </c>
      <c r="AU377" s="262" t="s">
        <v>85</v>
      </c>
      <c r="AV377" s="13" t="s">
        <v>85</v>
      </c>
      <c r="AW377" s="13" t="s">
        <v>32</v>
      </c>
      <c r="AX377" s="13" t="s">
        <v>76</v>
      </c>
      <c r="AY377" s="262" t="s">
        <v>342</v>
      </c>
    </row>
    <row r="378" s="16" customFormat="1">
      <c r="A378" s="16"/>
      <c r="B378" s="284"/>
      <c r="C378" s="285"/>
      <c r="D378" s="240" t="s">
        <v>446</v>
      </c>
      <c r="E378" s="286" t="s">
        <v>1</v>
      </c>
      <c r="F378" s="287" t="s">
        <v>500</v>
      </c>
      <c r="G378" s="285"/>
      <c r="H378" s="288">
        <v>4276</v>
      </c>
      <c r="I378" s="289"/>
      <c r="J378" s="285"/>
      <c r="K378" s="285"/>
      <c r="L378" s="290"/>
      <c r="M378" s="291"/>
      <c r="N378" s="292"/>
      <c r="O378" s="292"/>
      <c r="P378" s="292"/>
      <c r="Q378" s="292"/>
      <c r="R378" s="292"/>
      <c r="S378" s="292"/>
      <c r="T378" s="293"/>
      <c r="U378" s="16"/>
      <c r="V378" s="16"/>
      <c r="W378" s="16"/>
      <c r="X378" s="16"/>
      <c r="Y378" s="16"/>
      <c r="Z378" s="16"/>
      <c r="AA378" s="16"/>
      <c r="AB378" s="16"/>
      <c r="AC378" s="16"/>
      <c r="AD378" s="16"/>
      <c r="AE378" s="16"/>
      <c r="AT378" s="294" t="s">
        <v>446</v>
      </c>
      <c r="AU378" s="294" t="s">
        <v>85</v>
      </c>
      <c r="AV378" s="16" t="s">
        <v>360</v>
      </c>
      <c r="AW378" s="16" t="s">
        <v>32</v>
      </c>
      <c r="AX378" s="16" t="s">
        <v>83</v>
      </c>
      <c r="AY378" s="294" t="s">
        <v>342</v>
      </c>
    </row>
    <row r="379" s="2" customFormat="1" ht="16.5" customHeight="1">
      <c r="A379" s="39"/>
      <c r="B379" s="40"/>
      <c r="C379" s="227" t="s">
        <v>766</v>
      </c>
      <c r="D379" s="227" t="s">
        <v>343</v>
      </c>
      <c r="E379" s="228" t="s">
        <v>744</v>
      </c>
      <c r="F379" s="229" t="s">
        <v>745</v>
      </c>
      <c r="G379" s="230" t="s">
        <v>473</v>
      </c>
      <c r="H379" s="231">
        <v>4276</v>
      </c>
      <c r="I379" s="232"/>
      <c r="J379" s="233">
        <f>ROUND(I379*H379,2)</f>
        <v>0</v>
      </c>
      <c r="K379" s="229" t="s">
        <v>443</v>
      </c>
      <c r="L379" s="45"/>
      <c r="M379" s="234" t="s">
        <v>1</v>
      </c>
      <c r="N379" s="235" t="s">
        <v>41</v>
      </c>
      <c r="O379" s="92"/>
      <c r="P379" s="236">
        <f>O379*H379</f>
        <v>0</v>
      </c>
      <c r="Q379" s="236">
        <v>0</v>
      </c>
      <c r="R379" s="236">
        <f>Q379*H379</f>
        <v>0</v>
      </c>
      <c r="S379" s="236">
        <v>0</v>
      </c>
      <c r="T379" s="237">
        <f>S379*H379</f>
        <v>0</v>
      </c>
      <c r="U379" s="39"/>
      <c r="V379" s="39"/>
      <c r="W379" s="39"/>
      <c r="X379" s="39"/>
      <c r="Y379" s="39"/>
      <c r="Z379" s="39"/>
      <c r="AA379" s="39"/>
      <c r="AB379" s="39"/>
      <c r="AC379" s="39"/>
      <c r="AD379" s="39"/>
      <c r="AE379" s="39"/>
      <c r="AR379" s="238" t="s">
        <v>360</v>
      </c>
      <c r="AT379" s="238" t="s">
        <v>343</v>
      </c>
      <c r="AU379" s="238" t="s">
        <v>85</v>
      </c>
      <c r="AY379" s="18" t="s">
        <v>342</v>
      </c>
      <c r="BE379" s="239">
        <f>IF(N379="základní",J379,0)</f>
        <v>0</v>
      </c>
      <c r="BF379" s="239">
        <f>IF(N379="snížená",J379,0)</f>
        <v>0</v>
      </c>
      <c r="BG379" s="239">
        <f>IF(N379="zákl. přenesená",J379,0)</f>
        <v>0</v>
      </c>
      <c r="BH379" s="239">
        <f>IF(N379="sníž. přenesená",J379,0)</f>
        <v>0</v>
      </c>
      <c r="BI379" s="239">
        <f>IF(N379="nulová",J379,0)</f>
        <v>0</v>
      </c>
      <c r="BJ379" s="18" t="s">
        <v>83</v>
      </c>
      <c r="BK379" s="239">
        <f>ROUND(I379*H379,2)</f>
        <v>0</v>
      </c>
      <c r="BL379" s="18" t="s">
        <v>360</v>
      </c>
      <c r="BM379" s="238" t="s">
        <v>1186</v>
      </c>
    </row>
    <row r="380" s="2" customFormat="1">
      <c r="A380" s="39"/>
      <c r="B380" s="40"/>
      <c r="C380" s="41"/>
      <c r="D380" s="240" t="s">
        <v>349</v>
      </c>
      <c r="E380" s="41"/>
      <c r="F380" s="241" t="s">
        <v>747</v>
      </c>
      <c r="G380" s="41"/>
      <c r="H380" s="41"/>
      <c r="I380" s="242"/>
      <c r="J380" s="41"/>
      <c r="K380" s="41"/>
      <c r="L380" s="45"/>
      <c r="M380" s="243"/>
      <c r="N380" s="244"/>
      <c r="O380" s="92"/>
      <c r="P380" s="92"/>
      <c r="Q380" s="92"/>
      <c r="R380" s="92"/>
      <c r="S380" s="92"/>
      <c r="T380" s="93"/>
      <c r="U380" s="39"/>
      <c r="V380" s="39"/>
      <c r="W380" s="39"/>
      <c r="X380" s="39"/>
      <c r="Y380" s="39"/>
      <c r="Z380" s="39"/>
      <c r="AA380" s="39"/>
      <c r="AB380" s="39"/>
      <c r="AC380" s="39"/>
      <c r="AD380" s="39"/>
      <c r="AE380" s="39"/>
      <c r="AT380" s="18" t="s">
        <v>349</v>
      </c>
      <c r="AU380" s="18" t="s">
        <v>85</v>
      </c>
    </row>
    <row r="381" s="14" customFormat="1">
      <c r="A381" s="14"/>
      <c r="B381" s="263"/>
      <c r="C381" s="264"/>
      <c r="D381" s="240" t="s">
        <v>446</v>
      </c>
      <c r="E381" s="265" t="s">
        <v>1</v>
      </c>
      <c r="F381" s="266" t="s">
        <v>748</v>
      </c>
      <c r="G381" s="264"/>
      <c r="H381" s="265" t="s">
        <v>1</v>
      </c>
      <c r="I381" s="267"/>
      <c r="J381" s="264"/>
      <c r="K381" s="264"/>
      <c r="L381" s="268"/>
      <c r="M381" s="269"/>
      <c r="N381" s="270"/>
      <c r="O381" s="270"/>
      <c r="P381" s="270"/>
      <c r="Q381" s="270"/>
      <c r="R381" s="270"/>
      <c r="S381" s="270"/>
      <c r="T381" s="271"/>
      <c r="U381" s="14"/>
      <c r="V381" s="14"/>
      <c r="W381" s="14"/>
      <c r="X381" s="14"/>
      <c r="Y381" s="14"/>
      <c r="Z381" s="14"/>
      <c r="AA381" s="14"/>
      <c r="AB381" s="14"/>
      <c r="AC381" s="14"/>
      <c r="AD381" s="14"/>
      <c r="AE381" s="14"/>
      <c r="AT381" s="272" t="s">
        <v>446</v>
      </c>
      <c r="AU381" s="272" t="s">
        <v>85</v>
      </c>
      <c r="AV381" s="14" t="s">
        <v>83</v>
      </c>
      <c r="AW381" s="14" t="s">
        <v>32</v>
      </c>
      <c r="AX381" s="14" t="s">
        <v>76</v>
      </c>
      <c r="AY381" s="272" t="s">
        <v>342</v>
      </c>
    </row>
    <row r="382" s="13" customFormat="1">
      <c r="A382" s="13"/>
      <c r="B382" s="252"/>
      <c r="C382" s="253"/>
      <c r="D382" s="240" t="s">
        <v>446</v>
      </c>
      <c r="E382" s="254" t="s">
        <v>1</v>
      </c>
      <c r="F382" s="255" t="s">
        <v>1167</v>
      </c>
      <c r="G382" s="253"/>
      <c r="H382" s="256">
        <v>2232</v>
      </c>
      <c r="I382" s="257"/>
      <c r="J382" s="253"/>
      <c r="K382" s="253"/>
      <c r="L382" s="258"/>
      <c r="M382" s="259"/>
      <c r="N382" s="260"/>
      <c r="O382" s="260"/>
      <c r="P382" s="260"/>
      <c r="Q382" s="260"/>
      <c r="R382" s="260"/>
      <c r="S382" s="260"/>
      <c r="T382" s="261"/>
      <c r="U382" s="13"/>
      <c r="V382" s="13"/>
      <c r="W382" s="13"/>
      <c r="X382" s="13"/>
      <c r="Y382" s="13"/>
      <c r="Z382" s="13"/>
      <c r="AA382" s="13"/>
      <c r="AB382" s="13"/>
      <c r="AC382" s="13"/>
      <c r="AD382" s="13"/>
      <c r="AE382" s="13"/>
      <c r="AT382" s="262" t="s">
        <v>446</v>
      </c>
      <c r="AU382" s="262" t="s">
        <v>85</v>
      </c>
      <c r="AV382" s="13" t="s">
        <v>85</v>
      </c>
      <c r="AW382" s="13" t="s">
        <v>32</v>
      </c>
      <c r="AX382" s="13" t="s">
        <v>76</v>
      </c>
      <c r="AY382" s="262" t="s">
        <v>342</v>
      </c>
    </row>
    <row r="383" s="13" customFormat="1">
      <c r="A383" s="13"/>
      <c r="B383" s="252"/>
      <c r="C383" s="253"/>
      <c r="D383" s="240" t="s">
        <v>446</v>
      </c>
      <c r="E383" s="254" t="s">
        <v>1</v>
      </c>
      <c r="F383" s="255" t="s">
        <v>1168</v>
      </c>
      <c r="G383" s="253"/>
      <c r="H383" s="256">
        <v>1001</v>
      </c>
      <c r="I383" s="257"/>
      <c r="J383" s="253"/>
      <c r="K383" s="253"/>
      <c r="L383" s="258"/>
      <c r="M383" s="259"/>
      <c r="N383" s="260"/>
      <c r="O383" s="260"/>
      <c r="P383" s="260"/>
      <c r="Q383" s="260"/>
      <c r="R383" s="260"/>
      <c r="S383" s="260"/>
      <c r="T383" s="261"/>
      <c r="U383" s="13"/>
      <c r="V383" s="13"/>
      <c r="W383" s="13"/>
      <c r="X383" s="13"/>
      <c r="Y383" s="13"/>
      <c r="Z383" s="13"/>
      <c r="AA383" s="13"/>
      <c r="AB383" s="13"/>
      <c r="AC383" s="13"/>
      <c r="AD383" s="13"/>
      <c r="AE383" s="13"/>
      <c r="AT383" s="262" t="s">
        <v>446</v>
      </c>
      <c r="AU383" s="262" t="s">
        <v>85</v>
      </c>
      <c r="AV383" s="13" t="s">
        <v>85</v>
      </c>
      <c r="AW383" s="13" t="s">
        <v>32</v>
      </c>
      <c r="AX383" s="13" t="s">
        <v>76</v>
      </c>
      <c r="AY383" s="262" t="s">
        <v>342</v>
      </c>
    </row>
    <row r="384" s="13" customFormat="1">
      <c r="A384" s="13"/>
      <c r="B384" s="252"/>
      <c r="C384" s="253"/>
      <c r="D384" s="240" t="s">
        <v>446</v>
      </c>
      <c r="E384" s="254" t="s">
        <v>1</v>
      </c>
      <c r="F384" s="255" t="s">
        <v>1169</v>
      </c>
      <c r="G384" s="253"/>
      <c r="H384" s="256">
        <v>690</v>
      </c>
      <c r="I384" s="257"/>
      <c r="J384" s="253"/>
      <c r="K384" s="253"/>
      <c r="L384" s="258"/>
      <c r="M384" s="259"/>
      <c r="N384" s="260"/>
      <c r="O384" s="260"/>
      <c r="P384" s="260"/>
      <c r="Q384" s="260"/>
      <c r="R384" s="260"/>
      <c r="S384" s="260"/>
      <c r="T384" s="261"/>
      <c r="U384" s="13"/>
      <c r="V384" s="13"/>
      <c r="W384" s="13"/>
      <c r="X384" s="13"/>
      <c r="Y384" s="13"/>
      <c r="Z384" s="13"/>
      <c r="AA384" s="13"/>
      <c r="AB384" s="13"/>
      <c r="AC384" s="13"/>
      <c r="AD384" s="13"/>
      <c r="AE384" s="13"/>
      <c r="AT384" s="262" t="s">
        <v>446</v>
      </c>
      <c r="AU384" s="262" t="s">
        <v>85</v>
      </c>
      <c r="AV384" s="13" t="s">
        <v>85</v>
      </c>
      <c r="AW384" s="13" t="s">
        <v>32</v>
      </c>
      <c r="AX384" s="13" t="s">
        <v>76</v>
      </c>
      <c r="AY384" s="262" t="s">
        <v>342</v>
      </c>
    </row>
    <row r="385" s="13" customFormat="1">
      <c r="A385" s="13"/>
      <c r="B385" s="252"/>
      <c r="C385" s="253"/>
      <c r="D385" s="240" t="s">
        <v>446</v>
      </c>
      <c r="E385" s="254" t="s">
        <v>1</v>
      </c>
      <c r="F385" s="255" t="s">
        <v>1170</v>
      </c>
      <c r="G385" s="253"/>
      <c r="H385" s="256">
        <v>337</v>
      </c>
      <c r="I385" s="257"/>
      <c r="J385" s="253"/>
      <c r="K385" s="253"/>
      <c r="L385" s="258"/>
      <c r="M385" s="259"/>
      <c r="N385" s="260"/>
      <c r="O385" s="260"/>
      <c r="P385" s="260"/>
      <c r="Q385" s="260"/>
      <c r="R385" s="260"/>
      <c r="S385" s="260"/>
      <c r="T385" s="261"/>
      <c r="U385" s="13"/>
      <c r="V385" s="13"/>
      <c r="W385" s="13"/>
      <c r="X385" s="13"/>
      <c r="Y385" s="13"/>
      <c r="Z385" s="13"/>
      <c r="AA385" s="13"/>
      <c r="AB385" s="13"/>
      <c r="AC385" s="13"/>
      <c r="AD385" s="13"/>
      <c r="AE385" s="13"/>
      <c r="AT385" s="262" t="s">
        <v>446</v>
      </c>
      <c r="AU385" s="262" t="s">
        <v>85</v>
      </c>
      <c r="AV385" s="13" t="s">
        <v>85</v>
      </c>
      <c r="AW385" s="13" t="s">
        <v>32</v>
      </c>
      <c r="AX385" s="13" t="s">
        <v>76</v>
      </c>
      <c r="AY385" s="262" t="s">
        <v>342</v>
      </c>
    </row>
    <row r="386" s="13" customFormat="1">
      <c r="A386" s="13"/>
      <c r="B386" s="252"/>
      <c r="C386" s="253"/>
      <c r="D386" s="240" t="s">
        <v>446</v>
      </c>
      <c r="E386" s="254" t="s">
        <v>1</v>
      </c>
      <c r="F386" s="255" t="s">
        <v>1171</v>
      </c>
      <c r="G386" s="253"/>
      <c r="H386" s="256">
        <v>16</v>
      </c>
      <c r="I386" s="257"/>
      <c r="J386" s="253"/>
      <c r="K386" s="253"/>
      <c r="L386" s="258"/>
      <c r="M386" s="259"/>
      <c r="N386" s="260"/>
      <c r="O386" s="260"/>
      <c r="P386" s="260"/>
      <c r="Q386" s="260"/>
      <c r="R386" s="260"/>
      <c r="S386" s="260"/>
      <c r="T386" s="261"/>
      <c r="U386" s="13"/>
      <c r="V386" s="13"/>
      <c r="W386" s="13"/>
      <c r="X386" s="13"/>
      <c r="Y386" s="13"/>
      <c r="Z386" s="13"/>
      <c r="AA386" s="13"/>
      <c r="AB386" s="13"/>
      <c r="AC386" s="13"/>
      <c r="AD386" s="13"/>
      <c r="AE386" s="13"/>
      <c r="AT386" s="262" t="s">
        <v>446</v>
      </c>
      <c r="AU386" s="262" t="s">
        <v>85</v>
      </c>
      <c r="AV386" s="13" t="s">
        <v>85</v>
      </c>
      <c r="AW386" s="13" t="s">
        <v>32</v>
      </c>
      <c r="AX386" s="13" t="s">
        <v>76</v>
      </c>
      <c r="AY386" s="262" t="s">
        <v>342</v>
      </c>
    </row>
    <row r="387" s="16" customFormat="1">
      <c r="A387" s="16"/>
      <c r="B387" s="284"/>
      <c r="C387" s="285"/>
      <c r="D387" s="240" t="s">
        <v>446</v>
      </c>
      <c r="E387" s="286" t="s">
        <v>1</v>
      </c>
      <c r="F387" s="287" t="s">
        <v>500</v>
      </c>
      <c r="G387" s="285"/>
      <c r="H387" s="288">
        <v>4276</v>
      </c>
      <c r="I387" s="289"/>
      <c r="J387" s="285"/>
      <c r="K387" s="285"/>
      <c r="L387" s="290"/>
      <c r="M387" s="291"/>
      <c r="N387" s="292"/>
      <c r="O387" s="292"/>
      <c r="P387" s="292"/>
      <c r="Q387" s="292"/>
      <c r="R387" s="292"/>
      <c r="S387" s="292"/>
      <c r="T387" s="293"/>
      <c r="U387" s="16"/>
      <c r="V387" s="16"/>
      <c r="W387" s="16"/>
      <c r="X387" s="16"/>
      <c r="Y387" s="16"/>
      <c r="Z387" s="16"/>
      <c r="AA387" s="16"/>
      <c r="AB387" s="16"/>
      <c r="AC387" s="16"/>
      <c r="AD387" s="16"/>
      <c r="AE387" s="16"/>
      <c r="AT387" s="294" t="s">
        <v>446</v>
      </c>
      <c r="AU387" s="294" t="s">
        <v>85</v>
      </c>
      <c r="AV387" s="16" t="s">
        <v>360</v>
      </c>
      <c r="AW387" s="16" t="s">
        <v>32</v>
      </c>
      <c r="AX387" s="16" t="s">
        <v>83</v>
      </c>
      <c r="AY387" s="294" t="s">
        <v>342</v>
      </c>
    </row>
    <row r="388" s="2" customFormat="1" ht="16.5" customHeight="1">
      <c r="A388" s="39"/>
      <c r="B388" s="40"/>
      <c r="C388" s="227" t="s">
        <v>772</v>
      </c>
      <c r="D388" s="227" t="s">
        <v>343</v>
      </c>
      <c r="E388" s="228" t="s">
        <v>750</v>
      </c>
      <c r="F388" s="229" t="s">
        <v>751</v>
      </c>
      <c r="G388" s="230" t="s">
        <v>473</v>
      </c>
      <c r="H388" s="231">
        <v>4276</v>
      </c>
      <c r="I388" s="232"/>
      <c r="J388" s="233">
        <f>ROUND(I388*H388,2)</f>
        <v>0</v>
      </c>
      <c r="K388" s="229" t="s">
        <v>443</v>
      </c>
      <c r="L388" s="45"/>
      <c r="M388" s="234" t="s">
        <v>1</v>
      </c>
      <c r="N388" s="235" t="s">
        <v>41</v>
      </c>
      <c r="O388" s="92"/>
      <c r="P388" s="236">
        <f>O388*H388</f>
        <v>0</v>
      </c>
      <c r="Q388" s="236">
        <v>0</v>
      </c>
      <c r="R388" s="236">
        <f>Q388*H388</f>
        <v>0</v>
      </c>
      <c r="S388" s="236">
        <v>0</v>
      </c>
      <c r="T388" s="237">
        <f>S388*H388</f>
        <v>0</v>
      </c>
      <c r="U388" s="39"/>
      <c r="V388" s="39"/>
      <c r="W388" s="39"/>
      <c r="X388" s="39"/>
      <c r="Y388" s="39"/>
      <c r="Z388" s="39"/>
      <c r="AA388" s="39"/>
      <c r="AB388" s="39"/>
      <c r="AC388" s="39"/>
      <c r="AD388" s="39"/>
      <c r="AE388" s="39"/>
      <c r="AR388" s="238" t="s">
        <v>360</v>
      </c>
      <c r="AT388" s="238" t="s">
        <v>343</v>
      </c>
      <c r="AU388" s="238" t="s">
        <v>85</v>
      </c>
      <c r="AY388" s="18" t="s">
        <v>342</v>
      </c>
      <c r="BE388" s="239">
        <f>IF(N388="základní",J388,0)</f>
        <v>0</v>
      </c>
      <c r="BF388" s="239">
        <f>IF(N388="snížená",J388,0)</f>
        <v>0</v>
      </c>
      <c r="BG388" s="239">
        <f>IF(N388="zákl. přenesená",J388,0)</f>
        <v>0</v>
      </c>
      <c r="BH388" s="239">
        <f>IF(N388="sníž. přenesená",J388,0)</f>
        <v>0</v>
      </c>
      <c r="BI388" s="239">
        <f>IF(N388="nulová",J388,0)</f>
        <v>0</v>
      </c>
      <c r="BJ388" s="18" t="s">
        <v>83</v>
      </c>
      <c r="BK388" s="239">
        <f>ROUND(I388*H388,2)</f>
        <v>0</v>
      </c>
      <c r="BL388" s="18" t="s">
        <v>360</v>
      </c>
      <c r="BM388" s="238" t="s">
        <v>1187</v>
      </c>
    </row>
    <row r="389" s="2" customFormat="1">
      <c r="A389" s="39"/>
      <c r="B389" s="40"/>
      <c r="C389" s="41"/>
      <c r="D389" s="240" t="s">
        <v>349</v>
      </c>
      <c r="E389" s="41"/>
      <c r="F389" s="241" t="s">
        <v>753</v>
      </c>
      <c r="G389" s="41"/>
      <c r="H389" s="41"/>
      <c r="I389" s="242"/>
      <c r="J389" s="41"/>
      <c r="K389" s="41"/>
      <c r="L389" s="45"/>
      <c r="M389" s="243"/>
      <c r="N389" s="244"/>
      <c r="O389" s="92"/>
      <c r="P389" s="92"/>
      <c r="Q389" s="92"/>
      <c r="R389" s="92"/>
      <c r="S389" s="92"/>
      <c r="T389" s="93"/>
      <c r="U389" s="39"/>
      <c r="V389" s="39"/>
      <c r="W389" s="39"/>
      <c r="X389" s="39"/>
      <c r="Y389" s="39"/>
      <c r="Z389" s="39"/>
      <c r="AA389" s="39"/>
      <c r="AB389" s="39"/>
      <c r="AC389" s="39"/>
      <c r="AD389" s="39"/>
      <c r="AE389" s="39"/>
      <c r="AT389" s="18" t="s">
        <v>349</v>
      </c>
      <c r="AU389" s="18" t="s">
        <v>85</v>
      </c>
    </row>
    <row r="390" s="14" customFormat="1">
      <c r="A390" s="14"/>
      <c r="B390" s="263"/>
      <c r="C390" s="264"/>
      <c r="D390" s="240" t="s">
        <v>446</v>
      </c>
      <c r="E390" s="265" t="s">
        <v>1</v>
      </c>
      <c r="F390" s="266" t="s">
        <v>754</v>
      </c>
      <c r="G390" s="264"/>
      <c r="H390" s="265" t="s">
        <v>1</v>
      </c>
      <c r="I390" s="267"/>
      <c r="J390" s="264"/>
      <c r="K390" s="264"/>
      <c r="L390" s="268"/>
      <c r="M390" s="269"/>
      <c r="N390" s="270"/>
      <c r="O390" s="270"/>
      <c r="P390" s="270"/>
      <c r="Q390" s="270"/>
      <c r="R390" s="270"/>
      <c r="S390" s="270"/>
      <c r="T390" s="271"/>
      <c r="U390" s="14"/>
      <c r="V390" s="14"/>
      <c r="W390" s="14"/>
      <c r="X390" s="14"/>
      <c r="Y390" s="14"/>
      <c r="Z390" s="14"/>
      <c r="AA390" s="14"/>
      <c r="AB390" s="14"/>
      <c r="AC390" s="14"/>
      <c r="AD390" s="14"/>
      <c r="AE390" s="14"/>
      <c r="AT390" s="272" t="s">
        <v>446</v>
      </c>
      <c r="AU390" s="272" t="s">
        <v>85</v>
      </c>
      <c r="AV390" s="14" t="s">
        <v>83</v>
      </c>
      <c r="AW390" s="14" t="s">
        <v>32</v>
      </c>
      <c r="AX390" s="14" t="s">
        <v>76</v>
      </c>
      <c r="AY390" s="272" t="s">
        <v>342</v>
      </c>
    </row>
    <row r="391" s="13" customFormat="1">
      <c r="A391" s="13"/>
      <c r="B391" s="252"/>
      <c r="C391" s="253"/>
      <c r="D391" s="240" t="s">
        <v>446</v>
      </c>
      <c r="E391" s="254" t="s">
        <v>1</v>
      </c>
      <c r="F391" s="255" t="s">
        <v>1167</v>
      </c>
      <c r="G391" s="253"/>
      <c r="H391" s="256">
        <v>2232</v>
      </c>
      <c r="I391" s="257"/>
      <c r="J391" s="253"/>
      <c r="K391" s="253"/>
      <c r="L391" s="258"/>
      <c r="M391" s="259"/>
      <c r="N391" s="260"/>
      <c r="O391" s="260"/>
      <c r="P391" s="260"/>
      <c r="Q391" s="260"/>
      <c r="R391" s="260"/>
      <c r="S391" s="260"/>
      <c r="T391" s="261"/>
      <c r="U391" s="13"/>
      <c r="V391" s="13"/>
      <c r="W391" s="13"/>
      <c r="X391" s="13"/>
      <c r="Y391" s="13"/>
      <c r="Z391" s="13"/>
      <c r="AA391" s="13"/>
      <c r="AB391" s="13"/>
      <c r="AC391" s="13"/>
      <c r="AD391" s="13"/>
      <c r="AE391" s="13"/>
      <c r="AT391" s="262" t="s">
        <v>446</v>
      </c>
      <c r="AU391" s="262" t="s">
        <v>85</v>
      </c>
      <c r="AV391" s="13" t="s">
        <v>85</v>
      </c>
      <c r="AW391" s="13" t="s">
        <v>32</v>
      </c>
      <c r="AX391" s="13" t="s">
        <v>76</v>
      </c>
      <c r="AY391" s="262" t="s">
        <v>342</v>
      </c>
    </row>
    <row r="392" s="13" customFormat="1">
      <c r="A392" s="13"/>
      <c r="B392" s="252"/>
      <c r="C392" s="253"/>
      <c r="D392" s="240" t="s">
        <v>446</v>
      </c>
      <c r="E392" s="254" t="s">
        <v>1</v>
      </c>
      <c r="F392" s="255" t="s">
        <v>1168</v>
      </c>
      <c r="G392" s="253"/>
      <c r="H392" s="256">
        <v>1001</v>
      </c>
      <c r="I392" s="257"/>
      <c r="J392" s="253"/>
      <c r="K392" s="253"/>
      <c r="L392" s="258"/>
      <c r="M392" s="259"/>
      <c r="N392" s="260"/>
      <c r="O392" s="260"/>
      <c r="P392" s="260"/>
      <c r="Q392" s="260"/>
      <c r="R392" s="260"/>
      <c r="S392" s="260"/>
      <c r="T392" s="261"/>
      <c r="U392" s="13"/>
      <c r="V392" s="13"/>
      <c r="W392" s="13"/>
      <c r="X392" s="13"/>
      <c r="Y392" s="13"/>
      <c r="Z392" s="13"/>
      <c r="AA392" s="13"/>
      <c r="AB392" s="13"/>
      <c r="AC392" s="13"/>
      <c r="AD392" s="13"/>
      <c r="AE392" s="13"/>
      <c r="AT392" s="262" t="s">
        <v>446</v>
      </c>
      <c r="AU392" s="262" t="s">
        <v>85</v>
      </c>
      <c r="AV392" s="13" t="s">
        <v>85</v>
      </c>
      <c r="AW392" s="13" t="s">
        <v>32</v>
      </c>
      <c r="AX392" s="13" t="s">
        <v>76</v>
      </c>
      <c r="AY392" s="262" t="s">
        <v>342</v>
      </c>
    </row>
    <row r="393" s="13" customFormat="1">
      <c r="A393" s="13"/>
      <c r="B393" s="252"/>
      <c r="C393" s="253"/>
      <c r="D393" s="240" t="s">
        <v>446</v>
      </c>
      <c r="E393" s="254" t="s">
        <v>1</v>
      </c>
      <c r="F393" s="255" t="s">
        <v>1169</v>
      </c>
      <c r="G393" s="253"/>
      <c r="H393" s="256">
        <v>690</v>
      </c>
      <c r="I393" s="257"/>
      <c r="J393" s="253"/>
      <c r="K393" s="253"/>
      <c r="L393" s="258"/>
      <c r="M393" s="259"/>
      <c r="N393" s="260"/>
      <c r="O393" s="260"/>
      <c r="P393" s="260"/>
      <c r="Q393" s="260"/>
      <c r="R393" s="260"/>
      <c r="S393" s="260"/>
      <c r="T393" s="261"/>
      <c r="U393" s="13"/>
      <c r="V393" s="13"/>
      <c r="W393" s="13"/>
      <c r="X393" s="13"/>
      <c r="Y393" s="13"/>
      <c r="Z393" s="13"/>
      <c r="AA393" s="13"/>
      <c r="AB393" s="13"/>
      <c r="AC393" s="13"/>
      <c r="AD393" s="13"/>
      <c r="AE393" s="13"/>
      <c r="AT393" s="262" t="s">
        <v>446</v>
      </c>
      <c r="AU393" s="262" t="s">
        <v>85</v>
      </c>
      <c r="AV393" s="13" t="s">
        <v>85</v>
      </c>
      <c r="AW393" s="13" t="s">
        <v>32</v>
      </c>
      <c r="AX393" s="13" t="s">
        <v>76</v>
      </c>
      <c r="AY393" s="262" t="s">
        <v>342</v>
      </c>
    </row>
    <row r="394" s="13" customFormat="1">
      <c r="A394" s="13"/>
      <c r="B394" s="252"/>
      <c r="C394" s="253"/>
      <c r="D394" s="240" t="s">
        <v>446</v>
      </c>
      <c r="E394" s="254" t="s">
        <v>1</v>
      </c>
      <c r="F394" s="255" t="s">
        <v>1170</v>
      </c>
      <c r="G394" s="253"/>
      <c r="H394" s="256">
        <v>337</v>
      </c>
      <c r="I394" s="257"/>
      <c r="J394" s="253"/>
      <c r="K394" s="253"/>
      <c r="L394" s="258"/>
      <c r="M394" s="259"/>
      <c r="N394" s="260"/>
      <c r="O394" s="260"/>
      <c r="P394" s="260"/>
      <c r="Q394" s="260"/>
      <c r="R394" s="260"/>
      <c r="S394" s="260"/>
      <c r="T394" s="261"/>
      <c r="U394" s="13"/>
      <c r="V394" s="13"/>
      <c r="W394" s="13"/>
      <c r="X394" s="13"/>
      <c r="Y394" s="13"/>
      <c r="Z394" s="13"/>
      <c r="AA394" s="13"/>
      <c r="AB394" s="13"/>
      <c r="AC394" s="13"/>
      <c r="AD394" s="13"/>
      <c r="AE394" s="13"/>
      <c r="AT394" s="262" t="s">
        <v>446</v>
      </c>
      <c r="AU394" s="262" t="s">
        <v>85</v>
      </c>
      <c r="AV394" s="13" t="s">
        <v>85</v>
      </c>
      <c r="AW394" s="13" t="s">
        <v>32</v>
      </c>
      <c r="AX394" s="13" t="s">
        <v>76</v>
      </c>
      <c r="AY394" s="262" t="s">
        <v>342</v>
      </c>
    </row>
    <row r="395" s="13" customFormat="1">
      <c r="A395" s="13"/>
      <c r="B395" s="252"/>
      <c r="C395" s="253"/>
      <c r="D395" s="240" t="s">
        <v>446</v>
      </c>
      <c r="E395" s="254" t="s">
        <v>1</v>
      </c>
      <c r="F395" s="255" t="s">
        <v>1171</v>
      </c>
      <c r="G395" s="253"/>
      <c r="H395" s="256">
        <v>16</v>
      </c>
      <c r="I395" s="257"/>
      <c r="J395" s="253"/>
      <c r="K395" s="253"/>
      <c r="L395" s="258"/>
      <c r="M395" s="259"/>
      <c r="N395" s="260"/>
      <c r="O395" s="260"/>
      <c r="P395" s="260"/>
      <c r="Q395" s="260"/>
      <c r="R395" s="260"/>
      <c r="S395" s="260"/>
      <c r="T395" s="261"/>
      <c r="U395" s="13"/>
      <c r="V395" s="13"/>
      <c r="W395" s="13"/>
      <c r="X395" s="13"/>
      <c r="Y395" s="13"/>
      <c r="Z395" s="13"/>
      <c r="AA395" s="13"/>
      <c r="AB395" s="13"/>
      <c r="AC395" s="13"/>
      <c r="AD395" s="13"/>
      <c r="AE395" s="13"/>
      <c r="AT395" s="262" t="s">
        <v>446</v>
      </c>
      <c r="AU395" s="262" t="s">
        <v>85</v>
      </c>
      <c r="AV395" s="13" t="s">
        <v>85</v>
      </c>
      <c r="AW395" s="13" t="s">
        <v>32</v>
      </c>
      <c r="AX395" s="13" t="s">
        <v>76</v>
      </c>
      <c r="AY395" s="262" t="s">
        <v>342</v>
      </c>
    </row>
    <row r="396" s="16" customFormat="1">
      <c r="A396" s="16"/>
      <c r="B396" s="284"/>
      <c r="C396" s="285"/>
      <c r="D396" s="240" t="s">
        <v>446</v>
      </c>
      <c r="E396" s="286" t="s">
        <v>1</v>
      </c>
      <c r="F396" s="287" t="s">
        <v>500</v>
      </c>
      <c r="G396" s="285"/>
      <c r="H396" s="288">
        <v>4276</v>
      </c>
      <c r="I396" s="289"/>
      <c r="J396" s="285"/>
      <c r="K396" s="285"/>
      <c r="L396" s="290"/>
      <c r="M396" s="291"/>
      <c r="N396" s="292"/>
      <c r="O396" s="292"/>
      <c r="P396" s="292"/>
      <c r="Q396" s="292"/>
      <c r="R396" s="292"/>
      <c r="S396" s="292"/>
      <c r="T396" s="293"/>
      <c r="U396" s="16"/>
      <c r="V396" s="16"/>
      <c r="W396" s="16"/>
      <c r="X396" s="16"/>
      <c r="Y396" s="16"/>
      <c r="Z396" s="16"/>
      <c r="AA396" s="16"/>
      <c r="AB396" s="16"/>
      <c r="AC396" s="16"/>
      <c r="AD396" s="16"/>
      <c r="AE396" s="16"/>
      <c r="AT396" s="294" t="s">
        <v>446</v>
      </c>
      <c r="AU396" s="294" t="s">
        <v>85</v>
      </c>
      <c r="AV396" s="16" t="s">
        <v>360</v>
      </c>
      <c r="AW396" s="16" t="s">
        <v>32</v>
      </c>
      <c r="AX396" s="16" t="s">
        <v>83</v>
      </c>
      <c r="AY396" s="294" t="s">
        <v>342</v>
      </c>
    </row>
    <row r="397" s="2" customFormat="1" ht="16.5" customHeight="1">
      <c r="A397" s="39"/>
      <c r="B397" s="40"/>
      <c r="C397" s="227" t="s">
        <v>777</v>
      </c>
      <c r="D397" s="227" t="s">
        <v>343</v>
      </c>
      <c r="E397" s="228" t="s">
        <v>756</v>
      </c>
      <c r="F397" s="229" t="s">
        <v>757</v>
      </c>
      <c r="G397" s="230" t="s">
        <v>473</v>
      </c>
      <c r="H397" s="231">
        <v>4276</v>
      </c>
      <c r="I397" s="232"/>
      <c r="J397" s="233">
        <f>ROUND(I397*H397,2)</f>
        <v>0</v>
      </c>
      <c r="K397" s="229" t="s">
        <v>1</v>
      </c>
      <c r="L397" s="45"/>
      <c r="M397" s="234" t="s">
        <v>1</v>
      </c>
      <c r="N397" s="235" t="s">
        <v>41</v>
      </c>
      <c r="O397" s="92"/>
      <c r="P397" s="236">
        <f>O397*H397</f>
        <v>0</v>
      </c>
      <c r="Q397" s="236">
        <v>0</v>
      </c>
      <c r="R397" s="236">
        <f>Q397*H397</f>
        <v>0</v>
      </c>
      <c r="S397" s="236">
        <v>0</v>
      </c>
      <c r="T397" s="237">
        <f>S397*H397</f>
        <v>0</v>
      </c>
      <c r="U397" s="39"/>
      <c r="V397" s="39"/>
      <c r="W397" s="39"/>
      <c r="X397" s="39"/>
      <c r="Y397" s="39"/>
      <c r="Z397" s="39"/>
      <c r="AA397" s="39"/>
      <c r="AB397" s="39"/>
      <c r="AC397" s="39"/>
      <c r="AD397" s="39"/>
      <c r="AE397" s="39"/>
      <c r="AR397" s="238" t="s">
        <v>360</v>
      </c>
      <c r="AT397" s="238" t="s">
        <v>343</v>
      </c>
      <c r="AU397" s="238" t="s">
        <v>85</v>
      </c>
      <c r="AY397" s="18" t="s">
        <v>342</v>
      </c>
      <c r="BE397" s="239">
        <f>IF(N397="základní",J397,0)</f>
        <v>0</v>
      </c>
      <c r="BF397" s="239">
        <f>IF(N397="snížená",J397,0)</f>
        <v>0</v>
      </c>
      <c r="BG397" s="239">
        <f>IF(N397="zákl. přenesená",J397,0)</f>
        <v>0</v>
      </c>
      <c r="BH397" s="239">
        <f>IF(N397="sníž. přenesená",J397,0)</f>
        <v>0</v>
      </c>
      <c r="BI397" s="239">
        <f>IF(N397="nulová",J397,0)</f>
        <v>0</v>
      </c>
      <c r="BJ397" s="18" t="s">
        <v>83</v>
      </c>
      <c r="BK397" s="239">
        <f>ROUND(I397*H397,2)</f>
        <v>0</v>
      </c>
      <c r="BL397" s="18" t="s">
        <v>360</v>
      </c>
      <c r="BM397" s="238" t="s">
        <v>1188</v>
      </c>
    </row>
    <row r="398" s="2" customFormat="1">
      <c r="A398" s="39"/>
      <c r="B398" s="40"/>
      <c r="C398" s="41"/>
      <c r="D398" s="240" t="s">
        <v>349</v>
      </c>
      <c r="E398" s="41"/>
      <c r="F398" s="241" t="s">
        <v>757</v>
      </c>
      <c r="G398" s="41"/>
      <c r="H398" s="41"/>
      <c r="I398" s="242"/>
      <c r="J398" s="41"/>
      <c r="K398" s="41"/>
      <c r="L398" s="45"/>
      <c r="M398" s="243"/>
      <c r="N398" s="244"/>
      <c r="O398" s="92"/>
      <c r="P398" s="92"/>
      <c r="Q398" s="92"/>
      <c r="R398" s="92"/>
      <c r="S398" s="92"/>
      <c r="T398" s="93"/>
      <c r="U398" s="39"/>
      <c r="V398" s="39"/>
      <c r="W398" s="39"/>
      <c r="X398" s="39"/>
      <c r="Y398" s="39"/>
      <c r="Z398" s="39"/>
      <c r="AA398" s="39"/>
      <c r="AB398" s="39"/>
      <c r="AC398" s="39"/>
      <c r="AD398" s="39"/>
      <c r="AE398" s="39"/>
      <c r="AT398" s="18" t="s">
        <v>349</v>
      </c>
      <c r="AU398" s="18" t="s">
        <v>85</v>
      </c>
    </row>
    <row r="399" s="14" customFormat="1">
      <c r="A399" s="14"/>
      <c r="B399" s="263"/>
      <c r="C399" s="264"/>
      <c r="D399" s="240" t="s">
        <v>446</v>
      </c>
      <c r="E399" s="265" t="s">
        <v>1</v>
      </c>
      <c r="F399" s="266" t="s">
        <v>759</v>
      </c>
      <c r="G399" s="264"/>
      <c r="H399" s="265" t="s">
        <v>1</v>
      </c>
      <c r="I399" s="267"/>
      <c r="J399" s="264"/>
      <c r="K399" s="264"/>
      <c r="L399" s="268"/>
      <c r="M399" s="269"/>
      <c r="N399" s="270"/>
      <c r="O399" s="270"/>
      <c r="P399" s="270"/>
      <c r="Q399" s="270"/>
      <c r="R399" s="270"/>
      <c r="S399" s="270"/>
      <c r="T399" s="271"/>
      <c r="U399" s="14"/>
      <c r="V399" s="14"/>
      <c r="W399" s="14"/>
      <c r="X399" s="14"/>
      <c r="Y399" s="14"/>
      <c r="Z399" s="14"/>
      <c r="AA399" s="14"/>
      <c r="AB399" s="14"/>
      <c r="AC399" s="14"/>
      <c r="AD399" s="14"/>
      <c r="AE399" s="14"/>
      <c r="AT399" s="272" t="s">
        <v>446</v>
      </c>
      <c r="AU399" s="272" t="s">
        <v>85</v>
      </c>
      <c r="AV399" s="14" t="s">
        <v>83</v>
      </c>
      <c r="AW399" s="14" t="s">
        <v>32</v>
      </c>
      <c r="AX399" s="14" t="s">
        <v>76</v>
      </c>
      <c r="AY399" s="272" t="s">
        <v>342</v>
      </c>
    </row>
    <row r="400" s="13" customFormat="1">
      <c r="A400" s="13"/>
      <c r="B400" s="252"/>
      <c r="C400" s="253"/>
      <c r="D400" s="240" t="s">
        <v>446</v>
      </c>
      <c r="E400" s="254" t="s">
        <v>1</v>
      </c>
      <c r="F400" s="255" t="s">
        <v>1167</v>
      </c>
      <c r="G400" s="253"/>
      <c r="H400" s="256">
        <v>2232</v>
      </c>
      <c r="I400" s="257"/>
      <c r="J400" s="253"/>
      <c r="K400" s="253"/>
      <c r="L400" s="258"/>
      <c r="M400" s="259"/>
      <c r="N400" s="260"/>
      <c r="O400" s="260"/>
      <c r="P400" s="260"/>
      <c r="Q400" s="260"/>
      <c r="R400" s="260"/>
      <c r="S400" s="260"/>
      <c r="T400" s="261"/>
      <c r="U400" s="13"/>
      <c r="V400" s="13"/>
      <c r="W400" s="13"/>
      <c r="X400" s="13"/>
      <c r="Y400" s="13"/>
      <c r="Z400" s="13"/>
      <c r="AA400" s="13"/>
      <c r="AB400" s="13"/>
      <c r="AC400" s="13"/>
      <c r="AD400" s="13"/>
      <c r="AE400" s="13"/>
      <c r="AT400" s="262" t="s">
        <v>446</v>
      </c>
      <c r="AU400" s="262" t="s">
        <v>85</v>
      </c>
      <c r="AV400" s="13" t="s">
        <v>85</v>
      </c>
      <c r="AW400" s="13" t="s">
        <v>32</v>
      </c>
      <c r="AX400" s="13" t="s">
        <v>76</v>
      </c>
      <c r="AY400" s="262" t="s">
        <v>342</v>
      </c>
    </row>
    <row r="401" s="13" customFormat="1">
      <c r="A401" s="13"/>
      <c r="B401" s="252"/>
      <c r="C401" s="253"/>
      <c r="D401" s="240" t="s">
        <v>446</v>
      </c>
      <c r="E401" s="254" t="s">
        <v>1</v>
      </c>
      <c r="F401" s="255" t="s">
        <v>1168</v>
      </c>
      <c r="G401" s="253"/>
      <c r="H401" s="256">
        <v>1001</v>
      </c>
      <c r="I401" s="257"/>
      <c r="J401" s="253"/>
      <c r="K401" s="253"/>
      <c r="L401" s="258"/>
      <c r="M401" s="259"/>
      <c r="N401" s="260"/>
      <c r="O401" s="260"/>
      <c r="P401" s="260"/>
      <c r="Q401" s="260"/>
      <c r="R401" s="260"/>
      <c r="S401" s="260"/>
      <c r="T401" s="261"/>
      <c r="U401" s="13"/>
      <c r="V401" s="13"/>
      <c r="W401" s="13"/>
      <c r="X401" s="13"/>
      <c r="Y401" s="13"/>
      <c r="Z401" s="13"/>
      <c r="AA401" s="13"/>
      <c r="AB401" s="13"/>
      <c r="AC401" s="13"/>
      <c r="AD401" s="13"/>
      <c r="AE401" s="13"/>
      <c r="AT401" s="262" t="s">
        <v>446</v>
      </c>
      <c r="AU401" s="262" t="s">
        <v>85</v>
      </c>
      <c r="AV401" s="13" t="s">
        <v>85</v>
      </c>
      <c r="AW401" s="13" t="s">
        <v>32</v>
      </c>
      <c r="AX401" s="13" t="s">
        <v>76</v>
      </c>
      <c r="AY401" s="262" t="s">
        <v>342</v>
      </c>
    </row>
    <row r="402" s="13" customFormat="1">
      <c r="A402" s="13"/>
      <c r="B402" s="252"/>
      <c r="C402" s="253"/>
      <c r="D402" s="240" t="s">
        <v>446</v>
      </c>
      <c r="E402" s="254" t="s">
        <v>1</v>
      </c>
      <c r="F402" s="255" t="s">
        <v>1169</v>
      </c>
      <c r="G402" s="253"/>
      <c r="H402" s="256">
        <v>690</v>
      </c>
      <c r="I402" s="257"/>
      <c r="J402" s="253"/>
      <c r="K402" s="253"/>
      <c r="L402" s="258"/>
      <c r="M402" s="259"/>
      <c r="N402" s="260"/>
      <c r="O402" s="260"/>
      <c r="P402" s="260"/>
      <c r="Q402" s="260"/>
      <c r="R402" s="260"/>
      <c r="S402" s="260"/>
      <c r="T402" s="261"/>
      <c r="U402" s="13"/>
      <c r="V402" s="13"/>
      <c r="W402" s="13"/>
      <c r="X402" s="13"/>
      <c r="Y402" s="13"/>
      <c r="Z402" s="13"/>
      <c r="AA402" s="13"/>
      <c r="AB402" s="13"/>
      <c r="AC402" s="13"/>
      <c r="AD402" s="13"/>
      <c r="AE402" s="13"/>
      <c r="AT402" s="262" t="s">
        <v>446</v>
      </c>
      <c r="AU402" s="262" t="s">
        <v>85</v>
      </c>
      <c r="AV402" s="13" t="s">
        <v>85</v>
      </c>
      <c r="AW402" s="13" t="s">
        <v>32</v>
      </c>
      <c r="AX402" s="13" t="s">
        <v>76</v>
      </c>
      <c r="AY402" s="262" t="s">
        <v>342</v>
      </c>
    </row>
    <row r="403" s="13" customFormat="1">
      <c r="A403" s="13"/>
      <c r="B403" s="252"/>
      <c r="C403" s="253"/>
      <c r="D403" s="240" t="s">
        <v>446</v>
      </c>
      <c r="E403" s="254" t="s">
        <v>1</v>
      </c>
      <c r="F403" s="255" t="s">
        <v>1170</v>
      </c>
      <c r="G403" s="253"/>
      <c r="H403" s="256">
        <v>337</v>
      </c>
      <c r="I403" s="257"/>
      <c r="J403" s="253"/>
      <c r="K403" s="253"/>
      <c r="L403" s="258"/>
      <c r="M403" s="259"/>
      <c r="N403" s="260"/>
      <c r="O403" s="260"/>
      <c r="P403" s="260"/>
      <c r="Q403" s="260"/>
      <c r="R403" s="260"/>
      <c r="S403" s="260"/>
      <c r="T403" s="261"/>
      <c r="U403" s="13"/>
      <c r="V403" s="13"/>
      <c r="W403" s="13"/>
      <c r="X403" s="13"/>
      <c r="Y403" s="13"/>
      <c r="Z403" s="13"/>
      <c r="AA403" s="13"/>
      <c r="AB403" s="13"/>
      <c r="AC403" s="13"/>
      <c r="AD403" s="13"/>
      <c r="AE403" s="13"/>
      <c r="AT403" s="262" t="s">
        <v>446</v>
      </c>
      <c r="AU403" s="262" t="s">
        <v>85</v>
      </c>
      <c r="AV403" s="13" t="s">
        <v>85</v>
      </c>
      <c r="AW403" s="13" t="s">
        <v>32</v>
      </c>
      <c r="AX403" s="13" t="s">
        <v>76</v>
      </c>
      <c r="AY403" s="262" t="s">
        <v>342</v>
      </c>
    </row>
    <row r="404" s="13" customFormat="1">
      <c r="A404" s="13"/>
      <c r="B404" s="252"/>
      <c r="C404" s="253"/>
      <c r="D404" s="240" t="s">
        <v>446</v>
      </c>
      <c r="E404" s="254" t="s">
        <v>1</v>
      </c>
      <c r="F404" s="255" t="s">
        <v>1171</v>
      </c>
      <c r="G404" s="253"/>
      <c r="H404" s="256">
        <v>16</v>
      </c>
      <c r="I404" s="257"/>
      <c r="J404" s="253"/>
      <c r="K404" s="253"/>
      <c r="L404" s="258"/>
      <c r="M404" s="259"/>
      <c r="N404" s="260"/>
      <c r="O404" s="260"/>
      <c r="P404" s="260"/>
      <c r="Q404" s="260"/>
      <c r="R404" s="260"/>
      <c r="S404" s="260"/>
      <c r="T404" s="261"/>
      <c r="U404" s="13"/>
      <c r="V404" s="13"/>
      <c r="W404" s="13"/>
      <c r="X404" s="13"/>
      <c r="Y404" s="13"/>
      <c r="Z404" s="13"/>
      <c r="AA404" s="13"/>
      <c r="AB404" s="13"/>
      <c r="AC404" s="13"/>
      <c r="AD404" s="13"/>
      <c r="AE404" s="13"/>
      <c r="AT404" s="262" t="s">
        <v>446</v>
      </c>
      <c r="AU404" s="262" t="s">
        <v>85</v>
      </c>
      <c r="AV404" s="13" t="s">
        <v>85</v>
      </c>
      <c r="AW404" s="13" t="s">
        <v>32</v>
      </c>
      <c r="AX404" s="13" t="s">
        <v>76</v>
      </c>
      <c r="AY404" s="262" t="s">
        <v>342</v>
      </c>
    </row>
    <row r="405" s="16" customFormat="1">
      <c r="A405" s="16"/>
      <c r="B405" s="284"/>
      <c r="C405" s="285"/>
      <c r="D405" s="240" t="s">
        <v>446</v>
      </c>
      <c r="E405" s="286" t="s">
        <v>1</v>
      </c>
      <c r="F405" s="287" t="s">
        <v>500</v>
      </c>
      <c r="G405" s="285"/>
      <c r="H405" s="288">
        <v>4276</v>
      </c>
      <c r="I405" s="289"/>
      <c r="J405" s="285"/>
      <c r="K405" s="285"/>
      <c r="L405" s="290"/>
      <c r="M405" s="291"/>
      <c r="N405" s="292"/>
      <c r="O405" s="292"/>
      <c r="P405" s="292"/>
      <c r="Q405" s="292"/>
      <c r="R405" s="292"/>
      <c r="S405" s="292"/>
      <c r="T405" s="293"/>
      <c r="U405" s="16"/>
      <c r="V405" s="16"/>
      <c r="W405" s="16"/>
      <c r="X405" s="16"/>
      <c r="Y405" s="16"/>
      <c r="Z405" s="16"/>
      <c r="AA405" s="16"/>
      <c r="AB405" s="16"/>
      <c r="AC405" s="16"/>
      <c r="AD405" s="16"/>
      <c r="AE405" s="16"/>
      <c r="AT405" s="294" t="s">
        <v>446</v>
      </c>
      <c r="AU405" s="294" t="s">
        <v>85</v>
      </c>
      <c r="AV405" s="16" t="s">
        <v>360</v>
      </c>
      <c r="AW405" s="16" t="s">
        <v>32</v>
      </c>
      <c r="AX405" s="16" t="s">
        <v>83</v>
      </c>
      <c r="AY405" s="294" t="s">
        <v>342</v>
      </c>
    </row>
    <row r="406" s="2" customFormat="1" ht="21.75" customHeight="1">
      <c r="A406" s="39"/>
      <c r="B406" s="40"/>
      <c r="C406" s="227" t="s">
        <v>782</v>
      </c>
      <c r="D406" s="227" t="s">
        <v>343</v>
      </c>
      <c r="E406" s="228" t="s">
        <v>761</v>
      </c>
      <c r="F406" s="229" t="s">
        <v>762</v>
      </c>
      <c r="G406" s="230" t="s">
        <v>473</v>
      </c>
      <c r="H406" s="231">
        <v>4276</v>
      </c>
      <c r="I406" s="232"/>
      <c r="J406" s="233">
        <f>ROUND(I406*H406,2)</f>
        <v>0</v>
      </c>
      <c r="K406" s="229" t="s">
        <v>443</v>
      </c>
      <c r="L406" s="45"/>
      <c r="M406" s="234" t="s">
        <v>1</v>
      </c>
      <c r="N406" s="235" t="s">
        <v>41</v>
      </c>
      <c r="O406" s="92"/>
      <c r="P406" s="236">
        <f>O406*H406</f>
        <v>0</v>
      </c>
      <c r="Q406" s="236">
        <v>0</v>
      </c>
      <c r="R406" s="236">
        <f>Q406*H406</f>
        <v>0</v>
      </c>
      <c r="S406" s="236">
        <v>0</v>
      </c>
      <c r="T406" s="237">
        <f>S406*H406</f>
        <v>0</v>
      </c>
      <c r="U406" s="39"/>
      <c r="V406" s="39"/>
      <c r="W406" s="39"/>
      <c r="X406" s="39"/>
      <c r="Y406" s="39"/>
      <c r="Z406" s="39"/>
      <c r="AA406" s="39"/>
      <c r="AB406" s="39"/>
      <c r="AC406" s="39"/>
      <c r="AD406" s="39"/>
      <c r="AE406" s="39"/>
      <c r="AR406" s="238" t="s">
        <v>360</v>
      </c>
      <c r="AT406" s="238" t="s">
        <v>343</v>
      </c>
      <c r="AU406" s="238" t="s">
        <v>85</v>
      </c>
      <c r="AY406" s="18" t="s">
        <v>342</v>
      </c>
      <c r="BE406" s="239">
        <f>IF(N406="základní",J406,0)</f>
        <v>0</v>
      </c>
      <c r="BF406" s="239">
        <f>IF(N406="snížená",J406,0)</f>
        <v>0</v>
      </c>
      <c r="BG406" s="239">
        <f>IF(N406="zákl. přenesená",J406,0)</f>
        <v>0</v>
      </c>
      <c r="BH406" s="239">
        <f>IF(N406="sníž. přenesená",J406,0)</f>
        <v>0</v>
      </c>
      <c r="BI406" s="239">
        <f>IF(N406="nulová",J406,0)</f>
        <v>0</v>
      </c>
      <c r="BJ406" s="18" t="s">
        <v>83</v>
      </c>
      <c r="BK406" s="239">
        <f>ROUND(I406*H406,2)</f>
        <v>0</v>
      </c>
      <c r="BL406" s="18" t="s">
        <v>360</v>
      </c>
      <c r="BM406" s="238" t="s">
        <v>1189</v>
      </c>
    </row>
    <row r="407" s="2" customFormat="1">
      <c r="A407" s="39"/>
      <c r="B407" s="40"/>
      <c r="C407" s="41"/>
      <c r="D407" s="240" t="s">
        <v>349</v>
      </c>
      <c r="E407" s="41"/>
      <c r="F407" s="241" t="s">
        <v>764</v>
      </c>
      <c r="G407" s="41"/>
      <c r="H407" s="41"/>
      <c r="I407" s="242"/>
      <c r="J407" s="41"/>
      <c r="K407" s="41"/>
      <c r="L407" s="45"/>
      <c r="M407" s="243"/>
      <c r="N407" s="244"/>
      <c r="O407" s="92"/>
      <c r="P407" s="92"/>
      <c r="Q407" s="92"/>
      <c r="R407" s="92"/>
      <c r="S407" s="92"/>
      <c r="T407" s="93"/>
      <c r="U407" s="39"/>
      <c r="V407" s="39"/>
      <c r="W407" s="39"/>
      <c r="X407" s="39"/>
      <c r="Y407" s="39"/>
      <c r="Z407" s="39"/>
      <c r="AA407" s="39"/>
      <c r="AB407" s="39"/>
      <c r="AC407" s="39"/>
      <c r="AD407" s="39"/>
      <c r="AE407" s="39"/>
      <c r="AT407" s="18" t="s">
        <v>349</v>
      </c>
      <c r="AU407" s="18" t="s">
        <v>85</v>
      </c>
    </row>
    <row r="408" s="14" customFormat="1">
      <c r="A408" s="14"/>
      <c r="B408" s="263"/>
      <c r="C408" s="264"/>
      <c r="D408" s="240" t="s">
        <v>446</v>
      </c>
      <c r="E408" s="265" t="s">
        <v>1</v>
      </c>
      <c r="F408" s="266" t="s">
        <v>765</v>
      </c>
      <c r="G408" s="264"/>
      <c r="H408" s="265" t="s">
        <v>1</v>
      </c>
      <c r="I408" s="267"/>
      <c r="J408" s="264"/>
      <c r="K408" s="264"/>
      <c r="L408" s="268"/>
      <c r="M408" s="269"/>
      <c r="N408" s="270"/>
      <c r="O408" s="270"/>
      <c r="P408" s="270"/>
      <c r="Q408" s="270"/>
      <c r="R408" s="270"/>
      <c r="S408" s="270"/>
      <c r="T408" s="271"/>
      <c r="U408" s="14"/>
      <c r="V408" s="14"/>
      <c r="W408" s="14"/>
      <c r="X408" s="14"/>
      <c r="Y408" s="14"/>
      <c r="Z408" s="14"/>
      <c r="AA408" s="14"/>
      <c r="AB408" s="14"/>
      <c r="AC408" s="14"/>
      <c r="AD408" s="14"/>
      <c r="AE408" s="14"/>
      <c r="AT408" s="272" t="s">
        <v>446</v>
      </c>
      <c r="AU408" s="272" t="s">
        <v>85</v>
      </c>
      <c r="AV408" s="14" t="s">
        <v>83</v>
      </c>
      <c r="AW408" s="14" t="s">
        <v>32</v>
      </c>
      <c r="AX408" s="14" t="s">
        <v>76</v>
      </c>
      <c r="AY408" s="272" t="s">
        <v>342</v>
      </c>
    </row>
    <row r="409" s="13" customFormat="1">
      <c r="A409" s="13"/>
      <c r="B409" s="252"/>
      <c r="C409" s="253"/>
      <c r="D409" s="240" t="s">
        <v>446</v>
      </c>
      <c r="E409" s="254" t="s">
        <v>1</v>
      </c>
      <c r="F409" s="255" t="s">
        <v>1167</v>
      </c>
      <c r="G409" s="253"/>
      <c r="H409" s="256">
        <v>2232</v>
      </c>
      <c r="I409" s="257"/>
      <c r="J409" s="253"/>
      <c r="K409" s="253"/>
      <c r="L409" s="258"/>
      <c r="M409" s="259"/>
      <c r="N409" s="260"/>
      <c r="O409" s="260"/>
      <c r="P409" s="260"/>
      <c r="Q409" s="260"/>
      <c r="R409" s="260"/>
      <c r="S409" s="260"/>
      <c r="T409" s="261"/>
      <c r="U409" s="13"/>
      <c r="V409" s="13"/>
      <c r="W409" s="13"/>
      <c r="X409" s="13"/>
      <c r="Y409" s="13"/>
      <c r="Z409" s="13"/>
      <c r="AA409" s="13"/>
      <c r="AB409" s="13"/>
      <c r="AC409" s="13"/>
      <c r="AD409" s="13"/>
      <c r="AE409" s="13"/>
      <c r="AT409" s="262" t="s">
        <v>446</v>
      </c>
      <c r="AU409" s="262" t="s">
        <v>85</v>
      </c>
      <c r="AV409" s="13" t="s">
        <v>85</v>
      </c>
      <c r="AW409" s="13" t="s">
        <v>32</v>
      </c>
      <c r="AX409" s="13" t="s">
        <v>76</v>
      </c>
      <c r="AY409" s="262" t="s">
        <v>342</v>
      </c>
    </row>
    <row r="410" s="13" customFormat="1">
      <c r="A410" s="13"/>
      <c r="B410" s="252"/>
      <c r="C410" s="253"/>
      <c r="D410" s="240" t="s">
        <v>446</v>
      </c>
      <c r="E410" s="254" t="s">
        <v>1</v>
      </c>
      <c r="F410" s="255" t="s">
        <v>1168</v>
      </c>
      <c r="G410" s="253"/>
      <c r="H410" s="256">
        <v>1001</v>
      </c>
      <c r="I410" s="257"/>
      <c r="J410" s="253"/>
      <c r="K410" s="253"/>
      <c r="L410" s="258"/>
      <c r="M410" s="259"/>
      <c r="N410" s="260"/>
      <c r="O410" s="260"/>
      <c r="P410" s="260"/>
      <c r="Q410" s="260"/>
      <c r="R410" s="260"/>
      <c r="S410" s="260"/>
      <c r="T410" s="261"/>
      <c r="U410" s="13"/>
      <c r="V410" s="13"/>
      <c r="W410" s="13"/>
      <c r="X410" s="13"/>
      <c r="Y410" s="13"/>
      <c r="Z410" s="13"/>
      <c r="AA410" s="13"/>
      <c r="AB410" s="13"/>
      <c r="AC410" s="13"/>
      <c r="AD410" s="13"/>
      <c r="AE410" s="13"/>
      <c r="AT410" s="262" t="s">
        <v>446</v>
      </c>
      <c r="AU410" s="262" t="s">
        <v>85</v>
      </c>
      <c r="AV410" s="13" t="s">
        <v>85</v>
      </c>
      <c r="AW410" s="13" t="s">
        <v>32</v>
      </c>
      <c r="AX410" s="13" t="s">
        <v>76</v>
      </c>
      <c r="AY410" s="262" t="s">
        <v>342</v>
      </c>
    </row>
    <row r="411" s="13" customFormat="1">
      <c r="A411" s="13"/>
      <c r="B411" s="252"/>
      <c r="C411" s="253"/>
      <c r="D411" s="240" t="s">
        <v>446</v>
      </c>
      <c r="E411" s="254" t="s">
        <v>1</v>
      </c>
      <c r="F411" s="255" t="s">
        <v>1169</v>
      </c>
      <c r="G411" s="253"/>
      <c r="H411" s="256">
        <v>690</v>
      </c>
      <c r="I411" s="257"/>
      <c r="J411" s="253"/>
      <c r="K411" s="253"/>
      <c r="L411" s="258"/>
      <c r="M411" s="259"/>
      <c r="N411" s="260"/>
      <c r="O411" s="260"/>
      <c r="P411" s="260"/>
      <c r="Q411" s="260"/>
      <c r="R411" s="260"/>
      <c r="S411" s="260"/>
      <c r="T411" s="261"/>
      <c r="U411" s="13"/>
      <c r="V411" s="13"/>
      <c r="W411" s="13"/>
      <c r="X411" s="13"/>
      <c r="Y411" s="13"/>
      <c r="Z411" s="13"/>
      <c r="AA411" s="13"/>
      <c r="AB411" s="13"/>
      <c r="AC411" s="13"/>
      <c r="AD411" s="13"/>
      <c r="AE411" s="13"/>
      <c r="AT411" s="262" t="s">
        <v>446</v>
      </c>
      <c r="AU411" s="262" t="s">
        <v>85</v>
      </c>
      <c r="AV411" s="13" t="s">
        <v>85</v>
      </c>
      <c r="AW411" s="13" t="s">
        <v>32</v>
      </c>
      <c r="AX411" s="13" t="s">
        <v>76</v>
      </c>
      <c r="AY411" s="262" t="s">
        <v>342</v>
      </c>
    </row>
    <row r="412" s="13" customFormat="1">
      <c r="A412" s="13"/>
      <c r="B412" s="252"/>
      <c r="C412" s="253"/>
      <c r="D412" s="240" t="s">
        <v>446</v>
      </c>
      <c r="E412" s="254" t="s">
        <v>1</v>
      </c>
      <c r="F412" s="255" t="s">
        <v>1170</v>
      </c>
      <c r="G412" s="253"/>
      <c r="H412" s="256">
        <v>337</v>
      </c>
      <c r="I412" s="257"/>
      <c r="J412" s="253"/>
      <c r="K412" s="253"/>
      <c r="L412" s="258"/>
      <c r="M412" s="259"/>
      <c r="N412" s="260"/>
      <c r="O412" s="260"/>
      <c r="P412" s="260"/>
      <c r="Q412" s="260"/>
      <c r="R412" s="260"/>
      <c r="S412" s="260"/>
      <c r="T412" s="261"/>
      <c r="U412" s="13"/>
      <c r="V412" s="13"/>
      <c r="W412" s="13"/>
      <c r="X412" s="13"/>
      <c r="Y412" s="13"/>
      <c r="Z412" s="13"/>
      <c r="AA412" s="13"/>
      <c r="AB412" s="13"/>
      <c r="AC412" s="13"/>
      <c r="AD412" s="13"/>
      <c r="AE412" s="13"/>
      <c r="AT412" s="262" t="s">
        <v>446</v>
      </c>
      <c r="AU412" s="262" t="s">
        <v>85</v>
      </c>
      <c r="AV412" s="13" t="s">
        <v>85</v>
      </c>
      <c r="AW412" s="13" t="s">
        <v>32</v>
      </c>
      <c r="AX412" s="13" t="s">
        <v>76</v>
      </c>
      <c r="AY412" s="262" t="s">
        <v>342</v>
      </c>
    </row>
    <row r="413" s="13" customFormat="1">
      <c r="A413" s="13"/>
      <c r="B413" s="252"/>
      <c r="C413" s="253"/>
      <c r="D413" s="240" t="s">
        <v>446</v>
      </c>
      <c r="E413" s="254" t="s">
        <v>1</v>
      </c>
      <c r="F413" s="255" t="s">
        <v>1171</v>
      </c>
      <c r="G413" s="253"/>
      <c r="H413" s="256">
        <v>16</v>
      </c>
      <c r="I413" s="257"/>
      <c r="J413" s="253"/>
      <c r="K413" s="253"/>
      <c r="L413" s="258"/>
      <c r="M413" s="259"/>
      <c r="N413" s="260"/>
      <c r="O413" s="260"/>
      <c r="P413" s="260"/>
      <c r="Q413" s="260"/>
      <c r="R413" s="260"/>
      <c r="S413" s="260"/>
      <c r="T413" s="261"/>
      <c r="U413" s="13"/>
      <c r="V413" s="13"/>
      <c r="W413" s="13"/>
      <c r="X413" s="13"/>
      <c r="Y413" s="13"/>
      <c r="Z413" s="13"/>
      <c r="AA413" s="13"/>
      <c r="AB413" s="13"/>
      <c r="AC413" s="13"/>
      <c r="AD413" s="13"/>
      <c r="AE413" s="13"/>
      <c r="AT413" s="262" t="s">
        <v>446</v>
      </c>
      <c r="AU413" s="262" t="s">
        <v>85</v>
      </c>
      <c r="AV413" s="13" t="s">
        <v>85</v>
      </c>
      <c r="AW413" s="13" t="s">
        <v>32</v>
      </c>
      <c r="AX413" s="13" t="s">
        <v>76</v>
      </c>
      <c r="AY413" s="262" t="s">
        <v>342</v>
      </c>
    </row>
    <row r="414" s="16" customFormat="1">
      <c r="A414" s="16"/>
      <c r="B414" s="284"/>
      <c r="C414" s="285"/>
      <c r="D414" s="240" t="s">
        <v>446</v>
      </c>
      <c r="E414" s="286" t="s">
        <v>1</v>
      </c>
      <c r="F414" s="287" t="s">
        <v>500</v>
      </c>
      <c r="G414" s="285"/>
      <c r="H414" s="288">
        <v>4276</v>
      </c>
      <c r="I414" s="289"/>
      <c r="J414" s="285"/>
      <c r="K414" s="285"/>
      <c r="L414" s="290"/>
      <c r="M414" s="291"/>
      <c r="N414" s="292"/>
      <c r="O414" s="292"/>
      <c r="P414" s="292"/>
      <c r="Q414" s="292"/>
      <c r="R414" s="292"/>
      <c r="S414" s="292"/>
      <c r="T414" s="293"/>
      <c r="U414" s="16"/>
      <c r="V414" s="16"/>
      <c r="W414" s="16"/>
      <c r="X414" s="16"/>
      <c r="Y414" s="16"/>
      <c r="Z414" s="16"/>
      <c r="AA414" s="16"/>
      <c r="AB414" s="16"/>
      <c r="AC414" s="16"/>
      <c r="AD414" s="16"/>
      <c r="AE414" s="16"/>
      <c r="AT414" s="294" t="s">
        <v>446</v>
      </c>
      <c r="AU414" s="294" t="s">
        <v>85</v>
      </c>
      <c r="AV414" s="16" t="s">
        <v>360</v>
      </c>
      <c r="AW414" s="16" t="s">
        <v>32</v>
      </c>
      <c r="AX414" s="16" t="s">
        <v>83</v>
      </c>
      <c r="AY414" s="294" t="s">
        <v>342</v>
      </c>
    </row>
    <row r="415" s="2" customFormat="1" ht="16.5" customHeight="1">
      <c r="A415" s="39"/>
      <c r="B415" s="40"/>
      <c r="C415" s="227" t="s">
        <v>787</v>
      </c>
      <c r="D415" s="227" t="s">
        <v>343</v>
      </c>
      <c r="E415" s="228" t="s">
        <v>767</v>
      </c>
      <c r="F415" s="229" t="s">
        <v>768</v>
      </c>
      <c r="G415" s="230" t="s">
        <v>473</v>
      </c>
      <c r="H415" s="231">
        <v>4276</v>
      </c>
      <c r="I415" s="232"/>
      <c r="J415" s="233">
        <f>ROUND(I415*H415,2)</f>
        <v>0</v>
      </c>
      <c r="K415" s="229" t="s">
        <v>443</v>
      </c>
      <c r="L415" s="45"/>
      <c r="M415" s="234" t="s">
        <v>1</v>
      </c>
      <c r="N415" s="235" t="s">
        <v>41</v>
      </c>
      <c r="O415" s="92"/>
      <c r="P415" s="236">
        <f>O415*H415</f>
        <v>0</v>
      </c>
      <c r="Q415" s="236">
        <v>0</v>
      </c>
      <c r="R415" s="236">
        <f>Q415*H415</f>
        <v>0</v>
      </c>
      <c r="S415" s="236">
        <v>0</v>
      </c>
      <c r="T415" s="237">
        <f>S415*H415</f>
        <v>0</v>
      </c>
      <c r="U415" s="39"/>
      <c r="V415" s="39"/>
      <c r="W415" s="39"/>
      <c r="X415" s="39"/>
      <c r="Y415" s="39"/>
      <c r="Z415" s="39"/>
      <c r="AA415" s="39"/>
      <c r="AB415" s="39"/>
      <c r="AC415" s="39"/>
      <c r="AD415" s="39"/>
      <c r="AE415" s="39"/>
      <c r="AR415" s="238" t="s">
        <v>360</v>
      </c>
      <c r="AT415" s="238" t="s">
        <v>343</v>
      </c>
      <c r="AU415" s="238" t="s">
        <v>85</v>
      </c>
      <c r="AY415" s="18" t="s">
        <v>342</v>
      </c>
      <c r="BE415" s="239">
        <f>IF(N415="základní",J415,0)</f>
        <v>0</v>
      </c>
      <c r="BF415" s="239">
        <f>IF(N415="snížená",J415,0)</f>
        <v>0</v>
      </c>
      <c r="BG415" s="239">
        <f>IF(N415="zákl. přenesená",J415,0)</f>
        <v>0</v>
      </c>
      <c r="BH415" s="239">
        <f>IF(N415="sníž. přenesená",J415,0)</f>
        <v>0</v>
      </c>
      <c r="BI415" s="239">
        <f>IF(N415="nulová",J415,0)</f>
        <v>0</v>
      </c>
      <c r="BJ415" s="18" t="s">
        <v>83</v>
      </c>
      <c r="BK415" s="239">
        <f>ROUND(I415*H415,2)</f>
        <v>0</v>
      </c>
      <c r="BL415" s="18" t="s">
        <v>360</v>
      </c>
      <c r="BM415" s="238" t="s">
        <v>1190</v>
      </c>
    </row>
    <row r="416" s="2" customFormat="1">
      <c r="A416" s="39"/>
      <c r="B416" s="40"/>
      <c r="C416" s="41"/>
      <c r="D416" s="240" t="s">
        <v>349</v>
      </c>
      <c r="E416" s="41"/>
      <c r="F416" s="241" t="s">
        <v>770</v>
      </c>
      <c r="G416" s="41"/>
      <c r="H416" s="41"/>
      <c r="I416" s="242"/>
      <c r="J416" s="41"/>
      <c r="K416" s="41"/>
      <c r="L416" s="45"/>
      <c r="M416" s="243"/>
      <c r="N416" s="244"/>
      <c r="O416" s="92"/>
      <c r="P416" s="92"/>
      <c r="Q416" s="92"/>
      <c r="R416" s="92"/>
      <c r="S416" s="92"/>
      <c r="T416" s="93"/>
      <c r="U416" s="39"/>
      <c r="V416" s="39"/>
      <c r="W416" s="39"/>
      <c r="X416" s="39"/>
      <c r="Y416" s="39"/>
      <c r="Z416" s="39"/>
      <c r="AA416" s="39"/>
      <c r="AB416" s="39"/>
      <c r="AC416" s="39"/>
      <c r="AD416" s="39"/>
      <c r="AE416" s="39"/>
      <c r="AT416" s="18" t="s">
        <v>349</v>
      </c>
      <c r="AU416" s="18" t="s">
        <v>85</v>
      </c>
    </row>
    <row r="417" s="14" customFormat="1">
      <c r="A417" s="14"/>
      <c r="B417" s="263"/>
      <c r="C417" s="264"/>
      <c r="D417" s="240" t="s">
        <v>446</v>
      </c>
      <c r="E417" s="265" t="s">
        <v>1</v>
      </c>
      <c r="F417" s="266" t="s">
        <v>771</v>
      </c>
      <c r="G417" s="264"/>
      <c r="H417" s="265" t="s">
        <v>1</v>
      </c>
      <c r="I417" s="267"/>
      <c r="J417" s="264"/>
      <c r="K417" s="264"/>
      <c r="L417" s="268"/>
      <c r="M417" s="269"/>
      <c r="N417" s="270"/>
      <c r="O417" s="270"/>
      <c r="P417" s="270"/>
      <c r="Q417" s="270"/>
      <c r="R417" s="270"/>
      <c r="S417" s="270"/>
      <c r="T417" s="271"/>
      <c r="U417" s="14"/>
      <c r="V417" s="14"/>
      <c r="W417" s="14"/>
      <c r="X417" s="14"/>
      <c r="Y417" s="14"/>
      <c r="Z417" s="14"/>
      <c r="AA417" s="14"/>
      <c r="AB417" s="14"/>
      <c r="AC417" s="14"/>
      <c r="AD417" s="14"/>
      <c r="AE417" s="14"/>
      <c r="AT417" s="272" t="s">
        <v>446</v>
      </c>
      <c r="AU417" s="272" t="s">
        <v>85</v>
      </c>
      <c r="AV417" s="14" t="s">
        <v>83</v>
      </c>
      <c r="AW417" s="14" t="s">
        <v>32</v>
      </c>
      <c r="AX417" s="14" t="s">
        <v>76</v>
      </c>
      <c r="AY417" s="272" t="s">
        <v>342</v>
      </c>
    </row>
    <row r="418" s="13" customFormat="1">
      <c r="A418" s="13"/>
      <c r="B418" s="252"/>
      <c r="C418" s="253"/>
      <c r="D418" s="240" t="s">
        <v>446</v>
      </c>
      <c r="E418" s="254" t="s">
        <v>1</v>
      </c>
      <c r="F418" s="255" t="s">
        <v>1167</v>
      </c>
      <c r="G418" s="253"/>
      <c r="H418" s="256">
        <v>2232</v>
      </c>
      <c r="I418" s="257"/>
      <c r="J418" s="253"/>
      <c r="K418" s="253"/>
      <c r="L418" s="258"/>
      <c r="M418" s="259"/>
      <c r="N418" s="260"/>
      <c r="O418" s="260"/>
      <c r="P418" s="260"/>
      <c r="Q418" s="260"/>
      <c r="R418" s="260"/>
      <c r="S418" s="260"/>
      <c r="T418" s="261"/>
      <c r="U418" s="13"/>
      <c r="V418" s="13"/>
      <c r="W418" s="13"/>
      <c r="X418" s="13"/>
      <c r="Y418" s="13"/>
      <c r="Z418" s="13"/>
      <c r="AA418" s="13"/>
      <c r="AB418" s="13"/>
      <c r="AC418" s="13"/>
      <c r="AD418" s="13"/>
      <c r="AE418" s="13"/>
      <c r="AT418" s="262" t="s">
        <v>446</v>
      </c>
      <c r="AU418" s="262" t="s">
        <v>85</v>
      </c>
      <c r="AV418" s="13" t="s">
        <v>85</v>
      </c>
      <c r="AW418" s="13" t="s">
        <v>32</v>
      </c>
      <c r="AX418" s="13" t="s">
        <v>76</v>
      </c>
      <c r="AY418" s="262" t="s">
        <v>342</v>
      </c>
    </row>
    <row r="419" s="13" customFormat="1">
      <c r="A419" s="13"/>
      <c r="B419" s="252"/>
      <c r="C419" s="253"/>
      <c r="D419" s="240" t="s">
        <v>446</v>
      </c>
      <c r="E419" s="254" t="s">
        <v>1</v>
      </c>
      <c r="F419" s="255" t="s">
        <v>1168</v>
      </c>
      <c r="G419" s="253"/>
      <c r="H419" s="256">
        <v>1001</v>
      </c>
      <c r="I419" s="257"/>
      <c r="J419" s="253"/>
      <c r="K419" s="253"/>
      <c r="L419" s="258"/>
      <c r="M419" s="259"/>
      <c r="N419" s="260"/>
      <c r="O419" s="260"/>
      <c r="P419" s="260"/>
      <c r="Q419" s="260"/>
      <c r="R419" s="260"/>
      <c r="S419" s="260"/>
      <c r="T419" s="261"/>
      <c r="U419" s="13"/>
      <c r="V419" s="13"/>
      <c r="W419" s="13"/>
      <c r="X419" s="13"/>
      <c r="Y419" s="13"/>
      <c r="Z419" s="13"/>
      <c r="AA419" s="13"/>
      <c r="AB419" s="13"/>
      <c r="AC419" s="13"/>
      <c r="AD419" s="13"/>
      <c r="AE419" s="13"/>
      <c r="AT419" s="262" t="s">
        <v>446</v>
      </c>
      <c r="AU419" s="262" t="s">
        <v>85</v>
      </c>
      <c r="AV419" s="13" t="s">
        <v>85</v>
      </c>
      <c r="AW419" s="13" t="s">
        <v>32</v>
      </c>
      <c r="AX419" s="13" t="s">
        <v>76</v>
      </c>
      <c r="AY419" s="262" t="s">
        <v>342</v>
      </c>
    </row>
    <row r="420" s="13" customFormat="1">
      <c r="A420" s="13"/>
      <c r="B420" s="252"/>
      <c r="C420" s="253"/>
      <c r="D420" s="240" t="s">
        <v>446</v>
      </c>
      <c r="E420" s="254" t="s">
        <v>1</v>
      </c>
      <c r="F420" s="255" t="s">
        <v>1169</v>
      </c>
      <c r="G420" s="253"/>
      <c r="H420" s="256">
        <v>690</v>
      </c>
      <c r="I420" s="257"/>
      <c r="J420" s="253"/>
      <c r="K420" s="253"/>
      <c r="L420" s="258"/>
      <c r="M420" s="259"/>
      <c r="N420" s="260"/>
      <c r="O420" s="260"/>
      <c r="P420" s="260"/>
      <c r="Q420" s="260"/>
      <c r="R420" s="260"/>
      <c r="S420" s="260"/>
      <c r="T420" s="261"/>
      <c r="U420" s="13"/>
      <c r="V420" s="13"/>
      <c r="W420" s="13"/>
      <c r="X420" s="13"/>
      <c r="Y420" s="13"/>
      <c r="Z420" s="13"/>
      <c r="AA420" s="13"/>
      <c r="AB420" s="13"/>
      <c r="AC420" s="13"/>
      <c r="AD420" s="13"/>
      <c r="AE420" s="13"/>
      <c r="AT420" s="262" t="s">
        <v>446</v>
      </c>
      <c r="AU420" s="262" t="s">
        <v>85</v>
      </c>
      <c r="AV420" s="13" t="s">
        <v>85</v>
      </c>
      <c r="AW420" s="13" t="s">
        <v>32</v>
      </c>
      <c r="AX420" s="13" t="s">
        <v>76</v>
      </c>
      <c r="AY420" s="262" t="s">
        <v>342</v>
      </c>
    </row>
    <row r="421" s="13" customFormat="1">
      <c r="A421" s="13"/>
      <c r="B421" s="252"/>
      <c r="C421" s="253"/>
      <c r="D421" s="240" t="s">
        <v>446</v>
      </c>
      <c r="E421" s="254" t="s">
        <v>1</v>
      </c>
      <c r="F421" s="255" t="s">
        <v>1170</v>
      </c>
      <c r="G421" s="253"/>
      <c r="H421" s="256">
        <v>337</v>
      </c>
      <c r="I421" s="257"/>
      <c r="J421" s="253"/>
      <c r="K421" s="253"/>
      <c r="L421" s="258"/>
      <c r="M421" s="259"/>
      <c r="N421" s="260"/>
      <c r="O421" s="260"/>
      <c r="P421" s="260"/>
      <c r="Q421" s="260"/>
      <c r="R421" s="260"/>
      <c r="S421" s="260"/>
      <c r="T421" s="261"/>
      <c r="U421" s="13"/>
      <c r="V421" s="13"/>
      <c r="W421" s="13"/>
      <c r="X421" s="13"/>
      <c r="Y421" s="13"/>
      <c r="Z421" s="13"/>
      <c r="AA421" s="13"/>
      <c r="AB421" s="13"/>
      <c r="AC421" s="13"/>
      <c r="AD421" s="13"/>
      <c r="AE421" s="13"/>
      <c r="AT421" s="262" t="s">
        <v>446</v>
      </c>
      <c r="AU421" s="262" t="s">
        <v>85</v>
      </c>
      <c r="AV421" s="13" t="s">
        <v>85</v>
      </c>
      <c r="AW421" s="13" t="s">
        <v>32</v>
      </c>
      <c r="AX421" s="13" t="s">
        <v>76</v>
      </c>
      <c r="AY421" s="262" t="s">
        <v>342</v>
      </c>
    </row>
    <row r="422" s="13" customFormat="1">
      <c r="A422" s="13"/>
      <c r="B422" s="252"/>
      <c r="C422" s="253"/>
      <c r="D422" s="240" t="s">
        <v>446</v>
      </c>
      <c r="E422" s="254" t="s">
        <v>1</v>
      </c>
      <c r="F422" s="255" t="s">
        <v>1171</v>
      </c>
      <c r="G422" s="253"/>
      <c r="H422" s="256">
        <v>16</v>
      </c>
      <c r="I422" s="257"/>
      <c r="J422" s="253"/>
      <c r="K422" s="253"/>
      <c r="L422" s="258"/>
      <c r="M422" s="259"/>
      <c r="N422" s="260"/>
      <c r="O422" s="260"/>
      <c r="P422" s="260"/>
      <c r="Q422" s="260"/>
      <c r="R422" s="260"/>
      <c r="S422" s="260"/>
      <c r="T422" s="261"/>
      <c r="U422" s="13"/>
      <c r="V422" s="13"/>
      <c r="W422" s="13"/>
      <c r="X422" s="13"/>
      <c r="Y422" s="13"/>
      <c r="Z422" s="13"/>
      <c r="AA422" s="13"/>
      <c r="AB422" s="13"/>
      <c r="AC422" s="13"/>
      <c r="AD422" s="13"/>
      <c r="AE422" s="13"/>
      <c r="AT422" s="262" t="s">
        <v>446</v>
      </c>
      <c r="AU422" s="262" t="s">
        <v>85</v>
      </c>
      <c r="AV422" s="13" t="s">
        <v>85</v>
      </c>
      <c r="AW422" s="13" t="s">
        <v>32</v>
      </c>
      <c r="AX422" s="13" t="s">
        <v>76</v>
      </c>
      <c r="AY422" s="262" t="s">
        <v>342</v>
      </c>
    </row>
    <row r="423" s="16" customFormat="1">
      <c r="A423" s="16"/>
      <c r="B423" s="284"/>
      <c r="C423" s="285"/>
      <c r="D423" s="240" t="s">
        <v>446</v>
      </c>
      <c r="E423" s="286" t="s">
        <v>1</v>
      </c>
      <c r="F423" s="287" t="s">
        <v>500</v>
      </c>
      <c r="G423" s="285"/>
      <c r="H423" s="288">
        <v>4276</v>
      </c>
      <c r="I423" s="289"/>
      <c r="J423" s="285"/>
      <c r="K423" s="285"/>
      <c r="L423" s="290"/>
      <c r="M423" s="291"/>
      <c r="N423" s="292"/>
      <c r="O423" s="292"/>
      <c r="P423" s="292"/>
      <c r="Q423" s="292"/>
      <c r="R423" s="292"/>
      <c r="S423" s="292"/>
      <c r="T423" s="293"/>
      <c r="U423" s="16"/>
      <c r="V423" s="16"/>
      <c r="W423" s="16"/>
      <c r="X423" s="16"/>
      <c r="Y423" s="16"/>
      <c r="Z423" s="16"/>
      <c r="AA423" s="16"/>
      <c r="AB423" s="16"/>
      <c r="AC423" s="16"/>
      <c r="AD423" s="16"/>
      <c r="AE423" s="16"/>
      <c r="AT423" s="294" t="s">
        <v>446</v>
      </c>
      <c r="AU423" s="294" t="s">
        <v>85</v>
      </c>
      <c r="AV423" s="16" t="s">
        <v>360</v>
      </c>
      <c r="AW423" s="16" t="s">
        <v>32</v>
      </c>
      <c r="AX423" s="16" t="s">
        <v>83</v>
      </c>
      <c r="AY423" s="294" t="s">
        <v>342</v>
      </c>
    </row>
    <row r="424" s="2" customFormat="1" ht="21.75" customHeight="1">
      <c r="A424" s="39"/>
      <c r="B424" s="40"/>
      <c r="C424" s="227" t="s">
        <v>793</v>
      </c>
      <c r="D424" s="227" t="s">
        <v>343</v>
      </c>
      <c r="E424" s="228" t="s">
        <v>1191</v>
      </c>
      <c r="F424" s="229" t="s">
        <v>1192</v>
      </c>
      <c r="G424" s="230" t="s">
        <v>473</v>
      </c>
      <c r="H424" s="231">
        <v>94</v>
      </c>
      <c r="I424" s="232"/>
      <c r="J424" s="233">
        <f>ROUND(I424*H424,2)</f>
        <v>0</v>
      </c>
      <c r="K424" s="229" t="s">
        <v>443</v>
      </c>
      <c r="L424" s="45"/>
      <c r="M424" s="234" t="s">
        <v>1</v>
      </c>
      <c r="N424" s="235" t="s">
        <v>41</v>
      </c>
      <c r="O424" s="92"/>
      <c r="P424" s="236">
        <f>O424*H424</f>
        <v>0</v>
      </c>
      <c r="Q424" s="236">
        <v>0.089219999999999994</v>
      </c>
      <c r="R424" s="236">
        <f>Q424*H424</f>
        <v>8.3866800000000001</v>
      </c>
      <c r="S424" s="236">
        <v>0</v>
      </c>
      <c r="T424" s="237">
        <f>S424*H424</f>
        <v>0</v>
      </c>
      <c r="U424" s="39"/>
      <c r="V424" s="39"/>
      <c r="W424" s="39"/>
      <c r="X424" s="39"/>
      <c r="Y424" s="39"/>
      <c r="Z424" s="39"/>
      <c r="AA424" s="39"/>
      <c r="AB424" s="39"/>
      <c r="AC424" s="39"/>
      <c r="AD424" s="39"/>
      <c r="AE424" s="39"/>
      <c r="AR424" s="238" t="s">
        <v>360</v>
      </c>
      <c r="AT424" s="238" t="s">
        <v>343</v>
      </c>
      <c r="AU424" s="238" t="s">
        <v>85</v>
      </c>
      <c r="AY424" s="18" t="s">
        <v>342</v>
      </c>
      <c r="BE424" s="239">
        <f>IF(N424="základní",J424,0)</f>
        <v>0</v>
      </c>
      <c r="BF424" s="239">
        <f>IF(N424="snížená",J424,0)</f>
        <v>0</v>
      </c>
      <c r="BG424" s="239">
        <f>IF(N424="zákl. přenesená",J424,0)</f>
        <v>0</v>
      </c>
      <c r="BH424" s="239">
        <f>IF(N424="sníž. přenesená",J424,0)</f>
        <v>0</v>
      </c>
      <c r="BI424" s="239">
        <f>IF(N424="nulová",J424,0)</f>
        <v>0</v>
      </c>
      <c r="BJ424" s="18" t="s">
        <v>83</v>
      </c>
      <c r="BK424" s="239">
        <f>ROUND(I424*H424,2)</f>
        <v>0</v>
      </c>
      <c r="BL424" s="18" t="s">
        <v>360</v>
      </c>
      <c r="BM424" s="238" t="s">
        <v>1193</v>
      </c>
    </row>
    <row r="425" s="2" customFormat="1">
      <c r="A425" s="39"/>
      <c r="B425" s="40"/>
      <c r="C425" s="41"/>
      <c r="D425" s="240" t="s">
        <v>349</v>
      </c>
      <c r="E425" s="41"/>
      <c r="F425" s="241" t="s">
        <v>1194</v>
      </c>
      <c r="G425" s="41"/>
      <c r="H425" s="41"/>
      <c r="I425" s="242"/>
      <c r="J425" s="41"/>
      <c r="K425" s="41"/>
      <c r="L425" s="45"/>
      <c r="M425" s="243"/>
      <c r="N425" s="244"/>
      <c r="O425" s="92"/>
      <c r="P425" s="92"/>
      <c r="Q425" s="92"/>
      <c r="R425" s="92"/>
      <c r="S425" s="92"/>
      <c r="T425" s="93"/>
      <c r="U425" s="39"/>
      <c r="V425" s="39"/>
      <c r="W425" s="39"/>
      <c r="X425" s="39"/>
      <c r="Y425" s="39"/>
      <c r="Z425" s="39"/>
      <c r="AA425" s="39"/>
      <c r="AB425" s="39"/>
      <c r="AC425" s="39"/>
      <c r="AD425" s="39"/>
      <c r="AE425" s="39"/>
      <c r="AT425" s="18" t="s">
        <v>349</v>
      </c>
      <c r="AU425" s="18" t="s">
        <v>85</v>
      </c>
    </row>
    <row r="426" s="13" customFormat="1">
      <c r="A426" s="13"/>
      <c r="B426" s="252"/>
      <c r="C426" s="253"/>
      <c r="D426" s="240" t="s">
        <v>446</v>
      </c>
      <c r="E426" s="254" t="s">
        <v>1</v>
      </c>
      <c r="F426" s="255" t="s">
        <v>1195</v>
      </c>
      <c r="G426" s="253"/>
      <c r="H426" s="256">
        <v>18</v>
      </c>
      <c r="I426" s="257"/>
      <c r="J426" s="253"/>
      <c r="K426" s="253"/>
      <c r="L426" s="258"/>
      <c r="M426" s="259"/>
      <c r="N426" s="260"/>
      <c r="O426" s="260"/>
      <c r="P426" s="260"/>
      <c r="Q426" s="260"/>
      <c r="R426" s="260"/>
      <c r="S426" s="260"/>
      <c r="T426" s="261"/>
      <c r="U426" s="13"/>
      <c r="V426" s="13"/>
      <c r="W426" s="13"/>
      <c r="X426" s="13"/>
      <c r="Y426" s="13"/>
      <c r="Z426" s="13"/>
      <c r="AA426" s="13"/>
      <c r="AB426" s="13"/>
      <c r="AC426" s="13"/>
      <c r="AD426" s="13"/>
      <c r="AE426" s="13"/>
      <c r="AT426" s="262" t="s">
        <v>446</v>
      </c>
      <c r="AU426" s="262" t="s">
        <v>85</v>
      </c>
      <c r="AV426" s="13" t="s">
        <v>85</v>
      </c>
      <c r="AW426" s="13" t="s">
        <v>32</v>
      </c>
      <c r="AX426" s="13" t="s">
        <v>76</v>
      </c>
      <c r="AY426" s="262" t="s">
        <v>342</v>
      </c>
    </row>
    <row r="427" s="13" customFormat="1">
      <c r="A427" s="13"/>
      <c r="B427" s="252"/>
      <c r="C427" s="253"/>
      <c r="D427" s="240" t="s">
        <v>446</v>
      </c>
      <c r="E427" s="254" t="s">
        <v>1</v>
      </c>
      <c r="F427" s="255" t="s">
        <v>1196</v>
      </c>
      <c r="G427" s="253"/>
      <c r="H427" s="256">
        <v>28</v>
      </c>
      <c r="I427" s="257"/>
      <c r="J427" s="253"/>
      <c r="K427" s="253"/>
      <c r="L427" s="258"/>
      <c r="M427" s="259"/>
      <c r="N427" s="260"/>
      <c r="O427" s="260"/>
      <c r="P427" s="260"/>
      <c r="Q427" s="260"/>
      <c r="R427" s="260"/>
      <c r="S427" s="260"/>
      <c r="T427" s="261"/>
      <c r="U427" s="13"/>
      <c r="V427" s="13"/>
      <c r="W427" s="13"/>
      <c r="X427" s="13"/>
      <c r="Y427" s="13"/>
      <c r="Z427" s="13"/>
      <c r="AA427" s="13"/>
      <c r="AB427" s="13"/>
      <c r="AC427" s="13"/>
      <c r="AD427" s="13"/>
      <c r="AE427" s="13"/>
      <c r="AT427" s="262" t="s">
        <v>446</v>
      </c>
      <c r="AU427" s="262" t="s">
        <v>85</v>
      </c>
      <c r="AV427" s="13" t="s">
        <v>85</v>
      </c>
      <c r="AW427" s="13" t="s">
        <v>32</v>
      </c>
      <c r="AX427" s="13" t="s">
        <v>76</v>
      </c>
      <c r="AY427" s="262" t="s">
        <v>342</v>
      </c>
    </row>
    <row r="428" s="13" customFormat="1">
      <c r="A428" s="13"/>
      <c r="B428" s="252"/>
      <c r="C428" s="253"/>
      <c r="D428" s="240" t="s">
        <v>446</v>
      </c>
      <c r="E428" s="254" t="s">
        <v>1</v>
      </c>
      <c r="F428" s="255" t="s">
        <v>1162</v>
      </c>
      <c r="G428" s="253"/>
      <c r="H428" s="256">
        <v>48</v>
      </c>
      <c r="I428" s="257"/>
      <c r="J428" s="253"/>
      <c r="K428" s="253"/>
      <c r="L428" s="258"/>
      <c r="M428" s="259"/>
      <c r="N428" s="260"/>
      <c r="O428" s="260"/>
      <c r="P428" s="260"/>
      <c r="Q428" s="260"/>
      <c r="R428" s="260"/>
      <c r="S428" s="260"/>
      <c r="T428" s="261"/>
      <c r="U428" s="13"/>
      <c r="V428" s="13"/>
      <c r="W428" s="13"/>
      <c r="X428" s="13"/>
      <c r="Y428" s="13"/>
      <c r="Z428" s="13"/>
      <c r="AA428" s="13"/>
      <c r="AB428" s="13"/>
      <c r="AC428" s="13"/>
      <c r="AD428" s="13"/>
      <c r="AE428" s="13"/>
      <c r="AT428" s="262" t="s">
        <v>446</v>
      </c>
      <c r="AU428" s="262" t="s">
        <v>85</v>
      </c>
      <c r="AV428" s="13" t="s">
        <v>85</v>
      </c>
      <c r="AW428" s="13" t="s">
        <v>32</v>
      </c>
      <c r="AX428" s="13" t="s">
        <v>76</v>
      </c>
      <c r="AY428" s="262" t="s">
        <v>342</v>
      </c>
    </row>
    <row r="429" s="16" customFormat="1">
      <c r="A429" s="16"/>
      <c r="B429" s="284"/>
      <c r="C429" s="285"/>
      <c r="D429" s="240" t="s">
        <v>446</v>
      </c>
      <c r="E429" s="286" t="s">
        <v>1</v>
      </c>
      <c r="F429" s="287" t="s">
        <v>500</v>
      </c>
      <c r="G429" s="285"/>
      <c r="H429" s="288">
        <v>94</v>
      </c>
      <c r="I429" s="289"/>
      <c r="J429" s="285"/>
      <c r="K429" s="285"/>
      <c r="L429" s="290"/>
      <c r="M429" s="291"/>
      <c r="N429" s="292"/>
      <c r="O429" s="292"/>
      <c r="P429" s="292"/>
      <c r="Q429" s="292"/>
      <c r="R429" s="292"/>
      <c r="S429" s="292"/>
      <c r="T429" s="293"/>
      <c r="U429" s="16"/>
      <c r="V429" s="16"/>
      <c r="W429" s="16"/>
      <c r="X429" s="16"/>
      <c r="Y429" s="16"/>
      <c r="Z429" s="16"/>
      <c r="AA429" s="16"/>
      <c r="AB429" s="16"/>
      <c r="AC429" s="16"/>
      <c r="AD429" s="16"/>
      <c r="AE429" s="16"/>
      <c r="AT429" s="294" t="s">
        <v>446</v>
      </c>
      <c r="AU429" s="294" t="s">
        <v>85</v>
      </c>
      <c r="AV429" s="16" t="s">
        <v>360</v>
      </c>
      <c r="AW429" s="16" t="s">
        <v>32</v>
      </c>
      <c r="AX429" s="16" t="s">
        <v>83</v>
      </c>
      <c r="AY429" s="294" t="s">
        <v>342</v>
      </c>
    </row>
    <row r="430" s="2" customFormat="1" ht="16.5" customHeight="1">
      <c r="A430" s="39"/>
      <c r="B430" s="40"/>
      <c r="C430" s="295" t="s">
        <v>798</v>
      </c>
      <c r="D430" s="295" t="s">
        <v>621</v>
      </c>
      <c r="E430" s="296" t="s">
        <v>778</v>
      </c>
      <c r="F430" s="297" t="s">
        <v>779</v>
      </c>
      <c r="G430" s="298" t="s">
        <v>473</v>
      </c>
      <c r="H430" s="299">
        <v>49.439999999999998</v>
      </c>
      <c r="I430" s="300"/>
      <c r="J430" s="301">
        <f>ROUND(I430*H430,2)</f>
        <v>0</v>
      </c>
      <c r="K430" s="297" t="s">
        <v>443</v>
      </c>
      <c r="L430" s="302"/>
      <c r="M430" s="303" t="s">
        <v>1</v>
      </c>
      <c r="N430" s="304" t="s">
        <v>41</v>
      </c>
      <c r="O430" s="92"/>
      <c r="P430" s="236">
        <f>O430*H430</f>
        <v>0</v>
      </c>
      <c r="Q430" s="236">
        <v>0.13100000000000001</v>
      </c>
      <c r="R430" s="236">
        <f>Q430*H430</f>
        <v>6.4766399999999997</v>
      </c>
      <c r="S430" s="236">
        <v>0</v>
      </c>
      <c r="T430" s="237">
        <f>S430*H430</f>
        <v>0</v>
      </c>
      <c r="U430" s="39"/>
      <c r="V430" s="39"/>
      <c r="W430" s="39"/>
      <c r="X430" s="39"/>
      <c r="Y430" s="39"/>
      <c r="Z430" s="39"/>
      <c r="AA430" s="39"/>
      <c r="AB430" s="39"/>
      <c r="AC430" s="39"/>
      <c r="AD430" s="39"/>
      <c r="AE430" s="39"/>
      <c r="AR430" s="238" t="s">
        <v>376</v>
      </c>
      <c r="AT430" s="238" t="s">
        <v>621</v>
      </c>
      <c r="AU430" s="238" t="s">
        <v>85</v>
      </c>
      <c r="AY430" s="18" t="s">
        <v>342</v>
      </c>
      <c r="BE430" s="239">
        <f>IF(N430="základní",J430,0)</f>
        <v>0</v>
      </c>
      <c r="BF430" s="239">
        <f>IF(N430="snížená",J430,0)</f>
        <v>0</v>
      </c>
      <c r="BG430" s="239">
        <f>IF(N430="zákl. přenesená",J430,0)</f>
        <v>0</v>
      </c>
      <c r="BH430" s="239">
        <f>IF(N430="sníž. přenesená",J430,0)</f>
        <v>0</v>
      </c>
      <c r="BI430" s="239">
        <f>IF(N430="nulová",J430,0)</f>
        <v>0</v>
      </c>
      <c r="BJ430" s="18" t="s">
        <v>83</v>
      </c>
      <c r="BK430" s="239">
        <f>ROUND(I430*H430,2)</f>
        <v>0</v>
      </c>
      <c r="BL430" s="18" t="s">
        <v>360</v>
      </c>
      <c r="BM430" s="238" t="s">
        <v>1197</v>
      </c>
    </row>
    <row r="431" s="2" customFormat="1">
      <c r="A431" s="39"/>
      <c r="B431" s="40"/>
      <c r="C431" s="41"/>
      <c r="D431" s="240" t="s">
        <v>349</v>
      </c>
      <c r="E431" s="41"/>
      <c r="F431" s="241" t="s">
        <v>779</v>
      </c>
      <c r="G431" s="41"/>
      <c r="H431" s="41"/>
      <c r="I431" s="242"/>
      <c r="J431" s="41"/>
      <c r="K431" s="41"/>
      <c r="L431" s="45"/>
      <c r="M431" s="243"/>
      <c r="N431" s="244"/>
      <c r="O431" s="92"/>
      <c r="P431" s="92"/>
      <c r="Q431" s="92"/>
      <c r="R431" s="92"/>
      <c r="S431" s="92"/>
      <c r="T431" s="93"/>
      <c r="U431" s="39"/>
      <c r="V431" s="39"/>
      <c r="W431" s="39"/>
      <c r="X431" s="39"/>
      <c r="Y431" s="39"/>
      <c r="Z431" s="39"/>
      <c r="AA431" s="39"/>
      <c r="AB431" s="39"/>
      <c r="AC431" s="39"/>
      <c r="AD431" s="39"/>
      <c r="AE431" s="39"/>
      <c r="AT431" s="18" t="s">
        <v>349</v>
      </c>
      <c r="AU431" s="18" t="s">
        <v>85</v>
      </c>
    </row>
    <row r="432" s="13" customFormat="1">
      <c r="A432" s="13"/>
      <c r="B432" s="252"/>
      <c r="C432" s="253"/>
      <c r="D432" s="240" t="s">
        <v>446</v>
      </c>
      <c r="E432" s="254" t="s">
        <v>1</v>
      </c>
      <c r="F432" s="255" t="s">
        <v>1162</v>
      </c>
      <c r="G432" s="253"/>
      <c r="H432" s="256">
        <v>48</v>
      </c>
      <c r="I432" s="257"/>
      <c r="J432" s="253"/>
      <c r="K432" s="253"/>
      <c r="L432" s="258"/>
      <c r="M432" s="259"/>
      <c r="N432" s="260"/>
      <c r="O432" s="260"/>
      <c r="P432" s="260"/>
      <c r="Q432" s="260"/>
      <c r="R432" s="260"/>
      <c r="S432" s="260"/>
      <c r="T432" s="261"/>
      <c r="U432" s="13"/>
      <c r="V432" s="13"/>
      <c r="W432" s="13"/>
      <c r="X432" s="13"/>
      <c r="Y432" s="13"/>
      <c r="Z432" s="13"/>
      <c r="AA432" s="13"/>
      <c r="AB432" s="13"/>
      <c r="AC432" s="13"/>
      <c r="AD432" s="13"/>
      <c r="AE432" s="13"/>
      <c r="AT432" s="262" t="s">
        <v>446</v>
      </c>
      <c r="AU432" s="262" t="s">
        <v>85</v>
      </c>
      <c r="AV432" s="13" t="s">
        <v>85</v>
      </c>
      <c r="AW432" s="13" t="s">
        <v>32</v>
      </c>
      <c r="AX432" s="13" t="s">
        <v>83</v>
      </c>
      <c r="AY432" s="262" t="s">
        <v>342</v>
      </c>
    </row>
    <row r="433" s="13" customFormat="1">
      <c r="A433" s="13"/>
      <c r="B433" s="252"/>
      <c r="C433" s="253"/>
      <c r="D433" s="240" t="s">
        <v>446</v>
      </c>
      <c r="E433" s="253"/>
      <c r="F433" s="255" t="s">
        <v>1198</v>
      </c>
      <c r="G433" s="253"/>
      <c r="H433" s="256">
        <v>49.439999999999998</v>
      </c>
      <c r="I433" s="257"/>
      <c r="J433" s="253"/>
      <c r="K433" s="253"/>
      <c r="L433" s="258"/>
      <c r="M433" s="259"/>
      <c r="N433" s="260"/>
      <c r="O433" s="260"/>
      <c r="P433" s="260"/>
      <c r="Q433" s="260"/>
      <c r="R433" s="260"/>
      <c r="S433" s="260"/>
      <c r="T433" s="261"/>
      <c r="U433" s="13"/>
      <c r="V433" s="13"/>
      <c r="W433" s="13"/>
      <c r="X433" s="13"/>
      <c r="Y433" s="13"/>
      <c r="Z433" s="13"/>
      <c r="AA433" s="13"/>
      <c r="AB433" s="13"/>
      <c r="AC433" s="13"/>
      <c r="AD433" s="13"/>
      <c r="AE433" s="13"/>
      <c r="AT433" s="262" t="s">
        <v>446</v>
      </c>
      <c r="AU433" s="262" t="s">
        <v>85</v>
      </c>
      <c r="AV433" s="13" t="s">
        <v>85</v>
      </c>
      <c r="AW433" s="13" t="s">
        <v>4</v>
      </c>
      <c r="AX433" s="13" t="s">
        <v>83</v>
      </c>
      <c r="AY433" s="262" t="s">
        <v>342</v>
      </c>
    </row>
    <row r="434" s="2" customFormat="1" ht="16.5" customHeight="1">
      <c r="A434" s="39"/>
      <c r="B434" s="40"/>
      <c r="C434" s="295" t="s">
        <v>803</v>
      </c>
      <c r="D434" s="295" t="s">
        <v>621</v>
      </c>
      <c r="E434" s="296" t="s">
        <v>783</v>
      </c>
      <c r="F434" s="297" t="s">
        <v>784</v>
      </c>
      <c r="G434" s="298" t="s">
        <v>473</v>
      </c>
      <c r="H434" s="299">
        <v>47.380000000000003</v>
      </c>
      <c r="I434" s="300"/>
      <c r="J434" s="301">
        <f>ROUND(I434*H434,2)</f>
        <v>0</v>
      </c>
      <c r="K434" s="297" t="s">
        <v>443</v>
      </c>
      <c r="L434" s="302"/>
      <c r="M434" s="303" t="s">
        <v>1</v>
      </c>
      <c r="N434" s="304" t="s">
        <v>41</v>
      </c>
      <c r="O434" s="92"/>
      <c r="P434" s="236">
        <f>O434*H434</f>
        <v>0</v>
      </c>
      <c r="Q434" s="236">
        <v>0.13100000000000001</v>
      </c>
      <c r="R434" s="236">
        <f>Q434*H434</f>
        <v>6.2067800000000002</v>
      </c>
      <c r="S434" s="236">
        <v>0</v>
      </c>
      <c r="T434" s="237">
        <f>S434*H434</f>
        <v>0</v>
      </c>
      <c r="U434" s="39"/>
      <c r="V434" s="39"/>
      <c r="W434" s="39"/>
      <c r="X434" s="39"/>
      <c r="Y434" s="39"/>
      <c r="Z434" s="39"/>
      <c r="AA434" s="39"/>
      <c r="AB434" s="39"/>
      <c r="AC434" s="39"/>
      <c r="AD434" s="39"/>
      <c r="AE434" s="39"/>
      <c r="AR434" s="238" t="s">
        <v>376</v>
      </c>
      <c r="AT434" s="238" t="s">
        <v>621</v>
      </c>
      <c r="AU434" s="238" t="s">
        <v>85</v>
      </c>
      <c r="AY434" s="18" t="s">
        <v>342</v>
      </c>
      <c r="BE434" s="239">
        <f>IF(N434="základní",J434,0)</f>
        <v>0</v>
      </c>
      <c r="BF434" s="239">
        <f>IF(N434="snížená",J434,0)</f>
        <v>0</v>
      </c>
      <c r="BG434" s="239">
        <f>IF(N434="zákl. přenesená",J434,0)</f>
        <v>0</v>
      </c>
      <c r="BH434" s="239">
        <f>IF(N434="sníž. přenesená",J434,0)</f>
        <v>0</v>
      </c>
      <c r="BI434" s="239">
        <f>IF(N434="nulová",J434,0)</f>
        <v>0</v>
      </c>
      <c r="BJ434" s="18" t="s">
        <v>83</v>
      </c>
      <c r="BK434" s="239">
        <f>ROUND(I434*H434,2)</f>
        <v>0</v>
      </c>
      <c r="BL434" s="18" t="s">
        <v>360</v>
      </c>
      <c r="BM434" s="238" t="s">
        <v>1199</v>
      </c>
    </row>
    <row r="435" s="2" customFormat="1">
      <c r="A435" s="39"/>
      <c r="B435" s="40"/>
      <c r="C435" s="41"/>
      <c r="D435" s="240" t="s">
        <v>349</v>
      </c>
      <c r="E435" s="41"/>
      <c r="F435" s="241" t="s">
        <v>784</v>
      </c>
      <c r="G435" s="41"/>
      <c r="H435" s="41"/>
      <c r="I435" s="242"/>
      <c r="J435" s="41"/>
      <c r="K435" s="41"/>
      <c r="L435" s="45"/>
      <c r="M435" s="243"/>
      <c r="N435" s="244"/>
      <c r="O435" s="92"/>
      <c r="P435" s="92"/>
      <c r="Q435" s="92"/>
      <c r="R435" s="92"/>
      <c r="S435" s="92"/>
      <c r="T435" s="93"/>
      <c r="U435" s="39"/>
      <c r="V435" s="39"/>
      <c r="W435" s="39"/>
      <c r="X435" s="39"/>
      <c r="Y435" s="39"/>
      <c r="Z435" s="39"/>
      <c r="AA435" s="39"/>
      <c r="AB435" s="39"/>
      <c r="AC435" s="39"/>
      <c r="AD435" s="39"/>
      <c r="AE435" s="39"/>
      <c r="AT435" s="18" t="s">
        <v>349</v>
      </c>
      <c r="AU435" s="18" t="s">
        <v>85</v>
      </c>
    </row>
    <row r="436" s="13" customFormat="1">
      <c r="A436" s="13"/>
      <c r="B436" s="252"/>
      <c r="C436" s="253"/>
      <c r="D436" s="240" t="s">
        <v>446</v>
      </c>
      <c r="E436" s="254" t="s">
        <v>1</v>
      </c>
      <c r="F436" s="255" t="s">
        <v>1195</v>
      </c>
      <c r="G436" s="253"/>
      <c r="H436" s="256">
        <v>18</v>
      </c>
      <c r="I436" s="257"/>
      <c r="J436" s="253"/>
      <c r="K436" s="253"/>
      <c r="L436" s="258"/>
      <c r="M436" s="259"/>
      <c r="N436" s="260"/>
      <c r="O436" s="260"/>
      <c r="P436" s="260"/>
      <c r="Q436" s="260"/>
      <c r="R436" s="260"/>
      <c r="S436" s="260"/>
      <c r="T436" s="261"/>
      <c r="U436" s="13"/>
      <c r="V436" s="13"/>
      <c r="W436" s="13"/>
      <c r="X436" s="13"/>
      <c r="Y436" s="13"/>
      <c r="Z436" s="13"/>
      <c r="AA436" s="13"/>
      <c r="AB436" s="13"/>
      <c r="AC436" s="13"/>
      <c r="AD436" s="13"/>
      <c r="AE436" s="13"/>
      <c r="AT436" s="262" t="s">
        <v>446</v>
      </c>
      <c r="AU436" s="262" t="s">
        <v>85</v>
      </c>
      <c r="AV436" s="13" t="s">
        <v>85</v>
      </c>
      <c r="AW436" s="13" t="s">
        <v>32</v>
      </c>
      <c r="AX436" s="13" t="s">
        <v>76</v>
      </c>
      <c r="AY436" s="262" t="s">
        <v>342</v>
      </c>
    </row>
    <row r="437" s="13" customFormat="1">
      <c r="A437" s="13"/>
      <c r="B437" s="252"/>
      <c r="C437" s="253"/>
      <c r="D437" s="240" t="s">
        <v>446</v>
      </c>
      <c r="E437" s="254" t="s">
        <v>1</v>
      </c>
      <c r="F437" s="255" t="s">
        <v>1196</v>
      </c>
      <c r="G437" s="253"/>
      <c r="H437" s="256">
        <v>28</v>
      </c>
      <c r="I437" s="257"/>
      <c r="J437" s="253"/>
      <c r="K437" s="253"/>
      <c r="L437" s="258"/>
      <c r="M437" s="259"/>
      <c r="N437" s="260"/>
      <c r="O437" s="260"/>
      <c r="P437" s="260"/>
      <c r="Q437" s="260"/>
      <c r="R437" s="260"/>
      <c r="S437" s="260"/>
      <c r="T437" s="261"/>
      <c r="U437" s="13"/>
      <c r="V437" s="13"/>
      <c r="W437" s="13"/>
      <c r="X437" s="13"/>
      <c r="Y437" s="13"/>
      <c r="Z437" s="13"/>
      <c r="AA437" s="13"/>
      <c r="AB437" s="13"/>
      <c r="AC437" s="13"/>
      <c r="AD437" s="13"/>
      <c r="AE437" s="13"/>
      <c r="AT437" s="262" t="s">
        <v>446</v>
      </c>
      <c r="AU437" s="262" t="s">
        <v>85</v>
      </c>
      <c r="AV437" s="13" t="s">
        <v>85</v>
      </c>
      <c r="AW437" s="13" t="s">
        <v>32</v>
      </c>
      <c r="AX437" s="13" t="s">
        <v>76</v>
      </c>
      <c r="AY437" s="262" t="s">
        <v>342</v>
      </c>
    </row>
    <row r="438" s="16" customFormat="1">
      <c r="A438" s="16"/>
      <c r="B438" s="284"/>
      <c r="C438" s="285"/>
      <c r="D438" s="240" t="s">
        <v>446</v>
      </c>
      <c r="E438" s="286" t="s">
        <v>1</v>
      </c>
      <c r="F438" s="287" t="s">
        <v>500</v>
      </c>
      <c r="G438" s="285"/>
      <c r="H438" s="288">
        <v>46</v>
      </c>
      <c r="I438" s="289"/>
      <c r="J438" s="285"/>
      <c r="K438" s="285"/>
      <c r="L438" s="290"/>
      <c r="M438" s="291"/>
      <c r="N438" s="292"/>
      <c r="O438" s="292"/>
      <c r="P438" s="292"/>
      <c r="Q438" s="292"/>
      <c r="R438" s="292"/>
      <c r="S438" s="292"/>
      <c r="T438" s="293"/>
      <c r="U438" s="16"/>
      <c r="V438" s="16"/>
      <c r="W438" s="16"/>
      <c r="X438" s="16"/>
      <c r="Y438" s="16"/>
      <c r="Z438" s="16"/>
      <c r="AA438" s="16"/>
      <c r="AB438" s="16"/>
      <c r="AC438" s="16"/>
      <c r="AD438" s="16"/>
      <c r="AE438" s="16"/>
      <c r="AT438" s="294" t="s">
        <v>446</v>
      </c>
      <c r="AU438" s="294" t="s">
        <v>85</v>
      </c>
      <c r="AV438" s="16" t="s">
        <v>360</v>
      </c>
      <c r="AW438" s="16" t="s">
        <v>32</v>
      </c>
      <c r="AX438" s="16" t="s">
        <v>83</v>
      </c>
      <c r="AY438" s="294" t="s">
        <v>342</v>
      </c>
    </row>
    <row r="439" s="13" customFormat="1">
      <c r="A439" s="13"/>
      <c r="B439" s="252"/>
      <c r="C439" s="253"/>
      <c r="D439" s="240" t="s">
        <v>446</v>
      </c>
      <c r="E439" s="253"/>
      <c r="F439" s="255" t="s">
        <v>1200</v>
      </c>
      <c r="G439" s="253"/>
      <c r="H439" s="256">
        <v>47.380000000000003</v>
      </c>
      <c r="I439" s="257"/>
      <c r="J439" s="253"/>
      <c r="K439" s="253"/>
      <c r="L439" s="258"/>
      <c r="M439" s="259"/>
      <c r="N439" s="260"/>
      <c r="O439" s="260"/>
      <c r="P439" s="260"/>
      <c r="Q439" s="260"/>
      <c r="R439" s="260"/>
      <c r="S439" s="260"/>
      <c r="T439" s="261"/>
      <c r="U439" s="13"/>
      <c r="V439" s="13"/>
      <c r="W439" s="13"/>
      <c r="X439" s="13"/>
      <c r="Y439" s="13"/>
      <c r="Z439" s="13"/>
      <c r="AA439" s="13"/>
      <c r="AB439" s="13"/>
      <c r="AC439" s="13"/>
      <c r="AD439" s="13"/>
      <c r="AE439" s="13"/>
      <c r="AT439" s="262" t="s">
        <v>446</v>
      </c>
      <c r="AU439" s="262" t="s">
        <v>85</v>
      </c>
      <c r="AV439" s="13" t="s">
        <v>85</v>
      </c>
      <c r="AW439" s="13" t="s">
        <v>4</v>
      </c>
      <c r="AX439" s="13" t="s">
        <v>83</v>
      </c>
      <c r="AY439" s="262" t="s">
        <v>342</v>
      </c>
    </row>
    <row r="440" s="2" customFormat="1" ht="21.75" customHeight="1">
      <c r="A440" s="39"/>
      <c r="B440" s="40"/>
      <c r="C440" s="227" t="s">
        <v>808</v>
      </c>
      <c r="D440" s="227" t="s">
        <v>343</v>
      </c>
      <c r="E440" s="228" t="s">
        <v>788</v>
      </c>
      <c r="F440" s="229" t="s">
        <v>789</v>
      </c>
      <c r="G440" s="230" t="s">
        <v>473</v>
      </c>
      <c r="H440" s="231">
        <v>94</v>
      </c>
      <c r="I440" s="232"/>
      <c r="J440" s="233">
        <f>ROUND(I440*H440,2)</f>
        <v>0</v>
      </c>
      <c r="K440" s="229" t="s">
        <v>443</v>
      </c>
      <c r="L440" s="45"/>
      <c r="M440" s="234" t="s">
        <v>1</v>
      </c>
      <c r="N440" s="235" t="s">
        <v>41</v>
      </c>
      <c r="O440" s="92"/>
      <c r="P440" s="236">
        <f>O440*H440</f>
        <v>0</v>
      </c>
      <c r="Q440" s="236">
        <v>0</v>
      </c>
      <c r="R440" s="236">
        <f>Q440*H440</f>
        <v>0</v>
      </c>
      <c r="S440" s="236">
        <v>0</v>
      </c>
      <c r="T440" s="237">
        <f>S440*H440</f>
        <v>0</v>
      </c>
      <c r="U440" s="39"/>
      <c r="V440" s="39"/>
      <c r="W440" s="39"/>
      <c r="X440" s="39"/>
      <c r="Y440" s="39"/>
      <c r="Z440" s="39"/>
      <c r="AA440" s="39"/>
      <c r="AB440" s="39"/>
      <c r="AC440" s="39"/>
      <c r="AD440" s="39"/>
      <c r="AE440" s="39"/>
      <c r="AR440" s="238" t="s">
        <v>360</v>
      </c>
      <c r="AT440" s="238" t="s">
        <v>343</v>
      </c>
      <c r="AU440" s="238" t="s">
        <v>85</v>
      </c>
      <c r="AY440" s="18" t="s">
        <v>342</v>
      </c>
      <c r="BE440" s="239">
        <f>IF(N440="základní",J440,0)</f>
        <v>0</v>
      </c>
      <c r="BF440" s="239">
        <f>IF(N440="snížená",J440,0)</f>
        <v>0</v>
      </c>
      <c r="BG440" s="239">
        <f>IF(N440="zákl. přenesená",J440,0)</f>
        <v>0</v>
      </c>
      <c r="BH440" s="239">
        <f>IF(N440="sníž. přenesená",J440,0)</f>
        <v>0</v>
      </c>
      <c r="BI440" s="239">
        <f>IF(N440="nulová",J440,0)</f>
        <v>0</v>
      </c>
      <c r="BJ440" s="18" t="s">
        <v>83</v>
      </c>
      <c r="BK440" s="239">
        <f>ROUND(I440*H440,2)</f>
        <v>0</v>
      </c>
      <c r="BL440" s="18" t="s">
        <v>360</v>
      </c>
      <c r="BM440" s="238" t="s">
        <v>1201</v>
      </c>
    </row>
    <row r="441" s="2" customFormat="1">
      <c r="A441" s="39"/>
      <c r="B441" s="40"/>
      <c r="C441" s="41"/>
      <c r="D441" s="240" t="s">
        <v>349</v>
      </c>
      <c r="E441" s="41"/>
      <c r="F441" s="241" t="s">
        <v>791</v>
      </c>
      <c r="G441" s="41"/>
      <c r="H441" s="41"/>
      <c r="I441" s="242"/>
      <c r="J441" s="41"/>
      <c r="K441" s="41"/>
      <c r="L441" s="45"/>
      <c r="M441" s="243"/>
      <c r="N441" s="244"/>
      <c r="O441" s="92"/>
      <c r="P441" s="92"/>
      <c r="Q441" s="92"/>
      <c r="R441" s="92"/>
      <c r="S441" s="92"/>
      <c r="T441" s="93"/>
      <c r="U441" s="39"/>
      <c r="V441" s="39"/>
      <c r="W441" s="39"/>
      <c r="X441" s="39"/>
      <c r="Y441" s="39"/>
      <c r="Z441" s="39"/>
      <c r="AA441" s="39"/>
      <c r="AB441" s="39"/>
      <c r="AC441" s="39"/>
      <c r="AD441" s="39"/>
      <c r="AE441" s="39"/>
      <c r="AT441" s="18" t="s">
        <v>349</v>
      </c>
      <c r="AU441" s="18" t="s">
        <v>85</v>
      </c>
    </row>
    <row r="442" s="13" customFormat="1">
      <c r="A442" s="13"/>
      <c r="B442" s="252"/>
      <c r="C442" s="253"/>
      <c r="D442" s="240" t="s">
        <v>446</v>
      </c>
      <c r="E442" s="254" t="s">
        <v>1</v>
      </c>
      <c r="F442" s="255" t="s">
        <v>1202</v>
      </c>
      <c r="G442" s="253"/>
      <c r="H442" s="256">
        <v>94</v>
      </c>
      <c r="I442" s="257"/>
      <c r="J442" s="253"/>
      <c r="K442" s="253"/>
      <c r="L442" s="258"/>
      <c r="M442" s="259"/>
      <c r="N442" s="260"/>
      <c r="O442" s="260"/>
      <c r="P442" s="260"/>
      <c r="Q442" s="260"/>
      <c r="R442" s="260"/>
      <c r="S442" s="260"/>
      <c r="T442" s="261"/>
      <c r="U442" s="13"/>
      <c r="V442" s="13"/>
      <c r="W442" s="13"/>
      <c r="X442" s="13"/>
      <c r="Y442" s="13"/>
      <c r="Z442" s="13"/>
      <c r="AA442" s="13"/>
      <c r="AB442" s="13"/>
      <c r="AC442" s="13"/>
      <c r="AD442" s="13"/>
      <c r="AE442" s="13"/>
      <c r="AT442" s="262" t="s">
        <v>446</v>
      </c>
      <c r="AU442" s="262" t="s">
        <v>85</v>
      </c>
      <c r="AV442" s="13" t="s">
        <v>85</v>
      </c>
      <c r="AW442" s="13" t="s">
        <v>32</v>
      </c>
      <c r="AX442" s="13" t="s">
        <v>83</v>
      </c>
      <c r="AY442" s="262" t="s">
        <v>342</v>
      </c>
    </row>
    <row r="443" s="2" customFormat="1" ht="21.75" customHeight="1">
      <c r="A443" s="39"/>
      <c r="B443" s="40"/>
      <c r="C443" s="227" t="s">
        <v>815</v>
      </c>
      <c r="D443" s="227" t="s">
        <v>343</v>
      </c>
      <c r="E443" s="228" t="s">
        <v>794</v>
      </c>
      <c r="F443" s="229" t="s">
        <v>795</v>
      </c>
      <c r="G443" s="230" t="s">
        <v>473</v>
      </c>
      <c r="H443" s="231">
        <v>307</v>
      </c>
      <c r="I443" s="232"/>
      <c r="J443" s="233">
        <f>ROUND(I443*H443,2)</f>
        <v>0</v>
      </c>
      <c r="K443" s="229" t="s">
        <v>443</v>
      </c>
      <c r="L443" s="45"/>
      <c r="M443" s="234" t="s">
        <v>1</v>
      </c>
      <c r="N443" s="235" t="s">
        <v>41</v>
      </c>
      <c r="O443" s="92"/>
      <c r="P443" s="236">
        <f>O443*H443</f>
        <v>0</v>
      </c>
      <c r="Q443" s="236">
        <v>0.11162</v>
      </c>
      <c r="R443" s="236">
        <f>Q443*H443</f>
        <v>34.267339999999997</v>
      </c>
      <c r="S443" s="236">
        <v>0</v>
      </c>
      <c r="T443" s="237">
        <f>S443*H443</f>
        <v>0</v>
      </c>
      <c r="U443" s="39"/>
      <c r="V443" s="39"/>
      <c r="W443" s="39"/>
      <c r="X443" s="39"/>
      <c r="Y443" s="39"/>
      <c r="Z443" s="39"/>
      <c r="AA443" s="39"/>
      <c r="AB443" s="39"/>
      <c r="AC443" s="39"/>
      <c r="AD443" s="39"/>
      <c r="AE443" s="39"/>
      <c r="AR443" s="238" t="s">
        <v>360</v>
      </c>
      <c r="AT443" s="238" t="s">
        <v>343</v>
      </c>
      <c r="AU443" s="238" t="s">
        <v>85</v>
      </c>
      <c r="AY443" s="18" t="s">
        <v>342</v>
      </c>
      <c r="BE443" s="239">
        <f>IF(N443="základní",J443,0)</f>
        <v>0</v>
      </c>
      <c r="BF443" s="239">
        <f>IF(N443="snížená",J443,0)</f>
        <v>0</v>
      </c>
      <c r="BG443" s="239">
        <f>IF(N443="zákl. přenesená",J443,0)</f>
        <v>0</v>
      </c>
      <c r="BH443" s="239">
        <f>IF(N443="sníž. přenesená",J443,0)</f>
        <v>0</v>
      </c>
      <c r="BI443" s="239">
        <f>IF(N443="nulová",J443,0)</f>
        <v>0</v>
      </c>
      <c r="BJ443" s="18" t="s">
        <v>83</v>
      </c>
      <c r="BK443" s="239">
        <f>ROUND(I443*H443,2)</f>
        <v>0</v>
      </c>
      <c r="BL443" s="18" t="s">
        <v>360</v>
      </c>
      <c r="BM443" s="238" t="s">
        <v>1203</v>
      </c>
    </row>
    <row r="444" s="2" customFormat="1">
      <c r="A444" s="39"/>
      <c r="B444" s="40"/>
      <c r="C444" s="41"/>
      <c r="D444" s="240" t="s">
        <v>349</v>
      </c>
      <c r="E444" s="41"/>
      <c r="F444" s="241" t="s">
        <v>797</v>
      </c>
      <c r="G444" s="41"/>
      <c r="H444" s="41"/>
      <c r="I444" s="242"/>
      <c r="J444" s="41"/>
      <c r="K444" s="41"/>
      <c r="L444" s="45"/>
      <c r="M444" s="243"/>
      <c r="N444" s="244"/>
      <c r="O444" s="92"/>
      <c r="P444" s="92"/>
      <c r="Q444" s="92"/>
      <c r="R444" s="92"/>
      <c r="S444" s="92"/>
      <c r="T444" s="93"/>
      <c r="U444" s="39"/>
      <c r="V444" s="39"/>
      <c r="W444" s="39"/>
      <c r="X444" s="39"/>
      <c r="Y444" s="39"/>
      <c r="Z444" s="39"/>
      <c r="AA444" s="39"/>
      <c r="AB444" s="39"/>
      <c r="AC444" s="39"/>
      <c r="AD444" s="39"/>
      <c r="AE444" s="39"/>
      <c r="AT444" s="18" t="s">
        <v>349</v>
      </c>
      <c r="AU444" s="18" t="s">
        <v>85</v>
      </c>
    </row>
    <row r="445" s="14" customFormat="1">
      <c r="A445" s="14"/>
      <c r="B445" s="263"/>
      <c r="C445" s="264"/>
      <c r="D445" s="240" t="s">
        <v>446</v>
      </c>
      <c r="E445" s="265" t="s">
        <v>1</v>
      </c>
      <c r="F445" s="266" t="s">
        <v>1204</v>
      </c>
      <c r="G445" s="264"/>
      <c r="H445" s="265" t="s">
        <v>1</v>
      </c>
      <c r="I445" s="267"/>
      <c r="J445" s="264"/>
      <c r="K445" s="264"/>
      <c r="L445" s="268"/>
      <c r="M445" s="269"/>
      <c r="N445" s="270"/>
      <c r="O445" s="270"/>
      <c r="P445" s="270"/>
      <c r="Q445" s="270"/>
      <c r="R445" s="270"/>
      <c r="S445" s="270"/>
      <c r="T445" s="271"/>
      <c r="U445" s="14"/>
      <c r="V445" s="14"/>
      <c r="W445" s="14"/>
      <c r="X445" s="14"/>
      <c r="Y445" s="14"/>
      <c r="Z445" s="14"/>
      <c r="AA445" s="14"/>
      <c r="AB445" s="14"/>
      <c r="AC445" s="14"/>
      <c r="AD445" s="14"/>
      <c r="AE445" s="14"/>
      <c r="AT445" s="272" t="s">
        <v>446</v>
      </c>
      <c r="AU445" s="272" t="s">
        <v>85</v>
      </c>
      <c r="AV445" s="14" t="s">
        <v>83</v>
      </c>
      <c r="AW445" s="14" t="s">
        <v>32</v>
      </c>
      <c r="AX445" s="14" t="s">
        <v>76</v>
      </c>
      <c r="AY445" s="272" t="s">
        <v>342</v>
      </c>
    </row>
    <row r="446" s="14" customFormat="1">
      <c r="A446" s="14"/>
      <c r="B446" s="263"/>
      <c r="C446" s="264"/>
      <c r="D446" s="240" t="s">
        <v>446</v>
      </c>
      <c r="E446" s="265" t="s">
        <v>1</v>
      </c>
      <c r="F446" s="266" t="s">
        <v>698</v>
      </c>
      <c r="G446" s="264"/>
      <c r="H446" s="265" t="s">
        <v>1</v>
      </c>
      <c r="I446" s="267"/>
      <c r="J446" s="264"/>
      <c r="K446" s="264"/>
      <c r="L446" s="268"/>
      <c r="M446" s="269"/>
      <c r="N446" s="270"/>
      <c r="O446" s="270"/>
      <c r="P446" s="270"/>
      <c r="Q446" s="270"/>
      <c r="R446" s="270"/>
      <c r="S446" s="270"/>
      <c r="T446" s="271"/>
      <c r="U446" s="14"/>
      <c r="V446" s="14"/>
      <c r="W446" s="14"/>
      <c r="X446" s="14"/>
      <c r="Y446" s="14"/>
      <c r="Z446" s="14"/>
      <c r="AA446" s="14"/>
      <c r="AB446" s="14"/>
      <c r="AC446" s="14"/>
      <c r="AD446" s="14"/>
      <c r="AE446" s="14"/>
      <c r="AT446" s="272" t="s">
        <v>446</v>
      </c>
      <c r="AU446" s="272" t="s">
        <v>85</v>
      </c>
      <c r="AV446" s="14" t="s">
        <v>83</v>
      </c>
      <c r="AW446" s="14" t="s">
        <v>32</v>
      </c>
      <c r="AX446" s="14" t="s">
        <v>76</v>
      </c>
      <c r="AY446" s="272" t="s">
        <v>342</v>
      </c>
    </row>
    <row r="447" s="13" customFormat="1">
      <c r="A447" s="13"/>
      <c r="B447" s="252"/>
      <c r="C447" s="253"/>
      <c r="D447" s="240" t="s">
        <v>446</v>
      </c>
      <c r="E447" s="254" t="s">
        <v>1</v>
      </c>
      <c r="F447" s="255" t="s">
        <v>1205</v>
      </c>
      <c r="G447" s="253"/>
      <c r="H447" s="256">
        <v>91</v>
      </c>
      <c r="I447" s="257"/>
      <c r="J447" s="253"/>
      <c r="K447" s="253"/>
      <c r="L447" s="258"/>
      <c r="M447" s="259"/>
      <c r="N447" s="260"/>
      <c r="O447" s="260"/>
      <c r="P447" s="260"/>
      <c r="Q447" s="260"/>
      <c r="R447" s="260"/>
      <c r="S447" s="260"/>
      <c r="T447" s="261"/>
      <c r="U447" s="13"/>
      <c r="V447" s="13"/>
      <c r="W447" s="13"/>
      <c r="X447" s="13"/>
      <c r="Y447" s="13"/>
      <c r="Z447" s="13"/>
      <c r="AA447" s="13"/>
      <c r="AB447" s="13"/>
      <c r="AC447" s="13"/>
      <c r="AD447" s="13"/>
      <c r="AE447" s="13"/>
      <c r="AT447" s="262" t="s">
        <v>446</v>
      </c>
      <c r="AU447" s="262" t="s">
        <v>85</v>
      </c>
      <c r="AV447" s="13" t="s">
        <v>85</v>
      </c>
      <c r="AW447" s="13" t="s">
        <v>32</v>
      </c>
      <c r="AX447" s="13" t="s">
        <v>76</v>
      </c>
      <c r="AY447" s="262" t="s">
        <v>342</v>
      </c>
    </row>
    <row r="448" s="13" customFormat="1">
      <c r="A448" s="13"/>
      <c r="B448" s="252"/>
      <c r="C448" s="253"/>
      <c r="D448" s="240" t="s">
        <v>446</v>
      </c>
      <c r="E448" s="254" t="s">
        <v>1</v>
      </c>
      <c r="F448" s="255" t="s">
        <v>1206</v>
      </c>
      <c r="G448" s="253"/>
      <c r="H448" s="256">
        <v>102</v>
      </c>
      <c r="I448" s="257"/>
      <c r="J448" s="253"/>
      <c r="K448" s="253"/>
      <c r="L448" s="258"/>
      <c r="M448" s="259"/>
      <c r="N448" s="260"/>
      <c r="O448" s="260"/>
      <c r="P448" s="260"/>
      <c r="Q448" s="260"/>
      <c r="R448" s="260"/>
      <c r="S448" s="260"/>
      <c r="T448" s="261"/>
      <c r="U448" s="13"/>
      <c r="V448" s="13"/>
      <c r="W448" s="13"/>
      <c r="X448" s="13"/>
      <c r="Y448" s="13"/>
      <c r="Z448" s="13"/>
      <c r="AA448" s="13"/>
      <c r="AB448" s="13"/>
      <c r="AC448" s="13"/>
      <c r="AD448" s="13"/>
      <c r="AE448" s="13"/>
      <c r="AT448" s="262" t="s">
        <v>446</v>
      </c>
      <c r="AU448" s="262" t="s">
        <v>85</v>
      </c>
      <c r="AV448" s="13" t="s">
        <v>85</v>
      </c>
      <c r="AW448" s="13" t="s">
        <v>32</v>
      </c>
      <c r="AX448" s="13" t="s">
        <v>76</v>
      </c>
      <c r="AY448" s="262" t="s">
        <v>342</v>
      </c>
    </row>
    <row r="449" s="15" customFormat="1">
      <c r="A449" s="15"/>
      <c r="B449" s="273"/>
      <c r="C449" s="274"/>
      <c r="D449" s="240" t="s">
        <v>446</v>
      </c>
      <c r="E449" s="275" t="s">
        <v>1</v>
      </c>
      <c r="F449" s="276" t="s">
        <v>492</v>
      </c>
      <c r="G449" s="274"/>
      <c r="H449" s="277">
        <v>193</v>
      </c>
      <c r="I449" s="278"/>
      <c r="J449" s="274"/>
      <c r="K449" s="274"/>
      <c r="L449" s="279"/>
      <c r="M449" s="280"/>
      <c r="N449" s="281"/>
      <c r="O449" s="281"/>
      <c r="P449" s="281"/>
      <c r="Q449" s="281"/>
      <c r="R449" s="281"/>
      <c r="S449" s="281"/>
      <c r="T449" s="282"/>
      <c r="U449" s="15"/>
      <c r="V449" s="15"/>
      <c r="W449" s="15"/>
      <c r="X449" s="15"/>
      <c r="Y449" s="15"/>
      <c r="Z449" s="15"/>
      <c r="AA449" s="15"/>
      <c r="AB449" s="15"/>
      <c r="AC449" s="15"/>
      <c r="AD449" s="15"/>
      <c r="AE449" s="15"/>
      <c r="AT449" s="283" t="s">
        <v>446</v>
      </c>
      <c r="AU449" s="283" t="s">
        <v>85</v>
      </c>
      <c r="AV449" s="15" t="s">
        <v>92</v>
      </c>
      <c r="AW449" s="15" t="s">
        <v>32</v>
      </c>
      <c r="AX449" s="15" t="s">
        <v>76</v>
      </c>
      <c r="AY449" s="283" t="s">
        <v>342</v>
      </c>
    </row>
    <row r="450" s="14" customFormat="1">
      <c r="A450" s="14"/>
      <c r="B450" s="263"/>
      <c r="C450" s="264"/>
      <c r="D450" s="240" t="s">
        <v>446</v>
      </c>
      <c r="E450" s="265" t="s">
        <v>1</v>
      </c>
      <c r="F450" s="266" t="s">
        <v>949</v>
      </c>
      <c r="G450" s="264"/>
      <c r="H450" s="265" t="s">
        <v>1</v>
      </c>
      <c r="I450" s="267"/>
      <c r="J450" s="264"/>
      <c r="K450" s="264"/>
      <c r="L450" s="268"/>
      <c r="M450" s="269"/>
      <c r="N450" s="270"/>
      <c r="O450" s="270"/>
      <c r="P450" s="270"/>
      <c r="Q450" s="270"/>
      <c r="R450" s="270"/>
      <c r="S450" s="270"/>
      <c r="T450" s="271"/>
      <c r="U450" s="14"/>
      <c r="V450" s="14"/>
      <c r="W450" s="14"/>
      <c r="X450" s="14"/>
      <c r="Y450" s="14"/>
      <c r="Z450" s="14"/>
      <c r="AA450" s="14"/>
      <c r="AB450" s="14"/>
      <c r="AC450" s="14"/>
      <c r="AD450" s="14"/>
      <c r="AE450" s="14"/>
      <c r="AT450" s="272" t="s">
        <v>446</v>
      </c>
      <c r="AU450" s="272" t="s">
        <v>85</v>
      </c>
      <c r="AV450" s="14" t="s">
        <v>83</v>
      </c>
      <c r="AW450" s="14" t="s">
        <v>32</v>
      </c>
      <c r="AX450" s="14" t="s">
        <v>76</v>
      </c>
      <c r="AY450" s="272" t="s">
        <v>342</v>
      </c>
    </row>
    <row r="451" s="13" customFormat="1">
      <c r="A451" s="13"/>
      <c r="B451" s="252"/>
      <c r="C451" s="253"/>
      <c r="D451" s="240" t="s">
        <v>446</v>
      </c>
      <c r="E451" s="254" t="s">
        <v>1</v>
      </c>
      <c r="F451" s="255" t="s">
        <v>1024</v>
      </c>
      <c r="G451" s="253"/>
      <c r="H451" s="256">
        <v>114</v>
      </c>
      <c r="I451" s="257"/>
      <c r="J451" s="253"/>
      <c r="K451" s="253"/>
      <c r="L451" s="258"/>
      <c r="M451" s="259"/>
      <c r="N451" s="260"/>
      <c r="O451" s="260"/>
      <c r="P451" s="260"/>
      <c r="Q451" s="260"/>
      <c r="R451" s="260"/>
      <c r="S451" s="260"/>
      <c r="T451" s="261"/>
      <c r="U451" s="13"/>
      <c r="V451" s="13"/>
      <c r="W451" s="13"/>
      <c r="X451" s="13"/>
      <c r="Y451" s="13"/>
      <c r="Z451" s="13"/>
      <c r="AA451" s="13"/>
      <c r="AB451" s="13"/>
      <c r="AC451" s="13"/>
      <c r="AD451" s="13"/>
      <c r="AE451" s="13"/>
      <c r="AT451" s="262" t="s">
        <v>446</v>
      </c>
      <c r="AU451" s="262" t="s">
        <v>85</v>
      </c>
      <c r="AV451" s="13" t="s">
        <v>85</v>
      </c>
      <c r="AW451" s="13" t="s">
        <v>32</v>
      </c>
      <c r="AX451" s="13" t="s">
        <v>76</v>
      </c>
      <c r="AY451" s="262" t="s">
        <v>342</v>
      </c>
    </row>
    <row r="452" s="16" customFormat="1">
      <c r="A452" s="16"/>
      <c r="B452" s="284"/>
      <c r="C452" s="285"/>
      <c r="D452" s="240" t="s">
        <v>446</v>
      </c>
      <c r="E452" s="286" t="s">
        <v>1</v>
      </c>
      <c r="F452" s="287" t="s">
        <v>500</v>
      </c>
      <c r="G452" s="285"/>
      <c r="H452" s="288">
        <v>307</v>
      </c>
      <c r="I452" s="289"/>
      <c r="J452" s="285"/>
      <c r="K452" s="285"/>
      <c r="L452" s="290"/>
      <c r="M452" s="291"/>
      <c r="N452" s="292"/>
      <c r="O452" s="292"/>
      <c r="P452" s="292"/>
      <c r="Q452" s="292"/>
      <c r="R452" s="292"/>
      <c r="S452" s="292"/>
      <c r="T452" s="293"/>
      <c r="U452" s="16"/>
      <c r="V452" s="16"/>
      <c r="W452" s="16"/>
      <c r="X452" s="16"/>
      <c r="Y452" s="16"/>
      <c r="Z452" s="16"/>
      <c r="AA452" s="16"/>
      <c r="AB452" s="16"/>
      <c r="AC452" s="16"/>
      <c r="AD452" s="16"/>
      <c r="AE452" s="16"/>
      <c r="AT452" s="294" t="s">
        <v>446</v>
      </c>
      <c r="AU452" s="294" t="s">
        <v>85</v>
      </c>
      <c r="AV452" s="16" t="s">
        <v>360</v>
      </c>
      <c r="AW452" s="16" t="s">
        <v>32</v>
      </c>
      <c r="AX452" s="16" t="s">
        <v>83</v>
      </c>
      <c r="AY452" s="294" t="s">
        <v>342</v>
      </c>
    </row>
    <row r="453" s="2" customFormat="1" ht="16.5" customHeight="1">
      <c r="A453" s="39"/>
      <c r="B453" s="40"/>
      <c r="C453" s="295" t="s">
        <v>821</v>
      </c>
      <c r="D453" s="295" t="s">
        <v>621</v>
      </c>
      <c r="E453" s="296" t="s">
        <v>799</v>
      </c>
      <c r="F453" s="297" t="s">
        <v>800</v>
      </c>
      <c r="G453" s="298" t="s">
        <v>473</v>
      </c>
      <c r="H453" s="299">
        <v>92.819999999999993</v>
      </c>
      <c r="I453" s="300"/>
      <c r="J453" s="301">
        <f>ROUND(I453*H453,2)</f>
        <v>0</v>
      </c>
      <c r="K453" s="297" t="s">
        <v>443</v>
      </c>
      <c r="L453" s="302"/>
      <c r="M453" s="303" t="s">
        <v>1</v>
      </c>
      <c r="N453" s="304" t="s">
        <v>41</v>
      </c>
      <c r="O453" s="92"/>
      <c r="P453" s="236">
        <f>O453*H453</f>
        <v>0</v>
      </c>
      <c r="Q453" s="236">
        <v>0.17599999999999999</v>
      </c>
      <c r="R453" s="236">
        <f>Q453*H453</f>
        <v>16.336319999999997</v>
      </c>
      <c r="S453" s="236">
        <v>0</v>
      </c>
      <c r="T453" s="237">
        <f>S453*H453</f>
        <v>0</v>
      </c>
      <c r="U453" s="39"/>
      <c r="V453" s="39"/>
      <c r="W453" s="39"/>
      <c r="X453" s="39"/>
      <c r="Y453" s="39"/>
      <c r="Z453" s="39"/>
      <c r="AA453" s="39"/>
      <c r="AB453" s="39"/>
      <c r="AC453" s="39"/>
      <c r="AD453" s="39"/>
      <c r="AE453" s="39"/>
      <c r="AR453" s="238" t="s">
        <v>376</v>
      </c>
      <c r="AT453" s="238" t="s">
        <v>621</v>
      </c>
      <c r="AU453" s="238" t="s">
        <v>85</v>
      </c>
      <c r="AY453" s="18" t="s">
        <v>342</v>
      </c>
      <c r="BE453" s="239">
        <f>IF(N453="základní",J453,0)</f>
        <v>0</v>
      </c>
      <c r="BF453" s="239">
        <f>IF(N453="snížená",J453,0)</f>
        <v>0</v>
      </c>
      <c r="BG453" s="239">
        <f>IF(N453="zákl. přenesená",J453,0)</f>
        <v>0</v>
      </c>
      <c r="BH453" s="239">
        <f>IF(N453="sníž. přenesená",J453,0)</f>
        <v>0</v>
      </c>
      <c r="BI453" s="239">
        <f>IF(N453="nulová",J453,0)</f>
        <v>0</v>
      </c>
      <c r="BJ453" s="18" t="s">
        <v>83</v>
      </c>
      <c r="BK453" s="239">
        <f>ROUND(I453*H453,2)</f>
        <v>0</v>
      </c>
      <c r="BL453" s="18" t="s">
        <v>360</v>
      </c>
      <c r="BM453" s="238" t="s">
        <v>1207</v>
      </c>
    </row>
    <row r="454" s="2" customFormat="1">
      <c r="A454" s="39"/>
      <c r="B454" s="40"/>
      <c r="C454" s="41"/>
      <c r="D454" s="240" t="s">
        <v>349</v>
      </c>
      <c r="E454" s="41"/>
      <c r="F454" s="241" t="s">
        <v>800</v>
      </c>
      <c r="G454" s="41"/>
      <c r="H454" s="41"/>
      <c r="I454" s="242"/>
      <c r="J454" s="41"/>
      <c r="K454" s="41"/>
      <c r="L454" s="45"/>
      <c r="M454" s="243"/>
      <c r="N454" s="244"/>
      <c r="O454" s="92"/>
      <c r="P454" s="92"/>
      <c r="Q454" s="92"/>
      <c r="R454" s="92"/>
      <c r="S454" s="92"/>
      <c r="T454" s="93"/>
      <c r="U454" s="39"/>
      <c r="V454" s="39"/>
      <c r="W454" s="39"/>
      <c r="X454" s="39"/>
      <c r="Y454" s="39"/>
      <c r="Z454" s="39"/>
      <c r="AA454" s="39"/>
      <c r="AB454" s="39"/>
      <c r="AC454" s="39"/>
      <c r="AD454" s="39"/>
      <c r="AE454" s="39"/>
      <c r="AT454" s="18" t="s">
        <v>349</v>
      </c>
      <c r="AU454" s="18" t="s">
        <v>85</v>
      </c>
    </row>
    <row r="455" s="13" customFormat="1">
      <c r="A455" s="13"/>
      <c r="B455" s="252"/>
      <c r="C455" s="253"/>
      <c r="D455" s="240" t="s">
        <v>446</v>
      </c>
      <c r="E455" s="254" t="s">
        <v>1</v>
      </c>
      <c r="F455" s="255" t="s">
        <v>1205</v>
      </c>
      <c r="G455" s="253"/>
      <c r="H455" s="256">
        <v>91</v>
      </c>
      <c r="I455" s="257"/>
      <c r="J455" s="253"/>
      <c r="K455" s="253"/>
      <c r="L455" s="258"/>
      <c r="M455" s="259"/>
      <c r="N455" s="260"/>
      <c r="O455" s="260"/>
      <c r="P455" s="260"/>
      <c r="Q455" s="260"/>
      <c r="R455" s="260"/>
      <c r="S455" s="260"/>
      <c r="T455" s="261"/>
      <c r="U455" s="13"/>
      <c r="V455" s="13"/>
      <c r="W455" s="13"/>
      <c r="X455" s="13"/>
      <c r="Y455" s="13"/>
      <c r="Z455" s="13"/>
      <c r="AA455" s="13"/>
      <c r="AB455" s="13"/>
      <c r="AC455" s="13"/>
      <c r="AD455" s="13"/>
      <c r="AE455" s="13"/>
      <c r="AT455" s="262" t="s">
        <v>446</v>
      </c>
      <c r="AU455" s="262" t="s">
        <v>85</v>
      </c>
      <c r="AV455" s="13" t="s">
        <v>85</v>
      </c>
      <c r="AW455" s="13" t="s">
        <v>32</v>
      </c>
      <c r="AX455" s="13" t="s">
        <v>83</v>
      </c>
      <c r="AY455" s="262" t="s">
        <v>342</v>
      </c>
    </row>
    <row r="456" s="13" customFormat="1">
      <c r="A456" s="13"/>
      <c r="B456" s="252"/>
      <c r="C456" s="253"/>
      <c r="D456" s="240" t="s">
        <v>446</v>
      </c>
      <c r="E456" s="253"/>
      <c r="F456" s="255" t="s">
        <v>1208</v>
      </c>
      <c r="G456" s="253"/>
      <c r="H456" s="256">
        <v>92.819999999999993</v>
      </c>
      <c r="I456" s="257"/>
      <c r="J456" s="253"/>
      <c r="K456" s="253"/>
      <c r="L456" s="258"/>
      <c r="M456" s="259"/>
      <c r="N456" s="260"/>
      <c r="O456" s="260"/>
      <c r="P456" s="260"/>
      <c r="Q456" s="260"/>
      <c r="R456" s="260"/>
      <c r="S456" s="260"/>
      <c r="T456" s="261"/>
      <c r="U456" s="13"/>
      <c r="V456" s="13"/>
      <c r="W456" s="13"/>
      <c r="X456" s="13"/>
      <c r="Y456" s="13"/>
      <c r="Z456" s="13"/>
      <c r="AA456" s="13"/>
      <c r="AB456" s="13"/>
      <c r="AC456" s="13"/>
      <c r="AD456" s="13"/>
      <c r="AE456" s="13"/>
      <c r="AT456" s="262" t="s">
        <v>446</v>
      </c>
      <c r="AU456" s="262" t="s">
        <v>85</v>
      </c>
      <c r="AV456" s="13" t="s">
        <v>85</v>
      </c>
      <c r="AW456" s="13" t="s">
        <v>4</v>
      </c>
      <c r="AX456" s="13" t="s">
        <v>83</v>
      </c>
      <c r="AY456" s="262" t="s">
        <v>342</v>
      </c>
    </row>
    <row r="457" s="2" customFormat="1" ht="16.5" customHeight="1">
      <c r="A457" s="39"/>
      <c r="B457" s="40"/>
      <c r="C457" s="295" t="s">
        <v>828</v>
      </c>
      <c r="D457" s="295" t="s">
        <v>621</v>
      </c>
      <c r="E457" s="296" t="s">
        <v>1209</v>
      </c>
      <c r="F457" s="297" t="s">
        <v>1210</v>
      </c>
      <c r="G457" s="298" t="s">
        <v>473</v>
      </c>
      <c r="H457" s="299">
        <v>104.04000000000001</v>
      </c>
      <c r="I457" s="300"/>
      <c r="J457" s="301">
        <f>ROUND(I457*H457,2)</f>
        <v>0</v>
      </c>
      <c r="K457" s="297" t="s">
        <v>443</v>
      </c>
      <c r="L457" s="302"/>
      <c r="M457" s="303" t="s">
        <v>1</v>
      </c>
      <c r="N457" s="304" t="s">
        <v>41</v>
      </c>
      <c r="O457" s="92"/>
      <c r="P457" s="236">
        <f>O457*H457</f>
        <v>0</v>
      </c>
      <c r="Q457" s="236">
        <v>0.17599999999999999</v>
      </c>
      <c r="R457" s="236">
        <f>Q457*H457</f>
        <v>18.311039999999998</v>
      </c>
      <c r="S457" s="236">
        <v>0</v>
      </c>
      <c r="T457" s="237">
        <f>S457*H457</f>
        <v>0</v>
      </c>
      <c r="U457" s="39"/>
      <c r="V457" s="39"/>
      <c r="W457" s="39"/>
      <c r="X457" s="39"/>
      <c r="Y457" s="39"/>
      <c r="Z457" s="39"/>
      <c r="AA457" s="39"/>
      <c r="AB457" s="39"/>
      <c r="AC457" s="39"/>
      <c r="AD457" s="39"/>
      <c r="AE457" s="39"/>
      <c r="AR457" s="238" t="s">
        <v>376</v>
      </c>
      <c r="AT457" s="238" t="s">
        <v>621</v>
      </c>
      <c r="AU457" s="238" t="s">
        <v>85</v>
      </c>
      <c r="AY457" s="18" t="s">
        <v>342</v>
      </c>
      <c r="BE457" s="239">
        <f>IF(N457="základní",J457,0)</f>
        <v>0</v>
      </c>
      <c r="BF457" s="239">
        <f>IF(N457="snížená",J457,0)</f>
        <v>0</v>
      </c>
      <c r="BG457" s="239">
        <f>IF(N457="zákl. přenesená",J457,0)</f>
        <v>0</v>
      </c>
      <c r="BH457" s="239">
        <f>IF(N457="sníž. přenesená",J457,0)</f>
        <v>0</v>
      </c>
      <c r="BI457" s="239">
        <f>IF(N457="nulová",J457,0)</f>
        <v>0</v>
      </c>
      <c r="BJ457" s="18" t="s">
        <v>83</v>
      </c>
      <c r="BK457" s="239">
        <f>ROUND(I457*H457,2)</f>
        <v>0</v>
      </c>
      <c r="BL457" s="18" t="s">
        <v>360</v>
      </c>
      <c r="BM457" s="238" t="s">
        <v>1211</v>
      </c>
    </row>
    <row r="458" s="2" customFormat="1">
      <c r="A458" s="39"/>
      <c r="B458" s="40"/>
      <c r="C458" s="41"/>
      <c r="D458" s="240" t="s">
        <v>349</v>
      </c>
      <c r="E458" s="41"/>
      <c r="F458" s="241" t="s">
        <v>1210</v>
      </c>
      <c r="G458" s="41"/>
      <c r="H458" s="41"/>
      <c r="I458" s="242"/>
      <c r="J458" s="41"/>
      <c r="K458" s="41"/>
      <c r="L458" s="45"/>
      <c r="M458" s="243"/>
      <c r="N458" s="244"/>
      <c r="O458" s="92"/>
      <c r="P458" s="92"/>
      <c r="Q458" s="92"/>
      <c r="R458" s="92"/>
      <c r="S458" s="92"/>
      <c r="T458" s="93"/>
      <c r="U458" s="39"/>
      <c r="V458" s="39"/>
      <c r="W458" s="39"/>
      <c r="X458" s="39"/>
      <c r="Y458" s="39"/>
      <c r="Z458" s="39"/>
      <c r="AA458" s="39"/>
      <c r="AB458" s="39"/>
      <c r="AC458" s="39"/>
      <c r="AD458" s="39"/>
      <c r="AE458" s="39"/>
      <c r="AT458" s="18" t="s">
        <v>349</v>
      </c>
      <c r="AU458" s="18" t="s">
        <v>85</v>
      </c>
    </row>
    <row r="459" s="13" customFormat="1">
      <c r="A459" s="13"/>
      <c r="B459" s="252"/>
      <c r="C459" s="253"/>
      <c r="D459" s="240" t="s">
        <v>446</v>
      </c>
      <c r="E459" s="254" t="s">
        <v>1</v>
      </c>
      <c r="F459" s="255" t="s">
        <v>1206</v>
      </c>
      <c r="G459" s="253"/>
      <c r="H459" s="256">
        <v>102</v>
      </c>
      <c r="I459" s="257"/>
      <c r="J459" s="253"/>
      <c r="K459" s="253"/>
      <c r="L459" s="258"/>
      <c r="M459" s="259"/>
      <c r="N459" s="260"/>
      <c r="O459" s="260"/>
      <c r="P459" s="260"/>
      <c r="Q459" s="260"/>
      <c r="R459" s="260"/>
      <c r="S459" s="260"/>
      <c r="T459" s="261"/>
      <c r="U459" s="13"/>
      <c r="V459" s="13"/>
      <c r="W459" s="13"/>
      <c r="X459" s="13"/>
      <c r="Y459" s="13"/>
      <c r="Z459" s="13"/>
      <c r="AA459" s="13"/>
      <c r="AB459" s="13"/>
      <c r="AC459" s="13"/>
      <c r="AD459" s="13"/>
      <c r="AE459" s="13"/>
      <c r="AT459" s="262" t="s">
        <v>446</v>
      </c>
      <c r="AU459" s="262" t="s">
        <v>85</v>
      </c>
      <c r="AV459" s="13" t="s">
        <v>85</v>
      </c>
      <c r="AW459" s="13" t="s">
        <v>32</v>
      </c>
      <c r="AX459" s="13" t="s">
        <v>83</v>
      </c>
      <c r="AY459" s="262" t="s">
        <v>342</v>
      </c>
    </row>
    <row r="460" s="13" customFormat="1">
      <c r="A460" s="13"/>
      <c r="B460" s="252"/>
      <c r="C460" s="253"/>
      <c r="D460" s="240" t="s">
        <v>446</v>
      </c>
      <c r="E460" s="253"/>
      <c r="F460" s="255" t="s">
        <v>1212</v>
      </c>
      <c r="G460" s="253"/>
      <c r="H460" s="256">
        <v>104.04000000000001</v>
      </c>
      <c r="I460" s="257"/>
      <c r="J460" s="253"/>
      <c r="K460" s="253"/>
      <c r="L460" s="258"/>
      <c r="M460" s="259"/>
      <c r="N460" s="260"/>
      <c r="O460" s="260"/>
      <c r="P460" s="260"/>
      <c r="Q460" s="260"/>
      <c r="R460" s="260"/>
      <c r="S460" s="260"/>
      <c r="T460" s="261"/>
      <c r="U460" s="13"/>
      <c r="V460" s="13"/>
      <c r="W460" s="13"/>
      <c r="X460" s="13"/>
      <c r="Y460" s="13"/>
      <c r="Z460" s="13"/>
      <c r="AA460" s="13"/>
      <c r="AB460" s="13"/>
      <c r="AC460" s="13"/>
      <c r="AD460" s="13"/>
      <c r="AE460" s="13"/>
      <c r="AT460" s="262" t="s">
        <v>446</v>
      </c>
      <c r="AU460" s="262" t="s">
        <v>85</v>
      </c>
      <c r="AV460" s="13" t="s">
        <v>85</v>
      </c>
      <c r="AW460" s="13" t="s">
        <v>4</v>
      </c>
      <c r="AX460" s="13" t="s">
        <v>83</v>
      </c>
      <c r="AY460" s="262" t="s">
        <v>342</v>
      </c>
    </row>
    <row r="461" s="2" customFormat="1" ht="21.75" customHeight="1">
      <c r="A461" s="39"/>
      <c r="B461" s="40"/>
      <c r="C461" s="227" t="s">
        <v>834</v>
      </c>
      <c r="D461" s="227" t="s">
        <v>343</v>
      </c>
      <c r="E461" s="228" t="s">
        <v>809</v>
      </c>
      <c r="F461" s="229" t="s">
        <v>810</v>
      </c>
      <c r="G461" s="230" t="s">
        <v>473</v>
      </c>
      <c r="H461" s="231">
        <v>307</v>
      </c>
      <c r="I461" s="232"/>
      <c r="J461" s="233">
        <f>ROUND(I461*H461,2)</f>
        <v>0</v>
      </c>
      <c r="K461" s="229" t="s">
        <v>443</v>
      </c>
      <c r="L461" s="45"/>
      <c r="M461" s="234" t="s">
        <v>1</v>
      </c>
      <c r="N461" s="235" t="s">
        <v>41</v>
      </c>
      <c r="O461" s="92"/>
      <c r="P461" s="236">
        <f>O461*H461</f>
        <v>0</v>
      </c>
      <c r="Q461" s="236">
        <v>0</v>
      </c>
      <c r="R461" s="236">
        <f>Q461*H461</f>
        <v>0</v>
      </c>
      <c r="S461" s="236">
        <v>0</v>
      </c>
      <c r="T461" s="237">
        <f>S461*H461</f>
        <v>0</v>
      </c>
      <c r="U461" s="39"/>
      <c r="V461" s="39"/>
      <c r="W461" s="39"/>
      <c r="X461" s="39"/>
      <c r="Y461" s="39"/>
      <c r="Z461" s="39"/>
      <c r="AA461" s="39"/>
      <c r="AB461" s="39"/>
      <c r="AC461" s="39"/>
      <c r="AD461" s="39"/>
      <c r="AE461" s="39"/>
      <c r="AR461" s="238" t="s">
        <v>360</v>
      </c>
      <c r="AT461" s="238" t="s">
        <v>343</v>
      </c>
      <c r="AU461" s="238" t="s">
        <v>85</v>
      </c>
      <c r="AY461" s="18" t="s">
        <v>342</v>
      </c>
      <c r="BE461" s="239">
        <f>IF(N461="základní",J461,0)</f>
        <v>0</v>
      </c>
      <c r="BF461" s="239">
        <f>IF(N461="snížená",J461,0)</f>
        <v>0</v>
      </c>
      <c r="BG461" s="239">
        <f>IF(N461="zákl. přenesená",J461,0)</f>
        <v>0</v>
      </c>
      <c r="BH461" s="239">
        <f>IF(N461="sníž. přenesená",J461,0)</f>
        <v>0</v>
      </c>
      <c r="BI461" s="239">
        <f>IF(N461="nulová",J461,0)</f>
        <v>0</v>
      </c>
      <c r="BJ461" s="18" t="s">
        <v>83</v>
      </c>
      <c r="BK461" s="239">
        <f>ROUND(I461*H461,2)</f>
        <v>0</v>
      </c>
      <c r="BL461" s="18" t="s">
        <v>360</v>
      </c>
      <c r="BM461" s="238" t="s">
        <v>1213</v>
      </c>
    </row>
    <row r="462" s="2" customFormat="1">
      <c r="A462" s="39"/>
      <c r="B462" s="40"/>
      <c r="C462" s="41"/>
      <c r="D462" s="240" t="s">
        <v>349</v>
      </c>
      <c r="E462" s="41"/>
      <c r="F462" s="241" t="s">
        <v>812</v>
      </c>
      <c r="G462" s="41"/>
      <c r="H462" s="41"/>
      <c r="I462" s="242"/>
      <c r="J462" s="41"/>
      <c r="K462" s="41"/>
      <c r="L462" s="45"/>
      <c r="M462" s="243"/>
      <c r="N462" s="244"/>
      <c r="O462" s="92"/>
      <c r="P462" s="92"/>
      <c r="Q462" s="92"/>
      <c r="R462" s="92"/>
      <c r="S462" s="92"/>
      <c r="T462" s="93"/>
      <c r="U462" s="39"/>
      <c r="V462" s="39"/>
      <c r="W462" s="39"/>
      <c r="X462" s="39"/>
      <c r="Y462" s="39"/>
      <c r="Z462" s="39"/>
      <c r="AA462" s="39"/>
      <c r="AB462" s="39"/>
      <c r="AC462" s="39"/>
      <c r="AD462" s="39"/>
      <c r="AE462" s="39"/>
      <c r="AT462" s="18" t="s">
        <v>349</v>
      </c>
      <c r="AU462" s="18" t="s">
        <v>85</v>
      </c>
    </row>
    <row r="463" s="13" customFormat="1">
      <c r="A463" s="13"/>
      <c r="B463" s="252"/>
      <c r="C463" s="253"/>
      <c r="D463" s="240" t="s">
        <v>446</v>
      </c>
      <c r="E463" s="254" t="s">
        <v>1</v>
      </c>
      <c r="F463" s="255" t="s">
        <v>1214</v>
      </c>
      <c r="G463" s="253"/>
      <c r="H463" s="256">
        <v>307</v>
      </c>
      <c r="I463" s="257"/>
      <c r="J463" s="253"/>
      <c r="K463" s="253"/>
      <c r="L463" s="258"/>
      <c r="M463" s="259"/>
      <c r="N463" s="260"/>
      <c r="O463" s="260"/>
      <c r="P463" s="260"/>
      <c r="Q463" s="260"/>
      <c r="R463" s="260"/>
      <c r="S463" s="260"/>
      <c r="T463" s="261"/>
      <c r="U463" s="13"/>
      <c r="V463" s="13"/>
      <c r="W463" s="13"/>
      <c r="X463" s="13"/>
      <c r="Y463" s="13"/>
      <c r="Z463" s="13"/>
      <c r="AA463" s="13"/>
      <c r="AB463" s="13"/>
      <c r="AC463" s="13"/>
      <c r="AD463" s="13"/>
      <c r="AE463" s="13"/>
      <c r="AT463" s="262" t="s">
        <v>446</v>
      </c>
      <c r="AU463" s="262" t="s">
        <v>85</v>
      </c>
      <c r="AV463" s="13" t="s">
        <v>85</v>
      </c>
      <c r="AW463" s="13" t="s">
        <v>32</v>
      </c>
      <c r="AX463" s="13" t="s">
        <v>83</v>
      </c>
      <c r="AY463" s="262" t="s">
        <v>342</v>
      </c>
    </row>
    <row r="464" s="2" customFormat="1" ht="16.5" customHeight="1">
      <c r="A464" s="39"/>
      <c r="B464" s="40"/>
      <c r="C464" s="227" t="s">
        <v>840</v>
      </c>
      <c r="D464" s="227" t="s">
        <v>343</v>
      </c>
      <c r="E464" s="228" t="s">
        <v>1215</v>
      </c>
      <c r="F464" s="229" t="s">
        <v>1216</v>
      </c>
      <c r="G464" s="230" t="s">
        <v>473</v>
      </c>
      <c r="H464" s="231">
        <v>4</v>
      </c>
      <c r="I464" s="232"/>
      <c r="J464" s="233">
        <f>ROUND(I464*H464,2)</f>
        <v>0</v>
      </c>
      <c r="K464" s="229" t="s">
        <v>443</v>
      </c>
      <c r="L464" s="45"/>
      <c r="M464" s="234" t="s">
        <v>1</v>
      </c>
      <c r="N464" s="235" t="s">
        <v>41</v>
      </c>
      <c r="O464" s="92"/>
      <c r="P464" s="236">
        <f>O464*H464</f>
        <v>0</v>
      </c>
      <c r="Q464" s="236">
        <v>0.098000000000000004</v>
      </c>
      <c r="R464" s="236">
        <f>Q464*H464</f>
        <v>0.39200000000000002</v>
      </c>
      <c r="S464" s="236">
        <v>0</v>
      </c>
      <c r="T464" s="237">
        <f>S464*H464</f>
        <v>0</v>
      </c>
      <c r="U464" s="39"/>
      <c r="V464" s="39"/>
      <c r="W464" s="39"/>
      <c r="X464" s="39"/>
      <c r="Y464" s="39"/>
      <c r="Z464" s="39"/>
      <c r="AA464" s="39"/>
      <c r="AB464" s="39"/>
      <c r="AC464" s="39"/>
      <c r="AD464" s="39"/>
      <c r="AE464" s="39"/>
      <c r="AR464" s="238" t="s">
        <v>360</v>
      </c>
      <c r="AT464" s="238" t="s">
        <v>343</v>
      </c>
      <c r="AU464" s="238" t="s">
        <v>85</v>
      </c>
      <c r="AY464" s="18" t="s">
        <v>342</v>
      </c>
      <c r="BE464" s="239">
        <f>IF(N464="základní",J464,0)</f>
        <v>0</v>
      </c>
      <c r="BF464" s="239">
        <f>IF(N464="snížená",J464,0)</f>
        <v>0</v>
      </c>
      <c r="BG464" s="239">
        <f>IF(N464="zákl. přenesená",J464,0)</f>
        <v>0</v>
      </c>
      <c r="BH464" s="239">
        <f>IF(N464="sníž. přenesená",J464,0)</f>
        <v>0</v>
      </c>
      <c r="BI464" s="239">
        <f>IF(N464="nulová",J464,0)</f>
        <v>0</v>
      </c>
      <c r="BJ464" s="18" t="s">
        <v>83</v>
      </c>
      <c r="BK464" s="239">
        <f>ROUND(I464*H464,2)</f>
        <v>0</v>
      </c>
      <c r="BL464" s="18" t="s">
        <v>360</v>
      </c>
      <c r="BM464" s="238" t="s">
        <v>1217</v>
      </c>
    </row>
    <row r="465" s="2" customFormat="1">
      <c r="A465" s="39"/>
      <c r="B465" s="40"/>
      <c r="C465" s="41"/>
      <c r="D465" s="240" t="s">
        <v>349</v>
      </c>
      <c r="E465" s="41"/>
      <c r="F465" s="241" t="s">
        <v>1218</v>
      </c>
      <c r="G465" s="41"/>
      <c r="H465" s="41"/>
      <c r="I465" s="242"/>
      <c r="J465" s="41"/>
      <c r="K465" s="41"/>
      <c r="L465" s="45"/>
      <c r="M465" s="243"/>
      <c r="N465" s="244"/>
      <c r="O465" s="92"/>
      <c r="P465" s="92"/>
      <c r="Q465" s="92"/>
      <c r="R465" s="92"/>
      <c r="S465" s="92"/>
      <c r="T465" s="93"/>
      <c r="U465" s="39"/>
      <c r="V465" s="39"/>
      <c r="W465" s="39"/>
      <c r="X465" s="39"/>
      <c r="Y465" s="39"/>
      <c r="Z465" s="39"/>
      <c r="AA465" s="39"/>
      <c r="AB465" s="39"/>
      <c r="AC465" s="39"/>
      <c r="AD465" s="39"/>
      <c r="AE465" s="39"/>
      <c r="AT465" s="18" t="s">
        <v>349</v>
      </c>
      <c r="AU465" s="18" t="s">
        <v>85</v>
      </c>
    </row>
    <row r="466" s="13" customFormat="1">
      <c r="A466" s="13"/>
      <c r="B466" s="252"/>
      <c r="C466" s="253"/>
      <c r="D466" s="240" t="s">
        <v>446</v>
      </c>
      <c r="E466" s="254" t="s">
        <v>1</v>
      </c>
      <c r="F466" s="255" t="s">
        <v>1219</v>
      </c>
      <c r="G466" s="253"/>
      <c r="H466" s="256">
        <v>4</v>
      </c>
      <c r="I466" s="257"/>
      <c r="J466" s="253"/>
      <c r="K466" s="253"/>
      <c r="L466" s="258"/>
      <c r="M466" s="259"/>
      <c r="N466" s="260"/>
      <c r="O466" s="260"/>
      <c r="P466" s="260"/>
      <c r="Q466" s="260"/>
      <c r="R466" s="260"/>
      <c r="S466" s="260"/>
      <c r="T466" s="261"/>
      <c r="U466" s="13"/>
      <c r="V466" s="13"/>
      <c r="W466" s="13"/>
      <c r="X466" s="13"/>
      <c r="Y466" s="13"/>
      <c r="Z466" s="13"/>
      <c r="AA466" s="13"/>
      <c r="AB466" s="13"/>
      <c r="AC466" s="13"/>
      <c r="AD466" s="13"/>
      <c r="AE466" s="13"/>
      <c r="AT466" s="262" t="s">
        <v>446</v>
      </c>
      <c r="AU466" s="262" t="s">
        <v>85</v>
      </c>
      <c r="AV466" s="13" t="s">
        <v>85</v>
      </c>
      <c r="AW466" s="13" t="s">
        <v>32</v>
      </c>
      <c r="AX466" s="13" t="s">
        <v>83</v>
      </c>
      <c r="AY466" s="262" t="s">
        <v>342</v>
      </c>
    </row>
    <row r="467" s="2" customFormat="1" ht="16.5" customHeight="1">
      <c r="A467" s="39"/>
      <c r="B467" s="40"/>
      <c r="C467" s="295" t="s">
        <v>847</v>
      </c>
      <c r="D467" s="295" t="s">
        <v>621</v>
      </c>
      <c r="E467" s="296" t="s">
        <v>1220</v>
      </c>
      <c r="F467" s="297" t="s">
        <v>1221</v>
      </c>
      <c r="G467" s="298" t="s">
        <v>473</v>
      </c>
      <c r="H467" s="299">
        <v>4.1200000000000001</v>
      </c>
      <c r="I467" s="300"/>
      <c r="J467" s="301">
        <f>ROUND(I467*H467,2)</f>
        <v>0</v>
      </c>
      <c r="K467" s="297" t="s">
        <v>443</v>
      </c>
      <c r="L467" s="302"/>
      <c r="M467" s="303" t="s">
        <v>1</v>
      </c>
      <c r="N467" s="304" t="s">
        <v>41</v>
      </c>
      <c r="O467" s="92"/>
      <c r="P467" s="236">
        <f>O467*H467</f>
        <v>0</v>
      </c>
      <c r="Q467" s="236">
        <v>0.108</v>
      </c>
      <c r="R467" s="236">
        <f>Q467*H467</f>
        <v>0.44496000000000002</v>
      </c>
      <c r="S467" s="236">
        <v>0</v>
      </c>
      <c r="T467" s="237">
        <f>S467*H467</f>
        <v>0</v>
      </c>
      <c r="U467" s="39"/>
      <c r="V467" s="39"/>
      <c r="W467" s="39"/>
      <c r="X467" s="39"/>
      <c r="Y467" s="39"/>
      <c r="Z467" s="39"/>
      <c r="AA467" s="39"/>
      <c r="AB467" s="39"/>
      <c r="AC467" s="39"/>
      <c r="AD467" s="39"/>
      <c r="AE467" s="39"/>
      <c r="AR467" s="238" t="s">
        <v>376</v>
      </c>
      <c r="AT467" s="238" t="s">
        <v>621</v>
      </c>
      <c r="AU467" s="238" t="s">
        <v>85</v>
      </c>
      <c r="AY467" s="18" t="s">
        <v>342</v>
      </c>
      <c r="BE467" s="239">
        <f>IF(N467="základní",J467,0)</f>
        <v>0</v>
      </c>
      <c r="BF467" s="239">
        <f>IF(N467="snížená",J467,0)</f>
        <v>0</v>
      </c>
      <c r="BG467" s="239">
        <f>IF(N467="zákl. přenesená",J467,0)</f>
        <v>0</v>
      </c>
      <c r="BH467" s="239">
        <f>IF(N467="sníž. přenesená",J467,0)</f>
        <v>0</v>
      </c>
      <c r="BI467" s="239">
        <f>IF(N467="nulová",J467,0)</f>
        <v>0</v>
      </c>
      <c r="BJ467" s="18" t="s">
        <v>83</v>
      </c>
      <c r="BK467" s="239">
        <f>ROUND(I467*H467,2)</f>
        <v>0</v>
      </c>
      <c r="BL467" s="18" t="s">
        <v>360</v>
      </c>
      <c r="BM467" s="238" t="s">
        <v>1222</v>
      </c>
    </row>
    <row r="468" s="2" customFormat="1">
      <c r="A468" s="39"/>
      <c r="B468" s="40"/>
      <c r="C468" s="41"/>
      <c r="D468" s="240" t="s">
        <v>349</v>
      </c>
      <c r="E468" s="41"/>
      <c r="F468" s="241" t="s">
        <v>1221</v>
      </c>
      <c r="G468" s="41"/>
      <c r="H468" s="41"/>
      <c r="I468" s="242"/>
      <c r="J468" s="41"/>
      <c r="K468" s="41"/>
      <c r="L468" s="45"/>
      <c r="M468" s="243"/>
      <c r="N468" s="244"/>
      <c r="O468" s="92"/>
      <c r="P468" s="92"/>
      <c r="Q468" s="92"/>
      <c r="R468" s="92"/>
      <c r="S468" s="92"/>
      <c r="T468" s="93"/>
      <c r="U468" s="39"/>
      <c r="V468" s="39"/>
      <c r="W468" s="39"/>
      <c r="X468" s="39"/>
      <c r="Y468" s="39"/>
      <c r="Z468" s="39"/>
      <c r="AA468" s="39"/>
      <c r="AB468" s="39"/>
      <c r="AC468" s="39"/>
      <c r="AD468" s="39"/>
      <c r="AE468" s="39"/>
      <c r="AT468" s="18" t="s">
        <v>349</v>
      </c>
      <c r="AU468" s="18" t="s">
        <v>85</v>
      </c>
    </row>
    <row r="469" s="13" customFormat="1">
      <c r="A469" s="13"/>
      <c r="B469" s="252"/>
      <c r="C469" s="253"/>
      <c r="D469" s="240" t="s">
        <v>446</v>
      </c>
      <c r="E469" s="253"/>
      <c r="F469" s="255" t="s">
        <v>1223</v>
      </c>
      <c r="G469" s="253"/>
      <c r="H469" s="256">
        <v>4.1200000000000001</v>
      </c>
      <c r="I469" s="257"/>
      <c r="J469" s="253"/>
      <c r="K469" s="253"/>
      <c r="L469" s="258"/>
      <c r="M469" s="259"/>
      <c r="N469" s="260"/>
      <c r="O469" s="260"/>
      <c r="P469" s="260"/>
      <c r="Q469" s="260"/>
      <c r="R469" s="260"/>
      <c r="S469" s="260"/>
      <c r="T469" s="261"/>
      <c r="U469" s="13"/>
      <c r="V469" s="13"/>
      <c r="W469" s="13"/>
      <c r="X469" s="13"/>
      <c r="Y469" s="13"/>
      <c r="Z469" s="13"/>
      <c r="AA469" s="13"/>
      <c r="AB469" s="13"/>
      <c r="AC469" s="13"/>
      <c r="AD469" s="13"/>
      <c r="AE469" s="13"/>
      <c r="AT469" s="262" t="s">
        <v>446</v>
      </c>
      <c r="AU469" s="262" t="s">
        <v>85</v>
      </c>
      <c r="AV469" s="13" t="s">
        <v>85</v>
      </c>
      <c r="AW469" s="13" t="s">
        <v>4</v>
      </c>
      <c r="AX469" s="13" t="s">
        <v>83</v>
      </c>
      <c r="AY469" s="262" t="s">
        <v>342</v>
      </c>
    </row>
    <row r="470" s="12" customFormat="1" ht="22.8" customHeight="1">
      <c r="A470" s="12"/>
      <c r="B470" s="213"/>
      <c r="C470" s="214"/>
      <c r="D470" s="215" t="s">
        <v>75</v>
      </c>
      <c r="E470" s="246" t="s">
        <v>376</v>
      </c>
      <c r="F470" s="246" t="s">
        <v>814</v>
      </c>
      <c r="G470" s="214"/>
      <c r="H470" s="214"/>
      <c r="I470" s="217"/>
      <c r="J470" s="247">
        <f>BK470</f>
        <v>0</v>
      </c>
      <c r="K470" s="214"/>
      <c r="L470" s="219"/>
      <c r="M470" s="220"/>
      <c r="N470" s="221"/>
      <c r="O470" s="221"/>
      <c r="P470" s="222">
        <f>SUM(P471:P483)</f>
        <v>0</v>
      </c>
      <c r="Q470" s="221"/>
      <c r="R470" s="222">
        <f>SUM(R471:R483)</f>
        <v>0</v>
      </c>
      <c r="S470" s="221"/>
      <c r="T470" s="223">
        <f>SUM(T471:T483)</f>
        <v>0.40000000000000002</v>
      </c>
      <c r="U470" s="12"/>
      <c r="V470" s="12"/>
      <c r="W470" s="12"/>
      <c r="X470" s="12"/>
      <c r="Y470" s="12"/>
      <c r="Z470" s="12"/>
      <c r="AA470" s="12"/>
      <c r="AB470" s="12"/>
      <c r="AC470" s="12"/>
      <c r="AD470" s="12"/>
      <c r="AE470" s="12"/>
      <c r="AR470" s="224" t="s">
        <v>83</v>
      </c>
      <c r="AT470" s="225" t="s">
        <v>75</v>
      </c>
      <c r="AU470" s="225" t="s">
        <v>83</v>
      </c>
      <c r="AY470" s="224" t="s">
        <v>342</v>
      </c>
      <c r="BK470" s="226">
        <f>SUM(BK471:BK483)</f>
        <v>0</v>
      </c>
    </row>
    <row r="471" s="2" customFormat="1" ht="16.5" customHeight="1">
      <c r="A471" s="39"/>
      <c r="B471" s="40"/>
      <c r="C471" s="227" t="s">
        <v>854</v>
      </c>
      <c r="D471" s="227" t="s">
        <v>343</v>
      </c>
      <c r="E471" s="228" t="s">
        <v>816</v>
      </c>
      <c r="F471" s="229" t="s">
        <v>817</v>
      </c>
      <c r="G471" s="230" t="s">
        <v>543</v>
      </c>
      <c r="H471" s="231">
        <v>100</v>
      </c>
      <c r="I471" s="232"/>
      <c r="J471" s="233">
        <f>ROUND(I471*H471,2)</f>
        <v>0</v>
      </c>
      <c r="K471" s="229" t="s">
        <v>443</v>
      </c>
      <c r="L471" s="45"/>
      <c r="M471" s="234" t="s">
        <v>1</v>
      </c>
      <c r="N471" s="235" t="s">
        <v>41</v>
      </c>
      <c r="O471" s="92"/>
      <c r="P471" s="236">
        <f>O471*H471</f>
        <v>0</v>
      </c>
      <c r="Q471" s="236">
        <v>0</v>
      </c>
      <c r="R471" s="236">
        <f>Q471*H471</f>
        <v>0</v>
      </c>
      <c r="S471" s="236">
        <v>0.0040000000000000001</v>
      </c>
      <c r="T471" s="237">
        <f>S471*H471</f>
        <v>0.40000000000000002</v>
      </c>
      <c r="U471" s="39"/>
      <c r="V471" s="39"/>
      <c r="W471" s="39"/>
      <c r="X471" s="39"/>
      <c r="Y471" s="39"/>
      <c r="Z471" s="39"/>
      <c r="AA471" s="39"/>
      <c r="AB471" s="39"/>
      <c r="AC471" s="39"/>
      <c r="AD471" s="39"/>
      <c r="AE471" s="39"/>
      <c r="AR471" s="238" t="s">
        <v>360</v>
      </c>
      <c r="AT471" s="238" t="s">
        <v>343</v>
      </c>
      <c r="AU471" s="238" t="s">
        <v>85</v>
      </c>
      <c r="AY471" s="18" t="s">
        <v>342</v>
      </c>
      <c r="BE471" s="239">
        <f>IF(N471="základní",J471,0)</f>
        <v>0</v>
      </c>
      <c r="BF471" s="239">
        <f>IF(N471="snížená",J471,0)</f>
        <v>0</v>
      </c>
      <c r="BG471" s="239">
        <f>IF(N471="zákl. přenesená",J471,0)</f>
        <v>0</v>
      </c>
      <c r="BH471" s="239">
        <f>IF(N471="sníž. přenesená",J471,0)</f>
        <v>0</v>
      </c>
      <c r="BI471" s="239">
        <f>IF(N471="nulová",J471,0)</f>
        <v>0</v>
      </c>
      <c r="BJ471" s="18" t="s">
        <v>83</v>
      </c>
      <c r="BK471" s="239">
        <f>ROUND(I471*H471,2)</f>
        <v>0</v>
      </c>
      <c r="BL471" s="18" t="s">
        <v>360</v>
      </c>
      <c r="BM471" s="238" t="s">
        <v>1224</v>
      </c>
    </row>
    <row r="472" s="2" customFormat="1">
      <c r="A472" s="39"/>
      <c r="B472" s="40"/>
      <c r="C472" s="41"/>
      <c r="D472" s="240" t="s">
        <v>349</v>
      </c>
      <c r="E472" s="41"/>
      <c r="F472" s="241" t="s">
        <v>819</v>
      </c>
      <c r="G472" s="41"/>
      <c r="H472" s="41"/>
      <c r="I472" s="242"/>
      <c r="J472" s="41"/>
      <c r="K472" s="41"/>
      <c r="L472" s="45"/>
      <c r="M472" s="243"/>
      <c r="N472" s="244"/>
      <c r="O472" s="92"/>
      <c r="P472" s="92"/>
      <c r="Q472" s="92"/>
      <c r="R472" s="92"/>
      <c r="S472" s="92"/>
      <c r="T472" s="93"/>
      <c r="U472" s="39"/>
      <c r="V472" s="39"/>
      <c r="W472" s="39"/>
      <c r="X472" s="39"/>
      <c r="Y472" s="39"/>
      <c r="Z472" s="39"/>
      <c r="AA472" s="39"/>
      <c r="AB472" s="39"/>
      <c r="AC472" s="39"/>
      <c r="AD472" s="39"/>
      <c r="AE472" s="39"/>
      <c r="AT472" s="18" t="s">
        <v>349</v>
      </c>
      <c r="AU472" s="18" t="s">
        <v>85</v>
      </c>
    </row>
    <row r="473" s="13" customFormat="1">
      <c r="A473" s="13"/>
      <c r="B473" s="252"/>
      <c r="C473" s="253"/>
      <c r="D473" s="240" t="s">
        <v>446</v>
      </c>
      <c r="E473" s="254" t="s">
        <v>1</v>
      </c>
      <c r="F473" s="255" t="s">
        <v>1225</v>
      </c>
      <c r="G473" s="253"/>
      <c r="H473" s="256">
        <v>100</v>
      </c>
      <c r="I473" s="257"/>
      <c r="J473" s="253"/>
      <c r="K473" s="253"/>
      <c r="L473" s="258"/>
      <c r="M473" s="259"/>
      <c r="N473" s="260"/>
      <c r="O473" s="260"/>
      <c r="P473" s="260"/>
      <c r="Q473" s="260"/>
      <c r="R473" s="260"/>
      <c r="S473" s="260"/>
      <c r="T473" s="261"/>
      <c r="U473" s="13"/>
      <c r="V473" s="13"/>
      <c r="W473" s="13"/>
      <c r="X473" s="13"/>
      <c r="Y473" s="13"/>
      <c r="Z473" s="13"/>
      <c r="AA473" s="13"/>
      <c r="AB473" s="13"/>
      <c r="AC473" s="13"/>
      <c r="AD473" s="13"/>
      <c r="AE473" s="13"/>
      <c r="AT473" s="262" t="s">
        <v>446</v>
      </c>
      <c r="AU473" s="262" t="s">
        <v>85</v>
      </c>
      <c r="AV473" s="13" t="s">
        <v>85</v>
      </c>
      <c r="AW473" s="13" t="s">
        <v>32</v>
      </c>
      <c r="AX473" s="13" t="s">
        <v>83</v>
      </c>
      <c r="AY473" s="262" t="s">
        <v>342</v>
      </c>
    </row>
    <row r="474" s="2" customFormat="1" ht="16.5" customHeight="1">
      <c r="A474" s="39"/>
      <c r="B474" s="40"/>
      <c r="C474" s="227" t="s">
        <v>859</v>
      </c>
      <c r="D474" s="227" t="s">
        <v>343</v>
      </c>
      <c r="E474" s="228" t="s">
        <v>822</v>
      </c>
      <c r="F474" s="229" t="s">
        <v>823</v>
      </c>
      <c r="G474" s="230" t="s">
        <v>824</v>
      </c>
      <c r="H474" s="231">
        <v>14</v>
      </c>
      <c r="I474" s="232"/>
      <c r="J474" s="233">
        <f>ROUND(I474*H474,2)</f>
        <v>0</v>
      </c>
      <c r="K474" s="229" t="s">
        <v>1</v>
      </c>
      <c r="L474" s="45"/>
      <c r="M474" s="234" t="s">
        <v>1</v>
      </c>
      <c r="N474" s="235" t="s">
        <v>41</v>
      </c>
      <c r="O474" s="92"/>
      <c r="P474" s="236">
        <f>O474*H474</f>
        <v>0</v>
      </c>
      <c r="Q474" s="236">
        <v>0</v>
      </c>
      <c r="R474" s="236">
        <f>Q474*H474</f>
        <v>0</v>
      </c>
      <c r="S474" s="236">
        <v>0</v>
      </c>
      <c r="T474" s="237">
        <f>S474*H474</f>
        <v>0</v>
      </c>
      <c r="U474" s="39"/>
      <c r="V474" s="39"/>
      <c r="W474" s="39"/>
      <c r="X474" s="39"/>
      <c r="Y474" s="39"/>
      <c r="Z474" s="39"/>
      <c r="AA474" s="39"/>
      <c r="AB474" s="39"/>
      <c r="AC474" s="39"/>
      <c r="AD474" s="39"/>
      <c r="AE474" s="39"/>
      <c r="AR474" s="238" t="s">
        <v>360</v>
      </c>
      <c r="AT474" s="238" t="s">
        <v>343</v>
      </c>
      <c r="AU474" s="238" t="s">
        <v>85</v>
      </c>
      <c r="AY474" s="18" t="s">
        <v>342</v>
      </c>
      <c r="BE474" s="239">
        <f>IF(N474="základní",J474,0)</f>
        <v>0</v>
      </c>
      <c r="BF474" s="239">
        <f>IF(N474="snížená",J474,0)</f>
        <v>0</v>
      </c>
      <c r="BG474" s="239">
        <f>IF(N474="zákl. přenesená",J474,0)</f>
        <v>0</v>
      </c>
      <c r="BH474" s="239">
        <f>IF(N474="sníž. přenesená",J474,0)</f>
        <v>0</v>
      </c>
      <c r="BI474" s="239">
        <f>IF(N474="nulová",J474,0)</f>
        <v>0</v>
      </c>
      <c r="BJ474" s="18" t="s">
        <v>83</v>
      </c>
      <c r="BK474" s="239">
        <f>ROUND(I474*H474,2)</f>
        <v>0</v>
      </c>
      <c r="BL474" s="18" t="s">
        <v>360</v>
      </c>
      <c r="BM474" s="238" t="s">
        <v>1226</v>
      </c>
    </row>
    <row r="475" s="2" customFormat="1">
      <c r="A475" s="39"/>
      <c r="B475" s="40"/>
      <c r="C475" s="41"/>
      <c r="D475" s="240" t="s">
        <v>349</v>
      </c>
      <c r="E475" s="41"/>
      <c r="F475" s="241" t="s">
        <v>823</v>
      </c>
      <c r="G475" s="41"/>
      <c r="H475" s="41"/>
      <c r="I475" s="242"/>
      <c r="J475" s="41"/>
      <c r="K475" s="41"/>
      <c r="L475" s="45"/>
      <c r="M475" s="243"/>
      <c r="N475" s="244"/>
      <c r="O475" s="92"/>
      <c r="P475" s="92"/>
      <c r="Q475" s="92"/>
      <c r="R475" s="92"/>
      <c r="S475" s="92"/>
      <c r="T475" s="93"/>
      <c r="U475" s="39"/>
      <c r="V475" s="39"/>
      <c r="W475" s="39"/>
      <c r="X475" s="39"/>
      <c r="Y475" s="39"/>
      <c r="Z475" s="39"/>
      <c r="AA475" s="39"/>
      <c r="AB475" s="39"/>
      <c r="AC475" s="39"/>
      <c r="AD475" s="39"/>
      <c r="AE475" s="39"/>
      <c r="AT475" s="18" t="s">
        <v>349</v>
      </c>
      <c r="AU475" s="18" t="s">
        <v>85</v>
      </c>
    </row>
    <row r="476" s="2" customFormat="1">
      <c r="A476" s="39"/>
      <c r="B476" s="40"/>
      <c r="C476" s="41"/>
      <c r="D476" s="240" t="s">
        <v>350</v>
      </c>
      <c r="E476" s="41"/>
      <c r="F476" s="245" t="s">
        <v>826</v>
      </c>
      <c r="G476" s="41"/>
      <c r="H476" s="41"/>
      <c r="I476" s="242"/>
      <c r="J476" s="41"/>
      <c r="K476" s="41"/>
      <c r="L476" s="45"/>
      <c r="M476" s="243"/>
      <c r="N476" s="244"/>
      <c r="O476" s="92"/>
      <c r="P476" s="92"/>
      <c r="Q476" s="92"/>
      <c r="R476" s="92"/>
      <c r="S476" s="92"/>
      <c r="T476" s="93"/>
      <c r="U476" s="39"/>
      <c r="V476" s="39"/>
      <c r="W476" s="39"/>
      <c r="X476" s="39"/>
      <c r="Y476" s="39"/>
      <c r="Z476" s="39"/>
      <c r="AA476" s="39"/>
      <c r="AB476" s="39"/>
      <c r="AC476" s="39"/>
      <c r="AD476" s="39"/>
      <c r="AE476" s="39"/>
      <c r="AT476" s="18" t="s">
        <v>350</v>
      </c>
      <c r="AU476" s="18" t="s">
        <v>85</v>
      </c>
    </row>
    <row r="477" s="13" customFormat="1">
      <c r="A477" s="13"/>
      <c r="B477" s="252"/>
      <c r="C477" s="253"/>
      <c r="D477" s="240" t="s">
        <v>446</v>
      </c>
      <c r="E477" s="254" t="s">
        <v>1</v>
      </c>
      <c r="F477" s="255" t="s">
        <v>1227</v>
      </c>
      <c r="G477" s="253"/>
      <c r="H477" s="256">
        <v>14</v>
      </c>
      <c r="I477" s="257"/>
      <c r="J477" s="253"/>
      <c r="K477" s="253"/>
      <c r="L477" s="258"/>
      <c r="M477" s="259"/>
      <c r="N477" s="260"/>
      <c r="O477" s="260"/>
      <c r="P477" s="260"/>
      <c r="Q477" s="260"/>
      <c r="R477" s="260"/>
      <c r="S477" s="260"/>
      <c r="T477" s="261"/>
      <c r="U477" s="13"/>
      <c r="V477" s="13"/>
      <c r="W477" s="13"/>
      <c r="X477" s="13"/>
      <c r="Y477" s="13"/>
      <c r="Z477" s="13"/>
      <c r="AA477" s="13"/>
      <c r="AB477" s="13"/>
      <c r="AC477" s="13"/>
      <c r="AD477" s="13"/>
      <c r="AE477" s="13"/>
      <c r="AT477" s="262" t="s">
        <v>446</v>
      </c>
      <c r="AU477" s="262" t="s">
        <v>85</v>
      </c>
      <c r="AV477" s="13" t="s">
        <v>85</v>
      </c>
      <c r="AW477" s="13" t="s">
        <v>32</v>
      </c>
      <c r="AX477" s="13" t="s">
        <v>83</v>
      </c>
      <c r="AY477" s="262" t="s">
        <v>342</v>
      </c>
    </row>
    <row r="478" s="2" customFormat="1" ht="16.5" customHeight="1">
      <c r="A478" s="39"/>
      <c r="B478" s="40"/>
      <c r="C478" s="227" t="s">
        <v>864</v>
      </c>
      <c r="D478" s="227" t="s">
        <v>343</v>
      </c>
      <c r="E478" s="228" t="s">
        <v>829</v>
      </c>
      <c r="F478" s="229" t="s">
        <v>830</v>
      </c>
      <c r="G478" s="230" t="s">
        <v>824</v>
      </c>
      <c r="H478" s="231">
        <v>10</v>
      </c>
      <c r="I478" s="232"/>
      <c r="J478" s="233">
        <f>ROUND(I478*H478,2)</f>
        <v>0</v>
      </c>
      <c r="K478" s="229" t="s">
        <v>1</v>
      </c>
      <c r="L478" s="45"/>
      <c r="M478" s="234" t="s">
        <v>1</v>
      </c>
      <c r="N478" s="235" t="s">
        <v>41</v>
      </c>
      <c r="O478" s="92"/>
      <c r="P478" s="236">
        <f>O478*H478</f>
        <v>0</v>
      </c>
      <c r="Q478" s="236">
        <v>0</v>
      </c>
      <c r="R478" s="236">
        <f>Q478*H478</f>
        <v>0</v>
      </c>
      <c r="S478" s="236">
        <v>0</v>
      </c>
      <c r="T478" s="237">
        <f>S478*H478</f>
        <v>0</v>
      </c>
      <c r="U478" s="39"/>
      <c r="V478" s="39"/>
      <c r="W478" s="39"/>
      <c r="X478" s="39"/>
      <c r="Y478" s="39"/>
      <c r="Z478" s="39"/>
      <c r="AA478" s="39"/>
      <c r="AB478" s="39"/>
      <c r="AC478" s="39"/>
      <c r="AD478" s="39"/>
      <c r="AE478" s="39"/>
      <c r="AR478" s="238" t="s">
        <v>360</v>
      </c>
      <c r="AT478" s="238" t="s">
        <v>343</v>
      </c>
      <c r="AU478" s="238" t="s">
        <v>85</v>
      </c>
      <c r="AY478" s="18" t="s">
        <v>342</v>
      </c>
      <c r="BE478" s="239">
        <f>IF(N478="základní",J478,0)</f>
        <v>0</v>
      </c>
      <c r="BF478" s="239">
        <f>IF(N478="snížená",J478,0)</f>
        <v>0</v>
      </c>
      <c r="BG478" s="239">
        <f>IF(N478="zákl. přenesená",J478,0)</f>
        <v>0</v>
      </c>
      <c r="BH478" s="239">
        <f>IF(N478="sníž. přenesená",J478,0)</f>
        <v>0</v>
      </c>
      <c r="BI478" s="239">
        <f>IF(N478="nulová",J478,0)</f>
        <v>0</v>
      </c>
      <c r="BJ478" s="18" t="s">
        <v>83</v>
      </c>
      <c r="BK478" s="239">
        <f>ROUND(I478*H478,2)</f>
        <v>0</v>
      </c>
      <c r="BL478" s="18" t="s">
        <v>360</v>
      </c>
      <c r="BM478" s="238" t="s">
        <v>1228</v>
      </c>
    </row>
    <row r="479" s="2" customFormat="1">
      <c r="A479" s="39"/>
      <c r="B479" s="40"/>
      <c r="C479" s="41"/>
      <c r="D479" s="240" t="s">
        <v>349</v>
      </c>
      <c r="E479" s="41"/>
      <c r="F479" s="241" t="s">
        <v>832</v>
      </c>
      <c r="G479" s="41"/>
      <c r="H479" s="41"/>
      <c r="I479" s="242"/>
      <c r="J479" s="41"/>
      <c r="K479" s="41"/>
      <c r="L479" s="45"/>
      <c r="M479" s="243"/>
      <c r="N479" s="244"/>
      <c r="O479" s="92"/>
      <c r="P479" s="92"/>
      <c r="Q479" s="92"/>
      <c r="R479" s="92"/>
      <c r="S479" s="92"/>
      <c r="T479" s="93"/>
      <c r="U479" s="39"/>
      <c r="V479" s="39"/>
      <c r="W479" s="39"/>
      <c r="X479" s="39"/>
      <c r="Y479" s="39"/>
      <c r="Z479" s="39"/>
      <c r="AA479" s="39"/>
      <c r="AB479" s="39"/>
      <c r="AC479" s="39"/>
      <c r="AD479" s="39"/>
      <c r="AE479" s="39"/>
      <c r="AT479" s="18" t="s">
        <v>349</v>
      </c>
      <c r="AU479" s="18" t="s">
        <v>85</v>
      </c>
    </row>
    <row r="480" s="13" customFormat="1">
      <c r="A480" s="13"/>
      <c r="B480" s="252"/>
      <c r="C480" s="253"/>
      <c r="D480" s="240" t="s">
        <v>446</v>
      </c>
      <c r="E480" s="254" t="s">
        <v>1</v>
      </c>
      <c r="F480" s="255" t="s">
        <v>1229</v>
      </c>
      <c r="G480" s="253"/>
      <c r="H480" s="256">
        <v>10</v>
      </c>
      <c r="I480" s="257"/>
      <c r="J480" s="253"/>
      <c r="K480" s="253"/>
      <c r="L480" s="258"/>
      <c r="M480" s="259"/>
      <c r="N480" s="260"/>
      <c r="O480" s="260"/>
      <c r="P480" s="260"/>
      <c r="Q480" s="260"/>
      <c r="R480" s="260"/>
      <c r="S480" s="260"/>
      <c r="T480" s="261"/>
      <c r="U480" s="13"/>
      <c r="V480" s="13"/>
      <c r="W480" s="13"/>
      <c r="X480" s="13"/>
      <c r="Y480" s="13"/>
      <c r="Z480" s="13"/>
      <c r="AA480" s="13"/>
      <c r="AB480" s="13"/>
      <c r="AC480" s="13"/>
      <c r="AD480" s="13"/>
      <c r="AE480" s="13"/>
      <c r="AT480" s="262" t="s">
        <v>446</v>
      </c>
      <c r="AU480" s="262" t="s">
        <v>85</v>
      </c>
      <c r="AV480" s="13" t="s">
        <v>85</v>
      </c>
      <c r="AW480" s="13" t="s">
        <v>32</v>
      </c>
      <c r="AX480" s="13" t="s">
        <v>83</v>
      </c>
      <c r="AY480" s="262" t="s">
        <v>342</v>
      </c>
    </row>
    <row r="481" s="2" customFormat="1" ht="21.75" customHeight="1">
      <c r="A481" s="39"/>
      <c r="B481" s="40"/>
      <c r="C481" s="227" t="s">
        <v>871</v>
      </c>
      <c r="D481" s="227" t="s">
        <v>343</v>
      </c>
      <c r="E481" s="228" t="s">
        <v>835</v>
      </c>
      <c r="F481" s="229" t="s">
        <v>836</v>
      </c>
      <c r="G481" s="230" t="s">
        <v>543</v>
      </c>
      <c r="H481" s="231">
        <v>51</v>
      </c>
      <c r="I481" s="232"/>
      <c r="J481" s="233">
        <f>ROUND(I481*H481,2)</f>
        <v>0</v>
      </c>
      <c r="K481" s="229" t="s">
        <v>1</v>
      </c>
      <c r="L481" s="45"/>
      <c r="M481" s="234" t="s">
        <v>1</v>
      </c>
      <c r="N481" s="235" t="s">
        <v>41</v>
      </c>
      <c r="O481" s="92"/>
      <c r="P481" s="236">
        <f>O481*H481</f>
        <v>0</v>
      </c>
      <c r="Q481" s="236">
        <v>0</v>
      </c>
      <c r="R481" s="236">
        <f>Q481*H481</f>
        <v>0</v>
      </c>
      <c r="S481" s="236">
        <v>0</v>
      </c>
      <c r="T481" s="237">
        <f>S481*H481</f>
        <v>0</v>
      </c>
      <c r="U481" s="39"/>
      <c r="V481" s="39"/>
      <c r="W481" s="39"/>
      <c r="X481" s="39"/>
      <c r="Y481" s="39"/>
      <c r="Z481" s="39"/>
      <c r="AA481" s="39"/>
      <c r="AB481" s="39"/>
      <c r="AC481" s="39"/>
      <c r="AD481" s="39"/>
      <c r="AE481" s="39"/>
      <c r="AR481" s="238" t="s">
        <v>360</v>
      </c>
      <c r="AT481" s="238" t="s">
        <v>343</v>
      </c>
      <c r="AU481" s="238" t="s">
        <v>85</v>
      </c>
      <c r="AY481" s="18" t="s">
        <v>342</v>
      </c>
      <c r="BE481" s="239">
        <f>IF(N481="základní",J481,0)</f>
        <v>0</v>
      </c>
      <c r="BF481" s="239">
        <f>IF(N481="snížená",J481,0)</f>
        <v>0</v>
      </c>
      <c r="BG481" s="239">
        <f>IF(N481="zákl. přenesená",J481,0)</f>
        <v>0</v>
      </c>
      <c r="BH481" s="239">
        <f>IF(N481="sníž. přenesená",J481,0)</f>
        <v>0</v>
      </c>
      <c r="BI481" s="239">
        <f>IF(N481="nulová",J481,0)</f>
        <v>0</v>
      </c>
      <c r="BJ481" s="18" t="s">
        <v>83</v>
      </c>
      <c r="BK481" s="239">
        <f>ROUND(I481*H481,2)</f>
        <v>0</v>
      </c>
      <c r="BL481" s="18" t="s">
        <v>360</v>
      </c>
      <c r="BM481" s="238" t="s">
        <v>1230</v>
      </c>
    </row>
    <row r="482" s="2" customFormat="1">
      <c r="A482" s="39"/>
      <c r="B482" s="40"/>
      <c r="C482" s="41"/>
      <c r="D482" s="240" t="s">
        <v>349</v>
      </c>
      <c r="E482" s="41"/>
      <c r="F482" s="241" t="s">
        <v>836</v>
      </c>
      <c r="G482" s="41"/>
      <c r="H482" s="41"/>
      <c r="I482" s="242"/>
      <c r="J482" s="41"/>
      <c r="K482" s="41"/>
      <c r="L482" s="45"/>
      <c r="M482" s="243"/>
      <c r="N482" s="244"/>
      <c r="O482" s="92"/>
      <c r="P482" s="92"/>
      <c r="Q482" s="92"/>
      <c r="R482" s="92"/>
      <c r="S482" s="92"/>
      <c r="T482" s="93"/>
      <c r="U482" s="39"/>
      <c r="V482" s="39"/>
      <c r="W482" s="39"/>
      <c r="X482" s="39"/>
      <c r="Y482" s="39"/>
      <c r="Z482" s="39"/>
      <c r="AA482" s="39"/>
      <c r="AB482" s="39"/>
      <c r="AC482" s="39"/>
      <c r="AD482" s="39"/>
      <c r="AE482" s="39"/>
      <c r="AT482" s="18" t="s">
        <v>349</v>
      </c>
      <c r="AU482" s="18" t="s">
        <v>85</v>
      </c>
    </row>
    <row r="483" s="13" customFormat="1">
      <c r="A483" s="13"/>
      <c r="B483" s="252"/>
      <c r="C483" s="253"/>
      <c r="D483" s="240" t="s">
        <v>446</v>
      </c>
      <c r="E483" s="254" t="s">
        <v>1</v>
      </c>
      <c r="F483" s="255" t="s">
        <v>1231</v>
      </c>
      <c r="G483" s="253"/>
      <c r="H483" s="256">
        <v>51</v>
      </c>
      <c r="I483" s="257"/>
      <c r="J483" s="253"/>
      <c r="K483" s="253"/>
      <c r="L483" s="258"/>
      <c r="M483" s="259"/>
      <c r="N483" s="260"/>
      <c r="O483" s="260"/>
      <c r="P483" s="260"/>
      <c r="Q483" s="260"/>
      <c r="R483" s="260"/>
      <c r="S483" s="260"/>
      <c r="T483" s="261"/>
      <c r="U483" s="13"/>
      <c r="V483" s="13"/>
      <c r="W483" s="13"/>
      <c r="X483" s="13"/>
      <c r="Y483" s="13"/>
      <c r="Z483" s="13"/>
      <c r="AA483" s="13"/>
      <c r="AB483" s="13"/>
      <c r="AC483" s="13"/>
      <c r="AD483" s="13"/>
      <c r="AE483" s="13"/>
      <c r="AT483" s="262" t="s">
        <v>446</v>
      </c>
      <c r="AU483" s="262" t="s">
        <v>85</v>
      </c>
      <c r="AV483" s="13" t="s">
        <v>85</v>
      </c>
      <c r="AW483" s="13" t="s">
        <v>32</v>
      </c>
      <c r="AX483" s="13" t="s">
        <v>83</v>
      </c>
      <c r="AY483" s="262" t="s">
        <v>342</v>
      </c>
    </row>
    <row r="484" s="12" customFormat="1" ht="22.8" customHeight="1">
      <c r="A484" s="12"/>
      <c r="B484" s="213"/>
      <c r="C484" s="214"/>
      <c r="D484" s="215" t="s">
        <v>75</v>
      </c>
      <c r="E484" s="246" t="s">
        <v>381</v>
      </c>
      <c r="F484" s="246" t="s">
        <v>839</v>
      </c>
      <c r="G484" s="214"/>
      <c r="H484" s="214"/>
      <c r="I484" s="217"/>
      <c r="J484" s="247">
        <f>BK484</f>
        <v>0</v>
      </c>
      <c r="K484" s="214"/>
      <c r="L484" s="219"/>
      <c r="M484" s="220"/>
      <c r="N484" s="221"/>
      <c r="O484" s="221"/>
      <c r="P484" s="222">
        <f>SUM(P485:P556)</f>
        <v>0</v>
      </c>
      <c r="Q484" s="221"/>
      <c r="R484" s="222">
        <f>SUM(R485:R556)</f>
        <v>283.70190000000002</v>
      </c>
      <c r="S484" s="221"/>
      <c r="T484" s="223">
        <f>SUM(T485:T556)</f>
        <v>49.810000000000002</v>
      </c>
      <c r="U484" s="12"/>
      <c r="V484" s="12"/>
      <c r="W484" s="12"/>
      <c r="X484" s="12"/>
      <c r="Y484" s="12"/>
      <c r="Z484" s="12"/>
      <c r="AA484" s="12"/>
      <c r="AB484" s="12"/>
      <c r="AC484" s="12"/>
      <c r="AD484" s="12"/>
      <c r="AE484" s="12"/>
      <c r="AR484" s="224" t="s">
        <v>83</v>
      </c>
      <c r="AT484" s="225" t="s">
        <v>75</v>
      </c>
      <c r="AU484" s="225" t="s">
        <v>83</v>
      </c>
      <c r="AY484" s="224" t="s">
        <v>342</v>
      </c>
      <c r="BK484" s="226">
        <f>SUM(BK485:BK556)</f>
        <v>0</v>
      </c>
    </row>
    <row r="485" s="2" customFormat="1" ht="16.5" customHeight="1">
      <c r="A485" s="39"/>
      <c r="B485" s="40"/>
      <c r="C485" s="227" t="s">
        <v>876</v>
      </c>
      <c r="D485" s="227" t="s">
        <v>343</v>
      </c>
      <c r="E485" s="228" t="s">
        <v>841</v>
      </c>
      <c r="F485" s="229" t="s">
        <v>842</v>
      </c>
      <c r="G485" s="230" t="s">
        <v>543</v>
      </c>
      <c r="H485" s="231">
        <v>1091</v>
      </c>
      <c r="I485" s="232"/>
      <c r="J485" s="233">
        <f>ROUND(I485*H485,2)</f>
        <v>0</v>
      </c>
      <c r="K485" s="229" t="s">
        <v>443</v>
      </c>
      <c r="L485" s="45"/>
      <c r="M485" s="234" t="s">
        <v>1</v>
      </c>
      <c r="N485" s="235" t="s">
        <v>41</v>
      </c>
      <c r="O485" s="92"/>
      <c r="P485" s="236">
        <f>O485*H485</f>
        <v>0</v>
      </c>
      <c r="Q485" s="236">
        <v>0.15540000000000001</v>
      </c>
      <c r="R485" s="236">
        <f>Q485*H485</f>
        <v>169.54140000000001</v>
      </c>
      <c r="S485" s="236">
        <v>0</v>
      </c>
      <c r="T485" s="237">
        <f>S485*H485</f>
        <v>0</v>
      </c>
      <c r="U485" s="39"/>
      <c r="V485" s="39"/>
      <c r="W485" s="39"/>
      <c r="X485" s="39"/>
      <c r="Y485" s="39"/>
      <c r="Z485" s="39"/>
      <c r="AA485" s="39"/>
      <c r="AB485" s="39"/>
      <c r="AC485" s="39"/>
      <c r="AD485" s="39"/>
      <c r="AE485" s="39"/>
      <c r="AR485" s="238" t="s">
        <v>360</v>
      </c>
      <c r="AT485" s="238" t="s">
        <v>343</v>
      </c>
      <c r="AU485" s="238" t="s">
        <v>85</v>
      </c>
      <c r="AY485" s="18" t="s">
        <v>342</v>
      </c>
      <c r="BE485" s="239">
        <f>IF(N485="základní",J485,0)</f>
        <v>0</v>
      </c>
      <c r="BF485" s="239">
        <f>IF(N485="snížená",J485,0)</f>
        <v>0</v>
      </c>
      <c r="BG485" s="239">
        <f>IF(N485="zákl. přenesená",J485,0)</f>
        <v>0</v>
      </c>
      <c r="BH485" s="239">
        <f>IF(N485="sníž. přenesená",J485,0)</f>
        <v>0</v>
      </c>
      <c r="BI485" s="239">
        <f>IF(N485="nulová",J485,0)</f>
        <v>0</v>
      </c>
      <c r="BJ485" s="18" t="s">
        <v>83</v>
      </c>
      <c r="BK485" s="239">
        <f>ROUND(I485*H485,2)</f>
        <v>0</v>
      </c>
      <c r="BL485" s="18" t="s">
        <v>360</v>
      </c>
      <c r="BM485" s="238" t="s">
        <v>1232</v>
      </c>
    </row>
    <row r="486" s="2" customFormat="1">
      <c r="A486" s="39"/>
      <c r="B486" s="40"/>
      <c r="C486" s="41"/>
      <c r="D486" s="240" t="s">
        <v>349</v>
      </c>
      <c r="E486" s="41"/>
      <c r="F486" s="241" t="s">
        <v>844</v>
      </c>
      <c r="G486" s="41"/>
      <c r="H486" s="41"/>
      <c r="I486" s="242"/>
      <c r="J486" s="41"/>
      <c r="K486" s="41"/>
      <c r="L486" s="45"/>
      <c r="M486" s="243"/>
      <c r="N486" s="244"/>
      <c r="O486" s="92"/>
      <c r="P486" s="92"/>
      <c r="Q486" s="92"/>
      <c r="R486" s="92"/>
      <c r="S486" s="92"/>
      <c r="T486" s="93"/>
      <c r="U486" s="39"/>
      <c r="V486" s="39"/>
      <c r="W486" s="39"/>
      <c r="X486" s="39"/>
      <c r="Y486" s="39"/>
      <c r="Z486" s="39"/>
      <c r="AA486" s="39"/>
      <c r="AB486" s="39"/>
      <c r="AC486" s="39"/>
      <c r="AD486" s="39"/>
      <c r="AE486" s="39"/>
      <c r="AT486" s="18" t="s">
        <v>349</v>
      </c>
      <c r="AU486" s="18" t="s">
        <v>85</v>
      </c>
    </row>
    <row r="487" s="14" customFormat="1">
      <c r="A487" s="14"/>
      <c r="B487" s="263"/>
      <c r="C487" s="264"/>
      <c r="D487" s="240" t="s">
        <v>446</v>
      </c>
      <c r="E487" s="265" t="s">
        <v>1</v>
      </c>
      <c r="F487" s="266" t="s">
        <v>881</v>
      </c>
      <c r="G487" s="264"/>
      <c r="H487" s="265" t="s">
        <v>1</v>
      </c>
      <c r="I487" s="267"/>
      <c r="J487" s="264"/>
      <c r="K487" s="264"/>
      <c r="L487" s="268"/>
      <c r="M487" s="269"/>
      <c r="N487" s="270"/>
      <c r="O487" s="270"/>
      <c r="P487" s="270"/>
      <c r="Q487" s="270"/>
      <c r="R487" s="270"/>
      <c r="S487" s="270"/>
      <c r="T487" s="271"/>
      <c r="U487" s="14"/>
      <c r="V487" s="14"/>
      <c r="W487" s="14"/>
      <c r="X487" s="14"/>
      <c r="Y487" s="14"/>
      <c r="Z487" s="14"/>
      <c r="AA487" s="14"/>
      <c r="AB487" s="14"/>
      <c r="AC487" s="14"/>
      <c r="AD487" s="14"/>
      <c r="AE487" s="14"/>
      <c r="AT487" s="272" t="s">
        <v>446</v>
      </c>
      <c r="AU487" s="272" t="s">
        <v>85</v>
      </c>
      <c r="AV487" s="14" t="s">
        <v>83</v>
      </c>
      <c r="AW487" s="14" t="s">
        <v>32</v>
      </c>
      <c r="AX487" s="14" t="s">
        <v>76</v>
      </c>
      <c r="AY487" s="272" t="s">
        <v>342</v>
      </c>
    </row>
    <row r="488" s="13" customFormat="1">
      <c r="A488" s="13"/>
      <c r="B488" s="252"/>
      <c r="C488" s="253"/>
      <c r="D488" s="240" t="s">
        <v>446</v>
      </c>
      <c r="E488" s="254" t="s">
        <v>1</v>
      </c>
      <c r="F488" s="255" t="s">
        <v>1233</v>
      </c>
      <c r="G488" s="253"/>
      <c r="H488" s="256">
        <v>1091</v>
      </c>
      <c r="I488" s="257"/>
      <c r="J488" s="253"/>
      <c r="K488" s="253"/>
      <c r="L488" s="258"/>
      <c r="M488" s="259"/>
      <c r="N488" s="260"/>
      <c r="O488" s="260"/>
      <c r="P488" s="260"/>
      <c r="Q488" s="260"/>
      <c r="R488" s="260"/>
      <c r="S488" s="260"/>
      <c r="T488" s="261"/>
      <c r="U488" s="13"/>
      <c r="V488" s="13"/>
      <c r="W488" s="13"/>
      <c r="X488" s="13"/>
      <c r="Y488" s="13"/>
      <c r="Z488" s="13"/>
      <c r="AA488" s="13"/>
      <c r="AB488" s="13"/>
      <c r="AC488" s="13"/>
      <c r="AD488" s="13"/>
      <c r="AE488" s="13"/>
      <c r="AT488" s="262" t="s">
        <v>446</v>
      </c>
      <c r="AU488" s="262" t="s">
        <v>85</v>
      </c>
      <c r="AV488" s="13" t="s">
        <v>85</v>
      </c>
      <c r="AW488" s="13" t="s">
        <v>32</v>
      </c>
      <c r="AX488" s="13" t="s">
        <v>83</v>
      </c>
      <c r="AY488" s="262" t="s">
        <v>342</v>
      </c>
    </row>
    <row r="489" s="2" customFormat="1" ht="16.5" customHeight="1">
      <c r="A489" s="39"/>
      <c r="B489" s="40"/>
      <c r="C489" s="295" t="s">
        <v>884</v>
      </c>
      <c r="D489" s="295" t="s">
        <v>621</v>
      </c>
      <c r="E489" s="296" t="s">
        <v>848</v>
      </c>
      <c r="F489" s="297" t="s">
        <v>849</v>
      </c>
      <c r="G489" s="298" t="s">
        <v>543</v>
      </c>
      <c r="H489" s="299">
        <v>828</v>
      </c>
      <c r="I489" s="300"/>
      <c r="J489" s="301">
        <f>ROUND(I489*H489,2)</f>
        <v>0</v>
      </c>
      <c r="K489" s="297" t="s">
        <v>443</v>
      </c>
      <c r="L489" s="302"/>
      <c r="M489" s="303" t="s">
        <v>1</v>
      </c>
      <c r="N489" s="304" t="s">
        <v>41</v>
      </c>
      <c r="O489" s="92"/>
      <c r="P489" s="236">
        <f>O489*H489</f>
        <v>0</v>
      </c>
      <c r="Q489" s="236">
        <v>0.080000000000000002</v>
      </c>
      <c r="R489" s="236">
        <f>Q489*H489</f>
        <v>66.239999999999995</v>
      </c>
      <c r="S489" s="236">
        <v>0</v>
      </c>
      <c r="T489" s="237">
        <f>S489*H489</f>
        <v>0</v>
      </c>
      <c r="U489" s="39"/>
      <c r="V489" s="39"/>
      <c r="W489" s="39"/>
      <c r="X489" s="39"/>
      <c r="Y489" s="39"/>
      <c r="Z489" s="39"/>
      <c r="AA489" s="39"/>
      <c r="AB489" s="39"/>
      <c r="AC489" s="39"/>
      <c r="AD489" s="39"/>
      <c r="AE489" s="39"/>
      <c r="AR489" s="238" t="s">
        <v>376</v>
      </c>
      <c r="AT489" s="238" t="s">
        <v>621</v>
      </c>
      <c r="AU489" s="238" t="s">
        <v>85</v>
      </c>
      <c r="AY489" s="18" t="s">
        <v>342</v>
      </c>
      <c r="BE489" s="239">
        <f>IF(N489="základní",J489,0)</f>
        <v>0</v>
      </c>
      <c r="BF489" s="239">
        <f>IF(N489="snížená",J489,0)</f>
        <v>0</v>
      </c>
      <c r="BG489" s="239">
        <f>IF(N489="zákl. přenesená",J489,0)</f>
        <v>0</v>
      </c>
      <c r="BH489" s="239">
        <f>IF(N489="sníž. přenesená",J489,0)</f>
        <v>0</v>
      </c>
      <c r="BI489" s="239">
        <f>IF(N489="nulová",J489,0)</f>
        <v>0</v>
      </c>
      <c r="BJ489" s="18" t="s">
        <v>83</v>
      </c>
      <c r="BK489" s="239">
        <f>ROUND(I489*H489,2)</f>
        <v>0</v>
      </c>
      <c r="BL489" s="18" t="s">
        <v>360</v>
      </c>
      <c r="BM489" s="238" t="s">
        <v>1234</v>
      </c>
    </row>
    <row r="490" s="2" customFormat="1">
      <c r="A490" s="39"/>
      <c r="B490" s="40"/>
      <c r="C490" s="41"/>
      <c r="D490" s="240" t="s">
        <v>349</v>
      </c>
      <c r="E490" s="41"/>
      <c r="F490" s="241" t="s">
        <v>849</v>
      </c>
      <c r="G490" s="41"/>
      <c r="H490" s="41"/>
      <c r="I490" s="242"/>
      <c r="J490" s="41"/>
      <c r="K490" s="41"/>
      <c r="L490" s="45"/>
      <c r="M490" s="243"/>
      <c r="N490" s="244"/>
      <c r="O490" s="92"/>
      <c r="P490" s="92"/>
      <c r="Q490" s="92"/>
      <c r="R490" s="92"/>
      <c r="S490" s="92"/>
      <c r="T490" s="93"/>
      <c r="U490" s="39"/>
      <c r="V490" s="39"/>
      <c r="W490" s="39"/>
      <c r="X490" s="39"/>
      <c r="Y490" s="39"/>
      <c r="Z490" s="39"/>
      <c r="AA490" s="39"/>
      <c r="AB490" s="39"/>
      <c r="AC490" s="39"/>
      <c r="AD490" s="39"/>
      <c r="AE490" s="39"/>
      <c r="AT490" s="18" t="s">
        <v>349</v>
      </c>
      <c r="AU490" s="18" t="s">
        <v>85</v>
      </c>
    </row>
    <row r="491" s="13" customFormat="1">
      <c r="A491" s="13"/>
      <c r="B491" s="252"/>
      <c r="C491" s="253"/>
      <c r="D491" s="240" t="s">
        <v>446</v>
      </c>
      <c r="E491" s="254" t="s">
        <v>1</v>
      </c>
      <c r="F491" s="255" t="s">
        <v>1235</v>
      </c>
      <c r="G491" s="253"/>
      <c r="H491" s="256">
        <v>355</v>
      </c>
      <c r="I491" s="257"/>
      <c r="J491" s="253"/>
      <c r="K491" s="253"/>
      <c r="L491" s="258"/>
      <c r="M491" s="259"/>
      <c r="N491" s="260"/>
      <c r="O491" s="260"/>
      <c r="P491" s="260"/>
      <c r="Q491" s="260"/>
      <c r="R491" s="260"/>
      <c r="S491" s="260"/>
      <c r="T491" s="261"/>
      <c r="U491" s="13"/>
      <c r="V491" s="13"/>
      <c r="W491" s="13"/>
      <c r="X491" s="13"/>
      <c r="Y491" s="13"/>
      <c r="Z491" s="13"/>
      <c r="AA491" s="13"/>
      <c r="AB491" s="13"/>
      <c r="AC491" s="13"/>
      <c r="AD491" s="13"/>
      <c r="AE491" s="13"/>
      <c r="AT491" s="262" t="s">
        <v>446</v>
      </c>
      <c r="AU491" s="262" t="s">
        <v>85</v>
      </c>
      <c r="AV491" s="13" t="s">
        <v>85</v>
      </c>
      <c r="AW491" s="13" t="s">
        <v>32</v>
      </c>
      <c r="AX491" s="13" t="s">
        <v>76</v>
      </c>
      <c r="AY491" s="262" t="s">
        <v>342</v>
      </c>
    </row>
    <row r="492" s="13" customFormat="1">
      <c r="A492" s="13"/>
      <c r="B492" s="252"/>
      <c r="C492" s="253"/>
      <c r="D492" s="240" t="s">
        <v>446</v>
      </c>
      <c r="E492" s="254" t="s">
        <v>1</v>
      </c>
      <c r="F492" s="255" t="s">
        <v>1236</v>
      </c>
      <c r="G492" s="253"/>
      <c r="H492" s="256">
        <v>381</v>
      </c>
      <c r="I492" s="257"/>
      <c r="J492" s="253"/>
      <c r="K492" s="253"/>
      <c r="L492" s="258"/>
      <c r="M492" s="259"/>
      <c r="N492" s="260"/>
      <c r="O492" s="260"/>
      <c r="P492" s="260"/>
      <c r="Q492" s="260"/>
      <c r="R492" s="260"/>
      <c r="S492" s="260"/>
      <c r="T492" s="261"/>
      <c r="U492" s="13"/>
      <c r="V492" s="13"/>
      <c r="W492" s="13"/>
      <c r="X492" s="13"/>
      <c r="Y492" s="13"/>
      <c r="Z492" s="13"/>
      <c r="AA492" s="13"/>
      <c r="AB492" s="13"/>
      <c r="AC492" s="13"/>
      <c r="AD492" s="13"/>
      <c r="AE492" s="13"/>
      <c r="AT492" s="262" t="s">
        <v>446</v>
      </c>
      <c r="AU492" s="262" t="s">
        <v>85</v>
      </c>
      <c r="AV492" s="13" t="s">
        <v>85</v>
      </c>
      <c r="AW492" s="13" t="s">
        <v>32</v>
      </c>
      <c r="AX492" s="13" t="s">
        <v>76</v>
      </c>
      <c r="AY492" s="262" t="s">
        <v>342</v>
      </c>
    </row>
    <row r="493" s="13" customFormat="1">
      <c r="A493" s="13"/>
      <c r="B493" s="252"/>
      <c r="C493" s="253"/>
      <c r="D493" s="240" t="s">
        <v>446</v>
      </c>
      <c r="E493" s="254" t="s">
        <v>1</v>
      </c>
      <c r="F493" s="255" t="s">
        <v>1237</v>
      </c>
      <c r="G493" s="253"/>
      <c r="H493" s="256">
        <v>72</v>
      </c>
      <c r="I493" s="257"/>
      <c r="J493" s="253"/>
      <c r="K493" s="253"/>
      <c r="L493" s="258"/>
      <c r="M493" s="259"/>
      <c r="N493" s="260"/>
      <c r="O493" s="260"/>
      <c r="P493" s="260"/>
      <c r="Q493" s="260"/>
      <c r="R493" s="260"/>
      <c r="S493" s="260"/>
      <c r="T493" s="261"/>
      <c r="U493" s="13"/>
      <c r="V493" s="13"/>
      <c r="W493" s="13"/>
      <c r="X493" s="13"/>
      <c r="Y493" s="13"/>
      <c r="Z493" s="13"/>
      <c r="AA493" s="13"/>
      <c r="AB493" s="13"/>
      <c r="AC493" s="13"/>
      <c r="AD493" s="13"/>
      <c r="AE493" s="13"/>
      <c r="AT493" s="262" t="s">
        <v>446</v>
      </c>
      <c r="AU493" s="262" t="s">
        <v>85</v>
      </c>
      <c r="AV493" s="13" t="s">
        <v>85</v>
      </c>
      <c r="AW493" s="13" t="s">
        <v>32</v>
      </c>
      <c r="AX493" s="13" t="s">
        <v>76</v>
      </c>
      <c r="AY493" s="262" t="s">
        <v>342</v>
      </c>
    </row>
    <row r="494" s="13" customFormat="1">
      <c r="A494" s="13"/>
      <c r="B494" s="252"/>
      <c r="C494" s="253"/>
      <c r="D494" s="240" t="s">
        <v>446</v>
      </c>
      <c r="E494" s="254" t="s">
        <v>1</v>
      </c>
      <c r="F494" s="255" t="s">
        <v>1238</v>
      </c>
      <c r="G494" s="253"/>
      <c r="H494" s="256">
        <v>20</v>
      </c>
      <c r="I494" s="257"/>
      <c r="J494" s="253"/>
      <c r="K494" s="253"/>
      <c r="L494" s="258"/>
      <c r="M494" s="259"/>
      <c r="N494" s="260"/>
      <c r="O494" s="260"/>
      <c r="P494" s="260"/>
      <c r="Q494" s="260"/>
      <c r="R494" s="260"/>
      <c r="S494" s="260"/>
      <c r="T494" s="261"/>
      <c r="U494" s="13"/>
      <c r="V494" s="13"/>
      <c r="W494" s="13"/>
      <c r="X494" s="13"/>
      <c r="Y494" s="13"/>
      <c r="Z494" s="13"/>
      <c r="AA494" s="13"/>
      <c r="AB494" s="13"/>
      <c r="AC494" s="13"/>
      <c r="AD494" s="13"/>
      <c r="AE494" s="13"/>
      <c r="AT494" s="262" t="s">
        <v>446</v>
      </c>
      <c r="AU494" s="262" t="s">
        <v>85</v>
      </c>
      <c r="AV494" s="13" t="s">
        <v>85</v>
      </c>
      <c r="AW494" s="13" t="s">
        <v>32</v>
      </c>
      <c r="AX494" s="13" t="s">
        <v>76</v>
      </c>
      <c r="AY494" s="262" t="s">
        <v>342</v>
      </c>
    </row>
    <row r="495" s="16" customFormat="1">
      <c r="A495" s="16"/>
      <c r="B495" s="284"/>
      <c r="C495" s="285"/>
      <c r="D495" s="240" t="s">
        <v>446</v>
      </c>
      <c r="E495" s="286" t="s">
        <v>1</v>
      </c>
      <c r="F495" s="287" t="s">
        <v>500</v>
      </c>
      <c r="G495" s="285"/>
      <c r="H495" s="288">
        <v>828</v>
      </c>
      <c r="I495" s="289"/>
      <c r="J495" s="285"/>
      <c r="K495" s="285"/>
      <c r="L495" s="290"/>
      <c r="M495" s="291"/>
      <c r="N495" s="292"/>
      <c r="O495" s="292"/>
      <c r="P495" s="292"/>
      <c r="Q495" s="292"/>
      <c r="R495" s="292"/>
      <c r="S495" s="292"/>
      <c r="T495" s="293"/>
      <c r="U495" s="16"/>
      <c r="V495" s="16"/>
      <c r="W495" s="16"/>
      <c r="X495" s="16"/>
      <c r="Y495" s="16"/>
      <c r="Z495" s="16"/>
      <c r="AA495" s="16"/>
      <c r="AB495" s="16"/>
      <c r="AC495" s="16"/>
      <c r="AD495" s="16"/>
      <c r="AE495" s="16"/>
      <c r="AT495" s="294" t="s">
        <v>446</v>
      </c>
      <c r="AU495" s="294" t="s">
        <v>85</v>
      </c>
      <c r="AV495" s="16" t="s">
        <v>360</v>
      </c>
      <c r="AW495" s="16" t="s">
        <v>32</v>
      </c>
      <c r="AX495" s="16" t="s">
        <v>83</v>
      </c>
      <c r="AY495" s="294" t="s">
        <v>342</v>
      </c>
    </row>
    <row r="496" s="2" customFormat="1" ht="16.5" customHeight="1">
      <c r="A496" s="39"/>
      <c r="B496" s="40"/>
      <c r="C496" s="295" t="s">
        <v>889</v>
      </c>
      <c r="D496" s="295" t="s">
        <v>621</v>
      </c>
      <c r="E496" s="296" t="s">
        <v>855</v>
      </c>
      <c r="F496" s="297" t="s">
        <v>856</v>
      </c>
      <c r="G496" s="298" t="s">
        <v>543</v>
      </c>
      <c r="H496" s="299">
        <v>19</v>
      </c>
      <c r="I496" s="300"/>
      <c r="J496" s="301">
        <f>ROUND(I496*H496,2)</f>
        <v>0</v>
      </c>
      <c r="K496" s="297" t="s">
        <v>1</v>
      </c>
      <c r="L496" s="302"/>
      <c r="M496" s="303" t="s">
        <v>1</v>
      </c>
      <c r="N496" s="304" t="s">
        <v>41</v>
      </c>
      <c r="O496" s="92"/>
      <c r="P496" s="236">
        <f>O496*H496</f>
        <v>0</v>
      </c>
      <c r="Q496" s="236">
        <v>0.080000000000000002</v>
      </c>
      <c r="R496" s="236">
        <f>Q496*H496</f>
        <v>1.52</v>
      </c>
      <c r="S496" s="236">
        <v>0</v>
      </c>
      <c r="T496" s="237">
        <f>S496*H496</f>
        <v>0</v>
      </c>
      <c r="U496" s="39"/>
      <c r="V496" s="39"/>
      <c r="W496" s="39"/>
      <c r="X496" s="39"/>
      <c r="Y496" s="39"/>
      <c r="Z496" s="39"/>
      <c r="AA496" s="39"/>
      <c r="AB496" s="39"/>
      <c r="AC496" s="39"/>
      <c r="AD496" s="39"/>
      <c r="AE496" s="39"/>
      <c r="AR496" s="238" t="s">
        <v>376</v>
      </c>
      <c r="AT496" s="238" t="s">
        <v>621</v>
      </c>
      <c r="AU496" s="238" t="s">
        <v>85</v>
      </c>
      <c r="AY496" s="18" t="s">
        <v>342</v>
      </c>
      <c r="BE496" s="239">
        <f>IF(N496="základní",J496,0)</f>
        <v>0</v>
      </c>
      <c r="BF496" s="239">
        <f>IF(N496="snížená",J496,0)</f>
        <v>0</v>
      </c>
      <c r="BG496" s="239">
        <f>IF(N496="zákl. přenesená",J496,0)</f>
        <v>0</v>
      </c>
      <c r="BH496" s="239">
        <f>IF(N496="sníž. přenesená",J496,0)</f>
        <v>0</v>
      </c>
      <c r="BI496" s="239">
        <f>IF(N496="nulová",J496,0)</f>
        <v>0</v>
      </c>
      <c r="BJ496" s="18" t="s">
        <v>83</v>
      </c>
      <c r="BK496" s="239">
        <f>ROUND(I496*H496,2)</f>
        <v>0</v>
      </c>
      <c r="BL496" s="18" t="s">
        <v>360</v>
      </c>
      <c r="BM496" s="238" t="s">
        <v>1239</v>
      </c>
    </row>
    <row r="497" s="2" customFormat="1">
      <c r="A497" s="39"/>
      <c r="B497" s="40"/>
      <c r="C497" s="41"/>
      <c r="D497" s="240" t="s">
        <v>349</v>
      </c>
      <c r="E497" s="41"/>
      <c r="F497" s="241" t="s">
        <v>856</v>
      </c>
      <c r="G497" s="41"/>
      <c r="H497" s="41"/>
      <c r="I497" s="242"/>
      <c r="J497" s="41"/>
      <c r="K497" s="41"/>
      <c r="L497" s="45"/>
      <c r="M497" s="243"/>
      <c r="N497" s="244"/>
      <c r="O497" s="92"/>
      <c r="P497" s="92"/>
      <c r="Q497" s="92"/>
      <c r="R497" s="92"/>
      <c r="S497" s="92"/>
      <c r="T497" s="93"/>
      <c r="U497" s="39"/>
      <c r="V497" s="39"/>
      <c r="W497" s="39"/>
      <c r="X497" s="39"/>
      <c r="Y497" s="39"/>
      <c r="Z497" s="39"/>
      <c r="AA497" s="39"/>
      <c r="AB497" s="39"/>
      <c r="AC497" s="39"/>
      <c r="AD497" s="39"/>
      <c r="AE497" s="39"/>
      <c r="AT497" s="18" t="s">
        <v>349</v>
      </c>
      <c r="AU497" s="18" t="s">
        <v>85</v>
      </c>
    </row>
    <row r="498" s="13" customFormat="1">
      <c r="A498" s="13"/>
      <c r="B498" s="252"/>
      <c r="C498" s="253"/>
      <c r="D498" s="240" t="s">
        <v>446</v>
      </c>
      <c r="E498" s="254" t="s">
        <v>1</v>
      </c>
      <c r="F498" s="255" t="s">
        <v>1240</v>
      </c>
      <c r="G498" s="253"/>
      <c r="H498" s="256">
        <v>19</v>
      </c>
      <c r="I498" s="257"/>
      <c r="J498" s="253"/>
      <c r="K498" s="253"/>
      <c r="L498" s="258"/>
      <c r="M498" s="259"/>
      <c r="N498" s="260"/>
      <c r="O498" s="260"/>
      <c r="P498" s="260"/>
      <c r="Q498" s="260"/>
      <c r="R498" s="260"/>
      <c r="S498" s="260"/>
      <c r="T498" s="261"/>
      <c r="U498" s="13"/>
      <c r="V498" s="13"/>
      <c r="W498" s="13"/>
      <c r="X498" s="13"/>
      <c r="Y498" s="13"/>
      <c r="Z498" s="13"/>
      <c r="AA498" s="13"/>
      <c r="AB498" s="13"/>
      <c r="AC498" s="13"/>
      <c r="AD498" s="13"/>
      <c r="AE498" s="13"/>
      <c r="AT498" s="262" t="s">
        <v>446</v>
      </c>
      <c r="AU498" s="262" t="s">
        <v>85</v>
      </c>
      <c r="AV498" s="13" t="s">
        <v>85</v>
      </c>
      <c r="AW498" s="13" t="s">
        <v>32</v>
      </c>
      <c r="AX498" s="13" t="s">
        <v>83</v>
      </c>
      <c r="AY498" s="262" t="s">
        <v>342</v>
      </c>
    </row>
    <row r="499" s="2" customFormat="1" ht="16.5" customHeight="1">
      <c r="A499" s="39"/>
      <c r="B499" s="40"/>
      <c r="C499" s="295" t="s">
        <v>895</v>
      </c>
      <c r="D499" s="295" t="s">
        <v>621</v>
      </c>
      <c r="E499" s="296" t="s">
        <v>860</v>
      </c>
      <c r="F499" s="297" t="s">
        <v>861</v>
      </c>
      <c r="G499" s="298" t="s">
        <v>543</v>
      </c>
      <c r="H499" s="299">
        <v>44</v>
      </c>
      <c r="I499" s="300"/>
      <c r="J499" s="301">
        <f>ROUND(I499*H499,2)</f>
        <v>0</v>
      </c>
      <c r="K499" s="297" t="s">
        <v>443</v>
      </c>
      <c r="L499" s="302"/>
      <c r="M499" s="303" t="s">
        <v>1</v>
      </c>
      <c r="N499" s="304" t="s">
        <v>41</v>
      </c>
      <c r="O499" s="92"/>
      <c r="P499" s="236">
        <f>O499*H499</f>
        <v>0</v>
      </c>
      <c r="Q499" s="236">
        <v>0.065670000000000006</v>
      </c>
      <c r="R499" s="236">
        <f>Q499*H499</f>
        <v>2.8894800000000003</v>
      </c>
      <c r="S499" s="236">
        <v>0</v>
      </c>
      <c r="T499" s="237">
        <f>S499*H499</f>
        <v>0</v>
      </c>
      <c r="U499" s="39"/>
      <c r="V499" s="39"/>
      <c r="W499" s="39"/>
      <c r="X499" s="39"/>
      <c r="Y499" s="39"/>
      <c r="Z499" s="39"/>
      <c r="AA499" s="39"/>
      <c r="AB499" s="39"/>
      <c r="AC499" s="39"/>
      <c r="AD499" s="39"/>
      <c r="AE499" s="39"/>
      <c r="AR499" s="238" t="s">
        <v>376</v>
      </c>
      <c r="AT499" s="238" t="s">
        <v>621</v>
      </c>
      <c r="AU499" s="238" t="s">
        <v>85</v>
      </c>
      <c r="AY499" s="18" t="s">
        <v>342</v>
      </c>
      <c r="BE499" s="239">
        <f>IF(N499="základní",J499,0)</f>
        <v>0</v>
      </c>
      <c r="BF499" s="239">
        <f>IF(N499="snížená",J499,0)</f>
        <v>0</v>
      </c>
      <c r="BG499" s="239">
        <f>IF(N499="zákl. přenesená",J499,0)</f>
        <v>0</v>
      </c>
      <c r="BH499" s="239">
        <f>IF(N499="sníž. přenesená",J499,0)</f>
        <v>0</v>
      </c>
      <c r="BI499" s="239">
        <f>IF(N499="nulová",J499,0)</f>
        <v>0</v>
      </c>
      <c r="BJ499" s="18" t="s">
        <v>83</v>
      </c>
      <c r="BK499" s="239">
        <f>ROUND(I499*H499,2)</f>
        <v>0</v>
      </c>
      <c r="BL499" s="18" t="s">
        <v>360</v>
      </c>
      <c r="BM499" s="238" t="s">
        <v>1241</v>
      </c>
    </row>
    <row r="500" s="2" customFormat="1">
      <c r="A500" s="39"/>
      <c r="B500" s="40"/>
      <c r="C500" s="41"/>
      <c r="D500" s="240" t="s">
        <v>349</v>
      </c>
      <c r="E500" s="41"/>
      <c r="F500" s="241" t="s">
        <v>861</v>
      </c>
      <c r="G500" s="41"/>
      <c r="H500" s="41"/>
      <c r="I500" s="242"/>
      <c r="J500" s="41"/>
      <c r="K500" s="41"/>
      <c r="L500" s="45"/>
      <c r="M500" s="243"/>
      <c r="N500" s="244"/>
      <c r="O500" s="92"/>
      <c r="P500" s="92"/>
      <c r="Q500" s="92"/>
      <c r="R500" s="92"/>
      <c r="S500" s="92"/>
      <c r="T500" s="93"/>
      <c r="U500" s="39"/>
      <c r="V500" s="39"/>
      <c r="W500" s="39"/>
      <c r="X500" s="39"/>
      <c r="Y500" s="39"/>
      <c r="Z500" s="39"/>
      <c r="AA500" s="39"/>
      <c r="AB500" s="39"/>
      <c r="AC500" s="39"/>
      <c r="AD500" s="39"/>
      <c r="AE500" s="39"/>
      <c r="AT500" s="18" t="s">
        <v>349</v>
      </c>
      <c r="AU500" s="18" t="s">
        <v>85</v>
      </c>
    </row>
    <row r="501" s="13" customFormat="1">
      <c r="A501" s="13"/>
      <c r="B501" s="252"/>
      <c r="C501" s="253"/>
      <c r="D501" s="240" t="s">
        <v>446</v>
      </c>
      <c r="E501" s="254" t="s">
        <v>1</v>
      </c>
      <c r="F501" s="255" t="s">
        <v>1242</v>
      </c>
      <c r="G501" s="253"/>
      <c r="H501" s="256">
        <v>18</v>
      </c>
      <c r="I501" s="257"/>
      <c r="J501" s="253"/>
      <c r="K501" s="253"/>
      <c r="L501" s="258"/>
      <c r="M501" s="259"/>
      <c r="N501" s="260"/>
      <c r="O501" s="260"/>
      <c r="P501" s="260"/>
      <c r="Q501" s="260"/>
      <c r="R501" s="260"/>
      <c r="S501" s="260"/>
      <c r="T501" s="261"/>
      <c r="U501" s="13"/>
      <c r="V501" s="13"/>
      <c r="W501" s="13"/>
      <c r="X501" s="13"/>
      <c r="Y501" s="13"/>
      <c r="Z501" s="13"/>
      <c r="AA501" s="13"/>
      <c r="AB501" s="13"/>
      <c r="AC501" s="13"/>
      <c r="AD501" s="13"/>
      <c r="AE501" s="13"/>
      <c r="AT501" s="262" t="s">
        <v>446</v>
      </c>
      <c r="AU501" s="262" t="s">
        <v>85</v>
      </c>
      <c r="AV501" s="13" t="s">
        <v>85</v>
      </c>
      <c r="AW501" s="13" t="s">
        <v>32</v>
      </c>
      <c r="AX501" s="13" t="s">
        <v>76</v>
      </c>
      <c r="AY501" s="262" t="s">
        <v>342</v>
      </c>
    </row>
    <row r="502" s="13" customFormat="1">
      <c r="A502" s="13"/>
      <c r="B502" s="252"/>
      <c r="C502" s="253"/>
      <c r="D502" s="240" t="s">
        <v>446</v>
      </c>
      <c r="E502" s="254" t="s">
        <v>1</v>
      </c>
      <c r="F502" s="255" t="s">
        <v>1243</v>
      </c>
      <c r="G502" s="253"/>
      <c r="H502" s="256">
        <v>26</v>
      </c>
      <c r="I502" s="257"/>
      <c r="J502" s="253"/>
      <c r="K502" s="253"/>
      <c r="L502" s="258"/>
      <c r="M502" s="259"/>
      <c r="N502" s="260"/>
      <c r="O502" s="260"/>
      <c r="P502" s="260"/>
      <c r="Q502" s="260"/>
      <c r="R502" s="260"/>
      <c r="S502" s="260"/>
      <c r="T502" s="261"/>
      <c r="U502" s="13"/>
      <c r="V502" s="13"/>
      <c r="W502" s="13"/>
      <c r="X502" s="13"/>
      <c r="Y502" s="13"/>
      <c r="Z502" s="13"/>
      <c r="AA502" s="13"/>
      <c r="AB502" s="13"/>
      <c r="AC502" s="13"/>
      <c r="AD502" s="13"/>
      <c r="AE502" s="13"/>
      <c r="AT502" s="262" t="s">
        <v>446</v>
      </c>
      <c r="AU502" s="262" t="s">
        <v>85</v>
      </c>
      <c r="AV502" s="13" t="s">
        <v>85</v>
      </c>
      <c r="AW502" s="13" t="s">
        <v>32</v>
      </c>
      <c r="AX502" s="13" t="s">
        <v>76</v>
      </c>
      <c r="AY502" s="262" t="s">
        <v>342</v>
      </c>
    </row>
    <row r="503" s="16" customFormat="1">
      <c r="A503" s="16"/>
      <c r="B503" s="284"/>
      <c r="C503" s="285"/>
      <c r="D503" s="240" t="s">
        <v>446</v>
      </c>
      <c r="E503" s="286" t="s">
        <v>1</v>
      </c>
      <c r="F503" s="287" t="s">
        <v>500</v>
      </c>
      <c r="G503" s="285"/>
      <c r="H503" s="288">
        <v>44</v>
      </c>
      <c r="I503" s="289"/>
      <c r="J503" s="285"/>
      <c r="K503" s="285"/>
      <c r="L503" s="290"/>
      <c r="M503" s="291"/>
      <c r="N503" s="292"/>
      <c r="O503" s="292"/>
      <c r="P503" s="292"/>
      <c r="Q503" s="292"/>
      <c r="R503" s="292"/>
      <c r="S503" s="292"/>
      <c r="T503" s="293"/>
      <c r="U503" s="16"/>
      <c r="V503" s="16"/>
      <c r="W503" s="16"/>
      <c r="X503" s="16"/>
      <c r="Y503" s="16"/>
      <c r="Z503" s="16"/>
      <c r="AA503" s="16"/>
      <c r="AB503" s="16"/>
      <c r="AC503" s="16"/>
      <c r="AD503" s="16"/>
      <c r="AE503" s="16"/>
      <c r="AT503" s="294" t="s">
        <v>446</v>
      </c>
      <c r="AU503" s="294" t="s">
        <v>85</v>
      </c>
      <c r="AV503" s="16" t="s">
        <v>360</v>
      </c>
      <c r="AW503" s="16" t="s">
        <v>32</v>
      </c>
      <c r="AX503" s="16" t="s">
        <v>83</v>
      </c>
      <c r="AY503" s="294" t="s">
        <v>342</v>
      </c>
    </row>
    <row r="504" s="2" customFormat="1" ht="16.5" customHeight="1">
      <c r="A504" s="39"/>
      <c r="B504" s="40"/>
      <c r="C504" s="295" t="s">
        <v>900</v>
      </c>
      <c r="D504" s="295" t="s">
        <v>621</v>
      </c>
      <c r="E504" s="296" t="s">
        <v>865</v>
      </c>
      <c r="F504" s="297" t="s">
        <v>866</v>
      </c>
      <c r="G504" s="298" t="s">
        <v>543</v>
      </c>
      <c r="H504" s="299">
        <v>189</v>
      </c>
      <c r="I504" s="300"/>
      <c r="J504" s="301">
        <f>ROUND(I504*H504,2)</f>
        <v>0</v>
      </c>
      <c r="K504" s="297" t="s">
        <v>443</v>
      </c>
      <c r="L504" s="302"/>
      <c r="M504" s="303" t="s">
        <v>1</v>
      </c>
      <c r="N504" s="304" t="s">
        <v>41</v>
      </c>
      <c r="O504" s="92"/>
      <c r="P504" s="236">
        <f>O504*H504</f>
        <v>0</v>
      </c>
      <c r="Q504" s="236">
        <v>0.048300000000000003</v>
      </c>
      <c r="R504" s="236">
        <f>Q504*H504</f>
        <v>9.1287000000000003</v>
      </c>
      <c r="S504" s="236">
        <v>0</v>
      </c>
      <c r="T504" s="237">
        <f>S504*H504</f>
        <v>0</v>
      </c>
      <c r="U504" s="39"/>
      <c r="V504" s="39"/>
      <c r="W504" s="39"/>
      <c r="X504" s="39"/>
      <c r="Y504" s="39"/>
      <c r="Z504" s="39"/>
      <c r="AA504" s="39"/>
      <c r="AB504" s="39"/>
      <c r="AC504" s="39"/>
      <c r="AD504" s="39"/>
      <c r="AE504" s="39"/>
      <c r="AR504" s="238" t="s">
        <v>376</v>
      </c>
      <c r="AT504" s="238" t="s">
        <v>621</v>
      </c>
      <c r="AU504" s="238" t="s">
        <v>85</v>
      </c>
      <c r="AY504" s="18" t="s">
        <v>342</v>
      </c>
      <c r="BE504" s="239">
        <f>IF(N504="základní",J504,0)</f>
        <v>0</v>
      </c>
      <c r="BF504" s="239">
        <f>IF(N504="snížená",J504,0)</f>
        <v>0</v>
      </c>
      <c r="BG504" s="239">
        <f>IF(N504="zákl. přenesená",J504,0)</f>
        <v>0</v>
      </c>
      <c r="BH504" s="239">
        <f>IF(N504="sníž. přenesená",J504,0)</f>
        <v>0</v>
      </c>
      <c r="BI504" s="239">
        <f>IF(N504="nulová",J504,0)</f>
        <v>0</v>
      </c>
      <c r="BJ504" s="18" t="s">
        <v>83</v>
      </c>
      <c r="BK504" s="239">
        <f>ROUND(I504*H504,2)</f>
        <v>0</v>
      </c>
      <c r="BL504" s="18" t="s">
        <v>360</v>
      </c>
      <c r="BM504" s="238" t="s">
        <v>1244</v>
      </c>
    </row>
    <row r="505" s="2" customFormat="1">
      <c r="A505" s="39"/>
      <c r="B505" s="40"/>
      <c r="C505" s="41"/>
      <c r="D505" s="240" t="s">
        <v>349</v>
      </c>
      <c r="E505" s="41"/>
      <c r="F505" s="241" t="s">
        <v>866</v>
      </c>
      <c r="G505" s="41"/>
      <c r="H505" s="41"/>
      <c r="I505" s="242"/>
      <c r="J505" s="41"/>
      <c r="K505" s="41"/>
      <c r="L505" s="45"/>
      <c r="M505" s="243"/>
      <c r="N505" s="244"/>
      <c r="O505" s="92"/>
      <c r="P505" s="92"/>
      <c r="Q505" s="92"/>
      <c r="R505" s="92"/>
      <c r="S505" s="92"/>
      <c r="T505" s="93"/>
      <c r="U505" s="39"/>
      <c r="V505" s="39"/>
      <c r="W505" s="39"/>
      <c r="X505" s="39"/>
      <c r="Y505" s="39"/>
      <c r="Z505" s="39"/>
      <c r="AA505" s="39"/>
      <c r="AB505" s="39"/>
      <c r="AC505" s="39"/>
      <c r="AD505" s="39"/>
      <c r="AE505" s="39"/>
      <c r="AT505" s="18" t="s">
        <v>349</v>
      </c>
      <c r="AU505" s="18" t="s">
        <v>85</v>
      </c>
    </row>
    <row r="506" s="13" customFormat="1">
      <c r="A506" s="13"/>
      <c r="B506" s="252"/>
      <c r="C506" s="253"/>
      <c r="D506" s="240" t="s">
        <v>446</v>
      </c>
      <c r="E506" s="254" t="s">
        <v>1</v>
      </c>
      <c r="F506" s="255" t="s">
        <v>1245</v>
      </c>
      <c r="G506" s="253"/>
      <c r="H506" s="256">
        <v>98</v>
      </c>
      <c r="I506" s="257"/>
      <c r="J506" s="253"/>
      <c r="K506" s="253"/>
      <c r="L506" s="258"/>
      <c r="M506" s="259"/>
      <c r="N506" s="260"/>
      <c r="O506" s="260"/>
      <c r="P506" s="260"/>
      <c r="Q506" s="260"/>
      <c r="R506" s="260"/>
      <c r="S506" s="260"/>
      <c r="T506" s="261"/>
      <c r="U506" s="13"/>
      <c r="V506" s="13"/>
      <c r="W506" s="13"/>
      <c r="X506" s="13"/>
      <c r="Y506" s="13"/>
      <c r="Z506" s="13"/>
      <c r="AA506" s="13"/>
      <c r="AB506" s="13"/>
      <c r="AC506" s="13"/>
      <c r="AD506" s="13"/>
      <c r="AE506" s="13"/>
      <c r="AT506" s="262" t="s">
        <v>446</v>
      </c>
      <c r="AU506" s="262" t="s">
        <v>85</v>
      </c>
      <c r="AV506" s="13" t="s">
        <v>85</v>
      </c>
      <c r="AW506" s="13" t="s">
        <v>32</v>
      </c>
      <c r="AX506" s="13" t="s">
        <v>76</v>
      </c>
      <c r="AY506" s="262" t="s">
        <v>342</v>
      </c>
    </row>
    <row r="507" s="13" customFormat="1">
      <c r="A507" s="13"/>
      <c r="B507" s="252"/>
      <c r="C507" s="253"/>
      <c r="D507" s="240" t="s">
        <v>446</v>
      </c>
      <c r="E507" s="254" t="s">
        <v>1</v>
      </c>
      <c r="F507" s="255" t="s">
        <v>1246</v>
      </c>
      <c r="G507" s="253"/>
      <c r="H507" s="256">
        <v>91</v>
      </c>
      <c r="I507" s="257"/>
      <c r="J507" s="253"/>
      <c r="K507" s="253"/>
      <c r="L507" s="258"/>
      <c r="M507" s="259"/>
      <c r="N507" s="260"/>
      <c r="O507" s="260"/>
      <c r="P507" s="260"/>
      <c r="Q507" s="260"/>
      <c r="R507" s="260"/>
      <c r="S507" s="260"/>
      <c r="T507" s="261"/>
      <c r="U507" s="13"/>
      <c r="V507" s="13"/>
      <c r="W507" s="13"/>
      <c r="X507" s="13"/>
      <c r="Y507" s="13"/>
      <c r="Z507" s="13"/>
      <c r="AA507" s="13"/>
      <c r="AB507" s="13"/>
      <c r="AC507" s="13"/>
      <c r="AD507" s="13"/>
      <c r="AE507" s="13"/>
      <c r="AT507" s="262" t="s">
        <v>446</v>
      </c>
      <c r="AU507" s="262" t="s">
        <v>85</v>
      </c>
      <c r="AV507" s="13" t="s">
        <v>85</v>
      </c>
      <c r="AW507" s="13" t="s">
        <v>32</v>
      </c>
      <c r="AX507" s="13" t="s">
        <v>76</v>
      </c>
      <c r="AY507" s="262" t="s">
        <v>342</v>
      </c>
    </row>
    <row r="508" s="16" customFormat="1">
      <c r="A508" s="16"/>
      <c r="B508" s="284"/>
      <c r="C508" s="285"/>
      <c r="D508" s="240" t="s">
        <v>446</v>
      </c>
      <c r="E508" s="286" t="s">
        <v>1</v>
      </c>
      <c r="F508" s="287" t="s">
        <v>500</v>
      </c>
      <c r="G508" s="285"/>
      <c r="H508" s="288">
        <v>189</v>
      </c>
      <c r="I508" s="289"/>
      <c r="J508" s="285"/>
      <c r="K508" s="285"/>
      <c r="L508" s="290"/>
      <c r="M508" s="291"/>
      <c r="N508" s="292"/>
      <c r="O508" s="292"/>
      <c r="P508" s="292"/>
      <c r="Q508" s="292"/>
      <c r="R508" s="292"/>
      <c r="S508" s="292"/>
      <c r="T508" s="293"/>
      <c r="U508" s="16"/>
      <c r="V508" s="16"/>
      <c r="W508" s="16"/>
      <c r="X508" s="16"/>
      <c r="Y508" s="16"/>
      <c r="Z508" s="16"/>
      <c r="AA508" s="16"/>
      <c r="AB508" s="16"/>
      <c r="AC508" s="16"/>
      <c r="AD508" s="16"/>
      <c r="AE508" s="16"/>
      <c r="AT508" s="294" t="s">
        <v>446</v>
      </c>
      <c r="AU508" s="294" t="s">
        <v>85</v>
      </c>
      <c r="AV508" s="16" t="s">
        <v>360</v>
      </c>
      <c r="AW508" s="16" t="s">
        <v>32</v>
      </c>
      <c r="AX508" s="16" t="s">
        <v>83</v>
      </c>
      <c r="AY508" s="294" t="s">
        <v>342</v>
      </c>
    </row>
    <row r="509" s="2" customFormat="1" ht="16.5" customHeight="1">
      <c r="A509" s="39"/>
      <c r="B509" s="40"/>
      <c r="C509" s="295" t="s">
        <v>905</v>
      </c>
      <c r="D509" s="295" t="s">
        <v>621</v>
      </c>
      <c r="E509" s="296" t="s">
        <v>872</v>
      </c>
      <c r="F509" s="297" t="s">
        <v>873</v>
      </c>
      <c r="G509" s="298" t="s">
        <v>543</v>
      </c>
      <c r="H509" s="299">
        <v>11</v>
      </c>
      <c r="I509" s="300"/>
      <c r="J509" s="301">
        <f>ROUND(I509*H509,2)</f>
        <v>0</v>
      </c>
      <c r="K509" s="297" t="s">
        <v>443</v>
      </c>
      <c r="L509" s="302"/>
      <c r="M509" s="303" t="s">
        <v>1</v>
      </c>
      <c r="N509" s="304" t="s">
        <v>41</v>
      </c>
      <c r="O509" s="92"/>
      <c r="P509" s="236">
        <f>O509*H509</f>
        <v>0</v>
      </c>
      <c r="Q509" s="236">
        <v>0.10199999999999999</v>
      </c>
      <c r="R509" s="236">
        <f>Q509*H509</f>
        <v>1.1219999999999999</v>
      </c>
      <c r="S509" s="236">
        <v>0</v>
      </c>
      <c r="T509" s="237">
        <f>S509*H509</f>
        <v>0</v>
      </c>
      <c r="U509" s="39"/>
      <c r="V509" s="39"/>
      <c r="W509" s="39"/>
      <c r="X509" s="39"/>
      <c r="Y509" s="39"/>
      <c r="Z509" s="39"/>
      <c r="AA509" s="39"/>
      <c r="AB509" s="39"/>
      <c r="AC509" s="39"/>
      <c r="AD509" s="39"/>
      <c r="AE509" s="39"/>
      <c r="AR509" s="238" t="s">
        <v>376</v>
      </c>
      <c r="AT509" s="238" t="s">
        <v>621</v>
      </c>
      <c r="AU509" s="238" t="s">
        <v>85</v>
      </c>
      <c r="AY509" s="18" t="s">
        <v>342</v>
      </c>
      <c r="BE509" s="239">
        <f>IF(N509="základní",J509,0)</f>
        <v>0</v>
      </c>
      <c r="BF509" s="239">
        <f>IF(N509="snížená",J509,0)</f>
        <v>0</v>
      </c>
      <c r="BG509" s="239">
        <f>IF(N509="zákl. přenesená",J509,0)</f>
        <v>0</v>
      </c>
      <c r="BH509" s="239">
        <f>IF(N509="sníž. přenesená",J509,0)</f>
        <v>0</v>
      </c>
      <c r="BI509" s="239">
        <f>IF(N509="nulová",J509,0)</f>
        <v>0</v>
      </c>
      <c r="BJ509" s="18" t="s">
        <v>83</v>
      </c>
      <c r="BK509" s="239">
        <f>ROUND(I509*H509,2)</f>
        <v>0</v>
      </c>
      <c r="BL509" s="18" t="s">
        <v>360</v>
      </c>
      <c r="BM509" s="238" t="s">
        <v>1247</v>
      </c>
    </row>
    <row r="510" s="2" customFormat="1">
      <c r="A510" s="39"/>
      <c r="B510" s="40"/>
      <c r="C510" s="41"/>
      <c r="D510" s="240" t="s">
        <v>349</v>
      </c>
      <c r="E510" s="41"/>
      <c r="F510" s="241" t="s">
        <v>873</v>
      </c>
      <c r="G510" s="41"/>
      <c r="H510" s="41"/>
      <c r="I510" s="242"/>
      <c r="J510" s="41"/>
      <c r="K510" s="41"/>
      <c r="L510" s="45"/>
      <c r="M510" s="243"/>
      <c r="N510" s="244"/>
      <c r="O510" s="92"/>
      <c r="P510" s="92"/>
      <c r="Q510" s="92"/>
      <c r="R510" s="92"/>
      <c r="S510" s="92"/>
      <c r="T510" s="93"/>
      <c r="U510" s="39"/>
      <c r="V510" s="39"/>
      <c r="W510" s="39"/>
      <c r="X510" s="39"/>
      <c r="Y510" s="39"/>
      <c r="Z510" s="39"/>
      <c r="AA510" s="39"/>
      <c r="AB510" s="39"/>
      <c r="AC510" s="39"/>
      <c r="AD510" s="39"/>
      <c r="AE510" s="39"/>
      <c r="AT510" s="18" t="s">
        <v>349</v>
      </c>
      <c r="AU510" s="18" t="s">
        <v>85</v>
      </c>
    </row>
    <row r="511" s="13" customFormat="1">
      <c r="A511" s="13"/>
      <c r="B511" s="252"/>
      <c r="C511" s="253"/>
      <c r="D511" s="240" t="s">
        <v>446</v>
      </c>
      <c r="E511" s="254" t="s">
        <v>1</v>
      </c>
      <c r="F511" s="255" t="s">
        <v>1248</v>
      </c>
      <c r="G511" s="253"/>
      <c r="H511" s="256">
        <v>11</v>
      </c>
      <c r="I511" s="257"/>
      <c r="J511" s="253"/>
      <c r="K511" s="253"/>
      <c r="L511" s="258"/>
      <c r="M511" s="259"/>
      <c r="N511" s="260"/>
      <c r="O511" s="260"/>
      <c r="P511" s="260"/>
      <c r="Q511" s="260"/>
      <c r="R511" s="260"/>
      <c r="S511" s="260"/>
      <c r="T511" s="261"/>
      <c r="U511" s="13"/>
      <c r="V511" s="13"/>
      <c r="W511" s="13"/>
      <c r="X511" s="13"/>
      <c r="Y511" s="13"/>
      <c r="Z511" s="13"/>
      <c r="AA511" s="13"/>
      <c r="AB511" s="13"/>
      <c r="AC511" s="13"/>
      <c r="AD511" s="13"/>
      <c r="AE511" s="13"/>
      <c r="AT511" s="262" t="s">
        <v>446</v>
      </c>
      <c r="AU511" s="262" t="s">
        <v>85</v>
      </c>
      <c r="AV511" s="13" t="s">
        <v>85</v>
      </c>
      <c r="AW511" s="13" t="s">
        <v>32</v>
      </c>
      <c r="AX511" s="13" t="s">
        <v>83</v>
      </c>
      <c r="AY511" s="262" t="s">
        <v>342</v>
      </c>
    </row>
    <row r="512" s="2" customFormat="1" ht="16.5" customHeight="1">
      <c r="A512" s="39"/>
      <c r="B512" s="40"/>
      <c r="C512" s="227" t="s">
        <v>911</v>
      </c>
      <c r="D512" s="227" t="s">
        <v>343</v>
      </c>
      <c r="E512" s="228" t="s">
        <v>877</v>
      </c>
      <c r="F512" s="229" t="s">
        <v>878</v>
      </c>
      <c r="G512" s="230" t="s">
        <v>543</v>
      </c>
      <c r="H512" s="231">
        <v>127</v>
      </c>
      <c r="I512" s="232"/>
      <c r="J512" s="233">
        <f>ROUND(I512*H512,2)</f>
        <v>0</v>
      </c>
      <c r="K512" s="229" t="s">
        <v>443</v>
      </c>
      <c r="L512" s="45"/>
      <c r="M512" s="234" t="s">
        <v>1</v>
      </c>
      <c r="N512" s="235" t="s">
        <v>41</v>
      </c>
      <c r="O512" s="92"/>
      <c r="P512" s="236">
        <f>O512*H512</f>
        <v>0</v>
      </c>
      <c r="Q512" s="236">
        <v>0.10095</v>
      </c>
      <c r="R512" s="236">
        <f>Q512*H512</f>
        <v>12.820650000000001</v>
      </c>
      <c r="S512" s="236">
        <v>0</v>
      </c>
      <c r="T512" s="237">
        <f>S512*H512</f>
        <v>0</v>
      </c>
      <c r="U512" s="39"/>
      <c r="V512" s="39"/>
      <c r="W512" s="39"/>
      <c r="X512" s="39"/>
      <c r="Y512" s="39"/>
      <c r="Z512" s="39"/>
      <c r="AA512" s="39"/>
      <c r="AB512" s="39"/>
      <c r="AC512" s="39"/>
      <c r="AD512" s="39"/>
      <c r="AE512" s="39"/>
      <c r="AR512" s="238" t="s">
        <v>360</v>
      </c>
      <c r="AT512" s="238" t="s">
        <v>343</v>
      </c>
      <c r="AU512" s="238" t="s">
        <v>85</v>
      </c>
      <c r="AY512" s="18" t="s">
        <v>342</v>
      </c>
      <c r="BE512" s="239">
        <f>IF(N512="základní",J512,0)</f>
        <v>0</v>
      </c>
      <c r="BF512" s="239">
        <f>IF(N512="snížená",J512,0)</f>
        <v>0</v>
      </c>
      <c r="BG512" s="239">
        <f>IF(N512="zákl. přenesená",J512,0)</f>
        <v>0</v>
      </c>
      <c r="BH512" s="239">
        <f>IF(N512="sníž. přenesená",J512,0)</f>
        <v>0</v>
      </c>
      <c r="BI512" s="239">
        <f>IF(N512="nulová",J512,0)</f>
        <v>0</v>
      </c>
      <c r="BJ512" s="18" t="s">
        <v>83</v>
      </c>
      <c r="BK512" s="239">
        <f>ROUND(I512*H512,2)</f>
        <v>0</v>
      </c>
      <c r="BL512" s="18" t="s">
        <v>360</v>
      </c>
      <c r="BM512" s="238" t="s">
        <v>1249</v>
      </c>
    </row>
    <row r="513" s="2" customFormat="1">
      <c r="A513" s="39"/>
      <c r="B513" s="40"/>
      <c r="C513" s="41"/>
      <c r="D513" s="240" t="s">
        <v>349</v>
      </c>
      <c r="E513" s="41"/>
      <c r="F513" s="241" t="s">
        <v>880</v>
      </c>
      <c r="G513" s="41"/>
      <c r="H513" s="41"/>
      <c r="I513" s="242"/>
      <c r="J513" s="41"/>
      <c r="K513" s="41"/>
      <c r="L513" s="45"/>
      <c r="M513" s="243"/>
      <c r="N513" s="244"/>
      <c r="O513" s="92"/>
      <c r="P513" s="92"/>
      <c r="Q513" s="92"/>
      <c r="R513" s="92"/>
      <c r="S513" s="92"/>
      <c r="T513" s="93"/>
      <c r="U513" s="39"/>
      <c r="V513" s="39"/>
      <c r="W513" s="39"/>
      <c r="X513" s="39"/>
      <c r="Y513" s="39"/>
      <c r="Z513" s="39"/>
      <c r="AA513" s="39"/>
      <c r="AB513" s="39"/>
      <c r="AC513" s="39"/>
      <c r="AD513" s="39"/>
      <c r="AE513" s="39"/>
      <c r="AT513" s="18" t="s">
        <v>349</v>
      </c>
      <c r="AU513" s="18" t="s">
        <v>85</v>
      </c>
    </row>
    <row r="514" s="14" customFormat="1">
      <c r="A514" s="14"/>
      <c r="B514" s="263"/>
      <c r="C514" s="264"/>
      <c r="D514" s="240" t="s">
        <v>446</v>
      </c>
      <c r="E514" s="265" t="s">
        <v>1</v>
      </c>
      <c r="F514" s="266" t="s">
        <v>881</v>
      </c>
      <c r="G514" s="264"/>
      <c r="H514" s="265" t="s">
        <v>1</v>
      </c>
      <c r="I514" s="267"/>
      <c r="J514" s="264"/>
      <c r="K514" s="264"/>
      <c r="L514" s="268"/>
      <c r="M514" s="269"/>
      <c r="N514" s="270"/>
      <c r="O514" s="270"/>
      <c r="P514" s="270"/>
      <c r="Q514" s="270"/>
      <c r="R514" s="270"/>
      <c r="S514" s="270"/>
      <c r="T514" s="271"/>
      <c r="U514" s="14"/>
      <c r="V514" s="14"/>
      <c r="W514" s="14"/>
      <c r="X514" s="14"/>
      <c r="Y514" s="14"/>
      <c r="Z514" s="14"/>
      <c r="AA514" s="14"/>
      <c r="AB514" s="14"/>
      <c r="AC514" s="14"/>
      <c r="AD514" s="14"/>
      <c r="AE514" s="14"/>
      <c r="AT514" s="272" t="s">
        <v>446</v>
      </c>
      <c r="AU514" s="272" t="s">
        <v>85</v>
      </c>
      <c r="AV514" s="14" t="s">
        <v>83</v>
      </c>
      <c r="AW514" s="14" t="s">
        <v>32</v>
      </c>
      <c r="AX514" s="14" t="s">
        <v>76</v>
      </c>
      <c r="AY514" s="272" t="s">
        <v>342</v>
      </c>
    </row>
    <row r="515" s="13" customFormat="1">
      <c r="A515" s="13"/>
      <c r="B515" s="252"/>
      <c r="C515" s="253"/>
      <c r="D515" s="240" t="s">
        <v>446</v>
      </c>
      <c r="E515" s="254" t="s">
        <v>1</v>
      </c>
      <c r="F515" s="255" t="s">
        <v>1250</v>
      </c>
      <c r="G515" s="253"/>
      <c r="H515" s="256">
        <v>65</v>
      </c>
      <c r="I515" s="257"/>
      <c r="J515" s="253"/>
      <c r="K515" s="253"/>
      <c r="L515" s="258"/>
      <c r="M515" s="259"/>
      <c r="N515" s="260"/>
      <c r="O515" s="260"/>
      <c r="P515" s="260"/>
      <c r="Q515" s="260"/>
      <c r="R515" s="260"/>
      <c r="S515" s="260"/>
      <c r="T515" s="261"/>
      <c r="U515" s="13"/>
      <c r="V515" s="13"/>
      <c r="W515" s="13"/>
      <c r="X515" s="13"/>
      <c r="Y515" s="13"/>
      <c r="Z515" s="13"/>
      <c r="AA515" s="13"/>
      <c r="AB515" s="13"/>
      <c r="AC515" s="13"/>
      <c r="AD515" s="13"/>
      <c r="AE515" s="13"/>
      <c r="AT515" s="262" t="s">
        <v>446</v>
      </c>
      <c r="AU515" s="262" t="s">
        <v>85</v>
      </c>
      <c r="AV515" s="13" t="s">
        <v>85</v>
      </c>
      <c r="AW515" s="13" t="s">
        <v>32</v>
      </c>
      <c r="AX515" s="13" t="s">
        <v>76</v>
      </c>
      <c r="AY515" s="262" t="s">
        <v>342</v>
      </c>
    </row>
    <row r="516" s="13" customFormat="1">
      <c r="A516" s="13"/>
      <c r="B516" s="252"/>
      <c r="C516" s="253"/>
      <c r="D516" s="240" t="s">
        <v>446</v>
      </c>
      <c r="E516" s="254" t="s">
        <v>1</v>
      </c>
      <c r="F516" s="255" t="s">
        <v>1251</v>
      </c>
      <c r="G516" s="253"/>
      <c r="H516" s="256">
        <v>10</v>
      </c>
      <c r="I516" s="257"/>
      <c r="J516" s="253"/>
      <c r="K516" s="253"/>
      <c r="L516" s="258"/>
      <c r="M516" s="259"/>
      <c r="N516" s="260"/>
      <c r="O516" s="260"/>
      <c r="P516" s="260"/>
      <c r="Q516" s="260"/>
      <c r="R516" s="260"/>
      <c r="S516" s="260"/>
      <c r="T516" s="261"/>
      <c r="U516" s="13"/>
      <c r="V516" s="13"/>
      <c r="W516" s="13"/>
      <c r="X516" s="13"/>
      <c r="Y516" s="13"/>
      <c r="Z516" s="13"/>
      <c r="AA516" s="13"/>
      <c r="AB516" s="13"/>
      <c r="AC516" s="13"/>
      <c r="AD516" s="13"/>
      <c r="AE516" s="13"/>
      <c r="AT516" s="262" t="s">
        <v>446</v>
      </c>
      <c r="AU516" s="262" t="s">
        <v>85</v>
      </c>
      <c r="AV516" s="13" t="s">
        <v>85</v>
      </c>
      <c r="AW516" s="13" t="s">
        <v>32</v>
      </c>
      <c r="AX516" s="13" t="s">
        <v>76</v>
      </c>
      <c r="AY516" s="262" t="s">
        <v>342</v>
      </c>
    </row>
    <row r="517" s="13" customFormat="1">
      <c r="A517" s="13"/>
      <c r="B517" s="252"/>
      <c r="C517" s="253"/>
      <c r="D517" s="240" t="s">
        <v>446</v>
      </c>
      <c r="E517" s="254" t="s">
        <v>1</v>
      </c>
      <c r="F517" s="255" t="s">
        <v>1252</v>
      </c>
      <c r="G517" s="253"/>
      <c r="H517" s="256">
        <v>14</v>
      </c>
      <c r="I517" s="257"/>
      <c r="J517" s="253"/>
      <c r="K517" s="253"/>
      <c r="L517" s="258"/>
      <c r="M517" s="259"/>
      <c r="N517" s="260"/>
      <c r="O517" s="260"/>
      <c r="P517" s="260"/>
      <c r="Q517" s="260"/>
      <c r="R517" s="260"/>
      <c r="S517" s="260"/>
      <c r="T517" s="261"/>
      <c r="U517" s="13"/>
      <c r="V517" s="13"/>
      <c r="W517" s="13"/>
      <c r="X517" s="13"/>
      <c r="Y517" s="13"/>
      <c r="Z517" s="13"/>
      <c r="AA517" s="13"/>
      <c r="AB517" s="13"/>
      <c r="AC517" s="13"/>
      <c r="AD517" s="13"/>
      <c r="AE517" s="13"/>
      <c r="AT517" s="262" t="s">
        <v>446</v>
      </c>
      <c r="AU517" s="262" t="s">
        <v>85</v>
      </c>
      <c r="AV517" s="13" t="s">
        <v>85</v>
      </c>
      <c r="AW517" s="13" t="s">
        <v>32</v>
      </c>
      <c r="AX517" s="13" t="s">
        <v>76</v>
      </c>
      <c r="AY517" s="262" t="s">
        <v>342</v>
      </c>
    </row>
    <row r="518" s="15" customFormat="1">
      <c r="A518" s="15"/>
      <c r="B518" s="273"/>
      <c r="C518" s="274"/>
      <c r="D518" s="240" t="s">
        <v>446</v>
      </c>
      <c r="E518" s="275" t="s">
        <v>1</v>
      </c>
      <c r="F518" s="276" t="s">
        <v>492</v>
      </c>
      <c r="G518" s="274"/>
      <c r="H518" s="277">
        <v>89</v>
      </c>
      <c r="I518" s="278"/>
      <c r="J518" s="274"/>
      <c r="K518" s="274"/>
      <c r="L518" s="279"/>
      <c r="M518" s="280"/>
      <c r="N518" s="281"/>
      <c r="O518" s="281"/>
      <c r="P518" s="281"/>
      <c r="Q518" s="281"/>
      <c r="R518" s="281"/>
      <c r="S518" s="281"/>
      <c r="T518" s="282"/>
      <c r="U518" s="15"/>
      <c r="V518" s="15"/>
      <c r="W518" s="15"/>
      <c r="X518" s="15"/>
      <c r="Y518" s="15"/>
      <c r="Z518" s="15"/>
      <c r="AA518" s="15"/>
      <c r="AB518" s="15"/>
      <c r="AC518" s="15"/>
      <c r="AD518" s="15"/>
      <c r="AE518" s="15"/>
      <c r="AT518" s="283" t="s">
        <v>446</v>
      </c>
      <c r="AU518" s="283" t="s">
        <v>85</v>
      </c>
      <c r="AV518" s="15" t="s">
        <v>92</v>
      </c>
      <c r="AW518" s="15" t="s">
        <v>32</v>
      </c>
      <c r="AX518" s="15" t="s">
        <v>76</v>
      </c>
      <c r="AY518" s="283" t="s">
        <v>342</v>
      </c>
    </row>
    <row r="519" s="14" customFormat="1">
      <c r="A519" s="14"/>
      <c r="B519" s="263"/>
      <c r="C519" s="264"/>
      <c r="D519" s="240" t="s">
        <v>446</v>
      </c>
      <c r="E519" s="265" t="s">
        <v>1</v>
      </c>
      <c r="F519" s="266" t="s">
        <v>1086</v>
      </c>
      <c r="G519" s="264"/>
      <c r="H519" s="265" t="s">
        <v>1</v>
      </c>
      <c r="I519" s="267"/>
      <c r="J519" s="264"/>
      <c r="K519" s="264"/>
      <c r="L519" s="268"/>
      <c r="M519" s="269"/>
      <c r="N519" s="270"/>
      <c r="O519" s="270"/>
      <c r="P519" s="270"/>
      <c r="Q519" s="270"/>
      <c r="R519" s="270"/>
      <c r="S519" s="270"/>
      <c r="T519" s="271"/>
      <c r="U519" s="14"/>
      <c r="V519" s="14"/>
      <c r="W519" s="14"/>
      <c r="X519" s="14"/>
      <c r="Y519" s="14"/>
      <c r="Z519" s="14"/>
      <c r="AA519" s="14"/>
      <c r="AB519" s="14"/>
      <c r="AC519" s="14"/>
      <c r="AD519" s="14"/>
      <c r="AE519" s="14"/>
      <c r="AT519" s="272" t="s">
        <v>446</v>
      </c>
      <c r="AU519" s="272" t="s">
        <v>85</v>
      </c>
      <c r="AV519" s="14" t="s">
        <v>83</v>
      </c>
      <c r="AW519" s="14" t="s">
        <v>32</v>
      </c>
      <c r="AX519" s="14" t="s">
        <v>76</v>
      </c>
      <c r="AY519" s="272" t="s">
        <v>342</v>
      </c>
    </row>
    <row r="520" s="13" customFormat="1">
      <c r="A520" s="13"/>
      <c r="B520" s="252"/>
      <c r="C520" s="253"/>
      <c r="D520" s="240" t="s">
        <v>446</v>
      </c>
      <c r="E520" s="254" t="s">
        <v>1</v>
      </c>
      <c r="F520" s="255" t="s">
        <v>1087</v>
      </c>
      <c r="G520" s="253"/>
      <c r="H520" s="256">
        <v>38</v>
      </c>
      <c r="I520" s="257"/>
      <c r="J520" s="253"/>
      <c r="K520" s="253"/>
      <c r="L520" s="258"/>
      <c r="M520" s="259"/>
      <c r="N520" s="260"/>
      <c r="O520" s="260"/>
      <c r="P520" s="260"/>
      <c r="Q520" s="260"/>
      <c r="R520" s="260"/>
      <c r="S520" s="260"/>
      <c r="T520" s="261"/>
      <c r="U520" s="13"/>
      <c r="V520" s="13"/>
      <c r="W520" s="13"/>
      <c r="X520" s="13"/>
      <c r="Y520" s="13"/>
      <c r="Z520" s="13"/>
      <c r="AA520" s="13"/>
      <c r="AB520" s="13"/>
      <c r="AC520" s="13"/>
      <c r="AD520" s="13"/>
      <c r="AE520" s="13"/>
      <c r="AT520" s="262" t="s">
        <v>446</v>
      </c>
      <c r="AU520" s="262" t="s">
        <v>85</v>
      </c>
      <c r="AV520" s="13" t="s">
        <v>85</v>
      </c>
      <c r="AW520" s="13" t="s">
        <v>32</v>
      </c>
      <c r="AX520" s="13" t="s">
        <v>76</v>
      </c>
      <c r="AY520" s="262" t="s">
        <v>342</v>
      </c>
    </row>
    <row r="521" s="16" customFormat="1">
      <c r="A521" s="16"/>
      <c r="B521" s="284"/>
      <c r="C521" s="285"/>
      <c r="D521" s="240" t="s">
        <v>446</v>
      </c>
      <c r="E521" s="286" t="s">
        <v>1</v>
      </c>
      <c r="F521" s="287" t="s">
        <v>500</v>
      </c>
      <c r="G521" s="285"/>
      <c r="H521" s="288">
        <v>127</v>
      </c>
      <c r="I521" s="289"/>
      <c r="J521" s="285"/>
      <c r="K521" s="285"/>
      <c r="L521" s="290"/>
      <c r="M521" s="291"/>
      <c r="N521" s="292"/>
      <c r="O521" s="292"/>
      <c r="P521" s="292"/>
      <c r="Q521" s="292"/>
      <c r="R521" s="292"/>
      <c r="S521" s="292"/>
      <c r="T521" s="293"/>
      <c r="U521" s="16"/>
      <c r="V521" s="16"/>
      <c r="W521" s="16"/>
      <c r="X521" s="16"/>
      <c r="Y521" s="16"/>
      <c r="Z521" s="16"/>
      <c r="AA521" s="16"/>
      <c r="AB521" s="16"/>
      <c r="AC521" s="16"/>
      <c r="AD521" s="16"/>
      <c r="AE521" s="16"/>
      <c r="AT521" s="294" t="s">
        <v>446</v>
      </c>
      <c r="AU521" s="294" t="s">
        <v>85</v>
      </c>
      <c r="AV521" s="16" t="s">
        <v>360</v>
      </c>
      <c r="AW521" s="16" t="s">
        <v>32</v>
      </c>
      <c r="AX521" s="16" t="s">
        <v>83</v>
      </c>
      <c r="AY521" s="294" t="s">
        <v>342</v>
      </c>
    </row>
    <row r="522" s="2" customFormat="1" ht="16.5" customHeight="1">
      <c r="A522" s="39"/>
      <c r="B522" s="40"/>
      <c r="C522" s="295" t="s">
        <v>917</v>
      </c>
      <c r="D522" s="295" t="s">
        <v>621</v>
      </c>
      <c r="E522" s="296" t="s">
        <v>885</v>
      </c>
      <c r="F522" s="297" t="s">
        <v>886</v>
      </c>
      <c r="G522" s="298" t="s">
        <v>543</v>
      </c>
      <c r="H522" s="299">
        <v>89</v>
      </c>
      <c r="I522" s="300"/>
      <c r="J522" s="301">
        <f>ROUND(I522*H522,2)</f>
        <v>0</v>
      </c>
      <c r="K522" s="297" t="s">
        <v>443</v>
      </c>
      <c r="L522" s="302"/>
      <c r="M522" s="303" t="s">
        <v>1</v>
      </c>
      <c r="N522" s="304" t="s">
        <v>41</v>
      </c>
      <c r="O522" s="92"/>
      <c r="P522" s="236">
        <f>O522*H522</f>
        <v>0</v>
      </c>
      <c r="Q522" s="236">
        <v>0.045999999999999999</v>
      </c>
      <c r="R522" s="236">
        <f>Q522*H522</f>
        <v>4.0940000000000003</v>
      </c>
      <c r="S522" s="236">
        <v>0</v>
      </c>
      <c r="T522" s="237">
        <f>S522*H522</f>
        <v>0</v>
      </c>
      <c r="U522" s="39"/>
      <c r="V522" s="39"/>
      <c r="W522" s="39"/>
      <c r="X522" s="39"/>
      <c r="Y522" s="39"/>
      <c r="Z522" s="39"/>
      <c r="AA522" s="39"/>
      <c r="AB522" s="39"/>
      <c r="AC522" s="39"/>
      <c r="AD522" s="39"/>
      <c r="AE522" s="39"/>
      <c r="AR522" s="238" t="s">
        <v>376</v>
      </c>
      <c r="AT522" s="238" t="s">
        <v>621</v>
      </c>
      <c r="AU522" s="238" t="s">
        <v>85</v>
      </c>
      <c r="AY522" s="18" t="s">
        <v>342</v>
      </c>
      <c r="BE522" s="239">
        <f>IF(N522="základní",J522,0)</f>
        <v>0</v>
      </c>
      <c r="BF522" s="239">
        <f>IF(N522="snížená",J522,0)</f>
        <v>0</v>
      </c>
      <c r="BG522" s="239">
        <f>IF(N522="zákl. přenesená",J522,0)</f>
        <v>0</v>
      </c>
      <c r="BH522" s="239">
        <f>IF(N522="sníž. přenesená",J522,0)</f>
        <v>0</v>
      </c>
      <c r="BI522" s="239">
        <f>IF(N522="nulová",J522,0)</f>
        <v>0</v>
      </c>
      <c r="BJ522" s="18" t="s">
        <v>83</v>
      </c>
      <c r="BK522" s="239">
        <f>ROUND(I522*H522,2)</f>
        <v>0</v>
      </c>
      <c r="BL522" s="18" t="s">
        <v>360</v>
      </c>
      <c r="BM522" s="238" t="s">
        <v>1253</v>
      </c>
    </row>
    <row r="523" s="2" customFormat="1">
      <c r="A523" s="39"/>
      <c r="B523" s="40"/>
      <c r="C523" s="41"/>
      <c r="D523" s="240" t="s">
        <v>349</v>
      </c>
      <c r="E523" s="41"/>
      <c r="F523" s="241" t="s">
        <v>886</v>
      </c>
      <c r="G523" s="41"/>
      <c r="H523" s="41"/>
      <c r="I523" s="242"/>
      <c r="J523" s="41"/>
      <c r="K523" s="41"/>
      <c r="L523" s="45"/>
      <c r="M523" s="243"/>
      <c r="N523" s="244"/>
      <c r="O523" s="92"/>
      <c r="P523" s="92"/>
      <c r="Q523" s="92"/>
      <c r="R523" s="92"/>
      <c r="S523" s="92"/>
      <c r="T523" s="93"/>
      <c r="U523" s="39"/>
      <c r="V523" s="39"/>
      <c r="W523" s="39"/>
      <c r="X523" s="39"/>
      <c r="Y523" s="39"/>
      <c r="Z523" s="39"/>
      <c r="AA523" s="39"/>
      <c r="AB523" s="39"/>
      <c r="AC523" s="39"/>
      <c r="AD523" s="39"/>
      <c r="AE523" s="39"/>
      <c r="AT523" s="18" t="s">
        <v>349</v>
      </c>
      <c r="AU523" s="18" t="s">
        <v>85</v>
      </c>
    </row>
    <row r="524" s="13" customFormat="1">
      <c r="A524" s="13"/>
      <c r="B524" s="252"/>
      <c r="C524" s="253"/>
      <c r="D524" s="240" t="s">
        <v>446</v>
      </c>
      <c r="E524" s="254" t="s">
        <v>1</v>
      </c>
      <c r="F524" s="255" t="s">
        <v>1254</v>
      </c>
      <c r="G524" s="253"/>
      <c r="H524" s="256">
        <v>89</v>
      </c>
      <c r="I524" s="257"/>
      <c r="J524" s="253"/>
      <c r="K524" s="253"/>
      <c r="L524" s="258"/>
      <c r="M524" s="259"/>
      <c r="N524" s="260"/>
      <c r="O524" s="260"/>
      <c r="P524" s="260"/>
      <c r="Q524" s="260"/>
      <c r="R524" s="260"/>
      <c r="S524" s="260"/>
      <c r="T524" s="261"/>
      <c r="U524" s="13"/>
      <c r="V524" s="13"/>
      <c r="W524" s="13"/>
      <c r="X524" s="13"/>
      <c r="Y524" s="13"/>
      <c r="Z524" s="13"/>
      <c r="AA524" s="13"/>
      <c r="AB524" s="13"/>
      <c r="AC524" s="13"/>
      <c r="AD524" s="13"/>
      <c r="AE524" s="13"/>
      <c r="AT524" s="262" t="s">
        <v>446</v>
      </c>
      <c r="AU524" s="262" t="s">
        <v>85</v>
      </c>
      <c r="AV524" s="13" t="s">
        <v>85</v>
      </c>
      <c r="AW524" s="13" t="s">
        <v>32</v>
      </c>
      <c r="AX524" s="13" t="s">
        <v>83</v>
      </c>
      <c r="AY524" s="262" t="s">
        <v>342</v>
      </c>
    </row>
    <row r="525" s="2" customFormat="1" ht="16.5" customHeight="1">
      <c r="A525" s="39"/>
      <c r="B525" s="40"/>
      <c r="C525" s="227" t="s">
        <v>923</v>
      </c>
      <c r="D525" s="227" t="s">
        <v>343</v>
      </c>
      <c r="E525" s="228" t="s">
        <v>890</v>
      </c>
      <c r="F525" s="229" t="s">
        <v>891</v>
      </c>
      <c r="G525" s="230" t="s">
        <v>543</v>
      </c>
      <c r="H525" s="231">
        <v>1061</v>
      </c>
      <c r="I525" s="232"/>
      <c r="J525" s="233">
        <f>ROUND(I525*H525,2)</f>
        <v>0</v>
      </c>
      <c r="K525" s="229" t="s">
        <v>443</v>
      </c>
      <c r="L525" s="45"/>
      <c r="M525" s="234" t="s">
        <v>1</v>
      </c>
      <c r="N525" s="235" t="s">
        <v>41</v>
      </c>
      <c r="O525" s="92"/>
      <c r="P525" s="236">
        <f>O525*H525</f>
        <v>0</v>
      </c>
      <c r="Q525" s="236">
        <v>1.0000000000000001E-05</v>
      </c>
      <c r="R525" s="236">
        <f>Q525*H525</f>
        <v>0.010610000000000001</v>
      </c>
      <c r="S525" s="236">
        <v>0</v>
      </c>
      <c r="T525" s="237">
        <f>S525*H525</f>
        <v>0</v>
      </c>
      <c r="U525" s="39"/>
      <c r="V525" s="39"/>
      <c r="W525" s="39"/>
      <c r="X525" s="39"/>
      <c r="Y525" s="39"/>
      <c r="Z525" s="39"/>
      <c r="AA525" s="39"/>
      <c r="AB525" s="39"/>
      <c r="AC525" s="39"/>
      <c r="AD525" s="39"/>
      <c r="AE525" s="39"/>
      <c r="AR525" s="238" t="s">
        <v>360</v>
      </c>
      <c r="AT525" s="238" t="s">
        <v>343</v>
      </c>
      <c r="AU525" s="238" t="s">
        <v>85</v>
      </c>
      <c r="AY525" s="18" t="s">
        <v>342</v>
      </c>
      <c r="BE525" s="239">
        <f>IF(N525="základní",J525,0)</f>
        <v>0</v>
      </c>
      <c r="BF525" s="239">
        <f>IF(N525="snížená",J525,0)</f>
        <v>0</v>
      </c>
      <c r="BG525" s="239">
        <f>IF(N525="zákl. přenesená",J525,0)</f>
        <v>0</v>
      </c>
      <c r="BH525" s="239">
        <f>IF(N525="sníž. přenesená",J525,0)</f>
        <v>0</v>
      </c>
      <c r="BI525" s="239">
        <f>IF(N525="nulová",J525,0)</f>
        <v>0</v>
      </c>
      <c r="BJ525" s="18" t="s">
        <v>83</v>
      </c>
      <c r="BK525" s="239">
        <f>ROUND(I525*H525,2)</f>
        <v>0</v>
      </c>
      <c r="BL525" s="18" t="s">
        <v>360</v>
      </c>
      <c r="BM525" s="238" t="s">
        <v>1255</v>
      </c>
    </row>
    <row r="526" s="2" customFormat="1">
      <c r="A526" s="39"/>
      <c r="B526" s="40"/>
      <c r="C526" s="41"/>
      <c r="D526" s="240" t="s">
        <v>349</v>
      </c>
      <c r="E526" s="41"/>
      <c r="F526" s="241" t="s">
        <v>893</v>
      </c>
      <c r="G526" s="41"/>
      <c r="H526" s="41"/>
      <c r="I526" s="242"/>
      <c r="J526" s="41"/>
      <c r="K526" s="41"/>
      <c r="L526" s="45"/>
      <c r="M526" s="243"/>
      <c r="N526" s="244"/>
      <c r="O526" s="92"/>
      <c r="P526" s="92"/>
      <c r="Q526" s="92"/>
      <c r="R526" s="92"/>
      <c r="S526" s="92"/>
      <c r="T526" s="93"/>
      <c r="U526" s="39"/>
      <c r="V526" s="39"/>
      <c r="W526" s="39"/>
      <c r="X526" s="39"/>
      <c r="Y526" s="39"/>
      <c r="Z526" s="39"/>
      <c r="AA526" s="39"/>
      <c r="AB526" s="39"/>
      <c r="AC526" s="39"/>
      <c r="AD526" s="39"/>
      <c r="AE526" s="39"/>
      <c r="AT526" s="18" t="s">
        <v>349</v>
      </c>
      <c r="AU526" s="18" t="s">
        <v>85</v>
      </c>
    </row>
    <row r="527" s="13" customFormat="1">
      <c r="A527" s="13"/>
      <c r="B527" s="252"/>
      <c r="C527" s="253"/>
      <c r="D527" s="240" t="s">
        <v>446</v>
      </c>
      <c r="E527" s="254" t="s">
        <v>1</v>
      </c>
      <c r="F527" s="255" t="s">
        <v>1256</v>
      </c>
      <c r="G527" s="253"/>
      <c r="H527" s="256">
        <v>1061</v>
      </c>
      <c r="I527" s="257"/>
      <c r="J527" s="253"/>
      <c r="K527" s="253"/>
      <c r="L527" s="258"/>
      <c r="M527" s="259"/>
      <c r="N527" s="260"/>
      <c r="O527" s="260"/>
      <c r="P527" s="260"/>
      <c r="Q527" s="260"/>
      <c r="R527" s="260"/>
      <c r="S527" s="260"/>
      <c r="T527" s="261"/>
      <c r="U527" s="13"/>
      <c r="V527" s="13"/>
      <c r="W527" s="13"/>
      <c r="X527" s="13"/>
      <c r="Y527" s="13"/>
      <c r="Z527" s="13"/>
      <c r="AA527" s="13"/>
      <c r="AB527" s="13"/>
      <c r="AC527" s="13"/>
      <c r="AD527" s="13"/>
      <c r="AE527" s="13"/>
      <c r="AT527" s="262" t="s">
        <v>446</v>
      </c>
      <c r="AU527" s="262" t="s">
        <v>85</v>
      </c>
      <c r="AV527" s="13" t="s">
        <v>85</v>
      </c>
      <c r="AW527" s="13" t="s">
        <v>32</v>
      </c>
      <c r="AX527" s="13" t="s">
        <v>83</v>
      </c>
      <c r="AY527" s="262" t="s">
        <v>342</v>
      </c>
    </row>
    <row r="528" s="2" customFormat="1" ht="16.5" customHeight="1">
      <c r="A528" s="39"/>
      <c r="B528" s="40"/>
      <c r="C528" s="227" t="s">
        <v>929</v>
      </c>
      <c r="D528" s="227" t="s">
        <v>343</v>
      </c>
      <c r="E528" s="228" t="s">
        <v>896</v>
      </c>
      <c r="F528" s="229" t="s">
        <v>897</v>
      </c>
      <c r="G528" s="230" t="s">
        <v>543</v>
      </c>
      <c r="H528" s="231">
        <v>1061</v>
      </c>
      <c r="I528" s="232"/>
      <c r="J528" s="233">
        <f>ROUND(I528*H528,2)</f>
        <v>0</v>
      </c>
      <c r="K528" s="229" t="s">
        <v>443</v>
      </c>
      <c r="L528" s="45"/>
      <c r="M528" s="234" t="s">
        <v>1</v>
      </c>
      <c r="N528" s="235" t="s">
        <v>41</v>
      </c>
      <c r="O528" s="92"/>
      <c r="P528" s="236">
        <f>O528*H528</f>
        <v>0</v>
      </c>
      <c r="Q528" s="236">
        <v>0.00034000000000000002</v>
      </c>
      <c r="R528" s="236">
        <f>Q528*H528</f>
        <v>0.36074000000000001</v>
      </c>
      <c r="S528" s="236">
        <v>0</v>
      </c>
      <c r="T528" s="237">
        <f>S528*H528</f>
        <v>0</v>
      </c>
      <c r="U528" s="39"/>
      <c r="V528" s="39"/>
      <c r="W528" s="39"/>
      <c r="X528" s="39"/>
      <c r="Y528" s="39"/>
      <c r="Z528" s="39"/>
      <c r="AA528" s="39"/>
      <c r="AB528" s="39"/>
      <c r="AC528" s="39"/>
      <c r="AD528" s="39"/>
      <c r="AE528" s="39"/>
      <c r="AR528" s="238" t="s">
        <v>360</v>
      </c>
      <c r="AT528" s="238" t="s">
        <v>343</v>
      </c>
      <c r="AU528" s="238" t="s">
        <v>85</v>
      </c>
      <c r="AY528" s="18" t="s">
        <v>342</v>
      </c>
      <c r="BE528" s="239">
        <f>IF(N528="základní",J528,0)</f>
        <v>0</v>
      </c>
      <c r="BF528" s="239">
        <f>IF(N528="snížená",J528,0)</f>
        <v>0</v>
      </c>
      <c r="BG528" s="239">
        <f>IF(N528="zákl. přenesená",J528,0)</f>
        <v>0</v>
      </c>
      <c r="BH528" s="239">
        <f>IF(N528="sníž. přenesená",J528,0)</f>
        <v>0</v>
      </c>
      <c r="BI528" s="239">
        <f>IF(N528="nulová",J528,0)</f>
        <v>0</v>
      </c>
      <c r="BJ528" s="18" t="s">
        <v>83</v>
      </c>
      <c r="BK528" s="239">
        <f>ROUND(I528*H528,2)</f>
        <v>0</v>
      </c>
      <c r="BL528" s="18" t="s">
        <v>360</v>
      </c>
      <c r="BM528" s="238" t="s">
        <v>1257</v>
      </c>
    </row>
    <row r="529" s="2" customFormat="1">
      <c r="A529" s="39"/>
      <c r="B529" s="40"/>
      <c r="C529" s="41"/>
      <c r="D529" s="240" t="s">
        <v>349</v>
      </c>
      <c r="E529" s="41"/>
      <c r="F529" s="241" t="s">
        <v>899</v>
      </c>
      <c r="G529" s="41"/>
      <c r="H529" s="41"/>
      <c r="I529" s="242"/>
      <c r="J529" s="41"/>
      <c r="K529" s="41"/>
      <c r="L529" s="45"/>
      <c r="M529" s="243"/>
      <c r="N529" s="244"/>
      <c r="O529" s="92"/>
      <c r="P529" s="92"/>
      <c r="Q529" s="92"/>
      <c r="R529" s="92"/>
      <c r="S529" s="92"/>
      <c r="T529" s="93"/>
      <c r="U529" s="39"/>
      <c r="V529" s="39"/>
      <c r="W529" s="39"/>
      <c r="X529" s="39"/>
      <c r="Y529" s="39"/>
      <c r="Z529" s="39"/>
      <c r="AA529" s="39"/>
      <c r="AB529" s="39"/>
      <c r="AC529" s="39"/>
      <c r="AD529" s="39"/>
      <c r="AE529" s="39"/>
      <c r="AT529" s="18" t="s">
        <v>349</v>
      </c>
      <c r="AU529" s="18" t="s">
        <v>85</v>
      </c>
    </row>
    <row r="530" s="13" customFormat="1">
      <c r="A530" s="13"/>
      <c r="B530" s="252"/>
      <c r="C530" s="253"/>
      <c r="D530" s="240" t="s">
        <v>446</v>
      </c>
      <c r="E530" s="254" t="s">
        <v>1</v>
      </c>
      <c r="F530" s="255" t="s">
        <v>1256</v>
      </c>
      <c r="G530" s="253"/>
      <c r="H530" s="256">
        <v>1061</v>
      </c>
      <c r="I530" s="257"/>
      <c r="J530" s="253"/>
      <c r="K530" s="253"/>
      <c r="L530" s="258"/>
      <c r="M530" s="259"/>
      <c r="N530" s="260"/>
      <c r="O530" s="260"/>
      <c r="P530" s="260"/>
      <c r="Q530" s="260"/>
      <c r="R530" s="260"/>
      <c r="S530" s="260"/>
      <c r="T530" s="261"/>
      <c r="U530" s="13"/>
      <c r="V530" s="13"/>
      <c r="W530" s="13"/>
      <c r="X530" s="13"/>
      <c r="Y530" s="13"/>
      <c r="Z530" s="13"/>
      <c r="AA530" s="13"/>
      <c r="AB530" s="13"/>
      <c r="AC530" s="13"/>
      <c r="AD530" s="13"/>
      <c r="AE530" s="13"/>
      <c r="AT530" s="262" t="s">
        <v>446</v>
      </c>
      <c r="AU530" s="262" t="s">
        <v>85</v>
      </c>
      <c r="AV530" s="13" t="s">
        <v>85</v>
      </c>
      <c r="AW530" s="13" t="s">
        <v>32</v>
      </c>
      <c r="AX530" s="13" t="s">
        <v>83</v>
      </c>
      <c r="AY530" s="262" t="s">
        <v>342</v>
      </c>
    </row>
    <row r="531" s="2" customFormat="1" ht="16.5" customHeight="1">
      <c r="A531" s="39"/>
      <c r="B531" s="40"/>
      <c r="C531" s="227" t="s">
        <v>934</v>
      </c>
      <c r="D531" s="227" t="s">
        <v>343</v>
      </c>
      <c r="E531" s="228" t="s">
        <v>901</v>
      </c>
      <c r="F531" s="229" t="s">
        <v>902</v>
      </c>
      <c r="G531" s="230" t="s">
        <v>473</v>
      </c>
      <c r="H531" s="231">
        <v>1136</v>
      </c>
      <c r="I531" s="232"/>
      <c r="J531" s="233">
        <f>ROUND(I531*H531,2)</f>
        <v>0</v>
      </c>
      <c r="K531" s="229" t="s">
        <v>1</v>
      </c>
      <c r="L531" s="45"/>
      <c r="M531" s="234" t="s">
        <v>1</v>
      </c>
      <c r="N531" s="235" t="s">
        <v>41</v>
      </c>
      <c r="O531" s="92"/>
      <c r="P531" s="236">
        <f>O531*H531</f>
        <v>0</v>
      </c>
      <c r="Q531" s="236">
        <v>0.013860000000000001</v>
      </c>
      <c r="R531" s="236">
        <f>Q531*H531</f>
        <v>15.744960000000001</v>
      </c>
      <c r="S531" s="236">
        <v>0</v>
      </c>
      <c r="T531" s="237">
        <f>S531*H531</f>
        <v>0</v>
      </c>
      <c r="U531" s="39"/>
      <c r="V531" s="39"/>
      <c r="W531" s="39"/>
      <c r="X531" s="39"/>
      <c r="Y531" s="39"/>
      <c r="Z531" s="39"/>
      <c r="AA531" s="39"/>
      <c r="AB531" s="39"/>
      <c r="AC531" s="39"/>
      <c r="AD531" s="39"/>
      <c r="AE531" s="39"/>
      <c r="AR531" s="238" t="s">
        <v>360</v>
      </c>
      <c r="AT531" s="238" t="s">
        <v>343</v>
      </c>
      <c r="AU531" s="238" t="s">
        <v>85</v>
      </c>
      <c r="AY531" s="18" t="s">
        <v>342</v>
      </c>
      <c r="BE531" s="239">
        <f>IF(N531="základní",J531,0)</f>
        <v>0</v>
      </c>
      <c r="BF531" s="239">
        <f>IF(N531="snížená",J531,0)</f>
        <v>0</v>
      </c>
      <c r="BG531" s="239">
        <f>IF(N531="zákl. přenesená",J531,0)</f>
        <v>0</v>
      </c>
      <c r="BH531" s="239">
        <f>IF(N531="sníž. přenesená",J531,0)</f>
        <v>0</v>
      </c>
      <c r="BI531" s="239">
        <f>IF(N531="nulová",J531,0)</f>
        <v>0</v>
      </c>
      <c r="BJ531" s="18" t="s">
        <v>83</v>
      </c>
      <c r="BK531" s="239">
        <f>ROUND(I531*H531,2)</f>
        <v>0</v>
      </c>
      <c r="BL531" s="18" t="s">
        <v>360</v>
      </c>
      <c r="BM531" s="238" t="s">
        <v>1258</v>
      </c>
    </row>
    <row r="532" s="2" customFormat="1">
      <c r="A532" s="39"/>
      <c r="B532" s="40"/>
      <c r="C532" s="41"/>
      <c r="D532" s="240" t="s">
        <v>349</v>
      </c>
      <c r="E532" s="41"/>
      <c r="F532" s="241" t="s">
        <v>902</v>
      </c>
      <c r="G532" s="41"/>
      <c r="H532" s="41"/>
      <c r="I532" s="242"/>
      <c r="J532" s="41"/>
      <c r="K532" s="41"/>
      <c r="L532" s="45"/>
      <c r="M532" s="243"/>
      <c r="N532" s="244"/>
      <c r="O532" s="92"/>
      <c r="P532" s="92"/>
      <c r="Q532" s="92"/>
      <c r="R532" s="92"/>
      <c r="S532" s="92"/>
      <c r="T532" s="93"/>
      <c r="U532" s="39"/>
      <c r="V532" s="39"/>
      <c r="W532" s="39"/>
      <c r="X532" s="39"/>
      <c r="Y532" s="39"/>
      <c r="Z532" s="39"/>
      <c r="AA532" s="39"/>
      <c r="AB532" s="39"/>
      <c r="AC532" s="39"/>
      <c r="AD532" s="39"/>
      <c r="AE532" s="39"/>
      <c r="AT532" s="18" t="s">
        <v>349</v>
      </c>
      <c r="AU532" s="18" t="s">
        <v>85</v>
      </c>
    </row>
    <row r="533" s="13" customFormat="1">
      <c r="A533" s="13"/>
      <c r="B533" s="252"/>
      <c r="C533" s="253"/>
      <c r="D533" s="240" t="s">
        <v>446</v>
      </c>
      <c r="E533" s="254" t="s">
        <v>1</v>
      </c>
      <c r="F533" s="255" t="s">
        <v>1259</v>
      </c>
      <c r="G533" s="253"/>
      <c r="H533" s="256">
        <v>1136</v>
      </c>
      <c r="I533" s="257"/>
      <c r="J533" s="253"/>
      <c r="K533" s="253"/>
      <c r="L533" s="258"/>
      <c r="M533" s="259"/>
      <c r="N533" s="260"/>
      <c r="O533" s="260"/>
      <c r="P533" s="260"/>
      <c r="Q533" s="260"/>
      <c r="R533" s="260"/>
      <c r="S533" s="260"/>
      <c r="T533" s="261"/>
      <c r="U533" s="13"/>
      <c r="V533" s="13"/>
      <c r="W533" s="13"/>
      <c r="X533" s="13"/>
      <c r="Y533" s="13"/>
      <c r="Z533" s="13"/>
      <c r="AA533" s="13"/>
      <c r="AB533" s="13"/>
      <c r="AC533" s="13"/>
      <c r="AD533" s="13"/>
      <c r="AE533" s="13"/>
      <c r="AT533" s="262" t="s">
        <v>446</v>
      </c>
      <c r="AU533" s="262" t="s">
        <v>85</v>
      </c>
      <c r="AV533" s="13" t="s">
        <v>85</v>
      </c>
      <c r="AW533" s="13" t="s">
        <v>32</v>
      </c>
      <c r="AX533" s="13" t="s">
        <v>83</v>
      </c>
      <c r="AY533" s="262" t="s">
        <v>342</v>
      </c>
    </row>
    <row r="534" s="2" customFormat="1" ht="21.75" customHeight="1">
      <c r="A534" s="39"/>
      <c r="B534" s="40"/>
      <c r="C534" s="227" t="s">
        <v>939</v>
      </c>
      <c r="D534" s="227" t="s">
        <v>343</v>
      </c>
      <c r="E534" s="228" t="s">
        <v>906</v>
      </c>
      <c r="F534" s="229" t="s">
        <v>907</v>
      </c>
      <c r="G534" s="230" t="s">
        <v>543</v>
      </c>
      <c r="H534" s="231">
        <v>376</v>
      </c>
      <c r="I534" s="232"/>
      <c r="J534" s="233">
        <f>ROUND(I534*H534,2)</f>
        <v>0</v>
      </c>
      <c r="K534" s="229" t="s">
        <v>443</v>
      </c>
      <c r="L534" s="45"/>
      <c r="M534" s="234" t="s">
        <v>1</v>
      </c>
      <c r="N534" s="235" t="s">
        <v>41</v>
      </c>
      <c r="O534" s="92"/>
      <c r="P534" s="236">
        <f>O534*H534</f>
        <v>0</v>
      </c>
      <c r="Q534" s="236">
        <v>0.00060999999999999997</v>
      </c>
      <c r="R534" s="236">
        <f>Q534*H534</f>
        <v>0.22935999999999998</v>
      </c>
      <c r="S534" s="236">
        <v>0</v>
      </c>
      <c r="T534" s="237">
        <f>S534*H534</f>
        <v>0</v>
      </c>
      <c r="U534" s="39"/>
      <c r="V534" s="39"/>
      <c r="W534" s="39"/>
      <c r="X534" s="39"/>
      <c r="Y534" s="39"/>
      <c r="Z534" s="39"/>
      <c r="AA534" s="39"/>
      <c r="AB534" s="39"/>
      <c r="AC534" s="39"/>
      <c r="AD534" s="39"/>
      <c r="AE534" s="39"/>
      <c r="AR534" s="238" t="s">
        <v>360</v>
      </c>
      <c r="AT534" s="238" t="s">
        <v>343</v>
      </c>
      <c r="AU534" s="238" t="s">
        <v>85</v>
      </c>
      <c r="AY534" s="18" t="s">
        <v>342</v>
      </c>
      <c r="BE534" s="239">
        <f>IF(N534="základní",J534,0)</f>
        <v>0</v>
      </c>
      <c r="BF534" s="239">
        <f>IF(N534="snížená",J534,0)</f>
        <v>0</v>
      </c>
      <c r="BG534" s="239">
        <f>IF(N534="zákl. přenesená",J534,0)</f>
        <v>0</v>
      </c>
      <c r="BH534" s="239">
        <f>IF(N534="sníž. přenesená",J534,0)</f>
        <v>0</v>
      </c>
      <c r="BI534" s="239">
        <f>IF(N534="nulová",J534,0)</f>
        <v>0</v>
      </c>
      <c r="BJ534" s="18" t="s">
        <v>83</v>
      </c>
      <c r="BK534" s="239">
        <f>ROUND(I534*H534,2)</f>
        <v>0</v>
      </c>
      <c r="BL534" s="18" t="s">
        <v>360</v>
      </c>
      <c r="BM534" s="238" t="s">
        <v>1260</v>
      </c>
    </row>
    <row r="535" s="2" customFormat="1">
      <c r="A535" s="39"/>
      <c r="B535" s="40"/>
      <c r="C535" s="41"/>
      <c r="D535" s="240" t="s">
        <v>349</v>
      </c>
      <c r="E535" s="41"/>
      <c r="F535" s="241" t="s">
        <v>909</v>
      </c>
      <c r="G535" s="41"/>
      <c r="H535" s="41"/>
      <c r="I535" s="242"/>
      <c r="J535" s="41"/>
      <c r="K535" s="41"/>
      <c r="L535" s="45"/>
      <c r="M535" s="243"/>
      <c r="N535" s="244"/>
      <c r="O535" s="92"/>
      <c r="P535" s="92"/>
      <c r="Q535" s="92"/>
      <c r="R535" s="92"/>
      <c r="S535" s="92"/>
      <c r="T535" s="93"/>
      <c r="U535" s="39"/>
      <c r="V535" s="39"/>
      <c r="W535" s="39"/>
      <c r="X535" s="39"/>
      <c r="Y535" s="39"/>
      <c r="Z535" s="39"/>
      <c r="AA535" s="39"/>
      <c r="AB535" s="39"/>
      <c r="AC535" s="39"/>
      <c r="AD535" s="39"/>
      <c r="AE535" s="39"/>
      <c r="AT535" s="18" t="s">
        <v>349</v>
      </c>
      <c r="AU535" s="18" t="s">
        <v>85</v>
      </c>
    </row>
    <row r="536" s="13" customFormat="1">
      <c r="A536" s="13"/>
      <c r="B536" s="252"/>
      <c r="C536" s="253"/>
      <c r="D536" s="240" t="s">
        <v>446</v>
      </c>
      <c r="E536" s="254" t="s">
        <v>1</v>
      </c>
      <c r="F536" s="255" t="s">
        <v>1261</v>
      </c>
      <c r="G536" s="253"/>
      <c r="H536" s="256">
        <v>376</v>
      </c>
      <c r="I536" s="257"/>
      <c r="J536" s="253"/>
      <c r="K536" s="253"/>
      <c r="L536" s="258"/>
      <c r="M536" s="259"/>
      <c r="N536" s="260"/>
      <c r="O536" s="260"/>
      <c r="P536" s="260"/>
      <c r="Q536" s="260"/>
      <c r="R536" s="260"/>
      <c r="S536" s="260"/>
      <c r="T536" s="261"/>
      <c r="U536" s="13"/>
      <c r="V536" s="13"/>
      <c r="W536" s="13"/>
      <c r="X536" s="13"/>
      <c r="Y536" s="13"/>
      <c r="Z536" s="13"/>
      <c r="AA536" s="13"/>
      <c r="AB536" s="13"/>
      <c r="AC536" s="13"/>
      <c r="AD536" s="13"/>
      <c r="AE536" s="13"/>
      <c r="AT536" s="262" t="s">
        <v>446</v>
      </c>
      <c r="AU536" s="262" t="s">
        <v>85</v>
      </c>
      <c r="AV536" s="13" t="s">
        <v>85</v>
      </c>
      <c r="AW536" s="13" t="s">
        <v>32</v>
      </c>
      <c r="AX536" s="13" t="s">
        <v>83</v>
      </c>
      <c r="AY536" s="262" t="s">
        <v>342</v>
      </c>
    </row>
    <row r="537" s="2" customFormat="1" ht="16.5" customHeight="1">
      <c r="A537" s="39"/>
      <c r="B537" s="40"/>
      <c r="C537" s="227" t="s">
        <v>944</v>
      </c>
      <c r="D537" s="227" t="s">
        <v>343</v>
      </c>
      <c r="E537" s="228" t="s">
        <v>912</v>
      </c>
      <c r="F537" s="229" t="s">
        <v>913</v>
      </c>
      <c r="G537" s="230" t="s">
        <v>543</v>
      </c>
      <c r="H537" s="231">
        <v>101</v>
      </c>
      <c r="I537" s="232"/>
      <c r="J537" s="233">
        <f>ROUND(I537*H537,2)</f>
        <v>0</v>
      </c>
      <c r="K537" s="229" t="s">
        <v>443</v>
      </c>
      <c r="L537" s="45"/>
      <c r="M537" s="234" t="s">
        <v>1</v>
      </c>
      <c r="N537" s="235" t="s">
        <v>41</v>
      </c>
      <c r="O537" s="92"/>
      <c r="P537" s="236">
        <f>O537*H537</f>
        <v>0</v>
      </c>
      <c r="Q537" s="236">
        <v>0</v>
      </c>
      <c r="R537" s="236">
        <f>Q537*H537</f>
        <v>0</v>
      </c>
      <c r="S537" s="236">
        <v>0</v>
      </c>
      <c r="T537" s="237">
        <f>S537*H537</f>
        <v>0</v>
      </c>
      <c r="U537" s="39"/>
      <c r="V537" s="39"/>
      <c r="W537" s="39"/>
      <c r="X537" s="39"/>
      <c r="Y537" s="39"/>
      <c r="Z537" s="39"/>
      <c r="AA537" s="39"/>
      <c r="AB537" s="39"/>
      <c r="AC537" s="39"/>
      <c r="AD537" s="39"/>
      <c r="AE537" s="39"/>
      <c r="AR537" s="238" t="s">
        <v>360</v>
      </c>
      <c r="AT537" s="238" t="s">
        <v>343</v>
      </c>
      <c r="AU537" s="238" t="s">
        <v>85</v>
      </c>
      <c r="AY537" s="18" t="s">
        <v>342</v>
      </c>
      <c r="BE537" s="239">
        <f>IF(N537="základní",J537,0)</f>
        <v>0</v>
      </c>
      <c r="BF537" s="239">
        <f>IF(N537="snížená",J537,0)</f>
        <v>0</v>
      </c>
      <c r="BG537" s="239">
        <f>IF(N537="zákl. přenesená",J537,0)</f>
        <v>0</v>
      </c>
      <c r="BH537" s="239">
        <f>IF(N537="sníž. přenesená",J537,0)</f>
        <v>0</v>
      </c>
      <c r="BI537" s="239">
        <f>IF(N537="nulová",J537,0)</f>
        <v>0</v>
      </c>
      <c r="BJ537" s="18" t="s">
        <v>83</v>
      </c>
      <c r="BK537" s="239">
        <f>ROUND(I537*H537,2)</f>
        <v>0</v>
      </c>
      <c r="BL537" s="18" t="s">
        <v>360</v>
      </c>
      <c r="BM537" s="238" t="s">
        <v>1262</v>
      </c>
    </row>
    <row r="538" s="2" customFormat="1">
      <c r="A538" s="39"/>
      <c r="B538" s="40"/>
      <c r="C538" s="41"/>
      <c r="D538" s="240" t="s">
        <v>349</v>
      </c>
      <c r="E538" s="41"/>
      <c r="F538" s="241" t="s">
        <v>915</v>
      </c>
      <c r="G538" s="41"/>
      <c r="H538" s="41"/>
      <c r="I538" s="242"/>
      <c r="J538" s="41"/>
      <c r="K538" s="41"/>
      <c r="L538" s="45"/>
      <c r="M538" s="243"/>
      <c r="N538" s="244"/>
      <c r="O538" s="92"/>
      <c r="P538" s="92"/>
      <c r="Q538" s="92"/>
      <c r="R538" s="92"/>
      <c r="S538" s="92"/>
      <c r="T538" s="93"/>
      <c r="U538" s="39"/>
      <c r="V538" s="39"/>
      <c r="W538" s="39"/>
      <c r="X538" s="39"/>
      <c r="Y538" s="39"/>
      <c r="Z538" s="39"/>
      <c r="AA538" s="39"/>
      <c r="AB538" s="39"/>
      <c r="AC538" s="39"/>
      <c r="AD538" s="39"/>
      <c r="AE538" s="39"/>
      <c r="AT538" s="18" t="s">
        <v>349</v>
      </c>
      <c r="AU538" s="18" t="s">
        <v>85</v>
      </c>
    </row>
    <row r="539" s="13" customFormat="1">
      <c r="A539" s="13"/>
      <c r="B539" s="252"/>
      <c r="C539" s="253"/>
      <c r="D539" s="240" t="s">
        <v>446</v>
      </c>
      <c r="E539" s="254" t="s">
        <v>1</v>
      </c>
      <c r="F539" s="255" t="s">
        <v>1263</v>
      </c>
      <c r="G539" s="253"/>
      <c r="H539" s="256">
        <v>101</v>
      </c>
      <c r="I539" s="257"/>
      <c r="J539" s="253"/>
      <c r="K539" s="253"/>
      <c r="L539" s="258"/>
      <c r="M539" s="259"/>
      <c r="N539" s="260"/>
      <c r="O539" s="260"/>
      <c r="P539" s="260"/>
      <c r="Q539" s="260"/>
      <c r="R539" s="260"/>
      <c r="S539" s="260"/>
      <c r="T539" s="261"/>
      <c r="U539" s="13"/>
      <c r="V539" s="13"/>
      <c r="W539" s="13"/>
      <c r="X539" s="13"/>
      <c r="Y539" s="13"/>
      <c r="Z539" s="13"/>
      <c r="AA539" s="13"/>
      <c r="AB539" s="13"/>
      <c r="AC539" s="13"/>
      <c r="AD539" s="13"/>
      <c r="AE539" s="13"/>
      <c r="AT539" s="262" t="s">
        <v>446</v>
      </c>
      <c r="AU539" s="262" t="s">
        <v>85</v>
      </c>
      <c r="AV539" s="13" t="s">
        <v>85</v>
      </c>
      <c r="AW539" s="13" t="s">
        <v>32</v>
      </c>
      <c r="AX539" s="13" t="s">
        <v>83</v>
      </c>
      <c r="AY539" s="262" t="s">
        <v>342</v>
      </c>
    </row>
    <row r="540" s="2" customFormat="1" ht="16.5" customHeight="1">
      <c r="A540" s="39"/>
      <c r="B540" s="40"/>
      <c r="C540" s="227" t="s">
        <v>952</v>
      </c>
      <c r="D540" s="227" t="s">
        <v>343</v>
      </c>
      <c r="E540" s="228" t="s">
        <v>918</v>
      </c>
      <c r="F540" s="229" t="s">
        <v>919</v>
      </c>
      <c r="G540" s="230" t="s">
        <v>473</v>
      </c>
      <c r="H540" s="231">
        <v>4681</v>
      </c>
      <c r="I540" s="232"/>
      <c r="J540" s="233">
        <f>ROUND(I540*H540,2)</f>
        <v>0</v>
      </c>
      <c r="K540" s="229" t="s">
        <v>443</v>
      </c>
      <c r="L540" s="45"/>
      <c r="M540" s="234" t="s">
        <v>1</v>
      </c>
      <c r="N540" s="235" t="s">
        <v>41</v>
      </c>
      <c r="O540" s="92"/>
      <c r="P540" s="236">
        <f>O540*H540</f>
        <v>0</v>
      </c>
      <c r="Q540" s="236">
        <v>0</v>
      </c>
      <c r="R540" s="236">
        <f>Q540*H540</f>
        <v>0</v>
      </c>
      <c r="S540" s="236">
        <v>0.01</v>
      </c>
      <c r="T540" s="237">
        <f>S540*H540</f>
        <v>46.810000000000002</v>
      </c>
      <c r="U540" s="39"/>
      <c r="V540" s="39"/>
      <c r="W540" s="39"/>
      <c r="X540" s="39"/>
      <c r="Y540" s="39"/>
      <c r="Z540" s="39"/>
      <c r="AA540" s="39"/>
      <c r="AB540" s="39"/>
      <c r="AC540" s="39"/>
      <c r="AD540" s="39"/>
      <c r="AE540" s="39"/>
      <c r="AR540" s="238" t="s">
        <v>360</v>
      </c>
      <c r="AT540" s="238" t="s">
        <v>343</v>
      </c>
      <c r="AU540" s="238" t="s">
        <v>85</v>
      </c>
      <c r="AY540" s="18" t="s">
        <v>342</v>
      </c>
      <c r="BE540" s="239">
        <f>IF(N540="základní",J540,0)</f>
        <v>0</v>
      </c>
      <c r="BF540" s="239">
        <f>IF(N540="snížená",J540,0)</f>
        <v>0</v>
      </c>
      <c r="BG540" s="239">
        <f>IF(N540="zákl. přenesená",J540,0)</f>
        <v>0</v>
      </c>
      <c r="BH540" s="239">
        <f>IF(N540="sníž. přenesená",J540,0)</f>
        <v>0</v>
      </c>
      <c r="BI540" s="239">
        <f>IF(N540="nulová",J540,0)</f>
        <v>0</v>
      </c>
      <c r="BJ540" s="18" t="s">
        <v>83</v>
      </c>
      <c r="BK540" s="239">
        <f>ROUND(I540*H540,2)</f>
        <v>0</v>
      </c>
      <c r="BL540" s="18" t="s">
        <v>360</v>
      </c>
      <c r="BM540" s="238" t="s">
        <v>1264</v>
      </c>
    </row>
    <row r="541" s="2" customFormat="1">
      <c r="A541" s="39"/>
      <c r="B541" s="40"/>
      <c r="C541" s="41"/>
      <c r="D541" s="240" t="s">
        <v>349</v>
      </c>
      <c r="E541" s="41"/>
      <c r="F541" s="241" t="s">
        <v>921</v>
      </c>
      <c r="G541" s="41"/>
      <c r="H541" s="41"/>
      <c r="I541" s="242"/>
      <c r="J541" s="41"/>
      <c r="K541" s="41"/>
      <c r="L541" s="45"/>
      <c r="M541" s="243"/>
      <c r="N541" s="244"/>
      <c r="O541" s="92"/>
      <c r="P541" s="92"/>
      <c r="Q541" s="92"/>
      <c r="R541" s="92"/>
      <c r="S541" s="92"/>
      <c r="T541" s="93"/>
      <c r="U541" s="39"/>
      <c r="V541" s="39"/>
      <c r="W541" s="39"/>
      <c r="X541" s="39"/>
      <c r="Y541" s="39"/>
      <c r="Z541" s="39"/>
      <c r="AA541" s="39"/>
      <c r="AB541" s="39"/>
      <c r="AC541" s="39"/>
      <c r="AD541" s="39"/>
      <c r="AE541" s="39"/>
      <c r="AT541" s="18" t="s">
        <v>349</v>
      </c>
      <c r="AU541" s="18" t="s">
        <v>85</v>
      </c>
    </row>
    <row r="542" s="13" customFormat="1">
      <c r="A542" s="13"/>
      <c r="B542" s="252"/>
      <c r="C542" s="253"/>
      <c r="D542" s="240" t="s">
        <v>446</v>
      </c>
      <c r="E542" s="254" t="s">
        <v>1</v>
      </c>
      <c r="F542" s="255" t="s">
        <v>1265</v>
      </c>
      <c r="G542" s="253"/>
      <c r="H542" s="256">
        <v>4681</v>
      </c>
      <c r="I542" s="257"/>
      <c r="J542" s="253"/>
      <c r="K542" s="253"/>
      <c r="L542" s="258"/>
      <c r="M542" s="259"/>
      <c r="N542" s="260"/>
      <c r="O542" s="260"/>
      <c r="P542" s="260"/>
      <c r="Q542" s="260"/>
      <c r="R542" s="260"/>
      <c r="S542" s="260"/>
      <c r="T542" s="261"/>
      <c r="U542" s="13"/>
      <c r="V542" s="13"/>
      <c r="W542" s="13"/>
      <c r="X542" s="13"/>
      <c r="Y542" s="13"/>
      <c r="Z542" s="13"/>
      <c r="AA542" s="13"/>
      <c r="AB542" s="13"/>
      <c r="AC542" s="13"/>
      <c r="AD542" s="13"/>
      <c r="AE542" s="13"/>
      <c r="AT542" s="262" t="s">
        <v>446</v>
      </c>
      <c r="AU542" s="262" t="s">
        <v>85</v>
      </c>
      <c r="AV542" s="13" t="s">
        <v>85</v>
      </c>
      <c r="AW542" s="13" t="s">
        <v>32</v>
      </c>
      <c r="AX542" s="13" t="s">
        <v>83</v>
      </c>
      <c r="AY542" s="262" t="s">
        <v>342</v>
      </c>
    </row>
    <row r="543" s="2" customFormat="1" ht="16.5" customHeight="1">
      <c r="A543" s="39"/>
      <c r="B543" s="40"/>
      <c r="C543" s="227" t="s">
        <v>959</v>
      </c>
      <c r="D543" s="227" t="s">
        <v>343</v>
      </c>
      <c r="E543" s="228" t="s">
        <v>924</v>
      </c>
      <c r="F543" s="229" t="s">
        <v>925</v>
      </c>
      <c r="G543" s="230" t="s">
        <v>543</v>
      </c>
      <c r="H543" s="231">
        <v>52</v>
      </c>
      <c r="I543" s="232"/>
      <c r="J543" s="233">
        <f>ROUND(I543*H543,2)</f>
        <v>0</v>
      </c>
      <c r="K543" s="229" t="s">
        <v>443</v>
      </c>
      <c r="L543" s="45"/>
      <c r="M543" s="234" t="s">
        <v>1</v>
      </c>
      <c r="N543" s="235" t="s">
        <v>41</v>
      </c>
      <c r="O543" s="92"/>
      <c r="P543" s="236">
        <f>O543*H543</f>
        <v>0</v>
      </c>
      <c r="Q543" s="236">
        <v>0</v>
      </c>
      <c r="R543" s="236">
        <f>Q543*H543</f>
        <v>0</v>
      </c>
      <c r="S543" s="236">
        <v>0</v>
      </c>
      <c r="T543" s="237">
        <f>S543*H543</f>
        <v>0</v>
      </c>
      <c r="U543" s="39"/>
      <c r="V543" s="39"/>
      <c r="W543" s="39"/>
      <c r="X543" s="39"/>
      <c r="Y543" s="39"/>
      <c r="Z543" s="39"/>
      <c r="AA543" s="39"/>
      <c r="AB543" s="39"/>
      <c r="AC543" s="39"/>
      <c r="AD543" s="39"/>
      <c r="AE543" s="39"/>
      <c r="AR543" s="238" t="s">
        <v>360</v>
      </c>
      <c r="AT543" s="238" t="s">
        <v>343</v>
      </c>
      <c r="AU543" s="238" t="s">
        <v>85</v>
      </c>
      <c r="AY543" s="18" t="s">
        <v>342</v>
      </c>
      <c r="BE543" s="239">
        <f>IF(N543="základní",J543,0)</f>
        <v>0</v>
      </c>
      <c r="BF543" s="239">
        <f>IF(N543="snížená",J543,0)</f>
        <v>0</v>
      </c>
      <c r="BG543" s="239">
        <f>IF(N543="zákl. přenesená",J543,0)</f>
        <v>0</v>
      </c>
      <c r="BH543" s="239">
        <f>IF(N543="sníž. přenesená",J543,0)</f>
        <v>0</v>
      </c>
      <c r="BI543" s="239">
        <f>IF(N543="nulová",J543,0)</f>
        <v>0</v>
      </c>
      <c r="BJ543" s="18" t="s">
        <v>83</v>
      </c>
      <c r="BK543" s="239">
        <f>ROUND(I543*H543,2)</f>
        <v>0</v>
      </c>
      <c r="BL543" s="18" t="s">
        <v>360</v>
      </c>
      <c r="BM543" s="238" t="s">
        <v>1266</v>
      </c>
    </row>
    <row r="544" s="2" customFormat="1">
      <c r="A544" s="39"/>
      <c r="B544" s="40"/>
      <c r="C544" s="41"/>
      <c r="D544" s="240" t="s">
        <v>349</v>
      </c>
      <c r="E544" s="41"/>
      <c r="F544" s="241" t="s">
        <v>927</v>
      </c>
      <c r="G544" s="41"/>
      <c r="H544" s="41"/>
      <c r="I544" s="242"/>
      <c r="J544" s="41"/>
      <c r="K544" s="41"/>
      <c r="L544" s="45"/>
      <c r="M544" s="243"/>
      <c r="N544" s="244"/>
      <c r="O544" s="92"/>
      <c r="P544" s="92"/>
      <c r="Q544" s="92"/>
      <c r="R544" s="92"/>
      <c r="S544" s="92"/>
      <c r="T544" s="93"/>
      <c r="U544" s="39"/>
      <c r="V544" s="39"/>
      <c r="W544" s="39"/>
      <c r="X544" s="39"/>
      <c r="Y544" s="39"/>
      <c r="Z544" s="39"/>
      <c r="AA544" s="39"/>
      <c r="AB544" s="39"/>
      <c r="AC544" s="39"/>
      <c r="AD544" s="39"/>
      <c r="AE544" s="39"/>
      <c r="AT544" s="18" t="s">
        <v>349</v>
      </c>
      <c r="AU544" s="18" t="s">
        <v>85</v>
      </c>
    </row>
    <row r="545" s="13" customFormat="1">
      <c r="A545" s="13"/>
      <c r="B545" s="252"/>
      <c r="C545" s="253"/>
      <c r="D545" s="240" t="s">
        <v>446</v>
      </c>
      <c r="E545" s="254" t="s">
        <v>1</v>
      </c>
      <c r="F545" s="255" t="s">
        <v>1267</v>
      </c>
      <c r="G545" s="253"/>
      <c r="H545" s="256">
        <v>52</v>
      </c>
      <c r="I545" s="257"/>
      <c r="J545" s="253"/>
      <c r="K545" s="253"/>
      <c r="L545" s="258"/>
      <c r="M545" s="259"/>
      <c r="N545" s="260"/>
      <c r="O545" s="260"/>
      <c r="P545" s="260"/>
      <c r="Q545" s="260"/>
      <c r="R545" s="260"/>
      <c r="S545" s="260"/>
      <c r="T545" s="261"/>
      <c r="U545" s="13"/>
      <c r="V545" s="13"/>
      <c r="W545" s="13"/>
      <c r="X545" s="13"/>
      <c r="Y545" s="13"/>
      <c r="Z545" s="13"/>
      <c r="AA545" s="13"/>
      <c r="AB545" s="13"/>
      <c r="AC545" s="13"/>
      <c r="AD545" s="13"/>
      <c r="AE545" s="13"/>
      <c r="AT545" s="262" t="s">
        <v>446</v>
      </c>
      <c r="AU545" s="262" t="s">
        <v>85</v>
      </c>
      <c r="AV545" s="13" t="s">
        <v>85</v>
      </c>
      <c r="AW545" s="13" t="s">
        <v>32</v>
      </c>
      <c r="AX545" s="13" t="s">
        <v>83</v>
      </c>
      <c r="AY545" s="262" t="s">
        <v>342</v>
      </c>
    </row>
    <row r="546" s="2" customFormat="1" ht="16.5" customHeight="1">
      <c r="A546" s="39"/>
      <c r="B546" s="40"/>
      <c r="C546" s="227" t="s">
        <v>964</v>
      </c>
      <c r="D546" s="227" t="s">
        <v>343</v>
      </c>
      <c r="E546" s="228" t="s">
        <v>930</v>
      </c>
      <c r="F546" s="229" t="s">
        <v>931</v>
      </c>
      <c r="G546" s="230" t="s">
        <v>824</v>
      </c>
      <c r="H546" s="231">
        <v>10</v>
      </c>
      <c r="I546" s="232"/>
      <c r="J546" s="233">
        <f>ROUND(I546*H546,2)</f>
        <v>0</v>
      </c>
      <c r="K546" s="229" t="s">
        <v>1</v>
      </c>
      <c r="L546" s="45"/>
      <c r="M546" s="234" t="s">
        <v>1</v>
      </c>
      <c r="N546" s="235" t="s">
        <v>41</v>
      </c>
      <c r="O546" s="92"/>
      <c r="P546" s="236">
        <f>O546*H546</f>
        <v>0</v>
      </c>
      <c r="Q546" s="236">
        <v>0</v>
      </c>
      <c r="R546" s="236">
        <f>Q546*H546</f>
        <v>0</v>
      </c>
      <c r="S546" s="236">
        <v>0.29999999999999999</v>
      </c>
      <c r="T546" s="237">
        <f>S546*H546</f>
        <v>3</v>
      </c>
      <c r="U546" s="39"/>
      <c r="V546" s="39"/>
      <c r="W546" s="39"/>
      <c r="X546" s="39"/>
      <c r="Y546" s="39"/>
      <c r="Z546" s="39"/>
      <c r="AA546" s="39"/>
      <c r="AB546" s="39"/>
      <c r="AC546" s="39"/>
      <c r="AD546" s="39"/>
      <c r="AE546" s="39"/>
      <c r="AR546" s="238" t="s">
        <v>360</v>
      </c>
      <c r="AT546" s="238" t="s">
        <v>343</v>
      </c>
      <c r="AU546" s="238" t="s">
        <v>85</v>
      </c>
      <c r="AY546" s="18" t="s">
        <v>342</v>
      </c>
      <c r="BE546" s="239">
        <f>IF(N546="základní",J546,0)</f>
        <v>0</v>
      </c>
      <c r="BF546" s="239">
        <f>IF(N546="snížená",J546,0)</f>
        <v>0</v>
      </c>
      <c r="BG546" s="239">
        <f>IF(N546="zákl. přenesená",J546,0)</f>
        <v>0</v>
      </c>
      <c r="BH546" s="239">
        <f>IF(N546="sníž. přenesená",J546,0)</f>
        <v>0</v>
      </c>
      <c r="BI546" s="239">
        <f>IF(N546="nulová",J546,0)</f>
        <v>0</v>
      </c>
      <c r="BJ546" s="18" t="s">
        <v>83</v>
      </c>
      <c r="BK546" s="239">
        <f>ROUND(I546*H546,2)</f>
        <v>0</v>
      </c>
      <c r="BL546" s="18" t="s">
        <v>360</v>
      </c>
      <c r="BM546" s="238" t="s">
        <v>1268</v>
      </c>
    </row>
    <row r="547" s="2" customFormat="1">
      <c r="A547" s="39"/>
      <c r="B547" s="40"/>
      <c r="C547" s="41"/>
      <c r="D547" s="240" t="s">
        <v>349</v>
      </c>
      <c r="E547" s="41"/>
      <c r="F547" s="241" t="s">
        <v>933</v>
      </c>
      <c r="G547" s="41"/>
      <c r="H547" s="41"/>
      <c r="I547" s="242"/>
      <c r="J547" s="41"/>
      <c r="K547" s="41"/>
      <c r="L547" s="45"/>
      <c r="M547" s="243"/>
      <c r="N547" s="244"/>
      <c r="O547" s="92"/>
      <c r="P547" s="92"/>
      <c r="Q547" s="92"/>
      <c r="R547" s="92"/>
      <c r="S547" s="92"/>
      <c r="T547" s="93"/>
      <c r="U547" s="39"/>
      <c r="V547" s="39"/>
      <c r="W547" s="39"/>
      <c r="X547" s="39"/>
      <c r="Y547" s="39"/>
      <c r="Z547" s="39"/>
      <c r="AA547" s="39"/>
      <c r="AB547" s="39"/>
      <c r="AC547" s="39"/>
      <c r="AD547" s="39"/>
      <c r="AE547" s="39"/>
      <c r="AT547" s="18" t="s">
        <v>349</v>
      </c>
      <c r="AU547" s="18" t="s">
        <v>85</v>
      </c>
    </row>
    <row r="548" s="13" customFormat="1">
      <c r="A548" s="13"/>
      <c r="B548" s="252"/>
      <c r="C548" s="253"/>
      <c r="D548" s="240" t="s">
        <v>446</v>
      </c>
      <c r="E548" s="254" t="s">
        <v>1</v>
      </c>
      <c r="F548" s="255" t="s">
        <v>1229</v>
      </c>
      <c r="G548" s="253"/>
      <c r="H548" s="256">
        <v>10</v>
      </c>
      <c r="I548" s="257"/>
      <c r="J548" s="253"/>
      <c r="K548" s="253"/>
      <c r="L548" s="258"/>
      <c r="M548" s="259"/>
      <c r="N548" s="260"/>
      <c r="O548" s="260"/>
      <c r="P548" s="260"/>
      <c r="Q548" s="260"/>
      <c r="R548" s="260"/>
      <c r="S548" s="260"/>
      <c r="T548" s="261"/>
      <c r="U548" s="13"/>
      <c r="V548" s="13"/>
      <c r="W548" s="13"/>
      <c r="X548" s="13"/>
      <c r="Y548" s="13"/>
      <c r="Z548" s="13"/>
      <c r="AA548" s="13"/>
      <c r="AB548" s="13"/>
      <c r="AC548" s="13"/>
      <c r="AD548" s="13"/>
      <c r="AE548" s="13"/>
      <c r="AT548" s="262" t="s">
        <v>446</v>
      </c>
      <c r="AU548" s="262" t="s">
        <v>85</v>
      </c>
      <c r="AV548" s="13" t="s">
        <v>85</v>
      </c>
      <c r="AW548" s="13" t="s">
        <v>32</v>
      </c>
      <c r="AX548" s="13" t="s">
        <v>83</v>
      </c>
      <c r="AY548" s="262" t="s">
        <v>342</v>
      </c>
    </row>
    <row r="549" s="2" customFormat="1" ht="16.5" customHeight="1">
      <c r="A549" s="39"/>
      <c r="B549" s="40"/>
      <c r="C549" s="227" t="s">
        <v>969</v>
      </c>
      <c r="D549" s="227" t="s">
        <v>343</v>
      </c>
      <c r="E549" s="228" t="s">
        <v>935</v>
      </c>
      <c r="F549" s="229" t="s">
        <v>936</v>
      </c>
      <c r="G549" s="230" t="s">
        <v>543</v>
      </c>
      <c r="H549" s="231">
        <v>38</v>
      </c>
      <c r="I549" s="232"/>
      <c r="J549" s="233">
        <f>ROUND(I549*H549,2)</f>
        <v>0</v>
      </c>
      <c r="K549" s="229" t="s">
        <v>443</v>
      </c>
      <c r="L549" s="45"/>
      <c r="M549" s="234" t="s">
        <v>1</v>
      </c>
      <c r="N549" s="235" t="s">
        <v>41</v>
      </c>
      <c r="O549" s="92"/>
      <c r="P549" s="236">
        <f>O549*H549</f>
        <v>0</v>
      </c>
      <c r="Q549" s="236">
        <v>0</v>
      </c>
      <c r="R549" s="236">
        <f>Q549*H549</f>
        <v>0</v>
      </c>
      <c r="S549" s="236">
        <v>0</v>
      </c>
      <c r="T549" s="237">
        <f>S549*H549</f>
        <v>0</v>
      </c>
      <c r="U549" s="39"/>
      <c r="V549" s="39"/>
      <c r="W549" s="39"/>
      <c r="X549" s="39"/>
      <c r="Y549" s="39"/>
      <c r="Z549" s="39"/>
      <c r="AA549" s="39"/>
      <c r="AB549" s="39"/>
      <c r="AC549" s="39"/>
      <c r="AD549" s="39"/>
      <c r="AE549" s="39"/>
      <c r="AR549" s="238" t="s">
        <v>360</v>
      </c>
      <c r="AT549" s="238" t="s">
        <v>343</v>
      </c>
      <c r="AU549" s="238" t="s">
        <v>85</v>
      </c>
      <c r="AY549" s="18" t="s">
        <v>342</v>
      </c>
      <c r="BE549" s="239">
        <f>IF(N549="základní",J549,0)</f>
        <v>0</v>
      </c>
      <c r="BF549" s="239">
        <f>IF(N549="snížená",J549,0)</f>
        <v>0</v>
      </c>
      <c r="BG549" s="239">
        <f>IF(N549="zákl. přenesená",J549,0)</f>
        <v>0</v>
      </c>
      <c r="BH549" s="239">
        <f>IF(N549="sníž. přenesená",J549,0)</f>
        <v>0</v>
      </c>
      <c r="BI549" s="239">
        <f>IF(N549="nulová",J549,0)</f>
        <v>0</v>
      </c>
      <c r="BJ549" s="18" t="s">
        <v>83</v>
      </c>
      <c r="BK549" s="239">
        <f>ROUND(I549*H549,2)</f>
        <v>0</v>
      </c>
      <c r="BL549" s="18" t="s">
        <v>360</v>
      </c>
      <c r="BM549" s="238" t="s">
        <v>1269</v>
      </c>
    </row>
    <row r="550" s="2" customFormat="1">
      <c r="A550" s="39"/>
      <c r="B550" s="40"/>
      <c r="C550" s="41"/>
      <c r="D550" s="240" t="s">
        <v>349</v>
      </c>
      <c r="E550" s="41"/>
      <c r="F550" s="241" t="s">
        <v>938</v>
      </c>
      <c r="G550" s="41"/>
      <c r="H550" s="41"/>
      <c r="I550" s="242"/>
      <c r="J550" s="41"/>
      <c r="K550" s="41"/>
      <c r="L550" s="45"/>
      <c r="M550" s="243"/>
      <c r="N550" s="244"/>
      <c r="O550" s="92"/>
      <c r="P550" s="92"/>
      <c r="Q550" s="92"/>
      <c r="R550" s="92"/>
      <c r="S550" s="92"/>
      <c r="T550" s="93"/>
      <c r="U550" s="39"/>
      <c r="V550" s="39"/>
      <c r="W550" s="39"/>
      <c r="X550" s="39"/>
      <c r="Y550" s="39"/>
      <c r="Z550" s="39"/>
      <c r="AA550" s="39"/>
      <c r="AB550" s="39"/>
      <c r="AC550" s="39"/>
      <c r="AD550" s="39"/>
      <c r="AE550" s="39"/>
      <c r="AT550" s="18" t="s">
        <v>349</v>
      </c>
      <c r="AU550" s="18" t="s">
        <v>85</v>
      </c>
    </row>
    <row r="551" s="14" customFormat="1">
      <c r="A551" s="14"/>
      <c r="B551" s="263"/>
      <c r="C551" s="264"/>
      <c r="D551" s="240" t="s">
        <v>446</v>
      </c>
      <c r="E551" s="265" t="s">
        <v>1</v>
      </c>
      <c r="F551" s="266" t="s">
        <v>1086</v>
      </c>
      <c r="G551" s="264"/>
      <c r="H551" s="265" t="s">
        <v>1</v>
      </c>
      <c r="I551" s="267"/>
      <c r="J551" s="264"/>
      <c r="K551" s="264"/>
      <c r="L551" s="268"/>
      <c r="M551" s="269"/>
      <c r="N551" s="270"/>
      <c r="O551" s="270"/>
      <c r="P551" s="270"/>
      <c r="Q551" s="270"/>
      <c r="R551" s="270"/>
      <c r="S551" s="270"/>
      <c r="T551" s="271"/>
      <c r="U551" s="14"/>
      <c r="V551" s="14"/>
      <c r="W551" s="14"/>
      <c r="X551" s="14"/>
      <c r="Y551" s="14"/>
      <c r="Z551" s="14"/>
      <c r="AA551" s="14"/>
      <c r="AB551" s="14"/>
      <c r="AC551" s="14"/>
      <c r="AD551" s="14"/>
      <c r="AE551" s="14"/>
      <c r="AT551" s="272" t="s">
        <v>446</v>
      </c>
      <c r="AU551" s="272" t="s">
        <v>85</v>
      </c>
      <c r="AV551" s="14" t="s">
        <v>83</v>
      </c>
      <c r="AW551" s="14" t="s">
        <v>32</v>
      </c>
      <c r="AX551" s="14" t="s">
        <v>76</v>
      </c>
      <c r="AY551" s="272" t="s">
        <v>342</v>
      </c>
    </row>
    <row r="552" s="13" customFormat="1">
      <c r="A552" s="13"/>
      <c r="B552" s="252"/>
      <c r="C552" s="253"/>
      <c r="D552" s="240" t="s">
        <v>446</v>
      </c>
      <c r="E552" s="254" t="s">
        <v>1</v>
      </c>
      <c r="F552" s="255" t="s">
        <v>1087</v>
      </c>
      <c r="G552" s="253"/>
      <c r="H552" s="256">
        <v>38</v>
      </c>
      <c r="I552" s="257"/>
      <c r="J552" s="253"/>
      <c r="K552" s="253"/>
      <c r="L552" s="258"/>
      <c r="M552" s="259"/>
      <c r="N552" s="260"/>
      <c r="O552" s="260"/>
      <c r="P552" s="260"/>
      <c r="Q552" s="260"/>
      <c r="R552" s="260"/>
      <c r="S552" s="260"/>
      <c r="T552" s="261"/>
      <c r="U552" s="13"/>
      <c r="V552" s="13"/>
      <c r="W552" s="13"/>
      <c r="X552" s="13"/>
      <c r="Y552" s="13"/>
      <c r="Z552" s="13"/>
      <c r="AA552" s="13"/>
      <c r="AB552" s="13"/>
      <c r="AC552" s="13"/>
      <c r="AD552" s="13"/>
      <c r="AE552" s="13"/>
      <c r="AT552" s="262" t="s">
        <v>446</v>
      </c>
      <c r="AU552" s="262" t="s">
        <v>85</v>
      </c>
      <c r="AV552" s="13" t="s">
        <v>85</v>
      </c>
      <c r="AW552" s="13" t="s">
        <v>32</v>
      </c>
      <c r="AX552" s="13" t="s">
        <v>83</v>
      </c>
      <c r="AY552" s="262" t="s">
        <v>342</v>
      </c>
    </row>
    <row r="553" s="2" customFormat="1" ht="16.5" customHeight="1">
      <c r="A553" s="39"/>
      <c r="B553" s="40"/>
      <c r="C553" s="227" t="s">
        <v>975</v>
      </c>
      <c r="D553" s="227" t="s">
        <v>343</v>
      </c>
      <c r="E553" s="228" t="s">
        <v>945</v>
      </c>
      <c r="F553" s="229" t="s">
        <v>946</v>
      </c>
      <c r="G553" s="230" t="s">
        <v>473</v>
      </c>
      <c r="H553" s="231">
        <v>114</v>
      </c>
      <c r="I553" s="232"/>
      <c r="J553" s="233">
        <f>ROUND(I553*H553,2)</f>
        <v>0</v>
      </c>
      <c r="K553" s="229" t="s">
        <v>443</v>
      </c>
      <c r="L553" s="45"/>
      <c r="M553" s="234" t="s">
        <v>1</v>
      </c>
      <c r="N553" s="235" t="s">
        <v>41</v>
      </c>
      <c r="O553" s="92"/>
      <c r="P553" s="236">
        <f>O553*H553</f>
        <v>0</v>
      </c>
      <c r="Q553" s="236">
        <v>0</v>
      </c>
      <c r="R553" s="236">
        <f>Q553*H553</f>
        <v>0</v>
      </c>
      <c r="S553" s="236">
        <v>0</v>
      </c>
      <c r="T553" s="237">
        <f>S553*H553</f>
        <v>0</v>
      </c>
      <c r="U553" s="39"/>
      <c r="V553" s="39"/>
      <c r="W553" s="39"/>
      <c r="X553" s="39"/>
      <c r="Y553" s="39"/>
      <c r="Z553" s="39"/>
      <c r="AA553" s="39"/>
      <c r="AB553" s="39"/>
      <c r="AC553" s="39"/>
      <c r="AD553" s="39"/>
      <c r="AE553" s="39"/>
      <c r="AR553" s="238" t="s">
        <v>360</v>
      </c>
      <c r="AT553" s="238" t="s">
        <v>343</v>
      </c>
      <c r="AU553" s="238" t="s">
        <v>85</v>
      </c>
      <c r="AY553" s="18" t="s">
        <v>342</v>
      </c>
      <c r="BE553" s="239">
        <f>IF(N553="základní",J553,0)</f>
        <v>0</v>
      </c>
      <c r="BF553" s="239">
        <f>IF(N553="snížená",J553,0)</f>
        <v>0</v>
      </c>
      <c r="BG553" s="239">
        <f>IF(N553="zákl. přenesená",J553,0)</f>
        <v>0</v>
      </c>
      <c r="BH553" s="239">
        <f>IF(N553="sníž. přenesená",J553,0)</f>
        <v>0</v>
      </c>
      <c r="BI553" s="239">
        <f>IF(N553="nulová",J553,0)</f>
        <v>0</v>
      </c>
      <c r="BJ553" s="18" t="s">
        <v>83</v>
      </c>
      <c r="BK553" s="239">
        <f>ROUND(I553*H553,2)</f>
        <v>0</v>
      </c>
      <c r="BL553" s="18" t="s">
        <v>360</v>
      </c>
      <c r="BM553" s="238" t="s">
        <v>1270</v>
      </c>
    </row>
    <row r="554" s="2" customFormat="1">
      <c r="A554" s="39"/>
      <c r="B554" s="40"/>
      <c r="C554" s="41"/>
      <c r="D554" s="240" t="s">
        <v>349</v>
      </c>
      <c r="E554" s="41"/>
      <c r="F554" s="241" t="s">
        <v>948</v>
      </c>
      <c r="G554" s="41"/>
      <c r="H554" s="41"/>
      <c r="I554" s="242"/>
      <c r="J554" s="41"/>
      <c r="K554" s="41"/>
      <c r="L554" s="45"/>
      <c r="M554" s="243"/>
      <c r="N554" s="244"/>
      <c r="O554" s="92"/>
      <c r="P554" s="92"/>
      <c r="Q554" s="92"/>
      <c r="R554" s="92"/>
      <c r="S554" s="92"/>
      <c r="T554" s="93"/>
      <c r="U554" s="39"/>
      <c r="V554" s="39"/>
      <c r="W554" s="39"/>
      <c r="X554" s="39"/>
      <c r="Y554" s="39"/>
      <c r="Z554" s="39"/>
      <c r="AA554" s="39"/>
      <c r="AB554" s="39"/>
      <c r="AC554" s="39"/>
      <c r="AD554" s="39"/>
      <c r="AE554" s="39"/>
      <c r="AT554" s="18" t="s">
        <v>349</v>
      </c>
      <c r="AU554" s="18" t="s">
        <v>85</v>
      </c>
    </row>
    <row r="555" s="14" customFormat="1">
      <c r="A555" s="14"/>
      <c r="B555" s="263"/>
      <c r="C555" s="264"/>
      <c r="D555" s="240" t="s">
        <v>446</v>
      </c>
      <c r="E555" s="265" t="s">
        <v>1</v>
      </c>
      <c r="F555" s="266" t="s">
        <v>949</v>
      </c>
      <c r="G555" s="264"/>
      <c r="H555" s="265" t="s">
        <v>1</v>
      </c>
      <c r="I555" s="267"/>
      <c r="J555" s="264"/>
      <c r="K555" s="264"/>
      <c r="L555" s="268"/>
      <c r="M555" s="269"/>
      <c r="N555" s="270"/>
      <c r="O555" s="270"/>
      <c r="P555" s="270"/>
      <c r="Q555" s="270"/>
      <c r="R555" s="270"/>
      <c r="S555" s="270"/>
      <c r="T555" s="271"/>
      <c r="U555" s="14"/>
      <c r="V555" s="14"/>
      <c r="W555" s="14"/>
      <c r="X555" s="14"/>
      <c r="Y555" s="14"/>
      <c r="Z555" s="14"/>
      <c r="AA555" s="14"/>
      <c r="AB555" s="14"/>
      <c r="AC555" s="14"/>
      <c r="AD555" s="14"/>
      <c r="AE555" s="14"/>
      <c r="AT555" s="272" t="s">
        <v>446</v>
      </c>
      <c r="AU555" s="272" t="s">
        <v>85</v>
      </c>
      <c r="AV555" s="14" t="s">
        <v>83</v>
      </c>
      <c r="AW555" s="14" t="s">
        <v>32</v>
      </c>
      <c r="AX555" s="14" t="s">
        <v>76</v>
      </c>
      <c r="AY555" s="272" t="s">
        <v>342</v>
      </c>
    </row>
    <row r="556" s="13" customFormat="1">
      <c r="A556" s="13"/>
      <c r="B556" s="252"/>
      <c r="C556" s="253"/>
      <c r="D556" s="240" t="s">
        <v>446</v>
      </c>
      <c r="E556" s="254" t="s">
        <v>1</v>
      </c>
      <c r="F556" s="255" t="s">
        <v>1024</v>
      </c>
      <c r="G556" s="253"/>
      <c r="H556" s="256">
        <v>114</v>
      </c>
      <c r="I556" s="257"/>
      <c r="J556" s="253"/>
      <c r="K556" s="253"/>
      <c r="L556" s="258"/>
      <c r="M556" s="259"/>
      <c r="N556" s="260"/>
      <c r="O556" s="260"/>
      <c r="P556" s="260"/>
      <c r="Q556" s="260"/>
      <c r="R556" s="260"/>
      <c r="S556" s="260"/>
      <c r="T556" s="261"/>
      <c r="U556" s="13"/>
      <c r="V556" s="13"/>
      <c r="W556" s="13"/>
      <c r="X556" s="13"/>
      <c r="Y556" s="13"/>
      <c r="Z556" s="13"/>
      <c r="AA556" s="13"/>
      <c r="AB556" s="13"/>
      <c r="AC556" s="13"/>
      <c r="AD556" s="13"/>
      <c r="AE556" s="13"/>
      <c r="AT556" s="262" t="s">
        <v>446</v>
      </c>
      <c r="AU556" s="262" t="s">
        <v>85</v>
      </c>
      <c r="AV556" s="13" t="s">
        <v>85</v>
      </c>
      <c r="AW556" s="13" t="s">
        <v>32</v>
      </c>
      <c r="AX556" s="13" t="s">
        <v>83</v>
      </c>
      <c r="AY556" s="262" t="s">
        <v>342</v>
      </c>
    </row>
    <row r="557" s="12" customFormat="1" ht="22.8" customHeight="1">
      <c r="A557" s="12"/>
      <c r="B557" s="213"/>
      <c r="C557" s="214"/>
      <c r="D557" s="215" t="s">
        <v>75</v>
      </c>
      <c r="E557" s="246" t="s">
        <v>950</v>
      </c>
      <c r="F557" s="246" t="s">
        <v>951</v>
      </c>
      <c r="G557" s="214"/>
      <c r="H557" s="214"/>
      <c r="I557" s="217"/>
      <c r="J557" s="247">
        <f>BK557</f>
        <v>0</v>
      </c>
      <c r="K557" s="214"/>
      <c r="L557" s="219"/>
      <c r="M557" s="220"/>
      <c r="N557" s="221"/>
      <c r="O557" s="221"/>
      <c r="P557" s="222">
        <f>SUM(P558:P604)</f>
        <v>0</v>
      </c>
      <c r="Q557" s="221"/>
      <c r="R557" s="222">
        <f>SUM(R558:R604)</f>
        <v>0</v>
      </c>
      <c r="S557" s="221"/>
      <c r="T557" s="223">
        <f>SUM(T558:T604)</f>
        <v>0</v>
      </c>
      <c r="U557" s="12"/>
      <c r="V557" s="12"/>
      <c r="W557" s="12"/>
      <c r="X557" s="12"/>
      <c r="Y557" s="12"/>
      <c r="Z557" s="12"/>
      <c r="AA557" s="12"/>
      <c r="AB557" s="12"/>
      <c r="AC557" s="12"/>
      <c r="AD557" s="12"/>
      <c r="AE557" s="12"/>
      <c r="AR557" s="224" t="s">
        <v>83</v>
      </c>
      <c r="AT557" s="225" t="s">
        <v>75</v>
      </c>
      <c r="AU557" s="225" t="s">
        <v>83</v>
      </c>
      <c r="AY557" s="224" t="s">
        <v>342</v>
      </c>
      <c r="BK557" s="226">
        <f>SUM(BK558:BK604)</f>
        <v>0</v>
      </c>
    </row>
    <row r="558" s="2" customFormat="1" ht="24.15" customHeight="1">
      <c r="A558" s="39"/>
      <c r="B558" s="40"/>
      <c r="C558" s="227" t="s">
        <v>980</v>
      </c>
      <c r="D558" s="227" t="s">
        <v>343</v>
      </c>
      <c r="E558" s="228" t="s">
        <v>953</v>
      </c>
      <c r="F558" s="229" t="s">
        <v>954</v>
      </c>
      <c r="G558" s="230" t="s">
        <v>462</v>
      </c>
      <c r="H558" s="231">
        <v>3.3999999999999999</v>
      </c>
      <c r="I558" s="232"/>
      <c r="J558" s="233">
        <f>ROUND(I558*H558,2)</f>
        <v>0</v>
      </c>
      <c r="K558" s="229" t="s">
        <v>1</v>
      </c>
      <c r="L558" s="45"/>
      <c r="M558" s="234" t="s">
        <v>1</v>
      </c>
      <c r="N558" s="235" t="s">
        <v>41</v>
      </c>
      <c r="O558" s="92"/>
      <c r="P558" s="236">
        <f>O558*H558</f>
        <v>0</v>
      </c>
      <c r="Q558" s="236">
        <v>0</v>
      </c>
      <c r="R558" s="236">
        <f>Q558*H558</f>
        <v>0</v>
      </c>
      <c r="S558" s="236">
        <v>0</v>
      </c>
      <c r="T558" s="237">
        <f>S558*H558</f>
        <v>0</v>
      </c>
      <c r="U558" s="39"/>
      <c r="V558" s="39"/>
      <c r="W558" s="39"/>
      <c r="X558" s="39"/>
      <c r="Y558" s="39"/>
      <c r="Z558" s="39"/>
      <c r="AA558" s="39"/>
      <c r="AB558" s="39"/>
      <c r="AC558" s="39"/>
      <c r="AD558" s="39"/>
      <c r="AE558" s="39"/>
      <c r="AR558" s="238" t="s">
        <v>360</v>
      </c>
      <c r="AT558" s="238" t="s">
        <v>343</v>
      </c>
      <c r="AU558" s="238" t="s">
        <v>85</v>
      </c>
      <c r="AY558" s="18" t="s">
        <v>342</v>
      </c>
      <c r="BE558" s="239">
        <f>IF(N558="základní",J558,0)</f>
        <v>0</v>
      </c>
      <c r="BF558" s="239">
        <f>IF(N558="snížená",J558,0)</f>
        <v>0</v>
      </c>
      <c r="BG558" s="239">
        <f>IF(N558="zákl. přenesená",J558,0)</f>
        <v>0</v>
      </c>
      <c r="BH558" s="239">
        <f>IF(N558="sníž. přenesená",J558,0)</f>
        <v>0</v>
      </c>
      <c r="BI558" s="239">
        <f>IF(N558="nulová",J558,0)</f>
        <v>0</v>
      </c>
      <c r="BJ558" s="18" t="s">
        <v>83</v>
      </c>
      <c r="BK558" s="239">
        <f>ROUND(I558*H558,2)</f>
        <v>0</v>
      </c>
      <c r="BL558" s="18" t="s">
        <v>360</v>
      </c>
      <c r="BM558" s="238" t="s">
        <v>1271</v>
      </c>
    </row>
    <row r="559" s="2" customFormat="1">
      <c r="A559" s="39"/>
      <c r="B559" s="40"/>
      <c r="C559" s="41"/>
      <c r="D559" s="240" t="s">
        <v>349</v>
      </c>
      <c r="E559" s="41"/>
      <c r="F559" s="241" t="s">
        <v>956</v>
      </c>
      <c r="G559" s="41"/>
      <c r="H559" s="41"/>
      <c r="I559" s="242"/>
      <c r="J559" s="41"/>
      <c r="K559" s="41"/>
      <c r="L559" s="45"/>
      <c r="M559" s="243"/>
      <c r="N559" s="244"/>
      <c r="O559" s="92"/>
      <c r="P559" s="92"/>
      <c r="Q559" s="92"/>
      <c r="R559" s="92"/>
      <c r="S559" s="92"/>
      <c r="T559" s="93"/>
      <c r="U559" s="39"/>
      <c r="V559" s="39"/>
      <c r="W559" s="39"/>
      <c r="X559" s="39"/>
      <c r="Y559" s="39"/>
      <c r="Z559" s="39"/>
      <c r="AA559" s="39"/>
      <c r="AB559" s="39"/>
      <c r="AC559" s="39"/>
      <c r="AD559" s="39"/>
      <c r="AE559" s="39"/>
      <c r="AT559" s="18" t="s">
        <v>349</v>
      </c>
      <c r="AU559" s="18" t="s">
        <v>85</v>
      </c>
    </row>
    <row r="560" s="13" customFormat="1">
      <c r="A560" s="13"/>
      <c r="B560" s="252"/>
      <c r="C560" s="253"/>
      <c r="D560" s="240" t="s">
        <v>446</v>
      </c>
      <c r="E560" s="254" t="s">
        <v>1</v>
      </c>
      <c r="F560" s="255" t="s">
        <v>1272</v>
      </c>
      <c r="G560" s="253"/>
      <c r="H560" s="256">
        <v>3</v>
      </c>
      <c r="I560" s="257"/>
      <c r="J560" s="253"/>
      <c r="K560" s="253"/>
      <c r="L560" s="258"/>
      <c r="M560" s="259"/>
      <c r="N560" s="260"/>
      <c r="O560" s="260"/>
      <c r="P560" s="260"/>
      <c r="Q560" s="260"/>
      <c r="R560" s="260"/>
      <c r="S560" s="260"/>
      <c r="T560" s="261"/>
      <c r="U560" s="13"/>
      <c r="V560" s="13"/>
      <c r="W560" s="13"/>
      <c r="X560" s="13"/>
      <c r="Y560" s="13"/>
      <c r="Z560" s="13"/>
      <c r="AA560" s="13"/>
      <c r="AB560" s="13"/>
      <c r="AC560" s="13"/>
      <c r="AD560" s="13"/>
      <c r="AE560" s="13"/>
      <c r="AT560" s="262" t="s">
        <v>446</v>
      </c>
      <c r="AU560" s="262" t="s">
        <v>85</v>
      </c>
      <c r="AV560" s="13" t="s">
        <v>85</v>
      </c>
      <c r="AW560" s="13" t="s">
        <v>32</v>
      </c>
      <c r="AX560" s="13" t="s">
        <v>76</v>
      </c>
      <c r="AY560" s="262" t="s">
        <v>342</v>
      </c>
    </row>
    <row r="561" s="13" customFormat="1">
      <c r="A561" s="13"/>
      <c r="B561" s="252"/>
      <c r="C561" s="253"/>
      <c r="D561" s="240" t="s">
        <v>446</v>
      </c>
      <c r="E561" s="254" t="s">
        <v>1</v>
      </c>
      <c r="F561" s="255" t="s">
        <v>1273</v>
      </c>
      <c r="G561" s="253"/>
      <c r="H561" s="256">
        <v>0.40000000000000002</v>
      </c>
      <c r="I561" s="257"/>
      <c r="J561" s="253"/>
      <c r="K561" s="253"/>
      <c r="L561" s="258"/>
      <c r="M561" s="259"/>
      <c r="N561" s="260"/>
      <c r="O561" s="260"/>
      <c r="P561" s="260"/>
      <c r="Q561" s="260"/>
      <c r="R561" s="260"/>
      <c r="S561" s="260"/>
      <c r="T561" s="261"/>
      <c r="U561" s="13"/>
      <c r="V561" s="13"/>
      <c r="W561" s="13"/>
      <c r="X561" s="13"/>
      <c r="Y561" s="13"/>
      <c r="Z561" s="13"/>
      <c r="AA561" s="13"/>
      <c r="AB561" s="13"/>
      <c r="AC561" s="13"/>
      <c r="AD561" s="13"/>
      <c r="AE561" s="13"/>
      <c r="AT561" s="262" t="s">
        <v>446</v>
      </c>
      <c r="AU561" s="262" t="s">
        <v>85</v>
      </c>
      <c r="AV561" s="13" t="s">
        <v>85</v>
      </c>
      <c r="AW561" s="13" t="s">
        <v>32</v>
      </c>
      <c r="AX561" s="13" t="s">
        <v>76</v>
      </c>
      <c r="AY561" s="262" t="s">
        <v>342</v>
      </c>
    </row>
    <row r="562" s="16" customFormat="1">
      <c r="A562" s="16"/>
      <c r="B562" s="284"/>
      <c r="C562" s="285"/>
      <c r="D562" s="240" t="s">
        <v>446</v>
      </c>
      <c r="E562" s="286" t="s">
        <v>1</v>
      </c>
      <c r="F562" s="287" t="s">
        <v>500</v>
      </c>
      <c r="G562" s="285"/>
      <c r="H562" s="288">
        <v>3.3999999999999999</v>
      </c>
      <c r="I562" s="289"/>
      <c r="J562" s="285"/>
      <c r="K562" s="285"/>
      <c r="L562" s="290"/>
      <c r="M562" s="291"/>
      <c r="N562" s="292"/>
      <c r="O562" s="292"/>
      <c r="P562" s="292"/>
      <c r="Q562" s="292"/>
      <c r="R562" s="292"/>
      <c r="S562" s="292"/>
      <c r="T562" s="293"/>
      <c r="U562" s="16"/>
      <c r="V562" s="16"/>
      <c r="W562" s="16"/>
      <c r="X562" s="16"/>
      <c r="Y562" s="16"/>
      <c r="Z562" s="16"/>
      <c r="AA562" s="16"/>
      <c r="AB562" s="16"/>
      <c r="AC562" s="16"/>
      <c r="AD562" s="16"/>
      <c r="AE562" s="16"/>
      <c r="AT562" s="294" t="s">
        <v>446</v>
      </c>
      <c r="AU562" s="294" t="s">
        <v>85</v>
      </c>
      <c r="AV562" s="16" t="s">
        <v>360</v>
      </c>
      <c r="AW562" s="16" t="s">
        <v>32</v>
      </c>
      <c r="AX562" s="16" t="s">
        <v>83</v>
      </c>
      <c r="AY562" s="294" t="s">
        <v>342</v>
      </c>
    </row>
    <row r="563" s="2" customFormat="1" ht="21.75" customHeight="1">
      <c r="A563" s="39"/>
      <c r="B563" s="40"/>
      <c r="C563" s="227" t="s">
        <v>987</v>
      </c>
      <c r="D563" s="227" t="s">
        <v>343</v>
      </c>
      <c r="E563" s="228" t="s">
        <v>960</v>
      </c>
      <c r="F563" s="229" t="s">
        <v>961</v>
      </c>
      <c r="G563" s="230" t="s">
        <v>462</v>
      </c>
      <c r="H563" s="231">
        <v>0.40000000000000002</v>
      </c>
      <c r="I563" s="232"/>
      <c r="J563" s="233">
        <f>ROUND(I563*H563,2)</f>
        <v>0</v>
      </c>
      <c r="K563" s="229" t="s">
        <v>443</v>
      </c>
      <c r="L563" s="45"/>
      <c r="M563" s="234" t="s">
        <v>1</v>
      </c>
      <c r="N563" s="235" t="s">
        <v>41</v>
      </c>
      <c r="O563" s="92"/>
      <c r="P563" s="236">
        <f>O563*H563</f>
        <v>0</v>
      </c>
      <c r="Q563" s="236">
        <v>0</v>
      </c>
      <c r="R563" s="236">
        <f>Q563*H563</f>
        <v>0</v>
      </c>
      <c r="S563" s="236">
        <v>0</v>
      </c>
      <c r="T563" s="237">
        <f>S563*H563</f>
        <v>0</v>
      </c>
      <c r="U563" s="39"/>
      <c r="V563" s="39"/>
      <c r="W563" s="39"/>
      <c r="X563" s="39"/>
      <c r="Y563" s="39"/>
      <c r="Z563" s="39"/>
      <c r="AA563" s="39"/>
      <c r="AB563" s="39"/>
      <c r="AC563" s="39"/>
      <c r="AD563" s="39"/>
      <c r="AE563" s="39"/>
      <c r="AR563" s="238" t="s">
        <v>360</v>
      </c>
      <c r="AT563" s="238" t="s">
        <v>343</v>
      </c>
      <c r="AU563" s="238" t="s">
        <v>85</v>
      </c>
      <c r="AY563" s="18" t="s">
        <v>342</v>
      </c>
      <c r="BE563" s="239">
        <f>IF(N563="základní",J563,0)</f>
        <v>0</v>
      </c>
      <c r="BF563" s="239">
        <f>IF(N563="snížená",J563,0)</f>
        <v>0</v>
      </c>
      <c r="BG563" s="239">
        <f>IF(N563="zákl. přenesená",J563,0)</f>
        <v>0</v>
      </c>
      <c r="BH563" s="239">
        <f>IF(N563="sníž. přenesená",J563,0)</f>
        <v>0</v>
      </c>
      <c r="BI563" s="239">
        <f>IF(N563="nulová",J563,0)</f>
        <v>0</v>
      </c>
      <c r="BJ563" s="18" t="s">
        <v>83</v>
      </c>
      <c r="BK563" s="239">
        <f>ROUND(I563*H563,2)</f>
        <v>0</v>
      </c>
      <c r="BL563" s="18" t="s">
        <v>360</v>
      </c>
      <c r="BM563" s="238" t="s">
        <v>1274</v>
      </c>
    </row>
    <row r="564" s="2" customFormat="1">
      <c r="A564" s="39"/>
      <c r="B564" s="40"/>
      <c r="C564" s="41"/>
      <c r="D564" s="240" t="s">
        <v>349</v>
      </c>
      <c r="E564" s="41"/>
      <c r="F564" s="241" t="s">
        <v>963</v>
      </c>
      <c r="G564" s="41"/>
      <c r="H564" s="41"/>
      <c r="I564" s="242"/>
      <c r="J564" s="41"/>
      <c r="K564" s="41"/>
      <c r="L564" s="45"/>
      <c r="M564" s="243"/>
      <c r="N564" s="244"/>
      <c r="O564" s="92"/>
      <c r="P564" s="92"/>
      <c r="Q564" s="92"/>
      <c r="R564" s="92"/>
      <c r="S564" s="92"/>
      <c r="T564" s="93"/>
      <c r="U564" s="39"/>
      <c r="V564" s="39"/>
      <c r="W564" s="39"/>
      <c r="X564" s="39"/>
      <c r="Y564" s="39"/>
      <c r="Z564" s="39"/>
      <c r="AA564" s="39"/>
      <c r="AB564" s="39"/>
      <c r="AC564" s="39"/>
      <c r="AD564" s="39"/>
      <c r="AE564" s="39"/>
      <c r="AT564" s="18" t="s">
        <v>349</v>
      </c>
      <c r="AU564" s="18" t="s">
        <v>85</v>
      </c>
    </row>
    <row r="565" s="13" customFormat="1">
      <c r="A565" s="13"/>
      <c r="B565" s="252"/>
      <c r="C565" s="253"/>
      <c r="D565" s="240" t="s">
        <v>446</v>
      </c>
      <c r="E565" s="254" t="s">
        <v>1</v>
      </c>
      <c r="F565" s="255" t="s">
        <v>1273</v>
      </c>
      <c r="G565" s="253"/>
      <c r="H565" s="256">
        <v>0.40000000000000002</v>
      </c>
      <c r="I565" s="257"/>
      <c r="J565" s="253"/>
      <c r="K565" s="253"/>
      <c r="L565" s="258"/>
      <c r="M565" s="259"/>
      <c r="N565" s="260"/>
      <c r="O565" s="260"/>
      <c r="P565" s="260"/>
      <c r="Q565" s="260"/>
      <c r="R565" s="260"/>
      <c r="S565" s="260"/>
      <c r="T565" s="261"/>
      <c r="U565" s="13"/>
      <c r="V565" s="13"/>
      <c r="W565" s="13"/>
      <c r="X565" s="13"/>
      <c r="Y565" s="13"/>
      <c r="Z565" s="13"/>
      <c r="AA565" s="13"/>
      <c r="AB565" s="13"/>
      <c r="AC565" s="13"/>
      <c r="AD565" s="13"/>
      <c r="AE565" s="13"/>
      <c r="AT565" s="262" t="s">
        <v>446</v>
      </c>
      <c r="AU565" s="262" t="s">
        <v>85</v>
      </c>
      <c r="AV565" s="13" t="s">
        <v>85</v>
      </c>
      <c r="AW565" s="13" t="s">
        <v>32</v>
      </c>
      <c r="AX565" s="13" t="s">
        <v>83</v>
      </c>
      <c r="AY565" s="262" t="s">
        <v>342</v>
      </c>
    </row>
    <row r="566" s="2" customFormat="1" ht="16.5" customHeight="1">
      <c r="A566" s="39"/>
      <c r="B566" s="40"/>
      <c r="C566" s="227" t="s">
        <v>996</v>
      </c>
      <c r="D566" s="227" t="s">
        <v>343</v>
      </c>
      <c r="E566" s="228" t="s">
        <v>965</v>
      </c>
      <c r="F566" s="229" t="s">
        <v>966</v>
      </c>
      <c r="G566" s="230" t="s">
        <v>462</v>
      </c>
      <c r="H566" s="231">
        <v>46.810000000000002</v>
      </c>
      <c r="I566" s="232"/>
      <c r="J566" s="233">
        <f>ROUND(I566*H566,2)</f>
        <v>0</v>
      </c>
      <c r="K566" s="229" t="s">
        <v>1</v>
      </c>
      <c r="L566" s="45"/>
      <c r="M566" s="234" t="s">
        <v>1</v>
      </c>
      <c r="N566" s="235" t="s">
        <v>41</v>
      </c>
      <c r="O566" s="92"/>
      <c r="P566" s="236">
        <f>O566*H566</f>
        <v>0</v>
      </c>
      <c r="Q566" s="236">
        <v>0</v>
      </c>
      <c r="R566" s="236">
        <f>Q566*H566</f>
        <v>0</v>
      </c>
      <c r="S566" s="236">
        <v>0</v>
      </c>
      <c r="T566" s="237">
        <f>S566*H566</f>
        <v>0</v>
      </c>
      <c r="U566" s="39"/>
      <c r="V566" s="39"/>
      <c r="W566" s="39"/>
      <c r="X566" s="39"/>
      <c r="Y566" s="39"/>
      <c r="Z566" s="39"/>
      <c r="AA566" s="39"/>
      <c r="AB566" s="39"/>
      <c r="AC566" s="39"/>
      <c r="AD566" s="39"/>
      <c r="AE566" s="39"/>
      <c r="AR566" s="238" t="s">
        <v>360</v>
      </c>
      <c r="AT566" s="238" t="s">
        <v>343</v>
      </c>
      <c r="AU566" s="238" t="s">
        <v>85</v>
      </c>
      <c r="AY566" s="18" t="s">
        <v>342</v>
      </c>
      <c r="BE566" s="239">
        <f>IF(N566="základní",J566,0)</f>
        <v>0</v>
      </c>
      <c r="BF566" s="239">
        <f>IF(N566="snížená",J566,0)</f>
        <v>0</v>
      </c>
      <c r="BG566" s="239">
        <f>IF(N566="zákl. přenesená",J566,0)</f>
        <v>0</v>
      </c>
      <c r="BH566" s="239">
        <f>IF(N566="sníž. přenesená",J566,0)</f>
        <v>0</v>
      </c>
      <c r="BI566" s="239">
        <f>IF(N566="nulová",J566,0)</f>
        <v>0</v>
      </c>
      <c r="BJ566" s="18" t="s">
        <v>83</v>
      </c>
      <c r="BK566" s="239">
        <f>ROUND(I566*H566,2)</f>
        <v>0</v>
      </c>
      <c r="BL566" s="18" t="s">
        <v>360</v>
      </c>
      <c r="BM566" s="238" t="s">
        <v>1275</v>
      </c>
    </row>
    <row r="567" s="2" customFormat="1">
      <c r="A567" s="39"/>
      <c r="B567" s="40"/>
      <c r="C567" s="41"/>
      <c r="D567" s="240" t="s">
        <v>349</v>
      </c>
      <c r="E567" s="41"/>
      <c r="F567" s="241" t="s">
        <v>966</v>
      </c>
      <c r="G567" s="41"/>
      <c r="H567" s="41"/>
      <c r="I567" s="242"/>
      <c r="J567" s="41"/>
      <c r="K567" s="41"/>
      <c r="L567" s="45"/>
      <c r="M567" s="243"/>
      <c r="N567" s="244"/>
      <c r="O567" s="92"/>
      <c r="P567" s="92"/>
      <c r="Q567" s="92"/>
      <c r="R567" s="92"/>
      <c r="S567" s="92"/>
      <c r="T567" s="93"/>
      <c r="U567" s="39"/>
      <c r="V567" s="39"/>
      <c r="W567" s="39"/>
      <c r="X567" s="39"/>
      <c r="Y567" s="39"/>
      <c r="Z567" s="39"/>
      <c r="AA567" s="39"/>
      <c r="AB567" s="39"/>
      <c r="AC567" s="39"/>
      <c r="AD567" s="39"/>
      <c r="AE567" s="39"/>
      <c r="AT567" s="18" t="s">
        <v>349</v>
      </c>
      <c r="AU567" s="18" t="s">
        <v>85</v>
      </c>
    </row>
    <row r="568" s="13" customFormat="1">
      <c r="A568" s="13"/>
      <c r="B568" s="252"/>
      <c r="C568" s="253"/>
      <c r="D568" s="240" t="s">
        <v>446</v>
      </c>
      <c r="E568" s="254" t="s">
        <v>1</v>
      </c>
      <c r="F568" s="255" t="s">
        <v>1276</v>
      </c>
      <c r="G568" s="253"/>
      <c r="H568" s="256">
        <v>46.810000000000002</v>
      </c>
      <c r="I568" s="257"/>
      <c r="J568" s="253"/>
      <c r="K568" s="253"/>
      <c r="L568" s="258"/>
      <c r="M568" s="259"/>
      <c r="N568" s="260"/>
      <c r="O568" s="260"/>
      <c r="P568" s="260"/>
      <c r="Q568" s="260"/>
      <c r="R568" s="260"/>
      <c r="S568" s="260"/>
      <c r="T568" s="261"/>
      <c r="U568" s="13"/>
      <c r="V568" s="13"/>
      <c r="W568" s="13"/>
      <c r="X568" s="13"/>
      <c r="Y568" s="13"/>
      <c r="Z568" s="13"/>
      <c r="AA568" s="13"/>
      <c r="AB568" s="13"/>
      <c r="AC568" s="13"/>
      <c r="AD568" s="13"/>
      <c r="AE568" s="13"/>
      <c r="AT568" s="262" t="s">
        <v>446</v>
      </c>
      <c r="AU568" s="262" t="s">
        <v>85</v>
      </c>
      <c r="AV568" s="13" t="s">
        <v>85</v>
      </c>
      <c r="AW568" s="13" t="s">
        <v>32</v>
      </c>
      <c r="AX568" s="13" t="s">
        <v>83</v>
      </c>
      <c r="AY568" s="262" t="s">
        <v>342</v>
      </c>
    </row>
    <row r="569" s="2" customFormat="1" ht="21.75" customHeight="1">
      <c r="A569" s="39"/>
      <c r="B569" s="40"/>
      <c r="C569" s="227" t="s">
        <v>1001</v>
      </c>
      <c r="D569" s="227" t="s">
        <v>343</v>
      </c>
      <c r="E569" s="228" t="s">
        <v>970</v>
      </c>
      <c r="F569" s="229" t="s">
        <v>971</v>
      </c>
      <c r="G569" s="230" t="s">
        <v>462</v>
      </c>
      <c r="H569" s="231">
        <v>32.256</v>
      </c>
      <c r="I569" s="232"/>
      <c r="J569" s="233">
        <f>ROUND(I569*H569,2)</f>
        <v>0</v>
      </c>
      <c r="K569" s="229" t="s">
        <v>443</v>
      </c>
      <c r="L569" s="45"/>
      <c r="M569" s="234" t="s">
        <v>1</v>
      </c>
      <c r="N569" s="235" t="s">
        <v>41</v>
      </c>
      <c r="O569" s="92"/>
      <c r="P569" s="236">
        <f>O569*H569</f>
        <v>0</v>
      </c>
      <c r="Q569" s="236">
        <v>0</v>
      </c>
      <c r="R569" s="236">
        <f>Q569*H569</f>
        <v>0</v>
      </c>
      <c r="S569" s="236">
        <v>0</v>
      </c>
      <c r="T569" s="237">
        <f>S569*H569</f>
        <v>0</v>
      </c>
      <c r="U569" s="39"/>
      <c r="V569" s="39"/>
      <c r="W569" s="39"/>
      <c r="X569" s="39"/>
      <c r="Y569" s="39"/>
      <c r="Z569" s="39"/>
      <c r="AA569" s="39"/>
      <c r="AB569" s="39"/>
      <c r="AC569" s="39"/>
      <c r="AD569" s="39"/>
      <c r="AE569" s="39"/>
      <c r="AR569" s="238" t="s">
        <v>360</v>
      </c>
      <c r="AT569" s="238" t="s">
        <v>343</v>
      </c>
      <c r="AU569" s="238" t="s">
        <v>85</v>
      </c>
      <c r="AY569" s="18" t="s">
        <v>342</v>
      </c>
      <c r="BE569" s="239">
        <f>IF(N569="základní",J569,0)</f>
        <v>0</v>
      </c>
      <c r="BF569" s="239">
        <f>IF(N569="snížená",J569,0)</f>
        <v>0</v>
      </c>
      <c r="BG569" s="239">
        <f>IF(N569="zákl. přenesená",J569,0)</f>
        <v>0</v>
      </c>
      <c r="BH569" s="239">
        <f>IF(N569="sníž. přenesená",J569,0)</f>
        <v>0</v>
      </c>
      <c r="BI569" s="239">
        <f>IF(N569="nulová",J569,0)</f>
        <v>0</v>
      </c>
      <c r="BJ569" s="18" t="s">
        <v>83</v>
      </c>
      <c r="BK569" s="239">
        <f>ROUND(I569*H569,2)</f>
        <v>0</v>
      </c>
      <c r="BL569" s="18" t="s">
        <v>360</v>
      </c>
      <c r="BM569" s="238" t="s">
        <v>1277</v>
      </c>
    </row>
    <row r="570" s="2" customFormat="1">
      <c r="A570" s="39"/>
      <c r="B570" s="40"/>
      <c r="C570" s="41"/>
      <c r="D570" s="240" t="s">
        <v>349</v>
      </c>
      <c r="E570" s="41"/>
      <c r="F570" s="241" t="s">
        <v>973</v>
      </c>
      <c r="G570" s="41"/>
      <c r="H570" s="41"/>
      <c r="I570" s="242"/>
      <c r="J570" s="41"/>
      <c r="K570" s="41"/>
      <c r="L570" s="45"/>
      <c r="M570" s="243"/>
      <c r="N570" s="244"/>
      <c r="O570" s="92"/>
      <c r="P570" s="92"/>
      <c r="Q570" s="92"/>
      <c r="R570" s="92"/>
      <c r="S570" s="92"/>
      <c r="T570" s="93"/>
      <c r="U570" s="39"/>
      <c r="V570" s="39"/>
      <c r="W570" s="39"/>
      <c r="X570" s="39"/>
      <c r="Y570" s="39"/>
      <c r="Z570" s="39"/>
      <c r="AA570" s="39"/>
      <c r="AB570" s="39"/>
      <c r="AC570" s="39"/>
      <c r="AD570" s="39"/>
      <c r="AE570" s="39"/>
      <c r="AT570" s="18" t="s">
        <v>349</v>
      </c>
      <c r="AU570" s="18" t="s">
        <v>85</v>
      </c>
    </row>
    <row r="571" s="13" customFormat="1">
      <c r="A571" s="13"/>
      <c r="B571" s="252"/>
      <c r="C571" s="253"/>
      <c r="D571" s="240" t="s">
        <v>446</v>
      </c>
      <c r="E571" s="254" t="s">
        <v>1</v>
      </c>
      <c r="F571" s="255" t="s">
        <v>1278</v>
      </c>
      <c r="G571" s="253"/>
      <c r="H571" s="256">
        <v>32.256</v>
      </c>
      <c r="I571" s="257"/>
      <c r="J571" s="253"/>
      <c r="K571" s="253"/>
      <c r="L571" s="258"/>
      <c r="M571" s="259"/>
      <c r="N571" s="260"/>
      <c r="O571" s="260"/>
      <c r="P571" s="260"/>
      <c r="Q571" s="260"/>
      <c r="R571" s="260"/>
      <c r="S571" s="260"/>
      <c r="T571" s="261"/>
      <c r="U571" s="13"/>
      <c r="V571" s="13"/>
      <c r="W571" s="13"/>
      <c r="X571" s="13"/>
      <c r="Y571" s="13"/>
      <c r="Z571" s="13"/>
      <c r="AA571" s="13"/>
      <c r="AB571" s="13"/>
      <c r="AC571" s="13"/>
      <c r="AD571" s="13"/>
      <c r="AE571" s="13"/>
      <c r="AT571" s="262" t="s">
        <v>446</v>
      </c>
      <c r="AU571" s="262" t="s">
        <v>85</v>
      </c>
      <c r="AV571" s="13" t="s">
        <v>85</v>
      </c>
      <c r="AW571" s="13" t="s">
        <v>32</v>
      </c>
      <c r="AX571" s="13" t="s">
        <v>83</v>
      </c>
      <c r="AY571" s="262" t="s">
        <v>342</v>
      </c>
    </row>
    <row r="572" s="2" customFormat="1" ht="24.15" customHeight="1">
      <c r="A572" s="39"/>
      <c r="B572" s="40"/>
      <c r="C572" s="227" t="s">
        <v>1006</v>
      </c>
      <c r="D572" s="227" t="s">
        <v>343</v>
      </c>
      <c r="E572" s="228" t="s">
        <v>976</v>
      </c>
      <c r="F572" s="229" t="s">
        <v>977</v>
      </c>
      <c r="G572" s="230" t="s">
        <v>462</v>
      </c>
      <c r="H572" s="231">
        <v>20.399999999999999</v>
      </c>
      <c r="I572" s="232"/>
      <c r="J572" s="233">
        <f>ROUND(I572*H572,2)</f>
        <v>0</v>
      </c>
      <c r="K572" s="229" t="s">
        <v>443</v>
      </c>
      <c r="L572" s="45"/>
      <c r="M572" s="234" t="s">
        <v>1</v>
      </c>
      <c r="N572" s="235" t="s">
        <v>41</v>
      </c>
      <c r="O572" s="92"/>
      <c r="P572" s="236">
        <f>O572*H572</f>
        <v>0</v>
      </c>
      <c r="Q572" s="236">
        <v>0</v>
      </c>
      <c r="R572" s="236">
        <f>Q572*H572</f>
        <v>0</v>
      </c>
      <c r="S572" s="236">
        <v>0</v>
      </c>
      <c r="T572" s="237">
        <f>S572*H572</f>
        <v>0</v>
      </c>
      <c r="U572" s="39"/>
      <c r="V572" s="39"/>
      <c r="W572" s="39"/>
      <c r="X572" s="39"/>
      <c r="Y572" s="39"/>
      <c r="Z572" s="39"/>
      <c r="AA572" s="39"/>
      <c r="AB572" s="39"/>
      <c r="AC572" s="39"/>
      <c r="AD572" s="39"/>
      <c r="AE572" s="39"/>
      <c r="AR572" s="238" t="s">
        <v>360</v>
      </c>
      <c r="AT572" s="238" t="s">
        <v>343</v>
      </c>
      <c r="AU572" s="238" t="s">
        <v>85</v>
      </c>
      <c r="AY572" s="18" t="s">
        <v>342</v>
      </c>
      <c r="BE572" s="239">
        <f>IF(N572="základní",J572,0)</f>
        <v>0</v>
      </c>
      <c r="BF572" s="239">
        <f>IF(N572="snížená",J572,0)</f>
        <v>0</v>
      </c>
      <c r="BG572" s="239">
        <f>IF(N572="zákl. přenesená",J572,0)</f>
        <v>0</v>
      </c>
      <c r="BH572" s="239">
        <f>IF(N572="sníž. přenesená",J572,0)</f>
        <v>0</v>
      </c>
      <c r="BI572" s="239">
        <f>IF(N572="nulová",J572,0)</f>
        <v>0</v>
      </c>
      <c r="BJ572" s="18" t="s">
        <v>83</v>
      </c>
      <c r="BK572" s="239">
        <f>ROUND(I572*H572,2)</f>
        <v>0</v>
      </c>
      <c r="BL572" s="18" t="s">
        <v>360</v>
      </c>
      <c r="BM572" s="238" t="s">
        <v>1279</v>
      </c>
    </row>
    <row r="573" s="2" customFormat="1">
      <c r="A573" s="39"/>
      <c r="B573" s="40"/>
      <c r="C573" s="41"/>
      <c r="D573" s="240" t="s">
        <v>349</v>
      </c>
      <c r="E573" s="41"/>
      <c r="F573" s="241" t="s">
        <v>977</v>
      </c>
      <c r="G573" s="41"/>
      <c r="H573" s="41"/>
      <c r="I573" s="242"/>
      <c r="J573" s="41"/>
      <c r="K573" s="41"/>
      <c r="L573" s="45"/>
      <c r="M573" s="243"/>
      <c r="N573" s="244"/>
      <c r="O573" s="92"/>
      <c r="P573" s="92"/>
      <c r="Q573" s="92"/>
      <c r="R573" s="92"/>
      <c r="S573" s="92"/>
      <c r="T573" s="93"/>
      <c r="U573" s="39"/>
      <c r="V573" s="39"/>
      <c r="W573" s="39"/>
      <c r="X573" s="39"/>
      <c r="Y573" s="39"/>
      <c r="Z573" s="39"/>
      <c r="AA573" s="39"/>
      <c r="AB573" s="39"/>
      <c r="AC573" s="39"/>
      <c r="AD573" s="39"/>
      <c r="AE573" s="39"/>
      <c r="AT573" s="18" t="s">
        <v>349</v>
      </c>
      <c r="AU573" s="18" t="s">
        <v>85</v>
      </c>
    </row>
    <row r="574" s="13" customFormat="1">
      <c r="A574" s="13"/>
      <c r="B574" s="252"/>
      <c r="C574" s="253"/>
      <c r="D574" s="240" t="s">
        <v>446</v>
      </c>
      <c r="E574" s="254" t="s">
        <v>1</v>
      </c>
      <c r="F574" s="255" t="s">
        <v>1280</v>
      </c>
      <c r="G574" s="253"/>
      <c r="H574" s="256">
        <v>20.399999999999999</v>
      </c>
      <c r="I574" s="257"/>
      <c r="J574" s="253"/>
      <c r="K574" s="253"/>
      <c r="L574" s="258"/>
      <c r="M574" s="259"/>
      <c r="N574" s="260"/>
      <c r="O574" s="260"/>
      <c r="P574" s="260"/>
      <c r="Q574" s="260"/>
      <c r="R574" s="260"/>
      <c r="S574" s="260"/>
      <c r="T574" s="261"/>
      <c r="U574" s="13"/>
      <c r="V574" s="13"/>
      <c r="W574" s="13"/>
      <c r="X574" s="13"/>
      <c r="Y574" s="13"/>
      <c r="Z574" s="13"/>
      <c r="AA574" s="13"/>
      <c r="AB574" s="13"/>
      <c r="AC574" s="13"/>
      <c r="AD574" s="13"/>
      <c r="AE574" s="13"/>
      <c r="AT574" s="262" t="s">
        <v>446</v>
      </c>
      <c r="AU574" s="262" t="s">
        <v>85</v>
      </c>
      <c r="AV574" s="13" t="s">
        <v>85</v>
      </c>
      <c r="AW574" s="13" t="s">
        <v>32</v>
      </c>
      <c r="AX574" s="13" t="s">
        <v>83</v>
      </c>
      <c r="AY574" s="262" t="s">
        <v>342</v>
      </c>
    </row>
    <row r="575" s="2" customFormat="1" ht="16.5" customHeight="1">
      <c r="A575" s="39"/>
      <c r="B575" s="40"/>
      <c r="C575" s="227" t="s">
        <v>1010</v>
      </c>
      <c r="D575" s="227" t="s">
        <v>343</v>
      </c>
      <c r="E575" s="228" t="s">
        <v>981</v>
      </c>
      <c r="F575" s="229" t="s">
        <v>982</v>
      </c>
      <c r="G575" s="230" t="s">
        <v>462</v>
      </c>
      <c r="H575" s="231">
        <v>2067.8440000000001</v>
      </c>
      <c r="I575" s="232"/>
      <c r="J575" s="233">
        <f>ROUND(I575*H575,2)</f>
        <v>0</v>
      </c>
      <c r="K575" s="229" t="s">
        <v>1</v>
      </c>
      <c r="L575" s="45"/>
      <c r="M575" s="234" t="s">
        <v>1</v>
      </c>
      <c r="N575" s="235" t="s">
        <v>41</v>
      </c>
      <c r="O575" s="92"/>
      <c r="P575" s="236">
        <f>O575*H575</f>
        <v>0</v>
      </c>
      <c r="Q575" s="236">
        <v>0</v>
      </c>
      <c r="R575" s="236">
        <f>Q575*H575</f>
        <v>0</v>
      </c>
      <c r="S575" s="236">
        <v>0</v>
      </c>
      <c r="T575" s="237">
        <f>S575*H575</f>
        <v>0</v>
      </c>
      <c r="U575" s="39"/>
      <c r="V575" s="39"/>
      <c r="W575" s="39"/>
      <c r="X575" s="39"/>
      <c r="Y575" s="39"/>
      <c r="Z575" s="39"/>
      <c r="AA575" s="39"/>
      <c r="AB575" s="39"/>
      <c r="AC575" s="39"/>
      <c r="AD575" s="39"/>
      <c r="AE575" s="39"/>
      <c r="AR575" s="238" t="s">
        <v>360</v>
      </c>
      <c r="AT575" s="238" t="s">
        <v>343</v>
      </c>
      <c r="AU575" s="238" t="s">
        <v>85</v>
      </c>
      <c r="AY575" s="18" t="s">
        <v>342</v>
      </c>
      <c r="BE575" s="239">
        <f>IF(N575="základní",J575,0)</f>
        <v>0</v>
      </c>
      <c r="BF575" s="239">
        <f>IF(N575="snížená",J575,0)</f>
        <v>0</v>
      </c>
      <c r="BG575" s="239">
        <f>IF(N575="zákl. přenesená",J575,0)</f>
        <v>0</v>
      </c>
      <c r="BH575" s="239">
        <f>IF(N575="sníž. přenesená",J575,0)</f>
        <v>0</v>
      </c>
      <c r="BI575" s="239">
        <f>IF(N575="nulová",J575,0)</f>
        <v>0</v>
      </c>
      <c r="BJ575" s="18" t="s">
        <v>83</v>
      </c>
      <c r="BK575" s="239">
        <f>ROUND(I575*H575,2)</f>
        <v>0</v>
      </c>
      <c r="BL575" s="18" t="s">
        <v>360</v>
      </c>
      <c r="BM575" s="238" t="s">
        <v>1281</v>
      </c>
    </row>
    <row r="576" s="2" customFormat="1">
      <c r="A576" s="39"/>
      <c r="B576" s="40"/>
      <c r="C576" s="41"/>
      <c r="D576" s="240" t="s">
        <v>349</v>
      </c>
      <c r="E576" s="41"/>
      <c r="F576" s="241" t="s">
        <v>984</v>
      </c>
      <c r="G576" s="41"/>
      <c r="H576" s="41"/>
      <c r="I576" s="242"/>
      <c r="J576" s="41"/>
      <c r="K576" s="41"/>
      <c r="L576" s="45"/>
      <c r="M576" s="243"/>
      <c r="N576" s="244"/>
      <c r="O576" s="92"/>
      <c r="P576" s="92"/>
      <c r="Q576" s="92"/>
      <c r="R576" s="92"/>
      <c r="S576" s="92"/>
      <c r="T576" s="93"/>
      <c r="U576" s="39"/>
      <c r="V576" s="39"/>
      <c r="W576" s="39"/>
      <c r="X576" s="39"/>
      <c r="Y576" s="39"/>
      <c r="Z576" s="39"/>
      <c r="AA576" s="39"/>
      <c r="AB576" s="39"/>
      <c r="AC576" s="39"/>
      <c r="AD576" s="39"/>
      <c r="AE576" s="39"/>
      <c r="AT576" s="18" t="s">
        <v>349</v>
      </c>
      <c r="AU576" s="18" t="s">
        <v>85</v>
      </c>
    </row>
    <row r="577" s="13" customFormat="1">
      <c r="A577" s="13"/>
      <c r="B577" s="252"/>
      <c r="C577" s="253"/>
      <c r="D577" s="240" t="s">
        <v>446</v>
      </c>
      <c r="E577" s="254" t="s">
        <v>1</v>
      </c>
      <c r="F577" s="255" t="s">
        <v>1282</v>
      </c>
      <c r="G577" s="253"/>
      <c r="H577" s="256">
        <v>1794.079</v>
      </c>
      <c r="I577" s="257"/>
      <c r="J577" s="253"/>
      <c r="K577" s="253"/>
      <c r="L577" s="258"/>
      <c r="M577" s="259"/>
      <c r="N577" s="260"/>
      <c r="O577" s="260"/>
      <c r="P577" s="260"/>
      <c r="Q577" s="260"/>
      <c r="R577" s="260"/>
      <c r="S577" s="260"/>
      <c r="T577" s="261"/>
      <c r="U577" s="13"/>
      <c r="V577" s="13"/>
      <c r="W577" s="13"/>
      <c r="X577" s="13"/>
      <c r="Y577" s="13"/>
      <c r="Z577" s="13"/>
      <c r="AA577" s="13"/>
      <c r="AB577" s="13"/>
      <c r="AC577" s="13"/>
      <c r="AD577" s="13"/>
      <c r="AE577" s="13"/>
      <c r="AT577" s="262" t="s">
        <v>446</v>
      </c>
      <c r="AU577" s="262" t="s">
        <v>85</v>
      </c>
      <c r="AV577" s="13" t="s">
        <v>85</v>
      </c>
      <c r="AW577" s="13" t="s">
        <v>32</v>
      </c>
      <c r="AX577" s="13" t="s">
        <v>76</v>
      </c>
      <c r="AY577" s="262" t="s">
        <v>342</v>
      </c>
    </row>
    <row r="578" s="13" customFormat="1">
      <c r="A578" s="13"/>
      <c r="B578" s="252"/>
      <c r="C578" s="253"/>
      <c r="D578" s="240" t="s">
        <v>446</v>
      </c>
      <c r="E578" s="254" t="s">
        <v>1</v>
      </c>
      <c r="F578" s="255" t="s">
        <v>1276</v>
      </c>
      <c r="G578" s="253"/>
      <c r="H578" s="256">
        <v>46.810000000000002</v>
      </c>
      <c r="I578" s="257"/>
      <c r="J578" s="253"/>
      <c r="K578" s="253"/>
      <c r="L578" s="258"/>
      <c r="M578" s="259"/>
      <c r="N578" s="260"/>
      <c r="O578" s="260"/>
      <c r="P578" s="260"/>
      <c r="Q578" s="260"/>
      <c r="R578" s="260"/>
      <c r="S578" s="260"/>
      <c r="T578" s="261"/>
      <c r="U578" s="13"/>
      <c r="V578" s="13"/>
      <c r="W578" s="13"/>
      <c r="X578" s="13"/>
      <c r="Y578" s="13"/>
      <c r="Z578" s="13"/>
      <c r="AA578" s="13"/>
      <c r="AB578" s="13"/>
      <c r="AC578" s="13"/>
      <c r="AD578" s="13"/>
      <c r="AE578" s="13"/>
      <c r="AT578" s="262" t="s">
        <v>446</v>
      </c>
      <c r="AU578" s="262" t="s">
        <v>85</v>
      </c>
      <c r="AV578" s="13" t="s">
        <v>85</v>
      </c>
      <c r="AW578" s="13" t="s">
        <v>32</v>
      </c>
      <c r="AX578" s="13" t="s">
        <v>76</v>
      </c>
      <c r="AY578" s="262" t="s">
        <v>342</v>
      </c>
    </row>
    <row r="579" s="13" customFormat="1">
      <c r="A579" s="13"/>
      <c r="B579" s="252"/>
      <c r="C579" s="253"/>
      <c r="D579" s="240" t="s">
        <v>446</v>
      </c>
      <c r="E579" s="254" t="s">
        <v>1</v>
      </c>
      <c r="F579" s="255" t="s">
        <v>1283</v>
      </c>
      <c r="G579" s="253"/>
      <c r="H579" s="256">
        <v>226.95500000000001</v>
      </c>
      <c r="I579" s="257"/>
      <c r="J579" s="253"/>
      <c r="K579" s="253"/>
      <c r="L579" s="258"/>
      <c r="M579" s="259"/>
      <c r="N579" s="260"/>
      <c r="O579" s="260"/>
      <c r="P579" s="260"/>
      <c r="Q579" s="260"/>
      <c r="R579" s="260"/>
      <c r="S579" s="260"/>
      <c r="T579" s="261"/>
      <c r="U579" s="13"/>
      <c r="V579" s="13"/>
      <c r="W579" s="13"/>
      <c r="X579" s="13"/>
      <c r="Y579" s="13"/>
      <c r="Z579" s="13"/>
      <c r="AA579" s="13"/>
      <c r="AB579" s="13"/>
      <c r="AC579" s="13"/>
      <c r="AD579" s="13"/>
      <c r="AE579" s="13"/>
      <c r="AT579" s="262" t="s">
        <v>446</v>
      </c>
      <c r="AU579" s="262" t="s">
        <v>85</v>
      </c>
      <c r="AV579" s="13" t="s">
        <v>85</v>
      </c>
      <c r="AW579" s="13" t="s">
        <v>32</v>
      </c>
      <c r="AX579" s="13" t="s">
        <v>76</v>
      </c>
      <c r="AY579" s="262" t="s">
        <v>342</v>
      </c>
    </row>
    <row r="580" s="16" customFormat="1">
      <c r="A580" s="16"/>
      <c r="B580" s="284"/>
      <c r="C580" s="285"/>
      <c r="D580" s="240" t="s">
        <v>446</v>
      </c>
      <c r="E580" s="286" t="s">
        <v>1</v>
      </c>
      <c r="F580" s="287" t="s">
        <v>500</v>
      </c>
      <c r="G580" s="285"/>
      <c r="H580" s="288">
        <v>2067.8440000000001</v>
      </c>
      <c r="I580" s="289"/>
      <c r="J580" s="285"/>
      <c r="K580" s="285"/>
      <c r="L580" s="290"/>
      <c r="M580" s="291"/>
      <c r="N580" s="292"/>
      <c r="O580" s="292"/>
      <c r="P580" s="292"/>
      <c r="Q580" s="292"/>
      <c r="R580" s="292"/>
      <c r="S580" s="292"/>
      <c r="T580" s="293"/>
      <c r="U580" s="16"/>
      <c r="V580" s="16"/>
      <c r="W580" s="16"/>
      <c r="X580" s="16"/>
      <c r="Y580" s="16"/>
      <c r="Z580" s="16"/>
      <c r="AA580" s="16"/>
      <c r="AB580" s="16"/>
      <c r="AC580" s="16"/>
      <c r="AD580" s="16"/>
      <c r="AE580" s="16"/>
      <c r="AT580" s="294" t="s">
        <v>446</v>
      </c>
      <c r="AU580" s="294" t="s">
        <v>85</v>
      </c>
      <c r="AV580" s="16" t="s">
        <v>360</v>
      </c>
      <c r="AW580" s="16" t="s">
        <v>32</v>
      </c>
      <c r="AX580" s="16" t="s">
        <v>83</v>
      </c>
      <c r="AY580" s="294" t="s">
        <v>342</v>
      </c>
    </row>
    <row r="581" s="2" customFormat="1" ht="16.5" customHeight="1">
      <c r="A581" s="39"/>
      <c r="B581" s="40"/>
      <c r="C581" s="227" t="s">
        <v>1284</v>
      </c>
      <c r="D581" s="227" t="s">
        <v>343</v>
      </c>
      <c r="E581" s="228" t="s">
        <v>988</v>
      </c>
      <c r="F581" s="229" t="s">
        <v>989</v>
      </c>
      <c r="G581" s="230" t="s">
        <v>462</v>
      </c>
      <c r="H581" s="231">
        <v>188.5</v>
      </c>
      <c r="I581" s="232"/>
      <c r="J581" s="233">
        <f>ROUND(I581*H581,2)</f>
        <v>0</v>
      </c>
      <c r="K581" s="229" t="s">
        <v>1</v>
      </c>
      <c r="L581" s="45"/>
      <c r="M581" s="234" t="s">
        <v>1</v>
      </c>
      <c r="N581" s="235" t="s">
        <v>41</v>
      </c>
      <c r="O581" s="92"/>
      <c r="P581" s="236">
        <f>O581*H581</f>
        <v>0</v>
      </c>
      <c r="Q581" s="236">
        <v>0</v>
      </c>
      <c r="R581" s="236">
        <f>Q581*H581</f>
        <v>0</v>
      </c>
      <c r="S581" s="236">
        <v>0</v>
      </c>
      <c r="T581" s="237">
        <f>S581*H581</f>
        <v>0</v>
      </c>
      <c r="U581" s="39"/>
      <c r="V581" s="39"/>
      <c r="W581" s="39"/>
      <c r="X581" s="39"/>
      <c r="Y581" s="39"/>
      <c r="Z581" s="39"/>
      <c r="AA581" s="39"/>
      <c r="AB581" s="39"/>
      <c r="AC581" s="39"/>
      <c r="AD581" s="39"/>
      <c r="AE581" s="39"/>
      <c r="AR581" s="238" t="s">
        <v>360</v>
      </c>
      <c r="AT581" s="238" t="s">
        <v>343</v>
      </c>
      <c r="AU581" s="238" t="s">
        <v>85</v>
      </c>
      <c r="AY581" s="18" t="s">
        <v>342</v>
      </c>
      <c r="BE581" s="239">
        <f>IF(N581="základní",J581,0)</f>
        <v>0</v>
      </c>
      <c r="BF581" s="239">
        <f>IF(N581="snížená",J581,0)</f>
        <v>0</v>
      </c>
      <c r="BG581" s="239">
        <f>IF(N581="zákl. přenesená",J581,0)</f>
        <v>0</v>
      </c>
      <c r="BH581" s="239">
        <f>IF(N581="sníž. přenesená",J581,0)</f>
        <v>0</v>
      </c>
      <c r="BI581" s="239">
        <f>IF(N581="nulová",J581,0)</f>
        <v>0</v>
      </c>
      <c r="BJ581" s="18" t="s">
        <v>83</v>
      </c>
      <c r="BK581" s="239">
        <f>ROUND(I581*H581,2)</f>
        <v>0</v>
      </c>
      <c r="BL581" s="18" t="s">
        <v>360</v>
      </c>
      <c r="BM581" s="238" t="s">
        <v>1285</v>
      </c>
    </row>
    <row r="582" s="2" customFormat="1">
      <c r="A582" s="39"/>
      <c r="B582" s="40"/>
      <c r="C582" s="41"/>
      <c r="D582" s="240" t="s">
        <v>349</v>
      </c>
      <c r="E582" s="41"/>
      <c r="F582" s="241" t="s">
        <v>991</v>
      </c>
      <c r="G582" s="41"/>
      <c r="H582" s="41"/>
      <c r="I582" s="242"/>
      <c r="J582" s="41"/>
      <c r="K582" s="41"/>
      <c r="L582" s="45"/>
      <c r="M582" s="243"/>
      <c r="N582" s="244"/>
      <c r="O582" s="92"/>
      <c r="P582" s="92"/>
      <c r="Q582" s="92"/>
      <c r="R582" s="92"/>
      <c r="S582" s="92"/>
      <c r="T582" s="93"/>
      <c r="U582" s="39"/>
      <c r="V582" s="39"/>
      <c r="W582" s="39"/>
      <c r="X582" s="39"/>
      <c r="Y582" s="39"/>
      <c r="Z582" s="39"/>
      <c r="AA582" s="39"/>
      <c r="AB582" s="39"/>
      <c r="AC582" s="39"/>
      <c r="AD582" s="39"/>
      <c r="AE582" s="39"/>
      <c r="AT582" s="18" t="s">
        <v>349</v>
      </c>
      <c r="AU582" s="18" t="s">
        <v>85</v>
      </c>
    </row>
    <row r="583" s="13" customFormat="1">
      <c r="A583" s="13"/>
      <c r="B583" s="252"/>
      <c r="C583" s="253"/>
      <c r="D583" s="240" t="s">
        <v>446</v>
      </c>
      <c r="E583" s="254" t="s">
        <v>1</v>
      </c>
      <c r="F583" s="255" t="s">
        <v>1286</v>
      </c>
      <c r="G583" s="253"/>
      <c r="H583" s="256">
        <v>159.285</v>
      </c>
      <c r="I583" s="257"/>
      <c r="J583" s="253"/>
      <c r="K583" s="253"/>
      <c r="L583" s="258"/>
      <c r="M583" s="259"/>
      <c r="N583" s="260"/>
      <c r="O583" s="260"/>
      <c r="P583" s="260"/>
      <c r="Q583" s="260"/>
      <c r="R583" s="260"/>
      <c r="S583" s="260"/>
      <c r="T583" s="261"/>
      <c r="U583" s="13"/>
      <c r="V583" s="13"/>
      <c r="W583" s="13"/>
      <c r="X583" s="13"/>
      <c r="Y583" s="13"/>
      <c r="Z583" s="13"/>
      <c r="AA583" s="13"/>
      <c r="AB583" s="13"/>
      <c r="AC583" s="13"/>
      <c r="AD583" s="13"/>
      <c r="AE583" s="13"/>
      <c r="AT583" s="262" t="s">
        <v>446</v>
      </c>
      <c r="AU583" s="262" t="s">
        <v>85</v>
      </c>
      <c r="AV583" s="13" t="s">
        <v>85</v>
      </c>
      <c r="AW583" s="13" t="s">
        <v>32</v>
      </c>
      <c r="AX583" s="13" t="s">
        <v>76</v>
      </c>
      <c r="AY583" s="262" t="s">
        <v>342</v>
      </c>
    </row>
    <row r="584" s="13" customFormat="1">
      <c r="A584" s="13"/>
      <c r="B584" s="252"/>
      <c r="C584" s="253"/>
      <c r="D584" s="240" t="s">
        <v>446</v>
      </c>
      <c r="E584" s="254" t="s">
        <v>1</v>
      </c>
      <c r="F584" s="255" t="s">
        <v>1287</v>
      </c>
      <c r="G584" s="253"/>
      <c r="H584" s="256">
        <v>5.7999999999999998</v>
      </c>
      <c r="I584" s="257"/>
      <c r="J584" s="253"/>
      <c r="K584" s="253"/>
      <c r="L584" s="258"/>
      <c r="M584" s="259"/>
      <c r="N584" s="260"/>
      <c r="O584" s="260"/>
      <c r="P584" s="260"/>
      <c r="Q584" s="260"/>
      <c r="R584" s="260"/>
      <c r="S584" s="260"/>
      <c r="T584" s="261"/>
      <c r="U584" s="13"/>
      <c r="V584" s="13"/>
      <c r="W584" s="13"/>
      <c r="X584" s="13"/>
      <c r="Y584" s="13"/>
      <c r="Z584" s="13"/>
      <c r="AA584" s="13"/>
      <c r="AB584" s="13"/>
      <c r="AC584" s="13"/>
      <c r="AD584" s="13"/>
      <c r="AE584" s="13"/>
      <c r="AT584" s="262" t="s">
        <v>446</v>
      </c>
      <c r="AU584" s="262" t="s">
        <v>85</v>
      </c>
      <c r="AV584" s="13" t="s">
        <v>85</v>
      </c>
      <c r="AW584" s="13" t="s">
        <v>32</v>
      </c>
      <c r="AX584" s="13" t="s">
        <v>76</v>
      </c>
      <c r="AY584" s="262" t="s">
        <v>342</v>
      </c>
    </row>
    <row r="585" s="13" customFormat="1">
      <c r="A585" s="13"/>
      <c r="B585" s="252"/>
      <c r="C585" s="253"/>
      <c r="D585" s="240" t="s">
        <v>446</v>
      </c>
      <c r="E585" s="254" t="s">
        <v>1</v>
      </c>
      <c r="F585" s="255" t="s">
        <v>1288</v>
      </c>
      <c r="G585" s="253"/>
      <c r="H585" s="256">
        <v>0.255</v>
      </c>
      <c r="I585" s="257"/>
      <c r="J585" s="253"/>
      <c r="K585" s="253"/>
      <c r="L585" s="258"/>
      <c r="M585" s="259"/>
      <c r="N585" s="260"/>
      <c r="O585" s="260"/>
      <c r="P585" s="260"/>
      <c r="Q585" s="260"/>
      <c r="R585" s="260"/>
      <c r="S585" s="260"/>
      <c r="T585" s="261"/>
      <c r="U585" s="13"/>
      <c r="V585" s="13"/>
      <c r="W585" s="13"/>
      <c r="X585" s="13"/>
      <c r="Y585" s="13"/>
      <c r="Z585" s="13"/>
      <c r="AA585" s="13"/>
      <c r="AB585" s="13"/>
      <c r="AC585" s="13"/>
      <c r="AD585" s="13"/>
      <c r="AE585" s="13"/>
      <c r="AT585" s="262" t="s">
        <v>446</v>
      </c>
      <c r="AU585" s="262" t="s">
        <v>85</v>
      </c>
      <c r="AV585" s="13" t="s">
        <v>85</v>
      </c>
      <c r="AW585" s="13" t="s">
        <v>32</v>
      </c>
      <c r="AX585" s="13" t="s">
        <v>76</v>
      </c>
      <c r="AY585" s="262" t="s">
        <v>342</v>
      </c>
    </row>
    <row r="586" s="13" customFormat="1">
      <c r="A586" s="13"/>
      <c r="B586" s="252"/>
      <c r="C586" s="253"/>
      <c r="D586" s="240" t="s">
        <v>446</v>
      </c>
      <c r="E586" s="254" t="s">
        <v>1</v>
      </c>
      <c r="F586" s="255" t="s">
        <v>1280</v>
      </c>
      <c r="G586" s="253"/>
      <c r="H586" s="256">
        <v>20.399999999999999</v>
      </c>
      <c r="I586" s="257"/>
      <c r="J586" s="253"/>
      <c r="K586" s="253"/>
      <c r="L586" s="258"/>
      <c r="M586" s="259"/>
      <c r="N586" s="260"/>
      <c r="O586" s="260"/>
      <c r="P586" s="260"/>
      <c r="Q586" s="260"/>
      <c r="R586" s="260"/>
      <c r="S586" s="260"/>
      <c r="T586" s="261"/>
      <c r="U586" s="13"/>
      <c r="V586" s="13"/>
      <c r="W586" s="13"/>
      <c r="X586" s="13"/>
      <c r="Y586" s="13"/>
      <c r="Z586" s="13"/>
      <c r="AA586" s="13"/>
      <c r="AB586" s="13"/>
      <c r="AC586" s="13"/>
      <c r="AD586" s="13"/>
      <c r="AE586" s="13"/>
      <c r="AT586" s="262" t="s">
        <v>446</v>
      </c>
      <c r="AU586" s="262" t="s">
        <v>85</v>
      </c>
      <c r="AV586" s="13" t="s">
        <v>85</v>
      </c>
      <c r="AW586" s="13" t="s">
        <v>32</v>
      </c>
      <c r="AX586" s="13" t="s">
        <v>76</v>
      </c>
      <c r="AY586" s="262" t="s">
        <v>342</v>
      </c>
    </row>
    <row r="587" s="13" customFormat="1">
      <c r="A587" s="13"/>
      <c r="B587" s="252"/>
      <c r="C587" s="253"/>
      <c r="D587" s="240" t="s">
        <v>446</v>
      </c>
      <c r="E587" s="254" t="s">
        <v>1</v>
      </c>
      <c r="F587" s="255" t="s">
        <v>1289</v>
      </c>
      <c r="G587" s="253"/>
      <c r="H587" s="256">
        <v>2.7599999999999998</v>
      </c>
      <c r="I587" s="257"/>
      <c r="J587" s="253"/>
      <c r="K587" s="253"/>
      <c r="L587" s="258"/>
      <c r="M587" s="259"/>
      <c r="N587" s="260"/>
      <c r="O587" s="260"/>
      <c r="P587" s="260"/>
      <c r="Q587" s="260"/>
      <c r="R587" s="260"/>
      <c r="S587" s="260"/>
      <c r="T587" s="261"/>
      <c r="U587" s="13"/>
      <c r="V587" s="13"/>
      <c r="W587" s="13"/>
      <c r="X587" s="13"/>
      <c r="Y587" s="13"/>
      <c r="Z587" s="13"/>
      <c r="AA587" s="13"/>
      <c r="AB587" s="13"/>
      <c r="AC587" s="13"/>
      <c r="AD587" s="13"/>
      <c r="AE587" s="13"/>
      <c r="AT587" s="262" t="s">
        <v>446</v>
      </c>
      <c r="AU587" s="262" t="s">
        <v>85</v>
      </c>
      <c r="AV587" s="13" t="s">
        <v>85</v>
      </c>
      <c r="AW587" s="13" t="s">
        <v>32</v>
      </c>
      <c r="AX587" s="13" t="s">
        <v>76</v>
      </c>
      <c r="AY587" s="262" t="s">
        <v>342</v>
      </c>
    </row>
    <row r="588" s="16" customFormat="1">
      <c r="A588" s="16"/>
      <c r="B588" s="284"/>
      <c r="C588" s="285"/>
      <c r="D588" s="240" t="s">
        <v>446</v>
      </c>
      <c r="E588" s="286" t="s">
        <v>1</v>
      </c>
      <c r="F588" s="287" t="s">
        <v>500</v>
      </c>
      <c r="G588" s="285"/>
      <c r="H588" s="288">
        <v>188.5</v>
      </c>
      <c r="I588" s="289"/>
      <c r="J588" s="285"/>
      <c r="K588" s="285"/>
      <c r="L588" s="290"/>
      <c r="M588" s="291"/>
      <c r="N588" s="292"/>
      <c r="O588" s="292"/>
      <c r="P588" s="292"/>
      <c r="Q588" s="292"/>
      <c r="R588" s="292"/>
      <c r="S588" s="292"/>
      <c r="T588" s="293"/>
      <c r="U588" s="16"/>
      <c r="V588" s="16"/>
      <c r="W588" s="16"/>
      <c r="X588" s="16"/>
      <c r="Y588" s="16"/>
      <c r="Z588" s="16"/>
      <c r="AA588" s="16"/>
      <c r="AB588" s="16"/>
      <c r="AC588" s="16"/>
      <c r="AD588" s="16"/>
      <c r="AE588" s="16"/>
      <c r="AT588" s="294" t="s">
        <v>446</v>
      </c>
      <c r="AU588" s="294" t="s">
        <v>85</v>
      </c>
      <c r="AV588" s="16" t="s">
        <v>360</v>
      </c>
      <c r="AW588" s="16" t="s">
        <v>32</v>
      </c>
      <c r="AX588" s="16" t="s">
        <v>83</v>
      </c>
      <c r="AY588" s="294" t="s">
        <v>342</v>
      </c>
    </row>
    <row r="589" s="2" customFormat="1" ht="24.15" customHeight="1">
      <c r="A589" s="39"/>
      <c r="B589" s="40"/>
      <c r="C589" s="227" t="s">
        <v>1290</v>
      </c>
      <c r="D589" s="227" t="s">
        <v>343</v>
      </c>
      <c r="E589" s="228" t="s">
        <v>997</v>
      </c>
      <c r="F589" s="229" t="s">
        <v>998</v>
      </c>
      <c r="G589" s="230" t="s">
        <v>462</v>
      </c>
      <c r="H589" s="231">
        <v>32.256</v>
      </c>
      <c r="I589" s="232"/>
      <c r="J589" s="233">
        <f>ROUND(I589*H589,2)</f>
        <v>0</v>
      </c>
      <c r="K589" s="229" t="s">
        <v>1</v>
      </c>
      <c r="L589" s="45"/>
      <c r="M589" s="234" t="s">
        <v>1</v>
      </c>
      <c r="N589" s="235" t="s">
        <v>41</v>
      </c>
      <c r="O589" s="92"/>
      <c r="P589" s="236">
        <f>O589*H589</f>
        <v>0</v>
      </c>
      <c r="Q589" s="236">
        <v>0</v>
      </c>
      <c r="R589" s="236">
        <f>Q589*H589</f>
        <v>0</v>
      </c>
      <c r="S589" s="236">
        <v>0</v>
      </c>
      <c r="T589" s="237">
        <f>S589*H589</f>
        <v>0</v>
      </c>
      <c r="U589" s="39"/>
      <c r="V589" s="39"/>
      <c r="W589" s="39"/>
      <c r="X589" s="39"/>
      <c r="Y589" s="39"/>
      <c r="Z589" s="39"/>
      <c r="AA589" s="39"/>
      <c r="AB589" s="39"/>
      <c r="AC589" s="39"/>
      <c r="AD589" s="39"/>
      <c r="AE589" s="39"/>
      <c r="AR589" s="238" t="s">
        <v>360</v>
      </c>
      <c r="AT589" s="238" t="s">
        <v>343</v>
      </c>
      <c r="AU589" s="238" t="s">
        <v>85</v>
      </c>
      <c r="AY589" s="18" t="s">
        <v>342</v>
      </c>
      <c r="BE589" s="239">
        <f>IF(N589="základní",J589,0)</f>
        <v>0</v>
      </c>
      <c r="BF589" s="239">
        <f>IF(N589="snížená",J589,0)</f>
        <v>0</v>
      </c>
      <c r="BG589" s="239">
        <f>IF(N589="zákl. přenesená",J589,0)</f>
        <v>0</v>
      </c>
      <c r="BH589" s="239">
        <f>IF(N589="sníž. přenesená",J589,0)</f>
        <v>0</v>
      </c>
      <c r="BI589" s="239">
        <f>IF(N589="nulová",J589,0)</f>
        <v>0</v>
      </c>
      <c r="BJ589" s="18" t="s">
        <v>83</v>
      </c>
      <c r="BK589" s="239">
        <f>ROUND(I589*H589,2)</f>
        <v>0</v>
      </c>
      <c r="BL589" s="18" t="s">
        <v>360</v>
      </c>
      <c r="BM589" s="238" t="s">
        <v>1291</v>
      </c>
    </row>
    <row r="590" s="2" customFormat="1">
      <c r="A590" s="39"/>
      <c r="B590" s="40"/>
      <c r="C590" s="41"/>
      <c r="D590" s="240" t="s">
        <v>349</v>
      </c>
      <c r="E590" s="41"/>
      <c r="F590" s="241" t="s">
        <v>1000</v>
      </c>
      <c r="G590" s="41"/>
      <c r="H590" s="41"/>
      <c r="I590" s="242"/>
      <c r="J590" s="41"/>
      <c r="K590" s="41"/>
      <c r="L590" s="45"/>
      <c r="M590" s="243"/>
      <c r="N590" s="244"/>
      <c r="O590" s="92"/>
      <c r="P590" s="92"/>
      <c r="Q590" s="92"/>
      <c r="R590" s="92"/>
      <c r="S590" s="92"/>
      <c r="T590" s="93"/>
      <c r="U590" s="39"/>
      <c r="V590" s="39"/>
      <c r="W590" s="39"/>
      <c r="X590" s="39"/>
      <c r="Y590" s="39"/>
      <c r="Z590" s="39"/>
      <c r="AA590" s="39"/>
      <c r="AB590" s="39"/>
      <c r="AC590" s="39"/>
      <c r="AD590" s="39"/>
      <c r="AE590" s="39"/>
      <c r="AT590" s="18" t="s">
        <v>349</v>
      </c>
      <c r="AU590" s="18" t="s">
        <v>85</v>
      </c>
    </row>
    <row r="591" s="13" customFormat="1">
      <c r="A591" s="13"/>
      <c r="B591" s="252"/>
      <c r="C591" s="253"/>
      <c r="D591" s="240" t="s">
        <v>446</v>
      </c>
      <c r="E591" s="254" t="s">
        <v>1</v>
      </c>
      <c r="F591" s="255" t="s">
        <v>1278</v>
      </c>
      <c r="G591" s="253"/>
      <c r="H591" s="256">
        <v>32.256</v>
      </c>
      <c r="I591" s="257"/>
      <c r="J591" s="253"/>
      <c r="K591" s="253"/>
      <c r="L591" s="258"/>
      <c r="M591" s="259"/>
      <c r="N591" s="260"/>
      <c r="O591" s="260"/>
      <c r="P591" s="260"/>
      <c r="Q591" s="260"/>
      <c r="R591" s="260"/>
      <c r="S591" s="260"/>
      <c r="T591" s="261"/>
      <c r="U591" s="13"/>
      <c r="V591" s="13"/>
      <c r="W591" s="13"/>
      <c r="X591" s="13"/>
      <c r="Y591" s="13"/>
      <c r="Z591" s="13"/>
      <c r="AA591" s="13"/>
      <c r="AB591" s="13"/>
      <c r="AC591" s="13"/>
      <c r="AD591" s="13"/>
      <c r="AE591" s="13"/>
      <c r="AT591" s="262" t="s">
        <v>446</v>
      </c>
      <c r="AU591" s="262" t="s">
        <v>85</v>
      </c>
      <c r="AV591" s="13" t="s">
        <v>85</v>
      </c>
      <c r="AW591" s="13" t="s">
        <v>32</v>
      </c>
      <c r="AX591" s="13" t="s">
        <v>83</v>
      </c>
      <c r="AY591" s="262" t="s">
        <v>342</v>
      </c>
    </row>
    <row r="592" s="2" customFormat="1" ht="24.15" customHeight="1">
      <c r="A592" s="39"/>
      <c r="B592" s="40"/>
      <c r="C592" s="227" t="s">
        <v>1292</v>
      </c>
      <c r="D592" s="227" t="s">
        <v>343</v>
      </c>
      <c r="E592" s="228" t="s">
        <v>1002</v>
      </c>
      <c r="F592" s="229" t="s">
        <v>1003</v>
      </c>
      <c r="G592" s="230" t="s">
        <v>462</v>
      </c>
      <c r="H592" s="231">
        <v>171.09999999999999</v>
      </c>
      <c r="I592" s="232"/>
      <c r="J592" s="233">
        <f>ROUND(I592*H592,2)</f>
        <v>0</v>
      </c>
      <c r="K592" s="229" t="s">
        <v>443</v>
      </c>
      <c r="L592" s="45"/>
      <c r="M592" s="234" t="s">
        <v>1</v>
      </c>
      <c r="N592" s="235" t="s">
        <v>41</v>
      </c>
      <c r="O592" s="92"/>
      <c r="P592" s="236">
        <f>O592*H592</f>
        <v>0</v>
      </c>
      <c r="Q592" s="236">
        <v>0</v>
      </c>
      <c r="R592" s="236">
        <f>Q592*H592</f>
        <v>0</v>
      </c>
      <c r="S592" s="236">
        <v>0</v>
      </c>
      <c r="T592" s="237">
        <f>S592*H592</f>
        <v>0</v>
      </c>
      <c r="U592" s="39"/>
      <c r="V592" s="39"/>
      <c r="W592" s="39"/>
      <c r="X592" s="39"/>
      <c r="Y592" s="39"/>
      <c r="Z592" s="39"/>
      <c r="AA592" s="39"/>
      <c r="AB592" s="39"/>
      <c r="AC592" s="39"/>
      <c r="AD592" s="39"/>
      <c r="AE592" s="39"/>
      <c r="AR592" s="238" t="s">
        <v>360</v>
      </c>
      <c r="AT592" s="238" t="s">
        <v>343</v>
      </c>
      <c r="AU592" s="238" t="s">
        <v>85</v>
      </c>
      <c r="AY592" s="18" t="s">
        <v>342</v>
      </c>
      <c r="BE592" s="239">
        <f>IF(N592="základní",J592,0)</f>
        <v>0</v>
      </c>
      <c r="BF592" s="239">
        <f>IF(N592="snížená",J592,0)</f>
        <v>0</v>
      </c>
      <c r="BG592" s="239">
        <f>IF(N592="zákl. přenesená",J592,0)</f>
        <v>0</v>
      </c>
      <c r="BH592" s="239">
        <f>IF(N592="sníž. přenesená",J592,0)</f>
        <v>0</v>
      </c>
      <c r="BI592" s="239">
        <f>IF(N592="nulová",J592,0)</f>
        <v>0</v>
      </c>
      <c r="BJ592" s="18" t="s">
        <v>83</v>
      </c>
      <c r="BK592" s="239">
        <f>ROUND(I592*H592,2)</f>
        <v>0</v>
      </c>
      <c r="BL592" s="18" t="s">
        <v>360</v>
      </c>
      <c r="BM592" s="238" t="s">
        <v>1293</v>
      </c>
    </row>
    <row r="593" s="2" customFormat="1">
      <c r="A593" s="39"/>
      <c r="B593" s="40"/>
      <c r="C593" s="41"/>
      <c r="D593" s="240" t="s">
        <v>349</v>
      </c>
      <c r="E593" s="41"/>
      <c r="F593" s="241" t="s">
        <v>1005</v>
      </c>
      <c r="G593" s="41"/>
      <c r="H593" s="41"/>
      <c r="I593" s="242"/>
      <c r="J593" s="41"/>
      <c r="K593" s="41"/>
      <c r="L593" s="45"/>
      <c r="M593" s="243"/>
      <c r="N593" s="244"/>
      <c r="O593" s="92"/>
      <c r="P593" s="92"/>
      <c r="Q593" s="92"/>
      <c r="R593" s="92"/>
      <c r="S593" s="92"/>
      <c r="T593" s="93"/>
      <c r="U593" s="39"/>
      <c r="V593" s="39"/>
      <c r="W593" s="39"/>
      <c r="X593" s="39"/>
      <c r="Y593" s="39"/>
      <c r="Z593" s="39"/>
      <c r="AA593" s="39"/>
      <c r="AB593" s="39"/>
      <c r="AC593" s="39"/>
      <c r="AD593" s="39"/>
      <c r="AE593" s="39"/>
      <c r="AT593" s="18" t="s">
        <v>349</v>
      </c>
      <c r="AU593" s="18" t="s">
        <v>85</v>
      </c>
    </row>
    <row r="594" s="13" customFormat="1">
      <c r="A594" s="13"/>
      <c r="B594" s="252"/>
      <c r="C594" s="253"/>
      <c r="D594" s="240" t="s">
        <v>446</v>
      </c>
      <c r="E594" s="254" t="s">
        <v>1</v>
      </c>
      <c r="F594" s="255" t="s">
        <v>1272</v>
      </c>
      <c r="G594" s="253"/>
      <c r="H594" s="256">
        <v>3</v>
      </c>
      <c r="I594" s="257"/>
      <c r="J594" s="253"/>
      <c r="K594" s="253"/>
      <c r="L594" s="258"/>
      <c r="M594" s="259"/>
      <c r="N594" s="260"/>
      <c r="O594" s="260"/>
      <c r="P594" s="260"/>
      <c r="Q594" s="260"/>
      <c r="R594" s="260"/>
      <c r="S594" s="260"/>
      <c r="T594" s="261"/>
      <c r="U594" s="13"/>
      <c r="V594" s="13"/>
      <c r="W594" s="13"/>
      <c r="X594" s="13"/>
      <c r="Y594" s="13"/>
      <c r="Z594" s="13"/>
      <c r="AA594" s="13"/>
      <c r="AB594" s="13"/>
      <c r="AC594" s="13"/>
      <c r="AD594" s="13"/>
      <c r="AE594" s="13"/>
      <c r="AT594" s="262" t="s">
        <v>446</v>
      </c>
      <c r="AU594" s="262" t="s">
        <v>85</v>
      </c>
      <c r="AV594" s="13" t="s">
        <v>85</v>
      </c>
      <c r="AW594" s="13" t="s">
        <v>32</v>
      </c>
      <c r="AX594" s="13" t="s">
        <v>76</v>
      </c>
      <c r="AY594" s="262" t="s">
        <v>342</v>
      </c>
    </row>
    <row r="595" s="13" customFormat="1">
      <c r="A595" s="13"/>
      <c r="B595" s="252"/>
      <c r="C595" s="253"/>
      <c r="D595" s="240" t="s">
        <v>446</v>
      </c>
      <c r="E595" s="254" t="s">
        <v>1</v>
      </c>
      <c r="F595" s="255" t="s">
        <v>1286</v>
      </c>
      <c r="G595" s="253"/>
      <c r="H595" s="256">
        <v>159.285</v>
      </c>
      <c r="I595" s="257"/>
      <c r="J595" s="253"/>
      <c r="K595" s="253"/>
      <c r="L595" s="258"/>
      <c r="M595" s="259"/>
      <c r="N595" s="260"/>
      <c r="O595" s="260"/>
      <c r="P595" s="260"/>
      <c r="Q595" s="260"/>
      <c r="R595" s="260"/>
      <c r="S595" s="260"/>
      <c r="T595" s="261"/>
      <c r="U595" s="13"/>
      <c r="V595" s="13"/>
      <c r="W595" s="13"/>
      <c r="X595" s="13"/>
      <c r="Y595" s="13"/>
      <c r="Z595" s="13"/>
      <c r="AA595" s="13"/>
      <c r="AB595" s="13"/>
      <c r="AC595" s="13"/>
      <c r="AD595" s="13"/>
      <c r="AE595" s="13"/>
      <c r="AT595" s="262" t="s">
        <v>446</v>
      </c>
      <c r="AU595" s="262" t="s">
        <v>85</v>
      </c>
      <c r="AV595" s="13" t="s">
        <v>85</v>
      </c>
      <c r="AW595" s="13" t="s">
        <v>32</v>
      </c>
      <c r="AX595" s="13" t="s">
        <v>76</v>
      </c>
      <c r="AY595" s="262" t="s">
        <v>342</v>
      </c>
    </row>
    <row r="596" s="13" customFormat="1">
      <c r="A596" s="13"/>
      <c r="B596" s="252"/>
      <c r="C596" s="253"/>
      <c r="D596" s="240" t="s">
        <v>446</v>
      </c>
      <c r="E596" s="254" t="s">
        <v>1</v>
      </c>
      <c r="F596" s="255" t="s">
        <v>1287</v>
      </c>
      <c r="G596" s="253"/>
      <c r="H596" s="256">
        <v>5.7999999999999998</v>
      </c>
      <c r="I596" s="257"/>
      <c r="J596" s="253"/>
      <c r="K596" s="253"/>
      <c r="L596" s="258"/>
      <c r="M596" s="259"/>
      <c r="N596" s="260"/>
      <c r="O596" s="260"/>
      <c r="P596" s="260"/>
      <c r="Q596" s="260"/>
      <c r="R596" s="260"/>
      <c r="S596" s="260"/>
      <c r="T596" s="261"/>
      <c r="U596" s="13"/>
      <c r="V596" s="13"/>
      <c r="W596" s="13"/>
      <c r="X596" s="13"/>
      <c r="Y596" s="13"/>
      <c r="Z596" s="13"/>
      <c r="AA596" s="13"/>
      <c r="AB596" s="13"/>
      <c r="AC596" s="13"/>
      <c r="AD596" s="13"/>
      <c r="AE596" s="13"/>
      <c r="AT596" s="262" t="s">
        <v>446</v>
      </c>
      <c r="AU596" s="262" t="s">
        <v>85</v>
      </c>
      <c r="AV596" s="13" t="s">
        <v>85</v>
      </c>
      <c r="AW596" s="13" t="s">
        <v>32</v>
      </c>
      <c r="AX596" s="13" t="s">
        <v>76</v>
      </c>
      <c r="AY596" s="262" t="s">
        <v>342</v>
      </c>
    </row>
    <row r="597" s="13" customFormat="1">
      <c r="A597" s="13"/>
      <c r="B597" s="252"/>
      <c r="C597" s="253"/>
      <c r="D597" s="240" t="s">
        <v>446</v>
      </c>
      <c r="E597" s="254" t="s">
        <v>1</v>
      </c>
      <c r="F597" s="255" t="s">
        <v>1288</v>
      </c>
      <c r="G597" s="253"/>
      <c r="H597" s="256">
        <v>0.255</v>
      </c>
      <c r="I597" s="257"/>
      <c r="J597" s="253"/>
      <c r="K597" s="253"/>
      <c r="L597" s="258"/>
      <c r="M597" s="259"/>
      <c r="N597" s="260"/>
      <c r="O597" s="260"/>
      <c r="P597" s="260"/>
      <c r="Q597" s="260"/>
      <c r="R597" s="260"/>
      <c r="S597" s="260"/>
      <c r="T597" s="261"/>
      <c r="U597" s="13"/>
      <c r="V597" s="13"/>
      <c r="W597" s="13"/>
      <c r="X597" s="13"/>
      <c r="Y597" s="13"/>
      <c r="Z597" s="13"/>
      <c r="AA597" s="13"/>
      <c r="AB597" s="13"/>
      <c r="AC597" s="13"/>
      <c r="AD597" s="13"/>
      <c r="AE597" s="13"/>
      <c r="AT597" s="262" t="s">
        <v>446</v>
      </c>
      <c r="AU597" s="262" t="s">
        <v>85</v>
      </c>
      <c r="AV597" s="13" t="s">
        <v>85</v>
      </c>
      <c r="AW597" s="13" t="s">
        <v>32</v>
      </c>
      <c r="AX597" s="13" t="s">
        <v>76</v>
      </c>
      <c r="AY597" s="262" t="s">
        <v>342</v>
      </c>
    </row>
    <row r="598" s="13" customFormat="1">
      <c r="A598" s="13"/>
      <c r="B598" s="252"/>
      <c r="C598" s="253"/>
      <c r="D598" s="240" t="s">
        <v>446</v>
      </c>
      <c r="E598" s="254" t="s">
        <v>1</v>
      </c>
      <c r="F598" s="255" t="s">
        <v>1289</v>
      </c>
      <c r="G598" s="253"/>
      <c r="H598" s="256">
        <v>2.7599999999999998</v>
      </c>
      <c r="I598" s="257"/>
      <c r="J598" s="253"/>
      <c r="K598" s="253"/>
      <c r="L598" s="258"/>
      <c r="M598" s="259"/>
      <c r="N598" s="260"/>
      <c r="O598" s="260"/>
      <c r="P598" s="260"/>
      <c r="Q598" s="260"/>
      <c r="R598" s="260"/>
      <c r="S598" s="260"/>
      <c r="T598" s="261"/>
      <c r="U598" s="13"/>
      <c r="V598" s="13"/>
      <c r="W598" s="13"/>
      <c r="X598" s="13"/>
      <c r="Y598" s="13"/>
      <c r="Z598" s="13"/>
      <c r="AA598" s="13"/>
      <c r="AB598" s="13"/>
      <c r="AC598" s="13"/>
      <c r="AD598" s="13"/>
      <c r="AE598" s="13"/>
      <c r="AT598" s="262" t="s">
        <v>446</v>
      </c>
      <c r="AU598" s="262" t="s">
        <v>85</v>
      </c>
      <c r="AV598" s="13" t="s">
        <v>85</v>
      </c>
      <c r="AW598" s="13" t="s">
        <v>32</v>
      </c>
      <c r="AX598" s="13" t="s">
        <v>76</v>
      </c>
      <c r="AY598" s="262" t="s">
        <v>342</v>
      </c>
    </row>
    <row r="599" s="16" customFormat="1">
      <c r="A599" s="16"/>
      <c r="B599" s="284"/>
      <c r="C599" s="285"/>
      <c r="D599" s="240" t="s">
        <v>446</v>
      </c>
      <c r="E599" s="286" t="s">
        <v>1</v>
      </c>
      <c r="F599" s="287" t="s">
        <v>500</v>
      </c>
      <c r="G599" s="285"/>
      <c r="H599" s="288">
        <v>171.09999999999999</v>
      </c>
      <c r="I599" s="289"/>
      <c r="J599" s="285"/>
      <c r="K599" s="285"/>
      <c r="L599" s="290"/>
      <c r="M599" s="291"/>
      <c r="N599" s="292"/>
      <c r="O599" s="292"/>
      <c r="P599" s="292"/>
      <c r="Q599" s="292"/>
      <c r="R599" s="292"/>
      <c r="S599" s="292"/>
      <c r="T599" s="293"/>
      <c r="U599" s="16"/>
      <c r="V599" s="16"/>
      <c r="W599" s="16"/>
      <c r="X599" s="16"/>
      <c r="Y599" s="16"/>
      <c r="Z599" s="16"/>
      <c r="AA599" s="16"/>
      <c r="AB599" s="16"/>
      <c r="AC599" s="16"/>
      <c r="AD599" s="16"/>
      <c r="AE599" s="16"/>
      <c r="AT599" s="294" t="s">
        <v>446</v>
      </c>
      <c r="AU599" s="294" t="s">
        <v>85</v>
      </c>
      <c r="AV599" s="16" t="s">
        <v>360</v>
      </c>
      <c r="AW599" s="16" t="s">
        <v>32</v>
      </c>
      <c r="AX599" s="16" t="s">
        <v>83</v>
      </c>
      <c r="AY599" s="294" t="s">
        <v>342</v>
      </c>
    </row>
    <row r="600" s="2" customFormat="1" ht="24.15" customHeight="1">
      <c r="A600" s="39"/>
      <c r="B600" s="40"/>
      <c r="C600" s="227" t="s">
        <v>1294</v>
      </c>
      <c r="D600" s="227" t="s">
        <v>343</v>
      </c>
      <c r="E600" s="228" t="s">
        <v>1007</v>
      </c>
      <c r="F600" s="229" t="s">
        <v>1008</v>
      </c>
      <c r="G600" s="230" t="s">
        <v>462</v>
      </c>
      <c r="H600" s="231">
        <v>2021.0340000000001</v>
      </c>
      <c r="I600" s="232"/>
      <c r="J600" s="233">
        <f>ROUND(I600*H600,2)</f>
        <v>0</v>
      </c>
      <c r="K600" s="229" t="s">
        <v>443</v>
      </c>
      <c r="L600" s="45"/>
      <c r="M600" s="234" t="s">
        <v>1</v>
      </c>
      <c r="N600" s="235" t="s">
        <v>41</v>
      </c>
      <c r="O600" s="92"/>
      <c r="P600" s="236">
        <f>O600*H600</f>
        <v>0</v>
      </c>
      <c r="Q600" s="236">
        <v>0</v>
      </c>
      <c r="R600" s="236">
        <f>Q600*H600</f>
        <v>0</v>
      </c>
      <c r="S600" s="236">
        <v>0</v>
      </c>
      <c r="T600" s="237">
        <f>S600*H600</f>
        <v>0</v>
      </c>
      <c r="U600" s="39"/>
      <c r="V600" s="39"/>
      <c r="W600" s="39"/>
      <c r="X600" s="39"/>
      <c r="Y600" s="39"/>
      <c r="Z600" s="39"/>
      <c r="AA600" s="39"/>
      <c r="AB600" s="39"/>
      <c r="AC600" s="39"/>
      <c r="AD600" s="39"/>
      <c r="AE600" s="39"/>
      <c r="AR600" s="238" t="s">
        <v>360</v>
      </c>
      <c r="AT600" s="238" t="s">
        <v>343</v>
      </c>
      <c r="AU600" s="238" t="s">
        <v>85</v>
      </c>
      <c r="AY600" s="18" t="s">
        <v>342</v>
      </c>
      <c r="BE600" s="239">
        <f>IF(N600="základní",J600,0)</f>
        <v>0</v>
      </c>
      <c r="BF600" s="239">
        <f>IF(N600="snížená",J600,0)</f>
        <v>0</v>
      </c>
      <c r="BG600" s="239">
        <f>IF(N600="zákl. přenesená",J600,0)</f>
        <v>0</v>
      </c>
      <c r="BH600" s="239">
        <f>IF(N600="sníž. přenesená",J600,0)</f>
        <v>0</v>
      </c>
      <c r="BI600" s="239">
        <f>IF(N600="nulová",J600,0)</f>
        <v>0</v>
      </c>
      <c r="BJ600" s="18" t="s">
        <v>83</v>
      </c>
      <c r="BK600" s="239">
        <f>ROUND(I600*H600,2)</f>
        <v>0</v>
      </c>
      <c r="BL600" s="18" t="s">
        <v>360</v>
      </c>
      <c r="BM600" s="238" t="s">
        <v>1295</v>
      </c>
    </row>
    <row r="601" s="2" customFormat="1">
      <c r="A601" s="39"/>
      <c r="B601" s="40"/>
      <c r="C601" s="41"/>
      <c r="D601" s="240" t="s">
        <v>349</v>
      </c>
      <c r="E601" s="41"/>
      <c r="F601" s="241" t="s">
        <v>636</v>
      </c>
      <c r="G601" s="41"/>
      <c r="H601" s="41"/>
      <c r="I601" s="242"/>
      <c r="J601" s="41"/>
      <c r="K601" s="41"/>
      <c r="L601" s="45"/>
      <c r="M601" s="243"/>
      <c r="N601" s="244"/>
      <c r="O601" s="92"/>
      <c r="P601" s="92"/>
      <c r="Q601" s="92"/>
      <c r="R601" s="92"/>
      <c r="S601" s="92"/>
      <c r="T601" s="93"/>
      <c r="U601" s="39"/>
      <c r="V601" s="39"/>
      <c r="W601" s="39"/>
      <c r="X601" s="39"/>
      <c r="Y601" s="39"/>
      <c r="Z601" s="39"/>
      <c r="AA601" s="39"/>
      <c r="AB601" s="39"/>
      <c r="AC601" s="39"/>
      <c r="AD601" s="39"/>
      <c r="AE601" s="39"/>
      <c r="AT601" s="18" t="s">
        <v>349</v>
      </c>
      <c r="AU601" s="18" t="s">
        <v>85</v>
      </c>
    </row>
    <row r="602" s="13" customFormat="1">
      <c r="A602" s="13"/>
      <c r="B602" s="252"/>
      <c r="C602" s="253"/>
      <c r="D602" s="240" t="s">
        <v>446</v>
      </c>
      <c r="E602" s="254" t="s">
        <v>1</v>
      </c>
      <c r="F602" s="255" t="s">
        <v>1282</v>
      </c>
      <c r="G602" s="253"/>
      <c r="H602" s="256">
        <v>1794.079</v>
      </c>
      <c r="I602" s="257"/>
      <c r="J602" s="253"/>
      <c r="K602" s="253"/>
      <c r="L602" s="258"/>
      <c r="M602" s="259"/>
      <c r="N602" s="260"/>
      <c r="O602" s="260"/>
      <c r="P602" s="260"/>
      <c r="Q602" s="260"/>
      <c r="R602" s="260"/>
      <c r="S602" s="260"/>
      <c r="T602" s="261"/>
      <c r="U602" s="13"/>
      <c r="V602" s="13"/>
      <c r="W602" s="13"/>
      <c r="X602" s="13"/>
      <c r="Y602" s="13"/>
      <c r="Z602" s="13"/>
      <c r="AA602" s="13"/>
      <c r="AB602" s="13"/>
      <c r="AC602" s="13"/>
      <c r="AD602" s="13"/>
      <c r="AE602" s="13"/>
      <c r="AT602" s="262" t="s">
        <v>446</v>
      </c>
      <c r="AU602" s="262" t="s">
        <v>85</v>
      </c>
      <c r="AV602" s="13" t="s">
        <v>85</v>
      </c>
      <c r="AW602" s="13" t="s">
        <v>32</v>
      </c>
      <c r="AX602" s="13" t="s">
        <v>76</v>
      </c>
      <c r="AY602" s="262" t="s">
        <v>342</v>
      </c>
    </row>
    <row r="603" s="13" customFormat="1">
      <c r="A603" s="13"/>
      <c r="B603" s="252"/>
      <c r="C603" s="253"/>
      <c r="D603" s="240" t="s">
        <v>446</v>
      </c>
      <c r="E603" s="254" t="s">
        <v>1</v>
      </c>
      <c r="F603" s="255" t="s">
        <v>1283</v>
      </c>
      <c r="G603" s="253"/>
      <c r="H603" s="256">
        <v>226.95500000000001</v>
      </c>
      <c r="I603" s="257"/>
      <c r="J603" s="253"/>
      <c r="K603" s="253"/>
      <c r="L603" s="258"/>
      <c r="M603" s="259"/>
      <c r="N603" s="260"/>
      <c r="O603" s="260"/>
      <c r="P603" s="260"/>
      <c r="Q603" s="260"/>
      <c r="R603" s="260"/>
      <c r="S603" s="260"/>
      <c r="T603" s="261"/>
      <c r="U603" s="13"/>
      <c r="V603" s="13"/>
      <c r="W603" s="13"/>
      <c r="X603" s="13"/>
      <c r="Y603" s="13"/>
      <c r="Z603" s="13"/>
      <c r="AA603" s="13"/>
      <c r="AB603" s="13"/>
      <c r="AC603" s="13"/>
      <c r="AD603" s="13"/>
      <c r="AE603" s="13"/>
      <c r="AT603" s="262" t="s">
        <v>446</v>
      </c>
      <c r="AU603" s="262" t="s">
        <v>85</v>
      </c>
      <c r="AV603" s="13" t="s">
        <v>85</v>
      </c>
      <c r="AW603" s="13" t="s">
        <v>32</v>
      </c>
      <c r="AX603" s="13" t="s">
        <v>76</v>
      </c>
      <c r="AY603" s="262" t="s">
        <v>342</v>
      </c>
    </row>
    <row r="604" s="16" customFormat="1">
      <c r="A604" s="16"/>
      <c r="B604" s="284"/>
      <c r="C604" s="285"/>
      <c r="D604" s="240" t="s">
        <v>446</v>
      </c>
      <c r="E604" s="286" t="s">
        <v>1</v>
      </c>
      <c r="F604" s="287" t="s">
        <v>500</v>
      </c>
      <c r="G604" s="285"/>
      <c r="H604" s="288">
        <v>2021.0340000000001</v>
      </c>
      <c r="I604" s="289"/>
      <c r="J604" s="285"/>
      <c r="K604" s="285"/>
      <c r="L604" s="290"/>
      <c r="M604" s="291"/>
      <c r="N604" s="292"/>
      <c r="O604" s="292"/>
      <c r="P604" s="292"/>
      <c r="Q604" s="292"/>
      <c r="R604" s="292"/>
      <c r="S604" s="292"/>
      <c r="T604" s="293"/>
      <c r="U604" s="16"/>
      <c r="V604" s="16"/>
      <c r="W604" s="16"/>
      <c r="X604" s="16"/>
      <c r="Y604" s="16"/>
      <c r="Z604" s="16"/>
      <c r="AA604" s="16"/>
      <c r="AB604" s="16"/>
      <c r="AC604" s="16"/>
      <c r="AD604" s="16"/>
      <c r="AE604" s="16"/>
      <c r="AT604" s="294" t="s">
        <v>446</v>
      </c>
      <c r="AU604" s="294" t="s">
        <v>85</v>
      </c>
      <c r="AV604" s="16" t="s">
        <v>360</v>
      </c>
      <c r="AW604" s="16" t="s">
        <v>32</v>
      </c>
      <c r="AX604" s="16" t="s">
        <v>83</v>
      </c>
      <c r="AY604" s="294" t="s">
        <v>342</v>
      </c>
    </row>
    <row r="605" s="12" customFormat="1" ht="22.8" customHeight="1">
      <c r="A605" s="12"/>
      <c r="B605" s="213"/>
      <c r="C605" s="214"/>
      <c r="D605" s="215" t="s">
        <v>75</v>
      </c>
      <c r="E605" s="246" t="s">
        <v>458</v>
      </c>
      <c r="F605" s="246" t="s">
        <v>459</v>
      </c>
      <c r="G605" s="214"/>
      <c r="H605" s="214"/>
      <c r="I605" s="217"/>
      <c r="J605" s="247">
        <f>BK605</f>
        <v>0</v>
      </c>
      <c r="K605" s="214"/>
      <c r="L605" s="219"/>
      <c r="M605" s="220"/>
      <c r="N605" s="221"/>
      <c r="O605" s="221"/>
      <c r="P605" s="222">
        <f>SUM(P606:P607)</f>
        <v>0</v>
      </c>
      <c r="Q605" s="221"/>
      <c r="R605" s="222">
        <f>SUM(R606:R607)</f>
        <v>0</v>
      </c>
      <c r="S605" s="221"/>
      <c r="T605" s="223">
        <f>SUM(T606:T607)</f>
        <v>0</v>
      </c>
      <c r="U605" s="12"/>
      <c r="V605" s="12"/>
      <c r="W605" s="12"/>
      <c r="X605" s="12"/>
      <c r="Y605" s="12"/>
      <c r="Z605" s="12"/>
      <c r="AA605" s="12"/>
      <c r="AB605" s="12"/>
      <c r="AC605" s="12"/>
      <c r="AD605" s="12"/>
      <c r="AE605" s="12"/>
      <c r="AR605" s="224" t="s">
        <v>83</v>
      </c>
      <c r="AT605" s="225" t="s">
        <v>75</v>
      </c>
      <c r="AU605" s="225" t="s">
        <v>83</v>
      </c>
      <c r="AY605" s="224" t="s">
        <v>342</v>
      </c>
      <c r="BK605" s="226">
        <f>SUM(BK606:BK607)</f>
        <v>0</v>
      </c>
    </row>
    <row r="606" s="2" customFormat="1" ht="21.75" customHeight="1">
      <c r="A606" s="39"/>
      <c r="B606" s="40"/>
      <c r="C606" s="227" t="s">
        <v>1296</v>
      </c>
      <c r="D606" s="227" t="s">
        <v>343</v>
      </c>
      <c r="E606" s="228" t="s">
        <v>1011</v>
      </c>
      <c r="F606" s="229" t="s">
        <v>1012</v>
      </c>
      <c r="G606" s="230" t="s">
        <v>462</v>
      </c>
      <c r="H606" s="231">
        <v>384.11200000000002</v>
      </c>
      <c r="I606" s="232"/>
      <c r="J606" s="233">
        <f>ROUND(I606*H606,2)</f>
        <v>0</v>
      </c>
      <c r="K606" s="229" t="s">
        <v>443</v>
      </c>
      <c r="L606" s="45"/>
      <c r="M606" s="234" t="s">
        <v>1</v>
      </c>
      <c r="N606" s="235" t="s">
        <v>41</v>
      </c>
      <c r="O606" s="92"/>
      <c r="P606" s="236">
        <f>O606*H606</f>
        <v>0</v>
      </c>
      <c r="Q606" s="236">
        <v>0</v>
      </c>
      <c r="R606" s="236">
        <f>Q606*H606</f>
        <v>0</v>
      </c>
      <c r="S606" s="236">
        <v>0</v>
      </c>
      <c r="T606" s="237">
        <f>S606*H606</f>
        <v>0</v>
      </c>
      <c r="U606" s="39"/>
      <c r="V606" s="39"/>
      <c r="W606" s="39"/>
      <c r="X606" s="39"/>
      <c r="Y606" s="39"/>
      <c r="Z606" s="39"/>
      <c r="AA606" s="39"/>
      <c r="AB606" s="39"/>
      <c r="AC606" s="39"/>
      <c r="AD606" s="39"/>
      <c r="AE606" s="39"/>
      <c r="AR606" s="238" t="s">
        <v>360</v>
      </c>
      <c r="AT606" s="238" t="s">
        <v>343</v>
      </c>
      <c r="AU606" s="238" t="s">
        <v>85</v>
      </c>
      <c r="AY606" s="18" t="s">
        <v>342</v>
      </c>
      <c r="BE606" s="239">
        <f>IF(N606="základní",J606,0)</f>
        <v>0</v>
      </c>
      <c r="BF606" s="239">
        <f>IF(N606="snížená",J606,0)</f>
        <v>0</v>
      </c>
      <c r="BG606" s="239">
        <f>IF(N606="zákl. přenesená",J606,0)</f>
        <v>0</v>
      </c>
      <c r="BH606" s="239">
        <f>IF(N606="sníž. přenesená",J606,0)</f>
        <v>0</v>
      </c>
      <c r="BI606" s="239">
        <f>IF(N606="nulová",J606,0)</f>
        <v>0</v>
      </c>
      <c r="BJ606" s="18" t="s">
        <v>83</v>
      </c>
      <c r="BK606" s="239">
        <f>ROUND(I606*H606,2)</f>
        <v>0</v>
      </c>
      <c r="BL606" s="18" t="s">
        <v>360</v>
      </c>
      <c r="BM606" s="238" t="s">
        <v>1297</v>
      </c>
    </row>
    <row r="607" s="2" customFormat="1">
      <c r="A607" s="39"/>
      <c r="B607" s="40"/>
      <c r="C607" s="41"/>
      <c r="D607" s="240" t="s">
        <v>349</v>
      </c>
      <c r="E607" s="41"/>
      <c r="F607" s="241" t="s">
        <v>1014</v>
      </c>
      <c r="G607" s="41"/>
      <c r="H607" s="41"/>
      <c r="I607" s="242"/>
      <c r="J607" s="41"/>
      <c r="K607" s="41"/>
      <c r="L607" s="45"/>
      <c r="M607" s="248"/>
      <c r="N607" s="249"/>
      <c r="O607" s="250"/>
      <c r="P607" s="250"/>
      <c r="Q607" s="250"/>
      <c r="R607" s="250"/>
      <c r="S607" s="250"/>
      <c r="T607" s="251"/>
      <c r="U607" s="39"/>
      <c r="V607" s="39"/>
      <c r="W607" s="39"/>
      <c r="X607" s="39"/>
      <c r="Y607" s="39"/>
      <c r="Z607" s="39"/>
      <c r="AA607" s="39"/>
      <c r="AB607" s="39"/>
      <c r="AC607" s="39"/>
      <c r="AD607" s="39"/>
      <c r="AE607" s="39"/>
      <c r="AT607" s="18" t="s">
        <v>349</v>
      </c>
      <c r="AU607" s="18" t="s">
        <v>85</v>
      </c>
    </row>
    <row r="608" s="2" customFormat="1" ht="6.96" customHeight="1">
      <c r="A608" s="39"/>
      <c r="B608" s="67"/>
      <c r="C608" s="68"/>
      <c r="D608" s="68"/>
      <c r="E608" s="68"/>
      <c r="F608" s="68"/>
      <c r="G608" s="68"/>
      <c r="H608" s="68"/>
      <c r="I608" s="68"/>
      <c r="J608" s="68"/>
      <c r="K608" s="68"/>
      <c r="L608" s="45"/>
      <c r="M608" s="39"/>
      <c r="O608" s="39"/>
      <c r="P608" s="39"/>
      <c r="Q608" s="39"/>
      <c r="R608" s="39"/>
      <c r="S608" s="39"/>
      <c r="T608" s="39"/>
      <c r="U608" s="39"/>
      <c r="V608" s="39"/>
      <c r="W608" s="39"/>
      <c r="X608" s="39"/>
      <c r="Y608" s="39"/>
      <c r="Z608" s="39"/>
      <c r="AA608" s="39"/>
      <c r="AB608" s="39"/>
      <c r="AC608" s="39"/>
      <c r="AD608" s="39"/>
      <c r="AE608" s="39"/>
    </row>
  </sheetData>
  <sheetProtection sheet="1" autoFilter="0" formatColumns="0" formatRows="0" objects="1" scenarios="1" spinCount="100000" saltValue="ZZ2Ws2LE9TnCMG+0GscNnLJ8G3E0NWdEYzJEy2mod1Ydi1bcl23vBfE9vya7pyebELlTgdW6aA8yvCQ7lan31g==" hashValue="OD60z30uwiQleL4oWvDBdMIvfbtelZGRugnEslFSSa0zTag3FEgkcx+e/8BWn85CKvgfkfbrul2bQCFIIhZkKA==" algorithmName="SHA-512" password="CC35"/>
  <autoFilter ref="C130:K607"/>
  <mergeCells count="15">
    <mergeCell ref="E7:H7"/>
    <mergeCell ref="E11:H11"/>
    <mergeCell ref="E9:H9"/>
    <mergeCell ref="E13:H13"/>
    <mergeCell ref="E22:H22"/>
    <mergeCell ref="E31:H31"/>
    <mergeCell ref="E85:H85"/>
    <mergeCell ref="E89:H89"/>
    <mergeCell ref="E87:H87"/>
    <mergeCell ref="E91:H91"/>
    <mergeCell ref="E117:H117"/>
    <mergeCell ref="E121:H121"/>
    <mergeCell ref="E119:H119"/>
    <mergeCell ref="E123:H12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116</v>
      </c>
    </row>
    <row r="3" s="1" customFormat="1" ht="6.96" customHeight="1">
      <c r="B3" s="148"/>
      <c r="C3" s="149"/>
      <c r="D3" s="149"/>
      <c r="E3" s="149"/>
      <c r="F3" s="149"/>
      <c r="G3" s="149"/>
      <c r="H3" s="149"/>
      <c r="I3" s="149"/>
      <c r="J3" s="149"/>
      <c r="K3" s="149"/>
      <c r="L3" s="21"/>
      <c r="AT3" s="18" t="s">
        <v>85</v>
      </c>
    </row>
    <row r="4" s="1" customFormat="1" ht="24.96" customHeight="1">
      <c r="B4" s="21"/>
      <c r="D4" s="150" t="s">
        <v>309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II/610 TUŘICE - KBEL (BENÁTKY NAD JIZEROU, PRŮTAH)</v>
      </c>
      <c r="F7" s="152"/>
      <c r="G7" s="152"/>
      <c r="H7" s="152"/>
      <c r="L7" s="21"/>
    </row>
    <row r="8">
      <c r="B8" s="21"/>
      <c r="D8" s="152" t="s">
        <v>310</v>
      </c>
      <c r="L8" s="21"/>
    </row>
    <row r="9" s="1" customFormat="1" ht="16.5" customHeight="1">
      <c r="B9" s="21"/>
      <c r="E9" s="153" t="s">
        <v>311</v>
      </c>
      <c r="F9" s="1"/>
      <c r="G9" s="1"/>
      <c r="H9" s="1"/>
      <c r="L9" s="21"/>
    </row>
    <row r="10" s="1" customFormat="1" ht="12" customHeight="1">
      <c r="B10" s="21"/>
      <c r="D10" s="152" t="s">
        <v>312</v>
      </c>
      <c r="L10" s="21"/>
    </row>
    <row r="11" s="2" customFormat="1" ht="16.5" customHeight="1">
      <c r="A11" s="39"/>
      <c r="B11" s="45"/>
      <c r="C11" s="39"/>
      <c r="D11" s="39"/>
      <c r="E11" s="154" t="s">
        <v>1298</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314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1299</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15. 12. 2023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2"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36</v>
      </c>
      <c r="E34" s="39"/>
      <c r="F34" s="39"/>
      <c r="G34" s="39"/>
      <c r="H34" s="39"/>
      <c r="I34" s="39"/>
      <c r="J34" s="163">
        <f>ROUND(J131,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38</v>
      </c>
      <c r="G36" s="39"/>
      <c r="H36" s="39"/>
      <c r="I36" s="164" t="s">
        <v>37</v>
      </c>
      <c r="J36" s="164" t="s">
        <v>39</v>
      </c>
      <c r="K36" s="39"/>
      <c r="L36" s="64"/>
      <c r="S36" s="39"/>
      <c r="T36" s="39"/>
      <c r="U36" s="39"/>
      <c r="V36" s="39"/>
      <c r="W36" s="39"/>
      <c r="X36" s="39"/>
      <c r="Y36" s="39"/>
      <c r="Z36" s="39"/>
      <c r="AA36" s="39"/>
      <c r="AB36" s="39"/>
      <c r="AC36" s="39"/>
      <c r="AD36" s="39"/>
      <c r="AE36" s="39"/>
    </row>
    <row r="37" s="2" customFormat="1" ht="14.4" customHeight="1">
      <c r="A37" s="39"/>
      <c r="B37" s="45"/>
      <c r="C37" s="39"/>
      <c r="D37" s="154" t="s">
        <v>40</v>
      </c>
      <c r="E37" s="152" t="s">
        <v>41</v>
      </c>
      <c r="F37" s="165">
        <f>ROUND((SUM(BE131:BE482)),  2)</f>
        <v>0</v>
      </c>
      <c r="G37" s="39"/>
      <c r="H37" s="39"/>
      <c r="I37" s="166">
        <v>0.20999999999999999</v>
      </c>
      <c r="J37" s="165">
        <f>ROUND(((SUM(BE131:BE482))*I37),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ROUND((SUM(BF131:BF482)),  2)</f>
        <v>0</v>
      </c>
      <c r="G38" s="39"/>
      <c r="H38" s="39"/>
      <c r="I38" s="166">
        <v>0.14999999999999999</v>
      </c>
      <c r="J38" s="165">
        <f>ROUND(((SUM(BF131:BF482))*I38),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ROUND((SUM(BG131:BG482)),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ROUND((SUM(BH131:BH482)),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ROUND((SUM(BI131:BI482)),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316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II/610 TUŘICE - KBEL (BENÁTKY NAD JIZEROU, PRŮTAH)</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310</v>
      </c>
      <c r="D86" s="23"/>
      <c r="E86" s="23"/>
      <c r="F86" s="23"/>
      <c r="G86" s="23"/>
      <c r="H86" s="23"/>
      <c r="I86" s="23"/>
      <c r="J86" s="23"/>
      <c r="K86" s="23"/>
      <c r="L86" s="21"/>
    </row>
    <row r="87" s="1" customFormat="1" ht="16.5" customHeight="1">
      <c r="B87" s="22"/>
      <c r="C87" s="23"/>
      <c r="D87" s="23"/>
      <c r="E87" s="185" t="s">
        <v>311</v>
      </c>
      <c r="F87" s="23"/>
      <c r="G87" s="23"/>
      <c r="H87" s="23"/>
      <c r="I87" s="23"/>
      <c r="J87" s="23"/>
      <c r="K87" s="23"/>
      <c r="L87" s="21"/>
    </row>
    <row r="88" s="1" customFormat="1" ht="12" customHeight="1">
      <c r="B88" s="22"/>
      <c r="C88" s="33" t="s">
        <v>312</v>
      </c>
      <c r="D88" s="23"/>
      <c r="E88" s="23"/>
      <c r="F88" s="23"/>
      <c r="G88" s="23"/>
      <c r="H88" s="23"/>
      <c r="I88" s="23"/>
      <c r="J88" s="23"/>
      <c r="K88" s="23"/>
      <c r="L88" s="21"/>
    </row>
    <row r="89" s="2" customFormat="1" ht="16.5" customHeight="1">
      <c r="A89" s="39"/>
      <c r="B89" s="40"/>
      <c r="C89" s="41"/>
      <c r="D89" s="41"/>
      <c r="E89" s="186" t="s">
        <v>1298</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314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 xml:space="preserve">103 -  II/272 třída Osvobozených politických vězňů - KSÚS</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15. 12. 2023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KSÚS Středočeského kraje</v>
      </c>
      <c r="G95" s="41"/>
      <c r="H95" s="41"/>
      <c r="I95" s="33" t="s">
        <v>30</v>
      </c>
      <c r="J95" s="37" t="str">
        <f>E25</f>
        <v>Valbek spol.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317</v>
      </c>
      <c r="D98" s="188"/>
      <c r="E98" s="188"/>
      <c r="F98" s="188"/>
      <c r="G98" s="188"/>
      <c r="H98" s="188"/>
      <c r="I98" s="188"/>
      <c r="J98" s="189" t="s">
        <v>318</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319</v>
      </c>
      <c r="D100" s="41"/>
      <c r="E100" s="41"/>
      <c r="F100" s="41"/>
      <c r="G100" s="41"/>
      <c r="H100" s="41"/>
      <c r="I100" s="41"/>
      <c r="J100" s="111">
        <f>J131</f>
        <v>0</v>
      </c>
      <c r="K100" s="41"/>
      <c r="L100" s="64"/>
      <c r="S100" s="39"/>
      <c r="T100" s="39"/>
      <c r="U100" s="39"/>
      <c r="V100" s="39"/>
      <c r="W100" s="39"/>
      <c r="X100" s="39"/>
      <c r="Y100" s="39"/>
      <c r="Z100" s="39"/>
      <c r="AA100" s="39"/>
      <c r="AB100" s="39"/>
      <c r="AC100" s="39"/>
      <c r="AD100" s="39"/>
      <c r="AE100" s="39"/>
      <c r="AU100" s="18" t="s">
        <v>320</v>
      </c>
    </row>
    <row r="101" s="9" customFormat="1" ht="24.96" customHeight="1">
      <c r="A101" s="9"/>
      <c r="B101" s="191"/>
      <c r="C101" s="192"/>
      <c r="D101" s="193" t="s">
        <v>434</v>
      </c>
      <c r="E101" s="194"/>
      <c r="F101" s="194"/>
      <c r="G101" s="194"/>
      <c r="H101" s="194"/>
      <c r="I101" s="194"/>
      <c r="J101" s="195">
        <f>J132</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435</v>
      </c>
      <c r="E102" s="199"/>
      <c r="F102" s="199"/>
      <c r="G102" s="199"/>
      <c r="H102" s="199"/>
      <c r="I102" s="199"/>
      <c r="J102" s="200">
        <f>J133</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467</v>
      </c>
      <c r="E103" s="199"/>
      <c r="F103" s="199"/>
      <c r="G103" s="199"/>
      <c r="H103" s="199"/>
      <c r="I103" s="199"/>
      <c r="J103" s="200">
        <f>J261</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468</v>
      </c>
      <c r="E104" s="199"/>
      <c r="F104" s="199"/>
      <c r="G104" s="199"/>
      <c r="H104" s="199"/>
      <c r="I104" s="199"/>
      <c r="J104" s="200">
        <f>J374</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469</v>
      </c>
      <c r="E105" s="199"/>
      <c r="F105" s="199"/>
      <c r="G105" s="199"/>
      <c r="H105" s="199"/>
      <c r="I105" s="199"/>
      <c r="J105" s="200">
        <f>J388</f>
        <v>0</v>
      </c>
      <c r="K105" s="133"/>
      <c r="L105" s="201"/>
      <c r="S105" s="10"/>
      <c r="T105" s="10"/>
      <c r="U105" s="10"/>
      <c r="V105" s="10"/>
      <c r="W105" s="10"/>
      <c r="X105" s="10"/>
      <c r="Y105" s="10"/>
      <c r="Z105" s="10"/>
      <c r="AA105" s="10"/>
      <c r="AB105" s="10"/>
      <c r="AC105" s="10"/>
      <c r="AD105" s="10"/>
      <c r="AE105" s="10"/>
    </row>
    <row r="106" s="10" customFormat="1" ht="19.92" customHeight="1">
      <c r="A106" s="10"/>
      <c r="B106" s="197"/>
      <c r="C106" s="133"/>
      <c r="D106" s="198" t="s">
        <v>470</v>
      </c>
      <c r="E106" s="199"/>
      <c r="F106" s="199"/>
      <c r="G106" s="199"/>
      <c r="H106" s="199"/>
      <c r="I106" s="199"/>
      <c r="J106" s="200">
        <f>J445</f>
        <v>0</v>
      </c>
      <c r="K106" s="133"/>
      <c r="L106" s="201"/>
      <c r="S106" s="10"/>
      <c r="T106" s="10"/>
      <c r="U106" s="10"/>
      <c r="V106" s="10"/>
      <c r="W106" s="10"/>
      <c r="X106" s="10"/>
      <c r="Y106" s="10"/>
      <c r="Z106" s="10"/>
      <c r="AA106" s="10"/>
      <c r="AB106" s="10"/>
      <c r="AC106" s="10"/>
      <c r="AD106" s="10"/>
      <c r="AE106" s="10"/>
    </row>
    <row r="107" s="10" customFormat="1" ht="19.92" customHeight="1">
      <c r="A107" s="10"/>
      <c r="B107" s="197"/>
      <c r="C107" s="133"/>
      <c r="D107" s="198" t="s">
        <v>436</v>
      </c>
      <c r="E107" s="199"/>
      <c r="F107" s="199"/>
      <c r="G107" s="199"/>
      <c r="H107" s="199"/>
      <c r="I107" s="199"/>
      <c r="J107" s="200">
        <f>J480</f>
        <v>0</v>
      </c>
      <c r="K107" s="133"/>
      <c r="L107" s="201"/>
      <c r="S107" s="10"/>
      <c r="T107" s="10"/>
      <c r="U107" s="10"/>
      <c r="V107" s="10"/>
      <c r="W107" s="10"/>
      <c r="X107" s="10"/>
      <c r="Y107" s="10"/>
      <c r="Z107" s="10"/>
      <c r="AA107" s="10"/>
      <c r="AB107" s="10"/>
      <c r="AC107" s="10"/>
      <c r="AD107" s="10"/>
      <c r="AE107" s="10"/>
    </row>
    <row r="108" s="2" customFormat="1" ht="21.84"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67"/>
      <c r="C109" s="68"/>
      <c r="D109" s="68"/>
      <c r="E109" s="68"/>
      <c r="F109" s="68"/>
      <c r="G109" s="68"/>
      <c r="H109" s="68"/>
      <c r="I109" s="68"/>
      <c r="J109" s="68"/>
      <c r="K109" s="68"/>
      <c r="L109" s="64"/>
      <c r="S109" s="39"/>
      <c r="T109" s="39"/>
      <c r="U109" s="39"/>
      <c r="V109" s="39"/>
      <c r="W109" s="39"/>
      <c r="X109" s="39"/>
      <c r="Y109" s="39"/>
      <c r="Z109" s="39"/>
      <c r="AA109" s="39"/>
      <c r="AB109" s="39"/>
      <c r="AC109" s="39"/>
      <c r="AD109" s="39"/>
      <c r="AE109" s="39"/>
    </row>
    <row r="113" s="2" customFormat="1" ht="6.96" customHeight="1">
      <c r="A113" s="39"/>
      <c r="B113" s="69"/>
      <c r="C113" s="70"/>
      <c r="D113" s="70"/>
      <c r="E113" s="70"/>
      <c r="F113" s="70"/>
      <c r="G113" s="70"/>
      <c r="H113" s="70"/>
      <c r="I113" s="70"/>
      <c r="J113" s="70"/>
      <c r="K113" s="70"/>
      <c r="L113" s="64"/>
      <c r="S113" s="39"/>
      <c r="T113" s="39"/>
      <c r="U113" s="39"/>
      <c r="V113" s="39"/>
      <c r="W113" s="39"/>
      <c r="X113" s="39"/>
      <c r="Y113" s="39"/>
      <c r="Z113" s="39"/>
      <c r="AA113" s="39"/>
      <c r="AB113" s="39"/>
      <c r="AC113" s="39"/>
      <c r="AD113" s="39"/>
      <c r="AE113" s="39"/>
    </row>
    <row r="114" s="2" customFormat="1" ht="24.96" customHeight="1">
      <c r="A114" s="39"/>
      <c r="B114" s="40"/>
      <c r="C114" s="24" t="s">
        <v>326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16</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185" t="str">
        <f>E7</f>
        <v>II/610 TUŘICE - KBEL (BENÁTKY NAD JIZEROU, PRŮTAH)</v>
      </c>
      <c r="F117" s="33"/>
      <c r="G117" s="33"/>
      <c r="H117" s="33"/>
      <c r="I117" s="41"/>
      <c r="J117" s="41"/>
      <c r="K117" s="41"/>
      <c r="L117" s="64"/>
      <c r="S117" s="39"/>
      <c r="T117" s="39"/>
      <c r="U117" s="39"/>
      <c r="V117" s="39"/>
      <c r="W117" s="39"/>
      <c r="X117" s="39"/>
      <c r="Y117" s="39"/>
      <c r="Z117" s="39"/>
      <c r="AA117" s="39"/>
      <c r="AB117" s="39"/>
      <c r="AC117" s="39"/>
      <c r="AD117" s="39"/>
      <c r="AE117" s="39"/>
    </row>
    <row r="118" s="1" customFormat="1" ht="12" customHeight="1">
      <c r="B118" s="22"/>
      <c r="C118" s="33" t="s">
        <v>310</v>
      </c>
      <c r="D118" s="23"/>
      <c r="E118" s="23"/>
      <c r="F118" s="23"/>
      <c r="G118" s="23"/>
      <c r="H118" s="23"/>
      <c r="I118" s="23"/>
      <c r="J118" s="23"/>
      <c r="K118" s="23"/>
      <c r="L118" s="21"/>
    </row>
    <row r="119" s="1" customFormat="1" ht="16.5" customHeight="1">
      <c r="B119" s="22"/>
      <c r="C119" s="23"/>
      <c r="D119" s="23"/>
      <c r="E119" s="185" t="s">
        <v>311</v>
      </c>
      <c r="F119" s="23"/>
      <c r="G119" s="23"/>
      <c r="H119" s="23"/>
      <c r="I119" s="23"/>
      <c r="J119" s="23"/>
      <c r="K119" s="23"/>
      <c r="L119" s="21"/>
    </row>
    <row r="120" s="1" customFormat="1" ht="12" customHeight="1">
      <c r="B120" s="22"/>
      <c r="C120" s="33" t="s">
        <v>312</v>
      </c>
      <c r="D120" s="23"/>
      <c r="E120" s="23"/>
      <c r="F120" s="23"/>
      <c r="G120" s="23"/>
      <c r="H120" s="23"/>
      <c r="I120" s="23"/>
      <c r="J120" s="23"/>
      <c r="K120" s="23"/>
      <c r="L120" s="21"/>
    </row>
    <row r="121" s="2" customFormat="1" ht="16.5" customHeight="1">
      <c r="A121" s="39"/>
      <c r="B121" s="40"/>
      <c r="C121" s="41"/>
      <c r="D121" s="41"/>
      <c r="E121" s="186" t="s">
        <v>1298</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314</v>
      </c>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6.5" customHeight="1">
      <c r="A123" s="39"/>
      <c r="B123" s="40"/>
      <c r="C123" s="41"/>
      <c r="D123" s="41"/>
      <c r="E123" s="77" t="str">
        <f>E13</f>
        <v xml:space="preserve">103 -  II/272 třída Osvobozených politických vězňů - KSÚS</v>
      </c>
      <c r="F123" s="41"/>
      <c r="G123" s="41"/>
      <c r="H123" s="41"/>
      <c r="I123" s="41"/>
      <c r="J123" s="41"/>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2" customHeight="1">
      <c r="A125" s="39"/>
      <c r="B125" s="40"/>
      <c r="C125" s="33" t="s">
        <v>20</v>
      </c>
      <c r="D125" s="41"/>
      <c r="E125" s="41"/>
      <c r="F125" s="28" t="str">
        <f>F16</f>
        <v xml:space="preserve"> </v>
      </c>
      <c r="G125" s="41"/>
      <c r="H125" s="41"/>
      <c r="I125" s="33" t="s">
        <v>22</v>
      </c>
      <c r="J125" s="80" t="str">
        <f>IF(J16="","",J16)</f>
        <v>15. 12. 2023</v>
      </c>
      <c r="K125" s="41"/>
      <c r="L125" s="64"/>
      <c r="S125" s="39"/>
      <c r="T125" s="39"/>
      <c r="U125" s="39"/>
      <c r="V125" s="39"/>
      <c r="W125" s="39"/>
      <c r="X125" s="39"/>
      <c r="Y125" s="39"/>
      <c r="Z125" s="39"/>
      <c r="AA125" s="39"/>
      <c r="AB125" s="39"/>
      <c r="AC125" s="39"/>
      <c r="AD125" s="39"/>
      <c r="AE125" s="39"/>
    </row>
    <row r="126" s="2" customFormat="1" ht="6.96"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15.15" customHeight="1">
      <c r="A127" s="39"/>
      <c r="B127" s="40"/>
      <c r="C127" s="33" t="s">
        <v>24</v>
      </c>
      <c r="D127" s="41"/>
      <c r="E127" s="41"/>
      <c r="F127" s="28" t="str">
        <f>E19</f>
        <v>KSÚS Středočeského kraje</v>
      </c>
      <c r="G127" s="41"/>
      <c r="H127" s="41"/>
      <c r="I127" s="33" t="s">
        <v>30</v>
      </c>
      <c r="J127" s="37" t="str">
        <f>E25</f>
        <v>Valbek spol. s.r.o.</v>
      </c>
      <c r="K127" s="41"/>
      <c r="L127" s="64"/>
      <c r="S127" s="39"/>
      <c r="T127" s="39"/>
      <c r="U127" s="39"/>
      <c r="V127" s="39"/>
      <c r="W127" s="39"/>
      <c r="X127" s="39"/>
      <c r="Y127" s="39"/>
      <c r="Z127" s="39"/>
      <c r="AA127" s="39"/>
      <c r="AB127" s="39"/>
      <c r="AC127" s="39"/>
      <c r="AD127" s="39"/>
      <c r="AE127" s="39"/>
    </row>
    <row r="128" s="2" customFormat="1" ht="15.15" customHeight="1">
      <c r="A128" s="39"/>
      <c r="B128" s="40"/>
      <c r="C128" s="33" t="s">
        <v>28</v>
      </c>
      <c r="D128" s="41"/>
      <c r="E128" s="41"/>
      <c r="F128" s="28" t="str">
        <f>IF(E22="","",E22)</f>
        <v>Vyplň údaj</v>
      </c>
      <c r="G128" s="41"/>
      <c r="H128" s="41"/>
      <c r="I128" s="33" t="s">
        <v>33</v>
      </c>
      <c r="J128" s="37" t="str">
        <f>E28</f>
        <v xml:space="preserve"> </v>
      </c>
      <c r="K128" s="41"/>
      <c r="L128" s="64"/>
      <c r="S128" s="39"/>
      <c r="T128" s="39"/>
      <c r="U128" s="39"/>
      <c r="V128" s="39"/>
      <c r="W128" s="39"/>
      <c r="X128" s="39"/>
      <c r="Y128" s="39"/>
      <c r="Z128" s="39"/>
      <c r="AA128" s="39"/>
      <c r="AB128" s="39"/>
      <c r="AC128" s="39"/>
      <c r="AD128" s="39"/>
      <c r="AE128" s="39"/>
    </row>
    <row r="129" s="2" customFormat="1" ht="10.32" customHeight="1">
      <c r="A129" s="39"/>
      <c r="B129" s="40"/>
      <c r="C129" s="41"/>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11" customFormat="1" ht="29.28" customHeight="1">
      <c r="A130" s="202"/>
      <c r="B130" s="203"/>
      <c r="C130" s="204" t="s">
        <v>327</v>
      </c>
      <c r="D130" s="205" t="s">
        <v>61</v>
      </c>
      <c r="E130" s="205" t="s">
        <v>57</v>
      </c>
      <c r="F130" s="205" t="s">
        <v>58</v>
      </c>
      <c r="G130" s="205" t="s">
        <v>328</v>
      </c>
      <c r="H130" s="205" t="s">
        <v>329</v>
      </c>
      <c r="I130" s="205" t="s">
        <v>330</v>
      </c>
      <c r="J130" s="205" t="s">
        <v>318</v>
      </c>
      <c r="K130" s="206" t="s">
        <v>331</v>
      </c>
      <c r="L130" s="207"/>
      <c r="M130" s="101" t="s">
        <v>1</v>
      </c>
      <c r="N130" s="102" t="s">
        <v>40</v>
      </c>
      <c r="O130" s="102" t="s">
        <v>332</v>
      </c>
      <c r="P130" s="102" t="s">
        <v>333</v>
      </c>
      <c r="Q130" s="102" t="s">
        <v>334</v>
      </c>
      <c r="R130" s="102" t="s">
        <v>335</v>
      </c>
      <c r="S130" s="102" t="s">
        <v>336</v>
      </c>
      <c r="T130" s="103" t="s">
        <v>337</v>
      </c>
      <c r="U130" s="202"/>
      <c r="V130" s="202"/>
      <c r="W130" s="202"/>
      <c r="X130" s="202"/>
      <c r="Y130" s="202"/>
      <c r="Z130" s="202"/>
      <c r="AA130" s="202"/>
      <c r="AB130" s="202"/>
      <c r="AC130" s="202"/>
      <c r="AD130" s="202"/>
      <c r="AE130" s="202"/>
    </row>
    <row r="131" s="2" customFormat="1" ht="22.8" customHeight="1">
      <c r="A131" s="39"/>
      <c r="B131" s="40"/>
      <c r="C131" s="108" t="s">
        <v>338</v>
      </c>
      <c r="D131" s="41"/>
      <c r="E131" s="41"/>
      <c r="F131" s="41"/>
      <c r="G131" s="41"/>
      <c r="H131" s="41"/>
      <c r="I131" s="41"/>
      <c r="J131" s="208">
        <f>BK131</f>
        <v>0</v>
      </c>
      <c r="K131" s="41"/>
      <c r="L131" s="45"/>
      <c r="M131" s="104"/>
      <c r="N131" s="209"/>
      <c r="O131" s="105"/>
      <c r="P131" s="210">
        <f>P132</f>
        <v>0</v>
      </c>
      <c r="Q131" s="105"/>
      <c r="R131" s="210">
        <f>R132</f>
        <v>885.49853000000007</v>
      </c>
      <c r="S131" s="105"/>
      <c r="T131" s="211">
        <f>T132</f>
        <v>3935.5695000000005</v>
      </c>
      <c r="U131" s="39"/>
      <c r="V131" s="39"/>
      <c r="W131" s="39"/>
      <c r="X131" s="39"/>
      <c r="Y131" s="39"/>
      <c r="Z131" s="39"/>
      <c r="AA131" s="39"/>
      <c r="AB131" s="39"/>
      <c r="AC131" s="39"/>
      <c r="AD131" s="39"/>
      <c r="AE131" s="39"/>
      <c r="AT131" s="18" t="s">
        <v>75</v>
      </c>
      <c r="AU131" s="18" t="s">
        <v>320</v>
      </c>
      <c r="BK131" s="212">
        <f>BK132</f>
        <v>0</v>
      </c>
    </row>
    <row r="132" s="12" customFormat="1" ht="25.92" customHeight="1">
      <c r="A132" s="12"/>
      <c r="B132" s="213"/>
      <c r="C132" s="214"/>
      <c r="D132" s="215" t="s">
        <v>75</v>
      </c>
      <c r="E132" s="216" t="s">
        <v>437</v>
      </c>
      <c r="F132" s="216" t="s">
        <v>438</v>
      </c>
      <c r="G132" s="214"/>
      <c r="H132" s="214"/>
      <c r="I132" s="217"/>
      <c r="J132" s="218">
        <f>BK132</f>
        <v>0</v>
      </c>
      <c r="K132" s="214"/>
      <c r="L132" s="219"/>
      <c r="M132" s="220"/>
      <c r="N132" s="221"/>
      <c r="O132" s="221"/>
      <c r="P132" s="222">
        <f>P133+P261+P374+P388+P445+P480</f>
        <v>0</v>
      </c>
      <c r="Q132" s="221"/>
      <c r="R132" s="222">
        <f>R133+R261+R374+R388+R445+R480</f>
        <v>885.49853000000007</v>
      </c>
      <c r="S132" s="221"/>
      <c r="T132" s="223">
        <f>T133+T261+T374+T388+T445+T480</f>
        <v>3935.5695000000005</v>
      </c>
      <c r="U132" s="12"/>
      <c r="V132" s="12"/>
      <c r="W132" s="12"/>
      <c r="X132" s="12"/>
      <c r="Y132" s="12"/>
      <c r="Z132" s="12"/>
      <c r="AA132" s="12"/>
      <c r="AB132" s="12"/>
      <c r="AC132" s="12"/>
      <c r="AD132" s="12"/>
      <c r="AE132" s="12"/>
      <c r="AR132" s="224" t="s">
        <v>83</v>
      </c>
      <c r="AT132" s="225" t="s">
        <v>75</v>
      </c>
      <c r="AU132" s="225" t="s">
        <v>76</v>
      </c>
      <c r="AY132" s="224" t="s">
        <v>342</v>
      </c>
      <c r="BK132" s="226">
        <f>BK133+BK261+BK374+BK388+BK445+BK480</f>
        <v>0</v>
      </c>
    </row>
    <row r="133" s="12" customFormat="1" ht="22.8" customHeight="1">
      <c r="A133" s="12"/>
      <c r="B133" s="213"/>
      <c r="C133" s="214"/>
      <c r="D133" s="215" t="s">
        <v>75</v>
      </c>
      <c r="E133" s="246" t="s">
        <v>83</v>
      </c>
      <c r="F133" s="246" t="s">
        <v>439</v>
      </c>
      <c r="G133" s="214"/>
      <c r="H133" s="214"/>
      <c r="I133" s="217"/>
      <c r="J133" s="247">
        <f>BK133</f>
        <v>0</v>
      </c>
      <c r="K133" s="214"/>
      <c r="L133" s="219"/>
      <c r="M133" s="220"/>
      <c r="N133" s="221"/>
      <c r="O133" s="221"/>
      <c r="P133" s="222">
        <f>SUM(P134:P260)</f>
        <v>0</v>
      </c>
      <c r="Q133" s="221"/>
      <c r="R133" s="222">
        <f>SUM(R134:R260)</f>
        <v>10.73748</v>
      </c>
      <c r="S133" s="221"/>
      <c r="T133" s="223">
        <f>SUM(T134:T260)</f>
        <v>3903.5395000000003</v>
      </c>
      <c r="U133" s="12"/>
      <c r="V133" s="12"/>
      <c r="W133" s="12"/>
      <c r="X133" s="12"/>
      <c r="Y133" s="12"/>
      <c r="Z133" s="12"/>
      <c r="AA133" s="12"/>
      <c r="AB133" s="12"/>
      <c r="AC133" s="12"/>
      <c r="AD133" s="12"/>
      <c r="AE133" s="12"/>
      <c r="AR133" s="224" t="s">
        <v>83</v>
      </c>
      <c r="AT133" s="225" t="s">
        <v>75</v>
      </c>
      <c r="AU133" s="225" t="s">
        <v>83</v>
      </c>
      <c r="AY133" s="224" t="s">
        <v>342</v>
      </c>
      <c r="BK133" s="226">
        <f>SUM(BK134:BK260)</f>
        <v>0</v>
      </c>
    </row>
    <row r="134" s="2" customFormat="1" ht="16.5" customHeight="1">
      <c r="A134" s="39"/>
      <c r="B134" s="40"/>
      <c r="C134" s="227" t="s">
        <v>83</v>
      </c>
      <c r="D134" s="227" t="s">
        <v>343</v>
      </c>
      <c r="E134" s="228" t="s">
        <v>1300</v>
      </c>
      <c r="F134" s="229" t="s">
        <v>1301</v>
      </c>
      <c r="G134" s="230" t="s">
        <v>473</v>
      </c>
      <c r="H134" s="231">
        <v>229</v>
      </c>
      <c r="I134" s="232"/>
      <c r="J134" s="233">
        <f>ROUND(I134*H134,2)</f>
        <v>0</v>
      </c>
      <c r="K134" s="229" t="s">
        <v>443</v>
      </c>
      <c r="L134" s="45"/>
      <c r="M134" s="234" t="s">
        <v>1</v>
      </c>
      <c r="N134" s="235" t="s">
        <v>41</v>
      </c>
      <c r="O134" s="92"/>
      <c r="P134" s="236">
        <f>O134*H134</f>
        <v>0</v>
      </c>
      <c r="Q134" s="236">
        <v>0</v>
      </c>
      <c r="R134" s="236">
        <f>Q134*H134</f>
        <v>0</v>
      </c>
      <c r="S134" s="236">
        <v>0.13800000000000001</v>
      </c>
      <c r="T134" s="237">
        <f>S134*H134</f>
        <v>31.602000000000004</v>
      </c>
      <c r="U134" s="39"/>
      <c r="V134" s="39"/>
      <c r="W134" s="39"/>
      <c r="X134" s="39"/>
      <c r="Y134" s="39"/>
      <c r="Z134" s="39"/>
      <c r="AA134" s="39"/>
      <c r="AB134" s="39"/>
      <c r="AC134" s="39"/>
      <c r="AD134" s="39"/>
      <c r="AE134" s="39"/>
      <c r="AR134" s="238" t="s">
        <v>360</v>
      </c>
      <c r="AT134" s="238" t="s">
        <v>343</v>
      </c>
      <c r="AU134" s="238" t="s">
        <v>85</v>
      </c>
      <c r="AY134" s="18" t="s">
        <v>342</v>
      </c>
      <c r="BE134" s="239">
        <f>IF(N134="základní",J134,0)</f>
        <v>0</v>
      </c>
      <c r="BF134" s="239">
        <f>IF(N134="snížená",J134,0)</f>
        <v>0</v>
      </c>
      <c r="BG134" s="239">
        <f>IF(N134="zákl. přenesená",J134,0)</f>
        <v>0</v>
      </c>
      <c r="BH134" s="239">
        <f>IF(N134="sníž. přenesená",J134,0)</f>
        <v>0</v>
      </c>
      <c r="BI134" s="239">
        <f>IF(N134="nulová",J134,0)</f>
        <v>0</v>
      </c>
      <c r="BJ134" s="18" t="s">
        <v>83</v>
      </c>
      <c r="BK134" s="239">
        <f>ROUND(I134*H134,2)</f>
        <v>0</v>
      </c>
      <c r="BL134" s="18" t="s">
        <v>360</v>
      </c>
      <c r="BM134" s="238" t="s">
        <v>1302</v>
      </c>
    </row>
    <row r="135" s="2" customFormat="1">
      <c r="A135" s="39"/>
      <c r="B135" s="40"/>
      <c r="C135" s="41"/>
      <c r="D135" s="240" t="s">
        <v>349</v>
      </c>
      <c r="E135" s="41"/>
      <c r="F135" s="241" t="s">
        <v>1303</v>
      </c>
      <c r="G135" s="41"/>
      <c r="H135" s="41"/>
      <c r="I135" s="242"/>
      <c r="J135" s="41"/>
      <c r="K135" s="41"/>
      <c r="L135" s="45"/>
      <c r="M135" s="243"/>
      <c r="N135" s="244"/>
      <c r="O135" s="92"/>
      <c r="P135" s="92"/>
      <c r="Q135" s="92"/>
      <c r="R135" s="92"/>
      <c r="S135" s="92"/>
      <c r="T135" s="93"/>
      <c r="U135" s="39"/>
      <c r="V135" s="39"/>
      <c r="W135" s="39"/>
      <c r="X135" s="39"/>
      <c r="Y135" s="39"/>
      <c r="Z135" s="39"/>
      <c r="AA135" s="39"/>
      <c r="AB135" s="39"/>
      <c r="AC135" s="39"/>
      <c r="AD135" s="39"/>
      <c r="AE135" s="39"/>
      <c r="AT135" s="18" t="s">
        <v>349</v>
      </c>
      <c r="AU135" s="18" t="s">
        <v>85</v>
      </c>
    </row>
    <row r="136" s="14" customFormat="1">
      <c r="A136" s="14"/>
      <c r="B136" s="263"/>
      <c r="C136" s="264"/>
      <c r="D136" s="240" t="s">
        <v>446</v>
      </c>
      <c r="E136" s="265" t="s">
        <v>1</v>
      </c>
      <c r="F136" s="266" t="s">
        <v>1304</v>
      </c>
      <c r="G136" s="264"/>
      <c r="H136" s="265" t="s">
        <v>1</v>
      </c>
      <c r="I136" s="267"/>
      <c r="J136" s="264"/>
      <c r="K136" s="264"/>
      <c r="L136" s="268"/>
      <c r="M136" s="269"/>
      <c r="N136" s="270"/>
      <c r="O136" s="270"/>
      <c r="P136" s="270"/>
      <c r="Q136" s="270"/>
      <c r="R136" s="270"/>
      <c r="S136" s="270"/>
      <c r="T136" s="271"/>
      <c r="U136" s="14"/>
      <c r="V136" s="14"/>
      <c r="W136" s="14"/>
      <c r="X136" s="14"/>
      <c r="Y136" s="14"/>
      <c r="Z136" s="14"/>
      <c r="AA136" s="14"/>
      <c r="AB136" s="14"/>
      <c r="AC136" s="14"/>
      <c r="AD136" s="14"/>
      <c r="AE136" s="14"/>
      <c r="AT136" s="272" t="s">
        <v>446</v>
      </c>
      <c r="AU136" s="272" t="s">
        <v>85</v>
      </c>
      <c r="AV136" s="14" t="s">
        <v>83</v>
      </c>
      <c r="AW136" s="14" t="s">
        <v>32</v>
      </c>
      <c r="AX136" s="14" t="s">
        <v>76</v>
      </c>
      <c r="AY136" s="272" t="s">
        <v>342</v>
      </c>
    </row>
    <row r="137" s="13" customFormat="1">
      <c r="A137" s="13"/>
      <c r="B137" s="252"/>
      <c r="C137" s="253"/>
      <c r="D137" s="240" t="s">
        <v>446</v>
      </c>
      <c r="E137" s="254" t="s">
        <v>1</v>
      </c>
      <c r="F137" s="255" t="s">
        <v>1305</v>
      </c>
      <c r="G137" s="253"/>
      <c r="H137" s="256">
        <v>86</v>
      </c>
      <c r="I137" s="257"/>
      <c r="J137" s="253"/>
      <c r="K137" s="253"/>
      <c r="L137" s="258"/>
      <c r="M137" s="259"/>
      <c r="N137" s="260"/>
      <c r="O137" s="260"/>
      <c r="P137" s="260"/>
      <c r="Q137" s="260"/>
      <c r="R137" s="260"/>
      <c r="S137" s="260"/>
      <c r="T137" s="261"/>
      <c r="U137" s="13"/>
      <c r="V137" s="13"/>
      <c r="W137" s="13"/>
      <c r="X137" s="13"/>
      <c r="Y137" s="13"/>
      <c r="Z137" s="13"/>
      <c r="AA137" s="13"/>
      <c r="AB137" s="13"/>
      <c r="AC137" s="13"/>
      <c r="AD137" s="13"/>
      <c r="AE137" s="13"/>
      <c r="AT137" s="262" t="s">
        <v>446</v>
      </c>
      <c r="AU137" s="262" t="s">
        <v>85</v>
      </c>
      <c r="AV137" s="13" t="s">
        <v>85</v>
      </c>
      <c r="AW137" s="13" t="s">
        <v>32</v>
      </c>
      <c r="AX137" s="13" t="s">
        <v>76</v>
      </c>
      <c r="AY137" s="262" t="s">
        <v>342</v>
      </c>
    </row>
    <row r="138" s="13" customFormat="1">
      <c r="A138" s="13"/>
      <c r="B138" s="252"/>
      <c r="C138" s="253"/>
      <c r="D138" s="240" t="s">
        <v>446</v>
      </c>
      <c r="E138" s="254" t="s">
        <v>1</v>
      </c>
      <c r="F138" s="255" t="s">
        <v>1306</v>
      </c>
      <c r="G138" s="253"/>
      <c r="H138" s="256">
        <v>143</v>
      </c>
      <c r="I138" s="257"/>
      <c r="J138" s="253"/>
      <c r="K138" s="253"/>
      <c r="L138" s="258"/>
      <c r="M138" s="259"/>
      <c r="N138" s="260"/>
      <c r="O138" s="260"/>
      <c r="P138" s="260"/>
      <c r="Q138" s="260"/>
      <c r="R138" s="260"/>
      <c r="S138" s="260"/>
      <c r="T138" s="261"/>
      <c r="U138" s="13"/>
      <c r="V138" s="13"/>
      <c r="W138" s="13"/>
      <c r="X138" s="13"/>
      <c r="Y138" s="13"/>
      <c r="Z138" s="13"/>
      <c r="AA138" s="13"/>
      <c r="AB138" s="13"/>
      <c r="AC138" s="13"/>
      <c r="AD138" s="13"/>
      <c r="AE138" s="13"/>
      <c r="AT138" s="262" t="s">
        <v>446</v>
      </c>
      <c r="AU138" s="262" t="s">
        <v>85</v>
      </c>
      <c r="AV138" s="13" t="s">
        <v>85</v>
      </c>
      <c r="AW138" s="13" t="s">
        <v>32</v>
      </c>
      <c r="AX138" s="13" t="s">
        <v>76</v>
      </c>
      <c r="AY138" s="262" t="s">
        <v>342</v>
      </c>
    </row>
    <row r="139" s="16" customFormat="1">
      <c r="A139" s="16"/>
      <c r="B139" s="284"/>
      <c r="C139" s="285"/>
      <c r="D139" s="240" t="s">
        <v>446</v>
      </c>
      <c r="E139" s="286" t="s">
        <v>1</v>
      </c>
      <c r="F139" s="287" t="s">
        <v>500</v>
      </c>
      <c r="G139" s="285"/>
      <c r="H139" s="288">
        <v>229</v>
      </c>
      <c r="I139" s="289"/>
      <c r="J139" s="285"/>
      <c r="K139" s="285"/>
      <c r="L139" s="290"/>
      <c r="M139" s="291"/>
      <c r="N139" s="292"/>
      <c r="O139" s="292"/>
      <c r="P139" s="292"/>
      <c r="Q139" s="292"/>
      <c r="R139" s="292"/>
      <c r="S139" s="292"/>
      <c r="T139" s="293"/>
      <c r="U139" s="16"/>
      <c r="V139" s="16"/>
      <c r="W139" s="16"/>
      <c r="X139" s="16"/>
      <c r="Y139" s="16"/>
      <c r="Z139" s="16"/>
      <c r="AA139" s="16"/>
      <c r="AB139" s="16"/>
      <c r="AC139" s="16"/>
      <c r="AD139" s="16"/>
      <c r="AE139" s="16"/>
      <c r="AT139" s="294" t="s">
        <v>446</v>
      </c>
      <c r="AU139" s="294" t="s">
        <v>85</v>
      </c>
      <c r="AV139" s="16" t="s">
        <v>360</v>
      </c>
      <c r="AW139" s="16" t="s">
        <v>32</v>
      </c>
      <c r="AX139" s="16" t="s">
        <v>83</v>
      </c>
      <c r="AY139" s="294" t="s">
        <v>342</v>
      </c>
    </row>
    <row r="140" s="2" customFormat="1" ht="21.75" customHeight="1">
      <c r="A140" s="39"/>
      <c r="B140" s="40"/>
      <c r="C140" s="227" t="s">
        <v>85</v>
      </c>
      <c r="D140" s="227" t="s">
        <v>343</v>
      </c>
      <c r="E140" s="228" t="s">
        <v>1307</v>
      </c>
      <c r="F140" s="229" t="s">
        <v>1308</v>
      </c>
      <c r="G140" s="230" t="s">
        <v>473</v>
      </c>
      <c r="H140" s="231">
        <v>162</v>
      </c>
      <c r="I140" s="232"/>
      <c r="J140" s="233">
        <f>ROUND(I140*H140,2)</f>
        <v>0</v>
      </c>
      <c r="K140" s="229" t="s">
        <v>443</v>
      </c>
      <c r="L140" s="45"/>
      <c r="M140" s="234" t="s">
        <v>1</v>
      </c>
      <c r="N140" s="235" t="s">
        <v>41</v>
      </c>
      <c r="O140" s="92"/>
      <c r="P140" s="236">
        <f>O140*H140</f>
        <v>0</v>
      </c>
      <c r="Q140" s="236">
        <v>0</v>
      </c>
      <c r="R140" s="236">
        <f>Q140*H140</f>
        <v>0</v>
      </c>
      <c r="S140" s="236">
        <v>0.28499999999999998</v>
      </c>
      <c r="T140" s="237">
        <f>S140*H140</f>
        <v>46.169999999999995</v>
      </c>
      <c r="U140" s="39"/>
      <c r="V140" s="39"/>
      <c r="W140" s="39"/>
      <c r="X140" s="39"/>
      <c r="Y140" s="39"/>
      <c r="Z140" s="39"/>
      <c r="AA140" s="39"/>
      <c r="AB140" s="39"/>
      <c r="AC140" s="39"/>
      <c r="AD140" s="39"/>
      <c r="AE140" s="39"/>
      <c r="AR140" s="238" t="s">
        <v>360</v>
      </c>
      <c r="AT140" s="238" t="s">
        <v>343</v>
      </c>
      <c r="AU140" s="238" t="s">
        <v>85</v>
      </c>
      <c r="AY140" s="18" t="s">
        <v>342</v>
      </c>
      <c r="BE140" s="239">
        <f>IF(N140="základní",J140,0)</f>
        <v>0</v>
      </c>
      <c r="BF140" s="239">
        <f>IF(N140="snížená",J140,0)</f>
        <v>0</v>
      </c>
      <c r="BG140" s="239">
        <f>IF(N140="zákl. přenesená",J140,0)</f>
        <v>0</v>
      </c>
      <c r="BH140" s="239">
        <f>IF(N140="sníž. přenesená",J140,0)</f>
        <v>0</v>
      </c>
      <c r="BI140" s="239">
        <f>IF(N140="nulová",J140,0)</f>
        <v>0</v>
      </c>
      <c r="BJ140" s="18" t="s">
        <v>83</v>
      </c>
      <c r="BK140" s="239">
        <f>ROUND(I140*H140,2)</f>
        <v>0</v>
      </c>
      <c r="BL140" s="18" t="s">
        <v>360</v>
      </c>
      <c r="BM140" s="238" t="s">
        <v>1309</v>
      </c>
    </row>
    <row r="141" s="2" customFormat="1">
      <c r="A141" s="39"/>
      <c r="B141" s="40"/>
      <c r="C141" s="41"/>
      <c r="D141" s="240" t="s">
        <v>349</v>
      </c>
      <c r="E141" s="41"/>
      <c r="F141" s="241" t="s">
        <v>1310</v>
      </c>
      <c r="G141" s="41"/>
      <c r="H141" s="41"/>
      <c r="I141" s="242"/>
      <c r="J141" s="41"/>
      <c r="K141" s="41"/>
      <c r="L141" s="45"/>
      <c r="M141" s="243"/>
      <c r="N141" s="244"/>
      <c r="O141" s="92"/>
      <c r="P141" s="92"/>
      <c r="Q141" s="92"/>
      <c r="R141" s="92"/>
      <c r="S141" s="92"/>
      <c r="T141" s="93"/>
      <c r="U141" s="39"/>
      <c r="V141" s="39"/>
      <c r="W141" s="39"/>
      <c r="X141" s="39"/>
      <c r="Y141" s="39"/>
      <c r="Z141" s="39"/>
      <c r="AA141" s="39"/>
      <c r="AB141" s="39"/>
      <c r="AC141" s="39"/>
      <c r="AD141" s="39"/>
      <c r="AE141" s="39"/>
      <c r="AT141" s="18" t="s">
        <v>349</v>
      </c>
      <c r="AU141" s="18" t="s">
        <v>85</v>
      </c>
    </row>
    <row r="142" s="14" customFormat="1">
      <c r="A142" s="14"/>
      <c r="B142" s="263"/>
      <c r="C142" s="264"/>
      <c r="D142" s="240" t="s">
        <v>446</v>
      </c>
      <c r="E142" s="265" t="s">
        <v>1</v>
      </c>
      <c r="F142" s="266" t="s">
        <v>1311</v>
      </c>
      <c r="G142" s="264"/>
      <c r="H142" s="265" t="s">
        <v>1</v>
      </c>
      <c r="I142" s="267"/>
      <c r="J142" s="264"/>
      <c r="K142" s="264"/>
      <c r="L142" s="268"/>
      <c r="M142" s="269"/>
      <c r="N142" s="270"/>
      <c r="O142" s="270"/>
      <c r="P142" s="270"/>
      <c r="Q142" s="270"/>
      <c r="R142" s="270"/>
      <c r="S142" s="270"/>
      <c r="T142" s="271"/>
      <c r="U142" s="14"/>
      <c r="V142" s="14"/>
      <c r="W142" s="14"/>
      <c r="X142" s="14"/>
      <c r="Y142" s="14"/>
      <c r="Z142" s="14"/>
      <c r="AA142" s="14"/>
      <c r="AB142" s="14"/>
      <c r="AC142" s="14"/>
      <c r="AD142" s="14"/>
      <c r="AE142" s="14"/>
      <c r="AT142" s="272" t="s">
        <v>446</v>
      </c>
      <c r="AU142" s="272" t="s">
        <v>85</v>
      </c>
      <c r="AV142" s="14" t="s">
        <v>83</v>
      </c>
      <c r="AW142" s="14" t="s">
        <v>32</v>
      </c>
      <c r="AX142" s="14" t="s">
        <v>76</v>
      </c>
      <c r="AY142" s="272" t="s">
        <v>342</v>
      </c>
    </row>
    <row r="143" s="13" customFormat="1">
      <c r="A143" s="13"/>
      <c r="B143" s="252"/>
      <c r="C143" s="253"/>
      <c r="D143" s="240" t="s">
        <v>446</v>
      </c>
      <c r="E143" s="254" t="s">
        <v>1</v>
      </c>
      <c r="F143" s="255" t="s">
        <v>1312</v>
      </c>
      <c r="G143" s="253"/>
      <c r="H143" s="256">
        <v>162</v>
      </c>
      <c r="I143" s="257"/>
      <c r="J143" s="253"/>
      <c r="K143" s="253"/>
      <c r="L143" s="258"/>
      <c r="M143" s="259"/>
      <c r="N143" s="260"/>
      <c r="O143" s="260"/>
      <c r="P143" s="260"/>
      <c r="Q143" s="260"/>
      <c r="R143" s="260"/>
      <c r="S143" s="260"/>
      <c r="T143" s="261"/>
      <c r="U143" s="13"/>
      <c r="V143" s="13"/>
      <c r="W143" s="13"/>
      <c r="X143" s="13"/>
      <c r="Y143" s="13"/>
      <c r="Z143" s="13"/>
      <c r="AA143" s="13"/>
      <c r="AB143" s="13"/>
      <c r="AC143" s="13"/>
      <c r="AD143" s="13"/>
      <c r="AE143" s="13"/>
      <c r="AT143" s="262" t="s">
        <v>446</v>
      </c>
      <c r="AU143" s="262" t="s">
        <v>85</v>
      </c>
      <c r="AV143" s="13" t="s">
        <v>85</v>
      </c>
      <c r="AW143" s="13" t="s">
        <v>32</v>
      </c>
      <c r="AX143" s="13" t="s">
        <v>83</v>
      </c>
      <c r="AY143" s="262" t="s">
        <v>342</v>
      </c>
    </row>
    <row r="144" s="2" customFormat="1" ht="16.5" customHeight="1">
      <c r="A144" s="39"/>
      <c r="B144" s="40"/>
      <c r="C144" s="227" t="s">
        <v>92</v>
      </c>
      <c r="D144" s="227" t="s">
        <v>343</v>
      </c>
      <c r="E144" s="228" t="s">
        <v>1032</v>
      </c>
      <c r="F144" s="229" t="s">
        <v>1033</v>
      </c>
      <c r="G144" s="230" t="s">
        <v>473</v>
      </c>
      <c r="H144" s="231">
        <v>66</v>
      </c>
      <c r="I144" s="232"/>
      <c r="J144" s="233">
        <f>ROUND(I144*H144,2)</f>
        <v>0</v>
      </c>
      <c r="K144" s="229" t="s">
        <v>443</v>
      </c>
      <c r="L144" s="45"/>
      <c r="M144" s="234" t="s">
        <v>1</v>
      </c>
      <c r="N144" s="235" t="s">
        <v>41</v>
      </c>
      <c r="O144" s="92"/>
      <c r="P144" s="236">
        <f>O144*H144</f>
        <v>0</v>
      </c>
      <c r="Q144" s="236">
        <v>0</v>
      </c>
      <c r="R144" s="236">
        <f>Q144*H144</f>
        <v>0</v>
      </c>
      <c r="S144" s="236">
        <v>0.23999999999999999</v>
      </c>
      <c r="T144" s="237">
        <f>S144*H144</f>
        <v>15.84</v>
      </c>
      <c r="U144" s="39"/>
      <c r="V144" s="39"/>
      <c r="W144" s="39"/>
      <c r="X144" s="39"/>
      <c r="Y144" s="39"/>
      <c r="Z144" s="39"/>
      <c r="AA144" s="39"/>
      <c r="AB144" s="39"/>
      <c r="AC144" s="39"/>
      <c r="AD144" s="39"/>
      <c r="AE144" s="39"/>
      <c r="AR144" s="238" t="s">
        <v>360</v>
      </c>
      <c r="AT144" s="238" t="s">
        <v>343</v>
      </c>
      <c r="AU144" s="238" t="s">
        <v>85</v>
      </c>
      <c r="AY144" s="18" t="s">
        <v>342</v>
      </c>
      <c r="BE144" s="239">
        <f>IF(N144="základní",J144,0)</f>
        <v>0</v>
      </c>
      <c r="BF144" s="239">
        <f>IF(N144="snížená",J144,0)</f>
        <v>0</v>
      </c>
      <c r="BG144" s="239">
        <f>IF(N144="zákl. přenesená",J144,0)</f>
        <v>0</v>
      </c>
      <c r="BH144" s="239">
        <f>IF(N144="sníž. přenesená",J144,0)</f>
        <v>0</v>
      </c>
      <c r="BI144" s="239">
        <f>IF(N144="nulová",J144,0)</f>
        <v>0</v>
      </c>
      <c r="BJ144" s="18" t="s">
        <v>83</v>
      </c>
      <c r="BK144" s="239">
        <f>ROUND(I144*H144,2)</f>
        <v>0</v>
      </c>
      <c r="BL144" s="18" t="s">
        <v>360</v>
      </c>
      <c r="BM144" s="238" t="s">
        <v>1313</v>
      </c>
    </row>
    <row r="145" s="2" customFormat="1">
      <c r="A145" s="39"/>
      <c r="B145" s="40"/>
      <c r="C145" s="41"/>
      <c r="D145" s="240" t="s">
        <v>349</v>
      </c>
      <c r="E145" s="41"/>
      <c r="F145" s="241" t="s">
        <v>1035</v>
      </c>
      <c r="G145" s="41"/>
      <c r="H145" s="41"/>
      <c r="I145" s="242"/>
      <c r="J145" s="41"/>
      <c r="K145" s="41"/>
      <c r="L145" s="45"/>
      <c r="M145" s="243"/>
      <c r="N145" s="244"/>
      <c r="O145" s="92"/>
      <c r="P145" s="92"/>
      <c r="Q145" s="92"/>
      <c r="R145" s="92"/>
      <c r="S145" s="92"/>
      <c r="T145" s="93"/>
      <c r="U145" s="39"/>
      <c r="V145" s="39"/>
      <c r="W145" s="39"/>
      <c r="X145" s="39"/>
      <c r="Y145" s="39"/>
      <c r="Z145" s="39"/>
      <c r="AA145" s="39"/>
      <c r="AB145" s="39"/>
      <c r="AC145" s="39"/>
      <c r="AD145" s="39"/>
      <c r="AE145" s="39"/>
      <c r="AT145" s="18" t="s">
        <v>349</v>
      </c>
      <c r="AU145" s="18" t="s">
        <v>85</v>
      </c>
    </row>
    <row r="146" s="14" customFormat="1">
      <c r="A146" s="14"/>
      <c r="B146" s="263"/>
      <c r="C146" s="264"/>
      <c r="D146" s="240" t="s">
        <v>446</v>
      </c>
      <c r="E146" s="265" t="s">
        <v>1</v>
      </c>
      <c r="F146" s="266" t="s">
        <v>1314</v>
      </c>
      <c r="G146" s="264"/>
      <c r="H146" s="265" t="s">
        <v>1</v>
      </c>
      <c r="I146" s="267"/>
      <c r="J146" s="264"/>
      <c r="K146" s="264"/>
      <c r="L146" s="268"/>
      <c r="M146" s="269"/>
      <c r="N146" s="270"/>
      <c r="O146" s="270"/>
      <c r="P146" s="270"/>
      <c r="Q146" s="270"/>
      <c r="R146" s="270"/>
      <c r="S146" s="270"/>
      <c r="T146" s="271"/>
      <c r="U146" s="14"/>
      <c r="V146" s="14"/>
      <c r="W146" s="14"/>
      <c r="X146" s="14"/>
      <c r="Y146" s="14"/>
      <c r="Z146" s="14"/>
      <c r="AA146" s="14"/>
      <c r="AB146" s="14"/>
      <c r="AC146" s="14"/>
      <c r="AD146" s="14"/>
      <c r="AE146" s="14"/>
      <c r="AT146" s="272" t="s">
        <v>446</v>
      </c>
      <c r="AU146" s="272" t="s">
        <v>85</v>
      </c>
      <c r="AV146" s="14" t="s">
        <v>83</v>
      </c>
      <c r="AW146" s="14" t="s">
        <v>32</v>
      </c>
      <c r="AX146" s="14" t="s">
        <v>76</v>
      </c>
      <c r="AY146" s="272" t="s">
        <v>342</v>
      </c>
    </row>
    <row r="147" s="13" customFormat="1">
      <c r="A147" s="13"/>
      <c r="B147" s="252"/>
      <c r="C147" s="253"/>
      <c r="D147" s="240" t="s">
        <v>446</v>
      </c>
      <c r="E147" s="254" t="s">
        <v>1</v>
      </c>
      <c r="F147" s="255" t="s">
        <v>1315</v>
      </c>
      <c r="G147" s="253"/>
      <c r="H147" s="256">
        <v>66</v>
      </c>
      <c r="I147" s="257"/>
      <c r="J147" s="253"/>
      <c r="K147" s="253"/>
      <c r="L147" s="258"/>
      <c r="M147" s="259"/>
      <c r="N147" s="260"/>
      <c r="O147" s="260"/>
      <c r="P147" s="260"/>
      <c r="Q147" s="260"/>
      <c r="R147" s="260"/>
      <c r="S147" s="260"/>
      <c r="T147" s="261"/>
      <c r="U147" s="13"/>
      <c r="V147" s="13"/>
      <c r="W147" s="13"/>
      <c r="X147" s="13"/>
      <c r="Y147" s="13"/>
      <c r="Z147" s="13"/>
      <c r="AA147" s="13"/>
      <c r="AB147" s="13"/>
      <c r="AC147" s="13"/>
      <c r="AD147" s="13"/>
      <c r="AE147" s="13"/>
      <c r="AT147" s="262" t="s">
        <v>446</v>
      </c>
      <c r="AU147" s="262" t="s">
        <v>85</v>
      </c>
      <c r="AV147" s="13" t="s">
        <v>85</v>
      </c>
      <c r="AW147" s="13" t="s">
        <v>32</v>
      </c>
      <c r="AX147" s="13" t="s">
        <v>83</v>
      </c>
      <c r="AY147" s="262" t="s">
        <v>342</v>
      </c>
    </row>
    <row r="148" s="2" customFormat="1" ht="16.5" customHeight="1">
      <c r="A148" s="39"/>
      <c r="B148" s="40"/>
      <c r="C148" s="227" t="s">
        <v>360</v>
      </c>
      <c r="D148" s="227" t="s">
        <v>343</v>
      </c>
      <c r="E148" s="228" t="s">
        <v>484</v>
      </c>
      <c r="F148" s="229" t="s">
        <v>485</v>
      </c>
      <c r="G148" s="230" t="s">
        <v>473</v>
      </c>
      <c r="H148" s="231">
        <v>3821</v>
      </c>
      <c r="I148" s="232"/>
      <c r="J148" s="233">
        <f>ROUND(I148*H148,2)</f>
        <v>0</v>
      </c>
      <c r="K148" s="229" t="s">
        <v>443</v>
      </c>
      <c r="L148" s="45"/>
      <c r="M148" s="234" t="s">
        <v>1</v>
      </c>
      <c r="N148" s="235" t="s">
        <v>41</v>
      </c>
      <c r="O148" s="92"/>
      <c r="P148" s="236">
        <f>O148*H148</f>
        <v>0</v>
      </c>
      <c r="Q148" s="236">
        <v>0</v>
      </c>
      <c r="R148" s="236">
        <f>Q148*H148</f>
        <v>0</v>
      </c>
      <c r="S148" s="236">
        <v>0.38</v>
      </c>
      <c r="T148" s="237">
        <f>S148*H148</f>
        <v>1451.98</v>
      </c>
      <c r="U148" s="39"/>
      <c r="V148" s="39"/>
      <c r="W148" s="39"/>
      <c r="X148" s="39"/>
      <c r="Y148" s="39"/>
      <c r="Z148" s="39"/>
      <c r="AA148" s="39"/>
      <c r="AB148" s="39"/>
      <c r="AC148" s="39"/>
      <c r="AD148" s="39"/>
      <c r="AE148" s="39"/>
      <c r="AR148" s="238" t="s">
        <v>360</v>
      </c>
      <c r="AT148" s="238" t="s">
        <v>343</v>
      </c>
      <c r="AU148" s="238" t="s">
        <v>85</v>
      </c>
      <c r="AY148" s="18" t="s">
        <v>342</v>
      </c>
      <c r="BE148" s="239">
        <f>IF(N148="základní",J148,0)</f>
        <v>0</v>
      </c>
      <c r="BF148" s="239">
        <f>IF(N148="snížená",J148,0)</f>
        <v>0</v>
      </c>
      <c r="BG148" s="239">
        <f>IF(N148="zákl. přenesená",J148,0)</f>
        <v>0</v>
      </c>
      <c r="BH148" s="239">
        <f>IF(N148="sníž. přenesená",J148,0)</f>
        <v>0</v>
      </c>
      <c r="BI148" s="239">
        <f>IF(N148="nulová",J148,0)</f>
        <v>0</v>
      </c>
      <c r="BJ148" s="18" t="s">
        <v>83</v>
      </c>
      <c r="BK148" s="239">
        <f>ROUND(I148*H148,2)</f>
        <v>0</v>
      </c>
      <c r="BL148" s="18" t="s">
        <v>360</v>
      </c>
      <c r="BM148" s="238" t="s">
        <v>1316</v>
      </c>
    </row>
    <row r="149" s="2" customFormat="1">
      <c r="A149" s="39"/>
      <c r="B149" s="40"/>
      <c r="C149" s="41"/>
      <c r="D149" s="240" t="s">
        <v>349</v>
      </c>
      <c r="E149" s="41"/>
      <c r="F149" s="241" t="s">
        <v>487</v>
      </c>
      <c r="G149" s="41"/>
      <c r="H149" s="41"/>
      <c r="I149" s="242"/>
      <c r="J149" s="41"/>
      <c r="K149" s="41"/>
      <c r="L149" s="45"/>
      <c r="M149" s="243"/>
      <c r="N149" s="244"/>
      <c r="O149" s="92"/>
      <c r="P149" s="92"/>
      <c r="Q149" s="92"/>
      <c r="R149" s="92"/>
      <c r="S149" s="92"/>
      <c r="T149" s="93"/>
      <c r="U149" s="39"/>
      <c r="V149" s="39"/>
      <c r="W149" s="39"/>
      <c r="X149" s="39"/>
      <c r="Y149" s="39"/>
      <c r="Z149" s="39"/>
      <c r="AA149" s="39"/>
      <c r="AB149" s="39"/>
      <c r="AC149" s="39"/>
      <c r="AD149" s="39"/>
      <c r="AE149" s="39"/>
      <c r="AT149" s="18" t="s">
        <v>349</v>
      </c>
      <c r="AU149" s="18" t="s">
        <v>85</v>
      </c>
    </row>
    <row r="150" s="13" customFormat="1">
      <c r="A150" s="13"/>
      <c r="B150" s="252"/>
      <c r="C150" s="253"/>
      <c r="D150" s="240" t="s">
        <v>446</v>
      </c>
      <c r="E150" s="254" t="s">
        <v>1</v>
      </c>
      <c r="F150" s="255" t="s">
        <v>1317</v>
      </c>
      <c r="G150" s="253"/>
      <c r="H150" s="256">
        <v>3526</v>
      </c>
      <c r="I150" s="257"/>
      <c r="J150" s="253"/>
      <c r="K150" s="253"/>
      <c r="L150" s="258"/>
      <c r="M150" s="259"/>
      <c r="N150" s="260"/>
      <c r="O150" s="260"/>
      <c r="P150" s="260"/>
      <c r="Q150" s="260"/>
      <c r="R150" s="260"/>
      <c r="S150" s="260"/>
      <c r="T150" s="261"/>
      <c r="U150" s="13"/>
      <c r="V150" s="13"/>
      <c r="W150" s="13"/>
      <c r="X150" s="13"/>
      <c r="Y150" s="13"/>
      <c r="Z150" s="13"/>
      <c r="AA150" s="13"/>
      <c r="AB150" s="13"/>
      <c r="AC150" s="13"/>
      <c r="AD150" s="13"/>
      <c r="AE150" s="13"/>
      <c r="AT150" s="262" t="s">
        <v>446</v>
      </c>
      <c r="AU150" s="262" t="s">
        <v>85</v>
      </c>
      <c r="AV150" s="13" t="s">
        <v>85</v>
      </c>
      <c r="AW150" s="13" t="s">
        <v>32</v>
      </c>
      <c r="AX150" s="13" t="s">
        <v>76</v>
      </c>
      <c r="AY150" s="262" t="s">
        <v>342</v>
      </c>
    </row>
    <row r="151" s="13" customFormat="1">
      <c r="A151" s="13"/>
      <c r="B151" s="252"/>
      <c r="C151" s="253"/>
      <c r="D151" s="240" t="s">
        <v>446</v>
      </c>
      <c r="E151" s="254" t="s">
        <v>1</v>
      </c>
      <c r="F151" s="255" t="s">
        <v>1318</v>
      </c>
      <c r="G151" s="253"/>
      <c r="H151" s="256">
        <v>295</v>
      </c>
      <c r="I151" s="257"/>
      <c r="J151" s="253"/>
      <c r="K151" s="253"/>
      <c r="L151" s="258"/>
      <c r="M151" s="259"/>
      <c r="N151" s="260"/>
      <c r="O151" s="260"/>
      <c r="P151" s="260"/>
      <c r="Q151" s="260"/>
      <c r="R151" s="260"/>
      <c r="S151" s="260"/>
      <c r="T151" s="261"/>
      <c r="U151" s="13"/>
      <c r="V151" s="13"/>
      <c r="W151" s="13"/>
      <c r="X151" s="13"/>
      <c r="Y151" s="13"/>
      <c r="Z151" s="13"/>
      <c r="AA151" s="13"/>
      <c r="AB151" s="13"/>
      <c r="AC151" s="13"/>
      <c r="AD151" s="13"/>
      <c r="AE151" s="13"/>
      <c r="AT151" s="262" t="s">
        <v>446</v>
      </c>
      <c r="AU151" s="262" t="s">
        <v>85</v>
      </c>
      <c r="AV151" s="13" t="s">
        <v>85</v>
      </c>
      <c r="AW151" s="13" t="s">
        <v>32</v>
      </c>
      <c r="AX151" s="13" t="s">
        <v>76</v>
      </c>
      <c r="AY151" s="262" t="s">
        <v>342</v>
      </c>
    </row>
    <row r="152" s="16" customFormat="1">
      <c r="A152" s="16"/>
      <c r="B152" s="284"/>
      <c r="C152" s="285"/>
      <c r="D152" s="240" t="s">
        <v>446</v>
      </c>
      <c r="E152" s="286" t="s">
        <v>1</v>
      </c>
      <c r="F152" s="287" t="s">
        <v>500</v>
      </c>
      <c r="G152" s="285"/>
      <c r="H152" s="288">
        <v>3821</v>
      </c>
      <c r="I152" s="289"/>
      <c r="J152" s="285"/>
      <c r="K152" s="285"/>
      <c r="L152" s="290"/>
      <c r="M152" s="291"/>
      <c r="N152" s="292"/>
      <c r="O152" s="292"/>
      <c r="P152" s="292"/>
      <c r="Q152" s="292"/>
      <c r="R152" s="292"/>
      <c r="S152" s="292"/>
      <c r="T152" s="293"/>
      <c r="U152" s="16"/>
      <c r="V152" s="16"/>
      <c r="W152" s="16"/>
      <c r="X152" s="16"/>
      <c r="Y152" s="16"/>
      <c r="Z152" s="16"/>
      <c r="AA152" s="16"/>
      <c r="AB152" s="16"/>
      <c r="AC152" s="16"/>
      <c r="AD152" s="16"/>
      <c r="AE152" s="16"/>
      <c r="AT152" s="294" t="s">
        <v>446</v>
      </c>
      <c r="AU152" s="294" t="s">
        <v>85</v>
      </c>
      <c r="AV152" s="16" t="s">
        <v>360</v>
      </c>
      <c r="AW152" s="16" t="s">
        <v>32</v>
      </c>
      <c r="AX152" s="16" t="s">
        <v>83</v>
      </c>
      <c r="AY152" s="294" t="s">
        <v>342</v>
      </c>
    </row>
    <row r="153" s="2" customFormat="1" ht="16.5" customHeight="1">
      <c r="A153" s="39"/>
      <c r="B153" s="40"/>
      <c r="C153" s="227" t="s">
        <v>341</v>
      </c>
      <c r="D153" s="227" t="s">
        <v>343</v>
      </c>
      <c r="E153" s="228" t="s">
        <v>501</v>
      </c>
      <c r="F153" s="229" t="s">
        <v>502</v>
      </c>
      <c r="G153" s="230" t="s">
        <v>473</v>
      </c>
      <c r="H153" s="231">
        <v>529</v>
      </c>
      <c r="I153" s="232"/>
      <c r="J153" s="233">
        <f>ROUND(I153*H153,2)</f>
        <v>0</v>
      </c>
      <c r="K153" s="229" t="s">
        <v>443</v>
      </c>
      <c r="L153" s="45"/>
      <c r="M153" s="234" t="s">
        <v>1</v>
      </c>
      <c r="N153" s="235" t="s">
        <v>41</v>
      </c>
      <c r="O153" s="92"/>
      <c r="P153" s="236">
        <f>O153*H153</f>
        <v>0</v>
      </c>
      <c r="Q153" s="236">
        <v>0</v>
      </c>
      <c r="R153" s="236">
        <f>Q153*H153</f>
        <v>0</v>
      </c>
      <c r="S153" s="236">
        <v>0.52249999999999996</v>
      </c>
      <c r="T153" s="237">
        <f>S153*H153</f>
        <v>276.40249999999997</v>
      </c>
      <c r="U153" s="39"/>
      <c r="V153" s="39"/>
      <c r="W153" s="39"/>
      <c r="X153" s="39"/>
      <c r="Y153" s="39"/>
      <c r="Z153" s="39"/>
      <c r="AA153" s="39"/>
      <c r="AB153" s="39"/>
      <c r="AC153" s="39"/>
      <c r="AD153" s="39"/>
      <c r="AE153" s="39"/>
      <c r="AR153" s="238" t="s">
        <v>360</v>
      </c>
      <c r="AT153" s="238" t="s">
        <v>343</v>
      </c>
      <c r="AU153" s="238" t="s">
        <v>85</v>
      </c>
      <c r="AY153" s="18" t="s">
        <v>342</v>
      </c>
      <c r="BE153" s="239">
        <f>IF(N153="základní",J153,0)</f>
        <v>0</v>
      </c>
      <c r="BF153" s="239">
        <f>IF(N153="snížená",J153,0)</f>
        <v>0</v>
      </c>
      <c r="BG153" s="239">
        <f>IF(N153="zákl. přenesená",J153,0)</f>
        <v>0</v>
      </c>
      <c r="BH153" s="239">
        <f>IF(N153="sníž. přenesená",J153,0)</f>
        <v>0</v>
      </c>
      <c r="BI153" s="239">
        <f>IF(N153="nulová",J153,0)</f>
        <v>0</v>
      </c>
      <c r="BJ153" s="18" t="s">
        <v>83</v>
      </c>
      <c r="BK153" s="239">
        <f>ROUND(I153*H153,2)</f>
        <v>0</v>
      </c>
      <c r="BL153" s="18" t="s">
        <v>360</v>
      </c>
      <c r="BM153" s="238" t="s">
        <v>1319</v>
      </c>
    </row>
    <row r="154" s="2" customFormat="1">
      <c r="A154" s="39"/>
      <c r="B154" s="40"/>
      <c r="C154" s="41"/>
      <c r="D154" s="240" t="s">
        <v>349</v>
      </c>
      <c r="E154" s="41"/>
      <c r="F154" s="241" t="s">
        <v>504</v>
      </c>
      <c r="G154" s="41"/>
      <c r="H154" s="41"/>
      <c r="I154" s="242"/>
      <c r="J154" s="41"/>
      <c r="K154" s="41"/>
      <c r="L154" s="45"/>
      <c r="M154" s="243"/>
      <c r="N154" s="244"/>
      <c r="O154" s="92"/>
      <c r="P154" s="92"/>
      <c r="Q154" s="92"/>
      <c r="R154" s="92"/>
      <c r="S154" s="92"/>
      <c r="T154" s="93"/>
      <c r="U154" s="39"/>
      <c r="V154" s="39"/>
      <c r="W154" s="39"/>
      <c r="X154" s="39"/>
      <c r="Y154" s="39"/>
      <c r="Z154" s="39"/>
      <c r="AA154" s="39"/>
      <c r="AB154" s="39"/>
      <c r="AC154" s="39"/>
      <c r="AD154" s="39"/>
      <c r="AE154" s="39"/>
      <c r="AT154" s="18" t="s">
        <v>349</v>
      </c>
      <c r="AU154" s="18" t="s">
        <v>85</v>
      </c>
    </row>
    <row r="155" s="14" customFormat="1">
      <c r="A155" s="14"/>
      <c r="B155" s="263"/>
      <c r="C155" s="264"/>
      <c r="D155" s="240" t="s">
        <v>446</v>
      </c>
      <c r="E155" s="265" t="s">
        <v>1</v>
      </c>
      <c r="F155" s="266" t="s">
        <v>493</v>
      </c>
      <c r="G155" s="264"/>
      <c r="H155" s="265" t="s">
        <v>1</v>
      </c>
      <c r="I155" s="267"/>
      <c r="J155" s="264"/>
      <c r="K155" s="264"/>
      <c r="L155" s="268"/>
      <c r="M155" s="269"/>
      <c r="N155" s="270"/>
      <c r="O155" s="270"/>
      <c r="P155" s="270"/>
      <c r="Q155" s="270"/>
      <c r="R155" s="270"/>
      <c r="S155" s="270"/>
      <c r="T155" s="271"/>
      <c r="U155" s="14"/>
      <c r="V155" s="14"/>
      <c r="W155" s="14"/>
      <c r="X155" s="14"/>
      <c r="Y155" s="14"/>
      <c r="Z155" s="14"/>
      <c r="AA155" s="14"/>
      <c r="AB155" s="14"/>
      <c r="AC155" s="14"/>
      <c r="AD155" s="14"/>
      <c r="AE155" s="14"/>
      <c r="AT155" s="272" t="s">
        <v>446</v>
      </c>
      <c r="AU155" s="272" t="s">
        <v>85</v>
      </c>
      <c r="AV155" s="14" t="s">
        <v>83</v>
      </c>
      <c r="AW155" s="14" t="s">
        <v>32</v>
      </c>
      <c r="AX155" s="14" t="s">
        <v>76</v>
      </c>
      <c r="AY155" s="272" t="s">
        <v>342</v>
      </c>
    </row>
    <row r="156" s="13" customFormat="1">
      <c r="A156" s="13"/>
      <c r="B156" s="252"/>
      <c r="C156" s="253"/>
      <c r="D156" s="240" t="s">
        <v>446</v>
      </c>
      <c r="E156" s="254" t="s">
        <v>1</v>
      </c>
      <c r="F156" s="255" t="s">
        <v>1320</v>
      </c>
      <c r="G156" s="253"/>
      <c r="H156" s="256">
        <v>529</v>
      </c>
      <c r="I156" s="257"/>
      <c r="J156" s="253"/>
      <c r="K156" s="253"/>
      <c r="L156" s="258"/>
      <c r="M156" s="259"/>
      <c r="N156" s="260"/>
      <c r="O156" s="260"/>
      <c r="P156" s="260"/>
      <c r="Q156" s="260"/>
      <c r="R156" s="260"/>
      <c r="S156" s="260"/>
      <c r="T156" s="261"/>
      <c r="U156" s="13"/>
      <c r="V156" s="13"/>
      <c r="W156" s="13"/>
      <c r="X156" s="13"/>
      <c r="Y156" s="13"/>
      <c r="Z156" s="13"/>
      <c r="AA156" s="13"/>
      <c r="AB156" s="13"/>
      <c r="AC156" s="13"/>
      <c r="AD156" s="13"/>
      <c r="AE156" s="13"/>
      <c r="AT156" s="262" t="s">
        <v>446</v>
      </c>
      <c r="AU156" s="262" t="s">
        <v>85</v>
      </c>
      <c r="AV156" s="13" t="s">
        <v>85</v>
      </c>
      <c r="AW156" s="13" t="s">
        <v>32</v>
      </c>
      <c r="AX156" s="13" t="s">
        <v>83</v>
      </c>
      <c r="AY156" s="262" t="s">
        <v>342</v>
      </c>
    </row>
    <row r="157" s="2" customFormat="1" ht="16.5" customHeight="1">
      <c r="A157" s="39"/>
      <c r="B157" s="40"/>
      <c r="C157" s="227" t="s">
        <v>368</v>
      </c>
      <c r="D157" s="227" t="s">
        <v>343</v>
      </c>
      <c r="E157" s="228" t="s">
        <v>512</v>
      </c>
      <c r="F157" s="229" t="s">
        <v>513</v>
      </c>
      <c r="G157" s="230" t="s">
        <v>473</v>
      </c>
      <c r="H157" s="231">
        <v>2997</v>
      </c>
      <c r="I157" s="232"/>
      <c r="J157" s="233">
        <f>ROUND(I157*H157,2)</f>
        <v>0</v>
      </c>
      <c r="K157" s="229" t="s">
        <v>443</v>
      </c>
      <c r="L157" s="45"/>
      <c r="M157" s="234" t="s">
        <v>1</v>
      </c>
      <c r="N157" s="235" t="s">
        <v>41</v>
      </c>
      <c r="O157" s="92"/>
      <c r="P157" s="236">
        <f>O157*H157</f>
        <v>0</v>
      </c>
      <c r="Q157" s="236">
        <v>0</v>
      </c>
      <c r="R157" s="236">
        <f>Q157*H157</f>
        <v>0</v>
      </c>
      <c r="S157" s="236">
        <v>0.35999999999999999</v>
      </c>
      <c r="T157" s="237">
        <f>S157*H157</f>
        <v>1078.9200000000001</v>
      </c>
      <c r="U157" s="39"/>
      <c r="V157" s="39"/>
      <c r="W157" s="39"/>
      <c r="X157" s="39"/>
      <c r="Y157" s="39"/>
      <c r="Z157" s="39"/>
      <c r="AA157" s="39"/>
      <c r="AB157" s="39"/>
      <c r="AC157" s="39"/>
      <c r="AD157" s="39"/>
      <c r="AE157" s="39"/>
      <c r="AR157" s="238" t="s">
        <v>360</v>
      </c>
      <c r="AT157" s="238" t="s">
        <v>343</v>
      </c>
      <c r="AU157" s="238" t="s">
        <v>85</v>
      </c>
      <c r="AY157" s="18" t="s">
        <v>342</v>
      </c>
      <c r="BE157" s="239">
        <f>IF(N157="základní",J157,0)</f>
        <v>0</v>
      </c>
      <c r="BF157" s="239">
        <f>IF(N157="snížená",J157,0)</f>
        <v>0</v>
      </c>
      <c r="BG157" s="239">
        <f>IF(N157="zákl. přenesená",J157,0)</f>
        <v>0</v>
      </c>
      <c r="BH157" s="239">
        <f>IF(N157="sníž. přenesená",J157,0)</f>
        <v>0</v>
      </c>
      <c r="BI157" s="239">
        <f>IF(N157="nulová",J157,0)</f>
        <v>0</v>
      </c>
      <c r="BJ157" s="18" t="s">
        <v>83</v>
      </c>
      <c r="BK157" s="239">
        <f>ROUND(I157*H157,2)</f>
        <v>0</v>
      </c>
      <c r="BL157" s="18" t="s">
        <v>360</v>
      </c>
      <c r="BM157" s="238" t="s">
        <v>1321</v>
      </c>
    </row>
    <row r="158" s="2" customFormat="1">
      <c r="A158" s="39"/>
      <c r="B158" s="40"/>
      <c r="C158" s="41"/>
      <c r="D158" s="240" t="s">
        <v>349</v>
      </c>
      <c r="E158" s="41"/>
      <c r="F158" s="241" t="s">
        <v>515</v>
      </c>
      <c r="G158" s="41"/>
      <c r="H158" s="41"/>
      <c r="I158" s="242"/>
      <c r="J158" s="41"/>
      <c r="K158" s="41"/>
      <c r="L158" s="45"/>
      <c r="M158" s="243"/>
      <c r="N158" s="244"/>
      <c r="O158" s="92"/>
      <c r="P158" s="92"/>
      <c r="Q158" s="92"/>
      <c r="R158" s="92"/>
      <c r="S158" s="92"/>
      <c r="T158" s="93"/>
      <c r="U158" s="39"/>
      <c r="V158" s="39"/>
      <c r="W158" s="39"/>
      <c r="X158" s="39"/>
      <c r="Y158" s="39"/>
      <c r="Z158" s="39"/>
      <c r="AA158" s="39"/>
      <c r="AB158" s="39"/>
      <c r="AC158" s="39"/>
      <c r="AD158" s="39"/>
      <c r="AE158" s="39"/>
      <c r="AT158" s="18" t="s">
        <v>349</v>
      </c>
      <c r="AU158" s="18" t="s">
        <v>85</v>
      </c>
    </row>
    <row r="159" s="13" customFormat="1">
      <c r="A159" s="13"/>
      <c r="B159" s="252"/>
      <c r="C159" s="253"/>
      <c r="D159" s="240" t="s">
        <v>446</v>
      </c>
      <c r="E159" s="254" t="s">
        <v>1</v>
      </c>
      <c r="F159" s="255" t="s">
        <v>1322</v>
      </c>
      <c r="G159" s="253"/>
      <c r="H159" s="256">
        <v>2997</v>
      </c>
      <c r="I159" s="257"/>
      <c r="J159" s="253"/>
      <c r="K159" s="253"/>
      <c r="L159" s="258"/>
      <c r="M159" s="259"/>
      <c r="N159" s="260"/>
      <c r="O159" s="260"/>
      <c r="P159" s="260"/>
      <c r="Q159" s="260"/>
      <c r="R159" s="260"/>
      <c r="S159" s="260"/>
      <c r="T159" s="261"/>
      <c r="U159" s="13"/>
      <c r="V159" s="13"/>
      <c r="W159" s="13"/>
      <c r="X159" s="13"/>
      <c r="Y159" s="13"/>
      <c r="Z159" s="13"/>
      <c r="AA159" s="13"/>
      <c r="AB159" s="13"/>
      <c r="AC159" s="13"/>
      <c r="AD159" s="13"/>
      <c r="AE159" s="13"/>
      <c r="AT159" s="262" t="s">
        <v>446</v>
      </c>
      <c r="AU159" s="262" t="s">
        <v>85</v>
      </c>
      <c r="AV159" s="13" t="s">
        <v>85</v>
      </c>
      <c r="AW159" s="13" t="s">
        <v>32</v>
      </c>
      <c r="AX159" s="13" t="s">
        <v>83</v>
      </c>
      <c r="AY159" s="262" t="s">
        <v>342</v>
      </c>
    </row>
    <row r="160" s="2" customFormat="1" ht="21.75" customHeight="1">
      <c r="A160" s="39"/>
      <c r="B160" s="40"/>
      <c r="C160" s="227" t="s">
        <v>372</v>
      </c>
      <c r="D160" s="227" t="s">
        <v>343</v>
      </c>
      <c r="E160" s="228" t="s">
        <v>531</v>
      </c>
      <c r="F160" s="229" t="s">
        <v>532</v>
      </c>
      <c r="G160" s="230" t="s">
        <v>473</v>
      </c>
      <c r="H160" s="231">
        <v>2997</v>
      </c>
      <c r="I160" s="232"/>
      <c r="J160" s="233">
        <f>ROUND(I160*H160,2)</f>
        <v>0</v>
      </c>
      <c r="K160" s="229" t="s">
        <v>443</v>
      </c>
      <c r="L160" s="45"/>
      <c r="M160" s="234" t="s">
        <v>1</v>
      </c>
      <c r="N160" s="235" t="s">
        <v>41</v>
      </c>
      <c r="O160" s="92"/>
      <c r="P160" s="236">
        <f>O160*H160</f>
        <v>0</v>
      </c>
      <c r="Q160" s="236">
        <v>0.00024000000000000001</v>
      </c>
      <c r="R160" s="236">
        <f>Q160*H160</f>
        <v>0.71928000000000003</v>
      </c>
      <c r="S160" s="236">
        <v>0.29999999999999999</v>
      </c>
      <c r="T160" s="237">
        <f>S160*H160</f>
        <v>899.10000000000002</v>
      </c>
      <c r="U160" s="39"/>
      <c r="V160" s="39"/>
      <c r="W160" s="39"/>
      <c r="X160" s="39"/>
      <c r="Y160" s="39"/>
      <c r="Z160" s="39"/>
      <c r="AA160" s="39"/>
      <c r="AB160" s="39"/>
      <c r="AC160" s="39"/>
      <c r="AD160" s="39"/>
      <c r="AE160" s="39"/>
      <c r="AR160" s="238" t="s">
        <v>360</v>
      </c>
      <c r="AT160" s="238" t="s">
        <v>343</v>
      </c>
      <c r="AU160" s="238" t="s">
        <v>85</v>
      </c>
      <c r="AY160" s="18" t="s">
        <v>342</v>
      </c>
      <c r="BE160" s="239">
        <f>IF(N160="základní",J160,0)</f>
        <v>0</v>
      </c>
      <c r="BF160" s="239">
        <f>IF(N160="snížená",J160,0)</f>
        <v>0</v>
      </c>
      <c r="BG160" s="239">
        <f>IF(N160="zákl. přenesená",J160,0)</f>
        <v>0</v>
      </c>
      <c r="BH160" s="239">
        <f>IF(N160="sníž. přenesená",J160,0)</f>
        <v>0</v>
      </c>
      <c r="BI160" s="239">
        <f>IF(N160="nulová",J160,0)</f>
        <v>0</v>
      </c>
      <c r="BJ160" s="18" t="s">
        <v>83</v>
      </c>
      <c r="BK160" s="239">
        <f>ROUND(I160*H160,2)</f>
        <v>0</v>
      </c>
      <c r="BL160" s="18" t="s">
        <v>360</v>
      </c>
      <c r="BM160" s="238" t="s">
        <v>1323</v>
      </c>
    </row>
    <row r="161" s="2" customFormat="1">
      <c r="A161" s="39"/>
      <c r="B161" s="40"/>
      <c r="C161" s="41"/>
      <c r="D161" s="240" t="s">
        <v>349</v>
      </c>
      <c r="E161" s="41"/>
      <c r="F161" s="241" t="s">
        <v>534</v>
      </c>
      <c r="G161" s="41"/>
      <c r="H161" s="41"/>
      <c r="I161" s="242"/>
      <c r="J161" s="41"/>
      <c r="K161" s="41"/>
      <c r="L161" s="45"/>
      <c r="M161" s="243"/>
      <c r="N161" s="244"/>
      <c r="O161" s="92"/>
      <c r="P161" s="92"/>
      <c r="Q161" s="92"/>
      <c r="R161" s="92"/>
      <c r="S161" s="92"/>
      <c r="T161" s="93"/>
      <c r="U161" s="39"/>
      <c r="V161" s="39"/>
      <c r="W161" s="39"/>
      <c r="X161" s="39"/>
      <c r="Y161" s="39"/>
      <c r="Z161" s="39"/>
      <c r="AA161" s="39"/>
      <c r="AB161" s="39"/>
      <c r="AC161" s="39"/>
      <c r="AD161" s="39"/>
      <c r="AE161" s="39"/>
      <c r="AT161" s="18" t="s">
        <v>349</v>
      </c>
      <c r="AU161" s="18" t="s">
        <v>85</v>
      </c>
    </row>
    <row r="162" s="14" customFormat="1">
      <c r="A162" s="14"/>
      <c r="B162" s="263"/>
      <c r="C162" s="264"/>
      <c r="D162" s="240" t="s">
        <v>446</v>
      </c>
      <c r="E162" s="265" t="s">
        <v>1</v>
      </c>
      <c r="F162" s="266" t="s">
        <v>529</v>
      </c>
      <c r="G162" s="264"/>
      <c r="H162" s="265" t="s">
        <v>1</v>
      </c>
      <c r="I162" s="267"/>
      <c r="J162" s="264"/>
      <c r="K162" s="264"/>
      <c r="L162" s="268"/>
      <c r="M162" s="269"/>
      <c r="N162" s="270"/>
      <c r="O162" s="270"/>
      <c r="P162" s="270"/>
      <c r="Q162" s="270"/>
      <c r="R162" s="270"/>
      <c r="S162" s="270"/>
      <c r="T162" s="271"/>
      <c r="U162" s="14"/>
      <c r="V162" s="14"/>
      <c r="W162" s="14"/>
      <c r="X162" s="14"/>
      <c r="Y162" s="14"/>
      <c r="Z162" s="14"/>
      <c r="AA162" s="14"/>
      <c r="AB162" s="14"/>
      <c r="AC162" s="14"/>
      <c r="AD162" s="14"/>
      <c r="AE162" s="14"/>
      <c r="AT162" s="272" t="s">
        <v>446</v>
      </c>
      <c r="AU162" s="272" t="s">
        <v>85</v>
      </c>
      <c r="AV162" s="14" t="s">
        <v>83</v>
      </c>
      <c r="AW162" s="14" t="s">
        <v>32</v>
      </c>
      <c r="AX162" s="14" t="s">
        <v>76</v>
      </c>
      <c r="AY162" s="272" t="s">
        <v>342</v>
      </c>
    </row>
    <row r="163" s="13" customFormat="1">
      <c r="A163" s="13"/>
      <c r="B163" s="252"/>
      <c r="C163" s="253"/>
      <c r="D163" s="240" t="s">
        <v>446</v>
      </c>
      <c r="E163" s="254" t="s">
        <v>1</v>
      </c>
      <c r="F163" s="255" t="s">
        <v>1324</v>
      </c>
      <c r="G163" s="253"/>
      <c r="H163" s="256">
        <v>2997</v>
      </c>
      <c r="I163" s="257"/>
      <c r="J163" s="253"/>
      <c r="K163" s="253"/>
      <c r="L163" s="258"/>
      <c r="M163" s="259"/>
      <c r="N163" s="260"/>
      <c r="O163" s="260"/>
      <c r="P163" s="260"/>
      <c r="Q163" s="260"/>
      <c r="R163" s="260"/>
      <c r="S163" s="260"/>
      <c r="T163" s="261"/>
      <c r="U163" s="13"/>
      <c r="V163" s="13"/>
      <c r="W163" s="13"/>
      <c r="X163" s="13"/>
      <c r="Y163" s="13"/>
      <c r="Z163" s="13"/>
      <c r="AA163" s="13"/>
      <c r="AB163" s="13"/>
      <c r="AC163" s="13"/>
      <c r="AD163" s="13"/>
      <c r="AE163" s="13"/>
      <c r="AT163" s="262" t="s">
        <v>446</v>
      </c>
      <c r="AU163" s="262" t="s">
        <v>85</v>
      </c>
      <c r="AV163" s="13" t="s">
        <v>85</v>
      </c>
      <c r="AW163" s="13" t="s">
        <v>32</v>
      </c>
      <c r="AX163" s="13" t="s">
        <v>83</v>
      </c>
      <c r="AY163" s="262" t="s">
        <v>342</v>
      </c>
    </row>
    <row r="164" s="2" customFormat="1" ht="16.5" customHeight="1">
      <c r="A164" s="39"/>
      <c r="B164" s="40"/>
      <c r="C164" s="227" t="s">
        <v>376</v>
      </c>
      <c r="D164" s="227" t="s">
        <v>343</v>
      </c>
      <c r="E164" s="228" t="s">
        <v>541</v>
      </c>
      <c r="F164" s="229" t="s">
        <v>542</v>
      </c>
      <c r="G164" s="230" t="s">
        <v>543</v>
      </c>
      <c r="H164" s="231">
        <v>481</v>
      </c>
      <c r="I164" s="232"/>
      <c r="J164" s="233">
        <f>ROUND(I164*H164,2)</f>
        <v>0</v>
      </c>
      <c r="K164" s="229" t="s">
        <v>443</v>
      </c>
      <c r="L164" s="45"/>
      <c r="M164" s="234" t="s">
        <v>1</v>
      </c>
      <c r="N164" s="235" t="s">
        <v>41</v>
      </c>
      <c r="O164" s="92"/>
      <c r="P164" s="236">
        <f>O164*H164</f>
        <v>0</v>
      </c>
      <c r="Q164" s="236">
        <v>0</v>
      </c>
      <c r="R164" s="236">
        <f>Q164*H164</f>
        <v>0</v>
      </c>
      <c r="S164" s="236">
        <v>0.20499999999999999</v>
      </c>
      <c r="T164" s="237">
        <f>S164*H164</f>
        <v>98.60499999999999</v>
      </c>
      <c r="U164" s="39"/>
      <c r="V164" s="39"/>
      <c r="W164" s="39"/>
      <c r="X164" s="39"/>
      <c r="Y164" s="39"/>
      <c r="Z164" s="39"/>
      <c r="AA164" s="39"/>
      <c r="AB164" s="39"/>
      <c r="AC164" s="39"/>
      <c r="AD164" s="39"/>
      <c r="AE164" s="39"/>
      <c r="AR164" s="238" t="s">
        <v>360</v>
      </c>
      <c r="AT164" s="238" t="s">
        <v>343</v>
      </c>
      <c r="AU164" s="238" t="s">
        <v>85</v>
      </c>
      <c r="AY164" s="18" t="s">
        <v>342</v>
      </c>
      <c r="BE164" s="239">
        <f>IF(N164="základní",J164,0)</f>
        <v>0</v>
      </c>
      <c r="BF164" s="239">
        <f>IF(N164="snížená",J164,0)</f>
        <v>0</v>
      </c>
      <c r="BG164" s="239">
        <f>IF(N164="zákl. přenesená",J164,0)</f>
        <v>0</v>
      </c>
      <c r="BH164" s="239">
        <f>IF(N164="sníž. přenesená",J164,0)</f>
        <v>0</v>
      </c>
      <c r="BI164" s="239">
        <f>IF(N164="nulová",J164,0)</f>
        <v>0</v>
      </c>
      <c r="BJ164" s="18" t="s">
        <v>83</v>
      </c>
      <c r="BK164" s="239">
        <f>ROUND(I164*H164,2)</f>
        <v>0</v>
      </c>
      <c r="BL164" s="18" t="s">
        <v>360</v>
      </c>
      <c r="BM164" s="238" t="s">
        <v>1325</v>
      </c>
    </row>
    <row r="165" s="2" customFormat="1">
      <c r="A165" s="39"/>
      <c r="B165" s="40"/>
      <c r="C165" s="41"/>
      <c r="D165" s="240" t="s">
        <v>349</v>
      </c>
      <c r="E165" s="41"/>
      <c r="F165" s="241" t="s">
        <v>545</v>
      </c>
      <c r="G165" s="41"/>
      <c r="H165" s="41"/>
      <c r="I165" s="242"/>
      <c r="J165" s="41"/>
      <c r="K165" s="41"/>
      <c r="L165" s="45"/>
      <c r="M165" s="243"/>
      <c r="N165" s="244"/>
      <c r="O165" s="92"/>
      <c r="P165" s="92"/>
      <c r="Q165" s="92"/>
      <c r="R165" s="92"/>
      <c r="S165" s="92"/>
      <c r="T165" s="93"/>
      <c r="U165" s="39"/>
      <c r="V165" s="39"/>
      <c r="W165" s="39"/>
      <c r="X165" s="39"/>
      <c r="Y165" s="39"/>
      <c r="Z165" s="39"/>
      <c r="AA165" s="39"/>
      <c r="AB165" s="39"/>
      <c r="AC165" s="39"/>
      <c r="AD165" s="39"/>
      <c r="AE165" s="39"/>
      <c r="AT165" s="18" t="s">
        <v>349</v>
      </c>
      <c r="AU165" s="18" t="s">
        <v>85</v>
      </c>
    </row>
    <row r="166" s="14" customFormat="1">
      <c r="A166" s="14"/>
      <c r="B166" s="263"/>
      <c r="C166" s="264"/>
      <c r="D166" s="240" t="s">
        <v>446</v>
      </c>
      <c r="E166" s="265" t="s">
        <v>1</v>
      </c>
      <c r="F166" s="266" t="s">
        <v>1081</v>
      </c>
      <c r="G166" s="264"/>
      <c r="H166" s="265" t="s">
        <v>1</v>
      </c>
      <c r="I166" s="267"/>
      <c r="J166" s="264"/>
      <c r="K166" s="264"/>
      <c r="L166" s="268"/>
      <c r="M166" s="269"/>
      <c r="N166" s="270"/>
      <c r="O166" s="270"/>
      <c r="P166" s="270"/>
      <c r="Q166" s="270"/>
      <c r="R166" s="270"/>
      <c r="S166" s="270"/>
      <c r="T166" s="271"/>
      <c r="U166" s="14"/>
      <c r="V166" s="14"/>
      <c r="W166" s="14"/>
      <c r="X166" s="14"/>
      <c r="Y166" s="14"/>
      <c r="Z166" s="14"/>
      <c r="AA166" s="14"/>
      <c r="AB166" s="14"/>
      <c r="AC166" s="14"/>
      <c r="AD166" s="14"/>
      <c r="AE166" s="14"/>
      <c r="AT166" s="272" t="s">
        <v>446</v>
      </c>
      <c r="AU166" s="272" t="s">
        <v>85</v>
      </c>
      <c r="AV166" s="14" t="s">
        <v>83</v>
      </c>
      <c r="AW166" s="14" t="s">
        <v>32</v>
      </c>
      <c r="AX166" s="14" t="s">
        <v>76</v>
      </c>
      <c r="AY166" s="272" t="s">
        <v>342</v>
      </c>
    </row>
    <row r="167" s="13" customFormat="1">
      <c r="A167" s="13"/>
      <c r="B167" s="252"/>
      <c r="C167" s="253"/>
      <c r="D167" s="240" t="s">
        <v>446</v>
      </c>
      <c r="E167" s="254" t="s">
        <v>1</v>
      </c>
      <c r="F167" s="255" t="s">
        <v>1326</v>
      </c>
      <c r="G167" s="253"/>
      <c r="H167" s="256">
        <v>193</v>
      </c>
      <c r="I167" s="257"/>
      <c r="J167" s="253"/>
      <c r="K167" s="253"/>
      <c r="L167" s="258"/>
      <c r="M167" s="259"/>
      <c r="N167" s="260"/>
      <c r="O167" s="260"/>
      <c r="P167" s="260"/>
      <c r="Q167" s="260"/>
      <c r="R167" s="260"/>
      <c r="S167" s="260"/>
      <c r="T167" s="261"/>
      <c r="U167" s="13"/>
      <c r="V167" s="13"/>
      <c r="W167" s="13"/>
      <c r="X167" s="13"/>
      <c r="Y167" s="13"/>
      <c r="Z167" s="13"/>
      <c r="AA167" s="13"/>
      <c r="AB167" s="13"/>
      <c r="AC167" s="13"/>
      <c r="AD167" s="13"/>
      <c r="AE167" s="13"/>
      <c r="AT167" s="262" t="s">
        <v>446</v>
      </c>
      <c r="AU167" s="262" t="s">
        <v>85</v>
      </c>
      <c r="AV167" s="13" t="s">
        <v>85</v>
      </c>
      <c r="AW167" s="13" t="s">
        <v>32</v>
      </c>
      <c r="AX167" s="13" t="s">
        <v>76</v>
      </c>
      <c r="AY167" s="262" t="s">
        <v>342</v>
      </c>
    </row>
    <row r="168" s="13" customFormat="1">
      <c r="A168" s="13"/>
      <c r="B168" s="252"/>
      <c r="C168" s="253"/>
      <c r="D168" s="240" t="s">
        <v>446</v>
      </c>
      <c r="E168" s="254" t="s">
        <v>1</v>
      </c>
      <c r="F168" s="255" t="s">
        <v>1327</v>
      </c>
      <c r="G168" s="253"/>
      <c r="H168" s="256">
        <v>93</v>
      </c>
      <c r="I168" s="257"/>
      <c r="J168" s="253"/>
      <c r="K168" s="253"/>
      <c r="L168" s="258"/>
      <c r="M168" s="259"/>
      <c r="N168" s="260"/>
      <c r="O168" s="260"/>
      <c r="P168" s="260"/>
      <c r="Q168" s="260"/>
      <c r="R168" s="260"/>
      <c r="S168" s="260"/>
      <c r="T168" s="261"/>
      <c r="U168" s="13"/>
      <c r="V168" s="13"/>
      <c r="W168" s="13"/>
      <c r="X168" s="13"/>
      <c r="Y168" s="13"/>
      <c r="Z168" s="13"/>
      <c r="AA168" s="13"/>
      <c r="AB168" s="13"/>
      <c r="AC168" s="13"/>
      <c r="AD168" s="13"/>
      <c r="AE168" s="13"/>
      <c r="AT168" s="262" t="s">
        <v>446</v>
      </c>
      <c r="AU168" s="262" t="s">
        <v>85</v>
      </c>
      <c r="AV168" s="13" t="s">
        <v>85</v>
      </c>
      <c r="AW168" s="13" t="s">
        <v>32</v>
      </c>
      <c r="AX168" s="13" t="s">
        <v>76</v>
      </c>
      <c r="AY168" s="262" t="s">
        <v>342</v>
      </c>
    </row>
    <row r="169" s="13" customFormat="1">
      <c r="A169" s="13"/>
      <c r="B169" s="252"/>
      <c r="C169" s="253"/>
      <c r="D169" s="240" t="s">
        <v>446</v>
      </c>
      <c r="E169" s="254" t="s">
        <v>1</v>
      </c>
      <c r="F169" s="255" t="s">
        <v>1328</v>
      </c>
      <c r="G169" s="253"/>
      <c r="H169" s="256">
        <v>195</v>
      </c>
      <c r="I169" s="257"/>
      <c r="J169" s="253"/>
      <c r="K169" s="253"/>
      <c r="L169" s="258"/>
      <c r="M169" s="259"/>
      <c r="N169" s="260"/>
      <c r="O169" s="260"/>
      <c r="P169" s="260"/>
      <c r="Q169" s="260"/>
      <c r="R169" s="260"/>
      <c r="S169" s="260"/>
      <c r="T169" s="261"/>
      <c r="U169" s="13"/>
      <c r="V169" s="13"/>
      <c r="W169" s="13"/>
      <c r="X169" s="13"/>
      <c r="Y169" s="13"/>
      <c r="Z169" s="13"/>
      <c r="AA169" s="13"/>
      <c r="AB169" s="13"/>
      <c r="AC169" s="13"/>
      <c r="AD169" s="13"/>
      <c r="AE169" s="13"/>
      <c r="AT169" s="262" t="s">
        <v>446</v>
      </c>
      <c r="AU169" s="262" t="s">
        <v>85</v>
      </c>
      <c r="AV169" s="13" t="s">
        <v>85</v>
      </c>
      <c r="AW169" s="13" t="s">
        <v>32</v>
      </c>
      <c r="AX169" s="13" t="s">
        <v>76</v>
      </c>
      <c r="AY169" s="262" t="s">
        <v>342</v>
      </c>
    </row>
    <row r="170" s="16" customFormat="1">
      <c r="A170" s="16"/>
      <c r="B170" s="284"/>
      <c r="C170" s="285"/>
      <c r="D170" s="240" t="s">
        <v>446</v>
      </c>
      <c r="E170" s="286" t="s">
        <v>1</v>
      </c>
      <c r="F170" s="287" t="s">
        <v>500</v>
      </c>
      <c r="G170" s="285"/>
      <c r="H170" s="288">
        <v>481</v>
      </c>
      <c r="I170" s="289"/>
      <c r="J170" s="285"/>
      <c r="K170" s="285"/>
      <c r="L170" s="290"/>
      <c r="M170" s="291"/>
      <c r="N170" s="292"/>
      <c r="O170" s="292"/>
      <c r="P170" s="292"/>
      <c r="Q170" s="292"/>
      <c r="R170" s="292"/>
      <c r="S170" s="292"/>
      <c r="T170" s="293"/>
      <c r="U170" s="16"/>
      <c r="V170" s="16"/>
      <c r="W170" s="16"/>
      <c r="X170" s="16"/>
      <c r="Y170" s="16"/>
      <c r="Z170" s="16"/>
      <c r="AA170" s="16"/>
      <c r="AB170" s="16"/>
      <c r="AC170" s="16"/>
      <c r="AD170" s="16"/>
      <c r="AE170" s="16"/>
      <c r="AT170" s="294" t="s">
        <v>446</v>
      </c>
      <c r="AU170" s="294" t="s">
        <v>85</v>
      </c>
      <c r="AV170" s="16" t="s">
        <v>360</v>
      </c>
      <c r="AW170" s="16" t="s">
        <v>32</v>
      </c>
      <c r="AX170" s="16" t="s">
        <v>83</v>
      </c>
      <c r="AY170" s="294" t="s">
        <v>342</v>
      </c>
    </row>
    <row r="171" s="2" customFormat="1" ht="16.5" customHeight="1">
      <c r="A171" s="39"/>
      <c r="B171" s="40"/>
      <c r="C171" s="227" t="s">
        <v>381</v>
      </c>
      <c r="D171" s="227" t="s">
        <v>343</v>
      </c>
      <c r="E171" s="228" t="s">
        <v>554</v>
      </c>
      <c r="F171" s="229" t="s">
        <v>555</v>
      </c>
      <c r="G171" s="230" t="s">
        <v>543</v>
      </c>
      <c r="H171" s="231">
        <v>123</v>
      </c>
      <c r="I171" s="232"/>
      <c r="J171" s="233">
        <f>ROUND(I171*H171,2)</f>
        <v>0</v>
      </c>
      <c r="K171" s="229" t="s">
        <v>443</v>
      </c>
      <c r="L171" s="45"/>
      <c r="M171" s="234" t="s">
        <v>1</v>
      </c>
      <c r="N171" s="235" t="s">
        <v>41</v>
      </c>
      <c r="O171" s="92"/>
      <c r="P171" s="236">
        <f>O171*H171</f>
        <v>0</v>
      </c>
      <c r="Q171" s="236">
        <v>0</v>
      </c>
      <c r="R171" s="236">
        <f>Q171*H171</f>
        <v>0</v>
      </c>
      <c r="S171" s="236">
        <v>0.040000000000000001</v>
      </c>
      <c r="T171" s="237">
        <f>S171*H171</f>
        <v>4.9199999999999999</v>
      </c>
      <c r="U171" s="39"/>
      <c r="V171" s="39"/>
      <c r="W171" s="39"/>
      <c r="X171" s="39"/>
      <c r="Y171" s="39"/>
      <c r="Z171" s="39"/>
      <c r="AA171" s="39"/>
      <c r="AB171" s="39"/>
      <c r="AC171" s="39"/>
      <c r="AD171" s="39"/>
      <c r="AE171" s="39"/>
      <c r="AR171" s="238" t="s">
        <v>360</v>
      </c>
      <c r="AT171" s="238" t="s">
        <v>343</v>
      </c>
      <c r="AU171" s="238" t="s">
        <v>85</v>
      </c>
      <c r="AY171" s="18" t="s">
        <v>342</v>
      </c>
      <c r="BE171" s="239">
        <f>IF(N171="základní",J171,0)</f>
        <v>0</v>
      </c>
      <c r="BF171" s="239">
        <f>IF(N171="snížená",J171,0)</f>
        <v>0</v>
      </c>
      <c r="BG171" s="239">
        <f>IF(N171="zákl. přenesená",J171,0)</f>
        <v>0</v>
      </c>
      <c r="BH171" s="239">
        <f>IF(N171="sníž. přenesená",J171,0)</f>
        <v>0</v>
      </c>
      <c r="BI171" s="239">
        <f>IF(N171="nulová",J171,0)</f>
        <v>0</v>
      </c>
      <c r="BJ171" s="18" t="s">
        <v>83</v>
      </c>
      <c r="BK171" s="239">
        <f>ROUND(I171*H171,2)</f>
        <v>0</v>
      </c>
      <c r="BL171" s="18" t="s">
        <v>360</v>
      </c>
      <c r="BM171" s="238" t="s">
        <v>1329</v>
      </c>
    </row>
    <row r="172" s="2" customFormat="1">
      <c r="A172" s="39"/>
      <c r="B172" s="40"/>
      <c r="C172" s="41"/>
      <c r="D172" s="240" t="s">
        <v>349</v>
      </c>
      <c r="E172" s="41"/>
      <c r="F172" s="241" t="s">
        <v>557</v>
      </c>
      <c r="G172" s="41"/>
      <c r="H172" s="41"/>
      <c r="I172" s="242"/>
      <c r="J172" s="41"/>
      <c r="K172" s="41"/>
      <c r="L172" s="45"/>
      <c r="M172" s="243"/>
      <c r="N172" s="244"/>
      <c r="O172" s="92"/>
      <c r="P172" s="92"/>
      <c r="Q172" s="92"/>
      <c r="R172" s="92"/>
      <c r="S172" s="92"/>
      <c r="T172" s="93"/>
      <c r="U172" s="39"/>
      <c r="V172" s="39"/>
      <c r="W172" s="39"/>
      <c r="X172" s="39"/>
      <c r="Y172" s="39"/>
      <c r="Z172" s="39"/>
      <c r="AA172" s="39"/>
      <c r="AB172" s="39"/>
      <c r="AC172" s="39"/>
      <c r="AD172" s="39"/>
      <c r="AE172" s="39"/>
      <c r="AT172" s="18" t="s">
        <v>349</v>
      </c>
      <c r="AU172" s="18" t="s">
        <v>85</v>
      </c>
    </row>
    <row r="173" s="13" customFormat="1">
      <c r="A173" s="13"/>
      <c r="B173" s="252"/>
      <c r="C173" s="253"/>
      <c r="D173" s="240" t="s">
        <v>446</v>
      </c>
      <c r="E173" s="254" t="s">
        <v>1</v>
      </c>
      <c r="F173" s="255" t="s">
        <v>1330</v>
      </c>
      <c r="G173" s="253"/>
      <c r="H173" s="256">
        <v>123</v>
      </c>
      <c r="I173" s="257"/>
      <c r="J173" s="253"/>
      <c r="K173" s="253"/>
      <c r="L173" s="258"/>
      <c r="M173" s="259"/>
      <c r="N173" s="260"/>
      <c r="O173" s="260"/>
      <c r="P173" s="260"/>
      <c r="Q173" s="260"/>
      <c r="R173" s="260"/>
      <c r="S173" s="260"/>
      <c r="T173" s="261"/>
      <c r="U173" s="13"/>
      <c r="V173" s="13"/>
      <c r="W173" s="13"/>
      <c r="X173" s="13"/>
      <c r="Y173" s="13"/>
      <c r="Z173" s="13"/>
      <c r="AA173" s="13"/>
      <c r="AB173" s="13"/>
      <c r="AC173" s="13"/>
      <c r="AD173" s="13"/>
      <c r="AE173" s="13"/>
      <c r="AT173" s="262" t="s">
        <v>446</v>
      </c>
      <c r="AU173" s="262" t="s">
        <v>85</v>
      </c>
      <c r="AV173" s="13" t="s">
        <v>85</v>
      </c>
      <c r="AW173" s="13" t="s">
        <v>32</v>
      </c>
      <c r="AX173" s="13" t="s">
        <v>83</v>
      </c>
      <c r="AY173" s="262" t="s">
        <v>342</v>
      </c>
    </row>
    <row r="174" s="2" customFormat="1" ht="21.75" customHeight="1">
      <c r="A174" s="39"/>
      <c r="B174" s="40"/>
      <c r="C174" s="227" t="s">
        <v>386</v>
      </c>
      <c r="D174" s="227" t="s">
        <v>343</v>
      </c>
      <c r="E174" s="228" t="s">
        <v>560</v>
      </c>
      <c r="F174" s="229" t="s">
        <v>561</v>
      </c>
      <c r="G174" s="230" t="s">
        <v>562</v>
      </c>
      <c r="H174" s="231">
        <v>283</v>
      </c>
      <c r="I174" s="232"/>
      <c r="J174" s="233">
        <f>ROUND(I174*H174,2)</f>
        <v>0</v>
      </c>
      <c r="K174" s="229" t="s">
        <v>443</v>
      </c>
      <c r="L174" s="45"/>
      <c r="M174" s="234" t="s">
        <v>1</v>
      </c>
      <c r="N174" s="235" t="s">
        <v>41</v>
      </c>
      <c r="O174" s="92"/>
      <c r="P174" s="236">
        <f>O174*H174</f>
        <v>0</v>
      </c>
      <c r="Q174" s="236">
        <v>0.035400000000000001</v>
      </c>
      <c r="R174" s="236">
        <f>Q174*H174</f>
        <v>10.0182</v>
      </c>
      <c r="S174" s="236">
        <v>0</v>
      </c>
      <c r="T174" s="237">
        <f>S174*H174</f>
        <v>0</v>
      </c>
      <c r="U174" s="39"/>
      <c r="V174" s="39"/>
      <c r="W174" s="39"/>
      <c r="X174" s="39"/>
      <c r="Y174" s="39"/>
      <c r="Z174" s="39"/>
      <c r="AA174" s="39"/>
      <c r="AB174" s="39"/>
      <c r="AC174" s="39"/>
      <c r="AD174" s="39"/>
      <c r="AE174" s="39"/>
      <c r="AR174" s="238" t="s">
        <v>360</v>
      </c>
      <c r="AT174" s="238" t="s">
        <v>343</v>
      </c>
      <c r="AU174" s="238" t="s">
        <v>85</v>
      </c>
      <c r="AY174" s="18" t="s">
        <v>342</v>
      </c>
      <c r="BE174" s="239">
        <f>IF(N174="základní",J174,0)</f>
        <v>0</v>
      </c>
      <c r="BF174" s="239">
        <f>IF(N174="snížená",J174,0)</f>
        <v>0</v>
      </c>
      <c r="BG174" s="239">
        <f>IF(N174="zákl. přenesená",J174,0)</f>
        <v>0</v>
      </c>
      <c r="BH174" s="239">
        <f>IF(N174="sníž. přenesená",J174,0)</f>
        <v>0</v>
      </c>
      <c r="BI174" s="239">
        <f>IF(N174="nulová",J174,0)</f>
        <v>0</v>
      </c>
      <c r="BJ174" s="18" t="s">
        <v>83</v>
      </c>
      <c r="BK174" s="239">
        <f>ROUND(I174*H174,2)</f>
        <v>0</v>
      </c>
      <c r="BL174" s="18" t="s">
        <v>360</v>
      </c>
      <c r="BM174" s="238" t="s">
        <v>1331</v>
      </c>
    </row>
    <row r="175" s="2" customFormat="1">
      <c r="A175" s="39"/>
      <c r="B175" s="40"/>
      <c r="C175" s="41"/>
      <c r="D175" s="240" t="s">
        <v>349</v>
      </c>
      <c r="E175" s="41"/>
      <c r="F175" s="241" t="s">
        <v>564</v>
      </c>
      <c r="G175" s="41"/>
      <c r="H175" s="41"/>
      <c r="I175" s="242"/>
      <c r="J175" s="41"/>
      <c r="K175" s="41"/>
      <c r="L175" s="45"/>
      <c r="M175" s="243"/>
      <c r="N175" s="244"/>
      <c r="O175" s="92"/>
      <c r="P175" s="92"/>
      <c r="Q175" s="92"/>
      <c r="R175" s="92"/>
      <c r="S175" s="92"/>
      <c r="T175" s="93"/>
      <c r="U175" s="39"/>
      <c r="V175" s="39"/>
      <c r="W175" s="39"/>
      <c r="X175" s="39"/>
      <c r="Y175" s="39"/>
      <c r="Z175" s="39"/>
      <c r="AA175" s="39"/>
      <c r="AB175" s="39"/>
      <c r="AC175" s="39"/>
      <c r="AD175" s="39"/>
      <c r="AE175" s="39"/>
      <c r="AT175" s="18" t="s">
        <v>349</v>
      </c>
      <c r="AU175" s="18" t="s">
        <v>85</v>
      </c>
    </row>
    <row r="176" s="13" customFormat="1">
      <c r="A176" s="13"/>
      <c r="B176" s="252"/>
      <c r="C176" s="253"/>
      <c r="D176" s="240" t="s">
        <v>446</v>
      </c>
      <c r="E176" s="254" t="s">
        <v>1</v>
      </c>
      <c r="F176" s="255" t="s">
        <v>1332</v>
      </c>
      <c r="G176" s="253"/>
      <c r="H176" s="256">
        <v>283</v>
      </c>
      <c r="I176" s="257"/>
      <c r="J176" s="253"/>
      <c r="K176" s="253"/>
      <c r="L176" s="258"/>
      <c r="M176" s="259"/>
      <c r="N176" s="260"/>
      <c r="O176" s="260"/>
      <c r="P176" s="260"/>
      <c r="Q176" s="260"/>
      <c r="R176" s="260"/>
      <c r="S176" s="260"/>
      <c r="T176" s="261"/>
      <c r="U176" s="13"/>
      <c r="V176" s="13"/>
      <c r="W176" s="13"/>
      <c r="X176" s="13"/>
      <c r="Y176" s="13"/>
      <c r="Z176" s="13"/>
      <c r="AA176" s="13"/>
      <c r="AB176" s="13"/>
      <c r="AC176" s="13"/>
      <c r="AD176" s="13"/>
      <c r="AE176" s="13"/>
      <c r="AT176" s="262" t="s">
        <v>446</v>
      </c>
      <c r="AU176" s="262" t="s">
        <v>85</v>
      </c>
      <c r="AV176" s="13" t="s">
        <v>85</v>
      </c>
      <c r="AW176" s="13" t="s">
        <v>32</v>
      </c>
      <c r="AX176" s="13" t="s">
        <v>83</v>
      </c>
      <c r="AY176" s="262" t="s">
        <v>342</v>
      </c>
    </row>
    <row r="177" s="2" customFormat="1" ht="16.5" customHeight="1">
      <c r="A177" s="39"/>
      <c r="B177" s="40"/>
      <c r="C177" s="227" t="s">
        <v>392</v>
      </c>
      <c r="D177" s="227" t="s">
        <v>343</v>
      </c>
      <c r="E177" s="228" t="s">
        <v>566</v>
      </c>
      <c r="F177" s="229" t="s">
        <v>567</v>
      </c>
      <c r="G177" s="230" t="s">
        <v>562</v>
      </c>
      <c r="H177" s="231">
        <v>223.99000000000001</v>
      </c>
      <c r="I177" s="232"/>
      <c r="J177" s="233">
        <f>ROUND(I177*H177,2)</f>
        <v>0</v>
      </c>
      <c r="K177" s="229" t="s">
        <v>443</v>
      </c>
      <c r="L177" s="45"/>
      <c r="M177" s="234" t="s">
        <v>1</v>
      </c>
      <c r="N177" s="235" t="s">
        <v>41</v>
      </c>
      <c r="O177" s="92"/>
      <c r="P177" s="236">
        <f>O177*H177</f>
        <v>0</v>
      </c>
      <c r="Q177" s="236">
        <v>0</v>
      </c>
      <c r="R177" s="236">
        <f>Q177*H177</f>
        <v>0</v>
      </c>
      <c r="S177" s="236">
        <v>0</v>
      </c>
      <c r="T177" s="237">
        <f>S177*H177</f>
        <v>0</v>
      </c>
      <c r="U177" s="39"/>
      <c r="V177" s="39"/>
      <c r="W177" s="39"/>
      <c r="X177" s="39"/>
      <c r="Y177" s="39"/>
      <c r="Z177" s="39"/>
      <c r="AA177" s="39"/>
      <c r="AB177" s="39"/>
      <c r="AC177" s="39"/>
      <c r="AD177" s="39"/>
      <c r="AE177" s="39"/>
      <c r="AR177" s="238" t="s">
        <v>360</v>
      </c>
      <c r="AT177" s="238" t="s">
        <v>343</v>
      </c>
      <c r="AU177" s="238" t="s">
        <v>85</v>
      </c>
      <c r="AY177" s="18" t="s">
        <v>342</v>
      </c>
      <c r="BE177" s="239">
        <f>IF(N177="základní",J177,0)</f>
        <v>0</v>
      </c>
      <c r="BF177" s="239">
        <f>IF(N177="snížená",J177,0)</f>
        <v>0</v>
      </c>
      <c r="BG177" s="239">
        <f>IF(N177="zákl. přenesená",J177,0)</f>
        <v>0</v>
      </c>
      <c r="BH177" s="239">
        <f>IF(N177="sníž. přenesená",J177,0)</f>
        <v>0</v>
      </c>
      <c r="BI177" s="239">
        <f>IF(N177="nulová",J177,0)</f>
        <v>0</v>
      </c>
      <c r="BJ177" s="18" t="s">
        <v>83</v>
      </c>
      <c r="BK177" s="239">
        <f>ROUND(I177*H177,2)</f>
        <v>0</v>
      </c>
      <c r="BL177" s="18" t="s">
        <v>360</v>
      </c>
      <c r="BM177" s="238" t="s">
        <v>1333</v>
      </c>
    </row>
    <row r="178" s="2" customFormat="1">
      <c r="A178" s="39"/>
      <c r="B178" s="40"/>
      <c r="C178" s="41"/>
      <c r="D178" s="240" t="s">
        <v>349</v>
      </c>
      <c r="E178" s="41"/>
      <c r="F178" s="241" t="s">
        <v>569</v>
      </c>
      <c r="G178" s="41"/>
      <c r="H178" s="41"/>
      <c r="I178" s="242"/>
      <c r="J178" s="41"/>
      <c r="K178" s="41"/>
      <c r="L178" s="45"/>
      <c r="M178" s="243"/>
      <c r="N178" s="244"/>
      <c r="O178" s="92"/>
      <c r="P178" s="92"/>
      <c r="Q178" s="92"/>
      <c r="R178" s="92"/>
      <c r="S178" s="92"/>
      <c r="T178" s="93"/>
      <c r="U178" s="39"/>
      <c r="V178" s="39"/>
      <c r="W178" s="39"/>
      <c r="X178" s="39"/>
      <c r="Y178" s="39"/>
      <c r="Z178" s="39"/>
      <c r="AA178" s="39"/>
      <c r="AB178" s="39"/>
      <c r="AC178" s="39"/>
      <c r="AD178" s="39"/>
      <c r="AE178" s="39"/>
      <c r="AT178" s="18" t="s">
        <v>349</v>
      </c>
      <c r="AU178" s="18" t="s">
        <v>85</v>
      </c>
    </row>
    <row r="179" s="13" customFormat="1">
      <c r="A179" s="13"/>
      <c r="B179" s="252"/>
      <c r="C179" s="253"/>
      <c r="D179" s="240" t="s">
        <v>446</v>
      </c>
      <c r="E179" s="254" t="s">
        <v>1</v>
      </c>
      <c r="F179" s="255" t="s">
        <v>1334</v>
      </c>
      <c r="G179" s="253"/>
      <c r="H179" s="256">
        <v>223.99000000000001</v>
      </c>
      <c r="I179" s="257"/>
      <c r="J179" s="253"/>
      <c r="K179" s="253"/>
      <c r="L179" s="258"/>
      <c r="M179" s="259"/>
      <c r="N179" s="260"/>
      <c r="O179" s="260"/>
      <c r="P179" s="260"/>
      <c r="Q179" s="260"/>
      <c r="R179" s="260"/>
      <c r="S179" s="260"/>
      <c r="T179" s="261"/>
      <c r="U179" s="13"/>
      <c r="V179" s="13"/>
      <c r="W179" s="13"/>
      <c r="X179" s="13"/>
      <c r="Y179" s="13"/>
      <c r="Z179" s="13"/>
      <c r="AA179" s="13"/>
      <c r="AB179" s="13"/>
      <c r="AC179" s="13"/>
      <c r="AD179" s="13"/>
      <c r="AE179" s="13"/>
      <c r="AT179" s="262" t="s">
        <v>446</v>
      </c>
      <c r="AU179" s="262" t="s">
        <v>85</v>
      </c>
      <c r="AV179" s="13" t="s">
        <v>85</v>
      </c>
      <c r="AW179" s="13" t="s">
        <v>32</v>
      </c>
      <c r="AX179" s="13" t="s">
        <v>83</v>
      </c>
      <c r="AY179" s="262" t="s">
        <v>342</v>
      </c>
    </row>
    <row r="180" s="2" customFormat="1" ht="16.5" customHeight="1">
      <c r="A180" s="39"/>
      <c r="B180" s="40"/>
      <c r="C180" s="227" t="s">
        <v>397</v>
      </c>
      <c r="D180" s="227" t="s">
        <v>343</v>
      </c>
      <c r="E180" s="228" t="s">
        <v>1092</v>
      </c>
      <c r="F180" s="229" t="s">
        <v>1093</v>
      </c>
      <c r="G180" s="230" t="s">
        <v>473</v>
      </c>
      <c r="H180" s="231">
        <v>301</v>
      </c>
      <c r="I180" s="232"/>
      <c r="J180" s="233">
        <f>ROUND(I180*H180,2)</f>
        <v>0</v>
      </c>
      <c r="K180" s="229" t="s">
        <v>443</v>
      </c>
      <c r="L180" s="45"/>
      <c r="M180" s="234" t="s">
        <v>1</v>
      </c>
      <c r="N180" s="235" t="s">
        <v>41</v>
      </c>
      <c r="O180" s="92"/>
      <c r="P180" s="236">
        <f>O180*H180</f>
        <v>0</v>
      </c>
      <c r="Q180" s="236">
        <v>0</v>
      </c>
      <c r="R180" s="236">
        <f>Q180*H180</f>
        <v>0</v>
      </c>
      <c r="S180" s="236">
        <v>0</v>
      </c>
      <c r="T180" s="237">
        <f>S180*H180</f>
        <v>0</v>
      </c>
      <c r="U180" s="39"/>
      <c r="V180" s="39"/>
      <c r="W180" s="39"/>
      <c r="X180" s="39"/>
      <c r="Y180" s="39"/>
      <c r="Z180" s="39"/>
      <c r="AA180" s="39"/>
      <c r="AB180" s="39"/>
      <c r="AC180" s="39"/>
      <c r="AD180" s="39"/>
      <c r="AE180" s="39"/>
      <c r="AR180" s="238" t="s">
        <v>360</v>
      </c>
      <c r="AT180" s="238" t="s">
        <v>343</v>
      </c>
      <c r="AU180" s="238" t="s">
        <v>85</v>
      </c>
      <c r="AY180" s="18" t="s">
        <v>342</v>
      </c>
      <c r="BE180" s="239">
        <f>IF(N180="základní",J180,0)</f>
        <v>0</v>
      </c>
      <c r="BF180" s="239">
        <f>IF(N180="snížená",J180,0)</f>
        <v>0</v>
      </c>
      <c r="BG180" s="239">
        <f>IF(N180="zákl. přenesená",J180,0)</f>
        <v>0</v>
      </c>
      <c r="BH180" s="239">
        <f>IF(N180="sníž. přenesená",J180,0)</f>
        <v>0</v>
      </c>
      <c r="BI180" s="239">
        <f>IF(N180="nulová",J180,0)</f>
        <v>0</v>
      </c>
      <c r="BJ180" s="18" t="s">
        <v>83</v>
      </c>
      <c r="BK180" s="239">
        <f>ROUND(I180*H180,2)</f>
        <v>0</v>
      </c>
      <c r="BL180" s="18" t="s">
        <v>360</v>
      </c>
      <c r="BM180" s="238" t="s">
        <v>1335</v>
      </c>
    </row>
    <row r="181" s="2" customFormat="1">
      <c r="A181" s="39"/>
      <c r="B181" s="40"/>
      <c r="C181" s="41"/>
      <c r="D181" s="240" t="s">
        <v>349</v>
      </c>
      <c r="E181" s="41"/>
      <c r="F181" s="241" t="s">
        <v>1095</v>
      </c>
      <c r="G181" s="41"/>
      <c r="H181" s="41"/>
      <c r="I181" s="242"/>
      <c r="J181" s="41"/>
      <c r="K181" s="41"/>
      <c r="L181" s="45"/>
      <c r="M181" s="243"/>
      <c r="N181" s="244"/>
      <c r="O181" s="92"/>
      <c r="P181" s="92"/>
      <c r="Q181" s="92"/>
      <c r="R181" s="92"/>
      <c r="S181" s="92"/>
      <c r="T181" s="93"/>
      <c r="U181" s="39"/>
      <c r="V181" s="39"/>
      <c r="W181" s="39"/>
      <c r="X181" s="39"/>
      <c r="Y181" s="39"/>
      <c r="Z181" s="39"/>
      <c r="AA181" s="39"/>
      <c r="AB181" s="39"/>
      <c r="AC181" s="39"/>
      <c r="AD181" s="39"/>
      <c r="AE181" s="39"/>
      <c r="AT181" s="18" t="s">
        <v>349</v>
      </c>
      <c r="AU181" s="18" t="s">
        <v>85</v>
      </c>
    </row>
    <row r="182" s="13" customFormat="1">
      <c r="A182" s="13"/>
      <c r="B182" s="252"/>
      <c r="C182" s="253"/>
      <c r="D182" s="240" t="s">
        <v>446</v>
      </c>
      <c r="E182" s="254" t="s">
        <v>1</v>
      </c>
      <c r="F182" s="255" t="s">
        <v>1336</v>
      </c>
      <c r="G182" s="253"/>
      <c r="H182" s="256">
        <v>273</v>
      </c>
      <c r="I182" s="257"/>
      <c r="J182" s="253"/>
      <c r="K182" s="253"/>
      <c r="L182" s="258"/>
      <c r="M182" s="259"/>
      <c r="N182" s="260"/>
      <c r="O182" s="260"/>
      <c r="P182" s="260"/>
      <c r="Q182" s="260"/>
      <c r="R182" s="260"/>
      <c r="S182" s="260"/>
      <c r="T182" s="261"/>
      <c r="U182" s="13"/>
      <c r="V182" s="13"/>
      <c r="W182" s="13"/>
      <c r="X182" s="13"/>
      <c r="Y182" s="13"/>
      <c r="Z182" s="13"/>
      <c r="AA182" s="13"/>
      <c r="AB182" s="13"/>
      <c r="AC182" s="13"/>
      <c r="AD182" s="13"/>
      <c r="AE182" s="13"/>
      <c r="AT182" s="262" t="s">
        <v>446</v>
      </c>
      <c r="AU182" s="262" t="s">
        <v>85</v>
      </c>
      <c r="AV182" s="13" t="s">
        <v>85</v>
      </c>
      <c r="AW182" s="13" t="s">
        <v>32</v>
      </c>
      <c r="AX182" s="13" t="s">
        <v>76</v>
      </c>
      <c r="AY182" s="262" t="s">
        <v>342</v>
      </c>
    </row>
    <row r="183" s="13" customFormat="1">
      <c r="A183" s="13"/>
      <c r="B183" s="252"/>
      <c r="C183" s="253"/>
      <c r="D183" s="240" t="s">
        <v>446</v>
      </c>
      <c r="E183" s="254" t="s">
        <v>1</v>
      </c>
      <c r="F183" s="255" t="s">
        <v>1337</v>
      </c>
      <c r="G183" s="253"/>
      <c r="H183" s="256">
        <v>28</v>
      </c>
      <c r="I183" s="257"/>
      <c r="J183" s="253"/>
      <c r="K183" s="253"/>
      <c r="L183" s="258"/>
      <c r="M183" s="259"/>
      <c r="N183" s="260"/>
      <c r="O183" s="260"/>
      <c r="P183" s="260"/>
      <c r="Q183" s="260"/>
      <c r="R183" s="260"/>
      <c r="S183" s="260"/>
      <c r="T183" s="261"/>
      <c r="U183" s="13"/>
      <c r="V183" s="13"/>
      <c r="W183" s="13"/>
      <c r="X183" s="13"/>
      <c r="Y183" s="13"/>
      <c r="Z183" s="13"/>
      <c r="AA183" s="13"/>
      <c r="AB183" s="13"/>
      <c r="AC183" s="13"/>
      <c r="AD183" s="13"/>
      <c r="AE183" s="13"/>
      <c r="AT183" s="262" t="s">
        <v>446</v>
      </c>
      <c r="AU183" s="262" t="s">
        <v>85</v>
      </c>
      <c r="AV183" s="13" t="s">
        <v>85</v>
      </c>
      <c r="AW183" s="13" t="s">
        <v>32</v>
      </c>
      <c r="AX183" s="13" t="s">
        <v>76</v>
      </c>
      <c r="AY183" s="262" t="s">
        <v>342</v>
      </c>
    </row>
    <row r="184" s="16" customFormat="1">
      <c r="A184" s="16"/>
      <c r="B184" s="284"/>
      <c r="C184" s="285"/>
      <c r="D184" s="240" t="s">
        <v>446</v>
      </c>
      <c r="E184" s="286" t="s">
        <v>1</v>
      </c>
      <c r="F184" s="287" t="s">
        <v>500</v>
      </c>
      <c r="G184" s="285"/>
      <c r="H184" s="288">
        <v>301</v>
      </c>
      <c r="I184" s="289"/>
      <c r="J184" s="285"/>
      <c r="K184" s="285"/>
      <c r="L184" s="290"/>
      <c r="M184" s="291"/>
      <c r="N184" s="292"/>
      <c r="O184" s="292"/>
      <c r="P184" s="292"/>
      <c r="Q184" s="292"/>
      <c r="R184" s="292"/>
      <c r="S184" s="292"/>
      <c r="T184" s="293"/>
      <c r="U184" s="16"/>
      <c r="V184" s="16"/>
      <c r="W184" s="16"/>
      <c r="X184" s="16"/>
      <c r="Y184" s="16"/>
      <c r="Z184" s="16"/>
      <c r="AA184" s="16"/>
      <c r="AB184" s="16"/>
      <c r="AC184" s="16"/>
      <c r="AD184" s="16"/>
      <c r="AE184" s="16"/>
      <c r="AT184" s="294" t="s">
        <v>446</v>
      </c>
      <c r="AU184" s="294" t="s">
        <v>85</v>
      </c>
      <c r="AV184" s="16" t="s">
        <v>360</v>
      </c>
      <c r="AW184" s="16" t="s">
        <v>32</v>
      </c>
      <c r="AX184" s="16" t="s">
        <v>83</v>
      </c>
      <c r="AY184" s="294" t="s">
        <v>342</v>
      </c>
    </row>
    <row r="185" s="2" customFormat="1" ht="24.15" customHeight="1">
      <c r="A185" s="39"/>
      <c r="B185" s="40"/>
      <c r="C185" s="227" t="s">
        <v>401</v>
      </c>
      <c r="D185" s="227" t="s">
        <v>343</v>
      </c>
      <c r="E185" s="228" t="s">
        <v>1097</v>
      </c>
      <c r="F185" s="229" t="s">
        <v>1098</v>
      </c>
      <c r="G185" s="230" t="s">
        <v>562</v>
      </c>
      <c r="H185" s="231">
        <v>2239.9000000000001</v>
      </c>
      <c r="I185" s="232"/>
      <c r="J185" s="233">
        <f>ROUND(I185*H185,2)</f>
        <v>0</v>
      </c>
      <c r="K185" s="229" t="s">
        <v>443</v>
      </c>
      <c r="L185" s="45"/>
      <c r="M185" s="234" t="s">
        <v>1</v>
      </c>
      <c r="N185" s="235" t="s">
        <v>41</v>
      </c>
      <c r="O185" s="92"/>
      <c r="P185" s="236">
        <f>O185*H185</f>
        <v>0</v>
      </c>
      <c r="Q185" s="236">
        <v>0</v>
      </c>
      <c r="R185" s="236">
        <f>Q185*H185</f>
        <v>0</v>
      </c>
      <c r="S185" s="236">
        <v>0</v>
      </c>
      <c r="T185" s="237">
        <f>S185*H185</f>
        <v>0</v>
      </c>
      <c r="U185" s="39"/>
      <c r="V185" s="39"/>
      <c r="W185" s="39"/>
      <c r="X185" s="39"/>
      <c r="Y185" s="39"/>
      <c r="Z185" s="39"/>
      <c r="AA185" s="39"/>
      <c r="AB185" s="39"/>
      <c r="AC185" s="39"/>
      <c r="AD185" s="39"/>
      <c r="AE185" s="39"/>
      <c r="AR185" s="238" t="s">
        <v>360</v>
      </c>
      <c r="AT185" s="238" t="s">
        <v>343</v>
      </c>
      <c r="AU185" s="238" t="s">
        <v>85</v>
      </c>
      <c r="AY185" s="18" t="s">
        <v>342</v>
      </c>
      <c r="BE185" s="239">
        <f>IF(N185="základní",J185,0)</f>
        <v>0</v>
      </c>
      <c r="BF185" s="239">
        <f>IF(N185="snížená",J185,0)</f>
        <v>0</v>
      </c>
      <c r="BG185" s="239">
        <f>IF(N185="zákl. přenesená",J185,0)</f>
        <v>0</v>
      </c>
      <c r="BH185" s="239">
        <f>IF(N185="sníž. přenesená",J185,0)</f>
        <v>0</v>
      </c>
      <c r="BI185" s="239">
        <f>IF(N185="nulová",J185,0)</f>
        <v>0</v>
      </c>
      <c r="BJ185" s="18" t="s">
        <v>83</v>
      </c>
      <c r="BK185" s="239">
        <f>ROUND(I185*H185,2)</f>
        <v>0</v>
      </c>
      <c r="BL185" s="18" t="s">
        <v>360</v>
      </c>
      <c r="BM185" s="238" t="s">
        <v>1338</v>
      </c>
    </row>
    <row r="186" s="2" customFormat="1">
      <c r="A186" s="39"/>
      <c r="B186" s="40"/>
      <c r="C186" s="41"/>
      <c r="D186" s="240" t="s">
        <v>349</v>
      </c>
      <c r="E186" s="41"/>
      <c r="F186" s="241" t="s">
        <v>1100</v>
      </c>
      <c r="G186" s="41"/>
      <c r="H186" s="41"/>
      <c r="I186" s="242"/>
      <c r="J186" s="41"/>
      <c r="K186" s="41"/>
      <c r="L186" s="45"/>
      <c r="M186" s="243"/>
      <c r="N186" s="244"/>
      <c r="O186" s="92"/>
      <c r="P186" s="92"/>
      <c r="Q186" s="92"/>
      <c r="R186" s="92"/>
      <c r="S186" s="92"/>
      <c r="T186" s="93"/>
      <c r="U186" s="39"/>
      <c r="V186" s="39"/>
      <c r="W186" s="39"/>
      <c r="X186" s="39"/>
      <c r="Y186" s="39"/>
      <c r="Z186" s="39"/>
      <c r="AA186" s="39"/>
      <c r="AB186" s="39"/>
      <c r="AC186" s="39"/>
      <c r="AD186" s="39"/>
      <c r="AE186" s="39"/>
      <c r="AT186" s="18" t="s">
        <v>349</v>
      </c>
      <c r="AU186" s="18" t="s">
        <v>85</v>
      </c>
    </row>
    <row r="187" s="13" customFormat="1">
      <c r="A187" s="13"/>
      <c r="B187" s="252"/>
      <c r="C187" s="253"/>
      <c r="D187" s="240" t="s">
        <v>446</v>
      </c>
      <c r="E187" s="254" t="s">
        <v>1</v>
      </c>
      <c r="F187" s="255" t="s">
        <v>1339</v>
      </c>
      <c r="G187" s="253"/>
      <c r="H187" s="256">
        <v>528.89999999999998</v>
      </c>
      <c r="I187" s="257"/>
      <c r="J187" s="253"/>
      <c r="K187" s="253"/>
      <c r="L187" s="258"/>
      <c r="M187" s="259"/>
      <c r="N187" s="260"/>
      <c r="O187" s="260"/>
      <c r="P187" s="260"/>
      <c r="Q187" s="260"/>
      <c r="R187" s="260"/>
      <c r="S187" s="260"/>
      <c r="T187" s="261"/>
      <c r="U187" s="13"/>
      <c r="V187" s="13"/>
      <c r="W187" s="13"/>
      <c r="X187" s="13"/>
      <c r="Y187" s="13"/>
      <c r="Z187" s="13"/>
      <c r="AA187" s="13"/>
      <c r="AB187" s="13"/>
      <c r="AC187" s="13"/>
      <c r="AD187" s="13"/>
      <c r="AE187" s="13"/>
      <c r="AT187" s="262" t="s">
        <v>446</v>
      </c>
      <c r="AU187" s="262" t="s">
        <v>85</v>
      </c>
      <c r="AV187" s="13" t="s">
        <v>85</v>
      </c>
      <c r="AW187" s="13" t="s">
        <v>32</v>
      </c>
      <c r="AX187" s="13" t="s">
        <v>76</v>
      </c>
      <c r="AY187" s="262" t="s">
        <v>342</v>
      </c>
    </row>
    <row r="188" s="13" customFormat="1">
      <c r="A188" s="13"/>
      <c r="B188" s="252"/>
      <c r="C188" s="253"/>
      <c r="D188" s="240" t="s">
        <v>446</v>
      </c>
      <c r="E188" s="254" t="s">
        <v>1</v>
      </c>
      <c r="F188" s="255" t="s">
        <v>1340</v>
      </c>
      <c r="G188" s="253"/>
      <c r="H188" s="256">
        <v>1711</v>
      </c>
      <c r="I188" s="257"/>
      <c r="J188" s="253"/>
      <c r="K188" s="253"/>
      <c r="L188" s="258"/>
      <c r="M188" s="259"/>
      <c r="N188" s="260"/>
      <c r="O188" s="260"/>
      <c r="P188" s="260"/>
      <c r="Q188" s="260"/>
      <c r="R188" s="260"/>
      <c r="S188" s="260"/>
      <c r="T188" s="261"/>
      <c r="U188" s="13"/>
      <c r="V188" s="13"/>
      <c r="W188" s="13"/>
      <c r="X188" s="13"/>
      <c r="Y188" s="13"/>
      <c r="Z188" s="13"/>
      <c r="AA188" s="13"/>
      <c r="AB188" s="13"/>
      <c r="AC188" s="13"/>
      <c r="AD188" s="13"/>
      <c r="AE188" s="13"/>
      <c r="AT188" s="262" t="s">
        <v>446</v>
      </c>
      <c r="AU188" s="262" t="s">
        <v>85</v>
      </c>
      <c r="AV188" s="13" t="s">
        <v>85</v>
      </c>
      <c r="AW188" s="13" t="s">
        <v>32</v>
      </c>
      <c r="AX188" s="13" t="s">
        <v>76</v>
      </c>
      <c r="AY188" s="262" t="s">
        <v>342</v>
      </c>
    </row>
    <row r="189" s="16" customFormat="1">
      <c r="A189" s="16"/>
      <c r="B189" s="284"/>
      <c r="C189" s="285"/>
      <c r="D189" s="240" t="s">
        <v>446</v>
      </c>
      <c r="E189" s="286" t="s">
        <v>1</v>
      </c>
      <c r="F189" s="287" t="s">
        <v>500</v>
      </c>
      <c r="G189" s="285"/>
      <c r="H189" s="288">
        <v>2239.9000000000001</v>
      </c>
      <c r="I189" s="289"/>
      <c r="J189" s="285"/>
      <c r="K189" s="285"/>
      <c r="L189" s="290"/>
      <c r="M189" s="291"/>
      <c r="N189" s="292"/>
      <c r="O189" s="292"/>
      <c r="P189" s="292"/>
      <c r="Q189" s="292"/>
      <c r="R189" s="292"/>
      <c r="S189" s="292"/>
      <c r="T189" s="293"/>
      <c r="U189" s="16"/>
      <c r="V189" s="16"/>
      <c r="W189" s="16"/>
      <c r="X189" s="16"/>
      <c r="Y189" s="16"/>
      <c r="Z189" s="16"/>
      <c r="AA189" s="16"/>
      <c r="AB189" s="16"/>
      <c r="AC189" s="16"/>
      <c r="AD189" s="16"/>
      <c r="AE189" s="16"/>
      <c r="AT189" s="294" t="s">
        <v>446</v>
      </c>
      <c r="AU189" s="294" t="s">
        <v>85</v>
      </c>
      <c r="AV189" s="16" t="s">
        <v>360</v>
      </c>
      <c r="AW189" s="16" t="s">
        <v>32</v>
      </c>
      <c r="AX189" s="16" t="s">
        <v>83</v>
      </c>
      <c r="AY189" s="294" t="s">
        <v>342</v>
      </c>
    </row>
    <row r="190" s="2" customFormat="1" ht="24.15" customHeight="1">
      <c r="A190" s="39"/>
      <c r="B190" s="40"/>
      <c r="C190" s="227" t="s">
        <v>408</v>
      </c>
      <c r="D190" s="227" t="s">
        <v>343</v>
      </c>
      <c r="E190" s="228" t="s">
        <v>587</v>
      </c>
      <c r="F190" s="229" t="s">
        <v>588</v>
      </c>
      <c r="G190" s="230" t="s">
        <v>562</v>
      </c>
      <c r="H190" s="231">
        <v>647.89999999999998</v>
      </c>
      <c r="I190" s="232"/>
      <c r="J190" s="233">
        <f>ROUND(I190*H190,2)</f>
        <v>0</v>
      </c>
      <c r="K190" s="229" t="s">
        <v>1</v>
      </c>
      <c r="L190" s="45"/>
      <c r="M190" s="234" t="s">
        <v>1</v>
      </c>
      <c r="N190" s="235" t="s">
        <v>41</v>
      </c>
      <c r="O190" s="92"/>
      <c r="P190" s="236">
        <f>O190*H190</f>
        <v>0</v>
      </c>
      <c r="Q190" s="236">
        <v>0</v>
      </c>
      <c r="R190" s="236">
        <f>Q190*H190</f>
        <v>0</v>
      </c>
      <c r="S190" s="236">
        <v>0</v>
      </c>
      <c r="T190" s="237">
        <f>S190*H190</f>
        <v>0</v>
      </c>
      <c r="U190" s="39"/>
      <c r="V190" s="39"/>
      <c r="W190" s="39"/>
      <c r="X190" s="39"/>
      <c r="Y190" s="39"/>
      <c r="Z190" s="39"/>
      <c r="AA190" s="39"/>
      <c r="AB190" s="39"/>
      <c r="AC190" s="39"/>
      <c r="AD190" s="39"/>
      <c r="AE190" s="39"/>
      <c r="AR190" s="238" t="s">
        <v>360</v>
      </c>
      <c r="AT190" s="238" t="s">
        <v>343</v>
      </c>
      <c r="AU190" s="238" t="s">
        <v>85</v>
      </c>
      <c r="AY190" s="18" t="s">
        <v>342</v>
      </c>
      <c r="BE190" s="239">
        <f>IF(N190="základní",J190,0)</f>
        <v>0</v>
      </c>
      <c r="BF190" s="239">
        <f>IF(N190="snížená",J190,0)</f>
        <v>0</v>
      </c>
      <c r="BG190" s="239">
        <f>IF(N190="zákl. přenesená",J190,0)</f>
        <v>0</v>
      </c>
      <c r="BH190" s="239">
        <f>IF(N190="sníž. přenesená",J190,0)</f>
        <v>0</v>
      </c>
      <c r="BI190" s="239">
        <f>IF(N190="nulová",J190,0)</f>
        <v>0</v>
      </c>
      <c r="BJ190" s="18" t="s">
        <v>83</v>
      </c>
      <c r="BK190" s="239">
        <f>ROUND(I190*H190,2)</f>
        <v>0</v>
      </c>
      <c r="BL190" s="18" t="s">
        <v>360</v>
      </c>
      <c r="BM190" s="238" t="s">
        <v>1341</v>
      </c>
    </row>
    <row r="191" s="2" customFormat="1">
      <c r="A191" s="39"/>
      <c r="B191" s="40"/>
      <c r="C191" s="41"/>
      <c r="D191" s="240" t="s">
        <v>349</v>
      </c>
      <c r="E191" s="41"/>
      <c r="F191" s="241" t="s">
        <v>590</v>
      </c>
      <c r="G191" s="41"/>
      <c r="H191" s="41"/>
      <c r="I191" s="242"/>
      <c r="J191" s="41"/>
      <c r="K191" s="41"/>
      <c r="L191" s="45"/>
      <c r="M191" s="243"/>
      <c r="N191" s="244"/>
      <c r="O191" s="92"/>
      <c r="P191" s="92"/>
      <c r="Q191" s="92"/>
      <c r="R191" s="92"/>
      <c r="S191" s="92"/>
      <c r="T191" s="93"/>
      <c r="U191" s="39"/>
      <c r="V191" s="39"/>
      <c r="W191" s="39"/>
      <c r="X191" s="39"/>
      <c r="Y191" s="39"/>
      <c r="Z191" s="39"/>
      <c r="AA191" s="39"/>
      <c r="AB191" s="39"/>
      <c r="AC191" s="39"/>
      <c r="AD191" s="39"/>
      <c r="AE191" s="39"/>
      <c r="AT191" s="18" t="s">
        <v>349</v>
      </c>
      <c r="AU191" s="18" t="s">
        <v>85</v>
      </c>
    </row>
    <row r="192" s="13" customFormat="1">
      <c r="A192" s="13"/>
      <c r="B192" s="252"/>
      <c r="C192" s="253"/>
      <c r="D192" s="240" t="s">
        <v>446</v>
      </c>
      <c r="E192" s="254" t="s">
        <v>1</v>
      </c>
      <c r="F192" s="255" t="s">
        <v>1342</v>
      </c>
      <c r="G192" s="253"/>
      <c r="H192" s="256">
        <v>283</v>
      </c>
      <c r="I192" s="257"/>
      <c r="J192" s="253"/>
      <c r="K192" s="253"/>
      <c r="L192" s="258"/>
      <c r="M192" s="259"/>
      <c r="N192" s="260"/>
      <c r="O192" s="260"/>
      <c r="P192" s="260"/>
      <c r="Q192" s="260"/>
      <c r="R192" s="260"/>
      <c r="S192" s="260"/>
      <c r="T192" s="261"/>
      <c r="U192" s="13"/>
      <c r="V192" s="13"/>
      <c r="W192" s="13"/>
      <c r="X192" s="13"/>
      <c r="Y192" s="13"/>
      <c r="Z192" s="13"/>
      <c r="AA192" s="13"/>
      <c r="AB192" s="13"/>
      <c r="AC192" s="13"/>
      <c r="AD192" s="13"/>
      <c r="AE192" s="13"/>
      <c r="AT192" s="262" t="s">
        <v>446</v>
      </c>
      <c r="AU192" s="262" t="s">
        <v>85</v>
      </c>
      <c r="AV192" s="13" t="s">
        <v>85</v>
      </c>
      <c r="AW192" s="13" t="s">
        <v>32</v>
      </c>
      <c r="AX192" s="13" t="s">
        <v>76</v>
      </c>
      <c r="AY192" s="262" t="s">
        <v>342</v>
      </c>
    </row>
    <row r="193" s="13" customFormat="1">
      <c r="A193" s="13"/>
      <c r="B193" s="252"/>
      <c r="C193" s="253"/>
      <c r="D193" s="240" t="s">
        <v>446</v>
      </c>
      <c r="E193" s="254" t="s">
        <v>1</v>
      </c>
      <c r="F193" s="255" t="s">
        <v>1343</v>
      </c>
      <c r="G193" s="253"/>
      <c r="H193" s="256">
        <v>283</v>
      </c>
      <c r="I193" s="257"/>
      <c r="J193" s="253"/>
      <c r="K193" s="253"/>
      <c r="L193" s="258"/>
      <c r="M193" s="259"/>
      <c r="N193" s="260"/>
      <c r="O193" s="260"/>
      <c r="P193" s="260"/>
      <c r="Q193" s="260"/>
      <c r="R193" s="260"/>
      <c r="S193" s="260"/>
      <c r="T193" s="261"/>
      <c r="U193" s="13"/>
      <c r="V193" s="13"/>
      <c r="W193" s="13"/>
      <c r="X193" s="13"/>
      <c r="Y193" s="13"/>
      <c r="Z193" s="13"/>
      <c r="AA193" s="13"/>
      <c r="AB193" s="13"/>
      <c r="AC193" s="13"/>
      <c r="AD193" s="13"/>
      <c r="AE193" s="13"/>
      <c r="AT193" s="262" t="s">
        <v>446</v>
      </c>
      <c r="AU193" s="262" t="s">
        <v>85</v>
      </c>
      <c r="AV193" s="13" t="s">
        <v>85</v>
      </c>
      <c r="AW193" s="13" t="s">
        <v>32</v>
      </c>
      <c r="AX193" s="13" t="s">
        <v>76</v>
      </c>
      <c r="AY193" s="262" t="s">
        <v>342</v>
      </c>
    </row>
    <row r="194" s="13" customFormat="1">
      <c r="A194" s="13"/>
      <c r="B194" s="252"/>
      <c r="C194" s="253"/>
      <c r="D194" s="240" t="s">
        <v>446</v>
      </c>
      <c r="E194" s="254" t="s">
        <v>1</v>
      </c>
      <c r="F194" s="255" t="s">
        <v>1344</v>
      </c>
      <c r="G194" s="253"/>
      <c r="H194" s="256">
        <v>40.950000000000003</v>
      </c>
      <c r="I194" s="257"/>
      <c r="J194" s="253"/>
      <c r="K194" s="253"/>
      <c r="L194" s="258"/>
      <c r="M194" s="259"/>
      <c r="N194" s="260"/>
      <c r="O194" s="260"/>
      <c r="P194" s="260"/>
      <c r="Q194" s="260"/>
      <c r="R194" s="260"/>
      <c r="S194" s="260"/>
      <c r="T194" s="261"/>
      <c r="U194" s="13"/>
      <c r="V194" s="13"/>
      <c r="W194" s="13"/>
      <c r="X194" s="13"/>
      <c r="Y194" s="13"/>
      <c r="Z194" s="13"/>
      <c r="AA194" s="13"/>
      <c r="AB194" s="13"/>
      <c r="AC194" s="13"/>
      <c r="AD194" s="13"/>
      <c r="AE194" s="13"/>
      <c r="AT194" s="262" t="s">
        <v>446</v>
      </c>
      <c r="AU194" s="262" t="s">
        <v>85</v>
      </c>
      <c r="AV194" s="13" t="s">
        <v>85</v>
      </c>
      <c r="AW194" s="13" t="s">
        <v>32</v>
      </c>
      <c r="AX194" s="13" t="s">
        <v>76</v>
      </c>
      <c r="AY194" s="262" t="s">
        <v>342</v>
      </c>
    </row>
    <row r="195" s="13" customFormat="1">
      <c r="A195" s="13"/>
      <c r="B195" s="252"/>
      <c r="C195" s="253"/>
      <c r="D195" s="240" t="s">
        <v>446</v>
      </c>
      <c r="E195" s="254" t="s">
        <v>1</v>
      </c>
      <c r="F195" s="255" t="s">
        <v>1345</v>
      </c>
      <c r="G195" s="253"/>
      <c r="H195" s="256">
        <v>40.950000000000003</v>
      </c>
      <c r="I195" s="257"/>
      <c r="J195" s="253"/>
      <c r="K195" s="253"/>
      <c r="L195" s="258"/>
      <c r="M195" s="259"/>
      <c r="N195" s="260"/>
      <c r="O195" s="260"/>
      <c r="P195" s="260"/>
      <c r="Q195" s="260"/>
      <c r="R195" s="260"/>
      <c r="S195" s="260"/>
      <c r="T195" s="261"/>
      <c r="U195" s="13"/>
      <c r="V195" s="13"/>
      <c r="W195" s="13"/>
      <c r="X195" s="13"/>
      <c r="Y195" s="13"/>
      <c r="Z195" s="13"/>
      <c r="AA195" s="13"/>
      <c r="AB195" s="13"/>
      <c r="AC195" s="13"/>
      <c r="AD195" s="13"/>
      <c r="AE195" s="13"/>
      <c r="AT195" s="262" t="s">
        <v>446</v>
      </c>
      <c r="AU195" s="262" t="s">
        <v>85</v>
      </c>
      <c r="AV195" s="13" t="s">
        <v>85</v>
      </c>
      <c r="AW195" s="13" t="s">
        <v>32</v>
      </c>
      <c r="AX195" s="13" t="s">
        <v>76</v>
      </c>
      <c r="AY195" s="262" t="s">
        <v>342</v>
      </c>
    </row>
    <row r="196" s="16" customFormat="1">
      <c r="A196" s="16"/>
      <c r="B196" s="284"/>
      <c r="C196" s="285"/>
      <c r="D196" s="240" t="s">
        <v>446</v>
      </c>
      <c r="E196" s="286" t="s">
        <v>1</v>
      </c>
      <c r="F196" s="287" t="s">
        <v>500</v>
      </c>
      <c r="G196" s="285"/>
      <c r="H196" s="288">
        <v>647.89999999999998</v>
      </c>
      <c r="I196" s="289"/>
      <c r="J196" s="285"/>
      <c r="K196" s="285"/>
      <c r="L196" s="290"/>
      <c r="M196" s="291"/>
      <c r="N196" s="292"/>
      <c r="O196" s="292"/>
      <c r="P196" s="292"/>
      <c r="Q196" s="292"/>
      <c r="R196" s="292"/>
      <c r="S196" s="292"/>
      <c r="T196" s="293"/>
      <c r="U196" s="16"/>
      <c r="V196" s="16"/>
      <c r="W196" s="16"/>
      <c r="X196" s="16"/>
      <c r="Y196" s="16"/>
      <c r="Z196" s="16"/>
      <c r="AA196" s="16"/>
      <c r="AB196" s="16"/>
      <c r="AC196" s="16"/>
      <c r="AD196" s="16"/>
      <c r="AE196" s="16"/>
      <c r="AT196" s="294" t="s">
        <v>446</v>
      </c>
      <c r="AU196" s="294" t="s">
        <v>85</v>
      </c>
      <c r="AV196" s="16" t="s">
        <v>360</v>
      </c>
      <c r="AW196" s="16" t="s">
        <v>32</v>
      </c>
      <c r="AX196" s="16" t="s">
        <v>83</v>
      </c>
      <c r="AY196" s="294" t="s">
        <v>342</v>
      </c>
    </row>
    <row r="197" s="2" customFormat="1" ht="24.15" customHeight="1">
      <c r="A197" s="39"/>
      <c r="B197" s="40"/>
      <c r="C197" s="227" t="s">
        <v>8</v>
      </c>
      <c r="D197" s="227" t="s">
        <v>343</v>
      </c>
      <c r="E197" s="228" t="s">
        <v>593</v>
      </c>
      <c r="F197" s="229" t="s">
        <v>594</v>
      </c>
      <c r="G197" s="230" t="s">
        <v>562</v>
      </c>
      <c r="H197" s="231">
        <v>1961.0999999999999</v>
      </c>
      <c r="I197" s="232"/>
      <c r="J197" s="233">
        <f>ROUND(I197*H197,2)</f>
        <v>0</v>
      </c>
      <c r="K197" s="229" t="s">
        <v>1</v>
      </c>
      <c r="L197" s="45"/>
      <c r="M197" s="234" t="s">
        <v>1</v>
      </c>
      <c r="N197" s="235" t="s">
        <v>41</v>
      </c>
      <c r="O197" s="92"/>
      <c r="P197" s="236">
        <f>O197*H197</f>
        <v>0</v>
      </c>
      <c r="Q197" s="236">
        <v>0</v>
      </c>
      <c r="R197" s="236">
        <f>Q197*H197</f>
        <v>0</v>
      </c>
      <c r="S197" s="236">
        <v>0</v>
      </c>
      <c r="T197" s="237">
        <f>S197*H197</f>
        <v>0</v>
      </c>
      <c r="U197" s="39"/>
      <c r="V197" s="39"/>
      <c r="W197" s="39"/>
      <c r="X197" s="39"/>
      <c r="Y197" s="39"/>
      <c r="Z197" s="39"/>
      <c r="AA197" s="39"/>
      <c r="AB197" s="39"/>
      <c r="AC197" s="39"/>
      <c r="AD197" s="39"/>
      <c r="AE197" s="39"/>
      <c r="AR197" s="238" t="s">
        <v>360</v>
      </c>
      <c r="AT197" s="238" t="s">
        <v>343</v>
      </c>
      <c r="AU197" s="238" t="s">
        <v>85</v>
      </c>
      <c r="AY197" s="18" t="s">
        <v>342</v>
      </c>
      <c r="BE197" s="239">
        <f>IF(N197="základní",J197,0)</f>
        <v>0</v>
      </c>
      <c r="BF197" s="239">
        <f>IF(N197="snížená",J197,0)</f>
        <v>0</v>
      </c>
      <c r="BG197" s="239">
        <f>IF(N197="zákl. přenesená",J197,0)</f>
        <v>0</v>
      </c>
      <c r="BH197" s="239">
        <f>IF(N197="sníž. přenesená",J197,0)</f>
        <v>0</v>
      </c>
      <c r="BI197" s="239">
        <f>IF(N197="nulová",J197,0)</f>
        <v>0</v>
      </c>
      <c r="BJ197" s="18" t="s">
        <v>83</v>
      </c>
      <c r="BK197" s="239">
        <f>ROUND(I197*H197,2)</f>
        <v>0</v>
      </c>
      <c r="BL197" s="18" t="s">
        <v>360</v>
      </c>
      <c r="BM197" s="238" t="s">
        <v>1346</v>
      </c>
    </row>
    <row r="198" s="2" customFormat="1">
      <c r="A198" s="39"/>
      <c r="B198" s="40"/>
      <c r="C198" s="41"/>
      <c r="D198" s="240" t="s">
        <v>349</v>
      </c>
      <c r="E198" s="41"/>
      <c r="F198" s="241" t="s">
        <v>596</v>
      </c>
      <c r="G198" s="41"/>
      <c r="H198" s="41"/>
      <c r="I198" s="242"/>
      <c r="J198" s="41"/>
      <c r="K198" s="41"/>
      <c r="L198" s="45"/>
      <c r="M198" s="243"/>
      <c r="N198" s="244"/>
      <c r="O198" s="92"/>
      <c r="P198" s="92"/>
      <c r="Q198" s="92"/>
      <c r="R198" s="92"/>
      <c r="S198" s="92"/>
      <c r="T198" s="93"/>
      <c r="U198" s="39"/>
      <c r="V198" s="39"/>
      <c r="W198" s="39"/>
      <c r="X198" s="39"/>
      <c r="Y198" s="39"/>
      <c r="Z198" s="39"/>
      <c r="AA198" s="39"/>
      <c r="AB198" s="39"/>
      <c r="AC198" s="39"/>
      <c r="AD198" s="39"/>
      <c r="AE198" s="39"/>
      <c r="AT198" s="18" t="s">
        <v>349</v>
      </c>
      <c r="AU198" s="18" t="s">
        <v>85</v>
      </c>
    </row>
    <row r="199" s="13" customFormat="1">
      <c r="A199" s="13"/>
      <c r="B199" s="252"/>
      <c r="C199" s="253"/>
      <c r="D199" s="240" t="s">
        <v>446</v>
      </c>
      <c r="E199" s="254" t="s">
        <v>1</v>
      </c>
      <c r="F199" s="255" t="s">
        <v>1347</v>
      </c>
      <c r="G199" s="253"/>
      <c r="H199" s="256">
        <v>2239.9000000000001</v>
      </c>
      <c r="I199" s="257"/>
      <c r="J199" s="253"/>
      <c r="K199" s="253"/>
      <c r="L199" s="258"/>
      <c r="M199" s="259"/>
      <c r="N199" s="260"/>
      <c r="O199" s="260"/>
      <c r="P199" s="260"/>
      <c r="Q199" s="260"/>
      <c r="R199" s="260"/>
      <c r="S199" s="260"/>
      <c r="T199" s="261"/>
      <c r="U199" s="13"/>
      <c r="V199" s="13"/>
      <c r="W199" s="13"/>
      <c r="X199" s="13"/>
      <c r="Y199" s="13"/>
      <c r="Z199" s="13"/>
      <c r="AA199" s="13"/>
      <c r="AB199" s="13"/>
      <c r="AC199" s="13"/>
      <c r="AD199" s="13"/>
      <c r="AE199" s="13"/>
      <c r="AT199" s="262" t="s">
        <v>446</v>
      </c>
      <c r="AU199" s="262" t="s">
        <v>85</v>
      </c>
      <c r="AV199" s="13" t="s">
        <v>85</v>
      </c>
      <c r="AW199" s="13" t="s">
        <v>32</v>
      </c>
      <c r="AX199" s="13" t="s">
        <v>76</v>
      </c>
      <c r="AY199" s="262" t="s">
        <v>342</v>
      </c>
    </row>
    <row r="200" s="13" customFormat="1">
      <c r="A200" s="13"/>
      <c r="B200" s="252"/>
      <c r="C200" s="253"/>
      <c r="D200" s="240" t="s">
        <v>446</v>
      </c>
      <c r="E200" s="254" t="s">
        <v>1</v>
      </c>
      <c r="F200" s="255" t="s">
        <v>1348</v>
      </c>
      <c r="G200" s="253"/>
      <c r="H200" s="256">
        <v>-216</v>
      </c>
      <c r="I200" s="257"/>
      <c r="J200" s="253"/>
      <c r="K200" s="253"/>
      <c r="L200" s="258"/>
      <c r="M200" s="259"/>
      <c r="N200" s="260"/>
      <c r="O200" s="260"/>
      <c r="P200" s="260"/>
      <c r="Q200" s="260"/>
      <c r="R200" s="260"/>
      <c r="S200" s="260"/>
      <c r="T200" s="261"/>
      <c r="U200" s="13"/>
      <c r="V200" s="13"/>
      <c r="W200" s="13"/>
      <c r="X200" s="13"/>
      <c r="Y200" s="13"/>
      <c r="Z200" s="13"/>
      <c r="AA200" s="13"/>
      <c r="AB200" s="13"/>
      <c r="AC200" s="13"/>
      <c r="AD200" s="13"/>
      <c r="AE200" s="13"/>
      <c r="AT200" s="262" t="s">
        <v>446</v>
      </c>
      <c r="AU200" s="262" t="s">
        <v>85</v>
      </c>
      <c r="AV200" s="13" t="s">
        <v>85</v>
      </c>
      <c r="AW200" s="13" t="s">
        <v>32</v>
      </c>
      <c r="AX200" s="13" t="s">
        <v>76</v>
      </c>
      <c r="AY200" s="262" t="s">
        <v>342</v>
      </c>
    </row>
    <row r="201" s="13" customFormat="1">
      <c r="A201" s="13"/>
      <c r="B201" s="252"/>
      <c r="C201" s="253"/>
      <c r="D201" s="240" t="s">
        <v>446</v>
      </c>
      <c r="E201" s="254" t="s">
        <v>1</v>
      </c>
      <c r="F201" s="255" t="s">
        <v>1349</v>
      </c>
      <c r="G201" s="253"/>
      <c r="H201" s="256">
        <v>-14</v>
      </c>
      <c r="I201" s="257"/>
      <c r="J201" s="253"/>
      <c r="K201" s="253"/>
      <c r="L201" s="258"/>
      <c r="M201" s="259"/>
      <c r="N201" s="260"/>
      <c r="O201" s="260"/>
      <c r="P201" s="260"/>
      <c r="Q201" s="260"/>
      <c r="R201" s="260"/>
      <c r="S201" s="260"/>
      <c r="T201" s="261"/>
      <c r="U201" s="13"/>
      <c r="V201" s="13"/>
      <c r="W201" s="13"/>
      <c r="X201" s="13"/>
      <c r="Y201" s="13"/>
      <c r="Z201" s="13"/>
      <c r="AA201" s="13"/>
      <c r="AB201" s="13"/>
      <c r="AC201" s="13"/>
      <c r="AD201" s="13"/>
      <c r="AE201" s="13"/>
      <c r="AT201" s="262" t="s">
        <v>446</v>
      </c>
      <c r="AU201" s="262" t="s">
        <v>85</v>
      </c>
      <c r="AV201" s="13" t="s">
        <v>85</v>
      </c>
      <c r="AW201" s="13" t="s">
        <v>32</v>
      </c>
      <c r="AX201" s="13" t="s">
        <v>76</v>
      </c>
      <c r="AY201" s="262" t="s">
        <v>342</v>
      </c>
    </row>
    <row r="202" s="13" customFormat="1">
      <c r="A202" s="13"/>
      <c r="B202" s="252"/>
      <c r="C202" s="253"/>
      <c r="D202" s="240" t="s">
        <v>446</v>
      </c>
      <c r="E202" s="254" t="s">
        <v>1</v>
      </c>
      <c r="F202" s="255" t="s">
        <v>1350</v>
      </c>
      <c r="G202" s="253"/>
      <c r="H202" s="256">
        <v>-53</v>
      </c>
      <c r="I202" s="257"/>
      <c r="J202" s="253"/>
      <c r="K202" s="253"/>
      <c r="L202" s="258"/>
      <c r="M202" s="259"/>
      <c r="N202" s="260"/>
      <c r="O202" s="260"/>
      <c r="P202" s="260"/>
      <c r="Q202" s="260"/>
      <c r="R202" s="260"/>
      <c r="S202" s="260"/>
      <c r="T202" s="261"/>
      <c r="U202" s="13"/>
      <c r="V202" s="13"/>
      <c r="W202" s="13"/>
      <c r="X202" s="13"/>
      <c r="Y202" s="13"/>
      <c r="Z202" s="13"/>
      <c r="AA202" s="13"/>
      <c r="AB202" s="13"/>
      <c r="AC202" s="13"/>
      <c r="AD202" s="13"/>
      <c r="AE202" s="13"/>
      <c r="AT202" s="262" t="s">
        <v>446</v>
      </c>
      <c r="AU202" s="262" t="s">
        <v>85</v>
      </c>
      <c r="AV202" s="13" t="s">
        <v>85</v>
      </c>
      <c r="AW202" s="13" t="s">
        <v>32</v>
      </c>
      <c r="AX202" s="13" t="s">
        <v>76</v>
      </c>
      <c r="AY202" s="262" t="s">
        <v>342</v>
      </c>
    </row>
    <row r="203" s="15" customFormat="1">
      <c r="A203" s="15"/>
      <c r="B203" s="273"/>
      <c r="C203" s="274"/>
      <c r="D203" s="240" t="s">
        <v>446</v>
      </c>
      <c r="E203" s="275" t="s">
        <v>1</v>
      </c>
      <c r="F203" s="276" t="s">
        <v>492</v>
      </c>
      <c r="G203" s="274"/>
      <c r="H203" s="277">
        <v>1956.9000000000001</v>
      </c>
      <c r="I203" s="278"/>
      <c r="J203" s="274"/>
      <c r="K203" s="274"/>
      <c r="L203" s="279"/>
      <c r="M203" s="280"/>
      <c r="N203" s="281"/>
      <c r="O203" s="281"/>
      <c r="P203" s="281"/>
      <c r="Q203" s="281"/>
      <c r="R203" s="281"/>
      <c r="S203" s="281"/>
      <c r="T203" s="282"/>
      <c r="U203" s="15"/>
      <c r="V203" s="15"/>
      <c r="W203" s="15"/>
      <c r="X203" s="15"/>
      <c r="Y203" s="15"/>
      <c r="Z203" s="15"/>
      <c r="AA203" s="15"/>
      <c r="AB203" s="15"/>
      <c r="AC203" s="15"/>
      <c r="AD203" s="15"/>
      <c r="AE203" s="15"/>
      <c r="AT203" s="283" t="s">
        <v>446</v>
      </c>
      <c r="AU203" s="283" t="s">
        <v>85</v>
      </c>
      <c r="AV203" s="15" t="s">
        <v>92</v>
      </c>
      <c r="AW203" s="15" t="s">
        <v>32</v>
      </c>
      <c r="AX203" s="15" t="s">
        <v>76</v>
      </c>
      <c r="AY203" s="283" t="s">
        <v>342</v>
      </c>
    </row>
    <row r="204" s="13" customFormat="1">
      <c r="A204" s="13"/>
      <c r="B204" s="252"/>
      <c r="C204" s="253"/>
      <c r="D204" s="240" t="s">
        <v>446</v>
      </c>
      <c r="E204" s="254" t="s">
        <v>1</v>
      </c>
      <c r="F204" s="255" t="s">
        <v>1351</v>
      </c>
      <c r="G204" s="253"/>
      <c r="H204" s="256">
        <v>4.2000000000000002</v>
      </c>
      <c r="I204" s="257"/>
      <c r="J204" s="253"/>
      <c r="K204" s="253"/>
      <c r="L204" s="258"/>
      <c r="M204" s="259"/>
      <c r="N204" s="260"/>
      <c r="O204" s="260"/>
      <c r="P204" s="260"/>
      <c r="Q204" s="260"/>
      <c r="R204" s="260"/>
      <c r="S204" s="260"/>
      <c r="T204" s="261"/>
      <c r="U204" s="13"/>
      <c r="V204" s="13"/>
      <c r="W204" s="13"/>
      <c r="X204" s="13"/>
      <c r="Y204" s="13"/>
      <c r="Z204" s="13"/>
      <c r="AA204" s="13"/>
      <c r="AB204" s="13"/>
      <c r="AC204" s="13"/>
      <c r="AD204" s="13"/>
      <c r="AE204" s="13"/>
      <c r="AT204" s="262" t="s">
        <v>446</v>
      </c>
      <c r="AU204" s="262" t="s">
        <v>85</v>
      </c>
      <c r="AV204" s="13" t="s">
        <v>85</v>
      </c>
      <c r="AW204" s="13" t="s">
        <v>32</v>
      </c>
      <c r="AX204" s="13" t="s">
        <v>76</v>
      </c>
      <c r="AY204" s="262" t="s">
        <v>342</v>
      </c>
    </row>
    <row r="205" s="16" customFormat="1">
      <c r="A205" s="16"/>
      <c r="B205" s="284"/>
      <c r="C205" s="285"/>
      <c r="D205" s="240" t="s">
        <v>446</v>
      </c>
      <c r="E205" s="286" t="s">
        <v>1</v>
      </c>
      <c r="F205" s="287" t="s">
        <v>500</v>
      </c>
      <c r="G205" s="285"/>
      <c r="H205" s="288">
        <v>1961.0999999999999</v>
      </c>
      <c r="I205" s="289"/>
      <c r="J205" s="285"/>
      <c r="K205" s="285"/>
      <c r="L205" s="290"/>
      <c r="M205" s="291"/>
      <c r="N205" s="292"/>
      <c r="O205" s="292"/>
      <c r="P205" s="292"/>
      <c r="Q205" s="292"/>
      <c r="R205" s="292"/>
      <c r="S205" s="292"/>
      <c r="T205" s="293"/>
      <c r="U205" s="16"/>
      <c r="V205" s="16"/>
      <c r="W205" s="16"/>
      <c r="X205" s="16"/>
      <c r="Y205" s="16"/>
      <c r="Z205" s="16"/>
      <c r="AA205" s="16"/>
      <c r="AB205" s="16"/>
      <c r="AC205" s="16"/>
      <c r="AD205" s="16"/>
      <c r="AE205" s="16"/>
      <c r="AT205" s="294" t="s">
        <v>446</v>
      </c>
      <c r="AU205" s="294" t="s">
        <v>85</v>
      </c>
      <c r="AV205" s="16" t="s">
        <v>360</v>
      </c>
      <c r="AW205" s="16" t="s">
        <v>32</v>
      </c>
      <c r="AX205" s="16" t="s">
        <v>83</v>
      </c>
      <c r="AY205" s="294" t="s">
        <v>342</v>
      </c>
    </row>
    <row r="206" s="2" customFormat="1" ht="16.5" customHeight="1">
      <c r="A206" s="39"/>
      <c r="B206" s="40"/>
      <c r="C206" s="227" t="s">
        <v>419</v>
      </c>
      <c r="D206" s="227" t="s">
        <v>343</v>
      </c>
      <c r="E206" s="228" t="s">
        <v>602</v>
      </c>
      <c r="F206" s="229" t="s">
        <v>603</v>
      </c>
      <c r="G206" s="230" t="s">
        <v>562</v>
      </c>
      <c r="H206" s="231">
        <v>323.94999999999999</v>
      </c>
      <c r="I206" s="232"/>
      <c r="J206" s="233">
        <f>ROUND(I206*H206,2)</f>
        <v>0</v>
      </c>
      <c r="K206" s="229" t="s">
        <v>443</v>
      </c>
      <c r="L206" s="45"/>
      <c r="M206" s="234" t="s">
        <v>1</v>
      </c>
      <c r="N206" s="235" t="s">
        <v>41</v>
      </c>
      <c r="O206" s="92"/>
      <c r="P206" s="236">
        <f>O206*H206</f>
        <v>0</v>
      </c>
      <c r="Q206" s="236">
        <v>0</v>
      </c>
      <c r="R206" s="236">
        <f>Q206*H206</f>
        <v>0</v>
      </c>
      <c r="S206" s="236">
        <v>0</v>
      </c>
      <c r="T206" s="237">
        <f>S206*H206</f>
        <v>0</v>
      </c>
      <c r="U206" s="39"/>
      <c r="V206" s="39"/>
      <c r="W206" s="39"/>
      <c r="X206" s="39"/>
      <c r="Y206" s="39"/>
      <c r="Z206" s="39"/>
      <c r="AA206" s="39"/>
      <c r="AB206" s="39"/>
      <c r="AC206" s="39"/>
      <c r="AD206" s="39"/>
      <c r="AE206" s="39"/>
      <c r="AR206" s="238" t="s">
        <v>360</v>
      </c>
      <c r="AT206" s="238" t="s">
        <v>343</v>
      </c>
      <c r="AU206" s="238" t="s">
        <v>85</v>
      </c>
      <c r="AY206" s="18" t="s">
        <v>342</v>
      </c>
      <c r="BE206" s="239">
        <f>IF(N206="základní",J206,0)</f>
        <v>0</v>
      </c>
      <c r="BF206" s="239">
        <f>IF(N206="snížená",J206,0)</f>
        <v>0</v>
      </c>
      <c r="BG206" s="239">
        <f>IF(N206="zákl. přenesená",J206,0)</f>
        <v>0</v>
      </c>
      <c r="BH206" s="239">
        <f>IF(N206="sníž. přenesená",J206,0)</f>
        <v>0</v>
      </c>
      <c r="BI206" s="239">
        <f>IF(N206="nulová",J206,0)</f>
        <v>0</v>
      </c>
      <c r="BJ206" s="18" t="s">
        <v>83</v>
      </c>
      <c r="BK206" s="239">
        <f>ROUND(I206*H206,2)</f>
        <v>0</v>
      </c>
      <c r="BL206" s="18" t="s">
        <v>360</v>
      </c>
      <c r="BM206" s="238" t="s">
        <v>1352</v>
      </c>
    </row>
    <row r="207" s="2" customFormat="1">
      <c r="A207" s="39"/>
      <c r="B207" s="40"/>
      <c r="C207" s="41"/>
      <c r="D207" s="240" t="s">
        <v>349</v>
      </c>
      <c r="E207" s="41"/>
      <c r="F207" s="241" t="s">
        <v>605</v>
      </c>
      <c r="G207" s="41"/>
      <c r="H207" s="41"/>
      <c r="I207" s="242"/>
      <c r="J207" s="41"/>
      <c r="K207" s="41"/>
      <c r="L207" s="45"/>
      <c r="M207" s="243"/>
      <c r="N207" s="244"/>
      <c r="O207" s="92"/>
      <c r="P207" s="92"/>
      <c r="Q207" s="92"/>
      <c r="R207" s="92"/>
      <c r="S207" s="92"/>
      <c r="T207" s="93"/>
      <c r="U207" s="39"/>
      <c r="V207" s="39"/>
      <c r="W207" s="39"/>
      <c r="X207" s="39"/>
      <c r="Y207" s="39"/>
      <c r="Z207" s="39"/>
      <c r="AA207" s="39"/>
      <c r="AB207" s="39"/>
      <c r="AC207" s="39"/>
      <c r="AD207" s="39"/>
      <c r="AE207" s="39"/>
      <c r="AT207" s="18" t="s">
        <v>349</v>
      </c>
      <c r="AU207" s="18" t="s">
        <v>85</v>
      </c>
    </row>
    <row r="208" s="13" customFormat="1">
      <c r="A208" s="13"/>
      <c r="B208" s="252"/>
      <c r="C208" s="253"/>
      <c r="D208" s="240" t="s">
        <v>446</v>
      </c>
      <c r="E208" s="254" t="s">
        <v>1</v>
      </c>
      <c r="F208" s="255" t="s">
        <v>1344</v>
      </c>
      <c r="G208" s="253"/>
      <c r="H208" s="256">
        <v>40.950000000000003</v>
      </c>
      <c r="I208" s="257"/>
      <c r="J208" s="253"/>
      <c r="K208" s="253"/>
      <c r="L208" s="258"/>
      <c r="M208" s="259"/>
      <c r="N208" s="260"/>
      <c r="O208" s="260"/>
      <c r="P208" s="260"/>
      <c r="Q208" s="260"/>
      <c r="R208" s="260"/>
      <c r="S208" s="260"/>
      <c r="T208" s="261"/>
      <c r="U208" s="13"/>
      <c r="V208" s="13"/>
      <c r="W208" s="13"/>
      <c r="X208" s="13"/>
      <c r="Y208" s="13"/>
      <c r="Z208" s="13"/>
      <c r="AA208" s="13"/>
      <c r="AB208" s="13"/>
      <c r="AC208" s="13"/>
      <c r="AD208" s="13"/>
      <c r="AE208" s="13"/>
      <c r="AT208" s="262" t="s">
        <v>446</v>
      </c>
      <c r="AU208" s="262" t="s">
        <v>85</v>
      </c>
      <c r="AV208" s="13" t="s">
        <v>85</v>
      </c>
      <c r="AW208" s="13" t="s">
        <v>32</v>
      </c>
      <c r="AX208" s="13" t="s">
        <v>76</v>
      </c>
      <c r="AY208" s="262" t="s">
        <v>342</v>
      </c>
    </row>
    <row r="209" s="13" customFormat="1">
      <c r="A209" s="13"/>
      <c r="B209" s="252"/>
      <c r="C209" s="253"/>
      <c r="D209" s="240" t="s">
        <v>446</v>
      </c>
      <c r="E209" s="254" t="s">
        <v>1</v>
      </c>
      <c r="F209" s="255" t="s">
        <v>1343</v>
      </c>
      <c r="G209" s="253"/>
      <c r="H209" s="256">
        <v>283</v>
      </c>
      <c r="I209" s="257"/>
      <c r="J209" s="253"/>
      <c r="K209" s="253"/>
      <c r="L209" s="258"/>
      <c r="M209" s="259"/>
      <c r="N209" s="260"/>
      <c r="O209" s="260"/>
      <c r="P209" s="260"/>
      <c r="Q209" s="260"/>
      <c r="R209" s="260"/>
      <c r="S209" s="260"/>
      <c r="T209" s="261"/>
      <c r="U209" s="13"/>
      <c r="V209" s="13"/>
      <c r="W209" s="13"/>
      <c r="X209" s="13"/>
      <c r="Y209" s="13"/>
      <c r="Z209" s="13"/>
      <c r="AA209" s="13"/>
      <c r="AB209" s="13"/>
      <c r="AC209" s="13"/>
      <c r="AD209" s="13"/>
      <c r="AE209" s="13"/>
      <c r="AT209" s="262" t="s">
        <v>446</v>
      </c>
      <c r="AU209" s="262" t="s">
        <v>85</v>
      </c>
      <c r="AV209" s="13" t="s">
        <v>85</v>
      </c>
      <c r="AW209" s="13" t="s">
        <v>32</v>
      </c>
      <c r="AX209" s="13" t="s">
        <v>76</v>
      </c>
      <c r="AY209" s="262" t="s">
        <v>342</v>
      </c>
    </row>
    <row r="210" s="16" customFormat="1">
      <c r="A210" s="16"/>
      <c r="B210" s="284"/>
      <c r="C210" s="285"/>
      <c r="D210" s="240" t="s">
        <v>446</v>
      </c>
      <c r="E210" s="286" t="s">
        <v>1</v>
      </c>
      <c r="F210" s="287" t="s">
        <v>500</v>
      </c>
      <c r="G210" s="285"/>
      <c r="H210" s="288">
        <v>323.94999999999999</v>
      </c>
      <c r="I210" s="289"/>
      <c r="J210" s="285"/>
      <c r="K210" s="285"/>
      <c r="L210" s="290"/>
      <c r="M210" s="291"/>
      <c r="N210" s="292"/>
      <c r="O210" s="292"/>
      <c r="P210" s="292"/>
      <c r="Q210" s="292"/>
      <c r="R210" s="292"/>
      <c r="S210" s="292"/>
      <c r="T210" s="293"/>
      <c r="U210" s="16"/>
      <c r="V210" s="16"/>
      <c r="W210" s="16"/>
      <c r="X210" s="16"/>
      <c r="Y210" s="16"/>
      <c r="Z210" s="16"/>
      <c r="AA210" s="16"/>
      <c r="AB210" s="16"/>
      <c r="AC210" s="16"/>
      <c r="AD210" s="16"/>
      <c r="AE210" s="16"/>
      <c r="AT210" s="294" t="s">
        <v>446</v>
      </c>
      <c r="AU210" s="294" t="s">
        <v>85</v>
      </c>
      <c r="AV210" s="16" t="s">
        <v>360</v>
      </c>
      <c r="AW210" s="16" t="s">
        <v>32</v>
      </c>
      <c r="AX210" s="16" t="s">
        <v>83</v>
      </c>
      <c r="AY210" s="294" t="s">
        <v>342</v>
      </c>
    </row>
    <row r="211" s="2" customFormat="1" ht="21.75" customHeight="1">
      <c r="A211" s="39"/>
      <c r="B211" s="40"/>
      <c r="C211" s="227" t="s">
        <v>423</v>
      </c>
      <c r="D211" s="227" t="s">
        <v>343</v>
      </c>
      <c r="E211" s="228" t="s">
        <v>607</v>
      </c>
      <c r="F211" s="229" t="s">
        <v>608</v>
      </c>
      <c r="G211" s="230" t="s">
        <v>562</v>
      </c>
      <c r="H211" s="231">
        <v>216</v>
      </c>
      <c r="I211" s="232"/>
      <c r="J211" s="233">
        <f>ROUND(I211*H211,2)</f>
        <v>0</v>
      </c>
      <c r="K211" s="229" t="s">
        <v>1</v>
      </c>
      <c r="L211" s="45"/>
      <c r="M211" s="234" t="s">
        <v>1</v>
      </c>
      <c r="N211" s="235" t="s">
        <v>41</v>
      </c>
      <c r="O211" s="92"/>
      <c r="P211" s="236">
        <f>O211*H211</f>
        <v>0</v>
      </c>
      <c r="Q211" s="236">
        <v>0</v>
      </c>
      <c r="R211" s="236">
        <f>Q211*H211</f>
        <v>0</v>
      </c>
      <c r="S211" s="236">
        <v>0</v>
      </c>
      <c r="T211" s="237">
        <f>S211*H211</f>
        <v>0</v>
      </c>
      <c r="U211" s="39"/>
      <c r="V211" s="39"/>
      <c r="W211" s="39"/>
      <c r="X211" s="39"/>
      <c r="Y211" s="39"/>
      <c r="Z211" s="39"/>
      <c r="AA211" s="39"/>
      <c r="AB211" s="39"/>
      <c r="AC211" s="39"/>
      <c r="AD211" s="39"/>
      <c r="AE211" s="39"/>
      <c r="AR211" s="238" t="s">
        <v>360</v>
      </c>
      <c r="AT211" s="238" t="s">
        <v>343</v>
      </c>
      <c r="AU211" s="238" t="s">
        <v>85</v>
      </c>
      <c r="AY211" s="18" t="s">
        <v>342</v>
      </c>
      <c r="BE211" s="239">
        <f>IF(N211="základní",J211,0)</f>
        <v>0</v>
      </c>
      <c r="BF211" s="239">
        <f>IF(N211="snížená",J211,0)</f>
        <v>0</v>
      </c>
      <c r="BG211" s="239">
        <f>IF(N211="zákl. přenesená",J211,0)</f>
        <v>0</v>
      </c>
      <c r="BH211" s="239">
        <f>IF(N211="sníž. přenesená",J211,0)</f>
        <v>0</v>
      </c>
      <c r="BI211" s="239">
        <f>IF(N211="nulová",J211,0)</f>
        <v>0</v>
      </c>
      <c r="BJ211" s="18" t="s">
        <v>83</v>
      </c>
      <c r="BK211" s="239">
        <f>ROUND(I211*H211,2)</f>
        <v>0</v>
      </c>
      <c r="BL211" s="18" t="s">
        <v>360</v>
      </c>
      <c r="BM211" s="238" t="s">
        <v>1353</v>
      </c>
    </row>
    <row r="212" s="2" customFormat="1">
      <c r="A212" s="39"/>
      <c r="B212" s="40"/>
      <c r="C212" s="41"/>
      <c r="D212" s="240" t="s">
        <v>349</v>
      </c>
      <c r="E212" s="41"/>
      <c r="F212" s="241" t="s">
        <v>610</v>
      </c>
      <c r="G212" s="41"/>
      <c r="H212" s="41"/>
      <c r="I212" s="242"/>
      <c r="J212" s="41"/>
      <c r="K212" s="41"/>
      <c r="L212" s="45"/>
      <c r="M212" s="243"/>
      <c r="N212" s="244"/>
      <c r="O212" s="92"/>
      <c r="P212" s="92"/>
      <c r="Q212" s="92"/>
      <c r="R212" s="92"/>
      <c r="S212" s="92"/>
      <c r="T212" s="93"/>
      <c r="U212" s="39"/>
      <c r="V212" s="39"/>
      <c r="W212" s="39"/>
      <c r="X212" s="39"/>
      <c r="Y212" s="39"/>
      <c r="Z212" s="39"/>
      <c r="AA212" s="39"/>
      <c r="AB212" s="39"/>
      <c r="AC212" s="39"/>
      <c r="AD212" s="39"/>
      <c r="AE212" s="39"/>
      <c r="AT212" s="18" t="s">
        <v>349</v>
      </c>
      <c r="AU212" s="18" t="s">
        <v>85</v>
      </c>
    </row>
    <row r="213" s="14" customFormat="1">
      <c r="A213" s="14"/>
      <c r="B213" s="263"/>
      <c r="C213" s="264"/>
      <c r="D213" s="240" t="s">
        <v>446</v>
      </c>
      <c r="E213" s="265" t="s">
        <v>1</v>
      </c>
      <c r="F213" s="266" t="s">
        <v>611</v>
      </c>
      <c r="G213" s="264"/>
      <c r="H213" s="265" t="s">
        <v>1</v>
      </c>
      <c r="I213" s="267"/>
      <c r="J213" s="264"/>
      <c r="K213" s="264"/>
      <c r="L213" s="268"/>
      <c r="M213" s="269"/>
      <c r="N213" s="270"/>
      <c r="O213" s="270"/>
      <c r="P213" s="270"/>
      <c r="Q213" s="270"/>
      <c r="R213" s="270"/>
      <c r="S213" s="270"/>
      <c r="T213" s="271"/>
      <c r="U213" s="14"/>
      <c r="V213" s="14"/>
      <c r="W213" s="14"/>
      <c r="X213" s="14"/>
      <c r="Y213" s="14"/>
      <c r="Z213" s="14"/>
      <c r="AA213" s="14"/>
      <c r="AB213" s="14"/>
      <c r="AC213" s="14"/>
      <c r="AD213" s="14"/>
      <c r="AE213" s="14"/>
      <c r="AT213" s="272" t="s">
        <v>446</v>
      </c>
      <c r="AU213" s="272" t="s">
        <v>85</v>
      </c>
      <c r="AV213" s="14" t="s">
        <v>83</v>
      </c>
      <c r="AW213" s="14" t="s">
        <v>32</v>
      </c>
      <c r="AX213" s="14" t="s">
        <v>76</v>
      </c>
      <c r="AY213" s="272" t="s">
        <v>342</v>
      </c>
    </row>
    <row r="214" s="13" customFormat="1">
      <c r="A214" s="13"/>
      <c r="B214" s="252"/>
      <c r="C214" s="253"/>
      <c r="D214" s="240" t="s">
        <v>446</v>
      </c>
      <c r="E214" s="254" t="s">
        <v>1</v>
      </c>
      <c r="F214" s="255" t="s">
        <v>1354</v>
      </c>
      <c r="G214" s="253"/>
      <c r="H214" s="256">
        <v>200</v>
      </c>
      <c r="I214" s="257"/>
      <c r="J214" s="253"/>
      <c r="K214" s="253"/>
      <c r="L214" s="258"/>
      <c r="M214" s="259"/>
      <c r="N214" s="260"/>
      <c r="O214" s="260"/>
      <c r="P214" s="260"/>
      <c r="Q214" s="260"/>
      <c r="R214" s="260"/>
      <c r="S214" s="260"/>
      <c r="T214" s="261"/>
      <c r="U214" s="13"/>
      <c r="V214" s="13"/>
      <c r="W214" s="13"/>
      <c r="X214" s="13"/>
      <c r="Y214" s="13"/>
      <c r="Z214" s="13"/>
      <c r="AA214" s="13"/>
      <c r="AB214" s="13"/>
      <c r="AC214" s="13"/>
      <c r="AD214" s="13"/>
      <c r="AE214" s="13"/>
      <c r="AT214" s="262" t="s">
        <v>446</v>
      </c>
      <c r="AU214" s="262" t="s">
        <v>85</v>
      </c>
      <c r="AV214" s="13" t="s">
        <v>85</v>
      </c>
      <c r="AW214" s="13" t="s">
        <v>32</v>
      </c>
      <c r="AX214" s="13" t="s">
        <v>76</v>
      </c>
      <c r="AY214" s="262" t="s">
        <v>342</v>
      </c>
    </row>
    <row r="215" s="13" customFormat="1">
      <c r="A215" s="13"/>
      <c r="B215" s="252"/>
      <c r="C215" s="253"/>
      <c r="D215" s="240" t="s">
        <v>446</v>
      </c>
      <c r="E215" s="254" t="s">
        <v>1</v>
      </c>
      <c r="F215" s="255" t="s">
        <v>1355</v>
      </c>
      <c r="G215" s="253"/>
      <c r="H215" s="256">
        <v>16</v>
      </c>
      <c r="I215" s="257"/>
      <c r="J215" s="253"/>
      <c r="K215" s="253"/>
      <c r="L215" s="258"/>
      <c r="M215" s="259"/>
      <c r="N215" s="260"/>
      <c r="O215" s="260"/>
      <c r="P215" s="260"/>
      <c r="Q215" s="260"/>
      <c r="R215" s="260"/>
      <c r="S215" s="260"/>
      <c r="T215" s="261"/>
      <c r="U215" s="13"/>
      <c r="V215" s="13"/>
      <c r="W215" s="13"/>
      <c r="X215" s="13"/>
      <c r="Y215" s="13"/>
      <c r="Z215" s="13"/>
      <c r="AA215" s="13"/>
      <c r="AB215" s="13"/>
      <c r="AC215" s="13"/>
      <c r="AD215" s="13"/>
      <c r="AE215" s="13"/>
      <c r="AT215" s="262" t="s">
        <v>446</v>
      </c>
      <c r="AU215" s="262" t="s">
        <v>85</v>
      </c>
      <c r="AV215" s="13" t="s">
        <v>85</v>
      </c>
      <c r="AW215" s="13" t="s">
        <v>32</v>
      </c>
      <c r="AX215" s="13" t="s">
        <v>76</v>
      </c>
      <c r="AY215" s="262" t="s">
        <v>342</v>
      </c>
    </row>
    <row r="216" s="16" customFormat="1">
      <c r="A216" s="16"/>
      <c r="B216" s="284"/>
      <c r="C216" s="285"/>
      <c r="D216" s="240" t="s">
        <v>446</v>
      </c>
      <c r="E216" s="286" t="s">
        <v>1</v>
      </c>
      <c r="F216" s="287" t="s">
        <v>500</v>
      </c>
      <c r="G216" s="285"/>
      <c r="H216" s="288">
        <v>216</v>
      </c>
      <c r="I216" s="289"/>
      <c r="J216" s="285"/>
      <c r="K216" s="285"/>
      <c r="L216" s="290"/>
      <c r="M216" s="291"/>
      <c r="N216" s="292"/>
      <c r="O216" s="292"/>
      <c r="P216" s="292"/>
      <c r="Q216" s="292"/>
      <c r="R216" s="292"/>
      <c r="S216" s="292"/>
      <c r="T216" s="293"/>
      <c r="U216" s="16"/>
      <c r="V216" s="16"/>
      <c r="W216" s="16"/>
      <c r="X216" s="16"/>
      <c r="Y216" s="16"/>
      <c r="Z216" s="16"/>
      <c r="AA216" s="16"/>
      <c r="AB216" s="16"/>
      <c r="AC216" s="16"/>
      <c r="AD216" s="16"/>
      <c r="AE216" s="16"/>
      <c r="AT216" s="294" t="s">
        <v>446</v>
      </c>
      <c r="AU216" s="294" t="s">
        <v>85</v>
      </c>
      <c r="AV216" s="16" t="s">
        <v>360</v>
      </c>
      <c r="AW216" s="16" t="s">
        <v>32</v>
      </c>
      <c r="AX216" s="16" t="s">
        <v>83</v>
      </c>
      <c r="AY216" s="294" t="s">
        <v>342</v>
      </c>
    </row>
    <row r="217" s="2" customFormat="1" ht="21.75" customHeight="1">
      <c r="A217" s="39"/>
      <c r="B217" s="40"/>
      <c r="C217" s="227" t="s">
        <v>428</v>
      </c>
      <c r="D217" s="227" t="s">
        <v>343</v>
      </c>
      <c r="E217" s="228" t="s">
        <v>614</v>
      </c>
      <c r="F217" s="229" t="s">
        <v>615</v>
      </c>
      <c r="G217" s="230" t="s">
        <v>562</v>
      </c>
      <c r="H217" s="231">
        <v>1210</v>
      </c>
      <c r="I217" s="232"/>
      <c r="J217" s="233">
        <f>ROUND(I217*H217,2)</f>
        <v>0</v>
      </c>
      <c r="K217" s="229" t="s">
        <v>443</v>
      </c>
      <c r="L217" s="45"/>
      <c r="M217" s="234" t="s">
        <v>1</v>
      </c>
      <c r="N217" s="235" t="s">
        <v>41</v>
      </c>
      <c r="O217" s="92"/>
      <c r="P217" s="236">
        <f>O217*H217</f>
        <v>0</v>
      </c>
      <c r="Q217" s="236">
        <v>0</v>
      </c>
      <c r="R217" s="236">
        <f>Q217*H217</f>
        <v>0</v>
      </c>
      <c r="S217" s="236">
        <v>0</v>
      </c>
      <c r="T217" s="237">
        <f>S217*H217</f>
        <v>0</v>
      </c>
      <c r="U217" s="39"/>
      <c r="V217" s="39"/>
      <c r="W217" s="39"/>
      <c r="X217" s="39"/>
      <c r="Y217" s="39"/>
      <c r="Z217" s="39"/>
      <c r="AA217" s="39"/>
      <c r="AB217" s="39"/>
      <c r="AC217" s="39"/>
      <c r="AD217" s="39"/>
      <c r="AE217" s="39"/>
      <c r="AR217" s="238" t="s">
        <v>360</v>
      </c>
      <c r="AT217" s="238" t="s">
        <v>343</v>
      </c>
      <c r="AU217" s="238" t="s">
        <v>85</v>
      </c>
      <c r="AY217" s="18" t="s">
        <v>342</v>
      </c>
      <c r="BE217" s="239">
        <f>IF(N217="základní",J217,0)</f>
        <v>0</v>
      </c>
      <c r="BF217" s="239">
        <f>IF(N217="snížená",J217,0)</f>
        <v>0</v>
      </c>
      <c r="BG217" s="239">
        <f>IF(N217="zákl. přenesená",J217,0)</f>
        <v>0</v>
      </c>
      <c r="BH217" s="239">
        <f>IF(N217="sníž. přenesená",J217,0)</f>
        <v>0</v>
      </c>
      <c r="BI217" s="239">
        <f>IF(N217="nulová",J217,0)</f>
        <v>0</v>
      </c>
      <c r="BJ217" s="18" t="s">
        <v>83</v>
      </c>
      <c r="BK217" s="239">
        <f>ROUND(I217*H217,2)</f>
        <v>0</v>
      </c>
      <c r="BL217" s="18" t="s">
        <v>360</v>
      </c>
      <c r="BM217" s="238" t="s">
        <v>1356</v>
      </c>
    </row>
    <row r="218" s="2" customFormat="1">
      <c r="A218" s="39"/>
      <c r="B218" s="40"/>
      <c r="C218" s="41"/>
      <c r="D218" s="240" t="s">
        <v>349</v>
      </c>
      <c r="E218" s="41"/>
      <c r="F218" s="241" t="s">
        <v>617</v>
      </c>
      <c r="G218" s="41"/>
      <c r="H218" s="41"/>
      <c r="I218" s="242"/>
      <c r="J218" s="41"/>
      <c r="K218" s="41"/>
      <c r="L218" s="45"/>
      <c r="M218" s="243"/>
      <c r="N218" s="244"/>
      <c r="O218" s="92"/>
      <c r="P218" s="92"/>
      <c r="Q218" s="92"/>
      <c r="R218" s="92"/>
      <c r="S218" s="92"/>
      <c r="T218" s="93"/>
      <c r="U218" s="39"/>
      <c r="V218" s="39"/>
      <c r="W218" s="39"/>
      <c r="X218" s="39"/>
      <c r="Y218" s="39"/>
      <c r="Z218" s="39"/>
      <c r="AA218" s="39"/>
      <c r="AB218" s="39"/>
      <c r="AC218" s="39"/>
      <c r="AD218" s="39"/>
      <c r="AE218" s="39"/>
      <c r="AT218" s="18" t="s">
        <v>349</v>
      </c>
      <c r="AU218" s="18" t="s">
        <v>85</v>
      </c>
    </row>
    <row r="219" s="14" customFormat="1">
      <c r="A219" s="14"/>
      <c r="B219" s="263"/>
      <c r="C219" s="264"/>
      <c r="D219" s="240" t="s">
        <v>446</v>
      </c>
      <c r="E219" s="265" t="s">
        <v>1</v>
      </c>
      <c r="F219" s="266" t="s">
        <v>618</v>
      </c>
      <c r="G219" s="264"/>
      <c r="H219" s="265" t="s">
        <v>1</v>
      </c>
      <c r="I219" s="267"/>
      <c r="J219" s="264"/>
      <c r="K219" s="264"/>
      <c r="L219" s="268"/>
      <c r="M219" s="269"/>
      <c r="N219" s="270"/>
      <c r="O219" s="270"/>
      <c r="P219" s="270"/>
      <c r="Q219" s="270"/>
      <c r="R219" s="270"/>
      <c r="S219" s="270"/>
      <c r="T219" s="271"/>
      <c r="U219" s="14"/>
      <c r="V219" s="14"/>
      <c r="W219" s="14"/>
      <c r="X219" s="14"/>
      <c r="Y219" s="14"/>
      <c r="Z219" s="14"/>
      <c r="AA219" s="14"/>
      <c r="AB219" s="14"/>
      <c r="AC219" s="14"/>
      <c r="AD219" s="14"/>
      <c r="AE219" s="14"/>
      <c r="AT219" s="272" t="s">
        <v>446</v>
      </c>
      <c r="AU219" s="272" t="s">
        <v>85</v>
      </c>
      <c r="AV219" s="14" t="s">
        <v>83</v>
      </c>
      <c r="AW219" s="14" t="s">
        <v>32</v>
      </c>
      <c r="AX219" s="14" t="s">
        <v>76</v>
      </c>
      <c r="AY219" s="272" t="s">
        <v>342</v>
      </c>
    </row>
    <row r="220" s="13" customFormat="1">
      <c r="A220" s="13"/>
      <c r="B220" s="252"/>
      <c r="C220" s="253"/>
      <c r="D220" s="240" t="s">
        <v>446</v>
      </c>
      <c r="E220" s="254" t="s">
        <v>1</v>
      </c>
      <c r="F220" s="255" t="s">
        <v>1357</v>
      </c>
      <c r="G220" s="253"/>
      <c r="H220" s="256">
        <v>819.5</v>
      </c>
      <c r="I220" s="257"/>
      <c r="J220" s="253"/>
      <c r="K220" s="253"/>
      <c r="L220" s="258"/>
      <c r="M220" s="259"/>
      <c r="N220" s="260"/>
      <c r="O220" s="260"/>
      <c r="P220" s="260"/>
      <c r="Q220" s="260"/>
      <c r="R220" s="260"/>
      <c r="S220" s="260"/>
      <c r="T220" s="261"/>
      <c r="U220" s="13"/>
      <c r="V220" s="13"/>
      <c r="W220" s="13"/>
      <c r="X220" s="13"/>
      <c r="Y220" s="13"/>
      <c r="Z220" s="13"/>
      <c r="AA220" s="13"/>
      <c r="AB220" s="13"/>
      <c r="AC220" s="13"/>
      <c r="AD220" s="13"/>
      <c r="AE220" s="13"/>
      <c r="AT220" s="262" t="s">
        <v>446</v>
      </c>
      <c r="AU220" s="262" t="s">
        <v>85</v>
      </c>
      <c r="AV220" s="13" t="s">
        <v>85</v>
      </c>
      <c r="AW220" s="13" t="s">
        <v>32</v>
      </c>
      <c r="AX220" s="13" t="s">
        <v>76</v>
      </c>
      <c r="AY220" s="262" t="s">
        <v>342</v>
      </c>
    </row>
    <row r="221" s="13" customFormat="1">
      <c r="A221" s="13"/>
      <c r="B221" s="252"/>
      <c r="C221" s="253"/>
      <c r="D221" s="240" t="s">
        <v>446</v>
      </c>
      <c r="E221" s="254" t="s">
        <v>1</v>
      </c>
      <c r="F221" s="255" t="s">
        <v>1358</v>
      </c>
      <c r="G221" s="253"/>
      <c r="H221" s="256">
        <v>390.5</v>
      </c>
      <c r="I221" s="257"/>
      <c r="J221" s="253"/>
      <c r="K221" s="253"/>
      <c r="L221" s="258"/>
      <c r="M221" s="259"/>
      <c r="N221" s="260"/>
      <c r="O221" s="260"/>
      <c r="P221" s="260"/>
      <c r="Q221" s="260"/>
      <c r="R221" s="260"/>
      <c r="S221" s="260"/>
      <c r="T221" s="261"/>
      <c r="U221" s="13"/>
      <c r="V221" s="13"/>
      <c r="W221" s="13"/>
      <c r="X221" s="13"/>
      <c r="Y221" s="13"/>
      <c r="Z221" s="13"/>
      <c r="AA221" s="13"/>
      <c r="AB221" s="13"/>
      <c r="AC221" s="13"/>
      <c r="AD221" s="13"/>
      <c r="AE221" s="13"/>
      <c r="AT221" s="262" t="s">
        <v>446</v>
      </c>
      <c r="AU221" s="262" t="s">
        <v>85</v>
      </c>
      <c r="AV221" s="13" t="s">
        <v>85</v>
      </c>
      <c r="AW221" s="13" t="s">
        <v>32</v>
      </c>
      <c r="AX221" s="13" t="s">
        <v>76</v>
      </c>
      <c r="AY221" s="262" t="s">
        <v>342</v>
      </c>
    </row>
    <row r="222" s="16" customFormat="1">
      <c r="A222" s="16"/>
      <c r="B222" s="284"/>
      <c r="C222" s="285"/>
      <c r="D222" s="240" t="s">
        <v>446</v>
      </c>
      <c r="E222" s="286" t="s">
        <v>1</v>
      </c>
      <c r="F222" s="287" t="s">
        <v>500</v>
      </c>
      <c r="G222" s="285"/>
      <c r="H222" s="288">
        <v>1210</v>
      </c>
      <c r="I222" s="289"/>
      <c r="J222" s="285"/>
      <c r="K222" s="285"/>
      <c r="L222" s="290"/>
      <c r="M222" s="291"/>
      <c r="N222" s="292"/>
      <c r="O222" s="292"/>
      <c r="P222" s="292"/>
      <c r="Q222" s="292"/>
      <c r="R222" s="292"/>
      <c r="S222" s="292"/>
      <c r="T222" s="293"/>
      <c r="U222" s="16"/>
      <c r="V222" s="16"/>
      <c r="W222" s="16"/>
      <c r="X222" s="16"/>
      <c r="Y222" s="16"/>
      <c r="Z222" s="16"/>
      <c r="AA222" s="16"/>
      <c r="AB222" s="16"/>
      <c r="AC222" s="16"/>
      <c r="AD222" s="16"/>
      <c r="AE222" s="16"/>
      <c r="AT222" s="294" t="s">
        <v>446</v>
      </c>
      <c r="AU222" s="294" t="s">
        <v>85</v>
      </c>
      <c r="AV222" s="16" t="s">
        <v>360</v>
      </c>
      <c r="AW222" s="16" t="s">
        <v>32</v>
      </c>
      <c r="AX222" s="16" t="s">
        <v>83</v>
      </c>
      <c r="AY222" s="294" t="s">
        <v>342</v>
      </c>
    </row>
    <row r="223" s="2" customFormat="1" ht="16.5" customHeight="1">
      <c r="A223" s="39"/>
      <c r="B223" s="40"/>
      <c r="C223" s="295" t="s">
        <v>606</v>
      </c>
      <c r="D223" s="295" t="s">
        <v>621</v>
      </c>
      <c r="E223" s="296" t="s">
        <v>622</v>
      </c>
      <c r="F223" s="297" t="s">
        <v>623</v>
      </c>
      <c r="G223" s="298" t="s">
        <v>462</v>
      </c>
      <c r="H223" s="299">
        <v>2420</v>
      </c>
      <c r="I223" s="300"/>
      <c r="J223" s="301">
        <f>ROUND(I223*H223,2)</f>
        <v>0</v>
      </c>
      <c r="K223" s="297" t="s">
        <v>1</v>
      </c>
      <c r="L223" s="302"/>
      <c r="M223" s="303" t="s">
        <v>1</v>
      </c>
      <c r="N223" s="304" t="s">
        <v>41</v>
      </c>
      <c r="O223" s="92"/>
      <c r="P223" s="236">
        <f>O223*H223</f>
        <v>0</v>
      </c>
      <c r="Q223" s="236">
        <v>0</v>
      </c>
      <c r="R223" s="236">
        <f>Q223*H223</f>
        <v>0</v>
      </c>
      <c r="S223" s="236">
        <v>0</v>
      </c>
      <c r="T223" s="237">
        <f>S223*H223</f>
        <v>0</v>
      </c>
      <c r="U223" s="39"/>
      <c r="V223" s="39"/>
      <c r="W223" s="39"/>
      <c r="X223" s="39"/>
      <c r="Y223" s="39"/>
      <c r="Z223" s="39"/>
      <c r="AA223" s="39"/>
      <c r="AB223" s="39"/>
      <c r="AC223" s="39"/>
      <c r="AD223" s="39"/>
      <c r="AE223" s="39"/>
      <c r="AR223" s="238" t="s">
        <v>376</v>
      </c>
      <c r="AT223" s="238" t="s">
        <v>621</v>
      </c>
      <c r="AU223" s="238" t="s">
        <v>85</v>
      </c>
      <c r="AY223" s="18" t="s">
        <v>342</v>
      </c>
      <c r="BE223" s="239">
        <f>IF(N223="základní",J223,0)</f>
        <v>0</v>
      </c>
      <c r="BF223" s="239">
        <f>IF(N223="snížená",J223,0)</f>
        <v>0</v>
      </c>
      <c r="BG223" s="239">
        <f>IF(N223="zákl. přenesená",J223,0)</f>
        <v>0</v>
      </c>
      <c r="BH223" s="239">
        <f>IF(N223="sníž. přenesená",J223,0)</f>
        <v>0</v>
      </c>
      <c r="BI223" s="239">
        <f>IF(N223="nulová",J223,0)</f>
        <v>0</v>
      </c>
      <c r="BJ223" s="18" t="s">
        <v>83</v>
      </c>
      <c r="BK223" s="239">
        <f>ROUND(I223*H223,2)</f>
        <v>0</v>
      </c>
      <c r="BL223" s="18" t="s">
        <v>360</v>
      </c>
      <c r="BM223" s="238" t="s">
        <v>1359</v>
      </c>
    </row>
    <row r="224" s="2" customFormat="1">
      <c r="A224" s="39"/>
      <c r="B224" s="40"/>
      <c r="C224" s="41"/>
      <c r="D224" s="240" t="s">
        <v>349</v>
      </c>
      <c r="E224" s="41"/>
      <c r="F224" s="241" t="s">
        <v>623</v>
      </c>
      <c r="G224" s="41"/>
      <c r="H224" s="41"/>
      <c r="I224" s="242"/>
      <c r="J224" s="41"/>
      <c r="K224" s="41"/>
      <c r="L224" s="45"/>
      <c r="M224" s="243"/>
      <c r="N224" s="244"/>
      <c r="O224" s="92"/>
      <c r="P224" s="92"/>
      <c r="Q224" s="92"/>
      <c r="R224" s="92"/>
      <c r="S224" s="92"/>
      <c r="T224" s="93"/>
      <c r="U224" s="39"/>
      <c r="V224" s="39"/>
      <c r="W224" s="39"/>
      <c r="X224" s="39"/>
      <c r="Y224" s="39"/>
      <c r="Z224" s="39"/>
      <c r="AA224" s="39"/>
      <c r="AB224" s="39"/>
      <c r="AC224" s="39"/>
      <c r="AD224" s="39"/>
      <c r="AE224" s="39"/>
      <c r="AT224" s="18" t="s">
        <v>349</v>
      </c>
      <c r="AU224" s="18" t="s">
        <v>85</v>
      </c>
    </row>
    <row r="225" s="13" customFormat="1">
      <c r="A225" s="13"/>
      <c r="B225" s="252"/>
      <c r="C225" s="253"/>
      <c r="D225" s="240" t="s">
        <v>446</v>
      </c>
      <c r="E225" s="254" t="s">
        <v>1</v>
      </c>
      <c r="F225" s="255" t="s">
        <v>1360</v>
      </c>
      <c r="G225" s="253"/>
      <c r="H225" s="256">
        <v>2420</v>
      </c>
      <c r="I225" s="257"/>
      <c r="J225" s="253"/>
      <c r="K225" s="253"/>
      <c r="L225" s="258"/>
      <c r="M225" s="259"/>
      <c r="N225" s="260"/>
      <c r="O225" s="260"/>
      <c r="P225" s="260"/>
      <c r="Q225" s="260"/>
      <c r="R225" s="260"/>
      <c r="S225" s="260"/>
      <c r="T225" s="261"/>
      <c r="U225" s="13"/>
      <c r="V225" s="13"/>
      <c r="W225" s="13"/>
      <c r="X225" s="13"/>
      <c r="Y225" s="13"/>
      <c r="Z225" s="13"/>
      <c r="AA225" s="13"/>
      <c r="AB225" s="13"/>
      <c r="AC225" s="13"/>
      <c r="AD225" s="13"/>
      <c r="AE225" s="13"/>
      <c r="AT225" s="262" t="s">
        <v>446</v>
      </c>
      <c r="AU225" s="262" t="s">
        <v>85</v>
      </c>
      <c r="AV225" s="13" t="s">
        <v>85</v>
      </c>
      <c r="AW225" s="13" t="s">
        <v>32</v>
      </c>
      <c r="AX225" s="13" t="s">
        <v>83</v>
      </c>
      <c r="AY225" s="262" t="s">
        <v>342</v>
      </c>
    </row>
    <row r="226" s="2" customFormat="1" ht="16.5" customHeight="1">
      <c r="A226" s="39"/>
      <c r="B226" s="40"/>
      <c r="C226" s="227" t="s">
        <v>613</v>
      </c>
      <c r="D226" s="227" t="s">
        <v>343</v>
      </c>
      <c r="E226" s="228" t="s">
        <v>627</v>
      </c>
      <c r="F226" s="229" t="s">
        <v>628</v>
      </c>
      <c r="G226" s="230" t="s">
        <v>562</v>
      </c>
      <c r="H226" s="231">
        <v>2285.0500000000002</v>
      </c>
      <c r="I226" s="232"/>
      <c r="J226" s="233">
        <f>ROUND(I226*H226,2)</f>
        <v>0</v>
      </c>
      <c r="K226" s="229" t="s">
        <v>443</v>
      </c>
      <c r="L226" s="45"/>
      <c r="M226" s="234" t="s">
        <v>1</v>
      </c>
      <c r="N226" s="235" t="s">
        <v>41</v>
      </c>
      <c r="O226" s="92"/>
      <c r="P226" s="236">
        <f>O226*H226</f>
        <v>0</v>
      </c>
      <c r="Q226" s="236">
        <v>0</v>
      </c>
      <c r="R226" s="236">
        <f>Q226*H226</f>
        <v>0</v>
      </c>
      <c r="S226" s="236">
        <v>0</v>
      </c>
      <c r="T226" s="237">
        <f>S226*H226</f>
        <v>0</v>
      </c>
      <c r="U226" s="39"/>
      <c r="V226" s="39"/>
      <c r="W226" s="39"/>
      <c r="X226" s="39"/>
      <c r="Y226" s="39"/>
      <c r="Z226" s="39"/>
      <c r="AA226" s="39"/>
      <c r="AB226" s="39"/>
      <c r="AC226" s="39"/>
      <c r="AD226" s="39"/>
      <c r="AE226" s="39"/>
      <c r="AR226" s="238" t="s">
        <v>360</v>
      </c>
      <c r="AT226" s="238" t="s">
        <v>343</v>
      </c>
      <c r="AU226" s="238" t="s">
        <v>85</v>
      </c>
      <c r="AY226" s="18" t="s">
        <v>342</v>
      </c>
      <c r="BE226" s="239">
        <f>IF(N226="základní",J226,0)</f>
        <v>0</v>
      </c>
      <c r="BF226" s="239">
        <f>IF(N226="snížená",J226,0)</f>
        <v>0</v>
      </c>
      <c r="BG226" s="239">
        <f>IF(N226="zákl. přenesená",J226,0)</f>
        <v>0</v>
      </c>
      <c r="BH226" s="239">
        <f>IF(N226="sníž. přenesená",J226,0)</f>
        <v>0</v>
      </c>
      <c r="BI226" s="239">
        <f>IF(N226="nulová",J226,0)</f>
        <v>0</v>
      </c>
      <c r="BJ226" s="18" t="s">
        <v>83</v>
      </c>
      <c r="BK226" s="239">
        <f>ROUND(I226*H226,2)</f>
        <v>0</v>
      </c>
      <c r="BL226" s="18" t="s">
        <v>360</v>
      </c>
      <c r="BM226" s="238" t="s">
        <v>1361</v>
      </c>
    </row>
    <row r="227" s="2" customFormat="1">
      <c r="A227" s="39"/>
      <c r="B227" s="40"/>
      <c r="C227" s="41"/>
      <c r="D227" s="240" t="s">
        <v>349</v>
      </c>
      <c r="E227" s="41"/>
      <c r="F227" s="241" t="s">
        <v>630</v>
      </c>
      <c r="G227" s="41"/>
      <c r="H227" s="41"/>
      <c r="I227" s="242"/>
      <c r="J227" s="41"/>
      <c r="K227" s="41"/>
      <c r="L227" s="45"/>
      <c r="M227" s="243"/>
      <c r="N227" s="244"/>
      <c r="O227" s="92"/>
      <c r="P227" s="92"/>
      <c r="Q227" s="92"/>
      <c r="R227" s="92"/>
      <c r="S227" s="92"/>
      <c r="T227" s="93"/>
      <c r="U227" s="39"/>
      <c r="V227" s="39"/>
      <c r="W227" s="39"/>
      <c r="X227" s="39"/>
      <c r="Y227" s="39"/>
      <c r="Z227" s="39"/>
      <c r="AA227" s="39"/>
      <c r="AB227" s="39"/>
      <c r="AC227" s="39"/>
      <c r="AD227" s="39"/>
      <c r="AE227" s="39"/>
      <c r="AT227" s="18" t="s">
        <v>349</v>
      </c>
      <c r="AU227" s="18" t="s">
        <v>85</v>
      </c>
    </row>
    <row r="228" s="13" customFormat="1">
      <c r="A228" s="13"/>
      <c r="B228" s="252"/>
      <c r="C228" s="253"/>
      <c r="D228" s="240" t="s">
        <v>446</v>
      </c>
      <c r="E228" s="254" t="s">
        <v>1</v>
      </c>
      <c r="F228" s="255" t="s">
        <v>1362</v>
      </c>
      <c r="G228" s="253"/>
      <c r="H228" s="256">
        <v>2239.9000000000001</v>
      </c>
      <c r="I228" s="257"/>
      <c r="J228" s="253"/>
      <c r="K228" s="253"/>
      <c r="L228" s="258"/>
      <c r="M228" s="259"/>
      <c r="N228" s="260"/>
      <c r="O228" s="260"/>
      <c r="P228" s="260"/>
      <c r="Q228" s="260"/>
      <c r="R228" s="260"/>
      <c r="S228" s="260"/>
      <c r="T228" s="261"/>
      <c r="U228" s="13"/>
      <c r="V228" s="13"/>
      <c r="W228" s="13"/>
      <c r="X228" s="13"/>
      <c r="Y228" s="13"/>
      <c r="Z228" s="13"/>
      <c r="AA228" s="13"/>
      <c r="AB228" s="13"/>
      <c r="AC228" s="13"/>
      <c r="AD228" s="13"/>
      <c r="AE228" s="13"/>
      <c r="AT228" s="262" t="s">
        <v>446</v>
      </c>
      <c r="AU228" s="262" t="s">
        <v>85</v>
      </c>
      <c r="AV228" s="13" t="s">
        <v>85</v>
      </c>
      <c r="AW228" s="13" t="s">
        <v>32</v>
      </c>
      <c r="AX228" s="13" t="s">
        <v>76</v>
      </c>
      <c r="AY228" s="262" t="s">
        <v>342</v>
      </c>
    </row>
    <row r="229" s="13" customFormat="1">
      <c r="A229" s="13"/>
      <c r="B229" s="252"/>
      <c r="C229" s="253"/>
      <c r="D229" s="240" t="s">
        <v>446</v>
      </c>
      <c r="E229" s="254" t="s">
        <v>1</v>
      </c>
      <c r="F229" s="255" t="s">
        <v>1345</v>
      </c>
      <c r="G229" s="253"/>
      <c r="H229" s="256">
        <v>40.950000000000003</v>
      </c>
      <c r="I229" s="257"/>
      <c r="J229" s="253"/>
      <c r="K229" s="253"/>
      <c r="L229" s="258"/>
      <c r="M229" s="259"/>
      <c r="N229" s="260"/>
      <c r="O229" s="260"/>
      <c r="P229" s="260"/>
      <c r="Q229" s="260"/>
      <c r="R229" s="260"/>
      <c r="S229" s="260"/>
      <c r="T229" s="261"/>
      <c r="U229" s="13"/>
      <c r="V229" s="13"/>
      <c r="W229" s="13"/>
      <c r="X229" s="13"/>
      <c r="Y229" s="13"/>
      <c r="Z229" s="13"/>
      <c r="AA229" s="13"/>
      <c r="AB229" s="13"/>
      <c r="AC229" s="13"/>
      <c r="AD229" s="13"/>
      <c r="AE229" s="13"/>
      <c r="AT229" s="262" t="s">
        <v>446</v>
      </c>
      <c r="AU229" s="262" t="s">
        <v>85</v>
      </c>
      <c r="AV229" s="13" t="s">
        <v>85</v>
      </c>
      <c r="AW229" s="13" t="s">
        <v>32</v>
      </c>
      <c r="AX229" s="13" t="s">
        <v>76</v>
      </c>
      <c r="AY229" s="262" t="s">
        <v>342</v>
      </c>
    </row>
    <row r="230" s="13" customFormat="1">
      <c r="A230" s="13"/>
      <c r="B230" s="252"/>
      <c r="C230" s="253"/>
      <c r="D230" s="240" t="s">
        <v>446</v>
      </c>
      <c r="E230" s="254" t="s">
        <v>1</v>
      </c>
      <c r="F230" s="255" t="s">
        <v>1363</v>
      </c>
      <c r="G230" s="253"/>
      <c r="H230" s="256">
        <v>4.2000000000000002</v>
      </c>
      <c r="I230" s="257"/>
      <c r="J230" s="253"/>
      <c r="K230" s="253"/>
      <c r="L230" s="258"/>
      <c r="M230" s="259"/>
      <c r="N230" s="260"/>
      <c r="O230" s="260"/>
      <c r="P230" s="260"/>
      <c r="Q230" s="260"/>
      <c r="R230" s="260"/>
      <c r="S230" s="260"/>
      <c r="T230" s="261"/>
      <c r="U230" s="13"/>
      <c r="V230" s="13"/>
      <c r="W230" s="13"/>
      <c r="X230" s="13"/>
      <c r="Y230" s="13"/>
      <c r="Z230" s="13"/>
      <c r="AA230" s="13"/>
      <c r="AB230" s="13"/>
      <c r="AC230" s="13"/>
      <c r="AD230" s="13"/>
      <c r="AE230" s="13"/>
      <c r="AT230" s="262" t="s">
        <v>446</v>
      </c>
      <c r="AU230" s="262" t="s">
        <v>85</v>
      </c>
      <c r="AV230" s="13" t="s">
        <v>85</v>
      </c>
      <c r="AW230" s="13" t="s">
        <v>32</v>
      </c>
      <c r="AX230" s="13" t="s">
        <v>76</v>
      </c>
      <c r="AY230" s="262" t="s">
        <v>342</v>
      </c>
    </row>
    <row r="231" s="16" customFormat="1">
      <c r="A231" s="16"/>
      <c r="B231" s="284"/>
      <c r="C231" s="285"/>
      <c r="D231" s="240" t="s">
        <v>446</v>
      </c>
      <c r="E231" s="286" t="s">
        <v>1</v>
      </c>
      <c r="F231" s="287" t="s">
        <v>500</v>
      </c>
      <c r="G231" s="285"/>
      <c r="H231" s="288">
        <v>2285.0500000000002</v>
      </c>
      <c r="I231" s="289"/>
      <c r="J231" s="285"/>
      <c r="K231" s="285"/>
      <c r="L231" s="290"/>
      <c r="M231" s="291"/>
      <c r="N231" s="292"/>
      <c r="O231" s="292"/>
      <c r="P231" s="292"/>
      <c r="Q231" s="292"/>
      <c r="R231" s="292"/>
      <c r="S231" s="292"/>
      <c r="T231" s="293"/>
      <c r="U231" s="16"/>
      <c r="V231" s="16"/>
      <c r="W231" s="16"/>
      <c r="X231" s="16"/>
      <c r="Y231" s="16"/>
      <c r="Z231" s="16"/>
      <c r="AA231" s="16"/>
      <c r="AB231" s="16"/>
      <c r="AC231" s="16"/>
      <c r="AD231" s="16"/>
      <c r="AE231" s="16"/>
      <c r="AT231" s="294" t="s">
        <v>446</v>
      </c>
      <c r="AU231" s="294" t="s">
        <v>85</v>
      </c>
      <c r="AV231" s="16" t="s">
        <v>360</v>
      </c>
      <c r="AW231" s="16" t="s">
        <v>32</v>
      </c>
      <c r="AX231" s="16" t="s">
        <v>83</v>
      </c>
      <c r="AY231" s="294" t="s">
        <v>342</v>
      </c>
    </row>
    <row r="232" s="2" customFormat="1" ht="16.5" customHeight="1">
      <c r="A232" s="39"/>
      <c r="B232" s="40"/>
      <c r="C232" s="227" t="s">
        <v>7</v>
      </c>
      <c r="D232" s="227" t="s">
        <v>343</v>
      </c>
      <c r="E232" s="228" t="s">
        <v>633</v>
      </c>
      <c r="F232" s="229" t="s">
        <v>634</v>
      </c>
      <c r="G232" s="230" t="s">
        <v>462</v>
      </c>
      <c r="H232" s="231">
        <v>3922.1999999999998</v>
      </c>
      <c r="I232" s="232"/>
      <c r="J232" s="233">
        <f>ROUND(I232*H232,2)</f>
        <v>0</v>
      </c>
      <c r="K232" s="229" t="s">
        <v>443</v>
      </c>
      <c r="L232" s="45"/>
      <c r="M232" s="234" t="s">
        <v>1</v>
      </c>
      <c r="N232" s="235" t="s">
        <v>41</v>
      </c>
      <c r="O232" s="92"/>
      <c r="P232" s="236">
        <f>O232*H232</f>
        <v>0</v>
      </c>
      <c r="Q232" s="236">
        <v>0</v>
      </c>
      <c r="R232" s="236">
        <f>Q232*H232</f>
        <v>0</v>
      </c>
      <c r="S232" s="236">
        <v>0</v>
      </c>
      <c r="T232" s="237">
        <f>S232*H232</f>
        <v>0</v>
      </c>
      <c r="U232" s="39"/>
      <c r="V232" s="39"/>
      <c r="W232" s="39"/>
      <c r="X232" s="39"/>
      <c r="Y232" s="39"/>
      <c r="Z232" s="39"/>
      <c r="AA232" s="39"/>
      <c r="AB232" s="39"/>
      <c r="AC232" s="39"/>
      <c r="AD232" s="39"/>
      <c r="AE232" s="39"/>
      <c r="AR232" s="238" t="s">
        <v>360</v>
      </c>
      <c r="AT232" s="238" t="s">
        <v>343</v>
      </c>
      <c r="AU232" s="238" t="s">
        <v>85</v>
      </c>
      <c r="AY232" s="18" t="s">
        <v>342</v>
      </c>
      <c r="BE232" s="239">
        <f>IF(N232="základní",J232,0)</f>
        <v>0</v>
      </c>
      <c r="BF232" s="239">
        <f>IF(N232="snížená",J232,0)</f>
        <v>0</v>
      </c>
      <c r="BG232" s="239">
        <f>IF(N232="zákl. přenesená",J232,0)</f>
        <v>0</v>
      </c>
      <c r="BH232" s="239">
        <f>IF(N232="sníž. přenesená",J232,0)</f>
        <v>0</v>
      </c>
      <c r="BI232" s="239">
        <f>IF(N232="nulová",J232,0)</f>
        <v>0</v>
      </c>
      <c r="BJ232" s="18" t="s">
        <v>83</v>
      </c>
      <c r="BK232" s="239">
        <f>ROUND(I232*H232,2)</f>
        <v>0</v>
      </c>
      <c r="BL232" s="18" t="s">
        <v>360</v>
      </c>
      <c r="BM232" s="238" t="s">
        <v>1364</v>
      </c>
    </row>
    <row r="233" s="2" customFormat="1">
      <c r="A233" s="39"/>
      <c r="B233" s="40"/>
      <c r="C233" s="41"/>
      <c r="D233" s="240" t="s">
        <v>349</v>
      </c>
      <c r="E233" s="41"/>
      <c r="F233" s="241" t="s">
        <v>636</v>
      </c>
      <c r="G233" s="41"/>
      <c r="H233" s="41"/>
      <c r="I233" s="242"/>
      <c r="J233" s="41"/>
      <c r="K233" s="41"/>
      <c r="L233" s="45"/>
      <c r="M233" s="243"/>
      <c r="N233" s="244"/>
      <c r="O233" s="92"/>
      <c r="P233" s="92"/>
      <c r="Q233" s="92"/>
      <c r="R233" s="92"/>
      <c r="S233" s="92"/>
      <c r="T233" s="93"/>
      <c r="U233" s="39"/>
      <c r="V233" s="39"/>
      <c r="W233" s="39"/>
      <c r="X233" s="39"/>
      <c r="Y233" s="39"/>
      <c r="Z233" s="39"/>
      <c r="AA233" s="39"/>
      <c r="AB233" s="39"/>
      <c r="AC233" s="39"/>
      <c r="AD233" s="39"/>
      <c r="AE233" s="39"/>
      <c r="AT233" s="18" t="s">
        <v>349</v>
      </c>
      <c r="AU233" s="18" t="s">
        <v>85</v>
      </c>
    </row>
    <row r="234" s="13" customFormat="1">
      <c r="A234" s="13"/>
      <c r="B234" s="252"/>
      <c r="C234" s="253"/>
      <c r="D234" s="240" t="s">
        <v>446</v>
      </c>
      <c r="E234" s="254" t="s">
        <v>1</v>
      </c>
      <c r="F234" s="255" t="s">
        <v>1365</v>
      </c>
      <c r="G234" s="253"/>
      <c r="H234" s="256">
        <v>1961.0999999999999</v>
      </c>
      <c r="I234" s="257"/>
      <c r="J234" s="253"/>
      <c r="K234" s="253"/>
      <c r="L234" s="258"/>
      <c r="M234" s="259"/>
      <c r="N234" s="260"/>
      <c r="O234" s="260"/>
      <c r="P234" s="260"/>
      <c r="Q234" s="260"/>
      <c r="R234" s="260"/>
      <c r="S234" s="260"/>
      <c r="T234" s="261"/>
      <c r="U234" s="13"/>
      <c r="V234" s="13"/>
      <c r="W234" s="13"/>
      <c r="X234" s="13"/>
      <c r="Y234" s="13"/>
      <c r="Z234" s="13"/>
      <c r="AA234" s="13"/>
      <c r="AB234" s="13"/>
      <c r="AC234" s="13"/>
      <c r="AD234" s="13"/>
      <c r="AE234" s="13"/>
      <c r="AT234" s="262" t="s">
        <v>446</v>
      </c>
      <c r="AU234" s="262" t="s">
        <v>85</v>
      </c>
      <c r="AV234" s="13" t="s">
        <v>85</v>
      </c>
      <c r="AW234" s="13" t="s">
        <v>32</v>
      </c>
      <c r="AX234" s="13" t="s">
        <v>76</v>
      </c>
      <c r="AY234" s="262" t="s">
        <v>342</v>
      </c>
    </row>
    <row r="235" s="13" customFormat="1">
      <c r="A235" s="13"/>
      <c r="B235" s="252"/>
      <c r="C235" s="253"/>
      <c r="D235" s="240" t="s">
        <v>446</v>
      </c>
      <c r="E235" s="254" t="s">
        <v>1</v>
      </c>
      <c r="F235" s="255" t="s">
        <v>1366</v>
      </c>
      <c r="G235" s="253"/>
      <c r="H235" s="256">
        <v>3922.1999999999998</v>
      </c>
      <c r="I235" s="257"/>
      <c r="J235" s="253"/>
      <c r="K235" s="253"/>
      <c r="L235" s="258"/>
      <c r="M235" s="259"/>
      <c r="N235" s="260"/>
      <c r="O235" s="260"/>
      <c r="P235" s="260"/>
      <c r="Q235" s="260"/>
      <c r="R235" s="260"/>
      <c r="S235" s="260"/>
      <c r="T235" s="261"/>
      <c r="U235" s="13"/>
      <c r="V235" s="13"/>
      <c r="W235" s="13"/>
      <c r="X235" s="13"/>
      <c r="Y235" s="13"/>
      <c r="Z235" s="13"/>
      <c r="AA235" s="13"/>
      <c r="AB235" s="13"/>
      <c r="AC235" s="13"/>
      <c r="AD235" s="13"/>
      <c r="AE235" s="13"/>
      <c r="AT235" s="262" t="s">
        <v>446</v>
      </c>
      <c r="AU235" s="262" t="s">
        <v>85</v>
      </c>
      <c r="AV235" s="13" t="s">
        <v>85</v>
      </c>
      <c r="AW235" s="13" t="s">
        <v>32</v>
      </c>
      <c r="AX235" s="13" t="s">
        <v>83</v>
      </c>
      <c r="AY235" s="262" t="s">
        <v>342</v>
      </c>
    </row>
    <row r="236" s="2" customFormat="1" ht="16.5" customHeight="1">
      <c r="A236" s="39"/>
      <c r="B236" s="40"/>
      <c r="C236" s="227" t="s">
        <v>626</v>
      </c>
      <c r="D236" s="227" t="s">
        <v>343</v>
      </c>
      <c r="E236" s="228" t="s">
        <v>640</v>
      </c>
      <c r="F236" s="229" t="s">
        <v>641</v>
      </c>
      <c r="G236" s="230" t="s">
        <v>562</v>
      </c>
      <c r="H236" s="231">
        <v>14</v>
      </c>
      <c r="I236" s="232"/>
      <c r="J236" s="233">
        <f>ROUND(I236*H236,2)</f>
        <v>0</v>
      </c>
      <c r="K236" s="229" t="s">
        <v>443</v>
      </c>
      <c r="L236" s="45"/>
      <c r="M236" s="234" t="s">
        <v>1</v>
      </c>
      <c r="N236" s="235" t="s">
        <v>41</v>
      </c>
      <c r="O236" s="92"/>
      <c r="P236" s="236">
        <f>O236*H236</f>
        <v>0</v>
      </c>
      <c r="Q236" s="236">
        <v>0</v>
      </c>
      <c r="R236" s="236">
        <f>Q236*H236</f>
        <v>0</v>
      </c>
      <c r="S236" s="236">
        <v>0</v>
      </c>
      <c r="T236" s="237">
        <f>S236*H236</f>
        <v>0</v>
      </c>
      <c r="U236" s="39"/>
      <c r="V236" s="39"/>
      <c r="W236" s="39"/>
      <c r="X236" s="39"/>
      <c r="Y236" s="39"/>
      <c r="Z236" s="39"/>
      <c r="AA236" s="39"/>
      <c r="AB236" s="39"/>
      <c r="AC236" s="39"/>
      <c r="AD236" s="39"/>
      <c r="AE236" s="39"/>
      <c r="AR236" s="238" t="s">
        <v>360</v>
      </c>
      <c r="AT236" s="238" t="s">
        <v>343</v>
      </c>
      <c r="AU236" s="238" t="s">
        <v>85</v>
      </c>
      <c r="AY236" s="18" t="s">
        <v>342</v>
      </c>
      <c r="BE236" s="239">
        <f>IF(N236="základní",J236,0)</f>
        <v>0</v>
      </c>
      <c r="BF236" s="239">
        <f>IF(N236="snížená",J236,0)</f>
        <v>0</v>
      </c>
      <c r="BG236" s="239">
        <f>IF(N236="zákl. přenesená",J236,0)</f>
        <v>0</v>
      </c>
      <c r="BH236" s="239">
        <f>IF(N236="sníž. přenesená",J236,0)</f>
        <v>0</v>
      </c>
      <c r="BI236" s="239">
        <f>IF(N236="nulová",J236,0)</f>
        <v>0</v>
      </c>
      <c r="BJ236" s="18" t="s">
        <v>83</v>
      </c>
      <c r="BK236" s="239">
        <f>ROUND(I236*H236,2)</f>
        <v>0</v>
      </c>
      <c r="BL236" s="18" t="s">
        <v>360</v>
      </c>
      <c r="BM236" s="238" t="s">
        <v>1367</v>
      </c>
    </row>
    <row r="237" s="2" customFormat="1">
      <c r="A237" s="39"/>
      <c r="B237" s="40"/>
      <c r="C237" s="41"/>
      <c r="D237" s="240" t="s">
        <v>349</v>
      </c>
      <c r="E237" s="41"/>
      <c r="F237" s="241" t="s">
        <v>643</v>
      </c>
      <c r="G237" s="41"/>
      <c r="H237" s="41"/>
      <c r="I237" s="242"/>
      <c r="J237" s="41"/>
      <c r="K237" s="41"/>
      <c r="L237" s="45"/>
      <c r="M237" s="243"/>
      <c r="N237" s="244"/>
      <c r="O237" s="92"/>
      <c r="P237" s="92"/>
      <c r="Q237" s="92"/>
      <c r="R237" s="92"/>
      <c r="S237" s="92"/>
      <c r="T237" s="93"/>
      <c r="U237" s="39"/>
      <c r="V237" s="39"/>
      <c r="W237" s="39"/>
      <c r="X237" s="39"/>
      <c r="Y237" s="39"/>
      <c r="Z237" s="39"/>
      <c r="AA237" s="39"/>
      <c r="AB237" s="39"/>
      <c r="AC237" s="39"/>
      <c r="AD237" s="39"/>
      <c r="AE237" s="39"/>
      <c r="AT237" s="18" t="s">
        <v>349</v>
      </c>
      <c r="AU237" s="18" t="s">
        <v>85</v>
      </c>
    </row>
    <row r="238" s="13" customFormat="1">
      <c r="A238" s="13"/>
      <c r="B238" s="252"/>
      <c r="C238" s="253"/>
      <c r="D238" s="240" t="s">
        <v>446</v>
      </c>
      <c r="E238" s="254" t="s">
        <v>1</v>
      </c>
      <c r="F238" s="255" t="s">
        <v>1368</v>
      </c>
      <c r="G238" s="253"/>
      <c r="H238" s="256">
        <v>14</v>
      </c>
      <c r="I238" s="257"/>
      <c r="J238" s="253"/>
      <c r="K238" s="253"/>
      <c r="L238" s="258"/>
      <c r="M238" s="259"/>
      <c r="N238" s="260"/>
      <c r="O238" s="260"/>
      <c r="P238" s="260"/>
      <c r="Q238" s="260"/>
      <c r="R238" s="260"/>
      <c r="S238" s="260"/>
      <c r="T238" s="261"/>
      <c r="U238" s="13"/>
      <c r="V238" s="13"/>
      <c r="W238" s="13"/>
      <c r="X238" s="13"/>
      <c r="Y238" s="13"/>
      <c r="Z238" s="13"/>
      <c r="AA238" s="13"/>
      <c r="AB238" s="13"/>
      <c r="AC238" s="13"/>
      <c r="AD238" s="13"/>
      <c r="AE238" s="13"/>
      <c r="AT238" s="262" t="s">
        <v>446</v>
      </c>
      <c r="AU238" s="262" t="s">
        <v>85</v>
      </c>
      <c r="AV238" s="13" t="s">
        <v>85</v>
      </c>
      <c r="AW238" s="13" t="s">
        <v>32</v>
      </c>
      <c r="AX238" s="13" t="s">
        <v>83</v>
      </c>
      <c r="AY238" s="262" t="s">
        <v>342</v>
      </c>
    </row>
    <row r="239" s="2" customFormat="1" ht="21.75" customHeight="1">
      <c r="A239" s="39"/>
      <c r="B239" s="40"/>
      <c r="C239" s="227" t="s">
        <v>632</v>
      </c>
      <c r="D239" s="227" t="s">
        <v>343</v>
      </c>
      <c r="E239" s="228" t="s">
        <v>646</v>
      </c>
      <c r="F239" s="229" t="s">
        <v>647</v>
      </c>
      <c r="G239" s="230" t="s">
        <v>473</v>
      </c>
      <c r="H239" s="231">
        <v>746</v>
      </c>
      <c r="I239" s="232"/>
      <c r="J239" s="233">
        <f>ROUND(I239*H239,2)</f>
        <v>0</v>
      </c>
      <c r="K239" s="229" t="s">
        <v>443</v>
      </c>
      <c r="L239" s="45"/>
      <c r="M239" s="234" t="s">
        <v>1</v>
      </c>
      <c r="N239" s="235" t="s">
        <v>41</v>
      </c>
      <c r="O239" s="92"/>
      <c r="P239" s="236">
        <f>O239*H239</f>
        <v>0</v>
      </c>
      <c r="Q239" s="236">
        <v>0</v>
      </c>
      <c r="R239" s="236">
        <f>Q239*H239</f>
        <v>0</v>
      </c>
      <c r="S239" s="236">
        <v>0</v>
      </c>
      <c r="T239" s="237">
        <f>S239*H239</f>
        <v>0</v>
      </c>
      <c r="U239" s="39"/>
      <c r="V239" s="39"/>
      <c r="W239" s="39"/>
      <c r="X239" s="39"/>
      <c r="Y239" s="39"/>
      <c r="Z239" s="39"/>
      <c r="AA239" s="39"/>
      <c r="AB239" s="39"/>
      <c r="AC239" s="39"/>
      <c r="AD239" s="39"/>
      <c r="AE239" s="39"/>
      <c r="AR239" s="238" t="s">
        <v>360</v>
      </c>
      <c r="AT239" s="238" t="s">
        <v>343</v>
      </c>
      <c r="AU239" s="238" t="s">
        <v>85</v>
      </c>
      <c r="AY239" s="18" t="s">
        <v>342</v>
      </c>
      <c r="BE239" s="239">
        <f>IF(N239="základní",J239,0)</f>
        <v>0</v>
      </c>
      <c r="BF239" s="239">
        <f>IF(N239="snížená",J239,0)</f>
        <v>0</v>
      </c>
      <c r="BG239" s="239">
        <f>IF(N239="zákl. přenesená",J239,0)</f>
        <v>0</v>
      </c>
      <c r="BH239" s="239">
        <f>IF(N239="sníž. přenesená",J239,0)</f>
        <v>0</v>
      </c>
      <c r="BI239" s="239">
        <f>IF(N239="nulová",J239,0)</f>
        <v>0</v>
      </c>
      <c r="BJ239" s="18" t="s">
        <v>83</v>
      </c>
      <c r="BK239" s="239">
        <f>ROUND(I239*H239,2)</f>
        <v>0</v>
      </c>
      <c r="BL239" s="18" t="s">
        <v>360</v>
      </c>
      <c r="BM239" s="238" t="s">
        <v>1369</v>
      </c>
    </row>
    <row r="240" s="2" customFormat="1">
      <c r="A240" s="39"/>
      <c r="B240" s="40"/>
      <c r="C240" s="41"/>
      <c r="D240" s="240" t="s">
        <v>349</v>
      </c>
      <c r="E240" s="41"/>
      <c r="F240" s="241" t="s">
        <v>649</v>
      </c>
      <c r="G240" s="41"/>
      <c r="H240" s="41"/>
      <c r="I240" s="242"/>
      <c r="J240" s="41"/>
      <c r="K240" s="41"/>
      <c r="L240" s="45"/>
      <c r="M240" s="243"/>
      <c r="N240" s="244"/>
      <c r="O240" s="92"/>
      <c r="P240" s="92"/>
      <c r="Q240" s="92"/>
      <c r="R240" s="92"/>
      <c r="S240" s="92"/>
      <c r="T240" s="93"/>
      <c r="U240" s="39"/>
      <c r="V240" s="39"/>
      <c r="W240" s="39"/>
      <c r="X240" s="39"/>
      <c r="Y240" s="39"/>
      <c r="Z240" s="39"/>
      <c r="AA240" s="39"/>
      <c r="AB240" s="39"/>
      <c r="AC240" s="39"/>
      <c r="AD240" s="39"/>
      <c r="AE240" s="39"/>
      <c r="AT240" s="18" t="s">
        <v>349</v>
      </c>
      <c r="AU240" s="18" t="s">
        <v>85</v>
      </c>
    </row>
    <row r="241" s="14" customFormat="1">
      <c r="A241" s="14"/>
      <c r="B241" s="263"/>
      <c r="C241" s="264"/>
      <c r="D241" s="240" t="s">
        <v>446</v>
      </c>
      <c r="E241" s="265" t="s">
        <v>1</v>
      </c>
      <c r="F241" s="266" t="s">
        <v>650</v>
      </c>
      <c r="G241" s="264"/>
      <c r="H241" s="265" t="s">
        <v>1</v>
      </c>
      <c r="I241" s="267"/>
      <c r="J241" s="264"/>
      <c r="K241" s="264"/>
      <c r="L241" s="268"/>
      <c r="M241" s="269"/>
      <c r="N241" s="270"/>
      <c r="O241" s="270"/>
      <c r="P241" s="270"/>
      <c r="Q241" s="270"/>
      <c r="R241" s="270"/>
      <c r="S241" s="270"/>
      <c r="T241" s="271"/>
      <c r="U241" s="14"/>
      <c r="V241" s="14"/>
      <c r="W241" s="14"/>
      <c r="X241" s="14"/>
      <c r="Y241" s="14"/>
      <c r="Z241" s="14"/>
      <c r="AA241" s="14"/>
      <c r="AB241" s="14"/>
      <c r="AC241" s="14"/>
      <c r="AD241" s="14"/>
      <c r="AE241" s="14"/>
      <c r="AT241" s="272" t="s">
        <v>446</v>
      </c>
      <c r="AU241" s="272" t="s">
        <v>85</v>
      </c>
      <c r="AV241" s="14" t="s">
        <v>83</v>
      </c>
      <c r="AW241" s="14" t="s">
        <v>32</v>
      </c>
      <c r="AX241" s="14" t="s">
        <v>76</v>
      </c>
      <c r="AY241" s="272" t="s">
        <v>342</v>
      </c>
    </row>
    <row r="242" s="13" customFormat="1">
      <c r="A242" s="13"/>
      <c r="B242" s="252"/>
      <c r="C242" s="253"/>
      <c r="D242" s="240" t="s">
        <v>446</v>
      </c>
      <c r="E242" s="254" t="s">
        <v>1</v>
      </c>
      <c r="F242" s="255" t="s">
        <v>1370</v>
      </c>
      <c r="G242" s="253"/>
      <c r="H242" s="256">
        <v>589</v>
      </c>
      <c r="I242" s="257"/>
      <c r="J242" s="253"/>
      <c r="K242" s="253"/>
      <c r="L242" s="258"/>
      <c r="M242" s="259"/>
      <c r="N242" s="260"/>
      <c r="O242" s="260"/>
      <c r="P242" s="260"/>
      <c r="Q242" s="260"/>
      <c r="R242" s="260"/>
      <c r="S242" s="260"/>
      <c r="T242" s="261"/>
      <c r="U242" s="13"/>
      <c r="V242" s="13"/>
      <c r="W242" s="13"/>
      <c r="X242" s="13"/>
      <c r="Y242" s="13"/>
      <c r="Z242" s="13"/>
      <c r="AA242" s="13"/>
      <c r="AB242" s="13"/>
      <c r="AC242" s="13"/>
      <c r="AD242" s="13"/>
      <c r="AE242" s="13"/>
      <c r="AT242" s="262" t="s">
        <v>446</v>
      </c>
      <c r="AU242" s="262" t="s">
        <v>85</v>
      </c>
      <c r="AV242" s="13" t="s">
        <v>85</v>
      </c>
      <c r="AW242" s="13" t="s">
        <v>32</v>
      </c>
      <c r="AX242" s="13" t="s">
        <v>76</v>
      </c>
      <c r="AY242" s="262" t="s">
        <v>342</v>
      </c>
    </row>
    <row r="243" s="13" customFormat="1">
      <c r="A243" s="13"/>
      <c r="B243" s="252"/>
      <c r="C243" s="253"/>
      <c r="D243" s="240" t="s">
        <v>446</v>
      </c>
      <c r="E243" s="254" t="s">
        <v>1</v>
      </c>
      <c r="F243" s="255" t="s">
        <v>1142</v>
      </c>
      <c r="G243" s="253"/>
      <c r="H243" s="256">
        <v>55</v>
      </c>
      <c r="I243" s="257"/>
      <c r="J243" s="253"/>
      <c r="K243" s="253"/>
      <c r="L243" s="258"/>
      <c r="M243" s="259"/>
      <c r="N243" s="260"/>
      <c r="O243" s="260"/>
      <c r="P243" s="260"/>
      <c r="Q243" s="260"/>
      <c r="R243" s="260"/>
      <c r="S243" s="260"/>
      <c r="T243" s="261"/>
      <c r="U243" s="13"/>
      <c r="V243" s="13"/>
      <c r="W243" s="13"/>
      <c r="X243" s="13"/>
      <c r="Y243" s="13"/>
      <c r="Z243" s="13"/>
      <c r="AA243" s="13"/>
      <c r="AB243" s="13"/>
      <c r="AC243" s="13"/>
      <c r="AD243" s="13"/>
      <c r="AE243" s="13"/>
      <c r="AT243" s="262" t="s">
        <v>446</v>
      </c>
      <c r="AU243" s="262" t="s">
        <v>85</v>
      </c>
      <c r="AV243" s="13" t="s">
        <v>85</v>
      </c>
      <c r="AW243" s="13" t="s">
        <v>32</v>
      </c>
      <c r="AX243" s="13" t="s">
        <v>76</v>
      </c>
      <c r="AY243" s="262" t="s">
        <v>342</v>
      </c>
    </row>
    <row r="244" s="13" customFormat="1">
      <c r="A244" s="13"/>
      <c r="B244" s="252"/>
      <c r="C244" s="253"/>
      <c r="D244" s="240" t="s">
        <v>446</v>
      </c>
      <c r="E244" s="254" t="s">
        <v>1</v>
      </c>
      <c r="F244" s="255" t="s">
        <v>1371</v>
      </c>
      <c r="G244" s="253"/>
      <c r="H244" s="256">
        <v>102</v>
      </c>
      <c r="I244" s="257"/>
      <c r="J244" s="253"/>
      <c r="K244" s="253"/>
      <c r="L244" s="258"/>
      <c r="M244" s="259"/>
      <c r="N244" s="260"/>
      <c r="O244" s="260"/>
      <c r="P244" s="260"/>
      <c r="Q244" s="260"/>
      <c r="R244" s="260"/>
      <c r="S244" s="260"/>
      <c r="T244" s="261"/>
      <c r="U244" s="13"/>
      <c r="V244" s="13"/>
      <c r="W244" s="13"/>
      <c r="X244" s="13"/>
      <c r="Y244" s="13"/>
      <c r="Z244" s="13"/>
      <c r="AA244" s="13"/>
      <c r="AB244" s="13"/>
      <c r="AC244" s="13"/>
      <c r="AD244" s="13"/>
      <c r="AE244" s="13"/>
      <c r="AT244" s="262" t="s">
        <v>446</v>
      </c>
      <c r="AU244" s="262" t="s">
        <v>85</v>
      </c>
      <c r="AV244" s="13" t="s">
        <v>85</v>
      </c>
      <c r="AW244" s="13" t="s">
        <v>32</v>
      </c>
      <c r="AX244" s="13" t="s">
        <v>76</v>
      </c>
      <c r="AY244" s="262" t="s">
        <v>342</v>
      </c>
    </row>
    <row r="245" s="16" customFormat="1">
      <c r="A245" s="16"/>
      <c r="B245" s="284"/>
      <c r="C245" s="285"/>
      <c r="D245" s="240" t="s">
        <v>446</v>
      </c>
      <c r="E245" s="286" t="s">
        <v>1</v>
      </c>
      <c r="F245" s="287" t="s">
        <v>500</v>
      </c>
      <c r="G245" s="285"/>
      <c r="H245" s="288">
        <v>746</v>
      </c>
      <c r="I245" s="289"/>
      <c r="J245" s="285"/>
      <c r="K245" s="285"/>
      <c r="L245" s="290"/>
      <c r="M245" s="291"/>
      <c r="N245" s="292"/>
      <c r="O245" s="292"/>
      <c r="P245" s="292"/>
      <c r="Q245" s="292"/>
      <c r="R245" s="292"/>
      <c r="S245" s="292"/>
      <c r="T245" s="293"/>
      <c r="U245" s="16"/>
      <c r="V245" s="16"/>
      <c r="W245" s="16"/>
      <c r="X245" s="16"/>
      <c r="Y245" s="16"/>
      <c r="Z245" s="16"/>
      <c r="AA245" s="16"/>
      <c r="AB245" s="16"/>
      <c r="AC245" s="16"/>
      <c r="AD245" s="16"/>
      <c r="AE245" s="16"/>
      <c r="AT245" s="294" t="s">
        <v>446</v>
      </c>
      <c r="AU245" s="294" t="s">
        <v>85</v>
      </c>
      <c r="AV245" s="16" t="s">
        <v>360</v>
      </c>
      <c r="AW245" s="16" t="s">
        <v>32</v>
      </c>
      <c r="AX245" s="16" t="s">
        <v>83</v>
      </c>
      <c r="AY245" s="294" t="s">
        <v>342</v>
      </c>
    </row>
    <row r="246" s="2" customFormat="1" ht="16.5" customHeight="1">
      <c r="A246" s="39"/>
      <c r="B246" s="40"/>
      <c r="C246" s="295" t="s">
        <v>639</v>
      </c>
      <c r="D246" s="295" t="s">
        <v>621</v>
      </c>
      <c r="E246" s="296" t="s">
        <v>672</v>
      </c>
      <c r="F246" s="297" t="s">
        <v>673</v>
      </c>
      <c r="G246" s="298" t="s">
        <v>462</v>
      </c>
      <c r="H246" s="299">
        <v>141.90000000000001</v>
      </c>
      <c r="I246" s="300"/>
      <c r="J246" s="301">
        <f>ROUND(I246*H246,2)</f>
        <v>0</v>
      </c>
      <c r="K246" s="297" t="s">
        <v>1</v>
      </c>
      <c r="L246" s="302"/>
      <c r="M246" s="303" t="s">
        <v>1</v>
      </c>
      <c r="N246" s="304" t="s">
        <v>41</v>
      </c>
      <c r="O246" s="92"/>
      <c r="P246" s="236">
        <f>O246*H246</f>
        <v>0</v>
      </c>
      <c r="Q246" s="236">
        <v>0</v>
      </c>
      <c r="R246" s="236">
        <f>Q246*H246</f>
        <v>0</v>
      </c>
      <c r="S246" s="236">
        <v>0</v>
      </c>
      <c r="T246" s="237">
        <f>S246*H246</f>
        <v>0</v>
      </c>
      <c r="U246" s="39"/>
      <c r="V246" s="39"/>
      <c r="W246" s="39"/>
      <c r="X246" s="39"/>
      <c r="Y246" s="39"/>
      <c r="Z246" s="39"/>
      <c r="AA246" s="39"/>
      <c r="AB246" s="39"/>
      <c r="AC246" s="39"/>
      <c r="AD246" s="39"/>
      <c r="AE246" s="39"/>
      <c r="AR246" s="238" t="s">
        <v>376</v>
      </c>
      <c r="AT246" s="238" t="s">
        <v>621</v>
      </c>
      <c r="AU246" s="238" t="s">
        <v>85</v>
      </c>
      <c r="AY246" s="18" t="s">
        <v>342</v>
      </c>
      <c r="BE246" s="239">
        <f>IF(N246="základní",J246,0)</f>
        <v>0</v>
      </c>
      <c r="BF246" s="239">
        <f>IF(N246="snížená",J246,0)</f>
        <v>0</v>
      </c>
      <c r="BG246" s="239">
        <f>IF(N246="zákl. přenesená",J246,0)</f>
        <v>0</v>
      </c>
      <c r="BH246" s="239">
        <f>IF(N246="sníž. přenesená",J246,0)</f>
        <v>0</v>
      </c>
      <c r="BI246" s="239">
        <f>IF(N246="nulová",J246,0)</f>
        <v>0</v>
      </c>
      <c r="BJ246" s="18" t="s">
        <v>83</v>
      </c>
      <c r="BK246" s="239">
        <f>ROUND(I246*H246,2)</f>
        <v>0</v>
      </c>
      <c r="BL246" s="18" t="s">
        <v>360</v>
      </c>
      <c r="BM246" s="238" t="s">
        <v>1372</v>
      </c>
    </row>
    <row r="247" s="2" customFormat="1">
      <c r="A247" s="39"/>
      <c r="B247" s="40"/>
      <c r="C247" s="41"/>
      <c r="D247" s="240" t="s">
        <v>349</v>
      </c>
      <c r="E247" s="41"/>
      <c r="F247" s="241" t="s">
        <v>673</v>
      </c>
      <c r="G247" s="41"/>
      <c r="H247" s="41"/>
      <c r="I247" s="242"/>
      <c r="J247" s="41"/>
      <c r="K247" s="41"/>
      <c r="L247" s="45"/>
      <c r="M247" s="243"/>
      <c r="N247" s="244"/>
      <c r="O247" s="92"/>
      <c r="P247" s="92"/>
      <c r="Q247" s="92"/>
      <c r="R247" s="92"/>
      <c r="S247" s="92"/>
      <c r="T247" s="93"/>
      <c r="U247" s="39"/>
      <c r="V247" s="39"/>
      <c r="W247" s="39"/>
      <c r="X247" s="39"/>
      <c r="Y247" s="39"/>
      <c r="Z247" s="39"/>
      <c r="AA247" s="39"/>
      <c r="AB247" s="39"/>
      <c r="AC247" s="39"/>
      <c r="AD247" s="39"/>
      <c r="AE247" s="39"/>
      <c r="AT247" s="18" t="s">
        <v>349</v>
      </c>
      <c r="AU247" s="18" t="s">
        <v>85</v>
      </c>
    </row>
    <row r="248" s="13" customFormat="1">
      <c r="A248" s="13"/>
      <c r="B248" s="252"/>
      <c r="C248" s="253"/>
      <c r="D248" s="240" t="s">
        <v>446</v>
      </c>
      <c r="E248" s="254" t="s">
        <v>1</v>
      </c>
      <c r="F248" s="255" t="s">
        <v>1373</v>
      </c>
      <c r="G248" s="253"/>
      <c r="H248" s="256">
        <v>111.90000000000001</v>
      </c>
      <c r="I248" s="257"/>
      <c r="J248" s="253"/>
      <c r="K248" s="253"/>
      <c r="L248" s="258"/>
      <c r="M248" s="259"/>
      <c r="N248" s="260"/>
      <c r="O248" s="260"/>
      <c r="P248" s="260"/>
      <c r="Q248" s="260"/>
      <c r="R248" s="260"/>
      <c r="S248" s="260"/>
      <c r="T248" s="261"/>
      <c r="U248" s="13"/>
      <c r="V248" s="13"/>
      <c r="W248" s="13"/>
      <c r="X248" s="13"/>
      <c r="Y248" s="13"/>
      <c r="Z248" s="13"/>
      <c r="AA248" s="13"/>
      <c r="AB248" s="13"/>
      <c r="AC248" s="13"/>
      <c r="AD248" s="13"/>
      <c r="AE248" s="13"/>
      <c r="AT248" s="262" t="s">
        <v>446</v>
      </c>
      <c r="AU248" s="262" t="s">
        <v>85</v>
      </c>
      <c r="AV248" s="13" t="s">
        <v>85</v>
      </c>
      <c r="AW248" s="13" t="s">
        <v>32</v>
      </c>
      <c r="AX248" s="13" t="s">
        <v>76</v>
      </c>
      <c r="AY248" s="262" t="s">
        <v>342</v>
      </c>
    </row>
    <row r="249" s="13" customFormat="1">
      <c r="A249" s="13"/>
      <c r="B249" s="252"/>
      <c r="C249" s="253"/>
      <c r="D249" s="240" t="s">
        <v>446</v>
      </c>
      <c r="E249" s="254" t="s">
        <v>1</v>
      </c>
      <c r="F249" s="255" t="s">
        <v>1374</v>
      </c>
      <c r="G249" s="253"/>
      <c r="H249" s="256">
        <v>-40.950000000000003</v>
      </c>
      <c r="I249" s="257"/>
      <c r="J249" s="253"/>
      <c r="K249" s="253"/>
      <c r="L249" s="258"/>
      <c r="M249" s="259"/>
      <c r="N249" s="260"/>
      <c r="O249" s="260"/>
      <c r="P249" s="260"/>
      <c r="Q249" s="260"/>
      <c r="R249" s="260"/>
      <c r="S249" s="260"/>
      <c r="T249" s="261"/>
      <c r="U249" s="13"/>
      <c r="V249" s="13"/>
      <c r="W249" s="13"/>
      <c r="X249" s="13"/>
      <c r="Y249" s="13"/>
      <c r="Z249" s="13"/>
      <c r="AA249" s="13"/>
      <c r="AB249" s="13"/>
      <c r="AC249" s="13"/>
      <c r="AD249" s="13"/>
      <c r="AE249" s="13"/>
      <c r="AT249" s="262" t="s">
        <v>446</v>
      </c>
      <c r="AU249" s="262" t="s">
        <v>85</v>
      </c>
      <c r="AV249" s="13" t="s">
        <v>85</v>
      </c>
      <c r="AW249" s="13" t="s">
        <v>32</v>
      </c>
      <c r="AX249" s="13" t="s">
        <v>76</v>
      </c>
      <c r="AY249" s="262" t="s">
        <v>342</v>
      </c>
    </row>
    <row r="250" s="16" customFormat="1">
      <c r="A250" s="16"/>
      <c r="B250" s="284"/>
      <c r="C250" s="285"/>
      <c r="D250" s="240" t="s">
        <v>446</v>
      </c>
      <c r="E250" s="286" t="s">
        <v>1</v>
      </c>
      <c r="F250" s="287" t="s">
        <v>500</v>
      </c>
      <c r="G250" s="285"/>
      <c r="H250" s="288">
        <v>70.950000000000003</v>
      </c>
      <c r="I250" s="289"/>
      <c r="J250" s="285"/>
      <c r="K250" s="285"/>
      <c r="L250" s="290"/>
      <c r="M250" s="291"/>
      <c r="N250" s="292"/>
      <c r="O250" s="292"/>
      <c r="P250" s="292"/>
      <c r="Q250" s="292"/>
      <c r="R250" s="292"/>
      <c r="S250" s="292"/>
      <c r="T250" s="293"/>
      <c r="U250" s="16"/>
      <c r="V250" s="16"/>
      <c r="W250" s="16"/>
      <c r="X250" s="16"/>
      <c r="Y250" s="16"/>
      <c r="Z250" s="16"/>
      <c r="AA250" s="16"/>
      <c r="AB250" s="16"/>
      <c r="AC250" s="16"/>
      <c r="AD250" s="16"/>
      <c r="AE250" s="16"/>
      <c r="AT250" s="294" t="s">
        <v>446</v>
      </c>
      <c r="AU250" s="294" t="s">
        <v>85</v>
      </c>
      <c r="AV250" s="16" t="s">
        <v>360</v>
      </c>
      <c r="AW250" s="16" t="s">
        <v>32</v>
      </c>
      <c r="AX250" s="16" t="s">
        <v>76</v>
      </c>
      <c r="AY250" s="294" t="s">
        <v>342</v>
      </c>
    </row>
    <row r="251" s="13" customFormat="1">
      <c r="A251" s="13"/>
      <c r="B251" s="252"/>
      <c r="C251" s="253"/>
      <c r="D251" s="240" t="s">
        <v>446</v>
      </c>
      <c r="E251" s="254" t="s">
        <v>1</v>
      </c>
      <c r="F251" s="255" t="s">
        <v>1375</v>
      </c>
      <c r="G251" s="253"/>
      <c r="H251" s="256">
        <v>141.90000000000001</v>
      </c>
      <c r="I251" s="257"/>
      <c r="J251" s="253"/>
      <c r="K251" s="253"/>
      <c r="L251" s="258"/>
      <c r="M251" s="259"/>
      <c r="N251" s="260"/>
      <c r="O251" s="260"/>
      <c r="P251" s="260"/>
      <c r="Q251" s="260"/>
      <c r="R251" s="260"/>
      <c r="S251" s="260"/>
      <c r="T251" s="261"/>
      <c r="U251" s="13"/>
      <c r="V251" s="13"/>
      <c r="W251" s="13"/>
      <c r="X251" s="13"/>
      <c r="Y251" s="13"/>
      <c r="Z251" s="13"/>
      <c r="AA251" s="13"/>
      <c r="AB251" s="13"/>
      <c r="AC251" s="13"/>
      <c r="AD251" s="13"/>
      <c r="AE251" s="13"/>
      <c r="AT251" s="262" t="s">
        <v>446</v>
      </c>
      <c r="AU251" s="262" t="s">
        <v>85</v>
      </c>
      <c r="AV251" s="13" t="s">
        <v>85</v>
      </c>
      <c r="AW251" s="13" t="s">
        <v>32</v>
      </c>
      <c r="AX251" s="13" t="s">
        <v>83</v>
      </c>
      <c r="AY251" s="262" t="s">
        <v>342</v>
      </c>
    </row>
    <row r="252" s="2" customFormat="1" ht="16.5" customHeight="1">
      <c r="A252" s="39"/>
      <c r="B252" s="40"/>
      <c r="C252" s="227" t="s">
        <v>645</v>
      </c>
      <c r="D252" s="227" t="s">
        <v>343</v>
      </c>
      <c r="E252" s="228" t="s">
        <v>655</v>
      </c>
      <c r="F252" s="229" t="s">
        <v>656</v>
      </c>
      <c r="G252" s="230" t="s">
        <v>473</v>
      </c>
      <c r="H252" s="231">
        <v>3202</v>
      </c>
      <c r="I252" s="232"/>
      <c r="J252" s="233">
        <f>ROUND(I252*H252,2)</f>
        <v>0</v>
      </c>
      <c r="K252" s="229" t="s">
        <v>443</v>
      </c>
      <c r="L252" s="45"/>
      <c r="M252" s="234" t="s">
        <v>1</v>
      </c>
      <c r="N252" s="235" t="s">
        <v>41</v>
      </c>
      <c r="O252" s="92"/>
      <c r="P252" s="236">
        <f>O252*H252</f>
        <v>0</v>
      </c>
      <c r="Q252" s="236">
        <v>0</v>
      </c>
      <c r="R252" s="236">
        <f>Q252*H252</f>
        <v>0</v>
      </c>
      <c r="S252" s="236">
        <v>0</v>
      </c>
      <c r="T252" s="237">
        <f>S252*H252</f>
        <v>0</v>
      </c>
      <c r="U252" s="39"/>
      <c r="V252" s="39"/>
      <c r="W252" s="39"/>
      <c r="X252" s="39"/>
      <c r="Y252" s="39"/>
      <c r="Z252" s="39"/>
      <c r="AA252" s="39"/>
      <c r="AB252" s="39"/>
      <c r="AC252" s="39"/>
      <c r="AD252" s="39"/>
      <c r="AE252" s="39"/>
      <c r="AR252" s="238" t="s">
        <v>360</v>
      </c>
      <c r="AT252" s="238" t="s">
        <v>343</v>
      </c>
      <c r="AU252" s="238" t="s">
        <v>85</v>
      </c>
      <c r="AY252" s="18" t="s">
        <v>342</v>
      </c>
      <c r="BE252" s="239">
        <f>IF(N252="základní",J252,0)</f>
        <v>0</v>
      </c>
      <c r="BF252" s="239">
        <f>IF(N252="snížená",J252,0)</f>
        <v>0</v>
      </c>
      <c r="BG252" s="239">
        <f>IF(N252="zákl. přenesená",J252,0)</f>
        <v>0</v>
      </c>
      <c r="BH252" s="239">
        <f>IF(N252="sníž. přenesená",J252,0)</f>
        <v>0</v>
      </c>
      <c r="BI252" s="239">
        <f>IF(N252="nulová",J252,0)</f>
        <v>0</v>
      </c>
      <c r="BJ252" s="18" t="s">
        <v>83</v>
      </c>
      <c r="BK252" s="239">
        <f>ROUND(I252*H252,2)</f>
        <v>0</v>
      </c>
      <c r="BL252" s="18" t="s">
        <v>360</v>
      </c>
      <c r="BM252" s="238" t="s">
        <v>1376</v>
      </c>
    </row>
    <row r="253" s="2" customFormat="1">
      <c r="A253" s="39"/>
      <c r="B253" s="40"/>
      <c r="C253" s="41"/>
      <c r="D253" s="240" t="s">
        <v>349</v>
      </c>
      <c r="E253" s="41"/>
      <c r="F253" s="241" t="s">
        <v>658</v>
      </c>
      <c r="G253" s="41"/>
      <c r="H253" s="41"/>
      <c r="I253" s="242"/>
      <c r="J253" s="41"/>
      <c r="K253" s="41"/>
      <c r="L253" s="45"/>
      <c r="M253" s="243"/>
      <c r="N253" s="244"/>
      <c r="O253" s="92"/>
      <c r="P253" s="92"/>
      <c r="Q253" s="92"/>
      <c r="R253" s="92"/>
      <c r="S253" s="92"/>
      <c r="T253" s="93"/>
      <c r="U253" s="39"/>
      <c r="V253" s="39"/>
      <c r="W253" s="39"/>
      <c r="X253" s="39"/>
      <c r="Y253" s="39"/>
      <c r="Z253" s="39"/>
      <c r="AA253" s="39"/>
      <c r="AB253" s="39"/>
      <c r="AC253" s="39"/>
      <c r="AD253" s="39"/>
      <c r="AE253" s="39"/>
      <c r="AT253" s="18" t="s">
        <v>349</v>
      </c>
      <c r="AU253" s="18" t="s">
        <v>85</v>
      </c>
    </row>
    <row r="254" s="13" customFormat="1">
      <c r="A254" s="13"/>
      <c r="B254" s="252"/>
      <c r="C254" s="253"/>
      <c r="D254" s="240" t="s">
        <v>446</v>
      </c>
      <c r="E254" s="254" t="s">
        <v>1</v>
      </c>
      <c r="F254" s="255" t="s">
        <v>1377</v>
      </c>
      <c r="G254" s="253"/>
      <c r="H254" s="256">
        <v>1639</v>
      </c>
      <c r="I254" s="257"/>
      <c r="J254" s="253"/>
      <c r="K254" s="253"/>
      <c r="L254" s="258"/>
      <c r="M254" s="259"/>
      <c r="N254" s="260"/>
      <c r="O254" s="260"/>
      <c r="P254" s="260"/>
      <c r="Q254" s="260"/>
      <c r="R254" s="260"/>
      <c r="S254" s="260"/>
      <c r="T254" s="261"/>
      <c r="U254" s="13"/>
      <c r="V254" s="13"/>
      <c r="W254" s="13"/>
      <c r="X254" s="13"/>
      <c r="Y254" s="13"/>
      <c r="Z254" s="13"/>
      <c r="AA254" s="13"/>
      <c r="AB254" s="13"/>
      <c r="AC254" s="13"/>
      <c r="AD254" s="13"/>
      <c r="AE254" s="13"/>
      <c r="AT254" s="262" t="s">
        <v>446</v>
      </c>
      <c r="AU254" s="262" t="s">
        <v>85</v>
      </c>
      <c r="AV254" s="13" t="s">
        <v>85</v>
      </c>
      <c r="AW254" s="13" t="s">
        <v>32</v>
      </c>
      <c r="AX254" s="13" t="s">
        <v>76</v>
      </c>
      <c r="AY254" s="262" t="s">
        <v>342</v>
      </c>
    </row>
    <row r="255" s="13" customFormat="1">
      <c r="A255" s="13"/>
      <c r="B255" s="252"/>
      <c r="C255" s="253"/>
      <c r="D255" s="240" t="s">
        <v>446</v>
      </c>
      <c r="E255" s="254" t="s">
        <v>1</v>
      </c>
      <c r="F255" s="255" t="s">
        <v>1378</v>
      </c>
      <c r="G255" s="253"/>
      <c r="H255" s="256">
        <v>740</v>
      </c>
      <c r="I255" s="257"/>
      <c r="J255" s="253"/>
      <c r="K255" s="253"/>
      <c r="L255" s="258"/>
      <c r="M255" s="259"/>
      <c r="N255" s="260"/>
      <c r="O255" s="260"/>
      <c r="P255" s="260"/>
      <c r="Q255" s="260"/>
      <c r="R255" s="260"/>
      <c r="S255" s="260"/>
      <c r="T255" s="261"/>
      <c r="U255" s="13"/>
      <c r="V255" s="13"/>
      <c r="W255" s="13"/>
      <c r="X255" s="13"/>
      <c r="Y255" s="13"/>
      <c r="Z255" s="13"/>
      <c r="AA255" s="13"/>
      <c r="AB255" s="13"/>
      <c r="AC255" s="13"/>
      <c r="AD255" s="13"/>
      <c r="AE255" s="13"/>
      <c r="AT255" s="262" t="s">
        <v>446</v>
      </c>
      <c r="AU255" s="262" t="s">
        <v>85</v>
      </c>
      <c r="AV255" s="13" t="s">
        <v>85</v>
      </c>
      <c r="AW255" s="13" t="s">
        <v>32</v>
      </c>
      <c r="AX255" s="13" t="s">
        <v>76</v>
      </c>
      <c r="AY255" s="262" t="s">
        <v>342</v>
      </c>
    </row>
    <row r="256" s="13" customFormat="1">
      <c r="A256" s="13"/>
      <c r="B256" s="252"/>
      <c r="C256" s="253"/>
      <c r="D256" s="240" t="s">
        <v>446</v>
      </c>
      <c r="E256" s="254" t="s">
        <v>1</v>
      </c>
      <c r="F256" s="255" t="s">
        <v>1379</v>
      </c>
      <c r="G256" s="253"/>
      <c r="H256" s="256">
        <v>28</v>
      </c>
      <c r="I256" s="257"/>
      <c r="J256" s="253"/>
      <c r="K256" s="253"/>
      <c r="L256" s="258"/>
      <c r="M256" s="259"/>
      <c r="N256" s="260"/>
      <c r="O256" s="260"/>
      <c r="P256" s="260"/>
      <c r="Q256" s="260"/>
      <c r="R256" s="260"/>
      <c r="S256" s="260"/>
      <c r="T256" s="261"/>
      <c r="U256" s="13"/>
      <c r="V256" s="13"/>
      <c r="W256" s="13"/>
      <c r="X256" s="13"/>
      <c r="Y256" s="13"/>
      <c r="Z256" s="13"/>
      <c r="AA256" s="13"/>
      <c r="AB256" s="13"/>
      <c r="AC256" s="13"/>
      <c r="AD256" s="13"/>
      <c r="AE256" s="13"/>
      <c r="AT256" s="262" t="s">
        <v>446</v>
      </c>
      <c r="AU256" s="262" t="s">
        <v>85</v>
      </c>
      <c r="AV256" s="13" t="s">
        <v>85</v>
      </c>
      <c r="AW256" s="13" t="s">
        <v>32</v>
      </c>
      <c r="AX256" s="13" t="s">
        <v>76</v>
      </c>
      <c r="AY256" s="262" t="s">
        <v>342</v>
      </c>
    </row>
    <row r="257" s="13" customFormat="1">
      <c r="A257" s="13"/>
      <c r="B257" s="252"/>
      <c r="C257" s="253"/>
      <c r="D257" s="240" t="s">
        <v>446</v>
      </c>
      <c r="E257" s="254" t="s">
        <v>1</v>
      </c>
      <c r="F257" s="255" t="s">
        <v>1380</v>
      </c>
      <c r="G257" s="253"/>
      <c r="H257" s="256">
        <v>14</v>
      </c>
      <c r="I257" s="257"/>
      <c r="J257" s="253"/>
      <c r="K257" s="253"/>
      <c r="L257" s="258"/>
      <c r="M257" s="259"/>
      <c r="N257" s="260"/>
      <c r="O257" s="260"/>
      <c r="P257" s="260"/>
      <c r="Q257" s="260"/>
      <c r="R257" s="260"/>
      <c r="S257" s="260"/>
      <c r="T257" s="261"/>
      <c r="U257" s="13"/>
      <c r="V257" s="13"/>
      <c r="W257" s="13"/>
      <c r="X257" s="13"/>
      <c r="Y257" s="13"/>
      <c r="Z257" s="13"/>
      <c r="AA257" s="13"/>
      <c r="AB257" s="13"/>
      <c r="AC257" s="13"/>
      <c r="AD257" s="13"/>
      <c r="AE257" s="13"/>
      <c r="AT257" s="262" t="s">
        <v>446</v>
      </c>
      <c r="AU257" s="262" t="s">
        <v>85</v>
      </c>
      <c r="AV257" s="13" t="s">
        <v>85</v>
      </c>
      <c r="AW257" s="13" t="s">
        <v>32</v>
      </c>
      <c r="AX257" s="13" t="s">
        <v>76</v>
      </c>
      <c r="AY257" s="262" t="s">
        <v>342</v>
      </c>
    </row>
    <row r="258" s="13" customFormat="1">
      <c r="A258" s="13"/>
      <c r="B258" s="252"/>
      <c r="C258" s="253"/>
      <c r="D258" s="240" t="s">
        <v>446</v>
      </c>
      <c r="E258" s="254" t="s">
        <v>1</v>
      </c>
      <c r="F258" s="255" t="s">
        <v>1381</v>
      </c>
      <c r="G258" s="253"/>
      <c r="H258" s="256">
        <v>316</v>
      </c>
      <c r="I258" s="257"/>
      <c r="J258" s="253"/>
      <c r="K258" s="253"/>
      <c r="L258" s="258"/>
      <c r="M258" s="259"/>
      <c r="N258" s="260"/>
      <c r="O258" s="260"/>
      <c r="P258" s="260"/>
      <c r="Q258" s="260"/>
      <c r="R258" s="260"/>
      <c r="S258" s="260"/>
      <c r="T258" s="261"/>
      <c r="U258" s="13"/>
      <c r="V258" s="13"/>
      <c r="W258" s="13"/>
      <c r="X258" s="13"/>
      <c r="Y258" s="13"/>
      <c r="Z258" s="13"/>
      <c r="AA258" s="13"/>
      <c r="AB258" s="13"/>
      <c r="AC258" s="13"/>
      <c r="AD258" s="13"/>
      <c r="AE258" s="13"/>
      <c r="AT258" s="262" t="s">
        <v>446</v>
      </c>
      <c r="AU258" s="262" t="s">
        <v>85</v>
      </c>
      <c r="AV258" s="13" t="s">
        <v>85</v>
      </c>
      <c r="AW258" s="13" t="s">
        <v>32</v>
      </c>
      <c r="AX258" s="13" t="s">
        <v>76</v>
      </c>
      <c r="AY258" s="262" t="s">
        <v>342</v>
      </c>
    </row>
    <row r="259" s="13" customFormat="1">
      <c r="A259" s="13"/>
      <c r="B259" s="252"/>
      <c r="C259" s="253"/>
      <c r="D259" s="240" t="s">
        <v>446</v>
      </c>
      <c r="E259" s="254" t="s">
        <v>1</v>
      </c>
      <c r="F259" s="255" t="s">
        <v>1382</v>
      </c>
      <c r="G259" s="253"/>
      <c r="H259" s="256">
        <v>465</v>
      </c>
      <c r="I259" s="257"/>
      <c r="J259" s="253"/>
      <c r="K259" s="253"/>
      <c r="L259" s="258"/>
      <c r="M259" s="259"/>
      <c r="N259" s="260"/>
      <c r="O259" s="260"/>
      <c r="P259" s="260"/>
      <c r="Q259" s="260"/>
      <c r="R259" s="260"/>
      <c r="S259" s="260"/>
      <c r="T259" s="261"/>
      <c r="U259" s="13"/>
      <c r="V259" s="13"/>
      <c r="W259" s="13"/>
      <c r="X259" s="13"/>
      <c r="Y259" s="13"/>
      <c r="Z259" s="13"/>
      <c r="AA259" s="13"/>
      <c r="AB259" s="13"/>
      <c r="AC259" s="13"/>
      <c r="AD259" s="13"/>
      <c r="AE259" s="13"/>
      <c r="AT259" s="262" t="s">
        <v>446</v>
      </c>
      <c r="AU259" s="262" t="s">
        <v>85</v>
      </c>
      <c r="AV259" s="13" t="s">
        <v>85</v>
      </c>
      <c r="AW259" s="13" t="s">
        <v>32</v>
      </c>
      <c r="AX259" s="13" t="s">
        <v>76</v>
      </c>
      <c r="AY259" s="262" t="s">
        <v>342</v>
      </c>
    </row>
    <row r="260" s="16" customFormat="1">
      <c r="A260" s="16"/>
      <c r="B260" s="284"/>
      <c r="C260" s="285"/>
      <c r="D260" s="240" t="s">
        <v>446</v>
      </c>
      <c r="E260" s="286" t="s">
        <v>1</v>
      </c>
      <c r="F260" s="287" t="s">
        <v>500</v>
      </c>
      <c r="G260" s="285"/>
      <c r="H260" s="288">
        <v>3202</v>
      </c>
      <c r="I260" s="289"/>
      <c r="J260" s="285"/>
      <c r="K260" s="285"/>
      <c r="L260" s="290"/>
      <c r="M260" s="291"/>
      <c r="N260" s="292"/>
      <c r="O260" s="292"/>
      <c r="P260" s="292"/>
      <c r="Q260" s="292"/>
      <c r="R260" s="292"/>
      <c r="S260" s="292"/>
      <c r="T260" s="293"/>
      <c r="U260" s="16"/>
      <c r="V260" s="16"/>
      <c r="W260" s="16"/>
      <c r="X260" s="16"/>
      <c r="Y260" s="16"/>
      <c r="Z260" s="16"/>
      <c r="AA260" s="16"/>
      <c r="AB260" s="16"/>
      <c r="AC260" s="16"/>
      <c r="AD260" s="16"/>
      <c r="AE260" s="16"/>
      <c r="AT260" s="294" t="s">
        <v>446</v>
      </c>
      <c r="AU260" s="294" t="s">
        <v>85</v>
      </c>
      <c r="AV260" s="16" t="s">
        <v>360</v>
      </c>
      <c r="AW260" s="16" t="s">
        <v>32</v>
      </c>
      <c r="AX260" s="16" t="s">
        <v>83</v>
      </c>
      <c r="AY260" s="294" t="s">
        <v>342</v>
      </c>
    </row>
    <row r="261" s="12" customFormat="1" ht="22.8" customHeight="1">
      <c r="A261" s="12"/>
      <c r="B261" s="213"/>
      <c r="C261" s="214"/>
      <c r="D261" s="215" t="s">
        <v>75</v>
      </c>
      <c r="E261" s="246" t="s">
        <v>341</v>
      </c>
      <c r="F261" s="246" t="s">
        <v>676</v>
      </c>
      <c r="G261" s="214"/>
      <c r="H261" s="214"/>
      <c r="I261" s="217"/>
      <c r="J261" s="247">
        <f>BK261</f>
        <v>0</v>
      </c>
      <c r="K261" s="214"/>
      <c r="L261" s="219"/>
      <c r="M261" s="220"/>
      <c r="N261" s="221"/>
      <c r="O261" s="221"/>
      <c r="P261" s="222">
        <f>SUM(P262:P373)</f>
        <v>0</v>
      </c>
      <c r="Q261" s="221"/>
      <c r="R261" s="222">
        <f>SUM(R262:R373)</f>
        <v>588.56747000000007</v>
      </c>
      <c r="S261" s="221"/>
      <c r="T261" s="223">
        <f>SUM(T262:T373)</f>
        <v>0</v>
      </c>
      <c r="U261" s="12"/>
      <c r="V261" s="12"/>
      <c r="W261" s="12"/>
      <c r="X261" s="12"/>
      <c r="Y261" s="12"/>
      <c r="Z261" s="12"/>
      <c r="AA261" s="12"/>
      <c r="AB261" s="12"/>
      <c r="AC261" s="12"/>
      <c r="AD261" s="12"/>
      <c r="AE261" s="12"/>
      <c r="AR261" s="224" t="s">
        <v>83</v>
      </c>
      <c r="AT261" s="225" t="s">
        <v>75</v>
      </c>
      <c r="AU261" s="225" t="s">
        <v>83</v>
      </c>
      <c r="AY261" s="224" t="s">
        <v>342</v>
      </c>
      <c r="BK261" s="226">
        <f>SUM(BK262:BK373)</f>
        <v>0</v>
      </c>
    </row>
    <row r="262" s="2" customFormat="1" ht="16.5" customHeight="1">
      <c r="A262" s="39"/>
      <c r="B262" s="40"/>
      <c r="C262" s="227" t="s">
        <v>654</v>
      </c>
      <c r="D262" s="227" t="s">
        <v>343</v>
      </c>
      <c r="E262" s="228" t="s">
        <v>678</v>
      </c>
      <c r="F262" s="229" t="s">
        <v>679</v>
      </c>
      <c r="G262" s="230" t="s">
        <v>473</v>
      </c>
      <c r="H262" s="231">
        <v>768</v>
      </c>
      <c r="I262" s="232"/>
      <c r="J262" s="233">
        <f>ROUND(I262*H262,2)</f>
        <v>0</v>
      </c>
      <c r="K262" s="229" t="s">
        <v>443</v>
      </c>
      <c r="L262" s="45"/>
      <c r="M262" s="234" t="s">
        <v>1</v>
      </c>
      <c r="N262" s="235" t="s">
        <v>41</v>
      </c>
      <c r="O262" s="92"/>
      <c r="P262" s="236">
        <f>O262*H262</f>
        <v>0</v>
      </c>
      <c r="Q262" s="236">
        <v>0</v>
      </c>
      <c r="R262" s="236">
        <f>Q262*H262</f>
        <v>0</v>
      </c>
      <c r="S262" s="236">
        <v>0</v>
      </c>
      <c r="T262" s="237">
        <f>S262*H262</f>
        <v>0</v>
      </c>
      <c r="U262" s="39"/>
      <c r="V262" s="39"/>
      <c r="W262" s="39"/>
      <c r="X262" s="39"/>
      <c r="Y262" s="39"/>
      <c r="Z262" s="39"/>
      <c r="AA262" s="39"/>
      <c r="AB262" s="39"/>
      <c r="AC262" s="39"/>
      <c r="AD262" s="39"/>
      <c r="AE262" s="39"/>
      <c r="AR262" s="238" t="s">
        <v>360</v>
      </c>
      <c r="AT262" s="238" t="s">
        <v>343</v>
      </c>
      <c r="AU262" s="238" t="s">
        <v>85</v>
      </c>
      <c r="AY262" s="18" t="s">
        <v>342</v>
      </c>
      <c r="BE262" s="239">
        <f>IF(N262="základní",J262,0)</f>
        <v>0</v>
      </c>
      <c r="BF262" s="239">
        <f>IF(N262="snížená",J262,0)</f>
        <v>0</v>
      </c>
      <c r="BG262" s="239">
        <f>IF(N262="zákl. přenesená",J262,0)</f>
        <v>0</v>
      </c>
      <c r="BH262" s="239">
        <f>IF(N262="sníž. přenesená",J262,0)</f>
        <v>0</v>
      </c>
      <c r="BI262" s="239">
        <f>IF(N262="nulová",J262,0)</f>
        <v>0</v>
      </c>
      <c r="BJ262" s="18" t="s">
        <v>83</v>
      </c>
      <c r="BK262" s="239">
        <f>ROUND(I262*H262,2)</f>
        <v>0</v>
      </c>
      <c r="BL262" s="18" t="s">
        <v>360</v>
      </c>
      <c r="BM262" s="238" t="s">
        <v>1383</v>
      </c>
    </row>
    <row r="263" s="2" customFormat="1">
      <c r="A263" s="39"/>
      <c r="B263" s="40"/>
      <c r="C263" s="41"/>
      <c r="D263" s="240" t="s">
        <v>349</v>
      </c>
      <c r="E263" s="41"/>
      <c r="F263" s="241" t="s">
        <v>681</v>
      </c>
      <c r="G263" s="41"/>
      <c r="H263" s="41"/>
      <c r="I263" s="242"/>
      <c r="J263" s="41"/>
      <c r="K263" s="41"/>
      <c r="L263" s="45"/>
      <c r="M263" s="243"/>
      <c r="N263" s="244"/>
      <c r="O263" s="92"/>
      <c r="P263" s="92"/>
      <c r="Q263" s="92"/>
      <c r="R263" s="92"/>
      <c r="S263" s="92"/>
      <c r="T263" s="93"/>
      <c r="U263" s="39"/>
      <c r="V263" s="39"/>
      <c r="W263" s="39"/>
      <c r="X263" s="39"/>
      <c r="Y263" s="39"/>
      <c r="Z263" s="39"/>
      <c r="AA263" s="39"/>
      <c r="AB263" s="39"/>
      <c r="AC263" s="39"/>
      <c r="AD263" s="39"/>
      <c r="AE263" s="39"/>
      <c r="AT263" s="18" t="s">
        <v>349</v>
      </c>
      <c r="AU263" s="18" t="s">
        <v>85</v>
      </c>
    </row>
    <row r="264" s="14" customFormat="1">
      <c r="A264" s="14"/>
      <c r="B264" s="263"/>
      <c r="C264" s="264"/>
      <c r="D264" s="240" t="s">
        <v>446</v>
      </c>
      <c r="E264" s="265" t="s">
        <v>1</v>
      </c>
      <c r="F264" s="266" t="s">
        <v>682</v>
      </c>
      <c r="G264" s="264"/>
      <c r="H264" s="265" t="s">
        <v>1</v>
      </c>
      <c r="I264" s="267"/>
      <c r="J264" s="264"/>
      <c r="K264" s="264"/>
      <c r="L264" s="268"/>
      <c r="M264" s="269"/>
      <c r="N264" s="270"/>
      <c r="O264" s="270"/>
      <c r="P264" s="270"/>
      <c r="Q264" s="270"/>
      <c r="R264" s="270"/>
      <c r="S264" s="270"/>
      <c r="T264" s="271"/>
      <c r="U264" s="14"/>
      <c r="V264" s="14"/>
      <c r="W264" s="14"/>
      <c r="X264" s="14"/>
      <c r="Y264" s="14"/>
      <c r="Z264" s="14"/>
      <c r="AA264" s="14"/>
      <c r="AB264" s="14"/>
      <c r="AC264" s="14"/>
      <c r="AD264" s="14"/>
      <c r="AE264" s="14"/>
      <c r="AT264" s="272" t="s">
        <v>446</v>
      </c>
      <c r="AU264" s="272" t="s">
        <v>85</v>
      </c>
      <c r="AV264" s="14" t="s">
        <v>83</v>
      </c>
      <c r="AW264" s="14" t="s">
        <v>32</v>
      </c>
      <c r="AX264" s="14" t="s">
        <v>76</v>
      </c>
      <c r="AY264" s="272" t="s">
        <v>342</v>
      </c>
    </row>
    <row r="265" s="13" customFormat="1">
      <c r="A265" s="13"/>
      <c r="B265" s="252"/>
      <c r="C265" s="253"/>
      <c r="D265" s="240" t="s">
        <v>446</v>
      </c>
      <c r="E265" s="254" t="s">
        <v>1</v>
      </c>
      <c r="F265" s="255" t="s">
        <v>1384</v>
      </c>
      <c r="G265" s="253"/>
      <c r="H265" s="256">
        <v>21</v>
      </c>
      <c r="I265" s="257"/>
      <c r="J265" s="253"/>
      <c r="K265" s="253"/>
      <c r="L265" s="258"/>
      <c r="M265" s="259"/>
      <c r="N265" s="260"/>
      <c r="O265" s="260"/>
      <c r="P265" s="260"/>
      <c r="Q265" s="260"/>
      <c r="R265" s="260"/>
      <c r="S265" s="260"/>
      <c r="T265" s="261"/>
      <c r="U265" s="13"/>
      <c r="V265" s="13"/>
      <c r="W265" s="13"/>
      <c r="X265" s="13"/>
      <c r="Y265" s="13"/>
      <c r="Z265" s="13"/>
      <c r="AA265" s="13"/>
      <c r="AB265" s="13"/>
      <c r="AC265" s="13"/>
      <c r="AD265" s="13"/>
      <c r="AE265" s="13"/>
      <c r="AT265" s="262" t="s">
        <v>446</v>
      </c>
      <c r="AU265" s="262" t="s">
        <v>85</v>
      </c>
      <c r="AV265" s="13" t="s">
        <v>85</v>
      </c>
      <c r="AW265" s="13" t="s">
        <v>32</v>
      </c>
      <c r="AX265" s="13" t="s">
        <v>76</v>
      </c>
      <c r="AY265" s="262" t="s">
        <v>342</v>
      </c>
    </row>
    <row r="266" s="13" customFormat="1">
      <c r="A266" s="13"/>
      <c r="B266" s="252"/>
      <c r="C266" s="253"/>
      <c r="D266" s="240" t="s">
        <v>446</v>
      </c>
      <c r="E266" s="254" t="s">
        <v>1</v>
      </c>
      <c r="F266" s="255" t="s">
        <v>1385</v>
      </c>
      <c r="G266" s="253"/>
      <c r="H266" s="256">
        <v>50</v>
      </c>
      <c r="I266" s="257"/>
      <c r="J266" s="253"/>
      <c r="K266" s="253"/>
      <c r="L266" s="258"/>
      <c r="M266" s="259"/>
      <c r="N266" s="260"/>
      <c r="O266" s="260"/>
      <c r="P266" s="260"/>
      <c r="Q266" s="260"/>
      <c r="R266" s="260"/>
      <c r="S266" s="260"/>
      <c r="T266" s="261"/>
      <c r="U266" s="13"/>
      <c r="V266" s="13"/>
      <c r="W266" s="13"/>
      <c r="X266" s="13"/>
      <c r="Y266" s="13"/>
      <c r="Z266" s="13"/>
      <c r="AA266" s="13"/>
      <c r="AB266" s="13"/>
      <c r="AC266" s="13"/>
      <c r="AD266" s="13"/>
      <c r="AE266" s="13"/>
      <c r="AT266" s="262" t="s">
        <v>446</v>
      </c>
      <c r="AU266" s="262" t="s">
        <v>85</v>
      </c>
      <c r="AV266" s="13" t="s">
        <v>85</v>
      </c>
      <c r="AW266" s="13" t="s">
        <v>32</v>
      </c>
      <c r="AX266" s="13" t="s">
        <v>76</v>
      </c>
      <c r="AY266" s="262" t="s">
        <v>342</v>
      </c>
    </row>
    <row r="267" s="13" customFormat="1">
      <c r="A267" s="13"/>
      <c r="B267" s="252"/>
      <c r="C267" s="253"/>
      <c r="D267" s="240" t="s">
        <v>446</v>
      </c>
      <c r="E267" s="254" t="s">
        <v>1</v>
      </c>
      <c r="F267" s="255" t="s">
        <v>1386</v>
      </c>
      <c r="G267" s="253"/>
      <c r="H267" s="256">
        <v>52</v>
      </c>
      <c r="I267" s="257"/>
      <c r="J267" s="253"/>
      <c r="K267" s="253"/>
      <c r="L267" s="258"/>
      <c r="M267" s="259"/>
      <c r="N267" s="260"/>
      <c r="O267" s="260"/>
      <c r="P267" s="260"/>
      <c r="Q267" s="260"/>
      <c r="R267" s="260"/>
      <c r="S267" s="260"/>
      <c r="T267" s="261"/>
      <c r="U267" s="13"/>
      <c r="V267" s="13"/>
      <c r="W267" s="13"/>
      <c r="X267" s="13"/>
      <c r="Y267" s="13"/>
      <c r="Z267" s="13"/>
      <c r="AA267" s="13"/>
      <c r="AB267" s="13"/>
      <c r="AC267" s="13"/>
      <c r="AD267" s="13"/>
      <c r="AE267" s="13"/>
      <c r="AT267" s="262" t="s">
        <v>446</v>
      </c>
      <c r="AU267" s="262" t="s">
        <v>85</v>
      </c>
      <c r="AV267" s="13" t="s">
        <v>85</v>
      </c>
      <c r="AW267" s="13" t="s">
        <v>32</v>
      </c>
      <c r="AX267" s="13" t="s">
        <v>76</v>
      </c>
      <c r="AY267" s="262" t="s">
        <v>342</v>
      </c>
    </row>
    <row r="268" s="13" customFormat="1">
      <c r="A268" s="13"/>
      <c r="B268" s="252"/>
      <c r="C268" s="253"/>
      <c r="D268" s="240" t="s">
        <v>446</v>
      </c>
      <c r="E268" s="254" t="s">
        <v>1</v>
      </c>
      <c r="F268" s="255" t="s">
        <v>1387</v>
      </c>
      <c r="G268" s="253"/>
      <c r="H268" s="256">
        <v>617</v>
      </c>
      <c r="I268" s="257"/>
      <c r="J268" s="253"/>
      <c r="K268" s="253"/>
      <c r="L268" s="258"/>
      <c r="M268" s="259"/>
      <c r="N268" s="260"/>
      <c r="O268" s="260"/>
      <c r="P268" s="260"/>
      <c r="Q268" s="260"/>
      <c r="R268" s="260"/>
      <c r="S268" s="260"/>
      <c r="T268" s="261"/>
      <c r="U268" s="13"/>
      <c r="V268" s="13"/>
      <c r="W268" s="13"/>
      <c r="X268" s="13"/>
      <c r="Y268" s="13"/>
      <c r="Z268" s="13"/>
      <c r="AA268" s="13"/>
      <c r="AB268" s="13"/>
      <c r="AC268" s="13"/>
      <c r="AD268" s="13"/>
      <c r="AE268" s="13"/>
      <c r="AT268" s="262" t="s">
        <v>446</v>
      </c>
      <c r="AU268" s="262" t="s">
        <v>85</v>
      </c>
      <c r="AV268" s="13" t="s">
        <v>85</v>
      </c>
      <c r="AW268" s="13" t="s">
        <v>32</v>
      </c>
      <c r="AX268" s="13" t="s">
        <v>76</v>
      </c>
      <c r="AY268" s="262" t="s">
        <v>342</v>
      </c>
    </row>
    <row r="269" s="13" customFormat="1">
      <c r="A269" s="13"/>
      <c r="B269" s="252"/>
      <c r="C269" s="253"/>
      <c r="D269" s="240" t="s">
        <v>446</v>
      </c>
      <c r="E269" s="254" t="s">
        <v>1</v>
      </c>
      <c r="F269" s="255" t="s">
        <v>1379</v>
      </c>
      <c r="G269" s="253"/>
      <c r="H269" s="256">
        <v>28</v>
      </c>
      <c r="I269" s="257"/>
      <c r="J269" s="253"/>
      <c r="K269" s="253"/>
      <c r="L269" s="258"/>
      <c r="M269" s="259"/>
      <c r="N269" s="260"/>
      <c r="O269" s="260"/>
      <c r="P269" s="260"/>
      <c r="Q269" s="260"/>
      <c r="R269" s="260"/>
      <c r="S269" s="260"/>
      <c r="T269" s="261"/>
      <c r="U269" s="13"/>
      <c r="V269" s="13"/>
      <c r="W269" s="13"/>
      <c r="X269" s="13"/>
      <c r="Y269" s="13"/>
      <c r="Z269" s="13"/>
      <c r="AA269" s="13"/>
      <c r="AB269" s="13"/>
      <c r="AC269" s="13"/>
      <c r="AD269" s="13"/>
      <c r="AE269" s="13"/>
      <c r="AT269" s="262" t="s">
        <v>446</v>
      </c>
      <c r="AU269" s="262" t="s">
        <v>85</v>
      </c>
      <c r="AV269" s="13" t="s">
        <v>85</v>
      </c>
      <c r="AW269" s="13" t="s">
        <v>32</v>
      </c>
      <c r="AX269" s="13" t="s">
        <v>76</v>
      </c>
      <c r="AY269" s="262" t="s">
        <v>342</v>
      </c>
    </row>
    <row r="270" s="16" customFormat="1">
      <c r="A270" s="16"/>
      <c r="B270" s="284"/>
      <c r="C270" s="285"/>
      <c r="D270" s="240" t="s">
        <v>446</v>
      </c>
      <c r="E270" s="286" t="s">
        <v>1</v>
      </c>
      <c r="F270" s="287" t="s">
        <v>500</v>
      </c>
      <c r="G270" s="285"/>
      <c r="H270" s="288">
        <v>768</v>
      </c>
      <c r="I270" s="289"/>
      <c r="J270" s="285"/>
      <c r="K270" s="285"/>
      <c r="L270" s="290"/>
      <c r="M270" s="291"/>
      <c r="N270" s="292"/>
      <c r="O270" s="292"/>
      <c r="P270" s="292"/>
      <c r="Q270" s="292"/>
      <c r="R270" s="292"/>
      <c r="S270" s="292"/>
      <c r="T270" s="293"/>
      <c r="U270" s="16"/>
      <c r="V270" s="16"/>
      <c r="W270" s="16"/>
      <c r="X270" s="16"/>
      <c r="Y270" s="16"/>
      <c r="Z270" s="16"/>
      <c r="AA270" s="16"/>
      <c r="AB270" s="16"/>
      <c r="AC270" s="16"/>
      <c r="AD270" s="16"/>
      <c r="AE270" s="16"/>
      <c r="AT270" s="294" t="s">
        <v>446</v>
      </c>
      <c r="AU270" s="294" t="s">
        <v>85</v>
      </c>
      <c r="AV270" s="16" t="s">
        <v>360</v>
      </c>
      <c r="AW270" s="16" t="s">
        <v>32</v>
      </c>
      <c r="AX270" s="16" t="s">
        <v>83</v>
      </c>
      <c r="AY270" s="294" t="s">
        <v>342</v>
      </c>
    </row>
    <row r="271" s="2" customFormat="1" ht="16.5" customHeight="1">
      <c r="A271" s="39"/>
      <c r="B271" s="40"/>
      <c r="C271" s="227" t="s">
        <v>665</v>
      </c>
      <c r="D271" s="227" t="s">
        <v>343</v>
      </c>
      <c r="E271" s="228" t="s">
        <v>1388</v>
      </c>
      <c r="F271" s="229" t="s">
        <v>1389</v>
      </c>
      <c r="G271" s="230" t="s">
        <v>473</v>
      </c>
      <c r="H271" s="231">
        <v>781</v>
      </c>
      <c r="I271" s="232"/>
      <c r="J271" s="233">
        <f>ROUND(I271*H271,2)</f>
        <v>0</v>
      </c>
      <c r="K271" s="229" t="s">
        <v>443</v>
      </c>
      <c r="L271" s="45"/>
      <c r="M271" s="234" t="s">
        <v>1</v>
      </c>
      <c r="N271" s="235" t="s">
        <v>41</v>
      </c>
      <c r="O271" s="92"/>
      <c r="P271" s="236">
        <f>O271*H271</f>
        <v>0</v>
      </c>
      <c r="Q271" s="236">
        <v>0</v>
      </c>
      <c r="R271" s="236">
        <f>Q271*H271</f>
        <v>0</v>
      </c>
      <c r="S271" s="236">
        <v>0</v>
      </c>
      <c r="T271" s="237">
        <f>S271*H271</f>
        <v>0</v>
      </c>
      <c r="U271" s="39"/>
      <c r="V271" s="39"/>
      <c r="W271" s="39"/>
      <c r="X271" s="39"/>
      <c r="Y271" s="39"/>
      <c r="Z271" s="39"/>
      <c r="AA271" s="39"/>
      <c r="AB271" s="39"/>
      <c r="AC271" s="39"/>
      <c r="AD271" s="39"/>
      <c r="AE271" s="39"/>
      <c r="AR271" s="238" t="s">
        <v>360</v>
      </c>
      <c r="AT271" s="238" t="s">
        <v>343</v>
      </c>
      <c r="AU271" s="238" t="s">
        <v>85</v>
      </c>
      <c r="AY271" s="18" t="s">
        <v>342</v>
      </c>
      <c r="BE271" s="239">
        <f>IF(N271="základní",J271,0)</f>
        <v>0</v>
      </c>
      <c r="BF271" s="239">
        <f>IF(N271="snížená",J271,0)</f>
        <v>0</v>
      </c>
      <c r="BG271" s="239">
        <f>IF(N271="zákl. přenesená",J271,0)</f>
        <v>0</v>
      </c>
      <c r="BH271" s="239">
        <f>IF(N271="sníž. přenesená",J271,0)</f>
        <v>0</v>
      </c>
      <c r="BI271" s="239">
        <f>IF(N271="nulová",J271,0)</f>
        <v>0</v>
      </c>
      <c r="BJ271" s="18" t="s">
        <v>83</v>
      </c>
      <c r="BK271" s="239">
        <f>ROUND(I271*H271,2)</f>
        <v>0</v>
      </c>
      <c r="BL271" s="18" t="s">
        <v>360</v>
      </c>
      <c r="BM271" s="238" t="s">
        <v>1390</v>
      </c>
    </row>
    <row r="272" s="2" customFormat="1">
      <c r="A272" s="39"/>
      <c r="B272" s="40"/>
      <c r="C272" s="41"/>
      <c r="D272" s="240" t="s">
        <v>349</v>
      </c>
      <c r="E272" s="41"/>
      <c r="F272" s="241" t="s">
        <v>1391</v>
      </c>
      <c r="G272" s="41"/>
      <c r="H272" s="41"/>
      <c r="I272" s="242"/>
      <c r="J272" s="41"/>
      <c r="K272" s="41"/>
      <c r="L272" s="45"/>
      <c r="M272" s="243"/>
      <c r="N272" s="244"/>
      <c r="O272" s="92"/>
      <c r="P272" s="92"/>
      <c r="Q272" s="92"/>
      <c r="R272" s="92"/>
      <c r="S272" s="92"/>
      <c r="T272" s="93"/>
      <c r="U272" s="39"/>
      <c r="V272" s="39"/>
      <c r="W272" s="39"/>
      <c r="X272" s="39"/>
      <c r="Y272" s="39"/>
      <c r="Z272" s="39"/>
      <c r="AA272" s="39"/>
      <c r="AB272" s="39"/>
      <c r="AC272" s="39"/>
      <c r="AD272" s="39"/>
      <c r="AE272" s="39"/>
      <c r="AT272" s="18" t="s">
        <v>349</v>
      </c>
      <c r="AU272" s="18" t="s">
        <v>85</v>
      </c>
    </row>
    <row r="273" s="13" customFormat="1">
      <c r="A273" s="13"/>
      <c r="B273" s="252"/>
      <c r="C273" s="253"/>
      <c r="D273" s="240" t="s">
        <v>446</v>
      </c>
      <c r="E273" s="254" t="s">
        <v>1</v>
      </c>
      <c r="F273" s="255" t="s">
        <v>1381</v>
      </c>
      <c r="G273" s="253"/>
      <c r="H273" s="256">
        <v>316</v>
      </c>
      <c r="I273" s="257"/>
      <c r="J273" s="253"/>
      <c r="K273" s="253"/>
      <c r="L273" s="258"/>
      <c r="M273" s="259"/>
      <c r="N273" s="260"/>
      <c r="O273" s="260"/>
      <c r="P273" s="260"/>
      <c r="Q273" s="260"/>
      <c r="R273" s="260"/>
      <c r="S273" s="260"/>
      <c r="T273" s="261"/>
      <c r="U273" s="13"/>
      <c r="V273" s="13"/>
      <c r="W273" s="13"/>
      <c r="X273" s="13"/>
      <c r="Y273" s="13"/>
      <c r="Z273" s="13"/>
      <c r="AA273" s="13"/>
      <c r="AB273" s="13"/>
      <c r="AC273" s="13"/>
      <c r="AD273" s="13"/>
      <c r="AE273" s="13"/>
      <c r="AT273" s="262" t="s">
        <v>446</v>
      </c>
      <c r="AU273" s="262" t="s">
        <v>85</v>
      </c>
      <c r="AV273" s="13" t="s">
        <v>85</v>
      </c>
      <c r="AW273" s="13" t="s">
        <v>32</v>
      </c>
      <c r="AX273" s="13" t="s">
        <v>76</v>
      </c>
      <c r="AY273" s="262" t="s">
        <v>342</v>
      </c>
    </row>
    <row r="274" s="13" customFormat="1">
      <c r="A274" s="13"/>
      <c r="B274" s="252"/>
      <c r="C274" s="253"/>
      <c r="D274" s="240" t="s">
        <v>446</v>
      </c>
      <c r="E274" s="254" t="s">
        <v>1</v>
      </c>
      <c r="F274" s="255" t="s">
        <v>1382</v>
      </c>
      <c r="G274" s="253"/>
      <c r="H274" s="256">
        <v>465</v>
      </c>
      <c r="I274" s="257"/>
      <c r="J274" s="253"/>
      <c r="K274" s="253"/>
      <c r="L274" s="258"/>
      <c r="M274" s="259"/>
      <c r="N274" s="260"/>
      <c r="O274" s="260"/>
      <c r="P274" s="260"/>
      <c r="Q274" s="260"/>
      <c r="R274" s="260"/>
      <c r="S274" s="260"/>
      <c r="T274" s="261"/>
      <c r="U274" s="13"/>
      <c r="V274" s="13"/>
      <c r="W274" s="13"/>
      <c r="X274" s="13"/>
      <c r="Y274" s="13"/>
      <c r="Z274" s="13"/>
      <c r="AA274" s="13"/>
      <c r="AB274" s="13"/>
      <c r="AC274" s="13"/>
      <c r="AD274" s="13"/>
      <c r="AE274" s="13"/>
      <c r="AT274" s="262" t="s">
        <v>446</v>
      </c>
      <c r="AU274" s="262" t="s">
        <v>85</v>
      </c>
      <c r="AV274" s="13" t="s">
        <v>85</v>
      </c>
      <c r="AW274" s="13" t="s">
        <v>32</v>
      </c>
      <c r="AX274" s="13" t="s">
        <v>76</v>
      </c>
      <c r="AY274" s="262" t="s">
        <v>342</v>
      </c>
    </row>
    <row r="275" s="16" customFormat="1">
      <c r="A275" s="16"/>
      <c r="B275" s="284"/>
      <c r="C275" s="285"/>
      <c r="D275" s="240" t="s">
        <v>446</v>
      </c>
      <c r="E275" s="286" t="s">
        <v>1</v>
      </c>
      <c r="F275" s="287" t="s">
        <v>500</v>
      </c>
      <c r="G275" s="285"/>
      <c r="H275" s="288">
        <v>781</v>
      </c>
      <c r="I275" s="289"/>
      <c r="J275" s="285"/>
      <c r="K275" s="285"/>
      <c r="L275" s="290"/>
      <c r="M275" s="291"/>
      <c r="N275" s="292"/>
      <c r="O275" s="292"/>
      <c r="P275" s="292"/>
      <c r="Q275" s="292"/>
      <c r="R275" s="292"/>
      <c r="S275" s="292"/>
      <c r="T275" s="293"/>
      <c r="U275" s="16"/>
      <c r="V275" s="16"/>
      <c r="W275" s="16"/>
      <c r="X275" s="16"/>
      <c r="Y275" s="16"/>
      <c r="Z275" s="16"/>
      <c r="AA275" s="16"/>
      <c r="AB275" s="16"/>
      <c r="AC275" s="16"/>
      <c r="AD275" s="16"/>
      <c r="AE275" s="16"/>
      <c r="AT275" s="294" t="s">
        <v>446</v>
      </c>
      <c r="AU275" s="294" t="s">
        <v>85</v>
      </c>
      <c r="AV275" s="16" t="s">
        <v>360</v>
      </c>
      <c r="AW275" s="16" t="s">
        <v>32</v>
      </c>
      <c r="AX275" s="16" t="s">
        <v>83</v>
      </c>
      <c r="AY275" s="294" t="s">
        <v>342</v>
      </c>
    </row>
    <row r="276" s="2" customFormat="1" ht="16.5" customHeight="1">
      <c r="A276" s="39"/>
      <c r="B276" s="40"/>
      <c r="C276" s="227" t="s">
        <v>671</v>
      </c>
      <c r="D276" s="227" t="s">
        <v>343</v>
      </c>
      <c r="E276" s="228" t="s">
        <v>688</v>
      </c>
      <c r="F276" s="229" t="s">
        <v>689</v>
      </c>
      <c r="G276" s="230" t="s">
        <v>473</v>
      </c>
      <c r="H276" s="231">
        <v>1639</v>
      </c>
      <c r="I276" s="232"/>
      <c r="J276" s="233">
        <f>ROUND(I276*H276,2)</f>
        <v>0</v>
      </c>
      <c r="K276" s="229" t="s">
        <v>443</v>
      </c>
      <c r="L276" s="45"/>
      <c r="M276" s="234" t="s">
        <v>1</v>
      </c>
      <c r="N276" s="235" t="s">
        <v>41</v>
      </c>
      <c r="O276" s="92"/>
      <c r="P276" s="236">
        <f>O276*H276</f>
        <v>0</v>
      </c>
      <c r="Q276" s="236">
        <v>0</v>
      </c>
      <c r="R276" s="236">
        <f>Q276*H276</f>
        <v>0</v>
      </c>
      <c r="S276" s="236">
        <v>0</v>
      </c>
      <c r="T276" s="237">
        <f>S276*H276</f>
        <v>0</v>
      </c>
      <c r="U276" s="39"/>
      <c r="V276" s="39"/>
      <c r="W276" s="39"/>
      <c r="X276" s="39"/>
      <c r="Y276" s="39"/>
      <c r="Z276" s="39"/>
      <c r="AA276" s="39"/>
      <c r="AB276" s="39"/>
      <c r="AC276" s="39"/>
      <c r="AD276" s="39"/>
      <c r="AE276" s="39"/>
      <c r="AR276" s="238" t="s">
        <v>360</v>
      </c>
      <c r="AT276" s="238" t="s">
        <v>343</v>
      </c>
      <c r="AU276" s="238" t="s">
        <v>85</v>
      </c>
      <c r="AY276" s="18" t="s">
        <v>342</v>
      </c>
      <c r="BE276" s="239">
        <f>IF(N276="základní",J276,0)</f>
        <v>0</v>
      </c>
      <c r="BF276" s="239">
        <f>IF(N276="snížená",J276,0)</f>
        <v>0</v>
      </c>
      <c r="BG276" s="239">
        <f>IF(N276="zákl. přenesená",J276,0)</f>
        <v>0</v>
      </c>
      <c r="BH276" s="239">
        <f>IF(N276="sníž. přenesená",J276,0)</f>
        <v>0</v>
      </c>
      <c r="BI276" s="239">
        <f>IF(N276="nulová",J276,0)</f>
        <v>0</v>
      </c>
      <c r="BJ276" s="18" t="s">
        <v>83</v>
      </c>
      <c r="BK276" s="239">
        <f>ROUND(I276*H276,2)</f>
        <v>0</v>
      </c>
      <c r="BL276" s="18" t="s">
        <v>360</v>
      </c>
      <c r="BM276" s="238" t="s">
        <v>1392</v>
      </c>
    </row>
    <row r="277" s="2" customFormat="1">
      <c r="A277" s="39"/>
      <c r="B277" s="40"/>
      <c r="C277" s="41"/>
      <c r="D277" s="240" t="s">
        <v>349</v>
      </c>
      <c r="E277" s="41"/>
      <c r="F277" s="241" t="s">
        <v>691</v>
      </c>
      <c r="G277" s="41"/>
      <c r="H277" s="41"/>
      <c r="I277" s="242"/>
      <c r="J277" s="41"/>
      <c r="K277" s="41"/>
      <c r="L277" s="45"/>
      <c r="M277" s="243"/>
      <c r="N277" s="244"/>
      <c r="O277" s="92"/>
      <c r="P277" s="92"/>
      <c r="Q277" s="92"/>
      <c r="R277" s="92"/>
      <c r="S277" s="92"/>
      <c r="T277" s="93"/>
      <c r="U277" s="39"/>
      <c r="V277" s="39"/>
      <c r="W277" s="39"/>
      <c r="X277" s="39"/>
      <c r="Y277" s="39"/>
      <c r="Z277" s="39"/>
      <c r="AA277" s="39"/>
      <c r="AB277" s="39"/>
      <c r="AC277" s="39"/>
      <c r="AD277" s="39"/>
      <c r="AE277" s="39"/>
      <c r="AT277" s="18" t="s">
        <v>349</v>
      </c>
      <c r="AU277" s="18" t="s">
        <v>85</v>
      </c>
    </row>
    <row r="278" s="13" customFormat="1">
      <c r="A278" s="13"/>
      <c r="B278" s="252"/>
      <c r="C278" s="253"/>
      <c r="D278" s="240" t="s">
        <v>446</v>
      </c>
      <c r="E278" s="254" t="s">
        <v>1</v>
      </c>
      <c r="F278" s="255" t="s">
        <v>1377</v>
      </c>
      <c r="G278" s="253"/>
      <c r="H278" s="256">
        <v>1639</v>
      </c>
      <c r="I278" s="257"/>
      <c r="J278" s="253"/>
      <c r="K278" s="253"/>
      <c r="L278" s="258"/>
      <c r="M278" s="259"/>
      <c r="N278" s="260"/>
      <c r="O278" s="260"/>
      <c r="P278" s="260"/>
      <c r="Q278" s="260"/>
      <c r="R278" s="260"/>
      <c r="S278" s="260"/>
      <c r="T278" s="261"/>
      <c r="U278" s="13"/>
      <c r="V278" s="13"/>
      <c r="W278" s="13"/>
      <c r="X278" s="13"/>
      <c r="Y278" s="13"/>
      <c r="Z278" s="13"/>
      <c r="AA278" s="13"/>
      <c r="AB278" s="13"/>
      <c r="AC278" s="13"/>
      <c r="AD278" s="13"/>
      <c r="AE278" s="13"/>
      <c r="AT278" s="262" t="s">
        <v>446</v>
      </c>
      <c r="AU278" s="262" t="s">
        <v>85</v>
      </c>
      <c r="AV278" s="13" t="s">
        <v>85</v>
      </c>
      <c r="AW278" s="13" t="s">
        <v>32</v>
      </c>
      <c r="AX278" s="13" t="s">
        <v>83</v>
      </c>
      <c r="AY278" s="262" t="s">
        <v>342</v>
      </c>
    </row>
    <row r="279" s="2" customFormat="1" ht="16.5" customHeight="1">
      <c r="A279" s="39"/>
      <c r="B279" s="40"/>
      <c r="C279" s="227" t="s">
        <v>677</v>
      </c>
      <c r="D279" s="227" t="s">
        <v>343</v>
      </c>
      <c r="E279" s="228" t="s">
        <v>1393</v>
      </c>
      <c r="F279" s="229" t="s">
        <v>1394</v>
      </c>
      <c r="G279" s="230" t="s">
        <v>473</v>
      </c>
      <c r="H279" s="231">
        <v>14</v>
      </c>
      <c r="I279" s="232"/>
      <c r="J279" s="233">
        <f>ROUND(I279*H279,2)</f>
        <v>0</v>
      </c>
      <c r="K279" s="229" t="s">
        <v>443</v>
      </c>
      <c r="L279" s="45"/>
      <c r="M279" s="234" t="s">
        <v>1</v>
      </c>
      <c r="N279" s="235" t="s">
        <v>41</v>
      </c>
      <c r="O279" s="92"/>
      <c r="P279" s="236">
        <f>O279*H279</f>
        <v>0</v>
      </c>
      <c r="Q279" s="236">
        <v>0</v>
      </c>
      <c r="R279" s="236">
        <f>Q279*H279</f>
        <v>0</v>
      </c>
      <c r="S279" s="236">
        <v>0</v>
      </c>
      <c r="T279" s="237">
        <f>S279*H279</f>
        <v>0</v>
      </c>
      <c r="U279" s="39"/>
      <c r="V279" s="39"/>
      <c r="W279" s="39"/>
      <c r="X279" s="39"/>
      <c r="Y279" s="39"/>
      <c r="Z279" s="39"/>
      <c r="AA279" s="39"/>
      <c r="AB279" s="39"/>
      <c r="AC279" s="39"/>
      <c r="AD279" s="39"/>
      <c r="AE279" s="39"/>
      <c r="AR279" s="238" t="s">
        <v>360</v>
      </c>
      <c r="AT279" s="238" t="s">
        <v>343</v>
      </c>
      <c r="AU279" s="238" t="s">
        <v>85</v>
      </c>
      <c r="AY279" s="18" t="s">
        <v>342</v>
      </c>
      <c r="BE279" s="239">
        <f>IF(N279="základní",J279,0)</f>
        <v>0</v>
      </c>
      <c r="BF279" s="239">
        <f>IF(N279="snížená",J279,0)</f>
        <v>0</v>
      </c>
      <c r="BG279" s="239">
        <f>IF(N279="zákl. přenesená",J279,0)</f>
        <v>0</v>
      </c>
      <c r="BH279" s="239">
        <f>IF(N279="sníž. přenesená",J279,0)</f>
        <v>0</v>
      </c>
      <c r="BI279" s="239">
        <f>IF(N279="nulová",J279,0)</f>
        <v>0</v>
      </c>
      <c r="BJ279" s="18" t="s">
        <v>83</v>
      </c>
      <c r="BK279" s="239">
        <f>ROUND(I279*H279,2)</f>
        <v>0</v>
      </c>
      <c r="BL279" s="18" t="s">
        <v>360</v>
      </c>
      <c r="BM279" s="238" t="s">
        <v>1395</v>
      </c>
    </row>
    <row r="280" s="2" customFormat="1">
      <c r="A280" s="39"/>
      <c r="B280" s="40"/>
      <c r="C280" s="41"/>
      <c r="D280" s="240" t="s">
        <v>349</v>
      </c>
      <c r="E280" s="41"/>
      <c r="F280" s="241" t="s">
        <v>1396</v>
      </c>
      <c r="G280" s="41"/>
      <c r="H280" s="41"/>
      <c r="I280" s="242"/>
      <c r="J280" s="41"/>
      <c r="K280" s="41"/>
      <c r="L280" s="45"/>
      <c r="M280" s="243"/>
      <c r="N280" s="244"/>
      <c r="O280" s="92"/>
      <c r="P280" s="92"/>
      <c r="Q280" s="92"/>
      <c r="R280" s="92"/>
      <c r="S280" s="92"/>
      <c r="T280" s="93"/>
      <c r="U280" s="39"/>
      <c r="V280" s="39"/>
      <c r="W280" s="39"/>
      <c r="X280" s="39"/>
      <c r="Y280" s="39"/>
      <c r="Z280" s="39"/>
      <c r="AA280" s="39"/>
      <c r="AB280" s="39"/>
      <c r="AC280" s="39"/>
      <c r="AD280" s="39"/>
      <c r="AE280" s="39"/>
      <c r="AT280" s="18" t="s">
        <v>349</v>
      </c>
      <c r="AU280" s="18" t="s">
        <v>85</v>
      </c>
    </row>
    <row r="281" s="14" customFormat="1">
      <c r="A281" s="14"/>
      <c r="B281" s="263"/>
      <c r="C281" s="264"/>
      <c r="D281" s="240" t="s">
        <v>446</v>
      </c>
      <c r="E281" s="265" t="s">
        <v>1</v>
      </c>
      <c r="F281" s="266" t="s">
        <v>698</v>
      </c>
      <c r="G281" s="264"/>
      <c r="H281" s="265" t="s">
        <v>1</v>
      </c>
      <c r="I281" s="267"/>
      <c r="J281" s="264"/>
      <c r="K281" s="264"/>
      <c r="L281" s="268"/>
      <c r="M281" s="269"/>
      <c r="N281" s="270"/>
      <c r="O281" s="270"/>
      <c r="P281" s="270"/>
      <c r="Q281" s="270"/>
      <c r="R281" s="270"/>
      <c r="S281" s="270"/>
      <c r="T281" s="271"/>
      <c r="U281" s="14"/>
      <c r="V281" s="14"/>
      <c r="W281" s="14"/>
      <c r="X281" s="14"/>
      <c r="Y281" s="14"/>
      <c r="Z281" s="14"/>
      <c r="AA281" s="14"/>
      <c r="AB281" s="14"/>
      <c r="AC281" s="14"/>
      <c r="AD281" s="14"/>
      <c r="AE281" s="14"/>
      <c r="AT281" s="272" t="s">
        <v>446</v>
      </c>
      <c r="AU281" s="272" t="s">
        <v>85</v>
      </c>
      <c r="AV281" s="14" t="s">
        <v>83</v>
      </c>
      <c r="AW281" s="14" t="s">
        <v>32</v>
      </c>
      <c r="AX281" s="14" t="s">
        <v>76</v>
      </c>
      <c r="AY281" s="272" t="s">
        <v>342</v>
      </c>
    </row>
    <row r="282" s="13" customFormat="1">
      <c r="A282" s="13"/>
      <c r="B282" s="252"/>
      <c r="C282" s="253"/>
      <c r="D282" s="240" t="s">
        <v>446</v>
      </c>
      <c r="E282" s="254" t="s">
        <v>1</v>
      </c>
      <c r="F282" s="255" t="s">
        <v>699</v>
      </c>
      <c r="G282" s="253"/>
      <c r="H282" s="256">
        <v>4</v>
      </c>
      <c r="I282" s="257"/>
      <c r="J282" s="253"/>
      <c r="K282" s="253"/>
      <c r="L282" s="258"/>
      <c r="M282" s="259"/>
      <c r="N282" s="260"/>
      <c r="O282" s="260"/>
      <c r="P282" s="260"/>
      <c r="Q282" s="260"/>
      <c r="R282" s="260"/>
      <c r="S282" s="260"/>
      <c r="T282" s="261"/>
      <c r="U282" s="13"/>
      <c r="V282" s="13"/>
      <c r="W282" s="13"/>
      <c r="X282" s="13"/>
      <c r="Y282" s="13"/>
      <c r="Z282" s="13"/>
      <c r="AA282" s="13"/>
      <c r="AB282" s="13"/>
      <c r="AC282" s="13"/>
      <c r="AD282" s="13"/>
      <c r="AE282" s="13"/>
      <c r="AT282" s="262" t="s">
        <v>446</v>
      </c>
      <c r="AU282" s="262" t="s">
        <v>85</v>
      </c>
      <c r="AV282" s="13" t="s">
        <v>85</v>
      </c>
      <c r="AW282" s="13" t="s">
        <v>32</v>
      </c>
      <c r="AX282" s="13" t="s">
        <v>76</v>
      </c>
      <c r="AY282" s="262" t="s">
        <v>342</v>
      </c>
    </row>
    <row r="283" s="13" customFormat="1">
      <c r="A283" s="13"/>
      <c r="B283" s="252"/>
      <c r="C283" s="253"/>
      <c r="D283" s="240" t="s">
        <v>446</v>
      </c>
      <c r="E283" s="254" t="s">
        <v>1</v>
      </c>
      <c r="F283" s="255" t="s">
        <v>1397</v>
      </c>
      <c r="G283" s="253"/>
      <c r="H283" s="256">
        <v>10</v>
      </c>
      <c r="I283" s="257"/>
      <c r="J283" s="253"/>
      <c r="K283" s="253"/>
      <c r="L283" s="258"/>
      <c r="M283" s="259"/>
      <c r="N283" s="260"/>
      <c r="O283" s="260"/>
      <c r="P283" s="260"/>
      <c r="Q283" s="260"/>
      <c r="R283" s="260"/>
      <c r="S283" s="260"/>
      <c r="T283" s="261"/>
      <c r="U283" s="13"/>
      <c r="V283" s="13"/>
      <c r="W283" s="13"/>
      <c r="X283" s="13"/>
      <c r="Y283" s="13"/>
      <c r="Z283" s="13"/>
      <c r="AA283" s="13"/>
      <c r="AB283" s="13"/>
      <c r="AC283" s="13"/>
      <c r="AD283" s="13"/>
      <c r="AE283" s="13"/>
      <c r="AT283" s="262" t="s">
        <v>446</v>
      </c>
      <c r="AU283" s="262" t="s">
        <v>85</v>
      </c>
      <c r="AV283" s="13" t="s">
        <v>85</v>
      </c>
      <c r="AW283" s="13" t="s">
        <v>32</v>
      </c>
      <c r="AX283" s="13" t="s">
        <v>76</v>
      </c>
      <c r="AY283" s="262" t="s">
        <v>342</v>
      </c>
    </row>
    <row r="284" s="16" customFormat="1">
      <c r="A284" s="16"/>
      <c r="B284" s="284"/>
      <c r="C284" s="285"/>
      <c r="D284" s="240" t="s">
        <v>446</v>
      </c>
      <c r="E284" s="286" t="s">
        <v>1</v>
      </c>
      <c r="F284" s="287" t="s">
        <v>500</v>
      </c>
      <c r="G284" s="285"/>
      <c r="H284" s="288">
        <v>14</v>
      </c>
      <c r="I284" s="289"/>
      <c r="J284" s="285"/>
      <c r="K284" s="285"/>
      <c r="L284" s="290"/>
      <c r="M284" s="291"/>
      <c r="N284" s="292"/>
      <c r="O284" s="292"/>
      <c r="P284" s="292"/>
      <c r="Q284" s="292"/>
      <c r="R284" s="292"/>
      <c r="S284" s="292"/>
      <c r="T284" s="293"/>
      <c r="U284" s="16"/>
      <c r="V284" s="16"/>
      <c r="W284" s="16"/>
      <c r="X284" s="16"/>
      <c r="Y284" s="16"/>
      <c r="Z284" s="16"/>
      <c r="AA284" s="16"/>
      <c r="AB284" s="16"/>
      <c r="AC284" s="16"/>
      <c r="AD284" s="16"/>
      <c r="AE284" s="16"/>
      <c r="AT284" s="294" t="s">
        <v>446</v>
      </c>
      <c r="AU284" s="294" t="s">
        <v>85</v>
      </c>
      <c r="AV284" s="16" t="s">
        <v>360</v>
      </c>
      <c r="AW284" s="16" t="s">
        <v>32</v>
      </c>
      <c r="AX284" s="16" t="s">
        <v>83</v>
      </c>
      <c r="AY284" s="294" t="s">
        <v>342</v>
      </c>
    </row>
    <row r="285" s="2" customFormat="1" ht="16.5" customHeight="1">
      <c r="A285" s="39"/>
      <c r="B285" s="40"/>
      <c r="C285" s="227" t="s">
        <v>687</v>
      </c>
      <c r="D285" s="227" t="s">
        <v>343</v>
      </c>
      <c r="E285" s="228" t="s">
        <v>701</v>
      </c>
      <c r="F285" s="229" t="s">
        <v>702</v>
      </c>
      <c r="G285" s="230" t="s">
        <v>473</v>
      </c>
      <c r="H285" s="231">
        <v>1498</v>
      </c>
      <c r="I285" s="232"/>
      <c r="J285" s="233">
        <f>ROUND(I285*H285,2)</f>
        <v>0</v>
      </c>
      <c r="K285" s="229" t="s">
        <v>443</v>
      </c>
      <c r="L285" s="45"/>
      <c r="M285" s="234" t="s">
        <v>1</v>
      </c>
      <c r="N285" s="235" t="s">
        <v>41</v>
      </c>
      <c r="O285" s="92"/>
      <c r="P285" s="236">
        <f>O285*H285</f>
        <v>0</v>
      </c>
      <c r="Q285" s="236">
        <v>0</v>
      </c>
      <c r="R285" s="236">
        <f>Q285*H285</f>
        <v>0</v>
      </c>
      <c r="S285" s="236">
        <v>0</v>
      </c>
      <c r="T285" s="237">
        <f>S285*H285</f>
        <v>0</v>
      </c>
      <c r="U285" s="39"/>
      <c r="V285" s="39"/>
      <c r="W285" s="39"/>
      <c r="X285" s="39"/>
      <c r="Y285" s="39"/>
      <c r="Z285" s="39"/>
      <c r="AA285" s="39"/>
      <c r="AB285" s="39"/>
      <c r="AC285" s="39"/>
      <c r="AD285" s="39"/>
      <c r="AE285" s="39"/>
      <c r="AR285" s="238" t="s">
        <v>360</v>
      </c>
      <c r="AT285" s="238" t="s">
        <v>343</v>
      </c>
      <c r="AU285" s="238" t="s">
        <v>85</v>
      </c>
      <c r="AY285" s="18" t="s">
        <v>342</v>
      </c>
      <c r="BE285" s="239">
        <f>IF(N285="základní",J285,0)</f>
        <v>0</v>
      </c>
      <c r="BF285" s="239">
        <f>IF(N285="snížená",J285,0)</f>
        <v>0</v>
      </c>
      <c r="BG285" s="239">
        <f>IF(N285="zákl. přenesená",J285,0)</f>
        <v>0</v>
      </c>
      <c r="BH285" s="239">
        <f>IF(N285="sníž. přenesená",J285,0)</f>
        <v>0</v>
      </c>
      <c r="BI285" s="239">
        <f>IF(N285="nulová",J285,0)</f>
        <v>0</v>
      </c>
      <c r="BJ285" s="18" t="s">
        <v>83</v>
      </c>
      <c r="BK285" s="239">
        <f>ROUND(I285*H285,2)</f>
        <v>0</v>
      </c>
      <c r="BL285" s="18" t="s">
        <v>360</v>
      </c>
      <c r="BM285" s="238" t="s">
        <v>1398</v>
      </c>
    </row>
    <row r="286" s="2" customFormat="1">
      <c r="A286" s="39"/>
      <c r="B286" s="40"/>
      <c r="C286" s="41"/>
      <c r="D286" s="240" t="s">
        <v>349</v>
      </c>
      <c r="E286" s="41"/>
      <c r="F286" s="241" t="s">
        <v>704</v>
      </c>
      <c r="G286" s="41"/>
      <c r="H286" s="41"/>
      <c r="I286" s="242"/>
      <c r="J286" s="41"/>
      <c r="K286" s="41"/>
      <c r="L286" s="45"/>
      <c r="M286" s="243"/>
      <c r="N286" s="244"/>
      <c r="O286" s="92"/>
      <c r="P286" s="92"/>
      <c r="Q286" s="92"/>
      <c r="R286" s="92"/>
      <c r="S286" s="92"/>
      <c r="T286" s="93"/>
      <c r="U286" s="39"/>
      <c r="V286" s="39"/>
      <c r="W286" s="39"/>
      <c r="X286" s="39"/>
      <c r="Y286" s="39"/>
      <c r="Z286" s="39"/>
      <c r="AA286" s="39"/>
      <c r="AB286" s="39"/>
      <c r="AC286" s="39"/>
      <c r="AD286" s="39"/>
      <c r="AE286" s="39"/>
      <c r="AT286" s="18" t="s">
        <v>349</v>
      </c>
      <c r="AU286" s="18" t="s">
        <v>85</v>
      </c>
    </row>
    <row r="287" s="14" customFormat="1">
      <c r="A287" s="14"/>
      <c r="B287" s="263"/>
      <c r="C287" s="264"/>
      <c r="D287" s="240" t="s">
        <v>446</v>
      </c>
      <c r="E287" s="265" t="s">
        <v>1</v>
      </c>
      <c r="F287" s="266" t="s">
        <v>705</v>
      </c>
      <c r="G287" s="264"/>
      <c r="H287" s="265" t="s">
        <v>1</v>
      </c>
      <c r="I287" s="267"/>
      <c r="J287" s="264"/>
      <c r="K287" s="264"/>
      <c r="L287" s="268"/>
      <c r="M287" s="269"/>
      <c r="N287" s="270"/>
      <c r="O287" s="270"/>
      <c r="P287" s="270"/>
      <c r="Q287" s="270"/>
      <c r="R287" s="270"/>
      <c r="S287" s="270"/>
      <c r="T287" s="271"/>
      <c r="U287" s="14"/>
      <c r="V287" s="14"/>
      <c r="W287" s="14"/>
      <c r="X287" s="14"/>
      <c r="Y287" s="14"/>
      <c r="Z287" s="14"/>
      <c r="AA287" s="14"/>
      <c r="AB287" s="14"/>
      <c r="AC287" s="14"/>
      <c r="AD287" s="14"/>
      <c r="AE287" s="14"/>
      <c r="AT287" s="272" t="s">
        <v>446</v>
      </c>
      <c r="AU287" s="272" t="s">
        <v>85</v>
      </c>
      <c r="AV287" s="14" t="s">
        <v>83</v>
      </c>
      <c r="AW287" s="14" t="s">
        <v>32</v>
      </c>
      <c r="AX287" s="14" t="s">
        <v>76</v>
      </c>
      <c r="AY287" s="272" t="s">
        <v>342</v>
      </c>
    </row>
    <row r="288" s="13" customFormat="1">
      <c r="A288" s="13"/>
      <c r="B288" s="252"/>
      <c r="C288" s="253"/>
      <c r="D288" s="240" t="s">
        <v>446</v>
      </c>
      <c r="E288" s="254" t="s">
        <v>1</v>
      </c>
      <c r="F288" s="255" t="s">
        <v>1399</v>
      </c>
      <c r="G288" s="253"/>
      <c r="H288" s="256">
        <v>1498</v>
      </c>
      <c r="I288" s="257"/>
      <c r="J288" s="253"/>
      <c r="K288" s="253"/>
      <c r="L288" s="258"/>
      <c r="M288" s="259"/>
      <c r="N288" s="260"/>
      <c r="O288" s="260"/>
      <c r="P288" s="260"/>
      <c r="Q288" s="260"/>
      <c r="R288" s="260"/>
      <c r="S288" s="260"/>
      <c r="T288" s="261"/>
      <c r="U288" s="13"/>
      <c r="V288" s="13"/>
      <c r="W288" s="13"/>
      <c r="X288" s="13"/>
      <c r="Y288" s="13"/>
      <c r="Z288" s="13"/>
      <c r="AA288" s="13"/>
      <c r="AB288" s="13"/>
      <c r="AC288" s="13"/>
      <c r="AD288" s="13"/>
      <c r="AE288" s="13"/>
      <c r="AT288" s="262" t="s">
        <v>446</v>
      </c>
      <c r="AU288" s="262" t="s">
        <v>85</v>
      </c>
      <c r="AV288" s="13" t="s">
        <v>85</v>
      </c>
      <c r="AW288" s="13" t="s">
        <v>32</v>
      </c>
      <c r="AX288" s="13" t="s">
        <v>83</v>
      </c>
      <c r="AY288" s="262" t="s">
        <v>342</v>
      </c>
    </row>
    <row r="289" s="2" customFormat="1" ht="16.5" customHeight="1">
      <c r="A289" s="39"/>
      <c r="B289" s="40"/>
      <c r="C289" s="227" t="s">
        <v>692</v>
      </c>
      <c r="D289" s="227" t="s">
        <v>343</v>
      </c>
      <c r="E289" s="228" t="s">
        <v>711</v>
      </c>
      <c r="F289" s="229" t="s">
        <v>712</v>
      </c>
      <c r="G289" s="230" t="s">
        <v>473</v>
      </c>
      <c r="H289" s="231">
        <v>1599</v>
      </c>
      <c r="I289" s="232"/>
      <c r="J289" s="233">
        <f>ROUND(I289*H289,2)</f>
        <v>0</v>
      </c>
      <c r="K289" s="229" t="s">
        <v>443</v>
      </c>
      <c r="L289" s="45"/>
      <c r="M289" s="234" t="s">
        <v>1</v>
      </c>
      <c r="N289" s="235" t="s">
        <v>41</v>
      </c>
      <c r="O289" s="92"/>
      <c r="P289" s="236">
        <f>O289*H289</f>
        <v>0</v>
      </c>
      <c r="Q289" s="236">
        <v>0</v>
      </c>
      <c r="R289" s="236">
        <f>Q289*H289</f>
        <v>0</v>
      </c>
      <c r="S289" s="236">
        <v>0</v>
      </c>
      <c r="T289" s="237">
        <f>S289*H289</f>
        <v>0</v>
      </c>
      <c r="U289" s="39"/>
      <c r="V289" s="39"/>
      <c r="W289" s="39"/>
      <c r="X289" s="39"/>
      <c r="Y289" s="39"/>
      <c r="Z289" s="39"/>
      <c r="AA289" s="39"/>
      <c r="AB289" s="39"/>
      <c r="AC289" s="39"/>
      <c r="AD289" s="39"/>
      <c r="AE289" s="39"/>
      <c r="AR289" s="238" t="s">
        <v>360</v>
      </c>
      <c r="AT289" s="238" t="s">
        <v>343</v>
      </c>
      <c r="AU289" s="238" t="s">
        <v>85</v>
      </c>
      <c r="AY289" s="18" t="s">
        <v>342</v>
      </c>
      <c r="BE289" s="239">
        <f>IF(N289="základní",J289,0)</f>
        <v>0</v>
      </c>
      <c r="BF289" s="239">
        <f>IF(N289="snížená",J289,0)</f>
        <v>0</v>
      </c>
      <c r="BG289" s="239">
        <f>IF(N289="zákl. přenesená",J289,0)</f>
        <v>0</v>
      </c>
      <c r="BH289" s="239">
        <f>IF(N289="sníž. přenesená",J289,0)</f>
        <v>0</v>
      </c>
      <c r="BI289" s="239">
        <f>IF(N289="nulová",J289,0)</f>
        <v>0</v>
      </c>
      <c r="BJ289" s="18" t="s">
        <v>83</v>
      </c>
      <c r="BK289" s="239">
        <f>ROUND(I289*H289,2)</f>
        <v>0</v>
      </c>
      <c r="BL289" s="18" t="s">
        <v>360</v>
      </c>
      <c r="BM289" s="238" t="s">
        <v>1400</v>
      </c>
    </row>
    <row r="290" s="2" customFormat="1">
      <c r="A290" s="39"/>
      <c r="B290" s="40"/>
      <c r="C290" s="41"/>
      <c r="D290" s="240" t="s">
        <v>349</v>
      </c>
      <c r="E290" s="41"/>
      <c r="F290" s="241" t="s">
        <v>714</v>
      </c>
      <c r="G290" s="41"/>
      <c r="H290" s="41"/>
      <c r="I290" s="242"/>
      <c r="J290" s="41"/>
      <c r="K290" s="41"/>
      <c r="L290" s="45"/>
      <c r="M290" s="243"/>
      <c r="N290" s="244"/>
      <c r="O290" s="92"/>
      <c r="P290" s="92"/>
      <c r="Q290" s="92"/>
      <c r="R290" s="92"/>
      <c r="S290" s="92"/>
      <c r="T290" s="93"/>
      <c r="U290" s="39"/>
      <c r="V290" s="39"/>
      <c r="W290" s="39"/>
      <c r="X290" s="39"/>
      <c r="Y290" s="39"/>
      <c r="Z290" s="39"/>
      <c r="AA290" s="39"/>
      <c r="AB290" s="39"/>
      <c r="AC290" s="39"/>
      <c r="AD290" s="39"/>
      <c r="AE290" s="39"/>
      <c r="AT290" s="18" t="s">
        <v>349</v>
      </c>
      <c r="AU290" s="18" t="s">
        <v>85</v>
      </c>
    </row>
    <row r="291" s="13" customFormat="1">
      <c r="A291" s="13"/>
      <c r="B291" s="252"/>
      <c r="C291" s="253"/>
      <c r="D291" s="240" t="s">
        <v>446</v>
      </c>
      <c r="E291" s="254" t="s">
        <v>1</v>
      </c>
      <c r="F291" s="255" t="s">
        <v>1401</v>
      </c>
      <c r="G291" s="253"/>
      <c r="H291" s="256">
        <v>1599</v>
      </c>
      <c r="I291" s="257"/>
      <c r="J291" s="253"/>
      <c r="K291" s="253"/>
      <c r="L291" s="258"/>
      <c r="M291" s="259"/>
      <c r="N291" s="260"/>
      <c r="O291" s="260"/>
      <c r="P291" s="260"/>
      <c r="Q291" s="260"/>
      <c r="R291" s="260"/>
      <c r="S291" s="260"/>
      <c r="T291" s="261"/>
      <c r="U291" s="13"/>
      <c r="V291" s="13"/>
      <c r="W291" s="13"/>
      <c r="X291" s="13"/>
      <c r="Y291" s="13"/>
      <c r="Z291" s="13"/>
      <c r="AA291" s="13"/>
      <c r="AB291" s="13"/>
      <c r="AC291" s="13"/>
      <c r="AD291" s="13"/>
      <c r="AE291" s="13"/>
      <c r="AT291" s="262" t="s">
        <v>446</v>
      </c>
      <c r="AU291" s="262" t="s">
        <v>85</v>
      </c>
      <c r="AV291" s="13" t="s">
        <v>85</v>
      </c>
      <c r="AW291" s="13" t="s">
        <v>32</v>
      </c>
      <c r="AX291" s="13" t="s">
        <v>83</v>
      </c>
      <c r="AY291" s="262" t="s">
        <v>342</v>
      </c>
    </row>
    <row r="292" s="2" customFormat="1" ht="16.5" customHeight="1">
      <c r="A292" s="39"/>
      <c r="B292" s="40"/>
      <c r="C292" s="227" t="s">
        <v>700</v>
      </c>
      <c r="D292" s="227" t="s">
        <v>343</v>
      </c>
      <c r="E292" s="228" t="s">
        <v>1402</v>
      </c>
      <c r="F292" s="229" t="s">
        <v>1403</v>
      </c>
      <c r="G292" s="230" t="s">
        <v>473</v>
      </c>
      <c r="H292" s="231">
        <v>754</v>
      </c>
      <c r="I292" s="232"/>
      <c r="J292" s="233">
        <f>ROUND(I292*H292,2)</f>
        <v>0</v>
      </c>
      <c r="K292" s="229" t="s">
        <v>443</v>
      </c>
      <c r="L292" s="45"/>
      <c r="M292" s="234" t="s">
        <v>1</v>
      </c>
      <c r="N292" s="235" t="s">
        <v>41</v>
      </c>
      <c r="O292" s="92"/>
      <c r="P292" s="236">
        <f>O292*H292</f>
        <v>0</v>
      </c>
      <c r="Q292" s="236">
        <v>0</v>
      </c>
      <c r="R292" s="236">
        <f>Q292*H292</f>
        <v>0</v>
      </c>
      <c r="S292" s="236">
        <v>0</v>
      </c>
      <c r="T292" s="237">
        <f>S292*H292</f>
        <v>0</v>
      </c>
      <c r="U292" s="39"/>
      <c r="V292" s="39"/>
      <c r="W292" s="39"/>
      <c r="X292" s="39"/>
      <c r="Y292" s="39"/>
      <c r="Z292" s="39"/>
      <c r="AA292" s="39"/>
      <c r="AB292" s="39"/>
      <c r="AC292" s="39"/>
      <c r="AD292" s="39"/>
      <c r="AE292" s="39"/>
      <c r="AR292" s="238" t="s">
        <v>360</v>
      </c>
      <c r="AT292" s="238" t="s">
        <v>343</v>
      </c>
      <c r="AU292" s="238" t="s">
        <v>85</v>
      </c>
      <c r="AY292" s="18" t="s">
        <v>342</v>
      </c>
      <c r="BE292" s="239">
        <f>IF(N292="základní",J292,0)</f>
        <v>0</v>
      </c>
      <c r="BF292" s="239">
        <f>IF(N292="snížená",J292,0)</f>
        <v>0</v>
      </c>
      <c r="BG292" s="239">
        <f>IF(N292="zákl. přenesená",J292,0)</f>
        <v>0</v>
      </c>
      <c r="BH292" s="239">
        <f>IF(N292="sníž. přenesená",J292,0)</f>
        <v>0</v>
      </c>
      <c r="BI292" s="239">
        <f>IF(N292="nulová",J292,0)</f>
        <v>0</v>
      </c>
      <c r="BJ292" s="18" t="s">
        <v>83</v>
      </c>
      <c r="BK292" s="239">
        <f>ROUND(I292*H292,2)</f>
        <v>0</v>
      </c>
      <c r="BL292" s="18" t="s">
        <v>360</v>
      </c>
      <c r="BM292" s="238" t="s">
        <v>1404</v>
      </c>
    </row>
    <row r="293" s="2" customFormat="1">
      <c r="A293" s="39"/>
      <c r="B293" s="40"/>
      <c r="C293" s="41"/>
      <c r="D293" s="240" t="s">
        <v>349</v>
      </c>
      <c r="E293" s="41"/>
      <c r="F293" s="241" t="s">
        <v>1405</v>
      </c>
      <c r="G293" s="41"/>
      <c r="H293" s="41"/>
      <c r="I293" s="242"/>
      <c r="J293" s="41"/>
      <c r="K293" s="41"/>
      <c r="L293" s="45"/>
      <c r="M293" s="243"/>
      <c r="N293" s="244"/>
      <c r="O293" s="92"/>
      <c r="P293" s="92"/>
      <c r="Q293" s="92"/>
      <c r="R293" s="92"/>
      <c r="S293" s="92"/>
      <c r="T293" s="93"/>
      <c r="U293" s="39"/>
      <c r="V293" s="39"/>
      <c r="W293" s="39"/>
      <c r="X293" s="39"/>
      <c r="Y293" s="39"/>
      <c r="Z293" s="39"/>
      <c r="AA293" s="39"/>
      <c r="AB293" s="39"/>
      <c r="AC293" s="39"/>
      <c r="AD293" s="39"/>
      <c r="AE293" s="39"/>
      <c r="AT293" s="18" t="s">
        <v>349</v>
      </c>
      <c r="AU293" s="18" t="s">
        <v>85</v>
      </c>
    </row>
    <row r="294" s="13" customFormat="1">
      <c r="A294" s="13"/>
      <c r="B294" s="252"/>
      <c r="C294" s="253"/>
      <c r="D294" s="240" t="s">
        <v>446</v>
      </c>
      <c r="E294" s="254" t="s">
        <v>1</v>
      </c>
      <c r="F294" s="255" t="s">
        <v>1406</v>
      </c>
      <c r="G294" s="253"/>
      <c r="H294" s="256">
        <v>295</v>
      </c>
      <c r="I294" s="257"/>
      <c r="J294" s="253"/>
      <c r="K294" s="253"/>
      <c r="L294" s="258"/>
      <c r="M294" s="259"/>
      <c r="N294" s="260"/>
      <c r="O294" s="260"/>
      <c r="P294" s="260"/>
      <c r="Q294" s="260"/>
      <c r="R294" s="260"/>
      <c r="S294" s="260"/>
      <c r="T294" s="261"/>
      <c r="U294" s="13"/>
      <c r="V294" s="13"/>
      <c r="W294" s="13"/>
      <c r="X294" s="13"/>
      <c r="Y294" s="13"/>
      <c r="Z294" s="13"/>
      <c r="AA294" s="13"/>
      <c r="AB294" s="13"/>
      <c r="AC294" s="13"/>
      <c r="AD294" s="13"/>
      <c r="AE294" s="13"/>
      <c r="AT294" s="262" t="s">
        <v>446</v>
      </c>
      <c r="AU294" s="262" t="s">
        <v>85</v>
      </c>
      <c r="AV294" s="13" t="s">
        <v>85</v>
      </c>
      <c r="AW294" s="13" t="s">
        <v>32</v>
      </c>
      <c r="AX294" s="13" t="s">
        <v>76</v>
      </c>
      <c r="AY294" s="262" t="s">
        <v>342</v>
      </c>
    </row>
    <row r="295" s="13" customFormat="1">
      <c r="A295" s="13"/>
      <c r="B295" s="252"/>
      <c r="C295" s="253"/>
      <c r="D295" s="240" t="s">
        <v>446</v>
      </c>
      <c r="E295" s="254" t="s">
        <v>1</v>
      </c>
      <c r="F295" s="255" t="s">
        <v>1407</v>
      </c>
      <c r="G295" s="253"/>
      <c r="H295" s="256">
        <v>459</v>
      </c>
      <c r="I295" s="257"/>
      <c r="J295" s="253"/>
      <c r="K295" s="253"/>
      <c r="L295" s="258"/>
      <c r="M295" s="259"/>
      <c r="N295" s="260"/>
      <c r="O295" s="260"/>
      <c r="P295" s="260"/>
      <c r="Q295" s="260"/>
      <c r="R295" s="260"/>
      <c r="S295" s="260"/>
      <c r="T295" s="261"/>
      <c r="U295" s="13"/>
      <c r="V295" s="13"/>
      <c r="W295" s="13"/>
      <c r="X295" s="13"/>
      <c r="Y295" s="13"/>
      <c r="Z295" s="13"/>
      <c r="AA295" s="13"/>
      <c r="AB295" s="13"/>
      <c r="AC295" s="13"/>
      <c r="AD295" s="13"/>
      <c r="AE295" s="13"/>
      <c r="AT295" s="262" t="s">
        <v>446</v>
      </c>
      <c r="AU295" s="262" t="s">
        <v>85</v>
      </c>
      <c r="AV295" s="13" t="s">
        <v>85</v>
      </c>
      <c r="AW295" s="13" t="s">
        <v>32</v>
      </c>
      <c r="AX295" s="13" t="s">
        <v>76</v>
      </c>
      <c r="AY295" s="262" t="s">
        <v>342</v>
      </c>
    </row>
    <row r="296" s="16" customFormat="1">
      <c r="A296" s="16"/>
      <c r="B296" s="284"/>
      <c r="C296" s="285"/>
      <c r="D296" s="240" t="s">
        <v>446</v>
      </c>
      <c r="E296" s="286" t="s">
        <v>1</v>
      </c>
      <c r="F296" s="287" t="s">
        <v>500</v>
      </c>
      <c r="G296" s="285"/>
      <c r="H296" s="288">
        <v>754</v>
      </c>
      <c r="I296" s="289"/>
      <c r="J296" s="285"/>
      <c r="K296" s="285"/>
      <c r="L296" s="290"/>
      <c r="M296" s="291"/>
      <c r="N296" s="292"/>
      <c r="O296" s="292"/>
      <c r="P296" s="292"/>
      <c r="Q296" s="292"/>
      <c r="R296" s="292"/>
      <c r="S296" s="292"/>
      <c r="T296" s="293"/>
      <c r="U296" s="16"/>
      <c r="V296" s="16"/>
      <c r="W296" s="16"/>
      <c r="X296" s="16"/>
      <c r="Y296" s="16"/>
      <c r="Z296" s="16"/>
      <c r="AA296" s="16"/>
      <c r="AB296" s="16"/>
      <c r="AC296" s="16"/>
      <c r="AD296" s="16"/>
      <c r="AE296" s="16"/>
      <c r="AT296" s="294" t="s">
        <v>446</v>
      </c>
      <c r="AU296" s="294" t="s">
        <v>85</v>
      </c>
      <c r="AV296" s="16" t="s">
        <v>360</v>
      </c>
      <c r="AW296" s="16" t="s">
        <v>32</v>
      </c>
      <c r="AX296" s="16" t="s">
        <v>83</v>
      </c>
      <c r="AY296" s="294" t="s">
        <v>342</v>
      </c>
    </row>
    <row r="297" s="2" customFormat="1" ht="16.5" customHeight="1">
      <c r="A297" s="39"/>
      <c r="B297" s="40"/>
      <c r="C297" s="227" t="s">
        <v>710</v>
      </c>
      <c r="D297" s="227" t="s">
        <v>343</v>
      </c>
      <c r="E297" s="228" t="s">
        <v>725</v>
      </c>
      <c r="F297" s="229" t="s">
        <v>726</v>
      </c>
      <c r="G297" s="230" t="s">
        <v>562</v>
      </c>
      <c r="H297" s="231">
        <v>53</v>
      </c>
      <c r="I297" s="232"/>
      <c r="J297" s="233">
        <f>ROUND(I297*H297,2)</f>
        <v>0</v>
      </c>
      <c r="K297" s="229" t="s">
        <v>443</v>
      </c>
      <c r="L297" s="45"/>
      <c r="M297" s="234" t="s">
        <v>1</v>
      </c>
      <c r="N297" s="235" t="s">
        <v>41</v>
      </c>
      <c r="O297" s="92"/>
      <c r="P297" s="236">
        <f>O297*H297</f>
        <v>0</v>
      </c>
      <c r="Q297" s="236">
        <v>0</v>
      </c>
      <c r="R297" s="236">
        <f>Q297*H297</f>
        <v>0</v>
      </c>
      <c r="S297" s="236">
        <v>0</v>
      </c>
      <c r="T297" s="237">
        <f>S297*H297</f>
        <v>0</v>
      </c>
      <c r="U297" s="39"/>
      <c r="V297" s="39"/>
      <c r="W297" s="39"/>
      <c r="X297" s="39"/>
      <c r="Y297" s="39"/>
      <c r="Z297" s="39"/>
      <c r="AA297" s="39"/>
      <c r="AB297" s="39"/>
      <c r="AC297" s="39"/>
      <c r="AD297" s="39"/>
      <c r="AE297" s="39"/>
      <c r="AR297" s="238" t="s">
        <v>360</v>
      </c>
      <c r="AT297" s="238" t="s">
        <v>343</v>
      </c>
      <c r="AU297" s="238" t="s">
        <v>85</v>
      </c>
      <c r="AY297" s="18" t="s">
        <v>342</v>
      </c>
      <c r="BE297" s="239">
        <f>IF(N297="základní",J297,0)</f>
        <v>0</v>
      </c>
      <c r="BF297" s="239">
        <f>IF(N297="snížená",J297,0)</f>
        <v>0</v>
      </c>
      <c r="BG297" s="239">
        <f>IF(N297="zákl. přenesená",J297,0)</f>
        <v>0</v>
      </c>
      <c r="BH297" s="239">
        <f>IF(N297="sníž. přenesená",J297,0)</f>
        <v>0</v>
      </c>
      <c r="BI297" s="239">
        <f>IF(N297="nulová",J297,0)</f>
        <v>0</v>
      </c>
      <c r="BJ297" s="18" t="s">
        <v>83</v>
      </c>
      <c r="BK297" s="239">
        <f>ROUND(I297*H297,2)</f>
        <v>0</v>
      </c>
      <c r="BL297" s="18" t="s">
        <v>360</v>
      </c>
      <c r="BM297" s="238" t="s">
        <v>1408</v>
      </c>
    </row>
    <row r="298" s="2" customFormat="1">
      <c r="A298" s="39"/>
      <c r="B298" s="40"/>
      <c r="C298" s="41"/>
      <c r="D298" s="240" t="s">
        <v>349</v>
      </c>
      <c r="E298" s="41"/>
      <c r="F298" s="241" t="s">
        <v>728</v>
      </c>
      <c r="G298" s="41"/>
      <c r="H298" s="41"/>
      <c r="I298" s="242"/>
      <c r="J298" s="41"/>
      <c r="K298" s="41"/>
      <c r="L298" s="45"/>
      <c r="M298" s="243"/>
      <c r="N298" s="244"/>
      <c r="O298" s="92"/>
      <c r="P298" s="92"/>
      <c r="Q298" s="92"/>
      <c r="R298" s="92"/>
      <c r="S298" s="92"/>
      <c r="T298" s="93"/>
      <c r="U298" s="39"/>
      <c r="V298" s="39"/>
      <c r="W298" s="39"/>
      <c r="X298" s="39"/>
      <c r="Y298" s="39"/>
      <c r="Z298" s="39"/>
      <c r="AA298" s="39"/>
      <c r="AB298" s="39"/>
      <c r="AC298" s="39"/>
      <c r="AD298" s="39"/>
      <c r="AE298" s="39"/>
      <c r="AT298" s="18" t="s">
        <v>349</v>
      </c>
      <c r="AU298" s="18" t="s">
        <v>85</v>
      </c>
    </row>
    <row r="299" s="13" customFormat="1">
      <c r="A299" s="13"/>
      <c r="B299" s="252"/>
      <c r="C299" s="253"/>
      <c r="D299" s="240" t="s">
        <v>446</v>
      </c>
      <c r="E299" s="254" t="s">
        <v>1</v>
      </c>
      <c r="F299" s="255" t="s">
        <v>1409</v>
      </c>
      <c r="G299" s="253"/>
      <c r="H299" s="256">
        <v>53</v>
      </c>
      <c r="I299" s="257"/>
      <c r="J299" s="253"/>
      <c r="K299" s="253"/>
      <c r="L299" s="258"/>
      <c r="M299" s="259"/>
      <c r="N299" s="260"/>
      <c r="O299" s="260"/>
      <c r="P299" s="260"/>
      <c r="Q299" s="260"/>
      <c r="R299" s="260"/>
      <c r="S299" s="260"/>
      <c r="T299" s="261"/>
      <c r="U299" s="13"/>
      <c r="V299" s="13"/>
      <c r="W299" s="13"/>
      <c r="X299" s="13"/>
      <c r="Y299" s="13"/>
      <c r="Z299" s="13"/>
      <c r="AA299" s="13"/>
      <c r="AB299" s="13"/>
      <c r="AC299" s="13"/>
      <c r="AD299" s="13"/>
      <c r="AE299" s="13"/>
      <c r="AT299" s="262" t="s">
        <v>446</v>
      </c>
      <c r="AU299" s="262" t="s">
        <v>85</v>
      </c>
      <c r="AV299" s="13" t="s">
        <v>85</v>
      </c>
      <c r="AW299" s="13" t="s">
        <v>32</v>
      </c>
      <c r="AX299" s="13" t="s">
        <v>83</v>
      </c>
      <c r="AY299" s="262" t="s">
        <v>342</v>
      </c>
    </row>
    <row r="300" s="2" customFormat="1" ht="16.5" customHeight="1">
      <c r="A300" s="39"/>
      <c r="B300" s="40"/>
      <c r="C300" s="227" t="s">
        <v>717</v>
      </c>
      <c r="D300" s="227" t="s">
        <v>343</v>
      </c>
      <c r="E300" s="228" t="s">
        <v>738</v>
      </c>
      <c r="F300" s="229" t="s">
        <v>739</v>
      </c>
      <c r="G300" s="230" t="s">
        <v>473</v>
      </c>
      <c r="H300" s="231">
        <v>1599</v>
      </c>
      <c r="I300" s="232"/>
      <c r="J300" s="233">
        <f>ROUND(I300*H300,2)</f>
        <v>0</v>
      </c>
      <c r="K300" s="229" t="s">
        <v>443</v>
      </c>
      <c r="L300" s="45"/>
      <c r="M300" s="234" t="s">
        <v>1</v>
      </c>
      <c r="N300" s="235" t="s">
        <v>41</v>
      </c>
      <c r="O300" s="92"/>
      <c r="P300" s="236">
        <f>O300*H300</f>
        <v>0</v>
      </c>
      <c r="Q300" s="236">
        <v>0</v>
      </c>
      <c r="R300" s="236">
        <f>Q300*H300</f>
        <v>0</v>
      </c>
      <c r="S300" s="236">
        <v>0</v>
      </c>
      <c r="T300" s="237">
        <f>S300*H300</f>
        <v>0</v>
      </c>
      <c r="U300" s="39"/>
      <c r="V300" s="39"/>
      <c r="W300" s="39"/>
      <c r="X300" s="39"/>
      <c r="Y300" s="39"/>
      <c r="Z300" s="39"/>
      <c r="AA300" s="39"/>
      <c r="AB300" s="39"/>
      <c r="AC300" s="39"/>
      <c r="AD300" s="39"/>
      <c r="AE300" s="39"/>
      <c r="AR300" s="238" t="s">
        <v>360</v>
      </c>
      <c r="AT300" s="238" t="s">
        <v>343</v>
      </c>
      <c r="AU300" s="238" t="s">
        <v>85</v>
      </c>
      <c r="AY300" s="18" t="s">
        <v>342</v>
      </c>
      <c r="BE300" s="239">
        <f>IF(N300="základní",J300,0)</f>
        <v>0</v>
      </c>
      <c r="BF300" s="239">
        <f>IF(N300="snížená",J300,0)</f>
        <v>0</v>
      </c>
      <c r="BG300" s="239">
        <f>IF(N300="zákl. přenesená",J300,0)</f>
        <v>0</v>
      </c>
      <c r="BH300" s="239">
        <f>IF(N300="sníž. přenesená",J300,0)</f>
        <v>0</v>
      </c>
      <c r="BI300" s="239">
        <f>IF(N300="nulová",J300,0)</f>
        <v>0</v>
      </c>
      <c r="BJ300" s="18" t="s">
        <v>83</v>
      </c>
      <c r="BK300" s="239">
        <f>ROUND(I300*H300,2)</f>
        <v>0</v>
      </c>
      <c r="BL300" s="18" t="s">
        <v>360</v>
      </c>
      <c r="BM300" s="238" t="s">
        <v>1410</v>
      </c>
    </row>
    <row r="301" s="2" customFormat="1">
      <c r="A301" s="39"/>
      <c r="B301" s="40"/>
      <c r="C301" s="41"/>
      <c r="D301" s="240" t="s">
        <v>349</v>
      </c>
      <c r="E301" s="41"/>
      <c r="F301" s="241" t="s">
        <v>741</v>
      </c>
      <c r="G301" s="41"/>
      <c r="H301" s="41"/>
      <c r="I301" s="242"/>
      <c r="J301" s="41"/>
      <c r="K301" s="41"/>
      <c r="L301" s="45"/>
      <c r="M301" s="243"/>
      <c r="N301" s="244"/>
      <c r="O301" s="92"/>
      <c r="P301" s="92"/>
      <c r="Q301" s="92"/>
      <c r="R301" s="92"/>
      <c r="S301" s="92"/>
      <c r="T301" s="93"/>
      <c r="U301" s="39"/>
      <c r="V301" s="39"/>
      <c r="W301" s="39"/>
      <c r="X301" s="39"/>
      <c r="Y301" s="39"/>
      <c r="Z301" s="39"/>
      <c r="AA301" s="39"/>
      <c r="AB301" s="39"/>
      <c r="AC301" s="39"/>
      <c r="AD301" s="39"/>
      <c r="AE301" s="39"/>
      <c r="AT301" s="18" t="s">
        <v>349</v>
      </c>
      <c r="AU301" s="18" t="s">
        <v>85</v>
      </c>
    </row>
    <row r="302" s="14" customFormat="1">
      <c r="A302" s="14"/>
      <c r="B302" s="263"/>
      <c r="C302" s="264"/>
      <c r="D302" s="240" t="s">
        <v>446</v>
      </c>
      <c r="E302" s="265" t="s">
        <v>1</v>
      </c>
      <c r="F302" s="266" t="s">
        <v>1411</v>
      </c>
      <c r="G302" s="264"/>
      <c r="H302" s="265" t="s">
        <v>1</v>
      </c>
      <c r="I302" s="267"/>
      <c r="J302" s="264"/>
      <c r="K302" s="264"/>
      <c r="L302" s="268"/>
      <c r="M302" s="269"/>
      <c r="N302" s="270"/>
      <c r="O302" s="270"/>
      <c r="P302" s="270"/>
      <c r="Q302" s="270"/>
      <c r="R302" s="270"/>
      <c r="S302" s="270"/>
      <c r="T302" s="271"/>
      <c r="U302" s="14"/>
      <c r="V302" s="14"/>
      <c r="W302" s="14"/>
      <c r="X302" s="14"/>
      <c r="Y302" s="14"/>
      <c r="Z302" s="14"/>
      <c r="AA302" s="14"/>
      <c r="AB302" s="14"/>
      <c r="AC302" s="14"/>
      <c r="AD302" s="14"/>
      <c r="AE302" s="14"/>
      <c r="AT302" s="272" t="s">
        <v>446</v>
      </c>
      <c r="AU302" s="272" t="s">
        <v>85</v>
      </c>
      <c r="AV302" s="14" t="s">
        <v>83</v>
      </c>
      <c r="AW302" s="14" t="s">
        <v>32</v>
      </c>
      <c r="AX302" s="14" t="s">
        <v>76</v>
      </c>
      <c r="AY302" s="272" t="s">
        <v>342</v>
      </c>
    </row>
    <row r="303" s="13" customFormat="1">
      <c r="A303" s="13"/>
      <c r="B303" s="252"/>
      <c r="C303" s="253"/>
      <c r="D303" s="240" t="s">
        <v>446</v>
      </c>
      <c r="E303" s="254" t="s">
        <v>1</v>
      </c>
      <c r="F303" s="255" t="s">
        <v>1401</v>
      </c>
      <c r="G303" s="253"/>
      <c r="H303" s="256">
        <v>1599</v>
      </c>
      <c r="I303" s="257"/>
      <c r="J303" s="253"/>
      <c r="K303" s="253"/>
      <c r="L303" s="258"/>
      <c r="M303" s="259"/>
      <c r="N303" s="260"/>
      <c r="O303" s="260"/>
      <c r="P303" s="260"/>
      <c r="Q303" s="260"/>
      <c r="R303" s="260"/>
      <c r="S303" s="260"/>
      <c r="T303" s="261"/>
      <c r="U303" s="13"/>
      <c r="V303" s="13"/>
      <c r="W303" s="13"/>
      <c r="X303" s="13"/>
      <c r="Y303" s="13"/>
      <c r="Z303" s="13"/>
      <c r="AA303" s="13"/>
      <c r="AB303" s="13"/>
      <c r="AC303" s="13"/>
      <c r="AD303" s="13"/>
      <c r="AE303" s="13"/>
      <c r="AT303" s="262" t="s">
        <v>446</v>
      </c>
      <c r="AU303" s="262" t="s">
        <v>85</v>
      </c>
      <c r="AV303" s="13" t="s">
        <v>85</v>
      </c>
      <c r="AW303" s="13" t="s">
        <v>32</v>
      </c>
      <c r="AX303" s="13" t="s">
        <v>83</v>
      </c>
      <c r="AY303" s="262" t="s">
        <v>342</v>
      </c>
    </row>
    <row r="304" s="2" customFormat="1" ht="16.5" customHeight="1">
      <c r="A304" s="39"/>
      <c r="B304" s="40"/>
      <c r="C304" s="227" t="s">
        <v>724</v>
      </c>
      <c r="D304" s="227" t="s">
        <v>343</v>
      </c>
      <c r="E304" s="228" t="s">
        <v>744</v>
      </c>
      <c r="F304" s="229" t="s">
        <v>745</v>
      </c>
      <c r="G304" s="230" t="s">
        <v>473</v>
      </c>
      <c r="H304" s="231">
        <v>1599</v>
      </c>
      <c r="I304" s="232"/>
      <c r="J304" s="233">
        <f>ROUND(I304*H304,2)</f>
        <v>0</v>
      </c>
      <c r="K304" s="229" t="s">
        <v>443</v>
      </c>
      <c r="L304" s="45"/>
      <c r="M304" s="234" t="s">
        <v>1</v>
      </c>
      <c r="N304" s="235" t="s">
        <v>41</v>
      </c>
      <c r="O304" s="92"/>
      <c r="P304" s="236">
        <f>O304*H304</f>
        <v>0</v>
      </c>
      <c r="Q304" s="236">
        <v>0</v>
      </c>
      <c r="R304" s="236">
        <f>Q304*H304</f>
        <v>0</v>
      </c>
      <c r="S304" s="236">
        <v>0</v>
      </c>
      <c r="T304" s="237">
        <f>S304*H304</f>
        <v>0</v>
      </c>
      <c r="U304" s="39"/>
      <c r="V304" s="39"/>
      <c r="W304" s="39"/>
      <c r="X304" s="39"/>
      <c r="Y304" s="39"/>
      <c r="Z304" s="39"/>
      <c r="AA304" s="39"/>
      <c r="AB304" s="39"/>
      <c r="AC304" s="39"/>
      <c r="AD304" s="39"/>
      <c r="AE304" s="39"/>
      <c r="AR304" s="238" t="s">
        <v>360</v>
      </c>
      <c r="AT304" s="238" t="s">
        <v>343</v>
      </c>
      <c r="AU304" s="238" t="s">
        <v>85</v>
      </c>
      <c r="AY304" s="18" t="s">
        <v>342</v>
      </c>
      <c r="BE304" s="239">
        <f>IF(N304="základní",J304,0)</f>
        <v>0</v>
      </c>
      <c r="BF304" s="239">
        <f>IF(N304="snížená",J304,0)</f>
        <v>0</v>
      </c>
      <c r="BG304" s="239">
        <f>IF(N304="zákl. přenesená",J304,0)</f>
        <v>0</v>
      </c>
      <c r="BH304" s="239">
        <f>IF(N304="sníž. přenesená",J304,0)</f>
        <v>0</v>
      </c>
      <c r="BI304" s="239">
        <f>IF(N304="nulová",J304,0)</f>
        <v>0</v>
      </c>
      <c r="BJ304" s="18" t="s">
        <v>83</v>
      </c>
      <c r="BK304" s="239">
        <f>ROUND(I304*H304,2)</f>
        <v>0</v>
      </c>
      <c r="BL304" s="18" t="s">
        <v>360</v>
      </c>
      <c r="BM304" s="238" t="s">
        <v>1412</v>
      </c>
    </row>
    <row r="305" s="2" customFormat="1">
      <c r="A305" s="39"/>
      <c r="B305" s="40"/>
      <c r="C305" s="41"/>
      <c r="D305" s="240" t="s">
        <v>349</v>
      </c>
      <c r="E305" s="41"/>
      <c r="F305" s="241" t="s">
        <v>747</v>
      </c>
      <c r="G305" s="41"/>
      <c r="H305" s="41"/>
      <c r="I305" s="242"/>
      <c r="J305" s="41"/>
      <c r="K305" s="41"/>
      <c r="L305" s="45"/>
      <c r="M305" s="243"/>
      <c r="N305" s="244"/>
      <c r="O305" s="92"/>
      <c r="P305" s="92"/>
      <c r="Q305" s="92"/>
      <c r="R305" s="92"/>
      <c r="S305" s="92"/>
      <c r="T305" s="93"/>
      <c r="U305" s="39"/>
      <c r="V305" s="39"/>
      <c r="W305" s="39"/>
      <c r="X305" s="39"/>
      <c r="Y305" s="39"/>
      <c r="Z305" s="39"/>
      <c r="AA305" s="39"/>
      <c r="AB305" s="39"/>
      <c r="AC305" s="39"/>
      <c r="AD305" s="39"/>
      <c r="AE305" s="39"/>
      <c r="AT305" s="18" t="s">
        <v>349</v>
      </c>
      <c r="AU305" s="18" t="s">
        <v>85</v>
      </c>
    </row>
    <row r="306" s="14" customFormat="1">
      <c r="A306" s="14"/>
      <c r="B306" s="263"/>
      <c r="C306" s="264"/>
      <c r="D306" s="240" t="s">
        <v>446</v>
      </c>
      <c r="E306" s="265" t="s">
        <v>1</v>
      </c>
      <c r="F306" s="266" t="s">
        <v>748</v>
      </c>
      <c r="G306" s="264"/>
      <c r="H306" s="265" t="s">
        <v>1</v>
      </c>
      <c r="I306" s="267"/>
      <c r="J306" s="264"/>
      <c r="K306" s="264"/>
      <c r="L306" s="268"/>
      <c r="M306" s="269"/>
      <c r="N306" s="270"/>
      <c r="O306" s="270"/>
      <c r="P306" s="270"/>
      <c r="Q306" s="270"/>
      <c r="R306" s="270"/>
      <c r="S306" s="270"/>
      <c r="T306" s="271"/>
      <c r="U306" s="14"/>
      <c r="V306" s="14"/>
      <c r="W306" s="14"/>
      <c r="X306" s="14"/>
      <c r="Y306" s="14"/>
      <c r="Z306" s="14"/>
      <c r="AA306" s="14"/>
      <c r="AB306" s="14"/>
      <c r="AC306" s="14"/>
      <c r="AD306" s="14"/>
      <c r="AE306" s="14"/>
      <c r="AT306" s="272" t="s">
        <v>446</v>
      </c>
      <c r="AU306" s="272" t="s">
        <v>85</v>
      </c>
      <c r="AV306" s="14" t="s">
        <v>83</v>
      </c>
      <c r="AW306" s="14" t="s">
        <v>32</v>
      </c>
      <c r="AX306" s="14" t="s">
        <v>76</v>
      </c>
      <c r="AY306" s="272" t="s">
        <v>342</v>
      </c>
    </row>
    <row r="307" s="13" customFormat="1">
      <c r="A307" s="13"/>
      <c r="B307" s="252"/>
      <c r="C307" s="253"/>
      <c r="D307" s="240" t="s">
        <v>446</v>
      </c>
      <c r="E307" s="254" t="s">
        <v>1</v>
      </c>
      <c r="F307" s="255" t="s">
        <v>1401</v>
      </c>
      <c r="G307" s="253"/>
      <c r="H307" s="256">
        <v>1599</v>
      </c>
      <c r="I307" s="257"/>
      <c r="J307" s="253"/>
      <c r="K307" s="253"/>
      <c r="L307" s="258"/>
      <c r="M307" s="259"/>
      <c r="N307" s="260"/>
      <c r="O307" s="260"/>
      <c r="P307" s="260"/>
      <c r="Q307" s="260"/>
      <c r="R307" s="260"/>
      <c r="S307" s="260"/>
      <c r="T307" s="261"/>
      <c r="U307" s="13"/>
      <c r="V307" s="13"/>
      <c r="W307" s="13"/>
      <c r="X307" s="13"/>
      <c r="Y307" s="13"/>
      <c r="Z307" s="13"/>
      <c r="AA307" s="13"/>
      <c r="AB307" s="13"/>
      <c r="AC307" s="13"/>
      <c r="AD307" s="13"/>
      <c r="AE307" s="13"/>
      <c r="AT307" s="262" t="s">
        <v>446</v>
      </c>
      <c r="AU307" s="262" t="s">
        <v>85</v>
      </c>
      <c r="AV307" s="13" t="s">
        <v>85</v>
      </c>
      <c r="AW307" s="13" t="s">
        <v>32</v>
      </c>
      <c r="AX307" s="13" t="s">
        <v>83</v>
      </c>
      <c r="AY307" s="262" t="s">
        <v>342</v>
      </c>
    </row>
    <row r="308" s="2" customFormat="1" ht="16.5" customHeight="1">
      <c r="A308" s="39"/>
      <c r="B308" s="40"/>
      <c r="C308" s="227" t="s">
        <v>730</v>
      </c>
      <c r="D308" s="227" t="s">
        <v>343</v>
      </c>
      <c r="E308" s="228" t="s">
        <v>750</v>
      </c>
      <c r="F308" s="229" t="s">
        <v>751</v>
      </c>
      <c r="G308" s="230" t="s">
        <v>473</v>
      </c>
      <c r="H308" s="231">
        <v>1498</v>
      </c>
      <c r="I308" s="232"/>
      <c r="J308" s="233">
        <f>ROUND(I308*H308,2)</f>
        <v>0</v>
      </c>
      <c r="K308" s="229" t="s">
        <v>443</v>
      </c>
      <c r="L308" s="45"/>
      <c r="M308" s="234" t="s">
        <v>1</v>
      </c>
      <c r="N308" s="235" t="s">
        <v>41</v>
      </c>
      <c r="O308" s="92"/>
      <c r="P308" s="236">
        <f>O308*H308</f>
        <v>0</v>
      </c>
      <c r="Q308" s="236">
        <v>0</v>
      </c>
      <c r="R308" s="236">
        <f>Q308*H308</f>
        <v>0</v>
      </c>
      <c r="S308" s="236">
        <v>0</v>
      </c>
      <c r="T308" s="237">
        <f>S308*H308</f>
        <v>0</v>
      </c>
      <c r="U308" s="39"/>
      <c r="V308" s="39"/>
      <c r="W308" s="39"/>
      <c r="X308" s="39"/>
      <c r="Y308" s="39"/>
      <c r="Z308" s="39"/>
      <c r="AA308" s="39"/>
      <c r="AB308" s="39"/>
      <c r="AC308" s="39"/>
      <c r="AD308" s="39"/>
      <c r="AE308" s="39"/>
      <c r="AR308" s="238" t="s">
        <v>360</v>
      </c>
      <c r="AT308" s="238" t="s">
        <v>343</v>
      </c>
      <c r="AU308" s="238" t="s">
        <v>85</v>
      </c>
      <c r="AY308" s="18" t="s">
        <v>342</v>
      </c>
      <c r="BE308" s="239">
        <f>IF(N308="základní",J308,0)</f>
        <v>0</v>
      </c>
      <c r="BF308" s="239">
        <f>IF(N308="snížená",J308,0)</f>
        <v>0</v>
      </c>
      <c r="BG308" s="239">
        <f>IF(N308="zákl. přenesená",J308,0)</f>
        <v>0</v>
      </c>
      <c r="BH308" s="239">
        <f>IF(N308="sníž. přenesená",J308,0)</f>
        <v>0</v>
      </c>
      <c r="BI308" s="239">
        <f>IF(N308="nulová",J308,0)</f>
        <v>0</v>
      </c>
      <c r="BJ308" s="18" t="s">
        <v>83</v>
      </c>
      <c r="BK308" s="239">
        <f>ROUND(I308*H308,2)</f>
        <v>0</v>
      </c>
      <c r="BL308" s="18" t="s">
        <v>360</v>
      </c>
      <c r="BM308" s="238" t="s">
        <v>1413</v>
      </c>
    </row>
    <row r="309" s="2" customFormat="1">
      <c r="A309" s="39"/>
      <c r="B309" s="40"/>
      <c r="C309" s="41"/>
      <c r="D309" s="240" t="s">
        <v>349</v>
      </c>
      <c r="E309" s="41"/>
      <c r="F309" s="241" t="s">
        <v>753</v>
      </c>
      <c r="G309" s="41"/>
      <c r="H309" s="41"/>
      <c r="I309" s="242"/>
      <c r="J309" s="41"/>
      <c r="K309" s="41"/>
      <c r="L309" s="45"/>
      <c r="M309" s="243"/>
      <c r="N309" s="244"/>
      <c r="O309" s="92"/>
      <c r="P309" s="92"/>
      <c r="Q309" s="92"/>
      <c r="R309" s="92"/>
      <c r="S309" s="92"/>
      <c r="T309" s="93"/>
      <c r="U309" s="39"/>
      <c r="V309" s="39"/>
      <c r="W309" s="39"/>
      <c r="X309" s="39"/>
      <c r="Y309" s="39"/>
      <c r="Z309" s="39"/>
      <c r="AA309" s="39"/>
      <c r="AB309" s="39"/>
      <c r="AC309" s="39"/>
      <c r="AD309" s="39"/>
      <c r="AE309" s="39"/>
      <c r="AT309" s="18" t="s">
        <v>349</v>
      </c>
      <c r="AU309" s="18" t="s">
        <v>85</v>
      </c>
    </row>
    <row r="310" s="14" customFormat="1">
      <c r="A310" s="14"/>
      <c r="B310" s="263"/>
      <c r="C310" s="264"/>
      <c r="D310" s="240" t="s">
        <v>446</v>
      </c>
      <c r="E310" s="265" t="s">
        <v>1</v>
      </c>
      <c r="F310" s="266" t="s">
        <v>754</v>
      </c>
      <c r="G310" s="264"/>
      <c r="H310" s="265" t="s">
        <v>1</v>
      </c>
      <c r="I310" s="267"/>
      <c r="J310" s="264"/>
      <c r="K310" s="264"/>
      <c r="L310" s="268"/>
      <c r="M310" s="269"/>
      <c r="N310" s="270"/>
      <c r="O310" s="270"/>
      <c r="P310" s="270"/>
      <c r="Q310" s="270"/>
      <c r="R310" s="270"/>
      <c r="S310" s="270"/>
      <c r="T310" s="271"/>
      <c r="U310" s="14"/>
      <c r="V310" s="14"/>
      <c r="W310" s="14"/>
      <c r="X310" s="14"/>
      <c r="Y310" s="14"/>
      <c r="Z310" s="14"/>
      <c r="AA310" s="14"/>
      <c r="AB310" s="14"/>
      <c r="AC310" s="14"/>
      <c r="AD310" s="14"/>
      <c r="AE310" s="14"/>
      <c r="AT310" s="272" t="s">
        <v>446</v>
      </c>
      <c r="AU310" s="272" t="s">
        <v>85</v>
      </c>
      <c r="AV310" s="14" t="s">
        <v>83</v>
      </c>
      <c r="AW310" s="14" t="s">
        <v>32</v>
      </c>
      <c r="AX310" s="14" t="s">
        <v>76</v>
      </c>
      <c r="AY310" s="272" t="s">
        <v>342</v>
      </c>
    </row>
    <row r="311" s="13" customFormat="1">
      <c r="A311" s="13"/>
      <c r="B311" s="252"/>
      <c r="C311" s="253"/>
      <c r="D311" s="240" t="s">
        <v>446</v>
      </c>
      <c r="E311" s="254" t="s">
        <v>1</v>
      </c>
      <c r="F311" s="255" t="s">
        <v>1399</v>
      </c>
      <c r="G311" s="253"/>
      <c r="H311" s="256">
        <v>1498</v>
      </c>
      <c r="I311" s="257"/>
      <c r="J311" s="253"/>
      <c r="K311" s="253"/>
      <c r="L311" s="258"/>
      <c r="M311" s="259"/>
      <c r="N311" s="260"/>
      <c r="O311" s="260"/>
      <c r="P311" s="260"/>
      <c r="Q311" s="260"/>
      <c r="R311" s="260"/>
      <c r="S311" s="260"/>
      <c r="T311" s="261"/>
      <c r="U311" s="13"/>
      <c r="V311" s="13"/>
      <c r="W311" s="13"/>
      <c r="X311" s="13"/>
      <c r="Y311" s="13"/>
      <c r="Z311" s="13"/>
      <c r="AA311" s="13"/>
      <c r="AB311" s="13"/>
      <c r="AC311" s="13"/>
      <c r="AD311" s="13"/>
      <c r="AE311" s="13"/>
      <c r="AT311" s="262" t="s">
        <v>446</v>
      </c>
      <c r="AU311" s="262" t="s">
        <v>85</v>
      </c>
      <c r="AV311" s="13" t="s">
        <v>85</v>
      </c>
      <c r="AW311" s="13" t="s">
        <v>32</v>
      </c>
      <c r="AX311" s="13" t="s">
        <v>83</v>
      </c>
      <c r="AY311" s="262" t="s">
        <v>342</v>
      </c>
    </row>
    <row r="312" s="2" customFormat="1" ht="16.5" customHeight="1">
      <c r="A312" s="39"/>
      <c r="B312" s="40"/>
      <c r="C312" s="227" t="s">
        <v>737</v>
      </c>
      <c r="D312" s="227" t="s">
        <v>343</v>
      </c>
      <c r="E312" s="228" t="s">
        <v>756</v>
      </c>
      <c r="F312" s="229" t="s">
        <v>757</v>
      </c>
      <c r="G312" s="230" t="s">
        <v>473</v>
      </c>
      <c r="H312" s="231">
        <v>1498</v>
      </c>
      <c r="I312" s="232"/>
      <c r="J312" s="233">
        <f>ROUND(I312*H312,2)</f>
        <v>0</v>
      </c>
      <c r="K312" s="229" t="s">
        <v>1</v>
      </c>
      <c r="L312" s="45"/>
      <c r="M312" s="234" t="s">
        <v>1</v>
      </c>
      <c r="N312" s="235" t="s">
        <v>41</v>
      </c>
      <c r="O312" s="92"/>
      <c r="P312" s="236">
        <f>O312*H312</f>
        <v>0</v>
      </c>
      <c r="Q312" s="236">
        <v>0</v>
      </c>
      <c r="R312" s="236">
        <f>Q312*H312</f>
        <v>0</v>
      </c>
      <c r="S312" s="236">
        <v>0</v>
      </c>
      <c r="T312" s="237">
        <f>S312*H312</f>
        <v>0</v>
      </c>
      <c r="U312" s="39"/>
      <c r="V312" s="39"/>
      <c r="W312" s="39"/>
      <c r="X312" s="39"/>
      <c r="Y312" s="39"/>
      <c r="Z312" s="39"/>
      <c r="AA312" s="39"/>
      <c r="AB312" s="39"/>
      <c r="AC312" s="39"/>
      <c r="AD312" s="39"/>
      <c r="AE312" s="39"/>
      <c r="AR312" s="238" t="s">
        <v>360</v>
      </c>
      <c r="AT312" s="238" t="s">
        <v>343</v>
      </c>
      <c r="AU312" s="238" t="s">
        <v>85</v>
      </c>
      <c r="AY312" s="18" t="s">
        <v>342</v>
      </c>
      <c r="BE312" s="239">
        <f>IF(N312="základní",J312,0)</f>
        <v>0</v>
      </c>
      <c r="BF312" s="239">
        <f>IF(N312="snížená",J312,0)</f>
        <v>0</v>
      </c>
      <c r="BG312" s="239">
        <f>IF(N312="zákl. přenesená",J312,0)</f>
        <v>0</v>
      </c>
      <c r="BH312" s="239">
        <f>IF(N312="sníž. přenesená",J312,0)</f>
        <v>0</v>
      </c>
      <c r="BI312" s="239">
        <f>IF(N312="nulová",J312,0)</f>
        <v>0</v>
      </c>
      <c r="BJ312" s="18" t="s">
        <v>83</v>
      </c>
      <c r="BK312" s="239">
        <f>ROUND(I312*H312,2)</f>
        <v>0</v>
      </c>
      <c r="BL312" s="18" t="s">
        <v>360</v>
      </c>
      <c r="BM312" s="238" t="s">
        <v>1414</v>
      </c>
    </row>
    <row r="313" s="2" customFormat="1">
      <c r="A313" s="39"/>
      <c r="B313" s="40"/>
      <c r="C313" s="41"/>
      <c r="D313" s="240" t="s">
        <v>349</v>
      </c>
      <c r="E313" s="41"/>
      <c r="F313" s="241" t="s">
        <v>757</v>
      </c>
      <c r="G313" s="41"/>
      <c r="H313" s="41"/>
      <c r="I313" s="242"/>
      <c r="J313" s="41"/>
      <c r="K313" s="41"/>
      <c r="L313" s="45"/>
      <c r="M313" s="243"/>
      <c r="N313" s="244"/>
      <c r="O313" s="92"/>
      <c r="P313" s="92"/>
      <c r="Q313" s="92"/>
      <c r="R313" s="92"/>
      <c r="S313" s="92"/>
      <c r="T313" s="93"/>
      <c r="U313" s="39"/>
      <c r="V313" s="39"/>
      <c r="W313" s="39"/>
      <c r="X313" s="39"/>
      <c r="Y313" s="39"/>
      <c r="Z313" s="39"/>
      <c r="AA313" s="39"/>
      <c r="AB313" s="39"/>
      <c r="AC313" s="39"/>
      <c r="AD313" s="39"/>
      <c r="AE313" s="39"/>
      <c r="AT313" s="18" t="s">
        <v>349</v>
      </c>
      <c r="AU313" s="18" t="s">
        <v>85</v>
      </c>
    </row>
    <row r="314" s="14" customFormat="1">
      <c r="A314" s="14"/>
      <c r="B314" s="263"/>
      <c r="C314" s="264"/>
      <c r="D314" s="240" t="s">
        <v>446</v>
      </c>
      <c r="E314" s="265" t="s">
        <v>1</v>
      </c>
      <c r="F314" s="266" t="s">
        <v>759</v>
      </c>
      <c r="G314" s="264"/>
      <c r="H314" s="265" t="s">
        <v>1</v>
      </c>
      <c r="I314" s="267"/>
      <c r="J314" s="264"/>
      <c r="K314" s="264"/>
      <c r="L314" s="268"/>
      <c r="M314" s="269"/>
      <c r="N314" s="270"/>
      <c r="O314" s="270"/>
      <c r="P314" s="270"/>
      <c r="Q314" s="270"/>
      <c r="R314" s="270"/>
      <c r="S314" s="270"/>
      <c r="T314" s="271"/>
      <c r="U314" s="14"/>
      <c r="V314" s="14"/>
      <c r="W314" s="14"/>
      <c r="X314" s="14"/>
      <c r="Y314" s="14"/>
      <c r="Z314" s="14"/>
      <c r="AA314" s="14"/>
      <c r="AB314" s="14"/>
      <c r="AC314" s="14"/>
      <c r="AD314" s="14"/>
      <c r="AE314" s="14"/>
      <c r="AT314" s="272" t="s">
        <v>446</v>
      </c>
      <c r="AU314" s="272" t="s">
        <v>85</v>
      </c>
      <c r="AV314" s="14" t="s">
        <v>83</v>
      </c>
      <c r="AW314" s="14" t="s">
        <v>32</v>
      </c>
      <c r="AX314" s="14" t="s">
        <v>76</v>
      </c>
      <c r="AY314" s="272" t="s">
        <v>342</v>
      </c>
    </row>
    <row r="315" s="13" customFormat="1">
      <c r="A315" s="13"/>
      <c r="B315" s="252"/>
      <c r="C315" s="253"/>
      <c r="D315" s="240" t="s">
        <v>446</v>
      </c>
      <c r="E315" s="254" t="s">
        <v>1</v>
      </c>
      <c r="F315" s="255" t="s">
        <v>1399</v>
      </c>
      <c r="G315" s="253"/>
      <c r="H315" s="256">
        <v>1498</v>
      </c>
      <c r="I315" s="257"/>
      <c r="J315" s="253"/>
      <c r="K315" s="253"/>
      <c r="L315" s="258"/>
      <c r="M315" s="259"/>
      <c r="N315" s="260"/>
      <c r="O315" s="260"/>
      <c r="P315" s="260"/>
      <c r="Q315" s="260"/>
      <c r="R315" s="260"/>
      <c r="S315" s="260"/>
      <c r="T315" s="261"/>
      <c r="U315" s="13"/>
      <c r="V315" s="13"/>
      <c r="W315" s="13"/>
      <c r="X315" s="13"/>
      <c r="Y315" s="13"/>
      <c r="Z315" s="13"/>
      <c r="AA315" s="13"/>
      <c r="AB315" s="13"/>
      <c r="AC315" s="13"/>
      <c r="AD315" s="13"/>
      <c r="AE315" s="13"/>
      <c r="AT315" s="262" t="s">
        <v>446</v>
      </c>
      <c r="AU315" s="262" t="s">
        <v>85</v>
      </c>
      <c r="AV315" s="13" t="s">
        <v>85</v>
      </c>
      <c r="AW315" s="13" t="s">
        <v>32</v>
      </c>
      <c r="AX315" s="13" t="s">
        <v>83</v>
      </c>
      <c r="AY315" s="262" t="s">
        <v>342</v>
      </c>
    </row>
    <row r="316" s="2" customFormat="1" ht="21.75" customHeight="1">
      <c r="A316" s="39"/>
      <c r="B316" s="40"/>
      <c r="C316" s="227" t="s">
        <v>743</v>
      </c>
      <c r="D316" s="227" t="s">
        <v>343</v>
      </c>
      <c r="E316" s="228" t="s">
        <v>761</v>
      </c>
      <c r="F316" s="229" t="s">
        <v>762</v>
      </c>
      <c r="G316" s="230" t="s">
        <v>473</v>
      </c>
      <c r="H316" s="231">
        <v>1498</v>
      </c>
      <c r="I316" s="232"/>
      <c r="J316" s="233">
        <f>ROUND(I316*H316,2)</f>
        <v>0</v>
      </c>
      <c r="K316" s="229" t="s">
        <v>443</v>
      </c>
      <c r="L316" s="45"/>
      <c r="M316" s="234" t="s">
        <v>1</v>
      </c>
      <c r="N316" s="235" t="s">
        <v>41</v>
      </c>
      <c r="O316" s="92"/>
      <c r="P316" s="236">
        <f>O316*H316</f>
        <v>0</v>
      </c>
      <c r="Q316" s="236">
        <v>0</v>
      </c>
      <c r="R316" s="236">
        <f>Q316*H316</f>
        <v>0</v>
      </c>
      <c r="S316" s="236">
        <v>0</v>
      </c>
      <c r="T316" s="237">
        <f>S316*H316</f>
        <v>0</v>
      </c>
      <c r="U316" s="39"/>
      <c r="V316" s="39"/>
      <c r="W316" s="39"/>
      <c r="X316" s="39"/>
      <c r="Y316" s="39"/>
      <c r="Z316" s="39"/>
      <c r="AA316" s="39"/>
      <c r="AB316" s="39"/>
      <c r="AC316" s="39"/>
      <c r="AD316" s="39"/>
      <c r="AE316" s="39"/>
      <c r="AR316" s="238" t="s">
        <v>360</v>
      </c>
      <c r="AT316" s="238" t="s">
        <v>343</v>
      </c>
      <c r="AU316" s="238" t="s">
        <v>85</v>
      </c>
      <c r="AY316" s="18" t="s">
        <v>342</v>
      </c>
      <c r="BE316" s="239">
        <f>IF(N316="základní",J316,0)</f>
        <v>0</v>
      </c>
      <c r="BF316" s="239">
        <f>IF(N316="snížená",J316,0)</f>
        <v>0</v>
      </c>
      <c r="BG316" s="239">
        <f>IF(N316="zákl. přenesená",J316,0)</f>
        <v>0</v>
      </c>
      <c r="BH316" s="239">
        <f>IF(N316="sníž. přenesená",J316,0)</f>
        <v>0</v>
      </c>
      <c r="BI316" s="239">
        <f>IF(N316="nulová",J316,0)</f>
        <v>0</v>
      </c>
      <c r="BJ316" s="18" t="s">
        <v>83</v>
      </c>
      <c r="BK316" s="239">
        <f>ROUND(I316*H316,2)</f>
        <v>0</v>
      </c>
      <c r="BL316" s="18" t="s">
        <v>360</v>
      </c>
      <c r="BM316" s="238" t="s">
        <v>1415</v>
      </c>
    </row>
    <row r="317" s="2" customFormat="1">
      <c r="A317" s="39"/>
      <c r="B317" s="40"/>
      <c r="C317" s="41"/>
      <c r="D317" s="240" t="s">
        <v>349</v>
      </c>
      <c r="E317" s="41"/>
      <c r="F317" s="241" t="s">
        <v>764</v>
      </c>
      <c r="G317" s="41"/>
      <c r="H317" s="41"/>
      <c r="I317" s="242"/>
      <c r="J317" s="41"/>
      <c r="K317" s="41"/>
      <c r="L317" s="45"/>
      <c r="M317" s="243"/>
      <c r="N317" s="244"/>
      <c r="O317" s="92"/>
      <c r="P317" s="92"/>
      <c r="Q317" s="92"/>
      <c r="R317" s="92"/>
      <c r="S317" s="92"/>
      <c r="T317" s="93"/>
      <c r="U317" s="39"/>
      <c r="V317" s="39"/>
      <c r="W317" s="39"/>
      <c r="X317" s="39"/>
      <c r="Y317" s="39"/>
      <c r="Z317" s="39"/>
      <c r="AA317" s="39"/>
      <c r="AB317" s="39"/>
      <c r="AC317" s="39"/>
      <c r="AD317" s="39"/>
      <c r="AE317" s="39"/>
      <c r="AT317" s="18" t="s">
        <v>349</v>
      </c>
      <c r="AU317" s="18" t="s">
        <v>85</v>
      </c>
    </row>
    <row r="318" s="14" customFormat="1">
      <c r="A318" s="14"/>
      <c r="B318" s="263"/>
      <c r="C318" s="264"/>
      <c r="D318" s="240" t="s">
        <v>446</v>
      </c>
      <c r="E318" s="265" t="s">
        <v>1</v>
      </c>
      <c r="F318" s="266" t="s">
        <v>765</v>
      </c>
      <c r="G318" s="264"/>
      <c r="H318" s="265" t="s">
        <v>1</v>
      </c>
      <c r="I318" s="267"/>
      <c r="J318" s="264"/>
      <c r="K318" s="264"/>
      <c r="L318" s="268"/>
      <c r="M318" s="269"/>
      <c r="N318" s="270"/>
      <c r="O318" s="270"/>
      <c r="P318" s="270"/>
      <c r="Q318" s="270"/>
      <c r="R318" s="270"/>
      <c r="S318" s="270"/>
      <c r="T318" s="271"/>
      <c r="U318" s="14"/>
      <c r="V318" s="14"/>
      <c r="W318" s="14"/>
      <c r="X318" s="14"/>
      <c r="Y318" s="14"/>
      <c r="Z318" s="14"/>
      <c r="AA318" s="14"/>
      <c r="AB318" s="14"/>
      <c r="AC318" s="14"/>
      <c r="AD318" s="14"/>
      <c r="AE318" s="14"/>
      <c r="AT318" s="272" t="s">
        <v>446</v>
      </c>
      <c r="AU318" s="272" t="s">
        <v>85</v>
      </c>
      <c r="AV318" s="14" t="s">
        <v>83</v>
      </c>
      <c r="AW318" s="14" t="s">
        <v>32</v>
      </c>
      <c r="AX318" s="14" t="s">
        <v>76</v>
      </c>
      <c r="AY318" s="272" t="s">
        <v>342</v>
      </c>
    </row>
    <row r="319" s="13" customFormat="1">
      <c r="A319" s="13"/>
      <c r="B319" s="252"/>
      <c r="C319" s="253"/>
      <c r="D319" s="240" t="s">
        <v>446</v>
      </c>
      <c r="E319" s="254" t="s">
        <v>1</v>
      </c>
      <c r="F319" s="255" t="s">
        <v>1399</v>
      </c>
      <c r="G319" s="253"/>
      <c r="H319" s="256">
        <v>1498</v>
      </c>
      <c r="I319" s="257"/>
      <c r="J319" s="253"/>
      <c r="K319" s="253"/>
      <c r="L319" s="258"/>
      <c r="M319" s="259"/>
      <c r="N319" s="260"/>
      <c r="O319" s="260"/>
      <c r="P319" s="260"/>
      <c r="Q319" s="260"/>
      <c r="R319" s="260"/>
      <c r="S319" s="260"/>
      <c r="T319" s="261"/>
      <c r="U319" s="13"/>
      <c r="V319" s="13"/>
      <c r="W319" s="13"/>
      <c r="X319" s="13"/>
      <c r="Y319" s="13"/>
      <c r="Z319" s="13"/>
      <c r="AA319" s="13"/>
      <c r="AB319" s="13"/>
      <c r="AC319" s="13"/>
      <c r="AD319" s="13"/>
      <c r="AE319" s="13"/>
      <c r="AT319" s="262" t="s">
        <v>446</v>
      </c>
      <c r="AU319" s="262" t="s">
        <v>85</v>
      </c>
      <c r="AV319" s="13" t="s">
        <v>85</v>
      </c>
      <c r="AW319" s="13" t="s">
        <v>32</v>
      </c>
      <c r="AX319" s="13" t="s">
        <v>83</v>
      </c>
      <c r="AY319" s="262" t="s">
        <v>342</v>
      </c>
    </row>
    <row r="320" s="2" customFormat="1" ht="16.5" customHeight="1">
      <c r="A320" s="39"/>
      <c r="B320" s="40"/>
      <c r="C320" s="227" t="s">
        <v>749</v>
      </c>
      <c r="D320" s="227" t="s">
        <v>343</v>
      </c>
      <c r="E320" s="228" t="s">
        <v>767</v>
      </c>
      <c r="F320" s="229" t="s">
        <v>768</v>
      </c>
      <c r="G320" s="230" t="s">
        <v>473</v>
      </c>
      <c r="H320" s="231">
        <v>1498</v>
      </c>
      <c r="I320" s="232"/>
      <c r="J320" s="233">
        <f>ROUND(I320*H320,2)</f>
        <v>0</v>
      </c>
      <c r="K320" s="229" t="s">
        <v>443</v>
      </c>
      <c r="L320" s="45"/>
      <c r="M320" s="234" t="s">
        <v>1</v>
      </c>
      <c r="N320" s="235" t="s">
        <v>41</v>
      </c>
      <c r="O320" s="92"/>
      <c r="P320" s="236">
        <f>O320*H320</f>
        <v>0</v>
      </c>
      <c r="Q320" s="236">
        <v>0</v>
      </c>
      <c r="R320" s="236">
        <f>Q320*H320</f>
        <v>0</v>
      </c>
      <c r="S320" s="236">
        <v>0</v>
      </c>
      <c r="T320" s="237">
        <f>S320*H320</f>
        <v>0</v>
      </c>
      <c r="U320" s="39"/>
      <c r="V320" s="39"/>
      <c r="W320" s="39"/>
      <c r="X320" s="39"/>
      <c r="Y320" s="39"/>
      <c r="Z320" s="39"/>
      <c r="AA320" s="39"/>
      <c r="AB320" s="39"/>
      <c r="AC320" s="39"/>
      <c r="AD320" s="39"/>
      <c r="AE320" s="39"/>
      <c r="AR320" s="238" t="s">
        <v>360</v>
      </c>
      <c r="AT320" s="238" t="s">
        <v>343</v>
      </c>
      <c r="AU320" s="238" t="s">
        <v>85</v>
      </c>
      <c r="AY320" s="18" t="s">
        <v>342</v>
      </c>
      <c r="BE320" s="239">
        <f>IF(N320="základní",J320,0)</f>
        <v>0</v>
      </c>
      <c r="BF320" s="239">
        <f>IF(N320="snížená",J320,0)</f>
        <v>0</v>
      </c>
      <c r="BG320" s="239">
        <f>IF(N320="zákl. přenesená",J320,0)</f>
        <v>0</v>
      </c>
      <c r="BH320" s="239">
        <f>IF(N320="sníž. přenesená",J320,0)</f>
        <v>0</v>
      </c>
      <c r="BI320" s="239">
        <f>IF(N320="nulová",J320,0)</f>
        <v>0</v>
      </c>
      <c r="BJ320" s="18" t="s">
        <v>83</v>
      </c>
      <c r="BK320" s="239">
        <f>ROUND(I320*H320,2)</f>
        <v>0</v>
      </c>
      <c r="BL320" s="18" t="s">
        <v>360</v>
      </c>
      <c r="BM320" s="238" t="s">
        <v>1416</v>
      </c>
    </row>
    <row r="321" s="2" customFormat="1">
      <c r="A321" s="39"/>
      <c r="B321" s="40"/>
      <c r="C321" s="41"/>
      <c r="D321" s="240" t="s">
        <v>349</v>
      </c>
      <c r="E321" s="41"/>
      <c r="F321" s="241" t="s">
        <v>770</v>
      </c>
      <c r="G321" s="41"/>
      <c r="H321" s="41"/>
      <c r="I321" s="242"/>
      <c r="J321" s="41"/>
      <c r="K321" s="41"/>
      <c r="L321" s="45"/>
      <c r="M321" s="243"/>
      <c r="N321" s="244"/>
      <c r="O321" s="92"/>
      <c r="P321" s="92"/>
      <c r="Q321" s="92"/>
      <c r="R321" s="92"/>
      <c r="S321" s="92"/>
      <c r="T321" s="93"/>
      <c r="U321" s="39"/>
      <c r="V321" s="39"/>
      <c r="W321" s="39"/>
      <c r="X321" s="39"/>
      <c r="Y321" s="39"/>
      <c r="Z321" s="39"/>
      <c r="AA321" s="39"/>
      <c r="AB321" s="39"/>
      <c r="AC321" s="39"/>
      <c r="AD321" s="39"/>
      <c r="AE321" s="39"/>
      <c r="AT321" s="18" t="s">
        <v>349</v>
      </c>
      <c r="AU321" s="18" t="s">
        <v>85</v>
      </c>
    </row>
    <row r="322" s="14" customFormat="1">
      <c r="A322" s="14"/>
      <c r="B322" s="263"/>
      <c r="C322" s="264"/>
      <c r="D322" s="240" t="s">
        <v>446</v>
      </c>
      <c r="E322" s="265" t="s">
        <v>1</v>
      </c>
      <c r="F322" s="266" t="s">
        <v>771</v>
      </c>
      <c r="G322" s="264"/>
      <c r="H322" s="265" t="s">
        <v>1</v>
      </c>
      <c r="I322" s="267"/>
      <c r="J322" s="264"/>
      <c r="K322" s="264"/>
      <c r="L322" s="268"/>
      <c r="M322" s="269"/>
      <c r="N322" s="270"/>
      <c r="O322" s="270"/>
      <c r="P322" s="270"/>
      <c r="Q322" s="270"/>
      <c r="R322" s="270"/>
      <c r="S322" s="270"/>
      <c r="T322" s="271"/>
      <c r="U322" s="14"/>
      <c r="V322" s="14"/>
      <c r="W322" s="14"/>
      <c r="X322" s="14"/>
      <c r="Y322" s="14"/>
      <c r="Z322" s="14"/>
      <c r="AA322" s="14"/>
      <c r="AB322" s="14"/>
      <c r="AC322" s="14"/>
      <c r="AD322" s="14"/>
      <c r="AE322" s="14"/>
      <c r="AT322" s="272" t="s">
        <v>446</v>
      </c>
      <c r="AU322" s="272" t="s">
        <v>85</v>
      </c>
      <c r="AV322" s="14" t="s">
        <v>83</v>
      </c>
      <c r="AW322" s="14" t="s">
        <v>32</v>
      </c>
      <c r="AX322" s="14" t="s">
        <v>76</v>
      </c>
      <c r="AY322" s="272" t="s">
        <v>342</v>
      </c>
    </row>
    <row r="323" s="13" customFormat="1">
      <c r="A323" s="13"/>
      <c r="B323" s="252"/>
      <c r="C323" s="253"/>
      <c r="D323" s="240" t="s">
        <v>446</v>
      </c>
      <c r="E323" s="254" t="s">
        <v>1</v>
      </c>
      <c r="F323" s="255" t="s">
        <v>1399</v>
      </c>
      <c r="G323" s="253"/>
      <c r="H323" s="256">
        <v>1498</v>
      </c>
      <c r="I323" s="257"/>
      <c r="J323" s="253"/>
      <c r="K323" s="253"/>
      <c r="L323" s="258"/>
      <c r="M323" s="259"/>
      <c r="N323" s="260"/>
      <c r="O323" s="260"/>
      <c r="P323" s="260"/>
      <c r="Q323" s="260"/>
      <c r="R323" s="260"/>
      <c r="S323" s="260"/>
      <c r="T323" s="261"/>
      <c r="U323" s="13"/>
      <c r="V323" s="13"/>
      <c r="W323" s="13"/>
      <c r="X323" s="13"/>
      <c r="Y323" s="13"/>
      <c r="Z323" s="13"/>
      <c r="AA323" s="13"/>
      <c r="AB323" s="13"/>
      <c r="AC323" s="13"/>
      <c r="AD323" s="13"/>
      <c r="AE323" s="13"/>
      <c r="AT323" s="262" t="s">
        <v>446</v>
      </c>
      <c r="AU323" s="262" t="s">
        <v>85</v>
      </c>
      <c r="AV323" s="13" t="s">
        <v>85</v>
      </c>
      <c r="AW323" s="13" t="s">
        <v>32</v>
      </c>
      <c r="AX323" s="13" t="s">
        <v>83</v>
      </c>
      <c r="AY323" s="262" t="s">
        <v>342</v>
      </c>
    </row>
    <row r="324" s="2" customFormat="1" ht="16.5" customHeight="1">
      <c r="A324" s="39"/>
      <c r="B324" s="40"/>
      <c r="C324" s="227" t="s">
        <v>755</v>
      </c>
      <c r="D324" s="227" t="s">
        <v>343</v>
      </c>
      <c r="E324" s="228" t="s">
        <v>1417</v>
      </c>
      <c r="F324" s="229" t="s">
        <v>1418</v>
      </c>
      <c r="G324" s="230" t="s">
        <v>473</v>
      </c>
      <c r="H324" s="231">
        <v>685</v>
      </c>
      <c r="I324" s="232"/>
      <c r="J324" s="233">
        <f>ROUND(I324*H324,2)</f>
        <v>0</v>
      </c>
      <c r="K324" s="229" t="s">
        <v>443</v>
      </c>
      <c r="L324" s="45"/>
      <c r="M324" s="234" t="s">
        <v>1</v>
      </c>
      <c r="N324" s="235" t="s">
        <v>41</v>
      </c>
      <c r="O324" s="92"/>
      <c r="P324" s="236">
        <f>O324*H324</f>
        <v>0</v>
      </c>
      <c r="Q324" s="236">
        <v>0.1837</v>
      </c>
      <c r="R324" s="236">
        <f>Q324*H324</f>
        <v>125.83450000000001</v>
      </c>
      <c r="S324" s="236">
        <v>0</v>
      </c>
      <c r="T324" s="237">
        <f>S324*H324</f>
        <v>0</v>
      </c>
      <c r="U324" s="39"/>
      <c r="V324" s="39"/>
      <c r="W324" s="39"/>
      <c r="X324" s="39"/>
      <c r="Y324" s="39"/>
      <c r="Z324" s="39"/>
      <c r="AA324" s="39"/>
      <c r="AB324" s="39"/>
      <c r="AC324" s="39"/>
      <c r="AD324" s="39"/>
      <c r="AE324" s="39"/>
      <c r="AR324" s="238" t="s">
        <v>360</v>
      </c>
      <c r="AT324" s="238" t="s">
        <v>343</v>
      </c>
      <c r="AU324" s="238" t="s">
        <v>85</v>
      </c>
      <c r="AY324" s="18" t="s">
        <v>342</v>
      </c>
      <c r="BE324" s="239">
        <f>IF(N324="základní",J324,0)</f>
        <v>0</v>
      </c>
      <c r="BF324" s="239">
        <f>IF(N324="snížená",J324,0)</f>
        <v>0</v>
      </c>
      <c r="BG324" s="239">
        <f>IF(N324="zákl. přenesená",J324,0)</f>
        <v>0</v>
      </c>
      <c r="BH324" s="239">
        <f>IF(N324="sníž. přenesená",J324,0)</f>
        <v>0</v>
      </c>
      <c r="BI324" s="239">
        <f>IF(N324="nulová",J324,0)</f>
        <v>0</v>
      </c>
      <c r="BJ324" s="18" t="s">
        <v>83</v>
      </c>
      <c r="BK324" s="239">
        <f>ROUND(I324*H324,2)</f>
        <v>0</v>
      </c>
      <c r="BL324" s="18" t="s">
        <v>360</v>
      </c>
      <c r="BM324" s="238" t="s">
        <v>1419</v>
      </c>
    </row>
    <row r="325" s="2" customFormat="1">
      <c r="A325" s="39"/>
      <c r="B325" s="40"/>
      <c r="C325" s="41"/>
      <c r="D325" s="240" t="s">
        <v>349</v>
      </c>
      <c r="E325" s="41"/>
      <c r="F325" s="241" t="s">
        <v>1420</v>
      </c>
      <c r="G325" s="41"/>
      <c r="H325" s="41"/>
      <c r="I325" s="242"/>
      <c r="J325" s="41"/>
      <c r="K325" s="41"/>
      <c r="L325" s="45"/>
      <c r="M325" s="243"/>
      <c r="N325" s="244"/>
      <c r="O325" s="92"/>
      <c r="P325" s="92"/>
      <c r="Q325" s="92"/>
      <c r="R325" s="92"/>
      <c r="S325" s="92"/>
      <c r="T325" s="93"/>
      <c r="U325" s="39"/>
      <c r="V325" s="39"/>
      <c r="W325" s="39"/>
      <c r="X325" s="39"/>
      <c r="Y325" s="39"/>
      <c r="Z325" s="39"/>
      <c r="AA325" s="39"/>
      <c r="AB325" s="39"/>
      <c r="AC325" s="39"/>
      <c r="AD325" s="39"/>
      <c r="AE325" s="39"/>
      <c r="AT325" s="18" t="s">
        <v>349</v>
      </c>
      <c r="AU325" s="18" t="s">
        <v>85</v>
      </c>
    </row>
    <row r="326" s="13" customFormat="1">
      <c r="A326" s="13"/>
      <c r="B326" s="252"/>
      <c r="C326" s="253"/>
      <c r="D326" s="240" t="s">
        <v>446</v>
      </c>
      <c r="E326" s="254" t="s">
        <v>1</v>
      </c>
      <c r="F326" s="255" t="s">
        <v>1421</v>
      </c>
      <c r="G326" s="253"/>
      <c r="H326" s="256">
        <v>243</v>
      </c>
      <c r="I326" s="257"/>
      <c r="J326" s="253"/>
      <c r="K326" s="253"/>
      <c r="L326" s="258"/>
      <c r="M326" s="259"/>
      <c r="N326" s="260"/>
      <c r="O326" s="260"/>
      <c r="P326" s="260"/>
      <c r="Q326" s="260"/>
      <c r="R326" s="260"/>
      <c r="S326" s="260"/>
      <c r="T326" s="261"/>
      <c r="U326" s="13"/>
      <c r="V326" s="13"/>
      <c r="W326" s="13"/>
      <c r="X326" s="13"/>
      <c r="Y326" s="13"/>
      <c r="Z326" s="13"/>
      <c r="AA326" s="13"/>
      <c r="AB326" s="13"/>
      <c r="AC326" s="13"/>
      <c r="AD326" s="13"/>
      <c r="AE326" s="13"/>
      <c r="AT326" s="262" t="s">
        <v>446</v>
      </c>
      <c r="AU326" s="262" t="s">
        <v>85</v>
      </c>
      <c r="AV326" s="13" t="s">
        <v>85</v>
      </c>
      <c r="AW326" s="13" t="s">
        <v>32</v>
      </c>
      <c r="AX326" s="13" t="s">
        <v>76</v>
      </c>
      <c r="AY326" s="262" t="s">
        <v>342</v>
      </c>
    </row>
    <row r="327" s="13" customFormat="1">
      <c r="A327" s="13"/>
      <c r="B327" s="252"/>
      <c r="C327" s="253"/>
      <c r="D327" s="240" t="s">
        <v>446</v>
      </c>
      <c r="E327" s="254" t="s">
        <v>1</v>
      </c>
      <c r="F327" s="255" t="s">
        <v>1422</v>
      </c>
      <c r="G327" s="253"/>
      <c r="H327" s="256">
        <v>442</v>
      </c>
      <c r="I327" s="257"/>
      <c r="J327" s="253"/>
      <c r="K327" s="253"/>
      <c r="L327" s="258"/>
      <c r="M327" s="259"/>
      <c r="N327" s="260"/>
      <c r="O327" s="260"/>
      <c r="P327" s="260"/>
      <c r="Q327" s="260"/>
      <c r="R327" s="260"/>
      <c r="S327" s="260"/>
      <c r="T327" s="261"/>
      <c r="U327" s="13"/>
      <c r="V327" s="13"/>
      <c r="W327" s="13"/>
      <c r="X327" s="13"/>
      <c r="Y327" s="13"/>
      <c r="Z327" s="13"/>
      <c r="AA327" s="13"/>
      <c r="AB327" s="13"/>
      <c r="AC327" s="13"/>
      <c r="AD327" s="13"/>
      <c r="AE327" s="13"/>
      <c r="AT327" s="262" t="s">
        <v>446</v>
      </c>
      <c r="AU327" s="262" t="s">
        <v>85</v>
      </c>
      <c r="AV327" s="13" t="s">
        <v>85</v>
      </c>
      <c r="AW327" s="13" t="s">
        <v>32</v>
      </c>
      <c r="AX327" s="13" t="s">
        <v>76</v>
      </c>
      <c r="AY327" s="262" t="s">
        <v>342</v>
      </c>
    </row>
    <row r="328" s="16" customFormat="1">
      <c r="A328" s="16"/>
      <c r="B328" s="284"/>
      <c r="C328" s="285"/>
      <c r="D328" s="240" t="s">
        <v>446</v>
      </c>
      <c r="E328" s="286" t="s">
        <v>1</v>
      </c>
      <c r="F328" s="287" t="s">
        <v>500</v>
      </c>
      <c r="G328" s="285"/>
      <c r="H328" s="288">
        <v>685</v>
      </c>
      <c r="I328" s="289"/>
      <c r="J328" s="285"/>
      <c r="K328" s="285"/>
      <c r="L328" s="290"/>
      <c r="M328" s="291"/>
      <c r="N328" s="292"/>
      <c r="O328" s="292"/>
      <c r="P328" s="292"/>
      <c r="Q328" s="292"/>
      <c r="R328" s="292"/>
      <c r="S328" s="292"/>
      <c r="T328" s="293"/>
      <c r="U328" s="16"/>
      <c r="V328" s="16"/>
      <c r="W328" s="16"/>
      <c r="X328" s="16"/>
      <c r="Y328" s="16"/>
      <c r="Z328" s="16"/>
      <c r="AA328" s="16"/>
      <c r="AB328" s="16"/>
      <c r="AC328" s="16"/>
      <c r="AD328" s="16"/>
      <c r="AE328" s="16"/>
      <c r="AT328" s="294" t="s">
        <v>446</v>
      </c>
      <c r="AU328" s="294" t="s">
        <v>85</v>
      </c>
      <c r="AV328" s="16" t="s">
        <v>360</v>
      </c>
      <c r="AW328" s="16" t="s">
        <v>32</v>
      </c>
      <c r="AX328" s="16" t="s">
        <v>83</v>
      </c>
      <c r="AY328" s="294" t="s">
        <v>342</v>
      </c>
    </row>
    <row r="329" s="2" customFormat="1" ht="16.5" customHeight="1">
      <c r="A329" s="39"/>
      <c r="B329" s="40"/>
      <c r="C329" s="295" t="s">
        <v>760</v>
      </c>
      <c r="D329" s="295" t="s">
        <v>621</v>
      </c>
      <c r="E329" s="296" t="s">
        <v>1423</v>
      </c>
      <c r="F329" s="297" t="s">
        <v>1424</v>
      </c>
      <c r="G329" s="298" t="s">
        <v>473</v>
      </c>
      <c r="H329" s="299">
        <v>691.85000000000002</v>
      </c>
      <c r="I329" s="300"/>
      <c r="J329" s="301">
        <f>ROUND(I329*H329,2)</f>
        <v>0</v>
      </c>
      <c r="K329" s="297" t="s">
        <v>1</v>
      </c>
      <c r="L329" s="302"/>
      <c r="M329" s="303" t="s">
        <v>1</v>
      </c>
      <c r="N329" s="304" t="s">
        <v>41</v>
      </c>
      <c r="O329" s="92"/>
      <c r="P329" s="236">
        <f>O329*H329</f>
        <v>0</v>
      </c>
      <c r="Q329" s="236">
        <v>0.41699999999999998</v>
      </c>
      <c r="R329" s="236">
        <f>Q329*H329</f>
        <v>288.50144999999998</v>
      </c>
      <c r="S329" s="236">
        <v>0</v>
      </c>
      <c r="T329" s="237">
        <f>S329*H329</f>
        <v>0</v>
      </c>
      <c r="U329" s="39"/>
      <c r="V329" s="39"/>
      <c r="W329" s="39"/>
      <c r="X329" s="39"/>
      <c r="Y329" s="39"/>
      <c r="Z329" s="39"/>
      <c r="AA329" s="39"/>
      <c r="AB329" s="39"/>
      <c r="AC329" s="39"/>
      <c r="AD329" s="39"/>
      <c r="AE329" s="39"/>
      <c r="AR329" s="238" t="s">
        <v>376</v>
      </c>
      <c r="AT329" s="238" t="s">
        <v>621</v>
      </c>
      <c r="AU329" s="238" t="s">
        <v>85</v>
      </c>
      <c r="AY329" s="18" t="s">
        <v>342</v>
      </c>
      <c r="BE329" s="239">
        <f>IF(N329="základní",J329,0)</f>
        <v>0</v>
      </c>
      <c r="BF329" s="239">
        <f>IF(N329="snížená",J329,0)</f>
        <v>0</v>
      </c>
      <c r="BG329" s="239">
        <f>IF(N329="zákl. přenesená",J329,0)</f>
        <v>0</v>
      </c>
      <c r="BH329" s="239">
        <f>IF(N329="sníž. přenesená",J329,0)</f>
        <v>0</v>
      </c>
      <c r="BI329" s="239">
        <f>IF(N329="nulová",J329,0)</f>
        <v>0</v>
      </c>
      <c r="BJ329" s="18" t="s">
        <v>83</v>
      </c>
      <c r="BK329" s="239">
        <f>ROUND(I329*H329,2)</f>
        <v>0</v>
      </c>
      <c r="BL329" s="18" t="s">
        <v>360</v>
      </c>
      <c r="BM329" s="238" t="s">
        <v>1425</v>
      </c>
    </row>
    <row r="330" s="2" customFormat="1">
      <c r="A330" s="39"/>
      <c r="B330" s="40"/>
      <c r="C330" s="41"/>
      <c r="D330" s="240" t="s">
        <v>349</v>
      </c>
      <c r="E330" s="41"/>
      <c r="F330" s="241" t="s">
        <v>1424</v>
      </c>
      <c r="G330" s="41"/>
      <c r="H330" s="41"/>
      <c r="I330" s="242"/>
      <c r="J330" s="41"/>
      <c r="K330" s="41"/>
      <c r="L330" s="45"/>
      <c r="M330" s="243"/>
      <c r="N330" s="244"/>
      <c r="O330" s="92"/>
      <c r="P330" s="92"/>
      <c r="Q330" s="92"/>
      <c r="R330" s="92"/>
      <c r="S330" s="92"/>
      <c r="T330" s="93"/>
      <c r="U330" s="39"/>
      <c r="V330" s="39"/>
      <c r="W330" s="39"/>
      <c r="X330" s="39"/>
      <c r="Y330" s="39"/>
      <c r="Z330" s="39"/>
      <c r="AA330" s="39"/>
      <c r="AB330" s="39"/>
      <c r="AC330" s="39"/>
      <c r="AD330" s="39"/>
      <c r="AE330" s="39"/>
      <c r="AT330" s="18" t="s">
        <v>349</v>
      </c>
      <c r="AU330" s="18" t="s">
        <v>85</v>
      </c>
    </row>
    <row r="331" s="13" customFormat="1">
      <c r="A331" s="13"/>
      <c r="B331" s="252"/>
      <c r="C331" s="253"/>
      <c r="D331" s="240" t="s">
        <v>446</v>
      </c>
      <c r="E331" s="254" t="s">
        <v>1</v>
      </c>
      <c r="F331" s="255" t="s">
        <v>1426</v>
      </c>
      <c r="G331" s="253"/>
      <c r="H331" s="256">
        <v>685</v>
      </c>
      <c r="I331" s="257"/>
      <c r="J331" s="253"/>
      <c r="K331" s="253"/>
      <c r="L331" s="258"/>
      <c r="M331" s="259"/>
      <c r="N331" s="260"/>
      <c r="O331" s="260"/>
      <c r="P331" s="260"/>
      <c r="Q331" s="260"/>
      <c r="R331" s="260"/>
      <c r="S331" s="260"/>
      <c r="T331" s="261"/>
      <c r="U331" s="13"/>
      <c r="V331" s="13"/>
      <c r="W331" s="13"/>
      <c r="X331" s="13"/>
      <c r="Y331" s="13"/>
      <c r="Z331" s="13"/>
      <c r="AA331" s="13"/>
      <c r="AB331" s="13"/>
      <c r="AC331" s="13"/>
      <c r="AD331" s="13"/>
      <c r="AE331" s="13"/>
      <c r="AT331" s="262" t="s">
        <v>446</v>
      </c>
      <c r="AU331" s="262" t="s">
        <v>85</v>
      </c>
      <c r="AV331" s="13" t="s">
        <v>85</v>
      </c>
      <c r="AW331" s="13" t="s">
        <v>32</v>
      </c>
      <c r="AX331" s="13" t="s">
        <v>83</v>
      </c>
      <c r="AY331" s="262" t="s">
        <v>342</v>
      </c>
    </row>
    <row r="332" s="13" customFormat="1">
      <c r="A332" s="13"/>
      <c r="B332" s="252"/>
      <c r="C332" s="253"/>
      <c r="D332" s="240" t="s">
        <v>446</v>
      </c>
      <c r="E332" s="253"/>
      <c r="F332" s="255" t="s">
        <v>1427</v>
      </c>
      <c r="G332" s="253"/>
      <c r="H332" s="256">
        <v>691.85000000000002</v>
      </c>
      <c r="I332" s="257"/>
      <c r="J332" s="253"/>
      <c r="K332" s="253"/>
      <c r="L332" s="258"/>
      <c r="M332" s="259"/>
      <c r="N332" s="260"/>
      <c r="O332" s="260"/>
      <c r="P332" s="260"/>
      <c r="Q332" s="260"/>
      <c r="R332" s="260"/>
      <c r="S332" s="260"/>
      <c r="T332" s="261"/>
      <c r="U332" s="13"/>
      <c r="V332" s="13"/>
      <c r="W332" s="13"/>
      <c r="X332" s="13"/>
      <c r="Y332" s="13"/>
      <c r="Z332" s="13"/>
      <c r="AA332" s="13"/>
      <c r="AB332" s="13"/>
      <c r="AC332" s="13"/>
      <c r="AD332" s="13"/>
      <c r="AE332" s="13"/>
      <c r="AT332" s="262" t="s">
        <v>446</v>
      </c>
      <c r="AU332" s="262" t="s">
        <v>85</v>
      </c>
      <c r="AV332" s="13" t="s">
        <v>85</v>
      </c>
      <c r="AW332" s="13" t="s">
        <v>4</v>
      </c>
      <c r="AX332" s="13" t="s">
        <v>83</v>
      </c>
      <c r="AY332" s="262" t="s">
        <v>342</v>
      </c>
    </row>
    <row r="333" s="2" customFormat="1" ht="16.5" customHeight="1">
      <c r="A333" s="39"/>
      <c r="B333" s="40"/>
      <c r="C333" s="227" t="s">
        <v>766</v>
      </c>
      <c r="D333" s="227" t="s">
        <v>343</v>
      </c>
      <c r="E333" s="228" t="s">
        <v>1428</v>
      </c>
      <c r="F333" s="229" t="s">
        <v>1429</v>
      </c>
      <c r="G333" s="230" t="s">
        <v>473</v>
      </c>
      <c r="H333" s="231">
        <v>768</v>
      </c>
      <c r="I333" s="232"/>
      <c r="J333" s="233">
        <f>ROUND(I333*H333,2)</f>
        <v>0</v>
      </c>
      <c r="K333" s="229" t="s">
        <v>443</v>
      </c>
      <c r="L333" s="45"/>
      <c r="M333" s="234" t="s">
        <v>1</v>
      </c>
      <c r="N333" s="235" t="s">
        <v>41</v>
      </c>
      <c r="O333" s="92"/>
      <c r="P333" s="236">
        <f>O333*H333</f>
        <v>0</v>
      </c>
      <c r="Q333" s="236">
        <v>0.089219999999999994</v>
      </c>
      <c r="R333" s="236">
        <f>Q333*H333</f>
        <v>68.520960000000002</v>
      </c>
      <c r="S333" s="236">
        <v>0</v>
      </c>
      <c r="T333" s="237">
        <f>S333*H333</f>
        <v>0</v>
      </c>
      <c r="U333" s="39"/>
      <c r="V333" s="39"/>
      <c r="W333" s="39"/>
      <c r="X333" s="39"/>
      <c r="Y333" s="39"/>
      <c r="Z333" s="39"/>
      <c r="AA333" s="39"/>
      <c r="AB333" s="39"/>
      <c r="AC333" s="39"/>
      <c r="AD333" s="39"/>
      <c r="AE333" s="39"/>
      <c r="AR333" s="238" t="s">
        <v>360</v>
      </c>
      <c r="AT333" s="238" t="s">
        <v>343</v>
      </c>
      <c r="AU333" s="238" t="s">
        <v>85</v>
      </c>
      <c r="AY333" s="18" t="s">
        <v>342</v>
      </c>
      <c r="BE333" s="239">
        <f>IF(N333="základní",J333,0)</f>
        <v>0</v>
      </c>
      <c r="BF333" s="239">
        <f>IF(N333="snížená",J333,0)</f>
        <v>0</v>
      </c>
      <c r="BG333" s="239">
        <f>IF(N333="zákl. přenesená",J333,0)</f>
        <v>0</v>
      </c>
      <c r="BH333" s="239">
        <f>IF(N333="sníž. přenesená",J333,0)</f>
        <v>0</v>
      </c>
      <c r="BI333" s="239">
        <f>IF(N333="nulová",J333,0)</f>
        <v>0</v>
      </c>
      <c r="BJ333" s="18" t="s">
        <v>83</v>
      </c>
      <c r="BK333" s="239">
        <f>ROUND(I333*H333,2)</f>
        <v>0</v>
      </c>
      <c r="BL333" s="18" t="s">
        <v>360</v>
      </c>
      <c r="BM333" s="238" t="s">
        <v>1430</v>
      </c>
    </row>
    <row r="334" s="2" customFormat="1">
      <c r="A334" s="39"/>
      <c r="B334" s="40"/>
      <c r="C334" s="41"/>
      <c r="D334" s="240" t="s">
        <v>349</v>
      </c>
      <c r="E334" s="41"/>
      <c r="F334" s="241" t="s">
        <v>1431</v>
      </c>
      <c r="G334" s="41"/>
      <c r="H334" s="41"/>
      <c r="I334" s="242"/>
      <c r="J334" s="41"/>
      <c r="K334" s="41"/>
      <c r="L334" s="45"/>
      <c r="M334" s="243"/>
      <c r="N334" s="244"/>
      <c r="O334" s="92"/>
      <c r="P334" s="92"/>
      <c r="Q334" s="92"/>
      <c r="R334" s="92"/>
      <c r="S334" s="92"/>
      <c r="T334" s="93"/>
      <c r="U334" s="39"/>
      <c r="V334" s="39"/>
      <c r="W334" s="39"/>
      <c r="X334" s="39"/>
      <c r="Y334" s="39"/>
      <c r="Z334" s="39"/>
      <c r="AA334" s="39"/>
      <c r="AB334" s="39"/>
      <c r="AC334" s="39"/>
      <c r="AD334" s="39"/>
      <c r="AE334" s="39"/>
      <c r="AT334" s="18" t="s">
        <v>349</v>
      </c>
      <c r="AU334" s="18" t="s">
        <v>85</v>
      </c>
    </row>
    <row r="335" s="13" customFormat="1">
      <c r="A335" s="13"/>
      <c r="B335" s="252"/>
      <c r="C335" s="253"/>
      <c r="D335" s="240" t="s">
        <v>446</v>
      </c>
      <c r="E335" s="254" t="s">
        <v>1</v>
      </c>
      <c r="F335" s="255" t="s">
        <v>1384</v>
      </c>
      <c r="G335" s="253"/>
      <c r="H335" s="256">
        <v>21</v>
      </c>
      <c r="I335" s="257"/>
      <c r="J335" s="253"/>
      <c r="K335" s="253"/>
      <c r="L335" s="258"/>
      <c r="M335" s="259"/>
      <c r="N335" s="260"/>
      <c r="O335" s="260"/>
      <c r="P335" s="260"/>
      <c r="Q335" s="260"/>
      <c r="R335" s="260"/>
      <c r="S335" s="260"/>
      <c r="T335" s="261"/>
      <c r="U335" s="13"/>
      <c r="V335" s="13"/>
      <c r="W335" s="13"/>
      <c r="X335" s="13"/>
      <c r="Y335" s="13"/>
      <c r="Z335" s="13"/>
      <c r="AA335" s="13"/>
      <c r="AB335" s="13"/>
      <c r="AC335" s="13"/>
      <c r="AD335" s="13"/>
      <c r="AE335" s="13"/>
      <c r="AT335" s="262" t="s">
        <v>446</v>
      </c>
      <c r="AU335" s="262" t="s">
        <v>85</v>
      </c>
      <c r="AV335" s="13" t="s">
        <v>85</v>
      </c>
      <c r="AW335" s="13" t="s">
        <v>32</v>
      </c>
      <c r="AX335" s="13" t="s">
        <v>76</v>
      </c>
      <c r="AY335" s="262" t="s">
        <v>342</v>
      </c>
    </row>
    <row r="336" s="13" customFormat="1">
      <c r="A336" s="13"/>
      <c r="B336" s="252"/>
      <c r="C336" s="253"/>
      <c r="D336" s="240" t="s">
        <v>446</v>
      </c>
      <c r="E336" s="254" t="s">
        <v>1</v>
      </c>
      <c r="F336" s="255" t="s">
        <v>1385</v>
      </c>
      <c r="G336" s="253"/>
      <c r="H336" s="256">
        <v>50</v>
      </c>
      <c r="I336" s="257"/>
      <c r="J336" s="253"/>
      <c r="K336" s="253"/>
      <c r="L336" s="258"/>
      <c r="M336" s="259"/>
      <c r="N336" s="260"/>
      <c r="O336" s="260"/>
      <c r="P336" s="260"/>
      <c r="Q336" s="260"/>
      <c r="R336" s="260"/>
      <c r="S336" s="260"/>
      <c r="T336" s="261"/>
      <c r="U336" s="13"/>
      <c r="V336" s="13"/>
      <c r="W336" s="13"/>
      <c r="X336" s="13"/>
      <c r="Y336" s="13"/>
      <c r="Z336" s="13"/>
      <c r="AA336" s="13"/>
      <c r="AB336" s="13"/>
      <c r="AC336" s="13"/>
      <c r="AD336" s="13"/>
      <c r="AE336" s="13"/>
      <c r="AT336" s="262" t="s">
        <v>446</v>
      </c>
      <c r="AU336" s="262" t="s">
        <v>85</v>
      </c>
      <c r="AV336" s="13" t="s">
        <v>85</v>
      </c>
      <c r="AW336" s="13" t="s">
        <v>32</v>
      </c>
      <c r="AX336" s="13" t="s">
        <v>76</v>
      </c>
      <c r="AY336" s="262" t="s">
        <v>342</v>
      </c>
    </row>
    <row r="337" s="13" customFormat="1">
      <c r="A337" s="13"/>
      <c r="B337" s="252"/>
      <c r="C337" s="253"/>
      <c r="D337" s="240" t="s">
        <v>446</v>
      </c>
      <c r="E337" s="254" t="s">
        <v>1</v>
      </c>
      <c r="F337" s="255" t="s">
        <v>1386</v>
      </c>
      <c r="G337" s="253"/>
      <c r="H337" s="256">
        <v>52</v>
      </c>
      <c r="I337" s="257"/>
      <c r="J337" s="253"/>
      <c r="K337" s="253"/>
      <c r="L337" s="258"/>
      <c r="M337" s="259"/>
      <c r="N337" s="260"/>
      <c r="O337" s="260"/>
      <c r="P337" s="260"/>
      <c r="Q337" s="260"/>
      <c r="R337" s="260"/>
      <c r="S337" s="260"/>
      <c r="T337" s="261"/>
      <c r="U337" s="13"/>
      <c r="V337" s="13"/>
      <c r="W337" s="13"/>
      <c r="X337" s="13"/>
      <c r="Y337" s="13"/>
      <c r="Z337" s="13"/>
      <c r="AA337" s="13"/>
      <c r="AB337" s="13"/>
      <c r="AC337" s="13"/>
      <c r="AD337" s="13"/>
      <c r="AE337" s="13"/>
      <c r="AT337" s="262" t="s">
        <v>446</v>
      </c>
      <c r="AU337" s="262" t="s">
        <v>85</v>
      </c>
      <c r="AV337" s="13" t="s">
        <v>85</v>
      </c>
      <c r="AW337" s="13" t="s">
        <v>32</v>
      </c>
      <c r="AX337" s="13" t="s">
        <v>76</v>
      </c>
      <c r="AY337" s="262" t="s">
        <v>342</v>
      </c>
    </row>
    <row r="338" s="13" customFormat="1">
      <c r="A338" s="13"/>
      <c r="B338" s="252"/>
      <c r="C338" s="253"/>
      <c r="D338" s="240" t="s">
        <v>446</v>
      </c>
      <c r="E338" s="254" t="s">
        <v>1</v>
      </c>
      <c r="F338" s="255" t="s">
        <v>1387</v>
      </c>
      <c r="G338" s="253"/>
      <c r="H338" s="256">
        <v>617</v>
      </c>
      <c r="I338" s="257"/>
      <c r="J338" s="253"/>
      <c r="K338" s="253"/>
      <c r="L338" s="258"/>
      <c r="M338" s="259"/>
      <c r="N338" s="260"/>
      <c r="O338" s="260"/>
      <c r="P338" s="260"/>
      <c r="Q338" s="260"/>
      <c r="R338" s="260"/>
      <c r="S338" s="260"/>
      <c r="T338" s="261"/>
      <c r="U338" s="13"/>
      <c r="V338" s="13"/>
      <c r="W338" s="13"/>
      <c r="X338" s="13"/>
      <c r="Y338" s="13"/>
      <c r="Z338" s="13"/>
      <c r="AA338" s="13"/>
      <c r="AB338" s="13"/>
      <c r="AC338" s="13"/>
      <c r="AD338" s="13"/>
      <c r="AE338" s="13"/>
      <c r="AT338" s="262" t="s">
        <v>446</v>
      </c>
      <c r="AU338" s="262" t="s">
        <v>85</v>
      </c>
      <c r="AV338" s="13" t="s">
        <v>85</v>
      </c>
      <c r="AW338" s="13" t="s">
        <v>32</v>
      </c>
      <c r="AX338" s="13" t="s">
        <v>76</v>
      </c>
      <c r="AY338" s="262" t="s">
        <v>342</v>
      </c>
    </row>
    <row r="339" s="13" customFormat="1">
      <c r="A339" s="13"/>
      <c r="B339" s="252"/>
      <c r="C339" s="253"/>
      <c r="D339" s="240" t="s">
        <v>446</v>
      </c>
      <c r="E339" s="254" t="s">
        <v>1</v>
      </c>
      <c r="F339" s="255" t="s">
        <v>1379</v>
      </c>
      <c r="G339" s="253"/>
      <c r="H339" s="256">
        <v>28</v>
      </c>
      <c r="I339" s="257"/>
      <c r="J339" s="253"/>
      <c r="K339" s="253"/>
      <c r="L339" s="258"/>
      <c r="M339" s="259"/>
      <c r="N339" s="260"/>
      <c r="O339" s="260"/>
      <c r="P339" s="260"/>
      <c r="Q339" s="260"/>
      <c r="R339" s="260"/>
      <c r="S339" s="260"/>
      <c r="T339" s="261"/>
      <c r="U339" s="13"/>
      <c r="V339" s="13"/>
      <c r="W339" s="13"/>
      <c r="X339" s="13"/>
      <c r="Y339" s="13"/>
      <c r="Z339" s="13"/>
      <c r="AA339" s="13"/>
      <c r="AB339" s="13"/>
      <c r="AC339" s="13"/>
      <c r="AD339" s="13"/>
      <c r="AE339" s="13"/>
      <c r="AT339" s="262" t="s">
        <v>446</v>
      </c>
      <c r="AU339" s="262" t="s">
        <v>85</v>
      </c>
      <c r="AV339" s="13" t="s">
        <v>85</v>
      </c>
      <c r="AW339" s="13" t="s">
        <v>32</v>
      </c>
      <c r="AX339" s="13" t="s">
        <v>76</v>
      </c>
      <c r="AY339" s="262" t="s">
        <v>342</v>
      </c>
    </row>
    <row r="340" s="16" customFormat="1">
      <c r="A340" s="16"/>
      <c r="B340" s="284"/>
      <c r="C340" s="285"/>
      <c r="D340" s="240" t="s">
        <v>446</v>
      </c>
      <c r="E340" s="286" t="s">
        <v>1</v>
      </c>
      <c r="F340" s="287" t="s">
        <v>500</v>
      </c>
      <c r="G340" s="285"/>
      <c r="H340" s="288">
        <v>768</v>
      </c>
      <c r="I340" s="289"/>
      <c r="J340" s="285"/>
      <c r="K340" s="285"/>
      <c r="L340" s="290"/>
      <c r="M340" s="291"/>
      <c r="N340" s="292"/>
      <c r="O340" s="292"/>
      <c r="P340" s="292"/>
      <c r="Q340" s="292"/>
      <c r="R340" s="292"/>
      <c r="S340" s="292"/>
      <c r="T340" s="293"/>
      <c r="U340" s="16"/>
      <c r="V340" s="16"/>
      <c r="W340" s="16"/>
      <c r="X340" s="16"/>
      <c r="Y340" s="16"/>
      <c r="Z340" s="16"/>
      <c r="AA340" s="16"/>
      <c r="AB340" s="16"/>
      <c r="AC340" s="16"/>
      <c r="AD340" s="16"/>
      <c r="AE340" s="16"/>
      <c r="AT340" s="294" t="s">
        <v>446</v>
      </c>
      <c r="AU340" s="294" t="s">
        <v>85</v>
      </c>
      <c r="AV340" s="16" t="s">
        <v>360</v>
      </c>
      <c r="AW340" s="16" t="s">
        <v>32</v>
      </c>
      <c r="AX340" s="16" t="s">
        <v>83</v>
      </c>
      <c r="AY340" s="294" t="s">
        <v>342</v>
      </c>
    </row>
    <row r="341" s="2" customFormat="1" ht="16.5" customHeight="1">
      <c r="A341" s="39"/>
      <c r="B341" s="40"/>
      <c r="C341" s="295" t="s">
        <v>772</v>
      </c>
      <c r="D341" s="295" t="s">
        <v>621</v>
      </c>
      <c r="E341" s="296" t="s">
        <v>778</v>
      </c>
      <c r="F341" s="297" t="s">
        <v>779</v>
      </c>
      <c r="G341" s="298" t="s">
        <v>473</v>
      </c>
      <c r="H341" s="299">
        <v>651.45000000000005</v>
      </c>
      <c r="I341" s="300"/>
      <c r="J341" s="301">
        <f>ROUND(I341*H341,2)</f>
        <v>0</v>
      </c>
      <c r="K341" s="297" t="s">
        <v>443</v>
      </c>
      <c r="L341" s="302"/>
      <c r="M341" s="303" t="s">
        <v>1</v>
      </c>
      <c r="N341" s="304" t="s">
        <v>41</v>
      </c>
      <c r="O341" s="92"/>
      <c r="P341" s="236">
        <f>O341*H341</f>
        <v>0</v>
      </c>
      <c r="Q341" s="236">
        <v>0.13100000000000001</v>
      </c>
      <c r="R341" s="236">
        <f>Q341*H341</f>
        <v>85.339950000000016</v>
      </c>
      <c r="S341" s="236">
        <v>0</v>
      </c>
      <c r="T341" s="237">
        <f>S341*H341</f>
        <v>0</v>
      </c>
      <c r="U341" s="39"/>
      <c r="V341" s="39"/>
      <c r="W341" s="39"/>
      <c r="X341" s="39"/>
      <c r="Y341" s="39"/>
      <c r="Z341" s="39"/>
      <c r="AA341" s="39"/>
      <c r="AB341" s="39"/>
      <c r="AC341" s="39"/>
      <c r="AD341" s="39"/>
      <c r="AE341" s="39"/>
      <c r="AR341" s="238" t="s">
        <v>376</v>
      </c>
      <c r="AT341" s="238" t="s">
        <v>621</v>
      </c>
      <c r="AU341" s="238" t="s">
        <v>85</v>
      </c>
      <c r="AY341" s="18" t="s">
        <v>342</v>
      </c>
      <c r="BE341" s="239">
        <f>IF(N341="základní",J341,0)</f>
        <v>0</v>
      </c>
      <c r="BF341" s="239">
        <f>IF(N341="snížená",J341,0)</f>
        <v>0</v>
      </c>
      <c r="BG341" s="239">
        <f>IF(N341="zákl. přenesená",J341,0)</f>
        <v>0</v>
      </c>
      <c r="BH341" s="239">
        <f>IF(N341="sníž. přenesená",J341,0)</f>
        <v>0</v>
      </c>
      <c r="BI341" s="239">
        <f>IF(N341="nulová",J341,0)</f>
        <v>0</v>
      </c>
      <c r="BJ341" s="18" t="s">
        <v>83</v>
      </c>
      <c r="BK341" s="239">
        <f>ROUND(I341*H341,2)</f>
        <v>0</v>
      </c>
      <c r="BL341" s="18" t="s">
        <v>360</v>
      </c>
      <c r="BM341" s="238" t="s">
        <v>1432</v>
      </c>
    </row>
    <row r="342" s="2" customFormat="1">
      <c r="A342" s="39"/>
      <c r="B342" s="40"/>
      <c r="C342" s="41"/>
      <c r="D342" s="240" t="s">
        <v>349</v>
      </c>
      <c r="E342" s="41"/>
      <c r="F342" s="241" t="s">
        <v>779</v>
      </c>
      <c r="G342" s="41"/>
      <c r="H342" s="41"/>
      <c r="I342" s="242"/>
      <c r="J342" s="41"/>
      <c r="K342" s="41"/>
      <c r="L342" s="45"/>
      <c r="M342" s="243"/>
      <c r="N342" s="244"/>
      <c r="O342" s="92"/>
      <c r="P342" s="92"/>
      <c r="Q342" s="92"/>
      <c r="R342" s="92"/>
      <c r="S342" s="92"/>
      <c r="T342" s="93"/>
      <c r="U342" s="39"/>
      <c r="V342" s="39"/>
      <c r="W342" s="39"/>
      <c r="X342" s="39"/>
      <c r="Y342" s="39"/>
      <c r="Z342" s="39"/>
      <c r="AA342" s="39"/>
      <c r="AB342" s="39"/>
      <c r="AC342" s="39"/>
      <c r="AD342" s="39"/>
      <c r="AE342" s="39"/>
      <c r="AT342" s="18" t="s">
        <v>349</v>
      </c>
      <c r="AU342" s="18" t="s">
        <v>85</v>
      </c>
    </row>
    <row r="343" s="13" customFormat="1">
      <c r="A343" s="13"/>
      <c r="B343" s="252"/>
      <c r="C343" s="253"/>
      <c r="D343" s="240" t="s">
        <v>446</v>
      </c>
      <c r="E343" s="254" t="s">
        <v>1</v>
      </c>
      <c r="F343" s="255" t="s">
        <v>1387</v>
      </c>
      <c r="G343" s="253"/>
      <c r="H343" s="256">
        <v>617</v>
      </c>
      <c r="I343" s="257"/>
      <c r="J343" s="253"/>
      <c r="K343" s="253"/>
      <c r="L343" s="258"/>
      <c r="M343" s="259"/>
      <c r="N343" s="260"/>
      <c r="O343" s="260"/>
      <c r="P343" s="260"/>
      <c r="Q343" s="260"/>
      <c r="R343" s="260"/>
      <c r="S343" s="260"/>
      <c r="T343" s="261"/>
      <c r="U343" s="13"/>
      <c r="V343" s="13"/>
      <c r="W343" s="13"/>
      <c r="X343" s="13"/>
      <c r="Y343" s="13"/>
      <c r="Z343" s="13"/>
      <c r="AA343" s="13"/>
      <c r="AB343" s="13"/>
      <c r="AC343" s="13"/>
      <c r="AD343" s="13"/>
      <c r="AE343" s="13"/>
      <c r="AT343" s="262" t="s">
        <v>446</v>
      </c>
      <c r="AU343" s="262" t="s">
        <v>85</v>
      </c>
      <c r="AV343" s="13" t="s">
        <v>85</v>
      </c>
      <c r="AW343" s="13" t="s">
        <v>32</v>
      </c>
      <c r="AX343" s="13" t="s">
        <v>76</v>
      </c>
      <c r="AY343" s="262" t="s">
        <v>342</v>
      </c>
    </row>
    <row r="344" s="13" customFormat="1">
      <c r="A344" s="13"/>
      <c r="B344" s="252"/>
      <c r="C344" s="253"/>
      <c r="D344" s="240" t="s">
        <v>446</v>
      </c>
      <c r="E344" s="254" t="s">
        <v>1</v>
      </c>
      <c r="F344" s="255" t="s">
        <v>1379</v>
      </c>
      <c r="G344" s="253"/>
      <c r="H344" s="256">
        <v>28</v>
      </c>
      <c r="I344" s="257"/>
      <c r="J344" s="253"/>
      <c r="K344" s="253"/>
      <c r="L344" s="258"/>
      <c r="M344" s="259"/>
      <c r="N344" s="260"/>
      <c r="O344" s="260"/>
      <c r="P344" s="260"/>
      <c r="Q344" s="260"/>
      <c r="R344" s="260"/>
      <c r="S344" s="260"/>
      <c r="T344" s="261"/>
      <c r="U344" s="13"/>
      <c r="V344" s="13"/>
      <c r="W344" s="13"/>
      <c r="X344" s="13"/>
      <c r="Y344" s="13"/>
      <c r="Z344" s="13"/>
      <c r="AA344" s="13"/>
      <c r="AB344" s="13"/>
      <c r="AC344" s="13"/>
      <c r="AD344" s="13"/>
      <c r="AE344" s="13"/>
      <c r="AT344" s="262" t="s">
        <v>446</v>
      </c>
      <c r="AU344" s="262" t="s">
        <v>85</v>
      </c>
      <c r="AV344" s="13" t="s">
        <v>85</v>
      </c>
      <c r="AW344" s="13" t="s">
        <v>32</v>
      </c>
      <c r="AX344" s="13" t="s">
        <v>76</v>
      </c>
      <c r="AY344" s="262" t="s">
        <v>342</v>
      </c>
    </row>
    <row r="345" s="16" customFormat="1">
      <c r="A345" s="16"/>
      <c r="B345" s="284"/>
      <c r="C345" s="285"/>
      <c r="D345" s="240" t="s">
        <v>446</v>
      </c>
      <c r="E345" s="286" t="s">
        <v>1</v>
      </c>
      <c r="F345" s="287" t="s">
        <v>500</v>
      </c>
      <c r="G345" s="285"/>
      <c r="H345" s="288">
        <v>645</v>
      </c>
      <c r="I345" s="289"/>
      <c r="J345" s="285"/>
      <c r="K345" s="285"/>
      <c r="L345" s="290"/>
      <c r="M345" s="291"/>
      <c r="N345" s="292"/>
      <c r="O345" s="292"/>
      <c r="P345" s="292"/>
      <c r="Q345" s="292"/>
      <c r="R345" s="292"/>
      <c r="S345" s="292"/>
      <c r="T345" s="293"/>
      <c r="U345" s="16"/>
      <c r="V345" s="16"/>
      <c r="W345" s="16"/>
      <c r="X345" s="16"/>
      <c r="Y345" s="16"/>
      <c r="Z345" s="16"/>
      <c r="AA345" s="16"/>
      <c r="AB345" s="16"/>
      <c r="AC345" s="16"/>
      <c r="AD345" s="16"/>
      <c r="AE345" s="16"/>
      <c r="AT345" s="294" t="s">
        <v>446</v>
      </c>
      <c r="AU345" s="294" t="s">
        <v>85</v>
      </c>
      <c r="AV345" s="16" t="s">
        <v>360</v>
      </c>
      <c r="AW345" s="16" t="s">
        <v>32</v>
      </c>
      <c r="AX345" s="16" t="s">
        <v>83</v>
      </c>
      <c r="AY345" s="294" t="s">
        <v>342</v>
      </c>
    </row>
    <row r="346" s="13" customFormat="1">
      <c r="A346" s="13"/>
      <c r="B346" s="252"/>
      <c r="C346" s="253"/>
      <c r="D346" s="240" t="s">
        <v>446</v>
      </c>
      <c r="E346" s="253"/>
      <c r="F346" s="255" t="s">
        <v>1433</v>
      </c>
      <c r="G346" s="253"/>
      <c r="H346" s="256">
        <v>651.45000000000005</v>
      </c>
      <c r="I346" s="257"/>
      <c r="J346" s="253"/>
      <c r="K346" s="253"/>
      <c r="L346" s="258"/>
      <c r="M346" s="259"/>
      <c r="N346" s="260"/>
      <c r="O346" s="260"/>
      <c r="P346" s="260"/>
      <c r="Q346" s="260"/>
      <c r="R346" s="260"/>
      <c r="S346" s="260"/>
      <c r="T346" s="261"/>
      <c r="U346" s="13"/>
      <c r="V346" s="13"/>
      <c r="W346" s="13"/>
      <c r="X346" s="13"/>
      <c r="Y346" s="13"/>
      <c r="Z346" s="13"/>
      <c r="AA346" s="13"/>
      <c r="AB346" s="13"/>
      <c r="AC346" s="13"/>
      <c r="AD346" s="13"/>
      <c r="AE346" s="13"/>
      <c r="AT346" s="262" t="s">
        <v>446</v>
      </c>
      <c r="AU346" s="262" t="s">
        <v>85</v>
      </c>
      <c r="AV346" s="13" t="s">
        <v>85</v>
      </c>
      <c r="AW346" s="13" t="s">
        <v>4</v>
      </c>
      <c r="AX346" s="13" t="s">
        <v>83</v>
      </c>
      <c r="AY346" s="262" t="s">
        <v>342</v>
      </c>
    </row>
    <row r="347" s="2" customFormat="1" ht="16.5" customHeight="1">
      <c r="A347" s="39"/>
      <c r="B347" s="40"/>
      <c r="C347" s="295" t="s">
        <v>777</v>
      </c>
      <c r="D347" s="295" t="s">
        <v>621</v>
      </c>
      <c r="E347" s="296" t="s">
        <v>783</v>
      </c>
      <c r="F347" s="297" t="s">
        <v>784</v>
      </c>
      <c r="G347" s="298" t="s">
        <v>473</v>
      </c>
      <c r="H347" s="299">
        <v>124.23</v>
      </c>
      <c r="I347" s="300"/>
      <c r="J347" s="301">
        <f>ROUND(I347*H347,2)</f>
        <v>0</v>
      </c>
      <c r="K347" s="297" t="s">
        <v>443</v>
      </c>
      <c r="L347" s="302"/>
      <c r="M347" s="303" t="s">
        <v>1</v>
      </c>
      <c r="N347" s="304" t="s">
        <v>41</v>
      </c>
      <c r="O347" s="92"/>
      <c r="P347" s="236">
        <f>O347*H347</f>
        <v>0</v>
      </c>
      <c r="Q347" s="236">
        <v>0.13100000000000001</v>
      </c>
      <c r="R347" s="236">
        <f>Q347*H347</f>
        <v>16.27413</v>
      </c>
      <c r="S347" s="236">
        <v>0</v>
      </c>
      <c r="T347" s="237">
        <f>S347*H347</f>
        <v>0</v>
      </c>
      <c r="U347" s="39"/>
      <c r="V347" s="39"/>
      <c r="W347" s="39"/>
      <c r="X347" s="39"/>
      <c r="Y347" s="39"/>
      <c r="Z347" s="39"/>
      <c r="AA347" s="39"/>
      <c r="AB347" s="39"/>
      <c r="AC347" s="39"/>
      <c r="AD347" s="39"/>
      <c r="AE347" s="39"/>
      <c r="AR347" s="238" t="s">
        <v>376</v>
      </c>
      <c r="AT347" s="238" t="s">
        <v>621</v>
      </c>
      <c r="AU347" s="238" t="s">
        <v>85</v>
      </c>
      <c r="AY347" s="18" t="s">
        <v>342</v>
      </c>
      <c r="BE347" s="239">
        <f>IF(N347="základní",J347,0)</f>
        <v>0</v>
      </c>
      <c r="BF347" s="239">
        <f>IF(N347="snížená",J347,0)</f>
        <v>0</v>
      </c>
      <c r="BG347" s="239">
        <f>IF(N347="zákl. přenesená",J347,0)</f>
        <v>0</v>
      </c>
      <c r="BH347" s="239">
        <f>IF(N347="sníž. přenesená",J347,0)</f>
        <v>0</v>
      </c>
      <c r="BI347" s="239">
        <f>IF(N347="nulová",J347,0)</f>
        <v>0</v>
      </c>
      <c r="BJ347" s="18" t="s">
        <v>83</v>
      </c>
      <c r="BK347" s="239">
        <f>ROUND(I347*H347,2)</f>
        <v>0</v>
      </c>
      <c r="BL347" s="18" t="s">
        <v>360</v>
      </c>
      <c r="BM347" s="238" t="s">
        <v>1434</v>
      </c>
    </row>
    <row r="348" s="2" customFormat="1">
      <c r="A348" s="39"/>
      <c r="B348" s="40"/>
      <c r="C348" s="41"/>
      <c r="D348" s="240" t="s">
        <v>349</v>
      </c>
      <c r="E348" s="41"/>
      <c r="F348" s="241" t="s">
        <v>784</v>
      </c>
      <c r="G348" s="41"/>
      <c r="H348" s="41"/>
      <c r="I348" s="242"/>
      <c r="J348" s="41"/>
      <c r="K348" s="41"/>
      <c r="L348" s="45"/>
      <c r="M348" s="243"/>
      <c r="N348" s="244"/>
      <c r="O348" s="92"/>
      <c r="P348" s="92"/>
      <c r="Q348" s="92"/>
      <c r="R348" s="92"/>
      <c r="S348" s="92"/>
      <c r="T348" s="93"/>
      <c r="U348" s="39"/>
      <c r="V348" s="39"/>
      <c r="W348" s="39"/>
      <c r="X348" s="39"/>
      <c r="Y348" s="39"/>
      <c r="Z348" s="39"/>
      <c r="AA348" s="39"/>
      <c r="AB348" s="39"/>
      <c r="AC348" s="39"/>
      <c r="AD348" s="39"/>
      <c r="AE348" s="39"/>
      <c r="AT348" s="18" t="s">
        <v>349</v>
      </c>
      <c r="AU348" s="18" t="s">
        <v>85</v>
      </c>
    </row>
    <row r="349" s="13" customFormat="1">
      <c r="A349" s="13"/>
      <c r="B349" s="252"/>
      <c r="C349" s="253"/>
      <c r="D349" s="240" t="s">
        <v>446</v>
      </c>
      <c r="E349" s="254" t="s">
        <v>1</v>
      </c>
      <c r="F349" s="255" t="s">
        <v>1384</v>
      </c>
      <c r="G349" s="253"/>
      <c r="H349" s="256">
        <v>21</v>
      </c>
      <c r="I349" s="257"/>
      <c r="J349" s="253"/>
      <c r="K349" s="253"/>
      <c r="L349" s="258"/>
      <c r="M349" s="259"/>
      <c r="N349" s="260"/>
      <c r="O349" s="260"/>
      <c r="P349" s="260"/>
      <c r="Q349" s="260"/>
      <c r="R349" s="260"/>
      <c r="S349" s="260"/>
      <c r="T349" s="261"/>
      <c r="U349" s="13"/>
      <c r="V349" s="13"/>
      <c r="W349" s="13"/>
      <c r="X349" s="13"/>
      <c r="Y349" s="13"/>
      <c r="Z349" s="13"/>
      <c r="AA349" s="13"/>
      <c r="AB349" s="13"/>
      <c r="AC349" s="13"/>
      <c r="AD349" s="13"/>
      <c r="AE349" s="13"/>
      <c r="AT349" s="262" t="s">
        <v>446</v>
      </c>
      <c r="AU349" s="262" t="s">
        <v>85</v>
      </c>
      <c r="AV349" s="13" t="s">
        <v>85</v>
      </c>
      <c r="AW349" s="13" t="s">
        <v>32</v>
      </c>
      <c r="AX349" s="13" t="s">
        <v>76</v>
      </c>
      <c r="AY349" s="262" t="s">
        <v>342</v>
      </c>
    </row>
    <row r="350" s="13" customFormat="1">
      <c r="A350" s="13"/>
      <c r="B350" s="252"/>
      <c r="C350" s="253"/>
      <c r="D350" s="240" t="s">
        <v>446</v>
      </c>
      <c r="E350" s="254" t="s">
        <v>1</v>
      </c>
      <c r="F350" s="255" t="s">
        <v>1385</v>
      </c>
      <c r="G350" s="253"/>
      <c r="H350" s="256">
        <v>50</v>
      </c>
      <c r="I350" s="257"/>
      <c r="J350" s="253"/>
      <c r="K350" s="253"/>
      <c r="L350" s="258"/>
      <c r="M350" s="259"/>
      <c r="N350" s="260"/>
      <c r="O350" s="260"/>
      <c r="P350" s="260"/>
      <c r="Q350" s="260"/>
      <c r="R350" s="260"/>
      <c r="S350" s="260"/>
      <c r="T350" s="261"/>
      <c r="U350" s="13"/>
      <c r="V350" s="13"/>
      <c r="W350" s="13"/>
      <c r="X350" s="13"/>
      <c r="Y350" s="13"/>
      <c r="Z350" s="13"/>
      <c r="AA350" s="13"/>
      <c r="AB350" s="13"/>
      <c r="AC350" s="13"/>
      <c r="AD350" s="13"/>
      <c r="AE350" s="13"/>
      <c r="AT350" s="262" t="s">
        <v>446</v>
      </c>
      <c r="AU350" s="262" t="s">
        <v>85</v>
      </c>
      <c r="AV350" s="13" t="s">
        <v>85</v>
      </c>
      <c r="AW350" s="13" t="s">
        <v>32</v>
      </c>
      <c r="AX350" s="13" t="s">
        <v>76</v>
      </c>
      <c r="AY350" s="262" t="s">
        <v>342</v>
      </c>
    </row>
    <row r="351" s="13" customFormat="1">
      <c r="A351" s="13"/>
      <c r="B351" s="252"/>
      <c r="C351" s="253"/>
      <c r="D351" s="240" t="s">
        <v>446</v>
      </c>
      <c r="E351" s="254" t="s">
        <v>1</v>
      </c>
      <c r="F351" s="255" t="s">
        <v>1386</v>
      </c>
      <c r="G351" s="253"/>
      <c r="H351" s="256">
        <v>52</v>
      </c>
      <c r="I351" s="257"/>
      <c r="J351" s="253"/>
      <c r="K351" s="253"/>
      <c r="L351" s="258"/>
      <c r="M351" s="259"/>
      <c r="N351" s="260"/>
      <c r="O351" s="260"/>
      <c r="P351" s="260"/>
      <c r="Q351" s="260"/>
      <c r="R351" s="260"/>
      <c r="S351" s="260"/>
      <c r="T351" s="261"/>
      <c r="U351" s="13"/>
      <c r="V351" s="13"/>
      <c r="W351" s="13"/>
      <c r="X351" s="13"/>
      <c r="Y351" s="13"/>
      <c r="Z351" s="13"/>
      <c r="AA351" s="13"/>
      <c r="AB351" s="13"/>
      <c r="AC351" s="13"/>
      <c r="AD351" s="13"/>
      <c r="AE351" s="13"/>
      <c r="AT351" s="262" t="s">
        <v>446</v>
      </c>
      <c r="AU351" s="262" t="s">
        <v>85</v>
      </c>
      <c r="AV351" s="13" t="s">
        <v>85</v>
      </c>
      <c r="AW351" s="13" t="s">
        <v>32</v>
      </c>
      <c r="AX351" s="13" t="s">
        <v>76</v>
      </c>
      <c r="AY351" s="262" t="s">
        <v>342</v>
      </c>
    </row>
    <row r="352" s="16" customFormat="1">
      <c r="A352" s="16"/>
      <c r="B352" s="284"/>
      <c r="C352" s="285"/>
      <c r="D352" s="240" t="s">
        <v>446</v>
      </c>
      <c r="E352" s="286" t="s">
        <v>1</v>
      </c>
      <c r="F352" s="287" t="s">
        <v>500</v>
      </c>
      <c r="G352" s="285"/>
      <c r="H352" s="288">
        <v>123</v>
      </c>
      <c r="I352" s="289"/>
      <c r="J352" s="285"/>
      <c r="K352" s="285"/>
      <c r="L352" s="290"/>
      <c r="M352" s="291"/>
      <c r="N352" s="292"/>
      <c r="O352" s="292"/>
      <c r="P352" s="292"/>
      <c r="Q352" s="292"/>
      <c r="R352" s="292"/>
      <c r="S352" s="292"/>
      <c r="T352" s="293"/>
      <c r="U352" s="16"/>
      <c r="V352" s="16"/>
      <c r="W352" s="16"/>
      <c r="X352" s="16"/>
      <c r="Y352" s="16"/>
      <c r="Z352" s="16"/>
      <c r="AA352" s="16"/>
      <c r="AB352" s="16"/>
      <c r="AC352" s="16"/>
      <c r="AD352" s="16"/>
      <c r="AE352" s="16"/>
      <c r="AT352" s="294" t="s">
        <v>446</v>
      </c>
      <c r="AU352" s="294" t="s">
        <v>85</v>
      </c>
      <c r="AV352" s="16" t="s">
        <v>360</v>
      </c>
      <c r="AW352" s="16" t="s">
        <v>32</v>
      </c>
      <c r="AX352" s="16" t="s">
        <v>83</v>
      </c>
      <c r="AY352" s="294" t="s">
        <v>342</v>
      </c>
    </row>
    <row r="353" s="13" customFormat="1">
      <c r="A353" s="13"/>
      <c r="B353" s="252"/>
      <c r="C353" s="253"/>
      <c r="D353" s="240" t="s">
        <v>446</v>
      </c>
      <c r="E353" s="253"/>
      <c r="F353" s="255" t="s">
        <v>1435</v>
      </c>
      <c r="G353" s="253"/>
      <c r="H353" s="256">
        <v>124.23</v>
      </c>
      <c r="I353" s="257"/>
      <c r="J353" s="253"/>
      <c r="K353" s="253"/>
      <c r="L353" s="258"/>
      <c r="M353" s="259"/>
      <c r="N353" s="260"/>
      <c r="O353" s="260"/>
      <c r="P353" s="260"/>
      <c r="Q353" s="260"/>
      <c r="R353" s="260"/>
      <c r="S353" s="260"/>
      <c r="T353" s="261"/>
      <c r="U353" s="13"/>
      <c r="V353" s="13"/>
      <c r="W353" s="13"/>
      <c r="X353" s="13"/>
      <c r="Y353" s="13"/>
      <c r="Z353" s="13"/>
      <c r="AA353" s="13"/>
      <c r="AB353" s="13"/>
      <c r="AC353" s="13"/>
      <c r="AD353" s="13"/>
      <c r="AE353" s="13"/>
      <c r="AT353" s="262" t="s">
        <v>446</v>
      </c>
      <c r="AU353" s="262" t="s">
        <v>85</v>
      </c>
      <c r="AV353" s="13" t="s">
        <v>85</v>
      </c>
      <c r="AW353" s="13" t="s">
        <v>4</v>
      </c>
      <c r="AX353" s="13" t="s">
        <v>83</v>
      </c>
      <c r="AY353" s="262" t="s">
        <v>342</v>
      </c>
    </row>
    <row r="354" s="2" customFormat="1" ht="21.75" customHeight="1">
      <c r="A354" s="39"/>
      <c r="B354" s="40"/>
      <c r="C354" s="227" t="s">
        <v>782</v>
      </c>
      <c r="D354" s="227" t="s">
        <v>343</v>
      </c>
      <c r="E354" s="228" t="s">
        <v>788</v>
      </c>
      <c r="F354" s="229" t="s">
        <v>789</v>
      </c>
      <c r="G354" s="230" t="s">
        <v>473</v>
      </c>
      <c r="H354" s="231">
        <v>768</v>
      </c>
      <c r="I354" s="232"/>
      <c r="J354" s="233">
        <f>ROUND(I354*H354,2)</f>
        <v>0</v>
      </c>
      <c r="K354" s="229" t="s">
        <v>443</v>
      </c>
      <c r="L354" s="45"/>
      <c r="M354" s="234" t="s">
        <v>1</v>
      </c>
      <c r="N354" s="235" t="s">
        <v>41</v>
      </c>
      <c r="O354" s="92"/>
      <c r="P354" s="236">
        <f>O354*H354</f>
        <v>0</v>
      </c>
      <c r="Q354" s="236">
        <v>0</v>
      </c>
      <c r="R354" s="236">
        <f>Q354*H354</f>
        <v>0</v>
      </c>
      <c r="S354" s="236">
        <v>0</v>
      </c>
      <c r="T354" s="237">
        <f>S354*H354</f>
        <v>0</v>
      </c>
      <c r="U354" s="39"/>
      <c r="V354" s="39"/>
      <c r="W354" s="39"/>
      <c r="X354" s="39"/>
      <c r="Y354" s="39"/>
      <c r="Z354" s="39"/>
      <c r="AA354" s="39"/>
      <c r="AB354" s="39"/>
      <c r="AC354" s="39"/>
      <c r="AD354" s="39"/>
      <c r="AE354" s="39"/>
      <c r="AR354" s="238" t="s">
        <v>360</v>
      </c>
      <c r="AT354" s="238" t="s">
        <v>343</v>
      </c>
      <c r="AU354" s="238" t="s">
        <v>85</v>
      </c>
      <c r="AY354" s="18" t="s">
        <v>342</v>
      </c>
      <c r="BE354" s="239">
        <f>IF(N354="základní",J354,0)</f>
        <v>0</v>
      </c>
      <c r="BF354" s="239">
        <f>IF(N354="snížená",J354,0)</f>
        <v>0</v>
      </c>
      <c r="BG354" s="239">
        <f>IF(N354="zákl. přenesená",J354,0)</f>
        <v>0</v>
      </c>
      <c r="BH354" s="239">
        <f>IF(N354="sníž. přenesená",J354,0)</f>
        <v>0</v>
      </c>
      <c r="BI354" s="239">
        <f>IF(N354="nulová",J354,0)</f>
        <v>0</v>
      </c>
      <c r="BJ354" s="18" t="s">
        <v>83</v>
      </c>
      <c r="BK354" s="239">
        <f>ROUND(I354*H354,2)</f>
        <v>0</v>
      </c>
      <c r="BL354" s="18" t="s">
        <v>360</v>
      </c>
      <c r="BM354" s="238" t="s">
        <v>1436</v>
      </c>
    </row>
    <row r="355" s="2" customFormat="1">
      <c r="A355" s="39"/>
      <c r="B355" s="40"/>
      <c r="C355" s="41"/>
      <c r="D355" s="240" t="s">
        <v>349</v>
      </c>
      <c r="E355" s="41"/>
      <c r="F355" s="241" t="s">
        <v>791</v>
      </c>
      <c r="G355" s="41"/>
      <c r="H355" s="41"/>
      <c r="I355" s="242"/>
      <c r="J355" s="41"/>
      <c r="K355" s="41"/>
      <c r="L355" s="45"/>
      <c r="M355" s="243"/>
      <c r="N355" s="244"/>
      <c r="O355" s="92"/>
      <c r="P355" s="92"/>
      <c r="Q355" s="92"/>
      <c r="R355" s="92"/>
      <c r="S355" s="92"/>
      <c r="T355" s="93"/>
      <c r="U355" s="39"/>
      <c r="V355" s="39"/>
      <c r="W355" s="39"/>
      <c r="X355" s="39"/>
      <c r="Y355" s="39"/>
      <c r="Z355" s="39"/>
      <c r="AA355" s="39"/>
      <c r="AB355" s="39"/>
      <c r="AC355" s="39"/>
      <c r="AD355" s="39"/>
      <c r="AE355" s="39"/>
      <c r="AT355" s="18" t="s">
        <v>349</v>
      </c>
      <c r="AU355" s="18" t="s">
        <v>85</v>
      </c>
    </row>
    <row r="356" s="13" customFormat="1">
      <c r="A356" s="13"/>
      <c r="B356" s="252"/>
      <c r="C356" s="253"/>
      <c r="D356" s="240" t="s">
        <v>446</v>
      </c>
      <c r="E356" s="254" t="s">
        <v>1</v>
      </c>
      <c r="F356" s="255" t="s">
        <v>1437</v>
      </c>
      <c r="G356" s="253"/>
      <c r="H356" s="256">
        <v>768</v>
      </c>
      <c r="I356" s="257"/>
      <c r="J356" s="253"/>
      <c r="K356" s="253"/>
      <c r="L356" s="258"/>
      <c r="M356" s="259"/>
      <c r="N356" s="260"/>
      <c r="O356" s="260"/>
      <c r="P356" s="260"/>
      <c r="Q356" s="260"/>
      <c r="R356" s="260"/>
      <c r="S356" s="260"/>
      <c r="T356" s="261"/>
      <c r="U356" s="13"/>
      <c r="V356" s="13"/>
      <c r="W356" s="13"/>
      <c r="X356" s="13"/>
      <c r="Y356" s="13"/>
      <c r="Z356" s="13"/>
      <c r="AA356" s="13"/>
      <c r="AB356" s="13"/>
      <c r="AC356" s="13"/>
      <c r="AD356" s="13"/>
      <c r="AE356" s="13"/>
      <c r="AT356" s="262" t="s">
        <v>446</v>
      </c>
      <c r="AU356" s="262" t="s">
        <v>85</v>
      </c>
      <c r="AV356" s="13" t="s">
        <v>85</v>
      </c>
      <c r="AW356" s="13" t="s">
        <v>32</v>
      </c>
      <c r="AX356" s="13" t="s">
        <v>83</v>
      </c>
      <c r="AY356" s="262" t="s">
        <v>342</v>
      </c>
    </row>
    <row r="357" s="2" customFormat="1" ht="16.5" customHeight="1">
      <c r="A357" s="39"/>
      <c r="B357" s="40"/>
      <c r="C357" s="227" t="s">
        <v>787</v>
      </c>
      <c r="D357" s="227" t="s">
        <v>343</v>
      </c>
      <c r="E357" s="228" t="s">
        <v>1438</v>
      </c>
      <c r="F357" s="229" t="s">
        <v>1439</v>
      </c>
      <c r="G357" s="230" t="s">
        <v>473</v>
      </c>
      <c r="H357" s="231">
        <v>14</v>
      </c>
      <c r="I357" s="232"/>
      <c r="J357" s="233">
        <f>ROUND(I357*H357,2)</f>
        <v>0</v>
      </c>
      <c r="K357" s="229" t="s">
        <v>443</v>
      </c>
      <c r="L357" s="45"/>
      <c r="M357" s="234" t="s">
        <v>1</v>
      </c>
      <c r="N357" s="235" t="s">
        <v>41</v>
      </c>
      <c r="O357" s="92"/>
      <c r="P357" s="236">
        <f>O357*H357</f>
        <v>0</v>
      </c>
      <c r="Q357" s="236">
        <v>0.11162</v>
      </c>
      <c r="R357" s="236">
        <f>Q357*H357</f>
        <v>1.5626799999999999</v>
      </c>
      <c r="S357" s="236">
        <v>0</v>
      </c>
      <c r="T357" s="237">
        <f>S357*H357</f>
        <v>0</v>
      </c>
      <c r="U357" s="39"/>
      <c r="V357" s="39"/>
      <c r="W357" s="39"/>
      <c r="X357" s="39"/>
      <c r="Y357" s="39"/>
      <c r="Z357" s="39"/>
      <c r="AA357" s="39"/>
      <c r="AB357" s="39"/>
      <c r="AC357" s="39"/>
      <c r="AD357" s="39"/>
      <c r="AE357" s="39"/>
      <c r="AR357" s="238" t="s">
        <v>360</v>
      </c>
      <c r="AT357" s="238" t="s">
        <v>343</v>
      </c>
      <c r="AU357" s="238" t="s">
        <v>85</v>
      </c>
      <c r="AY357" s="18" t="s">
        <v>342</v>
      </c>
      <c r="BE357" s="239">
        <f>IF(N357="základní",J357,0)</f>
        <v>0</v>
      </c>
      <c r="BF357" s="239">
        <f>IF(N357="snížená",J357,0)</f>
        <v>0</v>
      </c>
      <c r="BG357" s="239">
        <f>IF(N357="zákl. přenesená",J357,0)</f>
        <v>0</v>
      </c>
      <c r="BH357" s="239">
        <f>IF(N357="sníž. přenesená",J357,0)</f>
        <v>0</v>
      </c>
      <c r="BI357" s="239">
        <f>IF(N357="nulová",J357,0)</f>
        <v>0</v>
      </c>
      <c r="BJ357" s="18" t="s">
        <v>83</v>
      </c>
      <c r="BK357" s="239">
        <f>ROUND(I357*H357,2)</f>
        <v>0</v>
      </c>
      <c r="BL357" s="18" t="s">
        <v>360</v>
      </c>
      <c r="BM357" s="238" t="s">
        <v>1440</v>
      </c>
    </row>
    <row r="358" s="2" customFormat="1">
      <c r="A358" s="39"/>
      <c r="B358" s="40"/>
      <c r="C358" s="41"/>
      <c r="D358" s="240" t="s">
        <v>349</v>
      </c>
      <c r="E358" s="41"/>
      <c r="F358" s="241" t="s">
        <v>1441</v>
      </c>
      <c r="G358" s="41"/>
      <c r="H358" s="41"/>
      <c r="I358" s="242"/>
      <c r="J358" s="41"/>
      <c r="K358" s="41"/>
      <c r="L358" s="45"/>
      <c r="M358" s="243"/>
      <c r="N358" s="244"/>
      <c r="O358" s="92"/>
      <c r="P358" s="92"/>
      <c r="Q358" s="92"/>
      <c r="R358" s="92"/>
      <c r="S358" s="92"/>
      <c r="T358" s="93"/>
      <c r="U358" s="39"/>
      <c r="V358" s="39"/>
      <c r="W358" s="39"/>
      <c r="X358" s="39"/>
      <c r="Y358" s="39"/>
      <c r="Z358" s="39"/>
      <c r="AA358" s="39"/>
      <c r="AB358" s="39"/>
      <c r="AC358" s="39"/>
      <c r="AD358" s="39"/>
      <c r="AE358" s="39"/>
      <c r="AT358" s="18" t="s">
        <v>349</v>
      </c>
      <c r="AU358" s="18" t="s">
        <v>85</v>
      </c>
    </row>
    <row r="359" s="14" customFormat="1">
      <c r="A359" s="14"/>
      <c r="B359" s="263"/>
      <c r="C359" s="264"/>
      <c r="D359" s="240" t="s">
        <v>446</v>
      </c>
      <c r="E359" s="265" t="s">
        <v>1</v>
      </c>
      <c r="F359" s="266" t="s">
        <v>698</v>
      </c>
      <c r="G359" s="264"/>
      <c r="H359" s="265" t="s">
        <v>1</v>
      </c>
      <c r="I359" s="267"/>
      <c r="J359" s="264"/>
      <c r="K359" s="264"/>
      <c r="L359" s="268"/>
      <c r="M359" s="269"/>
      <c r="N359" s="270"/>
      <c r="O359" s="270"/>
      <c r="P359" s="270"/>
      <c r="Q359" s="270"/>
      <c r="R359" s="270"/>
      <c r="S359" s="270"/>
      <c r="T359" s="271"/>
      <c r="U359" s="14"/>
      <c r="V359" s="14"/>
      <c r="W359" s="14"/>
      <c r="X359" s="14"/>
      <c r="Y359" s="14"/>
      <c r="Z359" s="14"/>
      <c r="AA359" s="14"/>
      <c r="AB359" s="14"/>
      <c r="AC359" s="14"/>
      <c r="AD359" s="14"/>
      <c r="AE359" s="14"/>
      <c r="AT359" s="272" t="s">
        <v>446</v>
      </c>
      <c r="AU359" s="272" t="s">
        <v>85</v>
      </c>
      <c r="AV359" s="14" t="s">
        <v>83</v>
      </c>
      <c r="AW359" s="14" t="s">
        <v>32</v>
      </c>
      <c r="AX359" s="14" t="s">
        <v>76</v>
      </c>
      <c r="AY359" s="272" t="s">
        <v>342</v>
      </c>
    </row>
    <row r="360" s="13" customFormat="1">
      <c r="A360" s="13"/>
      <c r="B360" s="252"/>
      <c r="C360" s="253"/>
      <c r="D360" s="240" t="s">
        <v>446</v>
      </c>
      <c r="E360" s="254" t="s">
        <v>1</v>
      </c>
      <c r="F360" s="255" t="s">
        <v>699</v>
      </c>
      <c r="G360" s="253"/>
      <c r="H360" s="256">
        <v>4</v>
      </c>
      <c r="I360" s="257"/>
      <c r="J360" s="253"/>
      <c r="K360" s="253"/>
      <c r="L360" s="258"/>
      <c r="M360" s="259"/>
      <c r="N360" s="260"/>
      <c r="O360" s="260"/>
      <c r="P360" s="260"/>
      <c r="Q360" s="260"/>
      <c r="R360" s="260"/>
      <c r="S360" s="260"/>
      <c r="T360" s="261"/>
      <c r="U360" s="13"/>
      <c r="V360" s="13"/>
      <c r="W360" s="13"/>
      <c r="X360" s="13"/>
      <c r="Y360" s="13"/>
      <c r="Z360" s="13"/>
      <c r="AA360" s="13"/>
      <c r="AB360" s="13"/>
      <c r="AC360" s="13"/>
      <c r="AD360" s="13"/>
      <c r="AE360" s="13"/>
      <c r="AT360" s="262" t="s">
        <v>446</v>
      </c>
      <c r="AU360" s="262" t="s">
        <v>85</v>
      </c>
      <c r="AV360" s="13" t="s">
        <v>85</v>
      </c>
      <c r="AW360" s="13" t="s">
        <v>32</v>
      </c>
      <c r="AX360" s="13" t="s">
        <v>76</v>
      </c>
      <c r="AY360" s="262" t="s">
        <v>342</v>
      </c>
    </row>
    <row r="361" s="13" customFormat="1">
      <c r="A361" s="13"/>
      <c r="B361" s="252"/>
      <c r="C361" s="253"/>
      <c r="D361" s="240" t="s">
        <v>446</v>
      </c>
      <c r="E361" s="254" t="s">
        <v>1</v>
      </c>
      <c r="F361" s="255" t="s">
        <v>1397</v>
      </c>
      <c r="G361" s="253"/>
      <c r="H361" s="256">
        <v>10</v>
      </c>
      <c r="I361" s="257"/>
      <c r="J361" s="253"/>
      <c r="K361" s="253"/>
      <c r="L361" s="258"/>
      <c r="M361" s="259"/>
      <c r="N361" s="260"/>
      <c r="O361" s="260"/>
      <c r="P361" s="260"/>
      <c r="Q361" s="260"/>
      <c r="R361" s="260"/>
      <c r="S361" s="260"/>
      <c r="T361" s="261"/>
      <c r="U361" s="13"/>
      <c r="V361" s="13"/>
      <c r="W361" s="13"/>
      <c r="X361" s="13"/>
      <c r="Y361" s="13"/>
      <c r="Z361" s="13"/>
      <c r="AA361" s="13"/>
      <c r="AB361" s="13"/>
      <c r="AC361" s="13"/>
      <c r="AD361" s="13"/>
      <c r="AE361" s="13"/>
      <c r="AT361" s="262" t="s">
        <v>446</v>
      </c>
      <c r="AU361" s="262" t="s">
        <v>85</v>
      </c>
      <c r="AV361" s="13" t="s">
        <v>85</v>
      </c>
      <c r="AW361" s="13" t="s">
        <v>32</v>
      </c>
      <c r="AX361" s="13" t="s">
        <v>76</v>
      </c>
      <c r="AY361" s="262" t="s">
        <v>342</v>
      </c>
    </row>
    <row r="362" s="16" customFormat="1">
      <c r="A362" s="16"/>
      <c r="B362" s="284"/>
      <c r="C362" s="285"/>
      <c r="D362" s="240" t="s">
        <v>446</v>
      </c>
      <c r="E362" s="286" t="s">
        <v>1</v>
      </c>
      <c r="F362" s="287" t="s">
        <v>500</v>
      </c>
      <c r="G362" s="285"/>
      <c r="H362" s="288">
        <v>14</v>
      </c>
      <c r="I362" s="289"/>
      <c r="J362" s="285"/>
      <c r="K362" s="285"/>
      <c r="L362" s="290"/>
      <c r="M362" s="291"/>
      <c r="N362" s="292"/>
      <c r="O362" s="292"/>
      <c r="P362" s="292"/>
      <c r="Q362" s="292"/>
      <c r="R362" s="292"/>
      <c r="S362" s="292"/>
      <c r="T362" s="293"/>
      <c r="U362" s="16"/>
      <c r="V362" s="16"/>
      <c r="W362" s="16"/>
      <c r="X362" s="16"/>
      <c r="Y362" s="16"/>
      <c r="Z362" s="16"/>
      <c r="AA362" s="16"/>
      <c r="AB362" s="16"/>
      <c r="AC362" s="16"/>
      <c r="AD362" s="16"/>
      <c r="AE362" s="16"/>
      <c r="AT362" s="294" t="s">
        <v>446</v>
      </c>
      <c r="AU362" s="294" t="s">
        <v>85</v>
      </c>
      <c r="AV362" s="16" t="s">
        <v>360</v>
      </c>
      <c r="AW362" s="16" t="s">
        <v>32</v>
      </c>
      <c r="AX362" s="16" t="s">
        <v>83</v>
      </c>
      <c r="AY362" s="294" t="s">
        <v>342</v>
      </c>
    </row>
    <row r="363" s="2" customFormat="1" ht="16.5" customHeight="1">
      <c r="A363" s="39"/>
      <c r="B363" s="40"/>
      <c r="C363" s="295" t="s">
        <v>793</v>
      </c>
      <c r="D363" s="295" t="s">
        <v>621</v>
      </c>
      <c r="E363" s="296" t="s">
        <v>1209</v>
      </c>
      <c r="F363" s="297" t="s">
        <v>1210</v>
      </c>
      <c r="G363" s="298" t="s">
        <v>473</v>
      </c>
      <c r="H363" s="299">
        <v>10.300000000000001</v>
      </c>
      <c r="I363" s="300"/>
      <c r="J363" s="301">
        <f>ROUND(I363*H363,2)</f>
        <v>0</v>
      </c>
      <c r="K363" s="297" t="s">
        <v>443</v>
      </c>
      <c r="L363" s="302"/>
      <c r="M363" s="303" t="s">
        <v>1</v>
      </c>
      <c r="N363" s="304" t="s">
        <v>41</v>
      </c>
      <c r="O363" s="92"/>
      <c r="P363" s="236">
        <f>O363*H363</f>
        <v>0</v>
      </c>
      <c r="Q363" s="236">
        <v>0.17599999999999999</v>
      </c>
      <c r="R363" s="236">
        <f>Q363*H363</f>
        <v>1.8128</v>
      </c>
      <c r="S363" s="236">
        <v>0</v>
      </c>
      <c r="T363" s="237">
        <f>S363*H363</f>
        <v>0</v>
      </c>
      <c r="U363" s="39"/>
      <c r="V363" s="39"/>
      <c r="W363" s="39"/>
      <c r="X363" s="39"/>
      <c r="Y363" s="39"/>
      <c r="Z363" s="39"/>
      <c r="AA363" s="39"/>
      <c r="AB363" s="39"/>
      <c r="AC363" s="39"/>
      <c r="AD363" s="39"/>
      <c r="AE363" s="39"/>
      <c r="AR363" s="238" t="s">
        <v>376</v>
      </c>
      <c r="AT363" s="238" t="s">
        <v>621</v>
      </c>
      <c r="AU363" s="238" t="s">
        <v>85</v>
      </c>
      <c r="AY363" s="18" t="s">
        <v>342</v>
      </c>
      <c r="BE363" s="239">
        <f>IF(N363="základní",J363,0)</f>
        <v>0</v>
      </c>
      <c r="BF363" s="239">
        <f>IF(N363="snížená",J363,0)</f>
        <v>0</v>
      </c>
      <c r="BG363" s="239">
        <f>IF(N363="zákl. přenesená",J363,0)</f>
        <v>0</v>
      </c>
      <c r="BH363" s="239">
        <f>IF(N363="sníž. přenesená",J363,0)</f>
        <v>0</v>
      </c>
      <c r="BI363" s="239">
        <f>IF(N363="nulová",J363,0)</f>
        <v>0</v>
      </c>
      <c r="BJ363" s="18" t="s">
        <v>83</v>
      </c>
      <c r="BK363" s="239">
        <f>ROUND(I363*H363,2)</f>
        <v>0</v>
      </c>
      <c r="BL363" s="18" t="s">
        <v>360</v>
      </c>
      <c r="BM363" s="238" t="s">
        <v>1442</v>
      </c>
    </row>
    <row r="364" s="2" customFormat="1">
      <c r="A364" s="39"/>
      <c r="B364" s="40"/>
      <c r="C364" s="41"/>
      <c r="D364" s="240" t="s">
        <v>349</v>
      </c>
      <c r="E364" s="41"/>
      <c r="F364" s="241" t="s">
        <v>1210</v>
      </c>
      <c r="G364" s="41"/>
      <c r="H364" s="41"/>
      <c r="I364" s="242"/>
      <c r="J364" s="41"/>
      <c r="K364" s="41"/>
      <c r="L364" s="45"/>
      <c r="M364" s="243"/>
      <c r="N364" s="244"/>
      <c r="O364" s="92"/>
      <c r="P364" s="92"/>
      <c r="Q364" s="92"/>
      <c r="R364" s="92"/>
      <c r="S364" s="92"/>
      <c r="T364" s="93"/>
      <c r="U364" s="39"/>
      <c r="V364" s="39"/>
      <c r="W364" s="39"/>
      <c r="X364" s="39"/>
      <c r="Y364" s="39"/>
      <c r="Z364" s="39"/>
      <c r="AA364" s="39"/>
      <c r="AB364" s="39"/>
      <c r="AC364" s="39"/>
      <c r="AD364" s="39"/>
      <c r="AE364" s="39"/>
      <c r="AT364" s="18" t="s">
        <v>349</v>
      </c>
      <c r="AU364" s="18" t="s">
        <v>85</v>
      </c>
    </row>
    <row r="365" s="13" customFormat="1">
      <c r="A365" s="13"/>
      <c r="B365" s="252"/>
      <c r="C365" s="253"/>
      <c r="D365" s="240" t="s">
        <v>446</v>
      </c>
      <c r="E365" s="254" t="s">
        <v>1</v>
      </c>
      <c r="F365" s="255" t="s">
        <v>1397</v>
      </c>
      <c r="G365" s="253"/>
      <c r="H365" s="256">
        <v>10</v>
      </c>
      <c r="I365" s="257"/>
      <c r="J365" s="253"/>
      <c r="K365" s="253"/>
      <c r="L365" s="258"/>
      <c r="M365" s="259"/>
      <c r="N365" s="260"/>
      <c r="O365" s="260"/>
      <c r="P365" s="260"/>
      <c r="Q365" s="260"/>
      <c r="R365" s="260"/>
      <c r="S365" s="260"/>
      <c r="T365" s="261"/>
      <c r="U365" s="13"/>
      <c r="V365" s="13"/>
      <c r="W365" s="13"/>
      <c r="X365" s="13"/>
      <c r="Y365" s="13"/>
      <c r="Z365" s="13"/>
      <c r="AA365" s="13"/>
      <c r="AB365" s="13"/>
      <c r="AC365" s="13"/>
      <c r="AD365" s="13"/>
      <c r="AE365" s="13"/>
      <c r="AT365" s="262" t="s">
        <v>446</v>
      </c>
      <c r="AU365" s="262" t="s">
        <v>85</v>
      </c>
      <c r="AV365" s="13" t="s">
        <v>85</v>
      </c>
      <c r="AW365" s="13" t="s">
        <v>32</v>
      </c>
      <c r="AX365" s="13" t="s">
        <v>83</v>
      </c>
      <c r="AY365" s="262" t="s">
        <v>342</v>
      </c>
    </row>
    <row r="366" s="13" customFormat="1">
      <c r="A366" s="13"/>
      <c r="B366" s="252"/>
      <c r="C366" s="253"/>
      <c r="D366" s="240" t="s">
        <v>446</v>
      </c>
      <c r="E366" s="253"/>
      <c r="F366" s="255" t="s">
        <v>1443</v>
      </c>
      <c r="G366" s="253"/>
      <c r="H366" s="256">
        <v>10.300000000000001</v>
      </c>
      <c r="I366" s="257"/>
      <c r="J366" s="253"/>
      <c r="K366" s="253"/>
      <c r="L366" s="258"/>
      <c r="M366" s="259"/>
      <c r="N366" s="260"/>
      <c r="O366" s="260"/>
      <c r="P366" s="260"/>
      <c r="Q366" s="260"/>
      <c r="R366" s="260"/>
      <c r="S366" s="260"/>
      <c r="T366" s="261"/>
      <c r="U366" s="13"/>
      <c r="V366" s="13"/>
      <c r="W366" s="13"/>
      <c r="X366" s="13"/>
      <c r="Y366" s="13"/>
      <c r="Z366" s="13"/>
      <c r="AA366" s="13"/>
      <c r="AB366" s="13"/>
      <c r="AC366" s="13"/>
      <c r="AD366" s="13"/>
      <c r="AE366" s="13"/>
      <c r="AT366" s="262" t="s">
        <v>446</v>
      </c>
      <c r="AU366" s="262" t="s">
        <v>85</v>
      </c>
      <c r="AV366" s="13" t="s">
        <v>85</v>
      </c>
      <c r="AW366" s="13" t="s">
        <v>4</v>
      </c>
      <c r="AX366" s="13" t="s">
        <v>83</v>
      </c>
      <c r="AY366" s="262" t="s">
        <v>342</v>
      </c>
    </row>
    <row r="367" s="2" customFormat="1" ht="16.5" customHeight="1">
      <c r="A367" s="39"/>
      <c r="B367" s="40"/>
      <c r="C367" s="295" t="s">
        <v>798</v>
      </c>
      <c r="D367" s="295" t="s">
        <v>621</v>
      </c>
      <c r="E367" s="296" t="s">
        <v>804</v>
      </c>
      <c r="F367" s="297" t="s">
        <v>805</v>
      </c>
      <c r="G367" s="298" t="s">
        <v>473</v>
      </c>
      <c r="H367" s="299">
        <v>4.1200000000000001</v>
      </c>
      <c r="I367" s="300"/>
      <c r="J367" s="301">
        <f>ROUND(I367*H367,2)</f>
        <v>0</v>
      </c>
      <c r="K367" s="297" t="s">
        <v>443</v>
      </c>
      <c r="L367" s="302"/>
      <c r="M367" s="303" t="s">
        <v>1</v>
      </c>
      <c r="N367" s="304" t="s">
        <v>41</v>
      </c>
      <c r="O367" s="92"/>
      <c r="P367" s="236">
        <f>O367*H367</f>
        <v>0</v>
      </c>
      <c r="Q367" s="236">
        <v>0.17499999999999999</v>
      </c>
      <c r="R367" s="236">
        <f>Q367*H367</f>
        <v>0.72099999999999997</v>
      </c>
      <c r="S367" s="236">
        <v>0</v>
      </c>
      <c r="T367" s="237">
        <f>S367*H367</f>
        <v>0</v>
      </c>
      <c r="U367" s="39"/>
      <c r="V367" s="39"/>
      <c r="W367" s="39"/>
      <c r="X367" s="39"/>
      <c r="Y367" s="39"/>
      <c r="Z367" s="39"/>
      <c r="AA367" s="39"/>
      <c r="AB367" s="39"/>
      <c r="AC367" s="39"/>
      <c r="AD367" s="39"/>
      <c r="AE367" s="39"/>
      <c r="AR367" s="238" t="s">
        <v>376</v>
      </c>
      <c r="AT367" s="238" t="s">
        <v>621</v>
      </c>
      <c r="AU367" s="238" t="s">
        <v>85</v>
      </c>
      <c r="AY367" s="18" t="s">
        <v>342</v>
      </c>
      <c r="BE367" s="239">
        <f>IF(N367="základní",J367,0)</f>
        <v>0</v>
      </c>
      <c r="BF367" s="239">
        <f>IF(N367="snížená",J367,0)</f>
        <v>0</v>
      </c>
      <c r="BG367" s="239">
        <f>IF(N367="zákl. přenesená",J367,0)</f>
        <v>0</v>
      </c>
      <c r="BH367" s="239">
        <f>IF(N367="sníž. přenesená",J367,0)</f>
        <v>0</v>
      </c>
      <c r="BI367" s="239">
        <f>IF(N367="nulová",J367,0)</f>
        <v>0</v>
      </c>
      <c r="BJ367" s="18" t="s">
        <v>83</v>
      </c>
      <c r="BK367" s="239">
        <f>ROUND(I367*H367,2)</f>
        <v>0</v>
      </c>
      <c r="BL367" s="18" t="s">
        <v>360</v>
      </c>
      <c r="BM367" s="238" t="s">
        <v>1444</v>
      </c>
    </row>
    <row r="368" s="2" customFormat="1">
      <c r="A368" s="39"/>
      <c r="B368" s="40"/>
      <c r="C368" s="41"/>
      <c r="D368" s="240" t="s">
        <v>349</v>
      </c>
      <c r="E368" s="41"/>
      <c r="F368" s="241" t="s">
        <v>805</v>
      </c>
      <c r="G368" s="41"/>
      <c r="H368" s="41"/>
      <c r="I368" s="242"/>
      <c r="J368" s="41"/>
      <c r="K368" s="41"/>
      <c r="L368" s="45"/>
      <c r="M368" s="243"/>
      <c r="N368" s="244"/>
      <c r="O368" s="92"/>
      <c r="P368" s="92"/>
      <c r="Q368" s="92"/>
      <c r="R368" s="92"/>
      <c r="S368" s="92"/>
      <c r="T368" s="93"/>
      <c r="U368" s="39"/>
      <c r="V368" s="39"/>
      <c r="W368" s="39"/>
      <c r="X368" s="39"/>
      <c r="Y368" s="39"/>
      <c r="Z368" s="39"/>
      <c r="AA368" s="39"/>
      <c r="AB368" s="39"/>
      <c r="AC368" s="39"/>
      <c r="AD368" s="39"/>
      <c r="AE368" s="39"/>
      <c r="AT368" s="18" t="s">
        <v>349</v>
      </c>
      <c r="AU368" s="18" t="s">
        <v>85</v>
      </c>
    </row>
    <row r="369" s="13" customFormat="1">
      <c r="A369" s="13"/>
      <c r="B369" s="252"/>
      <c r="C369" s="253"/>
      <c r="D369" s="240" t="s">
        <v>446</v>
      </c>
      <c r="E369" s="254" t="s">
        <v>1</v>
      </c>
      <c r="F369" s="255" t="s">
        <v>699</v>
      </c>
      <c r="G369" s="253"/>
      <c r="H369" s="256">
        <v>4</v>
      </c>
      <c r="I369" s="257"/>
      <c r="J369" s="253"/>
      <c r="K369" s="253"/>
      <c r="L369" s="258"/>
      <c r="M369" s="259"/>
      <c r="N369" s="260"/>
      <c r="O369" s="260"/>
      <c r="P369" s="260"/>
      <c r="Q369" s="260"/>
      <c r="R369" s="260"/>
      <c r="S369" s="260"/>
      <c r="T369" s="261"/>
      <c r="U369" s="13"/>
      <c r="V369" s="13"/>
      <c r="W369" s="13"/>
      <c r="X369" s="13"/>
      <c r="Y369" s="13"/>
      <c r="Z369" s="13"/>
      <c r="AA369" s="13"/>
      <c r="AB369" s="13"/>
      <c r="AC369" s="13"/>
      <c r="AD369" s="13"/>
      <c r="AE369" s="13"/>
      <c r="AT369" s="262" t="s">
        <v>446</v>
      </c>
      <c r="AU369" s="262" t="s">
        <v>85</v>
      </c>
      <c r="AV369" s="13" t="s">
        <v>85</v>
      </c>
      <c r="AW369" s="13" t="s">
        <v>32</v>
      </c>
      <c r="AX369" s="13" t="s">
        <v>83</v>
      </c>
      <c r="AY369" s="262" t="s">
        <v>342</v>
      </c>
    </row>
    <row r="370" s="13" customFormat="1">
      <c r="A370" s="13"/>
      <c r="B370" s="252"/>
      <c r="C370" s="253"/>
      <c r="D370" s="240" t="s">
        <v>446</v>
      </c>
      <c r="E370" s="253"/>
      <c r="F370" s="255" t="s">
        <v>1223</v>
      </c>
      <c r="G370" s="253"/>
      <c r="H370" s="256">
        <v>4.1200000000000001</v>
      </c>
      <c r="I370" s="257"/>
      <c r="J370" s="253"/>
      <c r="K370" s="253"/>
      <c r="L370" s="258"/>
      <c r="M370" s="259"/>
      <c r="N370" s="260"/>
      <c r="O370" s="260"/>
      <c r="P370" s="260"/>
      <c r="Q370" s="260"/>
      <c r="R370" s="260"/>
      <c r="S370" s="260"/>
      <c r="T370" s="261"/>
      <c r="U370" s="13"/>
      <c r="V370" s="13"/>
      <c r="W370" s="13"/>
      <c r="X370" s="13"/>
      <c r="Y370" s="13"/>
      <c r="Z370" s="13"/>
      <c r="AA370" s="13"/>
      <c r="AB370" s="13"/>
      <c r="AC370" s="13"/>
      <c r="AD370" s="13"/>
      <c r="AE370" s="13"/>
      <c r="AT370" s="262" t="s">
        <v>446</v>
      </c>
      <c r="AU370" s="262" t="s">
        <v>85</v>
      </c>
      <c r="AV370" s="13" t="s">
        <v>85</v>
      </c>
      <c r="AW370" s="13" t="s">
        <v>4</v>
      </c>
      <c r="AX370" s="13" t="s">
        <v>83</v>
      </c>
      <c r="AY370" s="262" t="s">
        <v>342</v>
      </c>
    </row>
    <row r="371" s="2" customFormat="1" ht="21.75" customHeight="1">
      <c r="A371" s="39"/>
      <c r="B371" s="40"/>
      <c r="C371" s="227" t="s">
        <v>803</v>
      </c>
      <c r="D371" s="227" t="s">
        <v>343</v>
      </c>
      <c r="E371" s="228" t="s">
        <v>809</v>
      </c>
      <c r="F371" s="229" t="s">
        <v>810</v>
      </c>
      <c r="G371" s="230" t="s">
        <v>473</v>
      </c>
      <c r="H371" s="231">
        <v>14</v>
      </c>
      <c r="I371" s="232"/>
      <c r="J371" s="233">
        <f>ROUND(I371*H371,2)</f>
        <v>0</v>
      </c>
      <c r="K371" s="229" t="s">
        <v>443</v>
      </c>
      <c r="L371" s="45"/>
      <c r="M371" s="234" t="s">
        <v>1</v>
      </c>
      <c r="N371" s="235" t="s">
        <v>41</v>
      </c>
      <c r="O371" s="92"/>
      <c r="P371" s="236">
        <f>O371*H371</f>
        <v>0</v>
      </c>
      <c r="Q371" s="236">
        <v>0</v>
      </c>
      <c r="R371" s="236">
        <f>Q371*H371</f>
        <v>0</v>
      </c>
      <c r="S371" s="236">
        <v>0</v>
      </c>
      <c r="T371" s="237">
        <f>S371*H371</f>
        <v>0</v>
      </c>
      <c r="U371" s="39"/>
      <c r="V371" s="39"/>
      <c r="W371" s="39"/>
      <c r="X371" s="39"/>
      <c r="Y371" s="39"/>
      <c r="Z371" s="39"/>
      <c r="AA371" s="39"/>
      <c r="AB371" s="39"/>
      <c r="AC371" s="39"/>
      <c r="AD371" s="39"/>
      <c r="AE371" s="39"/>
      <c r="AR371" s="238" t="s">
        <v>360</v>
      </c>
      <c r="AT371" s="238" t="s">
        <v>343</v>
      </c>
      <c r="AU371" s="238" t="s">
        <v>85</v>
      </c>
      <c r="AY371" s="18" t="s">
        <v>342</v>
      </c>
      <c r="BE371" s="239">
        <f>IF(N371="základní",J371,0)</f>
        <v>0</v>
      </c>
      <c r="BF371" s="239">
        <f>IF(N371="snížená",J371,0)</f>
        <v>0</v>
      </c>
      <c r="BG371" s="239">
        <f>IF(N371="zákl. přenesená",J371,0)</f>
        <v>0</v>
      </c>
      <c r="BH371" s="239">
        <f>IF(N371="sníž. přenesená",J371,0)</f>
        <v>0</v>
      </c>
      <c r="BI371" s="239">
        <f>IF(N371="nulová",J371,0)</f>
        <v>0</v>
      </c>
      <c r="BJ371" s="18" t="s">
        <v>83</v>
      </c>
      <c r="BK371" s="239">
        <f>ROUND(I371*H371,2)</f>
        <v>0</v>
      </c>
      <c r="BL371" s="18" t="s">
        <v>360</v>
      </c>
      <c r="BM371" s="238" t="s">
        <v>1445</v>
      </c>
    </row>
    <row r="372" s="2" customFormat="1">
      <c r="A372" s="39"/>
      <c r="B372" s="40"/>
      <c r="C372" s="41"/>
      <c r="D372" s="240" t="s">
        <v>349</v>
      </c>
      <c r="E372" s="41"/>
      <c r="F372" s="241" t="s">
        <v>812</v>
      </c>
      <c r="G372" s="41"/>
      <c r="H372" s="41"/>
      <c r="I372" s="242"/>
      <c r="J372" s="41"/>
      <c r="K372" s="41"/>
      <c r="L372" s="45"/>
      <c r="M372" s="243"/>
      <c r="N372" s="244"/>
      <c r="O372" s="92"/>
      <c r="P372" s="92"/>
      <c r="Q372" s="92"/>
      <c r="R372" s="92"/>
      <c r="S372" s="92"/>
      <c r="T372" s="93"/>
      <c r="U372" s="39"/>
      <c r="V372" s="39"/>
      <c r="W372" s="39"/>
      <c r="X372" s="39"/>
      <c r="Y372" s="39"/>
      <c r="Z372" s="39"/>
      <c r="AA372" s="39"/>
      <c r="AB372" s="39"/>
      <c r="AC372" s="39"/>
      <c r="AD372" s="39"/>
      <c r="AE372" s="39"/>
      <c r="AT372" s="18" t="s">
        <v>349</v>
      </c>
      <c r="AU372" s="18" t="s">
        <v>85</v>
      </c>
    </row>
    <row r="373" s="13" customFormat="1">
      <c r="A373" s="13"/>
      <c r="B373" s="252"/>
      <c r="C373" s="253"/>
      <c r="D373" s="240" t="s">
        <v>446</v>
      </c>
      <c r="E373" s="254" t="s">
        <v>1</v>
      </c>
      <c r="F373" s="255" t="s">
        <v>1446</v>
      </c>
      <c r="G373" s="253"/>
      <c r="H373" s="256">
        <v>14</v>
      </c>
      <c r="I373" s="257"/>
      <c r="J373" s="253"/>
      <c r="K373" s="253"/>
      <c r="L373" s="258"/>
      <c r="M373" s="259"/>
      <c r="N373" s="260"/>
      <c r="O373" s="260"/>
      <c r="P373" s="260"/>
      <c r="Q373" s="260"/>
      <c r="R373" s="260"/>
      <c r="S373" s="260"/>
      <c r="T373" s="261"/>
      <c r="U373" s="13"/>
      <c r="V373" s="13"/>
      <c r="W373" s="13"/>
      <c r="X373" s="13"/>
      <c r="Y373" s="13"/>
      <c r="Z373" s="13"/>
      <c r="AA373" s="13"/>
      <c r="AB373" s="13"/>
      <c r="AC373" s="13"/>
      <c r="AD373" s="13"/>
      <c r="AE373" s="13"/>
      <c r="AT373" s="262" t="s">
        <v>446</v>
      </c>
      <c r="AU373" s="262" t="s">
        <v>85</v>
      </c>
      <c r="AV373" s="13" t="s">
        <v>85</v>
      </c>
      <c r="AW373" s="13" t="s">
        <v>32</v>
      </c>
      <c r="AX373" s="13" t="s">
        <v>83</v>
      </c>
      <c r="AY373" s="262" t="s">
        <v>342</v>
      </c>
    </row>
    <row r="374" s="12" customFormat="1" ht="22.8" customHeight="1">
      <c r="A374" s="12"/>
      <c r="B374" s="213"/>
      <c r="C374" s="214"/>
      <c r="D374" s="215" t="s">
        <v>75</v>
      </c>
      <c r="E374" s="246" t="s">
        <v>376</v>
      </c>
      <c r="F374" s="246" t="s">
        <v>814</v>
      </c>
      <c r="G374" s="214"/>
      <c r="H374" s="214"/>
      <c r="I374" s="217"/>
      <c r="J374" s="247">
        <f>BK374</f>
        <v>0</v>
      </c>
      <c r="K374" s="214"/>
      <c r="L374" s="219"/>
      <c r="M374" s="220"/>
      <c r="N374" s="221"/>
      <c r="O374" s="221"/>
      <c r="P374" s="222">
        <f>SUM(P375:P387)</f>
        <v>0</v>
      </c>
      <c r="Q374" s="221"/>
      <c r="R374" s="222">
        <f>SUM(R375:R387)</f>
        <v>0</v>
      </c>
      <c r="S374" s="221"/>
      <c r="T374" s="223">
        <f>SUM(T375:T387)</f>
        <v>0.28000000000000003</v>
      </c>
      <c r="U374" s="12"/>
      <c r="V374" s="12"/>
      <c r="W374" s="12"/>
      <c r="X374" s="12"/>
      <c r="Y374" s="12"/>
      <c r="Z374" s="12"/>
      <c r="AA374" s="12"/>
      <c r="AB374" s="12"/>
      <c r="AC374" s="12"/>
      <c r="AD374" s="12"/>
      <c r="AE374" s="12"/>
      <c r="AR374" s="224" t="s">
        <v>83</v>
      </c>
      <c r="AT374" s="225" t="s">
        <v>75</v>
      </c>
      <c r="AU374" s="225" t="s">
        <v>83</v>
      </c>
      <c r="AY374" s="224" t="s">
        <v>342</v>
      </c>
      <c r="BK374" s="226">
        <f>SUM(BK375:BK387)</f>
        <v>0</v>
      </c>
    </row>
    <row r="375" s="2" customFormat="1" ht="16.5" customHeight="1">
      <c r="A375" s="39"/>
      <c r="B375" s="40"/>
      <c r="C375" s="227" t="s">
        <v>808</v>
      </c>
      <c r="D375" s="227" t="s">
        <v>343</v>
      </c>
      <c r="E375" s="228" t="s">
        <v>816</v>
      </c>
      <c r="F375" s="229" t="s">
        <v>817</v>
      </c>
      <c r="G375" s="230" t="s">
        <v>543</v>
      </c>
      <c r="H375" s="231">
        <v>70</v>
      </c>
      <c r="I375" s="232"/>
      <c r="J375" s="233">
        <f>ROUND(I375*H375,2)</f>
        <v>0</v>
      </c>
      <c r="K375" s="229" t="s">
        <v>443</v>
      </c>
      <c r="L375" s="45"/>
      <c r="M375" s="234" t="s">
        <v>1</v>
      </c>
      <c r="N375" s="235" t="s">
        <v>41</v>
      </c>
      <c r="O375" s="92"/>
      <c r="P375" s="236">
        <f>O375*H375</f>
        <v>0</v>
      </c>
      <c r="Q375" s="236">
        <v>0</v>
      </c>
      <c r="R375" s="236">
        <f>Q375*H375</f>
        <v>0</v>
      </c>
      <c r="S375" s="236">
        <v>0.0040000000000000001</v>
      </c>
      <c r="T375" s="237">
        <f>S375*H375</f>
        <v>0.28000000000000003</v>
      </c>
      <c r="U375" s="39"/>
      <c r="V375" s="39"/>
      <c r="W375" s="39"/>
      <c r="X375" s="39"/>
      <c r="Y375" s="39"/>
      <c r="Z375" s="39"/>
      <c r="AA375" s="39"/>
      <c r="AB375" s="39"/>
      <c r="AC375" s="39"/>
      <c r="AD375" s="39"/>
      <c r="AE375" s="39"/>
      <c r="AR375" s="238" t="s">
        <v>360</v>
      </c>
      <c r="AT375" s="238" t="s">
        <v>343</v>
      </c>
      <c r="AU375" s="238" t="s">
        <v>85</v>
      </c>
      <c r="AY375" s="18" t="s">
        <v>342</v>
      </c>
      <c r="BE375" s="239">
        <f>IF(N375="základní",J375,0)</f>
        <v>0</v>
      </c>
      <c r="BF375" s="239">
        <f>IF(N375="snížená",J375,0)</f>
        <v>0</v>
      </c>
      <c r="BG375" s="239">
        <f>IF(N375="zákl. přenesená",J375,0)</f>
        <v>0</v>
      </c>
      <c r="BH375" s="239">
        <f>IF(N375="sníž. přenesená",J375,0)</f>
        <v>0</v>
      </c>
      <c r="BI375" s="239">
        <f>IF(N375="nulová",J375,0)</f>
        <v>0</v>
      </c>
      <c r="BJ375" s="18" t="s">
        <v>83</v>
      </c>
      <c r="BK375" s="239">
        <f>ROUND(I375*H375,2)</f>
        <v>0</v>
      </c>
      <c r="BL375" s="18" t="s">
        <v>360</v>
      </c>
      <c r="BM375" s="238" t="s">
        <v>1447</v>
      </c>
    </row>
    <row r="376" s="2" customFormat="1">
      <c r="A376" s="39"/>
      <c r="B376" s="40"/>
      <c r="C376" s="41"/>
      <c r="D376" s="240" t="s">
        <v>349</v>
      </c>
      <c r="E376" s="41"/>
      <c r="F376" s="241" t="s">
        <v>819</v>
      </c>
      <c r="G376" s="41"/>
      <c r="H376" s="41"/>
      <c r="I376" s="242"/>
      <c r="J376" s="41"/>
      <c r="K376" s="41"/>
      <c r="L376" s="45"/>
      <c r="M376" s="243"/>
      <c r="N376" s="244"/>
      <c r="O376" s="92"/>
      <c r="P376" s="92"/>
      <c r="Q376" s="92"/>
      <c r="R376" s="92"/>
      <c r="S376" s="92"/>
      <c r="T376" s="93"/>
      <c r="U376" s="39"/>
      <c r="V376" s="39"/>
      <c r="W376" s="39"/>
      <c r="X376" s="39"/>
      <c r="Y376" s="39"/>
      <c r="Z376" s="39"/>
      <c r="AA376" s="39"/>
      <c r="AB376" s="39"/>
      <c r="AC376" s="39"/>
      <c r="AD376" s="39"/>
      <c r="AE376" s="39"/>
      <c r="AT376" s="18" t="s">
        <v>349</v>
      </c>
      <c r="AU376" s="18" t="s">
        <v>85</v>
      </c>
    </row>
    <row r="377" s="13" customFormat="1">
      <c r="A377" s="13"/>
      <c r="B377" s="252"/>
      <c r="C377" s="253"/>
      <c r="D377" s="240" t="s">
        <v>446</v>
      </c>
      <c r="E377" s="254" t="s">
        <v>1</v>
      </c>
      <c r="F377" s="255" t="s">
        <v>1448</v>
      </c>
      <c r="G377" s="253"/>
      <c r="H377" s="256">
        <v>70</v>
      </c>
      <c r="I377" s="257"/>
      <c r="J377" s="253"/>
      <c r="K377" s="253"/>
      <c r="L377" s="258"/>
      <c r="M377" s="259"/>
      <c r="N377" s="260"/>
      <c r="O377" s="260"/>
      <c r="P377" s="260"/>
      <c r="Q377" s="260"/>
      <c r="R377" s="260"/>
      <c r="S377" s="260"/>
      <c r="T377" s="261"/>
      <c r="U377" s="13"/>
      <c r="V377" s="13"/>
      <c r="W377" s="13"/>
      <c r="X377" s="13"/>
      <c r="Y377" s="13"/>
      <c r="Z377" s="13"/>
      <c r="AA377" s="13"/>
      <c r="AB377" s="13"/>
      <c r="AC377" s="13"/>
      <c r="AD377" s="13"/>
      <c r="AE377" s="13"/>
      <c r="AT377" s="262" t="s">
        <v>446</v>
      </c>
      <c r="AU377" s="262" t="s">
        <v>85</v>
      </c>
      <c r="AV377" s="13" t="s">
        <v>85</v>
      </c>
      <c r="AW377" s="13" t="s">
        <v>32</v>
      </c>
      <c r="AX377" s="13" t="s">
        <v>83</v>
      </c>
      <c r="AY377" s="262" t="s">
        <v>342</v>
      </c>
    </row>
    <row r="378" s="2" customFormat="1" ht="16.5" customHeight="1">
      <c r="A378" s="39"/>
      <c r="B378" s="40"/>
      <c r="C378" s="227" t="s">
        <v>815</v>
      </c>
      <c r="D378" s="227" t="s">
        <v>343</v>
      </c>
      <c r="E378" s="228" t="s">
        <v>822</v>
      </c>
      <c r="F378" s="229" t="s">
        <v>823</v>
      </c>
      <c r="G378" s="230" t="s">
        <v>824</v>
      </c>
      <c r="H378" s="231">
        <v>9</v>
      </c>
      <c r="I378" s="232"/>
      <c r="J378" s="233">
        <f>ROUND(I378*H378,2)</f>
        <v>0</v>
      </c>
      <c r="K378" s="229" t="s">
        <v>1</v>
      </c>
      <c r="L378" s="45"/>
      <c r="M378" s="234" t="s">
        <v>1</v>
      </c>
      <c r="N378" s="235" t="s">
        <v>41</v>
      </c>
      <c r="O378" s="92"/>
      <c r="P378" s="236">
        <f>O378*H378</f>
        <v>0</v>
      </c>
      <c r="Q378" s="236">
        <v>0</v>
      </c>
      <c r="R378" s="236">
        <f>Q378*H378</f>
        <v>0</v>
      </c>
      <c r="S378" s="236">
        <v>0</v>
      </c>
      <c r="T378" s="237">
        <f>S378*H378</f>
        <v>0</v>
      </c>
      <c r="U378" s="39"/>
      <c r="V378" s="39"/>
      <c r="W378" s="39"/>
      <c r="X378" s="39"/>
      <c r="Y378" s="39"/>
      <c r="Z378" s="39"/>
      <c r="AA378" s="39"/>
      <c r="AB378" s="39"/>
      <c r="AC378" s="39"/>
      <c r="AD378" s="39"/>
      <c r="AE378" s="39"/>
      <c r="AR378" s="238" t="s">
        <v>360</v>
      </c>
      <c r="AT378" s="238" t="s">
        <v>343</v>
      </c>
      <c r="AU378" s="238" t="s">
        <v>85</v>
      </c>
      <c r="AY378" s="18" t="s">
        <v>342</v>
      </c>
      <c r="BE378" s="239">
        <f>IF(N378="základní",J378,0)</f>
        <v>0</v>
      </c>
      <c r="BF378" s="239">
        <f>IF(N378="snížená",J378,0)</f>
        <v>0</v>
      </c>
      <c r="BG378" s="239">
        <f>IF(N378="zákl. přenesená",J378,0)</f>
        <v>0</v>
      </c>
      <c r="BH378" s="239">
        <f>IF(N378="sníž. přenesená",J378,0)</f>
        <v>0</v>
      </c>
      <c r="BI378" s="239">
        <f>IF(N378="nulová",J378,0)</f>
        <v>0</v>
      </c>
      <c r="BJ378" s="18" t="s">
        <v>83</v>
      </c>
      <c r="BK378" s="239">
        <f>ROUND(I378*H378,2)</f>
        <v>0</v>
      </c>
      <c r="BL378" s="18" t="s">
        <v>360</v>
      </c>
      <c r="BM378" s="238" t="s">
        <v>1449</v>
      </c>
    </row>
    <row r="379" s="2" customFormat="1">
      <c r="A379" s="39"/>
      <c r="B379" s="40"/>
      <c r="C379" s="41"/>
      <c r="D379" s="240" t="s">
        <v>349</v>
      </c>
      <c r="E379" s="41"/>
      <c r="F379" s="241" t="s">
        <v>823</v>
      </c>
      <c r="G379" s="41"/>
      <c r="H379" s="41"/>
      <c r="I379" s="242"/>
      <c r="J379" s="41"/>
      <c r="K379" s="41"/>
      <c r="L379" s="45"/>
      <c r="M379" s="243"/>
      <c r="N379" s="244"/>
      <c r="O379" s="92"/>
      <c r="P379" s="92"/>
      <c r="Q379" s="92"/>
      <c r="R379" s="92"/>
      <c r="S379" s="92"/>
      <c r="T379" s="93"/>
      <c r="U379" s="39"/>
      <c r="V379" s="39"/>
      <c r="W379" s="39"/>
      <c r="X379" s="39"/>
      <c r="Y379" s="39"/>
      <c r="Z379" s="39"/>
      <c r="AA379" s="39"/>
      <c r="AB379" s="39"/>
      <c r="AC379" s="39"/>
      <c r="AD379" s="39"/>
      <c r="AE379" s="39"/>
      <c r="AT379" s="18" t="s">
        <v>349</v>
      </c>
      <c r="AU379" s="18" t="s">
        <v>85</v>
      </c>
    </row>
    <row r="380" s="2" customFormat="1">
      <c r="A380" s="39"/>
      <c r="B380" s="40"/>
      <c r="C380" s="41"/>
      <c r="D380" s="240" t="s">
        <v>350</v>
      </c>
      <c r="E380" s="41"/>
      <c r="F380" s="245" t="s">
        <v>826</v>
      </c>
      <c r="G380" s="41"/>
      <c r="H380" s="41"/>
      <c r="I380" s="242"/>
      <c r="J380" s="41"/>
      <c r="K380" s="41"/>
      <c r="L380" s="45"/>
      <c r="M380" s="243"/>
      <c r="N380" s="244"/>
      <c r="O380" s="92"/>
      <c r="P380" s="92"/>
      <c r="Q380" s="92"/>
      <c r="R380" s="92"/>
      <c r="S380" s="92"/>
      <c r="T380" s="93"/>
      <c r="U380" s="39"/>
      <c r="V380" s="39"/>
      <c r="W380" s="39"/>
      <c r="X380" s="39"/>
      <c r="Y380" s="39"/>
      <c r="Z380" s="39"/>
      <c r="AA380" s="39"/>
      <c r="AB380" s="39"/>
      <c r="AC380" s="39"/>
      <c r="AD380" s="39"/>
      <c r="AE380" s="39"/>
      <c r="AT380" s="18" t="s">
        <v>350</v>
      </c>
      <c r="AU380" s="18" t="s">
        <v>85</v>
      </c>
    </row>
    <row r="381" s="13" customFormat="1">
      <c r="A381" s="13"/>
      <c r="B381" s="252"/>
      <c r="C381" s="253"/>
      <c r="D381" s="240" t="s">
        <v>446</v>
      </c>
      <c r="E381" s="254" t="s">
        <v>1</v>
      </c>
      <c r="F381" s="255" t="s">
        <v>1450</v>
      </c>
      <c r="G381" s="253"/>
      <c r="H381" s="256">
        <v>9</v>
      </c>
      <c r="I381" s="257"/>
      <c r="J381" s="253"/>
      <c r="K381" s="253"/>
      <c r="L381" s="258"/>
      <c r="M381" s="259"/>
      <c r="N381" s="260"/>
      <c r="O381" s="260"/>
      <c r="P381" s="260"/>
      <c r="Q381" s="260"/>
      <c r="R381" s="260"/>
      <c r="S381" s="260"/>
      <c r="T381" s="261"/>
      <c r="U381" s="13"/>
      <c r="V381" s="13"/>
      <c r="W381" s="13"/>
      <c r="X381" s="13"/>
      <c r="Y381" s="13"/>
      <c r="Z381" s="13"/>
      <c r="AA381" s="13"/>
      <c r="AB381" s="13"/>
      <c r="AC381" s="13"/>
      <c r="AD381" s="13"/>
      <c r="AE381" s="13"/>
      <c r="AT381" s="262" t="s">
        <v>446</v>
      </c>
      <c r="AU381" s="262" t="s">
        <v>85</v>
      </c>
      <c r="AV381" s="13" t="s">
        <v>85</v>
      </c>
      <c r="AW381" s="13" t="s">
        <v>32</v>
      </c>
      <c r="AX381" s="13" t="s">
        <v>83</v>
      </c>
      <c r="AY381" s="262" t="s">
        <v>342</v>
      </c>
    </row>
    <row r="382" s="2" customFormat="1" ht="16.5" customHeight="1">
      <c r="A382" s="39"/>
      <c r="B382" s="40"/>
      <c r="C382" s="227" t="s">
        <v>821</v>
      </c>
      <c r="D382" s="227" t="s">
        <v>343</v>
      </c>
      <c r="E382" s="228" t="s">
        <v>829</v>
      </c>
      <c r="F382" s="229" t="s">
        <v>830</v>
      </c>
      <c r="G382" s="230" t="s">
        <v>824</v>
      </c>
      <c r="H382" s="231">
        <v>7</v>
      </c>
      <c r="I382" s="232"/>
      <c r="J382" s="233">
        <f>ROUND(I382*H382,2)</f>
        <v>0</v>
      </c>
      <c r="K382" s="229" t="s">
        <v>1</v>
      </c>
      <c r="L382" s="45"/>
      <c r="M382" s="234" t="s">
        <v>1</v>
      </c>
      <c r="N382" s="235" t="s">
        <v>41</v>
      </c>
      <c r="O382" s="92"/>
      <c r="P382" s="236">
        <f>O382*H382</f>
        <v>0</v>
      </c>
      <c r="Q382" s="236">
        <v>0</v>
      </c>
      <c r="R382" s="236">
        <f>Q382*H382</f>
        <v>0</v>
      </c>
      <c r="S382" s="236">
        <v>0</v>
      </c>
      <c r="T382" s="237">
        <f>S382*H382</f>
        <v>0</v>
      </c>
      <c r="U382" s="39"/>
      <c r="V382" s="39"/>
      <c r="W382" s="39"/>
      <c r="X382" s="39"/>
      <c r="Y382" s="39"/>
      <c r="Z382" s="39"/>
      <c r="AA382" s="39"/>
      <c r="AB382" s="39"/>
      <c r="AC382" s="39"/>
      <c r="AD382" s="39"/>
      <c r="AE382" s="39"/>
      <c r="AR382" s="238" t="s">
        <v>360</v>
      </c>
      <c r="AT382" s="238" t="s">
        <v>343</v>
      </c>
      <c r="AU382" s="238" t="s">
        <v>85</v>
      </c>
      <c r="AY382" s="18" t="s">
        <v>342</v>
      </c>
      <c r="BE382" s="239">
        <f>IF(N382="základní",J382,0)</f>
        <v>0</v>
      </c>
      <c r="BF382" s="239">
        <f>IF(N382="snížená",J382,0)</f>
        <v>0</v>
      </c>
      <c r="BG382" s="239">
        <f>IF(N382="zákl. přenesená",J382,0)</f>
        <v>0</v>
      </c>
      <c r="BH382" s="239">
        <f>IF(N382="sníž. přenesená",J382,0)</f>
        <v>0</v>
      </c>
      <c r="BI382" s="239">
        <f>IF(N382="nulová",J382,0)</f>
        <v>0</v>
      </c>
      <c r="BJ382" s="18" t="s">
        <v>83</v>
      </c>
      <c r="BK382" s="239">
        <f>ROUND(I382*H382,2)</f>
        <v>0</v>
      </c>
      <c r="BL382" s="18" t="s">
        <v>360</v>
      </c>
      <c r="BM382" s="238" t="s">
        <v>1451</v>
      </c>
    </row>
    <row r="383" s="2" customFormat="1">
      <c r="A383" s="39"/>
      <c r="B383" s="40"/>
      <c r="C383" s="41"/>
      <c r="D383" s="240" t="s">
        <v>349</v>
      </c>
      <c r="E383" s="41"/>
      <c r="F383" s="241" t="s">
        <v>832</v>
      </c>
      <c r="G383" s="41"/>
      <c r="H383" s="41"/>
      <c r="I383" s="242"/>
      <c r="J383" s="41"/>
      <c r="K383" s="41"/>
      <c r="L383" s="45"/>
      <c r="M383" s="243"/>
      <c r="N383" s="244"/>
      <c r="O383" s="92"/>
      <c r="P383" s="92"/>
      <c r="Q383" s="92"/>
      <c r="R383" s="92"/>
      <c r="S383" s="92"/>
      <c r="T383" s="93"/>
      <c r="U383" s="39"/>
      <c r="V383" s="39"/>
      <c r="W383" s="39"/>
      <c r="X383" s="39"/>
      <c r="Y383" s="39"/>
      <c r="Z383" s="39"/>
      <c r="AA383" s="39"/>
      <c r="AB383" s="39"/>
      <c r="AC383" s="39"/>
      <c r="AD383" s="39"/>
      <c r="AE383" s="39"/>
      <c r="AT383" s="18" t="s">
        <v>349</v>
      </c>
      <c r="AU383" s="18" t="s">
        <v>85</v>
      </c>
    </row>
    <row r="384" s="13" customFormat="1">
      <c r="A384" s="13"/>
      <c r="B384" s="252"/>
      <c r="C384" s="253"/>
      <c r="D384" s="240" t="s">
        <v>446</v>
      </c>
      <c r="E384" s="254" t="s">
        <v>1</v>
      </c>
      <c r="F384" s="255" t="s">
        <v>1452</v>
      </c>
      <c r="G384" s="253"/>
      <c r="H384" s="256">
        <v>7</v>
      </c>
      <c r="I384" s="257"/>
      <c r="J384" s="253"/>
      <c r="K384" s="253"/>
      <c r="L384" s="258"/>
      <c r="M384" s="259"/>
      <c r="N384" s="260"/>
      <c r="O384" s="260"/>
      <c r="P384" s="260"/>
      <c r="Q384" s="260"/>
      <c r="R384" s="260"/>
      <c r="S384" s="260"/>
      <c r="T384" s="261"/>
      <c r="U384" s="13"/>
      <c r="V384" s="13"/>
      <c r="W384" s="13"/>
      <c r="X384" s="13"/>
      <c r="Y384" s="13"/>
      <c r="Z384" s="13"/>
      <c r="AA384" s="13"/>
      <c r="AB384" s="13"/>
      <c r="AC384" s="13"/>
      <c r="AD384" s="13"/>
      <c r="AE384" s="13"/>
      <c r="AT384" s="262" t="s">
        <v>446</v>
      </c>
      <c r="AU384" s="262" t="s">
        <v>85</v>
      </c>
      <c r="AV384" s="13" t="s">
        <v>85</v>
      </c>
      <c r="AW384" s="13" t="s">
        <v>32</v>
      </c>
      <c r="AX384" s="13" t="s">
        <v>83</v>
      </c>
      <c r="AY384" s="262" t="s">
        <v>342</v>
      </c>
    </row>
    <row r="385" s="2" customFormat="1" ht="21.75" customHeight="1">
      <c r="A385" s="39"/>
      <c r="B385" s="40"/>
      <c r="C385" s="227" t="s">
        <v>828</v>
      </c>
      <c r="D385" s="227" t="s">
        <v>343</v>
      </c>
      <c r="E385" s="228" t="s">
        <v>835</v>
      </c>
      <c r="F385" s="229" t="s">
        <v>836</v>
      </c>
      <c r="G385" s="230" t="s">
        <v>543</v>
      </c>
      <c r="H385" s="231">
        <v>65</v>
      </c>
      <c r="I385" s="232"/>
      <c r="J385" s="233">
        <f>ROUND(I385*H385,2)</f>
        <v>0</v>
      </c>
      <c r="K385" s="229" t="s">
        <v>1</v>
      </c>
      <c r="L385" s="45"/>
      <c r="M385" s="234" t="s">
        <v>1</v>
      </c>
      <c r="N385" s="235" t="s">
        <v>41</v>
      </c>
      <c r="O385" s="92"/>
      <c r="P385" s="236">
        <f>O385*H385</f>
        <v>0</v>
      </c>
      <c r="Q385" s="236">
        <v>0</v>
      </c>
      <c r="R385" s="236">
        <f>Q385*H385</f>
        <v>0</v>
      </c>
      <c r="S385" s="236">
        <v>0</v>
      </c>
      <c r="T385" s="237">
        <f>S385*H385</f>
        <v>0</v>
      </c>
      <c r="U385" s="39"/>
      <c r="V385" s="39"/>
      <c r="W385" s="39"/>
      <c r="X385" s="39"/>
      <c r="Y385" s="39"/>
      <c r="Z385" s="39"/>
      <c r="AA385" s="39"/>
      <c r="AB385" s="39"/>
      <c r="AC385" s="39"/>
      <c r="AD385" s="39"/>
      <c r="AE385" s="39"/>
      <c r="AR385" s="238" t="s">
        <v>360</v>
      </c>
      <c r="AT385" s="238" t="s">
        <v>343</v>
      </c>
      <c r="AU385" s="238" t="s">
        <v>85</v>
      </c>
      <c r="AY385" s="18" t="s">
        <v>342</v>
      </c>
      <c r="BE385" s="239">
        <f>IF(N385="základní",J385,0)</f>
        <v>0</v>
      </c>
      <c r="BF385" s="239">
        <f>IF(N385="snížená",J385,0)</f>
        <v>0</v>
      </c>
      <c r="BG385" s="239">
        <f>IF(N385="zákl. přenesená",J385,0)</f>
        <v>0</v>
      </c>
      <c r="BH385" s="239">
        <f>IF(N385="sníž. přenesená",J385,0)</f>
        <v>0</v>
      </c>
      <c r="BI385" s="239">
        <f>IF(N385="nulová",J385,0)</f>
        <v>0</v>
      </c>
      <c r="BJ385" s="18" t="s">
        <v>83</v>
      </c>
      <c r="BK385" s="239">
        <f>ROUND(I385*H385,2)</f>
        <v>0</v>
      </c>
      <c r="BL385" s="18" t="s">
        <v>360</v>
      </c>
      <c r="BM385" s="238" t="s">
        <v>1453</v>
      </c>
    </row>
    <row r="386" s="2" customFormat="1">
      <c r="A386" s="39"/>
      <c r="B386" s="40"/>
      <c r="C386" s="41"/>
      <c r="D386" s="240" t="s">
        <v>349</v>
      </c>
      <c r="E386" s="41"/>
      <c r="F386" s="241" t="s">
        <v>836</v>
      </c>
      <c r="G386" s="41"/>
      <c r="H386" s="41"/>
      <c r="I386" s="242"/>
      <c r="J386" s="41"/>
      <c r="K386" s="41"/>
      <c r="L386" s="45"/>
      <c r="M386" s="243"/>
      <c r="N386" s="244"/>
      <c r="O386" s="92"/>
      <c r="P386" s="92"/>
      <c r="Q386" s="92"/>
      <c r="R386" s="92"/>
      <c r="S386" s="92"/>
      <c r="T386" s="93"/>
      <c r="U386" s="39"/>
      <c r="V386" s="39"/>
      <c r="W386" s="39"/>
      <c r="X386" s="39"/>
      <c r="Y386" s="39"/>
      <c r="Z386" s="39"/>
      <c r="AA386" s="39"/>
      <c r="AB386" s="39"/>
      <c r="AC386" s="39"/>
      <c r="AD386" s="39"/>
      <c r="AE386" s="39"/>
      <c r="AT386" s="18" t="s">
        <v>349</v>
      </c>
      <c r="AU386" s="18" t="s">
        <v>85</v>
      </c>
    </row>
    <row r="387" s="13" customFormat="1">
      <c r="A387" s="13"/>
      <c r="B387" s="252"/>
      <c r="C387" s="253"/>
      <c r="D387" s="240" t="s">
        <v>446</v>
      </c>
      <c r="E387" s="254" t="s">
        <v>1</v>
      </c>
      <c r="F387" s="255" t="s">
        <v>1454</v>
      </c>
      <c r="G387" s="253"/>
      <c r="H387" s="256">
        <v>65</v>
      </c>
      <c r="I387" s="257"/>
      <c r="J387" s="253"/>
      <c r="K387" s="253"/>
      <c r="L387" s="258"/>
      <c r="M387" s="259"/>
      <c r="N387" s="260"/>
      <c r="O387" s="260"/>
      <c r="P387" s="260"/>
      <c r="Q387" s="260"/>
      <c r="R387" s="260"/>
      <c r="S387" s="260"/>
      <c r="T387" s="261"/>
      <c r="U387" s="13"/>
      <c r="V387" s="13"/>
      <c r="W387" s="13"/>
      <c r="X387" s="13"/>
      <c r="Y387" s="13"/>
      <c r="Z387" s="13"/>
      <c r="AA387" s="13"/>
      <c r="AB387" s="13"/>
      <c r="AC387" s="13"/>
      <c r="AD387" s="13"/>
      <c r="AE387" s="13"/>
      <c r="AT387" s="262" t="s">
        <v>446</v>
      </c>
      <c r="AU387" s="262" t="s">
        <v>85</v>
      </c>
      <c r="AV387" s="13" t="s">
        <v>85</v>
      </c>
      <c r="AW387" s="13" t="s">
        <v>32</v>
      </c>
      <c r="AX387" s="13" t="s">
        <v>83</v>
      </c>
      <c r="AY387" s="262" t="s">
        <v>342</v>
      </c>
    </row>
    <row r="388" s="12" customFormat="1" ht="22.8" customHeight="1">
      <c r="A388" s="12"/>
      <c r="B388" s="213"/>
      <c r="C388" s="214"/>
      <c r="D388" s="215" t="s">
        <v>75</v>
      </c>
      <c r="E388" s="246" t="s">
        <v>381</v>
      </c>
      <c r="F388" s="246" t="s">
        <v>839</v>
      </c>
      <c r="G388" s="214"/>
      <c r="H388" s="214"/>
      <c r="I388" s="217"/>
      <c r="J388" s="247">
        <f>BK388</f>
        <v>0</v>
      </c>
      <c r="K388" s="214"/>
      <c r="L388" s="219"/>
      <c r="M388" s="220"/>
      <c r="N388" s="221"/>
      <c r="O388" s="221"/>
      <c r="P388" s="222">
        <f>SUM(P389:P444)</f>
        <v>0</v>
      </c>
      <c r="Q388" s="221"/>
      <c r="R388" s="222">
        <f>SUM(R389:R444)</f>
        <v>286.19358</v>
      </c>
      <c r="S388" s="221"/>
      <c r="T388" s="223">
        <f>SUM(T389:T444)</f>
        <v>31.750000000000004</v>
      </c>
      <c r="U388" s="12"/>
      <c r="V388" s="12"/>
      <c r="W388" s="12"/>
      <c r="X388" s="12"/>
      <c r="Y388" s="12"/>
      <c r="Z388" s="12"/>
      <c r="AA388" s="12"/>
      <c r="AB388" s="12"/>
      <c r="AC388" s="12"/>
      <c r="AD388" s="12"/>
      <c r="AE388" s="12"/>
      <c r="AR388" s="224" t="s">
        <v>83</v>
      </c>
      <c r="AT388" s="225" t="s">
        <v>75</v>
      </c>
      <c r="AU388" s="225" t="s">
        <v>83</v>
      </c>
      <c r="AY388" s="224" t="s">
        <v>342</v>
      </c>
      <c r="BK388" s="226">
        <f>SUM(BK389:BK444)</f>
        <v>0</v>
      </c>
    </row>
    <row r="389" s="2" customFormat="1" ht="16.5" customHeight="1">
      <c r="A389" s="39"/>
      <c r="B389" s="40"/>
      <c r="C389" s="227" t="s">
        <v>834</v>
      </c>
      <c r="D389" s="227" t="s">
        <v>343</v>
      </c>
      <c r="E389" s="228" t="s">
        <v>841</v>
      </c>
      <c r="F389" s="229" t="s">
        <v>842</v>
      </c>
      <c r="G389" s="230" t="s">
        <v>543</v>
      </c>
      <c r="H389" s="231">
        <v>658.5</v>
      </c>
      <c r="I389" s="232"/>
      <c r="J389" s="233">
        <f>ROUND(I389*H389,2)</f>
        <v>0</v>
      </c>
      <c r="K389" s="229" t="s">
        <v>443</v>
      </c>
      <c r="L389" s="45"/>
      <c r="M389" s="234" t="s">
        <v>1</v>
      </c>
      <c r="N389" s="235" t="s">
        <v>41</v>
      </c>
      <c r="O389" s="92"/>
      <c r="P389" s="236">
        <f>O389*H389</f>
        <v>0</v>
      </c>
      <c r="Q389" s="236">
        <v>0.15540000000000001</v>
      </c>
      <c r="R389" s="236">
        <f>Q389*H389</f>
        <v>102.3309</v>
      </c>
      <c r="S389" s="236">
        <v>0</v>
      </c>
      <c r="T389" s="237">
        <f>S389*H389</f>
        <v>0</v>
      </c>
      <c r="U389" s="39"/>
      <c r="V389" s="39"/>
      <c r="W389" s="39"/>
      <c r="X389" s="39"/>
      <c r="Y389" s="39"/>
      <c r="Z389" s="39"/>
      <c r="AA389" s="39"/>
      <c r="AB389" s="39"/>
      <c r="AC389" s="39"/>
      <c r="AD389" s="39"/>
      <c r="AE389" s="39"/>
      <c r="AR389" s="238" t="s">
        <v>360</v>
      </c>
      <c r="AT389" s="238" t="s">
        <v>343</v>
      </c>
      <c r="AU389" s="238" t="s">
        <v>85</v>
      </c>
      <c r="AY389" s="18" t="s">
        <v>342</v>
      </c>
      <c r="BE389" s="239">
        <f>IF(N389="základní",J389,0)</f>
        <v>0</v>
      </c>
      <c r="BF389" s="239">
        <f>IF(N389="snížená",J389,0)</f>
        <v>0</v>
      </c>
      <c r="BG389" s="239">
        <f>IF(N389="zákl. přenesená",J389,0)</f>
        <v>0</v>
      </c>
      <c r="BH389" s="239">
        <f>IF(N389="sníž. přenesená",J389,0)</f>
        <v>0</v>
      </c>
      <c r="BI389" s="239">
        <f>IF(N389="nulová",J389,0)</f>
        <v>0</v>
      </c>
      <c r="BJ389" s="18" t="s">
        <v>83</v>
      </c>
      <c r="BK389" s="239">
        <f>ROUND(I389*H389,2)</f>
        <v>0</v>
      </c>
      <c r="BL389" s="18" t="s">
        <v>360</v>
      </c>
      <c r="BM389" s="238" t="s">
        <v>1455</v>
      </c>
    </row>
    <row r="390" s="2" customFormat="1">
      <c r="A390" s="39"/>
      <c r="B390" s="40"/>
      <c r="C390" s="41"/>
      <c r="D390" s="240" t="s">
        <v>349</v>
      </c>
      <c r="E390" s="41"/>
      <c r="F390" s="241" t="s">
        <v>844</v>
      </c>
      <c r="G390" s="41"/>
      <c r="H390" s="41"/>
      <c r="I390" s="242"/>
      <c r="J390" s="41"/>
      <c r="K390" s="41"/>
      <c r="L390" s="45"/>
      <c r="M390" s="243"/>
      <c r="N390" s="244"/>
      <c r="O390" s="92"/>
      <c r="P390" s="92"/>
      <c r="Q390" s="92"/>
      <c r="R390" s="92"/>
      <c r="S390" s="92"/>
      <c r="T390" s="93"/>
      <c r="U390" s="39"/>
      <c r="V390" s="39"/>
      <c r="W390" s="39"/>
      <c r="X390" s="39"/>
      <c r="Y390" s="39"/>
      <c r="Z390" s="39"/>
      <c r="AA390" s="39"/>
      <c r="AB390" s="39"/>
      <c r="AC390" s="39"/>
      <c r="AD390" s="39"/>
      <c r="AE390" s="39"/>
      <c r="AT390" s="18" t="s">
        <v>349</v>
      </c>
      <c r="AU390" s="18" t="s">
        <v>85</v>
      </c>
    </row>
    <row r="391" s="13" customFormat="1">
      <c r="A391" s="13"/>
      <c r="B391" s="252"/>
      <c r="C391" s="253"/>
      <c r="D391" s="240" t="s">
        <v>446</v>
      </c>
      <c r="E391" s="254" t="s">
        <v>1</v>
      </c>
      <c r="F391" s="255" t="s">
        <v>1456</v>
      </c>
      <c r="G391" s="253"/>
      <c r="H391" s="256">
        <v>658.5</v>
      </c>
      <c r="I391" s="257"/>
      <c r="J391" s="253"/>
      <c r="K391" s="253"/>
      <c r="L391" s="258"/>
      <c r="M391" s="259"/>
      <c r="N391" s="260"/>
      <c r="O391" s="260"/>
      <c r="P391" s="260"/>
      <c r="Q391" s="260"/>
      <c r="R391" s="260"/>
      <c r="S391" s="260"/>
      <c r="T391" s="261"/>
      <c r="U391" s="13"/>
      <c r="V391" s="13"/>
      <c r="W391" s="13"/>
      <c r="X391" s="13"/>
      <c r="Y391" s="13"/>
      <c r="Z391" s="13"/>
      <c r="AA391" s="13"/>
      <c r="AB391" s="13"/>
      <c r="AC391" s="13"/>
      <c r="AD391" s="13"/>
      <c r="AE391" s="13"/>
      <c r="AT391" s="262" t="s">
        <v>446</v>
      </c>
      <c r="AU391" s="262" t="s">
        <v>85</v>
      </c>
      <c r="AV391" s="13" t="s">
        <v>85</v>
      </c>
      <c r="AW391" s="13" t="s">
        <v>32</v>
      </c>
      <c r="AX391" s="13" t="s">
        <v>83</v>
      </c>
      <c r="AY391" s="262" t="s">
        <v>342</v>
      </c>
    </row>
    <row r="392" s="2" customFormat="1" ht="16.5" customHeight="1">
      <c r="A392" s="39"/>
      <c r="B392" s="40"/>
      <c r="C392" s="295" t="s">
        <v>840</v>
      </c>
      <c r="D392" s="295" t="s">
        <v>621</v>
      </c>
      <c r="E392" s="296" t="s">
        <v>848</v>
      </c>
      <c r="F392" s="297" t="s">
        <v>849</v>
      </c>
      <c r="G392" s="298" t="s">
        <v>543</v>
      </c>
      <c r="H392" s="299">
        <v>412</v>
      </c>
      <c r="I392" s="300"/>
      <c r="J392" s="301">
        <f>ROUND(I392*H392,2)</f>
        <v>0</v>
      </c>
      <c r="K392" s="297" t="s">
        <v>443</v>
      </c>
      <c r="L392" s="302"/>
      <c r="M392" s="303" t="s">
        <v>1</v>
      </c>
      <c r="N392" s="304" t="s">
        <v>41</v>
      </c>
      <c r="O392" s="92"/>
      <c r="P392" s="236">
        <f>O392*H392</f>
        <v>0</v>
      </c>
      <c r="Q392" s="236">
        <v>0.080000000000000002</v>
      </c>
      <c r="R392" s="236">
        <f>Q392*H392</f>
        <v>32.960000000000001</v>
      </c>
      <c r="S392" s="236">
        <v>0</v>
      </c>
      <c r="T392" s="237">
        <f>S392*H392</f>
        <v>0</v>
      </c>
      <c r="U392" s="39"/>
      <c r="V392" s="39"/>
      <c r="W392" s="39"/>
      <c r="X392" s="39"/>
      <c r="Y392" s="39"/>
      <c r="Z392" s="39"/>
      <c r="AA392" s="39"/>
      <c r="AB392" s="39"/>
      <c r="AC392" s="39"/>
      <c r="AD392" s="39"/>
      <c r="AE392" s="39"/>
      <c r="AR392" s="238" t="s">
        <v>376</v>
      </c>
      <c r="AT392" s="238" t="s">
        <v>621</v>
      </c>
      <c r="AU392" s="238" t="s">
        <v>85</v>
      </c>
      <c r="AY392" s="18" t="s">
        <v>342</v>
      </c>
      <c r="BE392" s="239">
        <f>IF(N392="základní",J392,0)</f>
        <v>0</v>
      </c>
      <c r="BF392" s="239">
        <f>IF(N392="snížená",J392,0)</f>
        <v>0</v>
      </c>
      <c r="BG392" s="239">
        <f>IF(N392="zákl. přenesená",J392,0)</f>
        <v>0</v>
      </c>
      <c r="BH392" s="239">
        <f>IF(N392="sníž. přenesená",J392,0)</f>
        <v>0</v>
      </c>
      <c r="BI392" s="239">
        <f>IF(N392="nulová",J392,0)</f>
        <v>0</v>
      </c>
      <c r="BJ392" s="18" t="s">
        <v>83</v>
      </c>
      <c r="BK392" s="239">
        <f>ROUND(I392*H392,2)</f>
        <v>0</v>
      </c>
      <c r="BL392" s="18" t="s">
        <v>360</v>
      </c>
      <c r="BM392" s="238" t="s">
        <v>1457</v>
      </c>
    </row>
    <row r="393" s="2" customFormat="1">
      <c r="A393" s="39"/>
      <c r="B393" s="40"/>
      <c r="C393" s="41"/>
      <c r="D393" s="240" t="s">
        <v>349</v>
      </c>
      <c r="E393" s="41"/>
      <c r="F393" s="241" t="s">
        <v>849</v>
      </c>
      <c r="G393" s="41"/>
      <c r="H393" s="41"/>
      <c r="I393" s="242"/>
      <c r="J393" s="41"/>
      <c r="K393" s="41"/>
      <c r="L393" s="45"/>
      <c r="M393" s="243"/>
      <c r="N393" s="244"/>
      <c r="O393" s="92"/>
      <c r="P393" s="92"/>
      <c r="Q393" s="92"/>
      <c r="R393" s="92"/>
      <c r="S393" s="92"/>
      <c r="T393" s="93"/>
      <c r="U393" s="39"/>
      <c r="V393" s="39"/>
      <c r="W393" s="39"/>
      <c r="X393" s="39"/>
      <c r="Y393" s="39"/>
      <c r="Z393" s="39"/>
      <c r="AA393" s="39"/>
      <c r="AB393" s="39"/>
      <c r="AC393" s="39"/>
      <c r="AD393" s="39"/>
      <c r="AE393" s="39"/>
      <c r="AT393" s="18" t="s">
        <v>349</v>
      </c>
      <c r="AU393" s="18" t="s">
        <v>85</v>
      </c>
    </row>
    <row r="394" s="13" customFormat="1">
      <c r="A394" s="13"/>
      <c r="B394" s="252"/>
      <c r="C394" s="253"/>
      <c r="D394" s="240" t="s">
        <v>446</v>
      </c>
      <c r="E394" s="254" t="s">
        <v>1</v>
      </c>
      <c r="F394" s="255" t="s">
        <v>1458</v>
      </c>
      <c r="G394" s="253"/>
      <c r="H394" s="256">
        <v>412</v>
      </c>
      <c r="I394" s="257"/>
      <c r="J394" s="253"/>
      <c r="K394" s="253"/>
      <c r="L394" s="258"/>
      <c r="M394" s="259"/>
      <c r="N394" s="260"/>
      <c r="O394" s="260"/>
      <c r="P394" s="260"/>
      <c r="Q394" s="260"/>
      <c r="R394" s="260"/>
      <c r="S394" s="260"/>
      <c r="T394" s="261"/>
      <c r="U394" s="13"/>
      <c r="V394" s="13"/>
      <c r="W394" s="13"/>
      <c r="X394" s="13"/>
      <c r="Y394" s="13"/>
      <c r="Z394" s="13"/>
      <c r="AA394" s="13"/>
      <c r="AB394" s="13"/>
      <c r="AC394" s="13"/>
      <c r="AD394" s="13"/>
      <c r="AE394" s="13"/>
      <c r="AT394" s="262" t="s">
        <v>446</v>
      </c>
      <c r="AU394" s="262" t="s">
        <v>85</v>
      </c>
      <c r="AV394" s="13" t="s">
        <v>85</v>
      </c>
      <c r="AW394" s="13" t="s">
        <v>32</v>
      </c>
      <c r="AX394" s="13" t="s">
        <v>83</v>
      </c>
      <c r="AY394" s="262" t="s">
        <v>342</v>
      </c>
    </row>
    <row r="395" s="2" customFormat="1" ht="16.5" customHeight="1">
      <c r="A395" s="39"/>
      <c r="B395" s="40"/>
      <c r="C395" s="295" t="s">
        <v>847</v>
      </c>
      <c r="D395" s="295" t="s">
        <v>621</v>
      </c>
      <c r="E395" s="296" t="s">
        <v>855</v>
      </c>
      <c r="F395" s="297" t="s">
        <v>856</v>
      </c>
      <c r="G395" s="298" t="s">
        <v>543</v>
      </c>
      <c r="H395" s="299">
        <v>13.5</v>
      </c>
      <c r="I395" s="300"/>
      <c r="J395" s="301">
        <f>ROUND(I395*H395,2)</f>
        <v>0</v>
      </c>
      <c r="K395" s="297" t="s">
        <v>1</v>
      </c>
      <c r="L395" s="302"/>
      <c r="M395" s="303" t="s">
        <v>1</v>
      </c>
      <c r="N395" s="304" t="s">
        <v>41</v>
      </c>
      <c r="O395" s="92"/>
      <c r="P395" s="236">
        <f>O395*H395</f>
        <v>0</v>
      </c>
      <c r="Q395" s="236">
        <v>0.080000000000000002</v>
      </c>
      <c r="R395" s="236">
        <f>Q395*H395</f>
        <v>1.0800000000000001</v>
      </c>
      <c r="S395" s="236">
        <v>0</v>
      </c>
      <c r="T395" s="237">
        <f>S395*H395</f>
        <v>0</v>
      </c>
      <c r="U395" s="39"/>
      <c r="V395" s="39"/>
      <c r="W395" s="39"/>
      <c r="X395" s="39"/>
      <c r="Y395" s="39"/>
      <c r="Z395" s="39"/>
      <c r="AA395" s="39"/>
      <c r="AB395" s="39"/>
      <c r="AC395" s="39"/>
      <c r="AD395" s="39"/>
      <c r="AE395" s="39"/>
      <c r="AR395" s="238" t="s">
        <v>376</v>
      </c>
      <c r="AT395" s="238" t="s">
        <v>621</v>
      </c>
      <c r="AU395" s="238" t="s">
        <v>85</v>
      </c>
      <c r="AY395" s="18" t="s">
        <v>342</v>
      </c>
      <c r="BE395" s="239">
        <f>IF(N395="základní",J395,0)</f>
        <v>0</v>
      </c>
      <c r="BF395" s="239">
        <f>IF(N395="snížená",J395,0)</f>
        <v>0</v>
      </c>
      <c r="BG395" s="239">
        <f>IF(N395="zákl. přenesená",J395,0)</f>
        <v>0</v>
      </c>
      <c r="BH395" s="239">
        <f>IF(N395="sníž. přenesená",J395,0)</f>
        <v>0</v>
      </c>
      <c r="BI395" s="239">
        <f>IF(N395="nulová",J395,0)</f>
        <v>0</v>
      </c>
      <c r="BJ395" s="18" t="s">
        <v>83</v>
      </c>
      <c r="BK395" s="239">
        <f>ROUND(I395*H395,2)</f>
        <v>0</v>
      </c>
      <c r="BL395" s="18" t="s">
        <v>360</v>
      </c>
      <c r="BM395" s="238" t="s">
        <v>1459</v>
      </c>
    </row>
    <row r="396" s="2" customFormat="1">
      <c r="A396" s="39"/>
      <c r="B396" s="40"/>
      <c r="C396" s="41"/>
      <c r="D396" s="240" t="s">
        <v>349</v>
      </c>
      <c r="E396" s="41"/>
      <c r="F396" s="241" t="s">
        <v>856</v>
      </c>
      <c r="G396" s="41"/>
      <c r="H396" s="41"/>
      <c r="I396" s="242"/>
      <c r="J396" s="41"/>
      <c r="K396" s="41"/>
      <c r="L396" s="45"/>
      <c r="M396" s="243"/>
      <c r="N396" s="244"/>
      <c r="O396" s="92"/>
      <c r="P396" s="92"/>
      <c r="Q396" s="92"/>
      <c r="R396" s="92"/>
      <c r="S396" s="92"/>
      <c r="T396" s="93"/>
      <c r="U396" s="39"/>
      <c r="V396" s="39"/>
      <c r="W396" s="39"/>
      <c r="X396" s="39"/>
      <c r="Y396" s="39"/>
      <c r="Z396" s="39"/>
      <c r="AA396" s="39"/>
      <c r="AB396" s="39"/>
      <c r="AC396" s="39"/>
      <c r="AD396" s="39"/>
      <c r="AE396" s="39"/>
      <c r="AT396" s="18" t="s">
        <v>349</v>
      </c>
      <c r="AU396" s="18" t="s">
        <v>85</v>
      </c>
    </row>
    <row r="397" s="13" customFormat="1">
      <c r="A397" s="13"/>
      <c r="B397" s="252"/>
      <c r="C397" s="253"/>
      <c r="D397" s="240" t="s">
        <v>446</v>
      </c>
      <c r="E397" s="254" t="s">
        <v>1</v>
      </c>
      <c r="F397" s="255" t="s">
        <v>858</v>
      </c>
      <c r="G397" s="253"/>
      <c r="H397" s="256">
        <v>13.5</v>
      </c>
      <c r="I397" s="257"/>
      <c r="J397" s="253"/>
      <c r="K397" s="253"/>
      <c r="L397" s="258"/>
      <c r="M397" s="259"/>
      <c r="N397" s="260"/>
      <c r="O397" s="260"/>
      <c r="P397" s="260"/>
      <c r="Q397" s="260"/>
      <c r="R397" s="260"/>
      <c r="S397" s="260"/>
      <c r="T397" s="261"/>
      <c r="U397" s="13"/>
      <c r="V397" s="13"/>
      <c r="W397" s="13"/>
      <c r="X397" s="13"/>
      <c r="Y397" s="13"/>
      <c r="Z397" s="13"/>
      <c r="AA397" s="13"/>
      <c r="AB397" s="13"/>
      <c r="AC397" s="13"/>
      <c r="AD397" s="13"/>
      <c r="AE397" s="13"/>
      <c r="AT397" s="262" t="s">
        <v>446</v>
      </c>
      <c r="AU397" s="262" t="s">
        <v>85</v>
      </c>
      <c r="AV397" s="13" t="s">
        <v>85</v>
      </c>
      <c r="AW397" s="13" t="s">
        <v>32</v>
      </c>
      <c r="AX397" s="13" t="s">
        <v>83</v>
      </c>
      <c r="AY397" s="262" t="s">
        <v>342</v>
      </c>
    </row>
    <row r="398" s="2" customFormat="1" ht="16.5" customHeight="1">
      <c r="A398" s="39"/>
      <c r="B398" s="40"/>
      <c r="C398" s="295" t="s">
        <v>854</v>
      </c>
      <c r="D398" s="295" t="s">
        <v>621</v>
      </c>
      <c r="E398" s="296" t="s">
        <v>860</v>
      </c>
      <c r="F398" s="297" t="s">
        <v>861</v>
      </c>
      <c r="G398" s="298" t="s">
        <v>543</v>
      </c>
      <c r="H398" s="299">
        <v>16</v>
      </c>
      <c r="I398" s="300"/>
      <c r="J398" s="301">
        <f>ROUND(I398*H398,2)</f>
        <v>0</v>
      </c>
      <c r="K398" s="297" t="s">
        <v>443</v>
      </c>
      <c r="L398" s="302"/>
      <c r="M398" s="303" t="s">
        <v>1</v>
      </c>
      <c r="N398" s="304" t="s">
        <v>41</v>
      </c>
      <c r="O398" s="92"/>
      <c r="P398" s="236">
        <f>O398*H398</f>
        <v>0</v>
      </c>
      <c r="Q398" s="236">
        <v>0.065670000000000006</v>
      </c>
      <c r="R398" s="236">
        <f>Q398*H398</f>
        <v>1.0507200000000001</v>
      </c>
      <c r="S398" s="236">
        <v>0</v>
      </c>
      <c r="T398" s="237">
        <f>S398*H398</f>
        <v>0</v>
      </c>
      <c r="U398" s="39"/>
      <c r="V398" s="39"/>
      <c r="W398" s="39"/>
      <c r="X398" s="39"/>
      <c r="Y398" s="39"/>
      <c r="Z398" s="39"/>
      <c r="AA398" s="39"/>
      <c r="AB398" s="39"/>
      <c r="AC398" s="39"/>
      <c r="AD398" s="39"/>
      <c r="AE398" s="39"/>
      <c r="AR398" s="238" t="s">
        <v>376</v>
      </c>
      <c r="AT398" s="238" t="s">
        <v>621</v>
      </c>
      <c r="AU398" s="238" t="s">
        <v>85</v>
      </c>
      <c r="AY398" s="18" t="s">
        <v>342</v>
      </c>
      <c r="BE398" s="239">
        <f>IF(N398="základní",J398,0)</f>
        <v>0</v>
      </c>
      <c r="BF398" s="239">
        <f>IF(N398="snížená",J398,0)</f>
        <v>0</v>
      </c>
      <c r="BG398" s="239">
        <f>IF(N398="zákl. přenesená",J398,0)</f>
        <v>0</v>
      </c>
      <c r="BH398" s="239">
        <f>IF(N398="sníž. přenesená",J398,0)</f>
        <v>0</v>
      </c>
      <c r="BI398" s="239">
        <f>IF(N398="nulová",J398,0)</f>
        <v>0</v>
      </c>
      <c r="BJ398" s="18" t="s">
        <v>83</v>
      </c>
      <c r="BK398" s="239">
        <f>ROUND(I398*H398,2)</f>
        <v>0</v>
      </c>
      <c r="BL398" s="18" t="s">
        <v>360</v>
      </c>
      <c r="BM398" s="238" t="s">
        <v>1460</v>
      </c>
    </row>
    <row r="399" s="2" customFormat="1">
      <c r="A399" s="39"/>
      <c r="B399" s="40"/>
      <c r="C399" s="41"/>
      <c r="D399" s="240" t="s">
        <v>349</v>
      </c>
      <c r="E399" s="41"/>
      <c r="F399" s="241" t="s">
        <v>861</v>
      </c>
      <c r="G399" s="41"/>
      <c r="H399" s="41"/>
      <c r="I399" s="242"/>
      <c r="J399" s="41"/>
      <c r="K399" s="41"/>
      <c r="L399" s="45"/>
      <c r="M399" s="243"/>
      <c r="N399" s="244"/>
      <c r="O399" s="92"/>
      <c r="P399" s="92"/>
      <c r="Q399" s="92"/>
      <c r="R399" s="92"/>
      <c r="S399" s="92"/>
      <c r="T399" s="93"/>
      <c r="U399" s="39"/>
      <c r="V399" s="39"/>
      <c r="W399" s="39"/>
      <c r="X399" s="39"/>
      <c r="Y399" s="39"/>
      <c r="Z399" s="39"/>
      <c r="AA399" s="39"/>
      <c r="AB399" s="39"/>
      <c r="AC399" s="39"/>
      <c r="AD399" s="39"/>
      <c r="AE399" s="39"/>
      <c r="AT399" s="18" t="s">
        <v>349</v>
      </c>
      <c r="AU399" s="18" t="s">
        <v>85</v>
      </c>
    </row>
    <row r="400" s="13" customFormat="1">
      <c r="A400" s="13"/>
      <c r="B400" s="252"/>
      <c r="C400" s="253"/>
      <c r="D400" s="240" t="s">
        <v>446</v>
      </c>
      <c r="E400" s="254" t="s">
        <v>1</v>
      </c>
      <c r="F400" s="255" t="s">
        <v>1461</v>
      </c>
      <c r="G400" s="253"/>
      <c r="H400" s="256">
        <v>16</v>
      </c>
      <c r="I400" s="257"/>
      <c r="J400" s="253"/>
      <c r="K400" s="253"/>
      <c r="L400" s="258"/>
      <c r="M400" s="259"/>
      <c r="N400" s="260"/>
      <c r="O400" s="260"/>
      <c r="P400" s="260"/>
      <c r="Q400" s="260"/>
      <c r="R400" s="260"/>
      <c r="S400" s="260"/>
      <c r="T400" s="261"/>
      <c r="U400" s="13"/>
      <c r="V400" s="13"/>
      <c r="W400" s="13"/>
      <c r="X400" s="13"/>
      <c r="Y400" s="13"/>
      <c r="Z400" s="13"/>
      <c r="AA400" s="13"/>
      <c r="AB400" s="13"/>
      <c r="AC400" s="13"/>
      <c r="AD400" s="13"/>
      <c r="AE400" s="13"/>
      <c r="AT400" s="262" t="s">
        <v>446</v>
      </c>
      <c r="AU400" s="262" t="s">
        <v>85</v>
      </c>
      <c r="AV400" s="13" t="s">
        <v>85</v>
      </c>
      <c r="AW400" s="13" t="s">
        <v>32</v>
      </c>
      <c r="AX400" s="13" t="s">
        <v>83</v>
      </c>
      <c r="AY400" s="262" t="s">
        <v>342</v>
      </c>
    </row>
    <row r="401" s="2" customFormat="1" ht="16.5" customHeight="1">
      <c r="A401" s="39"/>
      <c r="B401" s="40"/>
      <c r="C401" s="295" t="s">
        <v>859</v>
      </c>
      <c r="D401" s="295" t="s">
        <v>621</v>
      </c>
      <c r="E401" s="296" t="s">
        <v>865</v>
      </c>
      <c r="F401" s="297" t="s">
        <v>866</v>
      </c>
      <c r="G401" s="298" t="s">
        <v>543</v>
      </c>
      <c r="H401" s="299">
        <v>38</v>
      </c>
      <c r="I401" s="300"/>
      <c r="J401" s="301">
        <f>ROUND(I401*H401,2)</f>
        <v>0</v>
      </c>
      <c r="K401" s="297" t="s">
        <v>443</v>
      </c>
      <c r="L401" s="302"/>
      <c r="M401" s="303" t="s">
        <v>1</v>
      </c>
      <c r="N401" s="304" t="s">
        <v>41</v>
      </c>
      <c r="O401" s="92"/>
      <c r="P401" s="236">
        <f>O401*H401</f>
        <v>0</v>
      </c>
      <c r="Q401" s="236">
        <v>0.048300000000000003</v>
      </c>
      <c r="R401" s="236">
        <f>Q401*H401</f>
        <v>1.8354000000000001</v>
      </c>
      <c r="S401" s="236">
        <v>0</v>
      </c>
      <c r="T401" s="237">
        <f>S401*H401</f>
        <v>0</v>
      </c>
      <c r="U401" s="39"/>
      <c r="V401" s="39"/>
      <c r="W401" s="39"/>
      <c r="X401" s="39"/>
      <c r="Y401" s="39"/>
      <c r="Z401" s="39"/>
      <c r="AA401" s="39"/>
      <c r="AB401" s="39"/>
      <c r="AC401" s="39"/>
      <c r="AD401" s="39"/>
      <c r="AE401" s="39"/>
      <c r="AR401" s="238" t="s">
        <v>376</v>
      </c>
      <c r="AT401" s="238" t="s">
        <v>621</v>
      </c>
      <c r="AU401" s="238" t="s">
        <v>85</v>
      </c>
      <c r="AY401" s="18" t="s">
        <v>342</v>
      </c>
      <c r="BE401" s="239">
        <f>IF(N401="základní",J401,0)</f>
        <v>0</v>
      </c>
      <c r="BF401" s="239">
        <f>IF(N401="snížená",J401,0)</f>
        <v>0</v>
      </c>
      <c r="BG401" s="239">
        <f>IF(N401="zákl. přenesená",J401,0)</f>
        <v>0</v>
      </c>
      <c r="BH401" s="239">
        <f>IF(N401="sníž. přenesená",J401,0)</f>
        <v>0</v>
      </c>
      <c r="BI401" s="239">
        <f>IF(N401="nulová",J401,0)</f>
        <v>0</v>
      </c>
      <c r="BJ401" s="18" t="s">
        <v>83</v>
      </c>
      <c r="BK401" s="239">
        <f>ROUND(I401*H401,2)</f>
        <v>0</v>
      </c>
      <c r="BL401" s="18" t="s">
        <v>360</v>
      </c>
      <c r="BM401" s="238" t="s">
        <v>1462</v>
      </c>
    </row>
    <row r="402" s="2" customFormat="1">
      <c r="A402" s="39"/>
      <c r="B402" s="40"/>
      <c r="C402" s="41"/>
      <c r="D402" s="240" t="s">
        <v>349</v>
      </c>
      <c r="E402" s="41"/>
      <c r="F402" s="241" t="s">
        <v>866</v>
      </c>
      <c r="G402" s="41"/>
      <c r="H402" s="41"/>
      <c r="I402" s="242"/>
      <c r="J402" s="41"/>
      <c r="K402" s="41"/>
      <c r="L402" s="45"/>
      <c r="M402" s="243"/>
      <c r="N402" s="244"/>
      <c r="O402" s="92"/>
      <c r="P402" s="92"/>
      <c r="Q402" s="92"/>
      <c r="R402" s="92"/>
      <c r="S402" s="92"/>
      <c r="T402" s="93"/>
      <c r="U402" s="39"/>
      <c r="V402" s="39"/>
      <c r="W402" s="39"/>
      <c r="X402" s="39"/>
      <c r="Y402" s="39"/>
      <c r="Z402" s="39"/>
      <c r="AA402" s="39"/>
      <c r="AB402" s="39"/>
      <c r="AC402" s="39"/>
      <c r="AD402" s="39"/>
      <c r="AE402" s="39"/>
      <c r="AT402" s="18" t="s">
        <v>349</v>
      </c>
      <c r="AU402" s="18" t="s">
        <v>85</v>
      </c>
    </row>
    <row r="403" s="13" customFormat="1">
      <c r="A403" s="13"/>
      <c r="B403" s="252"/>
      <c r="C403" s="253"/>
      <c r="D403" s="240" t="s">
        <v>446</v>
      </c>
      <c r="E403" s="254" t="s">
        <v>1</v>
      </c>
      <c r="F403" s="255" t="s">
        <v>1463</v>
      </c>
      <c r="G403" s="253"/>
      <c r="H403" s="256">
        <v>13</v>
      </c>
      <c r="I403" s="257"/>
      <c r="J403" s="253"/>
      <c r="K403" s="253"/>
      <c r="L403" s="258"/>
      <c r="M403" s="259"/>
      <c r="N403" s="260"/>
      <c r="O403" s="260"/>
      <c r="P403" s="260"/>
      <c r="Q403" s="260"/>
      <c r="R403" s="260"/>
      <c r="S403" s="260"/>
      <c r="T403" s="261"/>
      <c r="U403" s="13"/>
      <c r="V403" s="13"/>
      <c r="W403" s="13"/>
      <c r="X403" s="13"/>
      <c r="Y403" s="13"/>
      <c r="Z403" s="13"/>
      <c r="AA403" s="13"/>
      <c r="AB403" s="13"/>
      <c r="AC403" s="13"/>
      <c r="AD403" s="13"/>
      <c r="AE403" s="13"/>
      <c r="AT403" s="262" t="s">
        <v>446</v>
      </c>
      <c r="AU403" s="262" t="s">
        <v>85</v>
      </c>
      <c r="AV403" s="13" t="s">
        <v>85</v>
      </c>
      <c r="AW403" s="13" t="s">
        <v>32</v>
      </c>
      <c r="AX403" s="13" t="s">
        <v>76</v>
      </c>
      <c r="AY403" s="262" t="s">
        <v>342</v>
      </c>
    </row>
    <row r="404" s="13" customFormat="1">
      <c r="A404" s="13"/>
      <c r="B404" s="252"/>
      <c r="C404" s="253"/>
      <c r="D404" s="240" t="s">
        <v>446</v>
      </c>
      <c r="E404" s="254" t="s">
        <v>1</v>
      </c>
      <c r="F404" s="255" t="s">
        <v>1464</v>
      </c>
      <c r="G404" s="253"/>
      <c r="H404" s="256">
        <v>25</v>
      </c>
      <c r="I404" s="257"/>
      <c r="J404" s="253"/>
      <c r="K404" s="253"/>
      <c r="L404" s="258"/>
      <c r="M404" s="259"/>
      <c r="N404" s="260"/>
      <c r="O404" s="260"/>
      <c r="P404" s="260"/>
      <c r="Q404" s="260"/>
      <c r="R404" s="260"/>
      <c r="S404" s="260"/>
      <c r="T404" s="261"/>
      <c r="U404" s="13"/>
      <c r="V404" s="13"/>
      <c r="W404" s="13"/>
      <c r="X404" s="13"/>
      <c r="Y404" s="13"/>
      <c r="Z404" s="13"/>
      <c r="AA404" s="13"/>
      <c r="AB404" s="13"/>
      <c r="AC404" s="13"/>
      <c r="AD404" s="13"/>
      <c r="AE404" s="13"/>
      <c r="AT404" s="262" t="s">
        <v>446</v>
      </c>
      <c r="AU404" s="262" t="s">
        <v>85</v>
      </c>
      <c r="AV404" s="13" t="s">
        <v>85</v>
      </c>
      <c r="AW404" s="13" t="s">
        <v>32</v>
      </c>
      <c r="AX404" s="13" t="s">
        <v>76</v>
      </c>
      <c r="AY404" s="262" t="s">
        <v>342</v>
      </c>
    </row>
    <row r="405" s="16" customFormat="1">
      <c r="A405" s="16"/>
      <c r="B405" s="284"/>
      <c r="C405" s="285"/>
      <c r="D405" s="240" t="s">
        <v>446</v>
      </c>
      <c r="E405" s="286" t="s">
        <v>1</v>
      </c>
      <c r="F405" s="287" t="s">
        <v>500</v>
      </c>
      <c r="G405" s="285"/>
      <c r="H405" s="288">
        <v>38</v>
      </c>
      <c r="I405" s="289"/>
      <c r="J405" s="285"/>
      <c r="K405" s="285"/>
      <c r="L405" s="290"/>
      <c r="M405" s="291"/>
      <c r="N405" s="292"/>
      <c r="O405" s="292"/>
      <c r="P405" s="292"/>
      <c r="Q405" s="292"/>
      <c r="R405" s="292"/>
      <c r="S405" s="292"/>
      <c r="T405" s="293"/>
      <c r="U405" s="16"/>
      <c r="V405" s="16"/>
      <c r="W405" s="16"/>
      <c r="X405" s="16"/>
      <c r="Y405" s="16"/>
      <c r="Z405" s="16"/>
      <c r="AA405" s="16"/>
      <c r="AB405" s="16"/>
      <c r="AC405" s="16"/>
      <c r="AD405" s="16"/>
      <c r="AE405" s="16"/>
      <c r="AT405" s="294" t="s">
        <v>446</v>
      </c>
      <c r="AU405" s="294" t="s">
        <v>85</v>
      </c>
      <c r="AV405" s="16" t="s">
        <v>360</v>
      </c>
      <c r="AW405" s="16" t="s">
        <v>32</v>
      </c>
      <c r="AX405" s="16" t="s">
        <v>83</v>
      </c>
      <c r="AY405" s="294" t="s">
        <v>342</v>
      </c>
    </row>
    <row r="406" s="2" customFormat="1" ht="16.5" customHeight="1">
      <c r="A406" s="39"/>
      <c r="B406" s="40"/>
      <c r="C406" s="295" t="s">
        <v>864</v>
      </c>
      <c r="D406" s="295" t="s">
        <v>621</v>
      </c>
      <c r="E406" s="296" t="s">
        <v>872</v>
      </c>
      <c r="F406" s="297" t="s">
        <v>873</v>
      </c>
      <c r="G406" s="298" t="s">
        <v>543</v>
      </c>
      <c r="H406" s="299">
        <v>179</v>
      </c>
      <c r="I406" s="300"/>
      <c r="J406" s="301">
        <f>ROUND(I406*H406,2)</f>
        <v>0</v>
      </c>
      <c r="K406" s="297" t="s">
        <v>443</v>
      </c>
      <c r="L406" s="302"/>
      <c r="M406" s="303" t="s">
        <v>1</v>
      </c>
      <c r="N406" s="304" t="s">
        <v>41</v>
      </c>
      <c r="O406" s="92"/>
      <c r="P406" s="236">
        <f>O406*H406</f>
        <v>0</v>
      </c>
      <c r="Q406" s="236">
        <v>0.10199999999999999</v>
      </c>
      <c r="R406" s="236">
        <f>Q406*H406</f>
        <v>18.257999999999999</v>
      </c>
      <c r="S406" s="236">
        <v>0</v>
      </c>
      <c r="T406" s="237">
        <f>S406*H406</f>
        <v>0</v>
      </c>
      <c r="U406" s="39"/>
      <c r="V406" s="39"/>
      <c r="W406" s="39"/>
      <c r="X406" s="39"/>
      <c r="Y406" s="39"/>
      <c r="Z406" s="39"/>
      <c r="AA406" s="39"/>
      <c r="AB406" s="39"/>
      <c r="AC406" s="39"/>
      <c r="AD406" s="39"/>
      <c r="AE406" s="39"/>
      <c r="AR406" s="238" t="s">
        <v>376</v>
      </c>
      <c r="AT406" s="238" t="s">
        <v>621</v>
      </c>
      <c r="AU406" s="238" t="s">
        <v>85</v>
      </c>
      <c r="AY406" s="18" t="s">
        <v>342</v>
      </c>
      <c r="BE406" s="239">
        <f>IF(N406="základní",J406,0)</f>
        <v>0</v>
      </c>
      <c r="BF406" s="239">
        <f>IF(N406="snížená",J406,0)</f>
        <v>0</v>
      </c>
      <c r="BG406" s="239">
        <f>IF(N406="zákl. přenesená",J406,0)</f>
        <v>0</v>
      </c>
      <c r="BH406" s="239">
        <f>IF(N406="sníž. přenesená",J406,0)</f>
        <v>0</v>
      </c>
      <c r="BI406" s="239">
        <f>IF(N406="nulová",J406,0)</f>
        <v>0</v>
      </c>
      <c r="BJ406" s="18" t="s">
        <v>83</v>
      </c>
      <c r="BK406" s="239">
        <f>ROUND(I406*H406,2)</f>
        <v>0</v>
      </c>
      <c r="BL406" s="18" t="s">
        <v>360</v>
      </c>
      <c r="BM406" s="238" t="s">
        <v>1465</v>
      </c>
    </row>
    <row r="407" s="2" customFormat="1">
      <c r="A407" s="39"/>
      <c r="B407" s="40"/>
      <c r="C407" s="41"/>
      <c r="D407" s="240" t="s">
        <v>349</v>
      </c>
      <c r="E407" s="41"/>
      <c r="F407" s="241" t="s">
        <v>873</v>
      </c>
      <c r="G407" s="41"/>
      <c r="H407" s="41"/>
      <c r="I407" s="242"/>
      <c r="J407" s="41"/>
      <c r="K407" s="41"/>
      <c r="L407" s="45"/>
      <c r="M407" s="243"/>
      <c r="N407" s="244"/>
      <c r="O407" s="92"/>
      <c r="P407" s="92"/>
      <c r="Q407" s="92"/>
      <c r="R407" s="92"/>
      <c r="S407" s="92"/>
      <c r="T407" s="93"/>
      <c r="U407" s="39"/>
      <c r="V407" s="39"/>
      <c r="W407" s="39"/>
      <c r="X407" s="39"/>
      <c r="Y407" s="39"/>
      <c r="Z407" s="39"/>
      <c r="AA407" s="39"/>
      <c r="AB407" s="39"/>
      <c r="AC407" s="39"/>
      <c r="AD407" s="39"/>
      <c r="AE407" s="39"/>
      <c r="AT407" s="18" t="s">
        <v>349</v>
      </c>
      <c r="AU407" s="18" t="s">
        <v>85</v>
      </c>
    </row>
    <row r="408" s="13" customFormat="1">
      <c r="A408" s="13"/>
      <c r="B408" s="252"/>
      <c r="C408" s="253"/>
      <c r="D408" s="240" t="s">
        <v>446</v>
      </c>
      <c r="E408" s="254" t="s">
        <v>1</v>
      </c>
      <c r="F408" s="255" t="s">
        <v>1466</v>
      </c>
      <c r="G408" s="253"/>
      <c r="H408" s="256">
        <v>179</v>
      </c>
      <c r="I408" s="257"/>
      <c r="J408" s="253"/>
      <c r="K408" s="253"/>
      <c r="L408" s="258"/>
      <c r="M408" s="259"/>
      <c r="N408" s="260"/>
      <c r="O408" s="260"/>
      <c r="P408" s="260"/>
      <c r="Q408" s="260"/>
      <c r="R408" s="260"/>
      <c r="S408" s="260"/>
      <c r="T408" s="261"/>
      <c r="U408" s="13"/>
      <c r="V408" s="13"/>
      <c r="W408" s="13"/>
      <c r="X408" s="13"/>
      <c r="Y408" s="13"/>
      <c r="Z408" s="13"/>
      <c r="AA408" s="13"/>
      <c r="AB408" s="13"/>
      <c r="AC408" s="13"/>
      <c r="AD408" s="13"/>
      <c r="AE408" s="13"/>
      <c r="AT408" s="262" t="s">
        <v>446</v>
      </c>
      <c r="AU408" s="262" t="s">
        <v>85</v>
      </c>
      <c r="AV408" s="13" t="s">
        <v>85</v>
      </c>
      <c r="AW408" s="13" t="s">
        <v>32</v>
      </c>
      <c r="AX408" s="13" t="s">
        <v>83</v>
      </c>
      <c r="AY408" s="262" t="s">
        <v>342</v>
      </c>
    </row>
    <row r="409" s="2" customFormat="1" ht="16.5" customHeight="1">
      <c r="A409" s="39"/>
      <c r="B409" s="40"/>
      <c r="C409" s="227" t="s">
        <v>871</v>
      </c>
      <c r="D409" s="227" t="s">
        <v>343</v>
      </c>
      <c r="E409" s="228" t="s">
        <v>877</v>
      </c>
      <c r="F409" s="229" t="s">
        <v>878</v>
      </c>
      <c r="G409" s="230" t="s">
        <v>543</v>
      </c>
      <c r="H409" s="231">
        <v>348</v>
      </c>
      <c r="I409" s="232"/>
      <c r="J409" s="233">
        <f>ROUND(I409*H409,2)</f>
        <v>0</v>
      </c>
      <c r="K409" s="229" t="s">
        <v>443</v>
      </c>
      <c r="L409" s="45"/>
      <c r="M409" s="234" t="s">
        <v>1</v>
      </c>
      <c r="N409" s="235" t="s">
        <v>41</v>
      </c>
      <c r="O409" s="92"/>
      <c r="P409" s="236">
        <f>O409*H409</f>
        <v>0</v>
      </c>
      <c r="Q409" s="236">
        <v>0.10095</v>
      </c>
      <c r="R409" s="236">
        <f>Q409*H409</f>
        <v>35.130600000000001</v>
      </c>
      <c r="S409" s="236">
        <v>0</v>
      </c>
      <c r="T409" s="237">
        <f>S409*H409</f>
        <v>0</v>
      </c>
      <c r="U409" s="39"/>
      <c r="V409" s="39"/>
      <c r="W409" s="39"/>
      <c r="X409" s="39"/>
      <c r="Y409" s="39"/>
      <c r="Z409" s="39"/>
      <c r="AA409" s="39"/>
      <c r="AB409" s="39"/>
      <c r="AC409" s="39"/>
      <c r="AD409" s="39"/>
      <c r="AE409" s="39"/>
      <c r="AR409" s="238" t="s">
        <v>360</v>
      </c>
      <c r="AT409" s="238" t="s">
        <v>343</v>
      </c>
      <c r="AU409" s="238" t="s">
        <v>85</v>
      </c>
      <c r="AY409" s="18" t="s">
        <v>342</v>
      </c>
      <c r="BE409" s="239">
        <f>IF(N409="základní",J409,0)</f>
        <v>0</v>
      </c>
      <c r="BF409" s="239">
        <f>IF(N409="snížená",J409,0)</f>
        <v>0</v>
      </c>
      <c r="BG409" s="239">
        <f>IF(N409="zákl. přenesená",J409,0)</f>
        <v>0</v>
      </c>
      <c r="BH409" s="239">
        <f>IF(N409="sníž. přenesená",J409,0)</f>
        <v>0</v>
      </c>
      <c r="BI409" s="239">
        <f>IF(N409="nulová",J409,0)</f>
        <v>0</v>
      </c>
      <c r="BJ409" s="18" t="s">
        <v>83</v>
      </c>
      <c r="BK409" s="239">
        <f>ROUND(I409*H409,2)</f>
        <v>0</v>
      </c>
      <c r="BL409" s="18" t="s">
        <v>360</v>
      </c>
      <c r="BM409" s="238" t="s">
        <v>1467</v>
      </c>
    </row>
    <row r="410" s="2" customFormat="1">
      <c r="A410" s="39"/>
      <c r="B410" s="40"/>
      <c r="C410" s="41"/>
      <c r="D410" s="240" t="s">
        <v>349</v>
      </c>
      <c r="E410" s="41"/>
      <c r="F410" s="241" t="s">
        <v>880</v>
      </c>
      <c r="G410" s="41"/>
      <c r="H410" s="41"/>
      <c r="I410" s="242"/>
      <c r="J410" s="41"/>
      <c r="K410" s="41"/>
      <c r="L410" s="45"/>
      <c r="M410" s="243"/>
      <c r="N410" s="244"/>
      <c r="O410" s="92"/>
      <c r="P410" s="92"/>
      <c r="Q410" s="92"/>
      <c r="R410" s="92"/>
      <c r="S410" s="92"/>
      <c r="T410" s="93"/>
      <c r="U410" s="39"/>
      <c r="V410" s="39"/>
      <c r="W410" s="39"/>
      <c r="X410" s="39"/>
      <c r="Y410" s="39"/>
      <c r="Z410" s="39"/>
      <c r="AA410" s="39"/>
      <c r="AB410" s="39"/>
      <c r="AC410" s="39"/>
      <c r="AD410" s="39"/>
      <c r="AE410" s="39"/>
      <c r="AT410" s="18" t="s">
        <v>349</v>
      </c>
      <c r="AU410" s="18" t="s">
        <v>85</v>
      </c>
    </row>
    <row r="411" s="13" customFormat="1">
      <c r="A411" s="13"/>
      <c r="B411" s="252"/>
      <c r="C411" s="253"/>
      <c r="D411" s="240" t="s">
        <v>446</v>
      </c>
      <c r="E411" s="254" t="s">
        <v>1</v>
      </c>
      <c r="F411" s="255" t="s">
        <v>1468</v>
      </c>
      <c r="G411" s="253"/>
      <c r="H411" s="256">
        <v>348</v>
      </c>
      <c r="I411" s="257"/>
      <c r="J411" s="253"/>
      <c r="K411" s="253"/>
      <c r="L411" s="258"/>
      <c r="M411" s="259"/>
      <c r="N411" s="260"/>
      <c r="O411" s="260"/>
      <c r="P411" s="260"/>
      <c r="Q411" s="260"/>
      <c r="R411" s="260"/>
      <c r="S411" s="260"/>
      <c r="T411" s="261"/>
      <c r="U411" s="13"/>
      <c r="V411" s="13"/>
      <c r="W411" s="13"/>
      <c r="X411" s="13"/>
      <c r="Y411" s="13"/>
      <c r="Z411" s="13"/>
      <c r="AA411" s="13"/>
      <c r="AB411" s="13"/>
      <c r="AC411" s="13"/>
      <c r="AD411" s="13"/>
      <c r="AE411" s="13"/>
      <c r="AT411" s="262" t="s">
        <v>446</v>
      </c>
      <c r="AU411" s="262" t="s">
        <v>85</v>
      </c>
      <c r="AV411" s="13" t="s">
        <v>85</v>
      </c>
      <c r="AW411" s="13" t="s">
        <v>32</v>
      </c>
      <c r="AX411" s="13" t="s">
        <v>83</v>
      </c>
      <c r="AY411" s="262" t="s">
        <v>342</v>
      </c>
    </row>
    <row r="412" s="2" customFormat="1" ht="16.5" customHeight="1">
      <c r="A412" s="39"/>
      <c r="B412" s="40"/>
      <c r="C412" s="295" t="s">
        <v>876</v>
      </c>
      <c r="D412" s="295" t="s">
        <v>621</v>
      </c>
      <c r="E412" s="296" t="s">
        <v>885</v>
      </c>
      <c r="F412" s="297" t="s">
        <v>886</v>
      </c>
      <c r="G412" s="298" t="s">
        <v>543</v>
      </c>
      <c r="H412" s="299">
        <v>348</v>
      </c>
      <c r="I412" s="300"/>
      <c r="J412" s="301">
        <f>ROUND(I412*H412,2)</f>
        <v>0</v>
      </c>
      <c r="K412" s="297" t="s">
        <v>443</v>
      </c>
      <c r="L412" s="302"/>
      <c r="M412" s="303" t="s">
        <v>1</v>
      </c>
      <c r="N412" s="304" t="s">
        <v>41</v>
      </c>
      <c r="O412" s="92"/>
      <c r="P412" s="236">
        <f>O412*H412</f>
        <v>0</v>
      </c>
      <c r="Q412" s="236">
        <v>0.045999999999999999</v>
      </c>
      <c r="R412" s="236">
        <f>Q412*H412</f>
        <v>16.007999999999999</v>
      </c>
      <c r="S412" s="236">
        <v>0</v>
      </c>
      <c r="T412" s="237">
        <f>S412*H412</f>
        <v>0</v>
      </c>
      <c r="U412" s="39"/>
      <c r="V412" s="39"/>
      <c r="W412" s="39"/>
      <c r="X412" s="39"/>
      <c r="Y412" s="39"/>
      <c r="Z412" s="39"/>
      <c r="AA412" s="39"/>
      <c r="AB412" s="39"/>
      <c r="AC412" s="39"/>
      <c r="AD412" s="39"/>
      <c r="AE412" s="39"/>
      <c r="AR412" s="238" t="s">
        <v>376</v>
      </c>
      <c r="AT412" s="238" t="s">
        <v>621</v>
      </c>
      <c r="AU412" s="238" t="s">
        <v>85</v>
      </c>
      <c r="AY412" s="18" t="s">
        <v>342</v>
      </c>
      <c r="BE412" s="239">
        <f>IF(N412="základní",J412,0)</f>
        <v>0</v>
      </c>
      <c r="BF412" s="239">
        <f>IF(N412="snížená",J412,0)</f>
        <v>0</v>
      </c>
      <c r="BG412" s="239">
        <f>IF(N412="zákl. přenesená",J412,0)</f>
        <v>0</v>
      </c>
      <c r="BH412" s="239">
        <f>IF(N412="sníž. přenesená",J412,0)</f>
        <v>0</v>
      </c>
      <c r="BI412" s="239">
        <f>IF(N412="nulová",J412,0)</f>
        <v>0</v>
      </c>
      <c r="BJ412" s="18" t="s">
        <v>83</v>
      </c>
      <c r="BK412" s="239">
        <f>ROUND(I412*H412,2)</f>
        <v>0</v>
      </c>
      <c r="BL412" s="18" t="s">
        <v>360</v>
      </c>
      <c r="BM412" s="238" t="s">
        <v>1469</v>
      </c>
    </row>
    <row r="413" s="2" customFormat="1">
      <c r="A413" s="39"/>
      <c r="B413" s="40"/>
      <c r="C413" s="41"/>
      <c r="D413" s="240" t="s">
        <v>349</v>
      </c>
      <c r="E413" s="41"/>
      <c r="F413" s="241" t="s">
        <v>886</v>
      </c>
      <c r="G413" s="41"/>
      <c r="H413" s="41"/>
      <c r="I413" s="242"/>
      <c r="J413" s="41"/>
      <c r="K413" s="41"/>
      <c r="L413" s="45"/>
      <c r="M413" s="243"/>
      <c r="N413" s="244"/>
      <c r="O413" s="92"/>
      <c r="P413" s="92"/>
      <c r="Q413" s="92"/>
      <c r="R413" s="92"/>
      <c r="S413" s="92"/>
      <c r="T413" s="93"/>
      <c r="U413" s="39"/>
      <c r="V413" s="39"/>
      <c r="W413" s="39"/>
      <c r="X413" s="39"/>
      <c r="Y413" s="39"/>
      <c r="Z413" s="39"/>
      <c r="AA413" s="39"/>
      <c r="AB413" s="39"/>
      <c r="AC413" s="39"/>
      <c r="AD413" s="39"/>
      <c r="AE413" s="39"/>
      <c r="AT413" s="18" t="s">
        <v>349</v>
      </c>
      <c r="AU413" s="18" t="s">
        <v>85</v>
      </c>
    </row>
    <row r="414" s="2" customFormat="1" ht="16.5" customHeight="1">
      <c r="A414" s="39"/>
      <c r="B414" s="40"/>
      <c r="C414" s="227" t="s">
        <v>884</v>
      </c>
      <c r="D414" s="227" t="s">
        <v>343</v>
      </c>
      <c r="E414" s="228" t="s">
        <v>1470</v>
      </c>
      <c r="F414" s="229" t="s">
        <v>1471</v>
      </c>
      <c r="G414" s="230" t="s">
        <v>543</v>
      </c>
      <c r="H414" s="231">
        <v>135</v>
      </c>
      <c r="I414" s="232"/>
      <c r="J414" s="233">
        <f>ROUND(I414*H414,2)</f>
        <v>0</v>
      </c>
      <c r="K414" s="229" t="s">
        <v>443</v>
      </c>
      <c r="L414" s="45"/>
      <c r="M414" s="234" t="s">
        <v>1</v>
      </c>
      <c r="N414" s="235" t="s">
        <v>41</v>
      </c>
      <c r="O414" s="92"/>
      <c r="P414" s="236">
        <f>O414*H414</f>
        <v>0</v>
      </c>
      <c r="Q414" s="236">
        <v>0.34612999999999999</v>
      </c>
      <c r="R414" s="236">
        <f>Q414*H414</f>
        <v>46.727550000000001</v>
      </c>
      <c r="S414" s="236">
        <v>0</v>
      </c>
      <c r="T414" s="237">
        <f>S414*H414</f>
        <v>0</v>
      </c>
      <c r="U414" s="39"/>
      <c r="V414" s="39"/>
      <c r="W414" s="39"/>
      <c r="X414" s="39"/>
      <c r="Y414" s="39"/>
      <c r="Z414" s="39"/>
      <c r="AA414" s="39"/>
      <c r="AB414" s="39"/>
      <c r="AC414" s="39"/>
      <c r="AD414" s="39"/>
      <c r="AE414" s="39"/>
      <c r="AR414" s="238" t="s">
        <v>360</v>
      </c>
      <c r="AT414" s="238" t="s">
        <v>343</v>
      </c>
      <c r="AU414" s="238" t="s">
        <v>85</v>
      </c>
      <c r="AY414" s="18" t="s">
        <v>342</v>
      </c>
      <c r="BE414" s="239">
        <f>IF(N414="základní",J414,0)</f>
        <v>0</v>
      </c>
      <c r="BF414" s="239">
        <f>IF(N414="snížená",J414,0)</f>
        <v>0</v>
      </c>
      <c r="BG414" s="239">
        <f>IF(N414="zákl. přenesená",J414,0)</f>
        <v>0</v>
      </c>
      <c r="BH414" s="239">
        <f>IF(N414="sníž. přenesená",J414,0)</f>
        <v>0</v>
      </c>
      <c r="BI414" s="239">
        <f>IF(N414="nulová",J414,0)</f>
        <v>0</v>
      </c>
      <c r="BJ414" s="18" t="s">
        <v>83</v>
      </c>
      <c r="BK414" s="239">
        <f>ROUND(I414*H414,2)</f>
        <v>0</v>
      </c>
      <c r="BL414" s="18" t="s">
        <v>360</v>
      </c>
      <c r="BM414" s="238" t="s">
        <v>1472</v>
      </c>
    </row>
    <row r="415" s="2" customFormat="1">
      <c r="A415" s="39"/>
      <c r="B415" s="40"/>
      <c r="C415" s="41"/>
      <c r="D415" s="240" t="s">
        <v>349</v>
      </c>
      <c r="E415" s="41"/>
      <c r="F415" s="241" t="s">
        <v>1473</v>
      </c>
      <c r="G415" s="41"/>
      <c r="H415" s="41"/>
      <c r="I415" s="242"/>
      <c r="J415" s="41"/>
      <c r="K415" s="41"/>
      <c r="L415" s="45"/>
      <c r="M415" s="243"/>
      <c r="N415" s="244"/>
      <c r="O415" s="92"/>
      <c r="P415" s="92"/>
      <c r="Q415" s="92"/>
      <c r="R415" s="92"/>
      <c r="S415" s="92"/>
      <c r="T415" s="93"/>
      <c r="U415" s="39"/>
      <c r="V415" s="39"/>
      <c r="W415" s="39"/>
      <c r="X415" s="39"/>
      <c r="Y415" s="39"/>
      <c r="Z415" s="39"/>
      <c r="AA415" s="39"/>
      <c r="AB415" s="39"/>
      <c r="AC415" s="39"/>
      <c r="AD415" s="39"/>
      <c r="AE415" s="39"/>
      <c r="AT415" s="18" t="s">
        <v>349</v>
      </c>
      <c r="AU415" s="18" t="s">
        <v>85</v>
      </c>
    </row>
    <row r="416" s="2" customFormat="1" ht="16.5" customHeight="1">
      <c r="A416" s="39"/>
      <c r="B416" s="40"/>
      <c r="C416" s="295" t="s">
        <v>889</v>
      </c>
      <c r="D416" s="295" t="s">
        <v>621</v>
      </c>
      <c r="E416" s="296" t="s">
        <v>1474</v>
      </c>
      <c r="F416" s="297" t="s">
        <v>1475</v>
      </c>
      <c r="G416" s="298" t="s">
        <v>543</v>
      </c>
      <c r="H416" s="299">
        <v>135</v>
      </c>
      <c r="I416" s="300"/>
      <c r="J416" s="301">
        <f>ROUND(I416*H416,2)</f>
        <v>0</v>
      </c>
      <c r="K416" s="297" t="s">
        <v>1</v>
      </c>
      <c r="L416" s="302"/>
      <c r="M416" s="303" t="s">
        <v>1</v>
      </c>
      <c r="N416" s="304" t="s">
        <v>41</v>
      </c>
      <c r="O416" s="92"/>
      <c r="P416" s="236">
        <f>O416*H416</f>
        <v>0</v>
      </c>
      <c r="Q416" s="236">
        <v>0.22500000000000001</v>
      </c>
      <c r="R416" s="236">
        <f>Q416*H416</f>
        <v>30.375</v>
      </c>
      <c r="S416" s="236">
        <v>0</v>
      </c>
      <c r="T416" s="237">
        <f>S416*H416</f>
        <v>0</v>
      </c>
      <c r="U416" s="39"/>
      <c r="V416" s="39"/>
      <c r="W416" s="39"/>
      <c r="X416" s="39"/>
      <c r="Y416" s="39"/>
      <c r="Z416" s="39"/>
      <c r="AA416" s="39"/>
      <c r="AB416" s="39"/>
      <c r="AC416" s="39"/>
      <c r="AD416" s="39"/>
      <c r="AE416" s="39"/>
      <c r="AR416" s="238" t="s">
        <v>376</v>
      </c>
      <c r="AT416" s="238" t="s">
        <v>621</v>
      </c>
      <c r="AU416" s="238" t="s">
        <v>85</v>
      </c>
      <c r="AY416" s="18" t="s">
        <v>342</v>
      </c>
      <c r="BE416" s="239">
        <f>IF(N416="základní",J416,0)</f>
        <v>0</v>
      </c>
      <c r="BF416" s="239">
        <f>IF(N416="snížená",J416,0)</f>
        <v>0</v>
      </c>
      <c r="BG416" s="239">
        <f>IF(N416="zákl. přenesená",J416,0)</f>
        <v>0</v>
      </c>
      <c r="BH416" s="239">
        <f>IF(N416="sníž. přenesená",J416,0)</f>
        <v>0</v>
      </c>
      <c r="BI416" s="239">
        <f>IF(N416="nulová",J416,0)</f>
        <v>0</v>
      </c>
      <c r="BJ416" s="18" t="s">
        <v>83</v>
      </c>
      <c r="BK416" s="239">
        <f>ROUND(I416*H416,2)</f>
        <v>0</v>
      </c>
      <c r="BL416" s="18" t="s">
        <v>360</v>
      </c>
      <c r="BM416" s="238" t="s">
        <v>1476</v>
      </c>
    </row>
    <row r="417" s="2" customFormat="1">
      <c r="A417" s="39"/>
      <c r="B417" s="40"/>
      <c r="C417" s="41"/>
      <c r="D417" s="240" t="s">
        <v>349</v>
      </c>
      <c r="E417" s="41"/>
      <c r="F417" s="241" t="s">
        <v>1475</v>
      </c>
      <c r="G417" s="41"/>
      <c r="H417" s="41"/>
      <c r="I417" s="242"/>
      <c r="J417" s="41"/>
      <c r="K417" s="41"/>
      <c r="L417" s="45"/>
      <c r="M417" s="243"/>
      <c r="N417" s="244"/>
      <c r="O417" s="92"/>
      <c r="P417" s="92"/>
      <c r="Q417" s="92"/>
      <c r="R417" s="92"/>
      <c r="S417" s="92"/>
      <c r="T417" s="93"/>
      <c r="U417" s="39"/>
      <c r="V417" s="39"/>
      <c r="W417" s="39"/>
      <c r="X417" s="39"/>
      <c r="Y417" s="39"/>
      <c r="Z417" s="39"/>
      <c r="AA417" s="39"/>
      <c r="AB417" s="39"/>
      <c r="AC417" s="39"/>
      <c r="AD417" s="39"/>
      <c r="AE417" s="39"/>
      <c r="AT417" s="18" t="s">
        <v>349</v>
      </c>
      <c r="AU417" s="18" t="s">
        <v>85</v>
      </c>
    </row>
    <row r="418" s="14" customFormat="1">
      <c r="A418" s="14"/>
      <c r="B418" s="263"/>
      <c r="C418" s="264"/>
      <c r="D418" s="240" t="s">
        <v>446</v>
      </c>
      <c r="E418" s="265" t="s">
        <v>1</v>
      </c>
      <c r="F418" s="266" t="s">
        <v>1477</v>
      </c>
      <c r="G418" s="264"/>
      <c r="H418" s="265" t="s">
        <v>1</v>
      </c>
      <c r="I418" s="267"/>
      <c r="J418" s="264"/>
      <c r="K418" s="264"/>
      <c r="L418" s="268"/>
      <c r="M418" s="269"/>
      <c r="N418" s="270"/>
      <c r="O418" s="270"/>
      <c r="P418" s="270"/>
      <c r="Q418" s="270"/>
      <c r="R418" s="270"/>
      <c r="S418" s="270"/>
      <c r="T418" s="271"/>
      <c r="U418" s="14"/>
      <c r="V418" s="14"/>
      <c r="W418" s="14"/>
      <c r="X418" s="14"/>
      <c r="Y418" s="14"/>
      <c r="Z418" s="14"/>
      <c r="AA418" s="14"/>
      <c r="AB418" s="14"/>
      <c r="AC418" s="14"/>
      <c r="AD418" s="14"/>
      <c r="AE418" s="14"/>
      <c r="AT418" s="272" t="s">
        <v>446</v>
      </c>
      <c r="AU418" s="272" t="s">
        <v>85</v>
      </c>
      <c r="AV418" s="14" t="s">
        <v>83</v>
      </c>
      <c r="AW418" s="14" t="s">
        <v>32</v>
      </c>
      <c r="AX418" s="14" t="s">
        <v>76</v>
      </c>
      <c r="AY418" s="272" t="s">
        <v>342</v>
      </c>
    </row>
    <row r="419" s="13" customFormat="1">
      <c r="A419" s="13"/>
      <c r="B419" s="252"/>
      <c r="C419" s="253"/>
      <c r="D419" s="240" t="s">
        <v>446</v>
      </c>
      <c r="E419" s="254" t="s">
        <v>1</v>
      </c>
      <c r="F419" s="255" t="s">
        <v>1478</v>
      </c>
      <c r="G419" s="253"/>
      <c r="H419" s="256">
        <v>65</v>
      </c>
      <c r="I419" s="257"/>
      <c r="J419" s="253"/>
      <c r="K419" s="253"/>
      <c r="L419" s="258"/>
      <c r="M419" s="259"/>
      <c r="N419" s="260"/>
      <c r="O419" s="260"/>
      <c r="P419" s="260"/>
      <c r="Q419" s="260"/>
      <c r="R419" s="260"/>
      <c r="S419" s="260"/>
      <c r="T419" s="261"/>
      <c r="U419" s="13"/>
      <c r="V419" s="13"/>
      <c r="W419" s="13"/>
      <c r="X419" s="13"/>
      <c r="Y419" s="13"/>
      <c r="Z419" s="13"/>
      <c r="AA419" s="13"/>
      <c r="AB419" s="13"/>
      <c r="AC419" s="13"/>
      <c r="AD419" s="13"/>
      <c r="AE419" s="13"/>
      <c r="AT419" s="262" t="s">
        <v>446</v>
      </c>
      <c r="AU419" s="262" t="s">
        <v>85</v>
      </c>
      <c r="AV419" s="13" t="s">
        <v>85</v>
      </c>
      <c r="AW419" s="13" t="s">
        <v>32</v>
      </c>
      <c r="AX419" s="13" t="s">
        <v>76</v>
      </c>
      <c r="AY419" s="262" t="s">
        <v>342</v>
      </c>
    </row>
    <row r="420" s="13" customFormat="1">
      <c r="A420" s="13"/>
      <c r="B420" s="252"/>
      <c r="C420" s="253"/>
      <c r="D420" s="240" t="s">
        <v>446</v>
      </c>
      <c r="E420" s="254" t="s">
        <v>1</v>
      </c>
      <c r="F420" s="255" t="s">
        <v>1479</v>
      </c>
      <c r="G420" s="253"/>
      <c r="H420" s="256">
        <v>70</v>
      </c>
      <c r="I420" s="257"/>
      <c r="J420" s="253"/>
      <c r="K420" s="253"/>
      <c r="L420" s="258"/>
      <c r="M420" s="259"/>
      <c r="N420" s="260"/>
      <c r="O420" s="260"/>
      <c r="P420" s="260"/>
      <c r="Q420" s="260"/>
      <c r="R420" s="260"/>
      <c r="S420" s="260"/>
      <c r="T420" s="261"/>
      <c r="U420" s="13"/>
      <c r="V420" s="13"/>
      <c r="W420" s="13"/>
      <c r="X420" s="13"/>
      <c r="Y420" s="13"/>
      <c r="Z420" s="13"/>
      <c r="AA420" s="13"/>
      <c r="AB420" s="13"/>
      <c r="AC420" s="13"/>
      <c r="AD420" s="13"/>
      <c r="AE420" s="13"/>
      <c r="AT420" s="262" t="s">
        <v>446</v>
      </c>
      <c r="AU420" s="262" t="s">
        <v>85</v>
      </c>
      <c r="AV420" s="13" t="s">
        <v>85</v>
      </c>
      <c r="AW420" s="13" t="s">
        <v>32</v>
      </c>
      <c r="AX420" s="13" t="s">
        <v>76</v>
      </c>
      <c r="AY420" s="262" t="s">
        <v>342</v>
      </c>
    </row>
    <row r="421" s="16" customFormat="1">
      <c r="A421" s="16"/>
      <c r="B421" s="284"/>
      <c r="C421" s="285"/>
      <c r="D421" s="240" t="s">
        <v>446</v>
      </c>
      <c r="E421" s="286" t="s">
        <v>1</v>
      </c>
      <c r="F421" s="287" t="s">
        <v>500</v>
      </c>
      <c r="G421" s="285"/>
      <c r="H421" s="288">
        <v>135</v>
      </c>
      <c r="I421" s="289"/>
      <c r="J421" s="285"/>
      <c r="K421" s="285"/>
      <c r="L421" s="290"/>
      <c r="M421" s="291"/>
      <c r="N421" s="292"/>
      <c r="O421" s="292"/>
      <c r="P421" s="292"/>
      <c r="Q421" s="292"/>
      <c r="R421" s="292"/>
      <c r="S421" s="292"/>
      <c r="T421" s="293"/>
      <c r="U421" s="16"/>
      <c r="V421" s="16"/>
      <c r="W421" s="16"/>
      <c r="X421" s="16"/>
      <c r="Y421" s="16"/>
      <c r="Z421" s="16"/>
      <c r="AA421" s="16"/>
      <c r="AB421" s="16"/>
      <c r="AC421" s="16"/>
      <c r="AD421" s="16"/>
      <c r="AE421" s="16"/>
      <c r="AT421" s="294" t="s">
        <v>446</v>
      </c>
      <c r="AU421" s="294" t="s">
        <v>85</v>
      </c>
      <c r="AV421" s="16" t="s">
        <v>360</v>
      </c>
      <c r="AW421" s="16" t="s">
        <v>32</v>
      </c>
      <c r="AX421" s="16" t="s">
        <v>83</v>
      </c>
      <c r="AY421" s="294" t="s">
        <v>342</v>
      </c>
    </row>
    <row r="422" s="2" customFormat="1" ht="16.5" customHeight="1">
      <c r="A422" s="39"/>
      <c r="B422" s="40"/>
      <c r="C422" s="227" t="s">
        <v>895</v>
      </c>
      <c r="D422" s="227" t="s">
        <v>343</v>
      </c>
      <c r="E422" s="228" t="s">
        <v>890</v>
      </c>
      <c r="F422" s="229" t="s">
        <v>891</v>
      </c>
      <c r="G422" s="230" t="s">
        <v>543</v>
      </c>
      <c r="H422" s="231">
        <v>577</v>
      </c>
      <c r="I422" s="232"/>
      <c r="J422" s="233">
        <f>ROUND(I422*H422,2)</f>
        <v>0</v>
      </c>
      <c r="K422" s="229" t="s">
        <v>443</v>
      </c>
      <c r="L422" s="45"/>
      <c r="M422" s="234" t="s">
        <v>1</v>
      </c>
      <c r="N422" s="235" t="s">
        <v>41</v>
      </c>
      <c r="O422" s="92"/>
      <c r="P422" s="236">
        <f>O422*H422</f>
        <v>0</v>
      </c>
      <c r="Q422" s="236">
        <v>1.0000000000000001E-05</v>
      </c>
      <c r="R422" s="236">
        <f>Q422*H422</f>
        <v>0.0057700000000000008</v>
      </c>
      <c r="S422" s="236">
        <v>0</v>
      </c>
      <c r="T422" s="237">
        <f>S422*H422</f>
        <v>0</v>
      </c>
      <c r="U422" s="39"/>
      <c r="V422" s="39"/>
      <c r="W422" s="39"/>
      <c r="X422" s="39"/>
      <c r="Y422" s="39"/>
      <c r="Z422" s="39"/>
      <c r="AA422" s="39"/>
      <c r="AB422" s="39"/>
      <c r="AC422" s="39"/>
      <c r="AD422" s="39"/>
      <c r="AE422" s="39"/>
      <c r="AR422" s="238" t="s">
        <v>360</v>
      </c>
      <c r="AT422" s="238" t="s">
        <v>343</v>
      </c>
      <c r="AU422" s="238" t="s">
        <v>85</v>
      </c>
      <c r="AY422" s="18" t="s">
        <v>342</v>
      </c>
      <c r="BE422" s="239">
        <f>IF(N422="základní",J422,0)</f>
        <v>0</v>
      </c>
      <c r="BF422" s="239">
        <f>IF(N422="snížená",J422,0)</f>
        <v>0</v>
      </c>
      <c r="BG422" s="239">
        <f>IF(N422="zákl. přenesená",J422,0)</f>
        <v>0</v>
      </c>
      <c r="BH422" s="239">
        <f>IF(N422="sníž. přenesená",J422,0)</f>
        <v>0</v>
      </c>
      <c r="BI422" s="239">
        <f>IF(N422="nulová",J422,0)</f>
        <v>0</v>
      </c>
      <c r="BJ422" s="18" t="s">
        <v>83</v>
      </c>
      <c r="BK422" s="239">
        <f>ROUND(I422*H422,2)</f>
        <v>0</v>
      </c>
      <c r="BL422" s="18" t="s">
        <v>360</v>
      </c>
      <c r="BM422" s="238" t="s">
        <v>1480</v>
      </c>
    </row>
    <row r="423" s="2" customFormat="1">
      <c r="A423" s="39"/>
      <c r="B423" s="40"/>
      <c r="C423" s="41"/>
      <c r="D423" s="240" t="s">
        <v>349</v>
      </c>
      <c r="E423" s="41"/>
      <c r="F423" s="241" t="s">
        <v>893</v>
      </c>
      <c r="G423" s="41"/>
      <c r="H423" s="41"/>
      <c r="I423" s="242"/>
      <c r="J423" s="41"/>
      <c r="K423" s="41"/>
      <c r="L423" s="45"/>
      <c r="M423" s="243"/>
      <c r="N423" s="244"/>
      <c r="O423" s="92"/>
      <c r="P423" s="92"/>
      <c r="Q423" s="92"/>
      <c r="R423" s="92"/>
      <c r="S423" s="92"/>
      <c r="T423" s="93"/>
      <c r="U423" s="39"/>
      <c r="V423" s="39"/>
      <c r="W423" s="39"/>
      <c r="X423" s="39"/>
      <c r="Y423" s="39"/>
      <c r="Z423" s="39"/>
      <c r="AA423" s="39"/>
      <c r="AB423" s="39"/>
      <c r="AC423" s="39"/>
      <c r="AD423" s="39"/>
      <c r="AE423" s="39"/>
      <c r="AT423" s="18" t="s">
        <v>349</v>
      </c>
      <c r="AU423" s="18" t="s">
        <v>85</v>
      </c>
    </row>
    <row r="424" s="13" customFormat="1">
      <c r="A424" s="13"/>
      <c r="B424" s="252"/>
      <c r="C424" s="253"/>
      <c r="D424" s="240" t="s">
        <v>446</v>
      </c>
      <c r="E424" s="254" t="s">
        <v>1</v>
      </c>
      <c r="F424" s="255" t="s">
        <v>1481</v>
      </c>
      <c r="G424" s="253"/>
      <c r="H424" s="256">
        <v>577</v>
      </c>
      <c r="I424" s="257"/>
      <c r="J424" s="253"/>
      <c r="K424" s="253"/>
      <c r="L424" s="258"/>
      <c r="M424" s="259"/>
      <c r="N424" s="260"/>
      <c r="O424" s="260"/>
      <c r="P424" s="260"/>
      <c r="Q424" s="260"/>
      <c r="R424" s="260"/>
      <c r="S424" s="260"/>
      <c r="T424" s="261"/>
      <c r="U424" s="13"/>
      <c r="V424" s="13"/>
      <c r="W424" s="13"/>
      <c r="X424" s="13"/>
      <c r="Y424" s="13"/>
      <c r="Z424" s="13"/>
      <c r="AA424" s="13"/>
      <c r="AB424" s="13"/>
      <c r="AC424" s="13"/>
      <c r="AD424" s="13"/>
      <c r="AE424" s="13"/>
      <c r="AT424" s="262" t="s">
        <v>446</v>
      </c>
      <c r="AU424" s="262" t="s">
        <v>85</v>
      </c>
      <c r="AV424" s="13" t="s">
        <v>85</v>
      </c>
      <c r="AW424" s="13" t="s">
        <v>32</v>
      </c>
      <c r="AX424" s="13" t="s">
        <v>83</v>
      </c>
      <c r="AY424" s="262" t="s">
        <v>342</v>
      </c>
    </row>
    <row r="425" s="2" customFormat="1" ht="16.5" customHeight="1">
      <c r="A425" s="39"/>
      <c r="B425" s="40"/>
      <c r="C425" s="227" t="s">
        <v>900</v>
      </c>
      <c r="D425" s="227" t="s">
        <v>343</v>
      </c>
      <c r="E425" s="228" t="s">
        <v>896</v>
      </c>
      <c r="F425" s="229" t="s">
        <v>897</v>
      </c>
      <c r="G425" s="230" t="s">
        <v>543</v>
      </c>
      <c r="H425" s="231">
        <v>577</v>
      </c>
      <c r="I425" s="232"/>
      <c r="J425" s="233">
        <f>ROUND(I425*H425,2)</f>
        <v>0</v>
      </c>
      <c r="K425" s="229" t="s">
        <v>443</v>
      </c>
      <c r="L425" s="45"/>
      <c r="M425" s="234" t="s">
        <v>1</v>
      </c>
      <c r="N425" s="235" t="s">
        <v>41</v>
      </c>
      <c r="O425" s="92"/>
      <c r="P425" s="236">
        <f>O425*H425</f>
        <v>0</v>
      </c>
      <c r="Q425" s="236">
        <v>0.00034000000000000002</v>
      </c>
      <c r="R425" s="236">
        <f>Q425*H425</f>
        <v>0.19618000000000002</v>
      </c>
      <c r="S425" s="236">
        <v>0</v>
      </c>
      <c r="T425" s="237">
        <f>S425*H425</f>
        <v>0</v>
      </c>
      <c r="U425" s="39"/>
      <c r="V425" s="39"/>
      <c r="W425" s="39"/>
      <c r="X425" s="39"/>
      <c r="Y425" s="39"/>
      <c r="Z425" s="39"/>
      <c r="AA425" s="39"/>
      <c r="AB425" s="39"/>
      <c r="AC425" s="39"/>
      <c r="AD425" s="39"/>
      <c r="AE425" s="39"/>
      <c r="AR425" s="238" t="s">
        <v>360</v>
      </c>
      <c r="AT425" s="238" t="s">
        <v>343</v>
      </c>
      <c r="AU425" s="238" t="s">
        <v>85</v>
      </c>
      <c r="AY425" s="18" t="s">
        <v>342</v>
      </c>
      <c r="BE425" s="239">
        <f>IF(N425="základní",J425,0)</f>
        <v>0</v>
      </c>
      <c r="BF425" s="239">
        <f>IF(N425="snížená",J425,0)</f>
        <v>0</v>
      </c>
      <c r="BG425" s="239">
        <f>IF(N425="zákl. přenesená",J425,0)</f>
        <v>0</v>
      </c>
      <c r="BH425" s="239">
        <f>IF(N425="sníž. přenesená",J425,0)</f>
        <v>0</v>
      </c>
      <c r="BI425" s="239">
        <f>IF(N425="nulová",J425,0)</f>
        <v>0</v>
      </c>
      <c r="BJ425" s="18" t="s">
        <v>83</v>
      </c>
      <c r="BK425" s="239">
        <f>ROUND(I425*H425,2)</f>
        <v>0</v>
      </c>
      <c r="BL425" s="18" t="s">
        <v>360</v>
      </c>
      <c r="BM425" s="238" t="s">
        <v>1482</v>
      </c>
    </row>
    <row r="426" s="2" customFormat="1">
      <c r="A426" s="39"/>
      <c r="B426" s="40"/>
      <c r="C426" s="41"/>
      <c r="D426" s="240" t="s">
        <v>349</v>
      </c>
      <c r="E426" s="41"/>
      <c r="F426" s="241" t="s">
        <v>899</v>
      </c>
      <c r="G426" s="41"/>
      <c r="H426" s="41"/>
      <c r="I426" s="242"/>
      <c r="J426" s="41"/>
      <c r="K426" s="41"/>
      <c r="L426" s="45"/>
      <c r="M426" s="243"/>
      <c r="N426" s="244"/>
      <c r="O426" s="92"/>
      <c r="P426" s="92"/>
      <c r="Q426" s="92"/>
      <c r="R426" s="92"/>
      <c r="S426" s="92"/>
      <c r="T426" s="93"/>
      <c r="U426" s="39"/>
      <c r="V426" s="39"/>
      <c r="W426" s="39"/>
      <c r="X426" s="39"/>
      <c r="Y426" s="39"/>
      <c r="Z426" s="39"/>
      <c r="AA426" s="39"/>
      <c r="AB426" s="39"/>
      <c r="AC426" s="39"/>
      <c r="AD426" s="39"/>
      <c r="AE426" s="39"/>
      <c r="AT426" s="18" t="s">
        <v>349</v>
      </c>
      <c r="AU426" s="18" t="s">
        <v>85</v>
      </c>
    </row>
    <row r="427" s="13" customFormat="1">
      <c r="A427" s="13"/>
      <c r="B427" s="252"/>
      <c r="C427" s="253"/>
      <c r="D427" s="240" t="s">
        <v>446</v>
      </c>
      <c r="E427" s="254" t="s">
        <v>1</v>
      </c>
      <c r="F427" s="255" t="s">
        <v>1481</v>
      </c>
      <c r="G427" s="253"/>
      <c r="H427" s="256">
        <v>577</v>
      </c>
      <c r="I427" s="257"/>
      <c r="J427" s="253"/>
      <c r="K427" s="253"/>
      <c r="L427" s="258"/>
      <c r="M427" s="259"/>
      <c r="N427" s="260"/>
      <c r="O427" s="260"/>
      <c r="P427" s="260"/>
      <c r="Q427" s="260"/>
      <c r="R427" s="260"/>
      <c r="S427" s="260"/>
      <c r="T427" s="261"/>
      <c r="U427" s="13"/>
      <c r="V427" s="13"/>
      <c r="W427" s="13"/>
      <c r="X427" s="13"/>
      <c r="Y427" s="13"/>
      <c r="Z427" s="13"/>
      <c r="AA427" s="13"/>
      <c r="AB427" s="13"/>
      <c r="AC427" s="13"/>
      <c r="AD427" s="13"/>
      <c r="AE427" s="13"/>
      <c r="AT427" s="262" t="s">
        <v>446</v>
      </c>
      <c r="AU427" s="262" t="s">
        <v>85</v>
      </c>
      <c r="AV427" s="13" t="s">
        <v>85</v>
      </c>
      <c r="AW427" s="13" t="s">
        <v>32</v>
      </c>
      <c r="AX427" s="13" t="s">
        <v>83</v>
      </c>
      <c r="AY427" s="262" t="s">
        <v>342</v>
      </c>
    </row>
    <row r="428" s="2" customFormat="1" ht="21.75" customHeight="1">
      <c r="A428" s="39"/>
      <c r="B428" s="40"/>
      <c r="C428" s="227" t="s">
        <v>905</v>
      </c>
      <c r="D428" s="227" t="s">
        <v>343</v>
      </c>
      <c r="E428" s="228" t="s">
        <v>906</v>
      </c>
      <c r="F428" s="229" t="s">
        <v>907</v>
      </c>
      <c r="G428" s="230" t="s">
        <v>543</v>
      </c>
      <c r="H428" s="231">
        <v>386</v>
      </c>
      <c r="I428" s="232"/>
      <c r="J428" s="233">
        <f>ROUND(I428*H428,2)</f>
        <v>0</v>
      </c>
      <c r="K428" s="229" t="s">
        <v>443</v>
      </c>
      <c r="L428" s="45"/>
      <c r="M428" s="234" t="s">
        <v>1</v>
      </c>
      <c r="N428" s="235" t="s">
        <v>41</v>
      </c>
      <c r="O428" s="92"/>
      <c r="P428" s="236">
        <f>O428*H428</f>
        <v>0</v>
      </c>
      <c r="Q428" s="236">
        <v>0.00060999999999999997</v>
      </c>
      <c r="R428" s="236">
        <f>Q428*H428</f>
        <v>0.23546</v>
      </c>
      <c r="S428" s="236">
        <v>0</v>
      </c>
      <c r="T428" s="237">
        <f>S428*H428</f>
        <v>0</v>
      </c>
      <c r="U428" s="39"/>
      <c r="V428" s="39"/>
      <c r="W428" s="39"/>
      <c r="X428" s="39"/>
      <c r="Y428" s="39"/>
      <c r="Z428" s="39"/>
      <c r="AA428" s="39"/>
      <c r="AB428" s="39"/>
      <c r="AC428" s="39"/>
      <c r="AD428" s="39"/>
      <c r="AE428" s="39"/>
      <c r="AR428" s="238" t="s">
        <v>360</v>
      </c>
      <c r="AT428" s="238" t="s">
        <v>343</v>
      </c>
      <c r="AU428" s="238" t="s">
        <v>85</v>
      </c>
      <c r="AY428" s="18" t="s">
        <v>342</v>
      </c>
      <c r="BE428" s="239">
        <f>IF(N428="základní",J428,0)</f>
        <v>0</v>
      </c>
      <c r="BF428" s="239">
        <f>IF(N428="snížená",J428,0)</f>
        <v>0</v>
      </c>
      <c r="BG428" s="239">
        <f>IF(N428="zákl. přenesená",J428,0)</f>
        <v>0</v>
      </c>
      <c r="BH428" s="239">
        <f>IF(N428="sníž. přenesená",J428,0)</f>
        <v>0</v>
      </c>
      <c r="BI428" s="239">
        <f>IF(N428="nulová",J428,0)</f>
        <v>0</v>
      </c>
      <c r="BJ428" s="18" t="s">
        <v>83</v>
      </c>
      <c r="BK428" s="239">
        <f>ROUND(I428*H428,2)</f>
        <v>0</v>
      </c>
      <c r="BL428" s="18" t="s">
        <v>360</v>
      </c>
      <c r="BM428" s="238" t="s">
        <v>1483</v>
      </c>
    </row>
    <row r="429" s="2" customFormat="1">
      <c r="A429" s="39"/>
      <c r="B429" s="40"/>
      <c r="C429" s="41"/>
      <c r="D429" s="240" t="s">
        <v>349</v>
      </c>
      <c r="E429" s="41"/>
      <c r="F429" s="241" t="s">
        <v>909</v>
      </c>
      <c r="G429" s="41"/>
      <c r="H429" s="41"/>
      <c r="I429" s="242"/>
      <c r="J429" s="41"/>
      <c r="K429" s="41"/>
      <c r="L429" s="45"/>
      <c r="M429" s="243"/>
      <c r="N429" s="244"/>
      <c r="O429" s="92"/>
      <c r="P429" s="92"/>
      <c r="Q429" s="92"/>
      <c r="R429" s="92"/>
      <c r="S429" s="92"/>
      <c r="T429" s="93"/>
      <c r="U429" s="39"/>
      <c r="V429" s="39"/>
      <c r="W429" s="39"/>
      <c r="X429" s="39"/>
      <c r="Y429" s="39"/>
      <c r="Z429" s="39"/>
      <c r="AA429" s="39"/>
      <c r="AB429" s="39"/>
      <c r="AC429" s="39"/>
      <c r="AD429" s="39"/>
      <c r="AE429" s="39"/>
      <c r="AT429" s="18" t="s">
        <v>349</v>
      </c>
      <c r="AU429" s="18" t="s">
        <v>85</v>
      </c>
    </row>
    <row r="430" s="13" customFormat="1">
      <c r="A430" s="13"/>
      <c r="B430" s="252"/>
      <c r="C430" s="253"/>
      <c r="D430" s="240" t="s">
        <v>446</v>
      </c>
      <c r="E430" s="254" t="s">
        <v>1</v>
      </c>
      <c r="F430" s="255" t="s">
        <v>1484</v>
      </c>
      <c r="G430" s="253"/>
      <c r="H430" s="256">
        <v>261</v>
      </c>
      <c r="I430" s="257"/>
      <c r="J430" s="253"/>
      <c r="K430" s="253"/>
      <c r="L430" s="258"/>
      <c r="M430" s="259"/>
      <c r="N430" s="260"/>
      <c r="O430" s="260"/>
      <c r="P430" s="260"/>
      <c r="Q430" s="260"/>
      <c r="R430" s="260"/>
      <c r="S430" s="260"/>
      <c r="T430" s="261"/>
      <c r="U430" s="13"/>
      <c r="V430" s="13"/>
      <c r="W430" s="13"/>
      <c r="X430" s="13"/>
      <c r="Y430" s="13"/>
      <c r="Z430" s="13"/>
      <c r="AA430" s="13"/>
      <c r="AB430" s="13"/>
      <c r="AC430" s="13"/>
      <c r="AD430" s="13"/>
      <c r="AE430" s="13"/>
      <c r="AT430" s="262" t="s">
        <v>446</v>
      </c>
      <c r="AU430" s="262" t="s">
        <v>85</v>
      </c>
      <c r="AV430" s="13" t="s">
        <v>85</v>
      </c>
      <c r="AW430" s="13" t="s">
        <v>32</v>
      </c>
      <c r="AX430" s="13" t="s">
        <v>76</v>
      </c>
      <c r="AY430" s="262" t="s">
        <v>342</v>
      </c>
    </row>
    <row r="431" s="13" customFormat="1">
      <c r="A431" s="13"/>
      <c r="B431" s="252"/>
      <c r="C431" s="253"/>
      <c r="D431" s="240" t="s">
        <v>446</v>
      </c>
      <c r="E431" s="254" t="s">
        <v>1</v>
      </c>
      <c r="F431" s="255" t="s">
        <v>1485</v>
      </c>
      <c r="G431" s="253"/>
      <c r="H431" s="256">
        <v>125</v>
      </c>
      <c r="I431" s="257"/>
      <c r="J431" s="253"/>
      <c r="K431" s="253"/>
      <c r="L431" s="258"/>
      <c r="M431" s="259"/>
      <c r="N431" s="260"/>
      <c r="O431" s="260"/>
      <c r="P431" s="260"/>
      <c r="Q431" s="260"/>
      <c r="R431" s="260"/>
      <c r="S431" s="260"/>
      <c r="T431" s="261"/>
      <c r="U431" s="13"/>
      <c r="V431" s="13"/>
      <c r="W431" s="13"/>
      <c r="X431" s="13"/>
      <c r="Y431" s="13"/>
      <c r="Z431" s="13"/>
      <c r="AA431" s="13"/>
      <c r="AB431" s="13"/>
      <c r="AC431" s="13"/>
      <c r="AD431" s="13"/>
      <c r="AE431" s="13"/>
      <c r="AT431" s="262" t="s">
        <v>446</v>
      </c>
      <c r="AU431" s="262" t="s">
        <v>85</v>
      </c>
      <c r="AV431" s="13" t="s">
        <v>85</v>
      </c>
      <c r="AW431" s="13" t="s">
        <v>32</v>
      </c>
      <c r="AX431" s="13" t="s">
        <v>76</v>
      </c>
      <c r="AY431" s="262" t="s">
        <v>342</v>
      </c>
    </row>
    <row r="432" s="16" customFormat="1">
      <c r="A432" s="16"/>
      <c r="B432" s="284"/>
      <c r="C432" s="285"/>
      <c r="D432" s="240" t="s">
        <v>446</v>
      </c>
      <c r="E432" s="286" t="s">
        <v>1</v>
      </c>
      <c r="F432" s="287" t="s">
        <v>500</v>
      </c>
      <c r="G432" s="285"/>
      <c r="H432" s="288">
        <v>386</v>
      </c>
      <c r="I432" s="289"/>
      <c r="J432" s="285"/>
      <c r="K432" s="285"/>
      <c r="L432" s="290"/>
      <c r="M432" s="291"/>
      <c r="N432" s="292"/>
      <c r="O432" s="292"/>
      <c r="P432" s="292"/>
      <c r="Q432" s="292"/>
      <c r="R432" s="292"/>
      <c r="S432" s="292"/>
      <c r="T432" s="293"/>
      <c r="U432" s="16"/>
      <c r="V432" s="16"/>
      <c r="W432" s="16"/>
      <c r="X432" s="16"/>
      <c r="Y432" s="16"/>
      <c r="Z432" s="16"/>
      <c r="AA432" s="16"/>
      <c r="AB432" s="16"/>
      <c r="AC432" s="16"/>
      <c r="AD432" s="16"/>
      <c r="AE432" s="16"/>
      <c r="AT432" s="294" t="s">
        <v>446</v>
      </c>
      <c r="AU432" s="294" t="s">
        <v>85</v>
      </c>
      <c r="AV432" s="16" t="s">
        <v>360</v>
      </c>
      <c r="AW432" s="16" t="s">
        <v>32</v>
      </c>
      <c r="AX432" s="16" t="s">
        <v>83</v>
      </c>
      <c r="AY432" s="294" t="s">
        <v>342</v>
      </c>
    </row>
    <row r="433" s="2" customFormat="1" ht="16.5" customHeight="1">
      <c r="A433" s="39"/>
      <c r="B433" s="40"/>
      <c r="C433" s="227" t="s">
        <v>911</v>
      </c>
      <c r="D433" s="227" t="s">
        <v>343</v>
      </c>
      <c r="E433" s="228" t="s">
        <v>912</v>
      </c>
      <c r="F433" s="229" t="s">
        <v>913</v>
      </c>
      <c r="G433" s="230" t="s">
        <v>543</v>
      </c>
      <c r="H433" s="231">
        <v>98</v>
      </c>
      <c r="I433" s="232"/>
      <c r="J433" s="233">
        <f>ROUND(I433*H433,2)</f>
        <v>0</v>
      </c>
      <c r="K433" s="229" t="s">
        <v>443</v>
      </c>
      <c r="L433" s="45"/>
      <c r="M433" s="234" t="s">
        <v>1</v>
      </c>
      <c r="N433" s="235" t="s">
        <v>41</v>
      </c>
      <c r="O433" s="92"/>
      <c r="P433" s="236">
        <f>O433*H433</f>
        <v>0</v>
      </c>
      <c r="Q433" s="236">
        <v>0</v>
      </c>
      <c r="R433" s="236">
        <f>Q433*H433</f>
        <v>0</v>
      </c>
      <c r="S433" s="236">
        <v>0</v>
      </c>
      <c r="T433" s="237">
        <f>S433*H433</f>
        <v>0</v>
      </c>
      <c r="U433" s="39"/>
      <c r="V433" s="39"/>
      <c r="W433" s="39"/>
      <c r="X433" s="39"/>
      <c r="Y433" s="39"/>
      <c r="Z433" s="39"/>
      <c r="AA433" s="39"/>
      <c r="AB433" s="39"/>
      <c r="AC433" s="39"/>
      <c r="AD433" s="39"/>
      <c r="AE433" s="39"/>
      <c r="AR433" s="238" t="s">
        <v>360</v>
      </c>
      <c r="AT433" s="238" t="s">
        <v>343</v>
      </c>
      <c r="AU433" s="238" t="s">
        <v>85</v>
      </c>
      <c r="AY433" s="18" t="s">
        <v>342</v>
      </c>
      <c r="BE433" s="239">
        <f>IF(N433="základní",J433,0)</f>
        <v>0</v>
      </c>
      <c r="BF433" s="239">
        <f>IF(N433="snížená",J433,0)</f>
        <v>0</v>
      </c>
      <c r="BG433" s="239">
        <f>IF(N433="zákl. přenesená",J433,0)</f>
        <v>0</v>
      </c>
      <c r="BH433" s="239">
        <f>IF(N433="sníž. přenesená",J433,0)</f>
        <v>0</v>
      </c>
      <c r="BI433" s="239">
        <f>IF(N433="nulová",J433,0)</f>
        <v>0</v>
      </c>
      <c r="BJ433" s="18" t="s">
        <v>83</v>
      </c>
      <c r="BK433" s="239">
        <f>ROUND(I433*H433,2)</f>
        <v>0</v>
      </c>
      <c r="BL433" s="18" t="s">
        <v>360</v>
      </c>
      <c r="BM433" s="238" t="s">
        <v>1486</v>
      </c>
    </row>
    <row r="434" s="2" customFormat="1">
      <c r="A434" s="39"/>
      <c r="B434" s="40"/>
      <c r="C434" s="41"/>
      <c r="D434" s="240" t="s">
        <v>349</v>
      </c>
      <c r="E434" s="41"/>
      <c r="F434" s="241" t="s">
        <v>915</v>
      </c>
      <c r="G434" s="41"/>
      <c r="H434" s="41"/>
      <c r="I434" s="242"/>
      <c r="J434" s="41"/>
      <c r="K434" s="41"/>
      <c r="L434" s="45"/>
      <c r="M434" s="243"/>
      <c r="N434" s="244"/>
      <c r="O434" s="92"/>
      <c r="P434" s="92"/>
      <c r="Q434" s="92"/>
      <c r="R434" s="92"/>
      <c r="S434" s="92"/>
      <c r="T434" s="93"/>
      <c r="U434" s="39"/>
      <c r="V434" s="39"/>
      <c r="W434" s="39"/>
      <c r="X434" s="39"/>
      <c r="Y434" s="39"/>
      <c r="Z434" s="39"/>
      <c r="AA434" s="39"/>
      <c r="AB434" s="39"/>
      <c r="AC434" s="39"/>
      <c r="AD434" s="39"/>
      <c r="AE434" s="39"/>
      <c r="AT434" s="18" t="s">
        <v>349</v>
      </c>
      <c r="AU434" s="18" t="s">
        <v>85</v>
      </c>
    </row>
    <row r="435" s="13" customFormat="1">
      <c r="A435" s="13"/>
      <c r="B435" s="252"/>
      <c r="C435" s="253"/>
      <c r="D435" s="240" t="s">
        <v>446</v>
      </c>
      <c r="E435" s="254" t="s">
        <v>1</v>
      </c>
      <c r="F435" s="255" t="s">
        <v>1487</v>
      </c>
      <c r="G435" s="253"/>
      <c r="H435" s="256">
        <v>98</v>
      </c>
      <c r="I435" s="257"/>
      <c r="J435" s="253"/>
      <c r="K435" s="253"/>
      <c r="L435" s="258"/>
      <c r="M435" s="259"/>
      <c r="N435" s="260"/>
      <c r="O435" s="260"/>
      <c r="P435" s="260"/>
      <c r="Q435" s="260"/>
      <c r="R435" s="260"/>
      <c r="S435" s="260"/>
      <c r="T435" s="261"/>
      <c r="U435" s="13"/>
      <c r="V435" s="13"/>
      <c r="W435" s="13"/>
      <c r="X435" s="13"/>
      <c r="Y435" s="13"/>
      <c r="Z435" s="13"/>
      <c r="AA435" s="13"/>
      <c r="AB435" s="13"/>
      <c r="AC435" s="13"/>
      <c r="AD435" s="13"/>
      <c r="AE435" s="13"/>
      <c r="AT435" s="262" t="s">
        <v>446</v>
      </c>
      <c r="AU435" s="262" t="s">
        <v>85</v>
      </c>
      <c r="AV435" s="13" t="s">
        <v>85</v>
      </c>
      <c r="AW435" s="13" t="s">
        <v>32</v>
      </c>
      <c r="AX435" s="13" t="s">
        <v>83</v>
      </c>
      <c r="AY435" s="262" t="s">
        <v>342</v>
      </c>
    </row>
    <row r="436" s="2" customFormat="1" ht="16.5" customHeight="1">
      <c r="A436" s="39"/>
      <c r="B436" s="40"/>
      <c r="C436" s="227" t="s">
        <v>917</v>
      </c>
      <c r="D436" s="227" t="s">
        <v>343</v>
      </c>
      <c r="E436" s="228" t="s">
        <v>918</v>
      </c>
      <c r="F436" s="229" t="s">
        <v>919</v>
      </c>
      <c r="G436" s="230" t="s">
        <v>473</v>
      </c>
      <c r="H436" s="231">
        <v>2965</v>
      </c>
      <c r="I436" s="232"/>
      <c r="J436" s="233">
        <f>ROUND(I436*H436,2)</f>
        <v>0</v>
      </c>
      <c r="K436" s="229" t="s">
        <v>443</v>
      </c>
      <c r="L436" s="45"/>
      <c r="M436" s="234" t="s">
        <v>1</v>
      </c>
      <c r="N436" s="235" t="s">
        <v>41</v>
      </c>
      <c r="O436" s="92"/>
      <c r="P436" s="236">
        <f>O436*H436</f>
        <v>0</v>
      </c>
      <c r="Q436" s="236">
        <v>0</v>
      </c>
      <c r="R436" s="236">
        <f>Q436*H436</f>
        <v>0</v>
      </c>
      <c r="S436" s="236">
        <v>0.01</v>
      </c>
      <c r="T436" s="237">
        <f>S436*H436</f>
        <v>29.650000000000002</v>
      </c>
      <c r="U436" s="39"/>
      <c r="V436" s="39"/>
      <c r="W436" s="39"/>
      <c r="X436" s="39"/>
      <c r="Y436" s="39"/>
      <c r="Z436" s="39"/>
      <c r="AA436" s="39"/>
      <c r="AB436" s="39"/>
      <c r="AC436" s="39"/>
      <c r="AD436" s="39"/>
      <c r="AE436" s="39"/>
      <c r="AR436" s="238" t="s">
        <v>360</v>
      </c>
      <c r="AT436" s="238" t="s">
        <v>343</v>
      </c>
      <c r="AU436" s="238" t="s">
        <v>85</v>
      </c>
      <c r="AY436" s="18" t="s">
        <v>342</v>
      </c>
      <c r="BE436" s="239">
        <f>IF(N436="základní",J436,0)</f>
        <v>0</v>
      </c>
      <c r="BF436" s="239">
        <f>IF(N436="snížená",J436,0)</f>
        <v>0</v>
      </c>
      <c r="BG436" s="239">
        <f>IF(N436="zákl. přenesená",J436,0)</f>
        <v>0</v>
      </c>
      <c r="BH436" s="239">
        <f>IF(N436="sníž. přenesená",J436,0)</f>
        <v>0</v>
      </c>
      <c r="BI436" s="239">
        <f>IF(N436="nulová",J436,0)</f>
        <v>0</v>
      </c>
      <c r="BJ436" s="18" t="s">
        <v>83</v>
      </c>
      <c r="BK436" s="239">
        <f>ROUND(I436*H436,2)</f>
        <v>0</v>
      </c>
      <c r="BL436" s="18" t="s">
        <v>360</v>
      </c>
      <c r="BM436" s="238" t="s">
        <v>1488</v>
      </c>
    </row>
    <row r="437" s="2" customFormat="1">
      <c r="A437" s="39"/>
      <c r="B437" s="40"/>
      <c r="C437" s="41"/>
      <c r="D437" s="240" t="s">
        <v>349</v>
      </c>
      <c r="E437" s="41"/>
      <c r="F437" s="241" t="s">
        <v>921</v>
      </c>
      <c r="G437" s="41"/>
      <c r="H437" s="41"/>
      <c r="I437" s="242"/>
      <c r="J437" s="41"/>
      <c r="K437" s="41"/>
      <c r="L437" s="45"/>
      <c r="M437" s="243"/>
      <c r="N437" s="244"/>
      <c r="O437" s="92"/>
      <c r="P437" s="92"/>
      <c r="Q437" s="92"/>
      <c r="R437" s="92"/>
      <c r="S437" s="92"/>
      <c r="T437" s="93"/>
      <c r="U437" s="39"/>
      <c r="V437" s="39"/>
      <c r="W437" s="39"/>
      <c r="X437" s="39"/>
      <c r="Y437" s="39"/>
      <c r="Z437" s="39"/>
      <c r="AA437" s="39"/>
      <c r="AB437" s="39"/>
      <c r="AC437" s="39"/>
      <c r="AD437" s="39"/>
      <c r="AE437" s="39"/>
      <c r="AT437" s="18" t="s">
        <v>349</v>
      </c>
      <c r="AU437" s="18" t="s">
        <v>85</v>
      </c>
    </row>
    <row r="438" s="13" customFormat="1">
      <c r="A438" s="13"/>
      <c r="B438" s="252"/>
      <c r="C438" s="253"/>
      <c r="D438" s="240" t="s">
        <v>446</v>
      </c>
      <c r="E438" s="254" t="s">
        <v>1</v>
      </c>
      <c r="F438" s="255" t="s">
        <v>1489</v>
      </c>
      <c r="G438" s="253"/>
      <c r="H438" s="256">
        <v>2965</v>
      </c>
      <c r="I438" s="257"/>
      <c r="J438" s="253"/>
      <c r="K438" s="253"/>
      <c r="L438" s="258"/>
      <c r="M438" s="259"/>
      <c r="N438" s="260"/>
      <c r="O438" s="260"/>
      <c r="P438" s="260"/>
      <c r="Q438" s="260"/>
      <c r="R438" s="260"/>
      <c r="S438" s="260"/>
      <c r="T438" s="261"/>
      <c r="U438" s="13"/>
      <c r="V438" s="13"/>
      <c r="W438" s="13"/>
      <c r="X438" s="13"/>
      <c r="Y438" s="13"/>
      <c r="Z438" s="13"/>
      <c r="AA438" s="13"/>
      <c r="AB438" s="13"/>
      <c r="AC438" s="13"/>
      <c r="AD438" s="13"/>
      <c r="AE438" s="13"/>
      <c r="AT438" s="262" t="s">
        <v>446</v>
      </c>
      <c r="AU438" s="262" t="s">
        <v>85</v>
      </c>
      <c r="AV438" s="13" t="s">
        <v>85</v>
      </c>
      <c r="AW438" s="13" t="s">
        <v>32</v>
      </c>
      <c r="AX438" s="13" t="s">
        <v>83</v>
      </c>
      <c r="AY438" s="262" t="s">
        <v>342</v>
      </c>
    </row>
    <row r="439" s="2" customFormat="1" ht="16.5" customHeight="1">
      <c r="A439" s="39"/>
      <c r="B439" s="40"/>
      <c r="C439" s="227" t="s">
        <v>923</v>
      </c>
      <c r="D439" s="227" t="s">
        <v>343</v>
      </c>
      <c r="E439" s="228" t="s">
        <v>924</v>
      </c>
      <c r="F439" s="229" t="s">
        <v>925</v>
      </c>
      <c r="G439" s="230" t="s">
        <v>543</v>
      </c>
      <c r="H439" s="231">
        <v>134</v>
      </c>
      <c r="I439" s="232"/>
      <c r="J439" s="233">
        <f>ROUND(I439*H439,2)</f>
        <v>0</v>
      </c>
      <c r="K439" s="229" t="s">
        <v>443</v>
      </c>
      <c r="L439" s="45"/>
      <c r="M439" s="234" t="s">
        <v>1</v>
      </c>
      <c r="N439" s="235" t="s">
        <v>41</v>
      </c>
      <c r="O439" s="92"/>
      <c r="P439" s="236">
        <f>O439*H439</f>
        <v>0</v>
      </c>
      <c r="Q439" s="236">
        <v>0</v>
      </c>
      <c r="R439" s="236">
        <f>Q439*H439</f>
        <v>0</v>
      </c>
      <c r="S439" s="236">
        <v>0</v>
      </c>
      <c r="T439" s="237">
        <f>S439*H439</f>
        <v>0</v>
      </c>
      <c r="U439" s="39"/>
      <c r="V439" s="39"/>
      <c r="W439" s="39"/>
      <c r="X439" s="39"/>
      <c r="Y439" s="39"/>
      <c r="Z439" s="39"/>
      <c r="AA439" s="39"/>
      <c r="AB439" s="39"/>
      <c r="AC439" s="39"/>
      <c r="AD439" s="39"/>
      <c r="AE439" s="39"/>
      <c r="AR439" s="238" t="s">
        <v>360</v>
      </c>
      <c r="AT439" s="238" t="s">
        <v>343</v>
      </c>
      <c r="AU439" s="238" t="s">
        <v>85</v>
      </c>
      <c r="AY439" s="18" t="s">
        <v>342</v>
      </c>
      <c r="BE439" s="239">
        <f>IF(N439="základní",J439,0)</f>
        <v>0</v>
      </c>
      <c r="BF439" s="239">
        <f>IF(N439="snížená",J439,0)</f>
        <v>0</v>
      </c>
      <c r="BG439" s="239">
        <f>IF(N439="zákl. přenesená",J439,0)</f>
        <v>0</v>
      </c>
      <c r="BH439" s="239">
        <f>IF(N439="sníž. přenesená",J439,0)</f>
        <v>0</v>
      </c>
      <c r="BI439" s="239">
        <f>IF(N439="nulová",J439,0)</f>
        <v>0</v>
      </c>
      <c r="BJ439" s="18" t="s">
        <v>83</v>
      </c>
      <c r="BK439" s="239">
        <f>ROUND(I439*H439,2)</f>
        <v>0</v>
      </c>
      <c r="BL439" s="18" t="s">
        <v>360</v>
      </c>
      <c r="BM439" s="238" t="s">
        <v>1490</v>
      </c>
    </row>
    <row r="440" s="2" customFormat="1">
      <c r="A440" s="39"/>
      <c r="B440" s="40"/>
      <c r="C440" s="41"/>
      <c r="D440" s="240" t="s">
        <v>349</v>
      </c>
      <c r="E440" s="41"/>
      <c r="F440" s="241" t="s">
        <v>927</v>
      </c>
      <c r="G440" s="41"/>
      <c r="H440" s="41"/>
      <c r="I440" s="242"/>
      <c r="J440" s="41"/>
      <c r="K440" s="41"/>
      <c r="L440" s="45"/>
      <c r="M440" s="243"/>
      <c r="N440" s="244"/>
      <c r="O440" s="92"/>
      <c r="P440" s="92"/>
      <c r="Q440" s="92"/>
      <c r="R440" s="92"/>
      <c r="S440" s="92"/>
      <c r="T440" s="93"/>
      <c r="U440" s="39"/>
      <c r="V440" s="39"/>
      <c r="W440" s="39"/>
      <c r="X440" s="39"/>
      <c r="Y440" s="39"/>
      <c r="Z440" s="39"/>
      <c r="AA440" s="39"/>
      <c r="AB440" s="39"/>
      <c r="AC440" s="39"/>
      <c r="AD440" s="39"/>
      <c r="AE440" s="39"/>
      <c r="AT440" s="18" t="s">
        <v>349</v>
      </c>
      <c r="AU440" s="18" t="s">
        <v>85</v>
      </c>
    </row>
    <row r="441" s="13" customFormat="1">
      <c r="A441" s="13"/>
      <c r="B441" s="252"/>
      <c r="C441" s="253"/>
      <c r="D441" s="240" t="s">
        <v>446</v>
      </c>
      <c r="E441" s="254" t="s">
        <v>1</v>
      </c>
      <c r="F441" s="255" t="s">
        <v>1491</v>
      </c>
      <c r="G441" s="253"/>
      <c r="H441" s="256">
        <v>134</v>
      </c>
      <c r="I441" s="257"/>
      <c r="J441" s="253"/>
      <c r="K441" s="253"/>
      <c r="L441" s="258"/>
      <c r="M441" s="259"/>
      <c r="N441" s="260"/>
      <c r="O441" s="260"/>
      <c r="P441" s="260"/>
      <c r="Q441" s="260"/>
      <c r="R441" s="260"/>
      <c r="S441" s="260"/>
      <c r="T441" s="261"/>
      <c r="U441" s="13"/>
      <c r="V441" s="13"/>
      <c r="W441" s="13"/>
      <c r="X441" s="13"/>
      <c r="Y441" s="13"/>
      <c r="Z441" s="13"/>
      <c r="AA441" s="13"/>
      <c r="AB441" s="13"/>
      <c r="AC441" s="13"/>
      <c r="AD441" s="13"/>
      <c r="AE441" s="13"/>
      <c r="AT441" s="262" t="s">
        <v>446</v>
      </c>
      <c r="AU441" s="262" t="s">
        <v>85</v>
      </c>
      <c r="AV441" s="13" t="s">
        <v>85</v>
      </c>
      <c r="AW441" s="13" t="s">
        <v>32</v>
      </c>
      <c r="AX441" s="13" t="s">
        <v>83</v>
      </c>
      <c r="AY441" s="262" t="s">
        <v>342</v>
      </c>
    </row>
    <row r="442" s="2" customFormat="1" ht="16.5" customHeight="1">
      <c r="A442" s="39"/>
      <c r="B442" s="40"/>
      <c r="C442" s="227" t="s">
        <v>929</v>
      </c>
      <c r="D442" s="227" t="s">
        <v>343</v>
      </c>
      <c r="E442" s="228" t="s">
        <v>930</v>
      </c>
      <c r="F442" s="229" t="s">
        <v>931</v>
      </c>
      <c r="G442" s="230" t="s">
        <v>824</v>
      </c>
      <c r="H442" s="231">
        <v>7</v>
      </c>
      <c r="I442" s="232"/>
      <c r="J442" s="233">
        <f>ROUND(I442*H442,2)</f>
        <v>0</v>
      </c>
      <c r="K442" s="229" t="s">
        <v>1</v>
      </c>
      <c r="L442" s="45"/>
      <c r="M442" s="234" t="s">
        <v>1</v>
      </c>
      <c r="N442" s="235" t="s">
        <v>41</v>
      </c>
      <c r="O442" s="92"/>
      <c r="P442" s="236">
        <f>O442*H442</f>
        <v>0</v>
      </c>
      <c r="Q442" s="236">
        <v>0</v>
      </c>
      <c r="R442" s="236">
        <f>Q442*H442</f>
        <v>0</v>
      </c>
      <c r="S442" s="236">
        <v>0.29999999999999999</v>
      </c>
      <c r="T442" s="237">
        <f>S442*H442</f>
        <v>2.1000000000000001</v>
      </c>
      <c r="U442" s="39"/>
      <c r="V442" s="39"/>
      <c r="W442" s="39"/>
      <c r="X442" s="39"/>
      <c r="Y442" s="39"/>
      <c r="Z442" s="39"/>
      <c r="AA442" s="39"/>
      <c r="AB442" s="39"/>
      <c r="AC442" s="39"/>
      <c r="AD442" s="39"/>
      <c r="AE442" s="39"/>
      <c r="AR442" s="238" t="s">
        <v>360</v>
      </c>
      <c r="AT442" s="238" t="s">
        <v>343</v>
      </c>
      <c r="AU442" s="238" t="s">
        <v>85</v>
      </c>
      <c r="AY442" s="18" t="s">
        <v>342</v>
      </c>
      <c r="BE442" s="239">
        <f>IF(N442="základní",J442,0)</f>
        <v>0</v>
      </c>
      <c r="BF442" s="239">
        <f>IF(N442="snížená",J442,0)</f>
        <v>0</v>
      </c>
      <c r="BG442" s="239">
        <f>IF(N442="zákl. přenesená",J442,0)</f>
        <v>0</v>
      </c>
      <c r="BH442" s="239">
        <f>IF(N442="sníž. přenesená",J442,0)</f>
        <v>0</v>
      </c>
      <c r="BI442" s="239">
        <f>IF(N442="nulová",J442,0)</f>
        <v>0</v>
      </c>
      <c r="BJ442" s="18" t="s">
        <v>83</v>
      </c>
      <c r="BK442" s="239">
        <f>ROUND(I442*H442,2)</f>
        <v>0</v>
      </c>
      <c r="BL442" s="18" t="s">
        <v>360</v>
      </c>
      <c r="BM442" s="238" t="s">
        <v>1492</v>
      </c>
    </row>
    <row r="443" s="2" customFormat="1">
      <c r="A443" s="39"/>
      <c r="B443" s="40"/>
      <c r="C443" s="41"/>
      <c r="D443" s="240" t="s">
        <v>349</v>
      </c>
      <c r="E443" s="41"/>
      <c r="F443" s="241" t="s">
        <v>933</v>
      </c>
      <c r="G443" s="41"/>
      <c r="H443" s="41"/>
      <c r="I443" s="242"/>
      <c r="J443" s="41"/>
      <c r="K443" s="41"/>
      <c r="L443" s="45"/>
      <c r="M443" s="243"/>
      <c r="N443" s="244"/>
      <c r="O443" s="92"/>
      <c r="P443" s="92"/>
      <c r="Q443" s="92"/>
      <c r="R443" s="92"/>
      <c r="S443" s="92"/>
      <c r="T443" s="93"/>
      <c r="U443" s="39"/>
      <c r="V443" s="39"/>
      <c r="W443" s="39"/>
      <c r="X443" s="39"/>
      <c r="Y443" s="39"/>
      <c r="Z443" s="39"/>
      <c r="AA443" s="39"/>
      <c r="AB443" s="39"/>
      <c r="AC443" s="39"/>
      <c r="AD443" s="39"/>
      <c r="AE443" s="39"/>
      <c r="AT443" s="18" t="s">
        <v>349</v>
      </c>
      <c r="AU443" s="18" t="s">
        <v>85</v>
      </c>
    </row>
    <row r="444" s="13" customFormat="1">
      <c r="A444" s="13"/>
      <c r="B444" s="252"/>
      <c r="C444" s="253"/>
      <c r="D444" s="240" t="s">
        <v>446</v>
      </c>
      <c r="E444" s="254" t="s">
        <v>1</v>
      </c>
      <c r="F444" s="255" t="s">
        <v>1452</v>
      </c>
      <c r="G444" s="253"/>
      <c r="H444" s="256">
        <v>7</v>
      </c>
      <c r="I444" s="257"/>
      <c r="J444" s="253"/>
      <c r="K444" s="253"/>
      <c r="L444" s="258"/>
      <c r="M444" s="259"/>
      <c r="N444" s="260"/>
      <c r="O444" s="260"/>
      <c r="P444" s="260"/>
      <c r="Q444" s="260"/>
      <c r="R444" s="260"/>
      <c r="S444" s="260"/>
      <c r="T444" s="261"/>
      <c r="U444" s="13"/>
      <c r="V444" s="13"/>
      <c r="W444" s="13"/>
      <c r="X444" s="13"/>
      <c r="Y444" s="13"/>
      <c r="Z444" s="13"/>
      <c r="AA444" s="13"/>
      <c r="AB444" s="13"/>
      <c r="AC444" s="13"/>
      <c r="AD444" s="13"/>
      <c r="AE444" s="13"/>
      <c r="AT444" s="262" t="s">
        <v>446</v>
      </c>
      <c r="AU444" s="262" t="s">
        <v>85</v>
      </c>
      <c r="AV444" s="13" t="s">
        <v>85</v>
      </c>
      <c r="AW444" s="13" t="s">
        <v>32</v>
      </c>
      <c r="AX444" s="13" t="s">
        <v>83</v>
      </c>
      <c r="AY444" s="262" t="s">
        <v>342</v>
      </c>
    </row>
    <row r="445" s="12" customFormat="1" ht="22.8" customHeight="1">
      <c r="A445" s="12"/>
      <c r="B445" s="213"/>
      <c r="C445" s="214"/>
      <c r="D445" s="215" t="s">
        <v>75</v>
      </c>
      <c r="E445" s="246" t="s">
        <v>950</v>
      </c>
      <c r="F445" s="246" t="s">
        <v>951</v>
      </c>
      <c r="G445" s="214"/>
      <c r="H445" s="214"/>
      <c r="I445" s="217"/>
      <c r="J445" s="247">
        <f>BK445</f>
        <v>0</v>
      </c>
      <c r="K445" s="214"/>
      <c r="L445" s="219"/>
      <c r="M445" s="220"/>
      <c r="N445" s="221"/>
      <c r="O445" s="221"/>
      <c r="P445" s="222">
        <f>SUM(P446:P479)</f>
        <v>0</v>
      </c>
      <c r="Q445" s="221"/>
      <c r="R445" s="222">
        <f>SUM(R446:R479)</f>
        <v>0</v>
      </c>
      <c r="S445" s="221"/>
      <c r="T445" s="223">
        <f>SUM(T446:T479)</f>
        <v>0</v>
      </c>
      <c r="U445" s="12"/>
      <c r="V445" s="12"/>
      <c r="W445" s="12"/>
      <c r="X445" s="12"/>
      <c r="Y445" s="12"/>
      <c r="Z445" s="12"/>
      <c r="AA445" s="12"/>
      <c r="AB445" s="12"/>
      <c r="AC445" s="12"/>
      <c r="AD445" s="12"/>
      <c r="AE445" s="12"/>
      <c r="AR445" s="224" t="s">
        <v>83</v>
      </c>
      <c r="AT445" s="225" t="s">
        <v>75</v>
      </c>
      <c r="AU445" s="225" t="s">
        <v>83</v>
      </c>
      <c r="AY445" s="224" t="s">
        <v>342</v>
      </c>
      <c r="BK445" s="226">
        <f>SUM(BK446:BK479)</f>
        <v>0</v>
      </c>
    </row>
    <row r="446" s="2" customFormat="1" ht="24.15" customHeight="1">
      <c r="A446" s="39"/>
      <c r="B446" s="40"/>
      <c r="C446" s="227" t="s">
        <v>934</v>
      </c>
      <c r="D446" s="227" t="s">
        <v>343</v>
      </c>
      <c r="E446" s="228" t="s">
        <v>953</v>
      </c>
      <c r="F446" s="229" t="s">
        <v>954</v>
      </c>
      <c r="G446" s="230" t="s">
        <v>462</v>
      </c>
      <c r="H446" s="231">
        <v>2.3799999999999999</v>
      </c>
      <c r="I446" s="232"/>
      <c r="J446" s="233">
        <f>ROUND(I446*H446,2)</f>
        <v>0</v>
      </c>
      <c r="K446" s="229" t="s">
        <v>1</v>
      </c>
      <c r="L446" s="45"/>
      <c r="M446" s="234" t="s">
        <v>1</v>
      </c>
      <c r="N446" s="235" t="s">
        <v>41</v>
      </c>
      <c r="O446" s="92"/>
      <c r="P446" s="236">
        <f>O446*H446</f>
        <v>0</v>
      </c>
      <c r="Q446" s="236">
        <v>0</v>
      </c>
      <c r="R446" s="236">
        <f>Q446*H446</f>
        <v>0</v>
      </c>
      <c r="S446" s="236">
        <v>0</v>
      </c>
      <c r="T446" s="237">
        <f>S446*H446</f>
        <v>0</v>
      </c>
      <c r="U446" s="39"/>
      <c r="V446" s="39"/>
      <c r="W446" s="39"/>
      <c r="X446" s="39"/>
      <c r="Y446" s="39"/>
      <c r="Z446" s="39"/>
      <c r="AA446" s="39"/>
      <c r="AB446" s="39"/>
      <c r="AC446" s="39"/>
      <c r="AD446" s="39"/>
      <c r="AE446" s="39"/>
      <c r="AR446" s="238" t="s">
        <v>360</v>
      </c>
      <c r="AT446" s="238" t="s">
        <v>343</v>
      </c>
      <c r="AU446" s="238" t="s">
        <v>85</v>
      </c>
      <c r="AY446" s="18" t="s">
        <v>342</v>
      </c>
      <c r="BE446" s="239">
        <f>IF(N446="základní",J446,0)</f>
        <v>0</v>
      </c>
      <c r="BF446" s="239">
        <f>IF(N446="snížená",J446,0)</f>
        <v>0</v>
      </c>
      <c r="BG446" s="239">
        <f>IF(N446="zákl. přenesená",J446,0)</f>
        <v>0</v>
      </c>
      <c r="BH446" s="239">
        <f>IF(N446="sníž. přenesená",J446,0)</f>
        <v>0</v>
      </c>
      <c r="BI446" s="239">
        <f>IF(N446="nulová",J446,0)</f>
        <v>0</v>
      </c>
      <c r="BJ446" s="18" t="s">
        <v>83</v>
      </c>
      <c r="BK446" s="239">
        <f>ROUND(I446*H446,2)</f>
        <v>0</v>
      </c>
      <c r="BL446" s="18" t="s">
        <v>360</v>
      </c>
      <c r="BM446" s="238" t="s">
        <v>1493</v>
      </c>
    </row>
    <row r="447" s="2" customFormat="1">
      <c r="A447" s="39"/>
      <c r="B447" s="40"/>
      <c r="C447" s="41"/>
      <c r="D447" s="240" t="s">
        <v>349</v>
      </c>
      <c r="E447" s="41"/>
      <c r="F447" s="241" t="s">
        <v>956</v>
      </c>
      <c r="G447" s="41"/>
      <c r="H447" s="41"/>
      <c r="I447" s="242"/>
      <c r="J447" s="41"/>
      <c r="K447" s="41"/>
      <c r="L447" s="45"/>
      <c r="M447" s="243"/>
      <c r="N447" s="244"/>
      <c r="O447" s="92"/>
      <c r="P447" s="92"/>
      <c r="Q447" s="92"/>
      <c r="R447" s="92"/>
      <c r="S447" s="92"/>
      <c r="T447" s="93"/>
      <c r="U447" s="39"/>
      <c r="V447" s="39"/>
      <c r="W447" s="39"/>
      <c r="X447" s="39"/>
      <c r="Y447" s="39"/>
      <c r="Z447" s="39"/>
      <c r="AA447" s="39"/>
      <c r="AB447" s="39"/>
      <c r="AC447" s="39"/>
      <c r="AD447" s="39"/>
      <c r="AE447" s="39"/>
      <c r="AT447" s="18" t="s">
        <v>349</v>
      </c>
      <c r="AU447" s="18" t="s">
        <v>85</v>
      </c>
    </row>
    <row r="448" s="13" customFormat="1">
      <c r="A448" s="13"/>
      <c r="B448" s="252"/>
      <c r="C448" s="253"/>
      <c r="D448" s="240" t="s">
        <v>446</v>
      </c>
      <c r="E448" s="254" t="s">
        <v>1</v>
      </c>
      <c r="F448" s="255" t="s">
        <v>1494</v>
      </c>
      <c r="G448" s="253"/>
      <c r="H448" s="256">
        <v>2.1000000000000001</v>
      </c>
      <c r="I448" s="257"/>
      <c r="J448" s="253"/>
      <c r="K448" s="253"/>
      <c r="L448" s="258"/>
      <c r="M448" s="259"/>
      <c r="N448" s="260"/>
      <c r="O448" s="260"/>
      <c r="P448" s="260"/>
      <c r="Q448" s="260"/>
      <c r="R448" s="260"/>
      <c r="S448" s="260"/>
      <c r="T448" s="261"/>
      <c r="U448" s="13"/>
      <c r="V448" s="13"/>
      <c r="W448" s="13"/>
      <c r="X448" s="13"/>
      <c r="Y448" s="13"/>
      <c r="Z448" s="13"/>
      <c r="AA448" s="13"/>
      <c r="AB448" s="13"/>
      <c r="AC448" s="13"/>
      <c r="AD448" s="13"/>
      <c r="AE448" s="13"/>
      <c r="AT448" s="262" t="s">
        <v>446</v>
      </c>
      <c r="AU448" s="262" t="s">
        <v>85</v>
      </c>
      <c r="AV448" s="13" t="s">
        <v>85</v>
      </c>
      <c r="AW448" s="13" t="s">
        <v>32</v>
      </c>
      <c r="AX448" s="13" t="s">
        <v>76</v>
      </c>
      <c r="AY448" s="262" t="s">
        <v>342</v>
      </c>
    </row>
    <row r="449" s="13" customFormat="1">
      <c r="A449" s="13"/>
      <c r="B449" s="252"/>
      <c r="C449" s="253"/>
      <c r="D449" s="240" t="s">
        <v>446</v>
      </c>
      <c r="E449" s="254" t="s">
        <v>1</v>
      </c>
      <c r="F449" s="255" t="s">
        <v>1495</v>
      </c>
      <c r="G449" s="253"/>
      <c r="H449" s="256">
        <v>0.28000000000000003</v>
      </c>
      <c r="I449" s="257"/>
      <c r="J449" s="253"/>
      <c r="K449" s="253"/>
      <c r="L449" s="258"/>
      <c r="M449" s="259"/>
      <c r="N449" s="260"/>
      <c r="O449" s="260"/>
      <c r="P449" s="260"/>
      <c r="Q449" s="260"/>
      <c r="R449" s="260"/>
      <c r="S449" s="260"/>
      <c r="T449" s="261"/>
      <c r="U449" s="13"/>
      <c r="V449" s="13"/>
      <c r="W449" s="13"/>
      <c r="X449" s="13"/>
      <c r="Y449" s="13"/>
      <c r="Z449" s="13"/>
      <c r="AA449" s="13"/>
      <c r="AB449" s="13"/>
      <c r="AC449" s="13"/>
      <c r="AD449" s="13"/>
      <c r="AE449" s="13"/>
      <c r="AT449" s="262" t="s">
        <v>446</v>
      </c>
      <c r="AU449" s="262" t="s">
        <v>85</v>
      </c>
      <c r="AV449" s="13" t="s">
        <v>85</v>
      </c>
      <c r="AW449" s="13" t="s">
        <v>32</v>
      </c>
      <c r="AX449" s="13" t="s">
        <v>76</v>
      </c>
      <c r="AY449" s="262" t="s">
        <v>342</v>
      </c>
    </row>
    <row r="450" s="16" customFormat="1">
      <c r="A450" s="16"/>
      <c r="B450" s="284"/>
      <c r="C450" s="285"/>
      <c r="D450" s="240" t="s">
        <v>446</v>
      </c>
      <c r="E450" s="286" t="s">
        <v>1</v>
      </c>
      <c r="F450" s="287" t="s">
        <v>500</v>
      </c>
      <c r="G450" s="285"/>
      <c r="H450" s="288">
        <v>2.3799999999999999</v>
      </c>
      <c r="I450" s="289"/>
      <c r="J450" s="285"/>
      <c r="K450" s="285"/>
      <c r="L450" s="290"/>
      <c r="M450" s="291"/>
      <c r="N450" s="292"/>
      <c r="O450" s="292"/>
      <c r="P450" s="292"/>
      <c r="Q450" s="292"/>
      <c r="R450" s="292"/>
      <c r="S450" s="292"/>
      <c r="T450" s="293"/>
      <c r="U450" s="16"/>
      <c r="V450" s="16"/>
      <c r="W450" s="16"/>
      <c r="X450" s="16"/>
      <c r="Y450" s="16"/>
      <c r="Z450" s="16"/>
      <c r="AA450" s="16"/>
      <c r="AB450" s="16"/>
      <c r="AC450" s="16"/>
      <c r="AD450" s="16"/>
      <c r="AE450" s="16"/>
      <c r="AT450" s="294" t="s">
        <v>446</v>
      </c>
      <c r="AU450" s="294" t="s">
        <v>85</v>
      </c>
      <c r="AV450" s="16" t="s">
        <v>360</v>
      </c>
      <c r="AW450" s="16" t="s">
        <v>32</v>
      </c>
      <c r="AX450" s="16" t="s">
        <v>83</v>
      </c>
      <c r="AY450" s="294" t="s">
        <v>342</v>
      </c>
    </row>
    <row r="451" s="2" customFormat="1" ht="21.75" customHeight="1">
      <c r="A451" s="39"/>
      <c r="B451" s="40"/>
      <c r="C451" s="227" t="s">
        <v>939</v>
      </c>
      <c r="D451" s="227" t="s">
        <v>343</v>
      </c>
      <c r="E451" s="228" t="s">
        <v>960</v>
      </c>
      <c r="F451" s="229" t="s">
        <v>961</v>
      </c>
      <c r="G451" s="230" t="s">
        <v>462</v>
      </c>
      <c r="H451" s="231">
        <v>0.28000000000000003</v>
      </c>
      <c r="I451" s="232"/>
      <c r="J451" s="233">
        <f>ROUND(I451*H451,2)</f>
        <v>0</v>
      </c>
      <c r="K451" s="229" t="s">
        <v>443</v>
      </c>
      <c r="L451" s="45"/>
      <c r="M451" s="234" t="s">
        <v>1</v>
      </c>
      <c r="N451" s="235" t="s">
        <v>41</v>
      </c>
      <c r="O451" s="92"/>
      <c r="P451" s="236">
        <f>O451*H451</f>
        <v>0</v>
      </c>
      <c r="Q451" s="236">
        <v>0</v>
      </c>
      <c r="R451" s="236">
        <f>Q451*H451</f>
        <v>0</v>
      </c>
      <c r="S451" s="236">
        <v>0</v>
      </c>
      <c r="T451" s="237">
        <f>S451*H451</f>
        <v>0</v>
      </c>
      <c r="U451" s="39"/>
      <c r="V451" s="39"/>
      <c r="W451" s="39"/>
      <c r="X451" s="39"/>
      <c r="Y451" s="39"/>
      <c r="Z451" s="39"/>
      <c r="AA451" s="39"/>
      <c r="AB451" s="39"/>
      <c r="AC451" s="39"/>
      <c r="AD451" s="39"/>
      <c r="AE451" s="39"/>
      <c r="AR451" s="238" t="s">
        <v>360</v>
      </c>
      <c r="AT451" s="238" t="s">
        <v>343</v>
      </c>
      <c r="AU451" s="238" t="s">
        <v>85</v>
      </c>
      <c r="AY451" s="18" t="s">
        <v>342</v>
      </c>
      <c r="BE451" s="239">
        <f>IF(N451="základní",J451,0)</f>
        <v>0</v>
      </c>
      <c r="BF451" s="239">
        <f>IF(N451="snížená",J451,0)</f>
        <v>0</v>
      </c>
      <c r="BG451" s="239">
        <f>IF(N451="zákl. přenesená",J451,0)</f>
        <v>0</v>
      </c>
      <c r="BH451" s="239">
        <f>IF(N451="sníž. přenesená",J451,0)</f>
        <v>0</v>
      </c>
      <c r="BI451" s="239">
        <f>IF(N451="nulová",J451,0)</f>
        <v>0</v>
      </c>
      <c r="BJ451" s="18" t="s">
        <v>83</v>
      </c>
      <c r="BK451" s="239">
        <f>ROUND(I451*H451,2)</f>
        <v>0</v>
      </c>
      <c r="BL451" s="18" t="s">
        <v>360</v>
      </c>
      <c r="BM451" s="238" t="s">
        <v>1496</v>
      </c>
    </row>
    <row r="452" s="2" customFormat="1">
      <c r="A452" s="39"/>
      <c r="B452" s="40"/>
      <c r="C452" s="41"/>
      <c r="D452" s="240" t="s">
        <v>349</v>
      </c>
      <c r="E452" s="41"/>
      <c r="F452" s="241" t="s">
        <v>963</v>
      </c>
      <c r="G452" s="41"/>
      <c r="H452" s="41"/>
      <c r="I452" s="242"/>
      <c r="J452" s="41"/>
      <c r="K452" s="41"/>
      <c r="L452" s="45"/>
      <c r="M452" s="243"/>
      <c r="N452" s="244"/>
      <c r="O452" s="92"/>
      <c r="P452" s="92"/>
      <c r="Q452" s="92"/>
      <c r="R452" s="92"/>
      <c r="S452" s="92"/>
      <c r="T452" s="93"/>
      <c r="U452" s="39"/>
      <c r="V452" s="39"/>
      <c r="W452" s="39"/>
      <c r="X452" s="39"/>
      <c r="Y452" s="39"/>
      <c r="Z452" s="39"/>
      <c r="AA452" s="39"/>
      <c r="AB452" s="39"/>
      <c r="AC452" s="39"/>
      <c r="AD452" s="39"/>
      <c r="AE452" s="39"/>
      <c r="AT452" s="18" t="s">
        <v>349</v>
      </c>
      <c r="AU452" s="18" t="s">
        <v>85</v>
      </c>
    </row>
    <row r="453" s="13" customFormat="1">
      <c r="A453" s="13"/>
      <c r="B453" s="252"/>
      <c r="C453" s="253"/>
      <c r="D453" s="240" t="s">
        <v>446</v>
      </c>
      <c r="E453" s="254" t="s">
        <v>1</v>
      </c>
      <c r="F453" s="255" t="s">
        <v>1495</v>
      </c>
      <c r="G453" s="253"/>
      <c r="H453" s="256">
        <v>0.28000000000000003</v>
      </c>
      <c r="I453" s="257"/>
      <c r="J453" s="253"/>
      <c r="K453" s="253"/>
      <c r="L453" s="258"/>
      <c r="M453" s="259"/>
      <c r="N453" s="260"/>
      <c r="O453" s="260"/>
      <c r="P453" s="260"/>
      <c r="Q453" s="260"/>
      <c r="R453" s="260"/>
      <c r="S453" s="260"/>
      <c r="T453" s="261"/>
      <c r="U453" s="13"/>
      <c r="V453" s="13"/>
      <c r="W453" s="13"/>
      <c r="X453" s="13"/>
      <c r="Y453" s="13"/>
      <c r="Z453" s="13"/>
      <c r="AA453" s="13"/>
      <c r="AB453" s="13"/>
      <c r="AC453" s="13"/>
      <c r="AD453" s="13"/>
      <c r="AE453" s="13"/>
      <c r="AT453" s="262" t="s">
        <v>446</v>
      </c>
      <c r="AU453" s="262" t="s">
        <v>85</v>
      </c>
      <c r="AV453" s="13" t="s">
        <v>85</v>
      </c>
      <c r="AW453" s="13" t="s">
        <v>32</v>
      </c>
      <c r="AX453" s="13" t="s">
        <v>83</v>
      </c>
      <c r="AY453" s="262" t="s">
        <v>342</v>
      </c>
    </row>
    <row r="454" s="2" customFormat="1" ht="16.5" customHeight="1">
      <c r="A454" s="39"/>
      <c r="B454" s="40"/>
      <c r="C454" s="227" t="s">
        <v>944</v>
      </c>
      <c r="D454" s="227" t="s">
        <v>343</v>
      </c>
      <c r="E454" s="228" t="s">
        <v>965</v>
      </c>
      <c r="F454" s="229" t="s">
        <v>966</v>
      </c>
      <c r="G454" s="230" t="s">
        <v>462</v>
      </c>
      <c r="H454" s="231">
        <v>29.649999999999999</v>
      </c>
      <c r="I454" s="232"/>
      <c r="J454" s="233">
        <f>ROUND(I454*H454,2)</f>
        <v>0</v>
      </c>
      <c r="K454" s="229" t="s">
        <v>1</v>
      </c>
      <c r="L454" s="45"/>
      <c r="M454" s="234" t="s">
        <v>1</v>
      </c>
      <c r="N454" s="235" t="s">
        <v>41</v>
      </c>
      <c r="O454" s="92"/>
      <c r="P454" s="236">
        <f>O454*H454</f>
        <v>0</v>
      </c>
      <c r="Q454" s="236">
        <v>0</v>
      </c>
      <c r="R454" s="236">
        <f>Q454*H454</f>
        <v>0</v>
      </c>
      <c r="S454" s="236">
        <v>0</v>
      </c>
      <c r="T454" s="237">
        <f>S454*H454</f>
        <v>0</v>
      </c>
      <c r="U454" s="39"/>
      <c r="V454" s="39"/>
      <c r="W454" s="39"/>
      <c r="X454" s="39"/>
      <c r="Y454" s="39"/>
      <c r="Z454" s="39"/>
      <c r="AA454" s="39"/>
      <c r="AB454" s="39"/>
      <c r="AC454" s="39"/>
      <c r="AD454" s="39"/>
      <c r="AE454" s="39"/>
      <c r="AR454" s="238" t="s">
        <v>360</v>
      </c>
      <c r="AT454" s="238" t="s">
        <v>343</v>
      </c>
      <c r="AU454" s="238" t="s">
        <v>85</v>
      </c>
      <c r="AY454" s="18" t="s">
        <v>342</v>
      </c>
      <c r="BE454" s="239">
        <f>IF(N454="základní",J454,0)</f>
        <v>0</v>
      </c>
      <c r="BF454" s="239">
        <f>IF(N454="snížená",J454,0)</f>
        <v>0</v>
      </c>
      <c r="BG454" s="239">
        <f>IF(N454="zákl. přenesená",J454,0)</f>
        <v>0</v>
      </c>
      <c r="BH454" s="239">
        <f>IF(N454="sníž. přenesená",J454,0)</f>
        <v>0</v>
      </c>
      <c r="BI454" s="239">
        <f>IF(N454="nulová",J454,0)</f>
        <v>0</v>
      </c>
      <c r="BJ454" s="18" t="s">
        <v>83</v>
      </c>
      <c r="BK454" s="239">
        <f>ROUND(I454*H454,2)</f>
        <v>0</v>
      </c>
      <c r="BL454" s="18" t="s">
        <v>360</v>
      </c>
      <c r="BM454" s="238" t="s">
        <v>1497</v>
      </c>
    </row>
    <row r="455" s="2" customFormat="1">
      <c r="A455" s="39"/>
      <c r="B455" s="40"/>
      <c r="C455" s="41"/>
      <c r="D455" s="240" t="s">
        <v>349</v>
      </c>
      <c r="E455" s="41"/>
      <c r="F455" s="241" t="s">
        <v>966</v>
      </c>
      <c r="G455" s="41"/>
      <c r="H455" s="41"/>
      <c r="I455" s="242"/>
      <c r="J455" s="41"/>
      <c r="K455" s="41"/>
      <c r="L455" s="45"/>
      <c r="M455" s="243"/>
      <c r="N455" s="244"/>
      <c r="O455" s="92"/>
      <c r="P455" s="92"/>
      <c r="Q455" s="92"/>
      <c r="R455" s="92"/>
      <c r="S455" s="92"/>
      <c r="T455" s="93"/>
      <c r="U455" s="39"/>
      <c r="V455" s="39"/>
      <c r="W455" s="39"/>
      <c r="X455" s="39"/>
      <c r="Y455" s="39"/>
      <c r="Z455" s="39"/>
      <c r="AA455" s="39"/>
      <c r="AB455" s="39"/>
      <c r="AC455" s="39"/>
      <c r="AD455" s="39"/>
      <c r="AE455" s="39"/>
      <c r="AT455" s="18" t="s">
        <v>349</v>
      </c>
      <c r="AU455" s="18" t="s">
        <v>85</v>
      </c>
    </row>
    <row r="456" s="13" customFormat="1">
      <c r="A456" s="13"/>
      <c r="B456" s="252"/>
      <c r="C456" s="253"/>
      <c r="D456" s="240" t="s">
        <v>446</v>
      </c>
      <c r="E456" s="254" t="s">
        <v>1</v>
      </c>
      <c r="F456" s="255" t="s">
        <v>1498</v>
      </c>
      <c r="G456" s="253"/>
      <c r="H456" s="256">
        <v>29.649999999999999</v>
      </c>
      <c r="I456" s="257"/>
      <c r="J456" s="253"/>
      <c r="K456" s="253"/>
      <c r="L456" s="258"/>
      <c r="M456" s="259"/>
      <c r="N456" s="260"/>
      <c r="O456" s="260"/>
      <c r="P456" s="260"/>
      <c r="Q456" s="260"/>
      <c r="R456" s="260"/>
      <c r="S456" s="260"/>
      <c r="T456" s="261"/>
      <c r="U456" s="13"/>
      <c r="V456" s="13"/>
      <c r="W456" s="13"/>
      <c r="X456" s="13"/>
      <c r="Y456" s="13"/>
      <c r="Z456" s="13"/>
      <c r="AA456" s="13"/>
      <c r="AB456" s="13"/>
      <c r="AC456" s="13"/>
      <c r="AD456" s="13"/>
      <c r="AE456" s="13"/>
      <c r="AT456" s="262" t="s">
        <v>446</v>
      </c>
      <c r="AU456" s="262" t="s">
        <v>85</v>
      </c>
      <c r="AV456" s="13" t="s">
        <v>85</v>
      </c>
      <c r="AW456" s="13" t="s">
        <v>32</v>
      </c>
      <c r="AX456" s="13" t="s">
        <v>83</v>
      </c>
      <c r="AY456" s="262" t="s">
        <v>342</v>
      </c>
    </row>
    <row r="457" s="2" customFormat="1" ht="24.15" customHeight="1">
      <c r="A457" s="39"/>
      <c r="B457" s="40"/>
      <c r="C457" s="227" t="s">
        <v>952</v>
      </c>
      <c r="D457" s="227" t="s">
        <v>343</v>
      </c>
      <c r="E457" s="228" t="s">
        <v>976</v>
      </c>
      <c r="F457" s="229" t="s">
        <v>977</v>
      </c>
      <c r="G457" s="230" t="s">
        <v>462</v>
      </c>
      <c r="H457" s="231">
        <v>1094.76</v>
      </c>
      <c r="I457" s="232"/>
      <c r="J457" s="233">
        <f>ROUND(I457*H457,2)</f>
        <v>0</v>
      </c>
      <c r="K457" s="229" t="s">
        <v>443</v>
      </c>
      <c r="L457" s="45"/>
      <c r="M457" s="234" t="s">
        <v>1</v>
      </c>
      <c r="N457" s="235" t="s">
        <v>41</v>
      </c>
      <c r="O457" s="92"/>
      <c r="P457" s="236">
        <f>O457*H457</f>
        <v>0</v>
      </c>
      <c r="Q457" s="236">
        <v>0</v>
      </c>
      <c r="R457" s="236">
        <f>Q457*H457</f>
        <v>0</v>
      </c>
      <c r="S457" s="236">
        <v>0</v>
      </c>
      <c r="T457" s="237">
        <f>S457*H457</f>
        <v>0</v>
      </c>
      <c r="U457" s="39"/>
      <c r="V457" s="39"/>
      <c r="W457" s="39"/>
      <c r="X457" s="39"/>
      <c r="Y457" s="39"/>
      <c r="Z457" s="39"/>
      <c r="AA457" s="39"/>
      <c r="AB457" s="39"/>
      <c r="AC457" s="39"/>
      <c r="AD457" s="39"/>
      <c r="AE457" s="39"/>
      <c r="AR457" s="238" t="s">
        <v>360</v>
      </c>
      <c r="AT457" s="238" t="s">
        <v>343</v>
      </c>
      <c r="AU457" s="238" t="s">
        <v>85</v>
      </c>
      <c r="AY457" s="18" t="s">
        <v>342</v>
      </c>
      <c r="BE457" s="239">
        <f>IF(N457="základní",J457,0)</f>
        <v>0</v>
      </c>
      <c r="BF457" s="239">
        <f>IF(N457="snížená",J457,0)</f>
        <v>0</v>
      </c>
      <c r="BG457" s="239">
        <f>IF(N457="zákl. přenesená",J457,0)</f>
        <v>0</v>
      </c>
      <c r="BH457" s="239">
        <f>IF(N457="sníž. přenesená",J457,0)</f>
        <v>0</v>
      </c>
      <c r="BI457" s="239">
        <f>IF(N457="nulová",J457,0)</f>
        <v>0</v>
      </c>
      <c r="BJ457" s="18" t="s">
        <v>83</v>
      </c>
      <c r="BK457" s="239">
        <f>ROUND(I457*H457,2)</f>
        <v>0</v>
      </c>
      <c r="BL457" s="18" t="s">
        <v>360</v>
      </c>
      <c r="BM457" s="238" t="s">
        <v>1499</v>
      </c>
    </row>
    <row r="458" s="2" customFormat="1">
      <c r="A458" s="39"/>
      <c r="B458" s="40"/>
      <c r="C458" s="41"/>
      <c r="D458" s="240" t="s">
        <v>349</v>
      </c>
      <c r="E458" s="41"/>
      <c r="F458" s="241" t="s">
        <v>977</v>
      </c>
      <c r="G458" s="41"/>
      <c r="H458" s="41"/>
      <c r="I458" s="242"/>
      <c r="J458" s="41"/>
      <c r="K458" s="41"/>
      <c r="L458" s="45"/>
      <c r="M458" s="243"/>
      <c r="N458" s="244"/>
      <c r="O458" s="92"/>
      <c r="P458" s="92"/>
      <c r="Q458" s="92"/>
      <c r="R458" s="92"/>
      <c r="S458" s="92"/>
      <c r="T458" s="93"/>
      <c r="U458" s="39"/>
      <c r="V458" s="39"/>
      <c r="W458" s="39"/>
      <c r="X458" s="39"/>
      <c r="Y458" s="39"/>
      <c r="Z458" s="39"/>
      <c r="AA458" s="39"/>
      <c r="AB458" s="39"/>
      <c r="AC458" s="39"/>
      <c r="AD458" s="39"/>
      <c r="AE458" s="39"/>
      <c r="AT458" s="18" t="s">
        <v>349</v>
      </c>
      <c r="AU458" s="18" t="s">
        <v>85</v>
      </c>
    </row>
    <row r="459" s="13" customFormat="1">
      <c r="A459" s="13"/>
      <c r="B459" s="252"/>
      <c r="C459" s="253"/>
      <c r="D459" s="240" t="s">
        <v>446</v>
      </c>
      <c r="E459" s="254" t="s">
        <v>1</v>
      </c>
      <c r="F459" s="255" t="s">
        <v>1500</v>
      </c>
      <c r="G459" s="253"/>
      <c r="H459" s="256">
        <v>1094.76</v>
      </c>
      <c r="I459" s="257"/>
      <c r="J459" s="253"/>
      <c r="K459" s="253"/>
      <c r="L459" s="258"/>
      <c r="M459" s="259"/>
      <c r="N459" s="260"/>
      <c r="O459" s="260"/>
      <c r="P459" s="260"/>
      <c r="Q459" s="260"/>
      <c r="R459" s="260"/>
      <c r="S459" s="260"/>
      <c r="T459" s="261"/>
      <c r="U459" s="13"/>
      <c r="V459" s="13"/>
      <c r="W459" s="13"/>
      <c r="X459" s="13"/>
      <c r="Y459" s="13"/>
      <c r="Z459" s="13"/>
      <c r="AA459" s="13"/>
      <c r="AB459" s="13"/>
      <c r="AC459" s="13"/>
      <c r="AD459" s="13"/>
      <c r="AE459" s="13"/>
      <c r="AT459" s="262" t="s">
        <v>446</v>
      </c>
      <c r="AU459" s="262" t="s">
        <v>85</v>
      </c>
      <c r="AV459" s="13" t="s">
        <v>85</v>
      </c>
      <c r="AW459" s="13" t="s">
        <v>32</v>
      </c>
      <c r="AX459" s="13" t="s">
        <v>83</v>
      </c>
      <c r="AY459" s="262" t="s">
        <v>342</v>
      </c>
    </row>
    <row r="460" s="2" customFormat="1" ht="16.5" customHeight="1">
      <c r="A460" s="39"/>
      <c r="B460" s="40"/>
      <c r="C460" s="227" t="s">
        <v>959</v>
      </c>
      <c r="D460" s="227" t="s">
        <v>343</v>
      </c>
      <c r="E460" s="228" t="s">
        <v>981</v>
      </c>
      <c r="F460" s="229" t="s">
        <v>982</v>
      </c>
      <c r="G460" s="230" t="s">
        <v>462</v>
      </c>
      <c r="H460" s="231">
        <v>1804.203</v>
      </c>
      <c r="I460" s="232"/>
      <c r="J460" s="233">
        <f>ROUND(I460*H460,2)</f>
        <v>0</v>
      </c>
      <c r="K460" s="229" t="s">
        <v>1</v>
      </c>
      <c r="L460" s="45"/>
      <c r="M460" s="234" t="s">
        <v>1</v>
      </c>
      <c r="N460" s="235" t="s">
        <v>41</v>
      </c>
      <c r="O460" s="92"/>
      <c r="P460" s="236">
        <f>O460*H460</f>
        <v>0</v>
      </c>
      <c r="Q460" s="236">
        <v>0</v>
      </c>
      <c r="R460" s="236">
        <f>Q460*H460</f>
        <v>0</v>
      </c>
      <c r="S460" s="236">
        <v>0</v>
      </c>
      <c r="T460" s="237">
        <f>S460*H460</f>
        <v>0</v>
      </c>
      <c r="U460" s="39"/>
      <c r="V460" s="39"/>
      <c r="W460" s="39"/>
      <c r="X460" s="39"/>
      <c r="Y460" s="39"/>
      <c r="Z460" s="39"/>
      <c r="AA460" s="39"/>
      <c r="AB460" s="39"/>
      <c r="AC460" s="39"/>
      <c r="AD460" s="39"/>
      <c r="AE460" s="39"/>
      <c r="AR460" s="238" t="s">
        <v>360</v>
      </c>
      <c r="AT460" s="238" t="s">
        <v>343</v>
      </c>
      <c r="AU460" s="238" t="s">
        <v>85</v>
      </c>
      <c r="AY460" s="18" t="s">
        <v>342</v>
      </c>
      <c r="BE460" s="239">
        <f>IF(N460="základní",J460,0)</f>
        <v>0</v>
      </c>
      <c r="BF460" s="239">
        <f>IF(N460="snížená",J460,0)</f>
        <v>0</v>
      </c>
      <c r="BG460" s="239">
        <f>IF(N460="zákl. přenesená",J460,0)</f>
        <v>0</v>
      </c>
      <c r="BH460" s="239">
        <f>IF(N460="sníž. přenesená",J460,0)</f>
        <v>0</v>
      </c>
      <c r="BI460" s="239">
        <f>IF(N460="nulová",J460,0)</f>
        <v>0</v>
      </c>
      <c r="BJ460" s="18" t="s">
        <v>83</v>
      </c>
      <c r="BK460" s="239">
        <f>ROUND(I460*H460,2)</f>
        <v>0</v>
      </c>
      <c r="BL460" s="18" t="s">
        <v>360</v>
      </c>
      <c r="BM460" s="238" t="s">
        <v>1501</v>
      </c>
    </row>
    <row r="461" s="2" customFormat="1">
      <c r="A461" s="39"/>
      <c r="B461" s="40"/>
      <c r="C461" s="41"/>
      <c r="D461" s="240" t="s">
        <v>349</v>
      </c>
      <c r="E461" s="41"/>
      <c r="F461" s="241" t="s">
        <v>984</v>
      </c>
      <c r="G461" s="41"/>
      <c r="H461" s="41"/>
      <c r="I461" s="242"/>
      <c r="J461" s="41"/>
      <c r="K461" s="41"/>
      <c r="L461" s="45"/>
      <c r="M461" s="243"/>
      <c r="N461" s="244"/>
      <c r="O461" s="92"/>
      <c r="P461" s="92"/>
      <c r="Q461" s="92"/>
      <c r="R461" s="92"/>
      <c r="S461" s="92"/>
      <c r="T461" s="93"/>
      <c r="U461" s="39"/>
      <c r="V461" s="39"/>
      <c r="W461" s="39"/>
      <c r="X461" s="39"/>
      <c r="Y461" s="39"/>
      <c r="Z461" s="39"/>
      <c r="AA461" s="39"/>
      <c r="AB461" s="39"/>
      <c r="AC461" s="39"/>
      <c r="AD461" s="39"/>
      <c r="AE461" s="39"/>
      <c r="AT461" s="18" t="s">
        <v>349</v>
      </c>
      <c r="AU461" s="18" t="s">
        <v>85</v>
      </c>
    </row>
    <row r="462" s="13" customFormat="1">
      <c r="A462" s="13"/>
      <c r="B462" s="252"/>
      <c r="C462" s="253"/>
      <c r="D462" s="240" t="s">
        <v>446</v>
      </c>
      <c r="E462" s="254" t="s">
        <v>1</v>
      </c>
      <c r="F462" s="255" t="s">
        <v>1502</v>
      </c>
      <c r="G462" s="253"/>
      <c r="H462" s="256">
        <v>1774.5530000000001</v>
      </c>
      <c r="I462" s="257"/>
      <c r="J462" s="253"/>
      <c r="K462" s="253"/>
      <c r="L462" s="258"/>
      <c r="M462" s="259"/>
      <c r="N462" s="260"/>
      <c r="O462" s="260"/>
      <c r="P462" s="260"/>
      <c r="Q462" s="260"/>
      <c r="R462" s="260"/>
      <c r="S462" s="260"/>
      <c r="T462" s="261"/>
      <c r="U462" s="13"/>
      <c r="V462" s="13"/>
      <c r="W462" s="13"/>
      <c r="X462" s="13"/>
      <c r="Y462" s="13"/>
      <c r="Z462" s="13"/>
      <c r="AA462" s="13"/>
      <c r="AB462" s="13"/>
      <c r="AC462" s="13"/>
      <c r="AD462" s="13"/>
      <c r="AE462" s="13"/>
      <c r="AT462" s="262" t="s">
        <v>446</v>
      </c>
      <c r="AU462" s="262" t="s">
        <v>85</v>
      </c>
      <c r="AV462" s="13" t="s">
        <v>85</v>
      </c>
      <c r="AW462" s="13" t="s">
        <v>32</v>
      </c>
      <c r="AX462" s="13" t="s">
        <v>76</v>
      </c>
      <c r="AY462" s="262" t="s">
        <v>342</v>
      </c>
    </row>
    <row r="463" s="13" customFormat="1">
      <c r="A463" s="13"/>
      <c r="B463" s="252"/>
      <c r="C463" s="253"/>
      <c r="D463" s="240" t="s">
        <v>446</v>
      </c>
      <c r="E463" s="254" t="s">
        <v>1</v>
      </c>
      <c r="F463" s="255" t="s">
        <v>1498</v>
      </c>
      <c r="G463" s="253"/>
      <c r="H463" s="256">
        <v>29.649999999999999</v>
      </c>
      <c r="I463" s="257"/>
      <c r="J463" s="253"/>
      <c r="K463" s="253"/>
      <c r="L463" s="258"/>
      <c r="M463" s="259"/>
      <c r="N463" s="260"/>
      <c r="O463" s="260"/>
      <c r="P463" s="260"/>
      <c r="Q463" s="260"/>
      <c r="R463" s="260"/>
      <c r="S463" s="260"/>
      <c r="T463" s="261"/>
      <c r="U463" s="13"/>
      <c r="V463" s="13"/>
      <c r="W463" s="13"/>
      <c r="X463" s="13"/>
      <c r="Y463" s="13"/>
      <c r="Z463" s="13"/>
      <c r="AA463" s="13"/>
      <c r="AB463" s="13"/>
      <c r="AC463" s="13"/>
      <c r="AD463" s="13"/>
      <c r="AE463" s="13"/>
      <c r="AT463" s="262" t="s">
        <v>446</v>
      </c>
      <c r="AU463" s="262" t="s">
        <v>85</v>
      </c>
      <c r="AV463" s="13" t="s">
        <v>85</v>
      </c>
      <c r="AW463" s="13" t="s">
        <v>32</v>
      </c>
      <c r="AX463" s="13" t="s">
        <v>76</v>
      </c>
      <c r="AY463" s="262" t="s">
        <v>342</v>
      </c>
    </row>
    <row r="464" s="16" customFormat="1">
      <c r="A464" s="16"/>
      <c r="B464" s="284"/>
      <c r="C464" s="285"/>
      <c r="D464" s="240" t="s">
        <v>446</v>
      </c>
      <c r="E464" s="286" t="s">
        <v>1</v>
      </c>
      <c r="F464" s="287" t="s">
        <v>500</v>
      </c>
      <c r="G464" s="285"/>
      <c r="H464" s="288">
        <v>1804.203</v>
      </c>
      <c r="I464" s="289"/>
      <c r="J464" s="285"/>
      <c r="K464" s="285"/>
      <c r="L464" s="290"/>
      <c r="M464" s="291"/>
      <c r="N464" s="292"/>
      <c r="O464" s="292"/>
      <c r="P464" s="292"/>
      <c r="Q464" s="292"/>
      <c r="R464" s="292"/>
      <c r="S464" s="292"/>
      <c r="T464" s="293"/>
      <c r="U464" s="16"/>
      <c r="V464" s="16"/>
      <c r="W464" s="16"/>
      <c r="X464" s="16"/>
      <c r="Y464" s="16"/>
      <c r="Z464" s="16"/>
      <c r="AA464" s="16"/>
      <c r="AB464" s="16"/>
      <c r="AC464" s="16"/>
      <c r="AD464" s="16"/>
      <c r="AE464" s="16"/>
      <c r="AT464" s="294" t="s">
        <v>446</v>
      </c>
      <c r="AU464" s="294" t="s">
        <v>85</v>
      </c>
      <c r="AV464" s="16" t="s">
        <v>360</v>
      </c>
      <c r="AW464" s="16" t="s">
        <v>32</v>
      </c>
      <c r="AX464" s="16" t="s">
        <v>83</v>
      </c>
      <c r="AY464" s="294" t="s">
        <v>342</v>
      </c>
    </row>
    <row r="465" s="2" customFormat="1" ht="16.5" customHeight="1">
      <c r="A465" s="39"/>
      <c r="B465" s="40"/>
      <c r="C465" s="227" t="s">
        <v>964</v>
      </c>
      <c r="D465" s="227" t="s">
        <v>343</v>
      </c>
      <c r="E465" s="228" t="s">
        <v>988</v>
      </c>
      <c r="F465" s="229" t="s">
        <v>989</v>
      </c>
      <c r="G465" s="230" t="s">
        <v>462</v>
      </c>
      <c r="H465" s="231">
        <v>1229.8869999999999</v>
      </c>
      <c r="I465" s="232"/>
      <c r="J465" s="233">
        <f>ROUND(I465*H465,2)</f>
        <v>0</v>
      </c>
      <c r="K465" s="229" t="s">
        <v>1</v>
      </c>
      <c r="L465" s="45"/>
      <c r="M465" s="234" t="s">
        <v>1</v>
      </c>
      <c r="N465" s="235" t="s">
        <v>41</v>
      </c>
      <c r="O465" s="92"/>
      <c r="P465" s="236">
        <f>O465*H465</f>
        <v>0</v>
      </c>
      <c r="Q465" s="236">
        <v>0</v>
      </c>
      <c r="R465" s="236">
        <f>Q465*H465</f>
        <v>0</v>
      </c>
      <c r="S465" s="236">
        <v>0</v>
      </c>
      <c r="T465" s="237">
        <f>S465*H465</f>
        <v>0</v>
      </c>
      <c r="U465" s="39"/>
      <c r="V465" s="39"/>
      <c r="W465" s="39"/>
      <c r="X465" s="39"/>
      <c r="Y465" s="39"/>
      <c r="Z465" s="39"/>
      <c r="AA465" s="39"/>
      <c r="AB465" s="39"/>
      <c r="AC465" s="39"/>
      <c r="AD465" s="39"/>
      <c r="AE465" s="39"/>
      <c r="AR465" s="238" t="s">
        <v>360</v>
      </c>
      <c r="AT465" s="238" t="s">
        <v>343</v>
      </c>
      <c r="AU465" s="238" t="s">
        <v>85</v>
      </c>
      <c r="AY465" s="18" t="s">
        <v>342</v>
      </c>
      <c r="BE465" s="239">
        <f>IF(N465="základní",J465,0)</f>
        <v>0</v>
      </c>
      <c r="BF465" s="239">
        <f>IF(N465="snížená",J465,0)</f>
        <v>0</v>
      </c>
      <c r="BG465" s="239">
        <f>IF(N465="zákl. přenesená",J465,0)</f>
        <v>0</v>
      </c>
      <c r="BH465" s="239">
        <f>IF(N465="sníž. přenesená",J465,0)</f>
        <v>0</v>
      </c>
      <c r="BI465" s="239">
        <f>IF(N465="nulová",J465,0)</f>
        <v>0</v>
      </c>
      <c r="BJ465" s="18" t="s">
        <v>83</v>
      </c>
      <c r="BK465" s="239">
        <f>ROUND(I465*H465,2)</f>
        <v>0</v>
      </c>
      <c r="BL465" s="18" t="s">
        <v>360</v>
      </c>
      <c r="BM465" s="238" t="s">
        <v>1503</v>
      </c>
    </row>
    <row r="466" s="2" customFormat="1">
      <c r="A466" s="39"/>
      <c r="B466" s="40"/>
      <c r="C466" s="41"/>
      <c r="D466" s="240" t="s">
        <v>349</v>
      </c>
      <c r="E466" s="41"/>
      <c r="F466" s="241" t="s">
        <v>991</v>
      </c>
      <c r="G466" s="41"/>
      <c r="H466" s="41"/>
      <c r="I466" s="242"/>
      <c r="J466" s="41"/>
      <c r="K466" s="41"/>
      <c r="L466" s="45"/>
      <c r="M466" s="243"/>
      <c r="N466" s="244"/>
      <c r="O466" s="92"/>
      <c r="P466" s="92"/>
      <c r="Q466" s="92"/>
      <c r="R466" s="92"/>
      <c r="S466" s="92"/>
      <c r="T466" s="93"/>
      <c r="U466" s="39"/>
      <c r="V466" s="39"/>
      <c r="W466" s="39"/>
      <c r="X466" s="39"/>
      <c r="Y466" s="39"/>
      <c r="Z466" s="39"/>
      <c r="AA466" s="39"/>
      <c r="AB466" s="39"/>
      <c r="AC466" s="39"/>
      <c r="AD466" s="39"/>
      <c r="AE466" s="39"/>
      <c r="AT466" s="18" t="s">
        <v>349</v>
      </c>
      <c r="AU466" s="18" t="s">
        <v>85</v>
      </c>
    </row>
    <row r="467" s="13" customFormat="1">
      <c r="A467" s="13"/>
      <c r="B467" s="252"/>
      <c r="C467" s="253"/>
      <c r="D467" s="240" t="s">
        <v>446</v>
      </c>
      <c r="E467" s="254" t="s">
        <v>1</v>
      </c>
      <c r="F467" s="255" t="s">
        <v>1504</v>
      </c>
      <c r="G467" s="253"/>
      <c r="H467" s="256">
        <v>103.52500000000001</v>
      </c>
      <c r="I467" s="257"/>
      <c r="J467" s="253"/>
      <c r="K467" s="253"/>
      <c r="L467" s="258"/>
      <c r="M467" s="259"/>
      <c r="N467" s="260"/>
      <c r="O467" s="260"/>
      <c r="P467" s="260"/>
      <c r="Q467" s="260"/>
      <c r="R467" s="260"/>
      <c r="S467" s="260"/>
      <c r="T467" s="261"/>
      <c r="U467" s="13"/>
      <c r="V467" s="13"/>
      <c r="W467" s="13"/>
      <c r="X467" s="13"/>
      <c r="Y467" s="13"/>
      <c r="Z467" s="13"/>
      <c r="AA467" s="13"/>
      <c r="AB467" s="13"/>
      <c r="AC467" s="13"/>
      <c r="AD467" s="13"/>
      <c r="AE467" s="13"/>
      <c r="AT467" s="262" t="s">
        <v>446</v>
      </c>
      <c r="AU467" s="262" t="s">
        <v>85</v>
      </c>
      <c r="AV467" s="13" t="s">
        <v>85</v>
      </c>
      <c r="AW467" s="13" t="s">
        <v>32</v>
      </c>
      <c r="AX467" s="13" t="s">
        <v>76</v>
      </c>
      <c r="AY467" s="262" t="s">
        <v>342</v>
      </c>
    </row>
    <row r="468" s="13" customFormat="1">
      <c r="A468" s="13"/>
      <c r="B468" s="252"/>
      <c r="C468" s="253"/>
      <c r="D468" s="240" t="s">
        <v>446</v>
      </c>
      <c r="E468" s="254" t="s">
        <v>1</v>
      </c>
      <c r="F468" s="255" t="s">
        <v>1505</v>
      </c>
      <c r="G468" s="253"/>
      <c r="H468" s="256">
        <v>31.602</v>
      </c>
      <c r="I468" s="257"/>
      <c r="J468" s="253"/>
      <c r="K468" s="253"/>
      <c r="L468" s="258"/>
      <c r="M468" s="259"/>
      <c r="N468" s="260"/>
      <c r="O468" s="260"/>
      <c r="P468" s="260"/>
      <c r="Q468" s="260"/>
      <c r="R468" s="260"/>
      <c r="S468" s="260"/>
      <c r="T468" s="261"/>
      <c r="U468" s="13"/>
      <c r="V468" s="13"/>
      <c r="W468" s="13"/>
      <c r="X468" s="13"/>
      <c r="Y468" s="13"/>
      <c r="Z468" s="13"/>
      <c r="AA468" s="13"/>
      <c r="AB468" s="13"/>
      <c r="AC468" s="13"/>
      <c r="AD468" s="13"/>
      <c r="AE468" s="13"/>
      <c r="AT468" s="262" t="s">
        <v>446</v>
      </c>
      <c r="AU468" s="262" t="s">
        <v>85</v>
      </c>
      <c r="AV468" s="13" t="s">
        <v>85</v>
      </c>
      <c r="AW468" s="13" t="s">
        <v>32</v>
      </c>
      <c r="AX468" s="13" t="s">
        <v>76</v>
      </c>
      <c r="AY468" s="262" t="s">
        <v>342</v>
      </c>
    </row>
    <row r="469" s="13" customFormat="1">
      <c r="A469" s="13"/>
      <c r="B469" s="252"/>
      <c r="C469" s="253"/>
      <c r="D469" s="240" t="s">
        <v>446</v>
      </c>
      <c r="E469" s="254" t="s">
        <v>1</v>
      </c>
      <c r="F469" s="255" t="s">
        <v>1500</v>
      </c>
      <c r="G469" s="253"/>
      <c r="H469" s="256">
        <v>1094.76</v>
      </c>
      <c r="I469" s="257"/>
      <c r="J469" s="253"/>
      <c r="K469" s="253"/>
      <c r="L469" s="258"/>
      <c r="M469" s="259"/>
      <c r="N469" s="260"/>
      <c r="O469" s="260"/>
      <c r="P469" s="260"/>
      <c r="Q469" s="260"/>
      <c r="R469" s="260"/>
      <c r="S469" s="260"/>
      <c r="T469" s="261"/>
      <c r="U469" s="13"/>
      <c r="V469" s="13"/>
      <c r="W469" s="13"/>
      <c r="X469" s="13"/>
      <c r="Y469" s="13"/>
      <c r="Z469" s="13"/>
      <c r="AA469" s="13"/>
      <c r="AB469" s="13"/>
      <c r="AC469" s="13"/>
      <c r="AD469" s="13"/>
      <c r="AE469" s="13"/>
      <c r="AT469" s="262" t="s">
        <v>446</v>
      </c>
      <c r="AU469" s="262" t="s">
        <v>85</v>
      </c>
      <c r="AV469" s="13" t="s">
        <v>85</v>
      </c>
      <c r="AW469" s="13" t="s">
        <v>32</v>
      </c>
      <c r="AX469" s="13" t="s">
        <v>76</v>
      </c>
      <c r="AY469" s="262" t="s">
        <v>342</v>
      </c>
    </row>
    <row r="470" s="16" customFormat="1">
      <c r="A470" s="16"/>
      <c r="B470" s="284"/>
      <c r="C470" s="285"/>
      <c r="D470" s="240" t="s">
        <v>446</v>
      </c>
      <c r="E470" s="286" t="s">
        <v>1</v>
      </c>
      <c r="F470" s="287" t="s">
        <v>500</v>
      </c>
      <c r="G470" s="285"/>
      <c r="H470" s="288">
        <v>1229.8869999999999</v>
      </c>
      <c r="I470" s="289"/>
      <c r="J470" s="285"/>
      <c r="K470" s="285"/>
      <c r="L470" s="290"/>
      <c r="M470" s="291"/>
      <c r="N470" s="292"/>
      <c r="O470" s="292"/>
      <c r="P470" s="292"/>
      <c r="Q470" s="292"/>
      <c r="R470" s="292"/>
      <c r="S470" s="292"/>
      <c r="T470" s="293"/>
      <c r="U470" s="16"/>
      <c r="V470" s="16"/>
      <c r="W470" s="16"/>
      <c r="X470" s="16"/>
      <c r="Y470" s="16"/>
      <c r="Z470" s="16"/>
      <c r="AA470" s="16"/>
      <c r="AB470" s="16"/>
      <c r="AC470" s="16"/>
      <c r="AD470" s="16"/>
      <c r="AE470" s="16"/>
      <c r="AT470" s="294" t="s">
        <v>446</v>
      </c>
      <c r="AU470" s="294" t="s">
        <v>85</v>
      </c>
      <c r="AV470" s="16" t="s">
        <v>360</v>
      </c>
      <c r="AW470" s="16" t="s">
        <v>32</v>
      </c>
      <c r="AX470" s="16" t="s">
        <v>83</v>
      </c>
      <c r="AY470" s="294" t="s">
        <v>342</v>
      </c>
    </row>
    <row r="471" s="2" customFormat="1" ht="24.15" customHeight="1">
      <c r="A471" s="39"/>
      <c r="B471" s="40"/>
      <c r="C471" s="227" t="s">
        <v>969</v>
      </c>
      <c r="D471" s="227" t="s">
        <v>343</v>
      </c>
      <c r="E471" s="228" t="s">
        <v>1002</v>
      </c>
      <c r="F471" s="229" t="s">
        <v>1003</v>
      </c>
      <c r="G471" s="230" t="s">
        <v>462</v>
      </c>
      <c r="H471" s="231">
        <v>137.227</v>
      </c>
      <c r="I471" s="232"/>
      <c r="J471" s="233">
        <f>ROUND(I471*H471,2)</f>
        <v>0</v>
      </c>
      <c r="K471" s="229" t="s">
        <v>443</v>
      </c>
      <c r="L471" s="45"/>
      <c r="M471" s="234" t="s">
        <v>1</v>
      </c>
      <c r="N471" s="235" t="s">
        <v>41</v>
      </c>
      <c r="O471" s="92"/>
      <c r="P471" s="236">
        <f>O471*H471</f>
        <v>0</v>
      </c>
      <c r="Q471" s="236">
        <v>0</v>
      </c>
      <c r="R471" s="236">
        <f>Q471*H471</f>
        <v>0</v>
      </c>
      <c r="S471" s="236">
        <v>0</v>
      </c>
      <c r="T471" s="237">
        <f>S471*H471</f>
        <v>0</v>
      </c>
      <c r="U471" s="39"/>
      <c r="V471" s="39"/>
      <c r="W471" s="39"/>
      <c r="X471" s="39"/>
      <c r="Y471" s="39"/>
      <c r="Z471" s="39"/>
      <c r="AA471" s="39"/>
      <c r="AB471" s="39"/>
      <c r="AC471" s="39"/>
      <c r="AD471" s="39"/>
      <c r="AE471" s="39"/>
      <c r="AR471" s="238" t="s">
        <v>360</v>
      </c>
      <c r="AT471" s="238" t="s">
        <v>343</v>
      </c>
      <c r="AU471" s="238" t="s">
        <v>85</v>
      </c>
      <c r="AY471" s="18" t="s">
        <v>342</v>
      </c>
      <c r="BE471" s="239">
        <f>IF(N471="základní",J471,0)</f>
        <v>0</v>
      </c>
      <c r="BF471" s="239">
        <f>IF(N471="snížená",J471,0)</f>
        <v>0</v>
      </c>
      <c r="BG471" s="239">
        <f>IF(N471="zákl. přenesená",J471,0)</f>
        <v>0</v>
      </c>
      <c r="BH471" s="239">
        <f>IF(N471="sníž. přenesená",J471,0)</f>
        <v>0</v>
      </c>
      <c r="BI471" s="239">
        <f>IF(N471="nulová",J471,0)</f>
        <v>0</v>
      </c>
      <c r="BJ471" s="18" t="s">
        <v>83</v>
      </c>
      <c r="BK471" s="239">
        <f>ROUND(I471*H471,2)</f>
        <v>0</v>
      </c>
      <c r="BL471" s="18" t="s">
        <v>360</v>
      </c>
      <c r="BM471" s="238" t="s">
        <v>1506</v>
      </c>
    </row>
    <row r="472" s="2" customFormat="1">
      <c r="A472" s="39"/>
      <c r="B472" s="40"/>
      <c r="C472" s="41"/>
      <c r="D472" s="240" t="s">
        <v>349</v>
      </c>
      <c r="E472" s="41"/>
      <c r="F472" s="241" t="s">
        <v>1005</v>
      </c>
      <c r="G472" s="41"/>
      <c r="H472" s="41"/>
      <c r="I472" s="242"/>
      <c r="J472" s="41"/>
      <c r="K472" s="41"/>
      <c r="L472" s="45"/>
      <c r="M472" s="243"/>
      <c r="N472" s="244"/>
      <c r="O472" s="92"/>
      <c r="P472" s="92"/>
      <c r="Q472" s="92"/>
      <c r="R472" s="92"/>
      <c r="S472" s="92"/>
      <c r="T472" s="93"/>
      <c r="U472" s="39"/>
      <c r="V472" s="39"/>
      <c r="W472" s="39"/>
      <c r="X472" s="39"/>
      <c r="Y472" s="39"/>
      <c r="Z472" s="39"/>
      <c r="AA472" s="39"/>
      <c r="AB472" s="39"/>
      <c r="AC472" s="39"/>
      <c r="AD472" s="39"/>
      <c r="AE472" s="39"/>
      <c r="AT472" s="18" t="s">
        <v>349</v>
      </c>
      <c r="AU472" s="18" t="s">
        <v>85</v>
      </c>
    </row>
    <row r="473" s="13" customFormat="1">
      <c r="A473" s="13"/>
      <c r="B473" s="252"/>
      <c r="C473" s="253"/>
      <c r="D473" s="240" t="s">
        <v>446</v>
      </c>
      <c r="E473" s="254" t="s">
        <v>1</v>
      </c>
      <c r="F473" s="255" t="s">
        <v>1504</v>
      </c>
      <c r="G473" s="253"/>
      <c r="H473" s="256">
        <v>103.52500000000001</v>
      </c>
      <c r="I473" s="257"/>
      <c r="J473" s="253"/>
      <c r="K473" s="253"/>
      <c r="L473" s="258"/>
      <c r="M473" s="259"/>
      <c r="N473" s="260"/>
      <c r="O473" s="260"/>
      <c r="P473" s="260"/>
      <c r="Q473" s="260"/>
      <c r="R473" s="260"/>
      <c r="S473" s="260"/>
      <c r="T473" s="261"/>
      <c r="U473" s="13"/>
      <c r="V473" s="13"/>
      <c r="W473" s="13"/>
      <c r="X473" s="13"/>
      <c r="Y473" s="13"/>
      <c r="Z473" s="13"/>
      <c r="AA473" s="13"/>
      <c r="AB473" s="13"/>
      <c r="AC473" s="13"/>
      <c r="AD473" s="13"/>
      <c r="AE473" s="13"/>
      <c r="AT473" s="262" t="s">
        <v>446</v>
      </c>
      <c r="AU473" s="262" t="s">
        <v>85</v>
      </c>
      <c r="AV473" s="13" t="s">
        <v>85</v>
      </c>
      <c r="AW473" s="13" t="s">
        <v>32</v>
      </c>
      <c r="AX473" s="13" t="s">
        <v>76</v>
      </c>
      <c r="AY473" s="262" t="s">
        <v>342</v>
      </c>
    </row>
    <row r="474" s="13" customFormat="1">
      <c r="A474" s="13"/>
      <c r="B474" s="252"/>
      <c r="C474" s="253"/>
      <c r="D474" s="240" t="s">
        <v>446</v>
      </c>
      <c r="E474" s="254" t="s">
        <v>1</v>
      </c>
      <c r="F474" s="255" t="s">
        <v>1505</v>
      </c>
      <c r="G474" s="253"/>
      <c r="H474" s="256">
        <v>31.602</v>
      </c>
      <c r="I474" s="257"/>
      <c r="J474" s="253"/>
      <c r="K474" s="253"/>
      <c r="L474" s="258"/>
      <c r="M474" s="259"/>
      <c r="N474" s="260"/>
      <c r="O474" s="260"/>
      <c r="P474" s="260"/>
      <c r="Q474" s="260"/>
      <c r="R474" s="260"/>
      <c r="S474" s="260"/>
      <c r="T474" s="261"/>
      <c r="U474" s="13"/>
      <c r="V474" s="13"/>
      <c r="W474" s="13"/>
      <c r="X474" s="13"/>
      <c r="Y474" s="13"/>
      <c r="Z474" s="13"/>
      <c r="AA474" s="13"/>
      <c r="AB474" s="13"/>
      <c r="AC474" s="13"/>
      <c r="AD474" s="13"/>
      <c r="AE474" s="13"/>
      <c r="AT474" s="262" t="s">
        <v>446</v>
      </c>
      <c r="AU474" s="262" t="s">
        <v>85</v>
      </c>
      <c r="AV474" s="13" t="s">
        <v>85</v>
      </c>
      <c r="AW474" s="13" t="s">
        <v>32</v>
      </c>
      <c r="AX474" s="13" t="s">
        <v>76</v>
      </c>
      <c r="AY474" s="262" t="s">
        <v>342</v>
      </c>
    </row>
    <row r="475" s="13" customFormat="1">
      <c r="A475" s="13"/>
      <c r="B475" s="252"/>
      <c r="C475" s="253"/>
      <c r="D475" s="240" t="s">
        <v>446</v>
      </c>
      <c r="E475" s="254" t="s">
        <v>1</v>
      </c>
      <c r="F475" s="255" t="s">
        <v>1494</v>
      </c>
      <c r="G475" s="253"/>
      <c r="H475" s="256">
        <v>2.1000000000000001</v>
      </c>
      <c r="I475" s="257"/>
      <c r="J475" s="253"/>
      <c r="K475" s="253"/>
      <c r="L475" s="258"/>
      <c r="M475" s="259"/>
      <c r="N475" s="260"/>
      <c r="O475" s="260"/>
      <c r="P475" s="260"/>
      <c r="Q475" s="260"/>
      <c r="R475" s="260"/>
      <c r="S475" s="260"/>
      <c r="T475" s="261"/>
      <c r="U475" s="13"/>
      <c r="V475" s="13"/>
      <c r="W475" s="13"/>
      <c r="X475" s="13"/>
      <c r="Y475" s="13"/>
      <c r="Z475" s="13"/>
      <c r="AA475" s="13"/>
      <c r="AB475" s="13"/>
      <c r="AC475" s="13"/>
      <c r="AD475" s="13"/>
      <c r="AE475" s="13"/>
      <c r="AT475" s="262" t="s">
        <v>446</v>
      </c>
      <c r="AU475" s="262" t="s">
        <v>85</v>
      </c>
      <c r="AV475" s="13" t="s">
        <v>85</v>
      </c>
      <c r="AW475" s="13" t="s">
        <v>32</v>
      </c>
      <c r="AX475" s="13" t="s">
        <v>76</v>
      </c>
      <c r="AY475" s="262" t="s">
        <v>342</v>
      </c>
    </row>
    <row r="476" s="16" customFormat="1">
      <c r="A476" s="16"/>
      <c r="B476" s="284"/>
      <c r="C476" s="285"/>
      <c r="D476" s="240" t="s">
        <v>446</v>
      </c>
      <c r="E476" s="286" t="s">
        <v>1</v>
      </c>
      <c r="F476" s="287" t="s">
        <v>500</v>
      </c>
      <c r="G476" s="285"/>
      <c r="H476" s="288">
        <v>137.227</v>
      </c>
      <c r="I476" s="289"/>
      <c r="J476" s="285"/>
      <c r="K476" s="285"/>
      <c r="L476" s="290"/>
      <c r="M476" s="291"/>
      <c r="N476" s="292"/>
      <c r="O476" s="292"/>
      <c r="P476" s="292"/>
      <c r="Q476" s="292"/>
      <c r="R476" s="292"/>
      <c r="S476" s="292"/>
      <c r="T476" s="293"/>
      <c r="U476" s="16"/>
      <c r="V476" s="16"/>
      <c r="W476" s="16"/>
      <c r="X476" s="16"/>
      <c r="Y476" s="16"/>
      <c r="Z476" s="16"/>
      <c r="AA476" s="16"/>
      <c r="AB476" s="16"/>
      <c r="AC476" s="16"/>
      <c r="AD476" s="16"/>
      <c r="AE476" s="16"/>
      <c r="AT476" s="294" t="s">
        <v>446</v>
      </c>
      <c r="AU476" s="294" t="s">
        <v>85</v>
      </c>
      <c r="AV476" s="16" t="s">
        <v>360</v>
      </c>
      <c r="AW476" s="16" t="s">
        <v>32</v>
      </c>
      <c r="AX476" s="16" t="s">
        <v>83</v>
      </c>
      <c r="AY476" s="294" t="s">
        <v>342</v>
      </c>
    </row>
    <row r="477" s="2" customFormat="1" ht="24.15" customHeight="1">
      <c r="A477" s="39"/>
      <c r="B477" s="40"/>
      <c r="C477" s="227" t="s">
        <v>975</v>
      </c>
      <c r="D477" s="227" t="s">
        <v>343</v>
      </c>
      <c r="E477" s="228" t="s">
        <v>1007</v>
      </c>
      <c r="F477" s="229" t="s">
        <v>1008</v>
      </c>
      <c r="G477" s="230" t="s">
        <v>462</v>
      </c>
      <c r="H477" s="231">
        <v>1774.5530000000001</v>
      </c>
      <c r="I477" s="232"/>
      <c r="J477" s="233">
        <f>ROUND(I477*H477,2)</f>
        <v>0</v>
      </c>
      <c r="K477" s="229" t="s">
        <v>443</v>
      </c>
      <c r="L477" s="45"/>
      <c r="M477" s="234" t="s">
        <v>1</v>
      </c>
      <c r="N477" s="235" t="s">
        <v>41</v>
      </c>
      <c r="O477" s="92"/>
      <c r="P477" s="236">
        <f>O477*H477</f>
        <v>0</v>
      </c>
      <c r="Q477" s="236">
        <v>0</v>
      </c>
      <c r="R477" s="236">
        <f>Q477*H477</f>
        <v>0</v>
      </c>
      <c r="S477" s="236">
        <v>0</v>
      </c>
      <c r="T477" s="237">
        <f>S477*H477</f>
        <v>0</v>
      </c>
      <c r="U477" s="39"/>
      <c r="V477" s="39"/>
      <c r="W477" s="39"/>
      <c r="X477" s="39"/>
      <c r="Y477" s="39"/>
      <c r="Z477" s="39"/>
      <c r="AA477" s="39"/>
      <c r="AB477" s="39"/>
      <c r="AC477" s="39"/>
      <c r="AD477" s="39"/>
      <c r="AE477" s="39"/>
      <c r="AR477" s="238" t="s">
        <v>360</v>
      </c>
      <c r="AT477" s="238" t="s">
        <v>343</v>
      </c>
      <c r="AU477" s="238" t="s">
        <v>85</v>
      </c>
      <c r="AY477" s="18" t="s">
        <v>342</v>
      </c>
      <c r="BE477" s="239">
        <f>IF(N477="základní",J477,0)</f>
        <v>0</v>
      </c>
      <c r="BF477" s="239">
        <f>IF(N477="snížená",J477,0)</f>
        <v>0</v>
      </c>
      <c r="BG477" s="239">
        <f>IF(N477="zákl. přenesená",J477,0)</f>
        <v>0</v>
      </c>
      <c r="BH477" s="239">
        <f>IF(N477="sníž. přenesená",J477,0)</f>
        <v>0</v>
      </c>
      <c r="BI477" s="239">
        <f>IF(N477="nulová",J477,0)</f>
        <v>0</v>
      </c>
      <c r="BJ477" s="18" t="s">
        <v>83</v>
      </c>
      <c r="BK477" s="239">
        <f>ROUND(I477*H477,2)</f>
        <v>0</v>
      </c>
      <c r="BL477" s="18" t="s">
        <v>360</v>
      </c>
      <c r="BM477" s="238" t="s">
        <v>1507</v>
      </c>
    </row>
    <row r="478" s="2" customFormat="1">
      <c r="A478" s="39"/>
      <c r="B478" s="40"/>
      <c r="C478" s="41"/>
      <c r="D478" s="240" t="s">
        <v>349</v>
      </c>
      <c r="E478" s="41"/>
      <c r="F478" s="241" t="s">
        <v>636</v>
      </c>
      <c r="G478" s="41"/>
      <c r="H478" s="41"/>
      <c r="I478" s="242"/>
      <c r="J478" s="41"/>
      <c r="K478" s="41"/>
      <c r="L478" s="45"/>
      <c r="M478" s="243"/>
      <c r="N478" s="244"/>
      <c r="O478" s="92"/>
      <c r="P478" s="92"/>
      <c r="Q478" s="92"/>
      <c r="R478" s="92"/>
      <c r="S478" s="92"/>
      <c r="T478" s="93"/>
      <c r="U478" s="39"/>
      <c r="V478" s="39"/>
      <c r="W478" s="39"/>
      <c r="X478" s="39"/>
      <c r="Y478" s="39"/>
      <c r="Z478" s="39"/>
      <c r="AA478" s="39"/>
      <c r="AB478" s="39"/>
      <c r="AC478" s="39"/>
      <c r="AD478" s="39"/>
      <c r="AE478" s="39"/>
      <c r="AT478" s="18" t="s">
        <v>349</v>
      </c>
      <c r="AU478" s="18" t="s">
        <v>85</v>
      </c>
    </row>
    <row r="479" s="13" customFormat="1">
      <c r="A479" s="13"/>
      <c r="B479" s="252"/>
      <c r="C479" s="253"/>
      <c r="D479" s="240" t="s">
        <v>446</v>
      </c>
      <c r="E479" s="254" t="s">
        <v>1</v>
      </c>
      <c r="F479" s="255" t="s">
        <v>1502</v>
      </c>
      <c r="G479" s="253"/>
      <c r="H479" s="256">
        <v>1774.5530000000001</v>
      </c>
      <c r="I479" s="257"/>
      <c r="J479" s="253"/>
      <c r="K479" s="253"/>
      <c r="L479" s="258"/>
      <c r="M479" s="259"/>
      <c r="N479" s="260"/>
      <c r="O479" s="260"/>
      <c r="P479" s="260"/>
      <c r="Q479" s="260"/>
      <c r="R479" s="260"/>
      <c r="S479" s="260"/>
      <c r="T479" s="261"/>
      <c r="U479" s="13"/>
      <c r="V479" s="13"/>
      <c r="W479" s="13"/>
      <c r="X479" s="13"/>
      <c r="Y479" s="13"/>
      <c r="Z479" s="13"/>
      <c r="AA479" s="13"/>
      <c r="AB479" s="13"/>
      <c r="AC479" s="13"/>
      <c r="AD479" s="13"/>
      <c r="AE479" s="13"/>
      <c r="AT479" s="262" t="s">
        <v>446</v>
      </c>
      <c r="AU479" s="262" t="s">
        <v>85</v>
      </c>
      <c r="AV479" s="13" t="s">
        <v>85</v>
      </c>
      <c r="AW479" s="13" t="s">
        <v>32</v>
      </c>
      <c r="AX479" s="13" t="s">
        <v>83</v>
      </c>
      <c r="AY479" s="262" t="s">
        <v>342</v>
      </c>
    </row>
    <row r="480" s="12" customFormat="1" ht="22.8" customHeight="1">
      <c r="A480" s="12"/>
      <c r="B480" s="213"/>
      <c r="C480" s="214"/>
      <c r="D480" s="215" t="s">
        <v>75</v>
      </c>
      <c r="E480" s="246" t="s">
        <v>458</v>
      </c>
      <c r="F480" s="246" t="s">
        <v>459</v>
      </c>
      <c r="G480" s="214"/>
      <c r="H480" s="214"/>
      <c r="I480" s="217"/>
      <c r="J480" s="247">
        <f>BK480</f>
        <v>0</v>
      </c>
      <c r="K480" s="214"/>
      <c r="L480" s="219"/>
      <c r="M480" s="220"/>
      <c r="N480" s="221"/>
      <c r="O480" s="221"/>
      <c r="P480" s="222">
        <f>SUM(P481:P482)</f>
        <v>0</v>
      </c>
      <c r="Q480" s="221"/>
      <c r="R480" s="222">
        <f>SUM(R481:R482)</f>
        <v>0</v>
      </c>
      <c r="S480" s="221"/>
      <c r="T480" s="223">
        <f>SUM(T481:T482)</f>
        <v>0</v>
      </c>
      <c r="U480" s="12"/>
      <c r="V480" s="12"/>
      <c r="W480" s="12"/>
      <c r="X480" s="12"/>
      <c r="Y480" s="12"/>
      <c r="Z480" s="12"/>
      <c r="AA480" s="12"/>
      <c r="AB480" s="12"/>
      <c r="AC480" s="12"/>
      <c r="AD480" s="12"/>
      <c r="AE480" s="12"/>
      <c r="AR480" s="224" t="s">
        <v>83</v>
      </c>
      <c r="AT480" s="225" t="s">
        <v>75</v>
      </c>
      <c r="AU480" s="225" t="s">
        <v>83</v>
      </c>
      <c r="AY480" s="224" t="s">
        <v>342</v>
      </c>
      <c r="BK480" s="226">
        <f>SUM(BK481:BK482)</f>
        <v>0</v>
      </c>
    </row>
    <row r="481" s="2" customFormat="1" ht="21.75" customHeight="1">
      <c r="A481" s="39"/>
      <c r="B481" s="40"/>
      <c r="C481" s="227" t="s">
        <v>980</v>
      </c>
      <c r="D481" s="227" t="s">
        <v>343</v>
      </c>
      <c r="E481" s="228" t="s">
        <v>1011</v>
      </c>
      <c r="F481" s="229" t="s">
        <v>1012</v>
      </c>
      <c r="G481" s="230" t="s">
        <v>462</v>
      </c>
      <c r="H481" s="231">
        <v>885.49900000000002</v>
      </c>
      <c r="I481" s="232"/>
      <c r="J481" s="233">
        <f>ROUND(I481*H481,2)</f>
        <v>0</v>
      </c>
      <c r="K481" s="229" t="s">
        <v>443</v>
      </c>
      <c r="L481" s="45"/>
      <c r="M481" s="234" t="s">
        <v>1</v>
      </c>
      <c r="N481" s="235" t="s">
        <v>41</v>
      </c>
      <c r="O481" s="92"/>
      <c r="P481" s="236">
        <f>O481*H481</f>
        <v>0</v>
      </c>
      <c r="Q481" s="236">
        <v>0</v>
      </c>
      <c r="R481" s="236">
        <f>Q481*H481</f>
        <v>0</v>
      </c>
      <c r="S481" s="236">
        <v>0</v>
      </c>
      <c r="T481" s="237">
        <f>S481*H481</f>
        <v>0</v>
      </c>
      <c r="U481" s="39"/>
      <c r="V481" s="39"/>
      <c r="W481" s="39"/>
      <c r="X481" s="39"/>
      <c r="Y481" s="39"/>
      <c r="Z481" s="39"/>
      <c r="AA481" s="39"/>
      <c r="AB481" s="39"/>
      <c r="AC481" s="39"/>
      <c r="AD481" s="39"/>
      <c r="AE481" s="39"/>
      <c r="AR481" s="238" t="s">
        <v>360</v>
      </c>
      <c r="AT481" s="238" t="s">
        <v>343</v>
      </c>
      <c r="AU481" s="238" t="s">
        <v>85</v>
      </c>
      <c r="AY481" s="18" t="s">
        <v>342</v>
      </c>
      <c r="BE481" s="239">
        <f>IF(N481="základní",J481,0)</f>
        <v>0</v>
      </c>
      <c r="BF481" s="239">
        <f>IF(N481="snížená",J481,0)</f>
        <v>0</v>
      </c>
      <c r="BG481" s="239">
        <f>IF(N481="zákl. přenesená",J481,0)</f>
        <v>0</v>
      </c>
      <c r="BH481" s="239">
        <f>IF(N481="sníž. přenesená",J481,0)</f>
        <v>0</v>
      </c>
      <c r="BI481" s="239">
        <f>IF(N481="nulová",J481,0)</f>
        <v>0</v>
      </c>
      <c r="BJ481" s="18" t="s">
        <v>83</v>
      </c>
      <c r="BK481" s="239">
        <f>ROUND(I481*H481,2)</f>
        <v>0</v>
      </c>
      <c r="BL481" s="18" t="s">
        <v>360</v>
      </c>
      <c r="BM481" s="238" t="s">
        <v>1508</v>
      </c>
    </row>
    <row r="482" s="2" customFormat="1">
      <c r="A482" s="39"/>
      <c r="B482" s="40"/>
      <c r="C482" s="41"/>
      <c r="D482" s="240" t="s">
        <v>349</v>
      </c>
      <c r="E482" s="41"/>
      <c r="F482" s="241" t="s">
        <v>1014</v>
      </c>
      <c r="G482" s="41"/>
      <c r="H482" s="41"/>
      <c r="I482" s="242"/>
      <c r="J482" s="41"/>
      <c r="K482" s="41"/>
      <c r="L482" s="45"/>
      <c r="M482" s="248"/>
      <c r="N482" s="249"/>
      <c r="O482" s="250"/>
      <c r="P482" s="250"/>
      <c r="Q482" s="250"/>
      <c r="R482" s="250"/>
      <c r="S482" s="250"/>
      <c r="T482" s="251"/>
      <c r="U482" s="39"/>
      <c r="V482" s="39"/>
      <c r="W482" s="39"/>
      <c r="X482" s="39"/>
      <c r="Y482" s="39"/>
      <c r="Z482" s="39"/>
      <c r="AA482" s="39"/>
      <c r="AB482" s="39"/>
      <c r="AC482" s="39"/>
      <c r="AD482" s="39"/>
      <c r="AE482" s="39"/>
      <c r="AT482" s="18" t="s">
        <v>349</v>
      </c>
      <c r="AU482" s="18" t="s">
        <v>85</v>
      </c>
    </row>
    <row r="483" s="2" customFormat="1" ht="6.96" customHeight="1">
      <c r="A483" s="39"/>
      <c r="B483" s="67"/>
      <c r="C483" s="68"/>
      <c r="D483" s="68"/>
      <c r="E483" s="68"/>
      <c r="F483" s="68"/>
      <c r="G483" s="68"/>
      <c r="H483" s="68"/>
      <c r="I483" s="68"/>
      <c r="J483" s="68"/>
      <c r="K483" s="68"/>
      <c r="L483" s="45"/>
      <c r="M483" s="39"/>
      <c r="O483" s="39"/>
      <c r="P483" s="39"/>
      <c r="Q483" s="39"/>
      <c r="R483" s="39"/>
      <c r="S483" s="39"/>
      <c r="T483" s="39"/>
      <c r="U483" s="39"/>
      <c r="V483" s="39"/>
      <c r="W483" s="39"/>
      <c r="X483" s="39"/>
      <c r="Y483" s="39"/>
      <c r="Z483" s="39"/>
      <c r="AA483" s="39"/>
      <c r="AB483" s="39"/>
      <c r="AC483" s="39"/>
      <c r="AD483" s="39"/>
      <c r="AE483" s="39"/>
    </row>
  </sheetData>
  <sheetProtection sheet="1" autoFilter="0" formatColumns="0" formatRows="0" objects="1" scenarios="1" spinCount="100000" saltValue="WkvmMwF9H2qqckYt5W0hsYVltyIBpdJDKBOThvpsf/64uxz6FMIdF9i/s35kTCzCaQjH4dX9jYxjDGs/mSbCPA==" hashValue="cyaNy1NQKFWIKOksmw7Jqa5SPvmapWb2Ebn0t76JeW6w2xkyaysW51b3GMJw7xCfZdzHOIUkmWR98Q+5GgUTDg==" algorithmName="SHA-512" password="CC35"/>
  <autoFilter ref="C130:K482"/>
  <mergeCells count="15">
    <mergeCell ref="E7:H7"/>
    <mergeCell ref="E11:H11"/>
    <mergeCell ref="E9:H9"/>
    <mergeCell ref="E13:H13"/>
    <mergeCell ref="E22:H22"/>
    <mergeCell ref="E31:H31"/>
    <mergeCell ref="E85:H85"/>
    <mergeCell ref="E89:H89"/>
    <mergeCell ref="E87:H87"/>
    <mergeCell ref="E91:H91"/>
    <mergeCell ref="E117:H117"/>
    <mergeCell ref="E121:H121"/>
    <mergeCell ref="E119:H119"/>
    <mergeCell ref="E123:H12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121</v>
      </c>
    </row>
    <row r="3" s="1" customFormat="1" ht="6.96" customHeight="1">
      <c r="B3" s="148"/>
      <c r="C3" s="149"/>
      <c r="D3" s="149"/>
      <c r="E3" s="149"/>
      <c r="F3" s="149"/>
      <c r="G3" s="149"/>
      <c r="H3" s="149"/>
      <c r="I3" s="149"/>
      <c r="J3" s="149"/>
      <c r="K3" s="149"/>
      <c r="L3" s="21"/>
      <c r="AT3" s="18" t="s">
        <v>85</v>
      </c>
    </row>
    <row r="4" s="1" customFormat="1" ht="24.96" customHeight="1">
      <c r="B4" s="21"/>
      <c r="D4" s="150" t="s">
        <v>309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II/610 TUŘICE - KBEL (BENÁTKY NAD JIZEROU, PRŮTAH)</v>
      </c>
      <c r="F7" s="152"/>
      <c r="G7" s="152"/>
      <c r="H7" s="152"/>
      <c r="L7" s="21"/>
    </row>
    <row r="8">
      <c r="B8" s="21"/>
      <c r="D8" s="152" t="s">
        <v>310</v>
      </c>
      <c r="L8" s="21"/>
    </row>
    <row r="9" s="1" customFormat="1" ht="16.5" customHeight="1">
      <c r="B9" s="21"/>
      <c r="E9" s="153" t="s">
        <v>311</v>
      </c>
      <c r="F9" s="1"/>
      <c r="G9" s="1"/>
      <c r="H9" s="1"/>
      <c r="L9" s="21"/>
    </row>
    <row r="10" s="1" customFormat="1" ht="12" customHeight="1">
      <c r="B10" s="21"/>
      <c r="D10" s="152" t="s">
        <v>312</v>
      </c>
      <c r="L10" s="21"/>
    </row>
    <row r="11" s="2" customFormat="1" ht="16.5" customHeight="1">
      <c r="A11" s="39"/>
      <c r="B11" s="45"/>
      <c r="C11" s="39"/>
      <c r="D11" s="39"/>
      <c r="E11" s="154" t="s">
        <v>1509</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314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1510</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15. 12. 2023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2"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36</v>
      </c>
      <c r="E34" s="39"/>
      <c r="F34" s="39"/>
      <c r="G34" s="39"/>
      <c r="H34" s="39"/>
      <c r="I34" s="39"/>
      <c r="J34" s="163">
        <f>ROUND(J131,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38</v>
      </c>
      <c r="G36" s="39"/>
      <c r="H36" s="39"/>
      <c r="I36" s="164" t="s">
        <v>37</v>
      </c>
      <c r="J36" s="164" t="s">
        <v>39</v>
      </c>
      <c r="K36" s="39"/>
      <c r="L36" s="64"/>
      <c r="S36" s="39"/>
      <c r="T36" s="39"/>
      <c r="U36" s="39"/>
      <c r="V36" s="39"/>
      <c r="W36" s="39"/>
      <c r="X36" s="39"/>
      <c r="Y36" s="39"/>
      <c r="Z36" s="39"/>
      <c r="AA36" s="39"/>
      <c r="AB36" s="39"/>
      <c r="AC36" s="39"/>
      <c r="AD36" s="39"/>
      <c r="AE36" s="39"/>
    </row>
    <row r="37" s="2" customFormat="1" ht="14.4" customHeight="1">
      <c r="A37" s="39"/>
      <c r="B37" s="45"/>
      <c r="C37" s="39"/>
      <c r="D37" s="154" t="s">
        <v>40</v>
      </c>
      <c r="E37" s="152" t="s">
        <v>41</v>
      </c>
      <c r="F37" s="165">
        <f>ROUND((SUM(BE131:BE415)),  2)</f>
        <v>0</v>
      </c>
      <c r="G37" s="39"/>
      <c r="H37" s="39"/>
      <c r="I37" s="166">
        <v>0.20999999999999999</v>
      </c>
      <c r="J37" s="165">
        <f>ROUND(((SUM(BE131:BE415))*I37),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ROUND((SUM(BF131:BF415)),  2)</f>
        <v>0</v>
      </c>
      <c r="G38" s="39"/>
      <c r="H38" s="39"/>
      <c r="I38" s="166">
        <v>0.14999999999999999</v>
      </c>
      <c r="J38" s="165">
        <f>ROUND(((SUM(BF131:BF415))*I38),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ROUND((SUM(BG131:BG415)),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ROUND((SUM(BH131:BH415)),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ROUND((SUM(BI131:BI415)),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316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II/610 TUŘICE - KBEL (BENÁTKY NAD JIZEROU, PRŮTAH)</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310</v>
      </c>
      <c r="D86" s="23"/>
      <c r="E86" s="23"/>
      <c r="F86" s="23"/>
      <c r="G86" s="23"/>
      <c r="H86" s="23"/>
      <c r="I86" s="23"/>
      <c r="J86" s="23"/>
      <c r="K86" s="23"/>
      <c r="L86" s="21"/>
    </row>
    <row r="87" s="1" customFormat="1" ht="16.5" customHeight="1">
      <c r="B87" s="22"/>
      <c r="C87" s="23"/>
      <c r="D87" s="23"/>
      <c r="E87" s="185" t="s">
        <v>311</v>
      </c>
      <c r="F87" s="23"/>
      <c r="G87" s="23"/>
      <c r="H87" s="23"/>
      <c r="I87" s="23"/>
      <c r="J87" s="23"/>
      <c r="K87" s="23"/>
      <c r="L87" s="21"/>
    </row>
    <row r="88" s="1" customFormat="1" ht="12" customHeight="1">
      <c r="B88" s="22"/>
      <c r="C88" s="33" t="s">
        <v>312</v>
      </c>
      <c r="D88" s="23"/>
      <c r="E88" s="23"/>
      <c r="F88" s="23"/>
      <c r="G88" s="23"/>
      <c r="H88" s="23"/>
      <c r="I88" s="23"/>
      <c r="J88" s="23"/>
      <c r="K88" s="23"/>
      <c r="L88" s="21"/>
    </row>
    <row r="89" s="2" customFormat="1" ht="16.5" customHeight="1">
      <c r="A89" s="39"/>
      <c r="B89" s="40"/>
      <c r="C89" s="41"/>
      <c r="D89" s="41"/>
      <c r="E89" s="186" t="s">
        <v>1509</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314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110 - Okružní křižovatka Na Burse</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15. 12. 2023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KSÚS Středočeského kraje</v>
      </c>
      <c r="G95" s="41"/>
      <c r="H95" s="41"/>
      <c r="I95" s="33" t="s">
        <v>30</v>
      </c>
      <c r="J95" s="37" t="str">
        <f>E25</f>
        <v>Valbek spol.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317</v>
      </c>
      <c r="D98" s="188"/>
      <c r="E98" s="188"/>
      <c r="F98" s="188"/>
      <c r="G98" s="188"/>
      <c r="H98" s="188"/>
      <c r="I98" s="188"/>
      <c r="J98" s="189" t="s">
        <v>318</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319</v>
      </c>
      <c r="D100" s="41"/>
      <c r="E100" s="41"/>
      <c r="F100" s="41"/>
      <c r="G100" s="41"/>
      <c r="H100" s="41"/>
      <c r="I100" s="41"/>
      <c r="J100" s="111">
        <f>J131</f>
        <v>0</v>
      </c>
      <c r="K100" s="41"/>
      <c r="L100" s="64"/>
      <c r="S100" s="39"/>
      <c r="T100" s="39"/>
      <c r="U100" s="39"/>
      <c r="V100" s="39"/>
      <c r="W100" s="39"/>
      <c r="X100" s="39"/>
      <c r="Y100" s="39"/>
      <c r="Z100" s="39"/>
      <c r="AA100" s="39"/>
      <c r="AB100" s="39"/>
      <c r="AC100" s="39"/>
      <c r="AD100" s="39"/>
      <c r="AE100" s="39"/>
      <c r="AU100" s="18" t="s">
        <v>320</v>
      </c>
    </row>
    <row r="101" s="9" customFormat="1" ht="24.96" customHeight="1">
      <c r="A101" s="9"/>
      <c r="B101" s="191"/>
      <c r="C101" s="192"/>
      <c r="D101" s="193" t="s">
        <v>434</v>
      </c>
      <c r="E101" s="194"/>
      <c r="F101" s="194"/>
      <c r="G101" s="194"/>
      <c r="H101" s="194"/>
      <c r="I101" s="194"/>
      <c r="J101" s="195">
        <f>J132</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435</v>
      </c>
      <c r="E102" s="199"/>
      <c r="F102" s="199"/>
      <c r="G102" s="199"/>
      <c r="H102" s="199"/>
      <c r="I102" s="199"/>
      <c r="J102" s="200">
        <f>J133</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467</v>
      </c>
      <c r="E103" s="199"/>
      <c r="F103" s="199"/>
      <c r="G103" s="199"/>
      <c r="H103" s="199"/>
      <c r="I103" s="199"/>
      <c r="J103" s="200">
        <f>J227</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468</v>
      </c>
      <c r="E104" s="199"/>
      <c r="F104" s="199"/>
      <c r="G104" s="199"/>
      <c r="H104" s="199"/>
      <c r="I104" s="199"/>
      <c r="J104" s="200">
        <f>J321</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469</v>
      </c>
      <c r="E105" s="199"/>
      <c r="F105" s="199"/>
      <c r="G105" s="199"/>
      <c r="H105" s="199"/>
      <c r="I105" s="199"/>
      <c r="J105" s="200">
        <f>J326</f>
        <v>0</v>
      </c>
      <c r="K105" s="133"/>
      <c r="L105" s="201"/>
      <c r="S105" s="10"/>
      <c r="T105" s="10"/>
      <c r="U105" s="10"/>
      <c r="V105" s="10"/>
      <c r="W105" s="10"/>
      <c r="X105" s="10"/>
      <c r="Y105" s="10"/>
      <c r="Z105" s="10"/>
      <c r="AA105" s="10"/>
      <c r="AB105" s="10"/>
      <c r="AC105" s="10"/>
      <c r="AD105" s="10"/>
      <c r="AE105" s="10"/>
    </row>
    <row r="106" s="10" customFormat="1" ht="19.92" customHeight="1">
      <c r="A106" s="10"/>
      <c r="B106" s="197"/>
      <c r="C106" s="133"/>
      <c r="D106" s="198" t="s">
        <v>470</v>
      </c>
      <c r="E106" s="199"/>
      <c r="F106" s="199"/>
      <c r="G106" s="199"/>
      <c r="H106" s="199"/>
      <c r="I106" s="199"/>
      <c r="J106" s="200">
        <f>J381</f>
        <v>0</v>
      </c>
      <c r="K106" s="133"/>
      <c r="L106" s="201"/>
      <c r="S106" s="10"/>
      <c r="T106" s="10"/>
      <c r="U106" s="10"/>
      <c r="V106" s="10"/>
      <c r="W106" s="10"/>
      <c r="X106" s="10"/>
      <c r="Y106" s="10"/>
      <c r="Z106" s="10"/>
      <c r="AA106" s="10"/>
      <c r="AB106" s="10"/>
      <c r="AC106" s="10"/>
      <c r="AD106" s="10"/>
      <c r="AE106" s="10"/>
    </row>
    <row r="107" s="10" customFormat="1" ht="19.92" customHeight="1">
      <c r="A107" s="10"/>
      <c r="B107" s="197"/>
      <c r="C107" s="133"/>
      <c r="D107" s="198" t="s">
        <v>436</v>
      </c>
      <c r="E107" s="199"/>
      <c r="F107" s="199"/>
      <c r="G107" s="199"/>
      <c r="H107" s="199"/>
      <c r="I107" s="199"/>
      <c r="J107" s="200">
        <f>J413</f>
        <v>0</v>
      </c>
      <c r="K107" s="133"/>
      <c r="L107" s="201"/>
      <c r="S107" s="10"/>
      <c r="T107" s="10"/>
      <c r="U107" s="10"/>
      <c r="V107" s="10"/>
      <c r="W107" s="10"/>
      <c r="X107" s="10"/>
      <c r="Y107" s="10"/>
      <c r="Z107" s="10"/>
      <c r="AA107" s="10"/>
      <c r="AB107" s="10"/>
      <c r="AC107" s="10"/>
      <c r="AD107" s="10"/>
      <c r="AE107" s="10"/>
    </row>
    <row r="108" s="2" customFormat="1" ht="21.84"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67"/>
      <c r="C109" s="68"/>
      <c r="D109" s="68"/>
      <c r="E109" s="68"/>
      <c r="F109" s="68"/>
      <c r="G109" s="68"/>
      <c r="H109" s="68"/>
      <c r="I109" s="68"/>
      <c r="J109" s="68"/>
      <c r="K109" s="68"/>
      <c r="L109" s="64"/>
      <c r="S109" s="39"/>
      <c r="T109" s="39"/>
      <c r="U109" s="39"/>
      <c r="V109" s="39"/>
      <c r="W109" s="39"/>
      <c r="X109" s="39"/>
      <c r="Y109" s="39"/>
      <c r="Z109" s="39"/>
      <c r="AA109" s="39"/>
      <c r="AB109" s="39"/>
      <c r="AC109" s="39"/>
      <c r="AD109" s="39"/>
      <c r="AE109" s="39"/>
    </row>
    <row r="113" s="2" customFormat="1" ht="6.96" customHeight="1">
      <c r="A113" s="39"/>
      <c r="B113" s="69"/>
      <c r="C113" s="70"/>
      <c r="D113" s="70"/>
      <c r="E113" s="70"/>
      <c r="F113" s="70"/>
      <c r="G113" s="70"/>
      <c r="H113" s="70"/>
      <c r="I113" s="70"/>
      <c r="J113" s="70"/>
      <c r="K113" s="70"/>
      <c r="L113" s="64"/>
      <c r="S113" s="39"/>
      <c r="T113" s="39"/>
      <c r="U113" s="39"/>
      <c r="V113" s="39"/>
      <c r="W113" s="39"/>
      <c r="X113" s="39"/>
      <c r="Y113" s="39"/>
      <c r="Z113" s="39"/>
      <c r="AA113" s="39"/>
      <c r="AB113" s="39"/>
      <c r="AC113" s="39"/>
      <c r="AD113" s="39"/>
      <c r="AE113" s="39"/>
    </row>
    <row r="114" s="2" customFormat="1" ht="24.96" customHeight="1">
      <c r="A114" s="39"/>
      <c r="B114" s="40"/>
      <c r="C114" s="24" t="s">
        <v>326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16</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185" t="str">
        <f>E7</f>
        <v>II/610 TUŘICE - KBEL (BENÁTKY NAD JIZEROU, PRŮTAH)</v>
      </c>
      <c r="F117" s="33"/>
      <c r="G117" s="33"/>
      <c r="H117" s="33"/>
      <c r="I117" s="41"/>
      <c r="J117" s="41"/>
      <c r="K117" s="41"/>
      <c r="L117" s="64"/>
      <c r="S117" s="39"/>
      <c r="T117" s="39"/>
      <c r="U117" s="39"/>
      <c r="V117" s="39"/>
      <c r="W117" s="39"/>
      <c r="X117" s="39"/>
      <c r="Y117" s="39"/>
      <c r="Z117" s="39"/>
      <c r="AA117" s="39"/>
      <c r="AB117" s="39"/>
      <c r="AC117" s="39"/>
      <c r="AD117" s="39"/>
      <c r="AE117" s="39"/>
    </row>
    <row r="118" s="1" customFormat="1" ht="12" customHeight="1">
      <c r="B118" s="22"/>
      <c r="C118" s="33" t="s">
        <v>310</v>
      </c>
      <c r="D118" s="23"/>
      <c r="E118" s="23"/>
      <c r="F118" s="23"/>
      <c r="G118" s="23"/>
      <c r="H118" s="23"/>
      <c r="I118" s="23"/>
      <c r="J118" s="23"/>
      <c r="K118" s="23"/>
      <c r="L118" s="21"/>
    </row>
    <row r="119" s="1" customFormat="1" ht="16.5" customHeight="1">
      <c r="B119" s="22"/>
      <c r="C119" s="23"/>
      <c r="D119" s="23"/>
      <c r="E119" s="185" t="s">
        <v>311</v>
      </c>
      <c r="F119" s="23"/>
      <c r="G119" s="23"/>
      <c r="H119" s="23"/>
      <c r="I119" s="23"/>
      <c r="J119" s="23"/>
      <c r="K119" s="23"/>
      <c r="L119" s="21"/>
    </row>
    <row r="120" s="1" customFormat="1" ht="12" customHeight="1">
      <c r="B120" s="22"/>
      <c r="C120" s="33" t="s">
        <v>312</v>
      </c>
      <c r="D120" s="23"/>
      <c r="E120" s="23"/>
      <c r="F120" s="23"/>
      <c r="G120" s="23"/>
      <c r="H120" s="23"/>
      <c r="I120" s="23"/>
      <c r="J120" s="23"/>
      <c r="K120" s="23"/>
      <c r="L120" s="21"/>
    </row>
    <row r="121" s="2" customFormat="1" ht="16.5" customHeight="1">
      <c r="A121" s="39"/>
      <c r="B121" s="40"/>
      <c r="C121" s="41"/>
      <c r="D121" s="41"/>
      <c r="E121" s="186" t="s">
        <v>1509</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314</v>
      </c>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6.5" customHeight="1">
      <c r="A123" s="39"/>
      <c r="B123" s="40"/>
      <c r="C123" s="41"/>
      <c r="D123" s="41"/>
      <c r="E123" s="77" t="str">
        <f>E13</f>
        <v>110 - Okružní křižovatka Na Burse</v>
      </c>
      <c r="F123" s="41"/>
      <c r="G123" s="41"/>
      <c r="H123" s="41"/>
      <c r="I123" s="41"/>
      <c r="J123" s="41"/>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2" customHeight="1">
      <c r="A125" s="39"/>
      <c r="B125" s="40"/>
      <c r="C125" s="33" t="s">
        <v>20</v>
      </c>
      <c r="D125" s="41"/>
      <c r="E125" s="41"/>
      <c r="F125" s="28" t="str">
        <f>F16</f>
        <v xml:space="preserve"> </v>
      </c>
      <c r="G125" s="41"/>
      <c r="H125" s="41"/>
      <c r="I125" s="33" t="s">
        <v>22</v>
      </c>
      <c r="J125" s="80" t="str">
        <f>IF(J16="","",J16)</f>
        <v>15. 12. 2023</v>
      </c>
      <c r="K125" s="41"/>
      <c r="L125" s="64"/>
      <c r="S125" s="39"/>
      <c r="T125" s="39"/>
      <c r="U125" s="39"/>
      <c r="V125" s="39"/>
      <c r="W125" s="39"/>
      <c r="X125" s="39"/>
      <c r="Y125" s="39"/>
      <c r="Z125" s="39"/>
      <c r="AA125" s="39"/>
      <c r="AB125" s="39"/>
      <c r="AC125" s="39"/>
      <c r="AD125" s="39"/>
      <c r="AE125" s="39"/>
    </row>
    <row r="126" s="2" customFormat="1" ht="6.96"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15.15" customHeight="1">
      <c r="A127" s="39"/>
      <c r="B127" s="40"/>
      <c r="C127" s="33" t="s">
        <v>24</v>
      </c>
      <c r="D127" s="41"/>
      <c r="E127" s="41"/>
      <c r="F127" s="28" t="str">
        <f>E19</f>
        <v>KSÚS Středočeského kraje</v>
      </c>
      <c r="G127" s="41"/>
      <c r="H127" s="41"/>
      <c r="I127" s="33" t="s">
        <v>30</v>
      </c>
      <c r="J127" s="37" t="str">
        <f>E25</f>
        <v>Valbek spol. s.r.o.</v>
      </c>
      <c r="K127" s="41"/>
      <c r="L127" s="64"/>
      <c r="S127" s="39"/>
      <c r="T127" s="39"/>
      <c r="U127" s="39"/>
      <c r="V127" s="39"/>
      <c r="W127" s="39"/>
      <c r="X127" s="39"/>
      <c r="Y127" s="39"/>
      <c r="Z127" s="39"/>
      <c r="AA127" s="39"/>
      <c r="AB127" s="39"/>
      <c r="AC127" s="39"/>
      <c r="AD127" s="39"/>
      <c r="AE127" s="39"/>
    </row>
    <row r="128" s="2" customFormat="1" ht="15.15" customHeight="1">
      <c r="A128" s="39"/>
      <c r="B128" s="40"/>
      <c r="C128" s="33" t="s">
        <v>28</v>
      </c>
      <c r="D128" s="41"/>
      <c r="E128" s="41"/>
      <c r="F128" s="28" t="str">
        <f>IF(E22="","",E22)</f>
        <v>Vyplň údaj</v>
      </c>
      <c r="G128" s="41"/>
      <c r="H128" s="41"/>
      <c r="I128" s="33" t="s">
        <v>33</v>
      </c>
      <c r="J128" s="37" t="str">
        <f>E28</f>
        <v xml:space="preserve"> </v>
      </c>
      <c r="K128" s="41"/>
      <c r="L128" s="64"/>
      <c r="S128" s="39"/>
      <c r="T128" s="39"/>
      <c r="U128" s="39"/>
      <c r="V128" s="39"/>
      <c r="W128" s="39"/>
      <c r="X128" s="39"/>
      <c r="Y128" s="39"/>
      <c r="Z128" s="39"/>
      <c r="AA128" s="39"/>
      <c r="AB128" s="39"/>
      <c r="AC128" s="39"/>
      <c r="AD128" s="39"/>
      <c r="AE128" s="39"/>
    </row>
    <row r="129" s="2" customFormat="1" ht="10.32" customHeight="1">
      <c r="A129" s="39"/>
      <c r="B129" s="40"/>
      <c r="C129" s="41"/>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11" customFormat="1" ht="29.28" customHeight="1">
      <c r="A130" s="202"/>
      <c r="B130" s="203"/>
      <c r="C130" s="204" t="s">
        <v>327</v>
      </c>
      <c r="D130" s="205" t="s">
        <v>61</v>
      </c>
      <c r="E130" s="205" t="s">
        <v>57</v>
      </c>
      <c r="F130" s="205" t="s">
        <v>58</v>
      </c>
      <c r="G130" s="205" t="s">
        <v>328</v>
      </c>
      <c r="H130" s="205" t="s">
        <v>329</v>
      </c>
      <c r="I130" s="205" t="s">
        <v>330</v>
      </c>
      <c r="J130" s="205" t="s">
        <v>318</v>
      </c>
      <c r="K130" s="206" t="s">
        <v>331</v>
      </c>
      <c r="L130" s="207"/>
      <c r="M130" s="101" t="s">
        <v>1</v>
      </c>
      <c r="N130" s="102" t="s">
        <v>40</v>
      </c>
      <c r="O130" s="102" t="s">
        <v>332</v>
      </c>
      <c r="P130" s="102" t="s">
        <v>333</v>
      </c>
      <c r="Q130" s="102" t="s">
        <v>334</v>
      </c>
      <c r="R130" s="102" t="s">
        <v>335</v>
      </c>
      <c r="S130" s="102" t="s">
        <v>336</v>
      </c>
      <c r="T130" s="103" t="s">
        <v>337</v>
      </c>
      <c r="U130" s="202"/>
      <c r="V130" s="202"/>
      <c r="W130" s="202"/>
      <c r="X130" s="202"/>
      <c r="Y130" s="202"/>
      <c r="Z130" s="202"/>
      <c r="AA130" s="202"/>
      <c r="AB130" s="202"/>
      <c r="AC130" s="202"/>
      <c r="AD130" s="202"/>
      <c r="AE130" s="202"/>
    </row>
    <row r="131" s="2" customFormat="1" ht="22.8" customHeight="1">
      <c r="A131" s="39"/>
      <c r="B131" s="40"/>
      <c r="C131" s="108" t="s">
        <v>338</v>
      </c>
      <c r="D131" s="41"/>
      <c r="E131" s="41"/>
      <c r="F131" s="41"/>
      <c r="G131" s="41"/>
      <c r="H131" s="41"/>
      <c r="I131" s="41"/>
      <c r="J131" s="208">
        <f>BK131</f>
        <v>0</v>
      </c>
      <c r="K131" s="41"/>
      <c r="L131" s="45"/>
      <c r="M131" s="104"/>
      <c r="N131" s="209"/>
      <c r="O131" s="105"/>
      <c r="P131" s="210">
        <f>P132</f>
        <v>0</v>
      </c>
      <c r="Q131" s="105"/>
      <c r="R131" s="210">
        <f>R132</f>
        <v>137.98890549999999</v>
      </c>
      <c r="S131" s="105"/>
      <c r="T131" s="211">
        <f>T132</f>
        <v>1048.6155999999999</v>
      </c>
      <c r="U131" s="39"/>
      <c r="V131" s="39"/>
      <c r="W131" s="39"/>
      <c r="X131" s="39"/>
      <c r="Y131" s="39"/>
      <c r="Z131" s="39"/>
      <c r="AA131" s="39"/>
      <c r="AB131" s="39"/>
      <c r="AC131" s="39"/>
      <c r="AD131" s="39"/>
      <c r="AE131" s="39"/>
      <c r="AT131" s="18" t="s">
        <v>75</v>
      </c>
      <c r="AU131" s="18" t="s">
        <v>320</v>
      </c>
      <c r="BK131" s="212">
        <f>BK132</f>
        <v>0</v>
      </c>
    </row>
    <row r="132" s="12" customFormat="1" ht="25.92" customHeight="1">
      <c r="A132" s="12"/>
      <c r="B132" s="213"/>
      <c r="C132" s="214"/>
      <c r="D132" s="215" t="s">
        <v>75</v>
      </c>
      <c r="E132" s="216" t="s">
        <v>437</v>
      </c>
      <c r="F132" s="216" t="s">
        <v>438</v>
      </c>
      <c r="G132" s="214"/>
      <c r="H132" s="214"/>
      <c r="I132" s="217"/>
      <c r="J132" s="218">
        <f>BK132</f>
        <v>0</v>
      </c>
      <c r="K132" s="214"/>
      <c r="L132" s="219"/>
      <c r="M132" s="220"/>
      <c r="N132" s="221"/>
      <c r="O132" s="221"/>
      <c r="P132" s="222">
        <f>P133+P227+P321+P326+P381+P413</f>
        <v>0</v>
      </c>
      <c r="Q132" s="221"/>
      <c r="R132" s="222">
        <f>R133+R227+R321+R326+R381+R413</f>
        <v>137.98890549999999</v>
      </c>
      <c r="S132" s="221"/>
      <c r="T132" s="223">
        <f>T133+T227+T321+T326+T381+T413</f>
        <v>1048.6155999999999</v>
      </c>
      <c r="U132" s="12"/>
      <c r="V132" s="12"/>
      <c r="W132" s="12"/>
      <c r="X132" s="12"/>
      <c r="Y132" s="12"/>
      <c r="Z132" s="12"/>
      <c r="AA132" s="12"/>
      <c r="AB132" s="12"/>
      <c r="AC132" s="12"/>
      <c r="AD132" s="12"/>
      <c r="AE132" s="12"/>
      <c r="AR132" s="224" t="s">
        <v>83</v>
      </c>
      <c r="AT132" s="225" t="s">
        <v>75</v>
      </c>
      <c r="AU132" s="225" t="s">
        <v>76</v>
      </c>
      <c r="AY132" s="224" t="s">
        <v>342</v>
      </c>
      <c r="BK132" s="226">
        <f>BK133+BK227+BK321+BK326+BK381+BK413</f>
        <v>0</v>
      </c>
    </row>
    <row r="133" s="12" customFormat="1" ht="22.8" customHeight="1">
      <c r="A133" s="12"/>
      <c r="B133" s="213"/>
      <c r="C133" s="214"/>
      <c r="D133" s="215" t="s">
        <v>75</v>
      </c>
      <c r="E133" s="246" t="s">
        <v>83</v>
      </c>
      <c r="F133" s="246" t="s">
        <v>439</v>
      </c>
      <c r="G133" s="214"/>
      <c r="H133" s="214"/>
      <c r="I133" s="217"/>
      <c r="J133" s="247">
        <f>BK133</f>
        <v>0</v>
      </c>
      <c r="K133" s="214"/>
      <c r="L133" s="219"/>
      <c r="M133" s="220"/>
      <c r="N133" s="221"/>
      <c r="O133" s="221"/>
      <c r="P133" s="222">
        <f>SUM(P134:P226)</f>
        <v>0</v>
      </c>
      <c r="Q133" s="221"/>
      <c r="R133" s="222">
        <f>SUM(R134:R226)</f>
        <v>14.01276</v>
      </c>
      <c r="S133" s="221"/>
      <c r="T133" s="223">
        <f>SUM(T134:T226)</f>
        <v>1018.2135999999999</v>
      </c>
      <c r="U133" s="12"/>
      <c r="V133" s="12"/>
      <c r="W133" s="12"/>
      <c r="X133" s="12"/>
      <c r="Y133" s="12"/>
      <c r="Z133" s="12"/>
      <c r="AA133" s="12"/>
      <c r="AB133" s="12"/>
      <c r="AC133" s="12"/>
      <c r="AD133" s="12"/>
      <c r="AE133" s="12"/>
      <c r="AR133" s="224" t="s">
        <v>83</v>
      </c>
      <c r="AT133" s="225" t="s">
        <v>75</v>
      </c>
      <c r="AU133" s="225" t="s">
        <v>83</v>
      </c>
      <c r="AY133" s="224" t="s">
        <v>342</v>
      </c>
      <c r="BK133" s="226">
        <f>SUM(BK134:BK226)</f>
        <v>0</v>
      </c>
    </row>
    <row r="134" s="2" customFormat="1" ht="21.75" customHeight="1">
      <c r="A134" s="39"/>
      <c r="B134" s="40"/>
      <c r="C134" s="227" t="s">
        <v>83</v>
      </c>
      <c r="D134" s="227" t="s">
        <v>343</v>
      </c>
      <c r="E134" s="228" t="s">
        <v>1307</v>
      </c>
      <c r="F134" s="229" t="s">
        <v>1308</v>
      </c>
      <c r="G134" s="230" t="s">
        <v>473</v>
      </c>
      <c r="H134" s="231">
        <v>187</v>
      </c>
      <c r="I134" s="232"/>
      <c r="J134" s="233">
        <f>ROUND(I134*H134,2)</f>
        <v>0</v>
      </c>
      <c r="K134" s="229" t="s">
        <v>443</v>
      </c>
      <c r="L134" s="45"/>
      <c r="M134" s="234" t="s">
        <v>1</v>
      </c>
      <c r="N134" s="235" t="s">
        <v>41</v>
      </c>
      <c r="O134" s="92"/>
      <c r="P134" s="236">
        <f>O134*H134</f>
        <v>0</v>
      </c>
      <c r="Q134" s="236">
        <v>0</v>
      </c>
      <c r="R134" s="236">
        <f>Q134*H134</f>
        <v>0</v>
      </c>
      <c r="S134" s="236">
        <v>0.28499999999999998</v>
      </c>
      <c r="T134" s="237">
        <f>S134*H134</f>
        <v>53.294999999999995</v>
      </c>
      <c r="U134" s="39"/>
      <c r="V134" s="39"/>
      <c r="W134" s="39"/>
      <c r="X134" s="39"/>
      <c r="Y134" s="39"/>
      <c r="Z134" s="39"/>
      <c r="AA134" s="39"/>
      <c r="AB134" s="39"/>
      <c r="AC134" s="39"/>
      <c r="AD134" s="39"/>
      <c r="AE134" s="39"/>
      <c r="AR134" s="238" t="s">
        <v>360</v>
      </c>
      <c r="AT134" s="238" t="s">
        <v>343</v>
      </c>
      <c r="AU134" s="238" t="s">
        <v>85</v>
      </c>
      <c r="AY134" s="18" t="s">
        <v>342</v>
      </c>
      <c r="BE134" s="239">
        <f>IF(N134="základní",J134,0)</f>
        <v>0</v>
      </c>
      <c r="BF134" s="239">
        <f>IF(N134="snížená",J134,0)</f>
        <v>0</v>
      </c>
      <c r="BG134" s="239">
        <f>IF(N134="zákl. přenesená",J134,0)</f>
        <v>0</v>
      </c>
      <c r="BH134" s="239">
        <f>IF(N134="sníž. přenesená",J134,0)</f>
        <v>0</v>
      </c>
      <c r="BI134" s="239">
        <f>IF(N134="nulová",J134,0)</f>
        <v>0</v>
      </c>
      <c r="BJ134" s="18" t="s">
        <v>83</v>
      </c>
      <c r="BK134" s="239">
        <f>ROUND(I134*H134,2)</f>
        <v>0</v>
      </c>
      <c r="BL134" s="18" t="s">
        <v>360</v>
      </c>
      <c r="BM134" s="238" t="s">
        <v>1511</v>
      </c>
    </row>
    <row r="135" s="2" customFormat="1">
      <c r="A135" s="39"/>
      <c r="B135" s="40"/>
      <c r="C135" s="41"/>
      <c r="D135" s="240" t="s">
        <v>349</v>
      </c>
      <c r="E135" s="41"/>
      <c r="F135" s="241" t="s">
        <v>1310</v>
      </c>
      <c r="G135" s="41"/>
      <c r="H135" s="41"/>
      <c r="I135" s="242"/>
      <c r="J135" s="41"/>
      <c r="K135" s="41"/>
      <c r="L135" s="45"/>
      <c r="M135" s="243"/>
      <c r="N135" s="244"/>
      <c r="O135" s="92"/>
      <c r="P135" s="92"/>
      <c r="Q135" s="92"/>
      <c r="R135" s="92"/>
      <c r="S135" s="92"/>
      <c r="T135" s="93"/>
      <c r="U135" s="39"/>
      <c r="V135" s="39"/>
      <c r="W135" s="39"/>
      <c r="X135" s="39"/>
      <c r="Y135" s="39"/>
      <c r="Z135" s="39"/>
      <c r="AA135" s="39"/>
      <c r="AB135" s="39"/>
      <c r="AC135" s="39"/>
      <c r="AD135" s="39"/>
      <c r="AE135" s="39"/>
      <c r="AT135" s="18" t="s">
        <v>349</v>
      </c>
      <c r="AU135" s="18" t="s">
        <v>85</v>
      </c>
    </row>
    <row r="136" s="14" customFormat="1">
      <c r="A136" s="14"/>
      <c r="B136" s="263"/>
      <c r="C136" s="264"/>
      <c r="D136" s="240" t="s">
        <v>446</v>
      </c>
      <c r="E136" s="265" t="s">
        <v>1</v>
      </c>
      <c r="F136" s="266" t="s">
        <v>1311</v>
      </c>
      <c r="G136" s="264"/>
      <c r="H136" s="265" t="s">
        <v>1</v>
      </c>
      <c r="I136" s="267"/>
      <c r="J136" s="264"/>
      <c r="K136" s="264"/>
      <c r="L136" s="268"/>
      <c r="M136" s="269"/>
      <c r="N136" s="270"/>
      <c r="O136" s="270"/>
      <c r="P136" s="270"/>
      <c r="Q136" s="270"/>
      <c r="R136" s="270"/>
      <c r="S136" s="270"/>
      <c r="T136" s="271"/>
      <c r="U136" s="14"/>
      <c r="V136" s="14"/>
      <c r="W136" s="14"/>
      <c r="X136" s="14"/>
      <c r="Y136" s="14"/>
      <c r="Z136" s="14"/>
      <c r="AA136" s="14"/>
      <c r="AB136" s="14"/>
      <c r="AC136" s="14"/>
      <c r="AD136" s="14"/>
      <c r="AE136" s="14"/>
      <c r="AT136" s="272" t="s">
        <v>446</v>
      </c>
      <c r="AU136" s="272" t="s">
        <v>85</v>
      </c>
      <c r="AV136" s="14" t="s">
        <v>83</v>
      </c>
      <c r="AW136" s="14" t="s">
        <v>32</v>
      </c>
      <c r="AX136" s="14" t="s">
        <v>76</v>
      </c>
      <c r="AY136" s="272" t="s">
        <v>342</v>
      </c>
    </row>
    <row r="137" s="13" customFormat="1">
      <c r="A137" s="13"/>
      <c r="B137" s="252"/>
      <c r="C137" s="253"/>
      <c r="D137" s="240" t="s">
        <v>446</v>
      </c>
      <c r="E137" s="254" t="s">
        <v>1</v>
      </c>
      <c r="F137" s="255" t="s">
        <v>1512</v>
      </c>
      <c r="G137" s="253"/>
      <c r="H137" s="256">
        <v>187</v>
      </c>
      <c r="I137" s="257"/>
      <c r="J137" s="253"/>
      <c r="K137" s="253"/>
      <c r="L137" s="258"/>
      <c r="M137" s="259"/>
      <c r="N137" s="260"/>
      <c r="O137" s="260"/>
      <c r="P137" s="260"/>
      <c r="Q137" s="260"/>
      <c r="R137" s="260"/>
      <c r="S137" s="260"/>
      <c r="T137" s="261"/>
      <c r="U137" s="13"/>
      <c r="V137" s="13"/>
      <c r="W137" s="13"/>
      <c r="X137" s="13"/>
      <c r="Y137" s="13"/>
      <c r="Z137" s="13"/>
      <c r="AA137" s="13"/>
      <c r="AB137" s="13"/>
      <c r="AC137" s="13"/>
      <c r="AD137" s="13"/>
      <c r="AE137" s="13"/>
      <c r="AT137" s="262" t="s">
        <v>446</v>
      </c>
      <c r="AU137" s="262" t="s">
        <v>85</v>
      </c>
      <c r="AV137" s="13" t="s">
        <v>85</v>
      </c>
      <c r="AW137" s="13" t="s">
        <v>32</v>
      </c>
      <c r="AX137" s="13" t="s">
        <v>83</v>
      </c>
      <c r="AY137" s="262" t="s">
        <v>342</v>
      </c>
    </row>
    <row r="138" s="2" customFormat="1" ht="21.75" customHeight="1">
      <c r="A138" s="39"/>
      <c r="B138" s="40"/>
      <c r="C138" s="227" t="s">
        <v>85</v>
      </c>
      <c r="D138" s="227" t="s">
        <v>343</v>
      </c>
      <c r="E138" s="228" t="s">
        <v>1513</v>
      </c>
      <c r="F138" s="229" t="s">
        <v>1514</v>
      </c>
      <c r="G138" s="230" t="s">
        <v>473</v>
      </c>
      <c r="H138" s="231">
        <v>143</v>
      </c>
      <c r="I138" s="232"/>
      <c r="J138" s="233">
        <f>ROUND(I138*H138,2)</f>
        <v>0</v>
      </c>
      <c r="K138" s="229" t="s">
        <v>443</v>
      </c>
      <c r="L138" s="45"/>
      <c r="M138" s="234" t="s">
        <v>1</v>
      </c>
      <c r="N138" s="235" t="s">
        <v>41</v>
      </c>
      <c r="O138" s="92"/>
      <c r="P138" s="236">
        <f>O138*H138</f>
        <v>0</v>
      </c>
      <c r="Q138" s="236">
        <v>0</v>
      </c>
      <c r="R138" s="236">
        <f>Q138*H138</f>
        <v>0</v>
      </c>
      <c r="S138" s="236">
        <v>0.94999999999999996</v>
      </c>
      <c r="T138" s="237">
        <f>S138*H138</f>
        <v>135.84999999999999</v>
      </c>
      <c r="U138" s="39"/>
      <c r="V138" s="39"/>
      <c r="W138" s="39"/>
      <c r="X138" s="39"/>
      <c r="Y138" s="39"/>
      <c r="Z138" s="39"/>
      <c r="AA138" s="39"/>
      <c r="AB138" s="39"/>
      <c r="AC138" s="39"/>
      <c r="AD138" s="39"/>
      <c r="AE138" s="39"/>
      <c r="AR138" s="238" t="s">
        <v>360</v>
      </c>
      <c r="AT138" s="238" t="s">
        <v>343</v>
      </c>
      <c r="AU138" s="238" t="s">
        <v>85</v>
      </c>
      <c r="AY138" s="18" t="s">
        <v>342</v>
      </c>
      <c r="BE138" s="239">
        <f>IF(N138="základní",J138,0)</f>
        <v>0</v>
      </c>
      <c r="BF138" s="239">
        <f>IF(N138="snížená",J138,0)</f>
        <v>0</v>
      </c>
      <c r="BG138" s="239">
        <f>IF(N138="zákl. přenesená",J138,0)</f>
        <v>0</v>
      </c>
      <c r="BH138" s="239">
        <f>IF(N138="sníž. přenesená",J138,0)</f>
        <v>0</v>
      </c>
      <c r="BI138" s="239">
        <f>IF(N138="nulová",J138,0)</f>
        <v>0</v>
      </c>
      <c r="BJ138" s="18" t="s">
        <v>83</v>
      </c>
      <c r="BK138" s="239">
        <f>ROUND(I138*H138,2)</f>
        <v>0</v>
      </c>
      <c r="BL138" s="18" t="s">
        <v>360</v>
      </c>
      <c r="BM138" s="238" t="s">
        <v>1515</v>
      </c>
    </row>
    <row r="139" s="2" customFormat="1">
      <c r="A139" s="39"/>
      <c r="B139" s="40"/>
      <c r="C139" s="41"/>
      <c r="D139" s="240" t="s">
        <v>349</v>
      </c>
      <c r="E139" s="41"/>
      <c r="F139" s="241" t="s">
        <v>1516</v>
      </c>
      <c r="G139" s="41"/>
      <c r="H139" s="41"/>
      <c r="I139" s="242"/>
      <c r="J139" s="41"/>
      <c r="K139" s="41"/>
      <c r="L139" s="45"/>
      <c r="M139" s="243"/>
      <c r="N139" s="244"/>
      <c r="O139" s="92"/>
      <c r="P139" s="92"/>
      <c r="Q139" s="92"/>
      <c r="R139" s="92"/>
      <c r="S139" s="92"/>
      <c r="T139" s="93"/>
      <c r="U139" s="39"/>
      <c r="V139" s="39"/>
      <c r="W139" s="39"/>
      <c r="X139" s="39"/>
      <c r="Y139" s="39"/>
      <c r="Z139" s="39"/>
      <c r="AA139" s="39"/>
      <c r="AB139" s="39"/>
      <c r="AC139" s="39"/>
      <c r="AD139" s="39"/>
      <c r="AE139" s="39"/>
      <c r="AT139" s="18" t="s">
        <v>349</v>
      </c>
      <c r="AU139" s="18" t="s">
        <v>85</v>
      </c>
    </row>
    <row r="140" s="14" customFormat="1">
      <c r="A140" s="14"/>
      <c r="B140" s="263"/>
      <c r="C140" s="264"/>
      <c r="D140" s="240" t="s">
        <v>446</v>
      </c>
      <c r="E140" s="265" t="s">
        <v>1</v>
      </c>
      <c r="F140" s="266" t="s">
        <v>1517</v>
      </c>
      <c r="G140" s="264"/>
      <c r="H140" s="265" t="s">
        <v>1</v>
      </c>
      <c r="I140" s="267"/>
      <c r="J140" s="264"/>
      <c r="K140" s="264"/>
      <c r="L140" s="268"/>
      <c r="M140" s="269"/>
      <c r="N140" s="270"/>
      <c r="O140" s="270"/>
      <c r="P140" s="270"/>
      <c r="Q140" s="270"/>
      <c r="R140" s="270"/>
      <c r="S140" s="270"/>
      <c r="T140" s="271"/>
      <c r="U140" s="14"/>
      <c r="V140" s="14"/>
      <c r="W140" s="14"/>
      <c r="X140" s="14"/>
      <c r="Y140" s="14"/>
      <c r="Z140" s="14"/>
      <c r="AA140" s="14"/>
      <c r="AB140" s="14"/>
      <c r="AC140" s="14"/>
      <c r="AD140" s="14"/>
      <c r="AE140" s="14"/>
      <c r="AT140" s="272" t="s">
        <v>446</v>
      </c>
      <c r="AU140" s="272" t="s">
        <v>85</v>
      </c>
      <c r="AV140" s="14" t="s">
        <v>83</v>
      </c>
      <c r="AW140" s="14" t="s">
        <v>32</v>
      </c>
      <c r="AX140" s="14" t="s">
        <v>76</v>
      </c>
      <c r="AY140" s="272" t="s">
        <v>342</v>
      </c>
    </row>
    <row r="141" s="13" customFormat="1">
      <c r="A141" s="13"/>
      <c r="B141" s="252"/>
      <c r="C141" s="253"/>
      <c r="D141" s="240" t="s">
        <v>446</v>
      </c>
      <c r="E141" s="254" t="s">
        <v>1</v>
      </c>
      <c r="F141" s="255" t="s">
        <v>1518</v>
      </c>
      <c r="G141" s="253"/>
      <c r="H141" s="256">
        <v>143</v>
      </c>
      <c r="I141" s="257"/>
      <c r="J141" s="253"/>
      <c r="K141" s="253"/>
      <c r="L141" s="258"/>
      <c r="M141" s="259"/>
      <c r="N141" s="260"/>
      <c r="O141" s="260"/>
      <c r="P141" s="260"/>
      <c r="Q141" s="260"/>
      <c r="R141" s="260"/>
      <c r="S141" s="260"/>
      <c r="T141" s="261"/>
      <c r="U141" s="13"/>
      <c r="V141" s="13"/>
      <c r="W141" s="13"/>
      <c r="X141" s="13"/>
      <c r="Y141" s="13"/>
      <c r="Z141" s="13"/>
      <c r="AA141" s="13"/>
      <c r="AB141" s="13"/>
      <c r="AC141" s="13"/>
      <c r="AD141" s="13"/>
      <c r="AE141" s="13"/>
      <c r="AT141" s="262" t="s">
        <v>446</v>
      </c>
      <c r="AU141" s="262" t="s">
        <v>85</v>
      </c>
      <c r="AV141" s="13" t="s">
        <v>85</v>
      </c>
      <c r="AW141" s="13" t="s">
        <v>32</v>
      </c>
      <c r="AX141" s="13" t="s">
        <v>83</v>
      </c>
      <c r="AY141" s="262" t="s">
        <v>342</v>
      </c>
    </row>
    <row r="142" s="2" customFormat="1" ht="16.5" customHeight="1">
      <c r="A142" s="39"/>
      <c r="B142" s="40"/>
      <c r="C142" s="227" t="s">
        <v>92</v>
      </c>
      <c r="D142" s="227" t="s">
        <v>343</v>
      </c>
      <c r="E142" s="228" t="s">
        <v>484</v>
      </c>
      <c r="F142" s="229" t="s">
        <v>485</v>
      </c>
      <c r="G142" s="230" t="s">
        <v>473</v>
      </c>
      <c r="H142" s="231">
        <v>690</v>
      </c>
      <c r="I142" s="232"/>
      <c r="J142" s="233">
        <f>ROUND(I142*H142,2)</f>
        <v>0</v>
      </c>
      <c r="K142" s="229" t="s">
        <v>443</v>
      </c>
      <c r="L142" s="45"/>
      <c r="M142" s="234" t="s">
        <v>1</v>
      </c>
      <c r="N142" s="235" t="s">
        <v>41</v>
      </c>
      <c r="O142" s="92"/>
      <c r="P142" s="236">
        <f>O142*H142</f>
        <v>0</v>
      </c>
      <c r="Q142" s="236">
        <v>0</v>
      </c>
      <c r="R142" s="236">
        <f>Q142*H142</f>
        <v>0</v>
      </c>
      <c r="S142" s="236">
        <v>0.38</v>
      </c>
      <c r="T142" s="237">
        <f>S142*H142</f>
        <v>262.19999999999999</v>
      </c>
      <c r="U142" s="39"/>
      <c r="V142" s="39"/>
      <c r="W142" s="39"/>
      <c r="X142" s="39"/>
      <c r="Y142" s="39"/>
      <c r="Z142" s="39"/>
      <c r="AA142" s="39"/>
      <c r="AB142" s="39"/>
      <c r="AC142" s="39"/>
      <c r="AD142" s="39"/>
      <c r="AE142" s="39"/>
      <c r="AR142" s="238" t="s">
        <v>360</v>
      </c>
      <c r="AT142" s="238" t="s">
        <v>343</v>
      </c>
      <c r="AU142" s="238" t="s">
        <v>85</v>
      </c>
      <c r="AY142" s="18" t="s">
        <v>342</v>
      </c>
      <c r="BE142" s="239">
        <f>IF(N142="základní",J142,0)</f>
        <v>0</v>
      </c>
      <c r="BF142" s="239">
        <f>IF(N142="snížená",J142,0)</f>
        <v>0</v>
      </c>
      <c r="BG142" s="239">
        <f>IF(N142="zákl. přenesená",J142,0)</f>
        <v>0</v>
      </c>
      <c r="BH142" s="239">
        <f>IF(N142="sníž. přenesená",J142,0)</f>
        <v>0</v>
      </c>
      <c r="BI142" s="239">
        <f>IF(N142="nulová",J142,0)</f>
        <v>0</v>
      </c>
      <c r="BJ142" s="18" t="s">
        <v>83</v>
      </c>
      <c r="BK142" s="239">
        <f>ROUND(I142*H142,2)</f>
        <v>0</v>
      </c>
      <c r="BL142" s="18" t="s">
        <v>360</v>
      </c>
      <c r="BM142" s="238" t="s">
        <v>1519</v>
      </c>
    </row>
    <row r="143" s="2" customFormat="1">
      <c r="A143" s="39"/>
      <c r="B143" s="40"/>
      <c r="C143" s="41"/>
      <c r="D143" s="240" t="s">
        <v>349</v>
      </c>
      <c r="E143" s="41"/>
      <c r="F143" s="241" t="s">
        <v>487</v>
      </c>
      <c r="G143" s="41"/>
      <c r="H143" s="41"/>
      <c r="I143" s="242"/>
      <c r="J143" s="41"/>
      <c r="K143" s="41"/>
      <c r="L143" s="45"/>
      <c r="M143" s="243"/>
      <c r="N143" s="244"/>
      <c r="O143" s="92"/>
      <c r="P143" s="92"/>
      <c r="Q143" s="92"/>
      <c r="R143" s="92"/>
      <c r="S143" s="92"/>
      <c r="T143" s="93"/>
      <c r="U143" s="39"/>
      <c r="V143" s="39"/>
      <c r="W143" s="39"/>
      <c r="X143" s="39"/>
      <c r="Y143" s="39"/>
      <c r="Z143" s="39"/>
      <c r="AA143" s="39"/>
      <c r="AB143" s="39"/>
      <c r="AC143" s="39"/>
      <c r="AD143" s="39"/>
      <c r="AE143" s="39"/>
      <c r="AT143" s="18" t="s">
        <v>349</v>
      </c>
      <c r="AU143" s="18" t="s">
        <v>85</v>
      </c>
    </row>
    <row r="144" s="13" customFormat="1">
      <c r="A144" s="13"/>
      <c r="B144" s="252"/>
      <c r="C144" s="253"/>
      <c r="D144" s="240" t="s">
        <v>446</v>
      </c>
      <c r="E144" s="254" t="s">
        <v>1</v>
      </c>
      <c r="F144" s="255" t="s">
        <v>1520</v>
      </c>
      <c r="G144" s="253"/>
      <c r="H144" s="256">
        <v>690</v>
      </c>
      <c r="I144" s="257"/>
      <c r="J144" s="253"/>
      <c r="K144" s="253"/>
      <c r="L144" s="258"/>
      <c r="M144" s="259"/>
      <c r="N144" s="260"/>
      <c r="O144" s="260"/>
      <c r="P144" s="260"/>
      <c r="Q144" s="260"/>
      <c r="R144" s="260"/>
      <c r="S144" s="260"/>
      <c r="T144" s="261"/>
      <c r="U144" s="13"/>
      <c r="V144" s="13"/>
      <c r="W144" s="13"/>
      <c r="X144" s="13"/>
      <c r="Y144" s="13"/>
      <c r="Z144" s="13"/>
      <c r="AA144" s="13"/>
      <c r="AB144" s="13"/>
      <c r="AC144" s="13"/>
      <c r="AD144" s="13"/>
      <c r="AE144" s="13"/>
      <c r="AT144" s="262" t="s">
        <v>446</v>
      </c>
      <c r="AU144" s="262" t="s">
        <v>85</v>
      </c>
      <c r="AV144" s="13" t="s">
        <v>85</v>
      </c>
      <c r="AW144" s="13" t="s">
        <v>32</v>
      </c>
      <c r="AX144" s="13" t="s">
        <v>83</v>
      </c>
      <c r="AY144" s="262" t="s">
        <v>342</v>
      </c>
    </row>
    <row r="145" s="2" customFormat="1" ht="16.5" customHeight="1">
      <c r="A145" s="39"/>
      <c r="B145" s="40"/>
      <c r="C145" s="227" t="s">
        <v>360</v>
      </c>
      <c r="D145" s="227" t="s">
        <v>343</v>
      </c>
      <c r="E145" s="228" t="s">
        <v>1521</v>
      </c>
      <c r="F145" s="229" t="s">
        <v>1522</v>
      </c>
      <c r="G145" s="230" t="s">
        <v>473</v>
      </c>
      <c r="H145" s="231">
        <v>1009</v>
      </c>
      <c r="I145" s="232"/>
      <c r="J145" s="233">
        <f>ROUND(I145*H145,2)</f>
        <v>0</v>
      </c>
      <c r="K145" s="229" t="s">
        <v>443</v>
      </c>
      <c r="L145" s="45"/>
      <c r="M145" s="234" t="s">
        <v>1</v>
      </c>
      <c r="N145" s="235" t="s">
        <v>41</v>
      </c>
      <c r="O145" s="92"/>
      <c r="P145" s="236">
        <f>O145*H145</f>
        <v>0</v>
      </c>
      <c r="Q145" s="236">
        <v>0</v>
      </c>
      <c r="R145" s="236">
        <f>Q145*H145</f>
        <v>0</v>
      </c>
      <c r="S145" s="236">
        <v>0.23999999999999999</v>
      </c>
      <c r="T145" s="237">
        <f>S145*H145</f>
        <v>242.16</v>
      </c>
      <c r="U145" s="39"/>
      <c r="V145" s="39"/>
      <c r="W145" s="39"/>
      <c r="X145" s="39"/>
      <c r="Y145" s="39"/>
      <c r="Z145" s="39"/>
      <c r="AA145" s="39"/>
      <c r="AB145" s="39"/>
      <c r="AC145" s="39"/>
      <c r="AD145" s="39"/>
      <c r="AE145" s="39"/>
      <c r="AR145" s="238" t="s">
        <v>360</v>
      </c>
      <c r="AT145" s="238" t="s">
        <v>343</v>
      </c>
      <c r="AU145" s="238" t="s">
        <v>85</v>
      </c>
      <c r="AY145" s="18" t="s">
        <v>342</v>
      </c>
      <c r="BE145" s="239">
        <f>IF(N145="základní",J145,0)</f>
        <v>0</v>
      </c>
      <c r="BF145" s="239">
        <f>IF(N145="snížená",J145,0)</f>
        <v>0</v>
      </c>
      <c r="BG145" s="239">
        <f>IF(N145="zákl. přenesená",J145,0)</f>
        <v>0</v>
      </c>
      <c r="BH145" s="239">
        <f>IF(N145="sníž. přenesená",J145,0)</f>
        <v>0</v>
      </c>
      <c r="BI145" s="239">
        <f>IF(N145="nulová",J145,0)</f>
        <v>0</v>
      </c>
      <c r="BJ145" s="18" t="s">
        <v>83</v>
      </c>
      <c r="BK145" s="239">
        <f>ROUND(I145*H145,2)</f>
        <v>0</v>
      </c>
      <c r="BL145" s="18" t="s">
        <v>360</v>
      </c>
      <c r="BM145" s="238" t="s">
        <v>1523</v>
      </c>
    </row>
    <row r="146" s="2" customFormat="1">
      <c r="A146" s="39"/>
      <c r="B146" s="40"/>
      <c r="C146" s="41"/>
      <c r="D146" s="240" t="s">
        <v>349</v>
      </c>
      <c r="E146" s="41"/>
      <c r="F146" s="241" t="s">
        <v>1524</v>
      </c>
      <c r="G146" s="41"/>
      <c r="H146" s="41"/>
      <c r="I146" s="242"/>
      <c r="J146" s="41"/>
      <c r="K146" s="41"/>
      <c r="L146" s="45"/>
      <c r="M146" s="243"/>
      <c r="N146" s="244"/>
      <c r="O146" s="92"/>
      <c r="P146" s="92"/>
      <c r="Q146" s="92"/>
      <c r="R146" s="92"/>
      <c r="S146" s="92"/>
      <c r="T146" s="93"/>
      <c r="U146" s="39"/>
      <c r="V146" s="39"/>
      <c r="W146" s="39"/>
      <c r="X146" s="39"/>
      <c r="Y146" s="39"/>
      <c r="Z146" s="39"/>
      <c r="AA146" s="39"/>
      <c r="AB146" s="39"/>
      <c r="AC146" s="39"/>
      <c r="AD146" s="39"/>
      <c r="AE146" s="39"/>
      <c r="AT146" s="18" t="s">
        <v>349</v>
      </c>
      <c r="AU146" s="18" t="s">
        <v>85</v>
      </c>
    </row>
    <row r="147" s="13" customFormat="1">
      <c r="A147" s="13"/>
      <c r="B147" s="252"/>
      <c r="C147" s="253"/>
      <c r="D147" s="240" t="s">
        <v>446</v>
      </c>
      <c r="E147" s="254" t="s">
        <v>1</v>
      </c>
      <c r="F147" s="255" t="s">
        <v>1525</v>
      </c>
      <c r="G147" s="253"/>
      <c r="H147" s="256">
        <v>1009</v>
      </c>
      <c r="I147" s="257"/>
      <c r="J147" s="253"/>
      <c r="K147" s="253"/>
      <c r="L147" s="258"/>
      <c r="M147" s="259"/>
      <c r="N147" s="260"/>
      <c r="O147" s="260"/>
      <c r="P147" s="260"/>
      <c r="Q147" s="260"/>
      <c r="R147" s="260"/>
      <c r="S147" s="260"/>
      <c r="T147" s="261"/>
      <c r="U147" s="13"/>
      <c r="V147" s="13"/>
      <c r="W147" s="13"/>
      <c r="X147" s="13"/>
      <c r="Y147" s="13"/>
      <c r="Z147" s="13"/>
      <c r="AA147" s="13"/>
      <c r="AB147" s="13"/>
      <c r="AC147" s="13"/>
      <c r="AD147" s="13"/>
      <c r="AE147" s="13"/>
      <c r="AT147" s="262" t="s">
        <v>446</v>
      </c>
      <c r="AU147" s="262" t="s">
        <v>85</v>
      </c>
      <c r="AV147" s="13" t="s">
        <v>85</v>
      </c>
      <c r="AW147" s="13" t="s">
        <v>32</v>
      </c>
      <c r="AX147" s="13" t="s">
        <v>83</v>
      </c>
      <c r="AY147" s="262" t="s">
        <v>342</v>
      </c>
    </row>
    <row r="148" s="2" customFormat="1" ht="16.5" customHeight="1">
      <c r="A148" s="39"/>
      <c r="B148" s="40"/>
      <c r="C148" s="227" t="s">
        <v>341</v>
      </c>
      <c r="D148" s="227" t="s">
        <v>343</v>
      </c>
      <c r="E148" s="228" t="s">
        <v>1526</v>
      </c>
      <c r="F148" s="229" t="s">
        <v>1527</v>
      </c>
      <c r="G148" s="230" t="s">
        <v>473</v>
      </c>
      <c r="H148" s="231">
        <v>8</v>
      </c>
      <c r="I148" s="232"/>
      <c r="J148" s="233">
        <f>ROUND(I148*H148,2)</f>
        <v>0</v>
      </c>
      <c r="K148" s="229" t="s">
        <v>443</v>
      </c>
      <c r="L148" s="45"/>
      <c r="M148" s="234" t="s">
        <v>1</v>
      </c>
      <c r="N148" s="235" t="s">
        <v>41</v>
      </c>
      <c r="O148" s="92"/>
      <c r="P148" s="236">
        <f>O148*H148</f>
        <v>0</v>
      </c>
      <c r="Q148" s="236">
        <v>0</v>
      </c>
      <c r="R148" s="236">
        <f>Q148*H148</f>
        <v>0</v>
      </c>
      <c r="S148" s="236">
        <v>0.43319999999999997</v>
      </c>
      <c r="T148" s="237">
        <f>S148*H148</f>
        <v>3.4655999999999998</v>
      </c>
      <c r="U148" s="39"/>
      <c r="V148" s="39"/>
      <c r="W148" s="39"/>
      <c r="X148" s="39"/>
      <c r="Y148" s="39"/>
      <c r="Z148" s="39"/>
      <c r="AA148" s="39"/>
      <c r="AB148" s="39"/>
      <c r="AC148" s="39"/>
      <c r="AD148" s="39"/>
      <c r="AE148" s="39"/>
      <c r="AR148" s="238" t="s">
        <v>360</v>
      </c>
      <c r="AT148" s="238" t="s">
        <v>343</v>
      </c>
      <c r="AU148" s="238" t="s">
        <v>85</v>
      </c>
      <c r="AY148" s="18" t="s">
        <v>342</v>
      </c>
      <c r="BE148" s="239">
        <f>IF(N148="základní",J148,0)</f>
        <v>0</v>
      </c>
      <c r="BF148" s="239">
        <f>IF(N148="snížená",J148,0)</f>
        <v>0</v>
      </c>
      <c r="BG148" s="239">
        <f>IF(N148="zákl. přenesená",J148,0)</f>
        <v>0</v>
      </c>
      <c r="BH148" s="239">
        <f>IF(N148="sníž. přenesená",J148,0)</f>
        <v>0</v>
      </c>
      <c r="BI148" s="239">
        <f>IF(N148="nulová",J148,0)</f>
        <v>0</v>
      </c>
      <c r="BJ148" s="18" t="s">
        <v>83</v>
      </c>
      <c r="BK148" s="239">
        <f>ROUND(I148*H148,2)</f>
        <v>0</v>
      </c>
      <c r="BL148" s="18" t="s">
        <v>360</v>
      </c>
      <c r="BM148" s="238" t="s">
        <v>1528</v>
      </c>
    </row>
    <row r="149" s="2" customFormat="1">
      <c r="A149" s="39"/>
      <c r="B149" s="40"/>
      <c r="C149" s="41"/>
      <c r="D149" s="240" t="s">
        <v>349</v>
      </c>
      <c r="E149" s="41"/>
      <c r="F149" s="241" t="s">
        <v>1529</v>
      </c>
      <c r="G149" s="41"/>
      <c r="H149" s="41"/>
      <c r="I149" s="242"/>
      <c r="J149" s="41"/>
      <c r="K149" s="41"/>
      <c r="L149" s="45"/>
      <c r="M149" s="243"/>
      <c r="N149" s="244"/>
      <c r="O149" s="92"/>
      <c r="P149" s="92"/>
      <c r="Q149" s="92"/>
      <c r="R149" s="92"/>
      <c r="S149" s="92"/>
      <c r="T149" s="93"/>
      <c r="U149" s="39"/>
      <c r="V149" s="39"/>
      <c r="W149" s="39"/>
      <c r="X149" s="39"/>
      <c r="Y149" s="39"/>
      <c r="Z149" s="39"/>
      <c r="AA149" s="39"/>
      <c r="AB149" s="39"/>
      <c r="AC149" s="39"/>
      <c r="AD149" s="39"/>
      <c r="AE149" s="39"/>
      <c r="AT149" s="18" t="s">
        <v>349</v>
      </c>
      <c r="AU149" s="18" t="s">
        <v>85</v>
      </c>
    </row>
    <row r="150" s="14" customFormat="1">
      <c r="A150" s="14"/>
      <c r="B150" s="263"/>
      <c r="C150" s="264"/>
      <c r="D150" s="240" t="s">
        <v>446</v>
      </c>
      <c r="E150" s="265" t="s">
        <v>1</v>
      </c>
      <c r="F150" s="266" t="s">
        <v>493</v>
      </c>
      <c r="G150" s="264"/>
      <c r="H150" s="265" t="s">
        <v>1</v>
      </c>
      <c r="I150" s="267"/>
      <c r="J150" s="264"/>
      <c r="K150" s="264"/>
      <c r="L150" s="268"/>
      <c r="M150" s="269"/>
      <c r="N150" s="270"/>
      <c r="O150" s="270"/>
      <c r="P150" s="270"/>
      <c r="Q150" s="270"/>
      <c r="R150" s="270"/>
      <c r="S150" s="270"/>
      <c r="T150" s="271"/>
      <c r="U150" s="14"/>
      <c r="V150" s="14"/>
      <c r="W150" s="14"/>
      <c r="X150" s="14"/>
      <c r="Y150" s="14"/>
      <c r="Z150" s="14"/>
      <c r="AA150" s="14"/>
      <c r="AB150" s="14"/>
      <c r="AC150" s="14"/>
      <c r="AD150" s="14"/>
      <c r="AE150" s="14"/>
      <c r="AT150" s="272" t="s">
        <v>446</v>
      </c>
      <c r="AU150" s="272" t="s">
        <v>85</v>
      </c>
      <c r="AV150" s="14" t="s">
        <v>83</v>
      </c>
      <c r="AW150" s="14" t="s">
        <v>32</v>
      </c>
      <c r="AX150" s="14" t="s">
        <v>76</v>
      </c>
      <c r="AY150" s="272" t="s">
        <v>342</v>
      </c>
    </row>
    <row r="151" s="13" customFormat="1">
      <c r="A151" s="13"/>
      <c r="B151" s="252"/>
      <c r="C151" s="253"/>
      <c r="D151" s="240" t="s">
        <v>446</v>
      </c>
      <c r="E151" s="254" t="s">
        <v>1</v>
      </c>
      <c r="F151" s="255" t="s">
        <v>1530</v>
      </c>
      <c r="G151" s="253"/>
      <c r="H151" s="256">
        <v>8</v>
      </c>
      <c r="I151" s="257"/>
      <c r="J151" s="253"/>
      <c r="K151" s="253"/>
      <c r="L151" s="258"/>
      <c r="M151" s="259"/>
      <c r="N151" s="260"/>
      <c r="O151" s="260"/>
      <c r="P151" s="260"/>
      <c r="Q151" s="260"/>
      <c r="R151" s="260"/>
      <c r="S151" s="260"/>
      <c r="T151" s="261"/>
      <c r="U151" s="13"/>
      <c r="V151" s="13"/>
      <c r="W151" s="13"/>
      <c r="X151" s="13"/>
      <c r="Y151" s="13"/>
      <c r="Z151" s="13"/>
      <c r="AA151" s="13"/>
      <c r="AB151" s="13"/>
      <c r="AC151" s="13"/>
      <c r="AD151" s="13"/>
      <c r="AE151" s="13"/>
      <c r="AT151" s="262" t="s">
        <v>446</v>
      </c>
      <c r="AU151" s="262" t="s">
        <v>85</v>
      </c>
      <c r="AV151" s="13" t="s">
        <v>85</v>
      </c>
      <c r="AW151" s="13" t="s">
        <v>32</v>
      </c>
      <c r="AX151" s="13" t="s">
        <v>83</v>
      </c>
      <c r="AY151" s="262" t="s">
        <v>342</v>
      </c>
    </row>
    <row r="152" s="2" customFormat="1" ht="21.75" customHeight="1">
      <c r="A152" s="39"/>
      <c r="B152" s="40"/>
      <c r="C152" s="227" t="s">
        <v>368</v>
      </c>
      <c r="D152" s="227" t="s">
        <v>343</v>
      </c>
      <c r="E152" s="228" t="s">
        <v>531</v>
      </c>
      <c r="F152" s="229" t="s">
        <v>532</v>
      </c>
      <c r="G152" s="230" t="s">
        <v>473</v>
      </c>
      <c r="H152" s="231">
        <v>1009</v>
      </c>
      <c r="I152" s="232"/>
      <c r="J152" s="233">
        <f>ROUND(I152*H152,2)</f>
        <v>0</v>
      </c>
      <c r="K152" s="229" t="s">
        <v>443</v>
      </c>
      <c r="L152" s="45"/>
      <c r="M152" s="234" t="s">
        <v>1</v>
      </c>
      <c r="N152" s="235" t="s">
        <v>41</v>
      </c>
      <c r="O152" s="92"/>
      <c r="P152" s="236">
        <f>O152*H152</f>
        <v>0</v>
      </c>
      <c r="Q152" s="236">
        <v>0.00024000000000000001</v>
      </c>
      <c r="R152" s="236">
        <f>Q152*H152</f>
        <v>0.24216000000000001</v>
      </c>
      <c r="S152" s="236">
        <v>0.307</v>
      </c>
      <c r="T152" s="237">
        <f>S152*H152</f>
        <v>309.76299999999998</v>
      </c>
      <c r="U152" s="39"/>
      <c r="V152" s="39"/>
      <c r="W152" s="39"/>
      <c r="X152" s="39"/>
      <c r="Y152" s="39"/>
      <c r="Z152" s="39"/>
      <c r="AA152" s="39"/>
      <c r="AB152" s="39"/>
      <c r="AC152" s="39"/>
      <c r="AD152" s="39"/>
      <c r="AE152" s="39"/>
      <c r="AR152" s="238" t="s">
        <v>360</v>
      </c>
      <c r="AT152" s="238" t="s">
        <v>343</v>
      </c>
      <c r="AU152" s="238" t="s">
        <v>85</v>
      </c>
      <c r="AY152" s="18" t="s">
        <v>342</v>
      </c>
      <c r="BE152" s="239">
        <f>IF(N152="základní",J152,0)</f>
        <v>0</v>
      </c>
      <c r="BF152" s="239">
        <f>IF(N152="snížená",J152,0)</f>
        <v>0</v>
      </c>
      <c r="BG152" s="239">
        <f>IF(N152="zákl. přenesená",J152,0)</f>
        <v>0</v>
      </c>
      <c r="BH152" s="239">
        <f>IF(N152="sníž. přenesená",J152,0)</f>
        <v>0</v>
      </c>
      <c r="BI152" s="239">
        <f>IF(N152="nulová",J152,0)</f>
        <v>0</v>
      </c>
      <c r="BJ152" s="18" t="s">
        <v>83</v>
      </c>
      <c r="BK152" s="239">
        <f>ROUND(I152*H152,2)</f>
        <v>0</v>
      </c>
      <c r="BL152" s="18" t="s">
        <v>360</v>
      </c>
      <c r="BM152" s="238" t="s">
        <v>1531</v>
      </c>
    </row>
    <row r="153" s="2" customFormat="1">
      <c r="A153" s="39"/>
      <c r="B153" s="40"/>
      <c r="C153" s="41"/>
      <c r="D153" s="240" t="s">
        <v>349</v>
      </c>
      <c r="E153" s="41"/>
      <c r="F153" s="241" t="s">
        <v>534</v>
      </c>
      <c r="G153" s="41"/>
      <c r="H153" s="41"/>
      <c r="I153" s="242"/>
      <c r="J153" s="41"/>
      <c r="K153" s="41"/>
      <c r="L153" s="45"/>
      <c r="M153" s="243"/>
      <c r="N153" s="244"/>
      <c r="O153" s="92"/>
      <c r="P153" s="92"/>
      <c r="Q153" s="92"/>
      <c r="R153" s="92"/>
      <c r="S153" s="92"/>
      <c r="T153" s="93"/>
      <c r="U153" s="39"/>
      <c r="V153" s="39"/>
      <c r="W153" s="39"/>
      <c r="X153" s="39"/>
      <c r="Y153" s="39"/>
      <c r="Z153" s="39"/>
      <c r="AA153" s="39"/>
      <c r="AB153" s="39"/>
      <c r="AC153" s="39"/>
      <c r="AD153" s="39"/>
      <c r="AE153" s="39"/>
      <c r="AT153" s="18" t="s">
        <v>349</v>
      </c>
      <c r="AU153" s="18" t="s">
        <v>85</v>
      </c>
    </row>
    <row r="154" s="14" customFormat="1">
      <c r="A154" s="14"/>
      <c r="B154" s="263"/>
      <c r="C154" s="264"/>
      <c r="D154" s="240" t="s">
        <v>446</v>
      </c>
      <c r="E154" s="265" t="s">
        <v>1</v>
      </c>
      <c r="F154" s="266" t="s">
        <v>529</v>
      </c>
      <c r="G154" s="264"/>
      <c r="H154" s="265" t="s">
        <v>1</v>
      </c>
      <c r="I154" s="267"/>
      <c r="J154" s="264"/>
      <c r="K154" s="264"/>
      <c r="L154" s="268"/>
      <c r="M154" s="269"/>
      <c r="N154" s="270"/>
      <c r="O154" s="270"/>
      <c r="P154" s="270"/>
      <c r="Q154" s="270"/>
      <c r="R154" s="270"/>
      <c r="S154" s="270"/>
      <c r="T154" s="271"/>
      <c r="U154" s="14"/>
      <c r="V154" s="14"/>
      <c r="W154" s="14"/>
      <c r="X154" s="14"/>
      <c r="Y154" s="14"/>
      <c r="Z154" s="14"/>
      <c r="AA154" s="14"/>
      <c r="AB154" s="14"/>
      <c r="AC154" s="14"/>
      <c r="AD154" s="14"/>
      <c r="AE154" s="14"/>
      <c r="AT154" s="272" t="s">
        <v>446</v>
      </c>
      <c r="AU154" s="272" t="s">
        <v>85</v>
      </c>
      <c r="AV154" s="14" t="s">
        <v>83</v>
      </c>
      <c r="AW154" s="14" t="s">
        <v>32</v>
      </c>
      <c r="AX154" s="14" t="s">
        <v>76</v>
      </c>
      <c r="AY154" s="272" t="s">
        <v>342</v>
      </c>
    </row>
    <row r="155" s="13" customFormat="1">
      <c r="A155" s="13"/>
      <c r="B155" s="252"/>
      <c r="C155" s="253"/>
      <c r="D155" s="240" t="s">
        <v>446</v>
      </c>
      <c r="E155" s="254" t="s">
        <v>1</v>
      </c>
      <c r="F155" s="255" t="s">
        <v>1532</v>
      </c>
      <c r="G155" s="253"/>
      <c r="H155" s="256">
        <v>1009</v>
      </c>
      <c r="I155" s="257"/>
      <c r="J155" s="253"/>
      <c r="K155" s="253"/>
      <c r="L155" s="258"/>
      <c r="M155" s="259"/>
      <c r="N155" s="260"/>
      <c r="O155" s="260"/>
      <c r="P155" s="260"/>
      <c r="Q155" s="260"/>
      <c r="R155" s="260"/>
      <c r="S155" s="260"/>
      <c r="T155" s="261"/>
      <c r="U155" s="13"/>
      <c r="V155" s="13"/>
      <c r="W155" s="13"/>
      <c r="X155" s="13"/>
      <c r="Y155" s="13"/>
      <c r="Z155" s="13"/>
      <c r="AA155" s="13"/>
      <c r="AB155" s="13"/>
      <c r="AC155" s="13"/>
      <c r="AD155" s="13"/>
      <c r="AE155" s="13"/>
      <c r="AT155" s="262" t="s">
        <v>446</v>
      </c>
      <c r="AU155" s="262" t="s">
        <v>85</v>
      </c>
      <c r="AV155" s="13" t="s">
        <v>85</v>
      </c>
      <c r="AW155" s="13" t="s">
        <v>32</v>
      </c>
      <c r="AX155" s="13" t="s">
        <v>83</v>
      </c>
      <c r="AY155" s="262" t="s">
        <v>342</v>
      </c>
    </row>
    <row r="156" s="2" customFormat="1" ht="16.5" customHeight="1">
      <c r="A156" s="39"/>
      <c r="B156" s="40"/>
      <c r="C156" s="227" t="s">
        <v>372</v>
      </c>
      <c r="D156" s="227" t="s">
        <v>343</v>
      </c>
      <c r="E156" s="228" t="s">
        <v>541</v>
      </c>
      <c r="F156" s="229" t="s">
        <v>542</v>
      </c>
      <c r="G156" s="230" t="s">
        <v>543</v>
      </c>
      <c r="H156" s="231">
        <v>56</v>
      </c>
      <c r="I156" s="232"/>
      <c r="J156" s="233">
        <f>ROUND(I156*H156,2)</f>
        <v>0</v>
      </c>
      <c r="K156" s="229" t="s">
        <v>443</v>
      </c>
      <c r="L156" s="45"/>
      <c r="M156" s="234" t="s">
        <v>1</v>
      </c>
      <c r="N156" s="235" t="s">
        <v>41</v>
      </c>
      <c r="O156" s="92"/>
      <c r="P156" s="236">
        <f>O156*H156</f>
        <v>0</v>
      </c>
      <c r="Q156" s="236">
        <v>0</v>
      </c>
      <c r="R156" s="236">
        <f>Q156*H156</f>
        <v>0</v>
      </c>
      <c r="S156" s="236">
        <v>0.20499999999999999</v>
      </c>
      <c r="T156" s="237">
        <f>S156*H156</f>
        <v>11.479999999999999</v>
      </c>
      <c r="U156" s="39"/>
      <c r="V156" s="39"/>
      <c r="W156" s="39"/>
      <c r="X156" s="39"/>
      <c r="Y156" s="39"/>
      <c r="Z156" s="39"/>
      <c r="AA156" s="39"/>
      <c r="AB156" s="39"/>
      <c r="AC156" s="39"/>
      <c r="AD156" s="39"/>
      <c r="AE156" s="39"/>
      <c r="AR156" s="238" t="s">
        <v>360</v>
      </c>
      <c r="AT156" s="238" t="s">
        <v>343</v>
      </c>
      <c r="AU156" s="238" t="s">
        <v>85</v>
      </c>
      <c r="AY156" s="18" t="s">
        <v>342</v>
      </c>
      <c r="BE156" s="239">
        <f>IF(N156="základní",J156,0)</f>
        <v>0</v>
      </c>
      <c r="BF156" s="239">
        <f>IF(N156="snížená",J156,0)</f>
        <v>0</v>
      </c>
      <c r="BG156" s="239">
        <f>IF(N156="zákl. přenesená",J156,0)</f>
        <v>0</v>
      </c>
      <c r="BH156" s="239">
        <f>IF(N156="sníž. přenesená",J156,0)</f>
        <v>0</v>
      </c>
      <c r="BI156" s="239">
        <f>IF(N156="nulová",J156,0)</f>
        <v>0</v>
      </c>
      <c r="BJ156" s="18" t="s">
        <v>83</v>
      </c>
      <c r="BK156" s="239">
        <f>ROUND(I156*H156,2)</f>
        <v>0</v>
      </c>
      <c r="BL156" s="18" t="s">
        <v>360</v>
      </c>
      <c r="BM156" s="238" t="s">
        <v>1533</v>
      </c>
    </row>
    <row r="157" s="2" customFormat="1">
      <c r="A157" s="39"/>
      <c r="B157" s="40"/>
      <c r="C157" s="41"/>
      <c r="D157" s="240" t="s">
        <v>349</v>
      </c>
      <c r="E157" s="41"/>
      <c r="F157" s="241" t="s">
        <v>545</v>
      </c>
      <c r="G157" s="41"/>
      <c r="H157" s="41"/>
      <c r="I157" s="242"/>
      <c r="J157" s="41"/>
      <c r="K157" s="41"/>
      <c r="L157" s="45"/>
      <c r="M157" s="243"/>
      <c r="N157" s="244"/>
      <c r="O157" s="92"/>
      <c r="P157" s="92"/>
      <c r="Q157" s="92"/>
      <c r="R157" s="92"/>
      <c r="S157" s="92"/>
      <c r="T157" s="93"/>
      <c r="U157" s="39"/>
      <c r="V157" s="39"/>
      <c r="W157" s="39"/>
      <c r="X157" s="39"/>
      <c r="Y157" s="39"/>
      <c r="Z157" s="39"/>
      <c r="AA157" s="39"/>
      <c r="AB157" s="39"/>
      <c r="AC157" s="39"/>
      <c r="AD157" s="39"/>
      <c r="AE157" s="39"/>
      <c r="AT157" s="18" t="s">
        <v>349</v>
      </c>
      <c r="AU157" s="18" t="s">
        <v>85</v>
      </c>
    </row>
    <row r="158" s="13" customFormat="1">
      <c r="A158" s="13"/>
      <c r="B158" s="252"/>
      <c r="C158" s="253"/>
      <c r="D158" s="240" t="s">
        <v>446</v>
      </c>
      <c r="E158" s="254" t="s">
        <v>1</v>
      </c>
      <c r="F158" s="255" t="s">
        <v>1534</v>
      </c>
      <c r="G158" s="253"/>
      <c r="H158" s="256">
        <v>56</v>
      </c>
      <c r="I158" s="257"/>
      <c r="J158" s="253"/>
      <c r="K158" s="253"/>
      <c r="L158" s="258"/>
      <c r="M158" s="259"/>
      <c r="N158" s="260"/>
      <c r="O158" s="260"/>
      <c r="P158" s="260"/>
      <c r="Q158" s="260"/>
      <c r="R158" s="260"/>
      <c r="S158" s="260"/>
      <c r="T158" s="261"/>
      <c r="U158" s="13"/>
      <c r="V158" s="13"/>
      <c r="W158" s="13"/>
      <c r="X158" s="13"/>
      <c r="Y158" s="13"/>
      <c r="Z158" s="13"/>
      <c r="AA158" s="13"/>
      <c r="AB158" s="13"/>
      <c r="AC158" s="13"/>
      <c r="AD158" s="13"/>
      <c r="AE158" s="13"/>
      <c r="AT158" s="262" t="s">
        <v>446</v>
      </c>
      <c r="AU158" s="262" t="s">
        <v>85</v>
      </c>
      <c r="AV158" s="13" t="s">
        <v>85</v>
      </c>
      <c r="AW158" s="13" t="s">
        <v>32</v>
      </c>
      <c r="AX158" s="13" t="s">
        <v>83</v>
      </c>
      <c r="AY158" s="262" t="s">
        <v>342</v>
      </c>
    </row>
    <row r="159" s="2" customFormat="1" ht="21.75" customHeight="1">
      <c r="A159" s="39"/>
      <c r="B159" s="40"/>
      <c r="C159" s="227" t="s">
        <v>376</v>
      </c>
      <c r="D159" s="227" t="s">
        <v>343</v>
      </c>
      <c r="E159" s="228" t="s">
        <v>560</v>
      </c>
      <c r="F159" s="229" t="s">
        <v>561</v>
      </c>
      <c r="G159" s="230" t="s">
        <v>562</v>
      </c>
      <c r="H159" s="231">
        <v>389</v>
      </c>
      <c r="I159" s="232"/>
      <c r="J159" s="233">
        <f>ROUND(I159*H159,2)</f>
        <v>0</v>
      </c>
      <c r="K159" s="229" t="s">
        <v>443</v>
      </c>
      <c r="L159" s="45"/>
      <c r="M159" s="234" t="s">
        <v>1</v>
      </c>
      <c r="N159" s="235" t="s">
        <v>41</v>
      </c>
      <c r="O159" s="92"/>
      <c r="P159" s="236">
        <f>O159*H159</f>
        <v>0</v>
      </c>
      <c r="Q159" s="236">
        <v>0.035400000000000001</v>
      </c>
      <c r="R159" s="236">
        <f>Q159*H159</f>
        <v>13.7706</v>
      </c>
      <c r="S159" s="236">
        <v>0</v>
      </c>
      <c r="T159" s="237">
        <f>S159*H159</f>
        <v>0</v>
      </c>
      <c r="U159" s="39"/>
      <c r="V159" s="39"/>
      <c r="W159" s="39"/>
      <c r="X159" s="39"/>
      <c r="Y159" s="39"/>
      <c r="Z159" s="39"/>
      <c r="AA159" s="39"/>
      <c r="AB159" s="39"/>
      <c r="AC159" s="39"/>
      <c r="AD159" s="39"/>
      <c r="AE159" s="39"/>
      <c r="AR159" s="238" t="s">
        <v>360</v>
      </c>
      <c r="AT159" s="238" t="s">
        <v>343</v>
      </c>
      <c r="AU159" s="238" t="s">
        <v>85</v>
      </c>
      <c r="AY159" s="18" t="s">
        <v>342</v>
      </c>
      <c r="BE159" s="239">
        <f>IF(N159="základní",J159,0)</f>
        <v>0</v>
      </c>
      <c r="BF159" s="239">
        <f>IF(N159="snížená",J159,0)</f>
        <v>0</v>
      </c>
      <c r="BG159" s="239">
        <f>IF(N159="zákl. přenesená",J159,0)</f>
        <v>0</v>
      </c>
      <c r="BH159" s="239">
        <f>IF(N159="sníž. přenesená",J159,0)</f>
        <v>0</v>
      </c>
      <c r="BI159" s="239">
        <f>IF(N159="nulová",J159,0)</f>
        <v>0</v>
      </c>
      <c r="BJ159" s="18" t="s">
        <v>83</v>
      </c>
      <c r="BK159" s="239">
        <f>ROUND(I159*H159,2)</f>
        <v>0</v>
      </c>
      <c r="BL159" s="18" t="s">
        <v>360</v>
      </c>
      <c r="BM159" s="238" t="s">
        <v>1535</v>
      </c>
    </row>
    <row r="160" s="2" customFormat="1">
      <c r="A160" s="39"/>
      <c r="B160" s="40"/>
      <c r="C160" s="41"/>
      <c r="D160" s="240" t="s">
        <v>349</v>
      </c>
      <c r="E160" s="41"/>
      <c r="F160" s="241" t="s">
        <v>564</v>
      </c>
      <c r="G160" s="41"/>
      <c r="H160" s="41"/>
      <c r="I160" s="242"/>
      <c r="J160" s="41"/>
      <c r="K160" s="41"/>
      <c r="L160" s="45"/>
      <c r="M160" s="243"/>
      <c r="N160" s="244"/>
      <c r="O160" s="92"/>
      <c r="P160" s="92"/>
      <c r="Q160" s="92"/>
      <c r="R160" s="92"/>
      <c r="S160" s="92"/>
      <c r="T160" s="93"/>
      <c r="U160" s="39"/>
      <c r="V160" s="39"/>
      <c r="W160" s="39"/>
      <c r="X160" s="39"/>
      <c r="Y160" s="39"/>
      <c r="Z160" s="39"/>
      <c r="AA160" s="39"/>
      <c r="AB160" s="39"/>
      <c r="AC160" s="39"/>
      <c r="AD160" s="39"/>
      <c r="AE160" s="39"/>
      <c r="AT160" s="18" t="s">
        <v>349</v>
      </c>
      <c r="AU160" s="18" t="s">
        <v>85</v>
      </c>
    </row>
    <row r="161" s="13" customFormat="1">
      <c r="A161" s="13"/>
      <c r="B161" s="252"/>
      <c r="C161" s="253"/>
      <c r="D161" s="240" t="s">
        <v>446</v>
      </c>
      <c r="E161" s="254" t="s">
        <v>1</v>
      </c>
      <c r="F161" s="255" t="s">
        <v>1536</v>
      </c>
      <c r="G161" s="253"/>
      <c r="H161" s="256">
        <v>389</v>
      </c>
      <c r="I161" s="257"/>
      <c r="J161" s="253"/>
      <c r="K161" s="253"/>
      <c r="L161" s="258"/>
      <c r="M161" s="259"/>
      <c r="N161" s="260"/>
      <c r="O161" s="260"/>
      <c r="P161" s="260"/>
      <c r="Q161" s="260"/>
      <c r="R161" s="260"/>
      <c r="S161" s="260"/>
      <c r="T161" s="261"/>
      <c r="U161" s="13"/>
      <c r="V161" s="13"/>
      <c r="W161" s="13"/>
      <c r="X161" s="13"/>
      <c r="Y161" s="13"/>
      <c r="Z161" s="13"/>
      <c r="AA161" s="13"/>
      <c r="AB161" s="13"/>
      <c r="AC161" s="13"/>
      <c r="AD161" s="13"/>
      <c r="AE161" s="13"/>
      <c r="AT161" s="262" t="s">
        <v>446</v>
      </c>
      <c r="AU161" s="262" t="s">
        <v>85</v>
      </c>
      <c r="AV161" s="13" t="s">
        <v>85</v>
      </c>
      <c r="AW161" s="13" t="s">
        <v>32</v>
      </c>
      <c r="AX161" s="13" t="s">
        <v>83</v>
      </c>
      <c r="AY161" s="262" t="s">
        <v>342</v>
      </c>
    </row>
    <row r="162" s="2" customFormat="1" ht="21.75" customHeight="1">
      <c r="A162" s="39"/>
      <c r="B162" s="40"/>
      <c r="C162" s="227" t="s">
        <v>381</v>
      </c>
      <c r="D162" s="227" t="s">
        <v>343</v>
      </c>
      <c r="E162" s="228" t="s">
        <v>576</v>
      </c>
      <c r="F162" s="229" t="s">
        <v>577</v>
      </c>
      <c r="G162" s="230" t="s">
        <v>562</v>
      </c>
      <c r="H162" s="231">
        <v>422.5</v>
      </c>
      <c r="I162" s="232"/>
      <c r="J162" s="233">
        <f>ROUND(I162*H162,2)</f>
        <v>0</v>
      </c>
      <c r="K162" s="229" t="s">
        <v>443</v>
      </c>
      <c r="L162" s="45"/>
      <c r="M162" s="234" t="s">
        <v>1</v>
      </c>
      <c r="N162" s="235" t="s">
        <v>41</v>
      </c>
      <c r="O162" s="92"/>
      <c r="P162" s="236">
        <f>O162*H162</f>
        <v>0</v>
      </c>
      <c r="Q162" s="236">
        <v>0</v>
      </c>
      <c r="R162" s="236">
        <f>Q162*H162</f>
        <v>0</v>
      </c>
      <c r="S162" s="236">
        <v>0</v>
      </c>
      <c r="T162" s="237">
        <f>S162*H162</f>
        <v>0</v>
      </c>
      <c r="U162" s="39"/>
      <c r="V162" s="39"/>
      <c r="W162" s="39"/>
      <c r="X162" s="39"/>
      <c r="Y162" s="39"/>
      <c r="Z162" s="39"/>
      <c r="AA162" s="39"/>
      <c r="AB162" s="39"/>
      <c r="AC162" s="39"/>
      <c r="AD162" s="39"/>
      <c r="AE162" s="39"/>
      <c r="AR162" s="238" t="s">
        <v>360</v>
      </c>
      <c r="AT162" s="238" t="s">
        <v>343</v>
      </c>
      <c r="AU162" s="238" t="s">
        <v>85</v>
      </c>
      <c r="AY162" s="18" t="s">
        <v>342</v>
      </c>
      <c r="BE162" s="239">
        <f>IF(N162="základní",J162,0)</f>
        <v>0</v>
      </c>
      <c r="BF162" s="239">
        <f>IF(N162="snížená",J162,0)</f>
        <v>0</v>
      </c>
      <c r="BG162" s="239">
        <f>IF(N162="zákl. přenesená",J162,0)</f>
        <v>0</v>
      </c>
      <c r="BH162" s="239">
        <f>IF(N162="sníž. přenesená",J162,0)</f>
        <v>0</v>
      </c>
      <c r="BI162" s="239">
        <f>IF(N162="nulová",J162,0)</f>
        <v>0</v>
      </c>
      <c r="BJ162" s="18" t="s">
        <v>83</v>
      </c>
      <c r="BK162" s="239">
        <f>ROUND(I162*H162,2)</f>
        <v>0</v>
      </c>
      <c r="BL162" s="18" t="s">
        <v>360</v>
      </c>
      <c r="BM162" s="238" t="s">
        <v>1537</v>
      </c>
    </row>
    <row r="163" s="2" customFormat="1">
      <c r="A163" s="39"/>
      <c r="B163" s="40"/>
      <c r="C163" s="41"/>
      <c r="D163" s="240" t="s">
        <v>349</v>
      </c>
      <c r="E163" s="41"/>
      <c r="F163" s="241" t="s">
        <v>579</v>
      </c>
      <c r="G163" s="41"/>
      <c r="H163" s="41"/>
      <c r="I163" s="242"/>
      <c r="J163" s="41"/>
      <c r="K163" s="41"/>
      <c r="L163" s="45"/>
      <c r="M163" s="243"/>
      <c r="N163" s="244"/>
      <c r="O163" s="92"/>
      <c r="P163" s="92"/>
      <c r="Q163" s="92"/>
      <c r="R163" s="92"/>
      <c r="S163" s="92"/>
      <c r="T163" s="93"/>
      <c r="U163" s="39"/>
      <c r="V163" s="39"/>
      <c r="W163" s="39"/>
      <c r="X163" s="39"/>
      <c r="Y163" s="39"/>
      <c r="Z163" s="39"/>
      <c r="AA163" s="39"/>
      <c r="AB163" s="39"/>
      <c r="AC163" s="39"/>
      <c r="AD163" s="39"/>
      <c r="AE163" s="39"/>
      <c r="AT163" s="18" t="s">
        <v>349</v>
      </c>
      <c r="AU163" s="18" t="s">
        <v>85</v>
      </c>
    </row>
    <row r="164" s="13" customFormat="1">
      <c r="A164" s="13"/>
      <c r="B164" s="252"/>
      <c r="C164" s="253"/>
      <c r="D164" s="240" t="s">
        <v>446</v>
      </c>
      <c r="E164" s="254" t="s">
        <v>1</v>
      </c>
      <c r="F164" s="255" t="s">
        <v>1538</v>
      </c>
      <c r="G164" s="253"/>
      <c r="H164" s="256">
        <v>103.5</v>
      </c>
      <c r="I164" s="257"/>
      <c r="J164" s="253"/>
      <c r="K164" s="253"/>
      <c r="L164" s="258"/>
      <c r="M164" s="259"/>
      <c r="N164" s="260"/>
      <c r="O164" s="260"/>
      <c r="P164" s="260"/>
      <c r="Q164" s="260"/>
      <c r="R164" s="260"/>
      <c r="S164" s="260"/>
      <c r="T164" s="261"/>
      <c r="U164" s="13"/>
      <c r="V164" s="13"/>
      <c r="W164" s="13"/>
      <c r="X164" s="13"/>
      <c r="Y164" s="13"/>
      <c r="Z164" s="13"/>
      <c r="AA164" s="13"/>
      <c r="AB164" s="13"/>
      <c r="AC164" s="13"/>
      <c r="AD164" s="13"/>
      <c r="AE164" s="13"/>
      <c r="AT164" s="262" t="s">
        <v>446</v>
      </c>
      <c r="AU164" s="262" t="s">
        <v>85</v>
      </c>
      <c r="AV164" s="13" t="s">
        <v>85</v>
      </c>
      <c r="AW164" s="13" t="s">
        <v>32</v>
      </c>
      <c r="AX164" s="13" t="s">
        <v>76</v>
      </c>
      <c r="AY164" s="262" t="s">
        <v>342</v>
      </c>
    </row>
    <row r="165" s="13" customFormat="1">
      <c r="A165" s="13"/>
      <c r="B165" s="252"/>
      <c r="C165" s="253"/>
      <c r="D165" s="240" t="s">
        <v>446</v>
      </c>
      <c r="E165" s="254" t="s">
        <v>1</v>
      </c>
      <c r="F165" s="255" t="s">
        <v>1539</v>
      </c>
      <c r="G165" s="253"/>
      <c r="H165" s="256">
        <v>319</v>
      </c>
      <c r="I165" s="257"/>
      <c r="J165" s="253"/>
      <c r="K165" s="253"/>
      <c r="L165" s="258"/>
      <c r="M165" s="259"/>
      <c r="N165" s="260"/>
      <c r="O165" s="260"/>
      <c r="P165" s="260"/>
      <c r="Q165" s="260"/>
      <c r="R165" s="260"/>
      <c r="S165" s="260"/>
      <c r="T165" s="261"/>
      <c r="U165" s="13"/>
      <c r="V165" s="13"/>
      <c r="W165" s="13"/>
      <c r="X165" s="13"/>
      <c r="Y165" s="13"/>
      <c r="Z165" s="13"/>
      <c r="AA165" s="13"/>
      <c r="AB165" s="13"/>
      <c r="AC165" s="13"/>
      <c r="AD165" s="13"/>
      <c r="AE165" s="13"/>
      <c r="AT165" s="262" t="s">
        <v>446</v>
      </c>
      <c r="AU165" s="262" t="s">
        <v>85</v>
      </c>
      <c r="AV165" s="13" t="s">
        <v>85</v>
      </c>
      <c r="AW165" s="13" t="s">
        <v>32</v>
      </c>
      <c r="AX165" s="13" t="s">
        <v>76</v>
      </c>
      <c r="AY165" s="262" t="s">
        <v>342</v>
      </c>
    </row>
    <row r="166" s="16" customFormat="1">
      <c r="A166" s="16"/>
      <c r="B166" s="284"/>
      <c r="C166" s="285"/>
      <c r="D166" s="240" t="s">
        <v>446</v>
      </c>
      <c r="E166" s="286" t="s">
        <v>1</v>
      </c>
      <c r="F166" s="287" t="s">
        <v>500</v>
      </c>
      <c r="G166" s="285"/>
      <c r="H166" s="288">
        <v>422.5</v>
      </c>
      <c r="I166" s="289"/>
      <c r="J166" s="285"/>
      <c r="K166" s="285"/>
      <c r="L166" s="290"/>
      <c r="M166" s="291"/>
      <c r="N166" s="292"/>
      <c r="O166" s="292"/>
      <c r="P166" s="292"/>
      <c r="Q166" s="292"/>
      <c r="R166" s="292"/>
      <c r="S166" s="292"/>
      <c r="T166" s="293"/>
      <c r="U166" s="16"/>
      <c r="V166" s="16"/>
      <c r="W166" s="16"/>
      <c r="X166" s="16"/>
      <c r="Y166" s="16"/>
      <c r="Z166" s="16"/>
      <c r="AA166" s="16"/>
      <c r="AB166" s="16"/>
      <c r="AC166" s="16"/>
      <c r="AD166" s="16"/>
      <c r="AE166" s="16"/>
      <c r="AT166" s="294" t="s">
        <v>446</v>
      </c>
      <c r="AU166" s="294" t="s">
        <v>85</v>
      </c>
      <c r="AV166" s="16" t="s">
        <v>360</v>
      </c>
      <c r="AW166" s="16" t="s">
        <v>32</v>
      </c>
      <c r="AX166" s="16" t="s">
        <v>83</v>
      </c>
      <c r="AY166" s="294" t="s">
        <v>342</v>
      </c>
    </row>
    <row r="167" s="2" customFormat="1" ht="24.15" customHeight="1">
      <c r="A167" s="39"/>
      <c r="B167" s="40"/>
      <c r="C167" s="227" t="s">
        <v>386</v>
      </c>
      <c r="D167" s="227" t="s">
        <v>343</v>
      </c>
      <c r="E167" s="228" t="s">
        <v>587</v>
      </c>
      <c r="F167" s="229" t="s">
        <v>588</v>
      </c>
      <c r="G167" s="230" t="s">
        <v>562</v>
      </c>
      <c r="H167" s="231">
        <v>778</v>
      </c>
      <c r="I167" s="232"/>
      <c r="J167" s="233">
        <f>ROUND(I167*H167,2)</f>
        <v>0</v>
      </c>
      <c r="K167" s="229" t="s">
        <v>1</v>
      </c>
      <c r="L167" s="45"/>
      <c r="M167" s="234" t="s">
        <v>1</v>
      </c>
      <c r="N167" s="235" t="s">
        <v>41</v>
      </c>
      <c r="O167" s="92"/>
      <c r="P167" s="236">
        <f>O167*H167</f>
        <v>0</v>
      </c>
      <c r="Q167" s="236">
        <v>0</v>
      </c>
      <c r="R167" s="236">
        <f>Q167*H167</f>
        <v>0</v>
      </c>
      <c r="S167" s="236">
        <v>0</v>
      </c>
      <c r="T167" s="237">
        <f>S167*H167</f>
        <v>0</v>
      </c>
      <c r="U167" s="39"/>
      <c r="V167" s="39"/>
      <c r="W167" s="39"/>
      <c r="X167" s="39"/>
      <c r="Y167" s="39"/>
      <c r="Z167" s="39"/>
      <c r="AA167" s="39"/>
      <c r="AB167" s="39"/>
      <c r="AC167" s="39"/>
      <c r="AD167" s="39"/>
      <c r="AE167" s="39"/>
      <c r="AR167" s="238" t="s">
        <v>360</v>
      </c>
      <c r="AT167" s="238" t="s">
        <v>343</v>
      </c>
      <c r="AU167" s="238" t="s">
        <v>85</v>
      </c>
      <c r="AY167" s="18" t="s">
        <v>342</v>
      </c>
      <c r="BE167" s="239">
        <f>IF(N167="základní",J167,0)</f>
        <v>0</v>
      </c>
      <c r="BF167" s="239">
        <f>IF(N167="snížená",J167,0)</f>
        <v>0</v>
      </c>
      <c r="BG167" s="239">
        <f>IF(N167="zákl. přenesená",J167,0)</f>
        <v>0</v>
      </c>
      <c r="BH167" s="239">
        <f>IF(N167="sníž. přenesená",J167,0)</f>
        <v>0</v>
      </c>
      <c r="BI167" s="239">
        <f>IF(N167="nulová",J167,0)</f>
        <v>0</v>
      </c>
      <c r="BJ167" s="18" t="s">
        <v>83</v>
      </c>
      <c r="BK167" s="239">
        <f>ROUND(I167*H167,2)</f>
        <v>0</v>
      </c>
      <c r="BL167" s="18" t="s">
        <v>360</v>
      </c>
      <c r="BM167" s="238" t="s">
        <v>1540</v>
      </c>
    </row>
    <row r="168" s="2" customFormat="1">
      <c r="A168" s="39"/>
      <c r="B168" s="40"/>
      <c r="C168" s="41"/>
      <c r="D168" s="240" t="s">
        <v>349</v>
      </c>
      <c r="E168" s="41"/>
      <c r="F168" s="241" t="s">
        <v>590</v>
      </c>
      <c r="G168" s="41"/>
      <c r="H168" s="41"/>
      <c r="I168" s="242"/>
      <c r="J168" s="41"/>
      <c r="K168" s="41"/>
      <c r="L168" s="45"/>
      <c r="M168" s="243"/>
      <c r="N168" s="244"/>
      <c r="O168" s="92"/>
      <c r="P168" s="92"/>
      <c r="Q168" s="92"/>
      <c r="R168" s="92"/>
      <c r="S168" s="92"/>
      <c r="T168" s="93"/>
      <c r="U168" s="39"/>
      <c r="V168" s="39"/>
      <c r="W168" s="39"/>
      <c r="X168" s="39"/>
      <c r="Y168" s="39"/>
      <c r="Z168" s="39"/>
      <c r="AA168" s="39"/>
      <c r="AB168" s="39"/>
      <c r="AC168" s="39"/>
      <c r="AD168" s="39"/>
      <c r="AE168" s="39"/>
      <c r="AT168" s="18" t="s">
        <v>349</v>
      </c>
      <c r="AU168" s="18" t="s">
        <v>85</v>
      </c>
    </row>
    <row r="169" s="13" customFormat="1">
      <c r="A169" s="13"/>
      <c r="B169" s="252"/>
      <c r="C169" s="253"/>
      <c r="D169" s="240" t="s">
        <v>446</v>
      </c>
      <c r="E169" s="254" t="s">
        <v>1</v>
      </c>
      <c r="F169" s="255" t="s">
        <v>1541</v>
      </c>
      <c r="G169" s="253"/>
      <c r="H169" s="256">
        <v>389</v>
      </c>
      <c r="I169" s="257"/>
      <c r="J169" s="253"/>
      <c r="K169" s="253"/>
      <c r="L169" s="258"/>
      <c r="M169" s="259"/>
      <c r="N169" s="260"/>
      <c r="O169" s="260"/>
      <c r="P169" s="260"/>
      <c r="Q169" s="260"/>
      <c r="R169" s="260"/>
      <c r="S169" s="260"/>
      <c r="T169" s="261"/>
      <c r="U169" s="13"/>
      <c r="V169" s="13"/>
      <c r="W169" s="13"/>
      <c r="X169" s="13"/>
      <c r="Y169" s="13"/>
      <c r="Z169" s="13"/>
      <c r="AA169" s="13"/>
      <c r="AB169" s="13"/>
      <c r="AC169" s="13"/>
      <c r="AD169" s="13"/>
      <c r="AE169" s="13"/>
      <c r="AT169" s="262" t="s">
        <v>446</v>
      </c>
      <c r="AU169" s="262" t="s">
        <v>85</v>
      </c>
      <c r="AV169" s="13" t="s">
        <v>85</v>
      </c>
      <c r="AW169" s="13" t="s">
        <v>32</v>
      </c>
      <c r="AX169" s="13" t="s">
        <v>76</v>
      </c>
      <c r="AY169" s="262" t="s">
        <v>342</v>
      </c>
    </row>
    <row r="170" s="13" customFormat="1">
      <c r="A170" s="13"/>
      <c r="B170" s="252"/>
      <c r="C170" s="253"/>
      <c r="D170" s="240" t="s">
        <v>446</v>
      </c>
      <c r="E170" s="254" t="s">
        <v>1</v>
      </c>
      <c r="F170" s="255" t="s">
        <v>1542</v>
      </c>
      <c r="G170" s="253"/>
      <c r="H170" s="256">
        <v>389</v>
      </c>
      <c r="I170" s="257"/>
      <c r="J170" s="253"/>
      <c r="K170" s="253"/>
      <c r="L170" s="258"/>
      <c r="M170" s="259"/>
      <c r="N170" s="260"/>
      <c r="O170" s="260"/>
      <c r="P170" s="260"/>
      <c r="Q170" s="260"/>
      <c r="R170" s="260"/>
      <c r="S170" s="260"/>
      <c r="T170" s="261"/>
      <c r="U170" s="13"/>
      <c r="V170" s="13"/>
      <c r="W170" s="13"/>
      <c r="X170" s="13"/>
      <c r="Y170" s="13"/>
      <c r="Z170" s="13"/>
      <c r="AA170" s="13"/>
      <c r="AB170" s="13"/>
      <c r="AC170" s="13"/>
      <c r="AD170" s="13"/>
      <c r="AE170" s="13"/>
      <c r="AT170" s="262" t="s">
        <v>446</v>
      </c>
      <c r="AU170" s="262" t="s">
        <v>85</v>
      </c>
      <c r="AV170" s="13" t="s">
        <v>85</v>
      </c>
      <c r="AW170" s="13" t="s">
        <v>32</v>
      </c>
      <c r="AX170" s="13" t="s">
        <v>76</v>
      </c>
      <c r="AY170" s="262" t="s">
        <v>342</v>
      </c>
    </row>
    <row r="171" s="16" customFormat="1">
      <c r="A171" s="16"/>
      <c r="B171" s="284"/>
      <c r="C171" s="285"/>
      <c r="D171" s="240" t="s">
        <v>446</v>
      </c>
      <c r="E171" s="286" t="s">
        <v>1</v>
      </c>
      <c r="F171" s="287" t="s">
        <v>500</v>
      </c>
      <c r="G171" s="285"/>
      <c r="H171" s="288">
        <v>778</v>
      </c>
      <c r="I171" s="289"/>
      <c r="J171" s="285"/>
      <c r="K171" s="285"/>
      <c r="L171" s="290"/>
      <c r="M171" s="291"/>
      <c r="N171" s="292"/>
      <c r="O171" s="292"/>
      <c r="P171" s="292"/>
      <c r="Q171" s="292"/>
      <c r="R171" s="292"/>
      <c r="S171" s="292"/>
      <c r="T171" s="293"/>
      <c r="U171" s="16"/>
      <c r="V171" s="16"/>
      <c r="W171" s="16"/>
      <c r="X171" s="16"/>
      <c r="Y171" s="16"/>
      <c r="Z171" s="16"/>
      <c r="AA171" s="16"/>
      <c r="AB171" s="16"/>
      <c r="AC171" s="16"/>
      <c r="AD171" s="16"/>
      <c r="AE171" s="16"/>
      <c r="AT171" s="294" t="s">
        <v>446</v>
      </c>
      <c r="AU171" s="294" t="s">
        <v>85</v>
      </c>
      <c r="AV171" s="16" t="s">
        <v>360</v>
      </c>
      <c r="AW171" s="16" t="s">
        <v>32</v>
      </c>
      <c r="AX171" s="16" t="s">
        <v>83</v>
      </c>
      <c r="AY171" s="294" t="s">
        <v>342</v>
      </c>
    </row>
    <row r="172" s="2" customFormat="1" ht="24.15" customHeight="1">
      <c r="A172" s="39"/>
      <c r="B172" s="40"/>
      <c r="C172" s="227" t="s">
        <v>392</v>
      </c>
      <c r="D172" s="227" t="s">
        <v>343</v>
      </c>
      <c r="E172" s="228" t="s">
        <v>593</v>
      </c>
      <c r="F172" s="229" t="s">
        <v>594</v>
      </c>
      <c r="G172" s="230" t="s">
        <v>562</v>
      </c>
      <c r="H172" s="231">
        <v>33.5</v>
      </c>
      <c r="I172" s="232"/>
      <c r="J172" s="233">
        <f>ROUND(I172*H172,2)</f>
        <v>0</v>
      </c>
      <c r="K172" s="229" t="s">
        <v>1</v>
      </c>
      <c r="L172" s="45"/>
      <c r="M172" s="234" t="s">
        <v>1</v>
      </c>
      <c r="N172" s="235" t="s">
        <v>41</v>
      </c>
      <c r="O172" s="92"/>
      <c r="P172" s="236">
        <f>O172*H172</f>
        <v>0</v>
      </c>
      <c r="Q172" s="236">
        <v>0</v>
      </c>
      <c r="R172" s="236">
        <f>Q172*H172</f>
        <v>0</v>
      </c>
      <c r="S172" s="236">
        <v>0</v>
      </c>
      <c r="T172" s="237">
        <f>S172*H172</f>
        <v>0</v>
      </c>
      <c r="U172" s="39"/>
      <c r="V172" s="39"/>
      <c r="W172" s="39"/>
      <c r="X172" s="39"/>
      <c r="Y172" s="39"/>
      <c r="Z172" s="39"/>
      <c r="AA172" s="39"/>
      <c r="AB172" s="39"/>
      <c r="AC172" s="39"/>
      <c r="AD172" s="39"/>
      <c r="AE172" s="39"/>
      <c r="AR172" s="238" t="s">
        <v>360</v>
      </c>
      <c r="AT172" s="238" t="s">
        <v>343</v>
      </c>
      <c r="AU172" s="238" t="s">
        <v>85</v>
      </c>
      <c r="AY172" s="18" t="s">
        <v>342</v>
      </c>
      <c r="BE172" s="239">
        <f>IF(N172="základní",J172,0)</f>
        <v>0</v>
      </c>
      <c r="BF172" s="239">
        <f>IF(N172="snížená",J172,0)</f>
        <v>0</v>
      </c>
      <c r="BG172" s="239">
        <f>IF(N172="zákl. přenesená",J172,0)</f>
        <v>0</v>
      </c>
      <c r="BH172" s="239">
        <f>IF(N172="sníž. přenesená",J172,0)</f>
        <v>0</v>
      </c>
      <c r="BI172" s="239">
        <f>IF(N172="nulová",J172,0)</f>
        <v>0</v>
      </c>
      <c r="BJ172" s="18" t="s">
        <v>83</v>
      </c>
      <c r="BK172" s="239">
        <f>ROUND(I172*H172,2)</f>
        <v>0</v>
      </c>
      <c r="BL172" s="18" t="s">
        <v>360</v>
      </c>
      <c r="BM172" s="238" t="s">
        <v>1543</v>
      </c>
    </row>
    <row r="173" s="2" customFormat="1">
      <c r="A173" s="39"/>
      <c r="B173" s="40"/>
      <c r="C173" s="41"/>
      <c r="D173" s="240" t="s">
        <v>349</v>
      </c>
      <c r="E173" s="41"/>
      <c r="F173" s="241" t="s">
        <v>596</v>
      </c>
      <c r="G173" s="41"/>
      <c r="H173" s="41"/>
      <c r="I173" s="242"/>
      <c r="J173" s="41"/>
      <c r="K173" s="41"/>
      <c r="L173" s="45"/>
      <c r="M173" s="243"/>
      <c r="N173" s="244"/>
      <c r="O173" s="92"/>
      <c r="P173" s="92"/>
      <c r="Q173" s="92"/>
      <c r="R173" s="92"/>
      <c r="S173" s="92"/>
      <c r="T173" s="93"/>
      <c r="U173" s="39"/>
      <c r="V173" s="39"/>
      <c r="W173" s="39"/>
      <c r="X173" s="39"/>
      <c r="Y173" s="39"/>
      <c r="Z173" s="39"/>
      <c r="AA173" s="39"/>
      <c r="AB173" s="39"/>
      <c r="AC173" s="39"/>
      <c r="AD173" s="39"/>
      <c r="AE173" s="39"/>
      <c r="AT173" s="18" t="s">
        <v>349</v>
      </c>
      <c r="AU173" s="18" t="s">
        <v>85</v>
      </c>
    </row>
    <row r="174" s="13" customFormat="1">
      <c r="A174" s="13"/>
      <c r="B174" s="252"/>
      <c r="C174" s="253"/>
      <c r="D174" s="240" t="s">
        <v>446</v>
      </c>
      <c r="E174" s="254" t="s">
        <v>1</v>
      </c>
      <c r="F174" s="255" t="s">
        <v>1544</v>
      </c>
      <c r="G174" s="253"/>
      <c r="H174" s="256">
        <v>422.5</v>
      </c>
      <c r="I174" s="257"/>
      <c r="J174" s="253"/>
      <c r="K174" s="253"/>
      <c r="L174" s="258"/>
      <c r="M174" s="259"/>
      <c r="N174" s="260"/>
      <c r="O174" s="260"/>
      <c r="P174" s="260"/>
      <c r="Q174" s="260"/>
      <c r="R174" s="260"/>
      <c r="S174" s="260"/>
      <c r="T174" s="261"/>
      <c r="U174" s="13"/>
      <c r="V174" s="13"/>
      <c r="W174" s="13"/>
      <c r="X174" s="13"/>
      <c r="Y174" s="13"/>
      <c r="Z174" s="13"/>
      <c r="AA174" s="13"/>
      <c r="AB174" s="13"/>
      <c r="AC174" s="13"/>
      <c r="AD174" s="13"/>
      <c r="AE174" s="13"/>
      <c r="AT174" s="262" t="s">
        <v>446</v>
      </c>
      <c r="AU174" s="262" t="s">
        <v>85</v>
      </c>
      <c r="AV174" s="13" t="s">
        <v>85</v>
      </c>
      <c r="AW174" s="13" t="s">
        <v>32</v>
      </c>
      <c r="AX174" s="13" t="s">
        <v>76</v>
      </c>
      <c r="AY174" s="262" t="s">
        <v>342</v>
      </c>
    </row>
    <row r="175" s="13" customFormat="1">
      <c r="A175" s="13"/>
      <c r="B175" s="252"/>
      <c r="C175" s="253"/>
      <c r="D175" s="240" t="s">
        <v>446</v>
      </c>
      <c r="E175" s="254" t="s">
        <v>1</v>
      </c>
      <c r="F175" s="255" t="s">
        <v>1545</v>
      </c>
      <c r="G175" s="253"/>
      <c r="H175" s="256">
        <v>-380</v>
      </c>
      <c r="I175" s="257"/>
      <c r="J175" s="253"/>
      <c r="K175" s="253"/>
      <c r="L175" s="258"/>
      <c r="M175" s="259"/>
      <c r="N175" s="260"/>
      <c r="O175" s="260"/>
      <c r="P175" s="260"/>
      <c r="Q175" s="260"/>
      <c r="R175" s="260"/>
      <c r="S175" s="260"/>
      <c r="T175" s="261"/>
      <c r="U175" s="13"/>
      <c r="V175" s="13"/>
      <c r="W175" s="13"/>
      <c r="X175" s="13"/>
      <c r="Y175" s="13"/>
      <c r="Z175" s="13"/>
      <c r="AA175" s="13"/>
      <c r="AB175" s="13"/>
      <c r="AC175" s="13"/>
      <c r="AD175" s="13"/>
      <c r="AE175" s="13"/>
      <c r="AT175" s="262" t="s">
        <v>446</v>
      </c>
      <c r="AU175" s="262" t="s">
        <v>85</v>
      </c>
      <c r="AV175" s="13" t="s">
        <v>85</v>
      </c>
      <c r="AW175" s="13" t="s">
        <v>32</v>
      </c>
      <c r="AX175" s="13" t="s">
        <v>76</v>
      </c>
      <c r="AY175" s="262" t="s">
        <v>342</v>
      </c>
    </row>
    <row r="176" s="13" customFormat="1">
      <c r="A176" s="13"/>
      <c r="B176" s="252"/>
      <c r="C176" s="253"/>
      <c r="D176" s="240" t="s">
        <v>446</v>
      </c>
      <c r="E176" s="254" t="s">
        <v>1</v>
      </c>
      <c r="F176" s="255" t="s">
        <v>1546</v>
      </c>
      <c r="G176" s="253"/>
      <c r="H176" s="256">
        <v>-9</v>
      </c>
      <c r="I176" s="257"/>
      <c r="J176" s="253"/>
      <c r="K176" s="253"/>
      <c r="L176" s="258"/>
      <c r="M176" s="259"/>
      <c r="N176" s="260"/>
      <c r="O176" s="260"/>
      <c r="P176" s="260"/>
      <c r="Q176" s="260"/>
      <c r="R176" s="260"/>
      <c r="S176" s="260"/>
      <c r="T176" s="261"/>
      <c r="U176" s="13"/>
      <c r="V176" s="13"/>
      <c r="W176" s="13"/>
      <c r="X176" s="13"/>
      <c r="Y176" s="13"/>
      <c r="Z176" s="13"/>
      <c r="AA176" s="13"/>
      <c r="AB176" s="13"/>
      <c r="AC176" s="13"/>
      <c r="AD176" s="13"/>
      <c r="AE176" s="13"/>
      <c r="AT176" s="262" t="s">
        <v>446</v>
      </c>
      <c r="AU176" s="262" t="s">
        <v>85</v>
      </c>
      <c r="AV176" s="13" t="s">
        <v>85</v>
      </c>
      <c r="AW176" s="13" t="s">
        <v>32</v>
      </c>
      <c r="AX176" s="13" t="s">
        <v>76</v>
      </c>
      <c r="AY176" s="262" t="s">
        <v>342</v>
      </c>
    </row>
    <row r="177" s="16" customFormat="1">
      <c r="A177" s="16"/>
      <c r="B177" s="284"/>
      <c r="C177" s="285"/>
      <c r="D177" s="240" t="s">
        <v>446</v>
      </c>
      <c r="E177" s="286" t="s">
        <v>1</v>
      </c>
      <c r="F177" s="287" t="s">
        <v>500</v>
      </c>
      <c r="G177" s="285"/>
      <c r="H177" s="288">
        <v>33.5</v>
      </c>
      <c r="I177" s="289"/>
      <c r="J177" s="285"/>
      <c r="K177" s="285"/>
      <c r="L177" s="290"/>
      <c r="M177" s="291"/>
      <c r="N177" s="292"/>
      <c r="O177" s="292"/>
      <c r="P177" s="292"/>
      <c r="Q177" s="292"/>
      <c r="R177" s="292"/>
      <c r="S177" s="292"/>
      <c r="T177" s="293"/>
      <c r="U177" s="16"/>
      <c r="V177" s="16"/>
      <c r="W177" s="16"/>
      <c r="X177" s="16"/>
      <c r="Y177" s="16"/>
      <c r="Z177" s="16"/>
      <c r="AA177" s="16"/>
      <c r="AB177" s="16"/>
      <c r="AC177" s="16"/>
      <c r="AD177" s="16"/>
      <c r="AE177" s="16"/>
      <c r="AT177" s="294" t="s">
        <v>446</v>
      </c>
      <c r="AU177" s="294" t="s">
        <v>85</v>
      </c>
      <c r="AV177" s="16" t="s">
        <v>360</v>
      </c>
      <c r="AW177" s="16" t="s">
        <v>32</v>
      </c>
      <c r="AX177" s="16" t="s">
        <v>83</v>
      </c>
      <c r="AY177" s="294" t="s">
        <v>342</v>
      </c>
    </row>
    <row r="178" s="2" customFormat="1" ht="16.5" customHeight="1">
      <c r="A178" s="39"/>
      <c r="B178" s="40"/>
      <c r="C178" s="227" t="s">
        <v>397</v>
      </c>
      <c r="D178" s="227" t="s">
        <v>343</v>
      </c>
      <c r="E178" s="228" t="s">
        <v>602</v>
      </c>
      <c r="F178" s="229" t="s">
        <v>603</v>
      </c>
      <c r="G178" s="230" t="s">
        <v>562</v>
      </c>
      <c r="H178" s="231">
        <v>389</v>
      </c>
      <c r="I178" s="232"/>
      <c r="J178" s="233">
        <f>ROUND(I178*H178,2)</f>
        <v>0</v>
      </c>
      <c r="K178" s="229" t="s">
        <v>443</v>
      </c>
      <c r="L178" s="45"/>
      <c r="M178" s="234" t="s">
        <v>1</v>
      </c>
      <c r="N178" s="235" t="s">
        <v>41</v>
      </c>
      <c r="O178" s="92"/>
      <c r="P178" s="236">
        <f>O178*H178</f>
        <v>0</v>
      </c>
      <c r="Q178" s="236">
        <v>0</v>
      </c>
      <c r="R178" s="236">
        <f>Q178*H178</f>
        <v>0</v>
      </c>
      <c r="S178" s="236">
        <v>0</v>
      </c>
      <c r="T178" s="237">
        <f>S178*H178</f>
        <v>0</v>
      </c>
      <c r="U178" s="39"/>
      <c r="V178" s="39"/>
      <c r="W178" s="39"/>
      <c r="X178" s="39"/>
      <c r="Y178" s="39"/>
      <c r="Z178" s="39"/>
      <c r="AA178" s="39"/>
      <c r="AB178" s="39"/>
      <c r="AC178" s="39"/>
      <c r="AD178" s="39"/>
      <c r="AE178" s="39"/>
      <c r="AR178" s="238" t="s">
        <v>360</v>
      </c>
      <c r="AT178" s="238" t="s">
        <v>343</v>
      </c>
      <c r="AU178" s="238" t="s">
        <v>85</v>
      </c>
      <c r="AY178" s="18" t="s">
        <v>342</v>
      </c>
      <c r="BE178" s="239">
        <f>IF(N178="základní",J178,0)</f>
        <v>0</v>
      </c>
      <c r="BF178" s="239">
        <f>IF(N178="snížená",J178,0)</f>
        <v>0</v>
      </c>
      <c r="BG178" s="239">
        <f>IF(N178="zákl. přenesená",J178,0)</f>
        <v>0</v>
      </c>
      <c r="BH178" s="239">
        <f>IF(N178="sníž. přenesená",J178,0)</f>
        <v>0</v>
      </c>
      <c r="BI178" s="239">
        <f>IF(N178="nulová",J178,0)</f>
        <v>0</v>
      </c>
      <c r="BJ178" s="18" t="s">
        <v>83</v>
      </c>
      <c r="BK178" s="239">
        <f>ROUND(I178*H178,2)</f>
        <v>0</v>
      </c>
      <c r="BL178" s="18" t="s">
        <v>360</v>
      </c>
      <c r="BM178" s="238" t="s">
        <v>1547</v>
      </c>
    </row>
    <row r="179" s="2" customFormat="1">
      <c r="A179" s="39"/>
      <c r="B179" s="40"/>
      <c r="C179" s="41"/>
      <c r="D179" s="240" t="s">
        <v>349</v>
      </c>
      <c r="E179" s="41"/>
      <c r="F179" s="241" t="s">
        <v>605</v>
      </c>
      <c r="G179" s="41"/>
      <c r="H179" s="41"/>
      <c r="I179" s="242"/>
      <c r="J179" s="41"/>
      <c r="K179" s="41"/>
      <c r="L179" s="45"/>
      <c r="M179" s="243"/>
      <c r="N179" s="244"/>
      <c r="O179" s="92"/>
      <c r="P179" s="92"/>
      <c r="Q179" s="92"/>
      <c r="R179" s="92"/>
      <c r="S179" s="92"/>
      <c r="T179" s="93"/>
      <c r="U179" s="39"/>
      <c r="V179" s="39"/>
      <c r="W179" s="39"/>
      <c r="X179" s="39"/>
      <c r="Y179" s="39"/>
      <c r="Z179" s="39"/>
      <c r="AA179" s="39"/>
      <c r="AB179" s="39"/>
      <c r="AC179" s="39"/>
      <c r="AD179" s="39"/>
      <c r="AE179" s="39"/>
      <c r="AT179" s="18" t="s">
        <v>349</v>
      </c>
      <c r="AU179" s="18" t="s">
        <v>85</v>
      </c>
    </row>
    <row r="180" s="13" customFormat="1">
      <c r="A180" s="13"/>
      <c r="B180" s="252"/>
      <c r="C180" s="253"/>
      <c r="D180" s="240" t="s">
        <v>446</v>
      </c>
      <c r="E180" s="254" t="s">
        <v>1</v>
      </c>
      <c r="F180" s="255" t="s">
        <v>1542</v>
      </c>
      <c r="G180" s="253"/>
      <c r="H180" s="256">
        <v>389</v>
      </c>
      <c r="I180" s="257"/>
      <c r="J180" s="253"/>
      <c r="K180" s="253"/>
      <c r="L180" s="258"/>
      <c r="M180" s="259"/>
      <c r="N180" s="260"/>
      <c r="O180" s="260"/>
      <c r="P180" s="260"/>
      <c r="Q180" s="260"/>
      <c r="R180" s="260"/>
      <c r="S180" s="260"/>
      <c r="T180" s="261"/>
      <c r="U180" s="13"/>
      <c r="V180" s="13"/>
      <c r="W180" s="13"/>
      <c r="X180" s="13"/>
      <c r="Y180" s="13"/>
      <c r="Z180" s="13"/>
      <c r="AA180" s="13"/>
      <c r="AB180" s="13"/>
      <c r="AC180" s="13"/>
      <c r="AD180" s="13"/>
      <c r="AE180" s="13"/>
      <c r="AT180" s="262" t="s">
        <v>446</v>
      </c>
      <c r="AU180" s="262" t="s">
        <v>85</v>
      </c>
      <c r="AV180" s="13" t="s">
        <v>85</v>
      </c>
      <c r="AW180" s="13" t="s">
        <v>32</v>
      </c>
      <c r="AX180" s="13" t="s">
        <v>83</v>
      </c>
      <c r="AY180" s="262" t="s">
        <v>342</v>
      </c>
    </row>
    <row r="181" s="2" customFormat="1" ht="21.75" customHeight="1">
      <c r="A181" s="39"/>
      <c r="B181" s="40"/>
      <c r="C181" s="227" t="s">
        <v>401</v>
      </c>
      <c r="D181" s="227" t="s">
        <v>343</v>
      </c>
      <c r="E181" s="228" t="s">
        <v>607</v>
      </c>
      <c r="F181" s="229" t="s">
        <v>608</v>
      </c>
      <c r="G181" s="230" t="s">
        <v>562</v>
      </c>
      <c r="H181" s="231">
        <v>380</v>
      </c>
      <c r="I181" s="232"/>
      <c r="J181" s="233">
        <f>ROUND(I181*H181,2)</f>
        <v>0</v>
      </c>
      <c r="K181" s="229" t="s">
        <v>1</v>
      </c>
      <c r="L181" s="45"/>
      <c r="M181" s="234" t="s">
        <v>1</v>
      </c>
      <c r="N181" s="235" t="s">
        <v>41</v>
      </c>
      <c r="O181" s="92"/>
      <c r="P181" s="236">
        <f>O181*H181</f>
        <v>0</v>
      </c>
      <c r="Q181" s="236">
        <v>0</v>
      </c>
      <c r="R181" s="236">
        <f>Q181*H181</f>
        <v>0</v>
      </c>
      <c r="S181" s="236">
        <v>0</v>
      </c>
      <c r="T181" s="237">
        <f>S181*H181</f>
        <v>0</v>
      </c>
      <c r="U181" s="39"/>
      <c r="V181" s="39"/>
      <c r="W181" s="39"/>
      <c r="X181" s="39"/>
      <c r="Y181" s="39"/>
      <c r="Z181" s="39"/>
      <c r="AA181" s="39"/>
      <c r="AB181" s="39"/>
      <c r="AC181" s="39"/>
      <c r="AD181" s="39"/>
      <c r="AE181" s="39"/>
      <c r="AR181" s="238" t="s">
        <v>360</v>
      </c>
      <c r="AT181" s="238" t="s">
        <v>343</v>
      </c>
      <c r="AU181" s="238" t="s">
        <v>85</v>
      </c>
      <c r="AY181" s="18" t="s">
        <v>342</v>
      </c>
      <c r="BE181" s="239">
        <f>IF(N181="základní",J181,0)</f>
        <v>0</v>
      </c>
      <c r="BF181" s="239">
        <f>IF(N181="snížená",J181,0)</f>
        <v>0</v>
      </c>
      <c r="BG181" s="239">
        <f>IF(N181="zákl. přenesená",J181,0)</f>
        <v>0</v>
      </c>
      <c r="BH181" s="239">
        <f>IF(N181="sníž. přenesená",J181,0)</f>
        <v>0</v>
      </c>
      <c r="BI181" s="239">
        <f>IF(N181="nulová",J181,0)</f>
        <v>0</v>
      </c>
      <c r="BJ181" s="18" t="s">
        <v>83</v>
      </c>
      <c r="BK181" s="239">
        <f>ROUND(I181*H181,2)</f>
        <v>0</v>
      </c>
      <c r="BL181" s="18" t="s">
        <v>360</v>
      </c>
      <c r="BM181" s="238" t="s">
        <v>1548</v>
      </c>
    </row>
    <row r="182" s="2" customFormat="1">
      <c r="A182" s="39"/>
      <c r="B182" s="40"/>
      <c r="C182" s="41"/>
      <c r="D182" s="240" t="s">
        <v>349</v>
      </c>
      <c r="E182" s="41"/>
      <c r="F182" s="241" t="s">
        <v>610</v>
      </c>
      <c r="G182" s="41"/>
      <c r="H182" s="41"/>
      <c r="I182" s="242"/>
      <c r="J182" s="41"/>
      <c r="K182" s="41"/>
      <c r="L182" s="45"/>
      <c r="M182" s="243"/>
      <c r="N182" s="244"/>
      <c r="O182" s="92"/>
      <c r="P182" s="92"/>
      <c r="Q182" s="92"/>
      <c r="R182" s="92"/>
      <c r="S182" s="92"/>
      <c r="T182" s="93"/>
      <c r="U182" s="39"/>
      <c r="V182" s="39"/>
      <c r="W182" s="39"/>
      <c r="X182" s="39"/>
      <c r="Y182" s="39"/>
      <c r="Z182" s="39"/>
      <c r="AA182" s="39"/>
      <c r="AB182" s="39"/>
      <c r="AC182" s="39"/>
      <c r="AD182" s="39"/>
      <c r="AE182" s="39"/>
      <c r="AT182" s="18" t="s">
        <v>349</v>
      </c>
      <c r="AU182" s="18" t="s">
        <v>85</v>
      </c>
    </row>
    <row r="183" s="13" customFormat="1">
      <c r="A183" s="13"/>
      <c r="B183" s="252"/>
      <c r="C183" s="253"/>
      <c r="D183" s="240" t="s">
        <v>446</v>
      </c>
      <c r="E183" s="254" t="s">
        <v>1</v>
      </c>
      <c r="F183" s="255" t="s">
        <v>1549</v>
      </c>
      <c r="G183" s="253"/>
      <c r="H183" s="256">
        <v>380</v>
      </c>
      <c r="I183" s="257"/>
      <c r="J183" s="253"/>
      <c r="K183" s="253"/>
      <c r="L183" s="258"/>
      <c r="M183" s="259"/>
      <c r="N183" s="260"/>
      <c r="O183" s="260"/>
      <c r="P183" s="260"/>
      <c r="Q183" s="260"/>
      <c r="R183" s="260"/>
      <c r="S183" s="260"/>
      <c r="T183" s="261"/>
      <c r="U183" s="13"/>
      <c r="V183" s="13"/>
      <c r="W183" s="13"/>
      <c r="X183" s="13"/>
      <c r="Y183" s="13"/>
      <c r="Z183" s="13"/>
      <c r="AA183" s="13"/>
      <c r="AB183" s="13"/>
      <c r="AC183" s="13"/>
      <c r="AD183" s="13"/>
      <c r="AE183" s="13"/>
      <c r="AT183" s="262" t="s">
        <v>446</v>
      </c>
      <c r="AU183" s="262" t="s">
        <v>85</v>
      </c>
      <c r="AV183" s="13" t="s">
        <v>85</v>
      </c>
      <c r="AW183" s="13" t="s">
        <v>32</v>
      </c>
      <c r="AX183" s="13" t="s">
        <v>83</v>
      </c>
      <c r="AY183" s="262" t="s">
        <v>342</v>
      </c>
    </row>
    <row r="184" s="2" customFormat="1" ht="21.75" customHeight="1">
      <c r="A184" s="39"/>
      <c r="B184" s="40"/>
      <c r="C184" s="227" t="s">
        <v>408</v>
      </c>
      <c r="D184" s="227" t="s">
        <v>343</v>
      </c>
      <c r="E184" s="228" t="s">
        <v>614</v>
      </c>
      <c r="F184" s="229" t="s">
        <v>615</v>
      </c>
      <c r="G184" s="230" t="s">
        <v>562</v>
      </c>
      <c r="H184" s="231">
        <v>390.5</v>
      </c>
      <c r="I184" s="232"/>
      <c r="J184" s="233">
        <f>ROUND(I184*H184,2)</f>
        <v>0</v>
      </c>
      <c r="K184" s="229" t="s">
        <v>443</v>
      </c>
      <c r="L184" s="45"/>
      <c r="M184" s="234" t="s">
        <v>1</v>
      </c>
      <c r="N184" s="235" t="s">
        <v>41</v>
      </c>
      <c r="O184" s="92"/>
      <c r="P184" s="236">
        <f>O184*H184</f>
        <v>0</v>
      </c>
      <c r="Q184" s="236">
        <v>0</v>
      </c>
      <c r="R184" s="236">
        <f>Q184*H184</f>
        <v>0</v>
      </c>
      <c r="S184" s="236">
        <v>0</v>
      </c>
      <c r="T184" s="237">
        <f>S184*H184</f>
        <v>0</v>
      </c>
      <c r="U184" s="39"/>
      <c r="V184" s="39"/>
      <c r="W184" s="39"/>
      <c r="X184" s="39"/>
      <c r="Y184" s="39"/>
      <c r="Z184" s="39"/>
      <c r="AA184" s="39"/>
      <c r="AB184" s="39"/>
      <c r="AC184" s="39"/>
      <c r="AD184" s="39"/>
      <c r="AE184" s="39"/>
      <c r="AR184" s="238" t="s">
        <v>360</v>
      </c>
      <c r="AT184" s="238" t="s">
        <v>343</v>
      </c>
      <c r="AU184" s="238" t="s">
        <v>85</v>
      </c>
      <c r="AY184" s="18" t="s">
        <v>342</v>
      </c>
      <c r="BE184" s="239">
        <f>IF(N184="základní",J184,0)</f>
        <v>0</v>
      </c>
      <c r="BF184" s="239">
        <f>IF(N184="snížená",J184,0)</f>
        <v>0</v>
      </c>
      <c r="BG184" s="239">
        <f>IF(N184="zákl. přenesená",J184,0)</f>
        <v>0</v>
      </c>
      <c r="BH184" s="239">
        <f>IF(N184="sníž. přenesená",J184,0)</f>
        <v>0</v>
      </c>
      <c r="BI184" s="239">
        <f>IF(N184="nulová",J184,0)</f>
        <v>0</v>
      </c>
      <c r="BJ184" s="18" t="s">
        <v>83</v>
      </c>
      <c r="BK184" s="239">
        <f>ROUND(I184*H184,2)</f>
        <v>0</v>
      </c>
      <c r="BL184" s="18" t="s">
        <v>360</v>
      </c>
      <c r="BM184" s="238" t="s">
        <v>1550</v>
      </c>
    </row>
    <row r="185" s="2" customFormat="1">
      <c r="A185" s="39"/>
      <c r="B185" s="40"/>
      <c r="C185" s="41"/>
      <c r="D185" s="240" t="s">
        <v>349</v>
      </c>
      <c r="E185" s="41"/>
      <c r="F185" s="241" t="s">
        <v>617</v>
      </c>
      <c r="G185" s="41"/>
      <c r="H185" s="41"/>
      <c r="I185" s="242"/>
      <c r="J185" s="41"/>
      <c r="K185" s="41"/>
      <c r="L185" s="45"/>
      <c r="M185" s="243"/>
      <c r="N185" s="244"/>
      <c r="O185" s="92"/>
      <c r="P185" s="92"/>
      <c r="Q185" s="92"/>
      <c r="R185" s="92"/>
      <c r="S185" s="92"/>
      <c r="T185" s="93"/>
      <c r="U185" s="39"/>
      <c r="V185" s="39"/>
      <c r="W185" s="39"/>
      <c r="X185" s="39"/>
      <c r="Y185" s="39"/>
      <c r="Z185" s="39"/>
      <c r="AA185" s="39"/>
      <c r="AB185" s="39"/>
      <c r="AC185" s="39"/>
      <c r="AD185" s="39"/>
      <c r="AE185" s="39"/>
      <c r="AT185" s="18" t="s">
        <v>349</v>
      </c>
      <c r="AU185" s="18" t="s">
        <v>85</v>
      </c>
    </row>
    <row r="186" s="14" customFormat="1">
      <c r="A186" s="14"/>
      <c r="B186" s="263"/>
      <c r="C186" s="264"/>
      <c r="D186" s="240" t="s">
        <v>446</v>
      </c>
      <c r="E186" s="265" t="s">
        <v>1</v>
      </c>
      <c r="F186" s="266" t="s">
        <v>618</v>
      </c>
      <c r="G186" s="264"/>
      <c r="H186" s="265" t="s">
        <v>1</v>
      </c>
      <c r="I186" s="267"/>
      <c r="J186" s="264"/>
      <c r="K186" s="264"/>
      <c r="L186" s="268"/>
      <c r="M186" s="269"/>
      <c r="N186" s="270"/>
      <c r="O186" s="270"/>
      <c r="P186" s="270"/>
      <c r="Q186" s="270"/>
      <c r="R186" s="270"/>
      <c r="S186" s="270"/>
      <c r="T186" s="271"/>
      <c r="U186" s="14"/>
      <c r="V186" s="14"/>
      <c r="W186" s="14"/>
      <c r="X186" s="14"/>
      <c r="Y186" s="14"/>
      <c r="Z186" s="14"/>
      <c r="AA186" s="14"/>
      <c r="AB186" s="14"/>
      <c r="AC186" s="14"/>
      <c r="AD186" s="14"/>
      <c r="AE186" s="14"/>
      <c r="AT186" s="272" t="s">
        <v>446</v>
      </c>
      <c r="AU186" s="272" t="s">
        <v>85</v>
      </c>
      <c r="AV186" s="14" t="s">
        <v>83</v>
      </c>
      <c r="AW186" s="14" t="s">
        <v>32</v>
      </c>
      <c r="AX186" s="14" t="s">
        <v>76</v>
      </c>
      <c r="AY186" s="272" t="s">
        <v>342</v>
      </c>
    </row>
    <row r="187" s="13" customFormat="1">
      <c r="A187" s="13"/>
      <c r="B187" s="252"/>
      <c r="C187" s="253"/>
      <c r="D187" s="240" t="s">
        <v>446</v>
      </c>
      <c r="E187" s="254" t="s">
        <v>1</v>
      </c>
      <c r="F187" s="255" t="s">
        <v>1551</v>
      </c>
      <c r="G187" s="253"/>
      <c r="H187" s="256">
        <v>273.5</v>
      </c>
      <c r="I187" s="257"/>
      <c r="J187" s="253"/>
      <c r="K187" s="253"/>
      <c r="L187" s="258"/>
      <c r="M187" s="259"/>
      <c r="N187" s="260"/>
      <c r="O187" s="260"/>
      <c r="P187" s="260"/>
      <c r="Q187" s="260"/>
      <c r="R187" s="260"/>
      <c r="S187" s="260"/>
      <c r="T187" s="261"/>
      <c r="U187" s="13"/>
      <c r="V187" s="13"/>
      <c r="W187" s="13"/>
      <c r="X187" s="13"/>
      <c r="Y187" s="13"/>
      <c r="Z187" s="13"/>
      <c r="AA187" s="13"/>
      <c r="AB187" s="13"/>
      <c r="AC187" s="13"/>
      <c r="AD187" s="13"/>
      <c r="AE187" s="13"/>
      <c r="AT187" s="262" t="s">
        <v>446</v>
      </c>
      <c r="AU187" s="262" t="s">
        <v>85</v>
      </c>
      <c r="AV187" s="13" t="s">
        <v>85</v>
      </c>
      <c r="AW187" s="13" t="s">
        <v>32</v>
      </c>
      <c r="AX187" s="13" t="s">
        <v>76</v>
      </c>
      <c r="AY187" s="262" t="s">
        <v>342</v>
      </c>
    </row>
    <row r="188" s="13" customFormat="1">
      <c r="A188" s="13"/>
      <c r="B188" s="252"/>
      <c r="C188" s="253"/>
      <c r="D188" s="240" t="s">
        <v>446</v>
      </c>
      <c r="E188" s="254" t="s">
        <v>1</v>
      </c>
      <c r="F188" s="255" t="s">
        <v>1552</v>
      </c>
      <c r="G188" s="253"/>
      <c r="H188" s="256">
        <v>54.5</v>
      </c>
      <c r="I188" s="257"/>
      <c r="J188" s="253"/>
      <c r="K188" s="253"/>
      <c r="L188" s="258"/>
      <c r="M188" s="259"/>
      <c r="N188" s="260"/>
      <c r="O188" s="260"/>
      <c r="P188" s="260"/>
      <c r="Q188" s="260"/>
      <c r="R188" s="260"/>
      <c r="S188" s="260"/>
      <c r="T188" s="261"/>
      <c r="U188" s="13"/>
      <c r="V188" s="13"/>
      <c r="W188" s="13"/>
      <c r="X188" s="13"/>
      <c r="Y188" s="13"/>
      <c r="Z188" s="13"/>
      <c r="AA188" s="13"/>
      <c r="AB188" s="13"/>
      <c r="AC188" s="13"/>
      <c r="AD188" s="13"/>
      <c r="AE188" s="13"/>
      <c r="AT188" s="262" t="s">
        <v>446</v>
      </c>
      <c r="AU188" s="262" t="s">
        <v>85</v>
      </c>
      <c r="AV188" s="13" t="s">
        <v>85</v>
      </c>
      <c r="AW188" s="13" t="s">
        <v>32</v>
      </c>
      <c r="AX188" s="13" t="s">
        <v>76</v>
      </c>
      <c r="AY188" s="262" t="s">
        <v>342</v>
      </c>
    </row>
    <row r="189" s="13" customFormat="1">
      <c r="A189" s="13"/>
      <c r="B189" s="252"/>
      <c r="C189" s="253"/>
      <c r="D189" s="240" t="s">
        <v>446</v>
      </c>
      <c r="E189" s="254" t="s">
        <v>1</v>
      </c>
      <c r="F189" s="255" t="s">
        <v>1553</v>
      </c>
      <c r="G189" s="253"/>
      <c r="H189" s="256">
        <v>62.5</v>
      </c>
      <c r="I189" s="257"/>
      <c r="J189" s="253"/>
      <c r="K189" s="253"/>
      <c r="L189" s="258"/>
      <c r="M189" s="259"/>
      <c r="N189" s="260"/>
      <c r="O189" s="260"/>
      <c r="P189" s="260"/>
      <c r="Q189" s="260"/>
      <c r="R189" s="260"/>
      <c r="S189" s="260"/>
      <c r="T189" s="261"/>
      <c r="U189" s="13"/>
      <c r="V189" s="13"/>
      <c r="W189" s="13"/>
      <c r="X189" s="13"/>
      <c r="Y189" s="13"/>
      <c r="Z189" s="13"/>
      <c r="AA189" s="13"/>
      <c r="AB189" s="13"/>
      <c r="AC189" s="13"/>
      <c r="AD189" s="13"/>
      <c r="AE189" s="13"/>
      <c r="AT189" s="262" t="s">
        <v>446</v>
      </c>
      <c r="AU189" s="262" t="s">
        <v>85</v>
      </c>
      <c r="AV189" s="13" t="s">
        <v>85</v>
      </c>
      <c r="AW189" s="13" t="s">
        <v>32</v>
      </c>
      <c r="AX189" s="13" t="s">
        <v>76</v>
      </c>
      <c r="AY189" s="262" t="s">
        <v>342</v>
      </c>
    </row>
    <row r="190" s="16" customFormat="1">
      <c r="A190" s="16"/>
      <c r="B190" s="284"/>
      <c r="C190" s="285"/>
      <c r="D190" s="240" t="s">
        <v>446</v>
      </c>
      <c r="E190" s="286" t="s">
        <v>1</v>
      </c>
      <c r="F190" s="287" t="s">
        <v>500</v>
      </c>
      <c r="G190" s="285"/>
      <c r="H190" s="288">
        <v>390.5</v>
      </c>
      <c r="I190" s="289"/>
      <c r="J190" s="285"/>
      <c r="K190" s="285"/>
      <c r="L190" s="290"/>
      <c r="M190" s="291"/>
      <c r="N190" s="292"/>
      <c r="O190" s="292"/>
      <c r="P190" s="292"/>
      <c r="Q190" s="292"/>
      <c r="R190" s="292"/>
      <c r="S190" s="292"/>
      <c r="T190" s="293"/>
      <c r="U190" s="16"/>
      <c r="V190" s="16"/>
      <c r="W190" s="16"/>
      <c r="X190" s="16"/>
      <c r="Y190" s="16"/>
      <c r="Z190" s="16"/>
      <c r="AA190" s="16"/>
      <c r="AB190" s="16"/>
      <c r="AC190" s="16"/>
      <c r="AD190" s="16"/>
      <c r="AE190" s="16"/>
      <c r="AT190" s="294" t="s">
        <v>446</v>
      </c>
      <c r="AU190" s="294" t="s">
        <v>85</v>
      </c>
      <c r="AV190" s="16" t="s">
        <v>360</v>
      </c>
      <c r="AW190" s="16" t="s">
        <v>32</v>
      </c>
      <c r="AX190" s="16" t="s">
        <v>83</v>
      </c>
      <c r="AY190" s="294" t="s">
        <v>342</v>
      </c>
    </row>
    <row r="191" s="2" customFormat="1" ht="16.5" customHeight="1">
      <c r="A191" s="39"/>
      <c r="B191" s="40"/>
      <c r="C191" s="295" t="s">
        <v>8</v>
      </c>
      <c r="D191" s="295" t="s">
        <v>621</v>
      </c>
      <c r="E191" s="296" t="s">
        <v>622</v>
      </c>
      <c r="F191" s="297" t="s">
        <v>623</v>
      </c>
      <c r="G191" s="298" t="s">
        <v>462</v>
      </c>
      <c r="H191" s="299">
        <v>781</v>
      </c>
      <c r="I191" s="300"/>
      <c r="J191" s="301">
        <f>ROUND(I191*H191,2)</f>
        <v>0</v>
      </c>
      <c r="K191" s="297" t="s">
        <v>1</v>
      </c>
      <c r="L191" s="302"/>
      <c r="M191" s="303" t="s">
        <v>1</v>
      </c>
      <c r="N191" s="304" t="s">
        <v>41</v>
      </c>
      <c r="O191" s="92"/>
      <c r="P191" s="236">
        <f>O191*H191</f>
        <v>0</v>
      </c>
      <c r="Q191" s="236">
        <v>0</v>
      </c>
      <c r="R191" s="236">
        <f>Q191*H191</f>
        <v>0</v>
      </c>
      <c r="S191" s="236">
        <v>0</v>
      </c>
      <c r="T191" s="237">
        <f>S191*H191</f>
        <v>0</v>
      </c>
      <c r="U191" s="39"/>
      <c r="V191" s="39"/>
      <c r="W191" s="39"/>
      <c r="X191" s="39"/>
      <c r="Y191" s="39"/>
      <c r="Z191" s="39"/>
      <c r="AA191" s="39"/>
      <c r="AB191" s="39"/>
      <c r="AC191" s="39"/>
      <c r="AD191" s="39"/>
      <c r="AE191" s="39"/>
      <c r="AR191" s="238" t="s">
        <v>376</v>
      </c>
      <c r="AT191" s="238" t="s">
        <v>621</v>
      </c>
      <c r="AU191" s="238" t="s">
        <v>85</v>
      </c>
      <c r="AY191" s="18" t="s">
        <v>342</v>
      </c>
      <c r="BE191" s="239">
        <f>IF(N191="základní",J191,0)</f>
        <v>0</v>
      </c>
      <c r="BF191" s="239">
        <f>IF(N191="snížená",J191,0)</f>
        <v>0</v>
      </c>
      <c r="BG191" s="239">
        <f>IF(N191="zákl. přenesená",J191,0)</f>
        <v>0</v>
      </c>
      <c r="BH191" s="239">
        <f>IF(N191="sníž. přenesená",J191,0)</f>
        <v>0</v>
      </c>
      <c r="BI191" s="239">
        <f>IF(N191="nulová",J191,0)</f>
        <v>0</v>
      </c>
      <c r="BJ191" s="18" t="s">
        <v>83</v>
      </c>
      <c r="BK191" s="239">
        <f>ROUND(I191*H191,2)</f>
        <v>0</v>
      </c>
      <c r="BL191" s="18" t="s">
        <v>360</v>
      </c>
      <c r="BM191" s="238" t="s">
        <v>1554</v>
      </c>
    </row>
    <row r="192" s="2" customFormat="1">
      <c r="A192" s="39"/>
      <c r="B192" s="40"/>
      <c r="C192" s="41"/>
      <c r="D192" s="240" t="s">
        <v>349</v>
      </c>
      <c r="E192" s="41"/>
      <c r="F192" s="241" t="s">
        <v>623</v>
      </c>
      <c r="G192" s="41"/>
      <c r="H192" s="41"/>
      <c r="I192" s="242"/>
      <c r="J192" s="41"/>
      <c r="K192" s="41"/>
      <c r="L192" s="45"/>
      <c r="M192" s="243"/>
      <c r="N192" s="244"/>
      <c r="O192" s="92"/>
      <c r="P192" s="92"/>
      <c r="Q192" s="92"/>
      <c r="R192" s="92"/>
      <c r="S192" s="92"/>
      <c r="T192" s="93"/>
      <c r="U192" s="39"/>
      <c r="V192" s="39"/>
      <c r="W192" s="39"/>
      <c r="X192" s="39"/>
      <c r="Y192" s="39"/>
      <c r="Z192" s="39"/>
      <c r="AA192" s="39"/>
      <c r="AB192" s="39"/>
      <c r="AC192" s="39"/>
      <c r="AD192" s="39"/>
      <c r="AE192" s="39"/>
      <c r="AT192" s="18" t="s">
        <v>349</v>
      </c>
      <c r="AU192" s="18" t="s">
        <v>85</v>
      </c>
    </row>
    <row r="193" s="13" customFormat="1">
      <c r="A193" s="13"/>
      <c r="B193" s="252"/>
      <c r="C193" s="253"/>
      <c r="D193" s="240" t="s">
        <v>446</v>
      </c>
      <c r="E193" s="254" t="s">
        <v>1</v>
      </c>
      <c r="F193" s="255" t="s">
        <v>1555</v>
      </c>
      <c r="G193" s="253"/>
      <c r="H193" s="256">
        <v>781</v>
      </c>
      <c r="I193" s="257"/>
      <c r="J193" s="253"/>
      <c r="K193" s="253"/>
      <c r="L193" s="258"/>
      <c r="M193" s="259"/>
      <c r="N193" s="260"/>
      <c r="O193" s="260"/>
      <c r="P193" s="260"/>
      <c r="Q193" s="260"/>
      <c r="R193" s="260"/>
      <c r="S193" s="260"/>
      <c r="T193" s="261"/>
      <c r="U193" s="13"/>
      <c r="V193" s="13"/>
      <c r="W193" s="13"/>
      <c r="X193" s="13"/>
      <c r="Y193" s="13"/>
      <c r="Z193" s="13"/>
      <c r="AA193" s="13"/>
      <c r="AB193" s="13"/>
      <c r="AC193" s="13"/>
      <c r="AD193" s="13"/>
      <c r="AE193" s="13"/>
      <c r="AT193" s="262" t="s">
        <v>446</v>
      </c>
      <c r="AU193" s="262" t="s">
        <v>85</v>
      </c>
      <c r="AV193" s="13" t="s">
        <v>85</v>
      </c>
      <c r="AW193" s="13" t="s">
        <v>32</v>
      </c>
      <c r="AX193" s="13" t="s">
        <v>83</v>
      </c>
      <c r="AY193" s="262" t="s">
        <v>342</v>
      </c>
    </row>
    <row r="194" s="2" customFormat="1" ht="16.5" customHeight="1">
      <c r="A194" s="39"/>
      <c r="B194" s="40"/>
      <c r="C194" s="227" t="s">
        <v>419</v>
      </c>
      <c r="D194" s="227" t="s">
        <v>343</v>
      </c>
      <c r="E194" s="228" t="s">
        <v>627</v>
      </c>
      <c r="F194" s="229" t="s">
        <v>628</v>
      </c>
      <c r="G194" s="230" t="s">
        <v>562</v>
      </c>
      <c r="H194" s="231">
        <v>422.5</v>
      </c>
      <c r="I194" s="232"/>
      <c r="J194" s="233">
        <f>ROUND(I194*H194,2)</f>
        <v>0</v>
      </c>
      <c r="K194" s="229" t="s">
        <v>443</v>
      </c>
      <c r="L194" s="45"/>
      <c r="M194" s="234" t="s">
        <v>1</v>
      </c>
      <c r="N194" s="235" t="s">
        <v>41</v>
      </c>
      <c r="O194" s="92"/>
      <c r="P194" s="236">
        <f>O194*H194</f>
        <v>0</v>
      </c>
      <c r="Q194" s="236">
        <v>0</v>
      </c>
      <c r="R194" s="236">
        <f>Q194*H194</f>
        <v>0</v>
      </c>
      <c r="S194" s="236">
        <v>0</v>
      </c>
      <c r="T194" s="237">
        <f>S194*H194</f>
        <v>0</v>
      </c>
      <c r="U194" s="39"/>
      <c r="V194" s="39"/>
      <c r="W194" s="39"/>
      <c r="X194" s="39"/>
      <c r="Y194" s="39"/>
      <c r="Z194" s="39"/>
      <c r="AA194" s="39"/>
      <c r="AB194" s="39"/>
      <c r="AC194" s="39"/>
      <c r="AD194" s="39"/>
      <c r="AE194" s="39"/>
      <c r="AR194" s="238" t="s">
        <v>360</v>
      </c>
      <c r="AT194" s="238" t="s">
        <v>343</v>
      </c>
      <c r="AU194" s="238" t="s">
        <v>85</v>
      </c>
      <c r="AY194" s="18" t="s">
        <v>342</v>
      </c>
      <c r="BE194" s="239">
        <f>IF(N194="základní",J194,0)</f>
        <v>0</v>
      </c>
      <c r="BF194" s="239">
        <f>IF(N194="snížená",J194,0)</f>
        <v>0</v>
      </c>
      <c r="BG194" s="239">
        <f>IF(N194="zákl. přenesená",J194,0)</f>
        <v>0</v>
      </c>
      <c r="BH194" s="239">
        <f>IF(N194="sníž. přenesená",J194,0)</f>
        <v>0</v>
      </c>
      <c r="BI194" s="239">
        <f>IF(N194="nulová",J194,0)</f>
        <v>0</v>
      </c>
      <c r="BJ194" s="18" t="s">
        <v>83</v>
      </c>
      <c r="BK194" s="239">
        <f>ROUND(I194*H194,2)</f>
        <v>0</v>
      </c>
      <c r="BL194" s="18" t="s">
        <v>360</v>
      </c>
      <c r="BM194" s="238" t="s">
        <v>1556</v>
      </c>
    </row>
    <row r="195" s="2" customFormat="1">
      <c r="A195" s="39"/>
      <c r="B195" s="40"/>
      <c r="C195" s="41"/>
      <c r="D195" s="240" t="s">
        <v>349</v>
      </c>
      <c r="E195" s="41"/>
      <c r="F195" s="241" t="s">
        <v>630</v>
      </c>
      <c r="G195" s="41"/>
      <c r="H195" s="41"/>
      <c r="I195" s="242"/>
      <c r="J195" s="41"/>
      <c r="K195" s="41"/>
      <c r="L195" s="45"/>
      <c r="M195" s="243"/>
      <c r="N195" s="244"/>
      <c r="O195" s="92"/>
      <c r="P195" s="92"/>
      <c r="Q195" s="92"/>
      <c r="R195" s="92"/>
      <c r="S195" s="92"/>
      <c r="T195" s="93"/>
      <c r="U195" s="39"/>
      <c r="V195" s="39"/>
      <c r="W195" s="39"/>
      <c r="X195" s="39"/>
      <c r="Y195" s="39"/>
      <c r="Z195" s="39"/>
      <c r="AA195" s="39"/>
      <c r="AB195" s="39"/>
      <c r="AC195" s="39"/>
      <c r="AD195" s="39"/>
      <c r="AE195" s="39"/>
      <c r="AT195" s="18" t="s">
        <v>349</v>
      </c>
      <c r="AU195" s="18" t="s">
        <v>85</v>
      </c>
    </row>
    <row r="196" s="13" customFormat="1">
      <c r="A196" s="13"/>
      <c r="B196" s="252"/>
      <c r="C196" s="253"/>
      <c r="D196" s="240" t="s">
        <v>446</v>
      </c>
      <c r="E196" s="254" t="s">
        <v>1</v>
      </c>
      <c r="F196" s="255" t="s">
        <v>1557</v>
      </c>
      <c r="G196" s="253"/>
      <c r="H196" s="256">
        <v>422.5</v>
      </c>
      <c r="I196" s="257"/>
      <c r="J196" s="253"/>
      <c r="K196" s="253"/>
      <c r="L196" s="258"/>
      <c r="M196" s="259"/>
      <c r="N196" s="260"/>
      <c r="O196" s="260"/>
      <c r="P196" s="260"/>
      <c r="Q196" s="260"/>
      <c r="R196" s="260"/>
      <c r="S196" s="260"/>
      <c r="T196" s="261"/>
      <c r="U196" s="13"/>
      <c r="V196" s="13"/>
      <c r="W196" s="13"/>
      <c r="X196" s="13"/>
      <c r="Y196" s="13"/>
      <c r="Z196" s="13"/>
      <c r="AA196" s="13"/>
      <c r="AB196" s="13"/>
      <c r="AC196" s="13"/>
      <c r="AD196" s="13"/>
      <c r="AE196" s="13"/>
      <c r="AT196" s="262" t="s">
        <v>446</v>
      </c>
      <c r="AU196" s="262" t="s">
        <v>85</v>
      </c>
      <c r="AV196" s="13" t="s">
        <v>85</v>
      </c>
      <c r="AW196" s="13" t="s">
        <v>32</v>
      </c>
      <c r="AX196" s="13" t="s">
        <v>83</v>
      </c>
      <c r="AY196" s="262" t="s">
        <v>342</v>
      </c>
    </row>
    <row r="197" s="2" customFormat="1" ht="16.5" customHeight="1">
      <c r="A197" s="39"/>
      <c r="B197" s="40"/>
      <c r="C197" s="227" t="s">
        <v>423</v>
      </c>
      <c r="D197" s="227" t="s">
        <v>343</v>
      </c>
      <c r="E197" s="228" t="s">
        <v>633</v>
      </c>
      <c r="F197" s="229" t="s">
        <v>634</v>
      </c>
      <c r="G197" s="230" t="s">
        <v>462</v>
      </c>
      <c r="H197" s="231">
        <v>67</v>
      </c>
      <c r="I197" s="232"/>
      <c r="J197" s="233">
        <f>ROUND(I197*H197,2)</f>
        <v>0</v>
      </c>
      <c r="K197" s="229" t="s">
        <v>443</v>
      </c>
      <c r="L197" s="45"/>
      <c r="M197" s="234" t="s">
        <v>1</v>
      </c>
      <c r="N197" s="235" t="s">
        <v>41</v>
      </c>
      <c r="O197" s="92"/>
      <c r="P197" s="236">
        <f>O197*H197</f>
        <v>0</v>
      </c>
      <c r="Q197" s="236">
        <v>0</v>
      </c>
      <c r="R197" s="236">
        <f>Q197*H197</f>
        <v>0</v>
      </c>
      <c r="S197" s="236">
        <v>0</v>
      </c>
      <c r="T197" s="237">
        <f>S197*H197</f>
        <v>0</v>
      </c>
      <c r="U197" s="39"/>
      <c r="V197" s="39"/>
      <c r="W197" s="39"/>
      <c r="X197" s="39"/>
      <c r="Y197" s="39"/>
      <c r="Z197" s="39"/>
      <c r="AA197" s="39"/>
      <c r="AB197" s="39"/>
      <c r="AC197" s="39"/>
      <c r="AD197" s="39"/>
      <c r="AE197" s="39"/>
      <c r="AR197" s="238" t="s">
        <v>360</v>
      </c>
      <c r="AT197" s="238" t="s">
        <v>343</v>
      </c>
      <c r="AU197" s="238" t="s">
        <v>85</v>
      </c>
      <c r="AY197" s="18" t="s">
        <v>342</v>
      </c>
      <c r="BE197" s="239">
        <f>IF(N197="základní",J197,0)</f>
        <v>0</v>
      </c>
      <c r="BF197" s="239">
        <f>IF(N197="snížená",J197,0)</f>
        <v>0</v>
      </c>
      <c r="BG197" s="239">
        <f>IF(N197="zákl. přenesená",J197,0)</f>
        <v>0</v>
      </c>
      <c r="BH197" s="239">
        <f>IF(N197="sníž. přenesená",J197,0)</f>
        <v>0</v>
      </c>
      <c r="BI197" s="239">
        <f>IF(N197="nulová",J197,0)</f>
        <v>0</v>
      </c>
      <c r="BJ197" s="18" t="s">
        <v>83</v>
      </c>
      <c r="BK197" s="239">
        <f>ROUND(I197*H197,2)</f>
        <v>0</v>
      </c>
      <c r="BL197" s="18" t="s">
        <v>360</v>
      </c>
      <c r="BM197" s="238" t="s">
        <v>1558</v>
      </c>
    </row>
    <row r="198" s="2" customFormat="1">
      <c r="A198" s="39"/>
      <c r="B198" s="40"/>
      <c r="C198" s="41"/>
      <c r="D198" s="240" t="s">
        <v>349</v>
      </c>
      <c r="E198" s="41"/>
      <c r="F198" s="241" t="s">
        <v>636</v>
      </c>
      <c r="G198" s="41"/>
      <c r="H198" s="41"/>
      <c r="I198" s="242"/>
      <c r="J198" s="41"/>
      <c r="K198" s="41"/>
      <c r="L198" s="45"/>
      <c r="M198" s="243"/>
      <c r="N198" s="244"/>
      <c r="O198" s="92"/>
      <c r="P198" s="92"/>
      <c r="Q198" s="92"/>
      <c r="R198" s="92"/>
      <c r="S198" s="92"/>
      <c r="T198" s="93"/>
      <c r="U198" s="39"/>
      <c r="V198" s="39"/>
      <c r="W198" s="39"/>
      <c r="X198" s="39"/>
      <c r="Y198" s="39"/>
      <c r="Z198" s="39"/>
      <c r="AA198" s="39"/>
      <c r="AB198" s="39"/>
      <c r="AC198" s="39"/>
      <c r="AD198" s="39"/>
      <c r="AE198" s="39"/>
      <c r="AT198" s="18" t="s">
        <v>349</v>
      </c>
      <c r="AU198" s="18" t="s">
        <v>85</v>
      </c>
    </row>
    <row r="199" s="13" customFormat="1">
      <c r="A199" s="13"/>
      <c r="B199" s="252"/>
      <c r="C199" s="253"/>
      <c r="D199" s="240" t="s">
        <v>446</v>
      </c>
      <c r="E199" s="254" t="s">
        <v>1</v>
      </c>
      <c r="F199" s="255" t="s">
        <v>1559</v>
      </c>
      <c r="G199" s="253"/>
      <c r="H199" s="256">
        <v>33.5</v>
      </c>
      <c r="I199" s="257"/>
      <c r="J199" s="253"/>
      <c r="K199" s="253"/>
      <c r="L199" s="258"/>
      <c r="M199" s="259"/>
      <c r="N199" s="260"/>
      <c r="O199" s="260"/>
      <c r="P199" s="260"/>
      <c r="Q199" s="260"/>
      <c r="R199" s="260"/>
      <c r="S199" s="260"/>
      <c r="T199" s="261"/>
      <c r="U199" s="13"/>
      <c r="V199" s="13"/>
      <c r="W199" s="13"/>
      <c r="X199" s="13"/>
      <c r="Y199" s="13"/>
      <c r="Z199" s="13"/>
      <c r="AA199" s="13"/>
      <c r="AB199" s="13"/>
      <c r="AC199" s="13"/>
      <c r="AD199" s="13"/>
      <c r="AE199" s="13"/>
      <c r="AT199" s="262" t="s">
        <v>446</v>
      </c>
      <c r="AU199" s="262" t="s">
        <v>85</v>
      </c>
      <c r="AV199" s="13" t="s">
        <v>85</v>
      </c>
      <c r="AW199" s="13" t="s">
        <v>32</v>
      </c>
      <c r="AX199" s="13" t="s">
        <v>76</v>
      </c>
      <c r="AY199" s="262" t="s">
        <v>342</v>
      </c>
    </row>
    <row r="200" s="13" customFormat="1">
      <c r="A200" s="13"/>
      <c r="B200" s="252"/>
      <c r="C200" s="253"/>
      <c r="D200" s="240" t="s">
        <v>446</v>
      </c>
      <c r="E200" s="254" t="s">
        <v>1</v>
      </c>
      <c r="F200" s="255" t="s">
        <v>1560</v>
      </c>
      <c r="G200" s="253"/>
      <c r="H200" s="256">
        <v>67</v>
      </c>
      <c r="I200" s="257"/>
      <c r="J200" s="253"/>
      <c r="K200" s="253"/>
      <c r="L200" s="258"/>
      <c r="M200" s="259"/>
      <c r="N200" s="260"/>
      <c r="O200" s="260"/>
      <c r="P200" s="260"/>
      <c r="Q200" s="260"/>
      <c r="R200" s="260"/>
      <c r="S200" s="260"/>
      <c r="T200" s="261"/>
      <c r="U200" s="13"/>
      <c r="V200" s="13"/>
      <c r="W200" s="13"/>
      <c r="X200" s="13"/>
      <c r="Y200" s="13"/>
      <c r="Z200" s="13"/>
      <c r="AA200" s="13"/>
      <c r="AB200" s="13"/>
      <c r="AC200" s="13"/>
      <c r="AD200" s="13"/>
      <c r="AE200" s="13"/>
      <c r="AT200" s="262" t="s">
        <v>446</v>
      </c>
      <c r="AU200" s="262" t="s">
        <v>85</v>
      </c>
      <c r="AV200" s="13" t="s">
        <v>85</v>
      </c>
      <c r="AW200" s="13" t="s">
        <v>32</v>
      </c>
      <c r="AX200" s="13" t="s">
        <v>83</v>
      </c>
      <c r="AY200" s="262" t="s">
        <v>342</v>
      </c>
    </row>
    <row r="201" s="2" customFormat="1" ht="21.75" customHeight="1">
      <c r="A201" s="39"/>
      <c r="B201" s="40"/>
      <c r="C201" s="227" t="s">
        <v>428</v>
      </c>
      <c r="D201" s="227" t="s">
        <v>343</v>
      </c>
      <c r="E201" s="228" t="s">
        <v>1137</v>
      </c>
      <c r="F201" s="229" t="s">
        <v>1138</v>
      </c>
      <c r="G201" s="230" t="s">
        <v>473</v>
      </c>
      <c r="H201" s="231">
        <v>340</v>
      </c>
      <c r="I201" s="232"/>
      <c r="J201" s="233">
        <f>ROUND(I201*H201,2)</f>
        <v>0</v>
      </c>
      <c r="K201" s="229" t="s">
        <v>443</v>
      </c>
      <c r="L201" s="45"/>
      <c r="M201" s="234" t="s">
        <v>1</v>
      </c>
      <c r="N201" s="235" t="s">
        <v>41</v>
      </c>
      <c r="O201" s="92"/>
      <c r="P201" s="236">
        <f>O201*H201</f>
        <v>0</v>
      </c>
      <c r="Q201" s="236">
        <v>0</v>
      </c>
      <c r="R201" s="236">
        <f>Q201*H201</f>
        <v>0</v>
      </c>
      <c r="S201" s="236">
        <v>0</v>
      </c>
      <c r="T201" s="237">
        <f>S201*H201</f>
        <v>0</v>
      </c>
      <c r="U201" s="39"/>
      <c r="V201" s="39"/>
      <c r="W201" s="39"/>
      <c r="X201" s="39"/>
      <c r="Y201" s="39"/>
      <c r="Z201" s="39"/>
      <c r="AA201" s="39"/>
      <c r="AB201" s="39"/>
      <c r="AC201" s="39"/>
      <c r="AD201" s="39"/>
      <c r="AE201" s="39"/>
      <c r="AR201" s="238" t="s">
        <v>360</v>
      </c>
      <c r="AT201" s="238" t="s">
        <v>343</v>
      </c>
      <c r="AU201" s="238" t="s">
        <v>85</v>
      </c>
      <c r="AY201" s="18" t="s">
        <v>342</v>
      </c>
      <c r="BE201" s="239">
        <f>IF(N201="základní",J201,0)</f>
        <v>0</v>
      </c>
      <c r="BF201" s="239">
        <f>IF(N201="snížená",J201,0)</f>
        <v>0</v>
      </c>
      <c r="BG201" s="239">
        <f>IF(N201="zákl. přenesená",J201,0)</f>
        <v>0</v>
      </c>
      <c r="BH201" s="239">
        <f>IF(N201="sníž. přenesená",J201,0)</f>
        <v>0</v>
      </c>
      <c r="BI201" s="239">
        <f>IF(N201="nulová",J201,0)</f>
        <v>0</v>
      </c>
      <c r="BJ201" s="18" t="s">
        <v>83</v>
      </c>
      <c r="BK201" s="239">
        <f>ROUND(I201*H201,2)</f>
        <v>0</v>
      </c>
      <c r="BL201" s="18" t="s">
        <v>360</v>
      </c>
      <c r="BM201" s="238" t="s">
        <v>1561</v>
      </c>
    </row>
    <row r="202" s="2" customFormat="1">
      <c r="A202" s="39"/>
      <c r="B202" s="40"/>
      <c r="C202" s="41"/>
      <c r="D202" s="240" t="s">
        <v>349</v>
      </c>
      <c r="E202" s="41"/>
      <c r="F202" s="241" t="s">
        <v>1140</v>
      </c>
      <c r="G202" s="41"/>
      <c r="H202" s="41"/>
      <c r="I202" s="242"/>
      <c r="J202" s="41"/>
      <c r="K202" s="41"/>
      <c r="L202" s="45"/>
      <c r="M202" s="243"/>
      <c r="N202" s="244"/>
      <c r="O202" s="92"/>
      <c r="P202" s="92"/>
      <c r="Q202" s="92"/>
      <c r="R202" s="92"/>
      <c r="S202" s="92"/>
      <c r="T202" s="93"/>
      <c r="U202" s="39"/>
      <c r="V202" s="39"/>
      <c r="W202" s="39"/>
      <c r="X202" s="39"/>
      <c r="Y202" s="39"/>
      <c r="Z202" s="39"/>
      <c r="AA202" s="39"/>
      <c r="AB202" s="39"/>
      <c r="AC202" s="39"/>
      <c r="AD202" s="39"/>
      <c r="AE202" s="39"/>
      <c r="AT202" s="18" t="s">
        <v>349</v>
      </c>
      <c r="AU202" s="18" t="s">
        <v>85</v>
      </c>
    </row>
    <row r="203" s="14" customFormat="1">
      <c r="A203" s="14"/>
      <c r="B203" s="263"/>
      <c r="C203" s="264"/>
      <c r="D203" s="240" t="s">
        <v>446</v>
      </c>
      <c r="E203" s="265" t="s">
        <v>1</v>
      </c>
      <c r="F203" s="266" t="s">
        <v>650</v>
      </c>
      <c r="G203" s="264"/>
      <c r="H203" s="265" t="s">
        <v>1</v>
      </c>
      <c r="I203" s="267"/>
      <c r="J203" s="264"/>
      <c r="K203" s="264"/>
      <c r="L203" s="268"/>
      <c r="M203" s="269"/>
      <c r="N203" s="270"/>
      <c r="O203" s="270"/>
      <c r="P203" s="270"/>
      <c r="Q203" s="270"/>
      <c r="R203" s="270"/>
      <c r="S203" s="270"/>
      <c r="T203" s="271"/>
      <c r="U203" s="14"/>
      <c r="V203" s="14"/>
      <c r="W203" s="14"/>
      <c r="X203" s="14"/>
      <c r="Y203" s="14"/>
      <c r="Z203" s="14"/>
      <c r="AA203" s="14"/>
      <c r="AB203" s="14"/>
      <c r="AC203" s="14"/>
      <c r="AD203" s="14"/>
      <c r="AE203" s="14"/>
      <c r="AT203" s="272" t="s">
        <v>446</v>
      </c>
      <c r="AU203" s="272" t="s">
        <v>85</v>
      </c>
      <c r="AV203" s="14" t="s">
        <v>83</v>
      </c>
      <c r="AW203" s="14" t="s">
        <v>32</v>
      </c>
      <c r="AX203" s="14" t="s">
        <v>76</v>
      </c>
      <c r="AY203" s="272" t="s">
        <v>342</v>
      </c>
    </row>
    <row r="204" s="13" customFormat="1">
      <c r="A204" s="13"/>
      <c r="B204" s="252"/>
      <c r="C204" s="253"/>
      <c r="D204" s="240" t="s">
        <v>446</v>
      </c>
      <c r="E204" s="254" t="s">
        <v>1</v>
      </c>
      <c r="F204" s="255" t="s">
        <v>1562</v>
      </c>
      <c r="G204" s="253"/>
      <c r="H204" s="256">
        <v>138</v>
      </c>
      <c r="I204" s="257"/>
      <c r="J204" s="253"/>
      <c r="K204" s="253"/>
      <c r="L204" s="258"/>
      <c r="M204" s="259"/>
      <c r="N204" s="260"/>
      <c r="O204" s="260"/>
      <c r="P204" s="260"/>
      <c r="Q204" s="260"/>
      <c r="R204" s="260"/>
      <c r="S204" s="260"/>
      <c r="T204" s="261"/>
      <c r="U204" s="13"/>
      <c r="V204" s="13"/>
      <c r="W204" s="13"/>
      <c r="X204" s="13"/>
      <c r="Y204" s="13"/>
      <c r="Z204" s="13"/>
      <c r="AA204" s="13"/>
      <c r="AB204" s="13"/>
      <c r="AC204" s="13"/>
      <c r="AD204" s="13"/>
      <c r="AE204" s="13"/>
      <c r="AT204" s="262" t="s">
        <v>446</v>
      </c>
      <c r="AU204" s="262" t="s">
        <v>85</v>
      </c>
      <c r="AV204" s="13" t="s">
        <v>85</v>
      </c>
      <c r="AW204" s="13" t="s">
        <v>32</v>
      </c>
      <c r="AX204" s="13" t="s">
        <v>76</v>
      </c>
      <c r="AY204" s="262" t="s">
        <v>342</v>
      </c>
    </row>
    <row r="205" s="13" customFormat="1">
      <c r="A205" s="13"/>
      <c r="B205" s="252"/>
      <c r="C205" s="253"/>
      <c r="D205" s="240" t="s">
        <v>446</v>
      </c>
      <c r="E205" s="254" t="s">
        <v>1</v>
      </c>
      <c r="F205" s="255" t="s">
        <v>1563</v>
      </c>
      <c r="G205" s="253"/>
      <c r="H205" s="256">
        <v>327</v>
      </c>
      <c r="I205" s="257"/>
      <c r="J205" s="253"/>
      <c r="K205" s="253"/>
      <c r="L205" s="258"/>
      <c r="M205" s="259"/>
      <c r="N205" s="260"/>
      <c r="O205" s="260"/>
      <c r="P205" s="260"/>
      <c r="Q205" s="260"/>
      <c r="R205" s="260"/>
      <c r="S205" s="260"/>
      <c r="T205" s="261"/>
      <c r="U205" s="13"/>
      <c r="V205" s="13"/>
      <c r="W205" s="13"/>
      <c r="X205" s="13"/>
      <c r="Y205" s="13"/>
      <c r="Z205" s="13"/>
      <c r="AA205" s="13"/>
      <c r="AB205" s="13"/>
      <c r="AC205" s="13"/>
      <c r="AD205" s="13"/>
      <c r="AE205" s="13"/>
      <c r="AT205" s="262" t="s">
        <v>446</v>
      </c>
      <c r="AU205" s="262" t="s">
        <v>85</v>
      </c>
      <c r="AV205" s="13" t="s">
        <v>85</v>
      </c>
      <c r="AW205" s="13" t="s">
        <v>32</v>
      </c>
      <c r="AX205" s="13" t="s">
        <v>76</v>
      </c>
      <c r="AY205" s="262" t="s">
        <v>342</v>
      </c>
    </row>
    <row r="206" s="16" customFormat="1">
      <c r="A206" s="16"/>
      <c r="B206" s="284"/>
      <c r="C206" s="285"/>
      <c r="D206" s="240" t="s">
        <v>446</v>
      </c>
      <c r="E206" s="286" t="s">
        <v>1</v>
      </c>
      <c r="F206" s="287" t="s">
        <v>500</v>
      </c>
      <c r="G206" s="285"/>
      <c r="H206" s="288">
        <v>465</v>
      </c>
      <c r="I206" s="289"/>
      <c r="J206" s="285"/>
      <c r="K206" s="285"/>
      <c r="L206" s="290"/>
      <c r="M206" s="291"/>
      <c r="N206" s="292"/>
      <c r="O206" s="292"/>
      <c r="P206" s="292"/>
      <c r="Q206" s="292"/>
      <c r="R206" s="292"/>
      <c r="S206" s="292"/>
      <c r="T206" s="293"/>
      <c r="U206" s="16"/>
      <c r="V206" s="16"/>
      <c r="W206" s="16"/>
      <c r="X206" s="16"/>
      <c r="Y206" s="16"/>
      <c r="Z206" s="16"/>
      <c r="AA206" s="16"/>
      <c r="AB206" s="16"/>
      <c r="AC206" s="16"/>
      <c r="AD206" s="16"/>
      <c r="AE206" s="16"/>
      <c r="AT206" s="294" t="s">
        <v>446</v>
      </c>
      <c r="AU206" s="294" t="s">
        <v>85</v>
      </c>
      <c r="AV206" s="16" t="s">
        <v>360</v>
      </c>
      <c r="AW206" s="16" t="s">
        <v>32</v>
      </c>
      <c r="AX206" s="16" t="s">
        <v>76</v>
      </c>
      <c r="AY206" s="294" t="s">
        <v>342</v>
      </c>
    </row>
    <row r="207" s="13" customFormat="1">
      <c r="A207" s="13"/>
      <c r="B207" s="252"/>
      <c r="C207" s="253"/>
      <c r="D207" s="240" t="s">
        <v>446</v>
      </c>
      <c r="E207" s="254" t="s">
        <v>1</v>
      </c>
      <c r="F207" s="255" t="s">
        <v>1564</v>
      </c>
      <c r="G207" s="253"/>
      <c r="H207" s="256">
        <v>340</v>
      </c>
      <c r="I207" s="257"/>
      <c r="J207" s="253"/>
      <c r="K207" s="253"/>
      <c r="L207" s="258"/>
      <c r="M207" s="259"/>
      <c r="N207" s="260"/>
      <c r="O207" s="260"/>
      <c r="P207" s="260"/>
      <c r="Q207" s="260"/>
      <c r="R207" s="260"/>
      <c r="S207" s="260"/>
      <c r="T207" s="261"/>
      <c r="U207" s="13"/>
      <c r="V207" s="13"/>
      <c r="W207" s="13"/>
      <c r="X207" s="13"/>
      <c r="Y207" s="13"/>
      <c r="Z207" s="13"/>
      <c r="AA207" s="13"/>
      <c r="AB207" s="13"/>
      <c r="AC207" s="13"/>
      <c r="AD207" s="13"/>
      <c r="AE207" s="13"/>
      <c r="AT207" s="262" t="s">
        <v>446</v>
      </c>
      <c r="AU207" s="262" t="s">
        <v>85</v>
      </c>
      <c r="AV207" s="13" t="s">
        <v>85</v>
      </c>
      <c r="AW207" s="13" t="s">
        <v>32</v>
      </c>
      <c r="AX207" s="13" t="s">
        <v>83</v>
      </c>
      <c r="AY207" s="262" t="s">
        <v>342</v>
      </c>
    </row>
    <row r="208" s="2" customFormat="1" ht="16.5" customHeight="1">
      <c r="A208" s="39"/>
      <c r="B208" s="40"/>
      <c r="C208" s="295" t="s">
        <v>606</v>
      </c>
      <c r="D208" s="295" t="s">
        <v>621</v>
      </c>
      <c r="E208" s="296" t="s">
        <v>672</v>
      </c>
      <c r="F208" s="297" t="s">
        <v>673</v>
      </c>
      <c r="G208" s="298" t="s">
        <v>462</v>
      </c>
      <c r="H208" s="299">
        <v>139.5</v>
      </c>
      <c r="I208" s="300"/>
      <c r="J208" s="301">
        <f>ROUND(I208*H208,2)</f>
        <v>0</v>
      </c>
      <c r="K208" s="297" t="s">
        <v>1</v>
      </c>
      <c r="L208" s="302"/>
      <c r="M208" s="303" t="s">
        <v>1</v>
      </c>
      <c r="N208" s="304" t="s">
        <v>41</v>
      </c>
      <c r="O208" s="92"/>
      <c r="P208" s="236">
        <f>O208*H208</f>
        <v>0</v>
      </c>
      <c r="Q208" s="236">
        <v>0</v>
      </c>
      <c r="R208" s="236">
        <f>Q208*H208</f>
        <v>0</v>
      </c>
      <c r="S208" s="236">
        <v>0</v>
      </c>
      <c r="T208" s="237">
        <f>S208*H208</f>
        <v>0</v>
      </c>
      <c r="U208" s="39"/>
      <c r="V208" s="39"/>
      <c r="W208" s="39"/>
      <c r="X208" s="39"/>
      <c r="Y208" s="39"/>
      <c r="Z208" s="39"/>
      <c r="AA208" s="39"/>
      <c r="AB208" s="39"/>
      <c r="AC208" s="39"/>
      <c r="AD208" s="39"/>
      <c r="AE208" s="39"/>
      <c r="AR208" s="238" t="s">
        <v>376</v>
      </c>
      <c r="AT208" s="238" t="s">
        <v>621</v>
      </c>
      <c r="AU208" s="238" t="s">
        <v>85</v>
      </c>
      <c r="AY208" s="18" t="s">
        <v>342</v>
      </c>
      <c r="BE208" s="239">
        <f>IF(N208="základní",J208,0)</f>
        <v>0</v>
      </c>
      <c r="BF208" s="239">
        <f>IF(N208="snížená",J208,0)</f>
        <v>0</v>
      </c>
      <c r="BG208" s="239">
        <f>IF(N208="zákl. přenesená",J208,0)</f>
        <v>0</v>
      </c>
      <c r="BH208" s="239">
        <f>IF(N208="sníž. přenesená",J208,0)</f>
        <v>0</v>
      </c>
      <c r="BI208" s="239">
        <f>IF(N208="nulová",J208,0)</f>
        <v>0</v>
      </c>
      <c r="BJ208" s="18" t="s">
        <v>83</v>
      </c>
      <c r="BK208" s="239">
        <f>ROUND(I208*H208,2)</f>
        <v>0</v>
      </c>
      <c r="BL208" s="18" t="s">
        <v>360</v>
      </c>
      <c r="BM208" s="238" t="s">
        <v>1565</v>
      </c>
    </row>
    <row r="209" s="2" customFormat="1">
      <c r="A209" s="39"/>
      <c r="B209" s="40"/>
      <c r="C209" s="41"/>
      <c r="D209" s="240" t="s">
        <v>349</v>
      </c>
      <c r="E209" s="41"/>
      <c r="F209" s="241" t="s">
        <v>673</v>
      </c>
      <c r="G209" s="41"/>
      <c r="H209" s="41"/>
      <c r="I209" s="242"/>
      <c r="J209" s="41"/>
      <c r="K209" s="41"/>
      <c r="L209" s="45"/>
      <c r="M209" s="243"/>
      <c r="N209" s="244"/>
      <c r="O209" s="92"/>
      <c r="P209" s="92"/>
      <c r="Q209" s="92"/>
      <c r="R209" s="92"/>
      <c r="S209" s="92"/>
      <c r="T209" s="93"/>
      <c r="U209" s="39"/>
      <c r="V209" s="39"/>
      <c r="W209" s="39"/>
      <c r="X209" s="39"/>
      <c r="Y209" s="39"/>
      <c r="Z209" s="39"/>
      <c r="AA209" s="39"/>
      <c r="AB209" s="39"/>
      <c r="AC209" s="39"/>
      <c r="AD209" s="39"/>
      <c r="AE209" s="39"/>
      <c r="AT209" s="18" t="s">
        <v>349</v>
      </c>
      <c r="AU209" s="18" t="s">
        <v>85</v>
      </c>
    </row>
    <row r="210" s="13" customFormat="1">
      <c r="A210" s="13"/>
      <c r="B210" s="252"/>
      <c r="C210" s="253"/>
      <c r="D210" s="240" t="s">
        <v>446</v>
      </c>
      <c r="E210" s="254" t="s">
        <v>1</v>
      </c>
      <c r="F210" s="255" t="s">
        <v>1566</v>
      </c>
      <c r="G210" s="253"/>
      <c r="H210" s="256">
        <v>139.5</v>
      </c>
      <c r="I210" s="257"/>
      <c r="J210" s="253"/>
      <c r="K210" s="253"/>
      <c r="L210" s="258"/>
      <c r="M210" s="259"/>
      <c r="N210" s="260"/>
      <c r="O210" s="260"/>
      <c r="P210" s="260"/>
      <c r="Q210" s="260"/>
      <c r="R210" s="260"/>
      <c r="S210" s="260"/>
      <c r="T210" s="261"/>
      <c r="U210" s="13"/>
      <c r="V210" s="13"/>
      <c r="W210" s="13"/>
      <c r="X210" s="13"/>
      <c r="Y210" s="13"/>
      <c r="Z210" s="13"/>
      <c r="AA210" s="13"/>
      <c r="AB210" s="13"/>
      <c r="AC210" s="13"/>
      <c r="AD210" s="13"/>
      <c r="AE210" s="13"/>
      <c r="AT210" s="262" t="s">
        <v>446</v>
      </c>
      <c r="AU210" s="262" t="s">
        <v>85</v>
      </c>
      <c r="AV210" s="13" t="s">
        <v>85</v>
      </c>
      <c r="AW210" s="13" t="s">
        <v>32</v>
      </c>
      <c r="AX210" s="13" t="s">
        <v>83</v>
      </c>
      <c r="AY210" s="262" t="s">
        <v>342</v>
      </c>
    </row>
    <row r="211" s="2" customFormat="1" ht="16.5" customHeight="1">
      <c r="A211" s="39"/>
      <c r="B211" s="40"/>
      <c r="C211" s="227" t="s">
        <v>613</v>
      </c>
      <c r="D211" s="227" t="s">
        <v>343</v>
      </c>
      <c r="E211" s="228" t="s">
        <v>655</v>
      </c>
      <c r="F211" s="229" t="s">
        <v>656</v>
      </c>
      <c r="G211" s="230" t="s">
        <v>473</v>
      </c>
      <c r="H211" s="231">
        <v>796</v>
      </c>
      <c r="I211" s="232"/>
      <c r="J211" s="233">
        <f>ROUND(I211*H211,2)</f>
        <v>0</v>
      </c>
      <c r="K211" s="229" t="s">
        <v>443</v>
      </c>
      <c r="L211" s="45"/>
      <c r="M211" s="234" t="s">
        <v>1</v>
      </c>
      <c r="N211" s="235" t="s">
        <v>41</v>
      </c>
      <c r="O211" s="92"/>
      <c r="P211" s="236">
        <f>O211*H211</f>
        <v>0</v>
      </c>
      <c r="Q211" s="236">
        <v>0</v>
      </c>
      <c r="R211" s="236">
        <f>Q211*H211</f>
        <v>0</v>
      </c>
      <c r="S211" s="236">
        <v>0</v>
      </c>
      <c r="T211" s="237">
        <f>S211*H211</f>
        <v>0</v>
      </c>
      <c r="U211" s="39"/>
      <c r="V211" s="39"/>
      <c r="W211" s="39"/>
      <c r="X211" s="39"/>
      <c r="Y211" s="39"/>
      <c r="Z211" s="39"/>
      <c r="AA211" s="39"/>
      <c r="AB211" s="39"/>
      <c r="AC211" s="39"/>
      <c r="AD211" s="39"/>
      <c r="AE211" s="39"/>
      <c r="AR211" s="238" t="s">
        <v>360</v>
      </c>
      <c r="AT211" s="238" t="s">
        <v>343</v>
      </c>
      <c r="AU211" s="238" t="s">
        <v>85</v>
      </c>
      <c r="AY211" s="18" t="s">
        <v>342</v>
      </c>
      <c r="BE211" s="239">
        <f>IF(N211="základní",J211,0)</f>
        <v>0</v>
      </c>
      <c r="BF211" s="239">
        <f>IF(N211="snížená",J211,0)</f>
        <v>0</v>
      </c>
      <c r="BG211" s="239">
        <f>IF(N211="zákl. přenesená",J211,0)</f>
        <v>0</v>
      </c>
      <c r="BH211" s="239">
        <f>IF(N211="sníž. přenesená",J211,0)</f>
        <v>0</v>
      </c>
      <c r="BI211" s="239">
        <f>IF(N211="nulová",J211,0)</f>
        <v>0</v>
      </c>
      <c r="BJ211" s="18" t="s">
        <v>83</v>
      </c>
      <c r="BK211" s="239">
        <f>ROUND(I211*H211,2)</f>
        <v>0</v>
      </c>
      <c r="BL211" s="18" t="s">
        <v>360</v>
      </c>
      <c r="BM211" s="238" t="s">
        <v>1567</v>
      </c>
    </row>
    <row r="212" s="2" customFormat="1">
      <c r="A212" s="39"/>
      <c r="B212" s="40"/>
      <c r="C212" s="41"/>
      <c r="D212" s="240" t="s">
        <v>349</v>
      </c>
      <c r="E212" s="41"/>
      <c r="F212" s="241" t="s">
        <v>658</v>
      </c>
      <c r="G212" s="41"/>
      <c r="H212" s="41"/>
      <c r="I212" s="242"/>
      <c r="J212" s="41"/>
      <c r="K212" s="41"/>
      <c r="L212" s="45"/>
      <c r="M212" s="243"/>
      <c r="N212" s="244"/>
      <c r="O212" s="92"/>
      <c r="P212" s="92"/>
      <c r="Q212" s="92"/>
      <c r="R212" s="92"/>
      <c r="S212" s="92"/>
      <c r="T212" s="93"/>
      <c r="U212" s="39"/>
      <c r="V212" s="39"/>
      <c r="W212" s="39"/>
      <c r="X212" s="39"/>
      <c r="Y212" s="39"/>
      <c r="Z212" s="39"/>
      <c r="AA212" s="39"/>
      <c r="AB212" s="39"/>
      <c r="AC212" s="39"/>
      <c r="AD212" s="39"/>
      <c r="AE212" s="39"/>
      <c r="AT212" s="18" t="s">
        <v>349</v>
      </c>
      <c r="AU212" s="18" t="s">
        <v>85</v>
      </c>
    </row>
    <row r="213" s="13" customFormat="1">
      <c r="A213" s="13"/>
      <c r="B213" s="252"/>
      <c r="C213" s="253"/>
      <c r="D213" s="240" t="s">
        <v>446</v>
      </c>
      <c r="E213" s="254" t="s">
        <v>1</v>
      </c>
      <c r="F213" s="255" t="s">
        <v>1568</v>
      </c>
      <c r="G213" s="253"/>
      <c r="H213" s="256">
        <v>547</v>
      </c>
      <c r="I213" s="257"/>
      <c r="J213" s="253"/>
      <c r="K213" s="253"/>
      <c r="L213" s="258"/>
      <c r="M213" s="259"/>
      <c r="N213" s="260"/>
      <c r="O213" s="260"/>
      <c r="P213" s="260"/>
      <c r="Q213" s="260"/>
      <c r="R213" s="260"/>
      <c r="S213" s="260"/>
      <c r="T213" s="261"/>
      <c r="U213" s="13"/>
      <c r="V213" s="13"/>
      <c r="W213" s="13"/>
      <c r="X213" s="13"/>
      <c r="Y213" s="13"/>
      <c r="Z213" s="13"/>
      <c r="AA213" s="13"/>
      <c r="AB213" s="13"/>
      <c r="AC213" s="13"/>
      <c r="AD213" s="13"/>
      <c r="AE213" s="13"/>
      <c r="AT213" s="262" t="s">
        <v>446</v>
      </c>
      <c r="AU213" s="262" t="s">
        <v>85</v>
      </c>
      <c r="AV213" s="13" t="s">
        <v>85</v>
      </c>
      <c r="AW213" s="13" t="s">
        <v>32</v>
      </c>
      <c r="AX213" s="13" t="s">
        <v>76</v>
      </c>
      <c r="AY213" s="262" t="s">
        <v>342</v>
      </c>
    </row>
    <row r="214" s="13" customFormat="1">
      <c r="A214" s="13"/>
      <c r="B214" s="252"/>
      <c r="C214" s="253"/>
      <c r="D214" s="240" t="s">
        <v>446</v>
      </c>
      <c r="E214" s="254" t="s">
        <v>1</v>
      </c>
      <c r="F214" s="255" t="s">
        <v>1569</v>
      </c>
      <c r="G214" s="253"/>
      <c r="H214" s="256">
        <v>109</v>
      </c>
      <c r="I214" s="257"/>
      <c r="J214" s="253"/>
      <c r="K214" s="253"/>
      <c r="L214" s="258"/>
      <c r="M214" s="259"/>
      <c r="N214" s="260"/>
      <c r="O214" s="260"/>
      <c r="P214" s="260"/>
      <c r="Q214" s="260"/>
      <c r="R214" s="260"/>
      <c r="S214" s="260"/>
      <c r="T214" s="261"/>
      <c r="U214" s="13"/>
      <c r="V214" s="13"/>
      <c r="W214" s="13"/>
      <c r="X214" s="13"/>
      <c r="Y214" s="13"/>
      <c r="Z214" s="13"/>
      <c r="AA214" s="13"/>
      <c r="AB214" s="13"/>
      <c r="AC214" s="13"/>
      <c r="AD214" s="13"/>
      <c r="AE214" s="13"/>
      <c r="AT214" s="262" t="s">
        <v>446</v>
      </c>
      <c r="AU214" s="262" t="s">
        <v>85</v>
      </c>
      <c r="AV214" s="13" t="s">
        <v>85</v>
      </c>
      <c r="AW214" s="13" t="s">
        <v>32</v>
      </c>
      <c r="AX214" s="13" t="s">
        <v>76</v>
      </c>
      <c r="AY214" s="262" t="s">
        <v>342</v>
      </c>
    </row>
    <row r="215" s="13" customFormat="1">
      <c r="A215" s="13"/>
      <c r="B215" s="252"/>
      <c r="C215" s="253"/>
      <c r="D215" s="240" t="s">
        <v>446</v>
      </c>
      <c r="E215" s="254" t="s">
        <v>1</v>
      </c>
      <c r="F215" s="255" t="s">
        <v>1570</v>
      </c>
      <c r="G215" s="253"/>
      <c r="H215" s="256">
        <v>125</v>
      </c>
      <c r="I215" s="257"/>
      <c r="J215" s="253"/>
      <c r="K215" s="253"/>
      <c r="L215" s="258"/>
      <c r="M215" s="259"/>
      <c r="N215" s="260"/>
      <c r="O215" s="260"/>
      <c r="P215" s="260"/>
      <c r="Q215" s="260"/>
      <c r="R215" s="260"/>
      <c r="S215" s="260"/>
      <c r="T215" s="261"/>
      <c r="U215" s="13"/>
      <c r="V215" s="13"/>
      <c r="W215" s="13"/>
      <c r="X215" s="13"/>
      <c r="Y215" s="13"/>
      <c r="Z215" s="13"/>
      <c r="AA215" s="13"/>
      <c r="AB215" s="13"/>
      <c r="AC215" s="13"/>
      <c r="AD215" s="13"/>
      <c r="AE215" s="13"/>
      <c r="AT215" s="262" t="s">
        <v>446</v>
      </c>
      <c r="AU215" s="262" t="s">
        <v>85</v>
      </c>
      <c r="AV215" s="13" t="s">
        <v>85</v>
      </c>
      <c r="AW215" s="13" t="s">
        <v>32</v>
      </c>
      <c r="AX215" s="13" t="s">
        <v>76</v>
      </c>
      <c r="AY215" s="262" t="s">
        <v>342</v>
      </c>
    </row>
    <row r="216" s="13" customFormat="1">
      <c r="A216" s="13"/>
      <c r="B216" s="252"/>
      <c r="C216" s="253"/>
      <c r="D216" s="240" t="s">
        <v>446</v>
      </c>
      <c r="E216" s="254" t="s">
        <v>1</v>
      </c>
      <c r="F216" s="255" t="s">
        <v>1571</v>
      </c>
      <c r="G216" s="253"/>
      <c r="H216" s="256">
        <v>2</v>
      </c>
      <c r="I216" s="257"/>
      <c r="J216" s="253"/>
      <c r="K216" s="253"/>
      <c r="L216" s="258"/>
      <c r="M216" s="259"/>
      <c r="N216" s="260"/>
      <c r="O216" s="260"/>
      <c r="P216" s="260"/>
      <c r="Q216" s="260"/>
      <c r="R216" s="260"/>
      <c r="S216" s="260"/>
      <c r="T216" s="261"/>
      <c r="U216" s="13"/>
      <c r="V216" s="13"/>
      <c r="W216" s="13"/>
      <c r="X216" s="13"/>
      <c r="Y216" s="13"/>
      <c r="Z216" s="13"/>
      <c r="AA216" s="13"/>
      <c r="AB216" s="13"/>
      <c r="AC216" s="13"/>
      <c r="AD216" s="13"/>
      <c r="AE216" s="13"/>
      <c r="AT216" s="262" t="s">
        <v>446</v>
      </c>
      <c r="AU216" s="262" t="s">
        <v>85</v>
      </c>
      <c r="AV216" s="13" t="s">
        <v>85</v>
      </c>
      <c r="AW216" s="13" t="s">
        <v>32</v>
      </c>
      <c r="AX216" s="13" t="s">
        <v>76</v>
      </c>
      <c r="AY216" s="262" t="s">
        <v>342</v>
      </c>
    </row>
    <row r="217" s="13" customFormat="1">
      <c r="A217" s="13"/>
      <c r="B217" s="252"/>
      <c r="C217" s="253"/>
      <c r="D217" s="240" t="s">
        <v>446</v>
      </c>
      <c r="E217" s="254" t="s">
        <v>1</v>
      </c>
      <c r="F217" s="255" t="s">
        <v>1572</v>
      </c>
      <c r="G217" s="253"/>
      <c r="H217" s="256">
        <v>4</v>
      </c>
      <c r="I217" s="257"/>
      <c r="J217" s="253"/>
      <c r="K217" s="253"/>
      <c r="L217" s="258"/>
      <c r="M217" s="259"/>
      <c r="N217" s="260"/>
      <c r="O217" s="260"/>
      <c r="P217" s="260"/>
      <c r="Q217" s="260"/>
      <c r="R217" s="260"/>
      <c r="S217" s="260"/>
      <c r="T217" s="261"/>
      <c r="U217" s="13"/>
      <c r="V217" s="13"/>
      <c r="W217" s="13"/>
      <c r="X217" s="13"/>
      <c r="Y217" s="13"/>
      <c r="Z217" s="13"/>
      <c r="AA217" s="13"/>
      <c r="AB217" s="13"/>
      <c r="AC217" s="13"/>
      <c r="AD217" s="13"/>
      <c r="AE217" s="13"/>
      <c r="AT217" s="262" t="s">
        <v>446</v>
      </c>
      <c r="AU217" s="262" t="s">
        <v>85</v>
      </c>
      <c r="AV217" s="13" t="s">
        <v>85</v>
      </c>
      <c r="AW217" s="13" t="s">
        <v>32</v>
      </c>
      <c r="AX217" s="13" t="s">
        <v>76</v>
      </c>
      <c r="AY217" s="262" t="s">
        <v>342</v>
      </c>
    </row>
    <row r="218" s="13" customFormat="1">
      <c r="A218" s="13"/>
      <c r="B218" s="252"/>
      <c r="C218" s="253"/>
      <c r="D218" s="240" t="s">
        <v>446</v>
      </c>
      <c r="E218" s="254" t="s">
        <v>1</v>
      </c>
      <c r="F218" s="255" t="s">
        <v>1573</v>
      </c>
      <c r="G218" s="253"/>
      <c r="H218" s="256">
        <v>9</v>
      </c>
      <c r="I218" s="257"/>
      <c r="J218" s="253"/>
      <c r="K218" s="253"/>
      <c r="L218" s="258"/>
      <c r="M218" s="259"/>
      <c r="N218" s="260"/>
      <c r="O218" s="260"/>
      <c r="P218" s="260"/>
      <c r="Q218" s="260"/>
      <c r="R218" s="260"/>
      <c r="S218" s="260"/>
      <c r="T218" s="261"/>
      <c r="U218" s="13"/>
      <c r="V218" s="13"/>
      <c r="W218" s="13"/>
      <c r="X218" s="13"/>
      <c r="Y218" s="13"/>
      <c r="Z218" s="13"/>
      <c r="AA218" s="13"/>
      <c r="AB218" s="13"/>
      <c r="AC218" s="13"/>
      <c r="AD218" s="13"/>
      <c r="AE218" s="13"/>
      <c r="AT218" s="262" t="s">
        <v>446</v>
      </c>
      <c r="AU218" s="262" t="s">
        <v>85</v>
      </c>
      <c r="AV218" s="13" t="s">
        <v>85</v>
      </c>
      <c r="AW218" s="13" t="s">
        <v>32</v>
      </c>
      <c r="AX218" s="13" t="s">
        <v>76</v>
      </c>
      <c r="AY218" s="262" t="s">
        <v>342</v>
      </c>
    </row>
    <row r="219" s="16" customFormat="1">
      <c r="A219" s="16"/>
      <c r="B219" s="284"/>
      <c r="C219" s="285"/>
      <c r="D219" s="240" t="s">
        <v>446</v>
      </c>
      <c r="E219" s="286" t="s">
        <v>1</v>
      </c>
      <c r="F219" s="287" t="s">
        <v>500</v>
      </c>
      <c r="G219" s="285"/>
      <c r="H219" s="288">
        <v>796</v>
      </c>
      <c r="I219" s="289"/>
      <c r="J219" s="285"/>
      <c r="K219" s="285"/>
      <c r="L219" s="290"/>
      <c r="M219" s="291"/>
      <c r="N219" s="292"/>
      <c r="O219" s="292"/>
      <c r="P219" s="292"/>
      <c r="Q219" s="292"/>
      <c r="R219" s="292"/>
      <c r="S219" s="292"/>
      <c r="T219" s="293"/>
      <c r="U219" s="16"/>
      <c r="V219" s="16"/>
      <c r="W219" s="16"/>
      <c r="X219" s="16"/>
      <c r="Y219" s="16"/>
      <c r="Z219" s="16"/>
      <c r="AA219" s="16"/>
      <c r="AB219" s="16"/>
      <c r="AC219" s="16"/>
      <c r="AD219" s="16"/>
      <c r="AE219" s="16"/>
      <c r="AT219" s="294" t="s">
        <v>446</v>
      </c>
      <c r="AU219" s="294" t="s">
        <v>85</v>
      </c>
      <c r="AV219" s="16" t="s">
        <v>360</v>
      </c>
      <c r="AW219" s="16" t="s">
        <v>32</v>
      </c>
      <c r="AX219" s="16" t="s">
        <v>83</v>
      </c>
      <c r="AY219" s="294" t="s">
        <v>342</v>
      </c>
    </row>
    <row r="220" s="2" customFormat="1" ht="16.5" customHeight="1">
      <c r="A220" s="39"/>
      <c r="B220" s="40"/>
      <c r="C220" s="227" t="s">
        <v>7</v>
      </c>
      <c r="D220" s="227" t="s">
        <v>343</v>
      </c>
      <c r="E220" s="228" t="s">
        <v>1150</v>
      </c>
      <c r="F220" s="229" t="s">
        <v>1151</v>
      </c>
      <c r="G220" s="230" t="s">
        <v>473</v>
      </c>
      <c r="H220" s="231">
        <v>125</v>
      </c>
      <c r="I220" s="232"/>
      <c r="J220" s="233">
        <f>ROUND(I220*H220,2)</f>
        <v>0</v>
      </c>
      <c r="K220" s="229" t="s">
        <v>443</v>
      </c>
      <c r="L220" s="45"/>
      <c r="M220" s="234" t="s">
        <v>1</v>
      </c>
      <c r="N220" s="235" t="s">
        <v>41</v>
      </c>
      <c r="O220" s="92"/>
      <c r="P220" s="236">
        <f>O220*H220</f>
        <v>0</v>
      </c>
      <c r="Q220" s="236">
        <v>0</v>
      </c>
      <c r="R220" s="236">
        <f>Q220*H220</f>
        <v>0</v>
      </c>
      <c r="S220" s="236">
        <v>0</v>
      </c>
      <c r="T220" s="237">
        <f>S220*H220</f>
        <v>0</v>
      </c>
      <c r="U220" s="39"/>
      <c r="V220" s="39"/>
      <c r="W220" s="39"/>
      <c r="X220" s="39"/>
      <c r="Y220" s="39"/>
      <c r="Z220" s="39"/>
      <c r="AA220" s="39"/>
      <c r="AB220" s="39"/>
      <c r="AC220" s="39"/>
      <c r="AD220" s="39"/>
      <c r="AE220" s="39"/>
      <c r="AR220" s="238" t="s">
        <v>360</v>
      </c>
      <c r="AT220" s="238" t="s">
        <v>343</v>
      </c>
      <c r="AU220" s="238" t="s">
        <v>85</v>
      </c>
      <c r="AY220" s="18" t="s">
        <v>342</v>
      </c>
      <c r="BE220" s="239">
        <f>IF(N220="základní",J220,0)</f>
        <v>0</v>
      </c>
      <c r="BF220" s="239">
        <f>IF(N220="snížená",J220,0)</f>
        <v>0</v>
      </c>
      <c r="BG220" s="239">
        <f>IF(N220="zákl. přenesená",J220,0)</f>
        <v>0</v>
      </c>
      <c r="BH220" s="239">
        <f>IF(N220="sníž. přenesená",J220,0)</f>
        <v>0</v>
      </c>
      <c r="BI220" s="239">
        <f>IF(N220="nulová",J220,0)</f>
        <v>0</v>
      </c>
      <c r="BJ220" s="18" t="s">
        <v>83</v>
      </c>
      <c r="BK220" s="239">
        <f>ROUND(I220*H220,2)</f>
        <v>0</v>
      </c>
      <c r="BL220" s="18" t="s">
        <v>360</v>
      </c>
      <c r="BM220" s="238" t="s">
        <v>1574</v>
      </c>
    </row>
    <row r="221" s="2" customFormat="1">
      <c r="A221" s="39"/>
      <c r="B221" s="40"/>
      <c r="C221" s="41"/>
      <c r="D221" s="240" t="s">
        <v>349</v>
      </c>
      <c r="E221" s="41"/>
      <c r="F221" s="241" t="s">
        <v>1153</v>
      </c>
      <c r="G221" s="41"/>
      <c r="H221" s="41"/>
      <c r="I221" s="242"/>
      <c r="J221" s="41"/>
      <c r="K221" s="41"/>
      <c r="L221" s="45"/>
      <c r="M221" s="243"/>
      <c r="N221" s="244"/>
      <c r="O221" s="92"/>
      <c r="P221" s="92"/>
      <c r="Q221" s="92"/>
      <c r="R221" s="92"/>
      <c r="S221" s="92"/>
      <c r="T221" s="93"/>
      <c r="U221" s="39"/>
      <c r="V221" s="39"/>
      <c r="W221" s="39"/>
      <c r="X221" s="39"/>
      <c r="Y221" s="39"/>
      <c r="Z221" s="39"/>
      <c r="AA221" s="39"/>
      <c r="AB221" s="39"/>
      <c r="AC221" s="39"/>
      <c r="AD221" s="39"/>
      <c r="AE221" s="39"/>
      <c r="AT221" s="18" t="s">
        <v>349</v>
      </c>
      <c r="AU221" s="18" t="s">
        <v>85</v>
      </c>
    </row>
    <row r="222" s="14" customFormat="1">
      <c r="A222" s="14"/>
      <c r="B222" s="263"/>
      <c r="C222" s="264"/>
      <c r="D222" s="240" t="s">
        <v>446</v>
      </c>
      <c r="E222" s="265" t="s">
        <v>1</v>
      </c>
      <c r="F222" s="266" t="s">
        <v>650</v>
      </c>
      <c r="G222" s="264"/>
      <c r="H222" s="265" t="s">
        <v>1</v>
      </c>
      <c r="I222" s="267"/>
      <c r="J222" s="264"/>
      <c r="K222" s="264"/>
      <c r="L222" s="268"/>
      <c r="M222" s="269"/>
      <c r="N222" s="270"/>
      <c r="O222" s="270"/>
      <c r="P222" s="270"/>
      <c r="Q222" s="270"/>
      <c r="R222" s="270"/>
      <c r="S222" s="270"/>
      <c r="T222" s="271"/>
      <c r="U222" s="14"/>
      <c r="V222" s="14"/>
      <c r="W222" s="14"/>
      <c r="X222" s="14"/>
      <c r="Y222" s="14"/>
      <c r="Z222" s="14"/>
      <c r="AA222" s="14"/>
      <c r="AB222" s="14"/>
      <c r="AC222" s="14"/>
      <c r="AD222" s="14"/>
      <c r="AE222" s="14"/>
      <c r="AT222" s="272" t="s">
        <v>446</v>
      </c>
      <c r="AU222" s="272" t="s">
        <v>85</v>
      </c>
      <c r="AV222" s="14" t="s">
        <v>83</v>
      </c>
      <c r="AW222" s="14" t="s">
        <v>32</v>
      </c>
      <c r="AX222" s="14" t="s">
        <v>76</v>
      </c>
      <c r="AY222" s="272" t="s">
        <v>342</v>
      </c>
    </row>
    <row r="223" s="13" customFormat="1">
      <c r="A223" s="13"/>
      <c r="B223" s="252"/>
      <c r="C223" s="253"/>
      <c r="D223" s="240" t="s">
        <v>446</v>
      </c>
      <c r="E223" s="254" t="s">
        <v>1</v>
      </c>
      <c r="F223" s="255" t="s">
        <v>1562</v>
      </c>
      <c r="G223" s="253"/>
      <c r="H223" s="256">
        <v>138</v>
      </c>
      <c r="I223" s="257"/>
      <c r="J223" s="253"/>
      <c r="K223" s="253"/>
      <c r="L223" s="258"/>
      <c r="M223" s="259"/>
      <c r="N223" s="260"/>
      <c r="O223" s="260"/>
      <c r="P223" s="260"/>
      <c r="Q223" s="260"/>
      <c r="R223" s="260"/>
      <c r="S223" s="260"/>
      <c r="T223" s="261"/>
      <c r="U223" s="13"/>
      <c r="V223" s="13"/>
      <c r="W223" s="13"/>
      <c r="X223" s="13"/>
      <c r="Y223" s="13"/>
      <c r="Z223" s="13"/>
      <c r="AA223" s="13"/>
      <c r="AB223" s="13"/>
      <c r="AC223" s="13"/>
      <c r="AD223" s="13"/>
      <c r="AE223" s="13"/>
      <c r="AT223" s="262" t="s">
        <v>446</v>
      </c>
      <c r="AU223" s="262" t="s">
        <v>85</v>
      </c>
      <c r="AV223" s="13" t="s">
        <v>85</v>
      </c>
      <c r="AW223" s="13" t="s">
        <v>32</v>
      </c>
      <c r="AX223" s="13" t="s">
        <v>76</v>
      </c>
      <c r="AY223" s="262" t="s">
        <v>342</v>
      </c>
    </row>
    <row r="224" s="13" customFormat="1">
      <c r="A224" s="13"/>
      <c r="B224" s="252"/>
      <c r="C224" s="253"/>
      <c r="D224" s="240" t="s">
        <v>446</v>
      </c>
      <c r="E224" s="254" t="s">
        <v>1</v>
      </c>
      <c r="F224" s="255" t="s">
        <v>1563</v>
      </c>
      <c r="G224" s="253"/>
      <c r="H224" s="256">
        <v>327</v>
      </c>
      <c r="I224" s="257"/>
      <c r="J224" s="253"/>
      <c r="K224" s="253"/>
      <c r="L224" s="258"/>
      <c r="M224" s="259"/>
      <c r="N224" s="260"/>
      <c r="O224" s="260"/>
      <c r="P224" s="260"/>
      <c r="Q224" s="260"/>
      <c r="R224" s="260"/>
      <c r="S224" s="260"/>
      <c r="T224" s="261"/>
      <c r="U224" s="13"/>
      <c r="V224" s="13"/>
      <c r="W224" s="13"/>
      <c r="X224" s="13"/>
      <c r="Y224" s="13"/>
      <c r="Z224" s="13"/>
      <c r="AA224" s="13"/>
      <c r="AB224" s="13"/>
      <c r="AC224" s="13"/>
      <c r="AD224" s="13"/>
      <c r="AE224" s="13"/>
      <c r="AT224" s="262" t="s">
        <v>446</v>
      </c>
      <c r="AU224" s="262" t="s">
        <v>85</v>
      </c>
      <c r="AV224" s="13" t="s">
        <v>85</v>
      </c>
      <c r="AW224" s="13" t="s">
        <v>32</v>
      </c>
      <c r="AX224" s="13" t="s">
        <v>76</v>
      </c>
      <c r="AY224" s="262" t="s">
        <v>342</v>
      </c>
    </row>
    <row r="225" s="16" customFormat="1">
      <c r="A225" s="16"/>
      <c r="B225" s="284"/>
      <c r="C225" s="285"/>
      <c r="D225" s="240" t="s">
        <v>446</v>
      </c>
      <c r="E225" s="286" t="s">
        <v>1</v>
      </c>
      <c r="F225" s="287" t="s">
        <v>500</v>
      </c>
      <c r="G225" s="285"/>
      <c r="H225" s="288">
        <v>465</v>
      </c>
      <c r="I225" s="289"/>
      <c r="J225" s="285"/>
      <c r="K225" s="285"/>
      <c r="L225" s="290"/>
      <c r="M225" s="291"/>
      <c r="N225" s="292"/>
      <c r="O225" s="292"/>
      <c r="P225" s="292"/>
      <c r="Q225" s="292"/>
      <c r="R225" s="292"/>
      <c r="S225" s="292"/>
      <c r="T225" s="293"/>
      <c r="U225" s="16"/>
      <c r="V225" s="16"/>
      <c r="W225" s="16"/>
      <c r="X225" s="16"/>
      <c r="Y225" s="16"/>
      <c r="Z225" s="16"/>
      <c r="AA225" s="16"/>
      <c r="AB225" s="16"/>
      <c r="AC225" s="16"/>
      <c r="AD225" s="16"/>
      <c r="AE225" s="16"/>
      <c r="AT225" s="294" t="s">
        <v>446</v>
      </c>
      <c r="AU225" s="294" t="s">
        <v>85</v>
      </c>
      <c r="AV225" s="16" t="s">
        <v>360</v>
      </c>
      <c r="AW225" s="16" t="s">
        <v>32</v>
      </c>
      <c r="AX225" s="16" t="s">
        <v>76</v>
      </c>
      <c r="AY225" s="294" t="s">
        <v>342</v>
      </c>
    </row>
    <row r="226" s="13" customFormat="1">
      <c r="A226" s="13"/>
      <c r="B226" s="252"/>
      <c r="C226" s="253"/>
      <c r="D226" s="240" t="s">
        <v>446</v>
      </c>
      <c r="E226" s="254" t="s">
        <v>1</v>
      </c>
      <c r="F226" s="255" t="s">
        <v>1575</v>
      </c>
      <c r="G226" s="253"/>
      <c r="H226" s="256">
        <v>125</v>
      </c>
      <c r="I226" s="257"/>
      <c r="J226" s="253"/>
      <c r="K226" s="253"/>
      <c r="L226" s="258"/>
      <c r="M226" s="259"/>
      <c r="N226" s="260"/>
      <c r="O226" s="260"/>
      <c r="P226" s="260"/>
      <c r="Q226" s="260"/>
      <c r="R226" s="260"/>
      <c r="S226" s="260"/>
      <c r="T226" s="261"/>
      <c r="U226" s="13"/>
      <c r="V226" s="13"/>
      <c r="W226" s="13"/>
      <c r="X226" s="13"/>
      <c r="Y226" s="13"/>
      <c r="Z226" s="13"/>
      <c r="AA226" s="13"/>
      <c r="AB226" s="13"/>
      <c r="AC226" s="13"/>
      <c r="AD226" s="13"/>
      <c r="AE226" s="13"/>
      <c r="AT226" s="262" t="s">
        <v>446</v>
      </c>
      <c r="AU226" s="262" t="s">
        <v>85</v>
      </c>
      <c r="AV226" s="13" t="s">
        <v>85</v>
      </c>
      <c r="AW226" s="13" t="s">
        <v>32</v>
      </c>
      <c r="AX226" s="13" t="s">
        <v>83</v>
      </c>
      <c r="AY226" s="262" t="s">
        <v>342</v>
      </c>
    </row>
    <row r="227" s="12" customFormat="1" ht="22.8" customHeight="1">
      <c r="A227" s="12"/>
      <c r="B227" s="213"/>
      <c r="C227" s="214"/>
      <c r="D227" s="215" t="s">
        <v>75</v>
      </c>
      <c r="E227" s="246" t="s">
        <v>341</v>
      </c>
      <c r="F227" s="246" t="s">
        <v>676</v>
      </c>
      <c r="G227" s="214"/>
      <c r="H227" s="214"/>
      <c r="I227" s="217"/>
      <c r="J227" s="247">
        <f>BK227</f>
        <v>0</v>
      </c>
      <c r="K227" s="214"/>
      <c r="L227" s="219"/>
      <c r="M227" s="220"/>
      <c r="N227" s="221"/>
      <c r="O227" s="221"/>
      <c r="P227" s="222">
        <f>SUM(P228:P320)</f>
        <v>0</v>
      </c>
      <c r="Q227" s="221"/>
      <c r="R227" s="222">
        <f>SUM(R228:R320)</f>
        <v>65.058989999999994</v>
      </c>
      <c r="S227" s="221"/>
      <c r="T227" s="223">
        <f>SUM(T228:T320)</f>
        <v>0</v>
      </c>
      <c r="U227" s="12"/>
      <c r="V227" s="12"/>
      <c r="W227" s="12"/>
      <c r="X227" s="12"/>
      <c r="Y227" s="12"/>
      <c r="Z227" s="12"/>
      <c r="AA227" s="12"/>
      <c r="AB227" s="12"/>
      <c r="AC227" s="12"/>
      <c r="AD227" s="12"/>
      <c r="AE227" s="12"/>
      <c r="AR227" s="224" t="s">
        <v>83</v>
      </c>
      <c r="AT227" s="225" t="s">
        <v>75</v>
      </c>
      <c r="AU227" s="225" t="s">
        <v>83</v>
      </c>
      <c r="AY227" s="224" t="s">
        <v>342</v>
      </c>
      <c r="BK227" s="226">
        <f>SUM(BK228:BK320)</f>
        <v>0</v>
      </c>
    </row>
    <row r="228" s="2" customFormat="1" ht="16.5" customHeight="1">
      <c r="A228" s="39"/>
      <c r="B228" s="40"/>
      <c r="C228" s="227" t="s">
        <v>626</v>
      </c>
      <c r="D228" s="227" t="s">
        <v>343</v>
      </c>
      <c r="E228" s="228" t="s">
        <v>1157</v>
      </c>
      <c r="F228" s="229" t="s">
        <v>1158</v>
      </c>
      <c r="G228" s="230" t="s">
        <v>473</v>
      </c>
      <c r="H228" s="231">
        <v>15</v>
      </c>
      <c r="I228" s="232"/>
      <c r="J228" s="233">
        <f>ROUND(I228*H228,2)</f>
        <v>0</v>
      </c>
      <c r="K228" s="229" t="s">
        <v>443</v>
      </c>
      <c r="L228" s="45"/>
      <c r="M228" s="234" t="s">
        <v>1</v>
      </c>
      <c r="N228" s="235" t="s">
        <v>41</v>
      </c>
      <c r="O228" s="92"/>
      <c r="P228" s="236">
        <f>O228*H228</f>
        <v>0</v>
      </c>
      <c r="Q228" s="236">
        <v>0</v>
      </c>
      <c r="R228" s="236">
        <f>Q228*H228</f>
        <v>0</v>
      </c>
      <c r="S228" s="236">
        <v>0</v>
      </c>
      <c r="T228" s="237">
        <f>S228*H228</f>
        <v>0</v>
      </c>
      <c r="U228" s="39"/>
      <c r="V228" s="39"/>
      <c r="W228" s="39"/>
      <c r="X228" s="39"/>
      <c r="Y228" s="39"/>
      <c r="Z228" s="39"/>
      <c r="AA228" s="39"/>
      <c r="AB228" s="39"/>
      <c r="AC228" s="39"/>
      <c r="AD228" s="39"/>
      <c r="AE228" s="39"/>
      <c r="AR228" s="238" t="s">
        <v>360</v>
      </c>
      <c r="AT228" s="238" t="s">
        <v>343</v>
      </c>
      <c r="AU228" s="238" t="s">
        <v>85</v>
      </c>
      <c r="AY228" s="18" t="s">
        <v>342</v>
      </c>
      <c r="BE228" s="239">
        <f>IF(N228="základní",J228,0)</f>
        <v>0</v>
      </c>
      <c r="BF228" s="239">
        <f>IF(N228="snížená",J228,0)</f>
        <v>0</v>
      </c>
      <c r="BG228" s="239">
        <f>IF(N228="zákl. přenesená",J228,0)</f>
        <v>0</v>
      </c>
      <c r="BH228" s="239">
        <f>IF(N228="sníž. přenesená",J228,0)</f>
        <v>0</v>
      </c>
      <c r="BI228" s="239">
        <f>IF(N228="nulová",J228,0)</f>
        <v>0</v>
      </c>
      <c r="BJ228" s="18" t="s">
        <v>83</v>
      </c>
      <c r="BK228" s="239">
        <f>ROUND(I228*H228,2)</f>
        <v>0</v>
      </c>
      <c r="BL228" s="18" t="s">
        <v>360</v>
      </c>
      <c r="BM228" s="238" t="s">
        <v>1576</v>
      </c>
    </row>
    <row r="229" s="2" customFormat="1">
      <c r="A229" s="39"/>
      <c r="B229" s="40"/>
      <c r="C229" s="41"/>
      <c r="D229" s="240" t="s">
        <v>349</v>
      </c>
      <c r="E229" s="41"/>
      <c r="F229" s="241" t="s">
        <v>1160</v>
      </c>
      <c r="G229" s="41"/>
      <c r="H229" s="41"/>
      <c r="I229" s="242"/>
      <c r="J229" s="41"/>
      <c r="K229" s="41"/>
      <c r="L229" s="45"/>
      <c r="M229" s="243"/>
      <c r="N229" s="244"/>
      <c r="O229" s="92"/>
      <c r="P229" s="92"/>
      <c r="Q229" s="92"/>
      <c r="R229" s="92"/>
      <c r="S229" s="92"/>
      <c r="T229" s="93"/>
      <c r="U229" s="39"/>
      <c r="V229" s="39"/>
      <c r="W229" s="39"/>
      <c r="X229" s="39"/>
      <c r="Y229" s="39"/>
      <c r="Z229" s="39"/>
      <c r="AA229" s="39"/>
      <c r="AB229" s="39"/>
      <c r="AC229" s="39"/>
      <c r="AD229" s="39"/>
      <c r="AE229" s="39"/>
      <c r="AT229" s="18" t="s">
        <v>349</v>
      </c>
      <c r="AU229" s="18" t="s">
        <v>85</v>
      </c>
    </row>
    <row r="230" s="13" customFormat="1">
      <c r="A230" s="13"/>
      <c r="B230" s="252"/>
      <c r="C230" s="253"/>
      <c r="D230" s="240" t="s">
        <v>446</v>
      </c>
      <c r="E230" s="254" t="s">
        <v>1</v>
      </c>
      <c r="F230" s="255" t="s">
        <v>1571</v>
      </c>
      <c r="G230" s="253"/>
      <c r="H230" s="256">
        <v>2</v>
      </c>
      <c r="I230" s="257"/>
      <c r="J230" s="253"/>
      <c r="K230" s="253"/>
      <c r="L230" s="258"/>
      <c r="M230" s="259"/>
      <c r="N230" s="260"/>
      <c r="O230" s="260"/>
      <c r="P230" s="260"/>
      <c r="Q230" s="260"/>
      <c r="R230" s="260"/>
      <c r="S230" s="260"/>
      <c r="T230" s="261"/>
      <c r="U230" s="13"/>
      <c r="V230" s="13"/>
      <c r="W230" s="13"/>
      <c r="X230" s="13"/>
      <c r="Y230" s="13"/>
      <c r="Z230" s="13"/>
      <c r="AA230" s="13"/>
      <c r="AB230" s="13"/>
      <c r="AC230" s="13"/>
      <c r="AD230" s="13"/>
      <c r="AE230" s="13"/>
      <c r="AT230" s="262" t="s">
        <v>446</v>
      </c>
      <c r="AU230" s="262" t="s">
        <v>85</v>
      </c>
      <c r="AV230" s="13" t="s">
        <v>85</v>
      </c>
      <c r="AW230" s="13" t="s">
        <v>32</v>
      </c>
      <c r="AX230" s="13" t="s">
        <v>76</v>
      </c>
      <c r="AY230" s="262" t="s">
        <v>342</v>
      </c>
    </row>
    <row r="231" s="13" customFormat="1">
      <c r="A231" s="13"/>
      <c r="B231" s="252"/>
      <c r="C231" s="253"/>
      <c r="D231" s="240" t="s">
        <v>446</v>
      </c>
      <c r="E231" s="254" t="s">
        <v>1</v>
      </c>
      <c r="F231" s="255" t="s">
        <v>1572</v>
      </c>
      <c r="G231" s="253"/>
      <c r="H231" s="256">
        <v>4</v>
      </c>
      <c r="I231" s="257"/>
      <c r="J231" s="253"/>
      <c r="K231" s="253"/>
      <c r="L231" s="258"/>
      <c r="M231" s="259"/>
      <c r="N231" s="260"/>
      <c r="O231" s="260"/>
      <c r="P231" s="260"/>
      <c r="Q231" s="260"/>
      <c r="R231" s="260"/>
      <c r="S231" s="260"/>
      <c r="T231" s="261"/>
      <c r="U231" s="13"/>
      <c r="V231" s="13"/>
      <c r="W231" s="13"/>
      <c r="X231" s="13"/>
      <c r="Y231" s="13"/>
      <c r="Z231" s="13"/>
      <c r="AA231" s="13"/>
      <c r="AB231" s="13"/>
      <c r="AC231" s="13"/>
      <c r="AD231" s="13"/>
      <c r="AE231" s="13"/>
      <c r="AT231" s="262" t="s">
        <v>446</v>
      </c>
      <c r="AU231" s="262" t="s">
        <v>85</v>
      </c>
      <c r="AV231" s="13" t="s">
        <v>85</v>
      </c>
      <c r="AW231" s="13" t="s">
        <v>32</v>
      </c>
      <c r="AX231" s="13" t="s">
        <v>76</v>
      </c>
      <c r="AY231" s="262" t="s">
        <v>342</v>
      </c>
    </row>
    <row r="232" s="13" customFormat="1">
      <c r="A232" s="13"/>
      <c r="B232" s="252"/>
      <c r="C232" s="253"/>
      <c r="D232" s="240" t="s">
        <v>446</v>
      </c>
      <c r="E232" s="254" t="s">
        <v>1</v>
      </c>
      <c r="F232" s="255" t="s">
        <v>1573</v>
      </c>
      <c r="G232" s="253"/>
      <c r="H232" s="256">
        <v>9</v>
      </c>
      <c r="I232" s="257"/>
      <c r="J232" s="253"/>
      <c r="K232" s="253"/>
      <c r="L232" s="258"/>
      <c r="M232" s="259"/>
      <c r="N232" s="260"/>
      <c r="O232" s="260"/>
      <c r="P232" s="260"/>
      <c r="Q232" s="260"/>
      <c r="R232" s="260"/>
      <c r="S232" s="260"/>
      <c r="T232" s="261"/>
      <c r="U232" s="13"/>
      <c r="V232" s="13"/>
      <c r="W232" s="13"/>
      <c r="X232" s="13"/>
      <c r="Y232" s="13"/>
      <c r="Z232" s="13"/>
      <c r="AA232" s="13"/>
      <c r="AB232" s="13"/>
      <c r="AC232" s="13"/>
      <c r="AD232" s="13"/>
      <c r="AE232" s="13"/>
      <c r="AT232" s="262" t="s">
        <v>446</v>
      </c>
      <c r="AU232" s="262" t="s">
        <v>85</v>
      </c>
      <c r="AV232" s="13" t="s">
        <v>85</v>
      </c>
      <c r="AW232" s="13" t="s">
        <v>32</v>
      </c>
      <c r="AX232" s="13" t="s">
        <v>76</v>
      </c>
      <c r="AY232" s="262" t="s">
        <v>342</v>
      </c>
    </row>
    <row r="233" s="16" customFormat="1">
      <c r="A233" s="16"/>
      <c r="B233" s="284"/>
      <c r="C233" s="285"/>
      <c r="D233" s="240" t="s">
        <v>446</v>
      </c>
      <c r="E233" s="286" t="s">
        <v>1</v>
      </c>
      <c r="F233" s="287" t="s">
        <v>500</v>
      </c>
      <c r="G233" s="285"/>
      <c r="H233" s="288">
        <v>15</v>
      </c>
      <c r="I233" s="289"/>
      <c r="J233" s="285"/>
      <c r="K233" s="285"/>
      <c r="L233" s="290"/>
      <c r="M233" s="291"/>
      <c r="N233" s="292"/>
      <c r="O233" s="292"/>
      <c r="P233" s="292"/>
      <c r="Q233" s="292"/>
      <c r="R233" s="292"/>
      <c r="S233" s="292"/>
      <c r="T233" s="293"/>
      <c r="U233" s="16"/>
      <c r="V233" s="16"/>
      <c r="W233" s="16"/>
      <c r="X233" s="16"/>
      <c r="Y233" s="16"/>
      <c r="Z233" s="16"/>
      <c r="AA233" s="16"/>
      <c r="AB233" s="16"/>
      <c r="AC233" s="16"/>
      <c r="AD233" s="16"/>
      <c r="AE233" s="16"/>
      <c r="AT233" s="294" t="s">
        <v>446</v>
      </c>
      <c r="AU233" s="294" t="s">
        <v>85</v>
      </c>
      <c r="AV233" s="16" t="s">
        <v>360</v>
      </c>
      <c r="AW233" s="16" t="s">
        <v>32</v>
      </c>
      <c r="AX233" s="16" t="s">
        <v>83</v>
      </c>
      <c r="AY233" s="294" t="s">
        <v>342</v>
      </c>
    </row>
    <row r="234" s="2" customFormat="1" ht="16.5" customHeight="1">
      <c r="A234" s="39"/>
      <c r="B234" s="40"/>
      <c r="C234" s="227" t="s">
        <v>632</v>
      </c>
      <c r="D234" s="227" t="s">
        <v>343</v>
      </c>
      <c r="E234" s="228" t="s">
        <v>1388</v>
      </c>
      <c r="F234" s="229" t="s">
        <v>1389</v>
      </c>
      <c r="G234" s="230" t="s">
        <v>473</v>
      </c>
      <c r="H234" s="231">
        <v>125</v>
      </c>
      <c r="I234" s="232"/>
      <c r="J234" s="233">
        <f>ROUND(I234*H234,2)</f>
        <v>0</v>
      </c>
      <c r="K234" s="229" t="s">
        <v>443</v>
      </c>
      <c r="L234" s="45"/>
      <c r="M234" s="234" t="s">
        <v>1</v>
      </c>
      <c r="N234" s="235" t="s">
        <v>41</v>
      </c>
      <c r="O234" s="92"/>
      <c r="P234" s="236">
        <f>O234*H234</f>
        <v>0</v>
      </c>
      <c r="Q234" s="236">
        <v>0</v>
      </c>
      <c r="R234" s="236">
        <f>Q234*H234</f>
        <v>0</v>
      </c>
      <c r="S234" s="236">
        <v>0</v>
      </c>
      <c r="T234" s="237">
        <f>S234*H234</f>
        <v>0</v>
      </c>
      <c r="U234" s="39"/>
      <c r="V234" s="39"/>
      <c r="W234" s="39"/>
      <c r="X234" s="39"/>
      <c r="Y234" s="39"/>
      <c r="Z234" s="39"/>
      <c r="AA234" s="39"/>
      <c r="AB234" s="39"/>
      <c r="AC234" s="39"/>
      <c r="AD234" s="39"/>
      <c r="AE234" s="39"/>
      <c r="AR234" s="238" t="s">
        <v>360</v>
      </c>
      <c r="AT234" s="238" t="s">
        <v>343</v>
      </c>
      <c r="AU234" s="238" t="s">
        <v>85</v>
      </c>
      <c r="AY234" s="18" t="s">
        <v>342</v>
      </c>
      <c r="BE234" s="239">
        <f>IF(N234="základní",J234,0)</f>
        <v>0</v>
      </c>
      <c r="BF234" s="239">
        <f>IF(N234="snížená",J234,0)</f>
        <v>0</v>
      </c>
      <c r="BG234" s="239">
        <f>IF(N234="zákl. přenesená",J234,0)</f>
        <v>0</v>
      </c>
      <c r="BH234" s="239">
        <f>IF(N234="sníž. přenesená",J234,0)</f>
        <v>0</v>
      </c>
      <c r="BI234" s="239">
        <f>IF(N234="nulová",J234,0)</f>
        <v>0</v>
      </c>
      <c r="BJ234" s="18" t="s">
        <v>83</v>
      </c>
      <c r="BK234" s="239">
        <f>ROUND(I234*H234,2)</f>
        <v>0</v>
      </c>
      <c r="BL234" s="18" t="s">
        <v>360</v>
      </c>
      <c r="BM234" s="238" t="s">
        <v>1577</v>
      </c>
    </row>
    <row r="235" s="2" customFormat="1">
      <c r="A235" s="39"/>
      <c r="B235" s="40"/>
      <c r="C235" s="41"/>
      <c r="D235" s="240" t="s">
        <v>349</v>
      </c>
      <c r="E235" s="41"/>
      <c r="F235" s="241" t="s">
        <v>1391</v>
      </c>
      <c r="G235" s="41"/>
      <c r="H235" s="41"/>
      <c r="I235" s="242"/>
      <c r="J235" s="41"/>
      <c r="K235" s="41"/>
      <c r="L235" s="45"/>
      <c r="M235" s="243"/>
      <c r="N235" s="244"/>
      <c r="O235" s="92"/>
      <c r="P235" s="92"/>
      <c r="Q235" s="92"/>
      <c r="R235" s="92"/>
      <c r="S235" s="92"/>
      <c r="T235" s="93"/>
      <c r="U235" s="39"/>
      <c r="V235" s="39"/>
      <c r="W235" s="39"/>
      <c r="X235" s="39"/>
      <c r="Y235" s="39"/>
      <c r="Z235" s="39"/>
      <c r="AA235" s="39"/>
      <c r="AB235" s="39"/>
      <c r="AC235" s="39"/>
      <c r="AD235" s="39"/>
      <c r="AE235" s="39"/>
      <c r="AT235" s="18" t="s">
        <v>349</v>
      </c>
      <c r="AU235" s="18" t="s">
        <v>85</v>
      </c>
    </row>
    <row r="236" s="13" customFormat="1">
      <c r="A236" s="13"/>
      <c r="B236" s="252"/>
      <c r="C236" s="253"/>
      <c r="D236" s="240" t="s">
        <v>446</v>
      </c>
      <c r="E236" s="254" t="s">
        <v>1</v>
      </c>
      <c r="F236" s="255" t="s">
        <v>1570</v>
      </c>
      <c r="G236" s="253"/>
      <c r="H236" s="256">
        <v>125</v>
      </c>
      <c r="I236" s="257"/>
      <c r="J236" s="253"/>
      <c r="K236" s="253"/>
      <c r="L236" s="258"/>
      <c r="M236" s="259"/>
      <c r="N236" s="260"/>
      <c r="O236" s="260"/>
      <c r="P236" s="260"/>
      <c r="Q236" s="260"/>
      <c r="R236" s="260"/>
      <c r="S236" s="260"/>
      <c r="T236" s="261"/>
      <c r="U236" s="13"/>
      <c r="V236" s="13"/>
      <c r="W236" s="13"/>
      <c r="X236" s="13"/>
      <c r="Y236" s="13"/>
      <c r="Z236" s="13"/>
      <c r="AA236" s="13"/>
      <c r="AB236" s="13"/>
      <c r="AC236" s="13"/>
      <c r="AD236" s="13"/>
      <c r="AE236" s="13"/>
      <c r="AT236" s="262" t="s">
        <v>446</v>
      </c>
      <c r="AU236" s="262" t="s">
        <v>85</v>
      </c>
      <c r="AV236" s="13" t="s">
        <v>85</v>
      </c>
      <c r="AW236" s="13" t="s">
        <v>32</v>
      </c>
      <c r="AX236" s="13" t="s">
        <v>83</v>
      </c>
      <c r="AY236" s="262" t="s">
        <v>342</v>
      </c>
    </row>
    <row r="237" s="2" customFormat="1" ht="16.5" customHeight="1">
      <c r="A237" s="39"/>
      <c r="B237" s="40"/>
      <c r="C237" s="227" t="s">
        <v>639</v>
      </c>
      <c r="D237" s="227" t="s">
        <v>343</v>
      </c>
      <c r="E237" s="228" t="s">
        <v>688</v>
      </c>
      <c r="F237" s="229" t="s">
        <v>689</v>
      </c>
      <c r="G237" s="230" t="s">
        <v>473</v>
      </c>
      <c r="H237" s="231">
        <v>656</v>
      </c>
      <c r="I237" s="232"/>
      <c r="J237" s="233">
        <f>ROUND(I237*H237,2)</f>
        <v>0</v>
      </c>
      <c r="K237" s="229" t="s">
        <v>443</v>
      </c>
      <c r="L237" s="45"/>
      <c r="M237" s="234" t="s">
        <v>1</v>
      </c>
      <c r="N237" s="235" t="s">
        <v>41</v>
      </c>
      <c r="O237" s="92"/>
      <c r="P237" s="236">
        <f>O237*H237</f>
        <v>0</v>
      </c>
      <c r="Q237" s="236">
        <v>0</v>
      </c>
      <c r="R237" s="236">
        <f>Q237*H237</f>
        <v>0</v>
      </c>
      <c r="S237" s="236">
        <v>0</v>
      </c>
      <c r="T237" s="237">
        <f>S237*H237</f>
        <v>0</v>
      </c>
      <c r="U237" s="39"/>
      <c r="V237" s="39"/>
      <c r="W237" s="39"/>
      <c r="X237" s="39"/>
      <c r="Y237" s="39"/>
      <c r="Z237" s="39"/>
      <c r="AA237" s="39"/>
      <c r="AB237" s="39"/>
      <c r="AC237" s="39"/>
      <c r="AD237" s="39"/>
      <c r="AE237" s="39"/>
      <c r="AR237" s="238" t="s">
        <v>360</v>
      </c>
      <c r="AT237" s="238" t="s">
        <v>343</v>
      </c>
      <c r="AU237" s="238" t="s">
        <v>85</v>
      </c>
      <c r="AY237" s="18" t="s">
        <v>342</v>
      </c>
      <c r="BE237" s="239">
        <f>IF(N237="základní",J237,0)</f>
        <v>0</v>
      </c>
      <c r="BF237" s="239">
        <f>IF(N237="snížená",J237,0)</f>
        <v>0</v>
      </c>
      <c r="BG237" s="239">
        <f>IF(N237="zákl. přenesená",J237,0)</f>
        <v>0</v>
      </c>
      <c r="BH237" s="239">
        <f>IF(N237="sníž. přenesená",J237,0)</f>
        <v>0</v>
      </c>
      <c r="BI237" s="239">
        <f>IF(N237="nulová",J237,0)</f>
        <v>0</v>
      </c>
      <c r="BJ237" s="18" t="s">
        <v>83</v>
      </c>
      <c r="BK237" s="239">
        <f>ROUND(I237*H237,2)</f>
        <v>0</v>
      </c>
      <c r="BL237" s="18" t="s">
        <v>360</v>
      </c>
      <c r="BM237" s="238" t="s">
        <v>1578</v>
      </c>
    </row>
    <row r="238" s="2" customFormat="1">
      <c r="A238" s="39"/>
      <c r="B238" s="40"/>
      <c r="C238" s="41"/>
      <c r="D238" s="240" t="s">
        <v>349</v>
      </c>
      <c r="E238" s="41"/>
      <c r="F238" s="241" t="s">
        <v>691</v>
      </c>
      <c r="G238" s="41"/>
      <c r="H238" s="41"/>
      <c r="I238" s="242"/>
      <c r="J238" s="41"/>
      <c r="K238" s="41"/>
      <c r="L238" s="45"/>
      <c r="M238" s="243"/>
      <c r="N238" s="244"/>
      <c r="O238" s="92"/>
      <c r="P238" s="92"/>
      <c r="Q238" s="92"/>
      <c r="R238" s="92"/>
      <c r="S238" s="92"/>
      <c r="T238" s="93"/>
      <c r="U238" s="39"/>
      <c r="V238" s="39"/>
      <c r="W238" s="39"/>
      <c r="X238" s="39"/>
      <c r="Y238" s="39"/>
      <c r="Z238" s="39"/>
      <c r="AA238" s="39"/>
      <c r="AB238" s="39"/>
      <c r="AC238" s="39"/>
      <c r="AD238" s="39"/>
      <c r="AE238" s="39"/>
      <c r="AT238" s="18" t="s">
        <v>349</v>
      </c>
      <c r="AU238" s="18" t="s">
        <v>85</v>
      </c>
    </row>
    <row r="239" s="13" customFormat="1">
      <c r="A239" s="13"/>
      <c r="B239" s="252"/>
      <c r="C239" s="253"/>
      <c r="D239" s="240" t="s">
        <v>446</v>
      </c>
      <c r="E239" s="254" t="s">
        <v>1</v>
      </c>
      <c r="F239" s="255" t="s">
        <v>1568</v>
      </c>
      <c r="G239" s="253"/>
      <c r="H239" s="256">
        <v>547</v>
      </c>
      <c r="I239" s="257"/>
      <c r="J239" s="253"/>
      <c r="K239" s="253"/>
      <c r="L239" s="258"/>
      <c r="M239" s="259"/>
      <c r="N239" s="260"/>
      <c r="O239" s="260"/>
      <c r="P239" s="260"/>
      <c r="Q239" s="260"/>
      <c r="R239" s="260"/>
      <c r="S239" s="260"/>
      <c r="T239" s="261"/>
      <c r="U239" s="13"/>
      <c r="V239" s="13"/>
      <c r="W239" s="13"/>
      <c r="X239" s="13"/>
      <c r="Y239" s="13"/>
      <c r="Z239" s="13"/>
      <c r="AA239" s="13"/>
      <c r="AB239" s="13"/>
      <c r="AC239" s="13"/>
      <c r="AD239" s="13"/>
      <c r="AE239" s="13"/>
      <c r="AT239" s="262" t="s">
        <v>446</v>
      </c>
      <c r="AU239" s="262" t="s">
        <v>85</v>
      </c>
      <c r="AV239" s="13" t="s">
        <v>85</v>
      </c>
      <c r="AW239" s="13" t="s">
        <v>32</v>
      </c>
      <c r="AX239" s="13" t="s">
        <v>76</v>
      </c>
      <c r="AY239" s="262" t="s">
        <v>342</v>
      </c>
    </row>
    <row r="240" s="13" customFormat="1">
      <c r="A240" s="13"/>
      <c r="B240" s="252"/>
      <c r="C240" s="253"/>
      <c r="D240" s="240" t="s">
        <v>446</v>
      </c>
      <c r="E240" s="254" t="s">
        <v>1</v>
      </c>
      <c r="F240" s="255" t="s">
        <v>1569</v>
      </c>
      <c r="G240" s="253"/>
      <c r="H240" s="256">
        <v>109</v>
      </c>
      <c r="I240" s="257"/>
      <c r="J240" s="253"/>
      <c r="K240" s="253"/>
      <c r="L240" s="258"/>
      <c r="M240" s="259"/>
      <c r="N240" s="260"/>
      <c r="O240" s="260"/>
      <c r="P240" s="260"/>
      <c r="Q240" s="260"/>
      <c r="R240" s="260"/>
      <c r="S240" s="260"/>
      <c r="T240" s="261"/>
      <c r="U240" s="13"/>
      <c r="V240" s="13"/>
      <c r="W240" s="13"/>
      <c r="X240" s="13"/>
      <c r="Y240" s="13"/>
      <c r="Z240" s="13"/>
      <c r="AA240" s="13"/>
      <c r="AB240" s="13"/>
      <c r="AC240" s="13"/>
      <c r="AD240" s="13"/>
      <c r="AE240" s="13"/>
      <c r="AT240" s="262" t="s">
        <v>446</v>
      </c>
      <c r="AU240" s="262" t="s">
        <v>85</v>
      </c>
      <c r="AV240" s="13" t="s">
        <v>85</v>
      </c>
      <c r="AW240" s="13" t="s">
        <v>32</v>
      </c>
      <c r="AX240" s="13" t="s">
        <v>76</v>
      </c>
      <c r="AY240" s="262" t="s">
        <v>342</v>
      </c>
    </row>
    <row r="241" s="16" customFormat="1">
      <c r="A241" s="16"/>
      <c r="B241" s="284"/>
      <c r="C241" s="285"/>
      <c r="D241" s="240" t="s">
        <v>446</v>
      </c>
      <c r="E241" s="286" t="s">
        <v>1</v>
      </c>
      <c r="F241" s="287" t="s">
        <v>500</v>
      </c>
      <c r="G241" s="285"/>
      <c r="H241" s="288">
        <v>656</v>
      </c>
      <c r="I241" s="289"/>
      <c r="J241" s="285"/>
      <c r="K241" s="285"/>
      <c r="L241" s="290"/>
      <c r="M241" s="291"/>
      <c r="N241" s="292"/>
      <c r="O241" s="292"/>
      <c r="P241" s="292"/>
      <c r="Q241" s="292"/>
      <c r="R241" s="292"/>
      <c r="S241" s="292"/>
      <c r="T241" s="293"/>
      <c r="U241" s="16"/>
      <c r="V241" s="16"/>
      <c r="W241" s="16"/>
      <c r="X241" s="16"/>
      <c r="Y241" s="16"/>
      <c r="Z241" s="16"/>
      <c r="AA241" s="16"/>
      <c r="AB241" s="16"/>
      <c r="AC241" s="16"/>
      <c r="AD241" s="16"/>
      <c r="AE241" s="16"/>
      <c r="AT241" s="294" t="s">
        <v>446</v>
      </c>
      <c r="AU241" s="294" t="s">
        <v>85</v>
      </c>
      <c r="AV241" s="16" t="s">
        <v>360</v>
      </c>
      <c r="AW241" s="16" t="s">
        <v>32</v>
      </c>
      <c r="AX241" s="16" t="s">
        <v>83</v>
      </c>
      <c r="AY241" s="294" t="s">
        <v>342</v>
      </c>
    </row>
    <row r="242" s="2" customFormat="1" ht="16.5" customHeight="1">
      <c r="A242" s="39"/>
      <c r="B242" s="40"/>
      <c r="C242" s="227" t="s">
        <v>645</v>
      </c>
      <c r="D242" s="227" t="s">
        <v>343</v>
      </c>
      <c r="E242" s="228" t="s">
        <v>701</v>
      </c>
      <c r="F242" s="229" t="s">
        <v>702</v>
      </c>
      <c r="G242" s="230" t="s">
        <v>473</v>
      </c>
      <c r="H242" s="231">
        <v>588</v>
      </c>
      <c r="I242" s="232"/>
      <c r="J242" s="233">
        <f>ROUND(I242*H242,2)</f>
        <v>0</v>
      </c>
      <c r="K242" s="229" t="s">
        <v>443</v>
      </c>
      <c r="L242" s="45"/>
      <c r="M242" s="234" t="s">
        <v>1</v>
      </c>
      <c r="N242" s="235" t="s">
        <v>41</v>
      </c>
      <c r="O242" s="92"/>
      <c r="P242" s="236">
        <f>O242*H242</f>
        <v>0</v>
      </c>
      <c r="Q242" s="236">
        <v>0</v>
      </c>
      <c r="R242" s="236">
        <f>Q242*H242</f>
        <v>0</v>
      </c>
      <c r="S242" s="236">
        <v>0</v>
      </c>
      <c r="T242" s="237">
        <f>S242*H242</f>
        <v>0</v>
      </c>
      <c r="U242" s="39"/>
      <c r="V242" s="39"/>
      <c r="W242" s="39"/>
      <c r="X242" s="39"/>
      <c r="Y242" s="39"/>
      <c r="Z242" s="39"/>
      <c r="AA242" s="39"/>
      <c r="AB242" s="39"/>
      <c r="AC242" s="39"/>
      <c r="AD242" s="39"/>
      <c r="AE242" s="39"/>
      <c r="AR242" s="238" t="s">
        <v>360</v>
      </c>
      <c r="AT242" s="238" t="s">
        <v>343</v>
      </c>
      <c r="AU242" s="238" t="s">
        <v>85</v>
      </c>
      <c r="AY242" s="18" t="s">
        <v>342</v>
      </c>
      <c r="BE242" s="239">
        <f>IF(N242="základní",J242,0)</f>
        <v>0</v>
      </c>
      <c r="BF242" s="239">
        <f>IF(N242="snížená",J242,0)</f>
        <v>0</v>
      </c>
      <c r="BG242" s="239">
        <f>IF(N242="zákl. přenesená",J242,0)</f>
        <v>0</v>
      </c>
      <c r="BH242" s="239">
        <f>IF(N242="sníž. přenesená",J242,0)</f>
        <v>0</v>
      </c>
      <c r="BI242" s="239">
        <f>IF(N242="nulová",J242,0)</f>
        <v>0</v>
      </c>
      <c r="BJ242" s="18" t="s">
        <v>83</v>
      </c>
      <c r="BK242" s="239">
        <f>ROUND(I242*H242,2)</f>
        <v>0</v>
      </c>
      <c r="BL242" s="18" t="s">
        <v>360</v>
      </c>
      <c r="BM242" s="238" t="s">
        <v>1579</v>
      </c>
    </row>
    <row r="243" s="2" customFormat="1">
      <c r="A243" s="39"/>
      <c r="B243" s="40"/>
      <c r="C243" s="41"/>
      <c r="D243" s="240" t="s">
        <v>349</v>
      </c>
      <c r="E243" s="41"/>
      <c r="F243" s="241" t="s">
        <v>704</v>
      </c>
      <c r="G243" s="41"/>
      <c r="H243" s="41"/>
      <c r="I243" s="242"/>
      <c r="J243" s="41"/>
      <c r="K243" s="41"/>
      <c r="L243" s="45"/>
      <c r="M243" s="243"/>
      <c r="N243" s="244"/>
      <c r="O243" s="92"/>
      <c r="P243" s="92"/>
      <c r="Q243" s="92"/>
      <c r="R243" s="92"/>
      <c r="S243" s="92"/>
      <c r="T243" s="93"/>
      <c r="U243" s="39"/>
      <c r="V243" s="39"/>
      <c r="W243" s="39"/>
      <c r="X243" s="39"/>
      <c r="Y243" s="39"/>
      <c r="Z243" s="39"/>
      <c r="AA243" s="39"/>
      <c r="AB243" s="39"/>
      <c r="AC243" s="39"/>
      <c r="AD243" s="39"/>
      <c r="AE243" s="39"/>
      <c r="AT243" s="18" t="s">
        <v>349</v>
      </c>
      <c r="AU243" s="18" t="s">
        <v>85</v>
      </c>
    </row>
    <row r="244" s="14" customFormat="1">
      <c r="A244" s="14"/>
      <c r="B244" s="263"/>
      <c r="C244" s="264"/>
      <c r="D244" s="240" t="s">
        <v>446</v>
      </c>
      <c r="E244" s="265" t="s">
        <v>1</v>
      </c>
      <c r="F244" s="266" t="s">
        <v>705</v>
      </c>
      <c r="G244" s="264"/>
      <c r="H244" s="265" t="s">
        <v>1</v>
      </c>
      <c r="I244" s="267"/>
      <c r="J244" s="264"/>
      <c r="K244" s="264"/>
      <c r="L244" s="268"/>
      <c r="M244" s="269"/>
      <c r="N244" s="270"/>
      <c r="O244" s="270"/>
      <c r="P244" s="270"/>
      <c r="Q244" s="270"/>
      <c r="R244" s="270"/>
      <c r="S244" s="270"/>
      <c r="T244" s="271"/>
      <c r="U244" s="14"/>
      <c r="V244" s="14"/>
      <c r="W244" s="14"/>
      <c r="X244" s="14"/>
      <c r="Y244" s="14"/>
      <c r="Z244" s="14"/>
      <c r="AA244" s="14"/>
      <c r="AB244" s="14"/>
      <c r="AC244" s="14"/>
      <c r="AD244" s="14"/>
      <c r="AE244" s="14"/>
      <c r="AT244" s="272" t="s">
        <v>446</v>
      </c>
      <c r="AU244" s="272" t="s">
        <v>85</v>
      </c>
      <c r="AV244" s="14" t="s">
        <v>83</v>
      </c>
      <c r="AW244" s="14" t="s">
        <v>32</v>
      </c>
      <c r="AX244" s="14" t="s">
        <v>76</v>
      </c>
      <c r="AY244" s="272" t="s">
        <v>342</v>
      </c>
    </row>
    <row r="245" s="13" customFormat="1">
      <c r="A245" s="13"/>
      <c r="B245" s="252"/>
      <c r="C245" s="253"/>
      <c r="D245" s="240" t="s">
        <v>446</v>
      </c>
      <c r="E245" s="254" t="s">
        <v>1</v>
      </c>
      <c r="F245" s="255" t="s">
        <v>1580</v>
      </c>
      <c r="G245" s="253"/>
      <c r="H245" s="256">
        <v>493</v>
      </c>
      <c r="I245" s="257"/>
      <c r="J245" s="253"/>
      <c r="K245" s="253"/>
      <c r="L245" s="258"/>
      <c r="M245" s="259"/>
      <c r="N245" s="260"/>
      <c r="O245" s="260"/>
      <c r="P245" s="260"/>
      <c r="Q245" s="260"/>
      <c r="R245" s="260"/>
      <c r="S245" s="260"/>
      <c r="T245" s="261"/>
      <c r="U245" s="13"/>
      <c r="V245" s="13"/>
      <c r="W245" s="13"/>
      <c r="X245" s="13"/>
      <c r="Y245" s="13"/>
      <c r="Z245" s="13"/>
      <c r="AA245" s="13"/>
      <c r="AB245" s="13"/>
      <c r="AC245" s="13"/>
      <c r="AD245" s="13"/>
      <c r="AE245" s="13"/>
      <c r="AT245" s="262" t="s">
        <v>446</v>
      </c>
      <c r="AU245" s="262" t="s">
        <v>85</v>
      </c>
      <c r="AV245" s="13" t="s">
        <v>85</v>
      </c>
      <c r="AW245" s="13" t="s">
        <v>32</v>
      </c>
      <c r="AX245" s="13" t="s">
        <v>76</v>
      </c>
      <c r="AY245" s="262" t="s">
        <v>342</v>
      </c>
    </row>
    <row r="246" s="13" customFormat="1">
      <c r="A246" s="13"/>
      <c r="B246" s="252"/>
      <c r="C246" s="253"/>
      <c r="D246" s="240" t="s">
        <v>446</v>
      </c>
      <c r="E246" s="254" t="s">
        <v>1</v>
      </c>
      <c r="F246" s="255" t="s">
        <v>1581</v>
      </c>
      <c r="G246" s="253"/>
      <c r="H246" s="256">
        <v>95</v>
      </c>
      <c r="I246" s="257"/>
      <c r="J246" s="253"/>
      <c r="K246" s="253"/>
      <c r="L246" s="258"/>
      <c r="M246" s="259"/>
      <c r="N246" s="260"/>
      <c r="O246" s="260"/>
      <c r="P246" s="260"/>
      <c r="Q246" s="260"/>
      <c r="R246" s="260"/>
      <c r="S246" s="260"/>
      <c r="T246" s="261"/>
      <c r="U246" s="13"/>
      <c r="V246" s="13"/>
      <c r="W246" s="13"/>
      <c r="X246" s="13"/>
      <c r="Y246" s="13"/>
      <c r="Z246" s="13"/>
      <c r="AA246" s="13"/>
      <c r="AB246" s="13"/>
      <c r="AC246" s="13"/>
      <c r="AD246" s="13"/>
      <c r="AE246" s="13"/>
      <c r="AT246" s="262" t="s">
        <v>446</v>
      </c>
      <c r="AU246" s="262" t="s">
        <v>85</v>
      </c>
      <c r="AV246" s="13" t="s">
        <v>85</v>
      </c>
      <c r="AW246" s="13" t="s">
        <v>32</v>
      </c>
      <c r="AX246" s="13" t="s">
        <v>76</v>
      </c>
      <c r="AY246" s="262" t="s">
        <v>342</v>
      </c>
    </row>
    <row r="247" s="16" customFormat="1">
      <c r="A247" s="16"/>
      <c r="B247" s="284"/>
      <c r="C247" s="285"/>
      <c r="D247" s="240" t="s">
        <v>446</v>
      </c>
      <c r="E247" s="286" t="s">
        <v>1</v>
      </c>
      <c r="F247" s="287" t="s">
        <v>500</v>
      </c>
      <c r="G247" s="285"/>
      <c r="H247" s="288">
        <v>588</v>
      </c>
      <c r="I247" s="289"/>
      <c r="J247" s="285"/>
      <c r="K247" s="285"/>
      <c r="L247" s="290"/>
      <c r="M247" s="291"/>
      <c r="N247" s="292"/>
      <c r="O247" s="292"/>
      <c r="P247" s="292"/>
      <c r="Q247" s="292"/>
      <c r="R247" s="292"/>
      <c r="S247" s="292"/>
      <c r="T247" s="293"/>
      <c r="U247" s="16"/>
      <c r="V247" s="16"/>
      <c r="W247" s="16"/>
      <c r="X247" s="16"/>
      <c r="Y247" s="16"/>
      <c r="Z247" s="16"/>
      <c r="AA247" s="16"/>
      <c r="AB247" s="16"/>
      <c r="AC247" s="16"/>
      <c r="AD247" s="16"/>
      <c r="AE247" s="16"/>
      <c r="AT247" s="294" t="s">
        <v>446</v>
      </c>
      <c r="AU247" s="294" t="s">
        <v>85</v>
      </c>
      <c r="AV247" s="16" t="s">
        <v>360</v>
      </c>
      <c r="AW247" s="16" t="s">
        <v>32</v>
      </c>
      <c r="AX247" s="16" t="s">
        <v>83</v>
      </c>
      <c r="AY247" s="294" t="s">
        <v>342</v>
      </c>
    </row>
    <row r="248" s="2" customFormat="1" ht="16.5" customHeight="1">
      <c r="A248" s="39"/>
      <c r="B248" s="40"/>
      <c r="C248" s="227" t="s">
        <v>654</v>
      </c>
      <c r="D248" s="227" t="s">
        <v>343</v>
      </c>
      <c r="E248" s="228" t="s">
        <v>711</v>
      </c>
      <c r="F248" s="229" t="s">
        <v>712</v>
      </c>
      <c r="G248" s="230" t="s">
        <v>473</v>
      </c>
      <c r="H248" s="231">
        <v>641</v>
      </c>
      <c r="I248" s="232"/>
      <c r="J248" s="233">
        <f>ROUND(I248*H248,2)</f>
        <v>0</v>
      </c>
      <c r="K248" s="229" t="s">
        <v>443</v>
      </c>
      <c r="L248" s="45"/>
      <c r="M248" s="234" t="s">
        <v>1</v>
      </c>
      <c r="N248" s="235" t="s">
        <v>41</v>
      </c>
      <c r="O248" s="92"/>
      <c r="P248" s="236">
        <f>O248*H248</f>
        <v>0</v>
      </c>
      <c r="Q248" s="236">
        <v>0</v>
      </c>
      <c r="R248" s="236">
        <f>Q248*H248</f>
        <v>0</v>
      </c>
      <c r="S248" s="236">
        <v>0</v>
      </c>
      <c r="T248" s="237">
        <f>S248*H248</f>
        <v>0</v>
      </c>
      <c r="U248" s="39"/>
      <c r="V248" s="39"/>
      <c r="W248" s="39"/>
      <c r="X248" s="39"/>
      <c r="Y248" s="39"/>
      <c r="Z248" s="39"/>
      <c r="AA248" s="39"/>
      <c r="AB248" s="39"/>
      <c r="AC248" s="39"/>
      <c r="AD248" s="39"/>
      <c r="AE248" s="39"/>
      <c r="AR248" s="238" t="s">
        <v>360</v>
      </c>
      <c r="AT248" s="238" t="s">
        <v>343</v>
      </c>
      <c r="AU248" s="238" t="s">
        <v>85</v>
      </c>
      <c r="AY248" s="18" t="s">
        <v>342</v>
      </c>
      <c r="BE248" s="239">
        <f>IF(N248="základní",J248,0)</f>
        <v>0</v>
      </c>
      <c r="BF248" s="239">
        <f>IF(N248="snížená",J248,0)</f>
        <v>0</v>
      </c>
      <c r="BG248" s="239">
        <f>IF(N248="zákl. přenesená",J248,0)</f>
        <v>0</v>
      </c>
      <c r="BH248" s="239">
        <f>IF(N248="sníž. přenesená",J248,0)</f>
        <v>0</v>
      </c>
      <c r="BI248" s="239">
        <f>IF(N248="nulová",J248,0)</f>
        <v>0</v>
      </c>
      <c r="BJ248" s="18" t="s">
        <v>83</v>
      </c>
      <c r="BK248" s="239">
        <f>ROUND(I248*H248,2)</f>
        <v>0</v>
      </c>
      <c r="BL248" s="18" t="s">
        <v>360</v>
      </c>
      <c r="BM248" s="238" t="s">
        <v>1582</v>
      </c>
    </row>
    <row r="249" s="2" customFormat="1">
      <c r="A249" s="39"/>
      <c r="B249" s="40"/>
      <c r="C249" s="41"/>
      <c r="D249" s="240" t="s">
        <v>349</v>
      </c>
      <c r="E249" s="41"/>
      <c r="F249" s="241" t="s">
        <v>714</v>
      </c>
      <c r="G249" s="41"/>
      <c r="H249" s="41"/>
      <c r="I249" s="242"/>
      <c r="J249" s="41"/>
      <c r="K249" s="41"/>
      <c r="L249" s="45"/>
      <c r="M249" s="243"/>
      <c r="N249" s="244"/>
      <c r="O249" s="92"/>
      <c r="P249" s="92"/>
      <c r="Q249" s="92"/>
      <c r="R249" s="92"/>
      <c r="S249" s="92"/>
      <c r="T249" s="93"/>
      <c r="U249" s="39"/>
      <c r="V249" s="39"/>
      <c r="W249" s="39"/>
      <c r="X249" s="39"/>
      <c r="Y249" s="39"/>
      <c r="Z249" s="39"/>
      <c r="AA249" s="39"/>
      <c r="AB249" s="39"/>
      <c r="AC249" s="39"/>
      <c r="AD249" s="39"/>
      <c r="AE249" s="39"/>
      <c r="AT249" s="18" t="s">
        <v>349</v>
      </c>
      <c r="AU249" s="18" t="s">
        <v>85</v>
      </c>
    </row>
    <row r="250" s="13" customFormat="1">
      <c r="A250" s="13"/>
      <c r="B250" s="252"/>
      <c r="C250" s="253"/>
      <c r="D250" s="240" t="s">
        <v>446</v>
      </c>
      <c r="E250" s="254" t="s">
        <v>1</v>
      </c>
      <c r="F250" s="255" t="s">
        <v>1583</v>
      </c>
      <c r="G250" s="253"/>
      <c r="H250" s="256">
        <v>536</v>
      </c>
      <c r="I250" s="257"/>
      <c r="J250" s="253"/>
      <c r="K250" s="253"/>
      <c r="L250" s="258"/>
      <c r="M250" s="259"/>
      <c r="N250" s="260"/>
      <c r="O250" s="260"/>
      <c r="P250" s="260"/>
      <c r="Q250" s="260"/>
      <c r="R250" s="260"/>
      <c r="S250" s="260"/>
      <c r="T250" s="261"/>
      <c r="U250" s="13"/>
      <c r="V250" s="13"/>
      <c r="W250" s="13"/>
      <c r="X250" s="13"/>
      <c r="Y250" s="13"/>
      <c r="Z250" s="13"/>
      <c r="AA250" s="13"/>
      <c r="AB250" s="13"/>
      <c r="AC250" s="13"/>
      <c r="AD250" s="13"/>
      <c r="AE250" s="13"/>
      <c r="AT250" s="262" t="s">
        <v>446</v>
      </c>
      <c r="AU250" s="262" t="s">
        <v>85</v>
      </c>
      <c r="AV250" s="13" t="s">
        <v>85</v>
      </c>
      <c r="AW250" s="13" t="s">
        <v>32</v>
      </c>
      <c r="AX250" s="13" t="s">
        <v>76</v>
      </c>
      <c r="AY250" s="262" t="s">
        <v>342</v>
      </c>
    </row>
    <row r="251" s="13" customFormat="1">
      <c r="A251" s="13"/>
      <c r="B251" s="252"/>
      <c r="C251" s="253"/>
      <c r="D251" s="240" t="s">
        <v>446</v>
      </c>
      <c r="E251" s="254" t="s">
        <v>1</v>
      </c>
      <c r="F251" s="255" t="s">
        <v>1584</v>
      </c>
      <c r="G251" s="253"/>
      <c r="H251" s="256">
        <v>105</v>
      </c>
      <c r="I251" s="257"/>
      <c r="J251" s="253"/>
      <c r="K251" s="253"/>
      <c r="L251" s="258"/>
      <c r="M251" s="259"/>
      <c r="N251" s="260"/>
      <c r="O251" s="260"/>
      <c r="P251" s="260"/>
      <c r="Q251" s="260"/>
      <c r="R251" s="260"/>
      <c r="S251" s="260"/>
      <c r="T251" s="261"/>
      <c r="U251" s="13"/>
      <c r="V251" s="13"/>
      <c r="W251" s="13"/>
      <c r="X251" s="13"/>
      <c r="Y251" s="13"/>
      <c r="Z251" s="13"/>
      <c r="AA251" s="13"/>
      <c r="AB251" s="13"/>
      <c r="AC251" s="13"/>
      <c r="AD251" s="13"/>
      <c r="AE251" s="13"/>
      <c r="AT251" s="262" t="s">
        <v>446</v>
      </c>
      <c r="AU251" s="262" t="s">
        <v>85</v>
      </c>
      <c r="AV251" s="13" t="s">
        <v>85</v>
      </c>
      <c r="AW251" s="13" t="s">
        <v>32</v>
      </c>
      <c r="AX251" s="13" t="s">
        <v>76</v>
      </c>
      <c r="AY251" s="262" t="s">
        <v>342</v>
      </c>
    </row>
    <row r="252" s="16" customFormat="1">
      <c r="A252" s="16"/>
      <c r="B252" s="284"/>
      <c r="C252" s="285"/>
      <c r="D252" s="240" t="s">
        <v>446</v>
      </c>
      <c r="E252" s="286" t="s">
        <v>1</v>
      </c>
      <c r="F252" s="287" t="s">
        <v>500</v>
      </c>
      <c r="G252" s="285"/>
      <c r="H252" s="288">
        <v>641</v>
      </c>
      <c r="I252" s="289"/>
      <c r="J252" s="285"/>
      <c r="K252" s="285"/>
      <c r="L252" s="290"/>
      <c r="M252" s="291"/>
      <c r="N252" s="292"/>
      <c r="O252" s="292"/>
      <c r="P252" s="292"/>
      <c r="Q252" s="292"/>
      <c r="R252" s="292"/>
      <c r="S252" s="292"/>
      <c r="T252" s="293"/>
      <c r="U252" s="16"/>
      <c r="V252" s="16"/>
      <c r="W252" s="16"/>
      <c r="X252" s="16"/>
      <c r="Y252" s="16"/>
      <c r="Z252" s="16"/>
      <c r="AA252" s="16"/>
      <c r="AB252" s="16"/>
      <c r="AC252" s="16"/>
      <c r="AD252" s="16"/>
      <c r="AE252" s="16"/>
      <c r="AT252" s="294" t="s">
        <v>446</v>
      </c>
      <c r="AU252" s="294" t="s">
        <v>85</v>
      </c>
      <c r="AV252" s="16" t="s">
        <v>360</v>
      </c>
      <c r="AW252" s="16" t="s">
        <v>32</v>
      </c>
      <c r="AX252" s="16" t="s">
        <v>83</v>
      </c>
      <c r="AY252" s="294" t="s">
        <v>342</v>
      </c>
    </row>
    <row r="253" s="2" customFormat="1" ht="16.5" customHeight="1">
      <c r="A253" s="39"/>
      <c r="B253" s="40"/>
      <c r="C253" s="227" t="s">
        <v>665</v>
      </c>
      <c r="D253" s="227" t="s">
        <v>343</v>
      </c>
      <c r="E253" s="228" t="s">
        <v>1402</v>
      </c>
      <c r="F253" s="229" t="s">
        <v>1403</v>
      </c>
      <c r="G253" s="230" t="s">
        <v>473</v>
      </c>
      <c r="H253" s="231">
        <v>118</v>
      </c>
      <c r="I253" s="232"/>
      <c r="J253" s="233">
        <f>ROUND(I253*H253,2)</f>
        <v>0</v>
      </c>
      <c r="K253" s="229" t="s">
        <v>443</v>
      </c>
      <c r="L253" s="45"/>
      <c r="M253" s="234" t="s">
        <v>1</v>
      </c>
      <c r="N253" s="235" t="s">
        <v>41</v>
      </c>
      <c r="O253" s="92"/>
      <c r="P253" s="236">
        <f>O253*H253</f>
        <v>0</v>
      </c>
      <c r="Q253" s="236">
        <v>0</v>
      </c>
      <c r="R253" s="236">
        <f>Q253*H253</f>
        <v>0</v>
      </c>
      <c r="S253" s="236">
        <v>0</v>
      </c>
      <c r="T253" s="237">
        <f>S253*H253</f>
        <v>0</v>
      </c>
      <c r="U253" s="39"/>
      <c r="V253" s="39"/>
      <c r="W253" s="39"/>
      <c r="X253" s="39"/>
      <c r="Y253" s="39"/>
      <c r="Z253" s="39"/>
      <c r="AA253" s="39"/>
      <c r="AB253" s="39"/>
      <c r="AC253" s="39"/>
      <c r="AD253" s="39"/>
      <c r="AE253" s="39"/>
      <c r="AR253" s="238" t="s">
        <v>360</v>
      </c>
      <c r="AT253" s="238" t="s">
        <v>343</v>
      </c>
      <c r="AU253" s="238" t="s">
        <v>85</v>
      </c>
      <c r="AY253" s="18" t="s">
        <v>342</v>
      </c>
      <c r="BE253" s="239">
        <f>IF(N253="základní",J253,0)</f>
        <v>0</v>
      </c>
      <c r="BF253" s="239">
        <f>IF(N253="snížená",J253,0)</f>
        <v>0</v>
      </c>
      <c r="BG253" s="239">
        <f>IF(N253="zákl. přenesená",J253,0)</f>
        <v>0</v>
      </c>
      <c r="BH253" s="239">
        <f>IF(N253="sníž. přenesená",J253,0)</f>
        <v>0</v>
      </c>
      <c r="BI253" s="239">
        <f>IF(N253="nulová",J253,0)</f>
        <v>0</v>
      </c>
      <c r="BJ253" s="18" t="s">
        <v>83</v>
      </c>
      <c r="BK253" s="239">
        <f>ROUND(I253*H253,2)</f>
        <v>0</v>
      </c>
      <c r="BL253" s="18" t="s">
        <v>360</v>
      </c>
      <c r="BM253" s="238" t="s">
        <v>1585</v>
      </c>
    </row>
    <row r="254" s="2" customFormat="1">
      <c r="A254" s="39"/>
      <c r="B254" s="40"/>
      <c r="C254" s="41"/>
      <c r="D254" s="240" t="s">
        <v>349</v>
      </c>
      <c r="E254" s="41"/>
      <c r="F254" s="241" t="s">
        <v>1405</v>
      </c>
      <c r="G254" s="41"/>
      <c r="H254" s="41"/>
      <c r="I254" s="242"/>
      <c r="J254" s="41"/>
      <c r="K254" s="41"/>
      <c r="L254" s="45"/>
      <c r="M254" s="243"/>
      <c r="N254" s="244"/>
      <c r="O254" s="92"/>
      <c r="P254" s="92"/>
      <c r="Q254" s="92"/>
      <c r="R254" s="92"/>
      <c r="S254" s="92"/>
      <c r="T254" s="93"/>
      <c r="U254" s="39"/>
      <c r="V254" s="39"/>
      <c r="W254" s="39"/>
      <c r="X254" s="39"/>
      <c r="Y254" s="39"/>
      <c r="Z254" s="39"/>
      <c r="AA254" s="39"/>
      <c r="AB254" s="39"/>
      <c r="AC254" s="39"/>
      <c r="AD254" s="39"/>
      <c r="AE254" s="39"/>
      <c r="AT254" s="18" t="s">
        <v>349</v>
      </c>
      <c r="AU254" s="18" t="s">
        <v>85</v>
      </c>
    </row>
    <row r="255" s="13" customFormat="1">
      <c r="A255" s="13"/>
      <c r="B255" s="252"/>
      <c r="C255" s="253"/>
      <c r="D255" s="240" t="s">
        <v>446</v>
      </c>
      <c r="E255" s="254" t="s">
        <v>1</v>
      </c>
      <c r="F255" s="255" t="s">
        <v>1586</v>
      </c>
      <c r="G255" s="253"/>
      <c r="H255" s="256">
        <v>118</v>
      </c>
      <c r="I255" s="257"/>
      <c r="J255" s="253"/>
      <c r="K255" s="253"/>
      <c r="L255" s="258"/>
      <c r="M255" s="259"/>
      <c r="N255" s="260"/>
      <c r="O255" s="260"/>
      <c r="P255" s="260"/>
      <c r="Q255" s="260"/>
      <c r="R255" s="260"/>
      <c r="S255" s="260"/>
      <c r="T255" s="261"/>
      <c r="U255" s="13"/>
      <c r="V255" s="13"/>
      <c r="W255" s="13"/>
      <c r="X255" s="13"/>
      <c r="Y255" s="13"/>
      <c r="Z255" s="13"/>
      <c r="AA255" s="13"/>
      <c r="AB255" s="13"/>
      <c r="AC255" s="13"/>
      <c r="AD255" s="13"/>
      <c r="AE255" s="13"/>
      <c r="AT255" s="262" t="s">
        <v>446</v>
      </c>
      <c r="AU255" s="262" t="s">
        <v>85</v>
      </c>
      <c r="AV255" s="13" t="s">
        <v>85</v>
      </c>
      <c r="AW255" s="13" t="s">
        <v>32</v>
      </c>
      <c r="AX255" s="13" t="s">
        <v>83</v>
      </c>
      <c r="AY255" s="262" t="s">
        <v>342</v>
      </c>
    </row>
    <row r="256" s="2" customFormat="1" ht="16.5" customHeight="1">
      <c r="A256" s="39"/>
      <c r="B256" s="40"/>
      <c r="C256" s="227" t="s">
        <v>671</v>
      </c>
      <c r="D256" s="227" t="s">
        <v>343</v>
      </c>
      <c r="E256" s="228" t="s">
        <v>725</v>
      </c>
      <c r="F256" s="229" t="s">
        <v>726</v>
      </c>
      <c r="G256" s="230" t="s">
        <v>562</v>
      </c>
      <c r="H256" s="231">
        <v>9</v>
      </c>
      <c r="I256" s="232"/>
      <c r="J256" s="233">
        <f>ROUND(I256*H256,2)</f>
        <v>0</v>
      </c>
      <c r="K256" s="229" t="s">
        <v>443</v>
      </c>
      <c r="L256" s="45"/>
      <c r="M256" s="234" t="s">
        <v>1</v>
      </c>
      <c r="N256" s="235" t="s">
        <v>41</v>
      </c>
      <c r="O256" s="92"/>
      <c r="P256" s="236">
        <f>O256*H256</f>
        <v>0</v>
      </c>
      <c r="Q256" s="236">
        <v>0</v>
      </c>
      <c r="R256" s="236">
        <f>Q256*H256</f>
        <v>0</v>
      </c>
      <c r="S256" s="236">
        <v>0</v>
      </c>
      <c r="T256" s="237">
        <f>S256*H256</f>
        <v>0</v>
      </c>
      <c r="U256" s="39"/>
      <c r="V256" s="39"/>
      <c r="W256" s="39"/>
      <c r="X256" s="39"/>
      <c r="Y256" s="39"/>
      <c r="Z256" s="39"/>
      <c r="AA256" s="39"/>
      <c r="AB256" s="39"/>
      <c r="AC256" s="39"/>
      <c r="AD256" s="39"/>
      <c r="AE256" s="39"/>
      <c r="AR256" s="238" t="s">
        <v>360</v>
      </c>
      <c r="AT256" s="238" t="s">
        <v>343</v>
      </c>
      <c r="AU256" s="238" t="s">
        <v>85</v>
      </c>
      <c r="AY256" s="18" t="s">
        <v>342</v>
      </c>
      <c r="BE256" s="239">
        <f>IF(N256="základní",J256,0)</f>
        <v>0</v>
      </c>
      <c r="BF256" s="239">
        <f>IF(N256="snížená",J256,0)</f>
        <v>0</v>
      </c>
      <c r="BG256" s="239">
        <f>IF(N256="zákl. přenesená",J256,0)</f>
        <v>0</v>
      </c>
      <c r="BH256" s="239">
        <f>IF(N256="sníž. přenesená",J256,0)</f>
        <v>0</v>
      </c>
      <c r="BI256" s="239">
        <f>IF(N256="nulová",J256,0)</f>
        <v>0</v>
      </c>
      <c r="BJ256" s="18" t="s">
        <v>83</v>
      </c>
      <c r="BK256" s="239">
        <f>ROUND(I256*H256,2)</f>
        <v>0</v>
      </c>
      <c r="BL256" s="18" t="s">
        <v>360</v>
      </c>
      <c r="BM256" s="238" t="s">
        <v>1587</v>
      </c>
    </row>
    <row r="257" s="2" customFormat="1">
      <c r="A257" s="39"/>
      <c r="B257" s="40"/>
      <c r="C257" s="41"/>
      <c r="D257" s="240" t="s">
        <v>349</v>
      </c>
      <c r="E257" s="41"/>
      <c r="F257" s="241" t="s">
        <v>728</v>
      </c>
      <c r="G257" s="41"/>
      <c r="H257" s="41"/>
      <c r="I257" s="242"/>
      <c r="J257" s="41"/>
      <c r="K257" s="41"/>
      <c r="L257" s="45"/>
      <c r="M257" s="243"/>
      <c r="N257" s="244"/>
      <c r="O257" s="92"/>
      <c r="P257" s="92"/>
      <c r="Q257" s="92"/>
      <c r="R257" s="92"/>
      <c r="S257" s="92"/>
      <c r="T257" s="93"/>
      <c r="U257" s="39"/>
      <c r="V257" s="39"/>
      <c r="W257" s="39"/>
      <c r="X257" s="39"/>
      <c r="Y257" s="39"/>
      <c r="Z257" s="39"/>
      <c r="AA257" s="39"/>
      <c r="AB257" s="39"/>
      <c r="AC257" s="39"/>
      <c r="AD257" s="39"/>
      <c r="AE257" s="39"/>
      <c r="AT257" s="18" t="s">
        <v>349</v>
      </c>
      <c r="AU257" s="18" t="s">
        <v>85</v>
      </c>
    </row>
    <row r="258" s="13" customFormat="1">
      <c r="A258" s="13"/>
      <c r="B258" s="252"/>
      <c r="C258" s="253"/>
      <c r="D258" s="240" t="s">
        <v>446</v>
      </c>
      <c r="E258" s="254" t="s">
        <v>1</v>
      </c>
      <c r="F258" s="255" t="s">
        <v>1588</v>
      </c>
      <c r="G258" s="253"/>
      <c r="H258" s="256">
        <v>9</v>
      </c>
      <c r="I258" s="257"/>
      <c r="J258" s="253"/>
      <c r="K258" s="253"/>
      <c r="L258" s="258"/>
      <c r="M258" s="259"/>
      <c r="N258" s="260"/>
      <c r="O258" s="260"/>
      <c r="P258" s="260"/>
      <c r="Q258" s="260"/>
      <c r="R258" s="260"/>
      <c r="S258" s="260"/>
      <c r="T258" s="261"/>
      <c r="U258" s="13"/>
      <c r="V258" s="13"/>
      <c r="W258" s="13"/>
      <c r="X258" s="13"/>
      <c r="Y258" s="13"/>
      <c r="Z258" s="13"/>
      <c r="AA258" s="13"/>
      <c r="AB258" s="13"/>
      <c r="AC258" s="13"/>
      <c r="AD258" s="13"/>
      <c r="AE258" s="13"/>
      <c r="AT258" s="262" t="s">
        <v>446</v>
      </c>
      <c r="AU258" s="262" t="s">
        <v>85</v>
      </c>
      <c r="AV258" s="13" t="s">
        <v>85</v>
      </c>
      <c r="AW258" s="13" t="s">
        <v>32</v>
      </c>
      <c r="AX258" s="13" t="s">
        <v>83</v>
      </c>
      <c r="AY258" s="262" t="s">
        <v>342</v>
      </c>
    </row>
    <row r="259" s="2" customFormat="1" ht="16.5" customHeight="1">
      <c r="A259" s="39"/>
      <c r="B259" s="40"/>
      <c r="C259" s="227" t="s">
        <v>677</v>
      </c>
      <c r="D259" s="227" t="s">
        <v>343</v>
      </c>
      <c r="E259" s="228" t="s">
        <v>738</v>
      </c>
      <c r="F259" s="229" t="s">
        <v>739</v>
      </c>
      <c r="G259" s="230" t="s">
        <v>473</v>
      </c>
      <c r="H259" s="231">
        <v>641</v>
      </c>
      <c r="I259" s="232"/>
      <c r="J259" s="233">
        <f>ROUND(I259*H259,2)</f>
        <v>0</v>
      </c>
      <c r="K259" s="229" t="s">
        <v>443</v>
      </c>
      <c r="L259" s="45"/>
      <c r="M259" s="234" t="s">
        <v>1</v>
      </c>
      <c r="N259" s="235" t="s">
        <v>41</v>
      </c>
      <c r="O259" s="92"/>
      <c r="P259" s="236">
        <f>O259*H259</f>
        <v>0</v>
      </c>
      <c r="Q259" s="236">
        <v>0</v>
      </c>
      <c r="R259" s="236">
        <f>Q259*H259</f>
        <v>0</v>
      </c>
      <c r="S259" s="236">
        <v>0</v>
      </c>
      <c r="T259" s="237">
        <f>S259*H259</f>
        <v>0</v>
      </c>
      <c r="U259" s="39"/>
      <c r="V259" s="39"/>
      <c r="W259" s="39"/>
      <c r="X259" s="39"/>
      <c r="Y259" s="39"/>
      <c r="Z259" s="39"/>
      <c r="AA259" s="39"/>
      <c r="AB259" s="39"/>
      <c r="AC259" s="39"/>
      <c r="AD259" s="39"/>
      <c r="AE259" s="39"/>
      <c r="AR259" s="238" t="s">
        <v>360</v>
      </c>
      <c r="AT259" s="238" t="s">
        <v>343</v>
      </c>
      <c r="AU259" s="238" t="s">
        <v>85</v>
      </c>
      <c r="AY259" s="18" t="s">
        <v>342</v>
      </c>
      <c r="BE259" s="239">
        <f>IF(N259="základní",J259,0)</f>
        <v>0</v>
      </c>
      <c r="BF259" s="239">
        <f>IF(N259="snížená",J259,0)</f>
        <v>0</v>
      </c>
      <c r="BG259" s="239">
        <f>IF(N259="zákl. přenesená",J259,0)</f>
        <v>0</v>
      </c>
      <c r="BH259" s="239">
        <f>IF(N259="sníž. přenesená",J259,0)</f>
        <v>0</v>
      </c>
      <c r="BI259" s="239">
        <f>IF(N259="nulová",J259,0)</f>
        <v>0</v>
      </c>
      <c r="BJ259" s="18" t="s">
        <v>83</v>
      </c>
      <c r="BK259" s="239">
        <f>ROUND(I259*H259,2)</f>
        <v>0</v>
      </c>
      <c r="BL259" s="18" t="s">
        <v>360</v>
      </c>
      <c r="BM259" s="238" t="s">
        <v>1589</v>
      </c>
    </row>
    <row r="260" s="2" customFormat="1">
      <c r="A260" s="39"/>
      <c r="B260" s="40"/>
      <c r="C260" s="41"/>
      <c r="D260" s="240" t="s">
        <v>349</v>
      </c>
      <c r="E260" s="41"/>
      <c r="F260" s="241" t="s">
        <v>741</v>
      </c>
      <c r="G260" s="41"/>
      <c r="H260" s="41"/>
      <c r="I260" s="242"/>
      <c r="J260" s="41"/>
      <c r="K260" s="41"/>
      <c r="L260" s="45"/>
      <c r="M260" s="243"/>
      <c r="N260" s="244"/>
      <c r="O260" s="92"/>
      <c r="P260" s="92"/>
      <c r="Q260" s="92"/>
      <c r="R260" s="92"/>
      <c r="S260" s="92"/>
      <c r="T260" s="93"/>
      <c r="U260" s="39"/>
      <c r="V260" s="39"/>
      <c r="W260" s="39"/>
      <c r="X260" s="39"/>
      <c r="Y260" s="39"/>
      <c r="Z260" s="39"/>
      <c r="AA260" s="39"/>
      <c r="AB260" s="39"/>
      <c r="AC260" s="39"/>
      <c r="AD260" s="39"/>
      <c r="AE260" s="39"/>
      <c r="AT260" s="18" t="s">
        <v>349</v>
      </c>
      <c r="AU260" s="18" t="s">
        <v>85</v>
      </c>
    </row>
    <row r="261" s="14" customFormat="1">
      <c r="A261" s="14"/>
      <c r="B261" s="263"/>
      <c r="C261" s="264"/>
      <c r="D261" s="240" t="s">
        <v>446</v>
      </c>
      <c r="E261" s="265" t="s">
        <v>1</v>
      </c>
      <c r="F261" s="266" t="s">
        <v>1411</v>
      </c>
      <c r="G261" s="264"/>
      <c r="H261" s="265" t="s">
        <v>1</v>
      </c>
      <c r="I261" s="267"/>
      <c r="J261" s="264"/>
      <c r="K261" s="264"/>
      <c r="L261" s="268"/>
      <c r="M261" s="269"/>
      <c r="N261" s="270"/>
      <c r="O261" s="270"/>
      <c r="P261" s="270"/>
      <c r="Q261" s="270"/>
      <c r="R261" s="270"/>
      <c r="S261" s="270"/>
      <c r="T261" s="271"/>
      <c r="U261" s="14"/>
      <c r="V261" s="14"/>
      <c r="W261" s="14"/>
      <c r="X261" s="14"/>
      <c r="Y261" s="14"/>
      <c r="Z261" s="14"/>
      <c r="AA261" s="14"/>
      <c r="AB261" s="14"/>
      <c r="AC261" s="14"/>
      <c r="AD261" s="14"/>
      <c r="AE261" s="14"/>
      <c r="AT261" s="272" t="s">
        <v>446</v>
      </c>
      <c r="AU261" s="272" t="s">
        <v>85</v>
      </c>
      <c r="AV261" s="14" t="s">
        <v>83</v>
      </c>
      <c r="AW261" s="14" t="s">
        <v>32</v>
      </c>
      <c r="AX261" s="14" t="s">
        <v>76</v>
      </c>
      <c r="AY261" s="272" t="s">
        <v>342</v>
      </c>
    </row>
    <row r="262" s="13" customFormat="1">
      <c r="A262" s="13"/>
      <c r="B262" s="252"/>
      <c r="C262" s="253"/>
      <c r="D262" s="240" t="s">
        <v>446</v>
      </c>
      <c r="E262" s="254" t="s">
        <v>1</v>
      </c>
      <c r="F262" s="255" t="s">
        <v>1583</v>
      </c>
      <c r="G262" s="253"/>
      <c r="H262" s="256">
        <v>536</v>
      </c>
      <c r="I262" s="257"/>
      <c r="J262" s="253"/>
      <c r="K262" s="253"/>
      <c r="L262" s="258"/>
      <c r="M262" s="259"/>
      <c r="N262" s="260"/>
      <c r="O262" s="260"/>
      <c r="P262" s="260"/>
      <c r="Q262" s="260"/>
      <c r="R262" s="260"/>
      <c r="S262" s="260"/>
      <c r="T262" s="261"/>
      <c r="U262" s="13"/>
      <c r="V262" s="13"/>
      <c r="W262" s="13"/>
      <c r="X262" s="13"/>
      <c r="Y262" s="13"/>
      <c r="Z262" s="13"/>
      <c r="AA262" s="13"/>
      <c r="AB262" s="13"/>
      <c r="AC262" s="13"/>
      <c r="AD262" s="13"/>
      <c r="AE262" s="13"/>
      <c r="AT262" s="262" t="s">
        <v>446</v>
      </c>
      <c r="AU262" s="262" t="s">
        <v>85</v>
      </c>
      <c r="AV262" s="13" t="s">
        <v>85</v>
      </c>
      <c r="AW262" s="13" t="s">
        <v>32</v>
      </c>
      <c r="AX262" s="13" t="s">
        <v>76</v>
      </c>
      <c r="AY262" s="262" t="s">
        <v>342</v>
      </c>
    </row>
    <row r="263" s="13" customFormat="1">
      <c r="A263" s="13"/>
      <c r="B263" s="252"/>
      <c r="C263" s="253"/>
      <c r="D263" s="240" t="s">
        <v>446</v>
      </c>
      <c r="E263" s="254" t="s">
        <v>1</v>
      </c>
      <c r="F263" s="255" t="s">
        <v>1584</v>
      </c>
      <c r="G263" s="253"/>
      <c r="H263" s="256">
        <v>105</v>
      </c>
      <c r="I263" s="257"/>
      <c r="J263" s="253"/>
      <c r="K263" s="253"/>
      <c r="L263" s="258"/>
      <c r="M263" s="259"/>
      <c r="N263" s="260"/>
      <c r="O263" s="260"/>
      <c r="P263" s="260"/>
      <c r="Q263" s="260"/>
      <c r="R263" s="260"/>
      <c r="S263" s="260"/>
      <c r="T263" s="261"/>
      <c r="U263" s="13"/>
      <c r="V263" s="13"/>
      <c r="W263" s="13"/>
      <c r="X263" s="13"/>
      <c r="Y263" s="13"/>
      <c r="Z263" s="13"/>
      <c r="AA263" s="13"/>
      <c r="AB263" s="13"/>
      <c r="AC263" s="13"/>
      <c r="AD263" s="13"/>
      <c r="AE263" s="13"/>
      <c r="AT263" s="262" t="s">
        <v>446</v>
      </c>
      <c r="AU263" s="262" t="s">
        <v>85</v>
      </c>
      <c r="AV263" s="13" t="s">
        <v>85</v>
      </c>
      <c r="AW263" s="13" t="s">
        <v>32</v>
      </c>
      <c r="AX263" s="13" t="s">
        <v>76</v>
      </c>
      <c r="AY263" s="262" t="s">
        <v>342</v>
      </c>
    </row>
    <row r="264" s="16" customFormat="1">
      <c r="A264" s="16"/>
      <c r="B264" s="284"/>
      <c r="C264" s="285"/>
      <c r="D264" s="240" t="s">
        <v>446</v>
      </c>
      <c r="E264" s="286" t="s">
        <v>1</v>
      </c>
      <c r="F264" s="287" t="s">
        <v>500</v>
      </c>
      <c r="G264" s="285"/>
      <c r="H264" s="288">
        <v>641</v>
      </c>
      <c r="I264" s="289"/>
      <c r="J264" s="285"/>
      <c r="K264" s="285"/>
      <c r="L264" s="290"/>
      <c r="M264" s="291"/>
      <c r="N264" s="292"/>
      <c r="O264" s="292"/>
      <c r="P264" s="292"/>
      <c r="Q264" s="292"/>
      <c r="R264" s="292"/>
      <c r="S264" s="292"/>
      <c r="T264" s="293"/>
      <c r="U264" s="16"/>
      <c r="V264" s="16"/>
      <c r="W264" s="16"/>
      <c r="X264" s="16"/>
      <c r="Y264" s="16"/>
      <c r="Z264" s="16"/>
      <c r="AA264" s="16"/>
      <c r="AB264" s="16"/>
      <c r="AC264" s="16"/>
      <c r="AD264" s="16"/>
      <c r="AE264" s="16"/>
      <c r="AT264" s="294" t="s">
        <v>446</v>
      </c>
      <c r="AU264" s="294" t="s">
        <v>85</v>
      </c>
      <c r="AV264" s="16" t="s">
        <v>360</v>
      </c>
      <c r="AW264" s="16" t="s">
        <v>32</v>
      </c>
      <c r="AX264" s="16" t="s">
        <v>83</v>
      </c>
      <c r="AY264" s="294" t="s">
        <v>342</v>
      </c>
    </row>
    <row r="265" s="2" customFormat="1" ht="16.5" customHeight="1">
      <c r="A265" s="39"/>
      <c r="B265" s="40"/>
      <c r="C265" s="227" t="s">
        <v>687</v>
      </c>
      <c r="D265" s="227" t="s">
        <v>343</v>
      </c>
      <c r="E265" s="228" t="s">
        <v>744</v>
      </c>
      <c r="F265" s="229" t="s">
        <v>745</v>
      </c>
      <c r="G265" s="230" t="s">
        <v>473</v>
      </c>
      <c r="H265" s="231">
        <v>641</v>
      </c>
      <c r="I265" s="232"/>
      <c r="J265" s="233">
        <f>ROUND(I265*H265,2)</f>
        <v>0</v>
      </c>
      <c r="K265" s="229" t="s">
        <v>443</v>
      </c>
      <c r="L265" s="45"/>
      <c r="M265" s="234" t="s">
        <v>1</v>
      </c>
      <c r="N265" s="235" t="s">
        <v>41</v>
      </c>
      <c r="O265" s="92"/>
      <c r="P265" s="236">
        <f>O265*H265</f>
        <v>0</v>
      </c>
      <c r="Q265" s="236">
        <v>0</v>
      </c>
      <c r="R265" s="236">
        <f>Q265*H265</f>
        <v>0</v>
      </c>
      <c r="S265" s="236">
        <v>0</v>
      </c>
      <c r="T265" s="237">
        <f>S265*H265</f>
        <v>0</v>
      </c>
      <c r="U265" s="39"/>
      <c r="V265" s="39"/>
      <c r="W265" s="39"/>
      <c r="X265" s="39"/>
      <c r="Y265" s="39"/>
      <c r="Z265" s="39"/>
      <c r="AA265" s="39"/>
      <c r="AB265" s="39"/>
      <c r="AC265" s="39"/>
      <c r="AD265" s="39"/>
      <c r="AE265" s="39"/>
      <c r="AR265" s="238" t="s">
        <v>360</v>
      </c>
      <c r="AT265" s="238" t="s">
        <v>343</v>
      </c>
      <c r="AU265" s="238" t="s">
        <v>85</v>
      </c>
      <c r="AY265" s="18" t="s">
        <v>342</v>
      </c>
      <c r="BE265" s="239">
        <f>IF(N265="základní",J265,0)</f>
        <v>0</v>
      </c>
      <c r="BF265" s="239">
        <f>IF(N265="snížená",J265,0)</f>
        <v>0</v>
      </c>
      <c r="BG265" s="239">
        <f>IF(N265="zákl. přenesená",J265,0)</f>
        <v>0</v>
      </c>
      <c r="BH265" s="239">
        <f>IF(N265="sníž. přenesená",J265,0)</f>
        <v>0</v>
      </c>
      <c r="BI265" s="239">
        <f>IF(N265="nulová",J265,0)</f>
        <v>0</v>
      </c>
      <c r="BJ265" s="18" t="s">
        <v>83</v>
      </c>
      <c r="BK265" s="239">
        <f>ROUND(I265*H265,2)</f>
        <v>0</v>
      </c>
      <c r="BL265" s="18" t="s">
        <v>360</v>
      </c>
      <c r="BM265" s="238" t="s">
        <v>1590</v>
      </c>
    </row>
    <row r="266" s="2" customFormat="1">
      <c r="A266" s="39"/>
      <c r="B266" s="40"/>
      <c r="C266" s="41"/>
      <c r="D266" s="240" t="s">
        <v>349</v>
      </c>
      <c r="E266" s="41"/>
      <c r="F266" s="241" t="s">
        <v>747</v>
      </c>
      <c r="G266" s="41"/>
      <c r="H266" s="41"/>
      <c r="I266" s="242"/>
      <c r="J266" s="41"/>
      <c r="K266" s="41"/>
      <c r="L266" s="45"/>
      <c r="M266" s="243"/>
      <c r="N266" s="244"/>
      <c r="O266" s="92"/>
      <c r="P266" s="92"/>
      <c r="Q266" s="92"/>
      <c r="R266" s="92"/>
      <c r="S266" s="92"/>
      <c r="T266" s="93"/>
      <c r="U266" s="39"/>
      <c r="V266" s="39"/>
      <c r="W266" s="39"/>
      <c r="X266" s="39"/>
      <c r="Y266" s="39"/>
      <c r="Z266" s="39"/>
      <c r="AA266" s="39"/>
      <c r="AB266" s="39"/>
      <c r="AC266" s="39"/>
      <c r="AD266" s="39"/>
      <c r="AE266" s="39"/>
      <c r="AT266" s="18" t="s">
        <v>349</v>
      </c>
      <c r="AU266" s="18" t="s">
        <v>85</v>
      </c>
    </row>
    <row r="267" s="14" customFormat="1">
      <c r="A267" s="14"/>
      <c r="B267" s="263"/>
      <c r="C267" s="264"/>
      <c r="D267" s="240" t="s">
        <v>446</v>
      </c>
      <c r="E267" s="265" t="s">
        <v>1</v>
      </c>
      <c r="F267" s="266" t="s">
        <v>748</v>
      </c>
      <c r="G267" s="264"/>
      <c r="H267" s="265" t="s">
        <v>1</v>
      </c>
      <c r="I267" s="267"/>
      <c r="J267" s="264"/>
      <c r="K267" s="264"/>
      <c r="L267" s="268"/>
      <c r="M267" s="269"/>
      <c r="N267" s="270"/>
      <c r="O267" s="270"/>
      <c r="P267" s="270"/>
      <c r="Q267" s="270"/>
      <c r="R267" s="270"/>
      <c r="S267" s="270"/>
      <c r="T267" s="271"/>
      <c r="U267" s="14"/>
      <c r="V267" s="14"/>
      <c r="W267" s="14"/>
      <c r="X267" s="14"/>
      <c r="Y267" s="14"/>
      <c r="Z267" s="14"/>
      <c r="AA267" s="14"/>
      <c r="AB267" s="14"/>
      <c r="AC267" s="14"/>
      <c r="AD267" s="14"/>
      <c r="AE267" s="14"/>
      <c r="AT267" s="272" t="s">
        <v>446</v>
      </c>
      <c r="AU267" s="272" t="s">
        <v>85</v>
      </c>
      <c r="AV267" s="14" t="s">
        <v>83</v>
      </c>
      <c r="AW267" s="14" t="s">
        <v>32</v>
      </c>
      <c r="AX267" s="14" t="s">
        <v>76</v>
      </c>
      <c r="AY267" s="272" t="s">
        <v>342</v>
      </c>
    </row>
    <row r="268" s="13" customFormat="1">
      <c r="A268" s="13"/>
      <c r="B268" s="252"/>
      <c r="C268" s="253"/>
      <c r="D268" s="240" t="s">
        <v>446</v>
      </c>
      <c r="E268" s="254" t="s">
        <v>1</v>
      </c>
      <c r="F268" s="255" t="s">
        <v>1583</v>
      </c>
      <c r="G268" s="253"/>
      <c r="H268" s="256">
        <v>536</v>
      </c>
      <c r="I268" s="257"/>
      <c r="J268" s="253"/>
      <c r="K268" s="253"/>
      <c r="L268" s="258"/>
      <c r="M268" s="259"/>
      <c r="N268" s="260"/>
      <c r="O268" s="260"/>
      <c r="P268" s="260"/>
      <c r="Q268" s="260"/>
      <c r="R268" s="260"/>
      <c r="S268" s="260"/>
      <c r="T268" s="261"/>
      <c r="U268" s="13"/>
      <c r="V268" s="13"/>
      <c r="W268" s="13"/>
      <c r="X268" s="13"/>
      <c r="Y268" s="13"/>
      <c r="Z268" s="13"/>
      <c r="AA268" s="13"/>
      <c r="AB268" s="13"/>
      <c r="AC268" s="13"/>
      <c r="AD268" s="13"/>
      <c r="AE268" s="13"/>
      <c r="AT268" s="262" t="s">
        <v>446</v>
      </c>
      <c r="AU268" s="262" t="s">
        <v>85</v>
      </c>
      <c r="AV268" s="13" t="s">
        <v>85</v>
      </c>
      <c r="AW268" s="13" t="s">
        <v>32</v>
      </c>
      <c r="AX268" s="13" t="s">
        <v>76</v>
      </c>
      <c r="AY268" s="262" t="s">
        <v>342</v>
      </c>
    </row>
    <row r="269" s="13" customFormat="1">
      <c r="A269" s="13"/>
      <c r="B269" s="252"/>
      <c r="C269" s="253"/>
      <c r="D269" s="240" t="s">
        <v>446</v>
      </c>
      <c r="E269" s="254" t="s">
        <v>1</v>
      </c>
      <c r="F269" s="255" t="s">
        <v>1584</v>
      </c>
      <c r="G269" s="253"/>
      <c r="H269" s="256">
        <v>105</v>
      </c>
      <c r="I269" s="257"/>
      <c r="J269" s="253"/>
      <c r="K269" s="253"/>
      <c r="L269" s="258"/>
      <c r="M269" s="259"/>
      <c r="N269" s="260"/>
      <c r="O269" s="260"/>
      <c r="P269" s="260"/>
      <c r="Q269" s="260"/>
      <c r="R269" s="260"/>
      <c r="S269" s="260"/>
      <c r="T269" s="261"/>
      <c r="U269" s="13"/>
      <c r="V269" s="13"/>
      <c r="W269" s="13"/>
      <c r="X269" s="13"/>
      <c r="Y269" s="13"/>
      <c r="Z269" s="13"/>
      <c r="AA269" s="13"/>
      <c r="AB269" s="13"/>
      <c r="AC269" s="13"/>
      <c r="AD269" s="13"/>
      <c r="AE269" s="13"/>
      <c r="AT269" s="262" t="s">
        <v>446</v>
      </c>
      <c r="AU269" s="262" t="s">
        <v>85</v>
      </c>
      <c r="AV269" s="13" t="s">
        <v>85</v>
      </c>
      <c r="AW269" s="13" t="s">
        <v>32</v>
      </c>
      <c r="AX269" s="13" t="s">
        <v>76</v>
      </c>
      <c r="AY269" s="262" t="s">
        <v>342</v>
      </c>
    </row>
    <row r="270" s="16" customFormat="1">
      <c r="A270" s="16"/>
      <c r="B270" s="284"/>
      <c r="C270" s="285"/>
      <c r="D270" s="240" t="s">
        <v>446</v>
      </c>
      <c r="E270" s="286" t="s">
        <v>1</v>
      </c>
      <c r="F270" s="287" t="s">
        <v>500</v>
      </c>
      <c r="G270" s="285"/>
      <c r="H270" s="288">
        <v>641</v>
      </c>
      <c r="I270" s="289"/>
      <c r="J270" s="285"/>
      <c r="K270" s="285"/>
      <c r="L270" s="290"/>
      <c r="M270" s="291"/>
      <c r="N270" s="292"/>
      <c r="O270" s="292"/>
      <c r="P270" s="292"/>
      <c r="Q270" s="292"/>
      <c r="R270" s="292"/>
      <c r="S270" s="292"/>
      <c r="T270" s="293"/>
      <c r="U270" s="16"/>
      <c r="V270" s="16"/>
      <c r="W270" s="16"/>
      <c r="X270" s="16"/>
      <c r="Y270" s="16"/>
      <c r="Z270" s="16"/>
      <c r="AA270" s="16"/>
      <c r="AB270" s="16"/>
      <c r="AC270" s="16"/>
      <c r="AD270" s="16"/>
      <c r="AE270" s="16"/>
      <c r="AT270" s="294" t="s">
        <v>446</v>
      </c>
      <c r="AU270" s="294" t="s">
        <v>85</v>
      </c>
      <c r="AV270" s="16" t="s">
        <v>360</v>
      </c>
      <c r="AW270" s="16" t="s">
        <v>32</v>
      </c>
      <c r="AX270" s="16" t="s">
        <v>83</v>
      </c>
      <c r="AY270" s="294" t="s">
        <v>342</v>
      </c>
    </row>
    <row r="271" s="2" customFormat="1" ht="16.5" customHeight="1">
      <c r="A271" s="39"/>
      <c r="B271" s="40"/>
      <c r="C271" s="227" t="s">
        <v>692</v>
      </c>
      <c r="D271" s="227" t="s">
        <v>343</v>
      </c>
      <c r="E271" s="228" t="s">
        <v>750</v>
      </c>
      <c r="F271" s="229" t="s">
        <v>751</v>
      </c>
      <c r="G271" s="230" t="s">
        <v>473</v>
      </c>
      <c r="H271" s="231">
        <v>588</v>
      </c>
      <c r="I271" s="232"/>
      <c r="J271" s="233">
        <f>ROUND(I271*H271,2)</f>
        <v>0</v>
      </c>
      <c r="K271" s="229" t="s">
        <v>443</v>
      </c>
      <c r="L271" s="45"/>
      <c r="M271" s="234" t="s">
        <v>1</v>
      </c>
      <c r="N271" s="235" t="s">
        <v>41</v>
      </c>
      <c r="O271" s="92"/>
      <c r="P271" s="236">
        <f>O271*H271</f>
        <v>0</v>
      </c>
      <c r="Q271" s="236">
        <v>0</v>
      </c>
      <c r="R271" s="236">
        <f>Q271*H271</f>
        <v>0</v>
      </c>
      <c r="S271" s="236">
        <v>0</v>
      </c>
      <c r="T271" s="237">
        <f>S271*H271</f>
        <v>0</v>
      </c>
      <c r="U271" s="39"/>
      <c r="V271" s="39"/>
      <c r="W271" s="39"/>
      <c r="X271" s="39"/>
      <c r="Y271" s="39"/>
      <c r="Z271" s="39"/>
      <c r="AA271" s="39"/>
      <c r="AB271" s="39"/>
      <c r="AC271" s="39"/>
      <c r="AD271" s="39"/>
      <c r="AE271" s="39"/>
      <c r="AR271" s="238" t="s">
        <v>360</v>
      </c>
      <c r="AT271" s="238" t="s">
        <v>343</v>
      </c>
      <c r="AU271" s="238" t="s">
        <v>85</v>
      </c>
      <c r="AY271" s="18" t="s">
        <v>342</v>
      </c>
      <c r="BE271" s="239">
        <f>IF(N271="základní",J271,0)</f>
        <v>0</v>
      </c>
      <c r="BF271" s="239">
        <f>IF(N271="snížená",J271,0)</f>
        <v>0</v>
      </c>
      <c r="BG271" s="239">
        <f>IF(N271="zákl. přenesená",J271,0)</f>
        <v>0</v>
      </c>
      <c r="BH271" s="239">
        <f>IF(N271="sníž. přenesená",J271,0)</f>
        <v>0</v>
      </c>
      <c r="BI271" s="239">
        <f>IF(N271="nulová",J271,0)</f>
        <v>0</v>
      </c>
      <c r="BJ271" s="18" t="s">
        <v>83</v>
      </c>
      <c r="BK271" s="239">
        <f>ROUND(I271*H271,2)</f>
        <v>0</v>
      </c>
      <c r="BL271" s="18" t="s">
        <v>360</v>
      </c>
      <c r="BM271" s="238" t="s">
        <v>1591</v>
      </c>
    </row>
    <row r="272" s="2" customFormat="1">
      <c r="A272" s="39"/>
      <c r="B272" s="40"/>
      <c r="C272" s="41"/>
      <c r="D272" s="240" t="s">
        <v>349</v>
      </c>
      <c r="E272" s="41"/>
      <c r="F272" s="241" t="s">
        <v>753</v>
      </c>
      <c r="G272" s="41"/>
      <c r="H272" s="41"/>
      <c r="I272" s="242"/>
      <c r="J272" s="41"/>
      <c r="K272" s="41"/>
      <c r="L272" s="45"/>
      <c r="M272" s="243"/>
      <c r="N272" s="244"/>
      <c r="O272" s="92"/>
      <c r="P272" s="92"/>
      <c r="Q272" s="92"/>
      <c r="R272" s="92"/>
      <c r="S272" s="92"/>
      <c r="T272" s="93"/>
      <c r="U272" s="39"/>
      <c r="V272" s="39"/>
      <c r="W272" s="39"/>
      <c r="X272" s="39"/>
      <c r="Y272" s="39"/>
      <c r="Z272" s="39"/>
      <c r="AA272" s="39"/>
      <c r="AB272" s="39"/>
      <c r="AC272" s="39"/>
      <c r="AD272" s="39"/>
      <c r="AE272" s="39"/>
      <c r="AT272" s="18" t="s">
        <v>349</v>
      </c>
      <c r="AU272" s="18" t="s">
        <v>85</v>
      </c>
    </row>
    <row r="273" s="14" customFormat="1">
      <c r="A273" s="14"/>
      <c r="B273" s="263"/>
      <c r="C273" s="264"/>
      <c r="D273" s="240" t="s">
        <v>446</v>
      </c>
      <c r="E273" s="265" t="s">
        <v>1</v>
      </c>
      <c r="F273" s="266" t="s">
        <v>754</v>
      </c>
      <c r="G273" s="264"/>
      <c r="H273" s="265" t="s">
        <v>1</v>
      </c>
      <c r="I273" s="267"/>
      <c r="J273" s="264"/>
      <c r="K273" s="264"/>
      <c r="L273" s="268"/>
      <c r="M273" s="269"/>
      <c r="N273" s="270"/>
      <c r="O273" s="270"/>
      <c r="P273" s="270"/>
      <c r="Q273" s="270"/>
      <c r="R273" s="270"/>
      <c r="S273" s="270"/>
      <c r="T273" s="271"/>
      <c r="U273" s="14"/>
      <c r="V273" s="14"/>
      <c r="W273" s="14"/>
      <c r="X273" s="14"/>
      <c r="Y273" s="14"/>
      <c r="Z273" s="14"/>
      <c r="AA273" s="14"/>
      <c r="AB273" s="14"/>
      <c r="AC273" s="14"/>
      <c r="AD273" s="14"/>
      <c r="AE273" s="14"/>
      <c r="AT273" s="272" t="s">
        <v>446</v>
      </c>
      <c r="AU273" s="272" t="s">
        <v>85</v>
      </c>
      <c r="AV273" s="14" t="s">
        <v>83</v>
      </c>
      <c r="AW273" s="14" t="s">
        <v>32</v>
      </c>
      <c r="AX273" s="14" t="s">
        <v>76</v>
      </c>
      <c r="AY273" s="272" t="s">
        <v>342</v>
      </c>
    </row>
    <row r="274" s="13" customFormat="1">
      <c r="A274" s="13"/>
      <c r="B274" s="252"/>
      <c r="C274" s="253"/>
      <c r="D274" s="240" t="s">
        <v>446</v>
      </c>
      <c r="E274" s="254" t="s">
        <v>1</v>
      </c>
      <c r="F274" s="255" t="s">
        <v>1580</v>
      </c>
      <c r="G274" s="253"/>
      <c r="H274" s="256">
        <v>493</v>
      </c>
      <c r="I274" s="257"/>
      <c r="J274" s="253"/>
      <c r="K274" s="253"/>
      <c r="L274" s="258"/>
      <c r="M274" s="259"/>
      <c r="N274" s="260"/>
      <c r="O274" s="260"/>
      <c r="P274" s="260"/>
      <c r="Q274" s="260"/>
      <c r="R274" s="260"/>
      <c r="S274" s="260"/>
      <c r="T274" s="261"/>
      <c r="U274" s="13"/>
      <c r="V274" s="13"/>
      <c r="W274" s="13"/>
      <c r="X274" s="13"/>
      <c r="Y274" s="13"/>
      <c r="Z274" s="13"/>
      <c r="AA274" s="13"/>
      <c r="AB274" s="13"/>
      <c r="AC274" s="13"/>
      <c r="AD274" s="13"/>
      <c r="AE274" s="13"/>
      <c r="AT274" s="262" t="s">
        <v>446</v>
      </c>
      <c r="AU274" s="262" t="s">
        <v>85</v>
      </c>
      <c r="AV274" s="13" t="s">
        <v>85</v>
      </c>
      <c r="AW274" s="13" t="s">
        <v>32</v>
      </c>
      <c r="AX274" s="13" t="s">
        <v>76</v>
      </c>
      <c r="AY274" s="262" t="s">
        <v>342</v>
      </c>
    </row>
    <row r="275" s="13" customFormat="1">
      <c r="A275" s="13"/>
      <c r="B275" s="252"/>
      <c r="C275" s="253"/>
      <c r="D275" s="240" t="s">
        <v>446</v>
      </c>
      <c r="E275" s="254" t="s">
        <v>1</v>
      </c>
      <c r="F275" s="255" t="s">
        <v>1581</v>
      </c>
      <c r="G275" s="253"/>
      <c r="H275" s="256">
        <v>95</v>
      </c>
      <c r="I275" s="257"/>
      <c r="J275" s="253"/>
      <c r="K275" s="253"/>
      <c r="L275" s="258"/>
      <c r="M275" s="259"/>
      <c r="N275" s="260"/>
      <c r="O275" s="260"/>
      <c r="P275" s="260"/>
      <c r="Q275" s="260"/>
      <c r="R275" s="260"/>
      <c r="S275" s="260"/>
      <c r="T275" s="261"/>
      <c r="U275" s="13"/>
      <c r="V275" s="13"/>
      <c r="W275" s="13"/>
      <c r="X275" s="13"/>
      <c r="Y275" s="13"/>
      <c r="Z275" s="13"/>
      <c r="AA275" s="13"/>
      <c r="AB275" s="13"/>
      <c r="AC275" s="13"/>
      <c r="AD275" s="13"/>
      <c r="AE275" s="13"/>
      <c r="AT275" s="262" t="s">
        <v>446</v>
      </c>
      <c r="AU275" s="262" t="s">
        <v>85</v>
      </c>
      <c r="AV275" s="13" t="s">
        <v>85</v>
      </c>
      <c r="AW275" s="13" t="s">
        <v>32</v>
      </c>
      <c r="AX275" s="13" t="s">
        <v>76</v>
      </c>
      <c r="AY275" s="262" t="s">
        <v>342</v>
      </c>
    </row>
    <row r="276" s="16" customFormat="1">
      <c r="A276" s="16"/>
      <c r="B276" s="284"/>
      <c r="C276" s="285"/>
      <c r="D276" s="240" t="s">
        <v>446</v>
      </c>
      <c r="E276" s="286" t="s">
        <v>1</v>
      </c>
      <c r="F276" s="287" t="s">
        <v>500</v>
      </c>
      <c r="G276" s="285"/>
      <c r="H276" s="288">
        <v>588</v>
      </c>
      <c r="I276" s="289"/>
      <c r="J276" s="285"/>
      <c r="K276" s="285"/>
      <c r="L276" s="290"/>
      <c r="M276" s="291"/>
      <c r="N276" s="292"/>
      <c r="O276" s="292"/>
      <c r="P276" s="292"/>
      <c r="Q276" s="292"/>
      <c r="R276" s="292"/>
      <c r="S276" s="292"/>
      <c r="T276" s="293"/>
      <c r="U276" s="16"/>
      <c r="V276" s="16"/>
      <c r="W276" s="16"/>
      <c r="X276" s="16"/>
      <c r="Y276" s="16"/>
      <c r="Z276" s="16"/>
      <c r="AA276" s="16"/>
      <c r="AB276" s="16"/>
      <c r="AC276" s="16"/>
      <c r="AD276" s="16"/>
      <c r="AE276" s="16"/>
      <c r="AT276" s="294" t="s">
        <v>446</v>
      </c>
      <c r="AU276" s="294" t="s">
        <v>85</v>
      </c>
      <c r="AV276" s="16" t="s">
        <v>360</v>
      </c>
      <c r="AW276" s="16" t="s">
        <v>32</v>
      </c>
      <c r="AX276" s="16" t="s">
        <v>83</v>
      </c>
      <c r="AY276" s="294" t="s">
        <v>342</v>
      </c>
    </row>
    <row r="277" s="2" customFormat="1" ht="16.5" customHeight="1">
      <c r="A277" s="39"/>
      <c r="B277" s="40"/>
      <c r="C277" s="227" t="s">
        <v>700</v>
      </c>
      <c r="D277" s="227" t="s">
        <v>343</v>
      </c>
      <c r="E277" s="228" t="s">
        <v>756</v>
      </c>
      <c r="F277" s="229" t="s">
        <v>757</v>
      </c>
      <c r="G277" s="230" t="s">
        <v>473</v>
      </c>
      <c r="H277" s="231">
        <v>588</v>
      </c>
      <c r="I277" s="232"/>
      <c r="J277" s="233">
        <f>ROUND(I277*H277,2)</f>
        <v>0</v>
      </c>
      <c r="K277" s="229" t="s">
        <v>1</v>
      </c>
      <c r="L277" s="45"/>
      <c r="M277" s="234" t="s">
        <v>1</v>
      </c>
      <c r="N277" s="235" t="s">
        <v>41</v>
      </c>
      <c r="O277" s="92"/>
      <c r="P277" s="236">
        <f>O277*H277</f>
        <v>0</v>
      </c>
      <c r="Q277" s="236">
        <v>0</v>
      </c>
      <c r="R277" s="236">
        <f>Q277*H277</f>
        <v>0</v>
      </c>
      <c r="S277" s="236">
        <v>0</v>
      </c>
      <c r="T277" s="237">
        <f>S277*H277</f>
        <v>0</v>
      </c>
      <c r="U277" s="39"/>
      <c r="V277" s="39"/>
      <c r="W277" s="39"/>
      <c r="X277" s="39"/>
      <c r="Y277" s="39"/>
      <c r="Z277" s="39"/>
      <c r="AA277" s="39"/>
      <c r="AB277" s="39"/>
      <c r="AC277" s="39"/>
      <c r="AD277" s="39"/>
      <c r="AE277" s="39"/>
      <c r="AR277" s="238" t="s">
        <v>360</v>
      </c>
      <c r="AT277" s="238" t="s">
        <v>343</v>
      </c>
      <c r="AU277" s="238" t="s">
        <v>85</v>
      </c>
      <c r="AY277" s="18" t="s">
        <v>342</v>
      </c>
      <c r="BE277" s="239">
        <f>IF(N277="základní",J277,0)</f>
        <v>0</v>
      </c>
      <c r="BF277" s="239">
        <f>IF(N277="snížená",J277,0)</f>
        <v>0</v>
      </c>
      <c r="BG277" s="239">
        <f>IF(N277="zákl. přenesená",J277,0)</f>
        <v>0</v>
      </c>
      <c r="BH277" s="239">
        <f>IF(N277="sníž. přenesená",J277,0)</f>
        <v>0</v>
      </c>
      <c r="BI277" s="239">
        <f>IF(N277="nulová",J277,0)</f>
        <v>0</v>
      </c>
      <c r="BJ277" s="18" t="s">
        <v>83</v>
      </c>
      <c r="BK277" s="239">
        <f>ROUND(I277*H277,2)</f>
        <v>0</v>
      </c>
      <c r="BL277" s="18" t="s">
        <v>360</v>
      </c>
      <c r="BM277" s="238" t="s">
        <v>1592</v>
      </c>
    </row>
    <row r="278" s="2" customFormat="1">
      <c r="A278" s="39"/>
      <c r="B278" s="40"/>
      <c r="C278" s="41"/>
      <c r="D278" s="240" t="s">
        <v>349</v>
      </c>
      <c r="E278" s="41"/>
      <c r="F278" s="241" t="s">
        <v>757</v>
      </c>
      <c r="G278" s="41"/>
      <c r="H278" s="41"/>
      <c r="I278" s="242"/>
      <c r="J278" s="41"/>
      <c r="K278" s="41"/>
      <c r="L278" s="45"/>
      <c r="M278" s="243"/>
      <c r="N278" s="244"/>
      <c r="O278" s="92"/>
      <c r="P278" s="92"/>
      <c r="Q278" s="92"/>
      <c r="R278" s="92"/>
      <c r="S278" s="92"/>
      <c r="T278" s="93"/>
      <c r="U278" s="39"/>
      <c r="V278" s="39"/>
      <c r="W278" s="39"/>
      <c r="X278" s="39"/>
      <c r="Y278" s="39"/>
      <c r="Z278" s="39"/>
      <c r="AA278" s="39"/>
      <c r="AB278" s="39"/>
      <c r="AC278" s="39"/>
      <c r="AD278" s="39"/>
      <c r="AE278" s="39"/>
      <c r="AT278" s="18" t="s">
        <v>349</v>
      </c>
      <c r="AU278" s="18" t="s">
        <v>85</v>
      </c>
    </row>
    <row r="279" s="14" customFormat="1">
      <c r="A279" s="14"/>
      <c r="B279" s="263"/>
      <c r="C279" s="264"/>
      <c r="D279" s="240" t="s">
        <v>446</v>
      </c>
      <c r="E279" s="265" t="s">
        <v>1</v>
      </c>
      <c r="F279" s="266" t="s">
        <v>759</v>
      </c>
      <c r="G279" s="264"/>
      <c r="H279" s="265" t="s">
        <v>1</v>
      </c>
      <c r="I279" s="267"/>
      <c r="J279" s="264"/>
      <c r="K279" s="264"/>
      <c r="L279" s="268"/>
      <c r="M279" s="269"/>
      <c r="N279" s="270"/>
      <c r="O279" s="270"/>
      <c r="P279" s="270"/>
      <c r="Q279" s="270"/>
      <c r="R279" s="270"/>
      <c r="S279" s="270"/>
      <c r="T279" s="271"/>
      <c r="U279" s="14"/>
      <c r="V279" s="14"/>
      <c r="W279" s="14"/>
      <c r="X279" s="14"/>
      <c r="Y279" s="14"/>
      <c r="Z279" s="14"/>
      <c r="AA279" s="14"/>
      <c r="AB279" s="14"/>
      <c r="AC279" s="14"/>
      <c r="AD279" s="14"/>
      <c r="AE279" s="14"/>
      <c r="AT279" s="272" t="s">
        <v>446</v>
      </c>
      <c r="AU279" s="272" t="s">
        <v>85</v>
      </c>
      <c r="AV279" s="14" t="s">
        <v>83</v>
      </c>
      <c r="AW279" s="14" t="s">
        <v>32</v>
      </c>
      <c r="AX279" s="14" t="s">
        <v>76</v>
      </c>
      <c r="AY279" s="272" t="s">
        <v>342</v>
      </c>
    </row>
    <row r="280" s="13" customFormat="1">
      <c r="A280" s="13"/>
      <c r="B280" s="252"/>
      <c r="C280" s="253"/>
      <c r="D280" s="240" t="s">
        <v>446</v>
      </c>
      <c r="E280" s="254" t="s">
        <v>1</v>
      </c>
      <c r="F280" s="255" t="s">
        <v>1580</v>
      </c>
      <c r="G280" s="253"/>
      <c r="H280" s="256">
        <v>493</v>
      </c>
      <c r="I280" s="257"/>
      <c r="J280" s="253"/>
      <c r="K280" s="253"/>
      <c r="L280" s="258"/>
      <c r="M280" s="259"/>
      <c r="N280" s="260"/>
      <c r="O280" s="260"/>
      <c r="P280" s="260"/>
      <c r="Q280" s="260"/>
      <c r="R280" s="260"/>
      <c r="S280" s="260"/>
      <c r="T280" s="261"/>
      <c r="U280" s="13"/>
      <c r="V280" s="13"/>
      <c r="W280" s="13"/>
      <c r="X280" s="13"/>
      <c r="Y280" s="13"/>
      <c r="Z280" s="13"/>
      <c r="AA280" s="13"/>
      <c r="AB280" s="13"/>
      <c r="AC280" s="13"/>
      <c r="AD280" s="13"/>
      <c r="AE280" s="13"/>
      <c r="AT280" s="262" t="s">
        <v>446</v>
      </c>
      <c r="AU280" s="262" t="s">
        <v>85</v>
      </c>
      <c r="AV280" s="13" t="s">
        <v>85</v>
      </c>
      <c r="AW280" s="13" t="s">
        <v>32</v>
      </c>
      <c r="AX280" s="13" t="s">
        <v>76</v>
      </c>
      <c r="AY280" s="262" t="s">
        <v>342</v>
      </c>
    </row>
    <row r="281" s="13" customFormat="1">
      <c r="A281" s="13"/>
      <c r="B281" s="252"/>
      <c r="C281" s="253"/>
      <c r="D281" s="240" t="s">
        <v>446</v>
      </c>
      <c r="E281" s="254" t="s">
        <v>1</v>
      </c>
      <c r="F281" s="255" t="s">
        <v>1581</v>
      </c>
      <c r="G281" s="253"/>
      <c r="H281" s="256">
        <v>95</v>
      </c>
      <c r="I281" s="257"/>
      <c r="J281" s="253"/>
      <c r="K281" s="253"/>
      <c r="L281" s="258"/>
      <c r="M281" s="259"/>
      <c r="N281" s="260"/>
      <c r="O281" s="260"/>
      <c r="P281" s="260"/>
      <c r="Q281" s="260"/>
      <c r="R281" s="260"/>
      <c r="S281" s="260"/>
      <c r="T281" s="261"/>
      <c r="U281" s="13"/>
      <c r="V281" s="13"/>
      <c r="W281" s="13"/>
      <c r="X281" s="13"/>
      <c r="Y281" s="13"/>
      <c r="Z281" s="13"/>
      <c r="AA281" s="13"/>
      <c r="AB281" s="13"/>
      <c r="AC281" s="13"/>
      <c r="AD281" s="13"/>
      <c r="AE281" s="13"/>
      <c r="AT281" s="262" t="s">
        <v>446</v>
      </c>
      <c r="AU281" s="262" t="s">
        <v>85</v>
      </c>
      <c r="AV281" s="13" t="s">
        <v>85</v>
      </c>
      <c r="AW281" s="13" t="s">
        <v>32</v>
      </c>
      <c r="AX281" s="13" t="s">
        <v>76</v>
      </c>
      <c r="AY281" s="262" t="s">
        <v>342</v>
      </c>
    </row>
    <row r="282" s="16" customFormat="1">
      <c r="A282" s="16"/>
      <c r="B282" s="284"/>
      <c r="C282" s="285"/>
      <c r="D282" s="240" t="s">
        <v>446</v>
      </c>
      <c r="E282" s="286" t="s">
        <v>1</v>
      </c>
      <c r="F282" s="287" t="s">
        <v>500</v>
      </c>
      <c r="G282" s="285"/>
      <c r="H282" s="288">
        <v>588</v>
      </c>
      <c r="I282" s="289"/>
      <c r="J282" s="285"/>
      <c r="K282" s="285"/>
      <c r="L282" s="290"/>
      <c r="M282" s="291"/>
      <c r="N282" s="292"/>
      <c r="O282" s="292"/>
      <c r="P282" s="292"/>
      <c r="Q282" s="292"/>
      <c r="R282" s="292"/>
      <c r="S282" s="292"/>
      <c r="T282" s="293"/>
      <c r="U282" s="16"/>
      <c r="V282" s="16"/>
      <c r="W282" s="16"/>
      <c r="X282" s="16"/>
      <c r="Y282" s="16"/>
      <c r="Z282" s="16"/>
      <c r="AA282" s="16"/>
      <c r="AB282" s="16"/>
      <c r="AC282" s="16"/>
      <c r="AD282" s="16"/>
      <c r="AE282" s="16"/>
      <c r="AT282" s="294" t="s">
        <v>446</v>
      </c>
      <c r="AU282" s="294" t="s">
        <v>85</v>
      </c>
      <c r="AV282" s="16" t="s">
        <v>360</v>
      </c>
      <c r="AW282" s="16" t="s">
        <v>32</v>
      </c>
      <c r="AX282" s="16" t="s">
        <v>83</v>
      </c>
      <c r="AY282" s="294" t="s">
        <v>342</v>
      </c>
    </row>
    <row r="283" s="2" customFormat="1" ht="21.75" customHeight="1">
      <c r="A283" s="39"/>
      <c r="B283" s="40"/>
      <c r="C283" s="227" t="s">
        <v>710</v>
      </c>
      <c r="D283" s="227" t="s">
        <v>343</v>
      </c>
      <c r="E283" s="228" t="s">
        <v>761</v>
      </c>
      <c r="F283" s="229" t="s">
        <v>762</v>
      </c>
      <c r="G283" s="230" t="s">
        <v>473</v>
      </c>
      <c r="H283" s="231">
        <v>588</v>
      </c>
      <c r="I283" s="232"/>
      <c r="J283" s="233">
        <f>ROUND(I283*H283,2)</f>
        <v>0</v>
      </c>
      <c r="K283" s="229" t="s">
        <v>443</v>
      </c>
      <c r="L283" s="45"/>
      <c r="M283" s="234" t="s">
        <v>1</v>
      </c>
      <c r="N283" s="235" t="s">
        <v>41</v>
      </c>
      <c r="O283" s="92"/>
      <c r="P283" s="236">
        <f>O283*H283</f>
        <v>0</v>
      </c>
      <c r="Q283" s="236">
        <v>0</v>
      </c>
      <c r="R283" s="236">
        <f>Q283*H283</f>
        <v>0</v>
      </c>
      <c r="S283" s="236">
        <v>0</v>
      </c>
      <c r="T283" s="237">
        <f>S283*H283</f>
        <v>0</v>
      </c>
      <c r="U283" s="39"/>
      <c r="V283" s="39"/>
      <c r="W283" s="39"/>
      <c r="X283" s="39"/>
      <c r="Y283" s="39"/>
      <c r="Z283" s="39"/>
      <c r="AA283" s="39"/>
      <c r="AB283" s="39"/>
      <c r="AC283" s="39"/>
      <c r="AD283" s="39"/>
      <c r="AE283" s="39"/>
      <c r="AR283" s="238" t="s">
        <v>360</v>
      </c>
      <c r="AT283" s="238" t="s">
        <v>343</v>
      </c>
      <c r="AU283" s="238" t="s">
        <v>85</v>
      </c>
      <c r="AY283" s="18" t="s">
        <v>342</v>
      </c>
      <c r="BE283" s="239">
        <f>IF(N283="základní",J283,0)</f>
        <v>0</v>
      </c>
      <c r="BF283" s="239">
        <f>IF(N283="snížená",J283,0)</f>
        <v>0</v>
      </c>
      <c r="BG283" s="239">
        <f>IF(N283="zákl. přenesená",J283,0)</f>
        <v>0</v>
      </c>
      <c r="BH283" s="239">
        <f>IF(N283="sníž. přenesená",J283,0)</f>
        <v>0</v>
      </c>
      <c r="BI283" s="239">
        <f>IF(N283="nulová",J283,0)</f>
        <v>0</v>
      </c>
      <c r="BJ283" s="18" t="s">
        <v>83</v>
      </c>
      <c r="BK283" s="239">
        <f>ROUND(I283*H283,2)</f>
        <v>0</v>
      </c>
      <c r="BL283" s="18" t="s">
        <v>360</v>
      </c>
      <c r="BM283" s="238" t="s">
        <v>1593</v>
      </c>
    </row>
    <row r="284" s="2" customFormat="1">
      <c r="A284" s="39"/>
      <c r="B284" s="40"/>
      <c r="C284" s="41"/>
      <c r="D284" s="240" t="s">
        <v>349</v>
      </c>
      <c r="E284" s="41"/>
      <c r="F284" s="241" t="s">
        <v>764</v>
      </c>
      <c r="G284" s="41"/>
      <c r="H284" s="41"/>
      <c r="I284" s="242"/>
      <c r="J284" s="41"/>
      <c r="K284" s="41"/>
      <c r="L284" s="45"/>
      <c r="M284" s="243"/>
      <c r="N284" s="244"/>
      <c r="O284" s="92"/>
      <c r="P284" s="92"/>
      <c r="Q284" s="92"/>
      <c r="R284" s="92"/>
      <c r="S284" s="92"/>
      <c r="T284" s="93"/>
      <c r="U284" s="39"/>
      <c r="V284" s="39"/>
      <c r="W284" s="39"/>
      <c r="X284" s="39"/>
      <c r="Y284" s="39"/>
      <c r="Z284" s="39"/>
      <c r="AA284" s="39"/>
      <c r="AB284" s="39"/>
      <c r="AC284" s="39"/>
      <c r="AD284" s="39"/>
      <c r="AE284" s="39"/>
      <c r="AT284" s="18" t="s">
        <v>349</v>
      </c>
      <c r="AU284" s="18" t="s">
        <v>85</v>
      </c>
    </row>
    <row r="285" s="14" customFormat="1">
      <c r="A285" s="14"/>
      <c r="B285" s="263"/>
      <c r="C285" s="264"/>
      <c r="D285" s="240" t="s">
        <v>446</v>
      </c>
      <c r="E285" s="265" t="s">
        <v>1</v>
      </c>
      <c r="F285" s="266" t="s">
        <v>765</v>
      </c>
      <c r="G285" s="264"/>
      <c r="H285" s="265" t="s">
        <v>1</v>
      </c>
      <c r="I285" s="267"/>
      <c r="J285" s="264"/>
      <c r="K285" s="264"/>
      <c r="L285" s="268"/>
      <c r="M285" s="269"/>
      <c r="N285" s="270"/>
      <c r="O285" s="270"/>
      <c r="P285" s="270"/>
      <c r="Q285" s="270"/>
      <c r="R285" s="270"/>
      <c r="S285" s="270"/>
      <c r="T285" s="271"/>
      <c r="U285" s="14"/>
      <c r="V285" s="14"/>
      <c r="W285" s="14"/>
      <c r="X285" s="14"/>
      <c r="Y285" s="14"/>
      <c r="Z285" s="14"/>
      <c r="AA285" s="14"/>
      <c r="AB285" s="14"/>
      <c r="AC285" s="14"/>
      <c r="AD285" s="14"/>
      <c r="AE285" s="14"/>
      <c r="AT285" s="272" t="s">
        <v>446</v>
      </c>
      <c r="AU285" s="272" t="s">
        <v>85</v>
      </c>
      <c r="AV285" s="14" t="s">
        <v>83</v>
      </c>
      <c r="AW285" s="14" t="s">
        <v>32</v>
      </c>
      <c r="AX285" s="14" t="s">
        <v>76</v>
      </c>
      <c r="AY285" s="272" t="s">
        <v>342</v>
      </c>
    </row>
    <row r="286" s="13" customFormat="1">
      <c r="A286" s="13"/>
      <c r="B286" s="252"/>
      <c r="C286" s="253"/>
      <c r="D286" s="240" t="s">
        <v>446</v>
      </c>
      <c r="E286" s="254" t="s">
        <v>1</v>
      </c>
      <c r="F286" s="255" t="s">
        <v>1580</v>
      </c>
      <c r="G286" s="253"/>
      <c r="H286" s="256">
        <v>493</v>
      </c>
      <c r="I286" s="257"/>
      <c r="J286" s="253"/>
      <c r="K286" s="253"/>
      <c r="L286" s="258"/>
      <c r="M286" s="259"/>
      <c r="N286" s="260"/>
      <c r="O286" s="260"/>
      <c r="P286" s="260"/>
      <c r="Q286" s="260"/>
      <c r="R286" s="260"/>
      <c r="S286" s="260"/>
      <c r="T286" s="261"/>
      <c r="U286" s="13"/>
      <c r="V286" s="13"/>
      <c r="W286" s="13"/>
      <c r="X286" s="13"/>
      <c r="Y286" s="13"/>
      <c r="Z286" s="13"/>
      <c r="AA286" s="13"/>
      <c r="AB286" s="13"/>
      <c r="AC286" s="13"/>
      <c r="AD286" s="13"/>
      <c r="AE286" s="13"/>
      <c r="AT286" s="262" t="s">
        <v>446</v>
      </c>
      <c r="AU286" s="262" t="s">
        <v>85</v>
      </c>
      <c r="AV286" s="13" t="s">
        <v>85</v>
      </c>
      <c r="AW286" s="13" t="s">
        <v>32</v>
      </c>
      <c r="AX286" s="13" t="s">
        <v>76</v>
      </c>
      <c r="AY286" s="262" t="s">
        <v>342</v>
      </c>
    </row>
    <row r="287" s="13" customFormat="1">
      <c r="A287" s="13"/>
      <c r="B287" s="252"/>
      <c r="C287" s="253"/>
      <c r="D287" s="240" t="s">
        <v>446</v>
      </c>
      <c r="E287" s="254" t="s">
        <v>1</v>
      </c>
      <c r="F287" s="255" t="s">
        <v>1581</v>
      </c>
      <c r="G287" s="253"/>
      <c r="H287" s="256">
        <v>95</v>
      </c>
      <c r="I287" s="257"/>
      <c r="J287" s="253"/>
      <c r="K287" s="253"/>
      <c r="L287" s="258"/>
      <c r="M287" s="259"/>
      <c r="N287" s="260"/>
      <c r="O287" s="260"/>
      <c r="P287" s="260"/>
      <c r="Q287" s="260"/>
      <c r="R287" s="260"/>
      <c r="S287" s="260"/>
      <c r="T287" s="261"/>
      <c r="U287" s="13"/>
      <c r="V287" s="13"/>
      <c r="W287" s="13"/>
      <c r="X287" s="13"/>
      <c r="Y287" s="13"/>
      <c r="Z287" s="13"/>
      <c r="AA287" s="13"/>
      <c r="AB287" s="13"/>
      <c r="AC287" s="13"/>
      <c r="AD287" s="13"/>
      <c r="AE287" s="13"/>
      <c r="AT287" s="262" t="s">
        <v>446</v>
      </c>
      <c r="AU287" s="262" t="s">
        <v>85</v>
      </c>
      <c r="AV287" s="13" t="s">
        <v>85</v>
      </c>
      <c r="AW287" s="13" t="s">
        <v>32</v>
      </c>
      <c r="AX287" s="13" t="s">
        <v>76</v>
      </c>
      <c r="AY287" s="262" t="s">
        <v>342</v>
      </c>
    </row>
    <row r="288" s="16" customFormat="1">
      <c r="A288" s="16"/>
      <c r="B288" s="284"/>
      <c r="C288" s="285"/>
      <c r="D288" s="240" t="s">
        <v>446</v>
      </c>
      <c r="E288" s="286" t="s">
        <v>1</v>
      </c>
      <c r="F288" s="287" t="s">
        <v>500</v>
      </c>
      <c r="G288" s="285"/>
      <c r="H288" s="288">
        <v>588</v>
      </c>
      <c r="I288" s="289"/>
      <c r="J288" s="285"/>
      <c r="K288" s="285"/>
      <c r="L288" s="290"/>
      <c r="M288" s="291"/>
      <c r="N288" s="292"/>
      <c r="O288" s="292"/>
      <c r="P288" s="292"/>
      <c r="Q288" s="292"/>
      <c r="R288" s="292"/>
      <c r="S288" s="292"/>
      <c r="T288" s="293"/>
      <c r="U288" s="16"/>
      <c r="V288" s="16"/>
      <c r="W288" s="16"/>
      <c r="X288" s="16"/>
      <c r="Y288" s="16"/>
      <c r="Z288" s="16"/>
      <c r="AA288" s="16"/>
      <c r="AB288" s="16"/>
      <c r="AC288" s="16"/>
      <c r="AD288" s="16"/>
      <c r="AE288" s="16"/>
      <c r="AT288" s="294" t="s">
        <v>446</v>
      </c>
      <c r="AU288" s="294" t="s">
        <v>85</v>
      </c>
      <c r="AV288" s="16" t="s">
        <v>360</v>
      </c>
      <c r="AW288" s="16" t="s">
        <v>32</v>
      </c>
      <c r="AX288" s="16" t="s">
        <v>83</v>
      </c>
      <c r="AY288" s="294" t="s">
        <v>342</v>
      </c>
    </row>
    <row r="289" s="2" customFormat="1" ht="16.5" customHeight="1">
      <c r="A289" s="39"/>
      <c r="B289" s="40"/>
      <c r="C289" s="227" t="s">
        <v>717</v>
      </c>
      <c r="D289" s="227" t="s">
        <v>343</v>
      </c>
      <c r="E289" s="228" t="s">
        <v>767</v>
      </c>
      <c r="F289" s="229" t="s">
        <v>768</v>
      </c>
      <c r="G289" s="230" t="s">
        <v>473</v>
      </c>
      <c r="H289" s="231">
        <v>588</v>
      </c>
      <c r="I289" s="232"/>
      <c r="J289" s="233">
        <f>ROUND(I289*H289,2)</f>
        <v>0</v>
      </c>
      <c r="K289" s="229" t="s">
        <v>443</v>
      </c>
      <c r="L289" s="45"/>
      <c r="M289" s="234" t="s">
        <v>1</v>
      </c>
      <c r="N289" s="235" t="s">
        <v>41</v>
      </c>
      <c r="O289" s="92"/>
      <c r="P289" s="236">
        <f>O289*H289</f>
        <v>0</v>
      </c>
      <c r="Q289" s="236">
        <v>0</v>
      </c>
      <c r="R289" s="236">
        <f>Q289*H289</f>
        <v>0</v>
      </c>
      <c r="S289" s="236">
        <v>0</v>
      </c>
      <c r="T289" s="237">
        <f>S289*H289</f>
        <v>0</v>
      </c>
      <c r="U289" s="39"/>
      <c r="V289" s="39"/>
      <c r="W289" s="39"/>
      <c r="X289" s="39"/>
      <c r="Y289" s="39"/>
      <c r="Z289" s="39"/>
      <c r="AA289" s="39"/>
      <c r="AB289" s="39"/>
      <c r="AC289" s="39"/>
      <c r="AD289" s="39"/>
      <c r="AE289" s="39"/>
      <c r="AR289" s="238" t="s">
        <v>360</v>
      </c>
      <c r="AT289" s="238" t="s">
        <v>343</v>
      </c>
      <c r="AU289" s="238" t="s">
        <v>85</v>
      </c>
      <c r="AY289" s="18" t="s">
        <v>342</v>
      </c>
      <c r="BE289" s="239">
        <f>IF(N289="základní",J289,0)</f>
        <v>0</v>
      </c>
      <c r="BF289" s="239">
        <f>IF(N289="snížená",J289,0)</f>
        <v>0</v>
      </c>
      <c r="BG289" s="239">
        <f>IF(N289="zákl. přenesená",J289,0)</f>
        <v>0</v>
      </c>
      <c r="BH289" s="239">
        <f>IF(N289="sníž. přenesená",J289,0)</f>
        <v>0</v>
      </c>
      <c r="BI289" s="239">
        <f>IF(N289="nulová",J289,0)</f>
        <v>0</v>
      </c>
      <c r="BJ289" s="18" t="s">
        <v>83</v>
      </c>
      <c r="BK289" s="239">
        <f>ROUND(I289*H289,2)</f>
        <v>0</v>
      </c>
      <c r="BL289" s="18" t="s">
        <v>360</v>
      </c>
      <c r="BM289" s="238" t="s">
        <v>1594</v>
      </c>
    </row>
    <row r="290" s="2" customFormat="1">
      <c r="A290" s="39"/>
      <c r="B290" s="40"/>
      <c r="C290" s="41"/>
      <c r="D290" s="240" t="s">
        <v>349</v>
      </c>
      <c r="E290" s="41"/>
      <c r="F290" s="241" t="s">
        <v>770</v>
      </c>
      <c r="G290" s="41"/>
      <c r="H290" s="41"/>
      <c r="I290" s="242"/>
      <c r="J290" s="41"/>
      <c r="K290" s="41"/>
      <c r="L290" s="45"/>
      <c r="M290" s="243"/>
      <c r="N290" s="244"/>
      <c r="O290" s="92"/>
      <c r="P290" s="92"/>
      <c r="Q290" s="92"/>
      <c r="R290" s="92"/>
      <c r="S290" s="92"/>
      <c r="T290" s="93"/>
      <c r="U290" s="39"/>
      <c r="V290" s="39"/>
      <c r="W290" s="39"/>
      <c r="X290" s="39"/>
      <c r="Y290" s="39"/>
      <c r="Z290" s="39"/>
      <c r="AA290" s="39"/>
      <c r="AB290" s="39"/>
      <c r="AC290" s="39"/>
      <c r="AD290" s="39"/>
      <c r="AE290" s="39"/>
      <c r="AT290" s="18" t="s">
        <v>349</v>
      </c>
      <c r="AU290" s="18" t="s">
        <v>85</v>
      </c>
    </row>
    <row r="291" s="14" customFormat="1">
      <c r="A291" s="14"/>
      <c r="B291" s="263"/>
      <c r="C291" s="264"/>
      <c r="D291" s="240" t="s">
        <v>446</v>
      </c>
      <c r="E291" s="265" t="s">
        <v>1</v>
      </c>
      <c r="F291" s="266" t="s">
        <v>771</v>
      </c>
      <c r="G291" s="264"/>
      <c r="H291" s="265" t="s">
        <v>1</v>
      </c>
      <c r="I291" s="267"/>
      <c r="J291" s="264"/>
      <c r="K291" s="264"/>
      <c r="L291" s="268"/>
      <c r="M291" s="269"/>
      <c r="N291" s="270"/>
      <c r="O291" s="270"/>
      <c r="P291" s="270"/>
      <c r="Q291" s="270"/>
      <c r="R291" s="270"/>
      <c r="S291" s="270"/>
      <c r="T291" s="271"/>
      <c r="U291" s="14"/>
      <c r="V291" s="14"/>
      <c r="W291" s="14"/>
      <c r="X291" s="14"/>
      <c r="Y291" s="14"/>
      <c r="Z291" s="14"/>
      <c r="AA291" s="14"/>
      <c r="AB291" s="14"/>
      <c r="AC291" s="14"/>
      <c r="AD291" s="14"/>
      <c r="AE291" s="14"/>
      <c r="AT291" s="272" t="s">
        <v>446</v>
      </c>
      <c r="AU291" s="272" t="s">
        <v>85</v>
      </c>
      <c r="AV291" s="14" t="s">
        <v>83</v>
      </c>
      <c r="AW291" s="14" t="s">
        <v>32</v>
      </c>
      <c r="AX291" s="14" t="s">
        <v>76</v>
      </c>
      <c r="AY291" s="272" t="s">
        <v>342</v>
      </c>
    </row>
    <row r="292" s="13" customFormat="1">
      <c r="A292" s="13"/>
      <c r="B292" s="252"/>
      <c r="C292" s="253"/>
      <c r="D292" s="240" t="s">
        <v>446</v>
      </c>
      <c r="E292" s="254" t="s">
        <v>1</v>
      </c>
      <c r="F292" s="255" t="s">
        <v>1580</v>
      </c>
      <c r="G292" s="253"/>
      <c r="H292" s="256">
        <v>493</v>
      </c>
      <c r="I292" s="257"/>
      <c r="J292" s="253"/>
      <c r="K292" s="253"/>
      <c r="L292" s="258"/>
      <c r="M292" s="259"/>
      <c r="N292" s="260"/>
      <c r="O292" s="260"/>
      <c r="P292" s="260"/>
      <c r="Q292" s="260"/>
      <c r="R292" s="260"/>
      <c r="S292" s="260"/>
      <c r="T292" s="261"/>
      <c r="U292" s="13"/>
      <c r="V292" s="13"/>
      <c r="W292" s="13"/>
      <c r="X292" s="13"/>
      <c r="Y292" s="13"/>
      <c r="Z292" s="13"/>
      <c r="AA292" s="13"/>
      <c r="AB292" s="13"/>
      <c r="AC292" s="13"/>
      <c r="AD292" s="13"/>
      <c r="AE292" s="13"/>
      <c r="AT292" s="262" t="s">
        <v>446</v>
      </c>
      <c r="AU292" s="262" t="s">
        <v>85</v>
      </c>
      <c r="AV292" s="13" t="s">
        <v>85</v>
      </c>
      <c r="AW292" s="13" t="s">
        <v>32</v>
      </c>
      <c r="AX292" s="13" t="s">
        <v>76</v>
      </c>
      <c r="AY292" s="262" t="s">
        <v>342</v>
      </c>
    </row>
    <row r="293" s="13" customFormat="1">
      <c r="A293" s="13"/>
      <c r="B293" s="252"/>
      <c r="C293" s="253"/>
      <c r="D293" s="240" t="s">
        <v>446</v>
      </c>
      <c r="E293" s="254" t="s">
        <v>1</v>
      </c>
      <c r="F293" s="255" t="s">
        <v>1581</v>
      </c>
      <c r="G293" s="253"/>
      <c r="H293" s="256">
        <v>95</v>
      </c>
      <c r="I293" s="257"/>
      <c r="J293" s="253"/>
      <c r="K293" s="253"/>
      <c r="L293" s="258"/>
      <c r="M293" s="259"/>
      <c r="N293" s="260"/>
      <c r="O293" s="260"/>
      <c r="P293" s="260"/>
      <c r="Q293" s="260"/>
      <c r="R293" s="260"/>
      <c r="S293" s="260"/>
      <c r="T293" s="261"/>
      <c r="U293" s="13"/>
      <c r="V293" s="13"/>
      <c r="W293" s="13"/>
      <c r="X293" s="13"/>
      <c r="Y293" s="13"/>
      <c r="Z293" s="13"/>
      <c r="AA293" s="13"/>
      <c r="AB293" s="13"/>
      <c r="AC293" s="13"/>
      <c r="AD293" s="13"/>
      <c r="AE293" s="13"/>
      <c r="AT293" s="262" t="s">
        <v>446</v>
      </c>
      <c r="AU293" s="262" t="s">
        <v>85</v>
      </c>
      <c r="AV293" s="13" t="s">
        <v>85</v>
      </c>
      <c r="AW293" s="13" t="s">
        <v>32</v>
      </c>
      <c r="AX293" s="13" t="s">
        <v>76</v>
      </c>
      <c r="AY293" s="262" t="s">
        <v>342</v>
      </c>
    </row>
    <row r="294" s="16" customFormat="1">
      <c r="A294" s="16"/>
      <c r="B294" s="284"/>
      <c r="C294" s="285"/>
      <c r="D294" s="240" t="s">
        <v>446</v>
      </c>
      <c r="E294" s="286" t="s">
        <v>1</v>
      </c>
      <c r="F294" s="287" t="s">
        <v>500</v>
      </c>
      <c r="G294" s="285"/>
      <c r="H294" s="288">
        <v>588</v>
      </c>
      <c r="I294" s="289"/>
      <c r="J294" s="285"/>
      <c r="K294" s="285"/>
      <c r="L294" s="290"/>
      <c r="M294" s="291"/>
      <c r="N294" s="292"/>
      <c r="O294" s="292"/>
      <c r="P294" s="292"/>
      <c r="Q294" s="292"/>
      <c r="R294" s="292"/>
      <c r="S294" s="292"/>
      <c r="T294" s="293"/>
      <c r="U294" s="16"/>
      <c r="V294" s="16"/>
      <c r="W294" s="16"/>
      <c r="X294" s="16"/>
      <c r="Y294" s="16"/>
      <c r="Z294" s="16"/>
      <c r="AA294" s="16"/>
      <c r="AB294" s="16"/>
      <c r="AC294" s="16"/>
      <c r="AD294" s="16"/>
      <c r="AE294" s="16"/>
      <c r="AT294" s="294" t="s">
        <v>446</v>
      </c>
      <c r="AU294" s="294" t="s">
        <v>85</v>
      </c>
      <c r="AV294" s="16" t="s">
        <v>360</v>
      </c>
      <c r="AW294" s="16" t="s">
        <v>32</v>
      </c>
      <c r="AX294" s="16" t="s">
        <v>83</v>
      </c>
      <c r="AY294" s="294" t="s">
        <v>342</v>
      </c>
    </row>
    <row r="295" s="2" customFormat="1" ht="16.5" customHeight="1">
      <c r="A295" s="39"/>
      <c r="B295" s="40"/>
      <c r="C295" s="227" t="s">
        <v>724</v>
      </c>
      <c r="D295" s="227" t="s">
        <v>343</v>
      </c>
      <c r="E295" s="228" t="s">
        <v>1417</v>
      </c>
      <c r="F295" s="229" t="s">
        <v>1418</v>
      </c>
      <c r="G295" s="230" t="s">
        <v>473</v>
      </c>
      <c r="H295" s="231">
        <v>102</v>
      </c>
      <c r="I295" s="232"/>
      <c r="J295" s="233">
        <f>ROUND(I295*H295,2)</f>
        <v>0</v>
      </c>
      <c r="K295" s="229" t="s">
        <v>443</v>
      </c>
      <c r="L295" s="45"/>
      <c r="M295" s="234" t="s">
        <v>1</v>
      </c>
      <c r="N295" s="235" t="s">
        <v>41</v>
      </c>
      <c r="O295" s="92"/>
      <c r="P295" s="236">
        <f>O295*H295</f>
        <v>0</v>
      </c>
      <c r="Q295" s="236">
        <v>0.1837</v>
      </c>
      <c r="R295" s="236">
        <f>Q295*H295</f>
        <v>18.737400000000001</v>
      </c>
      <c r="S295" s="236">
        <v>0</v>
      </c>
      <c r="T295" s="237">
        <f>S295*H295</f>
        <v>0</v>
      </c>
      <c r="U295" s="39"/>
      <c r="V295" s="39"/>
      <c r="W295" s="39"/>
      <c r="X295" s="39"/>
      <c r="Y295" s="39"/>
      <c r="Z295" s="39"/>
      <c r="AA295" s="39"/>
      <c r="AB295" s="39"/>
      <c r="AC295" s="39"/>
      <c r="AD295" s="39"/>
      <c r="AE295" s="39"/>
      <c r="AR295" s="238" t="s">
        <v>360</v>
      </c>
      <c r="AT295" s="238" t="s">
        <v>343</v>
      </c>
      <c r="AU295" s="238" t="s">
        <v>85</v>
      </c>
      <c r="AY295" s="18" t="s">
        <v>342</v>
      </c>
      <c r="BE295" s="239">
        <f>IF(N295="základní",J295,0)</f>
        <v>0</v>
      </c>
      <c r="BF295" s="239">
        <f>IF(N295="snížená",J295,0)</f>
        <v>0</v>
      </c>
      <c r="BG295" s="239">
        <f>IF(N295="zákl. přenesená",J295,0)</f>
        <v>0</v>
      </c>
      <c r="BH295" s="239">
        <f>IF(N295="sníž. přenesená",J295,0)</f>
        <v>0</v>
      </c>
      <c r="BI295" s="239">
        <f>IF(N295="nulová",J295,0)</f>
        <v>0</v>
      </c>
      <c r="BJ295" s="18" t="s">
        <v>83</v>
      </c>
      <c r="BK295" s="239">
        <f>ROUND(I295*H295,2)</f>
        <v>0</v>
      </c>
      <c r="BL295" s="18" t="s">
        <v>360</v>
      </c>
      <c r="BM295" s="238" t="s">
        <v>1595</v>
      </c>
    </row>
    <row r="296" s="2" customFormat="1">
      <c r="A296" s="39"/>
      <c r="B296" s="40"/>
      <c r="C296" s="41"/>
      <c r="D296" s="240" t="s">
        <v>349</v>
      </c>
      <c r="E296" s="41"/>
      <c r="F296" s="241" t="s">
        <v>1420</v>
      </c>
      <c r="G296" s="41"/>
      <c r="H296" s="41"/>
      <c r="I296" s="242"/>
      <c r="J296" s="41"/>
      <c r="K296" s="41"/>
      <c r="L296" s="45"/>
      <c r="M296" s="243"/>
      <c r="N296" s="244"/>
      <c r="O296" s="92"/>
      <c r="P296" s="92"/>
      <c r="Q296" s="92"/>
      <c r="R296" s="92"/>
      <c r="S296" s="92"/>
      <c r="T296" s="93"/>
      <c r="U296" s="39"/>
      <c r="V296" s="39"/>
      <c r="W296" s="39"/>
      <c r="X296" s="39"/>
      <c r="Y296" s="39"/>
      <c r="Z296" s="39"/>
      <c r="AA296" s="39"/>
      <c r="AB296" s="39"/>
      <c r="AC296" s="39"/>
      <c r="AD296" s="39"/>
      <c r="AE296" s="39"/>
      <c r="AT296" s="18" t="s">
        <v>349</v>
      </c>
      <c r="AU296" s="18" t="s">
        <v>85</v>
      </c>
    </row>
    <row r="297" s="13" customFormat="1">
      <c r="A297" s="13"/>
      <c r="B297" s="252"/>
      <c r="C297" s="253"/>
      <c r="D297" s="240" t="s">
        <v>446</v>
      </c>
      <c r="E297" s="254" t="s">
        <v>1</v>
      </c>
      <c r="F297" s="255" t="s">
        <v>1596</v>
      </c>
      <c r="G297" s="253"/>
      <c r="H297" s="256">
        <v>102</v>
      </c>
      <c r="I297" s="257"/>
      <c r="J297" s="253"/>
      <c r="K297" s="253"/>
      <c r="L297" s="258"/>
      <c r="M297" s="259"/>
      <c r="N297" s="260"/>
      <c r="O297" s="260"/>
      <c r="P297" s="260"/>
      <c r="Q297" s="260"/>
      <c r="R297" s="260"/>
      <c r="S297" s="260"/>
      <c r="T297" s="261"/>
      <c r="U297" s="13"/>
      <c r="V297" s="13"/>
      <c r="W297" s="13"/>
      <c r="X297" s="13"/>
      <c r="Y297" s="13"/>
      <c r="Z297" s="13"/>
      <c r="AA297" s="13"/>
      <c r="AB297" s="13"/>
      <c r="AC297" s="13"/>
      <c r="AD297" s="13"/>
      <c r="AE297" s="13"/>
      <c r="AT297" s="262" t="s">
        <v>446</v>
      </c>
      <c r="AU297" s="262" t="s">
        <v>85</v>
      </c>
      <c r="AV297" s="13" t="s">
        <v>85</v>
      </c>
      <c r="AW297" s="13" t="s">
        <v>32</v>
      </c>
      <c r="AX297" s="13" t="s">
        <v>83</v>
      </c>
      <c r="AY297" s="262" t="s">
        <v>342</v>
      </c>
    </row>
    <row r="298" s="2" customFormat="1" ht="16.5" customHeight="1">
      <c r="A298" s="39"/>
      <c r="B298" s="40"/>
      <c r="C298" s="295" t="s">
        <v>730</v>
      </c>
      <c r="D298" s="295" t="s">
        <v>621</v>
      </c>
      <c r="E298" s="296" t="s">
        <v>1423</v>
      </c>
      <c r="F298" s="297" t="s">
        <v>1424</v>
      </c>
      <c r="G298" s="298" t="s">
        <v>473</v>
      </c>
      <c r="H298" s="299">
        <v>103.02</v>
      </c>
      <c r="I298" s="300"/>
      <c r="J298" s="301">
        <f>ROUND(I298*H298,2)</f>
        <v>0</v>
      </c>
      <c r="K298" s="297" t="s">
        <v>1</v>
      </c>
      <c r="L298" s="302"/>
      <c r="M298" s="303" t="s">
        <v>1</v>
      </c>
      <c r="N298" s="304" t="s">
        <v>41</v>
      </c>
      <c r="O298" s="92"/>
      <c r="P298" s="236">
        <f>O298*H298</f>
        <v>0</v>
      </c>
      <c r="Q298" s="236">
        <v>0.41699999999999998</v>
      </c>
      <c r="R298" s="236">
        <f>Q298*H298</f>
        <v>42.959339999999997</v>
      </c>
      <c r="S298" s="236">
        <v>0</v>
      </c>
      <c r="T298" s="237">
        <f>S298*H298</f>
        <v>0</v>
      </c>
      <c r="U298" s="39"/>
      <c r="V298" s="39"/>
      <c r="W298" s="39"/>
      <c r="X298" s="39"/>
      <c r="Y298" s="39"/>
      <c r="Z298" s="39"/>
      <c r="AA298" s="39"/>
      <c r="AB298" s="39"/>
      <c r="AC298" s="39"/>
      <c r="AD298" s="39"/>
      <c r="AE298" s="39"/>
      <c r="AR298" s="238" t="s">
        <v>376</v>
      </c>
      <c r="AT298" s="238" t="s">
        <v>621</v>
      </c>
      <c r="AU298" s="238" t="s">
        <v>85</v>
      </c>
      <c r="AY298" s="18" t="s">
        <v>342</v>
      </c>
      <c r="BE298" s="239">
        <f>IF(N298="základní",J298,0)</f>
        <v>0</v>
      </c>
      <c r="BF298" s="239">
        <f>IF(N298="snížená",J298,0)</f>
        <v>0</v>
      </c>
      <c r="BG298" s="239">
        <f>IF(N298="zákl. přenesená",J298,0)</f>
        <v>0</v>
      </c>
      <c r="BH298" s="239">
        <f>IF(N298="sníž. přenesená",J298,0)</f>
        <v>0</v>
      </c>
      <c r="BI298" s="239">
        <f>IF(N298="nulová",J298,0)</f>
        <v>0</v>
      </c>
      <c r="BJ298" s="18" t="s">
        <v>83</v>
      </c>
      <c r="BK298" s="239">
        <f>ROUND(I298*H298,2)</f>
        <v>0</v>
      </c>
      <c r="BL298" s="18" t="s">
        <v>360</v>
      </c>
      <c r="BM298" s="238" t="s">
        <v>1597</v>
      </c>
    </row>
    <row r="299" s="2" customFormat="1">
      <c r="A299" s="39"/>
      <c r="B299" s="40"/>
      <c r="C299" s="41"/>
      <c r="D299" s="240" t="s">
        <v>349</v>
      </c>
      <c r="E299" s="41"/>
      <c r="F299" s="241" t="s">
        <v>1424</v>
      </c>
      <c r="G299" s="41"/>
      <c r="H299" s="41"/>
      <c r="I299" s="242"/>
      <c r="J299" s="41"/>
      <c r="K299" s="41"/>
      <c r="L299" s="45"/>
      <c r="M299" s="243"/>
      <c r="N299" s="244"/>
      <c r="O299" s="92"/>
      <c r="P299" s="92"/>
      <c r="Q299" s="92"/>
      <c r="R299" s="92"/>
      <c r="S299" s="92"/>
      <c r="T299" s="93"/>
      <c r="U299" s="39"/>
      <c r="V299" s="39"/>
      <c r="W299" s="39"/>
      <c r="X299" s="39"/>
      <c r="Y299" s="39"/>
      <c r="Z299" s="39"/>
      <c r="AA299" s="39"/>
      <c r="AB299" s="39"/>
      <c r="AC299" s="39"/>
      <c r="AD299" s="39"/>
      <c r="AE299" s="39"/>
      <c r="AT299" s="18" t="s">
        <v>349</v>
      </c>
      <c r="AU299" s="18" t="s">
        <v>85</v>
      </c>
    </row>
    <row r="300" s="13" customFormat="1">
      <c r="A300" s="13"/>
      <c r="B300" s="252"/>
      <c r="C300" s="253"/>
      <c r="D300" s="240" t="s">
        <v>446</v>
      </c>
      <c r="E300" s="254" t="s">
        <v>1</v>
      </c>
      <c r="F300" s="255" t="s">
        <v>1598</v>
      </c>
      <c r="G300" s="253"/>
      <c r="H300" s="256">
        <v>102</v>
      </c>
      <c r="I300" s="257"/>
      <c r="J300" s="253"/>
      <c r="K300" s="253"/>
      <c r="L300" s="258"/>
      <c r="M300" s="259"/>
      <c r="N300" s="260"/>
      <c r="O300" s="260"/>
      <c r="P300" s="260"/>
      <c r="Q300" s="260"/>
      <c r="R300" s="260"/>
      <c r="S300" s="260"/>
      <c r="T300" s="261"/>
      <c r="U300" s="13"/>
      <c r="V300" s="13"/>
      <c r="W300" s="13"/>
      <c r="X300" s="13"/>
      <c r="Y300" s="13"/>
      <c r="Z300" s="13"/>
      <c r="AA300" s="13"/>
      <c r="AB300" s="13"/>
      <c r="AC300" s="13"/>
      <c r="AD300" s="13"/>
      <c r="AE300" s="13"/>
      <c r="AT300" s="262" t="s">
        <v>446</v>
      </c>
      <c r="AU300" s="262" t="s">
        <v>85</v>
      </c>
      <c r="AV300" s="13" t="s">
        <v>85</v>
      </c>
      <c r="AW300" s="13" t="s">
        <v>32</v>
      </c>
      <c r="AX300" s="13" t="s">
        <v>83</v>
      </c>
      <c r="AY300" s="262" t="s">
        <v>342</v>
      </c>
    </row>
    <row r="301" s="13" customFormat="1">
      <c r="A301" s="13"/>
      <c r="B301" s="252"/>
      <c r="C301" s="253"/>
      <c r="D301" s="240" t="s">
        <v>446</v>
      </c>
      <c r="E301" s="253"/>
      <c r="F301" s="255" t="s">
        <v>1599</v>
      </c>
      <c r="G301" s="253"/>
      <c r="H301" s="256">
        <v>103.02</v>
      </c>
      <c r="I301" s="257"/>
      <c r="J301" s="253"/>
      <c r="K301" s="253"/>
      <c r="L301" s="258"/>
      <c r="M301" s="259"/>
      <c r="N301" s="260"/>
      <c r="O301" s="260"/>
      <c r="P301" s="260"/>
      <c r="Q301" s="260"/>
      <c r="R301" s="260"/>
      <c r="S301" s="260"/>
      <c r="T301" s="261"/>
      <c r="U301" s="13"/>
      <c r="V301" s="13"/>
      <c r="W301" s="13"/>
      <c r="X301" s="13"/>
      <c r="Y301" s="13"/>
      <c r="Z301" s="13"/>
      <c r="AA301" s="13"/>
      <c r="AB301" s="13"/>
      <c r="AC301" s="13"/>
      <c r="AD301" s="13"/>
      <c r="AE301" s="13"/>
      <c r="AT301" s="262" t="s">
        <v>446</v>
      </c>
      <c r="AU301" s="262" t="s">
        <v>85</v>
      </c>
      <c r="AV301" s="13" t="s">
        <v>85</v>
      </c>
      <c r="AW301" s="13" t="s">
        <v>4</v>
      </c>
      <c r="AX301" s="13" t="s">
        <v>83</v>
      </c>
      <c r="AY301" s="262" t="s">
        <v>342</v>
      </c>
    </row>
    <row r="302" s="2" customFormat="1" ht="16.5" customHeight="1">
      <c r="A302" s="39"/>
      <c r="B302" s="40"/>
      <c r="C302" s="227" t="s">
        <v>737</v>
      </c>
      <c r="D302" s="227" t="s">
        <v>343</v>
      </c>
      <c r="E302" s="228" t="s">
        <v>1600</v>
      </c>
      <c r="F302" s="229" t="s">
        <v>1601</v>
      </c>
      <c r="G302" s="230" t="s">
        <v>473</v>
      </c>
      <c r="H302" s="231">
        <v>15</v>
      </c>
      <c r="I302" s="232"/>
      <c r="J302" s="233">
        <f>ROUND(I302*H302,2)</f>
        <v>0</v>
      </c>
      <c r="K302" s="229" t="s">
        <v>443</v>
      </c>
      <c r="L302" s="45"/>
      <c r="M302" s="234" t="s">
        <v>1</v>
      </c>
      <c r="N302" s="235" t="s">
        <v>41</v>
      </c>
      <c r="O302" s="92"/>
      <c r="P302" s="236">
        <f>O302*H302</f>
        <v>0</v>
      </c>
      <c r="Q302" s="236">
        <v>0.089219999999999994</v>
      </c>
      <c r="R302" s="236">
        <f>Q302*H302</f>
        <v>1.3382999999999998</v>
      </c>
      <c r="S302" s="236">
        <v>0</v>
      </c>
      <c r="T302" s="237">
        <f>S302*H302</f>
        <v>0</v>
      </c>
      <c r="U302" s="39"/>
      <c r="V302" s="39"/>
      <c r="W302" s="39"/>
      <c r="X302" s="39"/>
      <c r="Y302" s="39"/>
      <c r="Z302" s="39"/>
      <c r="AA302" s="39"/>
      <c r="AB302" s="39"/>
      <c r="AC302" s="39"/>
      <c r="AD302" s="39"/>
      <c r="AE302" s="39"/>
      <c r="AR302" s="238" t="s">
        <v>360</v>
      </c>
      <c r="AT302" s="238" t="s">
        <v>343</v>
      </c>
      <c r="AU302" s="238" t="s">
        <v>85</v>
      </c>
      <c r="AY302" s="18" t="s">
        <v>342</v>
      </c>
      <c r="BE302" s="239">
        <f>IF(N302="základní",J302,0)</f>
        <v>0</v>
      </c>
      <c r="BF302" s="239">
        <f>IF(N302="snížená",J302,0)</f>
        <v>0</v>
      </c>
      <c r="BG302" s="239">
        <f>IF(N302="zákl. přenesená",J302,0)</f>
        <v>0</v>
      </c>
      <c r="BH302" s="239">
        <f>IF(N302="sníž. přenesená",J302,0)</f>
        <v>0</v>
      </c>
      <c r="BI302" s="239">
        <f>IF(N302="nulová",J302,0)</f>
        <v>0</v>
      </c>
      <c r="BJ302" s="18" t="s">
        <v>83</v>
      </c>
      <c r="BK302" s="239">
        <f>ROUND(I302*H302,2)</f>
        <v>0</v>
      </c>
      <c r="BL302" s="18" t="s">
        <v>360</v>
      </c>
      <c r="BM302" s="238" t="s">
        <v>1602</v>
      </c>
    </row>
    <row r="303" s="2" customFormat="1">
      <c r="A303" s="39"/>
      <c r="B303" s="40"/>
      <c r="C303" s="41"/>
      <c r="D303" s="240" t="s">
        <v>349</v>
      </c>
      <c r="E303" s="41"/>
      <c r="F303" s="241" t="s">
        <v>1603</v>
      </c>
      <c r="G303" s="41"/>
      <c r="H303" s="41"/>
      <c r="I303" s="242"/>
      <c r="J303" s="41"/>
      <c r="K303" s="41"/>
      <c r="L303" s="45"/>
      <c r="M303" s="243"/>
      <c r="N303" s="244"/>
      <c r="O303" s="92"/>
      <c r="P303" s="92"/>
      <c r="Q303" s="92"/>
      <c r="R303" s="92"/>
      <c r="S303" s="92"/>
      <c r="T303" s="93"/>
      <c r="U303" s="39"/>
      <c r="V303" s="39"/>
      <c r="W303" s="39"/>
      <c r="X303" s="39"/>
      <c r="Y303" s="39"/>
      <c r="Z303" s="39"/>
      <c r="AA303" s="39"/>
      <c r="AB303" s="39"/>
      <c r="AC303" s="39"/>
      <c r="AD303" s="39"/>
      <c r="AE303" s="39"/>
      <c r="AT303" s="18" t="s">
        <v>349</v>
      </c>
      <c r="AU303" s="18" t="s">
        <v>85</v>
      </c>
    </row>
    <row r="304" s="13" customFormat="1">
      <c r="A304" s="13"/>
      <c r="B304" s="252"/>
      <c r="C304" s="253"/>
      <c r="D304" s="240" t="s">
        <v>446</v>
      </c>
      <c r="E304" s="254" t="s">
        <v>1</v>
      </c>
      <c r="F304" s="255" t="s">
        <v>1571</v>
      </c>
      <c r="G304" s="253"/>
      <c r="H304" s="256">
        <v>2</v>
      </c>
      <c r="I304" s="257"/>
      <c r="J304" s="253"/>
      <c r="K304" s="253"/>
      <c r="L304" s="258"/>
      <c r="M304" s="259"/>
      <c r="N304" s="260"/>
      <c r="O304" s="260"/>
      <c r="P304" s="260"/>
      <c r="Q304" s="260"/>
      <c r="R304" s="260"/>
      <c r="S304" s="260"/>
      <c r="T304" s="261"/>
      <c r="U304" s="13"/>
      <c r="V304" s="13"/>
      <c r="W304" s="13"/>
      <c r="X304" s="13"/>
      <c r="Y304" s="13"/>
      <c r="Z304" s="13"/>
      <c r="AA304" s="13"/>
      <c r="AB304" s="13"/>
      <c r="AC304" s="13"/>
      <c r="AD304" s="13"/>
      <c r="AE304" s="13"/>
      <c r="AT304" s="262" t="s">
        <v>446</v>
      </c>
      <c r="AU304" s="262" t="s">
        <v>85</v>
      </c>
      <c r="AV304" s="13" t="s">
        <v>85</v>
      </c>
      <c r="AW304" s="13" t="s">
        <v>32</v>
      </c>
      <c r="AX304" s="13" t="s">
        <v>76</v>
      </c>
      <c r="AY304" s="262" t="s">
        <v>342</v>
      </c>
    </row>
    <row r="305" s="13" customFormat="1">
      <c r="A305" s="13"/>
      <c r="B305" s="252"/>
      <c r="C305" s="253"/>
      <c r="D305" s="240" t="s">
        <v>446</v>
      </c>
      <c r="E305" s="254" t="s">
        <v>1</v>
      </c>
      <c r="F305" s="255" t="s">
        <v>1572</v>
      </c>
      <c r="G305" s="253"/>
      <c r="H305" s="256">
        <v>4</v>
      </c>
      <c r="I305" s="257"/>
      <c r="J305" s="253"/>
      <c r="K305" s="253"/>
      <c r="L305" s="258"/>
      <c r="M305" s="259"/>
      <c r="N305" s="260"/>
      <c r="O305" s="260"/>
      <c r="P305" s="260"/>
      <c r="Q305" s="260"/>
      <c r="R305" s="260"/>
      <c r="S305" s="260"/>
      <c r="T305" s="261"/>
      <c r="U305" s="13"/>
      <c r="V305" s="13"/>
      <c r="W305" s="13"/>
      <c r="X305" s="13"/>
      <c r="Y305" s="13"/>
      <c r="Z305" s="13"/>
      <c r="AA305" s="13"/>
      <c r="AB305" s="13"/>
      <c r="AC305" s="13"/>
      <c r="AD305" s="13"/>
      <c r="AE305" s="13"/>
      <c r="AT305" s="262" t="s">
        <v>446</v>
      </c>
      <c r="AU305" s="262" t="s">
        <v>85</v>
      </c>
      <c r="AV305" s="13" t="s">
        <v>85</v>
      </c>
      <c r="AW305" s="13" t="s">
        <v>32</v>
      </c>
      <c r="AX305" s="13" t="s">
        <v>76</v>
      </c>
      <c r="AY305" s="262" t="s">
        <v>342</v>
      </c>
    </row>
    <row r="306" s="13" customFormat="1">
      <c r="A306" s="13"/>
      <c r="B306" s="252"/>
      <c r="C306" s="253"/>
      <c r="D306" s="240" t="s">
        <v>446</v>
      </c>
      <c r="E306" s="254" t="s">
        <v>1</v>
      </c>
      <c r="F306" s="255" t="s">
        <v>1573</v>
      </c>
      <c r="G306" s="253"/>
      <c r="H306" s="256">
        <v>9</v>
      </c>
      <c r="I306" s="257"/>
      <c r="J306" s="253"/>
      <c r="K306" s="253"/>
      <c r="L306" s="258"/>
      <c r="M306" s="259"/>
      <c r="N306" s="260"/>
      <c r="O306" s="260"/>
      <c r="P306" s="260"/>
      <c r="Q306" s="260"/>
      <c r="R306" s="260"/>
      <c r="S306" s="260"/>
      <c r="T306" s="261"/>
      <c r="U306" s="13"/>
      <c r="V306" s="13"/>
      <c r="W306" s="13"/>
      <c r="X306" s="13"/>
      <c r="Y306" s="13"/>
      <c r="Z306" s="13"/>
      <c r="AA306" s="13"/>
      <c r="AB306" s="13"/>
      <c r="AC306" s="13"/>
      <c r="AD306" s="13"/>
      <c r="AE306" s="13"/>
      <c r="AT306" s="262" t="s">
        <v>446</v>
      </c>
      <c r="AU306" s="262" t="s">
        <v>85</v>
      </c>
      <c r="AV306" s="13" t="s">
        <v>85</v>
      </c>
      <c r="AW306" s="13" t="s">
        <v>32</v>
      </c>
      <c r="AX306" s="13" t="s">
        <v>76</v>
      </c>
      <c r="AY306" s="262" t="s">
        <v>342</v>
      </c>
    </row>
    <row r="307" s="16" customFormat="1">
      <c r="A307" s="16"/>
      <c r="B307" s="284"/>
      <c r="C307" s="285"/>
      <c r="D307" s="240" t="s">
        <v>446</v>
      </c>
      <c r="E307" s="286" t="s">
        <v>1</v>
      </c>
      <c r="F307" s="287" t="s">
        <v>500</v>
      </c>
      <c r="G307" s="285"/>
      <c r="H307" s="288">
        <v>15</v>
      </c>
      <c r="I307" s="289"/>
      <c r="J307" s="285"/>
      <c r="K307" s="285"/>
      <c r="L307" s="290"/>
      <c r="M307" s="291"/>
      <c r="N307" s="292"/>
      <c r="O307" s="292"/>
      <c r="P307" s="292"/>
      <c r="Q307" s="292"/>
      <c r="R307" s="292"/>
      <c r="S307" s="292"/>
      <c r="T307" s="293"/>
      <c r="U307" s="16"/>
      <c r="V307" s="16"/>
      <c r="W307" s="16"/>
      <c r="X307" s="16"/>
      <c r="Y307" s="16"/>
      <c r="Z307" s="16"/>
      <c r="AA307" s="16"/>
      <c r="AB307" s="16"/>
      <c r="AC307" s="16"/>
      <c r="AD307" s="16"/>
      <c r="AE307" s="16"/>
      <c r="AT307" s="294" t="s">
        <v>446</v>
      </c>
      <c r="AU307" s="294" t="s">
        <v>85</v>
      </c>
      <c r="AV307" s="16" t="s">
        <v>360</v>
      </c>
      <c r="AW307" s="16" t="s">
        <v>32</v>
      </c>
      <c r="AX307" s="16" t="s">
        <v>83</v>
      </c>
      <c r="AY307" s="294" t="s">
        <v>342</v>
      </c>
    </row>
    <row r="308" s="2" customFormat="1" ht="16.5" customHeight="1">
      <c r="A308" s="39"/>
      <c r="B308" s="40"/>
      <c r="C308" s="295" t="s">
        <v>743</v>
      </c>
      <c r="D308" s="295" t="s">
        <v>621</v>
      </c>
      <c r="E308" s="296" t="s">
        <v>778</v>
      </c>
      <c r="F308" s="297" t="s">
        <v>779</v>
      </c>
      <c r="G308" s="298" t="s">
        <v>473</v>
      </c>
      <c r="H308" s="299">
        <v>9.2699999999999996</v>
      </c>
      <c r="I308" s="300"/>
      <c r="J308" s="301">
        <f>ROUND(I308*H308,2)</f>
        <v>0</v>
      </c>
      <c r="K308" s="297" t="s">
        <v>443</v>
      </c>
      <c r="L308" s="302"/>
      <c r="M308" s="303" t="s">
        <v>1</v>
      </c>
      <c r="N308" s="304" t="s">
        <v>41</v>
      </c>
      <c r="O308" s="92"/>
      <c r="P308" s="236">
        <f>O308*H308</f>
        <v>0</v>
      </c>
      <c r="Q308" s="236">
        <v>0.13100000000000001</v>
      </c>
      <c r="R308" s="236">
        <f>Q308*H308</f>
        <v>1.21437</v>
      </c>
      <c r="S308" s="236">
        <v>0</v>
      </c>
      <c r="T308" s="237">
        <f>S308*H308</f>
        <v>0</v>
      </c>
      <c r="U308" s="39"/>
      <c r="V308" s="39"/>
      <c r="W308" s="39"/>
      <c r="X308" s="39"/>
      <c r="Y308" s="39"/>
      <c r="Z308" s="39"/>
      <c r="AA308" s="39"/>
      <c r="AB308" s="39"/>
      <c r="AC308" s="39"/>
      <c r="AD308" s="39"/>
      <c r="AE308" s="39"/>
      <c r="AR308" s="238" t="s">
        <v>376</v>
      </c>
      <c r="AT308" s="238" t="s">
        <v>621</v>
      </c>
      <c r="AU308" s="238" t="s">
        <v>85</v>
      </c>
      <c r="AY308" s="18" t="s">
        <v>342</v>
      </c>
      <c r="BE308" s="239">
        <f>IF(N308="základní",J308,0)</f>
        <v>0</v>
      </c>
      <c r="BF308" s="239">
        <f>IF(N308="snížená",J308,0)</f>
        <v>0</v>
      </c>
      <c r="BG308" s="239">
        <f>IF(N308="zákl. přenesená",J308,0)</f>
        <v>0</v>
      </c>
      <c r="BH308" s="239">
        <f>IF(N308="sníž. přenesená",J308,0)</f>
        <v>0</v>
      </c>
      <c r="BI308" s="239">
        <f>IF(N308="nulová",J308,0)</f>
        <v>0</v>
      </c>
      <c r="BJ308" s="18" t="s">
        <v>83</v>
      </c>
      <c r="BK308" s="239">
        <f>ROUND(I308*H308,2)</f>
        <v>0</v>
      </c>
      <c r="BL308" s="18" t="s">
        <v>360</v>
      </c>
      <c r="BM308" s="238" t="s">
        <v>1604</v>
      </c>
    </row>
    <row r="309" s="2" customFormat="1">
      <c r="A309" s="39"/>
      <c r="B309" s="40"/>
      <c r="C309" s="41"/>
      <c r="D309" s="240" t="s">
        <v>349</v>
      </c>
      <c r="E309" s="41"/>
      <c r="F309" s="241" t="s">
        <v>779</v>
      </c>
      <c r="G309" s="41"/>
      <c r="H309" s="41"/>
      <c r="I309" s="242"/>
      <c r="J309" s="41"/>
      <c r="K309" s="41"/>
      <c r="L309" s="45"/>
      <c r="M309" s="243"/>
      <c r="N309" s="244"/>
      <c r="O309" s="92"/>
      <c r="P309" s="92"/>
      <c r="Q309" s="92"/>
      <c r="R309" s="92"/>
      <c r="S309" s="92"/>
      <c r="T309" s="93"/>
      <c r="U309" s="39"/>
      <c r="V309" s="39"/>
      <c r="W309" s="39"/>
      <c r="X309" s="39"/>
      <c r="Y309" s="39"/>
      <c r="Z309" s="39"/>
      <c r="AA309" s="39"/>
      <c r="AB309" s="39"/>
      <c r="AC309" s="39"/>
      <c r="AD309" s="39"/>
      <c r="AE309" s="39"/>
      <c r="AT309" s="18" t="s">
        <v>349</v>
      </c>
      <c r="AU309" s="18" t="s">
        <v>85</v>
      </c>
    </row>
    <row r="310" s="13" customFormat="1">
      <c r="A310" s="13"/>
      <c r="B310" s="252"/>
      <c r="C310" s="253"/>
      <c r="D310" s="240" t="s">
        <v>446</v>
      </c>
      <c r="E310" s="254" t="s">
        <v>1</v>
      </c>
      <c r="F310" s="255" t="s">
        <v>1573</v>
      </c>
      <c r="G310" s="253"/>
      <c r="H310" s="256">
        <v>9</v>
      </c>
      <c r="I310" s="257"/>
      <c r="J310" s="253"/>
      <c r="K310" s="253"/>
      <c r="L310" s="258"/>
      <c r="M310" s="259"/>
      <c r="N310" s="260"/>
      <c r="O310" s="260"/>
      <c r="P310" s="260"/>
      <c r="Q310" s="260"/>
      <c r="R310" s="260"/>
      <c r="S310" s="260"/>
      <c r="T310" s="261"/>
      <c r="U310" s="13"/>
      <c r="V310" s="13"/>
      <c r="W310" s="13"/>
      <c r="X310" s="13"/>
      <c r="Y310" s="13"/>
      <c r="Z310" s="13"/>
      <c r="AA310" s="13"/>
      <c r="AB310" s="13"/>
      <c r="AC310" s="13"/>
      <c r="AD310" s="13"/>
      <c r="AE310" s="13"/>
      <c r="AT310" s="262" t="s">
        <v>446</v>
      </c>
      <c r="AU310" s="262" t="s">
        <v>85</v>
      </c>
      <c r="AV310" s="13" t="s">
        <v>85</v>
      </c>
      <c r="AW310" s="13" t="s">
        <v>32</v>
      </c>
      <c r="AX310" s="13" t="s">
        <v>83</v>
      </c>
      <c r="AY310" s="262" t="s">
        <v>342</v>
      </c>
    </row>
    <row r="311" s="13" customFormat="1">
      <c r="A311" s="13"/>
      <c r="B311" s="252"/>
      <c r="C311" s="253"/>
      <c r="D311" s="240" t="s">
        <v>446</v>
      </c>
      <c r="E311" s="253"/>
      <c r="F311" s="255" t="s">
        <v>1605</v>
      </c>
      <c r="G311" s="253"/>
      <c r="H311" s="256">
        <v>9.2699999999999996</v>
      </c>
      <c r="I311" s="257"/>
      <c r="J311" s="253"/>
      <c r="K311" s="253"/>
      <c r="L311" s="258"/>
      <c r="M311" s="259"/>
      <c r="N311" s="260"/>
      <c r="O311" s="260"/>
      <c r="P311" s="260"/>
      <c r="Q311" s="260"/>
      <c r="R311" s="260"/>
      <c r="S311" s="260"/>
      <c r="T311" s="261"/>
      <c r="U311" s="13"/>
      <c r="V311" s="13"/>
      <c r="W311" s="13"/>
      <c r="X311" s="13"/>
      <c r="Y311" s="13"/>
      <c r="Z311" s="13"/>
      <c r="AA311" s="13"/>
      <c r="AB311" s="13"/>
      <c r="AC311" s="13"/>
      <c r="AD311" s="13"/>
      <c r="AE311" s="13"/>
      <c r="AT311" s="262" t="s">
        <v>446</v>
      </c>
      <c r="AU311" s="262" t="s">
        <v>85</v>
      </c>
      <c r="AV311" s="13" t="s">
        <v>85</v>
      </c>
      <c r="AW311" s="13" t="s">
        <v>4</v>
      </c>
      <c r="AX311" s="13" t="s">
        <v>83</v>
      </c>
      <c r="AY311" s="262" t="s">
        <v>342</v>
      </c>
    </row>
    <row r="312" s="2" customFormat="1" ht="16.5" customHeight="1">
      <c r="A312" s="39"/>
      <c r="B312" s="40"/>
      <c r="C312" s="295" t="s">
        <v>749</v>
      </c>
      <c r="D312" s="295" t="s">
        <v>621</v>
      </c>
      <c r="E312" s="296" t="s">
        <v>783</v>
      </c>
      <c r="F312" s="297" t="s">
        <v>784</v>
      </c>
      <c r="G312" s="298" t="s">
        <v>473</v>
      </c>
      <c r="H312" s="299">
        <v>6.1799999999999997</v>
      </c>
      <c r="I312" s="300"/>
      <c r="J312" s="301">
        <f>ROUND(I312*H312,2)</f>
        <v>0</v>
      </c>
      <c r="K312" s="297" t="s">
        <v>443</v>
      </c>
      <c r="L312" s="302"/>
      <c r="M312" s="303" t="s">
        <v>1</v>
      </c>
      <c r="N312" s="304" t="s">
        <v>41</v>
      </c>
      <c r="O312" s="92"/>
      <c r="P312" s="236">
        <f>O312*H312</f>
        <v>0</v>
      </c>
      <c r="Q312" s="236">
        <v>0.13100000000000001</v>
      </c>
      <c r="R312" s="236">
        <f>Q312*H312</f>
        <v>0.80957999999999997</v>
      </c>
      <c r="S312" s="236">
        <v>0</v>
      </c>
      <c r="T312" s="237">
        <f>S312*H312</f>
        <v>0</v>
      </c>
      <c r="U312" s="39"/>
      <c r="V312" s="39"/>
      <c r="W312" s="39"/>
      <c r="X312" s="39"/>
      <c r="Y312" s="39"/>
      <c r="Z312" s="39"/>
      <c r="AA312" s="39"/>
      <c r="AB312" s="39"/>
      <c r="AC312" s="39"/>
      <c r="AD312" s="39"/>
      <c r="AE312" s="39"/>
      <c r="AR312" s="238" t="s">
        <v>376</v>
      </c>
      <c r="AT312" s="238" t="s">
        <v>621</v>
      </c>
      <c r="AU312" s="238" t="s">
        <v>85</v>
      </c>
      <c r="AY312" s="18" t="s">
        <v>342</v>
      </c>
      <c r="BE312" s="239">
        <f>IF(N312="základní",J312,0)</f>
        <v>0</v>
      </c>
      <c r="BF312" s="239">
        <f>IF(N312="snížená",J312,0)</f>
        <v>0</v>
      </c>
      <c r="BG312" s="239">
        <f>IF(N312="zákl. přenesená",J312,0)</f>
        <v>0</v>
      </c>
      <c r="BH312" s="239">
        <f>IF(N312="sníž. přenesená",J312,0)</f>
        <v>0</v>
      </c>
      <c r="BI312" s="239">
        <f>IF(N312="nulová",J312,0)</f>
        <v>0</v>
      </c>
      <c r="BJ312" s="18" t="s">
        <v>83</v>
      </c>
      <c r="BK312" s="239">
        <f>ROUND(I312*H312,2)</f>
        <v>0</v>
      </c>
      <c r="BL312" s="18" t="s">
        <v>360</v>
      </c>
      <c r="BM312" s="238" t="s">
        <v>1606</v>
      </c>
    </row>
    <row r="313" s="2" customFormat="1">
      <c r="A313" s="39"/>
      <c r="B313" s="40"/>
      <c r="C313" s="41"/>
      <c r="D313" s="240" t="s">
        <v>349</v>
      </c>
      <c r="E313" s="41"/>
      <c r="F313" s="241" t="s">
        <v>784</v>
      </c>
      <c r="G313" s="41"/>
      <c r="H313" s="41"/>
      <c r="I313" s="242"/>
      <c r="J313" s="41"/>
      <c r="K313" s="41"/>
      <c r="L313" s="45"/>
      <c r="M313" s="243"/>
      <c r="N313" s="244"/>
      <c r="O313" s="92"/>
      <c r="P313" s="92"/>
      <c r="Q313" s="92"/>
      <c r="R313" s="92"/>
      <c r="S313" s="92"/>
      <c r="T313" s="93"/>
      <c r="U313" s="39"/>
      <c r="V313" s="39"/>
      <c r="W313" s="39"/>
      <c r="X313" s="39"/>
      <c r="Y313" s="39"/>
      <c r="Z313" s="39"/>
      <c r="AA313" s="39"/>
      <c r="AB313" s="39"/>
      <c r="AC313" s="39"/>
      <c r="AD313" s="39"/>
      <c r="AE313" s="39"/>
      <c r="AT313" s="18" t="s">
        <v>349</v>
      </c>
      <c r="AU313" s="18" t="s">
        <v>85</v>
      </c>
    </row>
    <row r="314" s="13" customFormat="1">
      <c r="A314" s="13"/>
      <c r="B314" s="252"/>
      <c r="C314" s="253"/>
      <c r="D314" s="240" t="s">
        <v>446</v>
      </c>
      <c r="E314" s="254" t="s">
        <v>1</v>
      </c>
      <c r="F314" s="255" t="s">
        <v>1571</v>
      </c>
      <c r="G314" s="253"/>
      <c r="H314" s="256">
        <v>2</v>
      </c>
      <c r="I314" s="257"/>
      <c r="J314" s="253"/>
      <c r="K314" s="253"/>
      <c r="L314" s="258"/>
      <c r="M314" s="259"/>
      <c r="N314" s="260"/>
      <c r="O314" s="260"/>
      <c r="P314" s="260"/>
      <c r="Q314" s="260"/>
      <c r="R314" s="260"/>
      <c r="S314" s="260"/>
      <c r="T314" s="261"/>
      <c r="U314" s="13"/>
      <c r="V314" s="13"/>
      <c r="W314" s="13"/>
      <c r="X314" s="13"/>
      <c r="Y314" s="13"/>
      <c r="Z314" s="13"/>
      <c r="AA314" s="13"/>
      <c r="AB314" s="13"/>
      <c r="AC314" s="13"/>
      <c r="AD314" s="13"/>
      <c r="AE314" s="13"/>
      <c r="AT314" s="262" t="s">
        <v>446</v>
      </c>
      <c r="AU314" s="262" t="s">
        <v>85</v>
      </c>
      <c r="AV314" s="13" t="s">
        <v>85</v>
      </c>
      <c r="AW314" s="13" t="s">
        <v>32</v>
      </c>
      <c r="AX314" s="13" t="s">
        <v>76</v>
      </c>
      <c r="AY314" s="262" t="s">
        <v>342</v>
      </c>
    </row>
    <row r="315" s="13" customFormat="1">
      <c r="A315" s="13"/>
      <c r="B315" s="252"/>
      <c r="C315" s="253"/>
      <c r="D315" s="240" t="s">
        <v>446</v>
      </c>
      <c r="E315" s="254" t="s">
        <v>1</v>
      </c>
      <c r="F315" s="255" t="s">
        <v>1572</v>
      </c>
      <c r="G315" s="253"/>
      <c r="H315" s="256">
        <v>4</v>
      </c>
      <c r="I315" s="257"/>
      <c r="J315" s="253"/>
      <c r="K315" s="253"/>
      <c r="L315" s="258"/>
      <c r="M315" s="259"/>
      <c r="N315" s="260"/>
      <c r="O315" s="260"/>
      <c r="P315" s="260"/>
      <c r="Q315" s="260"/>
      <c r="R315" s="260"/>
      <c r="S315" s="260"/>
      <c r="T315" s="261"/>
      <c r="U315" s="13"/>
      <c r="V315" s="13"/>
      <c r="W315" s="13"/>
      <c r="X315" s="13"/>
      <c r="Y315" s="13"/>
      <c r="Z315" s="13"/>
      <c r="AA315" s="13"/>
      <c r="AB315" s="13"/>
      <c r="AC315" s="13"/>
      <c r="AD315" s="13"/>
      <c r="AE315" s="13"/>
      <c r="AT315" s="262" t="s">
        <v>446</v>
      </c>
      <c r="AU315" s="262" t="s">
        <v>85</v>
      </c>
      <c r="AV315" s="13" t="s">
        <v>85</v>
      </c>
      <c r="AW315" s="13" t="s">
        <v>32</v>
      </c>
      <c r="AX315" s="13" t="s">
        <v>76</v>
      </c>
      <c r="AY315" s="262" t="s">
        <v>342</v>
      </c>
    </row>
    <row r="316" s="16" customFormat="1">
      <c r="A316" s="16"/>
      <c r="B316" s="284"/>
      <c r="C316" s="285"/>
      <c r="D316" s="240" t="s">
        <v>446</v>
      </c>
      <c r="E316" s="286" t="s">
        <v>1</v>
      </c>
      <c r="F316" s="287" t="s">
        <v>500</v>
      </c>
      <c r="G316" s="285"/>
      <c r="H316" s="288">
        <v>6</v>
      </c>
      <c r="I316" s="289"/>
      <c r="J316" s="285"/>
      <c r="K316" s="285"/>
      <c r="L316" s="290"/>
      <c r="M316" s="291"/>
      <c r="N316" s="292"/>
      <c r="O316" s="292"/>
      <c r="P316" s="292"/>
      <c r="Q316" s="292"/>
      <c r="R316" s="292"/>
      <c r="S316" s="292"/>
      <c r="T316" s="293"/>
      <c r="U316" s="16"/>
      <c r="V316" s="16"/>
      <c r="W316" s="16"/>
      <c r="X316" s="16"/>
      <c r="Y316" s="16"/>
      <c r="Z316" s="16"/>
      <c r="AA316" s="16"/>
      <c r="AB316" s="16"/>
      <c r="AC316" s="16"/>
      <c r="AD316" s="16"/>
      <c r="AE316" s="16"/>
      <c r="AT316" s="294" t="s">
        <v>446</v>
      </c>
      <c r="AU316" s="294" t="s">
        <v>85</v>
      </c>
      <c r="AV316" s="16" t="s">
        <v>360</v>
      </c>
      <c r="AW316" s="16" t="s">
        <v>32</v>
      </c>
      <c r="AX316" s="16" t="s">
        <v>83</v>
      </c>
      <c r="AY316" s="294" t="s">
        <v>342</v>
      </c>
    </row>
    <row r="317" s="13" customFormat="1">
      <c r="A317" s="13"/>
      <c r="B317" s="252"/>
      <c r="C317" s="253"/>
      <c r="D317" s="240" t="s">
        <v>446</v>
      </c>
      <c r="E317" s="253"/>
      <c r="F317" s="255" t="s">
        <v>1607</v>
      </c>
      <c r="G317" s="253"/>
      <c r="H317" s="256">
        <v>6.1799999999999997</v>
      </c>
      <c r="I317" s="257"/>
      <c r="J317" s="253"/>
      <c r="K317" s="253"/>
      <c r="L317" s="258"/>
      <c r="M317" s="259"/>
      <c r="N317" s="260"/>
      <c r="O317" s="260"/>
      <c r="P317" s="260"/>
      <c r="Q317" s="260"/>
      <c r="R317" s="260"/>
      <c r="S317" s="260"/>
      <c r="T317" s="261"/>
      <c r="U317" s="13"/>
      <c r="V317" s="13"/>
      <c r="W317" s="13"/>
      <c r="X317" s="13"/>
      <c r="Y317" s="13"/>
      <c r="Z317" s="13"/>
      <c r="AA317" s="13"/>
      <c r="AB317" s="13"/>
      <c r="AC317" s="13"/>
      <c r="AD317" s="13"/>
      <c r="AE317" s="13"/>
      <c r="AT317" s="262" t="s">
        <v>446</v>
      </c>
      <c r="AU317" s="262" t="s">
        <v>85</v>
      </c>
      <c r="AV317" s="13" t="s">
        <v>85</v>
      </c>
      <c r="AW317" s="13" t="s">
        <v>4</v>
      </c>
      <c r="AX317" s="13" t="s">
        <v>83</v>
      </c>
      <c r="AY317" s="262" t="s">
        <v>342</v>
      </c>
    </row>
    <row r="318" s="2" customFormat="1" ht="21.75" customHeight="1">
      <c r="A318" s="39"/>
      <c r="B318" s="40"/>
      <c r="C318" s="227" t="s">
        <v>755</v>
      </c>
      <c r="D318" s="227" t="s">
        <v>343</v>
      </c>
      <c r="E318" s="228" t="s">
        <v>788</v>
      </c>
      <c r="F318" s="229" t="s">
        <v>789</v>
      </c>
      <c r="G318" s="230" t="s">
        <v>473</v>
      </c>
      <c r="H318" s="231">
        <v>15</v>
      </c>
      <c r="I318" s="232"/>
      <c r="J318" s="233">
        <f>ROUND(I318*H318,2)</f>
        <v>0</v>
      </c>
      <c r="K318" s="229" t="s">
        <v>443</v>
      </c>
      <c r="L318" s="45"/>
      <c r="M318" s="234" t="s">
        <v>1</v>
      </c>
      <c r="N318" s="235" t="s">
        <v>41</v>
      </c>
      <c r="O318" s="92"/>
      <c r="P318" s="236">
        <f>O318*H318</f>
        <v>0</v>
      </c>
      <c r="Q318" s="236">
        <v>0</v>
      </c>
      <c r="R318" s="236">
        <f>Q318*H318</f>
        <v>0</v>
      </c>
      <c r="S318" s="236">
        <v>0</v>
      </c>
      <c r="T318" s="237">
        <f>S318*H318</f>
        <v>0</v>
      </c>
      <c r="U318" s="39"/>
      <c r="V318" s="39"/>
      <c r="W318" s="39"/>
      <c r="X318" s="39"/>
      <c r="Y318" s="39"/>
      <c r="Z318" s="39"/>
      <c r="AA318" s="39"/>
      <c r="AB318" s="39"/>
      <c r="AC318" s="39"/>
      <c r="AD318" s="39"/>
      <c r="AE318" s="39"/>
      <c r="AR318" s="238" t="s">
        <v>360</v>
      </c>
      <c r="AT318" s="238" t="s">
        <v>343</v>
      </c>
      <c r="AU318" s="238" t="s">
        <v>85</v>
      </c>
      <c r="AY318" s="18" t="s">
        <v>342</v>
      </c>
      <c r="BE318" s="239">
        <f>IF(N318="základní",J318,0)</f>
        <v>0</v>
      </c>
      <c r="BF318" s="239">
        <f>IF(N318="snížená",J318,0)</f>
        <v>0</v>
      </c>
      <c r="BG318" s="239">
        <f>IF(N318="zákl. přenesená",J318,0)</f>
        <v>0</v>
      </c>
      <c r="BH318" s="239">
        <f>IF(N318="sníž. přenesená",J318,0)</f>
        <v>0</v>
      </c>
      <c r="BI318" s="239">
        <f>IF(N318="nulová",J318,0)</f>
        <v>0</v>
      </c>
      <c r="BJ318" s="18" t="s">
        <v>83</v>
      </c>
      <c r="BK318" s="239">
        <f>ROUND(I318*H318,2)</f>
        <v>0</v>
      </c>
      <c r="BL318" s="18" t="s">
        <v>360</v>
      </c>
      <c r="BM318" s="238" t="s">
        <v>1608</v>
      </c>
    </row>
    <row r="319" s="2" customFormat="1">
      <c r="A319" s="39"/>
      <c r="B319" s="40"/>
      <c r="C319" s="41"/>
      <c r="D319" s="240" t="s">
        <v>349</v>
      </c>
      <c r="E319" s="41"/>
      <c r="F319" s="241" t="s">
        <v>791</v>
      </c>
      <c r="G319" s="41"/>
      <c r="H319" s="41"/>
      <c r="I319" s="242"/>
      <c r="J319" s="41"/>
      <c r="K319" s="41"/>
      <c r="L319" s="45"/>
      <c r="M319" s="243"/>
      <c r="N319" s="244"/>
      <c r="O319" s="92"/>
      <c r="P319" s="92"/>
      <c r="Q319" s="92"/>
      <c r="R319" s="92"/>
      <c r="S319" s="92"/>
      <c r="T319" s="93"/>
      <c r="U319" s="39"/>
      <c r="V319" s="39"/>
      <c r="W319" s="39"/>
      <c r="X319" s="39"/>
      <c r="Y319" s="39"/>
      <c r="Z319" s="39"/>
      <c r="AA319" s="39"/>
      <c r="AB319" s="39"/>
      <c r="AC319" s="39"/>
      <c r="AD319" s="39"/>
      <c r="AE319" s="39"/>
      <c r="AT319" s="18" t="s">
        <v>349</v>
      </c>
      <c r="AU319" s="18" t="s">
        <v>85</v>
      </c>
    </row>
    <row r="320" s="13" customFormat="1">
      <c r="A320" s="13"/>
      <c r="B320" s="252"/>
      <c r="C320" s="253"/>
      <c r="D320" s="240" t="s">
        <v>446</v>
      </c>
      <c r="E320" s="254" t="s">
        <v>1</v>
      </c>
      <c r="F320" s="255" t="s">
        <v>1609</v>
      </c>
      <c r="G320" s="253"/>
      <c r="H320" s="256">
        <v>15</v>
      </c>
      <c r="I320" s="257"/>
      <c r="J320" s="253"/>
      <c r="K320" s="253"/>
      <c r="L320" s="258"/>
      <c r="M320" s="259"/>
      <c r="N320" s="260"/>
      <c r="O320" s="260"/>
      <c r="P320" s="260"/>
      <c r="Q320" s="260"/>
      <c r="R320" s="260"/>
      <c r="S320" s="260"/>
      <c r="T320" s="261"/>
      <c r="U320" s="13"/>
      <c r="V320" s="13"/>
      <c r="W320" s="13"/>
      <c r="X320" s="13"/>
      <c r="Y320" s="13"/>
      <c r="Z320" s="13"/>
      <c r="AA320" s="13"/>
      <c r="AB320" s="13"/>
      <c r="AC320" s="13"/>
      <c r="AD320" s="13"/>
      <c r="AE320" s="13"/>
      <c r="AT320" s="262" t="s">
        <v>446</v>
      </c>
      <c r="AU320" s="262" t="s">
        <v>85</v>
      </c>
      <c r="AV320" s="13" t="s">
        <v>85</v>
      </c>
      <c r="AW320" s="13" t="s">
        <v>32</v>
      </c>
      <c r="AX320" s="13" t="s">
        <v>83</v>
      </c>
      <c r="AY320" s="262" t="s">
        <v>342</v>
      </c>
    </row>
    <row r="321" s="12" customFormat="1" ht="22.8" customHeight="1">
      <c r="A321" s="12"/>
      <c r="B321" s="213"/>
      <c r="C321" s="214"/>
      <c r="D321" s="215" t="s">
        <v>75</v>
      </c>
      <c r="E321" s="246" t="s">
        <v>376</v>
      </c>
      <c r="F321" s="246" t="s">
        <v>814</v>
      </c>
      <c r="G321" s="214"/>
      <c r="H321" s="214"/>
      <c r="I321" s="217"/>
      <c r="J321" s="247">
        <f>BK321</f>
        <v>0</v>
      </c>
      <c r="K321" s="214"/>
      <c r="L321" s="219"/>
      <c r="M321" s="220"/>
      <c r="N321" s="221"/>
      <c r="O321" s="221"/>
      <c r="P321" s="222">
        <f>SUM(P322:P325)</f>
        <v>0</v>
      </c>
      <c r="Q321" s="221"/>
      <c r="R321" s="222">
        <f>SUM(R322:R325)</f>
        <v>0</v>
      </c>
      <c r="S321" s="221"/>
      <c r="T321" s="223">
        <f>SUM(T322:T325)</f>
        <v>0</v>
      </c>
      <c r="U321" s="12"/>
      <c r="V321" s="12"/>
      <c r="W321" s="12"/>
      <c r="X321" s="12"/>
      <c r="Y321" s="12"/>
      <c r="Z321" s="12"/>
      <c r="AA321" s="12"/>
      <c r="AB321" s="12"/>
      <c r="AC321" s="12"/>
      <c r="AD321" s="12"/>
      <c r="AE321" s="12"/>
      <c r="AR321" s="224" t="s">
        <v>83</v>
      </c>
      <c r="AT321" s="225" t="s">
        <v>75</v>
      </c>
      <c r="AU321" s="225" t="s">
        <v>83</v>
      </c>
      <c r="AY321" s="224" t="s">
        <v>342</v>
      </c>
      <c r="BK321" s="226">
        <f>SUM(BK322:BK325)</f>
        <v>0</v>
      </c>
    </row>
    <row r="322" s="2" customFormat="1" ht="16.5" customHeight="1">
      <c r="A322" s="39"/>
      <c r="B322" s="40"/>
      <c r="C322" s="227" t="s">
        <v>760</v>
      </c>
      <c r="D322" s="227" t="s">
        <v>343</v>
      </c>
      <c r="E322" s="228" t="s">
        <v>822</v>
      </c>
      <c r="F322" s="229" t="s">
        <v>823</v>
      </c>
      <c r="G322" s="230" t="s">
        <v>824</v>
      </c>
      <c r="H322" s="231">
        <v>1</v>
      </c>
      <c r="I322" s="232"/>
      <c r="J322" s="233">
        <f>ROUND(I322*H322,2)</f>
        <v>0</v>
      </c>
      <c r="K322" s="229" t="s">
        <v>1</v>
      </c>
      <c r="L322" s="45"/>
      <c r="M322" s="234" t="s">
        <v>1</v>
      </c>
      <c r="N322" s="235" t="s">
        <v>41</v>
      </c>
      <c r="O322" s="92"/>
      <c r="P322" s="236">
        <f>O322*H322</f>
        <v>0</v>
      </c>
      <c r="Q322" s="236">
        <v>0</v>
      </c>
      <c r="R322" s="236">
        <f>Q322*H322</f>
        <v>0</v>
      </c>
      <c r="S322" s="236">
        <v>0</v>
      </c>
      <c r="T322" s="237">
        <f>S322*H322</f>
        <v>0</v>
      </c>
      <c r="U322" s="39"/>
      <c r="V322" s="39"/>
      <c r="W322" s="39"/>
      <c r="X322" s="39"/>
      <c r="Y322" s="39"/>
      <c r="Z322" s="39"/>
      <c r="AA322" s="39"/>
      <c r="AB322" s="39"/>
      <c r="AC322" s="39"/>
      <c r="AD322" s="39"/>
      <c r="AE322" s="39"/>
      <c r="AR322" s="238" t="s">
        <v>360</v>
      </c>
      <c r="AT322" s="238" t="s">
        <v>343</v>
      </c>
      <c r="AU322" s="238" t="s">
        <v>85</v>
      </c>
      <c r="AY322" s="18" t="s">
        <v>342</v>
      </c>
      <c r="BE322" s="239">
        <f>IF(N322="základní",J322,0)</f>
        <v>0</v>
      </c>
      <c r="BF322" s="239">
        <f>IF(N322="snížená",J322,0)</f>
        <v>0</v>
      </c>
      <c r="BG322" s="239">
        <f>IF(N322="zákl. přenesená",J322,0)</f>
        <v>0</v>
      </c>
      <c r="BH322" s="239">
        <f>IF(N322="sníž. přenesená",J322,0)</f>
        <v>0</v>
      </c>
      <c r="BI322" s="239">
        <f>IF(N322="nulová",J322,0)</f>
        <v>0</v>
      </c>
      <c r="BJ322" s="18" t="s">
        <v>83</v>
      </c>
      <c r="BK322" s="239">
        <f>ROUND(I322*H322,2)</f>
        <v>0</v>
      </c>
      <c r="BL322" s="18" t="s">
        <v>360</v>
      </c>
      <c r="BM322" s="238" t="s">
        <v>1610</v>
      </c>
    </row>
    <row r="323" s="2" customFormat="1">
      <c r="A323" s="39"/>
      <c r="B323" s="40"/>
      <c r="C323" s="41"/>
      <c r="D323" s="240" t="s">
        <v>349</v>
      </c>
      <c r="E323" s="41"/>
      <c r="F323" s="241" t="s">
        <v>823</v>
      </c>
      <c r="G323" s="41"/>
      <c r="H323" s="41"/>
      <c r="I323" s="242"/>
      <c r="J323" s="41"/>
      <c r="K323" s="41"/>
      <c r="L323" s="45"/>
      <c r="M323" s="243"/>
      <c r="N323" s="244"/>
      <c r="O323" s="92"/>
      <c r="P323" s="92"/>
      <c r="Q323" s="92"/>
      <c r="R323" s="92"/>
      <c r="S323" s="92"/>
      <c r="T323" s="93"/>
      <c r="U323" s="39"/>
      <c r="V323" s="39"/>
      <c r="W323" s="39"/>
      <c r="X323" s="39"/>
      <c r="Y323" s="39"/>
      <c r="Z323" s="39"/>
      <c r="AA323" s="39"/>
      <c r="AB323" s="39"/>
      <c r="AC323" s="39"/>
      <c r="AD323" s="39"/>
      <c r="AE323" s="39"/>
      <c r="AT323" s="18" t="s">
        <v>349</v>
      </c>
      <c r="AU323" s="18" t="s">
        <v>85</v>
      </c>
    </row>
    <row r="324" s="2" customFormat="1">
      <c r="A324" s="39"/>
      <c r="B324" s="40"/>
      <c r="C324" s="41"/>
      <c r="D324" s="240" t="s">
        <v>350</v>
      </c>
      <c r="E324" s="41"/>
      <c r="F324" s="245" t="s">
        <v>826</v>
      </c>
      <c r="G324" s="41"/>
      <c r="H324" s="41"/>
      <c r="I324" s="242"/>
      <c r="J324" s="41"/>
      <c r="K324" s="41"/>
      <c r="L324" s="45"/>
      <c r="M324" s="243"/>
      <c r="N324" s="244"/>
      <c r="O324" s="92"/>
      <c r="P324" s="92"/>
      <c r="Q324" s="92"/>
      <c r="R324" s="92"/>
      <c r="S324" s="92"/>
      <c r="T324" s="93"/>
      <c r="U324" s="39"/>
      <c r="V324" s="39"/>
      <c r="W324" s="39"/>
      <c r="X324" s="39"/>
      <c r="Y324" s="39"/>
      <c r="Z324" s="39"/>
      <c r="AA324" s="39"/>
      <c r="AB324" s="39"/>
      <c r="AC324" s="39"/>
      <c r="AD324" s="39"/>
      <c r="AE324" s="39"/>
      <c r="AT324" s="18" t="s">
        <v>350</v>
      </c>
      <c r="AU324" s="18" t="s">
        <v>85</v>
      </c>
    </row>
    <row r="325" s="13" customFormat="1">
      <c r="A325" s="13"/>
      <c r="B325" s="252"/>
      <c r="C325" s="253"/>
      <c r="D325" s="240" t="s">
        <v>446</v>
      </c>
      <c r="E325" s="254" t="s">
        <v>1</v>
      </c>
      <c r="F325" s="255" t="s">
        <v>1611</v>
      </c>
      <c r="G325" s="253"/>
      <c r="H325" s="256">
        <v>1</v>
      </c>
      <c r="I325" s="257"/>
      <c r="J325" s="253"/>
      <c r="K325" s="253"/>
      <c r="L325" s="258"/>
      <c r="M325" s="259"/>
      <c r="N325" s="260"/>
      <c r="O325" s="260"/>
      <c r="P325" s="260"/>
      <c r="Q325" s="260"/>
      <c r="R325" s="260"/>
      <c r="S325" s="260"/>
      <c r="T325" s="261"/>
      <c r="U325" s="13"/>
      <c r="V325" s="13"/>
      <c r="W325" s="13"/>
      <c r="X325" s="13"/>
      <c r="Y325" s="13"/>
      <c r="Z325" s="13"/>
      <c r="AA325" s="13"/>
      <c r="AB325" s="13"/>
      <c r="AC325" s="13"/>
      <c r="AD325" s="13"/>
      <c r="AE325" s="13"/>
      <c r="AT325" s="262" t="s">
        <v>446</v>
      </c>
      <c r="AU325" s="262" t="s">
        <v>85</v>
      </c>
      <c r="AV325" s="13" t="s">
        <v>85</v>
      </c>
      <c r="AW325" s="13" t="s">
        <v>32</v>
      </c>
      <c r="AX325" s="13" t="s">
        <v>83</v>
      </c>
      <c r="AY325" s="262" t="s">
        <v>342</v>
      </c>
    </row>
    <row r="326" s="12" customFormat="1" ht="22.8" customHeight="1">
      <c r="A326" s="12"/>
      <c r="B326" s="213"/>
      <c r="C326" s="214"/>
      <c r="D326" s="215" t="s">
        <v>75</v>
      </c>
      <c r="E326" s="246" t="s">
        <v>381</v>
      </c>
      <c r="F326" s="246" t="s">
        <v>839</v>
      </c>
      <c r="G326" s="214"/>
      <c r="H326" s="214"/>
      <c r="I326" s="217"/>
      <c r="J326" s="247">
        <f>BK326</f>
        <v>0</v>
      </c>
      <c r="K326" s="214"/>
      <c r="L326" s="219"/>
      <c r="M326" s="220"/>
      <c r="N326" s="221"/>
      <c r="O326" s="221"/>
      <c r="P326" s="222">
        <f>SUM(P327:P380)</f>
        <v>0</v>
      </c>
      <c r="Q326" s="221"/>
      <c r="R326" s="222">
        <f>SUM(R327:R380)</f>
        <v>58.9171555</v>
      </c>
      <c r="S326" s="221"/>
      <c r="T326" s="223">
        <f>SUM(T327:T380)</f>
        <v>30.402000000000005</v>
      </c>
      <c r="U326" s="12"/>
      <c r="V326" s="12"/>
      <c r="W326" s="12"/>
      <c r="X326" s="12"/>
      <c r="Y326" s="12"/>
      <c r="Z326" s="12"/>
      <c r="AA326" s="12"/>
      <c r="AB326" s="12"/>
      <c r="AC326" s="12"/>
      <c r="AD326" s="12"/>
      <c r="AE326" s="12"/>
      <c r="AR326" s="224" t="s">
        <v>83</v>
      </c>
      <c r="AT326" s="225" t="s">
        <v>75</v>
      </c>
      <c r="AU326" s="225" t="s">
        <v>83</v>
      </c>
      <c r="AY326" s="224" t="s">
        <v>342</v>
      </c>
      <c r="BK326" s="226">
        <f>SUM(BK327:BK380)</f>
        <v>0</v>
      </c>
    </row>
    <row r="327" s="2" customFormat="1" ht="16.5" customHeight="1">
      <c r="A327" s="39"/>
      <c r="B327" s="40"/>
      <c r="C327" s="227" t="s">
        <v>766</v>
      </c>
      <c r="D327" s="227" t="s">
        <v>343</v>
      </c>
      <c r="E327" s="228" t="s">
        <v>1612</v>
      </c>
      <c r="F327" s="229" t="s">
        <v>1613</v>
      </c>
      <c r="G327" s="230" t="s">
        <v>543</v>
      </c>
      <c r="H327" s="231">
        <v>42</v>
      </c>
      <c r="I327" s="232"/>
      <c r="J327" s="233">
        <f>ROUND(I327*H327,2)</f>
        <v>0</v>
      </c>
      <c r="K327" s="229" t="s">
        <v>443</v>
      </c>
      <c r="L327" s="45"/>
      <c r="M327" s="234" t="s">
        <v>1</v>
      </c>
      <c r="N327" s="235" t="s">
        <v>41</v>
      </c>
      <c r="O327" s="92"/>
      <c r="P327" s="236">
        <f>O327*H327</f>
        <v>0</v>
      </c>
      <c r="Q327" s="236">
        <v>0</v>
      </c>
      <c r="R327" s="236">
        <f>Q327*H327</f>
        <v>0</v>
      </c>
      <c r="S327" s="236">
        <v>0.55600000000000005</v>
      </c>
      <c r="T327" s="237">
        <f>S327*H327</f>
        <v>23.352000000000004</v>
      </c>
      <c r="U327" s="39"/>
      <c r="V327" s="39"/>
      <c r="W327" s="39"/>
      <c r="X327" s="39"/>
      <c r="Y327" s="39"/>
      <c r="Z327" s="39"/>
      <c r="AA327" s="39"/>
      <c r="AB327" s="39"/>
      <c r="AC327" s="39"/>
      <c r="AD327" s="39"/>
      <c r="AE327" s="39"/>
      <c r="AR327" s="238" t="s">
        <v>360</v>
      </c>
      <c r="AT327" s="238" t="s">
        <v>343</v>
      </c>
      <c r="AU327" s="238" t="s">
        <v>85</v>
      </c>
      <c r="AY327" s="18" t="s">
        <v>342</v>
      </c>
      <c r="BE327" s="239">
        <f>IF(N327="základní",J327,0)</f>
        <v>0</v>
      </c>
      <c r="BF327" s="239">
        <f>IF(N327="snížená",J327,0)</f>
        <v>0</v>
      </c>
      <c r="BG327" s="239">
        <f>IF(N327="zákl. přenesená",J327,0)</f>
        <v>0</v>
      </c>
      <c r="BH327" s="239">
        <f>IF(N327="sníž. přenesená",J327,0)</f>
        <v>0</v>
      </c>
      <c r="BI327" s="239">
        <f>IF(N327="nulová",J327,0)</f>
        <v>0</v>
      </c>
      <c r="BJ327" s="18" t="s">
        <v>83</v>
      </c>
      <c r="BK327" s="239">
        <f>ROUND(I327*H327,2)</f>
        <v>0</v>
      </c>
      <c r="BL327" s="18" t="s">
        <v>360</v>
      </c>
      <c r="BM327" s="238" t="s">
        <v>1614</v>
      </c>
    </row>
    <row r="328" s="2" customFormat="1">
      <c r="A328" s="39"/>
      <c r="B328" s="40"/>
      <c r="C328" s="41"/>
      <c r="D328" s="240" t="s">
        <v>349</v>
      </c>
      <c r="E328" s="41"/>
      <c r="F328" s="241" t="s">
        <v>1615</v>
      </c>
      <c r="G328" s="41"/>
      <c r="H328" s="41"/>
      <c r="I328" s="242"/>
      <c r="J328" s="41"/>
      <c r="K328" s="41"/>
      <c r="L328" s="45"/>
      <c r="M328" s="243"/>
      <c r="N328" s="244"/>
      <c r="O328" s="92"/>
      <c r="P328" s="92"/>
      <c r="Q328" s="92"/>
      <c r="R328" s="92"/>
      <c r="S328" s="92"/>
      <c r="T328" s="93"/>
      <c r="U328" s="39"/>
      <c r="V328" s="39"/>
      <c r="W328" s="39"/>
      <c r="X328" s="39"/>
      <c r="Y328" s="39"/>
      <c r="Z328" s="39"/>
      <c r="AA328" s="39"/>
      <c r="AB328" s="39"/>
      <c r="AC328" s="39"/>
      <c r="AD328" s="39"/>
      <c r="AE328" s="39"/>
      <c r="AT328" s="18" t="s">
        <v>349</v>
      </c>
      <c r="AU328" s="18" t="s">
        <v>85</v>
      </c>
    </row>
    <row r="329" s="14" customFormat="1">
      <c r="A329" s="14"/>
      <c r="B329" s="263"/>
      <c r="C329" s="264"/>
      <c r="D329" s="240" t="s">
        <v>446</v>
      </c>
      <c r="E329" s="265" t="s">
        <v>1</v>
      </c>
      <c r="F329" s="266" t="s">
        <v>1616</v>
      </c>
      <c r="G329" s="264"/>
      <c r="H329" s="265" t="s">
        <v>1</v>
      </c>
      <c r="I329" s="267"/>
      <c r="J329" s="264"/>
      <c r="K329" s="264"/>
      <c r="L329" s="268"/>
      <c r="M329" s="269"/>
      <c r="N329" s="270"/>
      <c r="O329" s="270"/>
      <c r="P329" s="270"/>
      <c r="Q329" s="270"/>
      <c r="R329" s="270"/>
      <c r="S329" s="270"/>
      <c r="T329" s="271"/>
      <c r="U329" s="14"/>
      <c r="V329" s="14"/>
      <c r="W329" s="14"/>
      <c r="X329" s="14"/>
      <c r="Y329" s="14"/>
      <c r="Z329" s="14"/>
      <c r="AA329" s="14"/>
      <c r="AB329" s="14"/>
      <c r="AC329" s="14"/>
      <c r="AD329" s="14"/>
      <c r="AE329" s="14"/>
      <c r="AT329" s="272" t="s">
        <v>446</v>
      </c>
      <c r="AU329" s="272" t="s">
        <v>85</v>
      </c>
      <c r="AV329" s="14" t="s">
        <v>83</v>
      </c>
      <c r="AW329" s="14" t="s">
        <v>32</v>
      </c>
      <c r="AX329" s="14" t="s">
        <v>76</v>
      </c>
      <c r="AY329" s="272" t="s">
        <v>342</v>
      </c>
    </row>
    <row r="330" s="13" customFormat="1">
      <c r="A330" s="13"/>
      <c r="B330" s="252"/>
      <c r="C330" s="253"/>
      <c r="D330" s="240" t="s">
        <v>446</v>
      </c>
      <c r="E330" s="254" t="s">
        <v>1</v>
      </c>
      <c r="F330" s="255" t="s">
        <v>1617</v>
      </c>
      <c r="G330" s="253"/>
      <c r="H330" s="256">
        <v>42</v>
      </c>
      <c r="I330" s="257"/>
      <c r="J330" s="253"/>
      <c r="K330" s="253"/>
      <c r="L330" s="258"/>
      <c r="M330" s="259"/>
      <c r="N330" s="260"/>
      <c r="O330" s="260"/>
      <c r="P330" s="260"/>
      <c r="Q330" s="260"/>
      <c r="R330" s="260"/>
      <c r="S330" s="260"/>
      <c r="T330" s="261"/>
      <c r="U330" s="13"/>
      <c r="V330" s="13"/>
      <c r="W330" s="13"/>
      <c r="X330" s="13"/>
      <c r="Y330" s="13"/>
      <c r="Z330" s="13"/>
      <c r="AA330" s="13"/>
      <c r="AB330" s="13"/>
      <c r="AC330" s="13"/>
      <c r="AD330" s="13"/>
      <c r="AE330" s="13"/>
      <c r="AT330" s="262" t="s">
        <v>446</v>
      </c>
      <c r="AU330" s="262" t="s">
        <v>85</v>
      </c>
      <c r="AV330" s="13" t="s">
        <v>85</v>
      </c>
      <c r="AW330" s="13" t="s">
        <v>32</v>
      </c>
      <c r="AX330" s="13" t="s">
        <v>83</v>
      </c>
      <c r="AY330" s="262" t="s">
        <v>342</v>
      </c>
    </row>
    <row r="331" s="2" customFormat="1" ht="21.75" customHeight="1">
      <c r="A331" s="39"/>
      <c r="B331" s="40"/>
      <c r="C331" s="227" t="s">
        <v>772</v>
      </c>
      <c r="D331" s="227" t="s">
        <v>343</v>
      </c>
      <c r="E331" s="228" t="s">
        <v>1618</v>
      </c>
      <c r="F331" s="229" t="s">
        <v>1619</v>
      </c>
      <c r="G331" s="230" t="s">
        <v>543</v>
      </c>
      <c r="H331" s="231">
        <v>73</v>
      </c>
      <c r="I331" s="232"/>
      <c r="J331" s="233">
        <f>ROUND(I331*H331,2)</f>
        <v>0</v>
      </c>
      <c r="K331" s="229" t="s">
        <v>443</v>
      </c>
      <c r="L331" s="45"/>
      <c r="M331" s="234" t="s">
        <v>1</v>
      </c>
      <c r="N331" s="235" t="s">
        <v>41</v>
      </c>
      <c r="O331" s="92"/>
      <c r="P331" s="236">
        <f>O331*H331</f>
        <v>0</v>
      </c>
      <c r="Q331" s="236">
        <v>0.20487</v>
      </c>
      <c r="R331" s="236">
        <f>Q331*H331</f>
        <v>14.95551</v>
      </c>
      <c r="S331" s="236">
        <v>0</v>
      </c>
      <c r="T331" s="237">
        <f>S331*H331</f>
        <v>0</v>
      </c>
      <c r="U331" s="39"/>
      <c r="V331" s="39"/>
      <c r="W331" s="39"/>
      <c r="X331" s="39"/>
      <c r="Y331" s="39"/>
      <c r="Z331" s="39"/>
      <c r="AA331" s="39"/>
      <c r="AB331" s="39"/>
      <c r="AC331" s="39"/>
      <c r="AD331" s="39"/>
      <c r="AE331" s="39"/>
      <c r="AR331" s="238" t="s">
        <v>360</v>
      </c>
      <c r="AT331" s="238" t="s">
        <v>343</v>
      </c>
      <c r="AU331" s="238" t="s">
        <v>85</v>
      </c>
      <c r="AY331" s="18" t="s">
        <v>342</v>
      </c>
      <c r="BE331" s="239">
        <f>IF(N331="základní",J331,0)</f>
        <v>0</v>
      </c>
      <c r="BF331" s="239">
        <f>IF(N331="snížená",J331,0)</f>
        <v>0</v>
      </c>
      <c r="BG331" s="239">
        <f>IF(N331="zákl. přenesená",J331,0)</f>
        <v>0</v>
      </c>
      <c r="BH331" s="239">
        <f>IF(N331="sníž. přenesená",J331,0)</f>
        <v>0</v>
      </c>
      <c r="BI331" s="239">
        <f>IF(N331="nulová",J331,0)</f>
        <v>0</v>
      </c>
      <c r="BJ331" s="18" t="s">
        <v>83</v>
      </c>
      <c r="BK331" s="239">
        <f>ROUND(I331*H331,2)</f>
        <v>0</v>
      </c>
      <c r="BL331" s="18" t="s">
        <v>360</v>
      </c>
      <c r="BM331" s="238" t="s">
        <v>1620</v>
      </c>
    </row>
    <row r="332" s="2" customFormat="1">
      <c r="A332" s="39"/>
      <c r="B332" s="40"/>
      <c r="C332" s="41"/>
      <c r="D332" s="240" t="s">
        <v>349</v>
      </c>
      <c r="E332" s="41"/>
      <c r="F332" s="241" t="s">
        <v>1621</v>
      </c>
      <c r="G332" s="41"/>
      <c r="H332" s="41"/>
      <c r="I332" s="242"/>
      <c r="J332" s="41"/>
      <c r="K332" s="41"/>
      <c r="L332" s="45"/>
      <c r="M332" s="243"/>
      <c r="N332" s="244"/>
      <c r="O332" s="92"/>
      <c r="P332" s="92"/>
      <c r="Q332" s="92"/>
      <c r="R332" s="92"/>
      <c r="S332" s="92"/>
      <c r="T332" s="93"/>
      <c r="U332" s="39"/>
      <c r="V332" s="39"/>
      <c r="W332" s="39"/>
      <c r="X332" s="39"/>
      <c r="Y332" s="39"/>
      <c r="Z332" s="39"/>
      <c r="AA332" s="39"/>
      <c r="AB332" s="39"/>
      <c r="AC332" s="39"/>
      <c r="AD332" s="39"/>
      <c r="AE332" s="39"/>
      <c r="AT332" s="18" t="s">
        <v>349</v>
      </c>
      <c r="AU332" s="18" t="s">
        <v>85</v>
      </c>
    </row>
    <row r="333" s="13" customFormat="1">
      <c r="A333" s="13"/>
      <c r="B333" s="252"/>
      <c r="C333" s="253"/>
      <c r="D333" s="240" t="s">
        <v>446</v>
      </c>
      <c r="E333" s="254" t="s">
        <v>1</v>
      </c>
      <c r="F333" s="255" t="s">
        <v>1622</v>
      </c>
      <c r="G333" s="253"/>
      <c r="H333" s="256">
        <v>73</v>
      </c>
      <c r="I333" s="257"/>
      <c r="J333" s="253"/>
      <c r="K333" s="253"/>
      <c r="L333" s="258"/>
      <c r="M333" s="259"/>
      <c r="N333" s="260"/>
      <c r="O333" s="260"/>
      <c r="P333" s="260"/>
      <c r="Q333" s="260"/>
      <c r="R333" s="260"/>
      <c r="S333" s="260"/>
      <c r="T333" s="261"/>
      <c r="U333" s="13"/>
      <c r="V333" s="13"/>
      <c r="W333" s="13"/>
      <c r="X333" s="13"/>
      <c r="Y333" s="13"/>
      <c r="Z333" s="13"/>
      <c r="AA333" s="13"/>
      <c r="AB333" s="13"/>
      <c r="AC333" s="13"/>
      <c r="AD333" s="13"/>
      <c r="AE333" s="13"/>
      <c r="AT333" s="262" t="s">
        <v>446</v>
      </c>
      <c r="AU333" s="262" t="s">
        <v>85</v>
      </c>
      <c r="AV333" s="13" t="s">
        <v>85</v>
      </c>
      <c r="AW333" s="13" t="s">
        <v>32</v>
      </c>
      <c r="AX333" s="13" t="s">
        <v>83</v>
      </c>
      <c r="AY333" s="262" t="s">
        <v>342</v>
      </c>
    </row>
    <row r="334" s="2" customFormat="1" ht="16.5" customHeight="1">
      <c r="A334" s="39"/>
      <c r="B334" s="40"/>
      <c r="C334" s="295" t="s">
        <v>777</v>
      </c>
      <c r="D334" s="295" t="s">
        <v>621</v>
      </c>
      <c r="E334" s="296" t="s">
        <v>1623</v>
      </c>
      <c r="F334" s="297" t="s">
        <v>1624</v>
      </c>
      <c r="G334" s="298" t="s">
        <v>543</v>
      </c>
      <c r="H334" s="299">
        <v>73</v>
      </c>
      <c r="I334" s="300"/>
      <c r="J334" s="301">
        <f>ROUND(I334*H334,2)</f>
        <v>0</v>
      </c>
      <c r="K334" s="297" t="s">
        <v>1</v>
      </c>
      <c r="L334" s="302"/>
      <c r="M334" s="303" t="s">
        <v>1</v>
      </c>
      <c r="N334" s="304" t="s">
        <v>41</v>
      </c>
      <c r="O334" s="92"/>
      <c r="P334" s="236">
        <f>O334*H334</f>
        <v>0</v>
      </c>
      <c r="Q334" s="236">
        <v>0.13167999999999999</v>
      </c>
      <c r="R334" s="236">
        <f>Q334*H334</f>
        <v>9.612639999999999</v>
      </c>
      <c r="S334" s="236">
        <v>0</v>
      </c>
      <c r="T334" s="237">
        <f>S334*H334</f>
        <v>0</v>
      </c>
      <c r="U334" s="39"/>
      <c r="V334" s="39"/>
      <c r="W334" s="39"/>
      <c r="X334" s="39"/>
      <c r="Y334" s="39"/>
      <c r="Z334" s="39"/>
      <c r="AA334" s="39"/>
      <c r="AB334" s="39"/>
      <c r="AC334" s="39"/>
      <c r="AD334" s="39"/>
      <c r="AE334" s="39"/>
      <c r="AR334" s="238" t="s">
        <v>376</v>
      </c>
      <c r="AT334" s="238" t="s">
        <v>621</v>
      </c>
      <c r="AU334" s="238" t="s">
        <v>85</v>
      </c>
      <c r="AY334" s="18" t="s">
        <v>342</v>
      </c>
      <c r="BE334" s="239">
        <f>IF(N334="základní",J334,0)</f>
        <v>0</v>
      </c>
      <c r="BF334" s="239">
        <f>IF(N334="snížená",J334,0)</f>
        <v>0</v>
      </c>
      <c r="BG334" s="239">
        <f>IF(N334="zákl. přenesená",J334,0)</f>
        <v>0</v>
      </c>
      <c r="BH334" s="239">
        <f>IF(N334="sníž. přenesená",J334,0)</f>
        <v>0</v>
      </c>
      <c r="BI334" s="239">
        <f>IF(N334="nulová",J334,0)</f>
        <v>0</v>
      </c>
      <c r="BJ334" s="18" t="s">
        <v>83</v>
      </c>
      <c r="BK334" s="239">
        <f>ROUND(I334*H334,2)</f>
        <v>0</v>
      </c>
      <c r="BL334" s="18" t="s">
        <v>360</v>
      </c>
      <c r="BM334" s="238" t="s">
        <v>1625</v>
      </c>
    </row>
    <row r="335" s="2" customFormat="1">
      <c r="A335" s="39"/>
      <c r="B335" s="40"/>
      <c r="C335" s="41"/>
      <c r="D335" s="240" t="s">
        <v>349</v>
      </c>
      <c r="E335" s="41"/>
      <c r="F335" s="241" t="s">
        <v>1624</v>
      </c>
      <c r="G335" s="41"/>
      <c r="H335" s="41"/>
      <c r="I335" s="242"/>
      <c r="J335" s="41"/>
      <c r="K335" s="41"/>
      <c r="L335" s="45"/>
      <c r="M335" s="243"/>
      <c r="N335" s="244"/>
      <c r="O335" s="92"/>
      <c r="P335" s="92"/>
      <c r="Q335" s="92"/>
      <c r="R335" s="92"/>
      <c r="S335" s="92"/>
      <c r="T335" s="93"/>
      <c r="U335" s="39"/>
      <c r="V335" s="39"/>
      <c r="W335" s="39"/>
      <c r="X335" s="39"/>
      <c r="Y335" s="39"/>
      <c r="Z335" s="39"/>
      <c r="AA335" s="39"/>
      <c r="AB335" s="39"/>
      <c r="AC335" s="39"/>
      <c r="AD335" s="39"/>
      <c r="AE335" s="39"/>
      <c r="AT335" s="18" t="s">
        <v>349</v>
      </c>
      <c r="AU335" s="18" t="s">
        <v>85</v>
      </c>
    </row>
    <row r="336" s="13" customFormat="1">
      <c r="A336" s="13"/>
      <c r="B336" s="252"/>
      <c r="C336" s="253"/>
      <c r="D336" s="240" t="s">
        <v>446</v>
      </c>
      <c r="E336" s="254" t="s">
        <v>1</v>
      </c>
      <c r="F336" s="255" t="s">
        <v>1626</v>
      </c>
      <c r="G336" s="253"/>
      <c r="H336" s="256">
        <v>73</v>
      </c>
      <c r="I336" s="257"/>
      <c r="J336" s="253"/>
      <c r="K336" s="253"/>
      <c r="L336" s="258"/>
      <c r="M336" s="259"/>
      <c r="N336" s="260"/>
      <c r="O336" s="260"/>
      <c r="P336" s="260"/>
      <c r="Q336" s="260"/>
      <c r="R336" s="260"/>
      <c r="S336" s="260"/>
      <c r="T336" s="261"/>
      <c r="U336" s="13"/>
      <c r="V336" s="13"/>
      <c r="W336" s="13"/>
      <c r="X336" s="13"/>
      <c r="Y336" s="13"/>
      <c r="Z336" s="13"/>
      <c r="AA336" s="13"/>
      <c r="AB336" s="13"/>
      <c r="AC336" s="13"/>
      <c r="AD336" s="13"/>
      <c r="AE336" s="13"/>
      <c r="AT336" s="262" t="s">
        <v>446</v>
      </c>
      <c r="AU336" s="262" t="s">
        <v>85</v>
      </c>
      <c r="AV336" s="13" t="s">
        <v>85</v>
      </c>
      <c r="AW336" s="13" t="s">
        <v>32</v>
      </c>
      <c r="AX336" s="13" t="s">
        <v>83</v>
      </c>
      <c r="AY336" s="262" t="s">
        <v>342</v>
      </c>
    </row>
    <row r="337" s="2" customFormat="1" ht="16.5" customHeight="1">
      <c r="A337" s="39"/>
      <c r="B337" s="40"/>
      <c r="C337" s="227" t="s">
        <v>782</v>
      </c>
      <c r="D337" s="227" t="s">
        <v>343</v>
      </c>
      <c r="E337" s="228" t="s">
        <v>841</v>
      </c>
      <c r="F337" s="229" t="s">
        <v>842</v>
      </c>
      <c r="G337" s="230" t="s">
        <v>543</v>
      </c>
      <c r="H337" s="231">
        <v>137</v>
      </c>
      <c r="I337" s="232"/>
      <c r="J337" s="233">
        <f>ROUND(I337*H337,2)</f>
        <v>0</v>
      </c>
      <c r="K337" s="229" t="s">
        <v>443</v>
      </c>
      <c r="L337" s="45"/>
      <c r="M337" s="234" t="s">
        <v>1</v>
      </c>
      <c r="N337" s="235" t="s">
        <v>41</v>
      </c>
      <c r="O337" s="92"/>
      <c r="P337" s="236">
        <f>O337*H337</f>
        <v>0</v>
      </c>
      <c r="Q337" s="236">
        <v>0.15540000000000001</v>
      </c>
      <c r="R337" s="236">
        <f>Q337*H337</f>
        <v>21.289800000000003</v>
      </c>
      <c r="S337" s="236">
        <v>0</v>
      </c>
      <c r="T337" s="237">
        <f>S337*H337</f>
        <v>0</v>
      </c>
      <c r="U337" s="39"/>
      <c r="V337" s="39"/>
      <c r="W337" s="39"/>
      <c r="X337" s="39"/>
      <c r="Y337" s="39"/>
      <c r="Z337" s="39"/>
      <c r="AA337" s="39"/>
      <c r="AB337" s="39"/>
      <c r="AC337" s="39"/>
      <c r="AD337" s="39"/>
      <c r="AE337" s="39"/>
      <c r="AR337" s="238" t="s">
        <v>360</v>
      </c>
      <c r="AT337" s="238" t="s">
        <v>343</v>
      </c>
      <c r="AU337" s="238" t="s">
        <v>85</v>
      </c>
      <c r="AY337" s="18" t="s">
        <v>342</v>
      </c>
      <c r="BE337" s="239">
        <f>IF(N337="základní",J337,0)</f>
        <v>0</v>
      </c>
      <c r="BF337" s="239">
        <f>IF(N337="snížená",J337,0)</f>
        <v>0</v>
      </c>
      <c r="BG337" s="239">
        <f>IF(N337="zákl. přenesená",J337,0)</f>
        <v>0</v>
      </c>
      <c r="BH337" s="239">
        <f>IF(N337="sníž. přenesená",J337,0)</f>
        <v>0</v>
      </c>
      <c r="BI337" s="239">
        <f>IF(N337="nulová",J337,0)</f>
        <v>0</v>
      </c>
      <c r="BJ337" s="18" t="s">
        <v>83</v>
      </c>
      <c r="BK337" s="239">
        <f>ROUND(I337*H337,2)</f>
        <v>0</v>
      </c>
      <c r="BL337" s="18" t="s">
        <v>360</v>
      </c>
      <c r="BM337" s="238" t="s">
        <v>1627</v>
      </c>
    </row>
    <row r="338" s="2" customFormat="1">
      <c r="A338" s="39"/>
      <c r="B338" s="40"/>
      <c r="C338" s="41"/>
      <c r="D338" s="240" t="s">
        <v>349</v>
      </c>
      <c r="E338" s="41"/>
      <c r="F338" s="241" t="s">
        <v>844</v>
      </c>
      <c r="G338" s="41"/>
      <c r="H338" s="41"/>
      <c r="I338" s="242"/>
      <c r="J338" s="41"/>
      <c r="K338" s="41"/>
      <c r="L338" s="45"/>
      <c r="M338" s="243"/>
      <c r="N338" s="244"/>
      <c r="O338" s="92"/>
      <c r="P338" s="92"/>
      <c r="Q338" s="92"/>
      <c r="R338" s="92"/>
      <c r="S338" s="92"/>
      <c r="T338" s="93"/>
      <c r="U338" s="39"/>
      <c r="V338" s="39"/>
      <c r="W338" s="39"/>
      <c r="X338" s="39"/>
      <c r="Y338" s="39"/>
      <c r="Z338" s="39"/>
      <c r="AA338" s="39"/>
      <c r="AB338" s="39"/>
      <c r="AC338" s="39"/>
      <c r="AD338" s="39"/>
      <c r="AE338" s="39"/>
      <c r="AT338" s="18" t="s">
        <v>349</v>
      </c>
      <c r="AU338" s="18" t="s">
        <v>85</v>
      </c>
    </row>
    <row r="339" s="13" customFormat="1">
      <c r="A339" s="13"/>
      <c r="B339" s="252"/>
      <c r="C339" s="253"/>
      <c r="D339" s="240" t="s">
        <v>446</v>
      </c>
      <c r="E339" s="254" t="s">
        <v>1</v>
      </c>
      <c r="F339" s="255" t="s">
        <v>1628</v>
      </c>
      <c r="G339" s="253"/>
      <c r="H339" s="256">
        <v>137</v>
      </c>
      <c r="I339" s="257"/>
      <c r="J339" s="253"/>
      <c r="K339" s="253"/>
      <c r="L339" s="258"/>
      <c r="M339" s="259"/>
      <c r="N339" s="260"/>
      <c r="O339" s="260"/>
      <c r="P339" s="260"/>
      <c r="Q339" s="260"/>
      <c r="R339" s="260"/>
      <c r="S339" s="260"/>
      <c r="T339" s="261"/>
      <c r="U339" s="13"/>
      <c r="V339" s="13"/>
      <c r="W339" s="13"/>
      <c r="X339" s="13"/>
      <c r="Y339" s="13"/>
      <c r="Z339" s="13"/>
      <c r="AA339" s="13"/>
      <c r="AB339" s="13"/>
      <c r="AC339" s="13"/>
      <c r="AD339" s="13"/>
      <c r="AE339" s="13"/>
      <c r="AT339" s="262" t="s">
        <v>446</v>
      </c>
      <c r="AU339" s="262" t="s">
        <v>85</v>
      </c>
      <c r="AV339" s="13" t="s">
        <v>85</v>
      </c>
      <c r="AW339" s="13" t="s">
        <v>32</v>
      </c>
      <c r="AX339" s="13" t="s">
        <v>83</v>
      </c>
      <c r="AY339" s="262" t="s">
        <v>342</v>
      </c>
    </row>
    <row r="340" s="2" customFormat="1" ht="16.5" customHeight="1">
      <c r="A340" s="39"/>
      <c r="B340" s="40"/>
      <c r="C340" s="295" t="s">
        <v>787</v>
      </c>
      <c r="D340" s="295" t="s">
        <v>621</v>
      </c>
      <c r="E340" s="296" t="s">
        <v>848</v>
      </c>
      <c r="F340" s="297" t="s">
        <v>849</v>
      </c>
      <c r="G340" s="298" t="s">
        <v>543</v>
      </c>
      <c r="H340" s="299">
        <v>126</v>
      </c>
      <c r="I340" s="300"/>
      <c r="J340" s="301">
        <f>ROUND(I340*H340,2)</f>
        <v>0</v>
      </c>
      <c r="K340" s="297" t="s">
        <v>443</v>
      </c>
      <c r="L340" s="302"/>
      <c r="M340" s="303" t="s">
        <v>1</v>
      </c>
      <c r="N340" s="304" t="s">
        <v>41</v>
      </c>
      <c r="O340" s="92"/>
      <c r="P340" s="236">
        <f>O340*H340</f>
        <v>0</v>
      </c>
      <c r="Q340" s="236">
        <v>0.080000000000000002</v>
      </c>
      <c r="R340" s="236">
        <f>Q340*H340</f>
        <v>10.08</v>
      </c>
      <c r="S340" s="236">
        <v>0</v>
      </c>
      <c r="T340" s="237">
        <f>S340*H340</f>
        <v>0</v>
      </c>
      <c r="U340" s="39"/>
      <c r="V340" s="39"/>
      <c r="W340" s="39"/>
      <c r="X340" s="39"/>
      <c r="Y340" s="39"/>
      <c r="Z340" s="39"/>
      <c r="AA340" s="39"/>
      <c r="AB340" s="39"/>
      <c r="AC340" s="39"/>
      <c r="AD340" s="39"/>
      <c r="AE340" s="39"/>
      <c r="AR340" s="238" t="s">
        <v>376</v>
      </c>
      <c r="AT340" s="238" t="s">
        <v>621</v>
      </c>
      <c r="AU340" s="238" t="s">
        <v>85</v>
      </c>
      <c r="AY340" s="18" t="s">
        <v>342</v>
      </c>
      <c r="BE340" s="239">
        <f>IF(N340="základní",J340,0)</f>
        <v>0</v>
      </c>
      <c r="BF340" s="239">
        <f>IF(N340="snížená",J340,0)</f>
        <v>0</v>
      </c>
      <c r="BG340" s="239">
        <f>IF(N340="zákl. přenesená",J340,0)</f>
        <v>0</v>
      </c>
      <c r="BH340" s="239">
        <f>IF(N340="sníž. přenesená",J340,0)</f>
        <v>0</v>
      </c>
      <c r="BI340" s="239">
        <f>IF(N340="nulová",J340,0)</f>
        <v>0</v>
      </c>
      <c r="BJ340" s="18" t="s">
        <v>83</v>
      </c>
      <c r="BK340" s="239">
        <f>ROUND(I340*H340,2)</f>
        <v>0</v>
      </c>
      <c r="BL340" s="18" t="s">
        <v>360</v>
      </c>
      <c r="BM340" s="238" t="s">
        <v>1629</v>
      </c>
    </row>
    <row r="341" s="2" customFormat="1">
      <c r="A341" s="39"/>
      <c r="B341" s="40"/>
      <c r="C341" s="41"/>
      <c r="D341" s="240" t="s">
        <v>349</v>
      </c>
      <c r="E341" s="41"/>
      <c r="F341" s="241" t="s">
        <v>849</v>
      </c>
      <c r="G341" s="41"/>
      <c r="H341" s="41"/>
      <c r="I341" s="242"/>
      <c r="J341" s="41"/>
      <c r="K341" s="41"/>
      <c r="L341" s="45"/>
      <c r="M341" s="243"/>
      <c r="N341" s="244"/>
      <c r="O341" s="92"/>
      <c r="P341" s="92"/>
      <c r="Q341" s="92"/>
      <c r="R341" s="92"/>
      <c r="S341" s="92"/>
      <c r="T341" s="93"/>
      <c r="U341" s="39"/>
      <c r="V341" s="39"/>
      <c r="W341" s="39"/>
      <c r="X341" s="39"/>
      <c r="Y341" s="39"/>
      <c r="Z341" s="39"/>
      <c r="AA341" s="39"/>
      <c r="AB341" s="39"/>
      <c r="AC341" s="39"/>
      <c r="AD341" s="39"/>
      <c r="AE341" s="39"/>
      <c r="AT341" s="18" t="s">
        <v>349</v>
      </c>
      <c r="AU341" s="18" t="s">
        <v>85</v>
      </c>
    </row>
    <row r="342" s="13" customFormat="1">
      <c r="A342" s="13"/>
      <c r="B342" s="252"/>
      <c r="C342" s="253"/>
      <c r="D342" s="240" t="s">
        <v>446</v>
      </c>
      <c r="E342" s="254" t="s">
        <v>1</v>
      </c>
      <c r="F342" s="255" t="s">
        <v>1630</v>
      </c>
      <c r="G342" s="253"/>
      <c r="H342" s="256">
        <v>126</v>
      </c>
      <c r="I342" s="257"/>
      <c r="J342" s="253"/>
      <c r="K342" s="253"/>
      <c r="L342" s="258"/>
      <c r="M342" s="259"/>
      <c r="N342" s="260"/>
      <c r="O342" s="260"/>
      <c r="P342" s="260"/>
      <c r="Q342" s="260"/>
      <c r="R342" s="260"/>
      <c r="S342" s="260"/>
      <c r="T342" s="261"/>
      <c r="U342" s="13"/>
      <c r="V342" s="13"/>
      <c r="W342" s="13"/>
      <c r="X342" s="13"/>
      <c r="Y342" s="13"/>
      <c r="Z342" s="13"/>
      <c r="AA342" s="13"/>
      <c r="AB342" s="13"/>
      <c r="AC342" s="13"/>
      <c r="AD342" s="13"/>
      <c r="AE342" s="13"/>
      <c r="AT342" s="262" t="s">
        <v>446</v>
      </c>
      <c r="AU342" s="262" t="s">
        <v>85</v>
      </c>
      <c r="AV342" s="13" t="s">
        <v>85</v>
      </c>
      <c r="AW342" s="13" t="s">
        <v>32</v>
      </c>
      <c r="AX342" s="13" t="s">
        <v>83</v>
      </c>
      <c r="AY342" s="262" t="s">
        <v>342</v>
      </c>
    </row>
    <row r="343" s="2" customFormat="1" ht="16.5" customHeight="1">
      <c r="A343" s="39"/>
      <c r="B343" s="40"/>
      <c r="C343" s="295" t="s">
        <v>793</v>
      </c>
      <c r="D343" s="295" t="s">
        <v>621</v>
      </c>
      <c r="E343" s="296" t="s">
        <v>855</v>
      </c>
      <c r="F343" s="297" t="s">
        <v>856</v>
      </c>
      <c r="G343" s="298" t="s">
        <v>543</v>
      </c>
      <c r="H343" s="299">
        <v>3</v>
      </c>
      <c r="I343" s="300"/>
      <c r="J343" s="301">
        <f>ROUND(I343*H343,2)</f>
        <v>0</v>
      </c>
      <c r="K343" s="297" t="s">
        <v>1</v>
      </c>
      <c r="L343" s="302"/>
      <c r="M343" s="303" t="s">
        <v>1</v>
      </c>
      <c r="N343" s="304" t="s">
        <v>41</v>
      </c>
      <c r="O343" s="92"/>
      <c r="P343" s="236">
        <f>O343*H343</f>
        <v>0</v>
      </c>
      <c r="Q343" s="236">
        <v>0.080000000000000002</v>
      </c>
      <c r="R343" s="236">
        <f>Q343*H343</f>
        <v>0.23999999999999999</v>
      </c>
      <c r="S343" s="236">
        <v>0</v>
      </c>
      <c r="T343" s="237">
        <f>S343*H343</f>
        <v>0</v>
      </c>
      <c r="U343" s="39"/>
      <c r="V343" s="39"/>
      <c r="W343" s="39"/>
      <c r="X343" s="39"/>
      <c r="Y343" s="39"/>
      <c r="Z343" s="39"/>
      <c r="AA343" s="39"/>
      <c r="AB343" s="39"/>
      <c r="AC343" s="39"/>
      <c r="AD343" s="39"/>
      <c r="AE343" s="39"/>
      <c r="AR343" s="238" t="s">
        <v>376</v>
      </c>
      <c r="AT343" s="238" t="s">
        <v>621</v>
      </c>
      <c r="AU343" s="238" t="s">
        <v>85</v>
      </c>
      <c r="AY343" s="18" t="s">
        <v>342</v>
      </c>
      <c r="BE343" s="239">
        <f>IF(N343="základní",J343,0)</f>
        <v>0</v>
      </c>
      <c r="BF343" s="239">
        <f>IF(N343="snížená",J343,0)</f>
        <v>0</v>
      </c>
      <c r="BG343" s="239">
        <f>IF(N343="zákl. přenesená",J343,0)</f>
        <v>0</v>
      </c>
      <c r="BH343" s="239">
        <f>IF(N343="sníž. přenesená",J343,0)</f>
        <v>0</v>
      </c>
      <c r="BI343" s="239">
        <f>IF(N343="nulová",J343,0)</f>
        <v>0</v>
      </c>
      <c r="BJ343" s="18" t="s">
        <v>83</v>
      </c>
      <c r="BK343" s="239">
        <f>ROUND(I343*H343,2)</f>
        <v>0</v>
      </c>
      <c r="BL343" s="18" t="s">
        <v>360</v>
      </c>
      <c r="BM343" s="238" t="s">
        <v>1631</v>
      </c>
    </row>
    <row r="344" s="2" customFormat="1">
      <c r="A344" s="39"/>
      <c r="B344" s="40"/>
      <c r="C344" s="41"/>
      <c r="D344" s="240" t="s">
        <v>349</v>
      </c>
      <c r="E344" s="41"/>
      <c r="F344" s="241" t="s">
        <v>856</v>
      </c>
      <c r="G344" s="41"/>
      <c r="H344" s="41"/>
      <c r="I344" s="242"/>
      <c r="J344" s="41"/>
      <c r="K344" s="41"/>
      <c r="L344" s="45"/>
      <c r="M344" s="243"/>
      <c r="N344" s="244"/>
      <c r="O344" s="92"/>
      <c r="P344" s="92"/>
      <c r="Q344" s="92"/>
      <c r="R344" s="92"/>
      <c r="S344" s="92"/>
      <c r="T344" s="93"/>
      <c r="U344" s="39"/>
      <c r="V344" s="39"/>
      <c r="W344" s="39"/>
      <c r="X344" s="39"/>
      <c r="Y344" s="39"/>
      <c r="Z344" s="39"/>
      <c r="AA344" s="39"/>
      <c r="AB344" s="39"/>
      <c r="AC344" s="39"/>
      <c r="AD344" s="39"/>
      <c r="AE344" s="39"/>
      <c r="AT344" s="18" t="s">
        <v>349</v>
      </c>
      <c r="AU344" s="18" t="s">
        <v>85</v>
      </c>
    </row>
    <row r="345" s="13" customFormat="1">
      <c r="A345" s="13"/>
      <c r="B345" s="252"/>
      <c r="C345" s="253"/>
      <c r="D345" s="240" t="s">
        <v>446</v>
      </c>
      <c r="E345" s="254" t="s">
        <v>1</v>
      </c>
      <c r="F345" s="255" t="s">
        <v>1632</v>
      </c>
      <c r="G345" s="253"/>
      <c r="H345" s="256">
        <v>3</v>
      </c>
      <c r="I345" s="257"/>
      <c r="J345" s="253"/>
      <c r="K345" s="253"/>
      <c r="L345" s="258"/>
      <c r="M345" s="259"/>
      <c r="N345" s="260"/>
      <c r="O345" s="260"/>
      <c r="P345" s="260"/>
      <c r="Q345" s="260"/>
      <c r="R345" s="260"/>
      <c r="S345" s="260"/>
      <c r="T345" s="261"/>
      <c r="U345" s="13"/>
      <c r="V345" s="13"/>
      <c r="W345" s="13"/>
      <c r="X345" s="13"/>
      <c r="Y345" s="13"/>
      <c r="Z345" s="13"/>
      <c r="AA345" s="13"/>
      <c r="AB345" s="13"/>
      <c r="AC345" s="13"/>
      <c r="AD345" s="13"/>
      <c r="AE345" s="13"/>
      <c r="AT345" s="262" t="s">
        <v>446</v>
      </c>
      <c r="AU345" s="262" t="s">
        <v>85</v>
      </c>
      <c r="AV345" s="13" t="s">
        <v>85</v>
      </c>
      <c r="AW345" s="13" t="s">
        <v>32</v>
      </c>
      <c r="AX345" s="13" t="s">
        <v>83</v>
      </c>
      <c r="AY345" s="262" t="s">
        <v>342</v>
      </c>
    </row>
    <row r="346" s="2" customFormat="1" ht="16.5" customHeight="1">
      <c r="A346" s="39"/>
      <c r="B346" s="40"/>
      <c r="C346" s="295" t="s">
        <v>798</v>
      </c>
      <c r="D346" s="295" t="s">
        <v>621</v>
      </c>
      <c r="E346" s="296" t="s">
        <v>865</v>
      </c>
      <c r="F346" s="297" t="s">
        <v>866</v>
      </c>
      <c r="G346" s="298" t="s">
        <v>543</v>
      </c>
      <c r="H346" s="299">
        <v>8</v>
      </c>
      <c r="I346" s="300"/>
      <c r="J346" s="301">
        <f>ROUND(I346*H346,2)</f>
        <v>0</v>
      </c>
      <c r="K346" s="297" t="s">
        <v>443</v>
      </c>
      <c r="L346" s="302"/>
      <c r="M346" s="303" t="s">
        <v>1</v>
      </c>
      <c r="N346" s="304" t="s">
        <v>41</v>
      </c>
      <c r="O346" s="92"/>
      <c r="P346" s="236">
        <f>O346*H346</f>
        <v>0</v>
      </c>
      <c r="Q346" s="236">
        <v>0.048300000000000003</v>
      </c>
      <c r="R346" s="236">
        <f>Q346*H346</f>
        <v>0.38640000000000002</v>
      </c>
      <c r="S346" s="236">
        <v>0</v>
      </c>
      <c r="T346" s="237">
        <f>S346*H346</f>
        <v>0</v>
      </c>
      <c r="U346" s="39"/>
      <c r="V346" s="39"/>
      <c r="W346" s="39"/>
      <c r="X346" s="39"/>
      <c r="Y346" s="39"/>
      <c r="Z346" s="39"/>
      <c r="AA346" s="39"/>
      <c r="AB346" s="39"/>
      <c r="AC346" s="39"/>
      <c r="AD346" s="39"/>
      <c r="AE346" s="39"/>
      <c r="AR346" s="238" t="s">
        <v>376</v>
      </c>
      <c r="AT346" s="238" t="s">
        <v>621</v>
      </c>
      <c r="AU346" s="238" t="s">
        <v>85</v>
      </c>
      <c r="AY346" s="18" t="s">
        <v>342</v>
      </c>
      <c r="BE346" s="239">
        <f>IF(N346="základní",J346,0)</f>
        <v>0</v>
      </c>
      <c r="BF346" s="239">
        <f>IF(N346="snížená",J346,0)</f>
        <v>0</v>
      </c>
      <c r="BG346" s="239">
        <f>IF(N346="zákl. přenesená",J346,0)</f>
        <v>0</v>
      </c>
      <c r="BH346" s="239">
        <f>IF(N346="sníž. přenesená",J346,0)</f>
        <v>0</v>
      </c>
      <c r="BI346" s="239">
        <f>IF(N346="nulová",J346,0)</f>
        <v>0</v>
      </c>
      <c r="BJ346" s="18" t="s">
        <v>83</v>
      </c>
      <c r="BK346" s="239">
        <f>ROUND(I346*H346,2)</f>
        <v>0</v>
      </c>
      <c r="BL346" s="18" t="s">
        <v>360</v>
      </c>
      <c r="BM346" s="238" t="s">
        <v>1633</v>
      </c>
    </row>
    <row r="347" s="2" customFormat="1">
      <c r="A347" s="39"/>
      <c r="B347" s="40"/>
      <c r="C347" s="41"/>
      <c r="D347" s="240" t="s">
        <v>349</v>
      </c>
      <c r="E347" s="41"/>
      <c r="F347" s="241" t="s">
        <v>866</v>
      </c>
      <c r="G347" s="41"/>
      <c r="H347" s="41"/>
      <c r="I347" s="242"/>
      <c r="J347" s="41"/>
      <c r="K347" s="41"/>
      <c r="L347" s="45"/>
      <c r="M347" s="243"/>
      <c r="N347" s="244"/>
      <c r="O347" s="92"/>
      <c r="P347" s="92"/>
      <c r="Q347" s="92"/>
      <c r="R347" s="92"/>
      <c r="S347" s="92"/>
      <c r="T347" s="93"/>
      <c r="U347" s="39"/>
      <c r="V347" s="39"/>
      <c r="W347" s="39"/>
      <c r="X347" s="39"/>
      <c r="Y347" s="39"/>
      <c r="Z347" s="39"/>
      <c r="AA347" s="39"/>
      <c r="AB347" s="39"/>
      <c r="AC347" s="39"/>
      <c r="AD347" s="39"/>
      <c r="AE347" s="39"/>
      <c r="AT347" s="18" t="s">
        <v>349</v>
      </c>
      <c r="AU347" s="18" t="s">
        <v>85</v>
      </c>
    </row>
    <row r="348" s="13" customFormat="1">
      <c r="A348" s="13"/>
      <c r="B348" s="252"/>
      <c r="C348" s="253"/>
      <c r="D348" s="240" t="s">
        <v>446</v>
      </c>
      <c r="E348" s="254" t="s">
        <v>1</v>
      </c>
      <c r="F348" s="255" t="s">
        <v>1634</v>
      </c>
      <c r="G348" s="253"/>
      <c r="H348" s="256">
        <v>8</v>
      </c>
      <c r="I348" s="257"/>
      <c r="J348" s="253"/>
      <c r="K348" s="253"/>
      <c r="L348" s="258"/>
      <c r="M348" s="259"/>
      <c r="N348" s="260"/>
      <c r="O348" s="260"/>
      <c r="P348" s="260"/>
      <c r="Q348" s="260"/>
      <c r="R348" s="260"/>
      <c r="S348" s="260"/>
      <c r="T348" s="261"/>
      <c r="U348" s="13"/>
      <c r="V348" s="13"/>
      <c r="W348" s="13"/>
      <c r="X348" s="13"/>
      <c r="Y348" s="13"/>
      <c r="Z348" s="13"/>
      <c r="AA348" s="13"/>
      <c r="AB348" s="13"/>
      <c r="AC348" s="13"/>
      <c r="AD348" s="13"/>
      <c r="AE348" s="13"/>
      <c r="AT348" s="262" t="s">
        <v>446</v>
      </c>
      <c r="AU348" s="262" t="s">
        <v>85</v>
      </c>
      <c r="AV348" s="13" t="s">
        <v>85</v>
      </c>
      <c r="AW348" s="13" t="s">
        <v>32</v>
      </c>
      <c r="AX348" s="13" t="s">
        <v>83</v>
      </c>
      <c r="AY348" s="262" t="s">
        <v>342</v>
      </c>
    </row>
    <row r="349" s="2" customFormat="1" ht="16.5" customHeight="1">
      <c r="A349" s="39"/>
      <c r="B349" s="40"/>
      <c r="C349" s="227" t="s">
        <v>803</v>
      </c>
      <c r="D349" s="227" t="s">
        <v>343</v>
      </c>
      <c r="E349" s="228" t="s">
        <v>877</v>
      </c>
      <c r="F349" s="229" t="s">
        <v>878</v>
      </c>
      <c r="G349" s="230" t="s">
        <v>543</v>
      </c>
      <c r="H349" s="231">
        <v>8</v>
      </c>
      <c r="I349" s="232"/>
      <c r="J349" s="233">
        <f>ROUND(I349*H349,2)</f>
        <v>0</v>
      </c>
      <c r="K349" s="229" t="s">
        <v>443</v>
      </c>
      <c r="L349" s="45"/>
      <c r="M349" s="234" t="s">
        <v>1</v>
      </c>
      <c r="N349" s="235" t="s">
        <v>41</v>
      </c>
      <c r="O349" s="92"/>
      <c r="P349" s="236">
        <f>O349*H349</f>
        <v>0</v>
      </c>
      <c r="Q349" s="236">
        <v>0.10095</v>
      </c>
      <c r="R349" s="236">
        <f>Q349*H349</f>
        <v>0.80759999999999998</v>
      </c>
      <c r="S349" s="236">
        <v>0</v>
      </c>
      <c r="T349" s="237">
        <f>S349*H349</f>
        <v>0</v>
      </c>
      <c r="U349" s="39"/>
      <c r="V349" s="39"/>
      <c r="W349" s="39"/>
      <c r="X349" s="39"/>
      <c r="Y349" s="39"/>
      <c r="Z349" s="39"/>
      <c r="AA349" s="39"/>
      <c r="AB349" s="39"/>
      <c r="AC349" s="39"/>
      <c r="AD349" s="39"/>
      <c r="AE349" s="39"/>
      <c r="AR349" s="238" t="s">
        <v>360</v>
      </c>
      <c r="AT349" s="238" t="s">
        <v>343</v>
      </c>
      <c r="AU349" s="238" t="s">
        <v>85</v>
      </c>
      <c r="AY349" s="18" t="s">
        <v>342</v>
      </c>
      <c r="BE349" s="239">
        <f>IF(N349="základní",J349,0)</f>
        <v>0</v>
      </c>
      <c r="BF349" s="239">
        <f>IF(N349="snížená",J349,0)</f>
        <v>0</v>
      </c>
      <c r="BG349" s="239">
        <f>IF(N349="zákl. přenesená",J349,0)</f>
        <v>0</v>
      </c>
      <c r="BH349" s="239">
        <f>IF(N349="sníž. přenesená",J349,0)</f>
        <v>0</v>
      </c>
      <c r="BI349" s="239">
        <f>IF(N349="nulová",J349,0)</f>
        <v>0</v>
      </c>
      <c r="BJ349" s="18" t="s">
        <v>83</v>
      </c>
      <c r="BK349" s="239">
        <f>ROUND(I349*H349,2)</f>
        <v>0</v>
      </c>
      <c r="BL349" s="18" t="s">
        <v>360</v>
      </c>
      <c r="BM349" s="238" t="s">
        <v>1635</v>
      </c>
    </row>
    <row r="350" s="2" customFormat="1">
      <c r="A350" s="39"/>
      <c r="B350" s="40"/>
      <c r="C350" s="41"/>
      <c r="D350" s="240" t="s">
        <v>349</v>
      </c>
      <c r="E350" s="41"/>
      <c r="F350" s="241" t="s">
        <v>880</v>
      </c>
      <c r="G350" s="41"/>
      <c r="H350" s="41"/>
      <c r="I350" s="242"/>
      <c r="J350" s="41"/>
      <c r="K350" s="41"/>
      <c r="L350" s="45"/>
      <c r="M350" s="243"/>
      <c r="N350" s="244"/>
      <c r="O350" s="92"/>
      <c r="P350" s="92"/>
      <c r="Q350" s="92"/>
      <c r="R350" s="92"/>
      <c r="S350" s="92"/>
      <c r="T350" s="93"/>
      <c r="U350" s="39"/>
      <c r="V350" s="39"/>
      <c r="W350" s="39"/>
      <c r="X350" s="39"/>
      <c r="Y350" s="39"/>
      <c r="Z350" s="39"/>
      <c r="AA350" s="39"/>
      <c r="AB350" s="39"/>
      <c r="AC350" s="39"/>
      <c r="AD350" s="39"/>
      <c r="AE350" s="39"/>
      <c r="AT350" s="18" t="s">
        <v>349</v>
      </c>
      <c r="AU350" s="18" t="s">
        <v>85</v>
      </c>
    </row>
    <row r="351" s="13" customFormat="1">
      <c r="A351" s="13"/>
      <c r="B351" s="252"/>
      <c r="C351" s="253"/>
      <c r="D351" s="240" t="s">
        <v>446</v>
      </c>
      <c r="E351" s="254" t="s">
        <v>1</v>
      </c>
      <c r="F351" s="255" t="s">
        <v>1634</v>
      </c>
      <c r="G351" s="253"/>
      <c r="H351" s="256">
        <v>8</v>
      </c>
      <c r="I351" s="257"/>
      <c r="J351" s="253"/>
      <c r="K351" s="253"/>
      <c r="L351" s="258"/>
      <c r="M351" s="259"/>
      <c r="N351" s="260"/>
      <c r="O351" s="260"/>
      <c r="P351" s="260"/>
      <c r="Q351" s="260"/>
      <c r="R351" s="260"/>
      <c r="S351" s="260"/>
      <c r="T351" s="261"/>
      <c r="U351" s="13"/>
      <c r="V351" s="13"/>
      <c r="W351" s="13"/>
      <c r="X351" s="13"/>
      <c r="Y351" s="13"/>
      <c r="Z351" s="13"/>
      <c r="AA351" s="13"/>
      <c r="AB351" s="13"/>
      <c r="AC351" s="13"/>
      <c r="AD351" s="13"/>
      <c r="AE351" s="13"/>
      <c r="AT351" s="262" t="s">
        <v>446</v>
      </c>
      <c r="AU351" s="262" t="s">
        <v>85</v>
      </c>
      <c r="AV351" s="13" t="s">
        <v>85</v>
      </c>
      <c r="AW351" s="13" t="s">
        <v>32</v>
      </c>
      <c r="AX351" s="13" t="s">
        <v>83</v>
      </c>
      <c r="AY351" s="262" t="s">
        <v>342</v>
      </c>
    </row>
    <row r="352" s="2" customFormat="1" ht="16.5" customHeight="1">
      <c r="A352" s="39"/>
      <c r="B352" s="40"/>
      <c r="C352" s="295" t="s">
        <v>808</v>
      </c>
      <c r="D352" s="295" t="s">
        <v>621</v>
      </c>
      <c r="E352" s="296" t="s">
        <v>885</v>
      </c>
      <c r="F352" s="297" t="s">
        <v>886</v>
      </c>
      <c r="G352" s="298" t="s">
        <v>543</v>
      </c>
      <c r="H352" s="299">
        <v>8</v>
      </c>
      <c r="I352" s="300"/>
      <c r="J352" s="301">
        <f>ROUND(I352*H352,2)</f>
        <v>0</v>
      </c>
      <c r="K352" s="297" t="s">
        <v>443</v>
      </c>
      <c r="L352" s="302"/>
      <c r="M352" s="303" t="s">
        <v>1</v>
      </c>
      <c r="N352" s="304" t="s">
        <v>41</v>
      </c>
      <c r="O352" s="92"/>
      <c r="P352" s="236">
        <f>O352*H352</f>
        <v>0</v>
      </c>
      <c r="Q352" s="236">
        <v>0.045999999999999999</v>
      </c>
      <c r="R352" s="236">
        <f>Q352*H352</f>
        <v>0.36799999999999999</v>
      </c>
      <c r="S352" s="236">
        <v>0</v>
      </c>
      <c r="T352" s="237">
        <f>S352*H352</f>
        <v>0</v>
      </c>
      <c r="U352" s="39"/>
      <c r="V352" s="39"/>
      <c r="W352" s="39"/>
      <c r="X352" s="39"/>
      <c r="Y352" s="39"/>
      <c r="Z352" s="39"/>
      <c r="AA352" s="39"/>
      <c r="AB352" s="39"/>
      <c r="AC352" s="39"/>
      <c r="AD352" s="39"/>
      <c r="AE352" s="39"/>
      <c r="AR352" s="238" t="s">
        <v>376</v>
      </c>
      <c r="AT352" s="238" t="s">
        <v>621</v>
      </c>
      <c r="AU352" s="238" t="s">
        <v>85</v>
      </c>
      <c r="AY352" s="18" t="s">
        <v>342</v>
      </c>
      <c r="BE352" s="239">
        <f>IF(N352="základní",J352,0)</f>
        <v>0</v>
      </c>
      <c r="BF352" s="239">
        <f>IF(N352="snížená",J352,0)</f>
        <v>0</v>
      </c>
      <c r="BG352" s="239">
        <f>IF(N352="zákl. přenesená",J352,0)</f>
        <v>0</v>
      </c>
      <c r="BH352" s="239">
        <f>IF(N352="sníž. přenesená",J352,0)</f>
        <v>0</v>
      </c>
      <c r="BI352" s="239">
        <f>IF(N352="nulová",J352,0)</f>
        <v>0</v>
      </c>
      <c r="BJ352" s="18" t="s">
        <v>83</v>
      </c>
      <c r="BK352" s="239">
        <f>ROUND(I352*H352,2)</f>
        <v>0</v>
      </c>
      <c r="BL352" s="18" t="s">
        <v>360</v>
      </c>
      <c r="BM352" s="238" t="s">
        <v>1636</v>
      </c>
    </row>
    <row r="353" s="2" customFormat="1">
      <c r="A353" s="39"/>
      <c r="B353" s="40"/>
      <c r="C353" s="41"/>
      <c r="D353" s="240" t="s">
        <v>349</v>
      </c>
      <c r="E353" s="41"/>
      <c r="F353" s="241" t="s">
        <v>886</v>
      </c>
      <c r="G353" s="41"/>
      <c r="H353" s="41"/>
      <c r="I353" s="242"/>
      <c r="J353" s="41"/>
      <c r="K353" s="41"/>
      <c r="L353" s="45"/>
      <c r="M353" s="243"/>
      <c r="N353" s="244"/>
      <c r="O353" s="92"/>
      <c r="P353" s="92"/>
      <c r="Q353" s="92"/>
      <c r="R353" s="92"/>
      <c r="S353" s="92"/>
      <c r="T353" s="93"/>
      <c r="U353" s="39"/>
      <c r="V353" s="39"/>
      <c r="W353" s="39"/>
      <c r="X353" s="39"/>
      <c r="Y353" s="39"/>
      <c r="Z353" s="39"/>
      <c r="AA353" s="39"/>
      <c r="AB353" s="39"/>
      <c r="AC353" s="39"/>
      <c r="AD353" s="39"/>
      <c r="AE353" s="39"/>
      <c r="AT353" s="18" t="s">
        <v>349</v>
      </c>
      <c r="AU353" s="18" t="s">
        <v>85</v>
      </c>
    </row>
    <row r="354" s="2" customFormat="1" ht="16.5" customHeight="1">
      <c r="A354" s="39"/>
      <c r="B354" s="40"/>
      <c r="C354" s="227" t="s">
        <v>815</v>
      </c>
      <c r="D354" s="227" t="s">
        <v>343</v>
      </c>
      <c r="E354" s="228" t="s">
        <v>1637</v>
      </c>
      <c r="F354" s="229" t="s">
        <v>1638</v>
      </c>
      <c r="G354" s="230" t="s">
        <v>543</v>
      </c>
      <c r="H354" s="231">
        <v>38.549999999999997</v>
      </c>
      <c r="I354" s="232"/>
      <c r="J354" s="233">
        <f>ROUND(I354*H354,2)</f>
        <v>0</v>
      </c>
      <c r="K354" s="229" t="s">
        <v>1</v>
      </c>
      <c r="L354" s="45"/>
      <c r="M354" s="234" t="s">
        <v>1</v>
      </c>
      <c r="N354" s="235" t="s">
        <v>41</v>
      </c>
      <c r="O354" s="92"/>
      <c r="P354" s="236">
        <f>O354*H354</f>
        <v>0</v>
      </c>
      <c r="Q354" s="236">
        <v>0.02741</v>
      </c>
      <c r="R354" s="236">
        <f>Q354*H354</f>
        <v>1.0566555</v>
      </c>
      <c r="S354" s="236">
        <v>0</v>
      </c>
      <c r="T354" s="237">
        <f>S354*H354</f>
        <v>0</v>
      </c>
      <c r="U354" s="39"/>
      <c r="V354" s="39"/>
      <c r="W354" s="39"/>
      <c r="X354" s="39"/>
      <c r="Y354" s="39"/>
      <c r="Z354" s="39"/>
      <c r="AA354" s="39"/>
      <c r="AB354" s="39"/>
      <c r="AC354" s="39"/>
      <c r="AD354" s="39"/>
      <c r="AE354" s="39"/>
      <c r="AR354" s="238" t="s">
        <v>360</v>
      </c>
      <c r="AT354" s="238" t="s">
        <v>343</v>
      </c>
      <c r="AU354" s="238" t="s">
        <v>85</v>
      </c>
      <c r="AY354" s="18" t="s">
        <v>342</v>
      </c>
      <c r="BE354" s="239">
        <f>IF(N354="základní",J354,0)</f>
        <v>0</v>
      </c>
      <c r="BF354" s="239">
        <f>IF(N354="snížená",J354,0)</f>
        <v>0</v>
      </c>
      <c r="BG354" s="239">
        <f>IF(N354="zákl. přenesená",J354,0)</f>
        <v>0</v>
      </c>
      <c r="BH354" s="239">
        <f>IF(N354="sníž. přenesená",J354,0)</f>
        <v>0</v>
      </c>
      <c r="BI354" s="239">
        <f>IF(N354="nulová",J354,0)</f>
        <v>0</v>
      </c>
      <c r="BJ354" s="18" t="s">
        <v>83</v>
      </c>
      <c r="BK354" s="239">
        <f>ROUND(I354*H354,2)</f>
        <v>0</v>
      </c>
      <c r="BL354" s="18" t="s">
        <v>360</v>
      </c>
      <c r="BM354" s="238" t="s">
        <v>1639</v>
      </c>
    </row>
    <row r="355" s="2" customFormat="1">
      <c r="A355" s="39"/>
      <c r="B355" s="40"/>
      <c r="C355" s="41"/>
      <c r="D355" s="240" t="s">
        <v>349</v>
      </c>
      <c r="E355" s="41"/>
      <c r="F355" s="241" t="s">
        <v>1638</v>
      </c>
      <c r="G355" s="41"/>
      <c r="H355" s="41"/>
      <c r="I355" s="242"/>
      <c r="J355" s="41"/>
      <c r="K355" s="41"/>
      <c r="L355" s="45"/>
      <c r="M355" s="243"/>
      <c r="N355" s="244"/>
      <c r="O355" s="92"/>
      <c r="P355" s="92"/>
      <c r="Q355" s="92"/>
      <c r="R355" s="92"/>
      <c r="S355" s="92"/>
      <c r="T355" s="93"/>
      <c r="U355" s="39"/>
      <c r="V355" s="39"/>
      <c r="W355" s="39"/>
      <c r="X355" s="39"/>
      <c r="Y355" s="39"/>
      <c r="Z355" s="39"/>
      <c r="AA355" s="39"/>
      <c r="AB355" s="39"/>
      <c r="AC355" s="39"/>
      <c r="AD355" s="39"/>
      <c r="AE355" s="39"/>
      <c r="AT355" s="18" t="s">
        <v>349</v>
      </c>
      <c r="AU355" s="18" t="s">
        <v>85</v>
      </c>
    </row>
    <row r="356" s="14" customFormat="1">
      <c r="A356" s="14"/>
      <c r="B356" s="263"/>
      <c r="C356" s="264"/>
      <c r="D356" s="240" t="s">
        <v>446</v>
      </c>
      <c r="E356" s="265" t="s">
        <v>1</v>
      </c>
      <c r="F356" s="266" t="s">
        <v>1640</v>
      </c>
      <c r="G356" s="264"/>
      <c r="H356" s="265" t="s">
        <v>1</v>
      </c>
      <c r="I356" s="267"/>
      <c r="J356" s="264"/>
      <c r="K356" s="264"/>
      <c r="L356" s="268"/>
      <c r="M356" s="269"/>
      <c r="N356" s="270"/>
      <c r="O356" s="270"/>
      <c r="P356" s="270"/>
      <c r="Q356" s="270"/>
      <c r="R356" s="270"/>
      <c r="S356" s="270"/>
      <c r="T356" s="271"/>
      <c r="U356" s="14"/>
      <c r="V356" s="14"/>
      <c r="W356" s="14"/>
      <c r="X356" s="14"/>
      <c r="Y356" s="14"/>
      <c r="Z356" s="14"/>
      <c r="AA356" s="14"/>
      <c r="AB356" s="14"/>
      <c r="AC356" s="14"/>
      <c r="AD356" s="14"/>
      <c r="AE356" s="14"/>
      <c r="AT356" s="272" t="s">
        <v>446</v>
      </c>
      <c r="AU356" s="272" t="s">
        <v>85</v>
      </c>
      <c r="AV356" s="14" t="s">
        <v>83</v>
      </c>
      <c r="AW356" s="14" t="s">
        <v>32</v>
      </c>
      <c r="AX356" s="14" t="s">
        <v>76</v>
      </c>
      <c r="AY356" s="272" t="s">
        <v>342</v>
      </c>
    </row>
    <row r="357" s="13" customFormat="1">
      <c r="A357" s="13"/>
      <c r="B357" s="252"/>
      <c r="C357" s="253"/>
      <c r="D357" s="240" t="s">
        <v>446</v>
      </c>
      <c r="E357" s="254" t="s">
        <v>1</v>
      </c>
      <c r="F357" s="255" t="s">
        <v>1641</v>
      </c>
      <c r="G357" s="253"/>
      <c r="H357" s="256">
        <v>36</v>
      </c>
      <c r="I357" s="257"/>
      <c r="J357" s="253"/>
      <c r="K357" s="253"/>
      <c r="L357" s="258"/>
      <c r="M357" s="259"/>
      <c r="N357" s="260"/>
      <c r="O357" s="260"/>
      <c r="P357" s="260"/>
      <c r="Q357" s="260"/>
      <c r="R357" s="260"/>
      <c r="S357" s="260"/>
      <c r="T357" s="261"/>
      <c r="U357" s="13"/>
      <c r="V357" s="13"/>
      <c r="W357" s="13"/>
      <c r="X357" s="13"/>
      <c r="Y357" s="13"/>
      <c r="Z357" s="13"/>
      <c r="AA357" s="13"/>
      <c r="AB357" s="13"/>
      <c r="AC357" s="13"/>
      <c r="AD357" s="13"/>
      <c r="AE357" s="13"/>
      <c r="AT357" s="262" t="s">
        <v>446</v>
      </c>
      <c r="AU357" s="262" t="s">
        <v>85</v>
      </c>
      <c r="AV357" s="13" t="s">
        <v>85</v>
      </c>
      <c r="AW357" s="13" t="s">
        <v>32</v>
      </c>
      <c r="AX357" s="13" t="s">
        <v>76</v>
      </c>
      <c r="AY357" s="262" t="s">
        <v>342</v>
      </c>
    </row>
    <row r="358" s="14" customFormat="1">
      <c r="A358" s="14"/>
      <c r="B358" s="263"/>
      <c r="C358" s="264"/>
      <c r="D358" s="240" t="s">
        <v>446</v>
      </c>
      <c r="E358" s="265" t="s">
        <v>1</v>
      </c>
      <c r="F358" s="266" t="s">
        <v>1642</v>
      </c>
      <c r="G358" s="264"/>
      <c r="H358" s="265" t="s">
        <v>1</v>
      </c>
      <c r="I358" s="267"/>
      <c r="J358" s="264"/>
      <c r="K358" s="264"/>
      <c r="L358" s="268"/>
      <c r="M358" s="269"/>
      <c r="N358" s="270"/>
      <c r="O358" s="270"/>
      <c r="P358" s="270"/>
      <c r="Q358" s="270"/>
      <c r="R358" s="270"/>
      <c r="S358" s="270"/>
      <c r="T358" s="271"/>
      <c r="U358" s="14"/>
      <c r="V358" s="14"/>
      <c r="W358" s="14"/>
      <c r="X358" s="14"/>
      <c r="Y358" s="14"/>
      <c r="Z358" s="14"/>
      <c r="AA358" s="14"/>
      <c r="AB358" s="14"/>
      <c r="AC358" s="14"/>
      <c r="AD358" s="14"/>
      <c r="AE358" s="14"/>
      <c r="AT358" s="272" t="s">
        <v>446</v>
      </c>
      <c r="AU358" s="272" t="s">
        <v>85</v>
      </c>
      <c r="AV358" s="14" t="s">
        <v>83</v>
      </c>
      <c r="AW358" s="14" t="s">
        <v>32</v>
      </c>
      <c r="AX358" s="14" t="s">
        <v>76</v>
      </c>
      <c r="AY358" s="272" t="s">
        <v>342</v>
      </c>
    </row>
    <row r="359" s="13" customFormat="1">
      <c r="A359" s="13"/>
      <c r="B359" s="252"/>
      <c r="C359" s="253"/>
      <c r="D359" s="240" t="s">
        <v>446</v>
      </c>
      <c r="E359" s="254" t="s">
        <v>1</v>
      </c>
      <c r="F359" s="255" t="s">
        <v>1643</v>
      </c>
      <c r="G359" s="253"/>
      <c r="H359" s="256">
        <v>2.5499999999999998</v>
      </c>
      <c r="I359" s="257"/>
      <c r="J359" s="253"/>
      <c r="K359" s="253"/>
      <c r="L359" s="258"/>
      <c r="M359" s="259"/>
      <c r="N359" s="260"/>
      <c r="O359" s="260"/>
      <c r="P359" s="260"/>
      <c r="Q359" s="260"/>
      <c r="R359" s="260"/>
      <c r="S359" s="260"/>
      <c r="T359" s="261"/>
      <c r="U359" s="13"/>
      <c r="V359" s="13"/>
      <c r="W359" s="13"/>
      <c r="X359" s="13"/>
      <c r="Y359" s="13"/>
      <c r="Z359" s="13"/>
      <c r="AA359" s="13"/>
      <c r="AB359" s="13"/>
      <c r="AC359" s="13"/>
      <c r="AD359" s="13"/>
      <c r="AE359" s="13"/>
      <c r="AT359" s="262" t="s">
        <v>446</v>
      </c>
      <c r="AU359" s="262" t="s">
        <v>85</v>
      </c>
      <c r="AV359" s="13" t="s">
        <v>85</v>
      </c>
      <c r="AW359" s="13" t="s">
        <v>32</v>
      </c>
      <c r="AX359" s="13" t="s">
        <v>76</v>
      </c>
      <c r="AY359" s="262" t="s">
        <v>342</v>
      </c>
    </row>
    <row r="360" s="16" customFormat="1">
      <c r="A360" s="16"/>
      <c r="B360" s="284"/>
      <c r="C360" s="285"/>
      <c r="D360" s="240" t="s">
        <v>446</v>
      </c>
      <c r="E360" s="286" t="s">
        <v>1</v>
      </c>
      <c r="F360" s="287" t="s">
        <v>500</v>
      </c>
      <c r="G360" s="285"/>
      <c r="H360" s="288">
        <v>38.549999999999997</v>
      </c>
      <c r="I360" s="289"/>
      <c r="J360" s="285"/>
      <c r="K360" s="285"/>
      <c r="L360" s="290"/>
      <c r="M360" s="291"/>
      <c r="N360" s="292"/>
      <c r="O360" s="292"/>
      <c r="P360" s="292"/>
      <c r="Q360" s="292"/>
      <c r="R360" s="292"/>
      <c r="S360" s="292"/>
      <c r="T360" s="293"/>
      <c r="U360" s="16"/>
      <c r="V360" s="16"/>
      <c r="W360" s="16"/>
      <c r="X360" s="16"/>
      <c r="Y360" s="16"/>
      <c r="Z360" s="16"/>
      <c r="AA360" s="16"/>
      <c r="AB360" s="16"/>
      <c r="AC360" s="16"/>
      <c r="AD360" s="16"/>
      <c r="AE360" s="16"/>
      <c r="AT360" s="294" t="s">
        <v>446</v>
      </c>
      <c r="AU360" s="294" t="s">
        <v>85</v>
      </c>
      <c r="AV360" s="16" t="s">
        <v>360</v>
      </c>
      <c r="AW360" s="16" t="s">
        <v>32</v>
      </c>
      <c r="AX360" s="16" t="s">
        <v>83</v>
      </c>
      <c r="AY360" s="294" t="s">
        <v>342</v>
      </c>
    </row>
    <row r="361" s="2" customFormat="1" ht="16.5" customHeight="1">
      <c r="A361" s="39"/>
      <c r="B361" s="40"/>
      <c r="C361" s="227" t="s">
        <v>821</v>
      </c>
      <c r="D361" s="227" t="s">
        <v>343</v>
      </c>
      <c r="E361" s="228" t="s">
        <v>890</v>
      </c>
      <c r="F361" s="229" t="s">
        <v>891</v>
      </c>
      <c r="G361" s="230" t="s">
        <v>543</v>
      </c>
      <c r="H361" s="231">
        <v>144</v>
      </c>
      <c r="I361" s="232"/>
      <c r="J361" s="233">
        <f>ROUND(I361*H361,2)</f>
        <v>0</v>
      </c>
      <c r="K361" s="229" t="s">
        <v>443</v>
      </c>
      <c r="L361" s="45"/>
      <c r="M361" s="234" t="s">
        <v>1</v>
      </c>
      <c r="N361" s="235" t="s">
        <v>41</v>
      </c>
      <c r="O361" s="92"/>
      <c r="P361" s="236">
        <f>O361*H361</f>
        <v>0</v>
      </c>
      <c r="Q361" s="236">
        <v>1.0000000000000001E-05</v>
      </c>
      <c r="R361" s="236">
        <f>Q361*H361</f>
        <v>0.0014400000000000001</v>
      </c>
      <c r="S361" s="236">
        <v>0</v>
      </c>
      <c r="T361" s="237">
        <f>S361*H361</f>
        <v>0</v>
      </c>
      <c r="U361" s="39"/>
      <c r="V361" s="39"/>
      <c r="W361" s="39"/>
      <c r="X361" s="39"/>
      <c r="Y361" s="39"/>
      <c r="Z361" s="39"/>
      <c r="AA361" s="39"/>
      <c r="AB361" s="39"/>
      <c r="AC361" s="39"/>
      <c r="AD361" s="39"/>
      <c r="AE361" s="39"/>
      <c r="AR361" s="238" t="s">
        <v>360</v>
      </c>
      <c r="AT361" s="238" t="s">
        <v>343</v>
      </c>
      <c r="AU361" s="238" t="s">
        <v>85</v>
      </c>
      <c r="AY361" s="18" t="s">
        <v>342</v>
      </c>
      <c r="BE361" s="239">
        <f>IF(N361="základní",J361,0)</f>
        <v>0</v>
      </c>
      <c r="BF361" s="239">
        <f>IF(N361="snížená",J361,0)</f>
        <v>0</v>
      </c>
      <c r="BG361" s="239">
        <f>IF(N361="zákl. přenesená",J361,0)</f>
        <v>0</v>
      </c>
      <c r="BH361" s="239">
        <f>IF(N361="sníž. přenesená",J361,0)</f>
        <v>0</v>
      </c>
      <c r="BI361" s="239">
        <f>IF(N361="nulová",J361,0)</f>
        <v>0</v>
      </c>
      <c r="BJ361" s="18" t="s">
        <v>83</v>
      </c>
      <c r="BK361" s="239">
        <f>ROUND(I361*H361,2)</f>
        <v>0</v>
      </c>
      <c r="BL361" s="18" t="s">
        <v>360</v>
      </c>
      <c r="BM361" s="238" t="s">
        <v>1644</v>
      </c>
    </row>
    <row r="362" s="2" customFormat="1">
      <c r="A362" s="39"/>
      <c r="B362" s="40"/>
      <c r="C362" s="41"/>
      <c r="D362" s="240" t="s">
        <v>349</v>
      </c>
      <c r="E362" s="41"/>
      <c r="F362" s="241" t="s">
        <v>893</v>
      </c>
      <c r="G362" s="41"/>
      <c r="H362" s="41"/>
      <c r="I362" s="242"/>
      <c r="J362" s="41"/>
      <c r="K362" s="41"/>
      <c r="L362" s="45"/>
      <c r="M362" s="243"/>
      <c r="N362" s="244"/>
      <c r="O362" s="92"/>
      <c r="P362" s="92"/>
      <c r="Q362" s="92"/>
      <c r="R362" s="92"/>
      <c r="S362" s="92"/>
      <c r="T362" s="93"/>
      <c r="U362" s="39"/>
      <c r="V362" s="39"/>
      <c r="W362" s="39"/>
      <c r="X362" s="39"/>
      <c r="Y362" s="39"/>
      <c r="Z362" s="39"/>
      <c r="AA362" s="39"/>
      <c r="AB362" s="39"/>
      <c r="AC362" s="39"/>
      <c r="AD362" s="39"/>
      <c r="AE362" s="39"/>
      <c r="AT362" s="18" t="s">
        <v>349</v>
      </c>
      <c r="AU362" s="18" t="s">
        <v>85</v>
      </c>
    </row>
    <row r="363" s="13" customFormat="1">
      <c r="A363" s="13"/>
      <c r="B363" s="252"/>
      <c r="C363" s="253"/>
      <c r="D363" s="240" t="s">
        <v>446</v>
      </c>
      <c r="E363" s="254" t="s">
        <v>1</v>
      </c>
      <c r="F363" s="255" t="s">
        <v>1645</v>
      </c>
      <c r="G363" s="253"/>
      <c r="H363" s="256">
        <v>144</v>
      </c>
      <c r="I363" s="257"/>
      <c r="J363" s="253"/>
      <c r="K363" s="253"/>
      <c r="L363" s="258"/>
      <c r="M363" s="259"/>
      <c r="N363" s="260"/>
      <c r="O363" s="260"/>
      <c r="P363" s="260"/>
      <c r="Q363" s="260"/>
      <c r="R363" s="260"/>
      <c r="S363" s="260"/>
      <c r="T363" s="261"/>
      <c r="U363" s="13"/>
      <c r="V363" s="13"/>
      <c r="W363" s="13"/>
      <c r="X363" s="13"/>
      <c r="Y363" s="13"/>
      <c r="Z363" s="13"/>
      <c r="AA363" s="13"/>
      <c r="AB363" s="13"/>
      <c r="AC363" s="13"/>
      <c r="AD363" s="13"/>
      <c r="AE363" s="13"/>
      <c r="AT363" s="262" t="s">
        <v>446</v>
      </c>
      <c r="AU363" s="262" t="s">
        <v>85</v>
      </c>
      <c r="AV363" s="13" t="s">
        <v>85</v>
      </c>
      <c r="AW363" s="13" t="s">
        <v>32</v>
      </c>
      <c r="AX363" s="13" t="s">
        <v>83</v>
      </c>
      <c r="AY363" s="262" t="s">
        <v>342</v>
      </c>
    </row>
    <row r="364" s="2" customFormat="1" ht="16.5" customHeight="1">
      <c r="A364" s="39"/>
      <c r="B364" s="40"/>
      <c r="C364" s="227" t="s">
        <v>828</v>
      </c>
      <c r="D364" s="227" t="s">
        <v>343</v>
      </c>
      <c r="E364" s="228" t="s">
        <v>896</v>
      </c>
      <c r="F364" s="229" t="s">
        <v>897</v>
      </c>
      <c r="G364" s="230" t="s">
        <v>543</v>
      </c>
      <c r="H364" s="231">
        <v>144</v>
      </c>
      <c r="I364" s="232"/>
      <c r="J364" s="233">
        <f>ROUND(I364*H364,2)</f>
        <v>0</v>
      </c>
      <c r="K364" s="229" t="s">
        <v>443</v>
      </c>
      <c r="L364" s="45"/>
      <c r="M364" s="234" t="s">
        <v>1</v>
      </c>
      <c r="N364" s="235" t="s">
        <v>41</v>
      </c>
      <c r="O364" s="92"/>
      <c r="P364" s="236">
        <f>O364*H364</f>
        <v>0</v>
      </c>
      <c r="Q364" s="236">
        <v>0.00034000000000000002</v>
      </c>
      <c r="R364" s="236">
        <f>Q364*H364</f>
        <v>0.048960000000000004</v>
      </c>
      <c r="S364" s="236">
        <v>0</v>
      </c>
      <c r="T364" s="237">
        <f>S364*H364</f>
        <v>0</v>
      </c>
      <c r="U364" s="39"/>
      <c r="V364" s="39"/>
      <c r="W364" s="39"/>
      <c r="X364" s="39"/>
      <c r="Y364" s="39"/>
      <c r="Z364" s="39"/>
      <c r="AA364" s="39"/>
      <c r="AB364" s="39"/>
      <c r="AC364" s="39"/>
      <c r="AD364" s="39"/>
      <c r="AE364" s="39"/>
      <c r="AR364" s="238" t="s">
        <v>360</v>
      </c>
      <c r="AT364" s="238" t="s">
        <v>343</v>
      </c>
      <c r="AU364" s="238" t="s">
        <v>85</v>
      </c>
      <c r="AY364" s="18" t="s">
        <v>342</v>
      </c>
      <c r="BE364" s="239">
        <f>IF(N364="základní",J364,0)</f>
        <v>0</v>
      </c>
      <c r="BF364" s="239">
        <f>IF(N364="snížená",J364,0)</f>
        <v>0</v>
      </c>
      <c r="BG364" s="239">
        <f>IF(N364="zákl. přenesená",J364,0)</f>
        <v>0</v>
      </c>
      <c r="BH364" s="239">
        <f>IF(N364="sníž. přenesená",J364,0)</f>
        <v>0</v>
      </c>
      <c r="BI364" s="239">
        <f>IF(N364="nulová",J364,0)</f>
        <v>0</v>
      </c>
      <c r="BJ364" s="18" t="s">
        <v>83</v>
      </c>
      <c r="BK364" s="239">
        <f>ROUND(I364*H364,2)</f>
        <v>0</v>
      </c>
      <c r="BL364" s="18" t="s">
        <v>360</v>
      </c>
      <c r="BM364" s="238" t="s">
        <v>1646</v>
      </c>
    </row>
    <row r="365" s="2" customFormat="1">
      <c r="A365" s="39"/>
      <c r="B365" s="40"/>
      <c r="C365" s="41"/>
      <c r="D365" s="240" t="s">
        <v>349</v>
      </c>
      <c r="E365" s="41"/>
      <c r="F365" s="241" t="s">
        <v>899</v>
      </c>
      <c r="G365" s="41"/>
      <c r="H365" s="41"/>
      <c r="I365" s="242"/>
      <c r="J365" s="41"/>
      <c r="K365" s="41"/>
      <c r="L365" s="45"/>
      <c r="M365" s="243"/>
      <c r="N365" s="244"/>
      <c r="O365" s="92"/>
      <c r="P365" s="92"/>
      <c r="Q365" s="92"/>
      <c r="R365" s="92"/>
      <c r="S365" s="92"/>
      <c r="T365" s="93"/>
      <c r="U365" s="39"/>
      <c r="V365" s="39"/>
      <c r="W365" s="39"/>
      <c r="X365" s="39"/>
      <c r="Y365" s="39"/>
      <c r="Z365" s="39"/>
      <c r="AA365" s="39"/>
      <c r="AB365" s="39"/>
      <c r="AC365" s="39"/>
      <c r="AD365" s="39"/>
      <c r="AE365" s="39"/>
      <c r="AT365" s="18" t="s">
        <v>349</v>
      </c>
      <c r="AU365" s="18" t="s">
        <v>85</v>
      </c>
    </row>
    <row r="366" s="13" customFormat="1">
      <c r="A366" s="13"/>
      <c r="B366" s="252"/>
      <c r="C366" s="253"/>
      <c r="D366" s="240" t="s">
        <v>446</v>
      </c>
      <c r="E366" s="254" t="s">
        <v>1</v>
      </c>
      <c r="F366" s="255" t="s">
        <v>1645</v>
      </c>
      <c r="G366" s="253"/>
      <c r="H366" s="256">
        <v>144</v>
      </c>
      <c r="I366" s="257"/>
      <c r="J366" s="253"/>
      <c r="K366" s="253"/>
      <c r="L366" s="258"/>
      <c r="M366" s="259"/>
      <c r="N366" s="260"/>
      <c r="O366" s="260"/>
      <c r="P366" s="260"/>
      <c r="Q366" s="260"/>
      <c r="R366" s="260"/>
      <c r="S366" s="260"/>
      <c r="T366" s="261"/>
      <c r="U366" s="13"/>
      <c r="V366" s="13"/>
      <c r="W366" s="13"/>
      <c r="X366" s="13"/>
      <c r="Y366" s="13"/>
      <c r="Z366" s="13"/>
      <c r="AA366" s="13"/>
      <c r="AB366" s="13"/>
      <c r="AC366" s="13"/>
      <c r="AD366" s="13"/>
      <c r="AE366" s="13"/>
      <c r="AT366" s="262" t="s">
        <v>446</v>
      </c>
      <c r="AU366" s="262" t="s">
        <v>85</v>
      </c>
      <c r="AV366" s="13" t="s">
        <v>85</v>
      </c>
      <c r="AW366" s="13" t="s">
        <v>32</v>
      </c>
      <c r="AX366" s="13" t="s">
        <v>83</v>
      </c>
      <c r="AY366" s="262" t="s">
        <v>342</v>
      </c>
    </row>
    <row r="367" s="2" customFormat="1" ht="21.75" customHeight="1">
      <c r="A367" s="39"/>
      <c r="B367" s="40"/>
      <c r="C367" s="227" t="s">
        <v>834</v>
      </c>
      <c r="D367" s="227" t="s">
        <v>343</v>
      </c>
      <c r="E367" s="228" t="s">
        <v>906</v>
      </c>
      <c r="F367" s="229" t="s">
        <v>907</v>
      </c>
      <c r="G367" s="230" t="s">
        <v>543</v>
      </c>
      <c r="H367" s="231">
        <v>115</v>
      </c>
      <c r="I367" s="232"/>
      <c r="J367" s="233">
        <f>ROUND(I367*H367,2)</f>
        <v>0</v>
      </c>
      <c r="K367" s="229" t="s">
        <v>443</v>
      </c>
      <c r="L367" s="45"/>
      <c r="M367" s="234" t="s">
        <v>1</v>
      </c>
      <c r="N367" s="235" t="s">
        <v>41</v>
      </c>
      <c r="O367" s="92"/>
      <c r="P367" s="236">
        <f>O367*H367</f>
        <v>0</v>
      </c>
      <c r="Q367" s="236">
        <v>0.00060999999999999997</v>
      </c>
      <c r="R367" s="236">
        <f>Q367*H367</f>
        <v>0.07014999999999999</v>
      </c>
      <c r="S367" s="236">
        <v>0</v>
      </c>
      <c r="T367" s="237">
        <f>S367*H367</f>
        <v>0</v>
      </c>
      <c r="U367" s="39"/>
      <c r="V367" s="39"/>
      <c r="W367" s="39"/>
      <c r="X367" s="39"/>
      <c r="Y367" s="39"/>
      <c r="Z367" s="39"/>
      <c r="AA367" s="39"/>
      <c r="AB367" s="39"/>
      <c r="AC367" s="39"/>
      <c r="AD367" s="39"/>
      <c r="AE367" s="39"/>
      <c r="AR367" s="238" t="s">
        <v>360</v>
      </c>
      <c r="AT367" s="238" t="s">
        <v>343</v>
      </c>
      <c r="AU367" s="238" t="s">
        <v>85</v>
      </c>
      <c r="AY367" s="18" t="s">
        <v>342</v>
      </c>
      <c r="BE367" s="239">
        <f>IF(N367="základní",J367,0)</f>
        <v>0</v>
      </c>
      <c r="BF367" s="239">
        <f>IF(N367="snížená",J367,0)</f>
        <v>0</v>
      </c>
      <c r="BG367" s="239">
        <f>IF(N367="zákl. přenesená",J367,0)</f>
        <v>0</v>
      </c>
      <c r="BH367" s="239">
        <f>IF(N367="sníž. přenesená",J367,0)</f>
        <v>0</v>
      </c>
      <c r="BI367" s="239">
        <f>IF(N367="nulová",J367,0)</f>
        <v>0</v>
      </c>
      <c r="BJ367" s="18" t="s">
        <v>83</v>
      </c>
      <c r="BK367" s="239">
        <f>ROUND(I367*H367,2)</f>
        <v>0</v>
      </c>
      <c r="BL367" s="18" t="s">
        <v>360</v>
      </c>
      <c r="BM367" s="238" t="s">
        <v>1647</v>
      </c>
    </row>
    <row r="368" s="2" customFormat="1">
      <c r="A368" s="39"/>
      <c r="B368" s="40"/>
      <c r="C368" s="41"/>
      <c r="D368" s="240" t="s">
        <v>349</v>
      </c>
      <c r="E368" s="41"/>
      <c r="F368" s="241" t="s">
        <v>909</v>
      </c>
      <c r="G368" s="41"/>
      <c r="H368" s="41"/>
      <c r="I368" s="242"/>
      <c r="J368" s="41"/>
      <c r="K368" s="41"/>
      <c r="L368" s="45"/>
      <c r="M368" s="243"/>
      <c r="N368" s="244"/>
      <c r="O368" s="92"/>
      <c r="P368" s="92"/>
      <c r="Q368" s="92"/>
      <c r="R368" s="92"/>
      <c r="S368" s="92"/>
      <c r="T368" s="93"/>
      <c r="U368" s="39"/>
      <c r="V368" s="39"/>
      <c r="W368" s="39"/>
      <c r="X368" s="39"/>
      <c r="Y368" s="39"/>
      <c r="Z368" s="39"/>
      <c r="AA368" s="39"/>
      <c r="AB368" s="39"/>
      <c r="AC368" s="39"/>
      <c r="AD368" s="39"/>
      <c r="AE368" s="39"/>
      <c r="AT368" s="18" t="s">
        <v>349</v>
      </c>
      <c r="AU368" s="18" t="s">
        <v>85</v>
      </c>
    </row>
    <row r="369" s="13" customFormat="1">
      <c r="A369" s="13"/>
      <c r="B369" s="252"/>
      <c r="C369" s="253"/>
      <c r="D369" s="240" t="s">
        <v>446</v>
      </c>
      <c r="E369" s="254" t="s">
        <v>1</v>
      </c>
      <c r="F369" s="255" t="s">
        <v>1648</v>
      </c>
      <c r="G369" s="253"/>
      <c r="H369" s="256">
        <v>93</v>
      </c>
      <c r="I369" s="257"/>
      <c r="J369" s="253"/>
      <c r="K369" s="253"/>
      <c r="L369" s="258"/>
      <c r="M369" s="259"/>
      <c r="N369" s="260"/>
      <c r="O369" s="260"/>
      <c r="P369" s="260"/>
      <c r="Q369" s="260"/>
      <c r="R369" s="260"/>
      <c r="S369" s="260"/>
      <c r="T369" s="261"/>
      <c r="U369" s="13"/>
      <c r="V369" s="13"/>
      <c r="W369" s="13"/>
      <c r="X369" s="13"/>
      <c r="Y369" s="13"/>
      <c r="Z369" s="13"/>
      <c r="AA369" s="13"/>
      <c r="AB369" s="13"/>
      <c r="AC369" s="13"/>
      <c r="AD369" s="13"/>
      <c r="AE369" s="13"/>
      <c r="AT369" s="262" t="s">
        <v>446</v>
      </c>
      <c r="AU369" s="262" t="s">
        <v>85</v>
      </c>
      <c r="AV369" s="13" t="s">
        <v>85</v>
      </c>
      <c r="AW369" s="13" t="s">
        <v>32</v>
      </c>
      <c r="AX369" s="13" t="s">
        <v>76</v>
      </c>
      <c r="AY369" s="262" t="s">
        <v>342</v>
      </c>
    </row>
    <row r="370" s="13" customFormat="1">
      <c r="A370" s="13"/>
      <c r="B370" s="252"/>
      <c r="C370" s="253"/>
      <c r="D370" s="240" t="s">
        <v>446</v>
      </c>
      <c r="E370" s="254" t="s">
        <v>1</v>
      </c>
      <c r="F370" s="255" t="s">
        <v>1649</v>
      </c>
      <c r="G370" s="253"/>
      <c r="H370" s="256">
        <v>22</v>
      </c>
      <c r="I370" s="257"/>
      <c r="J370" s="253"/>
      <c r="K370" s="253"/>
      <c r="L370" s="258"/>
      <c r="M370" s="259"/>
      <c r="N370" s="260"/>
      <c r="O370" s="260"/>
      <c r="P370" s="260"/>
      <c r="Q370" s="260"/>
      <c r="R370" s="260"/>
      <c r="S370" s="260"/>
      <c r="T370" s="261"/>
      <c r="U370" s="13"/>
      <c r="V370" s="13"/>
      <c r="W370" s="13"/>
      <c r="X370" s="13"/>
      <c r="Y370" s="13"/>
      <c r="Z370" s="13"/>
      <c r="AA370" s="13"/>
      <c r="AB370" s="13"/>
      <c r="AC370" s="13"/>
      <c r="AD370" s="13"/>
      <c r="AE370" s="13"/>
      <c r="AT370" s="262" t="s">
        <v>446</v>
      </c>
      <c r="AU370" s="262" t="s">
        <v>85</v>
      </c>
      <c r="AV370" s="13" t="s">
        <v>85</v>
      </c>
      <c r="AW370" s="13" t="s">
        <v>32</v>
      </c>
      <c r="AX370" s="13" t="s">
        <v>76</v>
      </c>
      <c r="AY370" s="262" t="s">
        <v>342</v>
      </c>
    </row>
    <row r="371" s="16" customFormat="1">
      <c r="A371" s="16"/>
      <c r="B371" s="284"/>
      <c r="C371" s="285"/>
      <c r="D371" s="240" t="s">
        <v>446</v>
      </c>
      <c r="E371" s="286" t="s">
        <v>1</v>
      </c>
      <c r="F371" s="287" t="s">
        <v>500</v>
      </c>
      <c r="G371" s="285"/>
      <c r="H371" s="288">
        <v>115</v>
      </c>
      <c r="I371" s="289"/>
      <c r="J371" s="285"/>
      <c r="K371" s="285"/>
      <c r="L371" s="290"/>
      <c r="M371" s="291"/>
      <c r="N371" s="292"/>
      <c r="O371" s="292"/>
      <c r="P371" s="292"/>
      <c r="Q371" s="292"/>
      <c r="R371" s="292"/>
      <c r="S371" s="292"/>
      <c r="T371" s="293"/>
      <c r="U371" s="16"/>
      <c r="V371" s="16"/>
      <c r="W371" s="16"/>
      <c r="X371" s="16"/>
      <c r="Y371" s="16"/>
      <c r="Z371" s="16"/>
      <c r="AA371" s="16"/>
      <c r="AB371" s="16"/>
      <c r="AC371" s="16"/>
      <c r="AD371" s="16"/>
      <c r="AE371" s="16"/>
      <c r="AT371" s="294" t="s">
        <v>446</v>
      </c>
      <c r="AU371" s="294" t="s">
        <v>85</v>
      </c>
      <c r="AV371" s="16" t="s">
        <v>360</v>
      </c>
      <c r="AW371" s="16" t="s">
        <v>32</v>
      </c>
      <c r="AX371" s="16" t="s">
        <v>83</v>
      </c>
      <c r="AY371" s="294" t="s">
        <v>342</v>
      </c>
    </row>
    <row r="372" s="2" customFormat="1" ht="16.5" customHeight="1">
      <c r="A372" s="39"/>
      <c r="B372" s="40"/>
      <c r="C372" s="227" t="s">
        <v>840</v>
      </c>
      <c r="D372" s="227" t="s">
        <v>343</v>
      </c>
      <c r="E372" s="228" t="s">
        <v>912</v>
      </c>
      <c r="F372" s="229" t="s">
        <v>913</v>
      </c>
      <c r="G372" s="230" t="s">
        <v>543</v>
      </c>
      <c r="H372" s="231">
        <v>80</v>
      </c>
      <c r="I372" s="232"/>
      <c r="J372" s="233">
        <f>ROUND(I372*H372,2)</f>
        <v>0</v>
      </c>
      <c r="K372" s="229" t="s">
        <v>443</v>
      </c>
      <c r="L372" s="45"/>
      <c r="M372" s="234" t="s">
        <v>1</v>
      </c>
      <c r="N372" s="235" t="s">
        <v>41</v>
      </c>
      <c r="O372" s="92"/>
      <c r="P372" s="236">
        <f>O372*H372</f>
        <v>0</v>
      </c>
      <c r="Q372" s="236">
        <v>0</v>
      </c>
      <c r="R372" s="236">
        <f>Q372*H372</f>
        <v>0</v>
      </c>
      <c r="S372" s="236">
        <v>0</v>
      </c>
      <c r="T372" s="237">
        <f>S372*H372</f>
        <v>0</v>
      </c>
      <c r="U372" s="39"/>
      <c r="V372" s="39"/>
      <c r="W372" s="39"/>
      <c r="X372" s="39"/>
      <c r="Y372" s="39"/>
      <c r="Z372" s="39"/>
      <c r="AA372" s="39"/>
      <c r="AB372" s="39"/>
      <c r="AC372" s="39"/>
      <c r="AD372" s="39"/>
      <c r="AE372" s="39"/>
      <c r="AR372" s="238" t="s">
        <v>360</v>
      </c>
      <c r="AT372" s="238" t="s">
        <v>343</v>
      </c>
      <c r="AU372" s="238" t="s">
        <v>85</v>
      </c>
      <c r="AY372" s="18" t="s">
        <v>342</v>
      </c>
      <c r="BE372" s="239">
        <f>IF(N372="základní",J372,0)</f>
        <v>0</v>
      </c>
      <c r="BF372" s="239">
        <f>IF(N372="snížená",J372,0)</f>
        <v>0</v>
      </c>
      <c r="BG372" s="239">
        <f>IF(N372="zákl. přenesená",J372,0)</f>
        <v>0</v>
      </c>
      <c r="BH372" s="239">
        <f>IF(N372="sníž. přenesená",J372,0)</f>
        <v>0</v>
      </c>
      <c r="BI372" s="239">
        <f>IF(N372="nulová",J372,0)</f>
        <v>0</v>
      </c>
      <c r="BJ372" s="18" t="s">
        <v>83</v>
      </c>
      <c r="BK372" s="239">
        <f>ROUND(I372*H372,2)</f>
        <v>0</v>
      </c>
      <c r="BL372" s="18" t="s">
        <v>360</v>
      </c>
      <c r="BM372" s="238" t="s">
        <v>1650</v>
      </c>
    </row>
    <row r="373" s="2" customFormat="1">
      <c r="A373" s="39"/>
      <c r="B373" s="40"/>
      <c r="C373" s="41"/>
      <c r="D373" s="240" t="s">
        <v>349</v>
      </c>
      <c r="E373" s="41"/>
      <c r="F373" s="241" t="s">
        <v>915</v>
      </c>
      <c r="G373" s="41"/>
      <c r="H373" s="41"/>
      <c r="I373" s="242"/>
      <c r="J373" s="41"/>
      <c r="K373" s="41"/>
      <c r="L373" s="45"/>
      <c r="M373" s="243"/>
      <c r="N373" s="244"/>
      <c r="O373" s="92"/>
      <c r="P373" s="92"/>
      <c r="Q373" s="92"/>
      <c r="R373" s="92"/>
      <c r="S373" s="92"/>
      <c r="T373" s="93"/>
      <c r="U373" s="39"/>
      <c r="V373" s="39"/>
      <c r="W373" s="39"/>
      <c r="X373" s="39"/>
      <c r="Y373" s="39"/>
      <c r="Z373" s="39"/>
      <c r="AA373" s="39"/>
      <c r="AB373" s="39"/>
      <c r="AC373" s="39"/>
      <c r="AD373" s="39"/>
      <c r="AE373" s="39"/>
      <c r="AT373" s="18" t="s">
        <v>349</v>
      </c>
      <c r="AU373" s="18" t="s">
        <v>85</v>
      </c>
    </row>
    <row r="374" s="13" customFormat="1">
      <c r="A374" s="13"/>
      <c r="B374" s="252"/>
      <c r="C374" s="253"/>
      <c r="D374" s="240" t="s">
        <v>446</v>
      </c>
      <c r="E374" s="254" t="s">
        <v>1</v>
      </c>
      <c r="F374" s="255" t="s">
        <v>1651</v>
      </c>
      <c r="G374" s="253"/>
      <c r="H374" s="256">
        <v>80</v>
      </c>
      <c r="I374" s="257"/>
      <c r="J374" s="253"/>
      <c r="K374" s="253"/>
      <c r="L374" s="258"/>
      <c r="M374" s="259"/>
      <c r="N374" s="260"/>
      <c r="O374" s="260"/>
      <c r="P374" s="260"/>
      <c r="Q374" s="260"/>
      <c r="R374" s="260"/>
      <c r="S374" s="260"/>
      <c r="T374" s="261"/>
      <c r="U374" s="13"/>
      <c r="V374" s="13"/>
      <c r="W374" s="13"/>
      <c r="X374" s="13"/>
      <c r="Y374" s="13"/>
      <c r="Z374" s="13"/>
      <c r="AA374" s="13"/>
      <c r="AB374" s="13"/>
      <c r="AC374" s="13"/>
      <c r="AD374" s="13"/>
      <c r="AE374" s="13"/>
      <c r="AT374" s="262" t="s">
        <v>446</v>
      </c>
      <c r="AU374" s="262" t="s">
        <v>85</v>
      </c>
      <c r="AV374" s="13" t="s">
        <v>85</v>
      </c>
      <c r="AW374" s="13" t="s">
        <v>32</v>
      </c>
      <c r="AX374" s="13" t="s">
        <v>83</v>
      </c>
      <c r="AY374" s="262" t="s">
        <v>342</v>
      </c>
    </row>
    <row r="375" s="2" customFormat="1" ht="16.5" customHeight="1">
      <c r="A375" s="39"/>
      <c r="B375" s="40"/>
      <c r="C375" s="227" t="s">
        <v>847</v>
      </c>
      <c r="D375" s="227" t="s">
        <v>343</v>
      </c>
      <c r="E375" s="228" t="s">
        <v>918</v>
      </c>
      <c r="F375" s="229" t="s">
        <v>919</v>
      </c>
      <c r="G375" s="230" t="s">
        <v>473</v>
      </c>
      <c r="H375" s="231">
        <v>705</v>
      </c>
      <c r="I375" s="232"/>
      <c r="J375" s="233">
        <f>ROUND(I375*H375,2)</f>
        <v>0</v>
      </c>
      <c r="K375" s="229" t="s">
        <v>443</v>
      </c>
      <c r="L375" s="45"/>
      <c r="M375" s="234" t="s">
        <v>1</v>
      </c>
      <c r="N375" s="235" t="s">
        <v>41</v>
      </c>
      <c r="O375" s="92"/>
      <c r="P375" s="236">
        <f>O375*H375</f>
        <v>0</v>
      </c>
      <c r="Q375" s="236">
        <v>0</v>
      </c>
      <c r="R375" s="236">
        <f>Q375*H375</f>
        <v>0</v>
      </c>
      <c r="S375" s="236">
        <v>0.01</v>
      </c>
      <c r="T375" s="237">
        <f>S375*H375</f>
        <v>7.0499999999999998</v>
      </c>
      <c r="U375" s="39"/>
      <c r="V375" s="39"/>
      <c r="W375" s="39"/>
      <c r="X375" s="39"/>
      <c r="Y375" s="39"/>
      <c r="Z375" s="39"/>
      <c r="AA375" s="39"/>
      <c r="AB375" s="39"/>
      <c r="AC375" s="39"/>
      <c r="AD375" s="39"/>
      <c r="AE375" s="39"/>
      <c r="AR375" s="238" t="s">
        <v>360</v>
      </c>
      <c r="AT375" s="238" t="s">
        <v>343</v>
      </c>
      <c r="AU375" s="238" t="s">
        <v>85</v>
      </c>
      <c r="AY375" s="18" t="s">
        <v>342</v>
      </c>
      <c r="BE375" s="239">
        <f>IF(N375="základní",J375,0)</f>
        <v>0</v>
      </c>
      <c r="BF375" s="239">
        <f>IF(N375="snížená",J375,0)</f>
        <v>0</v>
      </c>
      <c r="BG375" s="239">
        <f>IF(N375="zákl. přenesená",J375,0)</f>
        <v>0</v>
      </c>
      <c r="BH375" s="239">
        <f>IF(N375="sníž. přenesená",J375,0)</f>
        <v>0</v>
      </c>
      <c r="BI375" s="239">
        <f>IF(N375="nulová",J375,0)</f>
        <v>0</v>
      </c>
      <c r="BJ375" s="18" t="s">
        <v>83</v>
      </c>
      <c r="BK375" s="239">
        <f>ROUND(I375*H375,2)</f>
        <v>0</v>
      </c>
      <c r="BL375" s="18" t="s">
        <v>360</v>
      </c>
      <c r="BM375" s="238" t="s">
        <v>1652</v>
      </c>
    </row>
    <row r="376" s="2" customFormat="1">
      <c r="A376" s="39"/>
      <c r="B376" s="40"/>
      <c r="C376" s="41"/>
      <c r="D376" s="240" t="s">
        <v>349</v>
      </c>
      <c r="E376" s="41"/>
      <c r="F376" s="241" t="s">
        <v>921</v>
      </c>
      <c r="G376" s="41"/>
      <c r="H376" s="41"/>
      <c r="I376" s="242"/>
      <c r="J376" s="41"/>
      <c r="K376" s="41"/>
      <c r="L376" s="45"/>
      <c r="M376" s="243"/>
      <c r="N376" s="244"/>
      <c r="O376" s="92"/>
      <c r="P376" s="92"/>
      <c r="Q376" s="92"/>
      <c r="R376" s="92"/>
      <c r="S376" s="92"/>
      <c r="T376" s="93"/>
      <c r="U376" s="39"/>
      <c r="V376" s="39"/>
      <c r="W376" s="39"/>
      <c r="X376" s="39"/>
      <c r="Y376" s="39"/>
      <c r="Z376" s="39"/>
      <c r="AA376" s="39"/>
      <c r="AB376" s="39"/>
      <c r="AC376" s="39"/>
      <c r="AD376" s="39"/>
      <c r="AE376" s="39"/>
      <c r="AT376" s="18" t="s">
        <v>349</v>
      </c>
      <c r="AU376" s="18" t="s">
        <v>85</v>
      </c>
    </row>
    <row r="377" s="13" customFormat="1">
      <c r="A377" s="13"/>
      <c r="B377" s="252"/>
      <c r="C377" s="253"/>
      <c r="D377" s="240" t="s">
        <v>446</v>
      </c>
      <c r="E377" s="254" t="s">
        <v>1</v>
      </c>
      <c r="F377" s="255" t="s">
        <v>1653</v>
      </c>
      <c r="G377" s="253"/>
      <c r="H377" s="256">
        <v>705</v>
      </c>
      <c r="I377" s="257"/>
      <c r="J377" s="253"/>
      <c r="K377" s="253"/>
      <c r="L377" s="258"/>
      <c r="M377" s="259"/>
      <c r="N377" s="260"/>
      <c r="O377" s="260"/>
      <c r="P377" s="260"/>
      <c r="Q377" s="260"/>
      <c r="R377" s="260"/>
      <c r="S377" s="260"/>
      <c r="T377" s="261"/>
      <c r="U377" s="13"/>
      <c r="V377" s="13"/>
      <c r="W377" s="13"/>
      <c r="X377" s="13"/>
      <c r="Y377" s="13"/>
      <c r="Z377" s="13"/>
      <c r="AA377" s="13"/>
      <c r="AB377" s="13"/>
      <c r="AC377" s="13"/>
      <c r="AD377" s="13"/>
      <c r="AE377" s="13"/>
      <c r="AT377" s="262" t="s">
        <v>446</v>
      </c>
      <c r="AU377" s="262" t="s">
        <v>85</v>
      </c>
      <c r="AV377" s="13" t="s">
        <v>85</v>
      </c>
      <c r="AW377" s="13" t="s">
        <v>32</v>
      </c>
      <c r="AX377" s="13" t="s">
        <v>83</v>
      </c>
      <c r="AY377" s="262" t="s">
        <v>342</v>
      </c>
    </row>
    <row r="378" s="2" customFormat="1" ht="16.5" customHeight="1">
      <c r="A378" s="39"/>
      <c r="B378" s="40"/>
      <c r="C378" s="227" t="s">
        <v>854</v>
      </c>
      <c r="D378" s="227" t="s">
        <v>343</v>
      </c>
      <c r="E378" s="228" t="s">
        <v>924</v>
      </c>
      <c r="F378" s="229" t="s">
        <v>925</v>
      </c>
      <c r="G378" s="230" t="s">
        <v>543</v>
      </c>
      <c r="H378" s="231">
        <v>99</v>
      </c>
      <c r="I378" s="232"/>
      <c r="J378" s="233">
        <f>ROUND(I378*H378,2)</f>
        <v>0</v>
      </c>
      <c r="K378" s="229" t="s">
        <v>443</v>
      </c>
      <c r="L378" s="45"/>
      <c r="M378" s="234" t="s">
        <v>1</v>
      </c>
      <c r="N378" s="235" t="s">
        <v>41</v>
      </c>
      <c r="O378" s="92"/>
      <c r="P378" s="236">
        <f>O378*H378</f>
        <v>0</v>
      </c>
      <c r="Q378" s="236">
        <v>0</v>
      </c>
      <c r="R378" s="236">
        <f>Q378*H378</f>
        <v>0</v>
      </c>
      <c r="S378" s="236">
        <v>0</v>
      </c>
      <c r="T378" s="237">
        <f>S378*H378</f>
        <v>0</v>
      </c>
      <c r="U378" s="39"/>
      <c r="V378" s="39"/>
      <c r="W378" s="39"/>
      <c r="X378" s="39"/>
      <c r="Y378" s="39"/>
      <c r="Z378" s="39"/>
      <c r="AA378" s="39"/>
      <c r="AB378" s="39"/>
      <c r="AC378" s="39"/>
      <c r="AD378" s="39"/>
      <c r="AE378" s="39"/>
      <c r="AR378" s="238" t="s">
        <v>360</v>
      </c>
      <c r="AT378" s="238" t="s">
        <v>343</v>
      </c>
      <c r="AU378" s="238" t="s">
        <v>85</v>
      </c>
      <c r="AY378" s="18" t="s">
        <v>342</v>
      </c>
      <c r="BE378" s="239">
        <f>IF(N378="základní",J378,0)</f>
        <v>0</v>
      </c>
      <c r="BF378" s="239">
        <f>IF(N378="snížená",J378,0)</f>
        <v>0</v>
      </c>
      <c r="BG378" s="239">
        <f>IF(N378="zákl. přenesená",J378,0)</f>
        <v>0</v>
      </c>
      <c r="BH378" s="239">
        <f>IF(N378="sníž. přenesená",J378,0)</f>
        <v>0</v>
      </c>
      <c r="BI378" s="239">
        <f>IF(N378="nulová",J378,0)</f>
        <v>0</v>
      </c>
      <c r="BJ378" s="18" t="s">
        <v>83</v>
      </c>
      <c r="BK378" s="239">
        <f>ROUND(I378*H378,2)</f>
        <v>0</v>
      </c>
      <c r="BL378" s="18" t="s">
        <v>360</v>
      </c>
      <c r="BM378" s="238" t="s">
        <v>1654</v>
      </c>
    </row>
    <row r="379" s="2" customFormat="1">
      <c r="A379" s="39"/>
      <c r="B379" s="40"/>
      <c r="C379" s="41"/>
      <c r="D379" s="240" t="s">
        <v>349</v>
      </c>
      <c r="E379" s="41"/>
      <c r="F379" s="241" t="s">
        <v>927</v>
      </c>
      <c r="G379" s="41"/>
      <c r="H379" s="41"/>
      <c r="I379" s="242"/>
      <c r="J379" s="41"/>
      <c r="K379" s="41"/>
      <c r="L379" s="45"/>
      <c r="M379" s="243"/>
      <c r="N379" s="244"/>
      <c r="O379" s="92"/>
      <c r="P379" s="92"/>
      <c r="Q379" s="92"/>
      <c r="R379" s="92"/>
      <c r="S379" s="92"/>
      <c r="T379" s="93"/>
      <c r="U379" s="39"/>
      <c r="V379" s="39"/>
      <c r="W379" s="39"/>
      <c r="X379" s="39"/>
      <c r="Y379" s="39"/>
      <c r="Z379" s="39"/>
      <c r="AA379" s="39"/>
      <c r="AB379" s="39"/>
      <c r="AC379" s="39"/>
      <c r="AD379" s="39"/>
      <c r="AE379" s="39"/>
      <c r="AT379" s="18" t="s">
        <v>349</v>
      </c>
      <c r="AU379" s="18" t="s">
        <v>85</v>
      </c>
    </row>
    <row r="380" s="13" customFormat="1">
      <c r="A380" s="13"/>
      <c r="B380" s="252"/>
      <c r="C380" s="253"/>
      <c r="D380" s="240" t="s">
        <v>446</v>
      </c>
      <c r="E380" s="254" t="s">
        <v>1</v>
      </c>
      <c r="F380" s="255" t="s">
        <v>1655</v>
      </c>
      <c r="G380" s="253"/>
      <c r="H380" s="256">
        <v>99</v>
      </c>
      <c r="I380" s="257"/>
      <c r="J380" s="253"/>
      <c r="K380" s="253"/>
      <c r="L380" s="258"/>
      <c r="M380" s="259"/>
      <c r="N380" s="260"/>
      <c r="O380" s="260"/>
      <c r="P380" s="260"/>
      <c r="Q380" s="260"/>
      <c r="R380" s="260"/>
      <c r="S380" s="260"/>
      <c r="T380" s="261"/>
      <c r="U380" s="13"/>
      <c r="V380" s="13"/>
      <c r="W380" s="13"/>
      <c r="X380" s="13"/>
      <c r="Y380" s="13"/>
      <c r="Z380" s="13"/>
      <c r="AA380" s="13"/>
      <c r="AB380" s="13"/>
      <c r="AC380" s="13"/>
      <c r="AD380" s="13"/>
      <c r="AE380" s="13"/>
      <c r="AT380" s="262" t="s">
        <v>446</v>
      </c>
      <c r="AU380" s="262" t="s">
        <v>85</v>
      </c>
      <c r="AV380" s="13" t="s">
        <v>85</v>
      </c>
      <c r="AW380" s="13" t="s">
        <v>32</v>
      </c>
      <c r="AX380" s="13" t="s">
        <v>83</v>
      </c>
      <c r="AY380" s="262" t="s">
        <v>342</v>
      </c>
    </row>
    <row r="381" s="12" customFormat="1" ht="22.8" customHeight="1">
      <c r="A381" s="12"/>
      <c r="B381" s="213"/>
      <c r="C381" s="214"/>
      <c r="D381" s="215" t="s">
        <v>75</v>
      </c>
      <c r="E381" s="246" t="s">
        <v>950</v>
      </c>
      <c r="F381" s="246" t="s">
        <v>951</v>
      </c>
      <c r="G381" s="214"/>
      <c r="H381" s="214"/>
      <c r="I381" s="217"/>
      <c r="J381" s="247">
        <f>BK381</f>
        <v>0</v>
      </c>
      <c r="K381" s="214"/>
      <c r="L381" s="219"/>
      <c r="M381" s="220"/>
      <c r="N381" s="221"/>
      <c r="O381" s="221"/>
      <c r="P381" s="222">
        <f>SUM(P382:P412)</f>
        <v>0</v>
      </c>
      <c r="Q381" s="221"/>
      <c r="R381" s="222">
        <f>SUM(R382:R412)</f>
        <v>0</v>
      </c>
      <c r="S381" s="221"/>
      <c r="T381" s="223">
        <f>SUM(T382:T412)</f>
        <v>0</v>
      </c>
      <c r="U381" s="12"/>
      <c r="V381" s="12"/>
      <c r="W381" s="12"/>
      <c r="X381" s="12"/>
      <c r="Y381" s="12"/>
      <c r="Z381" s="12"/>
      <c r="AA381" s="12"/>
      <c r="AB381" s="12"/>
      <c r="AC381" s="12"/>
      <c r="AD381" s="12"/>
      <c r="AE381" s="12"/>
      <c r="AR381" s="224" t="s">
        <v>83</v>
      </c>
      <c r="AT381" s="225" t="s">
        <v>75</v>
      </c>
      <c r="AU381" s="225" t="s">
        <v>83</v>
      </c>
      <c r="AY381" s="224" t="s">
        <v>342</v>
      </c>
      <c r="BK381" s="226">
        <f>SUM(BK382:BK412)</f>
        <v>0</v>
      </c>
    </row>
    <row r="382" s="2" customFormat="1" ht="16.5" customHeight="1">
      <c r="A382" s="39"/>
      <c r="B382" s="40"/>
      <c r="C382" s="227" t="s">
        <v>859</v>
      </c>
      <c r="D382" s="227" t="s">
        <v>343</v>
      </c>
      <c r="E382" s="228" t="s">
        <v>965</v>
      </c>
      <c r="F382" s="229" t="s">
        <v>966</v>
      </c>
      <c r="G382" s="230" t="s">
        <v>462</v>
      </c>
      <c r="H382" s="231">
        <v>7.0499999999999998</v>
      </c>
      <c r="I382" s="232"/>
      <c r="J382" s="233">
        <f>ROUND(I382*H382,2)</f>
        <v>0</v>
      </c>
      <c r="K382" s="229" t="s">
        <v>1</v>
      </c>
      <c r="L382" s="45"/>
      <c r="M382" s="234" t="s">
        <v>1</v>
      </c>
      <c r="N382" s="235" t="s">
        <v>41</v>
      </c>
      <c r="O382" s="92"/>
      <c r="P382" s="236">
        <f>O382*H382</f>
        <v>0</v>
      </c>
      <c r="Q382" s="236">
        <v>0</v>
      </c>
      <c r="R382" s="236">
        <f>Q382*H382</f>
        <v>0</v>
      </c>
      <c r="S382" s="236">
        <v>0</v>
      </c>
      <c r="T382" s="237">
        <f>S382*H382</f>
        <v>0</v>
      </c>
      <c r="U382" s="39"/>
      <c r="V382" s="39"/>
      <c r="W382" s="39"/>
      <c r="X382" s="39"/>
      <c r="Y382" s="39"/>
      <c r="Z382" s="39"/>
      <c r="AA382" s="39"/>
      <c r="AB382" s="39"/>
      <c r="AC382" s="39"/>
      <c r="AD382" s="39"/>
      <c r="AE382" s="39"/>
      <c r="AR382" s="238" t="s">
        <v>360</v>
      </c>
      <c r="AT382" s="238" t="s">
        <v>343</v>
      </c>
      <c r="AU382" s="238" t="s">
        <v>85</v>
      </c>
      <c r="AY382" s="18" t="s">
        <v>342</v>
      </c>
      <c r="BE382" s="239">
        <f>IF(N382="základní",J382,0)</f>
        <v>0</v>
      </c>
      <c r="BF382" s="239">
        <f>IF(N382="snížená",J382,0)</f>
        <v>0</v>
      </c>
      <c r="BG382" s="239">
        <f>IF(N382="zákl. přenesená",J382,0)</f>
        <v>0</v>
      </c>
      <c r="BH382" s="239">
        <f>IF(N382="sníž. přenesená",J382,0)</f>
        <v>0</v>
      </c>
      <c r="BI382" s="239">
        <f>IF(N382="nulová",J382,0)</f>
        <v>0</v>
      </c>
      <c r="BJ382" s="18" t="s">
        <v>83</v>
      </c>
      <c r="BK382" s="239">
        <f>ROUND(I382*H382,2)</f>
        <v>0</v>
      </c>
      <c r="BL382" s="18" t="s">
        <v>360</v>
      </c>
      <c r="BM382" s="238" t="s">
        <v>1656</v>
      </c>
    </row>
    <row r="383" s="2" customFormat="1">
      <c r="A383" s="39"/>
      <c r="B383" s="40"/>
      <c r="C383" s="41"/>
      <c r="D383" s="240" t="s">
        <v>349</v>
      </c>
      <c r="E383" s="41"/>
      <c r="F383" s="241" t="s">
        <v>966</v>
      </c>
      <c r="G383" s="41"/>
      <c r="H383" s="41"/>
      <c r="I383" s="242"/>
      <c r="J383" s="41"/>
      <c r="K383" s="41"/>
      <c r="L383" s="45"/>
      <c r="M383" s="243"/>
      <c r="N383" s="244"/>
      <c r="O383" s="92"/>
      <c r="P383" s="92"/>
      <c r="Q383" s="92"/>
      <c r="R383" s="92"/>
      <c r="S383" s="92"/>
      <c r="T383" s="93"/>
      <c r="U383" s="39"/>
      <c r="V383" s="39"/>
      <c r="W383" s="39"/>
      <c r="X383" s="39"/>
      <c r="Y383" s="39"/>
      <c r="Z383" s="39"/>
      <c r="AA383" s="39"/>
      <c r="AB383" s="39"/>
      <c r="AC383" s="39"/>
      <c r="AD383" s="39"/>
      <c r="AE383" s="39"/>
      <c r="AT383" s="18" t="s">
        <v>349</v>
      </c>
      <c r="AU383" s="18" t="s">
        <v>85</v>
      </c>
    </row>
    <row r="384" s="13" customFormat="1">
      <c r="A384" s="13"/>
      <c r="B384" s="252"/>
      <c r="C384" s="253"/>
      <c r="D384" s="240" t="s">
        <v>446</v>
      </c>
      <c r="E384" s="254" t="s">
        <v>1</v>
      </c>
      <c r="F384" s="255" t="s">
        <v>1657</v>
      </c>
      <c r="G384" s="253"/>
      <c r="H384" s="256">
        <v>7.0499999999999998</v>
      </c>
      <c r="I384" s="257"/>
      <c r="J384" s="253"/>
      <c r="K384" s="253"/>
      <c r="L384" s="258"/>
      <c r="M384" s="259"/>
      <c r="N384" s="260"/>
      <c r="O384" s="260"/>
      <c r="P384" s="260"/>
      <c r="Q384" s="260"/>
      <c r="R384" s="260"/>
      <c r="S384" s="260"/>
      <c r="T384" s="261"/>
      <c r="U384" s="13"/>
      <c r="V384" s="13"/>
      <c r="W384" s="13"/>
      <c r="X384" s="13"/>
      <c r="Y384" s="13"/>
      <c r="Z384" s="13"/>
      <c r="AA384" s="13"/>
      <c r="AB384" s="13"/>
      <c r="AC384" s="13"/>
      <c r="AD384" s="13"/>
      <c r="AE384" s="13"/>
      <c r="AT384" s="262" t="s">
        <v>446</v>
      </c>
      <c r="AU384" s="262" t="s">
        <v>85</v>
      </c>
      <c r="AV384" s="13" t="s">
        <v>85</v>
      </c>
      <c r="AW384" s="13" t="s">
        <v>32</v>
      </c>
      <c r="AX384" s="13" t="s">
        <v>83</v>
      </c>
      <c r="AY384" s="262" t="s">
        <v>342</v>
      </c>
    </row>
    <row r="385" s="2" customFormat="1" ht="24.15" customHeight="1">
      <c r="A385" s="39"/>
      <c r="B385" s="40"/>
      <c r="C385" s="227" t="s">
        <v>864</v>
      </c>
      <c r="D385" s="227" t="s">
        <v>343</v>
      </c>
      <c r="E385" s="228" t="s">
        <v>1658</v>
      </c>
      <c r="F385" s="229" t="s">
        <v>1659</v>
      </c>
      <c r="G385" s="230" t="s">
        <v>462</v>
      </c>
      <c r="H385" s="231">
        <v>0.98699999999999999</v>
      </c>
      <c r="I385" s="232"/>
      <c r="J385" s="233">
        <f>ROUND(I385*H385,2)</f>
        <v>0</v>
      </c>
      <c r="K385" s="229" t="s">
        <v>443</v>
      </c>
      <c r="L385" s="45"/>
      <c r="M385" s="234" t="s">
        <v>1</v>
      </c>
      <c r="N385" s="235" t="s">
        <v>41</v>
      </c>
      <c r="O385" s="92"/>
      <c r="P385" s="236">
        <f>O385*H385</f>
        <v>0</v>
      </c>
      <c r="Q385" s="236">
        <v>0</v>
      </c>
      <c r="R385" s="236">
        <f>Q385*H385</f>
        <v>0</v>
      </c>
      <c r="S385" s="236">
        <v>0</v>
      </c>
      <c r="T385" s="237">
        <f>S385*H385</f>
        <v>0</v>
      </c>
      <c r="U385" s="39"/>
      <c r="V385" s="39"/>
      <c r="W385" s="39"/>
      <c r="X385" s="39"/>
      <c r="Y385" s="39"/>
      <c r="Z385" s="39"/>
      <c r="AA385" s="39"/>
      <c r="AB385" s="39"/>
      <c r="AC385" s="39"/>
      <c r="AD385" s="39"/>
      <c r="AE385" s="39"/>
      <c r="AR385" s="238" t="s">
        <v>360</v>
      </c>
      <c r="AT385" s="238" t="s">
        <v>343</v>
      </c>
      <c r="AU385" s="238" t="s">
        <v>85</v>
      </c>
      <c r="AY385" s="18" t="s">
        <v>342</v>
      </c>
      <c r="BE385" s="239">
        <f>IF(N385="základní",J385,0)</f>
        <v>0</v>
      </c>
      <c r="BF385" s="239">
        <f>IF(N385="snížená",J385,0)</f>
        <v>0</v>
      </c>
      <c r="BG385" s="239">
        <f>IF(N385="zákl. přenesená",J385,0)</f>
        <v>0</v>
      </c>
      <c r="BH385" s="239">
        <f>IF(N385="sníž. přenesená",J385,0)</f>
        <v>0</v>
      </c>
      <c r="BI385" s="239">
        <f>IF(N385="nulová",J385,0)</f>
        <v>0</v>
      </c>
      <c r="BJ385" s="18" t="s">
        <v>83</v>
      </c>
      <c r="BK385" s="239">
        <f>ROUND(I385*H385,2)</f>
        <v>0</v>
      </c>
      <c r="BL385" s="18" t="s">
        <v>360</v>
      </c>
      <c r="BM385" s="238" t="s">
        <v>1660</v>
      </c>
    </row>
    <row r="386" s="2" customFormat="1">
      <c r="A386" s="39"/>
      <c r="B386" s="40"/>
      <c r="C386" s="41"/>
      <c r="D386" s="240" t="s">
        <v>349</v>
      </c>
      <c r="E386" s="41"/>
      <c r="F386" s="241" t="s">
        <v>1661</v>
      </c>
      <c r="G386" s="41"/>
      <c r="H386" s="41"/>
      <c r="I386" s="242"/>
      <c r="J386" s="41"/>
      <c r="K386" s="41"/>
      <c r="L386" s="45"/>
      <c r="M386" s="243"/>
      <c r="N386" s="244"/>
      <c r="O386" s="92"/>
      <c r="P386" s="92"/>
      <c r="Q386" s="92"/>
      <c r="R386" s="92"/>
      <c r="S386" s="92"/>
      <c r="T386" s="93"/>
      <c r="U386" s="39"/>
      <c r="V386" s="39"/>
      <c r="W386" s="39"/>
      <c r="X386" s="39"/>
      <c r="Y386" s="39"/>
      <c r="Z386" s="39"/>
      <c r="AA386" s="39"/>
      <c r="AB386" s="39"/>
      <c r="AC386" s="39"/>
      <c r="AD386" s="39"/>
      <c r="AE386" s="39"/>
      <c r="AT386" s="18" t="s">
        <v>349</v>
      </c>
      <c r="AU386" s="18" t="s">
        <v>85</v>
      </c>
    </row>
    <row r="387" s="13" customFormat="1">
      <c r="A387" s="13"/>
      <c r="B387" s="252"/>
      <c r="C387" s="253"/>
      <c r="D387" s="240" t="s">
        <v>446</v>
      </c>
      <c r="E387" s="254" t="s">
        <v>1</v>
      </c>
      <c r="F387" s="255" t="s">
        <v>1662</v>
      </c>
      <c r="G387" s="253"/>
      <c r="H387" s="256">
        <v>0.98699999999999999</v>
      </c>
      <c r="I387" s="257"/>
      <c r="J387" s="253"/>
      <c r="K387" s="253"/>
      <c r="L387" s="258"/>
      <c r="M387" s="259"/>
      <c r="N387" s="260"/>
      <c r="O387" s="260"/>
      <c r="P387" s="260"/>
      <c r="Q387" s="260"/>
      <c r="R387" s="260"/>
      <c r="S387" s="260"/>
      <c r="T387" s="261"/>
      <c r="U387" s="13"/>
      <c r="V387" s="13"/>
      <c r="W387" s="13"/>
      <c r="X387" s="13"/>
      <c r="Y387" s="13"/>
      <c r="Z387" s="13"/>
      <c r="AA387" s="13"/>
      <c r="AB387" s="13"/>
      <c r="AC387" s="13"/>
      <c r="AD387" s="13"/>
      <c r="AE387" s="13"/>
      <c r="AT387" s="262" t="s">
        <v>446</v>
      </c>
      <c r="AU387" s="262" t="s">
        <v>85</v>
      </c>
      <c r="AV387" s="13" t="s">
        <v>85</v>
      </c>
      <c r="AW387" s="13" t="s">
        <v>32</v>
      </c>
      <c r="AX387" s="13" t="s">
        <v>83</v>
      </c>
      <c r="AY387" s="262" t="s">
        <v>342</v>
      </c>
    </row>
    <row r="388" s="2" customFormat="1" ht="24.15" customHeight="1">
      <c r="A388" s="39"/>
      <c r="B388" s="40"/>
      <c r="C388" s="227" t="s">
        <v>871</v>
      </c>
      <c r="D388" s="227" t="s">
        <v>343</v>
      </c>
      <c r="E388" s="228" t="s">
        <v>976</v>
      </c>
      <c r="F388" s="229" t="s">
        <v>977</v>
      </c>
      <c r="G388" s="230" t="s">
        <v>462</v>
      </c>
      <c r="H388" s="231">
        <v>242.16</v>
      </c>
      <c r="I388" s="232"/>
      <c r="J388" s="233">
        <f>ROUND(I388*H388,2)</f>
        <v>0</v>
      </c>
      <c r="K388" s="229" t="s">
        <v>443</v>
      </c>
      <c r="L388" s="45"/>
      <c r="M388" s="234" t="s">
        <v>1</v>
      </c>
      <c r="N388" s="235" t="s">
        <v>41</v>
      </c>
      <c r="O388" s="92"/>
      <c r="P388" s="236">
        <f>O388*H388</f>
        <v>0</v>
      </c>
      <c r="Q388" s="236">
        <v>0</v>
      </c>
      <c r="R388" s="236">
        <f>Q388*H388</f>
        <v>0</v>
      </c>
      <c r="S388" s="236">
        <v>0</v>
      </c>
      <c r="T388" s="237">
        <f>S388*H388</f>
        <v>0</v>
      </c>
      <c r="U388" s="39"/>
      <c r="V388" s="39"/>
      <c r="W388" s="39"/>
      <c r="X388" s="39"/>
      <c r="Y388" s="39"/>
      <c r="Z388" s="39"/>
      <c r="AA388" s="39"/>
      <c r="AB388" s="39"/>
      <c r="AC388" s="39"/>
      <c r="AD388" s="39"/>
      <c r="AE388" s="39"/>
      <c r="AR388" s="238" t="s">
        <v>360</v>
      </c>
      <c r="AT388" s="238" t="s">
        <v>343</v>
      </c>
      <c r="AU388" s="238" t="s">
        <v>85</v>
      </c>
      <c r="AY388" s="18" t="s">
        <v>342</v>
      </c>
      <c r="BE388" s="239">
        <f>IF(N388="základní",J388,0)</f>
        <v>0</v>
      </c>
      <c r="BF388" s="239">
        <f>IF(N388="snížená",J388,0)</f>
        <v>0</v>
      </c>
      <c r="BG388" s="239">
        <f>IF(N388="zákl. přenesená",J388,0)</f>
        <v>0</v>
      </c>
      <c r="BH388" s="239">
        <f>IF(N388="sníž. přenesená",J388,0)</f>
        <v>0</v>
      </c>
      <c r="BI388" s="239">
        <f>IF(N388="nulová",J388,0)</f>
        <v>0</v>
      </c>
      <c r="BJ388" s="18" t="s">
        <v>83</v>
      </c>
      <c r="BK388" s="239">
        <f>ROUND(I388*H388,2)</f>
        <v>0</v>
      </c>
      <c r="BL388" s="18" t="s">
        <v>360</v>
      </c>
      <c r="BM388" s="238" t="s">
        <v>1663</v>
      </c>
    </row>
    <row r="389" s="2" customFormat="1">
      <c r="A389" s="39"/>
      <c r="B389" s="40"/>
      <c r="C389" s="41"/>
      <c r="D389" s="240" t="s">
        <v>349</v>
      </c>
      <c r="E389" s="41"/>
      <c r="F389" s="241" t="s">
        <v>977</v>
      </c>
      <c r="G389" s="41"/>
      <c r="H389" s="41"/>
      <c r="I389" s="242"/>
      <c r="J389" s="41"/>
      <c r="K389" s="41"/>
      <c r="L389" s="45"/>
      <c r="M389" s="243"/>
      <c r="N389" s="244"/>
      <c r="O389" s="92"/>
      <c r="P389" s="92"/>
      <c r="Q389" s="92"/>
      <c r="R389" s="92"/>
      <c r="S389" s="92"/>
      <c r="T389" s="93"/>
      <c r="U389" s="39"/>
      <c r="V389" s="39"/>
      <c r="W389" s="39"/>
      <c r="X389" s="39"/>
      <c r="Y389" s="39"/>
      <c r="Z389" s="39"/>
      <c r="AA389" s="39"/>
      <c r="AB389" s="39"/>
      <c r="AC389" s="39"/>
      <c r="AD389" s="39"/>
      <c r="AE389" s="39"/>
      <c r="AT389" s="18" t="s">
        <v>349</v>
      </c>
      <c r="AU389" s="18" t="s">
        <v>85</v>
      </c>
    </row>
    <row r="390" s="13" customFormat="1">
      <c r="A390" s="13"/>
      <c r="B390" s="252"/>
      <c r="C390" s="253"/>
      <c r="D390" s="240" t="s">
        <v>446</v>
      </c>
      <c r="E390" s="254" t="s">
        <v>1</v>
      </c>
      <c r="F390" s="255" t="s">
        <v>1664</v>
      </c>
      <c r="G390" s="253"/>
      <c r="H390" s="256">
        <v>242.16</v>
      </c>
      <c r="I390" s="257"/>
      <c r="J390" s="253"/>
      <c r="K390" s="253"/>
      <c r="L390" s="258"/>
      <c r="M390" s="259"/>
      <c r="N390" s="260"/>
      <c r="O390" s="260"/>
      <c r="P390" s="260"/>
      <c r="Q390" s="260"/>
      <c r="R390" s="260"/>
      <c r="S390" s="260"/>
      <c r="T390" s="261"/>
      <c r="U390" s="13"/>
      <c r="V390" s="13"/>
      <c r="W390" s="13"/>
      <c r="X390" s="13"/>
      <c r="Y390" s="13"/>
      <c r="Z390" s="13"/>
      <c r="AA390" s="13"/>
      <c r="AB390" s="13"/>
      <c r="AC390" s="13"/>
      <c r="AD390" s="13"/>
      <c r="AE390" s="13"/>
      <c r="AT390" s="262" t="s">
        <v>446</v>
      </c>
      <c r="AU390" s="262" t="s">
        <v>85</v>
      </c>
      <c r="AV390" s="13" t="s">
        <v>85</v>
      </c>
      <c r="AW390" s="13" t="s">
        <v>32</v>
      </c>
      <c r="AX390" s="13" t="s">
        <v>83</v>
      </c>
      <c r="AY390" s="262" t="s">
        <v>342</v>
      </c>
    </row>
    <row r="391" s="2" customFormat="1" ht="16.5" customHeight="1">
      <c r="A391" s="39"/>
      <c r="B391" s="40"/>
      <c r="C391" s="227" t="s">
        <v>876</v>
      </c>
      <c r="D391" s="227" t="s">
        <v>343</v>
      </c>
      <c r="E391" s="228" t="s">
        <v>981</v>
      </c>
      <c r="F391" s="229" t="s">
        <v>982</v>
      </c>
      <c r="G391" s="230" t="s">
        <v>462</v>
      </c>
      <c r="H391" s="231">
        <v>461.86099999999999</v>
      </c>
      <c r="I391" s="232"/>
      <c r="J391" s="233">
        <f>ROUND(I391*H391,2)</f>
        <v>0</v>
      </c>
      <c r="K391" s="229" t="s">
        <v>1</v>
      </c>
      <c r="L391" s="45"/>
      <c r="M391" s="234" t="s">
        <v>1</v>
      </c>
      <c r="N391" s="235" t="s">
        <v>41</v>
      </c>
      <c r="O391" s="92"/>
      <c r="P391" s="236">
        <f>O391*H391</f>
        <v>0</v>
      </c>
      <c r="Q391" s="236">
        <v>0</v>
      </c>
      <c r="R391" s="236">
        <f>Q391*H391</f>
        <v>0</v>
      </c>
      <c r="S391" s="236">
        <v>0</v>
      </c>
      <c r="T391" s="237">
        <f>S391*H391</f>
        <v>0</v>
      </c>
      <c r="U391" s="39"/>
      <c r="V391" s="39"/>
      <c r="W391" s="39"/>
      <c r="X391" s="39"/>
      <c r="Y391" s="39"/>
      <c r="Z391" s="39"/>
      <c r="AA391" s="39"/>
      <c r="AB391" s="39"/>
      <c r="AC391" s="39"/>
      <c r="AD391" s="39"/>
      <c r="AE391" s="39"/>
      <c r="AR391" s="238" t="s">
        <v>360</v>
      </c>
      <c r="AT391" s="238" t="s">
        <v>343</v>
      </c>
      <c r="AU391" s="238" t="s">
        <v>85</v>
      </c>
      <c r="AY391" s="18" t="s">
        <v>342</v>
      </c>
      <c r="BE391" s="239">
        <f>IF(N391="základní",J391,0)</f>
        <v>0</v>
      </c>
      <c r="BF391" s="239">
        <f>IF(N391="snížená",J391,0)</f>
        <v>0</v>
      </c>
      <c r="BG391" s="239">
        <f>IF(N391="zákl. přenesená",J391,0)</f>
        <v>0</v>
      </c>
      <c r="BH391" s="239">
        <f>IF(N391="sníž. přenesená",J391,0)</f>
        <v>0</v>
      </c>
      <c r="BI391" s="239">
        <f>IF(N391="nulová",J391,0)</f>
        <v>0</v>
      </c>
      <c r="BJ391" s="18" t="s">
        <v>83</v>
      </c>
      <c r="BK391" s="239">
        <f>ROUND(I391*H391,2)</f>
        <v>0</v>
      </c>
      <c r="BL391" s="18" t="s">
        <v>360</v>
      </c>
      <c r="BM391" s="238" t="s">
        <v>1665</v>
      </c>
    </row>
    <row r="392" s="2" customFormat="1">
      <c r="A392" s="39"/>
      <c r="B392" s="40"/>
      <c r="C392" s="41"/>
      <c r="D392" s="240" t="s">
        <v>349</v>
      </c>
      <c r="E392" s="41"/>
      <c r="F392" s="241" t="s">
        <v>984</v>
      </c>
      <c r="G392" s="41"/>
      <c r="H392" s="41"/>
      <c r="I392" s="242"/>
      <c r="J392" s="41"/>
      <c r="K392" s="41"/>
      <c r="L392" s="45"/>
      <c r="M392" s="243"/>
      <c r="N392" s="244"/>
      <c r="O392" s="92"/>
      <c r="P392" s="92"/>
      <c r="Q392" s="92"/>
      <c r="R392" s="92"/>
      <c r="S392" s="92"/>
      <c r="T392" s="93"/>
      <c r="U392" s="39"/>
      <c r="V392" s="39"/>
      <c r="W392" s="39"/>
      <c r="X392" s="39"/>
      <c r="Y392" s="39"/>
      <c r="Z392" s="39"/>
      <c r="AA392" s="39"/>
      <c r="AB392" s="39"/>
      <c r="AC392" s="39"/>
      <c r="AD392" s="39"/>
      <c r="AE392" s="39"/>
      <c r="AT392" s="18" t="s">
        <v>349</v>
      </c>
      <c r="AU392" s="18" t="s">
        <v>85</v>
      </c>
    </row>
    <row r="393" s="13" customFormat="1">
      <c r="A393" s="13"/>
      <c r="B393" s="252"/>
      <c r="C393" s="253"/>
      <c r="D393" s="240" t="s">
        <v>446</v>
      </c>
      <c r="E393" s="254" t="s">
        <v>1</v>
      </c>
      <c r="F393" s="255" t="s">
        <v>1666</v>
      </c>
      <c r="G393" s="253"/>
      <c r="H393" s="256">
        <v>454.81099999999998</v>
      </c>
      <c r="I393" s="257"/>
      <c r="J393" s="253"/>
      <c r="K393" s="253"/>
      <c r="L393" s="258"/>
      <c r="M393" s="259"/>
      <c r="N393" s="260"/>
      <c r="O393" s="260"/>
      <c r="P393" s="260"/>
      <c r="Q393" s="260"/>
      <c r="R393" s="260"/>
      <c r="S393" s="260"/>
      <c r="T393" s="261"/>
      <c r="U393" s="13"/>
      <c r="V393" s="13"/>
      <c r="W393" s="13"/>
      <c r="X393" s="13"/>
      <c r="Y393" s="13"/>
      <c r="Z393" s="13"/>
      <c r="AA393" s="13"/>
      <c r="AB393" s="13"/>
      <c r="AC393" s="13"/>
      <c r="AD393" s="13"/>
      <c r="AE393" s="13"/>
      <c r="AT393" s="262" t="s">
        <v>446</v>
      </c>
      <c r="AU393" s="262" t="s">
        <v>85</v>
      </c>
      <c r="AV393" s="13" t="s">
        <v>85</v>
      </c>
      <c r="AW393" s="13" t="s">
        <v>32</v>
      </c>
      <c r="AX393" s="13" t="s">
        <v>76</v>
      </c>
      <c r="AY393" s="262" t="s">
        <v>342</v>
      </c>
    </row>
    <row r="394" s="13" customFormat="1">
      <c r="A394" s="13"/>
      <c r="B394" s="252"/>
      <c r="C394" s="253"/>
      <c r="D394" s="240" t="s">
        <v>446</v>
      </c>
      <c r="E394" s="254" t="s">
        <v>1</v>
      </c>
      <c r="F394" s="255" t="s">
        <v>1657</v>
      </c>
      <c r="G394" s="253"/>
      <c r="H394" s="256">
        <v>7.0499999999999998</v>
      </c>
      <c r="I394" s="257"/>
      <c r="J394" s="253"/>
      <c r="K394" s="253"/>
      <c r="L394" s="258"/>
      <c r="M394" s="259"/>
      <c r="N394" s="260"/>
      <c r="O394" s="260"/>
      <c r="P394" s="260"/>
      <c r="Q394" s="260"/>
      <c r="R394" s="260"/>
      <c r="S394" s="260"/>
      <c r="T394" s="261"/>
      <c r="U394" s="13"/>
      <c r="V394" s="13"/>
      <c r="W394" s="13"/>
      <c r="X394" s="13"/>
      <c r="Y394" s="13"/>
      <c r="Z394" s="13"/>
      <c r="AA394" s="13"/>
      <c r="AB394" s="13"/>
      <c r="AC394" s="13"/>
      <c r="AD394" s="13"/>
      <c r="AE394" s="13"/>
      <c r="AT394" s="262" t="s">
        <v>446</v>
      </c>
      <c r="AU394" s="262" t="s">
        <v>85</v>
      </c>
      <c r="AV394" s="13" t="s">
        <v>85</v>
      </c>
      <c r="AW394" s="13" t="s">
        <v>32</v>
      </c>
      <c r="AX394" s="13" t="s">
        <v>76</v>
      </c>
      <c r="AY394" s="262" t="s">
        <v>342</v>
      </c>
    </row>
    <row r="395" s="16" customFormat="1">
      <c r="A395" s="16"/>
      <c r="B395" s="284"/>
      <c r="C395" s="285"/>
      <c r="D395" s="240" t="s">
        <v>446</v>
      </c>
      <c r="E395" s="286" t="s">
        <v>1</v>
      </c>
      <c r="F395" s="287" t="s">
        <v>500</v>
      </c>
      <c r="G395" s="285"/>
      <c r="H395" s="288">
        <v>461.86099999999999</v>
      </c>
      <c r="I395" s="289"/>
      <c r="J395" s="285"/>
      <c r="K395" s="285"/>
      <c r="L395" s="290"/>
      <c r="M395" s="291"/>
      <c r="N395" s="292"/>
      <c r="O395" s="292"/>
      <c r="P395" s="292"/>
      <c r="Q395" s="292"/>
      <c r="R395" s="292"/>
      <c r="S395" s="292"/>
      <c r="T395" s="293"/>
      <c r="U395" s="16"/>
      <c r="V395" s="16"/>
      <c r="W395" s="16"/>
      <c r="X395" s="16"/>
      <c r="Y395" s="16"/>
      <c r="Z395" s="16"/>
      <c r="AA395" s="16"/>
      <c r="AB395" s="16"/>
      <c r="AC395" s="16"/>
      <c r="AD395" s="16"/>
      <c r="AE395" s="16"/>
      <c r="AT395" s="294" t="s">
        <v>446</v>
      </c>
      <c r="AU395" s="294" t="s">
        <v>85</v>
      </c>
      <c r="AV395" s="16" t="s">
        <v>360</v>
      </c>
      <c r="AW395" s="16" t="s">
        <v>32</v>
      </c>
      <c r="AX395" s="16" t="s">
        <v>83</v>
      </c>
      <c r="AY395" s="294" t="s">
        <v>342</v>
      </c>
    </row>
    <row r="396" s="2" customFormat="1" ht="16.5" customHeight="1">
      <c r="A396" s="39"/>
      <c r="B396" s="40"/>
      <c r="C396" s="227" t="s">
        <v>884</v>
      </c>
      <c r="D396" s="227" t="s">
        <v>343</v>
      </c>
      <c r="E396" s="228" t="s">
        <v>988</v>
      </c>
      <c r="F396" s="229" t="s">
        <v>989</v>
      </c>
      <c r="G396" s="230" t="s">
        <v>462</v>
      </c>
      <c r="H396" s="231">
        <v>254.62700000000001</v>
      </c>
      <c r="I396" s="232"/>
      <c r="J396" s="233">
        <f>ROUND(I396*H396,2)</f>
        <v>0</v>
      </c>
      <c r="K396" s="229" t="s">
        <v>1</v>
      </c>
      <c r="L396" s="45"/>
      <c r="M396" s="234" t="s">
        <v>1</v>
      </c>
      <c r="N396" s="235" t="s">
        <v>41</v>
      </c>
      <c r="O396" s="92"/>
      <c r="P396" s="236">
        <f>O396*H396</f>
        <v>0</v>
      </c>
      <c r="Q396" s="236">
        <v>0</v>
      </c>
      <c r="R396" s="236">
        <f>Q396*H396</f>
        <v>0</v>
      </c>
      <c r="S396" s="236">
        <v>0</v>
      </c>
      <c r="T396" s="237">
        <f>S396*H396</f>
        <v>0</v>
      </c>
      <c r="U396" s="39"/>
      <c r="V396" s="39"/>
      <c r="W396" s="39"/>
      <c r="X396" s="39"/>
      <c r="Y396" s="39"/>
      <c r="Z396" s="39"/>
      <c r="AA396" s="39"/>
      <c r="AB396" s="39"/>
      <c r="AC396" s="39"/>
      <c r="AD396" s="39"/>
      <c r="AE396" s="39"/>
      <c r="AR396" s="238" t="s">
        <v>360</v>
      </c>
      <c r="AT396" s="238" t="s">
        <v>343</v>
      </c>
      <c r="AU396" s="238" t="s">
        <v>85</v>
      </c>
      <c r="AY396" s="18" t="s">
        <v>342</v>
      </c>
      <c r="BE396" s="239">
        <f>IF(N396="základní",J396,0)</f>
        <v>0</v>
      </c>
      <c r="BF396" s="239">
        <f>IF(N396="snížená",J396,0)</f>
        <v>0</v>
      </c>
      <c r="BG396" s="239">
        <f>IF(N396="zákl. přenesená",J396,0)</f>
        <v>0</v>
      </c>
      <c r="BH396" s="239">
        <f>IF(N396="sníž. přenesená",J396,0)</f>
        <v>0</v>
      </c>
      <c r="BI396" s="239">
        <f>IF(N396="nulová",J396,0)</f>
        <v>0</v>
      </c>
      <c r="BJ396" s="18" t="s">
        <v>83</v>
      </c>
      <c r="BK396" s="239">
        <f>ROUND(I396*H396,2)</f>
        <v>0</v>
      </c>
      <c r="BL396" s="18" t="s">
        <v>360</v>
      </c>
      <c r="BM396" s="238" t="s">
        <v>1667</v>
      </c>
    </row>
    <row r="397" s="2" customFormat="1">
      <c r="A397" s="39"/>
      <c r="B397" s="40"/>
      <c r="C397" s="41"/>
      <c r="D397" s="240" t="s">
        <v>349</v>
      </c>
      <c r="E397" s="41"/>
      <c r="F397" s="241" t="s">
        <v>991</v>
      </c>
      <c r="G397" s="41"/>
      <c r="H397" s="41"/>
      <c r="I397" s="242"/>
      <c r="J397" s="41"/>
      <c r="K397" s="41"/>
      <c r="L397" s="45"/>
      <c r="M397" s="243"/>
      <c r="N397" s="244"/>
      <c r="O397" s="92"/>
      <c r="P397" s="92"/>
      <c r="Q397" s="92"/>
      <c r="R397" s="92"/>
      <c r="S397" s="92"/>
      <c r="T397" s="93"/>
      <c r="U397" s="39"/>
      <c r="V397" s="39"/>
      <c r="W397" s="39"/>
      <c r="X397" s="39"/>
      <c r="Y397" s="39"/>
      <c r="Z397" s="39"/>
      <c r="AA397" s="39"/>
      <c r="AB397" s="39"/>
      <c r="AC397" s="39"/>
      <c r="AD397" s="39"/>
      <c r="AE397" s="39"/>
      <c r="AT397" s="18" t="s">
        <v>349</v>
      </c>
      <c r="AU397" s="18" t="s">
        <v>85</v>
      </c>
    </row>
    <row r="398" s="13" customFormat="1">
      <c r="A398" s="13"/>
      <c r="B398" s="252"/>
      <c r="C398" s="253"/>
      <c r="D398" s="240" t="s">
        <v>446</v>
      </c>
      <c r="E398" s="254" t="s">
        <v>1</v>
      </c>
      <c r="F398" s="255" t="s">
        <v>1668</v>
      </c>
      <c r="G398" s="253"/>
      <c r="H398" s="256">
        <v>11.48</v>
      </c>
      <c r="I398" s="257"/>
      <c r="J398" s="253"/>
      <c r="K398" s="253"/>
      <c r="L398" s="258"/>
      <c r="M398" s="259"/>
      <c r="N398" s="260"/>
      <c r="O398" s="260"/>
      <c r="P398" s="260"/>
      <c r="Q398" s="260"/>
      <c r="R398" s="260"/>
      <c r="S398" s="260"/>
      <c r="T398" s="261"/>
      <c r="U398" s="13"/>
      <c r="V398" s="13"/>
      <c r="W398" s="13"/>
      <c r="X398" s="13"/>
      <c r="Y398" s="13"/>
      <c r="Z398" s="13"/>
      <c r="AA398" s="13"/>
      <c r="AB398" s="13"/>
      <c r="AC398" s="13"/>
      <c r="AD398" s="13"/>
      <c r="AE398" s="13"/>
      <c r="AT398" s="262" t="s">
        <v>446</v>
      </c>
      <c r="AU398" s="262" t="s">
        <v>85</v>
      </c>
      <c r="AV398" s="13" t="s">
        <v>85</v>
      </c>
      <c r="AW398" s="13" t="s">
        <v>32</v>
      </c>
      <c r="AX398" s="13" t="s">
        <v>76</v>
      </c>
      <c r="AY398" s="262" t="s">
        <v>342</v>
      </c>
    </row>
    <row r="399" s="13" customFormat="1">
      <c r="A399" s="13"/>
      <c r="B399" s="252"/>
      <c r="C399" s="253"/>
      <c r="D399" s="240" t="s">
        <v>446</v>
      </c>
      <c r="E399" s="254" t="s">
        <v>1</v>
      </c>
      <c r="F399" s="255" t="s">
        <v>1664</v>
      </c>
      <c r="G399" s="253"/>
      <c r="H399" s="256">
        <v>242.16</v>
      </c>
      <c r="I399" s="257"/>
      <c r="J399" s="253"/>
      <c r="K399" s="253"/>
      <c r="L399" s="258"/>
      <c r="M399" s="259"/>
      <c r="N399" s="260"/>
      <c r="O399" s="260"/>
      <c r="P399" s="260"/>
      <c r="Q399" s="260"/>
      <c r="R399" s="260"/>
      <c r="S399" s="260"/>
      <c r="T399" s="261"/>
      <c r="U399" s="13"/>
      <c r="V399" s="13"/>
      <c r="W399" s="13"/>
      <c r="X399" s="13"/>
      <c r="Y399" s="13"/>
      <c r="Z399" s="13"/>
      <c r="AA399" s="13"/>
      <c r="AB399" s="13"/>
      <c r="AC399" s="13"/>
      <c r="AD399" s="13"/>
      <c r="AE399" s="13"/>
      <c r="AT399" s="262" t="s">
        <v>446</v>
      </c>
      <c r="AU399" s="262" t="s">
        <v>85</v>
      </c>
      <c r="AV399" s="13" t="s">
        <v>85</v>
      </c>
      <c r="AW399" s="13" t="s">
        <v>32</v>
      </c>
      <c r="AX399" s="13" t="s">
        <v>76</v>
      </c>
      <c r="AY399" s="262" t="s">
        <v>342</v>
      </c>
    </row>
    <row r="400" s="13" customFormat="1">
      <c r="A400" s="13"/>
      <c r="B400" s="252"/>
      <c r="C400" s="253"/>
      <c r="D400" s="240" t="s">
        <v>446</v>
      </c>
      <c r="E400" s="254" t="s">
        <v>1</v>
      </c>
      <c r="F400" s="255" t="s">
        <v>1662</v>
      </c>
      <c r="G400" s="253"/>
      <c r="H400" s="256">
        <v>0.98699999999999999</v>
      </c>
      <c r="I400" s="257"/>
      <c r="J400" s="253"/>
      <c r="K400" s="253"/>
      <c r="L400" s="258"/>
      <c r="M400" s="259"/>
      <c r="N400" s="260"/>
      <c r="O400" s="260"/>
      <c r="P400" s="260"/>
      <c r="Q400" s="260"/>
      <c r="R400" s="260"/>
      <c r="S400" s="260"/>
      <c r="T400" s="261"/>
      <c r="U400" s="13"/>
      <c r="V400" s="13"/>
      <c r="W400" s="13"/>
      <c r="X400" s="13"/>
      <c r="Y400" s="13"/>
      <c r="Z400" s="13"/>
      <c r="AA400" s="13"/>
      <c r="AB400" s="13"/>
      <c r="AC400" s="13"/>
      <c r="AD400" s="13"/>
      <c r="AE400" s="13"/>
      <c r="AT400" s="262" t="s">
        <v>446</v>
      </c>
      <c r="AU400" s="262" t="s">
        <v>85</v>
      </c>
      <c r="AV400" s="13" t="s">
        <v>85</v>
      </c>
      <c r="AW400" s="13" t="s">
        <v>32</v>
      </c>
      <c r="AX400" s="13" t="s">
        <v>76</v>
      </c>
      <c r="AY400" s="262" t="s">
        <v>342</v>
      </c>
    </row>
    <row r="401" s="16" customFormat="1">
      <c r="A401" s="16"/>
      <c r="B401" s="284"/>
      <c r="C401" s="285"/>
      <c r="D401" s="240" t="s">
        <v>446</v>
      </c>
      <c r="E401" s="286" t="s">
        <v>1</v>
      </c>
      <c r="F401" s="287" t="s">
        <v>500</v>
      </c>
      <c r="G401" s="285"/>
      <c r="H401" s="288">
        <v>254.62700000000001</v>
      </c>
      <c r="I401" s="289"/>
      <c r="J401" s="285"/>
      <c r="K401" s="285"/>
      <c r="L401" s="290"/>
      <c r="M401" s="291"/>
      <c r="N401" s="292"/>
      <c r="O401" s="292"/>
      <c r="P401" s="292"/>
      <c r="Q401" s="292"/>
      <c r="R401" s="292"/>
      <c r="S401" s="292"/>
      <c r="T401" s="293"/>
      <c r="U401" s="16"/>
      <c r="V401" s="16"/>
      <c r="W401" s="16"/>
      <c r="X401" s="16"/>
      <c r="Y401" s="16"/>
      <c r="Z401" s="16"/>
      <c r="AA401" s="16"/>
      <c r="AB401" s="16"/>
      <c r="AC401" s="16"/>
      <c r="AD401" s="16"/>
      <c r="AE401" s="16"/>
      <c r="AT401" s="294" t="s">
        <v>446</v>
      </c>
      <c r="AU401" s="294" t="s">
        <v>85</v>
      </c>
      <c r="AV401" s="16" t="s">
        <v>360</v>
      </c>
      <c r="AW401" s="16" t="s">
        <v>32</v>
      </c>
      <c r="AX401" s="16" t="s">
        <v>83</v>
      </c>
      <c r="AY401" s="294" t="s">
        <v>342</v>
      </c>
    </row>
    <row r="402" s="2" customFormat="1" ht="24.15" customHeight="1">
      <c r="A402" s="39"/>
      <c r="B402" s="40"/>
      <c r="C402" s="227" t="s">
        <v>889</v>
      </c>
      <c r="D402" s="227" t="s">
        <v>343</v>
      </c>
      <c r="E402" s="228" t="s">
        <v>1669</v>
      </c>
      <c r="F402" s="229" t="s">
        <v>1670</v>
      </c>
      <c r="G402" s="230" t="s">
        <v>462</v>
      </c>
      <c r="H402" s="231">
        <v>23.352</v>
      </c>
      <c r="I402" s="232"/>
      <c r="J402" s="233">
        <f>ROUND(I402*H402,2)</f>
        <v>0</v>
      </c>
      <c r="K402" s="229" t="s">
        <v>1</v>
      </c>
      <c r="L402" s="45"/>
      <c r="M402" s="234" t="s">
        <v>1</v>
      </c>
      <c r="N402" s="235" t="s">
        <v>41</v>
      </c>
      <c r="O402" s="92"/>
      <c r="P402" s="236">
        <f>O402*H402</f>
        <v>0</v>
      </c>
      <c r="Q402" s="236">
        <v>0</v>
      </c>
      <c r="R402" s="236">
        <f>Q402*H402</f>
        <v>0</v>
      </c>
      <c r="S402" s="236">
        <v>0</v>
      </c>
      <c r="T402" s="237">
        <f>S402*H402</f>
        <v>0</v>
      </c>
      <c r="U402" s="39"/>
      <c r="V402" s="39"/>
      <c r="W402" s="39"/>
      <c r="X402" s="39"/>
      <c r="Y402" s="39"/>
      <c r="Z402" s="39"/>
      <c r="AA402" s="39"/>
      <c r="AB402" s="39"/>
      <c r="AC402" s="39"/>
      <c r="AD402" s="39"/>
      <c r="AE402" s="39"/>
      <c r="AR402" s="238" t="s">
        <v>360</v>
      </c>
      <c r="AT402" s="238" t="s">
        <v>343</v>
      </c>
      <c r="AU402" s="238" t="s">
        <v>85</v>
      </c>
      <c r="AY402" s="18" t="s">
        <v>342</v>
      </c>
      <c r="BE402" s="239">
        <f>IF(N402="základní",J402,0)</f>
        <v>0</v>
      </c>
      <c r="BF402" s="239">
        <f>IF(N402="snížená",J402,0)</f>
        <v>0</v>
      </c>
      <c r="BG402" s="239">
        <f>IF(N402="zákl. přenesená",J402,0)</f>
        <v>0</v>
      </c>
      <c r="BH402" s="239">
        <f>IF(N402="sníž. přenesená",J402,0)</f>
        <v>0</v>
      </c>
      <c r="BI402" s="239">
        <f>IF(N402="nulová",J402,0)</f>
        <v>0</v>
      </c>
      <c r="BJ402" s="18" t="s">
        <v>83</v>
      </c>
      <c r="BK402" s="239">
        <f>ROUND(I402*H402,2)</f>
        <v>0</v>
      </c>
      <c r="BL402" s="18" t="s">
        <v>360</v>
      </c>
      <c r="BM402" s="238" t="s">
        <v>1671</v>
      </c>
    </row>
    <row r="403" s="2" customFormat="1">
      <c r="A403" s="39"/>
      <c r="B403" s="40"/>
      <c r="C403" s="41"/>
      <c r="D403" s="240" t="s">
        <v>349</v>
      </c>
      <c r="E403" s="41"/>
      <c r="F403" s="241" t="s">
        <v>1672</v>
      </c>
      <c r="G403" s="41"/>
      <c r="H403" s="41"/>
      <c r="I403" s="242"/>
      <c r="J403" s="41"/>
      <c r="K403" s="41"/>
      <c r="L403" s="45"/>
      <c r="M403" s="243"/>
      <c r="N403" s="244"/>
      <c r="O403" s="92"/>
      <c r="P403" s="92"/>
      <c r="Q403" s="92"/>
      <c r="R403" s="92"/>
      <c r="S403" s="92"/>
      <c r="T403" s="93"/>
      <c r="U403" s="39"/>
      <c r="V403" s="39"/>
      <c r="W403" s="39"/>
      <c r="X403" s="39"/>
      <c r="Y403" s="39"/>
      <c r="Z403" s="39"/>
      <c r="AA403" s="39"/>
      <c r="AB403" s="39"/>
      <c r="AC403" s="39"/>
      <c r="AD403" s="39"/>
      <c r="AE403" s="39"/>
      <c r="AT403" s="18" t="s">
        <v>349</v>
      </c>
      <c r="AU403" s="18" t="s">
        <v>85</v>
      </c>
    </row>
    <row r="404" s="2" customFormat="1">
      <c r="A404" s="39"/>
      <c r="B404" s="40"/>
      <c r="C404" s="41"/>
      <c r="D404" s="240" t="s">
        <v>350</v>
      </c>
      <c r="E404" s="41"/>
      <c r="F404" s="245" t="s">
        <v>1673</v>
      </c>
      <c r="G404" s="41"/>
      <c r="H404" s="41"/>
      <c r="I404" s="242"/>
      <c r="J404" s="41"/>
      <c r="K404" s="41"/>
      <c r="L404" s="45"/>
      <c r="M404" s="243"/>
      <c r="N404" s="244"/>
      <c r="O404" s="92"/>
      <c r="P404" s="92"/>
      <c r="Q404" s="92"/>
      <c r="R404" s="92"/>
      <c r="S404" s="92"/>
      <c r="T404" s="93"/>
      <c r="U404" s="39"/>
      <c r="V404" s="39"/>
      <c r="W404" s="39"/>
      <c r="X404" s="39"/>
      <c r="Y404" s="39"/>
      <c r="Z404" s="39"/>
      <c r="AA404" s="39"/>
      <c r="AB404" s="39"/>
      <c r="AC404" s="39"/>
      <c r="AD404" s="39"/>
      <c r="AE404" s="39"/>
      <c r="AT404" s="18" t="s">
        <v>350</v>
      </c>
      <c r="AU404" s="18" t="s">
        <v>85</v>
      </c>
    </row>
    <row r="405" s="14" customFormat="1">
      <c r="A405" s="14"/>
      <c r="B405" s="263"/>
      <c r="C405" s="264"/>
      <c r="D405" s="240" t="s">
        <v>446</v>
      </c>
      <c r="E405" s="265" t="s">
        <v>1</v>
      </c>
      <c r="F405" s="266" t="s">
        <v>1616</v>
      </c>
      <c r="G405" s="264"/>
      <c r="H405" s="265" t="s">
        <v>1</v>
      </c>
      <c r="I405" s="267"/>
      <c r="J405" s="264"/>
      <c r="K405" s="264"/>
      <c r="L405" s="268"/>
      <c r="M405" s="269"/>
      <c r="N405" s="270"/>
      <c r="O405" s="270"/>
      <c r="P405" s="270"/>
      <c r="Q405" s="270"/>
      <c r="R405" s="270"/>
      <c r="S405" s="270"/>
      <c r="T405" s="271"/>
      <c r="U405" s="14"/>
      <c r="V405" s="14"/>
      <c r="W405" s="14"/>
      <c r="X405" s="14"/>
      <c r="Y405" s="14"/>
      <c r="Z405" s="14"/>
      <c r="AA405" s="14"/>
      <c r="AB405" s="14"/>
      <c r="AC405" s="14"/>
      <c r="AD405" s="14"/>
      <c r="AE405" s="14"/>
      <c r="AT405" s="272" t="s">
        <v>446</v>
      </c>
      <c r="AU405" s="272" t="s">
        <v>85</v>
      </c>
      <c r="AV405" s="14" t="s">
        <v>83</v>
      </c>
      <c r="AW405" s="14" t="s">
        <v>32</v>
      </c>
      <c r="AX405" s="14" t="s">
        <v>76</v>
      </c>
      <c r="AY405" s="272" t="s">
        <v>342</v>
      </c>
    </row>
    <row r="406" s="13" customFormat="1">
      <c r="A406" s="13"/>
      <c r="B406" s="252"/>
      <c r="C406" s="253"/>
      <c r="D406" s="240" t="s">
        <v>446</v>
      </c>
      <c r="E406" s="254" t="s">
        <v>1</v>
      </c>
      <c r="F406" s="255" t="s">
        <v>1674</v>
      </c>
      <c r="G406" s="253"/>
      <c r="H406" s="256">
        <v>23.352</v>
      </c>
      <c r="I406" s="257"/>
      <c r="J406" s="253"/>
      <c r="K406" s="253"/>
      <c r="L406" s="258"/>
      <c r="M406" s="259"/>
      <c r="N406" s="260"/>
      <c r="O406" s="260"/>
      <c r="P406" s="260"/>
      <c r="Q406" s="260"/>
      <c r="R406" s="260"/>
      <c r="S406" s="260"/>
      <c r="T406" s="261"/>
      <c r="U406" s="13"/>
      <c r="V406" s="13"/>
      <c r="W406" s="13"/>
      <c r="X406" s="13"/>
      <c r="Y406" s="13"/>
      <c r="Z406" s="13"/>
      <c r="AA406" s="13"/>
      <c r="AB406" s="13"/>
      <c r="AC406" s="13"/>
      <c r="AD406" s="13"/>
      <c r="AE406" s="13"/>
      <c r="AT406" s="262" t="s">
        <v>446</v>
      </c>
      <c r="AU406" s="262" t="s">
        <v>85</v>
      </c>
      <c r="AV406" s="13" t="s">
        <v>85</v>
      </c>
      <c r="AW406" s="13" t="s">
        <v>32</v>
      </c>
      <c r="AX406" s="13" t="s">
        <v>83</v>
      </c>
      <c r="AY406" s="262" t="s">
        <v>342</v>
      </c>
    </row>
    <row r="407" s="2" customFormat="1" ht="24.15" customHeight="1">
      <c r="A407" s="39"/>
      <c r="B407" s="40"/>
      <c r="C407" s="227" t="s">
        <v>895</v>
      </c>
      <c r="D407" s="227" t="s">
        <v>343</v>
      </c>
      <c r="E407" s="228" t="s">
        <v>1002</v>
      </c>
      <c r="F407" s="229" t="s">
        <v>1003</v>
      </c>
      <c r="G407" s="230" t="s">
        <v>462</v>
      </c>
      <c r="H407" s="231">
        <v>11.48</v>
      </c>
      <c r="I407" s="232"/>
      <c r="J407" s="233">
        <f>ROUND(I407*H407,2)</f>
        <v>0</v>
      </c>
      <c r="K407" s="229" t="s">
        <v>443</v>
      </c>
      <c r="L407" s="45"/>
      <c r="M407" s="234" t="s">
        <v>1</v>
      </c>
      <c r="N407" s="235" t="s">
        <v>41</v>
      </c>
      <c r="O407" s="92"/>
      <c r="P407" s="236">
        <f>O407*H407</f>
        <v>0</v>
      </c>
      <c r="Q407" s="236">
        <v>0</v>
      </c>
      <c r="R407" s="236">
        <f>Q407*H407</f>
        <v>0</v>
      </c>
      <c r="S407" s="236">
        <v>0</v>
      </c>
      <c r="T407" s="237">
        <f>S407*H407</f>
        <v>0</v>
      </c>
      <c r="U407" s="39"/>
      <c r="V407" s="39"/>
      <c r="W407" s="39"/>
      <c r="X407" s="39"/>
      <c r="Y407" s="39"/>
      <c r="Z407" s="39"/>
      <c r="AA407" s="39"/>
      <c r="AB407" s="39"/>
      <c r="AC407" s="39"/>
      <c r="AD407" s="39"/>
      <c r="AE407" s="39"/>
      <c r="AR407" s="238" t="s">
        <v>360</v>
      </c>
      <c r="AT407" s="238" t="s">
        <v>343</v>
      </c>
      <c r="AU407" s="238" t="s">
        <v>85</v>
      </c>
      <c r="AY407" s="18" t="s">
        <v>342</v>
      </c>
      <c r="BE407" s="239">
        <f>IF(N407="základní",J407,0)</f>
        <v>0</v>
      </c>
      <c r="BF407" s="239">
        <f>IF(N407="snížená",J407,0)</f>
        <v>0</v>
      </c>
      <c r="BG407" s="239">
        <f>IF(N407="zákl. přenesená",J407,0)</f>
        <v>0</v>
      </c>
      <c r="BH407" s="239">
        <f>IF(N407="sníž. přenesená",J407,0)</f>
        <v>0</v>
      </c>
      <c r="BI407" s="239">
        <f>IF(N407="nulová",J407,0)</f>
        <v>0</v>
      </c>
      <c r="BJ407" s="18" t="s">
        <v>83</v>
      </c>
      <c r="BK407" s="239">
        <f>ROUND(I407*H407,2)</f>
        <v>0</v>
      </c>
      <c r="BL407" s="18" t="s">
        <v>360</v>
      </c>
      <c r="BM407" s="238" t="s">
        <v>1675</v>
      </c>
    </row>
    <row r="408" s="2" customFormat="1">
      <c r="A408" s="39"/>
      <c r="B408" s="40"/>
      <c r="C408" s="41"/>
      <c r="D408" s="240" t="s">
        <v>349</v>
      </c>
      <c r="E408" s="41"/>
      <c r="F408" s="241" t="s">
        <v>1005</v>
      </c>
      <c r="G408" s="41"/>
      <c r="H408" s="41"/>
      <c r="I408" s="242"/>
      <c r="J408" s="41"/>
      <c r="K408" s="41"/>
      <c r="L408" s="45"/>
      <c r="M408" s="243"/>
      <c r="N408" s="244"/>
      <c r="O408" s="92"/>
      <c r="P408" s="92"/>
      <c r="Q408" s="92"/>
      <c r="R408" s="92"/>
      <c r="S408" s="92"/>
      <c r="T408" s="93"/>
      <c r="U408" s="39"/>
      <c r="V408" s="39"/>
      <c r="W408" s="39"/>
      <c r="X408" s="39"/>
      <c r="Y408" s="39"/>
      <c r="Z408" s="39"/>
      <c r="AA408" s="39"/>
      <c r="AB408" s="39"/>
      <c r="AC408" s="39"/>
      <c r="AD408" s="39"/>
      <c r="AE408" s="39"/>
      <c r="AT408" s="18" t="s">
        <v>349</v>
      </c>
      <c r="AU408" s="18" t="s">
        <v>85</v>
      </c>
    </row>
    <row r="409" s="13" customFormat="1">
      <c r="A409" s="13"/>
      <c r="B409" s="252"/>
      <c r="C409" s="253"/>
      <c r="D409" s="240" t="s">
        <v>446</v>
      </c>
      <c r="E409" s="254" t="s">
        <v>1</v>
      </c>
      <c r="F409" s="255" t="s">
        <v>1668</v>
      </c>
      <c r="G409" s="253"/>
      <c r="H409" s="256">
        <v>11.48</v>
      </c>
      <c r="I409" s="257"/>
      <c r="J409" s="253"/>
      <c r="K409" s="253"/>
      <c r="L409" s="258"/>
      <c r="M409" s="259"/>
      <c r="N409" s="260"/>
      <c r="O409" s="260"/>
      <c r="P409" s="260"/>
      <c r="Q409" s="260"/>
      <c r="R409" s="260"/>
      <c r="S409" s="260"/>
      <c r="T409" s="261"/>
      <c r="U409" s="13"/>
      <c r="V409" s="13"/>
      <c r="W409" s="13"/>
      <c r="X409" s="13"/>
      <c r="Y409" s="13"/>
      <c r="Z409" s="13"/>
      <c r="AA409" s="13"/>
      <c r="AB409" s="13"/>
      <c r="AC409" s="13"/>
      <c r="AD409" s="13"/>
      <c r="AE409" s="13"/>
      <c r="AT409" s="262" t="s">
        <v>446</v>
      </c>
      <c r="AU409" s="262" t="s">
        <v>85</v>
      </c>
      <c r="AV409" s="13" t="s">
        <v>85</v>
      </c>
      <c r="AW409" s="13" t="s">
        <v>32</v>
      </c>
      <c r="AX409" s="13" t="s">
        <v>83</v>
      </c>
      <c r="AY409" s="262" t="s">
        <v>342</v>
      </c>
    </row>
    <row r="410" s="2" customFormat="1" ht="24.15" customHeight="1">
      <c r="A410" s="39"/>
      <c r="B410" s="40"/>
      <c r="C410" s="227" t="s">
        <v>900</v>
      </c>
      <c r="D410" s="227" t="s">
        <v>343</v>
      </c>
      <c r="E410" s="228" t="s">
        <v>1007</v>
      </c>
      <c r="F410" s="229" t="s">
        <v>1008</v>
      </c>
      <c r="G410" s="230" t="s">
        <v>462</v>
      </c>
      <c r="H410" s="231">
        <v>454.81099999999998</v>
      </c>
      <c r="I410" s="232"/>
      <c r="J410" s="233">
        <f>ROUND(I410*H410,2)</f>
        <v>0</v>
      </c>
      <c r="K410" s="229" t="s">
        <v>443</v>
      </c>
      <c r="L410" s="45"/>
      <c r="M410" s="234" t="s">
        <v>1</v>
      </c>
      <c r="N410" s="235" t="s">
        <v>41</v>
      </c>
      <c r="O410" s="92"/>
      <c r="P410" s="236">
        <f>O410*H410</f>
        <v>0</v>
      </c>
      <c r="Q410" s="236">
        <v>0</v>
      </c>
      <c r="R410" s="236">
        <f>Q410*H410</f>
        <v>0</v>
      </c>
      <c r="S410" s="236">
        <v>0</v>
      </c>
      <c r="T410" s="237">
        <f>S410*H410</f>
        <v>0</v>
      </c>
      <c r="U410" s="39"/>
      <c r="V410" s="39"/>
      <c r="W410" s="39"/>
      <c r="X410" s="39"/>
      <c r="Y410" s="39"/>
      <c r="Z410" s="39"/>
      <c r="AA410" s="39"/>
      <c r="AB410" s="39"/>
      <c r="AC410" s="39"/>
      <c r="AD410" s="39"/>
      <c r="AE410" s="39"/>
      <c r="AR410" s="238" t="s">
        <v>360</v>
      </c>
      <c r="AT410" s="238" t="s">
        <v>343</v>
      </c>
      <c r="AU410" s="238" t="s">
        <v>85</v>
      </c>
      <c r="AY410" s="18" t="s">
        <v>342</v>
      </c>
      <c r="BE410" s="239">
        <f>IF(N410="základní",J410,0)</f>
        <v>0</v>
      </c>
      <c r="BF410" s="239">
        <f>IF(N410="snížená",J410,0)</f>
        <v>0</v>
      </c>
      <c r="BG410" s="239">
        <f>IF(N410="zákl. přenesená",J410,0)</f>
        <v>0</v>
      </c>
      <c r="BH410" s="239">
        <f>IF(N410="sníž. přenesená",J410,0)</f>
        <v>0</v>
      </c>
      <c r="BI410" s="239">
        <f>IF(N410="nulová",J410,0)</f>
        <v>0</v>
      </c>
      <c r="BJ410" s="18" t="s">
        <v>83</v>
      </c>
      <c r="BK410" s="239">
        <f>ROUND(I410*H410,2)</f>
        <v>0</v>
      </c>
      <c r="BL410" s="18" t="s">
        <v>360</v>
      </c>
      <c r="BM410" s="238" t="s">
        <v>1676</v>
      </c>
    </row>
    <row r="411" s="2" customFormat="1">
      <c r="A411" s="39"/>
      <c r="B411" s="40"/>
      <c r="C411" s="41"/>
      <c r="D411" s="240" t="s">
        <v>349</v>
      </c>
      <c r="E411" s="41"/>
      <c r="F411" s="241" t="s">
        <v>636</v>
      </c>
      <c r="G411" s="41"/>
      <c r="H411" s="41"/>
      <c r="I411" s="242"/>
      <c r="J411" s="41"/>
      <c r="K411" s="41"/>
      <c r="L411" s="45"/>
      <c r="M411" s="243"/>
      <c r="N411" s="244"/>
      <c r="O411" s="92"/>
      <c r="P411" s="92"/>
      <c r="Q411" s="92"/>
      <c r="R411" s="92"/>
      <c r="S411" s="92"/>
      <c r="T411" s="93"/>
      <c r="U411" s="39"/>
      <c r="V411" s="39"/>
      <c r="W411" s="39"/>
      <c r="X411" s="39"/>
      <c r="Y411" s="39"/>
      <c r="Z411" s="39"/>
      <c r="AA411" s="39"/>
      <c r="AB411" s="39"/>
      <c r="AC411" s="39"/>
      <c r="AD411" s="39"/>
      <c r="AE411" s="39"/>
      <c r="AT411" s="18" t="s">
        <v>349</v>
      </c>
      <c r="AU411" s="18" t="s">
        <v>85</v>
      </c>
    </row>
    <row r="412" s="13" customFormat="1">
      <c r="A412" s="13"/>
      <c r="B412" s="252"/>
      <c r="C412" s="253"/>
      <c r="D412" s="240" t="s">
        <v>446</v>
      </c>
      <c r="E412" s="254" t="s">
        <v>1</v>
      </c>
      <c r="F412" s="255" t="s">
        <v>1666</v>
      </c>
      <c r="G412" s="253"/>
      <c r="H412" s="256">
        <v>454.81099999999998</v>
      </c>
      <c r="I412" s="257"/>
      <c r="J412" s="253"/>
      <c r="K412" s="253"/>
      <c r="L412" s="258"/>
      <c r="M412" s="259"/>
      <c r="N412" s="260"/>
      <c r="O412" s="260"/>
      <c r="P412" s="260"/>
      <c r="Q412" s="260"/>
      <c r="R412" s="260"/>
      <c r="S412" s="260"/>
      <c r="T412" s="261"/>
      <c r="U412" s="13"/>
      <c r="V412" s="13"/>
      <c r="W412" s="13"/>
      <c r="X412" s="13"/>
      <c r="Y412" s="13"/>
      <c r="Z412" s="13"/>
      <c r="AA412" s="13"/>
      <c r="AB412" s="13"/>
      <c r="AC412" s="13"/>
      <c r="AD412" s="13"/>
      <c r="AE412" s="13"/>
      <c r="AT412" s="262" t="s">
        <v>446</v>
      </c>
      <c r="AU412" s="262" t="s">
        <v>85</v>
      </c>
      <c r="AV412" s="13" t="s">
        <v>85</v>
      </c>
      <c r="AW412" s="13" t="s">
        <v>32</v>
      </c>
      <c r="AX412" s="13" t="s">
        <v>83</v>
      </c>
      <c r="AY412" s="262" t="s">
        <v>342</v>
      </c>
    </row>
    <row r="413" s="12" customFormat="1" ht="22.8" customHeight="1">
      <c r="A413" s="12"/>
      <c r="B413" s="213"/>
      <c r="C413" s="214"/>
      <c r="D413" s="215" t="s">
        <v>75</v>
      </c>
      <c r="E413" s="246" t="s">
        <v>458</v>
      </c>
      <c r="F413" s="246" t="s">
        <v>459</v>
      </c>
      <c r="G413" s="214"/>
      <c r="H413" s="214"/>
      <c r="I413" s="217"/>
      <c r="J413" s="247">
        <f>BK413</f>
        <v>0</v>
      </c>
      <c r="K413" s="214"/>
      <c r="L413" s="219"/>
      <c r="M413" s="220"/>
      <c r="N413" s="221"/>
      <c r="O413" s="221"/>
      <c r="P413" s="222">
        <f>SUM(P414:P415)</f>
        <v>0</v>
      </c>
      <c r="Q413" s="221"/>
      <c r="R413" s="222">
        <f>SUM(R414:R415)</f>
        <v>0</v>
      </c>
      <c r="S413" s="221"/>
      <c r="T413" s="223">
        <f>SUM(T414:T415)</f>
        <v>0</v>
      </c>
      <c r="U413" s="12"/>
      <c r="V413" s="12"/>
      <c r="W413" s="12"/>
      <c r="X413" s="12"/>
      <c r="Y413" s="12"/>
      <c r="Z413" s="12"/>
      <c r="AA413" s="12"/>
      <c r="AB413" s="12"/>
      <c r="AC413" s="12"/>
      <c r="AD413" s="12"/>
      <c r="AE413" s="12"/>
      <c r="AR413" s="224" t="s">
        <v>83</v>
      </c>
      <c r="AT413" s="225" t="s">
        <v>75</v>
      </c>
      <c r="AU413" s="225" t="s">
        <v>83</v>
      </c>
      <c r="AY413" s="224" t="s">
        <v>342</v>
      </c>
      <c r="BK413" s="226">
        <f>SUM(BK414:BK415)</f>
        <v>0</v>
      </c>
    </row>
    <row r="414" s="2" customFormat="1" ht="21.75" customHeight="1">
      <c r="A414" s="39"/>
      <c r="B414" s="40"/>
      <c r="C414" s="227" t="s">
        <v>905</v>
      </c>
      <c r="D414" s="227" t="s">
        <v>343</v>
      </c>
      <c r="E414" s="228" t="s">
        <v>1011</v>
      </c>
      <c r="F414" s="229" t="s">
        <v>1012</v>
      </c>
      <c r="G414" s="230" t="s">
        <v>462</v>
      </c>
      <c r="H414" s="231">
        <v>137.989</v>
      </c>
      <c r="I414" s="232"/>
      <c r="J414" s="233">
        <f>ROUND(I414*H414,2)</f>
        <v>0</v>
      </c>
      <c r="K414" s="229" t="s">
        <v>443</v>
      </c>
      <c r="L414" s="45"/>
      <c r="M414" s="234" t="s">
        <v>1</v>
      </c>
      <c r="N414" s="235" t="s">
        <v>41</v>
      </c>
      <c r="O414" s="92"/>
      <c r="P414" s="236">
        <f>O414*H414</f>
        <v>0</v>
      </c>
      <c r="Q414" s="236">
        <v>0</v>
      </c>
      <c r="R414" s="236">
        <f>Q414*H414</f>
        <v>0</v>
      </c>
      <c r="S414" s="236">
        <v>0</v>
      </c>
      <c r="T414" s="237">
        <f>S414*H414</f>
        <v>0</v>
      </c>
      <c r="U414" s="39"/>
      <c r="V414" s="39"/>
      <c r="W414" s="39"/>
      <c r="X414" s="39"/>
      <c r="Y414" s="39"/>
      <c r="Z414" s="39"/>
      <c r="AA414" s="39"/>
      <c r="AB414" s="39"/>
      <c r="AC414" s="39"/>
      <c r="AD414" s="39"/>
      <c r="AE414" s="39"/>
      <c r="AR414" s="238" t="s">
        <v>360</v>
      </c>
      <c r="AT414" s="238" t="s">
        <v>343</v>
      </c>
      <c r="AU414" s="238" t="s">
        <v>85</v>
      </c>
      <c r="AY414" s="18" t="s">
        <v>342</v>
      </c>
      <c r="BE414" s="239">
        <f>IF(N414="základní",J414,0)</f>
        <v>0</v>
      </c>
      <c r="BF414" s="239">
        <f>IF(N414="snížená",J414,0)</f>
        <v>0</v>
      </c>
      <c r="BG414" s="239">
        <f>IF(N414="zákl. přenesená",J414,0)</f>
        <v>0</v>
      </c>
      <c r="BH414" s="239">
        <f>IF(N414="sníž. přenesená",J414,0)</f>
        <v>0</v>
      </c>
      <c r="BI414" s="239">
        <f>IF(N414="nulová",J414,0)</f>
        <v>0</v>
      </c>
      <c r="BJ414" s="18" t="s">
        <v>83</v>
      </c>
      <c r="BK414" s="239">
        <f>ROUND(I414*H414,2)</f>
        <v>0</v>
      </c>
      <c r="BL414" s="18" t="s">
        <v>360</v>
      </c>
      <c r="BM414" s="238" t="s">
        <v>1677</v>
      </c>
    </row>
    <row r="415" s="2" customFormat="1">
      <c r="A415" s="39"/>
      <c r="B415" s="40"/>
      <c r="C415" s="41"/>
      <c r="D415" s="240" t="s">
        <v>349</v>
      </c>
      <c r="E415" s="41"/>
      <c r="F415" s="241" t="s">
        <v>1014</v>
      </c>
      <c r="G415" s="41"/>
      <c r="H415" s="41"/>
      <c r="I415" s="242"/>
      <c r="J415" s="41"/>
      <c r="K415" s="41"/>
      <c r="L415" s="45"/>
      <c r="M415" s="248"/>
      <c r="N415" s="249"/>
      <c r="O415" s="250"/>
      <c r="P415" s="250"/>
      <c r="Q415" s="250"/>
      <c r="R415" s="250"/>
      <c r="S415" s="250"/>
      <c r="T415" s="251"/>
      <c r="U415" s="39"/>
      <c r="V415" s="39"/>
      <c r="W415" s="39"/>
      <c r="X415" s="39"/>
      <c r="Y415" s="39"/>
      <c r="Z415" s="39"/>
      <c r="AA415" s="39"/>
      <c r="AB415" s="39"/>
      <c r="AC415" s="39"/>
      <c r="AD415" s="39"/>
      <c r="AE415" s="39"/>
      <c r="AT415" s="18" t="s">
        <v>349</v>
      </c>
      <c r="AU415" s="18" t="s">
        <v>85</v>
      </c>
    </row>
    <row r="416" s="2" customFormat="1" ht="6.96" customHeight="1">
      <c r="A416" s="39"/>
      <c r="B416" s="67"/>
      <c r="C416" s="68"/>
      <c r="D416" s="68"/>
      <c r="E416" s="68"/>
      <c r="F416" s="68"/>
      <c r="G416" s="68"/>
      <c r="H416" s="68"/>
      <c r="I416" s="68"/>
      <c r="J416" s="68"/>
      <c r="K416" s="68"/>
      <c r="L416" s="45"/>
      <c r="M416" s="39"/>
      <c r="O416" s="39"/>
      <c r="P416" s="39"/>
      <c r="Q416" s="39"/>
      <c r="R416" s="39"/>
      <c r="S416" s="39"/>
      <c r="T416" s="39"/>
      <c r="U416" s="39"/>
      <c r="V416" s="39"/>
      <c r="W416" s="39"/>
      <c r="X416" s="39"/>
      <c r="Y416" s="39"/>
      <c r="Z416" s="39"/>
      <c r="AA416" s="39"/>
      <c r="AB416" s="39"/>
      <c r="AC416" s="39"/>
      <c r="AD416" s="39"/>
      <c r="AE416" s="39"/>
    </row>
  </sheetData>
  <sheetProtection sheet="1" autoFilter="0" formatColumns="0" formatRows="0" objects="1" scenarios="1" spinCount="100000" saltValue="OpyW454nf8rcYDXOjXANQ2TfRsuJ1ztVBKtGfc7KYl1x0M+cTi2Ops1ov02ZdIQ10xxdhjsr5vFI+EczFHPyDQ==" hashValue="s8W725DpUJCrOw+u1iYOSYKkF4hBL3oj2v3EbHkf5GWxtbRx63bJnK1u9OUguN3xjpgFTCszUr8Vw8oADFGYpQ==" algorithmName="SHA-512" password="CC35"/>
  <autoFilter ref="C130:K415"/>
  <mergeCells count="15">
    <mergeCell ref="E7:H7"/>
    <mergeCell ref="E11:H11"/>
    <mergeCell ref="E9:H9"/>
    <mergeCell ref="E13:H13"/>
    <mergeCell ref="E22:H22"/>
    <mergeCell ref="E31:H31"/>
    <mergeCell ref="E85:H85"/>
    <mergeCell ref="E89:H89"/>
    <mergeCell ref="E87:H87"/>
    <mergeCell ref="E91:H91"/>
    <mergeCell ref="E117:H117"/>
    <mergeCell ref="E121:H121"/>
    <mergeCell ref="E119:H119"/>
    <mergeCell ref="E123:H12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126</v>
      </c>
    </row>
    <row r="3" s="1" customFormat="1" ht="6.96" customHeight="1">
      <c r="B3" s="148"/>
      <c r="C3" s="149"/>
      <c r="D3" s="149"/>
      <c r="E3" s="149"/>
      <c r="F3" s="149"/>
      <c r="G3" s="149"/>
      <c r="H3" s="149"/>
      <c r="I3" s="149"/>
      <c r="J3" s="149"/>
      <c r="K3" s="149"/>
      <c r="L3" s="21"/>
      <c r="AT3" s="18" t="s">
        <v>85</v>
      </c>
    </row>
    <row r="4" s="1" customFormat="1" ht="24.96" customHeight="1">
      <c r="B4" s="21"/>
      <c r="D4" s="150" t="s">
        <v>309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II/610 TUŘICE - KBEL (BENÁTKY NAD JIZEROU, PRŮTAH)</v>
      </c>
      <c r="F7" s="152"/>
      <c r="G7" s="152"/>
      <c r="H7" s="152"/>
      <c r="L7" s="21"/>
    </row>
    <row r="8">
      <c r="B8" s="21"/>
      <c r="D8" s="152" t="s">
        <v>310</v>
      </c>
      <c r="L8" s="21"/>
    </row>
    <row r="9" s="1" customFormat="1" ht="16.5" customHeight="1">
      <c r="B9" s="21"/>
      <c r="E9" s="153" t="s">
        <v>311</v>
      </c>
      <c r="F9" s="1"/>
      <c r="G9" s="1"/>
      <c r="H9" s="1"/>
      <c r="L9" s="21"/>
    </row>
    <row r="10" s="1" customFormat="1" ht="12" customHeight="1">
      <c r="B10" s="21"/>
      <c r="D10" s="152" t="s">
        <v>312</v>
      </c>
      <c r="L10" s="21"/>
    </row>
    <row r="11" s="2" customFormat="1" ht="16.5" customHeight="1">
      <c r="A11" s="39"/>
      <c r="B11" s="45"/>
      <c r="C11" s="39"/>
      <c r="D11" s="39"/>
      <c r="E11" s="154" t="s">
        <v>1678</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314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1679</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15. 12. 2023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2"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36</v>
      </c>
      <c r="E34" s="39"/>
      <c r="F34" s="39"/>
      <c r="G34" s="39"/>
      <c r="H34" s="39"/>
      <c r="I34" s="39"/>
      <c r="J34" s="163">
        <f>ROUND(J132,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38</v>
      </c>
      <c r="G36" s="39"/>
      <c r="H36" s="39"/>
      <c r="I36" s="164" t="s">
        <v>37</v>
      </c>
      <c r="J36" s="164" t="s">
        <v>39</v>
      </c>
      <c r="K36" s="39"/>
      <c r="L36" s="64"/>
      <c r="S36" s="39"/>
      <c r="T36" s="39"/>
      <c r="U36" s="39"/>
      <c r="V36" s="39"/>
      <c r="W36" s="39"/>
      <c r="X36" s="39"/>
      <c r="Y36" s="39"/>
      <c r="Z36" s="39"/>
      <c r="AA36" s="39"/>
      <c r="AB36" s="39"/>
      <c r="AC36" s="39"/>
      <c r="AD36" s="39"/>
      <c r="AE36" s="39"/>
    </row>
    <row r="37" s="2" customFormat="1" ht="14.4" customHeight="1">
      <c r="A37" s="39"/>
      <c r="B37" s="45"/>
      <c r="C37" s="39"/>
      <c r="D37" s="154" t="s">
        <v>40</v>
      </c>
      <c r="E37" s="152" t="s">
        <v>41</v>
      </c>
      <c r="F37" s="165">
        <f>ROUND((SUM(BE132:BE347)),  2)</f>
        <v>0</v>
      </c>
      <c r="G37" s="39"/>
      <c r="H37" s="39"/>
      <c r="I37" s="166">
        <v>0.20999999999999999</v>
      </c>
      <c r="J37" s="165">
        <f>ROUND(((SUM(BE132:BE347))*I37),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ROUND((SUM(BF132:BF347)),  2)</f>
        <v>0</v>
      </c>
      <c r="G38" s="39"/>
      <c r="H38" s="39"/>
      <c r="I38" s="166">
        <v>0.14999999999999999</v>
      </c>
      <c r="J38" s="165">
        <f>ROUND(((SUM(BF132:BF347))*I38),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ROUND((SUM(BG132:BG347)),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ROUND((SUM(BH132:BH347)),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ROUND((SUM(BI132:BI347)),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316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II/610 TUŘICE - KBEL (BENÁTKY NAD JIZEROU, PRŮTAH)</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310</v>
      </c>
      <c r="D86" s="23"/>
      <c r="E86" s="23"/>
      <c r="F86" s="23"/>
      <c r="G86" s="23"/>
      <c r="H86" s="23"/>
      <c r="I86" s="23"/>
      <c r="J86" s="23"/>
      <c r="K86" s="23"/>
      <c r="L86" s="21"/>
    </row>
    <row r="87" s="1" customFormat="1" ht="16.5" customHeight="1">
      <c r="B87" s="22"/>
      <c r="C87" s="23"/>
      <c r="D87" s="23"/>
      <c r="E87" s="185" t="s">
        <v>311</v>
      </c>
      <c r="F87" s="23"/>
      <c r="G87" s="23"/>
      <c r="H87" s="23"/>
      <c r="I87" s="23"/>
      <c r="J87" s="23"/>
      <c r="K87" s="23"/>
      <c r="L87" s="21"/>
    </row>
    <row r="88" s="1" customFormat="1" ht="12" customHeight="1">
      <c r="B88" s="22"/>
      <c r="C88" s="33" t="s">
        <v>312</v>
      </c>
      <c r="D88" s="23"/>
      <c r="E88" s="23"/>
      <c r="F88" s="23"/>
      <c r="G88" s="23"/>
      <c r="H88" s="23"/>
      <c r="I88" s="23"/>
      <c r="J88" s="23"/>
      <c r="K88" s="23"/>
      <c r="L88" s="21"/>
    </row>
    <row r="89" s="2" customFormat="1" ht="16.5" customHeight="1">
      <c r="A89" s="39"/>
      <c r="B89" s="40"/>
      <c r="C89" s="41"/>
      <c r="D89" s="41"/>
      <c r="E89" s="186" t="s">
        <v>1678</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314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111 - Okružní křižovatka u Penny marketu</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15. 12. 2023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KSÚS Středočeského kraje</v>
      </c>
      <c r="G95" s="41"/>
      <c r="H95" s="41"/>
      <c r="I95" s="33" t="s">
        <v>30</v>
      </c>
      <c r="J95" s="37" t="str">
        <f>E25</f>
        <v>Valbek spol.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317</v>
      </c>
      <c r="D98" s="188"/>
      <c r="E98" s="188"/>
      <c r="F98" s="188"/>
      <c r="G98" s="188"/>
      <c r="H98" s="188"/>
      <c r="I98" s="188"/>
      <c r="J98" s="189" t="s">
        <v>318</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319</v>
      </c>
      <c r="D100" s="41"/>
      <c r="E100" s="41"/>
      <c r="F100" s="41"/>
      <c r="G100" s="41"/>
      <c r="H100" s="41"/>
      <c r="I100" s="41"/>
      <c r="J100" s="111">
        <f>J132</f>
        <v>0</v>
      </c>
      <c r="K100" s="41"/>
      <c r="L100" s="64"/>
      <c r="S100" s="39"/>
      <c r="T100" s="39"/>
      <c r="U100" s="39"/>
      <c r="V100" s="39"/>
      <c r="W100" s="39"/>
      <c r="X100" s="39"/>
      <c r="Y100" s="39"/>
      <c r="Z100" s="39"/>
      <c r="AA100" s="39"/>
      <c r="AB100" s="39"/>
      <c r="AC100" s="39"/>
      <c r="AD100" s="39"/>
      <c r="AE100" s="39"/>
      <c r="AU100" s="18" t="s">
        <v>320</v>
      </c>
    </row>
    <row r="101" s="9" customFormat="1" ht="24.96" customHeight="1">
      <c r="A101" s="9"/>
      <c r="B101" s="191"/>
      <c r="C101" s="192"/>
      <c r="D101" s="193" t="s">
        <v>434</v>
      </c>
      <c r="E101" s="194"/>
      <c r="F101" s="194"/>
      <c r="G101" s="194"/>
      <c r="H101" s="194"/>
      <c r="I101" s="194"/>
      <c r="J101" s="195">
        <f>J133</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435</v>
      </c>
      <c r="E102" s="199"/>
      <c r="F102" s="199"/>
      <c r="G102" s="199"/>
      <c r="H102" s="199"/>
      <c r="I102" s="199"/>
      <c r="J102" s="200">
        <f>J134</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467</v>
      </c>
      <c r="E103" s="199"/>
      <c r="F103" s="199"/>
      <c r="G103" s="199"/>
      <c r="H103" s="199"/>
      <c r="I103" s="199"/>
      <c r="J103" s="200">
        <f>J187</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1680</v>
      </c>
      <c r="E104" s="199"/>
      <c r="F104" s="199"/>
      <c r="G104" s="199"/>
      <c r="H104" s="199"/>
      <c r="I104" s="199"/>
      <c r="J104" s="200">
        <f>J267</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468</v>
      </c>
      <c r="E105" s="199"/>
      <c r="F105" s="199"/>
      <c r="G105" s="199"/>
      <c r="H105" s="199"/>
      <c r="I105" s="199"/>
      <c r="J105" s="200">
        <f>J274</f>
        <v>0</v>
      </c>
      <c r="K105" s="133"/>
      <c r="L105" s="201"/>
      <c r="S105" s="10"/>
      <c r="T105" s="10"/>
      <c r="U105" s="10"/>
      <c r="V105" s="10"/>
      <c r="W105" s="10"/>
      <c r="X105" s="10"/>
      <c r="Y105" s="10"/>
      <c r="Z105" s="10"/>
      <c r="AA105" s="10"/>
      <c r="AB105" s="10"/>
      <c r="AC105" s="10"/>
      <c r="AD105" s="10"/>
      <c r="AE105" s="10"/>
    </row>
    <row r="106" s="10" customFormat="1" ht="19.92" customHeight="1">
      <c r="A106" s="10"/>
      <c r="B106" s="197"/>
      <c r="C106" s="133"/>
      <c r="D106" s="198" t="s">
        <v>469</v>
      </c>
      <c r="E106" s="199"/>
      <c r="F106" s="199"/>
      <c r="G106" s="199"/>
      <c r="H106" s="199"/>
      <c r="I106" s="199"/>
      <c r="J106" s="200">
        <f>J279</f>
        <v>0</v>
      </c>
      <c r="K106" s="133"/>
      <c r="L106" s="201"/>
      <c r="S106" s="10"/>
      <c r="T106" s="10"/>
      <c r="U106" s="10"/>
      <c r="V106" s="10"/>
      <c r="W106" s="10"/>
      <c r="X106" s="10"/>
      <c r="Y106" s="10"/>
      <c r="Z106" s="10"/>
      <c r="AA106" s="10"/>
      <c r="AB106" s="10"/>
      <c r="AC106" s="10"/>
      <c r="AD106" s="10"/>
      <c r="AE106" s="10"/>
    </row>
    <row r="107" s="10" customFormat="1" ht="19.92" customHeight="1">
      <c r="A107" s="10"/>
      <c r="B107" s="197"/>
      <c r="C107" s="133"/>
      <c r="D107" s="198" t="s">
        <v>470</v>
      </c>
      <c r="E107" s="199"/>
      <c r="F107" s="199"/>
      <c r="G107" s="199"/>
      <c r="H107" s="199"/>
      <c r="I107" s="199"/>
      <c r="J107" s="200">
        <f>J321</f>
        <v>0</v>
      </c>
      <c r="K107" s="133"/>
      <c r="L107" s="201"/>
      <c r="S107" s="10"/>
      <c r="T107" s="10"/>
      <c r="U107" s="10"/>
      <c r="V107" s="10"/>
      <c r="W107" s="10"/>
      <c r="X107" s="10"/>
      <c r="Y107" s="10"/>
      <c r="Z107" s="10"/>
      <c r="AA107" s="10"/>
      <c r="AB107" s="10"/>
      <c r="AC107" s="10"/>
      <c r="AD107" s="10"/>
      <c r="AE107" s="10"/>
    </row>
    <row r="108" s="10" customFormat="1" ht="19.92" customHeight="1">
      <c r="A108" s="10"/>
      <c r="B108" s="197"/>
      <c r="C108" s="133"/>
      <c r="D108" s="198" t="s">
        <v>436</v>
      </c>
      <c r="E108" s="199"/>
      <c r="F108" s="199"/>
      <c r="G108" s="199"/>
      <c r="H108" s="199"/>
      <c r="I108" s="199"/>
      <c r="J108" s="200">
        <f>J345</f>
        <v>0</v>
      </c>
      <c r="K108" s="133"/>
      <c r="L108" s="201"/>
      <c r="S108" s="10"/>
      <c r="T108" s="10"/>
      <c r="U108" s="10"/>
      <c r="V108" s="10"/>
      <c r="W108" s="10"/>
      <c r="X108" s="10"/>
      <c r="Y108" s="10"/>
      <c r="Z108" s="10"/>
      <c r="AA108" s="10"/>
      <c r="AB108" s="10"/>
      <c r="AC108" s="10"/>
      <c r="AD108" s="10"/>
      <c r="AE108" s="10"/>
    </row>
    <row r="109" s="2" customFormat="1" ht="21.84"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67"/>
      <c r="C110" s="68"/>
      <c r="D110" s="68"/>
      <c r="E110" s="68"/>
      <c r="F110" s="68"/>
      <c r="G110" s="68"/>
      <c r="H110" s="68"/>
      <c r="I110" s="68"/>
      <c r="J110" s="68"/>
      <c r="K110" s="68"/>
      <c r="L110" s="64"/>
      <c r="S110" s="39"/>
      <c r="T110" s="39"/>
      <c r="U110" s="39"/>
      <c r="V110" s="39"/>
      <c r="W110" s="39"/>
      <c r="X110" s="39"/>
      <c r="Y110" s="39"/>
      <c r="Z110" s="39"/>
      <c r="AA110" s="39"/>
      <c r="AB110" s="39"/>
      <c r="AC110" s="39"/>
      <c r="AD110" s="39"/>
      <c r="AE110" s="39"/>
    </row>
    <row r="114" s="2" customFormat="1" ht="6.96" customHeight="1">
      <c r="A114" s="39"/>
      <c r="B114" s="69"/>
      <c r="C114" s="70"/>
      <c r="D114" s="70"/>
      <c r="E114" s="70"/>
      <c r="F114" s="70"/>
      <c r="G114" s="70"/>
      <c r="H114" s="70"/>
      <c r="I114" s="70"/>
      <c r="J114" s="70"/>
      <c r="K114" s="70"/>
      <c r="L114" s="64"/>
      <c r="S114" s="39"/>
      <c r="T114" s="39"/>
      <c r="U114" s="39"/>
      <c r="V114" s="39"/>
      <c r="W114" s="39"/>
      <c r="X114" s="39"/>
      <c r="Y114" s="39"/>
      <c r="Z114" s="39"/>
      <c r="AA114" s="39"/>
      <c r="AB114" s="39"/>
      <c r="AC114" s="39"/>
      <c r="AD114" s="39"/>
      <c r="AE114" s="39"/>
    </row>
    <row r="115" s="2" customFormat="1" ht="24.96" customHeight="1">
      <c r="A115" s="39"/>
      <c r="B115" s="40"/>
      <c r="C115" s="24" t="s">
        <v>326</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16</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185" t="str">
        <f>E7</f>
        <v>II/610 TUŘICE - KBEL (BENÁTKY NAD JIZEROU, PRŮTAH)</v>
      </c>
      <c r="F118" s="33"/>
      <c r="G118" s="33"/>
      <c r="H118" s="33"/>
      <c r="I118" s="41"/>
      <c r="J118" s="41"/>
      <c r="K118" s="41"/>
      <c r="L118" s="64"/>
      <c r="S118" s="39"/>
      <c r="T118" s="39"/>
      <c r="U118" s="39"/>
      <c r="V118" s="39"/>
      <c r="W118" s="39"/>
      <c r="X118" s="39"/>
      <c r="Y118" s="39"/>
      <c r="Z118" s="39"/>
      <c r="AA118" s="39"/>
      <c r="AB118" s="39"/>
      <c r="AC118" s="39"/>
      <c r="AD118" s="39"/>
      <c r="AE118" s="39"/>
    </row>
    <row r="119" s="1" customFormat="1" ht="12" customHeight="1">
      <c r="B119" s="22"/>
      <c r="C119" s="33" t="s">
        <v>310</v>
      </c>
      <c r="D119" s="23"/>
      <c r="E119" s="23"/>
      <c r="F119" s="23"/>
      <c r="G119" s="23"/>
      <c r="H119" s="23"/>
      <c r="I119" s="23"/>
      <c r="J119" s="23"/>
      <c r="K119" s="23"/>
      <c r="L119" s="21"/>
    </row>
    <row r="120" s="1" customFormat="1" ht="16.5" customHeight="1">
      <c r="B120" s="22"/>
      <c r="C120" s="23"/>
      <c r="D120" s="23"/>
      <c r="E120" s="185" t="s">
        <v>311</v>
      </c>
      <c r="F120" s="23"/>
      <c r="G120" s="23"/>
      <c r="H120" s="23"/>
      <c r="I120" s="23"/>
      <c r="J120" s="23"/>
      <c r="K120" s="23"/>
      <c r="L120" s="21"/>
    </row>
    <row r="121" s="1" customFormat="1" ht="12" customHeight="1">
      <c r="B121" s="22"/>
      <c r="C121" s="33" t="s">
        <v>312</v>
      </c>
      <c r="D121" s="23"/>
      <c r="E121" s="23"/>
      <c r="F121" s="23"/>
      <c r="G121" s="23"/>
      <c r="H121" s="23"/>
      <c r="I121" s="23"/>
      <c r="J121" s="23"/>
      <c r="K121" s="23"/>
      <c r="L121" s="21"/>
    </row>
    <row r="122" s="2" customFormat="1" ht="16.5" customHeight="1">
      <c r="A122" s="39"/>
      <c r="B122" s="40"/>
      <c r="C122" s="41"/>
      <c r="D122" s="41"/>
      <c r="E122" s="186" t="s">
        <v>1678</v>
      </c>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314</v>
      </c>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6.5" customHeight="1">
      <c r="A124" s="39"/>
      <c r="B124" s="40"/>
      <c r="C124" s="41"/>
      <c r="D124" s="41"/>
      <c r="E124" s="77" t="str">
        <f>E13</f>
        <v>111 - Okružní křižovatka u Penny marketu</v>
      </c>
      <c r="F124" s="41"/>
      <c r="G124" s="41"/>
      <c r="H124" s="41"/>
      <c r="I124" s="41"/>
      <c r="J124" s="41"/>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2" customHeight="1">
      <c r="A126" s="39"/>
      <c r="B126" s="40"/>
      <c r="C126" s="33" t="s">
        <v>20</v>
      </c>
      <c r="D126" s="41"/>
      <c r="E126" s="41"/>
      <c r="F126" s="28" t="str">
        <f>F16</f>
        <v xml:space="preserve"> </v>
      </c>
      <c r="G126" s="41"/>
      <c r="H126" s="41"/>
      <c r="I126" s="33" t="s">
        <v>22</v>
      </c>
      <c r="J126" s="80" t="str">
        <f>IF(J16="","",J16)</f>
        <v>15. 12. 2023</v>
      </c>
      <c r="K126" s="41"/>
      <c r="L126" s="64"/>
      <c r="S126" s="39"/>
      <c r="T126" s="39"/>
      <c r="U126" s="39"/>
      <c r="V126" s="39"/>
      <c r="W126" s="39"/>
      <c r="X126" s="39"/>
      <c r="Y126" s="39"/>
      <c r="Z126" s="39"/>
      <c r="AA126" s="39"/>
      <c r="AB126" s="39"/>
      <c r="AC126" s="39"/>
      <c r="AD126" s="39"/>
      <c r="AE126" s="39"/>
    </row>
    <row r="127" s="2" customFormat="1" ht="6.96"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15.15" customHeight="1">
      <c r="A128" s="39"/>
      <c r="B128" s="40"/>
      <c r="C128" s="33" t="s">
        <v>24</v>
      </c>
      <c r="D128" s="41"/>
      <c r="E128" s="41"/>
      <c r="F128" s="28" t="str">
        <f>E19</f>
        <v>KSÚS Středočeského kraje</v>
      </c>
      <c r="G128" s="41"/>
      <c r="H128" s="41"/>
      <c r="I128" s="33" t="s">
        <v>30</v>
      </c>
      <c r="J128" s="37" t="str">
        <f>E25</f>
        <v>Valbek spol. s.r.o.</v>
      </c>
      <c r="K128" s="41"/>
      <c r="L128" s="64"/>
      <c r="S128" s="39"/>
      <c r="T128" s="39"/>
      <c r="U128" s="39"/>
      <c r="V128" s="39"/>
      <c r="W128" s="39"/>
      <c r="X128" s="39"/>
      <c r="Y128" s="39"/>
      <c r="Z128" s="39"/>
      <c r="AA128" s="39"/>
      <c r="AB128" s="39"/>
      <c r="AC128" s="39"/>
      <c r="AD128" s="39"/>
      <c r="AE128" s="39"/>
    </row>
    <row r="129" s="2" customFormat="1" ht="15.15" customHeight="1">
      <c r="A129" s="39"/>
      <c r="B129" s="40"/>
      <c r="C129" s="33" t="s">
        <v>28</v>
      </c>
      <c r="D129" s="41"/>
      <c r="E129" s="41"/>
      <c r="F129" s="28" t="str">
        <f>IF(E22="","",E22)</f>
        <v>Vyplň údaj</v>
      </c>
      <c r="G129" s="41"/>
      <c r="H129" s="41"/>
      <c r="I129" s="33" t="s">
        <v>33</v>
      </c>
      <c r="J129" s="37" t="str">
        <f>E28</f>
        <v xml:space="preserve"> </v>
      </c>
      <c r="K129" s="41"/>
      <c r="L129" s="64"/>
      <c r="S129" s="39"/>
      <c r="T129" s="39"/>
      <c r="U129" s="39"/>
      <c r="V129" s="39"/>
      <c r="W129" s="39"/>
      <c r="X129" s="39"/>
      <c r="Y129" s="39"/>
      <c r="Z129" s="39"/>
      <c r="AA129" s="39"/>
      <c r="AB129" s="39"/>
      <c r="AC129" s="39"/>
      <c r="AD129" s="39"/>
      <c r="AE129" s="39"/>
    </row>
    <row r="130" s="2" customFormat="1" ht="10.32"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11" customFormat="1" ht="29.28" customHeight="1">
      <c r="A131" s="202"/>
      <c r="B131" s="203"/>
      <c r="C131" s="204" t="s">
        <v>327</v>
      </c>
      <c r="D131" s="205" t="s">
        <v>61</v>
      </c>
      <c r="E131" s="205" t="s">
        <v>57</v>
      </c>
      <c r="F131" s="205" t="s">
        <v>58</v>
      </c>
      <c r="G131" s="205" t="s">
        <v>328</v>
      </c>
      <c r="H131" s="205" t="s">
        <v>329</v>
      </c>
      <c r="I131" s="205" t="s">
        <v>330</v>
      </c>
      <c r="J131" s="205" t="s">
        <v>318</v>
      </c>
      <c r="K131" s="206" t="s">
        <v>331</v>
      </c>
      <c r="L131" s="207"/>
      <c r="M131" s="101" t="s">
        <v>1</v>
      </c>
      <c r="N131" s="102" t="s">
        <v>40</v>
      </c>
      <c r="O131" s="102" t="s">
        <v>332</v>
      </c>
      <c r="P131" s="102" t="s">
        <v>333</v>
      </c>
      <c r="Q131" s="102" t="s">
        <v>334</v>
      </c>
      <c r="R131" s="102" t="s">
        <v>335</v>
      </c>
      <c r="S131" s="102" t="s">
        <v>336</v>
      </c>
      <c r="T131" s="103" t="s">
        <v>337</v>
      </c>
      <c r="U131" s="202"/>
      <c r="V131" s="202"/>
      <c r="W131" s="202"/>
      <c r="X131" s="202"/>
      <c r="Y131" s="202"/>
      <c r="Z131" s="202"/>
      <c r="AA131" s="202"/>
      <c r="AB131" s="202"/>
      <c r="AC131" s="202"/>
      <c r="AD131" s="202"/>
      <c r="AE131" s="202"/>
    </row>
    <row r="132" s="2" customFormat="1" ht="22.8" customHeight="1">
      <c r="A132" s="39"/>
      <c r="B132" s="40"/>
      <c r="C132" s="108" t="s">
        <v>338</v>
      </c>
      <c r="D132" s="41"/>
      <c r="E132" s="41"/>
      <c r="F132" s="41"/>
      <c r="G132" s="41"/>
      <c r="H132" s="41"/>
      <c r="I132" s="41"/>
      <c r="J132" s="208">
        <f>BK132</f>
        <v>0</v>
      </c>
      <c r="K132" s="41"/>
      <c r="L132" s="45"/>
      <c r="M132" s="104"/>
      <c r="N132" s="209"/>
      <c r="O132" s="105"/>
      <c r="P132" s="210">
        <f>P133</f>
        <v>0</v>
      </c>
      <c r="Q132" s="105"/>
      <c r="R132" s="210">
        <f>R133</f>
        <v>42.156804000000001</v>
      </c>
      <c r="S132" s="105"/>
      <c r="T132" s="211">
        <f>T133</f>
        <v>381.01949999999999</v>
      </c>
      <c r="U132" s="39"/>
      <c r="V132" s="39"/>
      <c r="W132" s="39"/>
      <c r="X132" s="39"/>
      <c r="Y132" s="39"/>
      <c r="Z132" s="39"/>
      <c r="AA132" s="39"/>
      <c r="AB132" s="39"/>
      <c r="AC132" s="39"/>
      <c r="AD132" s="39"/>
      <c r="AE132" s="39"/>
      <c r="AT132" s="18" t="s">
        <v>75</v>
      </c>
      <c r="AU132" s="18" t="s">
        <v>320</v>
      </c>
      <c r="BK132" s="212">
        <f>BK133</f>
        <v>0</v>
      </c>
    </row>
    <row r="133" s="12" customFormat="1" ht="25.92" customHeight="1">
      <c r="A133" s="12"/>
      <c r="B133" s="213"/>
      <c r="C133" s="214"/>
      <c r="D133" s="215" t="s">
        <v>75</v>
      </c>
      <c r="E133" s="216" t="s">
        <v>437</v>
      </c>
      <c r="F133" s="216" t="s">
        <v>438</v>
      </c>
      <c r="G133" s="214"/>
      <c r="H133" s="214"/>
      <c r="I133" s="217"/>
      <c r="J133" s="218">
        <f>BK133</f>
        <v>0</v>
      </c>
      <c r="K133" s="214"/>
      <c r="L133" s="219"/>
      <c r="M133" s="220"/>
      <c r="N133" s="221"/>
      <c r="O133" s="221"/>
      <c r="P133" s="222">
        <f>P134+P187+P267+P274+P279+P321+P345</f>
        <v>0</v>
      </c>
      <c r="Q133" s="221"/>
      <c r="R133" s="222">
        <f>R134+R187+R267+R274+R279+R321+R345</f>
        <v>42.156804000000001</v>
      </c>
      <c r="S133" s="221"/>
      <c r="T133" s="223">
        <f>T134+T187+T267+T274+T279+T321+T345</f>
        <v>381.01949999999999</v>
      </c>
      <c r="U133" s="12"/>
      <c r="V133" s="12"/>
      <c r="W133" s="12"/>
      <c r="X133" s="12"/>
      <c r="Y133" s="12"/>
      <c r="Z133" s="12"/>
      <c r="AA133" s="12"/>
      <c r="AB133" s="12"/>
      <c r="AC133" s="12"/>
      <c r="AD133" s="12"/>
      <c r="AE133" s="12"/>
      <c r="AR133" s="224" t="s">
        <v>83</v>
      </c>
      <c r="AT133" s="225" t="s">
        <v>75</v>
      </c>
      <c r="AU133" s="225" t="s">
        <v>76</v>
      </c>
      <c r="AY133" s="224" t="s">
        <v>342</v>
      </c>
      <c r="BK133" s="226">
        <f>BK134+BK187+BK267+BK274+BK279+BK321+BK345</f>
        <v>0</v>
      </c>
    </row>
    <row r="134" s="12" customFormat="1" ht="22.8" customHeight="1">
      <c r="A134" s="12"/>
      <c r="B134" s="213"/>
      <c r="C134" s="214"/>
      <c r="D134" s="215" t="s">
        <v>75</v>
      </c>
      <c r="E134" s="246" t="s">
        <v>83</v>
      </c>
      <c r="F134" s="246" t="s">
        <v>439</v>
      </c>
      <c r="G134" s="214"/>
      <c r="H134" s="214"/>
      <c r="I134" s="217"/>
      <c r="J134" s="247">
        <f>BK134</f>
        <v>0</v>
      </c>
      <c r="K134" s="214"/>
      <c r="L134" s="219"/>
      <c r="M134" s="220"/>
      <c r="N134" s="221"/>
      <c r="O134" s="221"/>
      <c r="P134" s="222">
        <f>SUM(P135:P186)</f>
        <v>0</v>
      </c>
      <c r="Q134" s="221"/>
      <c r="R134" s="222">
        <f>SUM(R135:R186)</f>
        <v>0.17424000000000001</v>
      </c>
      <c r="S134" s="221"/>
      <c r="T134" s="223">
        <f>SUM(T135:T186)</f>
        <v>371.99950000000001</v>
      </c>
      <c r="U134" s="12"/>
      <c r="V134" s="12"/>
      <c r="W134" s="12"/>
      <c r="X134" s="12"/>
      <c r="Y134" s="12"/>
      <c r="Z134" s="12"/>
      <c r="AA134" s="12"/>
      <c r="AB134" s="12"/>
      <c r="AC134" s="12"/>
      <c r="AD134" s="12"/>
      <c r="AE134" s="12"/>
      <c r="AR134" s="224" t="s">
        <v>83</v>
      </c>
      <c r="AT134" s="225" t="s">
        <v>75</v>
      </c>
      <c r="AU134" s="225" t="s">
        <v>83</v>
      </c>
      <c r="AY134" s="224" t="s">
        <v>342</v>
      </c>
      <c r="BK134" s="226">
        <f>SUM(BK135:BK186)</f>
        <v>0</v>
      </c>
    </row>
    <row r="135" s="2" customFormat="1" ht="16.5" customHeight="1">
      <c r="A135" s="39"/>
      <c r="B135" s="40"/>
      <c r="C135" s="227" t="s">
        <v>83</v>
      </c>
      <c r="D135" s="227" t="s">
        <v>343</v>
      </c>
      <c r="E135" s="228" t="s">
        <v>1681</v>
      </c>
      <c r="F135" s="229" t="s">
        <v>1682</v>
      </c>
      <c r="G135" s="230" t="s">
        <v>473</v>
      </c>
      <c r="H135" s="231">
        <v>38.100000000000001</v>
      </c>
      <c r="I135" s="232"/>
      <c r="J135" s="233">
        <f>ROUND(I135*H135,2)</f>
        <v>0</v>
      </c>
      <c r="K135" s="229" t="s">
        <v>443</v>
      </c>
      <c r="L135" s="45"/>
      <c r="M135" s="234" t="s">
        <v>1</v>
      </c>
      <c r="N135" s="235" t="s">
        <v>41</v>
      </c>
      <c r="O135" s="92"/>
      <c r="P135" s="236">
        <f>O135*H135</f>
        <v>0</v>
      </c>
      <c r="Q135" s="236">
        <v>0</v>
      </c>
      <c r="R135" s="236">
        <f>Q135*H135</f>
        <v>0</v>
      </c>
      <c r="S135" s="236">
        <v>0.41599999999999998</v>
      </c>
      <c r="T135" s="237">
        <f>S135*H135</f>
        <v>15.849600000000001</v>
      </c>
      <c r="U135" s="39"/>
      <c r="V135" s="39"/>
      <c r="W135" s="39"/>
      <c r="X135" s="39"/>
      <c r="Y135" s="39"/>
      <c r="Z135" s="39"/>
      <c r="AA135" s="39"/>
      <c r="AB135" s="39"/>
      <c r="AC135" s="39"/>
      <c r="AD135" s="39"/>
      <c r="AE135" s="39"/>
      <c r="AR135" s="238" t="s">
        <v>360</v>
      </c>
      <c r="AT135" s="238" t="s">
        <v>343</v>
      </c>
      <c r="AU135" s="238" t="s">
        <v>85</v>
      </c>
      <c r="AY135" s="18" t="s">
        <v>342</v>
      </c>
      <c r="BE135" s="239">
        <f>IF(N135="základní",J135,0)</f>
        <v>0</v>
      </c>
      <c r="BF135" s="239">
        <f>IF(N135="snížená",J135,0)</f>
        <v>0</v>
      </c>
      <c r="BG135" s="239">
        <f>IF(N135="zákl. přenesená",J135,0)</f>
        <v>0</v>
      </c>
      <c r="BH135" s="239">
        <f>IF(N135="sníž. přenesená",J135,0)</f>
        <v>0</v>
      </c>
      <c r="BI135" s="239">
        <f>IF(N135="nulová",J135,0)</f>
        <v>0</v>
      </c>
      <c r="BJ135" s="18" t="s">
        <v>83</v>
      </c>
      <c r="BK135" s="239">
        <f>ROUND(I135*H135,2)</f>
        <v>0</v>
      </c>
      <c r="BL135" s="18" t="s">
        <v>360</v>
      </c>
      <c r="BM135" s="238" t="s">
        <v>1683</v>
      </c>
    </row>
    <row r="136" s="2" customFormat="1">
      <c r="A136" s="39"/>
      <c r="B136" s="40"/>
      <c r="C136" s="41"/>
      <c r="D136" s="240" t="s">
        <v>349</v>
      </c>
      <c r="E136" s="41"/>
      <c r="F136" s="241" t="s">
        <v>1684</v>
      </c>
      <c r="G136" s="41"/>
      <c r="H136" s="41"/>
      <c r="I136" s="242"/>
      <c r="J136" s="41"/>
      <c r="K136" s="41"/>
      <c r="L136" s="45"/>
      <c r="M136" s="243"/>
      <c r="N136" s="244"/>
      <c r="O136" s="92"/>
      <c r="P136" s="92"/>
      <c r="Q136" s="92"/>
      <c r="R136" s="92"/>
      <c r="S136" s="92"/>
      <c r="T136" s="93"/>
      <c r="U136" s="39"/>
      <c r="V136" s="39"/>
      <c r="W136" s="39"/>
      <c r="X136" s="39"/>
      <c r="Y136" s="39"/>
      <c r="Z136" s="39"/>
      <c r="AA136" s="39"/>
      <c r="AB136" s="39"/>
      <c r="AC136" s="39"/>
      <c r="AD136" s="39"/>
      <c r="AE136" s="39"/>
      <c r="AT136" s="18" t="s">
        <v>349</v>
      </c>
      <c r="AU136" s="18" t="s">
        <v>85</v>
      </c>
    </row>
    <row r="137" s="14" customFormat="1">
      <c r="A137" s="14"/>
      <c r="B137" s="263"/>
      <c r="C137" s="264"/>
      <c r="D137" s="240" t="s">
        <v>446</v>
      </c>
      <c r="E137" s="265" t="s">
        <v>1</v>
      </c>
      <c r="F137" s="266" t="s">
        <v>1685</v>
      </c>
      <c r="G137" s="264"/>
      <c r="H137" s="265" t="s">
        <v>1</v>
      </c>
      <c r="I137" s="267"/>
      <c r="J137" s="264"/>
      <c r="K137" s="264"/>
      <c r="L137" s="268"/>
      <c r="M137" s="269"/>
      <c r="N137" s="270"/>
      <c r="O137" s="270"/>
      <c r="P137" s="270"/>
      <c r="Q137" s="270"/>
      <c r="R137" s="270"/>
      <c r="S137" s="270"/>
      <c r="T137" s="271"/>
      <c r="U137" s="14"/>
      <c r="V137" s="14"/>
      <c r="W137" s="14"/>
      <c r="X137" s="14"/>
      <c r="Y137" s="14"/>
      <c r="Z137" s="14"/>
      <c r="AA137" s="14"/>
      <c r="AB137" s="14"/>
      <c r="AC137" s="14"/>
      <c r="AD137" s="14"/>
      <c r="AE137" s="14"/>
      <c r="AT137" s="272" t="s">
        <v>446</v>
      </c>
      <c r="AU137" s="272" t="s">
        <v>85</v>
      </c>
      <c r="AV137" s="14" t="s">
        <v>83</v>
      </c>
      <c r="AW137" s="14" t="s">
        <v>32</v>
      </c>
      <c r="AX137" s="14" t="s">
        <v>76</v>
      </c>
      <c r="AY137" s="272" t="s">
        <v>342</v>
      </c>
    </row>
    <row r="138" s="13" customFormat="1">
      <c r="A138" s="13"/>
      <c r="B138" s="252"/>
      <c r="C138" s="253"/>
      <c r="D138" s="240" t="s">
        <v>446</v>
      </c>
      <c r="E138" s="254" t="s">
        <v>1</v>
      </c>
      <c r="F138" s="255" t="s">
        <v>1686</v>
      </c>
      <c r="G138" s="253"/>
      <c r="H138" s="256">
        <v>28.800000000000001</v>
      </c>
      <c r="I138" s="257"/>
      <c r="J138" s="253"/>
      <c r="K138" s="253"/>
      <c r="L138" s="258"/>
      <c r="M138" s="259"/>
      <c r="N138" s="260"/>
      <c r="O138" s="260"/>
      <c r="P138" s="260"/>
      <c r="Q138" s="260"/>
      <c r="R138" s="260"/>
      <c r="S138" s="260"/>
      <c r="T138" s="261"/>
      <c r="U138" s="13"/>
      <c r="V138" s="13"/>
      <c r="W138" s="13"/>
      <c r="X138" s="13"/>
      <c r="Y138" s="13"/>
      <c r="Z138" s="13"/>
      <c r="AA138" s="13"/>
      <c r="AB138" s="13"/>
      <c r="AC138" s="13"/>
      <c r="AD138" s="13"/>
      <c r="AE138" s="13"/>
      <c r="AT138" s="262" t="s">
        <v>446</v>
      </c>
      <c r="AU138" s="262" t="s">
        <v>85</v>
      </c>
      <c r="AV138" s="13" t="s">
        <v>85</v>
      </c>
      <c r="AW138" s="13" t="s">
        <v>32</v>
      </c>
      <c r="AX138" s="13" t="s">
        <v>76</v>
      </c>
      <c r="AY138" s="262" t="s">
        <v>342</v>
      </c>
    </row>
    <row r="139" s="13" customFormat="1">
      <c r="A139" s="13"/>
      <c r="B139" s="252"/>
      <c r="C139" s="253"/>
      <c r="D139" s="240" t="s">
        <v>446</v>
      </c>
      <c r="E139" s="254" t="s">
        <v>1</v>
      </c>
      <c r="F139" s="255" t="s">
        <v>1687</v>
      </c>
      <c r="G139" s="253"/>
      <c r="H139" s="256">
        <v>9.3000000000000007</v>
      </c>
      <c r="I139" s="257"/>
      <c r="J139" s="253"/>
      <c r="K139" s="253"/>
      <c r="L139" s="258"/>
      <c r="M139" s="259"/>
      <c r="N139" s="260"/>
      <c r="O139" s="260"/>
      <c r="P139" s="260"/>
      <c r="Q139" s="260"/>
      <c r="R139" s="260"/>
      <c r="S139" s="260"/>
      <c r="T139" s="261"/>
      <c r="U139" s="13"/>
      <c r="V139" s="13"/>
      <c r="W139" s="13"/>
      <c r="X139" s="13"/>
      <c r="Y139" s="13"/>
      <c r="Z139" s="13"/>
      <c r="AA139" s="13"/>
      <c r="AB139" s="13"/>
      <c r="AC139" s="13"/>
      <c r="AD139" s="13"/>
      <c r="AE139" s="13"/>
      <c r="AT139" s="262" t="s">
        <v>446</v>
      </c>
      <c r="AU139" s="262" t="s">
        <v>85</v>
      </c>
      <c r="AV139" s="13" t="s">
        <v>85</v>
      </c>
      <c r="AW139" s="13" t="s">
        <v>32</v>
      </c>
      <c r="AX139" s="13" t="s">
        <v>76</v>
      </c>
      <c r="AY139" s="262" t="s">
        <v>342</v>
      </c>
    </row>
    <row r="140" s="16" customFormat="1">
      <c r="A140" s="16"/>
      <c r="B140" s="284"/>
      <c r="C140" s="285"/>
      <c r="D140" s="240" t="s">
        <v>446</v>
      </c>
      <c r="E140" s="286" t="s">
        <v>1</v>
      </c>
      <c r="F140" s="287" t="s">
        <v>500</v>
      </c>
      <c r="G140" s="285"/>
      <c r="H140" s="288">
        <v>38.100000000000001</v>
      </c>
      <c r="I140" s="289"/>
      <c r="J140" s="285"/>
      <c r="K140" s="285"/>
      <c r="L140" s="290"/>
      <c r="M140" s="291"/>
      <c r="N140" s="292"/>
      <c r="O140" s="292"/>
      <c r="P140" s="292"/>
      <c r="Q140" s="292"/>
      <c r="R140" s="292"/>
      <c r="S140" s="292"/>
      <c r="T140" s="293"/>
      <c r="U140" s="16"/>
      <c r="V140" s="16"/>
      <c r="W140" s="16"/>
      <c r="X140" s="16"/>
      <c r="Y140" s="16"/>
      <c r="Z140" s="16"/>
      <c r="AA140" s="16"/>
      <c r="AB140" s="16"/>
      <c r="AC140" s="16"/>
      <c r="AD140" s="16"/>
      <c r="AE140" s="16"/>
      <c r="AT140" s="294" t="s">
        <v>446</v>
      </c>
      <c r="AU140" s="294" t="s">
        <v>85</v>
      </c>
      <c r="AV140" s="16" t="s">
        <v>360</v>
      </c>
      <c r="AW140" s="16" t="s">
        <v>32</v>
      </c>
      <c r="AX140" s="16" t="s">
        <v>83</v>
      </c>
      <c r="AY140" s="294" t="s">
        <v>342</v>
      </c>
    </row>
    <row r="141" s="2" customFormat="1" ht="16.5" customHeight="1">
      <c r="A141" s="39"/>
      <c r="B141" s="40"/>
      <c r="C141" s="227" t="s">
        <v>85</v>
      </c>
      <c r="D141" s="227" t="s">
        <v>343</v>
      </c>
      <c r="E141" s="228" t="s">
        <v>1688</v>
      </c>
      <c r="F141" s="229" t="s">
        <v>1689</v>
      </c>
      <c r="G141" s="230" t="s">
        <v>473</v>
      </c>
      <c r="H141" s="231">
        <v>9</v>
      </c>
      <c r="I141" s="232"/>
      <c r="J141" s="233">
        <f>ROUND(I141*H141,2)</f>
        <v>0</v>
      </c>
      <c r="K141" s="229" t="s">
        <v>443</v>
      </c>
      <c r="L141" s="45"/>
      <c r="M141" s="234" t="s">
        <v>1</v>
      </c>
      <c r="N141" s="235" t="s">
        <v>41</v>
      </c>
      <c r="O141" s="92"/>
      <c r="P141" s="236">
        <f>O141*H141</f>
        <v>0</v>
      </c>
      <c r="Q141" s="236">
        <v>0</v>
      </c>
      <c r="R141" s="236">
        <f>Q141*H141</f>
        <v>0</v>
      </c>
      <c r="S141" s="236">
        <v>0.13800000000000001</v>
      </c>
      <c r="T141" s="237">
        <f>S141*H141</f>
        <v>1.242</v>
      </c>
      <c r="U141" s="39"/>
      <c r="V141" s="39"/>
      <c r="W141" s="39"/>
      <c r="X141" s="39"/>
      <c r="Y141" s="39"/>
      <c r="Z141" s="39"/>
      <c r="AA141" s="39"/>
      <c r="AB141" s="39"/>
      <c r="AC141" s="39"/>
      <c r="AD141" s="39"/>
      <c r="AE141" s="39"/>
      <c r="AR141" s="238" t="s">
        <v>360</v>
      </c>
      <c r="AT141" s="238" t="s">
        <v>343</v>
      </c>
      <c r="AU141" s="238" t="s">
        <v>85</v>
      </c>
      <c r="AY141" s="18" t="s">
        <v>342</v>
      </c>
      <c r="BE141" s="239">
        <f>IF(N141="základní",J141,0)</f>
        <v>0</v>
      </c>
      <c r="BF141" s="239">
        <f>IF(N141="snížená",J141,0)</f>
        <v>0</v>
      </c>
      <c r="BG141" s="239">
        <f>IF(N141="zákl. přenesená",J141,0)</f>
        <v>0</v>
      </c>
      <c r="BH141" s="239">
        <f>IF(N141="sníž. přenesená",J141,0)</f>
        <v>0</v>
      </c>
      <c r="BI141" s="239">
        <f>IF(N141="nulová",J141,0)</f>
        <v>0</v>
      </c>
      <c r="BJ141" s="18" t="s">
        <v>83</v>
      </c>
      <c r="BK141" s="239">
        <f>ROUND(I141*H141,2)</f>
        <v>0</v>
      </c>
      <c r="BL141" s="18" t="s">
        <v>360</v>
      </c>
      <c r="BM141" s="238" t="s">
        <v>1690</v>
      </c>
    </row>
    <row r="142" s="2" customFormat="1">
      <c r="A142" s="39"/>
      <c r="B142" s="40"/>
      <c r="C142" s="41"/>
      <c r="D142" s="240" t="s">
        <v>349</v>
      </c>
      <c r="E142" s="41"/>
      <c r="F142" s="241" t="s">
        <v>1691</v>
      </c>
      <c r="G142" s="41"/>
      <c r="H142" s="41"/>
      <c r="I142" s="242"/>
      <c r="J142" s="41"/>
      <c r="K142" s="41"/>
      <c r="L142" s="45"/>
      <c r="M142" s="243"/>
      <c r="N142" s="244"/>
      <c r="O142" s="92"/>
      <c r="P142" s="92"/>
      <c r="Q142" s="92"/>
      <c r="R142" s="92"/>
      <c r="S142" s="92"/>
      <c r="T142" s="93"/>
      <c r="U142" s="39"/>
      <c r="V142" s="39"/>
      <c r="W142" s="39"/>
      <c r="X142" s="39"/>
      <c r="Y142" s="39"/>
      <c r="Z142" s="39"/>
      <c r="AA142" s="39"/>
      <c r="AB142" s="39"/>
      <c r="AC142" s="39"/>
      <c r="AD142" s="39"/>
      <c r="AE142" s="39"/>
      <c r="AT142" s="18" t="s">
        <v>349</v>
      </c>
      <c r="AU142" s="18" t="s">
        <v>85</v>
      </c>
    </row>
    <row r="143" s="13" customFormat="1">
      <c r="A143" s="13"/>
      <c r="B143" s="252"/>
      <c r="C143" s="253"/>
      <c r="D143" s="240" t="s">
        <v>446</v>
      </c>
      <c r="E143" s="254" t="s">
        <v>1</v>
      </c>
      <c r="F143" s="255" t="s">
        <v>1692</v>
      </c>
      <c r="G143" s="253"/>
      <c r="H143" s="256">
        <v>9</v>
      </c>
      <c r="I143" s="257"/>
      <c r="J143" s="253"/>
      <c r="K143" s="253"/>
      <c r="L143" s="258"/>
      <c r="M143" s="259"/>
      <c r="N143" s="260"/>
      <c r="O143" s="260"/>
      <c r="P143" s="260"/>
      <c r="Q143" s="260"/>
      <c r="R143" s="260"/>
      <c r="S143" s="260"/>
      <c r="T143" s="261"/>
      <c r="U143" s="13"/>
      <c r="V143" s="13"/>
      <c r="W143" s="13"/>
      <c r="X143" s="13"/>
      <c r="Y143" s="13"/>
      <c r="Z143" s="13"/>
      <c r="AA143" s="13"/>
      <c r="AB143" s="13"/>
      <c r="AC143" s="13"/>
      <c r="AD143" s="13"/>
      <c r="AE143" s="13"/>
      <c r="AT143" s="262" t="s">
        <v>446</v>
      </c>
      <c r="AU143" s="262" t="s">
        <v>85</v>
      </c>
      <c r="AV143" s="13" t="s">
        <v>85</v>
      </c>
      <c r="AW143" s="13" t="s">
        <v>32</v>
      </c>
      <c r="AX143" s="13" t="s">
        <v>83</v>
      </c>
      <c r="AY143" s="262" t="s">
        <v>342</v>
      </c>
    </row>
    <row r="144" s="2" customFormat="1" ht="16.5" customHeight="1">
      <c r="A144" s="39"/>
      <c r="B144" s="40"/>
      <c r="C144" s="227" t="s">
        <v>92</v>
      </c>
      <c r="D144" s="227" t="s">
        <v>343</v>
      </c>
      <c r="E144" s="228" t="s">
        <v>1693</v>
      </c>
      <c r="F144" s="229" t="s">
        <v>1694</v>
      </c>
      <c r="G144" s="230" t="s">
        <v>473</v>
      </c>
      <c r="H144" s="231">
        <v>9</v>
      </c>
      <c r="I144" s="232"/>
      <c r="J144" s="233">
        <f>ROUND(I144*H144,2)</f>
        <v>0</v>
      </c>
      <c r="K144" s="229" t="s">
        <v>443</v>
      </c>
      <c r="L144" s="45"/>
      <c r="M144" s="234" t="s">
        <v>1</v>
      </c>
      <c r="N144" s="235" t="s">
        <v>41</v>
      </c>
      <c r="O144" s="92"/>
      <c r="P144" s="236">
        <f>O144*H144</f>
        <v>0</v>
      </c>
      <c r="Q144" s="236">
        <v>0</v>
      </c>
      <c r="R144" s="236">
        <f>Q144*H144</f>
        <v>0</v>
      </c>
      <c r="S144" s="236">
        <v>0.36099999999999999</v>
      </c>
      <c r="T144" s="237">
        <f>S144*H144</f>
        <v>3.2489999999999997</v>
      </c>
      <c r="U144" s="39"/>
      <c r="V144" s="39"/>
      <c r="W144" s="39"/>
      <c r="X144" s="39"/>
      <c r="Y144" s="39"/>
      <c r="Z144" s="39"/>
      <c r="AA144" s="39"/>
      <c r="AB144" s="39"/>
      <c r="AC144" s="39"/>
      <c r="AD144" s="39"/>
      <c r="AE144" s="39"/>
      <c r="AR144" s="238" t="s">
        <v>360</v>
      </c>
      <c r="AT144" s="238" t="s">
        <v>343</v>
      </c>
      <c r="AU144" s="238" t="s">
        <v>85</v>
      </c>
      <c r="AY144" s="18" t="s">
        <v>342</v>
      </c>
      <c r="BE144" s="239">
        <f>IF(N144="základní",J144,0)</f>
        <v>0</v>
      </c>
      <c r="BF144" s="239">
        <f>IF(N144="snížená",J144,0)</f>
        <v>0</v>
      </c>
      <c r="BG144" s="239">
        <f>IF(N144="zákl. přenesená",J144,0)</f>
        <v>0</v>
      </c>
      <c r="BH144" s="239">
        <f>IF(N144="sníž. přenesená",J144,0)</f>
        <v>0</v>
      </c>
      <c r="BI144" s="239">
        <f>IF(N144="nulová",J144,0)</f>
        <v>0</v>
      </c>
      <c r="BJ144" s="18" t="s">
        <v>83</v>
      </c>
      <c r="BK144" s="239">
        <f>ROUND(I144*H144,2)</f>
        <v>0</v>
      </c>
      <c r="BL144" s="18" t="s">
        <v>360</v>
      </c>
      <c r="BM144" s="238" t="s">
        <v>1695</v>
      </c>
    </row>
    <row r="145" s="2" customFormat="1">
      <c r="A145" s="39"/>
      <c r="B145" s="40"/>
      <c r="C145" s="41"/>
      <c r="D145" s="240" t="s">
        <v>349</v>
      </c>
      <c r="E145" s="41"/>
      <c r="F145" s="241" t="s">
        <v>1696</v>
      </c>
      <c r="G145" s="41"/>
      <c r="H145" s="41"/>
      <c r="I145" s="242"/>
      <c r="J145" s="41"/>
      <c r="K145" s="41"/>
      <c r="L145" s="45"/>
      <c r="M145" s="243"/>
      <c r="N145" s="244"/>
      <c r="O145" s="92"/>
      <c r="P145" s="92"/>
      <c r="Q145" s="92"/>
      <c r="R145" s="92"/>
      <c r="S145" s="92"/>
      <c r="T145" s="93"/>
      <c r="U145" s="39"/>
      <c r="V145" s="39"/>
      <c r="W145" s="39"/>
      <c r="X145" s="39"/>
      <c r="Y145" s="39"/>
      <c r="Z145" s="39"/>
      <c r="AA145" s="39"/>
      <c r="AB145" s="39"/>
      <c r="AC145" s="39"/>
      <c r="AD145" s="39"/>
      <c r="AE145" s="39"/>
      <c r="AT145" s="18" t="s">
        <v>349</v>
      </c>
      <c r="AU145" s="18" t="s">
        <v>85</v>
      </c>
    </row>
    <row r="146" s="13" customFormat="1">
      <c r="A146" s="13"/>
      <c r="B146" s="252"/>
      <c r="C146" s="253"/>
      <c r="D146" s="240" t="s">
        <v>446</v>
      </c>
      <c r="E146" s="254" t="s">
        <v>1</v>
      </c>
      <c r="F146" s="255" t="s">
        <v>1697</v>
      </c>
      <c r="G146" s="253"/>
      <c r="H146" s="256">
        <v>9</v>
      </c>
      <c r="I146" s="257"/>
      <c r="J146" s="253"/>
      <c r="K146" s="253"/>
      <c r="L146" s="258"/>
      <c r="M146" s="259"/>
      <c r="N146" s="260"/>
      <c r="O146" s="260"/>
      <c r="P146" s="260"/>
      <c r="Q146" s="260"/>
      <c r="R146" s="260"/>
      <c r="S146" s="260"/>
      <c r="T146" s="261"/>
      <c r="U146" s="13"/>
      <c r="V146" s="13"/>
      <c r="W146" s="13"/>
      <c r="X146" s="13"/>
      <c r="Y146" s="13"/>
      <c r="Z146" s="13"/>
      <c r="AA146" s="13"/>
      <c r="AB146" s="13"/>
      <c r="AC146" s="13"/>
      <c r="AD146" s="13"/>
      <c r="AE146" s="13"/>
      <c r="AT146" s="262" t="s">
        <v>446</v>
      </c>
      <c r="AU146" s="262" t="s">
        <v>85</v>
      </c>
      <c r="AV146" s="13" t="s">
        <v>85</v>
      </c>
      <c r="AW146" s="13" t="s">
        <v>32</v>
      </c>
      <c r="AX146" s="13" t="s">
        <v>83</v>
      </c>
      <c r="AY146" s="262" t="s">
        <v>342</v>
      </c>
    </row>
    <row r="147" s="2" customFormat="1" ht="16.5" customHeight="1">
      <c r="A147" s="39"/>
      <c r="B147" s="40"/>
      <c r="C147" s="227" t="s">
        <v>360</v>
      </c>
      <c r="D147" s="227" t="s">
        <v>343</v>
      </c>
      <c r="E147" s="228" t="s">
        <v>1526</v>
      </c>
      <c r="F147" s="229" t="s">
        <v>1527</v>
      </c>
      <c r="G147" s="230" t="s">
        <v>473</v>
      </c>
      <c r="H147" s="231">
        <v>38.100000000000001</v>
      </c>
      <c r="I147" s="232"/>
      <c r="J147" s="233">
        <f>ROUND(I147*H147,2)</f>
        <v>0</v>
      </c>
      <c r="K147" s="229" t="s">
        <v>443</v>
      </c>
      <c r="L147" s="45"/>
      <c r="M147" s="234" t="s">
        <v>1</v>
      </c>
      <c r="N147" s="235" t="s">
        <v>41</v>
      </c>
      <c r="O147" s="92"/>
      <c r="P147" s="236">
        <f>O147*H147</f>
        <v>0</v>
      </c>
      <c r="Q147" s="236">
        <v>0</v>
      </c>
      <c r="R147" s="236">
        <f>Q147*H147</f>
        <v>0</v>
      </c>
      <c r="S147" s="236">
        <v>0.45600000000000002</v>
      </c>
      <c r="T147" s="237">
        <f>S147*H147</f>
        <v>17.3736</v>
      </c>
      <c r="U147" s="39"/>
      <c r="V147" s="39"/>
      <c r="W147" s="39"/>
      <c r="X147" s="39"/>
      <c r="Y147" s="39"/>
      <c r="Z147" s="39"/>
      <c r="AA147" s="39"/>
      <c r="AB147" s="39"/>
      <c r="AC147" s="39"/>
      <c r="AD147" s="39"/>
      <c r="AE147" s="39"/>
      <c r="AR147" s="238" t="s">
        <v>360</v>
      </c>
      <c r="AT147" s="238" t="s">
        <v>343</v>
      </c>
      <c r="AU147" s="238" t="s">
        <v>85</v>
      </c>
      <c r="AY147" s="18" t="s">
        <v>342</v>
      </c>
      <c r="BE147" s="239">
        <f>IF(N147="základní",J147,0)</f>
        <v>0</v>
      </c>
      <c r="BF147" s="239">
        <f>IF(N147="snížená",J147,0)</f>
        <v>0</v>
      </c>
      <c r="BG147" s="239">
        <f>IF(N147="zákl. přenesená",J147,0)</f>
        <v>0</v>
      </c>
      <c r="BH147" s="239">
        <f>IF(N147="sníž. přenesená",J147,0)</f>
        <v>0</v>
      </c>
      <c r="BI147" s="239">
        <f>IF(N147="nulová",J147,0)</f>
        <v>0</v>
      </c>
      <c r="BJ147" s="18" t="s">
        <v>83</v>
      </c>
      <c r="BK147" s="239">
        <f>ROUND(I147*H147,2)</f>
        <v>0</v>
      </c>
      <c r="BL147" s="18" t="s">
        <v>360</v>
      </c>
      <c r="BM147" s="238" t="s">
        <v>1698</v>
      </c>
    </row>
    <row r="148" s="2" customFormat="1">
      <c r="A148" s="39"/>
      <c r="B148" s="40"/>
      <c r="C148" s="41"/>
      <c r="D148" s="240" t="s">
        <v>349</v>
      </c>
      <c r="E148" s="41"/>
      <c r="F148" s="241" t="s">
        <v>1529</v>
      </c>
      <c r="G148" s="41"/>
      <c r="H148" s="41"/>
      <c r="I148" s="242"/>
      <c r="J148" s="41"/>
      <c r="K148" s="41"/>
      <c r="L148" s="45"/>
      <c r="M148" s="243"/>
      <c r="N148" s="244"/>
      <c r="O148" s="92"/>
      <c r="P148" s="92"/>
      <c r="Q148" s="92"/>
      <c r="R148" s="92"/>
      <c r="S148" s="92"/>
      <c r="T148" s="93"/>
      <c r="U148" s="39"/>
      <c r="V148" s="39"/>
      <c r="W148" s="39"/>
      <c r="X148" s="39"/>
      <c r="Y148" s="39"/>
      <c r="Z148" s="39"/>
      <c r="AA148" s="39"/>
      <c r="AB148" s="39"/>
      <c r="AC148" s="39"/>
      <c r="AD148" s="39"/>
      <c r="AE148" s="39"/>
      <c r="AT148" s="18" t="s">
        <v>349</v>
      </c>
      <c r="AU148" s="18" t="s">
        <v>85</v>
      </c>
    </row>
    <row r="149" s="14" customFormat="1">
      <c r="A149" s="14"/>
      <c r="B149" s="263"/>
      <c r="C149" s="264"/>
      <c r="D149" s="240" t="s">
        <v>446</v>
      </c>
      <c r="E149" s="265" t="s">
        <v>1</v>
      </c>
      <c r="F149" s="266" t="s">
        <v>1699</v>
      </c>
      <c r="G149" s="264"/>
      <c r="H149" s="265" t="s">
        <v>1</v>
      </c>
      <c r="I149" s="267"/>
      <c r="J149" s="264"/>
      <c r="K149" s="264"/>
      <c r="L149" s="268"/>
      <c r="M149" s="269"/>
      <c r="N149" s="270"/>
      <c r="O149" s="270"/>
      <c r="P149" s="270"/>
      <c r="Q149" s="270"/>
      <c r="R149" s="270"/>
      <c r="S149" s="270"/>
      <c r="T149" s="271"/>
      <c r="U149" s="14"/>
      <c r="V149" s="14"/>
      <c r="W149" s="14"/>
      <c r="X149" s="14"/>
      <c r="Y149" s="14"/>
      <c r="Z149" s="14"/>
      <c r="AA149" s="14"/>
      <c r="AB149" s="14"/>
      <c r="AC149" s="14"/>
      <c r="AD149" s="14"/>
      <c r="AE149" s="14"/>
      <c r="AT149" s="272" t="s">
        <v>446</v>
      </c>
      <c r="AU149" s="272" t="s">
        <v>85</v>
      </c>
      <c r="AV149" s="14" t="s">
        <v>83</v>
      </c>
      <c r="AW149" s="14" t="s">
        <v>32</v>
      </c>
      <c r="AX149" s="14" t="s">
        <v>76</v>
      </c>
      <c r="AY149" s="272" t="s">
        <v>342</v>
      </c>
    </row>
    <row r="150" s="13" customFormat="1">
      <c r="A150" s="13"/>
      <c r="B150" s="252"/>
      <c r="C150" s="253"/>
      <c r="D150" s="240" t="s">
        <v>446</v>
      </c>
      <c r="E150" s="254" t="s">
        <v>1</v>
      </c>
      <c r="F150" s="255" t="s">
        <v>1686</v>
      </c>
      <c r="G150" s="253"/>
      <c r="H150" s="256">
        <v>28.800000000000001</v>
      </c>
      <c r="I150" s="257"/>
      <c r="J150" s="253"/>
      <c r="K150" s="253"/>
      <c r="L150" s="258"/>
      <c r="M150" s="259"/>
      <c r="N150" s="260"/>
      <c r="O150" s="260"/>
      <c r="P150" s="260"/>
      <c r="Q150" s="260"/>
      <c r="R150" s="260"/>
      <c r="S150" s="260"/>
      <c r="T150" s="261"/>
      <c r="U150" s="13"/>
      <c r="V150" s="13"/>
      <c r="W150" s="13"/>
      <c r="X150" s="13"/>
      <c r="Y150" s="13"/>
      <c r="Z150" s="13"/>
      <c r="AA150" s="13"/>
      <c r="AB150" s="13"/>
      <c r="AC150" s="13"/>
      <c r="AD150" s="13"/>
      <c r="AE150" s="13"/>
      <c r="AT150" s="262" t="s">
        <v>446</v>
      </c>
      <c r="AU150" s="262" t="s">
        <v>85</v>
      </c>
      <c r="AV150" s="13" t="s">
        <v>85</v>
      </c>
      <c r="AW150" s="13" t="s">
        <v>32</v>
      </c>
      <c r="AX150" s="13" t="s">
        <v>76</v>
      </c>
      <c r="AY150" s="262" t="s">
        <v>342</v>
      </c>
    </row>
    <row r="151" s="13" customFormat="1">
      <c r="A151" s="13"/>
      <c r="B151" s="252"/>
      <c r="C151" s="253"/>
      <c r="D151" s="240" t="s">
        <v>446</v>
      </c>
      <c r="E151" s="254" t="s">
        <v>1</v>
      </c>
      <c r="F151" s="255" t="s">
        <v>1687</v>
      </c>
      <c r="G151" s="253"/>
      <c r="H151" s="256">
        <v>9.3000000000000007</v>
      </c>
      <c r="I151" s="257"/>
      <c r="J151" s="253"/>
      <c r="K151" s="253"/>
      <c r="L151" s="258"/>
      <c r="M151" s="259"/>
      <c r="N151" s="260"/>
      <c r="O151" s="260"/>
      <c r="P151" s="260"/>
      <c r="Q151" s="260"/>
      <c r="R151" s="260"/>
      <c r="S151" s="260"/>
      <c r="T151" s="261"/>
      <c r="U151" s="13"/>
      <c r="V151" s="13"/>
      <c r="W151" s="13"/>
      <c r="X151" s="13"/>
      <c r="Y151" s="13"/>
      <c r="Z151" s="13"/>
      <c r="AA151" s="13"/>
      <c r="AB151" s="13"/>
      <c r="AC151" s="13"/>
      <c r="AD151" s="13"/>
      <c r="AE151" s="13"/>
      <c r="AT151" s="262" t="s">
        <v>446</v>
      </c>
      <c r="AU151" s="262" t="s">
        <v>85</v>
      </c>
      <c r="AV151" s="13" t="s">
        <v>85</v>
      </c>
      <c r="AW151" s="13" t="s">
        <v>32</v>
      </c>
      <c r="AX151" s="13" t="s">
        <v>76</v>
      </c>
      <c r="AY151" s="262" t="s">
        <v>342</v>
      </c>
    </row>
    <row r="152" s="16" customFormat="1">
      <c r="A152" s="16"/>
      <c r="B152" s="284"/>
      <c r="C152" s="285"/>
      <c r="D152" s="240" t="s">
        <v>446</v>
      </c>
      <c r="E152" s="286" t="s">
        <v>1</v>
      </c>
      <c r="F152" s="287" t="s">
        <v>500</v>
      </c>
      <c r="G152" s="285"/>
      <c r="H152" s="288">
        <v>38.100000000000001</v>
      </c>
      <c r="I152" s="289"/>
      <c r="J152" s="285"/>
      <c r="K152" s="285"/>
      <c r="L152" s="290"/>
      <c r="M152" s="291"/>
      <c r="N152" s="292"/>
      <c r="O152" s="292"/>
      <c r="P152" s="292"/>
      <c r="Q152" s="292"/>
      <c r="R152" s="292"/>
      <c r="S152" s="292"/>
      <c r="T152" s="293"/>
      <c r="U152" s="16"/>
      <c r="V152" s="16"/>
      <c r="W152" s="16"/>
      <c r="X152" s="16"/>
      <c r="Y152" s="16"/>
      <c r="Z152" s="16"/>
      <c r="AA152" s="16"/>
      <c r="AB152" s="16"/>
      <c r="AC152" s="16"/>
      <c r="AD152" s="16"/>
      <c r="AE152" s="16"/>
      <c r="AT152" s="294" t="s">
        <v>446</v>
      </c>
      <c r="AU152" s="294" t="s">
        <v>85</v>
      </c>
      <c r="AV152" s="16" t="s">
        <v>360</v>
      </c>
      <c r="AW152" s="16" t="s">
        <v>32</v>
      </c>
      <c r="AX152" s="16" t="s">
        <v>83</v>
      </c>
      <c r="AY152" s="294" t="s">
        <v>342</v>
      </c>
    </row>
    <row r="153" s="2" customFormat="1" ht="16.5" customHeight="1">
      <c r="A153" s="39"/>
      <c r="B153" s="40"/>
      <c r="C153" s="227" t="s">
        <v>341</v>
      </c>
      <c r="D153" s="227" t="s">
        <v>343</v>
      </c>
      <c r="E153" s="228" t="s">
        <v>1064</v>
      </c>
      <c r="F153" s="229" t="s">
        <v>1065</v>
      </c>
      <c r="G153" s="230" t="s">
        <v>473</v>
      </c>
      <c r="H153" s="231">
        <v>38.100000000000001</v>
      </c>
      <c r="I153" s="232"/>
      <c r="J153" s="233">
        <f>ROUND(I153*H153,2)</f>
        <v>0</v>
      </c>
      <c r="K153" s="229" t="s">
        <v>443</v>
      </c>
      <c r="L153" s="45"/>
      <c r="M153" s="234" t="s">
        <v>1</v>
      </c>
      <c r="N153" s="235" t="s">
        <v>41</v>
      </c>
      <c r="O153" s="92"/>
      <c r="P153" s="236">
        <f>O153*H153</f>
        <v>0</v>
      </c>
      <c r="Q153" s="236">
        <v>0</v>
      </c>
      <c r="R153" s="236">
        <f>Q153*H153</f>
        <v>0</v>
      </c>
      <c r="S153" s="236">
        <v>0.48299999999999998</v>
      </c>
      <c r="T153" s="237">
        <f>S153*H153</f>
        <v>18.4023</v>
      </c>
      <c r="U153" s="39"/>
      <c r="V153" s="39"/>
      <c r="W153" s="39"/>
      <c r="X153" s="39"/>
      <c r="Y153" s="39"/>
      <c r="Z153" s="39"/>
      <c r="AA153" s="39"/>
      <c r="AB153" s="39"/>
      <c r="AC153" s="39"/>
      <c r="AD153" s="39"/>
      <c r="AE153" s="39"/>
      <c r="AR153" s="238" t="s">
        <v>360</v>
      </c>
      <c r="AT153" s="238" t="s">
        <v>343</v>
      </c>
      <c r="AU153" s="238" t="s">
        <v>85</v>
      </c>
      <c r="AY153" s="18" t="s">
        <v>342</v>
      </c>
      <c r="BE153" s="239">
        <f>IF(N153="základní",J153,0)</f>
        <v>0</v>
      </c>
      <c r="BF153" s="239">
        <f>IF(N153="snížená",J153,0)</f>
        <v>0</v>
      </c>
      <c r="BG153" s="239">
        <f>IF(N153="zákl. přenesená",J153,0)</f>
        <v>0</v>
      </c>
      <c r="BH153" s="239">
        <f>IF(N153="sníž. přenesená",J153,0)</f>
        <v>0</v>
      </c>
      <c r="BI153" s="239">
        <f>IF(N153="nulová",J153,0)</f>
        <v>0</v>
      </c>
      <c r="BJ153" s="18" t="s">
        <v>83</v>
      </c>
      <c r="BK153" s="239">
        <f>ROUND(I153*H153,2)</f>
        <v>0</v>
      </c>
      <c r="BL153" s="18" t="s">
        <v>360</v>
      </c>
      <c r="BM153" s="238" t="s">
        <v>1700</v>
      </c>
    </row>
    <row r="154" s="2" customFormat="1">
      <c r="A154" s="39"/>
      <c r="B154" s="40"/>
      <c r="C154" s="41"/>
      <c r="D154" s="240" t="s">
        <v>349</v>
      </c>
      <c r="E154" s="41"/>
      <c r="F154" s="241" t="s">
        <v>1067</v>
      </c>
      <c r="G154" s="41"/>
      <c r="H154" s="41"/>
      <c r="I154" s="242"/>
      <c r="J154" s="41"/>
      <c r="K154" s="41"/>
      <c r="L154" s="45"/>
      <c r="M154" s="243"/>
      <c r="N154" s="244"/>
      <c r="O154" s="92"/>
      <c r="P154" s="92"/>
      <c r="Q154" s="92"/>
      <c r="R154" s="92"/>
      <c r="S154" s="92"/>
      <c r="T154" s="93"/>
      <c r="U154" s="39"/>
      <c r="V154" s="39"/>
      <c r="W154" s="39"/>
      <c r="X154" s="39"/>
      <c r="Y154" s="39"/>
      <c r="Z154" s="39"/>
      <c r="AA154" s="39"/>
      <c r="AB154" s="39"/>
      <c r="AC154" s="39"/>
      <c r="AD154" s="39"/>
      <c r="AE154" s="39"/>
      <c r="AT154" s="18" t="s">
        <v>349</v>
      </c>
      <c r="AU154" s="18" t="s">
        <v>85</v>
      </c>
    </row>
    <row r="155" s="14" customFormat="1">
      <c r="A155" s="14"/>
      <c r="B155" s="263"/>
      <c r="C155" s="264"/>
      <c r="D155" s="240" t="s">
        <v>446</v>
      </c>
      <c r="E155" s="265" t="s">
        <v>1</v>
      </c>
      <c r="F155" s="266" t="s">
        <v>1701</v>
      </c>
      <c r="G155" s="264"/>
      <c r="H155" s="265" t="s">
        <v>1</v>
      </c>
      <c r="I155" s="267"/>
      <c r="J155" s="264"/>
      <c r="K155" s="264"/>
      <c r="L155" s="268"/>
      <c r="M155" s="269"/>
      <c r="N155" s="270"/>
      <c r="O155" s="270"/>
      <c r="P155" s="270"/>
      <c r="Q155" s="270"/>
      <c r="R155" s="270"/>
      <c r="S155" s="270"/>
      <c r="T155" s="271"/>
      <c r="U155" s="14"/>
      <c r="V155" s="14"/>
      <c r="W155" s="14"/>
      <c r="X155" s="14"/>
      <c r="Y155" s="14"/>
      <c r="Z155" s="14"/>
      <c r="AA155" s="14"/>
      <c r="AB155" s="14"/>
      <c r="AC155" s="14"/>
      <c r="AD155" s="14"/>
      <c r="AE155" s="14"/>
      <c r="AT155" s="272" t="s">
        <v>446</v>
      </c>
      <c r="AU155" s="272" t="s">
        <v>85</v>
      </c>
      <c r="AV155" s="14" t="s">
        <v>83</v>
      </c>
      <c r="AW155" s="14" t="s">
        <v>32</v>
      </c>
      <c r="AX155" s="14" t="s">
        <v>76</v>
      </c>
      <c r="AY155" s="272" t="s">
        <v>342</v>
      </c>
    </row>
    <row r="156" s="13" customFormat="1">
      <c r="A156" s="13"/>
      <c r="B156" s="252"/>
      <c r="C156" s="253"/>
      <c r="D156" s="240" t="s">
        <v>446</v>
      </c>
      <c r="E156" s="254" t="s">
        <v>1</v>
      </c>
      <c r="F156" s="255" t="s">
        <v>1686</v>
      </c>
      <c r="G156" s="253"/>
      <c r="H156" s="256">
        <v>28.800000000000001</v>
      </c>
      <c r="I156" s="257"/>
      <c r="J156" s="253"/>
      <c r="K156" s="253"/>
      <c r="L156" s="258"/>
      <c r="M156" s="259"/>
      <c r="N156" s="260"/>
      <c r="O156" s="260"/>
      <c r="P156" s="260"/>
      <c r="Q156" s="260"/>
      <c r="R156" s="260"/>
      <c r="S156" s="260"/>
      <c r="T156" s="261"/>
      <c r="U156" s="13"/>
      <c r="V156" s="13"/>
      <c r="W156" s="13"/>
      <c r="X156" s="13"/>
      <c r="Y156" s="13"/>
      <c r="Z156" s="13"/>
      <c r="AA156" s="13"/>
      <c r="AB156" s="13"/>
      <c r="AC156" s="13"/>
      <c r="AD156" s="13"/>
      <c r="AE156" s="13"/>
      <c r="AT156" s="262" t="s">
        <v>446</v>
      </c>
      <c r="AU156" s="262" t="s">
        <v>85</v>
      </c>
      <c r="AV156" s="13" t="s">
        <v>85</v>
      </c>
      <c r="AW156" s="13" t="s">
        <v>32</v>
      </c>
      <c r="AX156" s="13" t="s">
        <v>76</v>
      </c>
      <c r="AY156" s="262" t="s">
        <v>342</v>
      </c>
    </row>
    <row r="157" s="13" customFormat="1">
      <c r="A157" s="13"/>
      <c r="B157" s="252"/>
      <c r="C157" s="253"/>
      <c r="D157" s="240" t="s">
        <v>446</v>
      </c>
      <c r="E157" s="254" t="s">
        <v>1</v>
      </c>
      <c r="F157" s="255" t="s">
        <v>1687</v>
      </c>
      <c r="G157" s="253"/>
      <c r="H157" s="256">
        <v>9.3000000000000007</v>
      </c>
      <c r="I157" s="257"/>
      <c r="J157" s="253"/>
      <c r="K157" s="253"/>
      <c r="L157" s="258"/>
      <c r="M157" s="259"/>
      <c r="N157" s="260"/>
      <c r="O157" s="260"/>
      <c r="P157" s="260"/>
      <c r="Q157" s="260"/>
      <c r="R157" s="260"/>
      <c r="S157" s="260"/>
      <c r="T157" s="261"/>
      <c r="U157" s="13"/>
      <c r="V157" s="13"/>
      <c r="W157" s="13"/>
      <c r="X157" s="13"/>
      <c r="Y157" s="13"/>
      <c r="Z157" s="13"/>
      <c r="AA157" s="13"/>
      <c r="AB157" s="13"/>
      <c r="AC157" s="13"/>
      <c r="AD157" s="13"/>
      <c r="AE157" s="13"/>
      <c r="AT157" s="262" t="s">
        <v>446</v>
      </c>
      <c r="AU157" s="262" t="s">
        <v>85</v>
      </c>
      <c r="AV157" s="13" t="s">
        <v>85</v>
      </c>
      <c r="AW157" s="13" t="s">
        <v>32</v>
      </c>
      <c r="AX157" s="13" t="s">
        <v>76</v>
      </c>
      <c r="AY157" s="262" t="s">
        <v>342</v>
      </c>
    </row>
    <row r="158" s="16" customFormat="1">
      <c r="A158" s="16"/>
      <c r="B158" s="284"/>
      <c r="C158" s="285"/>
      <c r="D158" s="240" t="s">
        <v>446</v>
      </c>
      <c r="E158" s="286" t="s">
        <v>1</v>
      </c>
      <c r="F158" s="287" t="s">
        <v>500</v>
      </c>
      <c r="G158" s="285"/>
      <c r="H158" s="288">
        <v>38.100000000000001</v>
      </c>
      <c r="I158" s="289"/>
      <c r="J158" s="285"/>
      <c r="K158" s="285"/>
      <c r="L158" s="290"/>
      <c r="M158" s="291"/>
      <c r="N158" s="292"/>
      <c r="O158" s="292"/>
      <c r="P158" s="292"/>
      <c r="Q158" s="292"/>
      <c r="R158" s="292"/>
      <c r="S158" s="292"/>
      <c r="T158" s="293"/>
      <c r="U158" s="16"/>
      <c r="V158" s="16"/>
      <c r="W158" s="16"/>
      <c r="X158" s="16"/>
      <c r="Y158" s="16"/>
      <c r="Z158" s="16"/>
      <c r="AA158" s="16"/>
      <c r="AB158" s="16"/>
      <c r="AC158" s="16"/>
      <c r="AD158" s="16"/>
      <c r="AE158" s="16"/>
      <c r="AT158" s="294" t="s">
        <v>446</v>
      </c>
      <c r="AU158" s="294" t="s">
        <v>85</v>
      </c>
      <c r="AV158" s="16" t="s">
        <v>360</v>
      </c>
      <c r="AW158" s="16" t="s">
        <v>32</v>
      </c>
      <c r="AX158" s="16" t="s">
        <v>83</v>
      </c>
      <c r="AY158" s="294" t="s">
        <v>342</v>
      </c>
    </row>
    <row r="159" s="2" customFormat="1" ht="21.75" customHeight="1">
      <c r="A159" s="39"/>
      <c r="B159" s="40"/>
      <c r="C159" s="227" t="s">
        <v>368</v>
      </c>
      <c r="D159" s="227" t="s">
        <v>343</v>
      </c>
      <c r="E159" s="228" t="s">
        <v>1702</v>
      </c>
      <c r="F159" s="229" t="s">
        <v>1703</v>
      </c>
      <c r="G159" s="230" t="s">
        <v>473</v>
      </c>
      <c r="H159" s="231">
        <v>726</v>
      </c>
      <c r="I159" s="232"/>
      <c r="J159" s="233">
        <f>ROUND(I159*H159,2)</f>
        <v>0</v>
      </c>
      <c r="K159" s="229" t="s">
        <v>443</v>
      </c>
      <c r="L159" s="45"/>
      <c r="M159" s="234" t="s">
        <v>1</v>
      </c>
      <c r="N159" s="235" t="s">
        <v>41</v>
      </c>
      <c r="O159" s="92"/>
      <c r="P159" s="236">
        <f>O159*H159</f>
        <v>0</v>
      </c>
      <c r="Q159" s="236">
        <v>0.00024000000000000001</v>
      </c>
      <c r="R159" s="236">
        <f>Q159*H159</f>
        <v>0.17424000000000001</v>
      </c>
      <c r="S159" s="236">
        <v>0.40799999999999997</v>
      </c>
      <c r="T159" s="237">
        <f>S159*H159</f>
        <v>296.20799999999997</v>
      </c>
      <c r="U159" s="39"/>
      <c r="V159" s="39"/>
      <c r="W159" s="39"/>
      <c r="X159" s="39"/>
      <c r="Y159" s="39"/>
      <c r="Z159" s="39"/>
      <c r="AA159" s="39"/>
      <c r="AB159" s="39"/>
      <c r="AC159" s="39"/>
      <c r="AD159" s="39"/>
      <c r="AE159" s="39"/>
      <c r="AR159" s="238" t="s">
        <v>360</v>
      </c>
      <c r="AT159" s="238" t="s">
        <v>343</v>
      </c>
      <c r="AU159" s="238" t="s">
        <v>85</v>
      </c>
      <c r="AY159" s="18" t="s">
        <v>342</v>
      </c>
      <c r="BE159" s="239">
        <f>IF(N159="základní",J159,0)</f>
        <v>0</v>
      </c>
      <c r="BF159" s="239">
        <f>IF(N159="snížená",J159,0)</f>
        <v>0</v>
      </c>
      <c r="BG159" s="239">
        <f>IF(N159="zákl. přenesená",J159,0)</f>
        <v>0</v>
      </c>
      <c r="BH159" s="239">
        <f>IF(N159="sníž. přenesená",J159,0)</f>
        <v>0</v>
      </c>
      <c r="BI159" s="239">
        <f>IF(N159="nulová",J159,0)</f>
        <v>0</v>
      </c>
      <c r="BJ159" s="18" t="s">
        <v>83</v>
      </c>
      <c r="BK159" s="239">
        <f>ROUND(I159*H159,2)</f>
        <v>0</v>
      </c>
      <c r="BL159" s="18" t="s">
        <v>360</v>
      </c>
      <c r="BM159" s="238" t="s">
        <v>1704</v>
      </c>
    </row>
    <row r="160" s="2" customFormat="1">
      <c r="A160" s="39"/>
      <c r="B160" s="40"/>
      <c r="C160" s="41"/>
      <c r="D160" s="240" t="s">
        <v>349</v>
      </c>
      <c r="E160" s="41"/>
      <c r="F160" s="241" t="s">
        <v>1705</v>
      </c>
      <c r="G160" s="41"/>
      <c r="H160" s="41"/>
      <c r="I160" s="242"/>
      <c r="J160" s="41"/>
      <c r="K160" s="41"/>
      <c r="L160" s="45"/>
      <c r="M160" s="243"/>
      <c r="N160" s="244"/>
      <c r="O160" s="92"/>
      <c r="P160" s="92"/>
      <c r="Q160" s="92"/>
      <c r="R160" s="92"/>
      <c r="S160" s="92"/>
      <c r="T160" s="93"/>
      <c r="U160" s="39"/>
      <c r="V160" s="39"/>
      <c r="W160" s="39"/>
      <c r="X160" s="39"/>
      <c r="Y160" s="39"/>
      <c r="Z160" s="39"/>
      <c r="AA160" s="39"/>
      <c r="AB160" s="39"/>
      <c r="AC160" s="39"/>
      <c r="AD160" s="39"/>
      <c r="AE160" s="39"/>
      <c r="AT160" s="18" t="s">
        <v>349</v>
      </c>
      <c r="AU160" s="18" t="s">
        <v>85</v>
      </c>
    </row>
    <row r="161" s="14" customFormat="1">
      <c r="A161" s="14"/>
      <c r="B161" s="263"/>
      <c r="C161" s="264"/>
      <c r="D161" s="240" t="s">
        <v>446</v>
      </c>
      <c r="E161" s="265" t="s">
        <v>1</v>
      </c>
      <c r="F161" s="266" t="s">
        <v>529</v>
      </c>
      <c r="G161" s="264"/>
      <c r="H161" s="265" t="s">
        <v>1</v>
      </c>
      <c r="I161" s="267"/>
      <c r="J161" s="264"/>
      <c r="K161" s="264"/>
      <c r="L161" s="268"/>
      <c r="M161" s="269"/>
      <c r="N161" s="270"/>
      <c r="O161" s="270"/>
      <c r="P161" s="270"/>
      <c r="Q161" s="270"/>
      <c r="R161" s="270"/>
      <c r="S161" s="270"/>
      <c r="T161" s="271"/>
      <c r="U161" s="14"/>
      <c r="V161" s="14"/>
      <c r="W161" s="14"/>
      <c r="X161" s="14"/>
      <c r="Y161" s="14"/>
      <c r="Z161" s="14"/>
      <c r="AA161" s="14"/>
      <c r="AB161" s="14"/>
      <c r="AC161" s="14"/>
      <c r="AD161" s="14"/>
      <c r="AE161" s="14"/>
      <c r="AT161" s="272" t="s">
        <v>446</v>
      </c>
      <c r="AU161" s="272" t="s">
        <v>85</v>
      </c>
      <c r="AV161" s="14" t="s">
        <v>83</v>
      </c>
      <c r="AW161" s="14" t="s">
        <v>32</v>
      </c>
      <c r="AX161" s="14" t="s">
        <v>76</v>
      </c>
      <c r="AY161" s="272" t="s">
        <v>342</v>
      </c>
    </row>
    <row r="162" s="14" customFormat="1">
      <c r="A162" s="14"/>
      <c r="B162" s="263"/>
      <c r="C162" s="264"/>
      <c r="D162" s="240" t="s">
        <v>446</v>
      </c>
      <c r="E162" s="265" t="s">
        <v>1</v>
      </c>
      <c r="F162" s="266" t="s">
        <v>1706</v>
      </c>
      <c r="G162" s="264"/>
      <c r="H162" s="265" t="s">
        <v>1</v>
      </c>
      <c r="I162" s="267"/>
      <c r="J162" s="264"/>
      <c r="K162" s="264"/>
      <c r="L162" s="268"/>
      <c r="M162" s="269"/>
      <c r="N162" s="270"/>
      <c r="O162" s="270"/>
      <c r="P162" s="270"/>
      <c r="Q162" s="270"/>
      <c r="R162" s="270"/>
      <c r="S162" s="270"/>
      <c r="T162" s="271"/>
      <c r="U162" s="14"/>
      <c r="V162" s="14"/>
      <c r="W162" s="14"/>
      <c r="X162" s="14"/>
      <c r="Y162" s="14"/>
      <c r="Z162" s="14"/>
      <c r="AA162" s="14"/>
      <c r="AB162" s="14"/>
      <c r="AC162" s="14"/>
      <c r="AD162" s="14"/>
      <c r="AE162" s="14"/>
      <c r="AT162" s="272" t="s">
        <v>446</v>
      </c>
      <c r="AU162" s="272" t="s">
        <v>85</v>
      </c>
      <c r="AV162" s="14" t="s">
        <v>83</v>
      </c>
      <c r="AW162" s="14" t="s">
        <v>32</v>
      </c>
      <c r="AX162" s="14" t="s">
        <v>76</v>
      </c>
      <c r="AY162" s="272" t="s">
        <v>342</v>
      </c>
    </row>
    <row r="163" s="13" customFormat="1">
      <c r="A163" s="13"/>
      <c r="B163" s="252"/>
      <c r="C163" s="253"/>
      <c r="D163" s="240" t="s">
        <v>446</v>
      </c>
      <c r="E163" s="254" t="s">
        <v>1</v>
      </c>
      <c r="F163" s="255" t="s">
        <v>1707</v>
      </c>
      <c r="G163" s="253"/>
      <c r="H163" s="256">
        <v>514</v>
      </c>
      <c r="I163" s="257"/>
      <c r="J163" s="253"/>
      <c r="K163" s="253"/>
      <c r="L163" s="258"/>
      <c r="M163" s="259"/>
      <c r="N163" s="260"/>
      <c r="O163" s="260"/>
      <c r="P163" s="260"/>
      <c r="Q163" s="260"/>
      <c r="R163" s="260"/>
      <c r="S163" s="260"/>
      <c r="T163" s="261"/>
      <c r="U163" s="13"/>
      <c r="V163" s="13"/>
      <c r="W163" s="13"/>
      <c r="X163" s="13"/>
      <c r="Y163" s="13"/>
      <c r="Z163" s="13"/>
      <c r="AA163" s="13"/>
      <c r="AB163" s="13"/>
      <c r="AC163" s="13"/>
      <c r="AD163" s="13"/>
      <c r="AE163" s="13"/>
      <c r="AT163" s="262" t="s">
        <v>446</v>
      </c>
      <c r="AU163" s="262" t="s">
        <v>85</v>
      </c>
      <c r="AV163" s="13" t="s">
        <v>85</v>
      </c>
      <c r="AW163" s="13" t="s">
        <v>32</v>
      </c>
      <c r="AX163" s="13" t="s">
        <v>76</v>
      </c>
      <c r="AY163" s="262" t="s">
        <v>342</v>
      </c>
    </row>
    <row r="164" s="13" customFormat="1">
      <c r="A164" s="13"/>
      <c r="B164" s="252"/>
      <c r="C164" s="253"/>
      <c r="D164" s="240" t="s">
        <v>446</v>
      </c>
      <c r="E164" s="254" t="s">
        <v>1</v>
      </c>
      <c r="F164" s="255" t="s">
        <v>1708</v>
      </c>
      <c r="G164" s="253"/>
      <c r="H164" s="256">
        <v>212</v>
      </c>
      <c r="I164" s="257"/>
      <c r="J164" s="253"/>
      <c r="K164" s="253"/>
      <c r="L164" s="258"/>
      <c r="M164" s="259"/>
      <c r="N164" s="260"/>
      <c r="O164" s="260"/>
      <c r="P164" s="260"/>
      <c r="Q164" s="260"/>
      <c r="R164" s="260"/>
      <c r="S164" s="260"/>
      <c r="T164" s="261"/>
      <c r="U164" s="13"/>
      <c r="V164" s="13"/>
      <c r="W164" s="13"/>
      <c r="X164" s="13"/>
      <c r="Y164" s="13"/>
      <c r="Z164" s="13"/>
      <c r="AA164" s="13"/>
      <c r="AB164" s="13"/>
      <c r="AC164" s="13"/>
      <c r="AD164" s="13"/>
      <c r="AE164" s="13"/>
      <c r="AT164" s="262" t="s">
        <v>446</v>
      </c>
      <c r="AU164" s="262" t="s">
        <v>85</v>
      </c>
      <c r="AV164" s="13" t="s">
        <v>85</v>
      </c>
      <c r="AW164" s="13" t="s">
        <v>32</v>
      </c>
      <c r="AX164" s="13" t="s">
        <v>76</v>
      </c>
      <c r="AY164" s="262" t="s">
        <v>342</v>
      </c>
    </row>
    <row r="165" s="16" customFormat="1">
      <c r="A165" s="16"/>
      <c r="B165" s="284"/>
      <c r="C165" s="285"/>
      <c r="D165" s="240" t="s">
        <v>446</v>
      </c>
      <c r="E165" s="286" t="s">
        <v>1</v>
      </c>
      <c r="F165" s="287" t="s">
        <v>500</v>
      </c>
      <c r="G165" s="285"/>
      <c r="H165" s="288">
        <v>726</v>
      </c>
      <c r="I165" s="289"/>
      <c r="J165" s="285"/>
      <c r="K165" s="285"/>
      <c r="L165" s="290"/>
      <c r="M165" s="291"/>
      <c r="N165" s="292"/>
      <c r="O165" s="292"/>
      <c r="P165" s="292"/>
      <c r="Q165" s="292"/>
      <c r="R165" s="292"/>
      <c r="S165" s="292"/>
      <c r="T165" s="293"/>
      <c r="U165" s="16"/>
      <c r="V165" s="16"/>
      <c r="W165" s="16"/>
      <c r="X165" s="16"/>
      <c r="Y165" s="16"/>
      <c r="Z165" s="16"/>
      <c r="AA165" s="16"/>
      <c r="AB165" s="16"/>
      <c r="AC165" s="16"/>
      <c r="AD165" s="16"/>
      <c r="AE165" s="16"/>
      <c r="AT165" s="294" t="s">
        <v>446</v>
      </c>
      <c r="AU165" s="294" t="s">
        <v>85</v>
      </c>
      <c r="AV165" s="16" t="s">
        <v>360</v>
      </c>
      <c r="AW165" s="16" t="s">
        <v>32</v>
      </c>
      <c r="AX165" s="16" t="s">
        <v>83</v>
      </c>
      <c r="AY165" s="294" t="s">
        <v>342</v>
      </c>
    </row>
    <row r="166" s="2" customFormat="1" ht="16.5" customHeight="1">
      <c r="A166" s="39"/>
      <c r="B166" s="40"/>
      <c r="C166" s="227" t="s">
        <v>372</v>
      </c>
      <c r="D166" s="227" t="s">
        <v>343</v>
      </c>
      <c r="E166" s="228" t="s">
        <v>541</v>
      </c>
      <c r="F166" s="229" t="s">
        <v>542</v>
      </c>
      <c r="G166" s="230" t="s">
        <v>543</v>
      </c>
      <c r="H166" s="231">
        <v>95</v>
      </c>
      <c r="I166" s="232"/>
      <c r="J166" s="233">
        <f>ROUND(I166*H166,2)</f>
        <v>0</v>
      </c>
      <c r="K166" s="229" t="s">
        <v>443</v>
      </c>
      <c r="L166" s="45"/>
      <c r="M166" s="234" t="s">
        <v>1</v>
      </c>
      <c r="N166" s="235" t="s">
        <v>41</v>
      </c>
      <c r="O166" s="92"/>
      <c r="P166" s="236">
        <f>O166*H166</f>
        <v>0</v>
      </c>
      <c r="Q166" s="236">
        <v>0</v>
      </c>
      <c r="R166" s="236">
        <f>Q166*H166</f>
        <v>0</v>
      </c>
      <c r="S166" s="236">
        <v>0.20499999999999999</v>
      </c>
      <c r="T166" s="237">
        <f>S166*H166</f>
        <v>19.474999999999998</v>
      </c>
      <c r="U166" s="39"/>
      <c r="V166" s="39"/>
      <c r="W166" s="39"/>
      <c r="X166" s="39"/>
      <c r="Y166" s="39"/>
      <c r="Z166" s="39"/>
      <c r="AA166" s="39"/>
      <c r="AB166" s="39"/>
      <c r="AC166" s="39"/>
      <c r="AD166" s="39"/>
      <c r="AE166" s="39"/>
      <c r="AR166" s="238" t="s">
        <v>360</v>
      </c>
      <c r="AT166" s="238" t="s">
        <v>343</v>
      </c>
      <c r="AU166" s="238" t="s">
        <v>85</v>
      </c>
      <c r="AY166" s="18" t="s">
        <v>342</v>
      </c>
      <c r="BE166" s="239">
        <f>IF(N166="základní",J166,0)</f>
        <v>0</v>
      </c>
      <c r="BF166" s="239">
        <f>IF(N166="snížená",J166,0)</f>
        <v>0</v>
      </c>
      <c r="BG166" s="239">
        <f>IF(N166="zákl. přenesená",J166,0)</f>
        <v>0</v>
      </c>
      <c r="BH166" s="239">
        <f>IF(N166="sníž. přenesená",J166,0)</f>
        <v>0</v>
      </c>
      <c r="BI166" s="239">
        <f>IF(N166="nulová",J166,0)</f>
        <v>0</v>
      </c>
      <c r="BJ166" s="18" t="s">
        <v>83</v>
      </c>
      <c r="BK166" s="239">
        <f>ROUND(I166*H166,2)</f>
        <v>0</v>
      </c>
      <c r="BL166" s="18" t="s">
        <v>360</v>
      </c>
      <c r="BM166" s="238" t="s">
        <v>1709</v>
      </c>
    </row>
    <row r="167" s="2" customFormat="1">
      <c r="A167" s="39"/>
      <c r="B167" s="40"/>
      <c r="C167" s="41"/>
      <c r="D167" s="240" t="s">
        <v>349</v>
      </c>
      <c r="E167" s="41"/>
      <c r="F167" s="241" t="s">
        <v>545</v>
      </c>
      <c r="G167" s="41"/>
      <c r="H167" s="41"/>
      <c r="I167" s="242"/>
      <c r="J167" s="41"/>
      <c r="K167" s="41"/>
      <c r="L167" s="45"/>
      <c r="M167" s="243"/>
      <c r="N167" s="244"/>
      <c r="O167" s="92"/>
      <c r="P167" s="92"/>
      <c r="Q167" s="92"/>
      <c r="R167" s="92"/>
      <c r="S167" s="92"/>
      <c r="T167" s="93"/>
      <c r="U167" s="39"/>
      <c r="V167" s="39"/>
      <c r="W167" s="39"/>
      <c r="X167" s="39"/>
      <c r="Y167" s="39"/>
      <c r="Z167" s="39"/>
      <c r="AA167" s="39"/>
      <c r="AB167" s="39"/>
      <c r="AC167" s="39"/>
      <c r="AD167" s="39"/>
      <c r="AE167" s="39"/>
      <c r="AT167" s="18" t="s">
        <v>349</v>
      </c>
      <c r="AU167" s="18" t="s">
        <v>85</v>
      </c>
    </row>
    <row r="168" s="13" customFormat="1">
      <c r="A168" s="13"/>
      <c r="B168" s="252"/>
      <c r="C168" s="253"/>
      <c r="D168" s="240" t="s">
        <v>446</v>
      </c>
      <c r="E168" s="254" t="s">
        <v>1</v>
      </c>
      <c r="F168" s="255" t="s">
        <v>1710</v>
      </c>
      <c r="G168" s="253"/>
      <c r="H168" s="256">
        <v>95</v>
      </c>
      <c r="I168" s="257"/>
      <c r="J168" s="253"/>
      <c r="K168" s="253"/>
      <c r="L168" s="258"/>
      <c r="M168" s="259"/>
      <c r="N168" s="260"/>
      <c r="O168" s="260"/>
      <c r="P168" s="260"/>
      <c r="Q168" s="260"/>
      <c r="R168" s="260"/>
      <c r="S168" s="260"/>
      <c r="T168" s="261"/>
      <c r="U168" s="13"/>
      <c r="V168" s="13"/>
      <c r="W168" s="13"/>
      <c r="X168" s="13"/>
      <c r="Y168" s="13"/>
      <c r="Z168" s="13"/>
      <c r="AA168" s="13"/>
      <c r="AB168" s="13"/>
      <c r="AC168" s="13"/>
      <c r="AD168" s="13"/>
      <c r="AE168" s="13"/>
      <c r="AT168" s="262" t="s">
        <v>446</v>
      </c>
      <c r="AU168" s="262" t="s">
        <v>85</v>
      </c>
      <c r="AV168" s="13" t="s">
        <v>85</v>
      </c>
      <c r="AW168" s="13" t="s">
        <v>32</v>
      </c>
      <c r="AX168" s="13" t="s">
        <v>83</v>
      </c>
      <c r="AY168" s="262" t="s">
        <v>342</v>
      </c>
    </row>
    <row r="169" s="2" customFormat="1" ht="16.5" customHeight="1">
      <c r="A169" s="39"/>
      <c r="B169" s="40"/>
      <c r="C169" s="227" t="s">
        <v>376</v>
      </c>
      <c r="D169" s="227" t="s">
        <v>343</v>
      </c>
      <c r="E169" s="228" t="s">
        <v>554</v>
      </c>
      <c r="F169" s="229" t="s">
        <v>555</v>
      </c>
      <c r="G169" s="230" t="s">
        <v>543</v>
      </c>
      <c r="H169" s="231">
        <v>5</v>
      </c>
      <c r="I169" s="232"/>
      <c r="J169" s="233">
        <f>ROUND(I169*H169,2)</f>
        <v>0</v>
      </c>
      <c r="K169" s="229" t="s">
        <v>443</v>
      </c>
      <c r="L169" s="45"/>
      <c r="M169" s="234" t="s">
        <v>1</v>
      </c>
      <c r="N169" s="235" t="s">
        <v>41</v>
      </c>
      <c r="O169" s="92"/>
      <c r="P169" s="236">
        <f>O169*H169</f>
        <v>0</v>
      </c>
      <c r="Q169" s="236">
        <v>0</v>
      </c>
      <c r="R169" s="236">
        <f>Q169*H169</f>
        <v>0</v>
      </c>
      <c r="S169" s="236">
        <v>0.040000000000000001</v>
      </c>
      <c r="T169" s="237">
        <f>S169*H169</f>
        <v>0.20000000000000001</v>
      </c>
      <c r="U169" s="39"/>
      <c r="V169" s="39"/>
      <c r="W169" s="39"/>
      <c r="X169" s="39"/>
      <c r="Y169" s="39"/>
      <c r="Z169" s="39"/>
      <c r="AA169" s="39"/>
      <c r="AB169" s="39"/>
      <c r="AC169" s="39"/>
      <c r="AD169" s="39"/>
      <c r="AE169" s="39"/>
      <c r="AR169" s="238" t="s">
        <v>360</v>
      </c>
      <c r="AT169" s="238" t="s">
        <v>343</v>
      </c>
      <c r="AU169" s="238" t="s">
        <v>85</v>
      </c>
      <c r="AY169" s="18" t="s">
        <v>342</v>
      </c>
      <c r="BE169" s="239">
        <f>IF(N169="základní",J169,0)</f>
        <v>0</v>
      </c>
      <c r="BF169" s="239">
        <f>IF(N169="snížená",J169,0)</f>
        <v>0</v>
      </c>
      <c r="BG169" s="239">
        <f>IF(N169="zákl. přenesená",J169,0)</f>
        <v>0</v>
      </c>
      <c r="BH169" s="239">
        <f>IF(N169="sníž. přenesená",J169,0)</f>
        <v>0</v>
      </c>
      <c r="BI169" s="239">
        <f>IF(N169="nulová",J169,0)</f>
        <v>0</v>
      </c>
      <c r="BJ169" s="18" t="s">
        <v>83</v>
      </c>
      <c r="BK169" s="239">
        <f>ROUND(I169*H169,2)</f>
        <v>0</v>
      </c>
      <c r="BL169" s="18" t="s">
        <v>360</v>
      </c>
      <c r="BM169" s="238" t="s">
        <v>1711</v>
      </c>
    </row>
    <row r="170" s="2" customFormat="1">
      <c r="A170" s="39"/>
      <c r="B170" s="40"/>
      <c r="C170" s="41"/>
      <c r="D170" s="240" t="s">
        <v>349</v>
      </c>
      <c r="E170" s="41"/>
      <c r="F170" s="241" t="s">
        <v>557</v>
      </c>
      <c r="G170" s="41"/>
      <c r="H170" s="41"/>
      <c r="I170" s="242"/>
      <c r="J170" s="41"/>
      <c r="K170" s="41"/>
      <c r="L170" s="45"/>
      <c r="M170" s="243"/>
      <c r="N170" s="244"/>
      <c r="O170" s="92"/>
      <c r="P170" s="92"/>
      <c r="Q170" s="92"/>
      <c r="R170" s="92"/>
      <c r="S170" s="92"/>
      <c r="T170" s="93"/>
      <c r="U170" s="39"/>
      <c r="V170" s="39"/>
      <c r="W170" s="39"/>
      <c r="X170" s="39"/>
      <c r="Y170" s="39"/>
      <c r="Z170" s="39"/>
      <c r="AA170" s="39"/>
      <c r="AB170" s="39"/>
      <c r="AC170" s="39"/>
      <c r="AD170" s="39"/>
      <c r="AE170" s="39"/>
      <c r="AT170" s="18" t="s">
        <v>349</v>
      </c>
      <c r="AU170" s="18" t="s">
        <v>85</v>
      </c>
    </row>
    <row r="171" s="13" customFormat="1">
      <c r="A171" s="13"/>
      <c r="B171" s="252"/>
      <c r="C171" s="253"/>
      <c r="D171" s="240" t="s">
        <v>446</v>
      </c>
      <c r="E171" s="254" t="s">
        <v>1</v>
      </c>
      <c r="F171" s="255" t="s">
        <v>1712</v>
      </c>
      <c r="G171" s="253"/>
      <c r="H171" s="256">
        <v>5</v>
      </c>
      <c r="I171" s="257"/>
      <c r="J171" s="253"/>
      <c r="K171" s="253"/>
      <c r="L171" s="258"/>
      <c r="M171" s="259"/>
      <c r="N171" s="260"/>
      <c r="O171" s="260"/>
      <c r="P171" s="260"/>
      <c r="Q171" s="260"/>
      <c r="R171" s="260"/>
      <c r="S171" s="260"/>
      <c r="T171" s="261"/>
      <c r="U171" s="13"/>
      <c r="V171" s="13"/>
      <c r="W171" s="13"/>
      <c r="X171" s="13"/>
      <c r="Y171" s="13"/>
      <c r="Z171" s="13"/>
      <c r="AA171" s="13"/>
      <c r="AB171" s="13"/>
      <c r="AC171" s="13"/>
      <c r="AD171" s="13"/>
      <c r="AE171" s="13"/>
      <c r="AT171" s="262" t="s">
        <v>446</v>
      </c>
      <c r="AU171" s="262" t="s">
        <v>85</v>
      </c>
      <c r="AV171" s="13" t="s">
        <v>85</v>
      </c>
      <c r="AW171" s="13" t="s">
        <v>32</v>
      </c>
      <c r="AX171" s="13" t="s">
        <v>83</v>
      </c>
      <c r="AY171" s="262" t="s">
        <v>342</v>
      </c>
    </row>
    <row r="172" s="2" customFormat="1" ht="16.5" customHeight="1">
      <c r="A172" s="39"/>
      <c r="B172" s="40"/>
      <c r="C172" s="227" t="s">
        <v>381</v>
      </c>
      <c r="D172" s="227" t="s">
        <v>343</v>
      </c>
      <c r="E172" s="228" t="s">
        <v>1713</v>
      </c>
      <c r="F172" s="229" t="s">
        <v>1714</v>
      </c>
      <c r="G172" s="230" t="s">
        <v>473</v>
      </c>
      <c r="H172" s="231">
        <v>36</v>
      </c>
      <c r="I172" s="232"/>
      <c r="J172" s="233">
        <f>ROUND(I172*H172,2)</f>
        <v>0</v>
      </c>
      <c r="K172" s="229" t="s">
        <v>443</v>
      </c>
      <c r="L172" s="45"/>
      <c r="M172" s="234" t="s">
        <v>1</v>
      </c>
      <c r="N172" s="235" t="s">
        <v>41</v>
      </c>
      <c r="O172" s="92"/>
      <c r="P172" s="236">
        <f>O172*H172</f>
        <v>0</v>
      </c>
      <c r="Q172" s="236">
        <v>0</v>
      </c>
      <c r="R172" s="236">
        <f>Q172*H172</f>
        <v>0</v>
      </c>
      <c r="S172" s="236">
        <v>0</v>
      </c>
      <c r="T172" s="237">
        <f>S172*H172</f>
        <v>0</v>
      </c>
      <c r="U172" s="39"/>
      <c r="V172" s="39"/>
      <c r="W172" s="39"/>
      <c r="X172" s="39"/>
      <c r="Y172" s="39"/>
      <c r="Z172" s="39"/>
      <c r="AA172" s="39"/>
      <c r="AB172" s="39"/>
      <c r="AC172" s="39"/>
      <c r="AD172" s="39"/>
      <c r="AE172" s="39"/>
      <c r="AR172" s="238" t="s">
        <v>360</v>
      </c>
      <c r="AT172" s="238" t="s">
        <v>343</v>
      </c>
      <c r="AU172" s="238" t="s">
        <v>85</v>
      </c>
      <c r="AY172" s="18" t="s">
        <v>342</v>
      </c>
      <c r="BE172" s="239">
        <f>IF(N172="základní",J172,0)</f>
        <v>0</v>
      </c>
      <c r="BF172" s="239">
        <f>IF(N172="snížená",J172,0)</f>
        <v>0</v>
      </c>
      <c r="BG172" s="239">
        <f>IF(N172="zákl. přenesená",J172,0)</f>
        <v>0</v>
      </c>
      <c r="BH172" s="239">
        <f>IF(N172="sníž. přenesená",J172,0)</f>
        <v>0</v>
      </c>
      <c r="BI172" s="239">
        <f>IF(N172="nulová",J172,0)</f>
        <v>0</v>
      </c>
      <c r="BJ172" s="18" t="s">
        <v>83</v>
      </c>
      <c r="BK172" s="239">
        <f>ROUND(I172*H172,2)</f>
        <v>0</v>
      </c>
      <c r="BL172" s="18" t="s">
        <v>360</v>
      </c>
      <c r="BM172" s="238" t="s">
        <v>1715</v>
      </c>
    </row>
    <row r="173" s="2" customFormat="1">
      <c r="A173" s="39"/>
      <c r="B173" s="40"/>
      <c r="C173" s="41"/>
      <c r="D173" s="240" t="s">
        <v>349</v>
      </c>
      <c r="E173" s="41"/>
      <c r="F173" s="241" t="s">
        <v>1716</v>
      </c>
      <c r="G173" s="41"/>
      <c r="H173" s="41"/>
      <c r="I173" s="242"/>
      <c r="J173" s="41"/>
      <c r="K173" s="41"/>
      <c r="L173" s="45"/>
      <c r="M173" s="243"/>
      <c r="N173" s="244"/>
      <c r="O173" s="92"/>
      <c r="P173" s="92"/>
      <c r="Q173" s="92"/>
      <c r="R173" s="92"/>
      <c r="S173" s="92"/>
      <c r="T173" s="93"/>
      <c r="U173" s="39"/>
      <c r="V173" s="39"/>
      <c r="W173" s="39"/>
      <c r="X173" s="39"/>
      <c r="Y173" s="39"/>
      <c r="Z173" s="39"/>
      <c r="AA173" s="39"/>
      <c r="AB173" s="39"/>
      <c r="AC173" s="39"/>
      <c r="AD173" s="39"/>
      <c r="AE173" s="39"/>
      <c r="AT173" s="18" t="s">
        <v>349</v>
      </c>
      <c r="AU173" s="18" t="s">
        <v>85</v>
      </c>
    </row>
    <row r="174" s="13" customFormat="1">
      <c r="A174" s="13"/>
      <c r="B174" s="252"/>
      <c r="C174" s="253"/>
      <c r="D174" s="240" t="s">
        <v>446</v>
      </c>
      <c r="E174" s="254" t="s">
        <v>1</v>
      </c>
      <c r="F174" s="255" t="s">
        <v>1717</v>
      </c>
      <c r="G174" s="253"/>
      <c r="H174" s="256">
        <v>36</v>
      </c>
      <c r="I174" s="257"/>
      <c r="J174" s="253"/>
      <c r="K174" s="253"/>
      <c r="L174" s="258"/>
      <c r="M174" s="259"/>
      <c r="N174" s="260"/>
      <c r="O174" s="260"/>
      <c r="P174" s="260"/>
      <c r="Q174" s="260"/>
      <c r="R174" s="260"/>
      <c r="S174" s="260"/>
      <c r="T174" s="261"/>
      <c r="U174" s="13"/>
      <c r="V174" s="13"/>
      <c r="W174" s="13"/>
      <c r="X174" s="13"/>
      <c r="Y174" s="13"/>
      <c r="Z174" s="13"/>
      <c r="AA174" s="13"/>
      <c r="AB174" s="13"/>
      <c r="AC174" s="13"/>
      <c r="AD174" s="13"/>
      <c r="AE174" s="13"/>
      <c r="AT174" s="262" t="s">
        <v>446</v>
      </c>
      <c r="AU174" s="262" t="s">
        <v>85</v>
      </c>
      <c r="AV174" s="13" t="s">
        <v>85</v>
      </c>
      <c r="AW174" s="13" t="s">
        <v>32</v>
      </c>
      <c r="AX174" s="13" t="s">
        <v>83</v>
      </c>
      <c r="AY174" s="262" t="s">
        <v>342</v>
      </c>
    </row>
    <row r="175" s="2" customFormat="1" ht="16.5" customHeight="1">
      <c r="A175" s="39"/>
      <c r="B175" s="40"/>
      <c r="C175" s="295" t="s">
        <v>386</v>
      </c>
      <c r="D175" s="295" t="s">
        <v>621</v>
      </c>
      <c r="E175" s="296" t="s">
        <v>672</v>
      </c>
      <c r="F175" s="297" t="s">
        <v>673</v>
      </c>
      <c r="G175" s="298" t="s">
        <v>462</v>
      </c>
      <c r="H175" s="299">
        <v>10.800000000000001</v>
      </c>
      <c r="I175" s="300"/>
      <c r="J175" s="301">
        <f>ROUND(I175*H175,2)</f>
        <v>0</v>
      </c>
      <c r="K175" s="297" t="s">
        <v>1</v>
      </c>
      <c r="L175" s="302"/>
      <c r="M175" s="303" t="s">
        <v>1</v>
      </c>
      <c r="N175" s="304" t="s">
        <v>41</v>
      </c>
      <c r="O175" s="92"/>
      <c r="P175" s="236">
        <f>O175*H175</f>
        <v>0</v>
      </c>
      <c r="Q175" s="236">
        <v>0</v>
      </c>
      <c r="R175" s="236">
        <f>Q175*H175</f>
        <v>0</v>
      </c>
      <c r="S175" s="236">
        <v>0</v>
      </c>
      <c r="T175" s="237">
        <f>S175*H175</f>
        <v>0</v>
      </c>
      <c r="U175" s="39"/>
      <c r="V175" s="39"/>
      <c r="W175" s="39"/>
      <c r="X175" s="39"/>
      <c r="Y175" s="39"/>
      <c r="Z175" s="39"/>
      <c r="AA175" s="39"/>
      <c r="AB175" s="39"/>
      <c r="AC175" s="39"/>
      <c r="AD175" s="39"/>
      <c r="AE175" s="39"/>
      <c r="AR175" s="238" t="s">
        <v>376</v>
      </c>
      <c r="AT175" s="238" t="s">
        <v>621</v>
      </c>
      <c r="AU175" s="238" t="s">
        <v>85</v>
      </c>
      <c r="AY175" s="18" t="s">
        <v>342</v>
      </c>
      <c r="BE175" s="239">
        <f>IF(N175="základní",J175,0)</f>
        <v>0</v>
      </c>
      <c r="BF175" s="239">
        <f>IF(N175="snížená",J175,0)</f>
        <v>0</v>
      </c>
      <c r="BG175" s="239">
        <f>IF(N175="zákl. přenesená",J175,0)</f>
        <v>0</v>
      </c>
      <c r="BH175" s="239">
        <f>IF(N175="sníž. přenesená",J175,0)</f>
        <v>0</v>
      </c>
      <c r="BI175" s="239">
        <f>IF(N175="nulová",J175,0)</f>
        <v>0</v>
      </c>
      <c r="BJ175" s="18" t="s">
        <v>83</v>
      </c>
      <c r="BK175" s="239">
        <f>ROUND(I175*H175,2)</f>
        <v>0</v>
      </c>
      <c r="BL175" s="18" t="s">
        <v>360</v>
      </c>
      <c r="BM175" s="238" t="s">
        <v>1718</v>
      </c>
    </row>
    <row r="176" s="2" customFormat="1">
      <c r="A176" s="39"/>
      <c r="B176" s="40"/>
      <c r="C176" s="41"/>
      <c r="D176" s="240" t="s">
        <v>349</v>
      </c>
      <c r="E176" s="41"/>
      <c r="F176" s="241" t="s">
        <v>673</v>
      </c>
      <c r="G176" s="41"/>
      <c r="H176" s="41"/>
      <c r="I176" s="242"/>
      <c r="J176" s="41"/>
      <c r="K176" s="41"/>
      <c r="L176" s="45"/>
      <c r="M176" s="243"/>
      <c r="N176" s="244"/>
      <c r="O176" s="92"/>
      <c r="P176" s="92"/>
      <c r="Q176" s="92"/>
      <c r="R176" s="92"/>
      <c r="S176" s="92"/>
      <c r="T176" s="93"/>
      <c r="U176" s="39"/>
      <c r="V176" s="39"/>
      <c r="W176" s="39"/>
      <c r="X176" s="39"/>
      <c r="Y176" s="39"/>
      <c r="Z176" s="39"/>
      <c r="AA176" s="39"/>
      <c r="AB176" s="39"/>
      <c r="AC176" s="39"/>
      <c r="AD176" s="39"/>
      <c r="AE176" s="39"/>
      <c r="AT176" s="18" t="s">
        <v>349</v>
      </c>
      <c r="AU176" s="18" t="s">
        <v>85</v>
      </c>
    </row>
    <row r="177" s="13" customFormat="1">
      <c r="A177" s="13"/>
      <c r="B177" s="252"/>
      <c r="C177" s="253"/>
      <c r="D177" s="240" t="s">
        <v>446</v>
      </c>
      <c r="E177" s="254" t="s">
        <v>1</v>
      </c>
      <c r="F177" s="255" t="s">
        <v>1719</v>
      </c>
      <c r="G177" s="253"/>
      <c r="H177" s="256">
        <v>10.800000000000001</v>
      </c>
      <c r="I177" s="257"/>
      <c r="J177" s="253"/>
      <c r="K177" s="253"/>
      <c r="L177" s="258"/>
      <c r="M177" s="259"/>
      <c r="N177" s="260"/>
      <c r="O177" s="260"/>
      <c r="P177" s="260"/>
      <c r="Q177" s="260"/>
      <c r="R177" s="260"/>
      <c r="S177" s="260"/>
      <c r="T177" s="261"/>
      <c r="U177" s="13"/>
      <c r="V177" s="13"/>
      <c r="W177" s="13"/>
      <c r="X177" s="13"/>
      <c r="Y177" s="13"/>
      <c r="Z177" s="13"/>
      <c r="AA177" s="13"/>
      <c r="AB177" s="13"/>
      <c r="AC177" s="13"/>
      <c r="AD177" s="13"/>
      <c r="AE177" s="13"/>
      <c r="AT177" s="262" t="s">
        <v>446</v>
      </c>
      <c r="AU177" s="262" t="s">
        <v>85</v>
      </c>
      <c r="AV177" s="13" t="s">
        <v>85</v>
      </c>
      <c r="AW177" s="13" t="s">
        <v>32</v>
      </c>
      <c r="AX177" s="13" t="s">
        <v>83</v>
      </c>
      <c r="AY177" s="262" t="s">
        <v>342</v>
      </c>
    </row>
    <row r="178" s="2" customFormat="1" ht="16.5" customHeight="1">
      <c r="A178" s="39"/>
      <c r="B178" s="40"/>
      <c r="C178" s="227" t="s">
        <v>392</v>
      </c>
      <c r="D178" s="227" t="s">
        <v>343</v>
      </c>
      <c r="E178" s="228" t="s">
        <v>655</v>
      </c>
      <c r="F178" s="229" t="s">
        <v>656</v>
      </c>
      <c r="G178" s="230" t="s">
        <v>473</v>
      </c>
      <c r="H178" s="231">
        <v>48.100000000000001</v>
      </c>
      <c r="I178" s="232"/>
      <c r="J178" s="233">
        <f>ROUND(I178*H178,2)</f>
        <v>0</v>
      </c>
      <c r="K178" s="229" t="s">
        <v>443</v>
      </c>
      <c r="L178" s="45"/>
      <c r="M178" s="234" t="s">
        <v>1</v>
      </c>
      <c r="N178" s="235" t="s">
        <v>41</v>
      </c>
      <c r="O178" s="92"/>
      <c r="P178" s="236">
        <f>O178*H178</f>
        <v>0</v>
      </c>
      <c r="Q178" s="236">
        <v>0</v>
      </c>
      <c r="R178" s="236">
        <f>Q178*H178</f>
        <v>0</v>
      </c>
      <c r="S178" s="236">
        <v>0</v>
      </c>
      <c r="T178" s="237">
        <f>S178*H178</f>
        <v>0</v>
      </c>
      <c r="U178" s="39"/>
      <c r="V178" s="39"/>
      <c r="W178" s="39"/>
      <c r="X178" s="39"/>
      <c r="Y178" s="39"/>
      <c r="Z178" s="39"/>
      <c r="AA178" s="39"/>
      <c r="AB178" s="39"/>
      <c r="AC178" s="39"/>
      <c r="AD178" s="39"/>
      <c r="AE178" s="39"/>
      <c r="AR178" s="238" t="s">
        <v>360</v>
      </c>
      <c r="AT178" s="238" t="s">
        <v>343</v>
      </c>
      <c r="AU178" s="238" t="s">
        <v>85</v>
      </c>
      <c r="AY178" s="18" t="s">
        <v>342</v>
      </c>
      <c r="BE178" s="239">
        <f>IF(N178="základní",J178,0)</f>
        <v>0</v>
      </c>
      <c r="BF178" s="239">
        <f>IF(N178="snížená",J178,0)</f>
        <v>0</v>
      </c>
      <c r="BG178" s="239">
        <f>IF(N178="zákl. přenesená",J178,0)</f>
        <v>0</v>
      </c>
      <c r="BH178" s="239">
        <f>IF(N178="sníž. přenesená",J178,0)</f>
        <v>0</v>
      </c>
      <c r="BI178" s="239">
        <f>IF(N178="nulová",J178,0)</f>
        <v>0</v>
      </c>
      <c r="BJ178" s="18" t="s">
        <v>83</v>
      </c>
      <c r="BK178" s="239">
        <f>ROUND(I178*H178,2)</f>
        <v>0</v>
      </c>
      <c r="BL178" s="18" t="s">
        <v>360</v>
      </c>
      <c r="BM178" s="238" t="s">
        <v>1720</v>
      </c>
    </row>
    <row r="179" s="2" customFormat="1">
      <c r="A179" s="39"/>
      <c r="B179" s="40"/>
      <c r="C179" s="41"/>
      <c r="D179" s="240" t="s">
        <v>349</v>
      </c>
      <c r="E179" s="41"/>
      <c r="F179" s="241" t="s">
        <v>658</v>
      </c>
      <c r="G179" s="41"/>
      <c r="H179" s="41"/>
      <c r="I179" s="242"/>
      <c r="J179" s="41"/>
      <c r="K179" s="41"/>
      <c r="L179" s="45"/>
      <c r="M179" s="243"/>
      <c r="N179" s="244"/>
      <c r="O179" s="92"/>
      <c r="P179" s="92"/>
      <c r="Q179" s="92"/>
      <c r="R179" s="92"/>
      <c r="S179" s="92"/>
      <c r="T179" s="93"/>
      <c r="U179" s="39"/>
      <c r="V179" s="39"/>
      <c r="W179" s="39"/>
      <c r="X179" s="39"/>
      <c r="Y179" s="39"/>
      <c r="Z179" s="39"/>
      <c r="AA179" s="39"/>
      <c r="AB179" s="39"/>
      <c r="AC179" s="39"/>
      <c r="AD179" s="39"/>
      <c r="AE179" s="39"/>
      <c r="AT179" s="18" t="s">
        <v>349</v>
      </c>
      <c r="AU179" s="18" t="s">
        <v>85</v>
      </c>
    </row>
    <row r="180" s="13" customFormat="1">
      <c r="A180" s="13"/>
      <c r="B180" s="252"/>
      <c r="C180" s="253"/>
      <c r="D180" s="240" t="s">
        <v>446</v>
      </c>
      <c r="E180" s="254" t="s">
        <v>1</v>
      </c>
      <c r="F180" s="255" t="s">
        <v>1721</v>
      </c>
      <c r="G180" s="253"/>
      <c r="H180" s="256">
        <v>10</v>
      </c>
      <c r="I180" s="257"/>
      <c r="J180" s="253"/>
      <c r="K180" s="253"/>
      <c r="L180" s="258"/>
      <c r="M180" s="259"/>
      <c r="N180" s="260"/>
      <c r="O180" s="260"/>
      <c r="P180" s="260"/>
      <c r="Q180" s="260"/>
      <c r="R180" s="260"/>
      <c r="S180" s="260"/>
      <c r="T180" s="261"/>
      <c r="U180" s="13"/>
      <c r="V180" s="13"/>
      <c r="W180" s="13"/>
      <c r="X180" s="13"/>
      <c r="Y180" s="13"/>
      <c r="Z180" s="13"/>
      <c r="AA180" s="13"/>
      <c r="AB180" s="13"/>
      <c r="AC180" s="13"/>
      <c r="AD180" s="13"/>
      <c r="AE180" s="13"/>
      <c r="AT180" s="262" t="s">
        <v>446</v>
      </c>
      <c r="AU180" s="262" t="s">
        <v>85</v>
      </c>
      <c r="AV180" s="13" t="s">
        <v>85</v>
      </c>
      <c r="AW180" s="13" t="s">
        <v>32</v>
      </c>
      <c r="AX180" s="13" t="s">
        <v>76</v>
      </c>
      <c r="AY180" s="262" t="s">
        <v>342</v>
      </c>
    </row>
    <row r="181" s="15" customFormat="1">
      <c r="A181" s="15"/>
      <c r="B181" s="273"/>
      <c r="C181" s="274"/>
      <c r="D181" s="240" t="s">
        <v>446</v>
      </c>
      <c r="E181" s="275" t="s">
        <v>1</v>
      </c>
      <c r="F181" s="276" t="s">
        <v>492</v>
      </c>
      <c r="G181" s="274"/>
      <c r="H181" s="277">
        <v>10</v>
      </c>
      <c r="I181" s="278"/>
      <c r="J181" s="274"/>
      <c r="K181" s="274"/>
      <c r="L181" s="279"/>
      <c r="M181" s="280"/>
      <c r="N181" s="281"/>
      <c r="O181" s="281"/>
      <c r="P181" s="281"/>
      <c r="Q181" s="281"/>
      <c r="R181" s="281"/>
      <c r="S181" s="281"/>
      <c r="T181" s="282"/>
      <c r="U181" s="15"/>
      <c r="V181" s="15"/>
      <c r="W181" s="15"/>
      <c r="X181" s="15"/>
      <c r="Y181" s="15"/>
      <c r="Z181" s="15"/>
      <c r="AA181" s="15"/>
      <c r="AB181" s="15"/>
      <c r="AC181" s="15"/>
      <c r="AD181" s="15"/>
      <c r="AE181" s="15"/>
      <c r="AT181" s="283" t="s">
        <v>446</v>
      </c>
      <c r="AU181" s="283" t="s">
        <v>85</v>
      </c>
      <c r="AV181" s="15" t="s">
        <v>92</v>
      </c>
      <c r="AW181" s="15" t="s">
        <v>32</v>
      </c>
      <c r="AX181" s="15" t="s">
        <v>76</v>
      </c>
      <c r="AY181" s="283" t="s">
        <v>342</v>
      </c>
    </row>
    <row r="182" s="14" customFormat="1">
      <c r="A182" s="14"/>
      <c r="B182" s="263"/>
      <c r="C182" s="264"/>
      <c r="D182" s="240" t="s">
        <v>446</v>
      </c>
      <c r="E182" s="265" t="s">
        <v>1</v>
      </c>
      <c r="F182" s="266" t="s">
        <v>1722</v>
      </c>
      <c r="G182" s="264"/>
      <c r="H182" s="265" t="s">
        <v>1</v>
      </c>
      <c r="I182" s="267"/>
      <c r="J182" s="264"/>
      <c r="K182" s="264"/>
      <c r="L182" s="268"/>
      <c r="M182" s="269"/>
      <c r="N182" s="270"/>
      <c r="O182" s="270"/>
      <c r="P182" s="270"/>
      <c r="Q182" s="270"/>
      <c r="R182" s="270"/>
      <c r="S182" s="270"/>
      <c r="T182" s="271"/>
      <c r="U182" s="14"/>
      <c r="V182" s="14"/>
      <c r="W182" s="14"/>
      <c r="X182" s="14"/>
      <c r="Y182" s="14"/>
      <c r="Z182" s="14"/>
      <c r="AA182" s="14"/>
      <c r="AB182" s="14"/>
      <c r="AC182" s="14"/>
      <c r="AD182" s="14"/>
      <c r="AE182" s="14"/>
      <c r="AT182" s="272" t="s">
        <v>446</v>
      </c>
      <c r="AU182" s="272" t="s">
        <v>85</v>
      </c>
      <c r="AV182" s="14" t="s">
        <v>83</v>
      </c>
      <c r="AW182" s="14" t="s">
        <v>32</v>
      </c>
      <c r="AX182" s="14" t="s">
        <v>76</v>
      </c>
      <c r="AY182" s="272" t="s">
        <v>342</v>
      </c>
    </row>
    <row r="183" s="13" customFormat="1">
      <c r="A183" s="13"/>
      <c r="B183" s="252"/>
      <c r="C183" s="253"/>
      <c r="D183" s="240" t="s">
        <v>446</v>
      </c>
      <c r="E183" s="254" t="s">
        <v>1</v>
      </c>
      <c r="F183" s="255" t="s">
        <v>1686</v>
      </c>
      <c r="G183" s="253"/>
      <c r="H183" s="256">
        <v>28.800000000000001</v>
      </c>
      <c r="I183" s="257"/>
      <c r="J183" s="253"/>
      <c r="K183" s="253"/>
      <c r="L183" s="258"/>
      <c r="M183" s="259"/>
      <c r="N183" s="260"/>
      <c r="O183" s="260"/>
      <c r="P183" s="260"/>
      <c r="Q183" s="260"/>
      <c r="R183" s="260"/>
      <c r="S183" s="260"/>
      <c r="T183" s="261"/>
      <c r="U183" s="13"/>
      <c r="V183" s="13"/>
      <c r="W183" s="13"/>
      <c r="X183" s="13"/>
      <c r="Y183" s="13"/>
      <c r="Z183" s="13"/>
      <c r="AA183" s="13"/>
      <c r="AB183" s="13"/>
      <c r="AC183" s="13"/>
      <c r="AD183" s="13"/>
      <c r="AE183" s="13"/>
      <c r="AT183" s="262" t="s">
        <v>446</v>
      </c>
      <c r="AU183" s="262" t="s">
        <v>85</v>
      </c>
      <c r="AV183" s="13" t="s">
        <v>85</v>
      </c>
      <c r="AW183" s="13" t="s">
        <v>32</v>
      </c>
      <c r="AX183" s="13" t="s">
        <v>76</v>
      </c>
      <c r="AY183" s="262" t="s">
        <v>342</v>
      </c>
    </row>
    <row r="184" s="13" customFormat="1">
      <c r="A184" s="13"/>
      <c r="B184" s="252"/>
      <c r="C184" s="253"/>
      <c r="D184" s="240" t="s">
        <v>446</v>
      </c>
      <c r="E184" s="254" t="s">
        <v>1</v>
      </c>
      <c r="F184" s="255" t="s">
        <v>1687</v>
      </c>
      <c r="G184" s="253"/>
      <c r="H184" s="256">
        <v>9.3000000000000007</v>
      </c>
      <c r="I184" s="257"/>
      <c r="J184" s="253"/>
      <c r="K184" s="253"/>
      <c r="L184" s="258"/>
      <c r="M184" s="259"/>
      <c r="N184" s="260"/>
      <c r="O184" s="260"/>
      <c r="P184" s="260"/>
      <c r="Q184" s="260"/>
      <c r="R184" s="260"/>
      <c r="S184" s="260"/>
      <c r="T184" s="261"/>
      <c r="U184" s="13"/>
      <c r="V184" s="13"/>
      <c r="W184" s="13"/>
      <c r="X184" s="13"/>
      <c r="Y184" s="13"/>
      <c r="Z184" s="13"/>
      <c r="AA184" s="13"/>
      <c r="AB184" s="13"/>
      <c r="AC184" s="13"/>
      <c r="AD184" s="13"/>
      <c r="AE184" s="13"/>
      <c r="AT184" s="262" t="s">
        <v>446</v>
      </c>
      <c r="AU184" s="262" t="s">
        <v>85</v>
      </c>
      <c r="AV184" s="13" t="s">
        <v>85</v>
      </c>
      <c r="AW184" s="13" t="s">
        <v>32</v>
      </c>
      <c r="AX184" s="13" t="s">
        <v>76</v>
      </c>
      <c r="AY184" s="262" t="s">
        <v>342</v>
      </c>
    </row>
    <row r="185" s="15" customFormat="1">
      <c r="A185" s="15"/>
      <c r="B185" s="273"/>
      <c r="C185" s="274"/>
      <c r="D185" s="240" t="s">
        <v>446</v>
      </c>
      <c r="E185" s="275" t="s">
        <v>1</v>
      </c>
      <c r="F185" s="276" t="s">
        <v>492</v>
      </c>
      <c r="G185" s="274"/>
      <c r="H185" s="277">
        <v>38.100000000000001</v>
      </c>
      <c r="I185" s="278"/>
      <c r="J185" s="274"/>
      <c r="K185" s="274"/>
      <c r="L185" s="279"/>
      <c r="M185" s="280"/>
      <c r="N185" s="281"/>
      <c r="O185" s="281"/>
      <c r="P185" s="281"/>
      <c r="Q185" s="281"/>
      <c r="R185" s="281"/>
      <c r="S185" s="281"/>
      <c r="T185" s="282"/>
      <c r="U185" s="15"/>
      <c r="V185" s="15"/>
      <c r="W185" s="15"/>
      <c r="X185" s="15"/>
      <c r="Y185" s="15"/>
      <c r="Z185" s="15"/>
      <c r="AA185" s="15"/>
      <c r="AB185" s="15"/>
      <c r="AC185" s="15"/>
      <c r="AD185" s="15"/>
      <c r="AE185" s="15"/>
      <c r="AT185" s="283" t="s">
        <v>446</v>
      </c>
      <c r="AU185" s="283" t="s">
        <v>85</v>
      </c>
      <c r="AV185" s="15" t="s">
        <v>92</v>
      </c>
      <c r="AW185" s="15" t="s">
        <v>32</v>
      </c>
      <c r="AX185" s="15" t="s">
        <v>76</v>
      </c>
      <c r="AY185" s="283" t="s">
        <v>342</v>
      </c>
    </row>
    <row r="186" s="16" customFormat="1">
      <c r="A186" s="16"/>
      <c r="B186" s="284"/>
      <c r="C186" s="285"/>
      <c r="D186" s="240" t="s">
        <v>446</v>
      </c>
      <c r="E186" s="286" t="s">
        <v>1</v>
      </c>
      <c r="F186" s="287" t="s">
        <v>500</v>
      </c>
      <c r="G186" s="285"/>
      <c r="H186" s="288">
        <v>48.100000000000001</v>
      </c>
      <c r="I186" s="289"/>
      <c r="J186" s="285"/>
      <c r="K186" s="285"/>
      <c r="L186" s="290"/>
      <c r="M186" s="291"/>
      <c r="N186" s="292"/>
      <c r="O186" s="292"/>
      <c r="P186" s="292"/>
      <c r="Q186" s="292"/>
      <c r="R186" s="292"/>
      <c r="S186" s="292"/>
      <c r="T186" s="293"/>
      <c r="U186" s="16"/>
      <c r="V186" s="16"/>
      <c r="W186" s="16"/>
      <c r="X186" s="16"/>
      <c r="Y186" s="16"/>
      <c r="Z186" s="16"/>
      <c r="AA186" s="16"/>
      <c r="AB186" s="16"/>
      <c r="AC186" s="16"/>
      <c r="AD186" s="16"/>
      <c r="AE186" s="16"/>
      <c r="AT186" s="294" t="s">
        <v>446</v>
      </c>
      <c r="AU186" s="294" t="s">
        <v>85</v>
      </c>
      <c r="AV186" s="16" t="s">
        <v>360</v>
      </c>
      <c r="AW186" s="16" t="s">
        <v>32</v>
      </c>
      <c r="AX186" s="16" t="s">
        <v>83</v>
      </c>
      <c r="AY186" s="294" t="s">
        <v>342</v>
      </c>
    </row>
    <row r="187" s="12" customFormat="1" ht="22.8" customHeight="1">
      <c r="A187" s="12"/>
      <c r="B187" s="213"/>
      <c r="C187" s="214"/>
      <c r="D187" s="215" t="s">
        <v>75</v>
      </c>
      <c r="E187" s="246" t="s">
        <v>341</v>
      </c>
      <c r="F187" s="246" t="s">
        <v>676</v>
      </c>
      <c r="G187" s="214"/>
      <c r="H187" s="214"/>
      <c r="I187" s="217"/>
      <c r="J187" s="247">
        <f>BK187</f>
        <v>0</v>
      </c>
      <c r="K187" s="214"/>
      <c r="L187" s="219"/>
      <c r="M187" s="220"/>
      <c r="N187" s="221"/>
      <c r="O187" s="221"/>
      <c r="P187" s="222">
        <f>SUM(P188:P266)</f>
        <v>0</v>
      </c>
      <c r="Q187" s="221"/>
      <c r="R187" s="222">
        <f>SUM(R188:R266)</f>
        <v>9.2404700000000002</v>
      </c>
      <c r="S187" s="221"/>
      <c r="T187" s="223">
        <f>SUM(T188:T266)</f>
        <v>0</v>
      </c>
      <c r="U187" s="12"/>
      <c r="V187" s="12"/>
      <c r="W187" s="12"/>
      <c r="X187" s="12"/>
      <c r="Y187" s="12"/>
      <c r="Z187" s="12"/>
      <c r="AA187" s="12"/>
      <c r="AB187" s="12"/>
      <c r="AC187" s="12"/>
      <c r="AD187" s="12"/>
      <c r="AE187" s="12"/>
      <c r="AR187" s="224" t="s">
        <v>83</v>
      </c>
      <c r="AT187" s="225" t="s">
        <v>75</v>
      </c>
      <c r="AU187" s="225" t="s">
        <v>83</v>
      </c>
      <c r="AY187" s="224" t="s">
        <v>342</v>
      </c>
      <c r="BK187" s="226">
        <f>SUM(BK188:BK266)</f>
        <v>0</v>
      </c>
    </row>
    <row r="188" s="2" customFormat="1" ht="16.5" customHeight="1">
      <c r="A188" s="39"/>
      <c r="B188" s="40"/>
      <c r="C188" s="227" t="s">
        <v>397</v>
      </c>
      <c r="D188" s="227" t="s">
        <v>343</v>
      </c>
      <c r="E188" s="228" t="s">
        <v>1157</v>
      </c>
      <c r="F188" s="229" t="s">
        <v>1158</v>
      </c>
      <c r="G188" s="230" t="s">
        <v>473</v>
      </c>
      <c r="H188" s="231">
        <v>10</v>
      </c>
      <c r="I188" s="232"/>
      <c r="J188" s="233">
        <f>ROUND(I188*H188,2)</f>
        <v>0</v>
      </c>
      <c r="K188" s="229" t="s">
        <v>443</v>
      </c>
      <c r="L188" s="45"/>
      <c r="M188" s="234" t="s">
        <v>1</v>
      </c>
      <c r="N188" s="235" t="s">
        <v>41</v>
      </c>
      <c r="O188" s="92"/>
      <c r="P188" s="236">
        <f>O188*H188</f>
        <v>0</v>
      </c>
      <c r="Q188" s="236">
        <v>0</v>
      </c>
      <c r="R188" s="236">
        <f>Q188*H188</f>
        <v>0</v>
      </c>
      <c r="S188" s="236">
        <v>0</v>
      </c>
      <c r="T188" s="237">
        <f>S188*H188</f>
        <v>0</v>
      </c>
      <c r="U188" s="39"/>
      <c r="V188" s="39"/>
      <c r="W188" s="39"/>
      <c r="X188" s="39"/>
      <c r="Y188" s="39"/>
      <c r="Z188" s="39"/>
      <c r="AA188" s="39"/>
      <c r="AB188" s="39"/>
      <c r="AC188" s="39"/>
      <c r="AD188" s="39"/>
      <c r="AE188" s="39"/>
      <c r="AR188" s="238" t="s">
        <v>360</v>
      </c>
      <c r="AT188" s="238" t="s">
        <v>343</v>
      </c>
      <c r="AU188" s="238" t="s">
        <v>85</v>
      </c>
      <c r="AY188" s="18" t="s">
        <v>342</v>
      </c>
      <c r="BE188" s="239">
        <f>IF(N188="základní",J188,0)</f>
        <v>0</v>
      </c>
      <c r="BF188" s="239">
        <f>IF(N188="snížená",J188,0)</f>
        <v>0</v>
      </c>
      <c r="BG188" s="239">
        <f>IF(N188="zákl. přenesená",J188,0)</f>
        <v>0</v>
      </c>
      <c r="BH188" s="239">
        <f>IF(N188="sníž. přenesená",J188,0)</f>
        <v>0</v>
      </c>
      <c r="BI188" s="239">
        <f>IF(N188="nulová",J188,0)</f>
        <v>0</v>
      </c>
      <c r="BJ188" s="18" t="s">
        <v>83</v>
      </c>
      <c r="BK188" s="239">
        <f>ROUND(I188*H188,2)</f>
        <v>0</v>
      </c>
      <c r="BL188" s="18" t="s">
        <v>360</v>
      </c>
      <c r="BM188" s="238" t="s">
        <v>1723</v>
      </c>
    </row>
    <row r="189" s="2" customFormat="1">
      <c r="A189" s="39"/>
      <c r="B189" s="40"/>
      <c r="C189" s="41"/>
      <c r="D189" s="240" t="s">
        <v>349</v>
      </c>
      <c r="E189" s="41"/>
      <c r="F189" s="241" t="s">
        <v>1160</v>
      </c>
      <c r="G189" s="41"/>
      <c r="H189" s="41"/>
      <c r="I189" s="242"/>
      <c r="J189" s="41"/>
      <c r="K189" s="41"/>
      <c r="L189" s="45"/>
      <c r="M189" s="243"/>
      <c r="N189" s="244"/>
      <c r="O189" s="92"/>
      <c r="P189" s="92"/>
      <c r="Q189" s="92"/>
      <c r="R189" s="92"/>
      <c r="S189" s="92"/>
      <c r="T189" s="93"/>
      <c r="U189" s="39"/>
      <c r="V189" s="39"/>
      <c r="W189" s="39"/>
      <c r="X189" s="39"/>
      <c r="Y189" s="39"/>
      <c r="Z189" s="39"/>
      <c r="AA189" s="39"/>
      <c r="AB189" s="39"/>
      <c r="AC189" s="39"/>
      <c r="AD189" s="39"/>
      <c r="AE189" s="39"/>
      <c r="AT189" s="18" t="s">
        <v>349</v>
      </c>
      <c r="AU189" s="18" t="s">
        <v>85</v>
      </c>
    </row>
    <row r="190" s="13" customFormat="1">
      <c r="A190" s="13"/>
      <c r="B190" s="252"/>
      <c r="C190" s="253"/>
      <c r="D190" s="240" t="s">
        <v>446</v>
      </c>
      <c r="E190" s="254" t="s">
        <v>1</v>
      </c>
      <c r="F190" s="255" t="s">
        <v>699</v>
      </c>
      <c r="G190" s="253"/>
      <c r="H190" s="256">
        <v>4</v>
      </c>
      <c r="I190" s="257"/>
      <c r="J190" s="253"/>
      <c r="K190" s="253"/>
      <c r="L190" s="258"/>
      <c r="M190" s="259"/>
      <c r="N190" s="260"/>
      <c r="O190" s="260"/>
      <c r="P190" s="260"/>
      <c r="Q190" s="260"/>
      <c r="R190" s="260"/>
      <c r="S190" s="260"/>
      <c r="T190" s="261"/>
      <c r="U190" s="13"/>
      <c r="V190" s="13"/>
      <c r="W190" s="13"/>
      <c r="X190" s="13"/>
      <c r="Y190" s="13"/>
      <c r="Z190" s="13"/>
      <c r="AA190" s="13"/>
      <c r="AB190" s="13"/>
      <c r="AC190" s="13"/>
      <c r="AD190" s="13"/>
      <c r="AE190" s="13"/>
      <c r="AT190" s="262" t="s">
        <v>446</v>
      </c>
      <c r="AU190" s="262" t="s">
        <v>85</v>
      </c>
      <c r="AV190" s="13" t="s">
        <v>85</v>
      </c>
      <c r="AW190" s="13" t="s">
        <v>32</v>
      </c>
      <c r="AX190" s="13" t="s">
        <v>76</v>
      </c>
      <c r="AY190" s="262" t="s">
        <v>342</v>
      </c>
    </row>
    <row r="191" s="13" customFormat="1">
      <c r="A191" s="13"/>
      <c r="B191" s="252"/>
      <c r="C191" s="253"/>
      <c r="D191" s="240" t="s">
        <v>446</v>
      </c>
      <c r="E191" s="254" t="s">
        <v>1</v>
      </c>
      <c r="F191" s="255" t="s">
        <v>1724</v>
      </c>
      <c r="G191" s="253"/>
      <c r="H191" s="256">
        <v>2</v>
      </c>
      <c r="I191" s="257"/>
      <c r="J191" s="253"/>
      <c r="K191" s="253"/>
      <c r="L191" s="258"/>
      <c r="M191" s="259"/>
      <c r="N191" s="260"/>
      <c r="O191" s="260"/>
      <c r="P191" s="260"/>
      <c r="Q191" s="260"/>
      <c r="R191" s="260"/>
      <c r="S191" s="260"/>
      <c r="T191" s="261"/>
      <c r="U191" s="13"/>
      <c r="V191" s="13"/>
      <c r="W191" s="13"/>
      <c r="X191" s="13"/>
      <c r="Y191" s="13"/>
      <c r="Z191" s="13"/>
      <c r="AA191" s="13"/>
      <c r="AB191" s="13"/>
      <c r="AC191" s="13"/>
      <c r="AD191" s="13"/>
      <c r="AE191" s="13"/>
      <c r="AT191" s="262" t="s">
        <v>446</v>
      </c>
      <c r="AU191" s="262" t="s">
        <v>85</v>
      </c>
      <c r="AV191" s="13" t="s">
        <v>85</v>
      </c>
      <c r="AW191" s="13" t="s">
        <v>32</v>
      </c>
      <c r="AX191" s="13" t="s">
        <v>76</v>
      </c>
      <c r="AY191" s="262" t="s">
        <v>342</v>
      </c>
    </row>
    <row r="192" s="13" customFormat="1">
      <c r="A192" s="13"/>
      <c r="B192" s="252"/>
      <c r="C192" s="253"/>
      <c r="D192" s="240" t="s">
        <v>446</v>
      </c>
      <c r="E192" s="254" t="s">
        <v>1</v>
      </c>
      <c r="F192" s="255" t="s">
        <v>1725</v>
      </c>
      <c r="G192" s="253"/>
      <c r="H192" s="256">
        <v>4</v>
      </c>
      <c r="I192" s="257"/>
      <c r="J192" s="253"/>
      <c r="K192" s="253"/>
      <c r="L192" s="258"/>
      <c r="M192" s="259"/>
      <c r="N192" s="260"/>
      <c r="O192" s="260"/>
      <c r="P192" s="260"/>
      <c r="Q192" s="260"/>
      <c r="R192" s="260"/>
      <c r="S192" s="260"/>
      <c r="T192" s="261"/>
      <c r="U192" s="13"/>
      <c r="V192" s="13"/>
      <c r="W192" s="13"/>
      <c r="X192" s="13"/>
      <c r="Y192" s="13"/>
      <c r="Z192" s="13"/>
      <c r="AA192" s="13"/>
      <c r="AB192" s="13"/>
      <c r="AC192" s="13"/>
      <c r="AD192" s="13"/>
      <c r="AE192" s="13"/>
      <c r="AT192" s="262" t="s">
        <v>446</v>
      </c>
      <c r="AU192" s="262" t="s">
        <v>85</v>
      </c>
      <c r="AV192" s="13" t="s">
        <v>85</v>
      </c>
      <c r="AW192" s="13" t="s">
        <v>32</v>
      </c>
      <c r="AX192" s="13" t="s">
        <v>76</v>
      </c>
      <c r="AY192" s="262" t="s">
        <v>342</v>
      </c>
    </row>
    <row r="193" s="16" customFormat="1">
      <c r="A193" s="16"/>
      <c r="B193" s="284"/>
      <c r="C193" s="285"/>
      <c r="D193" s="240" t="s">
        <v>446</v>
      </c>
      <c r="E193" s="286" t="s">
        <v>1</v>
      </c>
      <c r="F193" s="287" t="s">
        <v>500</v>
      </c>
      <c r="G193" s="285"/>
      <c r="H193" s="288">
        <v>10</v>
      </c>
      <c r="I193" s="289"/>
      <c r="J193" s="285"/>
      <c r="K193" s="285"/>
      <c r="L193" s="290"/>
      <c r="M193" s="291"/>
      <c r="N193" s="292"/>
      <c r="O193" s="292"/>
      <c r="P193" s="292"/>
      <c r="Q193" s="292"/>
      <c r="R193" s="292"/>
      <c r="S193" s="292"/>
      <c r="T193" s="293"/>
      <c r="U193" s="16"/>
      <c r="V193" s="16"/>
      <c r="W193" s="16"/>
      <c r="X193" s="16"/>
      <c r="Y193" s="16"/>
      <c r="Z193" s="16"/>
      <c r="AA193" s="16"/>
      <c r="AB193" s="16"/>
      <c r="AC193" s="16"/>
      <c r="AD193" s="16"/>
      <c r="AE193" s="16"/>
      <c r="AT193" s="294" t="s">
        <v>446</v>
      </c>
      <c r="AU193" s="294" t="s">
        <v>85</v>
      </c>
      <c r="AV193" s="16" t="s">
        <v>360</v>
      </c>
      <c r="AW193" s="16" t="s">
        <v>32</v>
      </c>
      <c r="AX193" s="16" t="s">
        <v>83</v>
      </c>
      <c r="AY193" s="294" t="s">
        <v>342</v>
      </c>
    </row>
    <row r="194" s="2" customFormat="1" ht="16.5" customHeight="1">
      <c r="A194" s="39"/>
      <c r="B194" s="40"/>
      <c r="C194" s="227" t="s">
        <v>401</v>
      </c>
      <c r="D194" s="227" t="s">
        <v>343</v>
      </c>
      <c r="E194" s="228" t="s">
        <v>1726</v>
      </c>
      <c r="F194" s="229" t="s">
        <v>1727</v>
      </c>
      <c r="G194" s="230" t="s">
        <v>473</v>
      </c>
      <c r="H194" s="231">
        <v>38.100000000000001</v>
      </c>
      <c r="I194" s="232"/>
      <c r="J194" s="233">
        <f>ROUND(I194*H194,2)</f>
        <v>0</v>
      </c>
      <c r="K194" s="229" t="s">
        <v>443</v>
      </c>
      <c r="L194" s="45"/>
      <c r="M194" s="234" t="s">
        <v>1</v>
      </c>
      <c r="N194" s="235" t="s">
        <v>41</v>
      </c>
      <c r="O194" s="92"/>
      <c r="P194" s="236">
        <f>O194*H194</f>
        <v>0</v>
      </c>
      <c r="Q194" s="236">
        <v>0</v>
      </c>
      <c r="R194" s="236">
        <f>Q194*H194</f>
        <v>0</v>
      </c>
      <c r="S194" s="236">
        <v>0</v>
      </c>
      <c r="T194" s="237">
        <f>S194*H194</f>
        <v>0</v>
      </c>
      <c r="U194" s="39"/>
      <c r="V194" s="39"/>
      <c r="W194" s="39"/>
      <c r="X194" s="39"/>
      <c r="Y194" s="39"/>
      <c r="Z194" s="39"/>
      <c r="AA194" s="39"/>
      <c r="AB194" s="39"/>
      <c r="AC194" s="39"/>
      <c r="AD194" s="39"/>
      <c r="AE194" s="39"/>
      <c r="AR194" s="238" t="s">
        <v>360</v>
      </c>
      <c r="AT194" s="238" t="s">
        <v>343</v>
      </c>
      <c r="AU194" s="238" t="s">
        <v>85</v>
      </c>
      <c r="AY194" s="18" t="s">
        <v>342</v>
      </c>
      <c r="BE194" s="239">
        <f>IF(N194="základní",J194,0)</f>
        <v>0</v>
      </c>
      <c r="BF194" s="239">
        <f>IF(N194="snížená",J194,0)</f>
        <v>0</v>
      </c>
      <c r="BG194" s="239">
        <f>IF(N194="zákl. přenesená",J194,0)</f>
        <v>0</v>
      </c>
      <c r="BH194" s="239">
        <f>IF(N194="sníž. přenesená",J194,0)</f>
        <v>0</v>
      </c>
      <c r="BI194" s="239">
        <f>IF(N194="nulová",J194,0)</f>
        <v>0</v>
      </c>
      <c r="BJ194" s="18" t="s">
        <v>83</v>
      </c>
      <c r="BK194" s="239">
        <f>ROUND(I194*H194,2)</f>
        <v>0</v>
      </c>
      <c r="BL194" s="18" t="s">
        <v>360</v>
      </c>
      <c r="BM194" s="238" t="s">
        <v>1728</v>
      </c>
    </row>
    <row r="195" s="2" customFormat="1">
      <c r="A195" s="39"/>
      <c r="B195" s="40"/>
      <c r="C195" s="41"/>
      <c r="D195" s="240" t="s">
        <v>349</v>
      </c>
      <c r="E195" s="41"/>
      <c r="F195" s="241" t="s">
        <v>1729</v>
      </c>
      <c r="G195" s="41"/>
      <c r="H195" s="41"/>
      <c r="I195" s="242"/>
      <c r="J195" s="41"/>
      <c r="K195" s="41"/>
      <c r="L195" s="45"/>
      <c r="M195" s="243"/>
      <c r="N195" s="244"/>
      <c r="O195" s="92"/>
      <c r="P195" s="92"/>
      <c r="Q195" s="92"/>
      <c r="R195" s="92"/>
      <c r="S195" s="92"/>
      <c r="T195" s="93"/>
      <c r="U195" s="39"/>
      <c r="V195" s="39"/>
      <c r="W195" s="39"/>
      <c r="X195" s="39"/>
      <c r="Y195" s="39"/>
      <c r="Z195" s="39"/>
      <c r="AA195" s="39"/>
      <c r="AB195" s="39"/>
      <c r="AC195" s="39"/>
      <c r="AD195" s="39"/>
      <c r="AE195" s="39"/>
      <c r="AT195" s="18" t="s">
        <v>349</v>
      </c>
      <c r="AU195" s="18" t="s">
        <v>85</v>
      </c>
    </row>
    <row r="196" s="14" customFormat="1">
      <c r="A196" s="14"/>
      <c r="B196" s="263"/>
      <c r="C196" s="264"/>
      <c r="D196" s="240" t="s">
        <v>446</v>
      </c>
      <c r="E196" s="265" t="s">
        <v>1</v>
      </c>
      <c r="F196" s="266" t="s">
        <v>1722</v>
      </c>
      <c r="G196" s="264"/>
      <c r="H196" s="265" t="s">
        <v>1</v>
      </c>
      <c r="I196" s="267"/>
      <c r="J196" s="264"/>
      <c r="K196" s="264"/>
      <c r="L196" s="268"/>
      <c r="M196" s="269"/>
      <c r="N196" s="270"/>
      <c r="O196" s="270"/>
      <c r="P196" s="270"/>
      <c r="Q196" s="270"/>
      <c r="R196" s="270"/>
      <c r="S196" s="270"/>
      <c r="T196" s="271"/>
      <c r="U196" s="14"/>
      <c r="V196" s="14"/>
      <c r="W196" s="14"/>
      <c r="X196" s="14"/>
      <c r="Y196" s="14"/>
      <c r="Z196" s="14"/>
      <c r="AA196" s="14"/>
      <c r="AB196" s="14"/>
      <c r="AC196" s="14"/>
      <c r="AD196" s="14"/>
      <c r="AE196" s="14"/>
      <c r="AT196" s="272" t="s">
        <v>446</v>
      </c>
      <c r="AU196" s="272" t="s">
        <v>85</v>
      </c>
      <c r="AV196" s="14" t="s">
        <v>83</v>
      </c>
      <c r="AW196" s="14" t="s">
        <v>32</v>
      </c>
      <c r="AX196" s="14" t="s">
        <v>76</v>
      </c>
      <c r="AY196" s="272" t="s">
        <v>342</v>
      </c>
    </row>
    <row r="197" s="13" customFormat="1">
      <c r="A197" s="13"/>
      <c r="B197" s="252"/>
      <c r="C197" s="253"/>
      <c r="D197" s="240" t="s">
        <v>446</v>
      </c>
      <c r="E197" s="254" t="s">
        <v>1</v>
      </c>
      <c r="F197" s="255" t="s">
        <v>1686</v>
      </c>
      <c r="G197" s="253"/>
      <c r="H197" s="256">
        <v>28.800000000000001</v>
      </c>
      <c r="I197" s="257"/>
      <c r="J197" s="253"/>
      <c r="K197" s="253"/>
      <c r="L197" s="258"/>
      <c r="M197" s="259"/>
      <c r="N197" s="260"/>
      <c r="O197" s="260"/>
      <c r="P197" s="260"/>
      <c r="Q197" s="260"/>
      <c r="R197" s="260"/>
      <c r="S197" s="260"/>
      <c r="T197" s="261"/>
      <c r="U197" s="13"/>
      <c r="V197" s="13"/>
      <c r="W197" s="13"/>
      <c r="X197" s="13"/>
      <c r="Y197" s="13"/>
      <c r="Z197" s="13"/>
      <c r="AA197" s="13"/>
      <c r="AB197" s="13"/>
      <c r="AC197" s="13"/>
      <c r="AD197" s="13"/>
      <c r="AE197" s="13"/>
      <c r="AT197" s="262" t="s">
        <v>446</v>
      </c>
      <c r="AU197" s="262" t="s">
        <v>85</v>
      </c>
      <c r="AV197" s="13" t="s">
        <v>85</v>
      </c>
      <c r="AW197" s="13" t="s">
        <v>32</v>
      </c>
      <c r="AX197" s="13" t="s">
        <v>76</v>
      </c>
      <c r="AY197" s="262" t="s">
        <v>342</v>
      </c>
    </row>
    <row r="198" s="13" customFormat="1">
      <c r="A198" s="13"/>
      <c r="B198" s="252"/>
      <c r="C198" s="253"/>
      <c r="D198" s="240" t="s">
        <v>446</v>
      </c>
      <c r="E198" s="254" t="s">
        <v>1</v>
      </c>
      <c r="F198" s="255" t="s">
        <v>1687</v>
      </c>
      <c r="G198" s="253"/>
      <c r="H198" s="256">
        <v>9.3000000000000007</v>
      </c>
      <c r="I198" s="257"/>
      <c r="J198" s="253"/>
      <c r="K198" s="253"/>
      <c r="L198" s="258"/>
      <c r="M198" s="259"/>
      <c r="N198" s="260"/>
      <c r="O198" s="260"/>
      <c r="P198" s="260"/>
      <c r="Q198" s="260"/>
      <c r="R198" s="260"/>
      <c r="S198" s="260"/>
      <c r="T198" s="261"/>
      <c r="U198" s="13"/>
      <c r="V198" s="13"/>
      <c r="W198" s="13"/>
      <c r="X198" s="13"/>
      <c r="Y198" s="13"/>
      <c r="Z198" s="13"/>
      <c r="AA198" s="13"/>
      <c r="AB198" s="13"/>
      <c r="AC198" s="13"/>
      <c r="AD198" s="13"/>
      <c r="AE198" s="13"/>
      <c r="AT198" s="262" t="s">
        <v>446</v>
      </c>
      <c r="AU198" s="262" t="s">
        <v>85</v>
      </c>
      <c r="AV198" s="13" t="s">
        <v>85</v>
      </c>
      <c r="AW198" s="13" t="s">
        <v>32</v>
      </c>
      <c r="AX198" s="13" t="s">
        <v>76</v>
      </c>
      <c r="AY198" s="262" t="s">
        <v>342</v>
      </c>
    </row>
    <row r="199" s="16" customFormat="1">
      <c r="A199" s="16"/>
      <c r="B199" s="284"/>
      <c r="C199" s="285"/>
      <c r="D199" s="240" t="s">
        <v>446</v>
      </c>
      <c r="E199" s="286" t="s">
        <v>1</v>
      </c>
      <c r="F199" s="287" t="s">
        <v>500</v>
      </c>
      <c r="G199" s="285"/>
      <c r="H199" s="288">
        <v>38.100000000000001</v>
      </c>
      <c r="I199" s="289"/>
      <c r="J199" s="285"/>
      <c r="K199" s="285"/>
      <c r="L199" s="290"/>
      <c r="M199" s="291"/>
      <c r="N199" s="292"/>
      <c r="O199" s="292"/>
      <c r="P199" s="292"/>
      <c r="Q199" s="292"/>
      <c r="R199" s="292"/>
      <c r="S199" s="292"/>
      <c r="T199" s="293"/>
      <c r="U199" s="16"/>
      <c r="V199" s="16"/>
      <c r="W199" s="16"/>
      <c r="X199" s="16"/>
      <c r="Y199" s="16"/>
      <c r="Z199" s="16"/>
      <c r="AA199" s="16"/>
      <c r="AB199" s="16"/>
      <c r="AC199" s="16"/>
      <c r="AD199" s="16"/>
      <c r="AE199" s="16"/>
      <c r="AT199" s="294" t="s">
        <v>446</v>
      </c>
      <c r="AU199" s="294" t="s">
        <v>85</v>
      </c>
      <c r="AV199" s="16" t="s">
        <v>360</v>
      </c>
      <c r="AW199" s="16" t="s">
        <v>32</v>
      </c>
      <c r="AX199" s="16" t="s">
        <v>83</v>
      </c>
      <c r="AY199" s="294" t="s">
        <v>342</v>
      </c>
    </row>
    <row r="200" s="2" customFormat="1" ht="16.5" customHeight="1">
      <c r="A200" s="39"/>
      <c r="B200" s="40"/>
      <c r="C200" s="227" t="s">
        <v>408</v>
      </c>
      <c r="D200" s="227" t="s">
        <v>343</v>
      </c>
      <c r="E200" s="228" t="s">
        <v>1730</v>
      </c>
      <c r="F200" s="229" t="s">
        <v>1731</v>
      </c>
      <c r="G200" s="230" t="s">
        <v>473</v>
      </c>
      <c r="H200" s="231">
        <v>726</v>
      </c>
      <c r="I200" s="232"/>
      <c r="J200" s="233">
        <f>ROUND(I200*H200,2)</f>
        <v>0</v>
      </c>
      <c r="K200" s="229" t="s">
        <v>1</v>
      </c>
      <c r="L200" s="45"/>
      <c r="M200" s="234" t="s">
        <v>1</v>
      </c>
      <c r="N200" s="235" t="s">
        <v>41</v>
      </c>
      <c r="O200" s="92"/>
      <c r="P200" s="236">
        <f>O200*H200</f>
        <v>0</v>
      </c>
      <c r="Q200" s="236">
        <v>0</v>
      </c>
      <c r="R200" s="236">
        <f>Q200*H200</f>
        <v>0</v>
      </c>
      <c r="S200" s="236">
        <v>0</v>
      </c>
      <c r="T200" s="237">
        <f>S200*H200</f>
        <v>0</v>
      </c>
      <c r="U200" s="39"/>
      <c r="V200" s="39"/>
      <c r="W200" s="39"/>
      <c r="X200" s="39"/>
      <c r="Y200" s="39"/>
      <c r="Z200" s="39"/>
      <c r="AA200" s="39"/>
      <c r="AB200" s="39"/>
      <c r="AC200" s="39"/>
      <c r="AD200" s="39"/>
      <c r="AE200" s="39"/>
      <c r="AR200" s="238" t="s">
        <v>360</v>
      </c>
      <c r="AT200" s="238" t="s">
        <v>343</v>
      </c>
      <c r="AU200" s="238" t="s">
        <v>85</v>
      </c>
      <c r="AY200" s="18" t="s">
        <v>342</v>
      </c>
      <c r="BE200" s="239">
        <f>IF(N200="základní",J200,0)</f>
        <v>0</v>
      </c>
      <c r="BF200" s="239">
        <f>IF(N200="snížená",J200,0)</f>
        <v>0</v>
      </c>
      <c r="BG200" s="239">
        <f>IF(N200="zákl. přenesená",J200,0)</f>
        <v>0</v>
      </c>
      <c r="BH200" s="239">
        <f>IF(N200="sníž. přenesená",J200,0)</f>
        <v>0</v>
      </c>
      <c r="BI200" s="239">
        <f>IF(N200="nulová",J200,0)</f>
        <v>0</v>
      </c>
      <c r="BJ200" s="18" t="s">
        <v>83</v>
      </c>
      <c r="BK200" s="239">
        <f>ROUND(I200*H200,2)</f>
        <v>0</v>
      </c>
      <c r="BL200" s="18" t="s">
        <v>360</v>
      </c>
      <c r="BM200" s="238" t="s">
        <v>1732</v>
      </c>
    </row>
    <row r="201" s="2" customFormat="1">
      <c r="A201" s="39"/>
      <c r="B201" s="40"/>
      <c r="C201" s="41"/>
      <c r="D201" s="240" t="s">
        <v>349</v>
      </c>
      <c r="E201" s="41"/>
      <c r="F201" s="241" t="s">
        <v>1731</v>
      </c>
      <c r="G201" s="41"/>
      <c r="H201" s="41"/>
      <c r="I201" s="242"/>
      <c r="J201" s="41"/>
      <c r="K201" s="41"/>
      <c r="L201" s="45"/>
      <c r="M201" s="243"/>
      <c r="N201" s="244"/>
      <c r="O201" s="92"/>
      <c r="P201" s="92"/>
      <c r="Q201" s="92"/>
      <c r="R201" s="92"/>
      <c r="S201" s="92"/>
      <c r="T201" s="93"/>
      <c r="U201" s="39"/>
      <c r="V201" s="39"/>
      <c r="W201" s="39"/>
      <c r="X201" s="39"/>
      <c r="Y201" s="39"/>
      <c r="Z201" s="39"/>
      <c r="AA201" s="39"/>
      <c r="AB201" s="39"/>
      <c r="AC201" s="39"/>
      <c r="AD201" s="39"/>
      <c r="AE201" s="39"/>
      <c r="AT201" s="18" t="s">
        <v>349</v>
      </c>
      <c r="AU201" s="18" t="s">
        <v>85</v>
      </c>
    </row>
    <row r="202" s="14" customFormat="1">
      <c r="A202" s="14"/>
      <c r="B202" s="263"/>
      <c r="C202" s="264"/>
      <c r="D202" s="240" t="s">
        <v>446</v>
      </c>
      <c r="E202" s="265" t="s">
        <v>1</v>
      </c>
      <c r="F202" s="266" t="s">
        <v>1733</v>
      </c>
      <c r="G202" s="264"/>
      <c r="H202" s="265" t="s">
        <v>1</v>
      </c>
      <c r="I202" s="267"/>
      <c r="J202" s="264"/>
      <c r="K202" s="264"/>
      <c r="L202" s="268"/>
      <c r="M202" s="269"/>
      <c r="N202" s="270"/>
      <c r="O202" s="270"/>
      <c r="P202" s="270"/>
      <c r="Q202" s="270"/>
      <c r="R202" s="270"/>
      <c r="S202" s="270"/>
      <c r="T202" s="271"/>
      <c r="U202" s="14"/>
      <c r="V202" s="14"/>
      <c r="W202" s="14"/>
      <c r="X202" s="14"/>
      <c r="Y202" s="14"/>
      <c r="Z202" s="14"/>
      <c r="AA202" s="14"/>
      <c r="AB202" s="14"/>
      <c r="AC202" s="14"/>
      <c r="AD202" s="14"/>
      <c r="AE202" s="14"/>
      <c r="AT202" s="272" t="s">
        <v>446</v>
      </c>
      <c r="AU202" s="272" t="s">
        <v>85</v>
      </c>
      <c r="AV202" s="14" t="s">
        <v>83</v>
      </c>
      <c r="AW202" s="14" t="s">
        <v>32</v>
      </c>
      <c r="AX202" s="14" t="s">
        <v>76</v>
      </c>
      <c r="AY202" s="272" t="s">
        <v>342</v>
      </c>
    </row>
    <row r="203" s="13" customFormat="1">
      <c r="A203" s="13"/>
      <c r="B203" s="252"/>
      <c r="C203" s="253"/>
      <c r="D203" s="240" t="s">
        <v>446</v>
      </c>
      <c r="E203" s="254" t="s">
        <v>1</v>
      </c>
      <c r="F203" s="255" t="s">
        <v>1707</v>
      </c>
      <c r="G203" s="253"/>
      <c r="H203" s="256">
        <v>514</v>
      </c>
      <c r="I203" s="257"/>
      <c r="J203" s="253"/>
      <c r="K203" s="253"/>
      <c r="L203" s="258"/>
      <c r="M203" s="259"/>
      <c r="N203" s="260"/>
      <c r="O203" s="260"/>
      <c r="P203" s="260"/>
      <c r="Q203" s="260"/>
      <c r="R203" s="260"/>
      <c r="S203" s="260"/>
      <c r="T203" s="261"/>
      <c r="U203" s="13"/>
      <c r="V203" s="13"/>
      <c r="W203" s="13"/>
      <c r="X203" s="13"/>
      <c r="Y203" s="13"/>
      <c r="Z203" s="13"/>
      <c r="AA203" s="13"/>
      <c r="AB203" s="13"/>
      <c r="AC203" s="13"/>
      <c r="AD203" s="13"/>
      <c r="AE203" s="13"/>
      <c r="AT203" s="262" t="s">
        <v>446</v>
      </c>
      <c r="AU203" s="262" t="s">
        <v>85</v>
      </c>
      <c r="AV203" s="13" t="s">
        <v>85</v>
      </c>
      <c r="AW203" s="13" t="s">
        <v>32</v>
      </c>
      <c r="AX203" s="13" t="s">
        <v>76</v>
      </c>
      <c r="AY203" s="262" t="s">
        <v>342</v>
      </c>
    </row>
    <row r="204" s="13" customFormat="1">
      <c r="A204" s="13"/>
      <c r="B204" s="252"/>
      <c r="C204" s="253"/>
      <c r="D204" s="240" t="s">
        <v>446</v>
      </c>
      <c r="E204" s="254" t="s">
        <v>1</v>
      </c>
      <c r="F204" s="255" t="s">
        <v>1708</v>
      </c>
      <c r="G204" s="253"/>
      <c r="H204" s="256">
        <v>212</v>
      </c>
      <c r="I204" s="257"/>
      <c r="J204" s="253"/>
      <c r="K204" s="253"/>
      <c r="L204" s="258"/>
      <c r="M204" s="259"/>
      <c r="N204" s="260"/>
      <c r="O204" s="260"/>
      <c r="P204" s="260"/>
      <c r="Q204" s="260"/>
      <c r="R204" s="260"/>
      <c r="S204" s="260"/>
      <c r="T204" s="261"/>
      <c r="U204" s="13"/>
      <c r="V204" s="13"/>
      <c r="W204" s="13"/>
      <c r="X204" s="13"/>
      <c r="Y204" s="13"/>
      <c r="Z204" s="13"/>
      <c r="AA204" s="13"/>
      <c r="AB204" s="13"/>
      <c r="AC204" s="13"/>
      <c r="AD204" s="13"/>
      <c r="AE204" s="13"/>
      <c r="AT204" s="262" t="s">
        <v>446</v>
      </c>
      <c r="AU204" s="262" t="s">
        <v>85</v>
      </c>
      <c r="AV204" s="13" t="s">
        <v>85</v>
      </c>
      <c r="AW204" s="13" t="s">
        <v>32</v>
      </c>
      <c r="AX204" s="13" t="s">
        <v>76</v>
      </c>
      <c r="AY204" s="262" t="s">
        <v>342</v>
      </c>
    </row>
    <row r="205" s="16" customFormat="1">
      <c r="A205" s="16"/>
      <c r="B205" s="284"/>
      <c r="C205" s="285"/>
      <c r="D205" s="240" t="s">
        <v>446</v>
      </c>
      <c r="E205" s="286" t="s">
        <v>1</v>
      </c>
      <c r="F205" s="287" t="s">
        <v>500</v>
      </c>
      <c r="G205" s="285"/>
      <c r="H205" s="288">
        <v>726</v>
      </c>
      <c r="I205" s="289"/>
      <c r="J205" s="285"/>
      <c r="K205" s="285"/>
      <c r="L205" s="290"/>
      <c r="M205" s="291"/>
      <c r="N205" s="292"/>
      <c r="O205" s="292"/>
      <c r="P205" s="292"/>
      <c r="Q205" s="292"/>
      <c r="R205" s="292"/>
      <c r="S205" s="292"/>
      <c r="T205" s="293"/>
      <c r="U205" s="16"/>
      <c r="V205" s="16"/>
      <c r="W205" s="16"/>
      <c r="X205" s="16"/>
      <c r="Y205" s="16"/>
      <c r="Z205" s="16"/>
      <c r="AA205" s="16"/>
      <c r="AB205" s="16"/>
      <c r="AC205" s="16"/>
      <c r="AD205" s="16"/>
      <c r="AE205" s="16"/>
      <c r="AT205" s="294" t="s">
        <v>446</v>
      </c>
      <c r="AU205" s="294" t="s">
        <v>85</v>
      </c>
      <c r="AV205" s="16" t="s">
        <v>360</v>
      </c>
      <c r="AW205" s="16" t="s">
        <v>32</v>
      </c>
      <c r="AX205" s="16" t="s">
        <v>83</v>
      </c>
      <c r="AY205" s="294" t="s">
        <v>342</v>
      </c>
    </row>
    <row r="206" s="2" customFormat="1" ht="16.5" customHeight="1">
      <c r="A206" s="39"/>
      <c r="B206" s="40"/>
      <c r="C206" s="227" t="s">
        <v>8</v>
      </c>
      <c r="D206" s="227" t="s">
        <v>343</v>
      </c>
      <c r="E206" s="228" t="s">
        <v>1402</v>
      </c>
      <c r="F206" s="229" t="s">
        <v>1403</v>
      </c>
      <c r="G206" s="230" t="s">
        <v>473</v>
      </c>
      <c r="H206" s="231">
        <v>38.100000000000001</v>
      </c>
      <c r="I206" s="232"/>
      <c r="J206" s="233">
        <f>ROUND(I206*H206,2)</f>
        <v>0</v>
      </c>
      <c r="K206" s="229" t="s">
        <v>443</v>
      </c>
      <c r="L206" s="45"/>
      <c r="M206" s="234" t="s">
        <v>1</v>
      </c>
      <c r="N206" s="235" t="s">
        <v>41</v>
      </c>
      <c r="O206" s="92"/>
      <c r="P206" s="236">
        <f>O206*H206</f>
        <v>0</v>
      </c>
      <c r="Q206" s="236">
        <v>0</v>
      </c>
      <c r="R206" s="236">
        <f>Q206*H206</f>
        <v>0</v>
      </c>
      <c r="S206" s="236">
        <v>0</v>
      </c>
      <c r="T206" s="237">
        <f>S206*H206</f>
        <v>0</v>
      </c>
      <c r="U206" s="39"/>
      <c r="V206" s="39"/>
      <c r="W206" s="39"/>
      <c r="X206" s="39"/>
      <c r="Y206" s="39"/>
      <c r="Z206" s="39"/>
      <c r="AA206" s="39"/>
      <c r="AB206" s="39"/>
      <c r="AC206" s="39"/>
      <c r="AD206" s="39"/>
      <c r="AE206" s="39"/>
      <c r="AR206" s="238" t="s">
        <v>360</v>
      </c>
      <c r="AT206" s="238" t="s">
        <v>343</v>
      </c>
      <c r="AU206" s="238" t="s">
        <v>85</v>
      </c>
      <c r="AY206" s="18" t="s">
        <v>342</v>
      </c>
      <c r="BE206" s="239">
        <f>IF(N206="základní",J206,0)</f>
        <v>0</v>
      </c>
      <c r="BF206" s="239">
        <f>IF(N206="snížená",J206,0)</f>
        <v>0</v>
      </c>
      <c r="BG206" s="239">
        <f>IF(N206="zákl. přenesená",J206,0)</f>
        <v>0</v>
      </c>
      <c r="BH206" s="239">
        <f>IF(N206="sníž. přenesená",J206,0)</f>
        <v>0</v>
      </c>
      <c r="BI206" s="239">
        <f>IF(N206="nulová",J206,0)</f>
        <v>0</v>
      </c>
      <c r="BJ206" s="18" t="s">
        <v>83</v>
      </c>
      <c r="BK206" s="239">
        <f>ROUND(I206*H206,2)</f>
        <v>0</v>
      </c>
      <c r="BL206" s="18" t="s">
        <v>360</v>
      </c>
      <c r="BM206" s="238" t="s">
        <v>1734</v>
      </c>
    </row>
    <row r="207" s="2" customFormat="1">
      <c r="A207" s="39"/>
      <c r="B207" s="40"/>
      <c r="C207" s="41"/>
      <c r="D207" s="240" t="s">
        <v>349</v>
      </c>
      <c r="E207" s="41"/>
      <c r="F207" s="241" t="s">
        <v>1405</v>
      </c>
      <c r="G207" s="41"/>
      <c r="H207" s="41"/>
      <c r="I207" s="242"/>
      <c r="J207" s="41"/>
      <c r="K207" s="41"/>
      <c r="L207" s="45"/>
      <c r="M207" s="243"/>
      <c r="N207" s="244"/>
      <c r="O207" s="92"/>
      <c r="P207" s="92"/>
      <c r="Q207" s="92"/>
      <c r="R207" s="92"/>
      <c r="S207" s="92"/>
      <c r="T207" s="93"/>
      <c r="U207" s="39"/>
      <c r="V207" s="39"/>
      <c r="W207" s="39"/>
      <c r="X207" s="39"/>
      <c r="Y207" s="39"/>
      <c r="Z207" s="39"/>
      <c r="AA207" s="39"/>
      <c r="AB207" s="39"/>
      <c r="AC207" s="39"/>
      <c r="AD207" s="39"/>
      <c r="AE207" s="39"/>
      <c r="AT207" s="18" t="s">
        <v>349</v>
      </c>
      <c r="AU207" s="18" t="s">
        <v>85</v>
      </c>
    </row>
    <row r="208" s="14" customFormat="1">
      <c r="A208" s="14"/>
      <c r="B208" s="263"/>
      <c r="C208" s="264"/>
      <c r="D208" s="240" t="s">
        <v>446</v>
      </c>
      <c r="E208" s="265" t="s">
        <v>1</v>
      </c>
      <c r="F208" s="266" t="s">
        <v>1722</v>
      </c>
      <c r="G208" s="264"/>
      <c r="H208" s="265" t="s">
        <v>1</v>
      </c>
      <c r="I208" s="267"/>
      <c r="J208" s="264"/>
      <c r="K208" s="264"/>
      <c r="L208" s="268"/>
      <c r="M208" s="269"/>
      <c r="N208" s="270"/>
      <c r="O208" s="270"/>
      <c r="P208" s="270"/>
      <c r="Q208" s="270"/>
      <c r="R208" s="270"/>
      <c r="S208" s="270"/>
      <c r="T208" s="271"/>
      <c r="U208" s="14"/>
      <c r="V208" s="14"/>
      <c r="W208" s="14"/>
      <c r="X208" s="14"/>
      <c r="Y208" s="14"/>
      <c r="Z208" s="14"/>
      <c r="AA208" s="14"/>
      <c r="AB208" s="14"/>
      <c r="AC208" s="14"/>
      <c r="AD208" s="14"/>
      <c r="AE208" s="14"/>
      <c r="AT208" s="272" t="s">
        <v>446</v>
      </c>
      <c r="AU208" s="272" t="s">
        <v>85</v>
      </c>
      <c r="AV208" s="14" t="s">
        <v>83</v>
      </c>
      <c r="AW208" s="14" t="s">
        <v>32</v>
      </c>
      <c r="AX208" s="14" t="s">
        <v>76</v>
      </c>
      <c r="AY208" s="272" t="s">
        <v>342</v>
      </c>
    </row>
    <row r="209" s="13" customFormat="1">
      <c r="A209" s="13"/>
      <c r="B209" s="252"/>
      <c r="C209" s="253"/>
      <c r="D209" s="240" t="s">
        <v>446</v>
      </c>
      <c r="E209" s="254" t="s">
        <v>1</v>
      </c>
      <c r="F209" s="255" t="s">
        <v>1686</v>
      </c>
      <c r="G209" s="253"/>
      <c r="H209" s="256">
        <v>28.800000000000001</v>
      </c>
      <c r="I209" s="257"/>
      <c r="J209" s="253"/>
      <c r="K209" s="253"/>
      <c r="L209" s="258"/>
      <c r="M209" s="259"/>
      <c r="N209" s="260"/>
      <c r="O209" s="260"/>
      <c r="P209" s="260"/>
      <c r="Q209" s="260"/>
      <c r="R209" s="260"/>
      <c r="S209" s="260"/>
      <c r="T209" s="261"/>
      <c r="U209" s="13"/>
      <c r="V209" s="13"/>
      <c r="W209" s="13"/>
      <c r="X209" s="13"/>
      <c r="Y209" s="13"/>
      <c r="Z209" s="13"/>
      <c r="AA209" s="13"/>
      <c r="AB209" s="13"/>
      <c r="AC209" s="13"/>
      <c r="AD209" s="13"/>
      <c r="AE209" s="13"/>
      <c r="AT209" s="262" t="s">
        <v>446</v>
      </c>
      <c r="AU209" s="262" t="s">
        <v>85</v>
      </c>
      <c r="AV209" s="13" t="s">
        <v>85</v>
      </c>
      <c r="AW209" s="13" t="s">
        <v>32</v>
      </c>
      <c r="AX209" s="13" t="s">
        <v>76</v>
      </c>
      <c r="AY209" s="262" t="s">
        <v>342</v>
      </c>
    </row>
    <row r="210" s="13" customFormat="1">
      <c r="A210" s="13"/>
      <c r="B210" s="252"/>
      <c r="C210" s="253"/>
      <c r="D210" s="240" t="s">
        <v>446</v>
      </c>
      <c r="E210" s="254" t="s">
        <v>1</v>
      </c>
      <c r="F210" s="255" t="s">
        <v>1687</v>
      </c>
      <c r="G210" s="253"/>
      <c r="H210" s="256">
        <v>9.3000000000000007</v>
      </c>
      <c r="I210" s="257"/>
      <c r="J210" s="253"/>
      <c r="K210" s="253"/>
      <c r="L210" s="258"/>
      <c r="M210" s="259"/>
      <c r="N210" s="260"/>
      <c r="O210" s="260"/>
      <c r="P210" s="260"/>
      <c r="Q210" s="260"/>
      <c r="R210" s="260"/>
      <c r="S210" s="260"/>
      <c r="T210" s="261"/>
      <c r="U210" s="13"/>
      <c r="V210" s="13"/>
      <c r="W210" s="13"/>
      <c r="X210" s="13"/>
      <c r="Y210" s="13"/>
      <c r="Z210" s="13"/>
      <c r="AA210" s="13"/>
      <c r="AB210" s="13"/>
      <c r="AC210" s="13"/>
      <c r="AD210" s="13"/>
      <c r="AE210" s="13"/>
      <c r="AT210" s="262" t="s">
        <v>446</v>
      </c>
      <c r="AU210" s="262" t="s">
        <v>85</v>
      </c>
      <c r="AV210" s="13" t="s">
        <v>85</v>
      </c>
      <c r="AW210" s="13" t="s">
        <v>32</v>
      </c>
      <c r="AX210" s="13" t="s">
        <v>76</v>
      </c>
      <c r="AY210" s="262" t="s">
        <v>342</v>
      </c>
    </row>
    <row r="211" s="16" customFormat="1">
      <c r="A211" s="16"/>
      <c r="B211" s="284"/>
      <c r="C211" s="285"/>
      <c r="D211" s="240" t="s">
        <v>446</v>
      </c>
      <c r="E211" s="286" t="s">
        <v>1</v>
      </c>
      <c r="F211" s="287" t="s">
        <v>500</v>
      </c>
      <c r="G211" s="285"/>
      <c r="H211" s="288">
        <v>38.100000000000001</v>
      </c>
      <c r="I211" s="289"/>
      <c r="J211" s="285"/>
      <c r="K211" s="285"/>
      <c r="L211" s="290"/>
      <c r="M211" s="291"/>
      <c r="N211" s="292"/>
      <c r="O211" s="292"/>
      <c r="P211" s="292"/>
      <c r="Q211" s="292"/>
      <c r="R211" s="292"/>
      <c r="S211" s="292"/>
      <c r="T211" s="293"/>
      <c r="U211" s="16"/>
      <c r="V211" s="16"/>
      <c r="W211" s="16"/>
      <c r="X211" s="16"/>
      <c r="Y211" s="16"/>
      <c r="Z211" s="16"/>
      <c r="AA211" s="16"/>
      <c r="AB211" s="16"/>
      <c r="AC211" s="16"/>
      <c r="AD211" s="16"/>
      <c r="AE211" s="16"/>
      <c r="AT211" s="294" t="s">
        <v>446</v>
      </c>
      <c r="AU211" s="294" t="s">
        <v>85</v>
      </c>
      <c r="AV211" s="16" t="s">
        <v>360</v>
      </c>
      <c r="AW211" s="16" t="s">
        <v>32</v>
      </c>
      <c r="AX211" s="16" t="s">
        <v>83</v>
      </c>
      <c r="AY211" s="294" t="s">
        <v>342</v>
      </c>
    </row>
    <row r="212" s="2" customFormat="1" ht="16.5" customHeight="1">
      <c r="A212" s="39"/>
      <c r="B212" s="40"/>
      <c r="C212" s="227" t="s">
        <v>419</v>
      </c>
      <c r="D212" s="227" t="s">
        <v>343</v>
      </c>
      <c r="E212" s="228" t="s">
        <v>750</v>
      </c>
      <c r="F212" s="229" t="s">
        <v>751</v>
      </c>
      <c r="G212" s="230" t="s">
        <v>473</v>
      </c>
      <c r="H212" s="231">
        <v>726</v>
      </c>
      <c r="I212" s="232"/>
      <c r="J212" s="233">
        <f>ROUND(I212*H212,2)</f>
        <v>0</v>
      </c>
      <c r="K212" s="229" t="s">
        <v>443</v>
      </c>
      <c r="L212" s="45"/>
      <c r="M212" s="234" t="s">
        <v>1</v>
      </c>
      <c r="N212" s="235" t="s">
        <v>41</v>
      </c>
      <c r="O212" s="92"/>
      <c r="P212" s="236">
        <f>O212*H212</f>
        <v>0</v>
      </c>
      <c r="Q212" s="236">
        <v>0</v>
      </c>
      <c r="R212" s="236">
        <f>Q212*H212</f>
        <v>0</v>
      </c>
      <c r="S212" s="236">
        <v>0</v>
      </c>
      <c r="T212" s="237">
        <f>S212*H212</f>
        <v>0</v>
      </c>
      <c r="U212" s="39"/>
      <c r="V212" s="39"/>
      <c r="W212" s="39"/>
      <c r="X212" s="39"/>
      <c r="Y212" s="39"/>
      <c r="Z212" s="39"/>
      <c r="AA212" s="39"/>
      <c r="AB212" s="39"/>
      <c r="AC212" s="39"/>
      <c r="AD212" s="39"/>
      <c r="AE212" s="39"/>
      <c r="AR212" s="238" t="s">
        <v>360</v>
      </c>
      <c r="AT212" s="238" t="s">
        <v>343</v>
      </c>
      <c r="AU212" s="238" t="s">
        <v>85</v>
      </c>
      <c r="AY212" s="18" t="s">
        <v>342</v>
      </c>
      <c r="BE212" s="239">
        <f>IF(N212="základní",J212,0)</f>
        <v>0</v>
      </c>
      <c r="BF212" s="239">
        <f>IF(N212="snížená",J212,0)</f>
        <v>0</v>
      </c>
      <c r="BG212" s="239">
        <f>IF(N212="zákl. přenesená",J212,0)</f>
        <v>0</v>
      </c>
      <c r="BH212" s="239">
        <f>IF(N212="sníž. přenesená",J212,0)</f>
        <v>0</v>
      </c>
      <c r="BI212" s="239">
        <f>IF(N212="nulová",J212,0)</f>
        <v>0</v>
      </c>
      <c r="BJ212" s="18" t="s">
        <v>83</v>
      </c>
      <c r="BK212" s="239">
        <f>ROUND(I212*H212,2)</f>
        <v>0</v>
      </c>
      <c r="BL212" s="18" t="s">
        <v>360</v>
      </c>
      <c r="BM212" s="238" t="s">
        <v>1735</v>
      </c>
    </row>
    <row r="213" s="2" customFormat="1">
      <c r="A213" s="39"/>
      <c r="B213" s="40"/>
      <c r="C213" s="41"/>
      <c r="D213" s="240" t="s">
        <v>349</v>
      </c>
      <c r="E213" s="41"/>
      <c r="F213" s="241" t="s">
        <v>753</v>
      </c>
      <c r="G213" s="41"/>
      <c r="H213" s="41"/>
      <c r="I213" s="242"/>
      <c r="J213" s="41"/>
      <c r="K213" s="41"/>
      <c r="L213" s="45"/>
      <c r="M213" s="243"/>
      <c r="N213" s="244"/>
      <c r="O213" s="92"/>
      <c r="P213" s="92"/>
      <c r="Q213" s="92"/>
      <c r="R213" s="92"/>
      <c r="S213" s="92"/>
      <c r="T213" s="93"/>
      <c r="U213" s="39"/>
      <c r="V213" s="39"/>
      <c r="W213" s="39"/>
      <c r="X213" s="39"/>
      <c r="Y213" s="39"/>
      <c r="Z213" s="39"/>
      <c r="AA213" s="39"/>
      <c r="AB213" s="39"/>
      <c r="AC213" s="39"/>
      <c r="AD213" s="39"/>
      <c r="AE213" s="39"/>
      <c r="AT213" s="18" t="s">
        <v>349</v>
      </c>
      <c r="AU213" s="18" t="s">
        <v>85</v>
      </c>
    </row>
    <row r="214" s="14" customFormat="1">
      <c r="A214" s="14"/>
      <c r="B214" s="263"/>
      <c r="C214" s="264"/>
      <c r="D214" s="240" t="s">
        <v>446</v>
      </c>
      <c r="E214" s="265" t="s">
        <v>1</v>
      </c>
      <c r="F214" s="266" t="s">
        <v>754</v>
      </c>
      <c r="G214" s="264"/>
      <c r="H214" s="265" t="s">
        <v>1</v>
      </c>
      <c r="I214" s="267"/>
      <c r="J214" s="264"/>
      <c r="K214" s="264"/>
      <c r="L214" s="268"/>
      <c r="M214" s="269"/>
      <c r="N214" s="270"/>
      <c r="O214" s="270"/>
      <c r="P214" s="270"/>
      <c r="Q214" s="270"/>
      <c r="R214" s="270"/>
      <c r="S214" s="270"/>
      <c r="T214" s="271"/>
      <c r="U214" s="14"/>
      <c r="V214" s="14"/>
      <c r="W214" s="14"/>
      <c r="X214" s="14"/>
      <c r="Y214" s="14"/>
      <c r="Z214" s="14"/>
      <c r="AA214" s="14"/>
      <c r="AB214" s="14"/>
      <c r="AC214" s="14"/>
      <c r="AD214" s="14"/>
      <c r="AE214" s="14"/>
      <c r="AT214" s="272" t="s">
        <v>446</v>
      </c>
      <c r="AU214" s="272" t="s">
        <v>85</v>
      </c>
      <c r="AV214" s="14" t="s">
        <v>83</v>
      </c>
      <c r="AW214" s="14" t="s">
        <v>32</v>
      </c>
      <c r="AX214" s="14" t="s">
        <v>76</v>
      </c>
      <c r="AY214" s="272" t="s">
        <v>342</v>
      </c>
    </row>
    <row r="215" s="13" customFormat="1">
      <c r="A215" s="13"/>
      <c r="B215" s="252"/>
      <c r="C215" s="253"/>
      <c r="D215" s="240" t="s">
        <v>446</v>
      </c>
      <c r="E215" s="254" t="s">
        <v>1</v>
      </c>
      <c r="F215" s="255" t="s">
        <v>1707</v>
      </c>
      <c r="G215" s="253"/>
      <c r="H215" s="256">
        <v>514</v>
      </c>
      <c r="I215" s="257"/>
      <c r="J215" s="253"/>
      <c r="K215" s="253"/>
      <c r="L215" s="258"/>
      <c r="M215" s="259"/>
      <c r="N215" s="260"/>
      <c r="O215" s="260"/>
      <c r="P215" s="260"/>
      <c r="Q215" s="260"/>
      <c r="R215" s="260"/>
      <c r="S215" s="260"/>
      <c r="T215" s="261"/>
      <c r="U215" s="13"/>
      <c r="V215" s="13"/>
      <c r="W215" s="13"/>
      <c r="X215" s="13"/>
      <c r="Y215" s="13"/>
      <c r="Z215" s="13"/>
      <c r="AA215" s="13"/>
      <c r="AB215" s="13"/>
      <c r="AC215" s="13"/>
      <c r="AD215" s="13"/>
      <c r="AE215" s="13"/>
      <c r="AT215" s="262" t="s">
        <v>446</v>
      </c>
      <c r="AU215" s="262" t="s">
        <v>85</v>
      </c>
      <c r="AV215" s="13" t="s">
        <v>85</v>
      </c>
      <c r="AW215" s="13" t="s">
        <v>32</v>
      </c>
      <c r="AX215" s="13" t="s">
        <v>76</v>
      </c>
      <c r="AY215" s="262" t="s">
        <v>342</v>
      </c>
    </row>
    <row r="216" s="13" customFormat="1">
      <c r="A216" s="13"/>
      <c r="B216" s="252"/>
      <c r="C216" s="253"/>
      <c r="D216" s="240" t="s">
        <v>446</v>
      </c>
      <c r="E216" s="254" t="s">
        <v>1</v>
      </c>
      <c r="F216" s="255" t="s">
        <v>1708</v>
      </c>
      <c r="G216" s="253"/>
      <c r="H216" s="256">
        <v>212</v>
      </c>
      <c r="I216" s="257"/>
      <c r="J216" s="253"/>
      <c r="K216" s="253"/>
      <c r="L216" s="258"/>
      <c r="M216" s="259"/>
      <c r="N216" s="260"/>
      <c r="O216" s="260"/>
      <c r="P216" s="260"/>
      <c r="Q216" s="260"/>
      <c r="R216" s="260"/>
      <c r="S216" s="260"/>
      <c r="T216" s="261"/>
      <c r="U216" s="13"/>
      <c r="V216" s="13"/>
      <c r="W216" s="13"/>
      <c r="X216" s="13"/>
      <c r="Y216" s="13"/>
      <c r="Z216" s="13"/>
      <c r="AA216" s="13"/>
      <c r="AB216" s="13"/>
      <c r="AC216" s="13"/>
      <c r="AD216" s="13"/>
      <c r="AE216" s="13"/>
      <c r="AT216" s="262" t="s">
        <v>446</v>
      </c>
      <c r="AU216" s="262" t="s">
        <v>85</v>
      </c>
      <c r="AV216" s="13" t="s">
        <v>85</v>
      </c>
      <c r="AW216" s="13" t="s">
        <v>32</v>
      </c>
      <c r="AX216" s="13" t="s">
        <v>76</v>
      </c>
      <c r="AY216" s="262" t="s">
        <v>342</v>
      </c>
    </row>
    <row r="217" s="16" customFormat="1">
      <c r="A217" s="16"/>
      <c r="B217" s="284"/>
      <c r="C217" s="285"/>
      <c r="D217" s="240" t="s">
        <v>446</v>
      </c>
      <c r="E217" s="286" t="s">
        <v>1</v>
      </c>
      <c r="F217" s="287" t="s">
        <v>500</v>
      </c>
      <c r="G217" s="285"/>
      <c r="H217" s="288">
        <v>726</v>
      </c>
      <c r="I217" s="289"/>
      <c r="J217" s="285"/>
      <c r="K217" s="285"/>
      <c r="L217" s="290"/>
      <c r="M217" s="291"/>
      <c r="N217" s="292"/>
      <c r="O217" s="292"/>
      <c r="P217" s="292"/>
      <c r="Q217" s="292"/>
      <c r="R217" s="292"/>
      <c r="S217" s="292"/>
      <c r="T217" s="293"/>
      <c r="U217" s="16"/>
      <c r="V217" s="16"/>
      <c r="W217" s="16"/>
      <c r="X217" s="16"/>
      <c r="Y217" s="16"/>
      <c r="Z217" s="16"/>
      <c r="AA217" s="16"/>
      <c r="AB217" s="16"/>
      <c r="AC217" s="16"/>
      <c r="AD217" s="16"/>
      <c r="AE217" s="16"/>
      <c r="AT217" s="294" t="s">
        <v>446</v>
      </c>
      <c r="AU217" s="294" t="s">
        <v>85</v>
      </c>
      <c r="AV217" s="16" t="s">
        <v>360</v>
      </c>
      <c r="AW217" s="16" t="s">
        <v>32</v>
      </c>
      <c r="AX217" s="16" t="s">
        <v>83</v>
      </c>
      <c r="AY217" s="294" t="s">
        <v>342</v>
      </c>
    </row>
    <row r="218" s="2" customFormat="1" ht="16.5" customHeight="1">
      <c r="A218" s="39"/>
      <c r="B218" s="40"/>
      <c r="C218" s="227" t="s">
        <v>423</v>
      </c>
      <c r="D218" s="227" t="s">
        <v>343</v>
      </c>
      <c r="E218" s="228" t="s">
        <v>756</v>
      </c>
      <c r="F218" s="229" t="s">
        <v>757</v>
      </c>
      <c r="G218" s="230" t="s">
        <v>473</v>
      </c>
      <c r="H218" s="231">
        <v>726</v>
      </c>
      <c r="I218" s="232"/>
      <c r="J218" s="233">
        <f>ROUND(I218*H218,2)</f>
        <v>0</v>
      </c>
      <c r="K218" s="229" t="s">
        <v>1</v>
      </c>
      <c r="L218" s="45"/>
      <c r="M218" s="234" t="s">
        <v>1</v>
      </c>
      <c r="N218" s="235" t="s">
        <v>41</v>
      </c>
      <c r="O218" s="92"/>
      <c r="P218" s="236">
        <f>O218*H218</f>
        <v>0</v>
      </c>
      <c r="Q218" s="236">
        <v>0</v>
      </c>
      <c r="R218" s="236">
        <f>Q218*H218</f>
        <v>0</v>
      </c>
      <c r="S218" s="236">
        <v>0</v>
      </c>
      <c r="T218" s="237">
        <f>S218*H218</f>
        <v>0</v>
      </c>
      <c r="U218" s="39"/>
      <c r="V218" s="39"/>
      <c r="W218" s="39"/>
      <c r="X218" s="39"/>
      <c r="Y218" s="39"/>
      <c r="Z218" s="39"/>
      <c r="AA218" s="39"/>
      <c r="AB218" s="39"/>
      <c r="AC218" s="39"/>
      <c r="AD218" s="39"/>
      <c r="AE218" s="39"/>
      <c r="AR218" s="238" t="s">
        <v>360</v>
      </c>
      <c r="AT218" s="238" t="s">
        <v>343</v>
      </c>
      <c r="AU218" s="238" t="s">
        <v>85</v>
      </c>
      <c r="AY218" s="18" t="s">
        <v>342</v>
      </c>
      <c r="BE218" s="239">
        <f>IF(N218="základní",J218,0)</f>
        <v>0</v>
      </c>
      <c r="BF218" s="239">
        <f>IF(N218="snížená",J218,0)</f>
        <v>0</v>
      </c>
      <c r="BG218" s="239">
        <f>IF(N218="zákl. přenesená",J218,0)</f>
        <v>0</v>
      </c>
      <c r="BH218" s="239">
        <f>IF(N218="sníž. přenesená",J218,0)</f>
        <v>0</v>
      </c>
      <c r="BI218" s="239">
        <f>IF(N218="nulová",J218,0)</f>
        <v>0</v>
      </c>
      <c r="BJ218" s="18" t="s">
        <v>83</v>
      </c>
      <c r="BK218" s="239">
        <f>ROUND(I218*H218,2)</f>
        <v>0</v>
      </c>
      <c r="BL218" s="18" t="s">
        <v>360</v>
      </c>
      <c r="BM218" s="238" t="s">
        <v>1736</v>
      </c>
    </row>
    <row r="219" s="2" customFormat="1">
      <c r="A219" s="39"/>
      <c r="B219" s="40"/>
      <c r="C219" s="41"/>
      <c r="D219" s="240" t="s">
        <v>349</v>
      </c>
      <c r="E219" s="41"/>
      <c r="F219" s="241" t="s">
        <v>757</v>
      </c>
      <c r="G219" s="41"/>
      <c r="H219" s="41"/>
      <c r="I219" s="242"/>
      <c r="J219" s="41"/>
      <c r="K219" s="41"/>
      <c r="L219" s="45"/>
      <c r="M219" s="243"/>
      <c r="N219" s="244"/>
      <c r="O219" s="92"/>
      <c r="P219" s="92"/>
      <c r="Q219" s="92"/>
      <c r="R219" s="92"/>
      <c r="S219" s="92"/>
      <c r="T219" s="93"/>
      <c r="U219" s="39"/>
      <c r="V219" s="39"/>
      <c r="W219" s="39"/>
      <c r="X219" s="39"/>
      <c r="Y219" s="39"/>
      <c r="Z219" s="39"/>
      <c r="AA219" s="39"/>
      <c r="AB219" s="39"/>
      <c r="AC219" s="39"/>
      <c r="AD219" s="39"/>
      <c r="AE219" s="39"/>
      <c r="AT219" s="18" t="s">
        <v>349</v>
      </c>
      <c r="AU219" s="18" t="s">
        <v>85</v>
      </c>
    </row>
    <row r="220" s="14" customFormat="1">
      <c r="A220" s="14"/>
      <c r="B220" s="263"/>
      <c r="C220" s="264"/>
      <c r="D220" s="240" t="s">
        <v>446</v>
      </c>
      <c r="E220" s="265" t="s">
        <v>1</v>
      </c>
      <c r="F220" s="266" t="s">
        <v>759</v>
      </c>
      <c r="G220" s="264"/>
      <c r="H220" s="265" t="s">
        <v>1</v>
      </c>
      <c r="I220" s="267"/>
      <c r="J220" s="264"/>
      <c r="K220" s="264"/>
      <c r="L220" s="268"/>
      <c r="M220" s="269"/>
      <c r="N220" s="270"/>
      <c r="O220" s="270"/>
      <c r="P220" s="270"/>
      <c r="Q220" s="270"/>
      <c r="R220" s="270"/>
      <c r="S220" s="270"/>
      <c r="T220" s="271"/>
      <c r="U220" s="14"/>
      <c r="V220" s="14"/>
      <c r="W220" s="14"/>
      <c r="X220" s="14"/>
      <c r="Y220" s="14"/>
      <c r="Z220" s="14"/>
      <c r="AA220" s="14"/>
      <c r="AB220" s="14"/>
      <c r="AC220" s="14"/>
      <c r="AD220" s="14"/>
      <c r="AE220" s="14"/>
      <c r="AT220" s="272" t="s">
        <v>446</v>
      </c>
      <c r="AU220" s="272" t="s">
        <v>85</v>
      </c>
      <c r="AV220" s="14" t="s">
        <v>83</v>
      </c>
      <c r="AW220" s="14" t="s">
        <v>32</v>
      </c>
      <c r="AX220" s="14" t="s">
        <v>76</v>
      </c>
      <c r="AY220" s="272" t="s">
        <v>342</v>
      </c>
    </row>
    <row r="221" s="13" customFormat="1">
      <c r="A221" s="13"/>
      <c r="B221" s="252"/>
      <c r="C221" s="253"/>
      <c r="D221" s="240" t="s">
        <v>446</v>
      </c>
      <c r="E221" s="254" t="s">
        <v>1</v>
      </c>
      <c r="F221" s="255" t="s">
        <v>1707</v>
      </c>
      <c r="G221" s="253"/>
      <c r="H221" s="256">
        <v>514</v>
      </c>
      <c r="I221" s="257"/>
      <c r="J221" s="253"/>
      <c r="K221" s="253"/>
      <c r="L221" s="258"/>
      <c r="M221" s="259"/>
      <c r="N221" s="260"/>
      <c r="O221" s="260"/>
      <c r="P221" s="260"/>
      <c r="Q221" s="260"/>
      <c r="R221" s="260"/>
      <c r="S221" s="260"/>
      <c r="T221" s="261"/>
      <c r="U221" s="13"/>
      <c r="V221" s="13"/>
      <c r="W221" s="13"/>
      <c r="X221" s="13"/>
      <c r="Y221" s="13"/>
      <c r="Z221" s="13"/>
      <c r="AA221" s="13"/>
      <c r="AB221" s="13"/>
      <c r="AC221" s="13"/>
      <c r="AD221" s="13"/>
      <c r="AE221" s="13"/>
      <c r="AT221" s="262" t="s">
        <v>446</v>
      </c>
      <c r="AU221" s="262" t="s">
        <v>85</v>
      </c>
      <c r="AV221" s="13" t="s">
        <v>85</v>
      </c>
      <c r="AW221" s="13" t="s">
        <v>32</v>
      </c>
      <c r="AX221" s="13" t="s">
        <v>76</v>
      </c>
      <c r="AY221" s="262" t="s">
        <v>342</v>
      </c>
    </row>
    <row r="222" s="13" customFormat="1">
      <c r="A222" s="13"/>
      <c r="B222" s="252"/>
      <c r="C222" s="253"/>
      <c r="D222" s="240" t="s">
        <v>446</v>
      </c>
      <c r="E222" s="254" t="s">
        <v>1</v>
      </c>
      <c r="F222" s="255" t="s">
        <v>1708</v>
      </c>
      <c r="G222" s="253"/>
      <c r="H222" s="256">
        <v>212</v>
      </c>
      <c r="I222" s="257"/>
      <c r="J222" s="253"/>
      <c r="K222" s="253"/>
      <c r="L222" s="258"/>
      <c r="M222" s="259"/>
      <c r="N222" s="260"/>
      <c r="O222" s="260"/>
      <c r="P222" s="260"/>
      <c r="Q222" s="260"/>
      <c r="R222" s="260"/>
      <c r="S222" s="260"/>
      <c r="T222" s="261"/>
      <c r="U222" s="13"/>
      <c r="V222" s="13"/>
      <c r="W222" s="13"/>
      <c r="X222" s="13"/>
      <c r="Y222" s="13"/>
      <c r="Z222" s="13"/>
      <c r="AA222" s="13"/>
      <c r="AB222" s="13"/>
      <c r="AC222" s="13"/>
      <c r="AD222" s="13"/>
      <c r="AE222" s="13"/>
      <c r="AT222" s="262" t="s">
        <v>446</v>
      </c>
      <c r="AU222" s="262" t="s">
        <v>85</v>
      </c>
      <c r="AV222" s="13" t="s">
        <v>85</v>
      </c>
      <c r="AW222" s="13" t="s">
        <v>32</v>
      </c>
      <c r="AX222" s="13" t="s">
        <v>76</v>
      </c>
      <c r="AY222" s="262" t="s">
        <v>342</v>
      </c>
    </row>
    <row r="223" s="16" customFormat="1">
      <c r="A223" s="16"/>
      <c r="B223" s="284"/>
      <c r="C223" s="285"/>
      <c r="D223" s="240" t="s">
        <v>446</v>
      </c>
      <c r="E223" s="286" t="s">
        <v>1</v>
      </c>
      <c r="F223" s="287" t="s">
        <v>500</v>
      </c>
      <c r="G223" s="285"/>
      <c r="H223" s="288">
        <v>726</v>
      </c>
      <c r="I223" s="289"/>
      <c r="J223" s="285"/>
      <c r="K223" s="285"/>
      <c r="L223" s="290"/>
      <c r="M223" s="291"/>
      <c r="N223" s="292"/>
      <c r="O223" s="292"/>
      <c r="P223" s="292"/>
      <c r="Q223" s="292"/>
      <c r="R223" s="292"/>
      <c r="S223" s="292"/>
      <c r="T223" s="293"/>
      <c r="U223" s="16"/>
      <c r="V223" s="16"/>
      <c r="W223" s="16"/>
      <c r="X223" s="16"/>
      <c r="Y223" s="16"/>
      <c r="Z223" s="16"/>
      <c r="AA223" s="16"/>
      <c r="AB223" s="16"/>
      <c r="AC223" s="16"/>
      <c r="AD223" s="16"/>
      <c r="AE223" s="16"/>
      <c r="AT223" s="294" t="s">
        <v>446</v>
      </c>
      <c r="AU223" s="294" t="s">
        <v>85</v>
      </c>
      <c r="AV223" s="16" t="s">
        <v>360</v>
      </c>
      <c r="AW223" s="16" t="s">
        <v>32</v>
      </c>
      <c r="AX223" s="16" t="s">
        <v>83</v>
      </c>
      <c r="AY223" s="294" t="s">
        <v>342</v>
      </c>
    </row>
    <row r="224" s="2" customFormat="1" ht="16.5" customHeight="1">
      <c r="A224" s="39"/>
      <c r="B224" s="40"/>
      <c r="C224" s="227" t="s">
        <v>428</v>
      </c>
      <c r="D224" s="227" t="s">
        <v>343</v>
      </c>
      <c r="E224" s="228" t="s">
        <v>1737</v>
      </c>
      <c r="F224" s="229" t="s">
        <v>1738</v>
      </c>
      <c r="G224" s="230" t="s">
        <v>473</v>
      </c>
      <c r="H224" s="231">
        <v>726</v>
      </c>
      <c r="I224" s="232"/>
      <c r="J224" s="233">
        <f>ROUND(I224*H224,2)</f>
        <v>0</v>
      </c>
      <c r="K224" s="229" t="s">
        <v>443</v>
      </c>
      <c r="L224" s="45"/>
      <c r="M224" s="234" t="s">
        <v>1</v>
      </c>
      <c r="N224" s="235" t="s">
        <v>41</v>
      </c>
      <c r="O224" s="92"/>
      <c r="P224" s="236">
        <f>O224*H224</f>
        <v>0</v>
      </c>
      <c r="Q224" s="236">
        <v>0</v>
      </c>
      <c r="R224" s="236">
        <f>Q224*H224</f>
        <v>0</v>
      </c>
      <c r="S224" s="236">
        <v>0</v>
      </c>
      <c r="T224" s="237">
        <f>S224*H224</f>
        <v>0</v>
      </c>
      <c r="U224" s="39"/>
      <c r="V224" s="39"/>
      <c r="W224" s="39"/>
      <c r="X224" s="39"/>
      <c r="Y224" s="39"/>
      <c r="Z224" s="39"/>
      <c r="AA224" s="39"/>
      <c r="AB224" s="39"/>
      <c r="AC224" s="39"/>
      <c r="AD224" s="39"/>
      <c r="AE224" s="39"/>
      <c r="AR224" s="238" t="s">
        <v>360</v>
      </c>
      <c r="AT224" s="238" t="s">
        <v>343</v>
      </c>
      <c r="AU224" s="238" t="s">
        <v>85</v>
      </c>
      <c r="AY224" s="18" t="s">
        <v>342</v>
      </c>
      <c r="BE224" s="239">
        <f>IF(N224="základní",J224,0)</f>
        <v>0</v>
      </c>
      <c r="BF224" s="239">
        <f>IF(N224="snížená",J224,0)</f>
        <v>0</v>
      </c>
      <c r="BG224" s="239">
        <f>IF(N224="zákl. přenesená",J224,0)</f>
        <v>0</v>
      </c>
      <c r="BH224" s="239">
        <f>IF(N224="sníž. přenesená",J224,0)</f>
        <v>0</v>
      </c>
      <c r="BI224" s="239">
        <f>IF(N224="nulová",J224,0)</f>
        <v>0</v>
      </c>
      <c r="BJ224" s="18" t="s">
        <v>83</v>
      </c>
      <c r="BK224" s="239">
        <f>ROUND(I224*H224,2)</f>
        <v>0</v>
      </c>
      <c r="BL224" s="18" t="s">
        <v>360</v>
      </c>
      <c r="BM224" s="238" t="s">
        <v>1739</v>
      </c>
    </row>
    <row r="225" s="2" customFormat="1">
      <c r="A225" s="39"/>
      <c r="B225" s="40"/>
      <c r="C225" s="41"/>
      <c r="D225" s="240" t="s">
        <v>349</v>
      </c>
      <c r="E225" s="41"/>
      <c r="F225" s="241" t="s">
        <v>1740</v>
      </c>
      <c r="G225" s="41"/>
      <c r="H225" s="41"/>
      <c r="I225" s="242"/>
      <c r="J225" s="41"/>
      <c r="K225" s="41"/>
      <c r="L225" s="45"/>
      <c r="M225" s="243"/>
      <c r="N225" s="244"/>
      <c r="O225" s="92"/>
      <c r="P225" s="92"/>
      <c r="Q225" s="92"/>
      <c r="R225" s="92"/>
      <c r="S225" s="92"/>
      <c r="T225" s="93"/>
      <c r="U225" s="39"/>
      <c r="V225" s="39"/>
      <c r="W225" s="39"/>
      <c r="X225" s="39"/>
      <c r="Y225" s="39"/>
      <c r="Z225" s="39"/>
      <c r="AA225" s="39"/>
      <c r="AB225" s="39"/>
      <c r="AC225" s="39"/>
      <c r="AD225" s="39"/>
      <c r="AE225" s="39"/>
      <c r="AT225" s="18" t="s">
        <v>349</v>
      </c>
      <c r="AU225" s="18" t="s">
        <v>85</v>
      </c>
    </row>
    <row r="226" s="14" customFormat="1">
      <c r="A226" s="14"/>
      <c r="B226" s="263"/>
      <c r="C226" s="264"/>
      <c r="D226" s="240" t="s">
        <v>446</v>
      </c>
      <c r="E226" s="265" t="s">
        <v>1</v>
      </c>
      <c r="F226" s="266" t="s">
        <v>1741</v>
      </c>
      <c r="G226" s="264"/>
      <c r="H226" s="265" t="s">
        <v>1</v>
      </c>
      <c r="I226" s="267"/>
      <c r="J226" s="264"/>
      <c r="K226" s="264"/>
      <c r="L226" s="268"/>
      <c r="M226" s="269"/>
      <c r="N226" s="270"/>
      <c r="O226" s="270"/>
      <c r="P226" s="270"/>
      <c r="Q226" s="270"/>
      <c r="R226" s="270"/>
      <c r="S226" s="270"/>
      <c r="T226" s="271"/>
      <c r="U226" s="14"/>
      <c r="V226" s="14"/>
      <c r="W226" s="14"/>
      <c r="X226" s="14"/>
      <c r="Y226" s="14"/>
      <c r="Z226" s="14"/>
      <c r="AA226" s="14"/>
      <c r="AB226" s="14"/>
      <c r="AC226" s="14"/>
      <c r="AD226" s="14"/>
      <c r="AE226" s="14"/>
      <c r="AT226" s="272" t="s">
        <v>446</v>
      </c>
      <c r="AU226" s="272" t="s">
        <v>85</v>
      </c>
      <c r="AV226" s="14" t="s">
        <v>83</v>
      </c>
      <c r="AW226" s="14" t="s">
        <v>32</v>
      </c>
      <c r="AX226" s="14" t="s">
        <v>76</v>
      </c>
      <c r="AY226" s="272" t="s">
        <v>342</v>
      </c>
    </row>
    <row r="227" s="13" customFormat="1">
      <c r="A227" s="13"/>
      <c r="B227" s="252"/>
      <c r="C227" s="253"/>
      <c r="D227" s="240" t="s">
        <v>446</v>
      </c>
      <c r="E227" s="254" t="s">
        <v>1</v>
      </c>
      <c r="F227" s="255" t="s">
        <v>1707</v>
      </c>
      <c r="G227" s="253"/>
      <c r="H227" s="256">
        <v>514</v>
      </c>
      <c r="I227" s="257"/>
      <c r="J227" s="253"/>
      <c r="K227" s="253"/>
      <c r="L227" s="258"/>
      <c r="M227" s="259"/>
      <c r="N227" s="260"/>
      <c r="O227" s="260"/>
      <c r="P227" s="260"/>
      <c r="Q227" s="260"/>
      <c r="R227" s="260"/>
      <c r="S227" s="260"/>
      <c r="T227" s="261"/>
      <c r="U227" s="13"/>
      <c r="V227" s="13"/>
      <c r="W227" s="13"/>
      <c r="X227" s="13"/>
      <c r="Y227" s="13"/>
      <c r="Z227" s="13"/>
      <c r="AA227" s="13"/>
      <c r="AB227" s="13"/>
      <c r="AC227" s="13"/>
      <c r="AD227" s="13"/>
      <c r="AE227" s="13"/>
      <c r="AT227" s="262" t="s">
        <v>446</v>
      </c>
      <c r="AU227" s="262" t="s">
        <v>85</v>
      </c>
      <c r="AV227" s="13" t="s">
        <v>85</v>
      </c>
      <c r="AW227" s="13" t="s">
        <v>32</v>
      </c>
      <c r="AX227" s="13" t="s">
        <v>76</v>
      </c>
      <c r="AY227" s="262" t="s">
        <v>342</v>
      </c>
    </row>
    <row r="228" s="13" customFormat="1">
      <c r="A228" s="13"/>
      <c r="B228" s="252"/>
      <c r="C228" s="253"/>
      <c r="D228" s="240" t="s">
        <v>446</v>
      </c>
      <c r="E228" s="254" t="s">
        <v>1</v>
      </c>
      <c r="F228" s="255" t="s">
        <v>1708</v>
      </c>
      <c r="G228" s="253"/>
      <c r="H228" s="256">
        <v>212</v>
      </c>
      <c r="I228" s="257"/>
      <c r="J228" s="253"/>
      <c r="K228" s="253"/>
      <c r="L228" s="258"/>
      <c r="M228" s="259"/>
      <c r="N228" s="260"/>
      <c r="O228" s="260"/>
      <c r="P228" s="260"/>
      <c r="Q228" s="260"/>
      <c r="R228" s="260"/>
      <c r="S228" s="260"/>
      <c r="T228" s="261"/>
      <c r="U228" s="13"/>
      <c r="V228" s="13"/>
      <c r="W228" s="13"/>
      <c r="X228" s="13"/>
      <c r="Y228" s="13"/>
      <c r="Z228" s="13"/>
      <c r="AA228" s="13"/>
      <c r="AB228" s="13"/>
      <c r="AC228" s="13"/>
      <c r="AD228" s="13"/>
      <c r="AE228" s="13"/>
      <c r="AT228" s="262" t="s">
        <v>446</v>
      </c>
      <c r="AU228" s="262" t="s">
        <v>85</v>
      </c>
      <c r="AV228" s="13" t="s">
        <v>85</v>
      </c>
      <c r="AW228" s="13" t="s">
        <v>32</v>
      </c>
      <c r="AX228" s="13" t="s">
        <v>76</v>
      </c>
      <c r="AY228" s="262" t="s">
        <v>342</v>
      </c>
    </row>
    <row r="229" s="16" customFormat="1">
      <c r="A229" s="16"/>
      <c r="B229" s="284"/>
      <c r="C229" s="285"/>
      <c r="D229" s="240" t="s">
        <v>446</v>
      </c>
      <c r="E229" s="286" t="s">
        <v>1</v>
      </c>
      <c r="F229" s="287" t="s">
        <v>500</v>
      </c>
      <c r="G229" s="285"/>
      <c r="H229" s="288">
        <v>726</v>
      </c>
      <c r="I229" s="289"/>
      <c r="J229" s="285"/>
      <c r="K229" s="285"/>
      <c r="L229" s="290"/>
      <c r="M229" s="291"/>
      <c r="N229" s="292"/>
      <c r="O229" s="292"/>
      <c r="P229" s="292"/>
      <c r="Q229" s="292"/>
      <c r="R229" s="292"/>
      <c r="S229" s="292"/>
      <c r="T229" s="293"/>
      <c r="U229" s="16"/>
      <c r="V229" s="16"/>
      <c r="W229" s="16"/>
      <c r="X229" s="16"/>
      <c r="Y229" s="16"/>
      <c r="Z229" s="16"/>
      <c r="AA229" s="16"/>
      <c r="AB229" s="16"/>
      <c r="AC229" s="16"/>
      <c r="AD229" s="16"/>
      <c r="AE229" s="16"/>
      <c r="AT229" s="294" t="s">
        <v>446</v>
      </c>
      <c r="AU229" s="294" t="s">
        <v>85</v>
      </c>
      <c r="AV229" s="16" t="s">
        <v>360</v>
      </c>
      <c r="AW229" s="16" t="s">
        <v>32</v>
      </c>
      <c r="AX229" s="16" t="s">
        <v>83</v>
      </c>
      <c r="AY229" s="294" t="s">
        <v>342</v>
      </c>
    </row>
    <row r="230" s="2" customFormat="1" ht="21.75" customHeight="1">
      <c r="A230" s="39"/>
      <c r="B230" s="40"/>
      <c r="C230" s="227" t="s">
        <v>606</v>
      </c>
      <c r="D230" s="227" t="s">
        <v>343</v>
      </c>
      <c r="E230" s="228" t="s">
        <v>761</v>
      </c>
      <c r="F230" s="229" t="s">
        <v>762</v>
      </c>
      <c r="G230" s="230" t="s">
        <v>473</v>
      </c>
      <c r="H230" s="231">
        <v>726</v>
      </c>
      <c r="I230" s="232"/>
      <c r="J230" s="233">
        <f>ROUND(I230*H230,2)</f>
        <v>0</v>
      </c>
      <c r="K230" s="229" t="s">
        <v>443</v>
      </c>
      <c r="L230" s="45"/>
      <c r="M230" s="234" t="s">
        <v>1</v>
      </c>
      <c r="N230" s="235" t="s">
        <v>41</v>
      </c>
      <c r="O230" s="92"/>
      <c r="P230" s="236">
        <f>O230*H230</f>
        <v>0</v>
      </c>
      <c r="Q230" s="236">
        <v>0</v>
      </c>
      <c r="R230" s="236">
        <f>Q230*H230</f>
        <v>0</v>
      </c>
      <c r="S230" s="236">
        <v>0</v>
      </c>
      <c r="T230" s="237">
        <f>S230*H230</f>
        <v>0</v>
      </c>
      <c r="U230" s="39"/>
      <c r="V230" s="39"/>
      <c r="W230" s="39"/>
      <c r="X230" s="39"/>
      <c r="Y230" s="39"/>
      <c r="Z230" s="39"/>
      <c r="AA230" s="39"/>
      <c r="AB230" s="39"/>
      <c r="AC230" s="39"/>
      <c r="AD230" s="39"/>
      <c r="AE230" s="39"/>
      <c r="AR230" s="238" t="s">
        <v>360</v>
      </c>
      <c r="AT230" s="238" t="s">
        <v>343</v>
      </c>
      <c r="AU230" s="238" t="s">
        <v>85</v>
      </c>
      <c r="AY230" s="18" t="s">
        <v>342</v>
      </c>
      <c r="BE230" s="239">
        <f>IF(N230="základní",J230,0)</f>
        <v>0</v>
      </c>
      <c r="BF230" s="239">
        <f>IF(N230="snížená",J230,0)</f>
        <v>0</v>
      </c>
      <c r="BG230" s="239">
        <f>IF(N230="zákl. přenesená",J230,0)</f>
        <v>0</v>
      </c>
      <c r="BH230" s="239">
        <f>IF(N230="sníž. přenesená",J230,0)</f>
        <v>0</v>
      </c>
      <c r="BI230" s="239">
        <f>IF(N230="nulová",J230,0)</f>
        <v>0</v>
      </c>
      <c r="BJ230" s="18" t="s">
        <v>83</v>
      </c>
      <c r="BK230" s="239">
        <f>ROUND(I230*H230,2)</f>
        <v>0</v>
      </c>
      <c r="BL230" s="18" t="s">
        <v>360</v>
      </c>
      <c r="BM230" s="238" t="s">
        <v>1742</v>
      </c>
    </row>
    <row r="231" s="2" customFormat="1">
      <c r="A231" s="39"/>
      <c r="B231" s="40"/>
      <c r="C231" s="41"/>
      <c r="D231" s="240" t="s">
        <v>349</v>
      </c>
      <c r="E231" s="41"/>
      <c r="F231" s="241" t="s">
        <v>764</v>
      </c>
      <c r="G231" s="41"/>
      <c r="H231" s="41"/>
      <c r="I231" s="242"/>
      <c r="J231" s="41"/>
      <c r="K231" s="41"/>
      <c r="L231" s="45"/>
      <c r="M231" s="243"/>
      <c r="N231" s="244"/>
      <c r="O231" s="92"/>
      <c r="P231" s="92"/>
      <c r="Q231" s="92"/>
      <c r="R231" s="92"/>
      <c r="S231" s="92"/>
      <c r="T231" s="93"/>
      <c r="U231" s="39"/>
      <c r="V231" s="39"/>
      <c r="W231" s="39"/>
      <c r="X231" s="39"/>
      <c r="Y231" s="39"/>
      <c r="Z231" s="39"/>
      <c r="AA231" s="39"/>
      <c r="AB231" s="39"/>
      <c r="AC231" s="39"/>
      <c r="AD231" s="39"/>
      <c r="AE231" s="39"/>
      <c r="AT231" s="18" t="s">
        <v>349</v>
      </c>
      <c r="AU231" s="18" t="s">
        <v>85</v>
      </c>
    </row>
    <row r="232" s="14" customFormat="1">
      <c r="A232" s="14"/>
      <c r="B232" s="263"/>
      <c r="C232" s="264"/>
      <c r="D232" s="240" t="s">
        <v>446</v>
      </c>
      <c r="E232" s="265" t="s">
        <v>1</v>
      </c>
      <c r="F232" s="266" t="s">
        <v>765</v>
      </c>
      <c r="G232" s="264"/>
      <c r="H232" s="265" t="s">
        <v>1</v>
      </c>
      <c r="I232" s="267"/>
      <c r="J232" s="264"/>
      <c r="K232" s="264"/>
      <c r="L232" s="268"/>
      <c r="M232" s="269"/>
      <c r="N232" s="270"/>
      <c r="O232" s="270"/>
      <c r="P232" s="270"/>
      <c r="Q232" s="270"/>
      <c r="R232" s="270"/>
      <c r="S232" s="270"/>
      <c r="T232" s="271"/>
      <c r="U232" s="14"/>
      <c r="V232" s="14"/>
      <c r="W232" s="14"/>
      <c r="X232" s="14"/>
      <c r="Y232" s="14"/>
      <c r="Z232" s="14"/>
      <c r="AA232" s="14"/>
      <c r="AB232" s="14"/>
      <c r="AC232" s="14"/>
      <c r="AD232" s="14"/>
      <c r="AE232" s="14"/>
      <c r="AT232" s="272" t="s">
        <v>446</v>
      </c>
      <c r="AU232" s="272" t="s">
        <v>85</v>
      </c>
      <c r="AV232" s="14" t="s">
        <v>83</v>
      </c>
      <c r="AW232" s="14" t="s">
        <v>32</v>
      </c>
      <c r="AX232" s="14" t="s">
        <v>76</v>
      </c>
      <c r="AY232" s="272" t="s">
        <v>342</v>
      </c>
    </row>
    <row r="233" s="13" customFormat="1">
      <c r="A233" s="13"/>
      <c r="B233" s="252"/>
      <c r="C233" s="253"/>
      <c r="D233" s="240" t="s">
        <v>446</v>
      </c>
      <c r="E233" s="254" t="s">
        <v>1</v>
      </c>
      <c r="F233" s="255" t="s">
        <v>1707</v>
      </c>
      <c r="G233" s="253"/>
      <c r="H233" s="256">
        <v>514</v>
      </c>
      <c r="I233" s="257"/>
      <c r="J233" s="253"/>
      <c r="K233" s="253"/>
      <c r="L233" s="258"/>
      <c r="M233" s="259"/>
      <c r="N233" s="260"/>
      <c r="O233" s="260"/>
      <c r="P233" s="260"/>
      <c r="Q233" s="260"/>
      <c r="R233" s="260"/>
      <c r="S233" s="260"/>
      <c r="T233" s="261"/>
      <c r="U233" s="13"/>
      <c r="V233" s="13"/>
      <c r="W233" s="13"/>
      <c r="X233" s="13"/>
      <c r="Y233" s="13"/>
      <c r="Z233" s="13"/>
      <c r="AA233" s="13"/>
      <c r="AB233" s="13"/>
      <c r="AC233" s="13"/>
      <c r="AD233" s="13"/>
      <c r="AE233" s="13"/>
      <c r="AT233" s="262" t="s">
        <v>446</v>
      </c>
      <c r="AU233" s="262" t="s">
        <v>85</v>
      </c>
      <c r="AV233" s="13" t="s">
        <v>85</v>
      </c>
      <c r="AW233" s="13" t="s">
        <v>32</v>
      </c>
      <c r="AX233" s="13" t="s">
        <v>76</v>
      </c>
      <c r="AY233" s="262" t="s">
        <v>342</v>
      </c>
    </row>
    <row r="234" s="13" customFormat="1">
      <c r="A234" s="13"/>
      <c r="B234" s="252"/>
      <c r="C234" s="253"/>
      <c r="D234" s="240" t="s">
        <v>446</v>
      </c>
      <c r="E234" s="254" t="s">
        <v>1</v>
      </c>
      <c r="F234" s="255" t="s">
        <v>1708</v>
      </c>
      <c r="G234" s="253"/>
      <c r="H234" s="256">
        <v>212</v>
      </c>
      <c r="I234" s="257"/>
      <c r="J234" s="253"/>
      <c r="K234" s="253"/>
      <c r="L234" s="258"/>
      <c r="M234" s="259"/>
      <c r="N234" s="260"/>
      <c r="O234" s="260"/>
      <c r="P234" s="260"/>
      <c r="Q234" s="260"/>
      <c r="R234" s="260"/>
      <c r="S234" s="260"/>
      <c r="T234" s="261"/>
      <c r="U234" s="13"/>
      <c r="V234" s="13"/>
      <c r="W234" s="13"/>
      <c r="X234" s="13"/>
      <c r="Y234" s="13"/>
      <c r="Z234" s="13"/>
      <c r="AA234" s="13"/>
      <c r="AB234" s="13"/>
      <c r="AC234" s="13"/>
      <c r="AD234" s="13"/>
      <c r="AE234" s="13"/>
      <c r="AT234" s="262" t="s">
        <v>446</v>
      </c>
      <c r="AU234" s="262" t="s">
        <v>85</v>
      </c>
      <c r="AV234" s="13" t="s">
        <v>85</v>
      </c>
      <c r="AW234" s="13" t="s">
        <v>32</v>
      </c>
      <c r="AX234" s="13" t="s">
        <v>76</v>
      </c>
      <c r="AY234" s="262" t="s">
        <v>342</v>
      </c>
    </row>
    <row r="235" s="16" customFormat="1">
      <c r="A235" s="16"/>
      <c r="B235" s="284"/>
      <c r="C235" s="285"/>
      <c r="D235" s="240" t="s">
        <v>446</v>
      </c>
      <c r="E235" s="286" t="s">
        <v>1</v>
      </c>
      <c r="F235" s="287" t="s">
        <v>500</v>
      </c>
      <c r="G235" s="285"/>
      <c r="H235" s="288">
        <v>726</v>
      </c>
      <c r="I235" s="289"/>
      <c r="J235" s="285"/>
      <c r="K235" s="285"/>
      <c r="L235" s="290"/>
      <c r="M235" s="291"/>
      <c r="N235" s="292"/>
      <c r="O235" s="292"/>
      <c r="P235" s="292"/>
      <c r="Q235" s="292"/>
      <c r="R235" s="292"/>
      <c r="S235" s="292"/>
      <c r="T235" s="293"/>
      <c r="U235" s="16"/>
      <c r="V235" s="16"/>
      <c r="W235" s="16"/>
      <c r="X235" s="16"/>
      <c r="Y235" s="16"/>
      <c r="Z235" s="16"/>
      <c r="AA235" s="16"/>
      <c r="AB235" s="16"/>
      <c r="AC235" s="16"/>
      <c r="AD235" s="16"/>
      <c r="AE235" s="16"/>
      <c r="AT235" s="294" t="s">
        <v>446</v>
      </c>
      <c r="AU235" s="294" t="s">
        <v>85</v>
      </c>
      <c r="AV235" s="16" t="s">
        <v>360</v>
      </c>
      <c r="AW235" s="16" t="s">
        <v>32</v>
      </c>
      <c r="AX235" s="16" t="s">
        <v>83</v>
      </c>
      <c r="AY235" s="294" t="s">
        <v>342</v>
      </c>
    </row>
    <row r="236" s="2" customFormat="1" ht="16.5" customHeight="1">
      <c r="A236" s="39"/>
      <c r="B236" s="40"/>
      <c r="C236" s="227" t="s">
        <v>613</v>
      </c>
      <c r="D236" s="227" t="s">
        <v>343</v>
      </c>
      <c r="E236" s="228" t="s">
        <v>767</v>
      </c>
      <c r="F236" s="229" t="s">
        <v>768</v>
      </c>
      <c r="G236" s="230" t="s">
        <v>473</v>
      </c>
      <c r="H236" s="231">
        <v>726</v>
      </c>
      <c r="I236" s="232"/>
      <c r="J236" s="233">
        <f>ROUND(I236*H236,2)</f>
        <v>0</v>
      </c>
      <c r="K236" s="229" t="s">
        <v>443</v>
      </c>
      <c r="L236" s="45"/>
      <c r="M236" s="234" t="s">
        <v>1</v>
      </c>
      <c r="N236" s="235" t="s">
        <v>41</v>
      </c>
      <c r="O236" s="92"/>
      <c r="P236" s="236">
        <f>O236*H236</f>
        <v>0</v>
      </c>
      <c r="Q236" s="236">
        <v>0</v>
      </c>
      <c r="R236" s="236">
        <f>Q236*H236</f>
        <v>0</v>
      </c>
      <c r="S236" s="236">
        <v>0</v>
      </c>
      <c r="T236" s="237">
        <f>S236*H236</f>
        <v>0</v>
      </c>
      <c r="U236" s="39"/>
      <c r="V236" s="39"/>
      <c r="W236" s="39"/>
      <c r="X236" s="39"/>
      <c r="Y236" s="39"/>
      <c r="Z236" s="39"/>
      <c r="AA236" s="39"/>
      <c r="AB236" s="39"/>
      <c r="AC236" s="39"/>
      <c r="AD236" s="39"/>
      <c r="AE236" s="39"/>
      <c r="AR236" s="238" t="s">
        <v>360</v>
      </c>
      <c r="AT236" s="238" t="s">
        <v>343</v>
      </c>
      <c r="AU236" s="238" t="s">
        <v>85</v>
      </c>
      <c r="AY236" s="18" t="s">
        <v>342</v>
      </c>
      <c r="BE236" s="239">
        <f>IF(N236="základní",J236,0)</f>
        <v>0</v>
      </c>
      <c r="BF236" s="239">
        <f>IF(N236="snížená",J236,0)</f>
        <v>0</v>
      </c>
      <c r="BG236" s="239">
        <f>IF(N236="zákl. přenesená",J236,0)</f>
        <v>0</v>
      </c>
      <c r="BH236" s="239">
        <f>IF(N236="sníž. přenesená",J236,0)</f>
        <v>0</v>
      </c>
      <c r="BI236" s="239">
        <f>IF(N236="nulová",J236,0)</f>
        <v>0</v>
      </c>
      <c r="BJ236" s="18" t="s">
        <v>83</v>
      </c>
      <c r="BK236" s="239">
        <f>ROUND(I236*H236,2)</f>
        <v>0</v>
      </c>
      <c r="BL236" s="18" t="s">
        <v>360</v>
      </c>
      <c r="BM236" s="238" t="s">
        <v>1743</v>
      </c>
    </row>
    <row r="237" s="2" customFormat="1">
      <c r="A237" s="39"/>
      <c r="B237" s="40"/>
      <c r="C237" s="41"/>
      <c r="D237" s="240" t="s">
        <v>349</v>
      </c>
      <c r="E237" s="41"/>
      <c r="F237" s="241" t="s">
        <v>770</v>
      </c>
      <c r="G237" s="41"/>
      <c r="H237" s="41"/>
      <c r="I237" s="242"/>
      <c r="J237" s="41"/>
      <c r="K237" s="41"/>
      <c r="L237" s="45"/>
      <c r="M237" s="243"/>
      <c r="N237" s="244"/>
      <c r="O237" s="92"/>
      <c r="P237" s="92"/>
      <c r="Q237" s="92"/>
      <c r="R237" s="92"/>
      <c r="S237" s="92"/>
      <c r="T237" s="93"/>
      <c r="U237" s="39"/>
      <c r="V237" s="39"/>
      <c r="W237" s="39"/>
      <c r="X237" s="39"/>
      <c r="Y237" s="39"/>
      <c r="Z237" s="39"/>
      <c r="AA237" s="39"/>
      <c r="AB237" s="39"/>
      <c r="AC237" s="39"/>
      <c r="AD237" s="39"/>
      <c r="AE237" s="39"/>
      <c r="AT237" s="18" t="s">
        <v>349</v>
      </c>
      <c r="AU237" s="18" t="s">
        <v>85</v>
      </c>
    </row>
    <row r="238" s="14" customFormat="1">
      <c r="A238" s="14"/>
      <c r="B238" s="263"/>
      <c r="C238" s="264"/>
      <c r="D238" s="240" t="s">
        <v>446</v>
      </c>
      <c r="E238" s="265" t="s">
        <v>1</v>
      </c>
      <c r="F238" s="266" t="s">
        <v>771</v>
      </c>
      <c r="G238" s="264"/>
      <c r="H238" s="265" t="s">
        <v>1</v>
      </c>
      <c r="I238" s="267"/>
      <c r="J238" s="264"/>
      <c r="K238" s="264"/>
      <c r="L238" s="268"/>
      <c r="M238" s="269"/>
      <c r="N238" s="270"/>
      <c r="O238" s="270"/>
      <c r="P238" s="270"/>
      <c r="Q238" s="270"/>
      <c r="R238" s="270"/>
      <c r="S238" s="270"/>
      <c r="T238" s="271"/>
      <c r="U238" s="14"/>
      <c r="V238" s="14"/>
      <c r="W238" s="14"/>
      <c r="X238" s="14"/>
      <c r="Y238" s="14"/>
      <c r="Z238" s="14"/>
      <c r="AA238" s="14"/>
      <c r="AB238" s="14"/>
      <c r="AC238" s="14"/>
      <c r="AD238" s="14"/>
      <c r="AE238" s="14"/>
      <c r="AT238" s="272" t="s">
        <v>446</v>
      </c>
      <c r="AU238" s="272" t="s">
        <v>85</v>
      </c>
      <c r="AV238" s="14" t="s">
        <v>83</v>
      </c>
      <c r="AW238" s="14" t="s">
        <v>32</v>
      </c>
      <c r="AX238" s="14" t="s">
        <v>76</v>
      </c>
      <c r="AY238" s="272" t="s">
        <v>342</v>
      </c>
    </row>
    <row r="239" s="13" customFormat="1">
      <c r="A239" s="13"/>
      <c r="B239" s="252"/>
      <c r="C239" s="253"/>
      <c r="D239" s="240" t="s">
        <v>446</v>
      </c>
      <c r="E239" s="254" t="s">
        <v>1</v>
      </c>
      <c r="F239" s="255" t="s">
        <v>1707</v>
      </c>
      <c r="G239" s="253"/>
      <c r="H239" s="256">
        <v>514</v>
      </c>
      <c r="I239" s="257"/>
      <c r="J239" s="253"/>
      <c r="K239" s="253"/>
      <c r="L239" s="258"/>
      <c r="M239" s="259"/>
      <c r="N239" s="260"/>
      <c r="O239" s="260"/>
      <c r="P239" s="260"/>
      <c r="Q239" s="260"/>
      <c r="R239" s="260"/>
      <c r="S239" s="260"/>
      <c r="T239" s="261"/>
      <c r="U239" s="13"/>
      <c r="V239" s="13"/>
      <c r="W239" s="13"/>
      <c r="X239" s="13"/>
      <c r="Y239" s="13"/>
      <c r="Z239" s="13"/>
      <c r="AA239" s="13"/>
      <c r="AB239" s="13"/>
      <c r="AC239" s="13"/>
      <c r="AD239" s="13"/>
      <c r="AE239" s="13"/>
      <c r="AT239" s="262" t="s">
        <v>446</v>
      </c>
      <c r="AU239" s="262" t="s">
        <v>85</v>
      </c>
      <c r="AV239" s="13" t="s">
        <v>85</v>
      </c>
      <c r="AW239" s="13" t="s">
        <v>32</v>
      </c>
      <c r="AX239" s="13" t="s">
        <v>76</v>
      </c>
      <c r="AY239" s="262" t="s">
        <v>342</v>
      </c>
    </row>
    <row r="240" s="13" customFormat="1">
      <c r="A240" s="13"/>
      <c r="B240" s="252"/>
      <c r="C240" s="253"/>
      <c r="D240" s="240" t="s">
        <v>446</v>
      </c>
      <c r="E240" s="254" t="s">
        <v>1</v>
      </c>
      <c r="F240" s="255" t="s">
        <v>1708</v>
      </c>
      <c r="G240" s="253"/>
      <c r="H240" s="256">
        <v>212</v>
      </c>
      <c r="I240" s="257"/>
      <c r="J240" s="253"/>
      <c r="K240" s="253"/>
      <c r="L240" s="258"/>
      <c r="M240" s="259"/>
      <c r="N240" s="260"/>
      <c r="O240" s="260"/>
      <c r="P240" s="260"/>
      <c r="Q240" s="260"/>
      <c r="R240" s="260"/>
      <c r="S240" s="260"/>
      <c r="T240" s="261"/>
      <c r="U240" s="13"/>
      <c r="V240" s="13"/>
      <c r="W240" s="13"/>
      <c r="X240" s="13"/>
      <c r="Y240" s="13"/>
      <c r="Z240" s="13"/>
      <c r="AA240" s="13"/>
      <c r="AB240" s="13"/>
      <c r="AC240" s="13"/>
      <c r="AD240" s="13"/>
      <c r="AE240" s="13"/>
      <c r="AT240" s="262" t="s">
        <v>446</v>
      </c>
      <c r="AU240" s="262" t="s">
        <v>85</v>
      </c>
      <c r="AV240" s="13" t="s">
        <v>85</v>
      </c>
      <c r="AW240" s="13" t="s">
        <v>32</v>
      </c>
      <c r="AX240" s="13" t="s">
        <v>76</v>
      </c>
      <c r="AY240" s="262" t="s">
        <v>342</v>
      </c>
    </row>
    <row r="241" s="16" customFormat="1">
      <c r="A241" s="16"/>
      <c r="B241" s="284"/>
      <c r="C241" s="285"/>
      <c r="D241" s="240" t="s">
        <v>446</v>
      </c>
      <c r="E241" s="286" t="s">
        <v>1</v>
      </c>
      <c r="F241" s="287" t="s">
        <v>500</v>
      </c>
      <c r="G241" s="285"/>
      <c r="H241" s="288">
        <v>726</v>
      </c>
      <c r="I241" s="289"/>
      <c r="J241" s="285"/>
      <c r="K241" s="285"/>
      <c r="L241" s="290"/>
      <c r="M241" s="291"/>
      <c r="N241" s="292"/>
      <c r="O241" s="292"/>
      <c r="P241" s="292"/>
      <c r="Q241" s="292"/>
      <c r="R241" s="292"/>
      <c r="S241" s="292"/>
      <c r="T241" s="293"/>
      <c r="U241" s="16"/>
      <c r="V241" s="16"/>
      <c r="W241" s="16"/>
      <c r="X241" s="16"/>
      <c r="Y241" s="16"/>
      <c r="Z241" s="16"/>
      <c r="AA241" s="16"/>
      <c r="AB241" s="16"/>
      <c r="AC241" s="16"/>
      <c r="AD241" s="16"/>
      <c r="AE241" s="16"/>
      <c r="AT241" s="294" t="s">
        <v>446</v>
      </c>
      <c r="AU241" s="294" t="s">
        <v>85</v>
      </c>
      <c r="AV241" s="16" t="s">
        <v>360</v>
      </c>
      <c r="AW241" s="16" t="s">
        <v>32</v>
      </c>
      <c r="AX241" s="16" t="s">
        <v>83</v>
      </c>
      <c r="AY241" s="294" t="s">
        <v>342</v>
      </c>
    </row>
    <row r="242" s="2" customFormat="1" ht="16.5" customHeight="1">
      <c r="A242" s="39"/>
      <c r="B242" s="40"/>
      <c r="C242" s="227" t="s">
        <v>7</v>
      </c>
      <c r="D242" s="227" t="s">
        <v>343</v>
      </c>
      <c r="E242" s="228" t="s">
        <v>1417</v>
      </c>
      <c r="F242" s="229" t="s">
        <v>1418</v>
      </c>
      <c r="G242" s="230" t="s">
        <v>473</v>
      </c>
      <c r="H242" s="231">
        <v>38.100000000000001</v>
      </c>
      <c r="I242" s="232"/>
      <c r="J242" s="233">
        <f>ROUND(I242*H242,2)</f>
        <v>0</v>
      </c>
      <c r="K242" s="229" t="s">
        <v>443</v>
      </c>
      <c r="L242" s="45"/>
      <c r="M242" s="234" t="s">
        <v>1</v>
      </c>
      <c r="N242" s="235" t="s">
        <v>41</v>
      </c>
      <c r="O242" s="92"/>
      <c r="P242" s="236">
        <f>O242*H242</f>
        <v>0</v>
      </c>
      <c r="Q242" s="236">
        <v>0.1837</v>
      </c>
      <c r="R242" s="236">
        <f>Q242*H242</f>
        <v>6.9989699999999999</v>
      </c>
      <c r="S242" s="236">
        <v>0</v>
      </c>
      <c r="T242" s="237">
        <f>S242*H242</f>
        <v>0</v>
      </c>
      <c r="U242" s="39"/>
      <c r="V242" s="39"/>
      <c r="W242" s="39"/>
      <c r="X242" s="39"/>
      <c r="Y242" s="39"/>
      <c r="Z242" s="39"/>
      <c r="AA242" s="39"/>
      <c r="AB242" s="39"/>
      <c r="AC242" s="39"/>
      <c r="AD242" s="39"/>
      <c r="AE242" s="39"/>
      <c r="AR242" s="238" t="s">
        <v>360</v>
      </c>
      <c r="AT242" s="238" t="s">
        <v>343</v>
      </c>
      <c r="AU242" s="238" t="s">
        <v>85</v>
      </c>
      <c r="AY242" s="18" t="s">
        <v>342</v>
      </c>
      <c r="BE242" s="239">
        <f>IF(N242="základní",J242,0)</f>
        <v>0</v>
      </c>
      <c r="BF242" s="239">
        <f>IF(N242="snížená",J242,0)</f>
        <v>0</v>
      </c>
      <c r="BG242" s="239">
        <f>IF(N242="zákl. přenesená",J242,0)</f>
        <v>0</v>
      </c>
      <c r="BH242" s="239">
        <f>IF(N242="sníž. přenesená",J242,0)</f>
        <v>0</v>
      </c>
      <c r="BI242" s="239">
        <f>IF(N242="nulová",J242,0)</f>
        <v>0</v>
      </c>
      <c r="BJ242" s="18" t="s">
        <v>83</v>
      </c>
      <c r="BK242" s="239">
        <f>ROUND(I242*H242,2)</f>
        <v>0</v>
      </c>
      <c r="BL242" s="18" t="s">
        <v>360</v>
      </c>
      <c r="BM242" s="238" t="s">
        <v>1744</v>
      </c>
    </row>
    <row r="243" s="2" customFormat="1">
      <c r="A243" s="39"/>
      <c r="B243" s="40"/>
      <c r="C243" s="41"/>
      <c r="D243" s="240" t="s">
        <v>349</v>
      </c>
      <c r="E243" s="41"/>
      <c r="F243" s="241" t="s">
        <v>1420</v>
      </c>
      <c r="G243" s="41"/>
      <c r="H243" s="41"/>
      <c r="I243" s="242"/>
      <c r="J243" s="41"/>
      <c r="K243" s="41"/>
      <c r="L243" s="45"/>
      <c r="M243" s="243"/>
      <c r="N243" s="244"/>
      <c r="O243" s="92"/>
      <c r="P243" s="92"/>
      <c r="Q243" s="92"/>
      <c r="R243" s="92"/>
      <c r="S243" s="92"/>
      <c r="T243" s="93"/>
      <c r="U243" s="39"/>
      <c r="V243" s="39"/>
      <c r="W243" s="39"/>
      <c r="X243" s="39"/>
      <c r="Y243" s="39"/>
      <c r="Z243" s="39"/>
      <c r="AA243" s="39"/>
      <c r="AB243" s="39"/>
      <c r="AC243" s="39"/>
      <c r="AD243" s="39"/>
      <c r="AE243" s="39"/>
      <c r="AT243" s="18" t="s">
        <v>349</v>
      </c>
      <c r="AU243" s="18" t="s">
        <v>85</v>
      </c>
    </row>
    <row r="244" s="14" customFormat="1">
      <c r="A244" s="14"/>
      <c r="B244" s="263"/>
      <c r="C244" s="264"/>
      <c r="D244" s="240" t="s">
        <v>446</v>
      </c>
      <c r="E244" s="265" t="s">
        <v>1</v>
      </c>
      <c r="F244" s="266" t="s">
        <v>1745</v>
      </c>
      <c r="G244" s="264"/>
      <c r="H244" s="265" t="s">
        <v>1</v>
      </c>
      <c r="I244" s="267"/>
      <c r="J244" s="264"/>
      <c r="K244" s="264"/>
      <c r="L244" s="268"/>
      <c r="M244" s="269"/>
      <c r="N244" s="270"/>
      <c r="O244" s="270"/>
      <c r="P244" s="270"/>
      <c r="Q244" s="270"/>
      <c r="R244" s="270"/>
      <c r="S244" s="270"/>
      <c r="T244" s="271"/>
      <c r="U244" s="14"/>
      <c r="V244" s="14"/>
      <c r="W244" s="14"/>
      <c r="X244" s="14"/>
      <c r="Y244" s="14"/>
      <c r="Z244" s="14"/>
      <c r="AA244" s="14"/>
      <c r="AB244" s="14"/>
      <c r="AC244" s="14"/>
      <c r="AD244" s="14"/>
      <c r="AE244" s="14"/>
      <c r="AT244" s="272" t="s">
        <v>446</v>
      </c>
      <c r="AU244" s="272" t="s">
        <v>85</v>
      </c>
      <c r="AV244" s="14" t="s">
        <v>83</v>
      </c>
      <c r="AW244" s="14" t="s">
        <v>32</v>
      </c>
      <c r="AX244" s="14" t="s">
        <v>76</v>
      </c>
      <c r="AY244" s="272" t="s">
        <v>342</v>
      </c>
    </row>
    <row r="245" s="13" customFormat="1">
      <c r="A245" s="13"/>
      <c r="B245" s="252"/>
      <c r="C245" s="253"/>
      <c r="D245" s="240" t="s">
        <v>446</v>
      </c>
      <c r="E245" s="254" t="s">
        <v>1</v>
      </c>
      <c r="F245" s="255" t="s">
        <v>1686</v>
      </c>
      <c r="G245" s="253"/>
      <c r="H245" s="256">
        <v>28.800000000000001</v>
      </c>
      <c r="I245" s="257"/>
      <c r="J245" s="253"/>
      <c r="K245" s="253"/>
      <c r="L245" s="258"/>
      <c r="M245" s="259"/>
      <c r="N245" s="260"/>
      <c r="O245" s="260"/>
      <c r="P245" s="260"/>
      <c r="Q245" s="260"/>
      <c r="R245" s="260"/>
      <c r="S245" s="260"/>
      <c r="T245" s="261"/>
      <c r="U245" s="13"/>
      <c r="V245" s="13"/>
      <c r="W245" s="13"/>
      <c r="X245" s="13"/>
      <c r="Y245" s="13"/>
      <c r="Z245" s="13"/>
      <c r="AA245" s="13"/>
      <c r="AB245" s="13"/>
      <c r="AC245" s="13"/>
      <c r="AD245" s="13"/>
      <c r="AE245" s="13"/>
      <c r="AT245" s="262" t="s">
        <v>446</v>
      </c>
      <c r="AU245" s="262" t="s">
        <v>85</v>
      </c>
      <c r="AV245" s="13" t="s">
        <v>85</v>
      </c>
      <c r="AW245" s="13" t="s">
        <v>32</v>
      </c>
      <c r="AX245" s="13" t="s">
        <v>76</v>
      </c>
      <c r="AY245" s="262" t="s">
        <v>342</v>
      </c>
    </row>
    <row r="246" s="13" customFormat="1">
      <c r="A246" s="13"/>
      <c r="B246" s="252"/>
      <c r="C246" s="253"/>
      <c r="D246" s="240" t="s">
        <v>446</v>
      </c>
      <c r="E246" s="254" t="s">
        <v>1</v>
      </c>
      <c r="F246" s="255" t="s">
        <v>1687</v>
      </c>
      <c r="G246" s="253"/>
      <c r="H246" s="256">
        <v>9.3000000000000007</v>
      </c>
      <c r="I246" s="257"/>
      <c r="J246" s="253"/>
      <c r="K246" s="253"/>
      <c r="L246" s="258"/>
      <c r="M246" s="259"/>
      <c r="N246" s="260"/>
      <c r="O246" s="260"/>
      <c r="P246" s="260"/>
      <c r="Q246" s="260"/>
      <c r="R246" s="260"/>
      <c r="S246" s="260"/>
      <c r="T246" s="261"/>
      <c r="U246" s="13"/>
      <c r="V246" s="13"/>
      <c r="W246" s="13"/>
      <c r="X246" s="13"/>
      <c r="Y246" s="13"/>
      <c r="Z246" s="13"/>
      <c r="AA246" s="13"/>
      <c r="AB246" s="13"/>
      <c r="AC246" s="13"/>
      <c r="AD246" s="13"/>
      <c r="AE246" s="13"/>
      <c r="AT246" s="262" t="s">
        <v>446</v>
      </c>
      <c r="AU246" s="262" t="s">
        <v>85</v>
      </c>
      <c r="AV246" s="13" t="s">
        <v>85</v>
      </c>
      <c r="AW246" s="13" t="s">
        <v>32</v>
      </c>
      <c r="AX246" s="13" t="s">
        <v>76</v>
      </c>
      <c r="AY246" s="262" t="s">
        <v>342</v>
      </c>
    </row>
    <row r="247" s="16" customFormat="1">
      <c r="A247" s="16"/>
      <c r="B247" s="284"/>
      <c r="C247" s="285"/>
      <c r="D247" s="240" t="s">
        <v>446</v>
      </c>
      <c r="E247" s="286" t="s">
        <v>1</v>
      </c>
      <c r="F247" s="287" t="s">
        <v>500</v>
      </c>
      <c r="G247" s="285"/>
      <c r="H247" s="288">
        <v>38.100000000000001</v>
      </c>
      <c r="I247" s="289"/>
      <c r="J247" s="285"/>
      <c r="K247" s="285"/>
      <c r="L247" s="290"/>
      <c r="M247" s="291"/>
      <c r="N247" s="292"/>
      <c r="O247" s="292"/>
      <c r="P247" s="292"/>
      <c r="Q247" s="292"/>
      <c r="R247" s="292"/>
      <c r="S247" s="292"/>
      <c r="T247" s="293"/>
      <c r="U247" s="16"/>
      <c r="V247" s="16"/>
      <c r="W247" s="16"/>
      <c r="X247" s="16"/>
      <c r="Y247" s="16"/>
      <c r="Z247" s="16"/>
      <c r="AA247" s="16"/>
      <c r="AB247" s="16"/>
      <c r="AC247" s="16"/>
      <c r="AD247" s="16"/>
      <c r="AE247" s="16"/>
      <c r="AT247" s="294" t="s">
        <v>446</v>
      </c>
      <c r="AU247" s="294" t="s">
        <v>85</v>
      </c>
      <c r="AV247" s="16" t="s">
        <v>360</v>
      </c>
      <c r="AW247" s="16" t="s">
        <v>32</v>
      </c>
      <c r="AX247" s="16" t="s">
        <v>83</v>
      </c>
      <c r="AY247" s="294" t="s">
        <v>342</v>
      </c>
    </row>
    <row r="248" s="2" customFormat="1" ht="16.5" customHeight="1">
      <c r="A248" s="39"/>
      <c r="B248" s="40"/>
      <c r="C248" s="227" t="s">
        <v>626</v>
      </c>
      <c r="D248" s="227" t="s">
        <v>343</v>
      </c>
      <c r="E248" s="228" t="s">
        <v>1600</v>
      </c>
      <c r="F248" s="229" t="s">
        <v>1601</v>
      </c>
      <c r="G248" s="230" t="s">
        <v>473</v>
      </c>
      <c r="H248" s="231">
        <v>10</v>
      </c>
      <c r="I248" s="232"/>
      <c r="J248" s="233">
        <f>ROUND(I248*H248,2)</f>
        <v>0</v>
      </c>
      <c r="K248" s="229" t="s">
        <v>443</v>
      </c>
      <c r="L248" s="45"/>
      <c r="M248" s="234" t="s">
        <v>1</v>
      </c>
      <c r="N248" s="235" t="s">
        <v>41</v>
      </c>
      <c r="O248" s="92"/>
      <c r="P248" s="236">
        <f>O248*H248</f>
        <v>0</v>
      </c>
      <c r="Q248" s="236">
        <v>0.089219999999999994</v>
      </c>
      <c r="R248" s="236">
        <f>Q248*H248</f>
        <v>0.89219999999999988</v>
      </c>
      <c r="S248" s="236">
        <v>0</v>
      </c>
      <c r="T248" s="237">
        <f>S248*H248</f>
        <v>0</v>
      </c>
      <c r="U248" s="39"/>
      <c r="V248" s="39"/>
      <c r="W248" s="39"/>
      <c r="X248" s="39"/>
      <c r="Y248" s="39"/>
      <c r="Z248" s="39"/>
      <c r="AA248" s="39"/>
      <c r="AB248" s="39"/>
      <c r="AC248" s="39"/>
      <c r="AD248" s="39"/>
      <c r="AE248" s="39"/>
      <c r="AR248" s="238" t="s">
        <v>360</v>
      </c>
      <c r="AT248" s="238" t="s">
        <v>343</v>
      </c>
      <c r="AU248" s="238" t="s">
        <v>85</v>
      </c>
      <c r="AY248" s="18" t="s">
        <v>342</v>
      </c>
      <c r="BE248" s="239">
        <f>IF(N248="základní",J248,0)</f>
        <v>0</v>
      </c>
      <c r="BF248" s="239">
        <f>IF(N248="snížená",J248,0)</f>
        <v>0</v>
      </c>
      <c r="BG248" s="239">
        <f>IF(N248="zákl. přenesená",J248,0)</f>
        <v>0</v>
      </c>
      <c r="BH248" s="239">
        <f>IF(N248="sníž. přenesená",J248,0)</f>
        <v>0</v>
      </c>
      <c r="BI248" s="239">
        <f>IF(N248="nulová",J248,0)</f>
        <v>0</v>
      </c>
      <c r="BJ248" s="18" t="s">
        <v>83</v>
      </c>
      <c r="BK248" s="239">
        <f>ROUND(I248*H248,2)</f>
        <v>0</v>
      </c>
      <c r="BL248" s="18" t="s">
        <v>360</v>
      </c>
      <c r="BM248" s="238" t="s">
        <v>1746</v>
      </c>
    </row>
    <row r="249" s="2" customFormat="1">
      <c r="A249" s="39"/>
      <c r="B249" s="40"/>
      <c r="C249" s="41"/>
      <c r="D249" s="240" t="s">
        <v>349</v>
      </c>
      <c r="E249" s="41"/>
      <c r="F249" s="241" t="s">
        <v>1603</v>
      </c>
      <c r="G249" s="41"/>
      <c r="H249" s="41"/>
      <c r="I249" s="242"/>
      <c r="J249" s="41"/>
      <c r="K249" s="41"/>
      <c r="L249" s="45"/>
      <c r="M249" s="243"/>
      <c r="N249" s="244"/>
      <c r="O249" s="92"/>
      <c r="P249" s="92"/>
      <c r="Q249" s="92"/>
      <c r="R249" s="92"/>
      <c r="S249" s="92"/>
      <c r="T249" s="93"/>
      <c r="U249" s="39"/>
      <c r="V249" s="39"/>
      <c r="W249" s="39"/>
      <c r="X249" s="39"/>
      <c r="Y249" s="39"/>
      <c r="Z249" s="39"/>
      <c r="AA249" s="39"/>
      <c r="AB249" s="39"/>
      <c r="AC249" s="39"/>
      <c r="AD249" s="39"/>
      <c r="AE249" s="39"/>
      <c r="AT249" s="18" t="s">
        <v>349</v>
      </c>
      <c r="AU249" s="18" t="s">
        <v>85</v>
      </c>
    </row>
    <row r="250" s="13" customFormat="1">
      <c r="A250" s="13"/>
      <c r="B250" s="252"/>
      <c r="C250" s="253"/>
      <c r="D250" s="240" t="s">
        <v>446</v>
      </c>
      <c r="E250" s="254" t="s">
        <v>1</v>
      </c>
      <c r="F250" s="255" t="s">
        <v>699</v>
      </c>
      <c r="G250" s="253"/>
      <c r="H250" s="256">
        <v>4</v>
      </c>
      <c r="I250" s="257"/>
      <c r="J250" s="253"/>
      <c r="K250" s="253"/>
      <c r="L250" s="258"/>
      <c r="M250" s="259"/>
      <c r="N250" s="260"/>
      <c r="O250" s="260"/>
      <c r="P250" s="260"/>
      <c r="Q250" s="260"/>
      <c r="R250" s="260"/>
      <c r="S250" s="260"/>
      <c r="T250" s="261"/>
      <c r="U250" s="13"/>
      <c r="V250" s="13"/>
      <c r="W250" s="13"/>
      <c r="X250" s="13"/>
      <c r="Y250" s="13"/>
      <c r="Z250" s="13"/>
      <c r="AA250" s="13"/>
      <c r="AB250" s="13"/>
      <c r="AC250" s="13"/>
      <c r="AD250" s="13"/>
      <c r="AE250" s="13"/>
      <c r="AT250" s="262" t="s">
        <v>446</v>
      </c>
      <c r="AU250" s="262" t="s">
        <v>85</v>
      </c>
      <c r="AV250" s="13" t="s">
        <v>85</v>
      </c>
      <c r="AW250" s="13" t="s">
        <v>32</v>
      </c>
      <c r="AX250" s="13" t="s">
        <v>76</v>
      </c>
      <c r="AY250" s="262" t="s">
        <v>342</v>
      </c>
    </row>
    <row r="251" s="13" customFormat="1">
      <c r="A251" s="13"/>
      <c r="B251" s="252"/>
      <c r="C251" s="253"/>
      <c r="D251" s="240" t="s">
        <v>446</v>
      </c>
      <c r="E251" s="254" t="s">
        <v>1</v>
      </c>
      <c r="F251" s="255" t="s">
        <v>1724</v>
      </c>
      <c r="G251" s="253"/>
      <c r="H251" s="256">
        <v>2</v>
      </c>
      <c r="I251" s="257"/>
      <c r="J251" s="253"/>
      <c r="K251" s="253"/>
      <c r="L251" s="258"/>
      <c r="M251" s="259"/>
      <c r="N251" s="260"/>
      <c r="O251" s="260"/>
      <c r="P251" s="260"/>
      <c r="Q251" s="260"/>
      <c r="R251" s="260"/>
      <c r="S251" s="260"/>
      <c r="T251" s="261"/>
      <c r="U251" s="13"/>
      <c r="V251" s="13"/>
      <c r="W251" s="13"/>
      <c r="X251" s="13"/>
      <c r="Y251" s="13"/>
      <c r="Z251" s="13"/>
      <c r="AA251" s="13"/>
      <c r="AB251" s="13"/>
      <c r="AC251" s="13"/>
      <c r="AD251" s="13"/>
      <c r="AE251" s="13"/>
      <c r="AT251" s="262" t="s">
        <v>446</v>
      </c>
      <c r="AU251" s="262" t="s">
        <v>85</v>
      </c>
      <c r="AV251" s="13" t="s">
        <v>85</v>
      </c>
      <c r="AW251" s="13" t="s">
        <v>32</v>
      </c>
      <c r="AX251" s="13" t="s">
        <v>76</v>
      </c>
      <c r="AY251" s="262" t="s">
        <v>342</v>
      </c>
    </row>
    <row r="252" s="13" customFormat="1">
      <c r="A252" s="13"/>
      <c r="B252" s="252"/>
      <c r="C252" s="253"/>
      <c r="D252" s="240" t="s">
        <v>446</v>
      </c>
      <c r="E252" s="254" t="s">
        <v>1</v>
      </c>
      <c r="F252" s="255" t="s">
        <v>1725</v>
      </c>
      <c r="G252" s="253"/>
      <c r="H252" s="256">
        <v>4</v>
      </c>
      <c r="I252" s="257"/>
      <c r="J252" s="253"/>
      <c r="K252" s="253"/>
      <c r="L252" s="258"/>
      <c r="M252" s="259"/>
      <c r="N252" s="260"/>
      <c r="O252" s="260"/>
      <c r="P252" s="260"/>
      <c r="Q252" s="260"/>
      <c r="R252" s="260"/>
      <c r="S252" s="260"/>
      <c r="T252" s="261"/>
      <c r="U252" s="13"/>
      <c r="V252" s="13"/>
      <c r="W252" s="13"/>
      <c r="X252" s="13"/>
      <c r="Y252" s="13"/>
      <c r="Z252" s="13"/>
      <c r="AA252" s="13"/>
      <c r="AB252" s="13"/>
      <c r="AC252" s="13"/>
      <c r="AD252" s="13"/>
      <c r="AE252" s="13"/>
      <c r="AT252" s="262" t="s">
        <v>446</v>
      </c>
      <c r="AU252" s="262" t="s">
        <v>85</v>
      </c>
      <c r="AV252" s="13" t="s">
        <v>85</v>
      </c>
      <c r="AW252" s="13" t="s">
        <v>32</v>
      </c>
      <c r="AX252" s="13" t="s">
        <v>76</v>
      </c>
      <c r="AY252" s="262" t="s">
        <v>342</v>
      </c>
    </row>
    <row r="253" s="16" customFormat="1">
      <c r="A253" s="16"/>
      <c r="B253" s="284"/>
      <c r="C253" s="285"/>
      <c r="D253" s="240" t="s">
        <v>446</v>
      </c>
      <c r="E253" s="286" t="s">
        <v>1</v>
      </c>
      <c r="F253" s="287" t="s">
        <v>500</v>
      </c>
      <c r="G253" s="285"/>
      <c r="H253" s="288">
        <v>10</v>
      </c>
      <c r="I253" s="289"/>
      <c r="J253" s="285"/>
      <c r="K253" s="285"/>
      <c r="L253" s="290"/>
      <c r="M253" s="291"/>
      <c r="N253" s="292"/>
      <c r="O253" s="292"/>
      <c r="P253" s="292"/>
      <c r="Q253" s="292"/>
      <c r="R253" s="292"/>
      <c r="S253" s="292"/>
      <c r="T253" s="293"/>
      <c r="U253" s="16"/>
      <c r="V253" s="16"/>
      <c r="W253" s="16"/>
      <c r="X253" s="16"/>
      <c r="Y253" s="16"/>
      <c r="Z253" s="16"/>
      <c r="AA253" s="16"/>
      <c r="AB253" s="16"/>
      <c r="AC253" s="16"/>
      <c r="AD253" s="16"/>
      <c r="AE253" s="16"/>
      <c r="AT253" s="294" t="s">
        <v>446</v>
      </c>
      <c r="AU253" s="294" t="s">
        <v>85</v>
      </c>
      <c r="AV253" s="16" t="s">
        <v>360</v>
      </c>
      <c r="AW253" s="16" t="s">
        <v>32</v>
      </c>
      <c r="AX253" s="16" t="s">
        <v>83</v>
      </c>
      <c r="AY253" s="294" t="s">
        <v>342</v>
      </c>
    </row>
    <row r="254" s="2" customFormat="1" ht="16.5" customHeight="1">
      <c r="A254" s="39"/>
      <c r="B254" s="40"/>
      <c r="C254" s="295" t="s">
        <v>632</v>
      </c>
      <c r="D254" s="295" t="s">
        <v>621</v>
      </c>
      <c r="E254" s="296" t="s">
        <v>778</v>
      </c>
      <c r="F254" s="297" t="s">
        <v>779</v>
      </c>
      <c r="G254" s="298" t="s">
        <v>473</v>
      </c>
      <c r="H254" s="299">
        <v>4.1200000000000001</v>
      </c>
      <c r="I254" s="300"/>
      <c r="J254" s="301">
        <f>ROUND(I254*H254,2)</f>
        <v>0</v>
      </c>
      <c r="K254" s="297" t="s">
        <v>443</v>
      </c>
      <c r="L254" s="302"/>
      <c r="M254" s="303" t="s">
        <v>1</v>
      </c>
      <c r="N254" s="304" t="s">
        <v>41</v>
      </c>
      <c r="O254" s="92"/>
      <c r="P254" s="236">
        <f>O254*H254</f>
        <v>0</v>
      </c>
      <c r="Q254" s="236">
        <v>0.13100000000000001</v>
      </c>
      <c r="R254" s="236">
        <f>Q254*H254</f>
        <v>0.53972000000000009</v>
      </c>
      <c r="S254" s="236">
        <v>0</v>
      </c>
      <c r="T254" s="237">
        <f>S254*H254</f>
        <v>0</v>
      </c>
      <c r="U254" s="39"/>
      <c r="V254" s="39"/>
      <c r="W254" s="39"/>
      <c r="X254" s="39"/>
      <c r="Y254" s="39"/>
      <c r="Z254" s="39"/>
      <c r="AA254" s="39"/>
      <c r="AB254" s="39"/>
      <c r="AC254" s="39"/>
      <c r="AD254" s="39"/>
      <c r="AE254" s="39"/>
      <c r="AR254" s="238" t="s">
        <v>376</v>
      </c>
      <c r="AT254" s="238" t="s">
        <v>621</v>
      </c>
      <c r="AU254" s="238" t="s">
        <v>85</v>
      </c>
      <c r="AY254" s="18" t="s">
        <v>342</v>
      </c>
      <c r="BE254" s="239">
        <f>IF(N254="základní",J254,0)</f>
        <v>0</v>
      </c>
      <c r="BF254" s="239">
        <f>IF(N254="snížená",J254,0)</f>
        <v>0</v>
      </c>
      <c r="BG254" s="239">
        <f>IF(N254="zákl. přenesená",J254,0)</f>
        <v>0</v>
      </c>
      <c r="BH254" s="239">
        <f>IF(N254="sníž. přenesená",J254,0)</f>
        <v>0</v>
      </c>
      <c r="BI254" s="239">
        <f>IF(N254="nulová",J254,0)</f>
        <v>0</v>
      </c>
      <c r="BJ254" s="18" t="s">
        <v>83</v>
      </c>
      <c r="BK254" s="239">
        <f>ROUND(I254*H254,2)</f>
        <v>0</v>
      </c>
      <c r="BL254" s="18" t="s">
        <v>360</v>
      </c>
      <c r="BM254" s="238" t="s">
        <v>1747</v>
      </c>
    </row>
    <row r="255" s="2" customFormat="1">
      <c r="A255" s="39"/>
      <c r="B255" s="40"/>
      <c r="C255" s="41"/>
      <c r="D255" s="240" t="s">
        <v>349</v>
      </c>
      <c r="E255" s="41"/>
      <c r="F255" s="241" t="s">
        <v>779</v>
      </c>
      <c r="G255" s="41"/>
      <c r="H255" s="41"/>
      <c r="I255" s="242"/>
      <c r="J255" s="41"/>
      <c r="K255" s="41"/>
      <c r="L255" s="45"/>
      <c r="M255" s="243"/>
      <c r="N255" s="244"/>
      <c r="O255" s="92"/>
      <c r="P255" s="92"/>
      <c r="Q255" s="92"/>
      <c r="R255" s="92"/>
      <c r="S255" s="92"/>
      <c r="T255" s="93"/>
      <c r="U255" s="39"/>
      <c r="V255" s="39"/>
      <c r="W255" s="39"/>
      <c r="X255" s="39"/>
      <c r="Y255" s="39"/>
      <c r="Z255" s="39"/>
      <c r="AA255" s="39"/>
      <c r="AB255" s="39"/>
      <c r="AC255" s="39"/>
      <c r="AD255" s="39"/>
      <c r="AE255" s="39"/>
      <c r="AT255" s="18" t="s">
        <v>349</v>
      </c>
      <c r="AU255" s="18" t="s">
        <v>85</v>
      </c>
    </row>
    <row r="256" s="13" customFormat="1">
      <c r="A256" s="13"/>
      <c r="B256" s="252"/>
      <c r="C256" s="253"/>
      <c r="D256" s="240" t="s">
        <v>446</v>
      </c>
      <c r="E256" s="254" t="s">
        <v>1</v>
      </c>
      <c r="F256" s="255" t="s">
        <v>1725</v>
      </c>
      <c r="G256" s="253"/>
      <c r="H256" s="256">
        <v>4</v>
      </c>
      <c r="I256" s="257"/>
      <c r="J256" s="253"/>
      <c r="K256" s="253"/>
      <c r="L256" s="258"/>
      <c r="M256" s="259"/>
      <c r="N256" s="260"/>
      <c r="O256" s="260"/>
      <c r="P256" s="260"/>
      <c r="Q256" s="260"/>
      <c r="R256" s="260"/>
      <c r="S256" s="260"/>
      <c r="T256" s="261"/>
      <c r="U256" s="13"/>
      <c r="V256" s="13"/>
      <c r="W256" s="13"/>
      <c r="X256" s="13"/>
      <c r="Y256" s="13"/>
      <c r="Z256" s="13"/>
      <c r="AA256" s="13"/>
      <c r="AB256" s="13"/>
      <c r="AC256" s="13"/>
      <c r="AD256" s="13"/>
      <c r="AE256" s="13"/>
      <c r="AT256" s="262" t="s">
        <v>446</v>
      </c>
      <c r="AU256" s="262" t="s">
        <v>85</v>
      </c>
      <c r="AV256" s="13" t="s">
        <v>85</v>
      </c>
      <c r="AW256" s="13" t="s">
        <v>32</v>
      </c>
      <c r="AX256" s="13" t="s">
        <v>83</v>
      </c>
      <c r="AY256" s="262" t="s">
        <v>342</v>
      </c>
    </row>
    <row r="257" s="13" customFormat="1">
      <c r="A257" s="13"/>
      <c r="B257" s="252"/>
      <c r="C257" s="253"/>
      <c r="D257" s="240" t="s">
        <v>446</v>
      </c>
      <c r="E257" s="253"/>
      <c r="F257" s="255" t="s">
        <v>1223</v>
      </c>
      <c r="G257" s="253"/>
      <c r="H257" s="256">
        <v>4.1200000000000001</v>
      </c>
      <c r="I257" s="257"/>
      <c r="J257" s="253"/>
      <c r="K257" s="253"/>
      <c r="L257" s="258"/>
      <c r="M257" s="259"/>
      <c r="N257" s="260"/>
      <c r="O257" s="260"/>
      <c r="P257" s="260"/>
      <c r="Q257" s="260"/>
      <c r="R257" s="260"/>
      <c r="S257" s="260"/>
      <c r="T257" s="261"/>
      <c r="U257" s="13"/>
      <c r="V257" s="13"/>
      <c r="W257" s="13"/>
      <c r="X257" s="13"/>
      <c r="Y257" s="13"/>
      <c r="Z257" s="13"/>
      <c r="AA257" s="13"/>
      <c r="AB257" s="13"/>
      <c r="AC257" s="13"/>
      <c r="AD257" s="13"/>
      <c r="AE257" s="13"/>
      <c r="AT257" s="262" t="s">
        <v>446</v>
      </c>
      <c r="AU257" s="262" t="s">
        <v>85</v>
      </c>
      <c r="AV257" s="13" t="s">
        <v>85</v>
      </c>
      <c r="AW257" s="13" t="s">
        <v>4</v>
      </c>
      <c r="AX257" s="13" t="s">
        <v>83</v>
      </c>
      <c r="AY257" s="262" t="s">
        <v>342</v>
      </c>
    </row>
    <row r="258" s="2" customFormat="1" ht="16.5" customHeight="1">
      <c r="A258" s="39"/>
      <c r="B258" s="40"/>
      <c r="C258" s="295" t="s">
        <v>639</v>
      </c>
      <c r="D258" s="295" t="s">
        <v>621</v>
      </c>
      <c r="E258" s="296" t="s">
        <v>783</v>
      </c>
      <c r="F258" s="297" t="s">
        <v>784</v>
      </c>
      <c r="G258" s="298" t="s">
        <v>473</v>
      </c>
      <c r="H258" s="299">
        <v>6.1799999999999997</v>
      </c>
      <c r="I258" s="300"/>
      <c r="J258" s="301">
        <f>ROUND(I258*H258,2)</f>
        <v>0</v>
      </c>
      <c r="K258" s="297" t="s">
        <v>443</v>
      </c>
      <c r="L258" s="302"/>
      <c r="M258" s="303" t="s">
        <v>1</v>
      </c>
      <c r="N258" s="304" t="s">
        <v>41</v>
      </c>
      <c r="O258" s="92"/>
      <c r="P258" s="236">
        <f>O258*H258</f>
        <v>0</v>
      </c>
      <c r="Q258" s="236">
        <v>0.13100000000000001</v>
      </c>
      <c r="R258" s="236">
        <f>Q258*H258</f>
        <v>0.80957999999999997</v>
      </c>
      <c r="S258" s="236">
        <v>0</v>
      </c>
      <c r="T258" s="237">
        <f>S258*H258</f>
        <v>0</v>
      </c>
      <c r="U258" s="39"/>
      <c r="V258" s="39"/>
      <c r="W258" s="39"/>
      <c r="X258" s="39"/>
      <c r="Y258" s="39"/>
      <c r="Z258" s="39"/>
      <c r="AA258" s="39"/>
      <c r="AB258" s="39"/>
      <c r="AC258" s="39"/>
      <c r="AD258" s="39"/>
      <c r="AE258" s="39"/>
      <c r="AR258" s="238" t="s">
        <v>376</v>
      </c>
      <c r="AT258" s="238" t="s">
        <v>621</v>
      </c>
      <c r="AU258" s="238" t="s">
        <v>85</v>
      </c>
      <c r="AY258" s="18" t="s">
        <v>342</v>
      </c>
      <c r="BE258" s="239">
        <f>IF(N258="základní",J258,0)</f>
        <v>0</v>
      </c>
      <c r="BF258" s="239">
        <f>IF(N258="snížená",J258,0)</f>
        <v>0</v>
      </c>
      <c r="BG258" s="239">
        <f>IF(N258="zákl. přenesená",J258,0)</f>
        <v>0</v>
      </c>
      <c r="BH258" s="239">
        <f>IF(N258="sníž. přenesená",J258,0)</f>
        <v>0</v>
      </c>
      <c r="BI258" s="239">
        <f>IF(N258="nulová",J258,0)</f>
        <v>0</v>
      </c>
      <c r="BJ258" s="18" t="s">
        <v>83</v>
      </c>
      <c r="BK258" s="239">
        <f>ROUND(I258*H258,2)</f>
        <v>0</v>
      </c>
      <c r="BL258" s="18" t="s">
        <v>360</v>
      </c>
      <c r="BM258" s="238" t="s">
        <v>1748</v>
      </c>
    </row>
    <row r="259" s="2" customFormat="1">
      <c r="A259" s="39"/>
      <c r="B259" s="40"/>
      <c r="C259" s="41"/>
      <c r="D259" s="240" t="s">
        <v>349</v>
      </c>
      <c r="E259" s="41"/>
      <c r="F259" s="241" t="s">
        <v>784</v>
      </c>
      <c r="G259" s="41"/>
      <c r="H259" s="41"/>
      <c r="I259" s="242"/>
      <c r="J259" s="41"/>
      <c r="K259" s="41"/>
      <c r="L259" s="45"/>
      <c r="M259" s="243"/>
      <c r="N259" s="244"/>
      <c r="O259" s="92"/>
      <c r="P259" s="92"/>
      <c r="Q259" s="92"/>
      <c r="R259" s="92"/>
      <c r="S259" s="92"/>
      <c r="T259" s="93"/>
      <c r="U259" s="39"/>
      <c r="V259" s="39"/>
      <c r="W259" s="39"/>
      <c r="X259" s="39"/>
      <c r="Y259" s="39"/>
      <c r="Z259" s="39"/>
      <c r="AA259" s="39"/>
      <c r="AB259" s="39"/>
      <c r="AC259" s="39"/>
      <c r="AD259" s="39"/>
      <c r="AE259" s="39"/>
      <c r="AT259" s="18" t="s">
        <v>349</v>
      </c>
      <c r="AU259" s="18" t="s">
        <v>85</v>
      </c>
    </row>
    <row r="260" s="13" customFormat="1">
      <c r="A260" s="13"/>
      <c r="B260" s="252"/>
      <c r="C260" s="253"/>
      <c r="D260" s="240" t="s">
        <v>446</v>
      </c>
      <c r="E260" s="254" t="s">
        <v>1</v>
      </c>
      <c r="F260" s="255" t="s">
        <v>699</v>
      </c>
      <c r="G260" s="253"/>
      <c r="H260" s="256">
        <v>4</v>
      </c>
      <c r="I260" s="257"/>
      <c r="J260" s="253"/>
      <c r="K260" s="253"/>
      <c r="L260" s="258"/>
      <c r="M260" s="259"/>
      <c r="N260" s="260"/>
      <c r="O260" s="260"/>
      <c r="P260" s="260"/>
      <c r="Q260" s="260"/>
      <c r="R260" s="260"/>
      <c r="S260" s="260"/>
      <c r="T260" s="261"/>
      <c r="U260" s="13"/>
      <c r="V260" s="13"/>
      <c r="W260" s="13"/>
      <c r="X260" s="13"/>
      <c r="Y260" s="13"/>
      <c r="Z260" s="13"/>
      <c r="AA260" s="13"/>
      <c r="AB260" s="13"/>
      <c r="AC260" s="13"/>
      <c r="AD260" s="13"/>
      <c r="AE260" s="13"/>
      <c r="AT260" s="262" t="s">
        <v>446</v>
      </c>
      <c r="AU260" s="262" t="s">
        <v>85</v>
      </c>
      <c r="AV260" s="13" t="s">
        <v>85</v>
      </c>
      <c r="AW260" s="13" t="s">
        <v>32</v>
      </c>
      <c r="AX260" s="13" t="s">
        <v>76</v>
      </c>
      <c r="AY260" s="262" t="s">
        <v>342</v>
      </c>
    </row>
    <row r="261" s="13" customFormat="1">
      <c r="A261" s="13"/>
      <c r="B261" s="252"/>
      <c r="C261" s="253"/>
      <c r="D261" s="240" t="s">
        <v>446</v>
      </c>
      <c r="E261" s="254" t="s">
        <v>1</v>
      </c>
      <c r="F261" s="255" t="s">
        <v>1724</v>
      </c>
      <c r="G261" s="253"/>
      <c r="H261" s="256">
        <v>2</v>
      </c>
      <c r="I261" s="257"/>
      <c r="J261" s="253"/>
      <c r="K261" s="253"/>
      <c r="L261" s="258"/>
      <c r="M261" s="259"/>
      <c r="N261" s="260"/>
      <c r="O261" s="260"/>
      <c r="P261" s="260"/>
      <c r="Q261" s="260"/>
      <c r="R261" s="260"/>
      <c r="S261" s="260"/>
      <c r="T261" s="261"/>
      <c r="U261" s="13"/>
      <c r="V261" s="13"/>
      <c r="W261" s="13"/>
      <c r="X261" s="13"/>
      <c r="Y261" s="13"/>
      <c r="Z261" s="13"/>
      <c r="AA261" s="13"/>
      <c r="AB261" s="13"/>
      <c r="AC261" s="13"/>
      <c r="AD261" s="13"/>
      <c r="AE261" s="13"/>
      <c r="AT261" s="262" t="s">
        <v>446</v>
      </c>
      <c r="AU261" s="262" t="s">
        <v>85</v>
      </c>
      <c r="AV261" s="13" t="s">
        <v>85</v>
      </c>
      <c r="AW261" s="13" t="s">
        <v>32</v>
      </c>
      <c r="AX261" s="13" t="s">
        <v>76</v>
      </c>
      <c r="AY261" s="262" t="s">
        <v>342</v>
      </c>
    </row>
    <row r="262" s="16" customFormat="1">
      <c r="A262" s="16"/>
      <c r="B262" s="284"/>
      <c r="C262" s="285"/>
      <c r="D262" s="240" t="s">
        <v>446</v>
      </c>
      <c r="E262" s="286" t="s">
        <v>1</v>
      </c>
      <c r="F262" s="287" t="s">
        <v>500</v>
      </c>
      <c r="G262" s="285"/>
      <c r="H262" s="288">
        <v>6</v>
      </c>
      <c r="I262" s="289"/>
      <c r="J262" s="285"/>
      <c r="K262" s="285"/>
      <c r="L262" s="290"/>
      <c r="M262" s="291"/>
      <c r="N262" s="292"/>
      <c r="O262" s="292"/>
      <c r="P262" s="292"/>
      <c r="Q262" s="292"/>
      <c r="R262" s="292"/>
      <c r="S262" s="292"/>
      <c r="T262" s="293"/>
      <c r="U262" s="16"/>
      <c r="V262" s="16"/>
      <c r="W262" s="16"/>
      <c r="X262" s="16"/>
      <c r="Y262" s="16"/>
      <c r="Z262" s="16"/>
      <c r="AA262" s="16"/>
      <c r="AB262" s="16"/>
      <c r="AC262" s="16"/>
      <c r="AD262" s="16"/>
      <c r="AE262" s="16"/>
      <c r="AT262" s="294" t="s">
        <v>446</v>
      </c>
      <c r="AU262" s="294" t="s">
        <v>85</v>
      </c>
      <c r="AV262" s="16" t="s">
        <v>360</v>
      </c>
      <c r="AW262" s="16" t="s">
        <v>32</v>
      </c>
      <c r="AX262" s="16" t="s">
        <v>83</v>
      </c>
      <c r="AY262" s="294" t="s">
        <v>342</v>
      </c>
    </row>
    <row r="263" s="13" customFormat="1">
      <c r="A263" s="13"/>
      <c r="B263" s="252"/>
      <c r="C263" s="253"/>
      <c r="D263" s="240" t="s">
        <v>446</v>
      </c>
      <c r="E263" s="253"/>
      <c r="F263" s="255" t="s">
        <v>1607</v>
      </c>
      <c r="G263" s="253"/>
      <c r="H263" s="256">
        <v>6.1799999999999997</v>
      </c>
      <c r="I263" s="257"/>
      <c r="J263" s="253"/>
      <c r="K263" s="253"/>
      <c r="L263" s="258"/>
      <c r="M263" s="259"/>
      <c r="N263" s="260"/>
      <c r="O263" s="260"/>
      <c r="P263" s="260"/>
      <c r="Q263" s="260"/>
      <c r="R263" s="260"/>
      <c r="S263" s="260"/>
      <c r="T263" s="261"/>
      <c r="U263" s="13"/>
      <c r="V263" s="13"/>
      <c r="W263" s="13"/>
      <c r="X263" s="13"/>
      <c r="Y263" s="13"/>
      <c r="Z263" s="13"/>
      <c r="AA263" s="13"/>
      <c r="AB263" s="13"/>
      <c r="AC263" s="13"/>
      <c r="AD263" s="13"/>
      <c r="AE263" s="13"/>
      <c r="AT263" s="262" t="s">
        <v>446</v>
      </c>
      <c r="AU263" s="262" t="s">
        <v>85</v>
      </c>
      <c r="AV263" s="13" t="s">
        <v>85</v>
      </c>
      <c r="AW263" s="13" t="s">
        <v>4</v>
      </c>
      <c r="AX263" s="13" t="s">
        <v>83</v>
      </c>
      <c r="AY263" s="262" t="s">
        <v>342</v>
      </c>
    </row>
    <row r="264" s="2" customFormat="1" ht="21.75" customHeight="1">
      <c r="A264" s="39"/>
      <c r="B264" s="40"/>
      <c r="C264" s="227" t="s">
        <v>645</v>
      </c>
      <c r="D264" s="227" t="s">
        <v>343</v>
      </c>
      <c r="E264" s="228" t="s">
        <v>788</v>
      </c>
      <c r="F264" s="229" t="s">
        <v>789</v>
      </c>
      <c r="G264" s="230" t="s">
        <v>473</v>
      </c>
      <c r="H264" s="231">
        <v>10</v>
      </c>
      <c r="I264" s="232"/>
      <c r="J264" s="233">
        <f>ROUND(I264*H264,2)</f>
        <v>0</v>
      </c>
      <c r="K264" s="229" t="s">
        <v>443</v>
      </c>
      <c r="L264" s="45"/>
      <c r="M264" s="234" t="s">
        <v>1</v>
      </c>
      <c r="N264" s="235" t="s">
        <v>41</v>
      </c>
      <c r="O264" s="92"/>
      <c r="P264" s="236">
        <f>O264*H264</f>
        <v>0</v>
      </c>
      <c r="Q264" s="236">
        <v>0</v>
      </c>
      <c r="R264" s="236">
        <f>Q264*H264</f>
        <v>0</v>
      </c>
      <c r="S264" s="236">
        <v>0</v>
      </c>
      <c r="T264" s="237">
        <f>S264*H264</f>
        <v>0</v>
      </c>
      <c r="U264" s="39"/>
      <c r="V264" s="39"/>
      <c r="W264" s="39"/>
      <c r="X264" s="39"/>
      <c r="Y264" s="39"/>
      <c r="Z264" s="39"/>
      <c r="AA264" s="39"/>
      <c r="AB264" s="39"/>
      <c r="AC264" s="39"/>
      <c r="AD264" s="39"/>
      <c r="AE264" s="39"/>
      <c r="AR264" s="238" t="s">
        <v>360</v>
      </c>
      <c r="AT264" s="238" t="s">
        <v>343</v>
      </c>
      <c r="AU264" s="238" t="s">
        <v>85</v>
      </c>
      <c r="AY264" s="18" t="s">
        <v>342</v>
      </c>
      <c r="BE264" s="239">
        <f>IF(N264="základní",J264,0)</f>
        <v>0</v>
      </c>
      <c r="BF264" s="239">
        <f>IF(N264="snížená",J264,0)</f>
        <v>0</v>
      </c>
      <c r="BG264" s="239">
        <f>IF(N264="zákl. přenesená",J264,0)</f>
        <v>0</v>
      </c>
      <c r="BH264" s="239">
        <f>IF(N264="sníž. přenesená",J264,0)</f>
        <v>0</v>
      </c>
      <c r="BI264" s="239">
        <f>IF(N264="nulová",J264,0)</f>
        <v>0</v>
      </c>
      <c r="BJ264" s="18" t="s">
        <v>83</v>
      </c>
      <c r="BK264" s="239">
        <f>ROUND(I264*H264,2)</f>
        <v>0</v>
      </c>
      <c r="BL264" s="18" t="s">
        <v>360</v>
      </c>
      <c r="BM264" s="238" t="s">
        <v>1749</v>
      </c>
    </row>
    <row r="265" s="2" customFormat="1">
      <c r="A265" s="39"/>
      <c r="B265" s="40"/>
      <c r="C265" s="41"/>
      <c r="D265" s="240" t="s">
        <v>349</v>
      </c>
      <c r="E265" s="41"/>
      <c r="F265" s="241" t="s">
        <v>791</v>
      </c>
      <c r="G265" s="41"/>
      <c r="H265" s="41"/>
      <c r="I265" s="242"/>
      <c r="J265" s="41"/>
      <c r="K265" s="41"/>
      <c r="L265" s="45"/>
      <c r="M265" s="243"/>
      <c r="N265" s="244"/>
      <c r="O265" s="92"/>
      <c r="P265" s="92"/>
      <c r="Q265" s="92"/>
      <c r="R265" s="92"/>
      <c r="S265" s="92"/>
      <c r="T265" s="93"/>
      <c r="U265" s="39"/>
      <c r="V265" s="39"/>
      <c r="W265" s="39"/>
      <c r="X265" s="39"/>
      <c r="Y265" s="39"/>
      <c r="Z265" s="39"/>
      <c r="AA265" s="39"/>
      <c r="AB265" s="39"/>
      <c r="AC265" s="39"/>
      <c r="AD265" s="39"/>
      <c r="AE265" s="39"/>
      <c r="AT265" s="18" t="s">
        <v>349</v>
      </c>
      <c r="AU265" s="18" t="s">
        <v>85</v>
      </c>
    </row>
    <row r="266" s="13" customFormat="1">
      <c r="A266" s="13"/>
      <c r="B266" s="252"/>
      <c r="C266" s="253"/>
      <c r="D266" s="240" t="s">
        <v>446</v>
      </c>
      <c r="E266" s="254" t="s">
        <v>1</v>
      </c>
      <c r="F266" s="255" t="s">
        <v>1750</v>
      </c>
      <c r="G266" s="253"/>
      <c r="H266" s="256">
        <v>10</v>
      </c>
      <c r="I266" s="257"/>
      <c r="J266" s="253"/>
      <c r="K266" s="253"/>
      <c r="L266" s="258"/>
      <c r="M266" s="259"/>
      <c r="N266" s="260"/>
      <c r="O266" s="260"/>
      <c r="P266" s="260"/>
      <c r="Q266" s="260"/>
      <c r="R266" s="260"/>
      <c r="S266" s="260"/>
      <c r="T266" s="261"/>
      <c r="U266" s="13"/>
      <c r="V266" s="13"/>
      <c r="W266" s="13"/>
      <c r="X266" s="13"/>
      <c r="Y266" s="13"/>
      <c r="Z266" s="13"/>
      <c r="AA266" s="13"/>
      <c r="AB266" s="13"/>
      <c r="AC266" s="13"/>
      <c r="AD266" s="13"/>
      <c r="AE266" s="13"/>
      <c r="AT266" s="262" t="s">
        <v>446</v>
      </c>
      <c r="AU266" s="262" t="s">
        <v>85</v>
      </c>
      <c r="AV266" s="13" t="s">
        <v>85</v>
      </c>
      <c r="AW266" s="13" t="s">
        <v>32</v>
      </c>
      <c r="AX266" s="13" t="s">
        <v>83</v>
      </c>
      <c r="AY266" s="262" t="s">
        <v>342</v>
      </c>
    </row>
    <row r="267" s="12" customFormat="1" ht="22.8" customHeight="1">
      <c r="A267" s="12"/>
      <c r="B267" s="213"/>
      <c r="C267" s="214"/>
      <c r="D267" s="215" t="s">
        <v>75</v>
      </c>
      <c r="E267" s="246" t="s">
        <v>368</v>
      </c>
      <c r="F267" s="246" t="s">
        <v>1751</v>
      </c>
      <c r="G267" s="214"/>
      <c r="H267" s="214"/>
      <c r="I267" s="217"/>
      <c r="J267" s="247">
        <f>BK267</f>
        <v>0</v>
      </c>
      <c r="K267" s="214"/>
      <c r="L267" s="219"/>
      <c r="M267" s="220"/>
      <c r="N267" s="221"/>
      <c r="O267" s="221"/>
      <c r="P267" s="222">
        <f>SUM(P268:P273)</f>
        <v>0</v>
      </c>
      <c r="Q267" s="221"/>
      <c r="R267" s="222">
        <f>SUM(R268:R273)</f>
        <v>4.8948340000000004</v>
      </c>
      <c r="S267" s="221"/>
      <c r="T267" s="223">
        <f>SUM(T268:T273)</f>
        <v>0</v>
      </c>
      <c r="U267" s="12"/>
      <c r="V267" s="12"/>
      <c r="W267" s="12"/>
      <c r="X267" s="12"/>
      <c r="Y267" s="12"/>
      <c r="Z267" s="12"/>
      <c r="AA267" s="12"/>
      <c r="AB267" s="12"/>
      <c r="AC267" s="12"/>
      <c r="AD267" s="12"/>
      <c r="AE267" s="12"/>
      <c r="AR267" s="224" t="s">
        <v>83</v>
      </c>
      <c r="AT267" s="225" t="s">
        <v>75</v>
      </c>
      <c r="AU267" s="225" t="s">
        <v>83</v>
      </c>
      <c r="AY267" s="224" t="s">
        <v>342</v>
      </c>
      <c r="BK267" s="226">
        <f>SUM(BK268:BK273)</f>
        <v>0</v>
      </c>
    </row>
    <row r="268" s="2" customFormat="1" ht="21.75" customHeight="1">
      <c r="A268" s="39"/>
      <c r="B268" s="40"/>
      <c r="C268" s="227" t="s">
        <v>654</v>
      </c>
      <c r="D268" s="227" t="s">
        <v>343</v>
      </c>
      <c r="E268" s="228" t="s">
        <v>1752</v>
      </c>
      <c r="F268" s="229" t="s">
        <v>1753</v>
      </c>
      <c r="G268" s="230" t="s">
        <v>473</v>
      </c>
      <c r="H268" s="231">
        <v>88.900000000000006</v>
      </c>
      <c r="I268" s="232"/>
      <c r="J268" s="233">
        <f>ROUND(I268*H268,2)</f>
        <v>0</v>
      </c>
      <c r="K268" s="229" t="s">
        <v>1</v>
      </c>
      <c r="L268" s="45"/>
      <c r="M268" s="234" t="s">
        <v>1</v>
      </c>
      <c r="N268" s="235" t="s">
        <v>41</v>
      </c>
      <c r="O268" s="92"/>
      <c r="P268" s="236">
        <f>O268*H268</f>
        <v>0</v>
      </c>
      <c r="Q268" s="236">
        <v>0.055059999999999998</v>
      </c>
      <c r="R268" s="236">
        <f>Q268*H268</f>
        <v>4.8948340000000004</v>
      </c>
      <c r="S268" s="236">
        <v>0</v>
      </c>
      <c r="T268" s="237">
        <f>S268*H268</f>
        <v>0</v>
      </c>
      <c r="U268" s="39"/>
      <c r="V268" s="39"/>
      <c r="W268" s="39"/>
      <c r="X268" s="39"/>
      <c r="Y268" s="39"/>
      <c r="Z268" s="39"/>
      <c r="AA268" s="39"/>
      <c r="AB268" s="39"/>
      <c r="AC268" s="39"/>
      <c r="AD268" s="39"/>
      <c r="AE268" s="39"/>
      <c r="AR268" s="238" t="s">
        <v>360</v>
      </c>
      <c r="AT268" s="238" t="s">
        <v>343</v>
      </c>
      <c r="AU268" s="238" t="s">
        <v>85</v>
      </c>
      <c r="AY268" s="18" t="s">
        <v>342</v>
      </c>
      <c r="BE268" s="239">
        <f>IF(N268="základní",J268,0)</f>
        <v>0</v>
      </c>
      <c r="BF268" s="239">
        <f>IF(N268="snížená",J268,0)</f>
        <v>0</v>
      </c>
      <c r="BG268" s="239">
        <f>IF(N268="zákl. přenesená",J268,0)</f>
        <v>0</v>
      </c>
      <c r="BH268" s="239">
        <f>IF(N268="sníž. přenesená",J268,0)</f>
        <v>0</v>
      </c>
      <c r="BI268" s="239">
        <f>IF(N268="nulová",J268,0)</f>
        <v>0</v>
      </c>
      <c r="BJ268" s="18" t="s">
        <v>83</v>
      </c>
      <c r="BK268" s="239">
        <f>ROUND(I268*H268,2)</f>
        <v>0</v>
      </c>
      <c r="BL268" s="18" t="s">
        <v>360</v>
      </c>
      <c r="BM268" s="238" t="s">
        <v>1754</v>
      </c>
    </row>
    <row r="269" s="2" customFormat="1">
      <c r="A269" s="39"/>
      <c r="B269" s="40"/>
      <c r="C269" s="41"/>
      <c r="D269" s="240" t="s">
        <v>349</v>
      </c>
      <c r="E269" s="41"/>
      <c r="F269" s="241" t="s">
        <v>1753</v>
      </c>
      <c r="G269" s="41"/>
      <c r="H269" s="41"/>
      <c r="I269" s="242"/>
      <c r="J269" s="41"/>
      <c r="K269" s="41"/>
      <c r="L269" s="45"/>
      <c r="M269" s="243"/>
      <c r="N269" s="244"/>
      <c r="O269" s="92"/>
      <c r="P269" s="92"/>
      <c r="Q269" s="92"/>
      <c r="R269" s="92"/>
      <c r="S269" s="92"/>
      <c r="T269" s="93"/>
      <c r="U269" s="39"/>
      <c r="V269" s="39"/>
      <c r="W269" s="39"/>
      <c r="X269" s="39"/>
      <c r="Y269" s="39"/>
      <c r="Z269" s="39"/>
      <c r="AA269" s="39"/>
      <c r="AB269" s="39"/>
      <c r="AC269" s="39"/>
      <c r="AD269" s="39"/>
      <c r="AE269" s="39"/>
      <c r="AT269" s="18" t="s">
        <v>349</v>
      </c>
      <c r="AU269" s="18" t="s">
        <v>85</v>
      </c>
    </row>
    <row r="270" s="14" customFormat="1">
      <c r="A270" s="14"/>
      <c r="B270" s="263"/>
      <c r="C270" s="264"/>
      <c r="D270" s="240" t="s">
        <v>446</v>
      </c>
      <c r="E270" s="265" t="s">
        <v>1</v>
      </c>
      <c r="F270" s="266" t="s">
        <v>1755</v>
      </c>
      <c r="G270" s="264"/>
      <c r="H270" s="265" t="s">
        <v>1</v>
      </c>
      <c r="I270" s="267"/>
      <c r="J270" s="264"/>
      <c r="K270" s="264"/>
      <c r="L270" s="268"/>
      <c r="M270" s="269"/>
      <c r="N270" s="270"/>
      <c r="O270" s="270"/>
      <c r="P270" s="270"/>
      <c r="Q270" s="270"/>
      <c r="R270" s="270"/>
      <c r="S270" s="270"/>
      <c r="T270" s="271"/>
      <c r="U270" s="14"/>
      <c r="V270" s="14"/>
      <c r="W270" s="14"/>
      <c r="X270" s="14"/>
      <c r="Y270" s="14"/>
      <c r="Z270" s="14"/>
      <c r="AA270" s="14"/>
      <c r="AB270" s="14"/>
      <c r="AC270" s="14"/>
      <c r="AD270" s="14"/>
      <c r="AE270" s="14"/>
      <c r="AT270" s="272" t="s">
        <v>446</v>
      </c>
      <c r="AU270" s="272" t="s">
        <v>85</v>
      </c>
      <c r="AV270" s="14" t="s">
        <v>83</v>
      </c>
      <c r="AW270" s="14" t="s">
        <v>32</v>
      </c>
      <c r="AX270" s="14" t="s">
        <v>76</v>
      </c>
      <c r="AY270" s="272" t="s">
        <v>342</v>
      </c>
    </row>
    <row r="271" s="13" customFormat="1">
      <c r="A271" s="13"/>
      <c r="B271" s="252"/>
      <c r="C271" s="253"/>
      <c r="D271" s="240" t="s">
        <v>446</v>
      </c>
      <c r="E271" s="254" t="s">
        <v>1</v>
      </c>
      <c r="F271" s="255" t="s">
        <v>1756</v>
      </c>
      <c r="G271" s="253"/>
      <c r="H271" s="256">
        <v>67.200000000000003</v>
      </c>
      <c r="I271" s="257"/>
      <c r="J271" s="253"/>
      <c r="K271" s="253"/>
      <c r="L271" s="258"/>
      <c r="M271" s="259"/>
      <c r="N271" s="260"/>
      <c r="O271" s="260"/>
      <c r="P271" s="260"/>
      <c r="Q271" s="260"/>
      <c r="R271" s="260"/>
      <c r="S271" s="260"/>
      <c r="T271" s="261"/>
      <c r="U271" s="13"/>
      <c r="V271" s="13"/>
      <c r="W271" s="13"/>
      <c r="X271" s="13"/>
      <c r="Y271" s="13"/>
      <c r="Z271" s="13"/>
      <c r="AA271" s="13"/>
      <c r="AB271" s="13"/>
      <c r="AC271" s="13"/>
      <c r="AD271" s="13"/>
      <c r="AE271" s="13"/>
      <c r="AT271" s="262" t="s">
        <v>446</v>
      </c>
      <c r="AU271" s="262" t="s">
        <v>85</v>
      </c>
      <c r="AV271" s="13" t="s">
        <v>85</v>
      </c>
      <c r="AW271" s="13" t="s">
        <v>32</v>
      </c>
      <c r="AX271" s="13" t="s">
        <v>76</v>
      </c>
      <c r="AY271" s="262" t="s">
        <v>342</v>
      </c>
    </row>
    <row r="272" s="13" customFormat="1">
      <c r="A272" s="13"/>
      <c r="B272" s="252"/>
      <c r="C272" s="253"/>
      <c r="D272" s="240" t="s">
        <v>446</v>
      </c>
      <c r="E272" s="254" t="s">
        <v>1</v>
      </c>
      <c r="F272" s="255" t="s">
        <v>1757</v>
      </c>
      <c r="G272" s="253"/>
      <c r="H272" s="256">
        <v>21.699999999999999</v>
      </c>
      <c r="I272" s="257"/>
      <c r="J272" s="253"/>
      <c r="K272" s="253"/>
      <c r="L272" s="258"/>
      <c r="M272" s="259"/>
      <c r="N272" s="260"/>
      <c r="O272" s="260"/>
      <c r="P272" s="260"/>
      <c r="Q272" s="260"/>
      <c r="R272" s="260"/>
      <c r="S272" s="260"/>
      <c r="T272" s="261"/>
      <c r="U272" s="13"/>
      <c r="V272" s="13"/>
      <c r="W272" s="13"/>
      <c r="X272" s="13"/>
      <c r="Y272" s="13"/>
      <c r="Z272" s="13"/>
      <c r="AA272" s="13"/>
      <c r="AB272" s="13"/>
      <c r="AC272" s="13"/>
      <c r="AD272" s="13"/>
      <c r="AE272" s="13"/>
      <c r="AT272" s="262" t="s">
        <v>446</v>
      </c>
      <c r="AU272" s="262" t="s">
        <v>85</v>
      </c>
      <c r="AV272" s="13" t="s">
        <v>85</v>
      </c>
      <c r="AW272" s="13" t="s">
        <v>32</v>
      </c>
      <c r="AX272" s="13" t="s">
        <v>76</v>
      </c>
      <c r="AY272" s="262" t="s">
        <v>342</v>
      </c>
    </row>
    <row r="273" s="16" customFormat="1">
      <c r="A273" s="16"/>
      <c r="B273" s="284"/>
      <c r="C273" s="285"/>
      <c r="D273" s="240" t="s">
        <v>446</v>
      </c>
      <c r="E273" s="286" t="s">
        <v>1</v>
      </c>
      <c r="F273" s="287" t="s">
        <v>500</v>
      </c>
      <c r="G273" s="285"/>
      <c r="H273" s="288">
        <v>88.900000000000006</v>
      </c>
      <c r="I273" s="289"/>
      <c r="J273" s="285"/>
      <c r="K273" s="285"/>
      <c r="L273" s="290"/>
      <c r="M273" s="291"/>
      <c r="N273" s="292"/>
      <c r="O273" s="292"/>
      <c r="P273" s="292"/>
      <c r="Q273" s="292"/>
      <c r="R273" s="292"/>
      <c r="S273" s="292"/>
      <c r="T273" s="293"/>
      <c r="U273" s="16"/>
      <c r="V273" s="16"/>
      <c r="W273" s="16"/>
      <c r="X273" s="16"/>
      <c r="Y273" s="16"/>
      <c r="Z273" s="16"/>
      <c r="AA273" s="16"/>
      <c r="AB273" s="16"/>
      <c r="AC273" s="16"/>
      <c r="AD273" s="16"/>
      <c r="AE273" s="16"/>
      <c r="AT273" s="294" t="s">
        <v>446</v>
      </c>
      <c r="AU273" s="294" t="s">
        <v>85</v>
      </c>
      <c r="AV273" s="16" t="s">
        <v>360</v>
      </c>
      <c r="AW273" s="16" t="s">
        <v>32</v>
      </c>
      <c r="AX273" s="16" t="s">
        <v>83</v>
      </c>
      <c r="AY273" s="294" t="s">
        <v>342</v>
      </c>
    </row>
    <row r="274" s="12" customFormat="1" ht="22.8" customHeight="1">
      <c r="A274" s="12"/>
      <c r="B274" s="213"/>
      <c r="C274" s="214"/>
      <c r="D274" s="215" t="s">
        <v>75</v>
      </c>
      <c r="E274" s="246" t="s">
        <v>376</v>
      </c>
      <c r="F274" s="246" t="s">
        <v>814</v>
      </c>
      <c r="G274" s="214"/>
      <c r="H274" s="214"/>
      <c r="I274" s="217"/>
      <c r="J274" s="247">
        <f>BK274</f>
        <v>0</v>
      </c>
      <c r="K274" s="214"/>
      <c r="L274" s="219"/>
      <c r="M274" s="220"/>
      <c r="N274" s="221"/>
      <c r="O274" s="221"/>
      <c r="P274" s="222">
        <f>SUM(P275:P278)</f>
        <v>0</v>
      </c>
      <c r="Q274" s="221"/>
      <c r="R274" s="222">
        <f>SUM(R275:R278)</f>
        <v>0</v>
      </c>
      <c r="S274" s="221"/>
      <c r="T274" s="223">
        <f>SUM(T275:T278)</f>
        <v>0</v>
      </c>
      <c r="U274" s="12"/>
      <c r="V274" s="12"/>
      <c r="W274" s="12"/>
      <c r="X274" s="12"/>
      <c r="Y274" s="12"/>
      <c r="Z274" s="12"/>
      <c r="AA274" s="12"/>
      <c r="AB274" s="12"/>
      <c r="AC274" s="12"/>
      <c r="AD274" s="12"/>
      <c r="AE274" s="12"/>
      <c r="AR274" s="224" t="s">
        <v>83</v>
      </c>
      <c r="AT274" s="225" t="s">
        <v>75</v>
      </c>
      <c r="AU274" s="225" t="s">
        <v>83</v>
      </c>
      <c r="AY274" s="224" t="s">
        <v>342</v>
      </c>
      <c r="BK274" s="226">
        <f>SUM(BK275:BK278)</f>
        <v>0</v>
      </c>
    </row>
    <row r="275" s="2" customFormat="1" ht="16.5" customHeight="1">
      <c r="A275" s="39"/>
      <c r="B275" s="40"/>
      <c r="C275" s="227" t="s">
        <v>665</v>
      </c>
      <c r="D275" s="227" t="s">
        <v>343</v>
      </c>
      <c r="E275" s="228" t="s">
        <v>822</v>
      </c>
      <c r="F275" s="229" t="s">
        <v>823</v>
      </c>
      <c r="G275" s="230" t="s">
        <v>824</v>
      </c>
      <c r="H275" s="231">
        <v>6</v>
      </c>
      <c r="I275" s="232"/>
      <c r="J275" s="233">
        <f>ROUND(I275*H275,2)</f>
        <v>0</v>
      </c>
      <c r="K275" s="229" t="s">
        <v>1</v>
      </c>
      <c r="L275" s="45"/>
      <c r="M275" s="234" t="s">
        <v>1</v>
      </c>
      <c r="N275" s="235" t="s">
        <v>41</v>
      </c>
      <c r="O275" s="92"/>
      <c r="P275" s="236">
        <f>O275*H275</f>
        <v>0</v>
      </c>
      <c r="Q275" s="236">
        <v>0</v>
      </c>
      <c r="R275" s="236">
        <f>Q275*H275</f>
        <v>0</v>
      </c>
      <c r="S275" s="236">
        <v>0</v>
      </c>
      <c r="T275" s="237">
        <f>S275*H275</f>
        <v>0</v>
      </c>
      <c r="U275" s="39"/>
      <c r="V275" s="39"/>
      <c r="W275" s="39"/>
      <c r="X275" s="39"/>
      <c r="Y275" s="39"/>
      <c r="Z275" s="39"/>
      <c r="AA275" s="39"/>
      <c r="AB275" s="39"/>
      <c r="AC275" s="39"/>
      <c r="AD275" s="39"/>
      <c r="AE275" s="39"/>
      <c r="AR275" s="238" t="s">
        <v>360</v>
      </c>
      <c r="AT275" s="238" t="s">
        <v>343</v>
      </c>
      <c r="AU275" s="238" t="s">
        <v>85</v>
      </c>
      <c r="AY275" s="18" t="s">
        <v>342</v>
      </c>
      <c r="BE275" s="239">
        <f>IF(N275="základní",J275,0)</f>
        <v>0</v>
      </c>
      <c r="BF275" s="239">
        <f>IF(N275="snížená",J275,0)</f>
        <v>0</v>
      </c>
      <c r="BG275" s="239">
        <f>IF(N275="zákl. přenesená",J275,0)</f>
        <v>0</v>
      </c>
      <c r="BH275" s="239">
        <f>IF(N275="sníž. přenesená",J275,0)</f>
        <v>0</v>
      </c>
      <c r="BI275" s="239">
        <f>IF(N275="nulová",J275,0)</f>
        <v>0</v>
      </c>
      <c r="BJ275" s="18" t="s">
        <v>83</v>
      </c>
      <c r="BK275" s="239">
        <f>ROUND(I275*H275,2)</f>
        <v>0</v>
      </c>
      <c r="BL275" s="18" t="s">
        <v>360</v>
      </c>
      <c r="BM275" s="238" t="s">
        <v>1758</v>
      </c>
    </row>
    <row r="276" s="2" customFormat="1">
      <c r="A276" s="39"/>
      <c r="B276" s="40"/>
      <c r="C276" s="41"/>
      <c r="D276" s="240" t="s">
        <v>349</v>
      </c>
      <c r="E276" s="41"/>
      <c r="F276" s="241" t="s">
        <v>823</v>
      </c>
      <c r="G276" s="41"/>
      <c r="H276" s="41"/>
      <c r="I276" s="242"/>
      <c r="J276" s="41"/>
      <c r="K276" s="41"/>
      <c r="L276" s="45"/>
      <c r="M276" s="243"/>
      <c r="N276" s="244"/>
      <c r="O276" s="92"/>
      <c r="P276" s="92"/>
      <c r="Q276" s="92"/>
      <c r="R276" s="92"/>
      <c r="S276" s="92"/>
      <c r="T276" s="93"/>
      <c r="U276" s="39"/>
      <c r="V276" s="39"/>
      <c r="W276" s="39"/>
      <c r="X276" s="39"/>
      <c r="Y276" s="39"/>
      <c r="Z276" s="39"/>
      <c r="AA276" s="39"/>
      <c r="AB276" s="39"/>
      <c r="AC276" s="39"/>
      <c r="AD276" s="39"/>
      <c r="AE276" s="39"/>
      <c r="AT276" s="18" t="s">
        <v>349</v>
      </c>
      <c r="AU276" s="18" t="s">
        <v>85</v>
      </c>
    </row>
    <row r="277" s="2" customFormat="1">
      <c r="A277" s="39"/>
      <c r="B277" s="40"/>
      <c r="C277" s="41"/>
      <c r="D277" s="240" t="s">
        <v>350</v>
      </c>
      <c r="E277" s="41"/>
      <c r="F277" s="245" t="s">
        <v>826</v>
      </c>
      <c r="G277" s="41"/>
      <c r="H277" s="41"/>
      <c r="I277" s="242"/>
      <c r="J277" s="41"/>
      <c r="K277" s="41"/>
      <c r="L277" s="45"/>
      <c r="M277" s="243"/>
      <c r="N277" s="244"/>
      <c r="O277" s="92"/>
      <c r="P277" s="92"/>
      <c r="Q277" s="92"/>
      <c r="R277" s="92"/>
      <c r="S277" s="92"/>
      <c r="T277" s="93"/>
      <c r="U277" s="39"/>
      <c r="V277" s="39"/>
      <c r="W277" s="39"/>
      <c r="X277" s="39"/>
      <c r="Y277" s="39"/>
      <c r="Z277" s="39"/>
      <c r="AA277" s="39"/>
      <c r="AB277" s="39"/>
      <c r="AC277" s="39"/>
      <c r="AD277" s="39"/>
      <c r="AE277" s="39"/>
      <c r="AT277" s="18" t="s">
        <v>350</v>
      </c>
      <c r="AU277" s="18" t="s">
        <v>85</v>
      </c>
    </row>
    <row r="278" s="13" customFormat="1">
      <c r="A278" s="13"/>
      <c r="B278" s="252"/>
      <c r="C278" s="253"/>
      <c r="D278" s="240" t="s">
        <v>446</v>
      </c>
      <c r="E278" s="254" t="s">
        <v>1</v>
      </c>
      <c r="F278" s="255" t="s">
        <v>1759</v>
      </c>
      <c r="G278" s="253"/>
      <c r="H278" s="256">
        <v>6</v>
      </c>
      <c r="I278" s="257"/>
      <c r="J278" s="253"/>
      <c r="K278" s="253"/>
      <c r="L278" s="258"/>
      <c r="M278" s="259"/>
      <c r="N278" s="260"/>
      <c r="O278" s="260"/>
      <c r="P278" s="260"/>
      <c r="Q278" s="260"/>
      <c r="R278" s="260"/>
      <c r="S278" s="260"/>
      <c r="T278" s="261"/>
      <c r="U278" s="13"/>
      <c r="V278" s="13"/>
      <c r="W278" s="13"/>
      <c r="X278" s="13"/>
      <c r="Y278" s="13"/>
      <c r="Z278" s="13"/>
      <c r="AA278" s="13"/>
      <c r="AB278" s="13"/>
      <c r="AC278" s="13"/>
      <c r="AD278" s="13"/>
      <c r="AE278" s="13"/>
      <c r="AT278" s="262" t="s">
        <v>446</v>
      </c>
      <c r="AU278" s="262" t="s">
        <v>85</v>
      </c>
      <c r="AV278" s="13" t="s">
        <v>85</v>
      </c>
      <c r="AW278" s="13" t="s">
        <v>32</v>
      </c>
      <c r="AX278" s="13" t="s">
        <v>83</v>
      </c>
      <c r="AY278" s="262" t="s">
        <v>342</v>
      </c>
    </row>
    <row r="279" s="12" customFormat="1" ht="22.8" customHeight="1">
      <c r="A279" s="12"/>
      <c r="B279" s="213"/>
      <c r="C279" s="214"/>
      <c r="D279" s="215" t="s">
        <v>75</v>
      </c>
      <c r="E279" s="246" t="s">
        <v>381</v>
      </c>
      <c r="F279" s="246" t="s">
        <v>839</v>
      </c>
      <c r="G279" s="214"/>
      <c r="H279" s="214"/>
      <c r="I279" s="217"/>
      <c r="J279" s="247">
        <f>BK279</f>
        <v>0</v>
      </c>
      <c r="K279" s="214"/>
      <c r="L279" s="219"/>
      <c r="M279" s="220"/>
      <c r="N279" s="221"/>
      <c r="O279" s="221"/>
      <c r="P279" s="222">
        <f>SUM(P280:P320)</f>
        <v>0</v>
      </c>
      <c r="Q279" s="221"/>
      <c r="R279" s="222">
        <f>SUM(R280:R320)</f>
        <v>27.847260000000002</v>
      </c>
      <c r="S279" s="221"/>
      <c r="T279" s="223">
        <f>SUM(T280:T320)</f>
        <v>9.0199999999999996</v>
      </c>
      <c r="U279" s="12"/>
      <c r="V279" s="12"/>
      <c r="W279" s="12"/>
      <c r="X279" s="12"/>
      <c r="Y279" s="12"/>
      <c r="Z279" s="12"/>
      <c r="AA279" s="12"/>
      <c r="AB279" s="12"/>
      <c r="AC279" s="12"/>
      <c r="AD279" s="12"/>
      <c r="AE279" s="12"/>
      <c r="AR279" s="224" t="s">
        <v>83</v>
      </c>
      <c r="AT279" s="225" t="s">
        <v>75</v>
      </c>
      <c r="AU279" s="225" t="s">
        <v>83</v>
      </c>
      <c r="AY279" s="224" t="s">
        <v>342</v>
      </c>
      <c r="BK279" s="226">
        <f>SUM(BK280:BK320)</f>
        <v>0</v>
      </c>
    </row>
    <row r="280" s="2" customFormat="1" ht="16.5" customHeight="1">
      <c r="A280" s="39"/>
      <c r="B280" s="40"/>
      <c r="C280" s="227" t="s">
        <v>671</v>
      </c>
      <c r="D280" s="227" t="s">
        <v>343</v>
      </c>
      <c r="E280" s="228" t="s">
        <v>841</v>
      </c>
      <c r="F280" s="229" t="s">
        <v>842</v>
      </c>
      <c r="G280" s="230" t="s">
        <v>543</v>
      </c>
      <c r="H280" s="231">
        <v>117</v>
      </c>
      <c r="I280" s="232"/>
      <c r="J280" s="233">
        <f>ROUND(I280*H280,2)</f>
        <v>0</v>
      </c>
      <c r="K280" s="229" t="s">
        <v>443</v>
      </c>
      <c r="L280" s="45"/>
      <c r="M280" s="234" t="s">
        <v>1</v>
      </c>
      <c r="N280" s="235" t="s">
        <v>41</v>
      </c>
      <c r="O280" s="92"/>
      <c r="P280" s="236">
        <f>O280*H280</f>
        <v>0</v>
      </c>
      <c r="Q280" s="236">
        <v>0.15540000000000001</v>
      </c>
      <c r="R280" s="236">
        <f>Q280*H280</f>
        <v>18.181800000000003</v>
      </c>
      <c r="S280" s="236">
        <v>0</v>
      </c>
      <c r="T280" s="237">
        <f>S280*H280</f>
        <v>0</v>
      </c>
      <c r="U280" s="39"/>
      <c r="V280" s="39"/>
      <c r="W280" s="39"/>
      <c r="X280" s="39"/>
      <c r="Y280" s="39"/>
      <c r="Z280" s="39"/>
      <c r="AA280" s="39"/>
      <c r="AB280" s="39"/>
      <c r="AC280" s="39"/>
      <c r="AD280" s="39"/>
      <c r="AE280" s="39"/>
      <c r="AR280" s="238" t="s">
        <v>360</v>
      </c>
      <c r="AT280" s="238" t="s">
        <v>343</v>
      </c>
      <c r="AU280" s="238" t="s">
        <v>85</v>
      </c>
      <c r="AY280" s="18" t="s">
        <v>342</v>
      </c>
      <c r="BE280" s="239">
        <f>IF(N280="základní",J280,0)</f>
        <v>0</v>
      </c>
      <c r="BF280" s="239">
        <f>IF(N280="snížená",J280,0)</f>
        <v>0</v>
      </c>
      <c r="BG280" s="239">
        <f>IF(N280="zákl. přenesená",J280,0)</f>
        <v>0</v>
      </c>
      <c r="BH280" s="239">
        <f>IF(N280="sníž. přenesená",J280,0)</f>
        <v>0</v>
      </c>
      <c r="BI280" s="239">
        <f>IF(N280="nulová",J280,0)</f>
        <v>0</v>
      </c>
      <c r="BJ280" s="18" t="s">
        <v>83</v>
      </c>
      <c r="BK280" s="239">
        <f>ROUND(I280*H280,2)</f>
        <v>0</v>
      </c>
      <c r="BL280" s="18" t="s">
        <v>360</v>
      </c>
      <c r="BM280" s="238" t="s">
        <v>1760</v>
      </c>
    </row>
    <row r="281" s="2" customFormat="1">
      <c r="A281" s="39"/>
      <c r="B281" s="40"/>
      <c r="C281" s="41"/>
      <c r="D281" s="240" t="s">
        <v>349</v>
      </c>
      <c r="E281" s="41"/>
      <c r="F281" s="241" t="s">
        <v>844</v>
      </c>
      <c r="G281" s="41"/>
      <c r="H281" s="41"/>
      <c r="I281" s="242"/>
      <c r="J281" s="41"/>
      <c r="K281" s="41"/>
      <c r="L281" s="45"/>
      <c r="M281" s="243"/>
      <c r="N281" s="244"/>
      <c r="O281" s="92"/>
      <c r="P281" s="92"/>
      <c r="Q281" s="92"/>
      <c r="R281" s="92"/>
      <c r="S281" s="92"/>
      <c r="T281" s="93"/>
      <c r="U281" s="39"/>
      <c r="V281" s="39"/>
      <c r="W281" s="39"/>
      <c r="X281" s="39"/>
      <c r="Y281" s="39"/>
      <c r="Z281" s="39"/>
      <c r="AA281" s="39"/>
      <c r="AB281" s="39"/>
      <c r="AC281" s="39"/>
      <c r="AD281" s="39"/>
      <c r="AE281" s="39"/>
      <c r="AT281" s="18" t="s">
        <v>349</v>
      </c>
      <c r="AU281" s="18" t="s">
        <v>85</v>
      </c>
    </row>
    <row r="282" s="13" customFormat="1">
      <c r="A282" s="13"/>
      <c r="B282" s="252"/>
      <c r="C282" s="253"/>
      <c r="D282" s="240" t="s">
        <v>446</v>
      </c>
      <c r="E282" s="254" t="s">
        <v>1</v>
      </c>
      <c r="F282" s="255" t="s">
        <v>1761</v>
      </c>
      <c r="G282" s="253"/>
      <c r="H282" s="256">
        <v>117</v>
      </c>
      <c r="I282" s="257"/>
      <c r="J282" s="253"/>
      <c r="K282" s="253"/>
      <c r="L282" s="258"/>
      <c r="M282" s="259"/>
      <c r="N282" s="260"/>
      <c r="O282" s="260"/>
      <c r="P282" s="260"/>
      <c r="Q282" s="260"/>
      <c r="R282" s="260"/>
      <c r="S282" s="260"/>
      <c r="T282" s="261"/>
      <c r="U282" s="13"/>
      <c r="V282" s="13"/>
      <c r="W282" s="13"/>
      <c r="X282" s="13"/>
      <c r="Y282" s="13"/>
      <c r="Z282" s="13"/>
      <c r="AA282" s="13"/>
      <c r="AB282" s="13"/>
      <c r="AC282" s="13"/>
      <c r="AD282" s="13"/>
      <c r="AE282" s="13"/>
      <c r="AT282" s="262" t="s">
        <v>446</v>
      </c>
      <c r="AU282" s="262" t="s">
        <v>85</v>
      </c>
      <c r="AV282" s="13" t="s">
        <v>85</v>
      </c>
      <c r="AW282" s="13" t="s">
        <v>32</v>
      </c>
      <c r="AX282" s="13" t="s">
        <v>83</v>
      </c>
      <c r="AY282" s="262" t="s">
        <v>342</v>
      </c>
    </row>
    <row r="283" s="2" customFormat="1" ht="16.5" customHeight="1">
      <c r="A283" s="39"/>
      <c r="B283" s="40"/>
      <c r="C283" s="295" t="s">
        <v>677</v>
      </c>
      <c r="D283" s="295" t="s">
        <v>621</v>
      </c>
      <c r="E283" s="296" t="s">
        <v>848</v>
      </c>
      <c r="F283" s="297" t="s">
        <v>849</v>
      </c>
      <c r="G283" s="298" t="s">
        <v>543</v>
      </c>
      <c r="H283" s="299">
        <v>91</v>
      </c>
      <c r="I283" s="300"/>
      <c r="J283" s="301">
        <f>ROUND(I283*H283,2)</f>
        <v>0</v>
      </c>
      <c r="K283" s="297" t="s">
        <v>443</v>
      </c>
      <c r="L283" s="302"/>
      <c r="M283" s="303" t="s">
        <v>1</v>
      </c>
      <c r="N283" s="304" t="s">
        <v>41</v>
      </c>
      <c r="O283" s="92"/>
      <c r="P283" s="236">
        <f>O283*H283</f>
        <v>0</v>
      </c>
      <c r="Q283" s="236">
        <v>0.080000000000000002</v>
      </c>
      <c r="R283" s="236">
        <f>Q283*H283</f>
        <v>7.2800000000000002</v>
      </c>
      <c r="S283" s="236">
        <v>0</v>
      </c>
      <c r="T283" s="237">
        <f>S283*H283</f>
        <v>0</v>
      </c>
      <c r="U283" s="39"/>
      <c r="V283" s="39"/>
      <c r="W283" s="39"/>
      <c r="X283" s="39"/>
      <c r="Y283" s="39"/>
      <c r="Z283" s="39"/>
      <c r="AA283" s="39"/>
      <c r="AB283" s="39"/>
      <c r="AC283" s="39"/>
      <c r="AD283" s="39"/>
      <c r="AE283" s="39"/>
      <c r="AR283" s="238" t="s">
        <v>376</v>
      </c>
      <c r="AT283" s="238" t="s">
        <v>621</v>
      </c>
      <c r="AU283" s="238" t="s">
        <v>85</v>
      </c>
      <c r="AY283" s="18" t="s">
        <v>342</v>
      </c>
      <c r="BE283" s="239">
        <f>IF(N283="základní",J283,0)</f>
        <v>0</v>
      </c>
      <c r="BF283" s="239">
        <f>IF(N283="snížená",J283,0)</f>
        <v>0</v>
      </c>
      <c r="BG283" s="239">
        <f>IF(N283="zákl. přenesená",J283,0)</f>
        <v>0</v>
      </c>
      <c r="BH283" s="239">
        <f>IF(N283="sníž. přenesená",J283,0)</f>
        <v>0</v>
      </c>
      <c r="BI283" s="239">
        <f>IF(N283="nulová",J283,0)</f>
        <v>0</v>
      </c>
      <c r="BJ283" s="18" t="s">
        <v>83</v>
      </c>
      <c r="BK283" s="239">
        <f>ROUND(I283*H283,2)</f>
        <v>0</v>
      </c>
      <c r="BL283" s="18" t="s">
        <v>360</v>
      </c>
      <c r="BM283" s="238" t="s">
        <v>1762</v>
      </c>
    </row>
    <row r="284" s="2" customFormat="1">
      <c r="A284" s="39"/>
      <c r="B284" s="40"/>
      <c r="C284" s="41"/>
      <c r="D284" s="240" t="s">
        <v>349</v>
      </c>
      <c r="E284" s="41"/>
      <c r="F284" s="241" t="s">
        <v>849</v>
      </c>
      <c r="G284" s="41"/>
      <c r="H284" s="41"/>
      <c r="I284" s="242"/>
      <c r="J284" s="41"/>
      <c r="K284" s="41"/>
      <c r="L284" s="45"/>
      <c r="M284" s="243"/>
      <c r="N284" s="244"/>
      <c r="O284" s="92"/>
      <c r="P284" s="92"/>
      <c r="Q284" s="92"/>
      <c r="R284" s="92"/>
      <c r="S284" s="92"/>
      <c r="T284" s="93"/>
      <c r="U284" s="39"/>
      <c r="V284" s="39"/>
      <c r="W284" s="39"/>
      <c r="X284" s="39"/>
      <c r="Y284" s="39"/>
      <c r="Z284" s="39"/>
      <c r="AA284" s="39"/>
      <c r="AB284" s="39"/>
      <c r="AC284" s="39"/>
      <c r="AD284" s="39"/>
      <c r="AE284" s="39"/>
      <c r="AT284" s="18" t="s">
        <v>349</v>
      </c>
      <c r="AU284" s="18" t="s">
        <v>85</v>
      </c>
    </row>
    <row r="285" s="13" customFormat="1">
      <c r="A285" s="13"/>
      <c r="B285" s="252"/>
      <c r="C285" s="253"/>
      <c r="D285" s="240" t="s">
        <v>446</v>
      </c>
      <c r="E285" s="254" t="s">
        <v>1</v>
      </c>
      <c r="F285" s="255" t="s">
        <v>1763</v>
      </c>
      <c r="G285" s="253"/>
      <c r="H285" s="256">
        <v>91</v>
      </c>
      <c r="I285" s="257"/>
      <c r="J285" s="253"/>
      <c r="K285" s="253"/>
      <c r="L285" s="258"/>
      <c r="M285" s="259"/>
      <c r="N285" s="260"/>
      <c r="O285" s="260"/>
      <c r="P285" s="260"/>
      <c r="Q285" s="260"/>
      <c r="R285" s="260"/>
      <c r="S285" s="260"/>
      <c r="T285" s="261"/>
      <c r="U285" s="13"/>
      <c r="V285" s="13"/>
      <c r="W285" s="13"/>
      <c r="X285" s="13"/>
      <c r="Y285" s="13"/>
      <c r="Z285" s="13"/>
      <c r="AA285" s="13"/>
      <c r="AB285" s="13"/>
      <c r="AC285" s="13"/>
      <c r="AD285" s="13"/>
      <c r="AE285" s="13"/>
      <c r="AT285" s="262" t="s">
        <v>446</v>
      </c>
      <c r="AU285" s="262" t="s">
        <v>85</v>
      </c>
      <c r="AV285" s="13" t="s">
        <v>85</v>
      </c>
      <c r="AW285" s="13" t="s">
        <v>32</v>
      </c>
      <c r="AX285" s="13" t="s">
        <v>83</v>
      </c>
      <c r="AY285" s="262" t="s">
        <v>342</v>
      </c>
    </row>
    <row r="286" s="2" customFormat="1" ht="16.5" customHeight="1">
      <c r="A286" s="39"/>
      <c r="B286" s="40"/>
      <c r="C286" s="295" t="s">
        <v>687</v>
      </c>
      <c r="D286" s="295" t="s">
        <v>621</v>
      </c>
      <c r="E286" s="296" t="s">
        <v>855</v>
      </c>
      <c r="F286" s="297" t="s">
        <v>856</v>
      </c>
      <c r="G286" s="298" t="s">
        <v>543</v>
      </c>
      <c r="H286" s="299">
        <v>6</v>
      </c>
      <c r="I286" s="300"/>
      <c r="J286" s="301">
        <f>ROUND(I286*H286,2)</f>
        <v>0</v>
      </c>
      <c r="K286" s="297" t="s">
        <v>1</v>
      </c>
      <c r="L286" s="302"/>
      <c r="M286" s="303" t="s">
        <v>1</v>
      </c>
      <c r="N286" s="304" t="s">
        <v>41</v>
      </c>
      <c r="O286" s="92"/>
      <c r="P286" s="236">
        <f>O286*H286</f>
        <v>0</v>
      </c>
      <c r="Q286" s="236">
        <v>0.080000000000000002</v>
      </c>
      <c r="R286" s="236">
        <f>Q286*H286</f>
        <v>0.47999999999999998</v>
      </c>
      <c r="S286" s="236">
        <v>0</v>
      </c>
      <c r="T286" s="237">
        <f>S286*H286</f>
        <v>0</v>
      </c>
      <c r="U286" s="39"/>
      <c r="V286" s="39"/>
      <c r="W286" s="39"/>
      <c r="X286" s="39"/>
      <c r="Y286" s="39"/>
      <c r="Z286" s="39"/>
      <c r="AA286" s="39"/>
      <c r="AB286" s="39"/>
      <c r="AC286" s="39"/>
      <c r="AD286" s="39"/>
      <c r="AE286" s="39"/>
      <c r="AR286" s="238" t="s">
        <v>376</v>
      </c>
      <c r="AT286" s="238" t="s">
        <v>621</v>
      </c>
      <c r="AU286" s="238" t="s">
        <v>85</v>
      </c>
      <c r="AY286" s="18" t="s">
        <v>342</v>
      </c>
      <c r="BE286" s="239">
        <f>IF(N286="základní",J286,0)</f>
        <v>0</v>
      </c>
      <c r="BF286" s="239">
        <f>IF(N286="snížená",J286,0)</f>
        <v>0</v>
      </c>
      <c r="BG286" s="239">
        <f>IF(N286="zákl. přenesená",J286,0)</f>
        <v>0</v>
      </c>
      <c r="BH286" s="239">
        <f>IF(N286="sníž. přenesená",J286,0)</f>
        <v>0</v>
      </c>
      <c r="BI286" s="239">
        <f>IF(N286="nulová",J286,0)</f>
        <v>0</v>
      </c>
      <c r="BJ286" s="18" t="s">
        <v>83</v>
      </c>
      <c r="BK286" s="239">
        <f>ROUND(I286*H286,2)</f>
        <v>0</v>
      </c>
      <c r="BL286" s="18" t="s">
        <v>360</v>
      </c>
      <c r="BM286" s="238" t="s">
        <v>1764</v>
      </c>
    </row>
    <row r="287" s="2" customFormat="1">
      <c r="A287" s="39"/>
      <c r="B287" s="40"/>
      <c r="C287" s="41"/>
      <c r="D287" s="240" t="s">
        <v>349</v>
      </c>
      <c r="E287" s="41"/>
      <c r="F287" s="241" t="s">
        <v>856</v>
      </c>
      <c r="G287" s="41"/>
      <c r="H287" s="41"/>
      <c r="I287" s="242"/>
      <c r="J287" s="41"/>
      <c r="K287" s="41"/>
      <c r="L287" s="45"/>
      <c r="M287" s="243"/>
      <c r="N287" s="244"/>
      <c r="O287" s="92"/>
      <c r="P287" s="92"/>
      <c r="Q287" s="92"/>
      <c r="R287" s="92"/>
      <c r="S287" s="92"/>
      <c r="T287" s="93"/>
      <c r="U287" s="39"/>
      <c r="V287" s="39"/>
      <c r="W287" s="39"/>
      <c r="X287" s="39"/>
      <c r="Y287" s="39"/>
      <c r="Z287" s="39"/>
      <c r="AA287" s="39"/>
      <c r="AB287" s="39"/>
      <c r="AC287" s="39"/>
      <c r="AD287" s="39"/>
      <c r="AE287" s="39"/>
      <c r="AT287" s="18" t="s">
        <v>349</v>
      </c>
      <c r="AU287" s="18" t="s">
        <v>85</v>
      </c>
    </row>
    <row r="288" s="13" customFormat="1">
      <c r="A288" s="13"/>
      <c r="B288" s="252"/>
      <c r="C288" s="253"/>
      <c r="D288" s="240" t="s">
        <v>446</v>
      </c>
      <c r="E288" s="254" t="s">
        <v>1</v>
      </c>
      <c r="F288" s="255" t="s">
        <v>1765</v>
      </c>
      <c r="G288" s="253"/>
      <c r="H288" s="256">
        <v>6</v>
      </c>
      <c r="I288" s="257"/>
      <c r="J288" s="253"/>
      <c r="K288" s="253"/>
      <c r="L288" s="258"/>
      <c r="M288" s="259"/>
      <c r="N288" s="260"/>
      <c r="O288" s="260"/>
      <c r="P288" s="260"/>
      <c r="Q288" s="260"/>
      <c r="R288" s="260"/>
      <c r="S288" s="260"/>
      <c r="T288" s="261"/>
      <c r="U288" s="13"/>
      <c r="V288" s="13"/>
      <c r="W288" s="13"/>
      <c r="X288" s="13"/>
      <c r="Y288" s="13"/>
      <c r="Z288" s="13"/>
      <c r="AA288" s="13"/>
      <c r="AB288" s="13"/>
      <c r="AC288" s="13"/>
      <c r="AD288" s="13"/>
      <c r="AE288" s="13"/>
      <c r="AT288" s="262" t="s">
        <v>446</v>
      </c>
      <c r="AU288" s="262" t="s">
        <v>85</v>
      </c>
      <c r="AV288" s="13" t="s">
        <v>85</v>
      </c>
      <c r="AW288" s="13" t="s">
        <v>32</v>
      </c>
      <c r="AX288" s="13" t="s">
        <v>83</v>
      </c>
      <c r="AY288" s="262" t="s">
        <v>342</v>
      </c>
    </row>
    <row r="289" s="2" customFormat="1" ht="16.5" customHeight="1">
      <c r="A289" s="39"/>
      <c r="B289" s="40"/>
      <c r="C289" s="295" t="s">
        <v>692</v>
      </c>
      <c r="D289" s="295" t="s">
        <v>621</v>
      </c>
      <c r="E289" s="296" t="s">
        <v>860</v>
      </c>
      <c r="F289" s="297" t="s">
        <v>861</v>
      </c>
      <c r="G289" s="298" t="s">
        <v>543</v>
      </c>
      <c r="H289" s="299">
        <v>4</v>
      </c>
      <c r="I289" s="300"/>
      <c r="J289" s="301">
        <f>ROUND(I289*H289,2)</f>
        <v>0</v>
      </c>
      <c r="K289" s="297" t="s">
        <v>443</v>
      </c>
      <c r="L289" s="302"/>
      <c r="M289" s="303" t="s">
        <v>1</v>
      </c>
      <c r="N289" s="304" t="s">
        <v>41</v>
      </c>
      <c r="O289" s="92"/>
      <c r="P289" s="236">
        <f>O289*H289</f>
        <v>0</v>
      </c>
      <c r="Q289" s="236">
        <v>0.065670000000000006</v>
      </c>
      <c r="R289" s="236">
        <f>Q289*H289</f>
        <v>0.26268000000000002</v>
      </c>
      <c r="S289" s="236">
        <v>0</v>
      </c>
      <c r="T289" s="237">
        <f>S289*H289</f>
        <v>0</v>
      </c>
      <c r="U289" s="39"/>
      <c r="V289" s="39"/>
      <c r="W289" s="39"/>
      <c r="X289" s="39"/>
      <c r="Y289" s="39"/>
      <c r="Z289" s="39"/>
      <c r="AA289" s="39"/>
      <c r="AB289" s="39"/>
      <c r="AC289" s="39"/>
      <c r="AD289" s="39"/>
      <c r="AE289" s="39"/>
      <c r="AR289" s="238" t="s">
        <v>376</v>
      </c>
      <c r="AT289" s="238" t="s">
        <v>621</v>
      </c>
      <c r="AU289" s="238" t="s">
        <v>85</v>
      </c>
      <c r="AY289" s="18" t="s">
        <v>342</v>
      </c>
      <c r="BE289" s="239">
        <f>IF(N289="základní",J289,0)</f>
        <v>0</v>
      </c>
      <c r="BF289" s="239">
        <f>IF(N289="snížená",J289,0)</f>
        <v>0</v>
      </c>
      <c r="BG289" s="239">
        <f>IF(N289="zákl. přenesená",J289,0)</f>
        <v>0</v>
      </c>
      <c r="BH289" s="239">
        <f>IF(N289="sníž. přenesená",J289,0)</f>
        <v>0</v>
      </c>
      <c r="BI289" s="239">
        <f>IF(N289="nulová",J289,0)</f>
        <v>0</v>
      </c>
      <c r="BJ289" s="18" t="s">
        <v>83</v>
      </c>
      <c r="BK289" s="239">
        <f>ROUND(I289*H289,2)</f>
        <v>0</v>
      </c>
      <c r="BL289" s="18" t="s">
        <v>360</v>
      </c>
      <c r="BM289" s="238" t="s">
        <v>1766</v>
      </c>
    </row>
    <row r="290" s="2" customFormat="1">
      <c r="A290" s="39"/>
      <c r="B290" s="40"/>
      <c r="C290" s="41"/>
      <c r="D290" s="240" t="s">
        <v>349</v>
      </c>
      <c r="E290" s="41"/>
      <c r="F290" s="241" t="s">
        <v>861</v>
      </c>
      <c r="G290" s="41"/>
      <c r="H290" s="41"/>
      <c r="I290" s="242"/>
      <c r="J290" s="41"/>
      <c r="K290" s="41"/>
      <c r="L290" s="45"/>
      <c r="M290" s="243"/>
      <c r="N290" s="244"/>
      <c r="O290" s="92"/>
      <c r="P290" s="92"/>
      <c r="Q290" s="92"/>
      <c r="R290" s="92"/>
      <c r="S290" s="92"/>
      <c r="T290" s="93"/>
      <c r="U290" s="39"/>
      <c r="V290" s="39"/>
      <c r="W290" s="39"/>
      <c r="X290" s="39"/>
      <c r="Y290" s="39"/>
      <c r="Z290" s="39"/>
      <c r="AA290" s="39"/>
      <c r="AB290" s="39"/>
      <c r="AC290" s="39"/>
      <c r="AD290" s="39"/>
      <c r="AE290" s="39"/>
      <c r="AT290" s="18" t="s">
        <v>349</v>
      </c>
      <c r="AU290" s="18" t="s">
        <v>85</v>
      </c>
    </row>
    <row r="291" s="13" customFormat="1">
      <c r="A291" s="13"/>
      <c r="B291" s="252"/>
      <c r="C291" s="253"/>
      <c r="D291" s="240" t="s">
        <v>446</v>
      </c>
      <c r="E291" s="254" t="s">
        <v>1</v>
      </c>
      <c r="F291" s="255" t="s">
        <v>1767</v>
      </c>
      <c r="G291" s="253"/>
      <c r="H291" s="256">
        <v>4</v>
      </c>
      <c r="I291" s="257"/>
      <c r="J291" s="253"/>
      <c r="K291" s="253"/>
      <c r="L291" s="258"/>
      <c r="M291" s="259"/>
      <c r="N291" s="260"/>
      <c r="O291" s="260"/>
      <c r="P291" s="260"/>
      <c r="Q291" s="260"/>
      <c r="R291" s="260"/>
      <c r="S291" s="260"/>
      <c r="T291" s="261"/>
      <c r="U291" s="13"/>
      <c r="V291" s="13"/>
      <c r="W291" s="13"/>
      <c r="X291" s="13"/>
      <c r="Y291" s="13"/>
      <c r="Z291" s="13"/>
      <c r="AA291" s="13"/>
      <c r="AB291" s="13"/>
      <c r="AC291" s="13"/>
      <c r="AD291" s="13"/>
      <c r="AE291" s="13"/>
      <c r="AT291" s="262" t="s">
        <v>446</v>
      </c>
      <c r="AU291" s="262" t="s">
        <v>85</v>
      </c>
      <c r="AV291" s="13" t="s">
        <v>85</v>
      </c>
      <c r="AW291" s="13" t="s">
        <v>32</v>
      </c>
      <c r="AX291" s="13" t="s">
        <v>83</v>
      </c>
      <c r="AY291" s="262" t="s">
        <v>342</v>
      </c>
    </row>
    <row r="292" s="2" customFormat="1" ht="16.5" customHeight="1">
      <c r="A292" s="39"/>
      <c r="B292" s="40"/>
      <c r="C292" s="295" t="s">
        <v>700</v>
      </c>
      <c r="D292" s="295" t="s">
        <v>621</v>
      </c>
      <c r="E292" s="296" t="s">
        <v>865</v>
      </c>
      <c r="F292" s="297" t="s">
        <v>866</v>
      </c>
      <c r="G292" s="298" t="s">
        <v>543</v>
      </c>
      <c r="H292" s="299">
        <v>16</v>
      </c>
      <c r="I292" s="300"/>
      <c r="J292" s="301">
        <f>ROUND(I292*H292,2)</f>
        <v>0</v>
      </c>
      <c r="K292" s="297" t="s">
        <v>443</v>
      </c>
      <c r="L292" s="302"/>
      <c r="M292" s="303" t="s">
        <v>1</v>
      </c>
      <c r="N292" s="304" t="s">
        <v>41</v>
      </c>
      <c r="O292" s="92"/>
      <c r="P292" s="236">
        <f>O292*H292</f>
        <v>0</v>
      </c>
      <c r="Q292" s="236">
        <v>0.048300000000000003</v>
      </c>
      <c r="R292" s="236">
        <f>Q292*H292</f>
        <v>0.77280000000000004</v>
      </c>
      <c r="S292" s="236">
        <v>0</v>
      </c>
      <c r="T292" s="237">
        <f>S292*H292</f>
        <v>0</v>
      </c>
      <c r="U292" s="39"/>
      <c r="V292" s="39"/>
      <c r="W292" s="39"/>
      <c r="X292" s="39"/>
      <c r="Y292" s="39"/>
      <c r="Z292" s="39"/>
      <c r="AA292" s="39"/>
      <c r="AB292" s="39"/>
      <c r="AC292" s="39"/>
      <c r="AD292" s="39"/>
      <c r="AE292" s="39"/>
      <c r="AR292" s="238" t="s">
        <v>376</v>
      </c>
      <c r="AT292" s="238" t="s">
        <v>621</v>
      </c>
      <c r="AU292" s="238" t="s">
        <v>85</v>
      </c>
      <c r="AY292" s="18" t="s">
        <v>342</v>
      </c>
      <c r="BE292" s="239">
        <f>IF(N292="základní",J292,0)</f>
        <v>0</v>
      </c>
      <c r="BF292" s="239">
        <f>IF(N292="snížená",J292,0)</f>
        <v>0</v>
      </c>
      <c r="BG292" s="239">
        <f>IF(N292="zákl. přenesená",J292,0)</f>
        <v>0</v>
      </c>
      <c r="BH292" s="239">
        <f>IF(N292="sníž. přenesená",J292,0)</f>
        <v>0</v>
      </c>
      <c r="BI292" s="239">
        <f>IF(N292="nulová",J292,0)</f>
        <v>0</v>
      </c>
      <c r="BJ292" s="18" t="s">
        <v>83</v>
      </c>
      <c r="BK292" s="239">
        <f>ROUND(I292*H292,2)</f>
        <v>0</v>
      </c>
      <c r="BL292" s="18" t="s">
        <v>360</v>
      </c>
      <c r="BM292" s="238" t="s">
        <v>1768</v>
      </c>
    </row>
    <row r="293" s="2" customFormat="1">
      <c r="A293" s="39"/>
      <c r="B293" s="40"/>
      <c r="C293" s="41"/>
      <c r="D293" s="240" t="s">
        <v>349</v>
      </c>
      <c r="E293" s="41"/>
      <c r="F293" s="241" t="s">
        <v>866</v>
      </c>
      <c r="G293" s="41"/>
      <c r="H293" s="41"/>
      <c r="I293" s="242"/>
      <c r="J293" s="41"/>
      <c r="K293" s="41"/>
      <c r="L293" s="45"/>
      <c r="M293" s="243"/>
      <c r="N293" s="244"/>
      <c r="O293" s="92"/>
      <c r="P293" s="92"/>
      <c r="Q293" s="92"/>
      <c r="R293" s="92"/>
      <c r="S293" s="92"/>
      <c r="T293" s="93"/>
      <c r="U293" s="39"/>
      <c r="V293" s="39"/>
      <c r="W293" s="39"/>
      <c r="X293" s="39"/>
      <c r="Y293" s="39"/>
      <c r="Z293" s="39"/>
      <c r="AA293" s="39"/>
      <c r="AB293" s="39"/>
      <c r="AC293" s="39"/>
      <c r="AD293" s="39"/>
      <c r="AE293" s="39"/>
      <c r="AT293" s="18" t="s">
        <v>349</v>
      </c>
      <c r="AU293" s="18" t="s">
        <v>85</v>
      </c>
    </row>
    <row r="294" s="13" customFormat="1">
      <c r="A294" s="13"/>
      <c r="B294" s="252"/>
      <c r="C294" s="253"/>
      <c r="D294" s="240" t="s">
        <v>446</v>
      </c>
      <c r="E294" s="254" t="s">
        <v>1</v>
      </c>
      <c r="F294" s="255" t="s">
        <v>1461</v>
      </c>
      <c r="G294" s="253"/>
      <c r="H294" s="256">
        <v>16</v>
      </c>
      <c r="I294" s="257"/>
      <c r="J294" s="253"/>
      <c r="K294" s="253"/>
      <c r="L294" s="258"/>
      <c r="M294" s="259"/>
      <c r="N294" s="260"/>
      <c r="O294" s="260"/>
      <c r="P294" s="260"/>
      <c r="Q294" s="260"/>
      <c r="R294" s="260"/>
      <c r="S294" s="260"/>
      <c r="T294" s="261"/>
      <c r="U294" s="13"/>
      <c r="V294" s="13"/>
      <c r="W294" s="13"/>
      <c r="X294" s="13"/>
      <c r="Y294" s="13"/>
      <c r="Z294" s="13"/>
      <c r="AA294" s="13"/>
      <c r="AB294" s="13"/>
      <c r="AC294" s="13"/>
      <c r="AD294" s="13"/>
      <c r="AE294" s="13"/>
      <c r="AT294" s="262" t="s">
        <v>446</v>
      </c>
      <c r="AU294" s="262" t="s">
        <v>85</v>
      </c>
      <c r="AV294" s="13" t="s">
        <v>85</v>
      </c>
      <c r="AW294" s="13" t="s">
        <v>32</v>
      </c>
      <c r="AX294" s="13" t="s">
        <v>83</v>
      </c>
      <c r="AY294" s="262" t="s">
        <v>342</v>
      </c>
    </row>
    <row r="295" s="2" customFormat="1" ht="16.5" customHeight="1">
      <c r="A295" s="39"/>
      <c r="B295" s="40"/>
      <c r="C295" s="227" t="s">
        <v>710</v>
      </c>
      <c r="D295" s="227" t="s">
        <v>343</v>
      </c>
      <c r="E295" s="228" t="s">
        <v>877</v>
      </c>
      <c r="F295" s="229" t="s">
        <v>878</v>
      </c>
      <c r="G295" s="230" t="s">
        <v>543</v>
      </c>
      <c r="H295" s="231">
        <v>5</v>
      </c>
      <c r="I295" s="232"/>
      <c r="J295" s="233">
        <f>ROUND(I295*H295,2)</f>
        <v>0</v>
      </c>
      <c r="K295" s="229" t="s">
        <v>443</v>
      </c>
      <c r="L295" s="45"/>
      <c r="M295" s="234" t="s">
        <v>1</v>
      </c>
      <c r="N295" s="235" t="s">
        <v>41</v>
      </c>
      <c r="O295" s="92"/>
      <c r="P295" s="236">
        <f>O295*H295</f>
        <v>0</v>
      </c>
      <c r="Q295" s="236">
        <v>0.10095</v>
      </c>
      <c r="R295" s="236">
        <f>Q295*H295</f>
        <v>0.50475000000000003</v>
      </c>
      <c r="S295" s="236">
        <v>0</v>
      </c>
      <c r="T295" s="237">
        <f>S295*H295</f>
        <v>0</v>
      </c>
      <c r="U295" s="39"/>
      <c r="V295" s="39"/>
      <c r="W295" s="39"/>
      <c r="X295" s="39"/>
      <c r="Y295" s="39"/>
      <c r="Z295" s="39"/>
      <c r="AA295" s="39"/>
      <c r="AB295" s="39"/>
      <c r="AC295" s="39"/>
      <c r="AD295" s="39"/>
      <c r="AE295" s="39"/>
      <c r="AR295" s="238" t="s">
        <v>360</v>
      </c>
      <c r="AT295" s="238" t="s">
        <v>343</v>
      </c>
      <c r="AU295" s="238" t="s">
        <v>85</v>
      </c>
      <c r="AY295" s="18" t="s">
        <v>342</v>
      </c>
      <c r="BE295" s="239">
        <f>IF(N295="základní",J295,0)</f>
        <v>0</v>
      </c>
      <c r="BF295" s="239">
        <f>IF(N295="snížená",J295,0)</f>
        <v>0</v>
      </c>
      <c r="BG295" s="239">
        <f>IF(N295="zákl. přenesená",J295,0)</f>
        <v>0</v>
      </c>
      <c r="BH295" s="239">
        <f>IF(N295="sníž. přenesená",J295,0)</f>
        <v>0</v>
      </c>
      <c r="BI295" s="239">
        <f>IF(N295="nulová",J295,0)</f>
        <v>0</v>
      </c>
      <c r="BJ295" s="18" t="s">
        <v>83</v>
      </c>
      <c r="BK295" s="239">
        <f>ROUND(I295*H295,2)</f>
        <v>0</v>
      </c>
      <c r="BL295" s="18" t="s">
        <v>360</v>
      </c>
      <c r="BM295" s="238" t="s">
        <v>1769</v>
      </c>
    </row>
    <row r="296" s="2" customFormat="1">
      <c r="A296" s="39"/>
      <c r="B296" s="40"/>
      <c r="C296" s="41"/>
      <c r="D296" s="240" t="s">
        <v>349</v>
      </c>
      <c r="E296" s="41"/>
      <c r="F296" s="241" t="s">
        <v>880</v>
      </c>
      <c r="G296" s="41"/>
      <c r="H296" s="41"/>
      <c r="I296" s="242"/>
      <c r="J296" s="41"/>
      <c r="K296" s="41"/>
      <c r="L296" s="45"/>
      <c r="M296" s="243"/>
      <c r="N296" s="244"/>
      <c r="O296" s="92"/>
      <c r="P296" s="92"/>
      <c r="Q296" s="92"/>
      <c r="R296" s="92"/>
      <c r="S296" s="92"/>
      <c r="T296" s="93"/>
      <c r="U296" s="39"/>
      <c r="V296" s="39"/>
      <c r="W296" s="39"/>
      <c r="X296" s="39"/>
      <c r="Y296" s="39"/>
      <c r="Z296" s="39"/>
      <c r="AA296" s="39"/>
      <c r="AB296" s="39"/>
      <c r="AC296" s="39"/>
      <c r="AD296" s="39"/>
      <c r="AE296" s="39"/>
      <c r="AT296" s="18" t="s">
        <v>349</v>
      </c>
      <c r="AU296" s="18" t="s">
        <v>85</v>
      </c>
    </row>
    <row r="297" s="13" customFormat="1">
      <c r="A297" s="13"/>
      <c r="B297" s="252"/>
      <c r="C297" s="253"/>
      <c r="D297" s="240" t="s">
        <v>446</v>
      </c>
      <c r="E297" s="254" t="s">
        <v>1</v>
      </c>
      <c r="F297" s="255" t="s">
        <v>1770</v>
      </c>
      <c r="G297" s="253"/>
      <c r="H297" s="256">
        <v>5</v>
      </c>
      <c r="I297" s="257"/>
      <c r="J297" s="253"/>
      <c r="K297" s="253"/>
      <c r="L297" s="258"/>
      <c r="M297" s="259"/>
      <c r="N297" s="260"/>
      <c r="O297" s="260"/>
      <c r="P297" s="260"/>
      <c r="Q297" s="260"/>
      <c r="R297" s="260"/>
      <c r="S297" s="260"/>
      <c r="T297" s="261"/>
      <c r="U297" s="13"/>
      <c r="V297" s="13"/>
      <c r="W297" s="13"/>
      <c r="X297" s="13"/>
      <c r="Y297" s="13"/>
      <c r="Z297" s="13"/>
      <c r="AA297" s="13"/>
      <c r="AB297" s="13"/>
      <c r="AC297" s="13"/>
      <c r="AD297" s="13"/>
      <c r="AE297" s="13"/>
      <c r="AT297" s="262" t="s">
        <v>446</v>
      </c>
      <c r="AU297" s="262" t="s">
        <v>85</v>
      </c>
      <c r="AV297" s="13" t="s">
        <v>85</v>
      </c>
      <c r="AW297" s="13" t="s">
        <v>32</v>
      </c>
      <c r="AX297" s="13" t="s">
        <v>83</v>
      </c>
      <c r="AY297" s="262" t="s">
        <v>342</v>
      </c>
    </row>
    <row r="298" s="2" customFormat="1" ht="16.5" customHeight="1">
      <c r="A298" s="39"/>
      <c r="B298" s="40"/>
      <c r="C298" s="295" t="s">
        <v>717</v>
      </c>
      <c r="D298" s="295" t="s">
        <v>621</v>
      </c>
      <c r="E298" s="296" t="s">
        <v>885</v>
      </c>
      <c r="F298" s="297" t="s">
        <v>886</v>
      </c>
      <c r="G298" s="298" t="s">
        <v>543</v>
      </c>
      <c r="H298" s="299">
        <v>5</v>
      </c>
      <c r="I298" s="300"/>
      <c r="J298" s="301">
        <f>ROUND(I298*H298,2)</f>
        <v>0</v>
      </c>
      <c r="K298" s="297" t="s">
        <v>443</v>
      </c>
      <c r="L298" s="302"/>
      <c r="M298" s="303" t="s">
        <v>1</v>
      </c>
      <c r="N298" s="304" t="s">
        <v>41</v>
      </c>
      <c r="O298" s="92"/>
      <c r="P298" s="236">
        <f>O298*H298</f>
        <v>0</v>
      </c>
      <c r="Q298" s="236">
        <v>0.045999999999999999</v>
      </c>
      <c r="R298" s="236">
        <f>Q298*H298</f>
        <v>0.22999999999999998</v>
      </c>
      <c r="S298" s="236">
        <v>0</v>
      </c>
      <c r="T298" s="237">
        <f>S298*H298</f>
        <v>0</v>
      </c>
      <c r="U298" s="39"/>
      <c r="V298" s="39"/>
      <c r="W298" s="39"/>
      <c r="X298" s="39"/>
      <c r="Y298" s="39"/>
      <c r="Z298" s="39"/>
      <c r="AA298" s="39"/>
      <c r="AB298" s="39"/>
      <c r="AC298" s="39"/>
      <c r="AD298" s="39"/>
      <c r="AE298" s="39"/>
      <c r="AR298" s="238" t="s">
        <v>376</v>
      </c>
      <c r="AT298" s="238" t="s">
        <v>621</v>
      </c>
      <c r="AU298" s="238" t="s">
        <v>85</v>
      </c>
      <c r="AY298" s="18" t="s">
        <v>342</v>
      </c>
      <c r="BE298" s="239">
        <f>IF(N298="základní",J298,0)</f>
        <v>0</v>
      </c>
      <c r="BF298" s="239">
        <f>IF(N298="snížená",J298,0)</f>
        <v>0</v>
      </c>
      <c r="BG298" s="239">
        <f>IF(N298="zákl. přenesená",J298,0)</f>
        <v>0</v>
      </c>
      <c r="BH298" s="239">
        <f>IF(N298="sníž. přenesená",J298,0)</f>
        <v>0</v>
      </c>
      <c r="BI298" s="239">
        <f>IF(N298="nulová",J298,0)</f>
        <v>0</v>
      </c>
      <c r="BJ298" s="18" t="s">
        <v>83</v>
      </c>
      <c r="BK298" s="239">
        <f>ROUND(I298*H298,2)</f>
        <v>0</v>
      </c>
      <c r="BL298" s="18" t="s">
        <v>360</v>
      </c>
      <c r="BM298" s="238" t="s">
        <v>1771</v>
      </c>
    </row>
    <row r="299" s="2" customFormat="1">
      <c r="A299" s="39"/>
      <c r="B299" s="40"/>
      <c r="C299" s="41"/>
      <c r="D299" s="240" t="s">
        <v>349</v>
      </c>
      <c r="E299" s="41"/>
      <c r="F299" s="241" t="s">
        <v>886</v>
      </c>
      <c r="G299" s="41"/>
      <c r="H299" s="41"/>
      <c r="I299" s="242"/>
      <c r="J299" s="41"/>
      <c r="K299" s="41"/>
      <c r="L299" s="45"/>
      <c r="M299" s="243"/>
      <c r="N299" s="244"/>
      <c r="O299" s="92"/>
      <c r="P299" s="92"/>
      <c r="Q299" s="92"/>
      <c r="R299" s="92"/>
      <c r="S299" s="92"/>
      <c r="T299" s="93"/>
      <c r="U299" s="39"/>
      <c r="V299" s="39"/>
      <c r="W299" s="39"/>
      <c r="X299" s="39"/>
      <c r="Y299" s="39"/>
      <c r="Z299" s="39"/>
      <c r="AA299" s="39"/>
      <c r="AB299" s="39"/>
      <c r="AC299" s="39"/>
      <c r="AD299" s="39"/>
      <c r="AE299" s="39"/>
      <c r="AT299" s="18" t="s">
        <v>349</v>
      </c>
      <c r="AU299" s="18" t="s">
        <v>85</v>
      </c>
    </row>
    <row r="300" s="2" customFormat="1" ht="16.5" customHeight="1">
      <c r="A300" s="39"/>
      <c r="B300" s="40"/>
      <c r="C300" s="227" t="s">
        <v>724</v>
      </c>
      <c r="D300" s="227" t="s">
        <v>343</v>
      </c>
      <c r="E300" s="228" t="s">
        <v>890</v>
      </c>
      <c r="F300" s="229" t="s">
        <v>891</v>
      </c>
      <c r="G300" s="230" t="s">
        <v>543</v>
      </c>
      <c r="H300" s="231">
        <v>111</v>
      </c>
      <c r="I300" s="232"/>
      <c r="J300" s="233">
        <f>ROUND(I300*H300,2)</f>
        <v>0</v>
      </c>
      <c r="K300" s="229" t="s">
        <v>443</v>
      </c>
      <c r="L300" s="45"/>
      <c r="M300" s="234" t="s">
        <v>1</v>
      </c>
      <c r="N300" s="235" t="s">
        <v>41</v>
      </c>
      <c r="O300" s="92"/>
      <c r="P300" s="236">
        <f>O300*H300</f>
        <v>0</v>
      </c>
      <c r="Q300" s="236">
        <v>1.0000000000000001E-05</v>
      </c>
      <c r="R300" s="236">
        <f>Q300*H300</f>
        <v>0.0011100000000000001</v>
      </c>
      <c r="S300" s="236">
        <v>0</v>
      </c>
      <c r="T300" s="237">
        <f>S300*H300</f>
        <v>0</v>
      </c>
      <c r="U300" s="39"/>
      <c r="V300" s="39"/>
      <c r="W300" s="39"/>
      <c r="X300" s="39"/>
      <c r="Y300" s="39"/>
      <c r="Z300" s="39"/>
      <c r="AA300" s="39"/>
      <c r="AB300" s="39"/>
      <c r="AC300" s="39"/>
      <c r="AD300" s="39"/>
      <c r="AE300" s="39"/>
      <c r="AR300" s="238" t="s">
        <v>360</v>
      </c>
      <c r="AT300" s="238" t="s">
        <v>343</v>
      </c>
      <c r="AU300" s="238" t="s">
        <v>85</v>
      </c>
      <c r="AY300" s="18" t="s">
        <v>342</v>
      </c>
      <c r="BE300" s="239">
        <f>IF(N300="základní",J300,0)</f>
        <v>0</v>
      </c>
      <c r="BF300" s="239">
        <f>IF(N300="snížená",J300,0)</f>
        <v>0</v>
      </c>
      <c r="BG300" s="239">
        <f>IF(N300="zákl. přenesená",J300,0)</f>
        <v>0</v>
      </c>
      <c r="BH300" s="239">
        <f>IF(N300="sníž. přenesená",J300,0)</f>
        <v>0</v>
      </c>
      <c r="BI300" s="239">
        <f>IF(N300="nulová",J300,0)</f>
        <v>0</v>
      </c>
      <c r="BJ300" s="18" t="s">
        <v>83</v>
      </c>
      <c r="BK300" s="239">
        <f>ROUND(I300*H300,2)</f>
        <v>0</v>
      </c>
      <c r="BL300" s="18" t="s">
        <v>360</v>
      </c>
      <c r="BM300" s="238" t="s">
        <v>1772</v>
      </c>
    </row>
    <row r="301" s="2" customFormat="1">
      <c r="A301" s="39"/>
      <c r="B301" s="40"/>
      <c r="C301" s="41"/>
      <c r="D301" s="240" t="s">
        <v>349</v>
      </c>
      <c r="E301" s="41"/>
      <c r="F301" s="241" t="s">
        <v>893</v>
      </c>
      <c r="G301" s="41"/>
      <c r="H301" s="41"/>
      <c r="I301" s="242"/>
      <c r="J301" s="41"/>
      <c r="K301" s="41"/>
      <c r="L301" s="45"/>
      <c r="M301" s="243"/>
      <c r="N301" s="244"/>
      <c r="O301" s="92"/>
      <c r="P301" s="92"/>
      <c r="Q301" s="92"/>
      <c r="R301" s="92"/>
      <c r="S301" s="92"/>
      <c r="T301" s="93"/>
      <c r="U301" s="39"/>
      <c r="V301" s="39"/>
      <c r="W301" s="39"/>
      <c r="X301" s="39"/>
      <c r="Y301" s="39"/>
      <c r="Z301" s="39"/>
      <c r="AA301" s="39"/>
      <c r="AB301" s="39"/>
      <c r="AC301" s="39"/>
      <c r="AD301" s="39"/>
      <c r="AE301" s="39"/>
      <c r="AT301" s="18" t="s">
        <v>349</v>
      </c>
      <c r="AU301" s="18" t="s">
        <v>85</v>
      </c>
    </row>
    <row r="302" s="13" customFormat="1">
      <c r="A302" s="13"/>
      <c r="B302" s="252"/>
      <c r="C302" s="253"/>
      <c r="D302" s="240" t="s">
        <v>446</v>
      </c>
      <c r="E302" s="254" t="s">
        <v>1</v>
      </c>
      <c r="F302" s="255" t="s">
        <v>1773</v>
      </c>
      <c r="G302" s="253"/>
      <c r="H302" s="256">
        <v>111</v>
      </c>
      <c r="I302" s="257"/>
      <c r="J302" s="253"/>
      <c r="K302" s="253"/>
      <c r="L302" s="258"/>
      <c r="M302" s="259"/>
      <c r="N302" s="260"/>
      <c r="O302" s="260"/>
      <c r="P302" s="260"/>
      <c r="Q302" s="260"/>
      <c r="R302" s="260"/>
      <c r="S302" s="260"/>
      <c r="T302" s="261"/>
      <c r="U302" s="13"/>
      <c r="V302" s="13"/>
      <c r="W302" s="13"/>
      <c r="X302" s="13"/>
      <c r="Y302" s="13"/>
      <c r="Z302" s="13"/>
      <c r="AA302" s="13"/>
      <c r="AB302" s="13"/>
      <c r="AC302" s="13"/>
      <c r="AD302" s="13"/>
      <c r="AE302" s="13"/>
      <c r="AT302" s="262" t="s">
        <v>446</v>
      </c>
      <c r="AU302" s="262" t="s">
        <v>85</v>
      </c>
      <c r="AV302" s="13" t="s">
        <v>85</v>
      </c>
      <c r="AW302" s="13" t="s">
        <v>32</v>
      </c>
      <c r="AX302" s="13" t="s">
        <v>83</v>
      </c>
      <c r="AY302" s="262" t="s">
        <v>342</v>
      </c>
    </row>
    <row r="303" s="2" customFormat="1" ht="16.5" customHeight="1">
      <c r="A303" s="39"/>
      <c r="B303" s="40"/>
      <c r="C303" s="227" t="s">
        <v>730</v>
      </c>
      <c r="D303" s="227" t="s">
        <v>343</v>
      </c>
      <c r="E303" s="228" t="s">
        <v>896</v>
      </c>
      <c r="F303" s="229" t="s">
        <v>897</v>
      </c>
      <c r="G303" s="230" t="s">
        <v>543</v>
      </c>
      <c r="H303" s="231">
        <v>111</v>
      </c>
      <c r="I303" s="232"/>
      <c r="J303" s="233">
        <f>ROUND(I303*H303,2)</f>
        <v>0</v>
      </c>
      <c r="K303" s="229" t="s">
        <v>443</v>
      </c>
      <c r="L303" s="45"/>
      <c r="M303" s="234" t="s">
        <v>1</v>
      </c>
      <c r="N303" s="235" t="s">
        <v>41</v>
      </c>
      <c r="O303" s="92"/>
      <c r="P303" s="236">
        <f>O303*H303</f>
        <v>0</v>
      </c>
      <c r="Q303" s="236">
        <v>0.00034000000000000002</v>
      </c>
      <c r="R303" s="236">
        <f>Q303*H303</f>
        <v>0.037740000000000003</v>
      </c>
      <c r="S303" s="236">
        <v>0</v>
      </c>
      <c r="T303" s="237">
        <f>S303*H303</f>
        <v>0</v>
      </c>
      <c r="U303" s="39"/>
      <c r="V303" s="39"/>
      <c r="W303" s="39"/>
      <c r="X303" s="39"/>
      <c r="Y303" s="39"/>
      <c r="Z303" s="39"/>
      <c r="AA303" s="39"/>
      <c r="AB303" s="39"/>
      <c r="AC303" s="39"/>
      <c r="AD303" s="39"/>
      <c r="AE303" s="39"/>
      <c r="AR303" s="238" t="s">
        <v>360</v>
      </c>
      <c r="AT303" s="238" t="s">
        <v>343</v>
      </c>
      <c r="AU303" s="238" t="s">
        <v>85</v>
      </c>
      <c r="AY303" s="18" t="s">
        <v>342</v>
      </c>
      <c r="BE303" s="239">
        <f>IF(N303="základní",J303,0)</f>
        <v>0</v>
      </c>
      <c r="BF303" s="239">
        <f>IF(N303="snížená",J303,0)</f>
        <v>0</v>
      </c>
      <c r="BG303" s="239">
        <f>IF(N303="zákl. přenesená",J303,0)</f>
        <v>0</v>
      </c>
      <c r="BH303" s="239">
        <f>IF(N303="sníž. přenesená",J303,0)</f>
        <v>0</v>
      </c>
      <c r="BI303" s="239">
        <f>IF(N303="nulová",J303,0)</f>
        <v>0</v>
      </c>
      <c r="BJ303" s="18" t="s">
        <v>83</v>
      </c>
      <c r="BK303" s="239">
        <f>ROUND(I303*H303,2)</f>
        <v>0</v>
      </c>
      <c r="BL303" s="18" t="s">
        <v>360</v>
      </c>
      <c r="BM303" s="238" t="s">
        <v>1774</v>
      </c>
    </row>
    <row r="304" s="2" customFormat="1">
      <c r="A304" s="39"/>
      <c r="B304" s="40"/>
      <c r="C304" s="41"/>
      <c r="D304" s="240" t="s">
        <v>349</v>
      </c>
      <c r="E304" s="41"/>
      <c r="F304" s="241" t="s">
        <v>899</v>
      </c>
      <c r="G304" s="41"/>
      <c r="H304" s="41"/>
      <c r="I304" s="242"/>
      <c r="J304" s="41"/>
      <c r="K304" s="41"/>
      <c r="L304" s="45"/>
      <c r="M304" s="243"/>
      <c r="N304" s="244"/>
      <c r="O304" s="92"/>
      <c r="P304" s="92"/>
      <c r="Q304" s="92"/>
      <c r="R304" s="92"/>
      <c r="S304" s="92"/>
      <c r="T304" s="93"/>
      <c r="U304" s="39"/>
      <c r="V304" s="39"/>
      <c r="W304" s="39"/>
      <c r="X304" s="39"/>
      <c r="Y304" s="39"/>
      <c r="Z304" s="39"/>
      <c r="AA304" s="39"/>
      <c r="AB304" s="39"/>
      <c r="AC304" s="39"/>
      <c r="AD304" s="39"/>
      <c r="AE304" s="39"/>
      <c r="AT304" s="18" t="s">
        <v>349</v>
      </c>
      <c r="AU304" s="18" t="s">
        <v>85</v>
      </c>
    </row>
    <row r="305" s="13" customFormat="1">
      <c r="A305" s="13"/>
      <c r="B305" s="252"/>
      <c r="C305" s="253"/>
      <c r="D305" s="240" t="s">
        <v>446</v>
      </c>
      <c r="E305" s="254" t="s">
        <v>1</v>
      </c>
      <c r="F305" s="255" t="s">
        <v>1773</v>
      </c>
      <c r="G305" s="253"/>
      <c r="H305" s="256">
        <v>111</v>
      </c>
      <c r="I305" s="257"/>
      <c r="J305" s="253"/>
      <c r="K305" s="253"/>
      <c r="L305" s="258"/>
      <c r="M305" s="259"/>
      <c r="N305" s="260"/>
      <c r="O305" s="260"/>
      <c r="P305" s="260"/>
      <c r="Q305" s="260"/>
      <c r="R305" s="260"/>
      <c r="S305" s="260"/>
      <c r="T305" s="261"/>
      <c r="U305" s="13"/>
      <c r="V305" s="13"/>
      <c r="W305" s="13"/>
      <c r="X305" s="13"/>
      <c r="Y305" s="13"/>
      <c r="Z305" s="13"/>
      <c r="AA305" s="13"/>
      <c r="AB305" s="13"/>
      <c r="AC305" s="13"/>
      <c r="AD305" s="13"/>
      <c r="AE305" s="13"/>
      <c r="AT305" s="262" t="s">
        <v>446</v>
      </c>
      <c r="AU305" s="262" t="s">
        <v>85</v>
      </c>
      <c r="AV305" s="13" t="s">
        <v>85</v>
      </c>
      <c r="AW305" s="13" t="s">
        <v>32</v>
      </c>
      <c r="AX305" s="13" t="s">
        <v>83</v>
      </c>
      <c r="AY305" s="262" t="s">
        <v>342</v>
      </c>
    </row>
    <row r="306" s="2" customFormat="1" ht="21.75" customHeight="1">
      <c r="A306" s="39"/>
      <c r="B306" s="40"/>
      <c r="C306" s="227" t="s">
        <v>737</v>
      </c>
      <c r="D306" s="227" t="s">
        <v>343</v>
      </c>
      <c r="E306" s="228" t="s">
        <v>906</v>
      </c>
      <c r="F306" s="229" t="s">
        <v>907</v>
      </c>
      <c r="G306" s="230" t="s">
        <v>543</v>
      </c>
      <c r="H306" s="231">
        <v>158</v>
      </c>
      <c r="I306" s="232"/>
      <c r="J306" s="233">
        <f>ROUND(I306*H306,2)</f>
        <v>0</v>
      </c>
      <c r="K306" s="229" t="s">
        <v>443</v>
      </c>
      <c r="L306" s="45"/>
      <c r="M306" s="234" t="s">
        <v>1</v>
      </c>
      <c r="N306" s="235" t="s">
        <v>41</v>
      </c>
      <c r="O306" s="92"/>
      <c r="P306" s="236">
        <f>O306*H306</f>
        <v>0</v>
      </c>
      <c r="Q306" s="236">
        <v>0.00060999999999999997</v>
      </c>
      <c r="R306" s="236">
        <f>Q306*H306</f>
        <v>0.096379999999999993</v>
      </c>
      <c r="S306" s="236">
        <v>0</v>
      </c>
      <c r="T306" s="237">
        <f>S306*H306</f>
        <v>0</v>
      </c>
      <c r="U306" s="39"/>
      <c r="V306" s="39"/>
      <c r="W306" s="39"/>
      <c r="X306" s="39"/>
      <c r="Y306" s="39"/>
      <c r="Z306" s="39"/>
      <c r="AA306" s="39"/>
      <c r="AB306" s="39"/>
      <c r="AC306" s="39"/>
      <c r="AD306" s="39"/>
      <c r="AE306" s="39"/>
      <c r="AR306" s="238" t="s">
        <v>360</v>
      </c>
      <c r="AT306" s="238" t="s">
        <v>343</v>
      </c>
      <c r="AU306" s="238" t="s">
        <v>85</v>
      </c>
      <c r="AY306" s="18" t="s">
        <v>342</v>
      </c>
      <c r="BE306" s="239">
        <f>IF(N306="základní",J306,0)</f>
        <v>0</v>
      </c>
      <c r="BF306" s="239">
        <f>IF(N306="snížená",J306,0)</f>
        <v>0</v>
      </c>
      <c r="BG306" s="239">
        <f>IF(N306="zákl. přenesená",J306,0)</f>
        <v>0</v>
      </c>
      <c r="BH306" s="239">
        <f>IF(N306="sníž. přenesená",J306,0)</f>
        <v>0</v>
      </c>
      <c r="BI306" s="239">
        <f>IF(N306="nulová",J306,0)</f>
        <v>0</v>
      </c>
      <c r="BJ306" s="18" t="s">
        <v>83</v>
      </c>
      <c r="BK306" s="239">
        <f>ROUND(I306*H306,2)</f>
        <v>0</v>
      </c>
      <c r="BL306" s="18" t="s">
        <v>360</v>
      </c>
      <c r="BM306" s="238" t="s">
        <v>1775</v>
      </c>
    </row>
    <row r="307" s="2" customFormat="1">
      <c r="A307" s="39"/>
      <c r="B307" s="40"/>
      <c r="C307" s="41"/>
      <c r="D307" s="240" t="s">
        <v>349</v>
      </c>
      <c r="E307" s="41"/>
      <c r="F307" s="241" t="s">
        <v>909</v>
      </c>
      <c r="G307" s="41"/>
      <c r="H307" s="41"/>
      <c r="I307" s="242"/>
      <c r="J307" s="41"/>
      <c r="K307" s="41"/>
      <c r="L307" s="45"/>
      <c r="M307" s="243"/>
      <c r="N307" s="244"/>
      <c r="O307" s="92"/>
      <c r="P307" s="92"/>
      <c r="Q307" s="92"/>
      <c r="R307" s="92"/>
      <c r="S307" s="92"/>
      <c r="T307" s="93"/>
      <c r="U307" s="39"/>
      <c r="V307" s="39"/>
      <c r="W307" s="39"/>
      <c r="X307" s="39"/>
      <c r="Y307" s="39"/>
      <c r="Z307" s="39"/>
      <c r="AA307" s="39"/>
      <c r="AB307" s="39"/>
      <c r="AC307" s="39"/>
      <c r="AD307" s="39"/>
      <c r="AE307" s="39"/>
      <c r="AT307" s="18" t="s">
        <v>349</v>
      </c>
      <c r="AU307" s="18" t="s">
        <v>85</v>
      </c>
    </row>
    <row r="308" s="13" customFormat="1">
      <c r="A308" s="13"/>
      <c r="B308" s="252"/>
      <c r="C308" s="253"/>
      <c r="D308" s="240" t="s">
        <v>446</v>
      </c>
      <c r="E308" s="254" t="s">
        <v>1</v>
      </c>
      <c r="F308" s="255" t="s">
        <v>1776</v>
      </c>
      <c r="G308" s="253"/>
      <c r="H308" s="256">
        <v>158</v>
      </c>
      <c r="I308" s="257"/>
      <c r="J308" s="253"/>
      <c r="K308" s="253"/>
      <c r="L308" s="258"/>
      <c r="M308" s="259"/>
      <c r="N308" s="260"/>
      <c r="O308" s="260"/>
      <c r="P308" s="260"/>
      <c r="Q308" s="260"/>
      <c r="R308" s="260"/>
      <c r="S308" s="260"/>
      <c r="T308" s="261"/>
      <c r="U308" s="13"/>
      <c r="V308" s="13"/>
      <c r="W308" s="13"/>
      <c r="X308" s="13"/>
      <c r="Y308" s="13"/>
      <c r="Z308" s="13"/>
      <c r="AA308" s="13"/>
      <c r="AB308" s="13"/>
      <c r="AC308" s="13"/>
      <c r="AD308" s="13"/>
      <c r="AE308" s="13"/>
      <c r="AT308" s="262" t="s">
        <v>446</v>
      </c>
      <c r="AU308" s="262" t="s">
        <v>85</v>
      </c>
      <c r="AV308" s="13" t="s">
        <v>85</v>
      </c>
      <c r="AW308" s="13" t="s">
        <v>32</v>
      </c>
      <c r="AX308" s="13" t="s">
        <v>83</v>
      </c>
      <c r="AY308" s="262" t="s">
        <v>342</v>
      </c>
    </row>
    <row r="309" s="2" customFormat="1" ht="16.5" customHeight="1">
      <c r="A309" s="39"/>
      <c r="B309" s="40"/>
      <c r="C309" s="227" t="s">
        <v>743</v>
      </c>
      <c r="D309" s="227" t="s">
        <v>343</v>
      </c>
      <c r="E309" s="228" t="s">
        <v>1777</v>
      </c>
      <c r="F309" s="229" t="s">
        <v>1778</v>
      </c>
      <c r="G309" s="230" t="s">
        <v>543</v>
      </c>
      <c r="H309" s="231">
        <v>104</v>
      </c>
      <c r="I309" s="232"/>
      <c r="J309" s="233">
        <f>ROUND(I309*H309,2)</f>
        <v>0</v>
      </c>
      <c r="K309" s="229" t="s">
        <v>443</v>
      </c>
      <c r="L309" s="45"/>
      <c r="M309" s="234" t="s">
        <v>1</v>
      </c>
      <c r="N309" s="235" t="s">
        <v>41</v>
      </c>
      <c r="O309" s="92"/>
      <c r="P309" s="236">
        <f>O309*H309</f>
        <v>0</v>
      </c>
      <c r="Q309" s="236">
        <v>0</v>
      </c>
      <c r="R309" s="236">
        <f>Q309*H309</f>
        <v>0</v>
      </c>
      <c r="S309" s="236">
        <v>0</v>
      </c>
      <c r="T309" s="237">
        <f>S309*H309</f>
        <v>0</v>
      </c>
      <c r="U309" s="39"/>
      <c r="V309" s="39"/>
      <c r="W309" s="39"/>
      <c r="X309" s="39"/>
      <c r="Y309" s="39"/>
      <c r="Z309" s="39"/>
      <c r="AA309" s="39"/>
      <c r="AB309" s="39"/>
      <c r="AC309" s="39"/>
      <c r="AD309" s="39"/>
      <c r="AE309" s="39"/>
      <c r="AR309" s="238" t="s">
        <v>360</v>
      </c>
      <c r="AT309" s="238" t="s">
        <v>343</v>
      </c>
      <c r="AU309" s="238" t="s">
        <v>85</v>
      </c>
      <c r="AY309" s="18" t="s">
        <v>342</v>
      </c>
      <c r="BE309" s="239">
        <f>IF(N309="základní",J309,0)</f>
        <v>0</v>
      </c>
      <c r="BF309" s="239">
        <f>IF(N309="snížená",J309,0)</f>
        <v>0</v>
      </c>
      <c r="BG309" s="239">
        <f>IF(N309="zákl. přenesená",J309,0)</f>
        <v>0</v>
      </c>
      <c r="BH309" s="239">
        <f>IF(N309="sníž. přenesená",J309,0)</f>
        <v>0</v>
      </c>
      <c r="BI309" s="239">
        <f>IF(N309="nulová",J309,0)</f>
        <v>0</v>
      </c>
      <c r="BJ309" s="18" t="s">
        <v>83</v>
      </c>
      <c r="BK309" s="239">
        <f>ROUND(I309*H309,2)</f>
        <v>0</v>
      </c>
      <c r="BL309" s="18" t="s">
        <v>360</v>
      </c>
      <c r="BM309" s="238" t="s">
        <v>1779</v>
      </c>
    </row>
    <row r="310" s="2" customFormat="1">
      <c r="A310" s="39"/>
      <c r="B310" s="40"/>
      <c r="C310" s="41"/>
      <c r="D310" s="240" t="s">
        <v>349</v>
      </c>
      <c r="E310" s="41"/>
      <c r="F310" s="241" t="s">
        <v>1780</v>
      </c>
      <c r="G310" s="41"/>
      <c r="H310" s="41"/>
      <c r="I310" s="242"/>
      <c r="J310" s="41"/>
      <c r="K310" s="41"/>
      <c r="L310" s="45"/>
      <c r="M310" s="243"/>
      <c r="N310" s="244"/>
      <c r="O310" s="92"/>
      <c r="P310" s="92"/>
      <c r="Q310" s="92"/>
      <c r="R310" s="92"/>
      <c r="S310" s="92"/>
      <c r="T310" s="93"/>
      <c r="U310" s="39"/>
      <c r="V310" s="39"/>
      <c r="W310" s="39"/>
      <c r="X310" s="39"/>
      <c r="Y310" s="39"/>
      <c r="Z310" s="39"/>
      <c r="AA310" s="39"/>
      <c r="AB310" s="39"/>
      <c r="AC310" s="39"/>
      <c r="AD310" s="39"/>
      <c r="AE310" s="39"/>
      <c r="AT310" s="18" t="s">
        <v>349</v>
      </c>
      <c r="AU310" s="18" t="s">
        <v>85</v>
      </c>
    </row>
    <row r="311" s="13" customFormat="1">
      <c r="A311" s="13"/>
      <c r="B311" s="252"/>
      <c r="C311" s="253"/>
      <c r="D311" s="240" t="s">
        <v>446</v>
      </c>
      <c r="E311" s="254" t="s">
        <v>1</v>
      </c>
      <c r="F311" s="255" t="s">
        <v>1781</v>
      </c>
      <c r="G311" s="253"/>
      <c r="H311" s="256">
        <v>104</v>
      </c>
      <c r="I311" s="257"/>
      <c r="J311" s="253"/>
      <c r="K311" s="253"/>
      <c r="L311" s="258"/>
      <c r="M311" s="259"/>
      <c r="N311" s="260"/>
      <c r="O311" s="260"/>
      <c r="P311" s="260"/>
      <c r="Q311" s="260"/>
      <c r="R311" s="260"/>
      <c r="S311" s="260"/>
      <c r="T311" s="261"/>
      <c r="U311" s="13"/>
      <c r="V311" s="13"/>
      <c r="W311" s="13"/>
      <c r="X311" s="13"/>
      <c r="Y311" s="13"/>
      <c r="Z311" s="13"/>
      <c r="AA311" s="13"/>
      <c r="AB311" s="13"/>
      <c r="AC311" s="13"/>
      <c r="AD311" s="13"/>
      <c r="AE311" s="13"/>
      <c r="AT311" s="262" t="s">
        <v>446</v>
      </c>
      <c r="AU311" s="262" t="s">
        <v>85</v>
      </c>
      <c r="AV311" s="13" t="s">
        <v>85</v>
      </c>
      <c r="AW311" s="13" t="s">
        <v>32</v>
      </c>
      <c r="AX311" s="13" t="s">
        <v>83</v>
      </c>
      <c r="AY311" s="262" t="s">
        <v>342</v>
      </c>
    </row>
    <row r="312" s="2" customFormat="1" ht="16.5" customHeight="1">
      <c r="A312" s="39"/>
      <c r="B312" s="40"/>
      <c r="C312" s="227" t="s">
        <v>749</v>
      </c>
      <c r="D312" s="227" t="s">
        <v>343</v>
      </c>
      <c r="E312" s="228" t="s">
        <v>918</v>
      </c>
      <c r="F312" s="229" t="s">
        <v>919</v>
      </c>
      <c r="G312" s="230" t="s">
        <v>473</v>
      </c>
      <c r="H312" s="231">
        <v>902</v>
      </c>
      <c r="I312" s="232"/>
      <c r="J312" s="233">
        <f>ROUND(I312*H312,2)</f>
        <v>0</v>
      </c>
      <c r="K312" s="229" t="s">
        <v>443</v>
      </c>
      <c r="L312" s="45"/>
      <c r="M312" s="234" t="s">
        <v>1</v>
      </c>
      <c r="N312" s="235" t="s">
        <v>41</v>
      </c>
      <c r="O312" s="92"/>
      <c r="P312" s="236">
        <f>O312*H312</f>
        <v>0</v>
      </c>
      <c r="Q312" s="236">
        <v>0</v>
      </c>
      <c r="R312" s="236">
        <f>Q312*H312</f>
        <v>0</v>
      </c>
      <c r="S312" s="236">
        <v>0.01</v>
      </c>
      <c r="T312" s="237">
        <f>S312*H312</f>
        <v>9.0199999999999996</v>
      </c>
      <c r="U312" s="39"/>
      <c r="V312" s="39"/>
      <c r="W312" s="39"/>
      <c r="X312" s="39"/>
      <c r="Y312" s="39"/>
      <c r="Z312" s="39"/>
      <c r="AA312" s="39"/>
      <c r="AB312" s="39"/>
      <c r="AC312" s="39"/>
      <c r="AD312" s="39"/>
      <c r="AE312" s="39"/>
      <c r="AR312" s="238" t="s">
        <v>360</v>
      </c>
      <c r="AT312" s="238" t="s">
        <v>343</v>
      </c>
      <c r="AU312" s="238" t="s">
        <v>85</v>
      </c>
      <c r="AY312" s="18" t="s">
        <v>342</v>
      </c>
      <c r="BE312" s="239">
        <f>IF(N312="základní",J312,0)</f>
        <v>0</v>
      </c>
      <c r="BF312" s="239">
        <f>IF(N312="snížená",J312,0)</f>
        <v>0</v>
      </c>
      <c r="BG312" s="239">
        <f>IF(N312="zákl. přenesená",J312,0)</f>
        <v>0</v>
      </c>
      <c r="BH312" s="239">
        <f>IF(N312="sníž. přenesená",J312,0)</f>
        <v>0</v>
      </c>
      <c r="BI312" s="239">
        <f>IF(N312="nulová",J312,0)</f>
        <v>0</v>
      </c>
      <c r="BJ312" s="18" t="s">
        <v>83</v>
      </c>
      <c r="BK312" s="239">
        <f>ROUND(I312*H312,2)</f>
        <v>0</v>
      </c>
      <c r="BL312" s="18" t="s">
        <v>360</v>
      </c>
      <c r="BM312" s="238" t="s">
        <v>1782</v>
      </c>
    </row>
    <row r="313" s="2" customFormat="1">
      <c r="A313" s="39"/>
      <c r="B313" s="40"/>
      <c r="C313" s="41"/>
      <c r="D313" s="240" t="s">
        <v>349</v>
      </c>
      <c r="E313" s="41"/>
      <c r="F313" s="241" t="s">
        <v>921</v>
      </c>
      <c r="G313" s="41"/>
      <c r="H313" s="41"/>
      <c r="I313" s="242"/>
      <c r="J313" s="41"/>
      <c r="K313" s="41"/>
      <c r="L313" s="45"/>
      <c r="M313" s="243"/>
      <c r="N313" s="244"/>
      <c r="O313" s="92"/>
      <c r="P313" s="92"/>
      <c r="Q313" s="92"/>
      <c r="R313" s="92"/>
      <c r="S313" s="92"/>
      <c r="T313" s="93"/>
      <c r="U313" s="39"/>
      <c r="V313" s="39"/>
      <c r="W313" s="39"/>
      <c r="X313" s="39"/>
      <c r="Y313" s="39"/>
      <c r="Z313" s="39"/>
      <c r="AA313" s="39"/>
      <c r="AB313" s="39"/>
      <c r="AC313" s="39"/>
      <c r="AD313" s="39"/>
      <c r="AE313" s="39"/>
      <c r="AT313" s="18" t="s">
        <v>349</v>
      </c>
      <c r="AU313" s="18" t="s">
        <v>85</v>
      </c>
    </row>
    <row r="314" s="13" customFormat="1">
      <c r="A314" s="13"/>
      <c r="B314" s="252"/>
      <c r="C314" s="253"/>
      <c r="D314" s="240" t="s">
        <v>446</v>
      </c>
      <c r="E314" s="254" t="s">
        <v>1</v>
      </c>
      <c r="F314" s="255" t="s">
        <v>1783</v>
      </c>
      <c r="G314" s="253"/>
      <c r="H314" s="256">
        <v>902</v>
      </c>
      <c r="I314" s="257"/>
      <c r="J314" s="253"/>
      <c r="K314" s="253"/>
      <c r="L314" s="258"/>
      <c r="M314" s="259"/>
      <c r="N314" s="260"/>
      <c r="O314" s="260"/>
      <c r="P314" s="260"/>
      <c r="Q314" s="260"/>
      <c r="R314" s="260"/>
      <c r="S314" s="260"/>
      <c r="T314" s="261"/>
      <c r="U314" s="13"/>
      <c r="V314" s="13"/>
      <c r="W314" s="13"/>
      <c r="X314" s="13"/>
      <c r="Y314" s="13"/>
      <c r="Z314" s="13"/>
      <c r="AA314" s="13"/>
      <c r="AB314" s="13"/>
      <c r="AC314" s="13"/>
      <c r="AD314" s="13"/>
      <c r="AE314" s="13"/>
      <c r="AT314" s="262" t="s">
        <v>446</v>
      </c>
      <c r="AU314" s="262" t="s">
        <v>85</v>
      </c>
      <c r="AV314" s="13" t="s">
        <v>85</v>
      </c>
      <c r="AW314" s="13" t="s">
        <v>32</v>
      </c>
      <c r="AX314" s="13" t="s">
        <v>83</v>
      </c>
      <c r="AY314" s="262" t="s">
        <v>342</v>
      </c>
    </row>
    <row r="315" s="2" customFormat="1" ht="16.5" customHeight="1">
      <c r="A315" s="39"/>
      <c r="B315" s="40"/>
      <c r="C315" s="227" t="s">
        <v>755</v>
      </c>
      <c r="D315" s="227" t="s">
        <v>343</v>
      </c>
      <c r="E315" s="228" t="s">
        <v>1784</v>
      </c>
      <c r="F315" s="229" t="s">
        <v>1785</v>
      </c>
      <c r="G315" s="230" t="s">
        <v>473</v>
      </c>
      <c r="H315" s="231">
        <v>38.100000000000001</v>
      </c>
      <c r="I315" s="232"/>
      <c r="J315" s="233">
        <f>ROUND(I315*H315,2)</f>
        <v>0</v>
      </c>
      <c r="K315" s="229" t="s">
        <v>443</v>
      </c>
      <c r="L315" s="45"/>
      <c r="M315" s="234" t="s">
        <v>1</v>
      </c>
      <c r="N315" s="235" t="s">
        <v>41</v>
      </c>
      <c r="O315" s="92"/>
      <c r="P315" s="236">
        <f>O315*H315</f>
        <v>0</v>
      </c>
      <c r="Q315" s="236">
        <v>0</v>
      </c>
      <c r="R315" s="236">
        <f>Q315*H315</f>
        <v>0</v>
      </c>
      <c r="S315" s="236">
        <v>0</v>
      </c>
      <c r="T315" s="237">
        <f>S315*H315</f>
        <v>0</v>
      </c>
      <c r="U315" s="39"/>
      <c r="V315" s="39"/>
      <c r="W315" s="39"/>
      <c r="X315" s="39"/>
      <c r="Y315" s="39"/>
      <c r="Z315" s="39"/>
      <c r="AA315" s="39"/>
      <c r="AB315" s="39"/>
      <c r="AC315" s="39"/>
      <c r="AD315" s="39"/>
      <c r="AE315" s="39"/>
      <c r="AR315" s="238" t="s">
        <v>360</v>
      </c>
      <c r="AT315" s="238" t="s">
        <v>343</v>
      </c>
      <c r="AU315" s="238" t="s">
        <v>85</v>
      </c>
      <c r="AY315" s="18" t="s">
        <v>342</v>
      </c>
      <c r="BE315" s="239">
        <f>IF(N315="základní",J315,0)</f>
        <v>0</v>
      </c>
      <c r="BF315" s="239">
        <f>IF(N315="snížená",J315,0)</f>
        <v>0</v>
      </c>
      <c r="BG315" s="239">
        <f>IF(N315="zákl. přenesená",J315,0)</f>
        <v>0</v>
      </c>
      <c r="BH315" s="239">
        <f>IF(N315="sníž. přenesená",J315,0)</f>
        <v>0</v>
      </c>
      <c r="BI315" s="239">
        <f>IF(N315="nulová",J315,0)</f>
        <v>0</v>
      </c>
      <c r="BJ315" s="18" t="s">
        <v>83</v>
      </c>
      <c r="BK315" s="239">
        <f>ROUND(I315*H315,2)</f>
        <v>0</v>
      </c>
      <c r="BL315" s="18" t="s">
        <v>360</v>
      </c>
      <c r="BM315" s="238" t="s">
        <v>1786</v>
      </c>
    </row>
    <row r="316" s="2" customFormat="1">
      <c r="A316" s="39"/>
      <c r="B316" s="40"/>
      <c r="C316" s="41"/>
      <c r="D316" s="240" t="s">
        <v>349</v>
      </c>
      <c r="E316" s="41"/>
      <c r="F316" s="241" t="s">
        <v>1787</v>
      </c>
      <c r="G316" s="41"/>
      <c r="H316" s="41"/>
      <c r="I316" s="242"/>
      <c r="J316" s="41"/>
      <c r="K316" s="41"/>
      <c r="L316" s="45"/>
      <c r="M316" s="243"/>
      <c r="N316" s="244"/>
      <c r="O316" s="92"/>
      <c r="P316" s="92"/>
      <c r="Q316" s="92"/>
      <c r="R316" s="92"/>
      <c r="S316" s="92"/>
      <c r="T316" s="93"/>
      <c r="U316" s="39"/>
      <c r="V316" s="39"/>
      <c r="W316" s="39"/>
      <c r="X316" s="39"/>
      <c r="Y316" s="39"/>
      <c r="Z316" s="39"/>
      <c r="AA316" s="39"/>
      <c r="AB316" s="39"/>
      <c r="AC316" s="39"/>
      <c r="AD316" s="39"/>
      <c r="AE316" s="39"/>
      <c r="AT316" s="18" t="s">
        <v>349</v>
      </c>
      <c r="AU316" s="18" t="s">
        <v>85</v>
      </c>
    </row>
    <row r="317" s="14" customFormat="1">
      <c r="A317" s="14"/>
      <c r="B317" s="263"/>
      <c r="C317" s="264"/>
      <c r="D317" s="240" t="s">
        <v>446</v>
      </c>
      <c r="E317" s="265" t="s">
        <v>1</v>
      </c>
      <c r="F317" s="266" t="s">
        <v>1788</v>
      </c>
      <c r="G317" s="264"/>
      <c r="H317" s="265" t="s">
        <v>1</v>
      </c>
      <c r="I317" s="267"/>
      <c r="J317" s="264"/>
      <c r="K317" s="264"/>
      <c r="L317" s="268"/>
      <c r="M317" s="269"/>
      <c r="N317" s="270"/>
      <c r="O317" s="270"/>
      <c r="P317" s="270"/>
      <c r="Q317" s="270"/>
      <c r="R317" s="270"/>
      <c r="S317" s="270"/>
      <c r="T317" s="271"/>
      <c r="U317" s="14"/>
      <c r="V317" s="14"/>
      <c r="W317" s="14"/>
      <c r="X317" s="14"/>
      <c r="Y317" s="14"/>
      <c r="Z317" s="14"/>
      <c r="AA317" s="14"/>
      <c r="AB317" s="14"/>
      <c r="AC317" s="14"/>
      <c r="AD317" s="14"/>
      <c r="AE317" s="14"/>
      <c r="AT317" s="272" t="s">
        <v>446</v>
      </c>
      <c r="AU317" s="272" t="s">
        <v>85</v>
      </c>
      <c r="AV317" s="14" t="s">
        <v>83</v>
      </c>
      <c r="AW317" s="14" t="s">
        <v>32</v>
      </c>
      <c r="AX317" s="14" t="s">
        <v>76</v>
      </c>
      <c r="AY317" s="272" t="s">
        <v>342</v>
      </c>
    </row>
    <row r="318" s="13" customFormat="1">
      <c r="A318" s="13"/>
      <c r="B318" s="252"/>
      <c r="C318" s="253"/>
      <c r="D318" s="240" t="s">
        <v>446</v>
      </c>
      <c r="E318" s="254" t="s">
        <v>1</v>
      </c>
      <c r="F318" s="255" t="s">
        <v>1686</v>
      </c>
      <c r="G318" s="253"/>
      <c r="H318" s="256">
        <v>28.800000000000001</v>
      </c>
      <c r="I318" s="257"/>
      <c r="J318" s="253"/>
      <c r="K318" s="253"/>
      <c r="L318" s="258"/>
      <c r="M318" s="259"/>
      <c r="N318" s="260"/>
      <c r="O318" s="260"/>
      <c r="P318" s="260"/>
      <c r="Q318" s="260"/>
      <c r="R318" s="260"/>
      <c r="S318" s="260"/>
      <c r="T318" s="261"/>
      <c r="U318" s="13"/>
      <c r="V318" s="13"/>
      <c r="W318" s="13"/>
      <c r="X318" s="13"/>
      <c r="Y318" s="13"/>
      <c r="Z318" s="13"/>
      <c r="AA318" s="13"/>
      <c r="AB318" s="13"/>
      <c r="AC318" s="13"/>
      <c r="AD318" s="13"/>
      <c r="AE318" s="13"/>
      <c r="AT318" s="262" t="s">
        <v>446</v>
      </c>
      <c r="AU318" s="262" t="s">
        <v>85</v>
      </c>
      <c r="AV318" s="13" t="s">
        <v>85</v>
      </c>
      <c r="AW318" s="13" t="s">
        <v>32</v>
      </c>
      <c r="AX318" s="13" t="s">
        <v>76</v>
      </c>
      <c r="AY318" s="262" t="s">
        <v>342</v>
      </c>
    </row>
    <row r="319" s="13" customFormat="1">
      <c r="A319" s="13"/>
      <c r="B319" s="252"/>
      <c r="C319" s="253"/>
      <c r="D319" s="240" t="s">
        <v>446</v>
      </c>
      <c r="E319" s="254" t="s">
        <v>1</v>
      </c>
      <c r="F319" s="255" t="s">
        <v>1687</v>
      </c>
      <c r="G319" s="253"/>
      <c r="H319" s="256">
        <v>9.3000000000000007</v>
      </c>
      <c r="I319" s="257"/>
      <c r="J319" s="253"/>
      <c r="K319" s="253"/>
      <c r="L319" s="258"/>
      <c r="M319" s="259"/>
      <c r="N319" s="260"/>
      <c r="O319" s="260"/>
      <c r="P319" s="260"/>
      <c r="Q319" s="260"/>
      <c r="R319" s="260"/>
      <c r="S319" s="260"/>
      <c r="T319" s="261"/>
      <c r="U319" s="13"/>
      <c r="V319" s="13"/>
      <c r="W319" s="13"/>
      <c r="X319" s="13"/>
      <c r="Y319" s="13"/>
      <c r="Z319" s="13"/>
      <c r="AA319" s="13"/>
      <c r="AB319" s="13"/>
      <c r="AC319" s="13"/>
      <c r="AD319" s="13"/>
      <c r="AE319" s="13"/>
      <c r="AT319" s="262" t="s">
        <v>446</v>
      </c>
      <c r="AU319" s="262" t="s">
        <v>85</v>
      </c>
      <c r="AV319" s="13" t="s">
        <v>85</v>
      </c>
      <c r="AW319" s="13" t="s">
        <v>32</v>
      </c>
      <c r="AX319" s="13" t="s">
        <v>76</v>
      </c>
      <c r="AY319" s="262" t="s">
        <v>342</v>
      </c>
    </row>
    <row r="320" s="16" customFormat="1">
      <c r="A320" s="16"/>
      <c r="B320" s="284"/>
      <c r="C320" s="285"/>
      <c r="D320" s="240" t="s">
        <v>446</v>
      </c>
      <c r="E320" s="286" t="s">
        <v>1</v>
      </c>
      <c r="F320" s="287" t="s">
        <v>500</v>
      </c>
      <c r="G320" s="285"/>
      <c r="H320" s="288">
        <v>38.100000000000001</v>
      </c>
      <c r="I320" s="289"/>
      <c r="J320" s="285"/>
      <c r="K320" s="285"/>
      <c r="L320" s="290"/>
      <c r="M320" s="291"/>
      <c r="N320" s="292"/>
      <c r="O320" s="292"/>
      <c r="P320" s="292"/>
      <c r="Q320" s="292"/>
      <c r="R320" s="292"/>
      <c r="S320" s="292"/>
      <c r="T320" s="293"/>
      <c r="U320" s="16"/>
      <c r="V320" s="16"/>
      <c r="W320" s="16"/>
      <c r="X320" s="16"/>
      <c r="Y320" s="16"/>
      <c r="Z320" s="16"/>
      <c r="AA320" s="16"/>
      <c r="AB320" s="16"/>
      <c r="AC320" s="16"/>
      <c r="AD320" s="16"/>
      <c r="AE320" s="16"/>
      <c r="AT320" s="294" t="s">
        <v>446</v>
      </c>
      <c r="AU320" s="294" t="s">
        <v>85</v>
      </c>
      <c r="AV320" s="16" t="s">
        <v>360</v>
      </c>
      <c r="AW320" s="16" t="s">
        <v>32</v>
      </c>
      <c r="AX320" s="16" t="s">
        <v>83</v>
      </c>
      <c r="AY320" s="294" t="s">
        <v>342</v>
      </c>
    </row>
    <row r="321" s="12" customFormat="1" ht="22.8" customHeight="1">
      <c r="A321" s="12"/>
      <c r="B321" s="213"/>
      <c r="C321" s="214"/>
      <c r="D321" s="215" t="s">
        <v>75</v>
      </c>
      <c r="E321" s="246" t="s">
        <v>950</v>
      </c>
      <c r="F321" s="246" t="s">
        <v>951</v>
      </c>
      <c r="G321" s="214"/>
      <c r="H321" s="214"/>
      <c r="I321" s="217"/>
      <c r="J321" s="247">
        <f>BK321</f>
        <v>0</v>
      </c>
      <c r="K321" s="214"/>
      <c r="L321" s="219"/>
      <c r="M321" s="220"/>
      <c r="N321" s="221"/>
      <c r="O321" s="221"/>
      <c r="P321" s="222">
        <f>SUM(P322:P344)</f>
        <v>0</v>
      </c>
      <c r="Q321" s="221"/>
      <c r="R321" s="222">
        <f>SUM(R322:R344)</f>
        <v>0</v>
      </c>
      <c r="S321" s="221"/>
      <c r="T321" s="223">
        <f>SUM(T322:T344)</f>
        <v>0</v>
      </c>
      <c r="U321" s="12"/>
      <c r="V321" s="12"/>
      <c r="W321" s="12"/>
      <c r="X321" s="12"/>
      <c r="Y321" s="12"/>
      <c r="Z321" s="12"/>
      <c r="AA321" s="12"/>
      <c r="AB321" s="12"/>
      <c r="AC321" s="12"/>
      <c r="AD321" s="12"/>
      <c r="AE321" s="12"/>
      <c r="AR321" s="224" t="s">
        <v>83</v>
      </c>
      <c r="AT321" s="225" t="s">
        <v>75</v>
      </c>
      <c r="AU321" s="225" t="s">
        <v>83</v>
      </c>
      <c r="AY321" s="224" t="s">
        <v>342</v>
      </c>
      <c r="BK321" s="226">
        <f>SUM(BK322:BK344)</f>
        <v>0</v>
      </c>
    </row>
    <row r="322" s="2" customFormat="1" ht="16.5" customHeight="1">
      <c r="A322" s="39"/>
      <c r="B322" s="40"/>
      <c r="C322" s="227" t="s">
        <v>760</v>
      </c>
      <c r="D322" s="227" t="s">
        <v>343</v>
      </c>
      <c r="E322" s="228" t="s">
        <v>965</v>
      </c>
      <c r="F322" s="229" t="s">
        <v>966</v>
      </c>
      <c r="G322" s="230" t="s">
        <v>462</v>
      </c>
      <c r="H322" s="231">
        <v>9.0199999999999996</v>
      </c>
      <c r="I322" s="232"/>
      <c r="J322" s="233">
        <f>ROUND(I322*H322,2)</f>
        <v>0</v>
      </c>
      <c r="K322" s="229" t="s">
        <v>1</v>
      </c>
      <c r="L322" s="45"/>
      <c r="M322" s="234" t="s">
        <v>1</v>
      </c>
      <c r="N322" s="235" t="s">
        <v>41</v>
      </c>
      <c r="O322" s="92"/>
      <c r="P322" s="236">
        <f>O322*H322</f>
        <v>0</v>
      </c>
      <c r="Q322" s="236">
        <v>0</v>
      </c>
      <c r="R322" s="236">
        <f>Q322*H322</f>
        <v>0</v>
      </c>
      <c r="S322" s="236">
        <v>0</v>
      </c>
      <c r="T322" s="237">
        <f>S322*H322</f>
        <v>0</v>
      </c>
      <c r="U322" s="39"/>
      <c r="V322" s="39"/>
      <c r="W322" s="39"/>
      <c r="X322" s="39"/>
      <c r="Y322" s="39"/>
      <c r="Z322" s="39"/>
      <c r="AA322" s="39"/>
      <c r="AB322" s="39"/>
      <c r="AC322" s="39"/>
      <c r="AD322" s="39"/>
      <c r="AE322" s="39"/>
      <c r="AR322" s="238" t="s">
        <v>360</v>
      </c>
      <c r="AT322" s="238" t="s">
        <v>343</v>
      </c>
      <c r="AU322" s="238" t="s">
        <v>85</v>
      </c>
      <c r="AY322" s="18" t="s">
        <v>342</v>
      </c>
      <c r="BE322" s="239">
        <f>IF(N322="základní",J322,0)</f>
        <v>0</v>
      </c>
      <c r="BF322" s="239">
        <f>IF(N322="snížená",J322,0)</f>
        <v>0</v>
      </c>
      <c r="BG322" s="239">
        <f>IF(N322="zákl. přenesená",J322,0)</f>
        <v>0</v>
      </c>
      <c r="BH322" s="239">
        <f>IF(N322="sníž. přenesená",J322,0)</f>
        <v>0</v>
      </c>
      <c r="BI322" s="239">
        <f>IF(N322="nulová",J322,0)</f>
        <v>0</v>
      </c>
      <c r="BJ322" s="18" t="s">
        <v>83</v>
      </c>
      <c r="BK322" s="239">
        <f>ROUND(I322*H322,2)</f>
        <v>0</v>
      </c>
      <c r="BL322" s="18" t="s">
        <v>360</v>
      </c>
      <c r="BM322" s="238" t="s">
        <v>1789</v>
      </c>
    </row>
    <row r="323" s="2" customFormat="1">
      <c r="A323" s="39"/>
      <c r="B323" s="40"/>
      <c r="C323" s="41"/>
      <c r="D323" s="240" t="s">
        <v>349</v>
      </c>
      <c r="E323" s="41"/>
      <c r="F323" s="241" t="s">
        <v>966</v>
      </c>
      <c r="G323" s="41"/>
      <c r="H323" s="41"/>
      <c r="I323" s="242"/>
      <c r="J323" s="41"/>
      <c r="K323" s="41"/>
      <c r="L323" s="45"/>
      <c r="M323" s="243"/>
      <c r="N323" s="244"/>
      <c r="O323" s="92"/>
      <c r="P323" s="92"/>
      <c r="Q323" s="92"/>
      <c r="R323" s="92"/>
      <c r="S323" s="92"/>
      <c r="T323" s="93"/>
      <c r="U323" s="39"/>
      <c r="V323" s="39"/>
      <c r="W323" s="39"/>
      <c r="X323" s="39"/>
      <c r="Y323" s="39"/>
      <c r="Z323" s="39"/>
      <c r="AA323" s="39"/>
      <c r="AB323" s="39"/>
      <c r="AC323" s="39"/>
      <c r="AD323" s="39"/>
      <c r="AE323" s="39"/>
      <c r="AT323" s="18" t="s">
        <v>349</v>
      </c>
      <c r="AU323" s="18" t="s">
        <v>85</v>
      </c>
    </row>
    <row r="324" s="13" customFormat="1">
      <c r="A324" s="13"/>
      <c r="B324" s="252"/>
      <c r="C324" s="253"/>
      <c r="D324" s="240" t="s">
        <v>446</v>
      </c>
      <c r="E324" s="254" t="s">
        <v>1</v>
      </c>
      <c r="F324" s="255" t="s">
        <v>1790</v>
      </c>
      <c r="G324" s="253"/>
      <c r="H324" s="256">
        <v>9.0199999999999996</v>
      </c>
      <c r="I324" s="257"/>
      <c r="J324" s="253"/>
      <c r="K324" s="253"/>
      <c r="L324" s="258"/>
      <c r="M324" s="259"/>
      <c r="N324" s="260"/>
      <c r="O324" s="260"/>
      <c r="P324" s="260"/>
      <c r="Q324" s="260"/>
      <c r="R324" s="260"/>
      <c r="S324" s="260"/>
      <c r="T324" s="261"/>
      <c r="U324" s="13"/>
      <c r="V324" s="13"/>
      <c r="W324" s="13"/>
      <c r="X324" s="13"/>
      <c r="Y324" s="13"/>
      <c r="Z324" s="13"/>
      <c r="AA324" s="13"/>
      <c r="AB324" s="13"/>
      <c r="AC324" s="13"/>
      <c r="AD324" s="13"/>
      <c r="AE324" s="13"/>
      <c r="AT324" s="262" t="s">
        <v>446</v>
      </c>
      <c r="AU324" s="262" t="s">
        <v>85</v>
      </c>
      <c r="AV324" s="13" t="s">
        <v>85</v>
      </c>
      <c r="AW324" s="13" t="s">
        <v>32</v>
      </c>
      <c r="AX324" s="13" t="s">
        <v>83</v>
      </c>
      <c r="AY324" s="262" t="s">
        <v>342</v>
      </c>
    </row>
    <row r="325" s="2" customFormat="1" ht="16.5" customHeight="1">
      <c r="A325" s="39"/>
      <c r="B325" s="40"/>
      <c r="C325" s="227" t="s">
        <v>766</v>
      </c>
      <c r="D325" s="227" t="s">
        <v>343</v>
      </c>
      <c r="E325" s="228" t="s">
        <v>981</v>
      </c>
      <c r="F325" s="229" t="s">
        <v>982</v>
      </c>
      <c r="G325" s="230" t="s">
        <v>462</v>
      </c>
      <c r="H325" s="231">
        <v>29.643000000000001</v>
      </c>
      <c r="I325" s="232"/>
      <c r="J325" s="233">
        <f>ROUND(I325*H325,2)</f>
        <v>0</v>
      </c>
      <c r="K325" s="229" t="s">
        <v>1</v>
      </c>
      <c r="L325" s="45"/>
      <c r="M325" s="234" t="s">
        <v>1</v>
      </c>
      <c r="N325" s="235" t="s">
        <v>41</v>
      </c>
      <c r="O325" s="92"/>
      <c r="P325" s="236">
        <f>O325*H325</f>
        <v>0</v>
      </c>
      <c r="Q325" s="236">
        <v>0</v>
      </c>
      <c r="R325" s="236">
        <f>Q325*H325</f>
        <v>0</v>
      </c>
      <c r="S325" s="236">
        <v>0</v>
      </c>
      <c r="T325" s="237">
        <f>S325*H325</f>
        <v>0</v>
      </c>
      <c r="U325" s="39"/>
      <c r="V325" s="39"/>
      <c r="W325" s="39"/>
      <c r="X325" s="39"/>
      <c r="Y325" s="39"/>
      <c r="Z325" s="39"/>
      <c r="AA325" s="39"/>
      <c r="AB325" s="39"/>
      <c r="AC325" s="39"/>
      <c r="AD325" s="39"/>
      <c r="AE325" s="39"/>
      <c r="AR325" s="238" t="s">
        <v>360</v>
      </c>
      <c r="AT325" s="238" t="s">
        <v>343</v>
      </c>
      <c r="AU325" s="238" t="s">
        <v>85</v>
      </c>
      <c r="AY325" s="18" t="s">
        <v>342</v>
      </c>
      <c r="BE325" s="239">
        <f>IF(N325="základní",J325,0)</f>
        <v>0</v>
      </c>
      <c r="BF325" s="239">
        <f>IF(N325="snížená",J325,0)</f>
        <v>0</v>
      </c>
      <c r="BG325" s="239">
        <f>IF(N325="zákl. přenesená",J325,0)</f>
        <v>0</v>
      </c>
      <c r="BH325" s="239">
        <f>IF(N325="sníž. přenesená",J325,0)</f>
        <v>0</v>
      </c>
      <c r="BI325" s="239">
        <f>IF(N325="nulová",J325,0)</f>
        <v>0</v>
      </c>
      <c r="BJ325" s="18" t="s">
        <v>83</v>
      </c>
      <c r="BK325" s="239">
        <f>ROUND(I325*H325,2)</f>
        <v>0</v>
      </c>
      <c r="BL325" s="18" t="s">
        <v>360</v>
      </c>
      <c r="BM325" s="238" t="s">
        <v>1791</v>
      </c>
    </row>
    <row r="326" s="2" customFormat="1">
      <c r="A326" s="39"/>
      <c r="B326" s="40"/>
      <c r="C326" s="41"/>
      <c r="D326" s="240" t="s">
        <v>349</v>
      </c>
      <c r="E326" s="41"/>
      <c r="F326" s="241" t="s">
        <v>984</v>
      </c>
      <c r="G326" s="41"/>
      <c r="H326" s="41"/>
      <c r="I326" s="242"/>
      <c r="J326" s="41"/>
      <c r="K326" s="41"/>
      <c r="L326" s="45"/>
      <c r="M326" s="243"/>
      <c r="N326" s="244"/>
      <c r="O326" s="92"/>
      <c r="P326" s="92"/>
      <c r="Q326" s="92"/>
      <c r="R326" s="92"/>
      <c r="S326" s="92"/>
      <c r="T326" s="93"/>
      <c r="U326" s="39"/>
      <c r="V326" s="39"/>
      <c r="W326" s="39"/>
      <c r="X326" s="39"/>
      <c r="Y326" s="39"/>
      <c r="Z326" s="39"/>
      <c r="AA326" s="39"/>
      <c r="AB326" s="39"/>
      <c r="AC326" s="39"/>
      <c r="AD326" s="39"/>
      <c r="AE326" s="39"/>
      <c r="AT326" s="18" t="s">
        <v>349</v>
      </c>
      <c r="AU326" s="18" t="s">
        <v>85</v>
      </c>
    </row>
    <row r="327" s="13" customFormat="1">
      <c r="A327" s="13"/>
      <c r="B327" s="252"/>
      <c r="C327" s="253"/>
      <c r="D327" s="240" t="s">
        <v>446</v>
      </c>
      <c r="E327" s="254" t="s">
        <v>1</v>
      </c>
      <c r="F327" s="255" t="s">
        <v>1792</v>
      </c>
      <c r="G327" s="253"/>
      <c r="H327" s="256">
        <v>20.623000000000001</v>
      </c>
      <c r="I327" s="257"/>
      <c r="J327" s="253"/>
      <c r="K327" s="253"/>
      <c r="L327" s="258"/>
      <c r="M327" s="259"/>
      <c r="N327" s="260"/>
      <c r="O327" s="260"/>
      <c r="P327" s="260"/>
      <c r="Q327" s="260"/>
      <c r="R327" s="260"/>
      <c r="S327" s="260"/>
      <c r="T327" s="261"/>
      <c r="U327" s="13"/>
      <c r="V327" s="13"/>
      <c r="W327" s="13"/>
      <c r="X327" s="13"/>
      <c r="Y327" s="13"/>
      <c r="Z327" s="13"/>
      <c r="AA327" s="13"/>
      <c r="AB327" s="13"/>
      <c r="AC327" s="13"/>
      <c r="AD327" s="13"/>
      <c r="AE327" s="13"/>
      <c r="AT327" s="262" t="s">
        <v>446</v>
      </c>
      <c r="AU327" s="262" t="s">
        <v>85</v>
      </c>
      <c r="AV327" s="13" t="s">
        <v>85</v>
      </c>
      <c r="AW327" s="13" t="s">
        <v>32</v>
      </c>
      <c r="AX327" s="13" t="s">
        <v>76</v>
      </c>
      <c r="AY327" s="262" t="s">
        <v>342</v>
      </c>
    </row>
    <row r="328" s="13" customFormat="1">
      <c r="A328" s="13"/>
      <c r="B328" s="252"/>
      <c r="C328" s="253"/>
      <c r="D328" s="240" t="s">
        <v>446</v>
      </c>
      <c r="E328" s="254" t="s">
        <v>1</v>
      </c>
      <c r="F328" s="255" t="s">
        <v>1790</v>
      </c>
      <c r="G328" s="253"/>
      <c r="H328" s="256">
        <v>9.0199999999999996</v>
      </c>
      <c r="I328" s="257"/>
      <c r="J328" s="253"/>
      <c r="K328" s="253"/>
      <c r="L328" s="258"/>
      <c r="M328" s="259"/>
      <c r="N328" s="260"/>
      <c r="O328" s="260"/>
      <c r="P328" s="260"/>
      <c r="Q328" s="260"/>
      <c r="R328" s="260"/>
      <c r="S328" s="260"/>
      <c r="T328" s="261"/>
      <c r="U328" s="13"/>
      <c r="V328" s="13"/>
      <c r="W328" s="13"/>
      <c r="X328" s="13"/>
      <c r="Y328" s="13"/>
      <c r="Z328" s="13"/>
      <c r="AA328" s="13"/>
      <c r="AB328" s="13"/>
      <c r="AC328" s="13"/>
      <c r="AD328" s="13"/>
      <c r="AE328" s="13"/>
      <c r="AT328" s="262" t="s">
        <v>446</v>
      </c>
      <c r="AU328" s="262" t="s">
        <v>85</v>
      </c>
      <c r="AV328" s="13" t="s">
        <v>85</v>
      </c>
      <c r="AW328" s="13" t="s">
        <v>32</v>
      </c>
      <c r="AX328" s="13" t="s">
        <v>76</v>
      </c>
      <c r="AY328" s="262" t="s">
        <v>342</v>
      </c>
    </row>
    <row r="329" s="16" customFormat="1">
      <c r="A329" s="16"/>
      <c r="B329" s="284"/>
      <c r="C329" s="285"/>
      <c r="D329" s="240" t="s">
        <v>446</v>
      </c>
      <c r="E329" s="286" t="s">
        <v>1</v>
      </c>
      <c r="F329" s="287" t="s">
        <v>500</v>
      </c>
      <c r="G329" s="285"/>
      <c r="H329" s="288">
        <v>29.643000000000001</v>
      </c>
      <c r="I329" s="289"/>
      <c r="J329" s="285"/>
      <c r="K329" s="285"/>
      <c r="L329" s="290"/>
      <c r="M329" s="291"/>
      <c r="N329" s="292"/>
      <c r="O329" s="292"/>
      <c r="P329" s="292"/>
      <c r="Q329" s="292"/>
      <c r="R329" s="292"/>
      <c r="S329" s="292"/>
      <c r="T329" s="293"/>
      <c r="U329" s="16"/>
      <c r="V329" s="16"/>
      <c r="W329" s="16"/>
      <c r="X329" s="16"/>
      <c r="Y329" s="16"/>
      <c r="Z329" s="16"/>
      <c r="AA329" s="16"/>
      <c r="AB329" s="16"/>
      <c r="AC329" s="16"/>
      <c r="AD329" s="16"/>
      <c r="AE329" s="16"/>
      <c r="AT329" s="294" t="s">
        <v>446</v>
      </c>
      <c r="AU329" s="294" t="s">
        <v>85</v>
      </c>
      <c r="AV329" s="16" t="s">
        <v>360</v>
      </c>
      <c r="AW329" s="16" t="s">
        <v>32</v>
      </c>
      <c r="AX329" s="16" t="s">
        <v>83</v>
      </c>
      <c r="AY329" s="294" t="s">
        <v>342</v>
      </c>
    </row>
    <row r="330" s="2" customFormat="1" ht="16.5" customHeight="1">
      <c r="A330" s="39"/>
      <c r="B330" s="40"/>
      <c r="C330" s="227" t="s">
        <v>772</v>
      </c>
      <c r="D330" s="227" t="s">
        <v>343</v>
      </c>
      <c r="E330" s="228" t="s">
        <v>988</v>
      </c>
      <c r="F330" s="229" t="s">
        <v>989</v>
      </c>
      <c r="G330" s="230" t="s">
        <v>462</v>
      </c>
      <c r="H330" s="231">
        <v>39.319000000000003</v>
      </c>
      <c r="I330" s="232"/>
      <c r="J330" s="233">
        <f>ROUND(I330*H330,2)</f>
        <v>0</v>
      </c>
      <c r="K330" s="229" t="s">
        <v>1</v>
      </c>
      <c r="L330" s="45"/>
      <c r="M330" s="234" t="s">
        <v>1</v>
      </c>
      <c r="N330" s="235" t="s">
        <v>41</v>
      </c>
      <c r="O330" s="92"/>
      <c r="P330" s="236">
        <f>O330*H330</f>
        <v>0</v>
      </c>
      <c r="Q330" s="236">
        <v>0</v>
      </c>
      <c r="R330" s="236">
        <f>Q330*H330</f>
        <v>0</v>
      </c>
      <c r="S330" s="236">
        <v>0</v>
      </c>
      <c r="T330" s="237">
        <f>S330*H330</f>
        <v>0</v>
      </c>
      <c r="U330" s="39"/>
      <c r="V330" s="39"/>
      <c r="W330" s="39"/>
      <c r="X330" s="39"/>
      <c r="Y330" s="39"/>
      <c r="Z330" s="39"/>
      <c r="AA330" s="39"/>
      <c r="AB330" s="39"/>
      <c r="AC330" s="39"/>
      <c r="AD330" s="39"/>
      <c r="AE330" s="39"/>
      <c r="AR330" s="238" t="s">
        <v>360</v>
      </c>
      <c r="AT330" s="238" t="s">
        <v>343</v>
      </c>
      <c r="AU330" s="238" t="s">
        <v>85</v>
      </c>
      <c r="AY330" s="18" t="s">
        <v>342</v>
      </c>
      <c r="BE330" s="239">
        <f>IF(N330="základní",J330,0)</f>
        <v>0</v>
      </c>
      <c r="BF330" s="239">
        <f>IF(N330="snížená",J330,0)</f>
        <v>0</v>
      </c>
      <c r="BG330" s="239">
        <f>IF(N330="zákl. přenesená",J330,0)</f>
        <v>0</v>
      </c>
      <c r="BH330" s="239">
        <f>IF(N330="sníž. přenesená",J330,0)</f>
        <v>0</v>
      </c>
      <c r="BI330" s="239">
        <f>IF(N330="nulová",J330,0)</f>
        <v>0</v>
      </c>
      <c r="BJ330" s="18" t="s">
        <v>83</v>
      </c>
      <c r="BK330" s="239">
        <f>ROUND(I330*H330,2)</f>
        <v>0</v>
      </c>
      <c r="BL330" s="18" t="s">
        <v>360</v>
      </c>
      <c r="BM330" s="238" t="s">
        <v>1793</v>
      </c>
    </row>
    <row r="331" s="2" customFormat="1">
      <c r="A331" s="39"/>
      <c r="B331" s="40"/>
      <c r="C331" s="41"/>
      <c r="D331" s="240" t="s">
        <v>349</v>
      </c>
      <c r="E331" s="41"/>
      <c r="F331" s="241" t="s">
        <v>991</v>
      </c>
      <c r="G331" s="41"/>
      <c r="H331" s="41"/>
      <c r="I331" s="242"/>
      <c r="J331" s="41"/>
      <c r="K331" s="41"/>
      <c r="L331" s="45"/>
      <c r="M331" s="243"/>
      <c r="N331" s="244"/>
      <c r="O331" s="92"/>
      <c r="P331" s="92"/>
      <c r="Q331" s="92"/>
      <c r="R331" s="92"/>
      <c r="S331" s="92"/>
      <c r="T331" s="93"/>
      <c r="U331" s="39"/>
      <c r="V331" s="39"/>
      <c r="W331" s="39"/>
      <c r="X331" s="39"/>
      <c r="Y331" s="39"/>
      <c r="Z331" s="39"/>
      <c r="AA331" s="39"/>
      <c r="AB331" s="39"/>
      <c r="AC331" s="39"/>
      <c r="AD331" s="39"/>
      <c r="AE331" s="39"/>
      <c r="AT331" s="18" t="s">
        <v>349</v>
      </c>
      <c r="AU331" s="18" t="s">
        <v>85</v>
      </c>
    </row>
    <row r="332" s="13" customFormat="1">
      <c r="A332" s="13"/>
      <c r="B332" s="252"/>
      <c r="C332" s="253"/>
      <c r="D332" s="240" t="s">
        <v>446</v>
      </c>
      <c r="E332" s="254" t="s">
        <v>1</v>
      </c>
      <c r="F332" s="255" t="s">
        <v>1794</v>
      </c>
      <c r="G332" s="253"/>
      <c r="H332" s="256">
        <v>19.675000000000001</v>
      </c>
      <c r="I332" s="257"/>
      <c r="J332" s="253"/>
      <c r="K332" s="253"/>
      <c r="L332" s="258"/>
      <c r="M332" s="259"/>
      <c r="N332" s="260"/>
      <c r="O332" s="260"/>
      <c r="P332" s="260"/>
      <c r="Q332" s="260"/>
      <c r="R332" s="260"/>
      <c r="S332" s="260"/>
      <c r="T332" s="261"/>
      <c r="U332" s="13"/>
      <c r="V332" s="13"/>
      <c r="W332" s="13"/>
      <c r="X332" s="13"/>
      <c r="Y332" s="13"/>
      <c r="Z332" s="13"/>
      <c r="AA332" s="13"/>
      <c r="AB332" s="13"/>
      <c r="AC332" s="13"/>
      <c r="AD332" s="13"/>
      <c r="AE332" s="13"/>
      <c r="AT332" s="262" t="s">
        <v>446</v>
      </c>
      <c r="AU332" s="262" t="s">
        <v>85</v>
      </c>
      <c r="AV332" s="13" t="s">
        <v>85</v>
      </c>
      <c r="AW332" s="13" t="s">
        <v>32</v>
      </c>
      <c r="AX332" s="13" t="s">
        <v>76</v>
      </c>
      <c r="AY332" s="262" t="s">
        <v>342</v>
      </c>
    </row>
    <row r="333" s="13" customFormat="1">
      <c r="A333" s="13"/>
      <c r="B333" s="252"/>
      <c r="C333" s="253"/>
      <c r="D333" s="240" t="s">
        <v>446</v>
      </c>
      <c r="E333" s="254" t="s">
        <v>1</v>
      </c>
      <c r="F333" s="255" t="s">
        <v>1795</v>
      </c>
      <c r="G333" s="253"/>
      <c r="H333" s="256">
        <v>1.242</v>
      </c>
      <c r="I333" s="257"/>
      <c r="J333" s="253"/>
      <c r="K333" s="253"/>
      <c r="L333" s="258"/>
      <c r="M333" s="259"/>
      <c r="N333" s="260"/>
      <c r="O333" s="260"/>
      <c r="P333" s="260"/>
      <c r="Q333" s="260"/>
      <c r="R333" s="260"/>
      <c r="S333" s="260"/>
      <c r="T333" s="261"/>
      <c r="U333" s="13"/>
      <c r="V333" s="13"/>
      <c r="W333" s="13"/>
      <c r="X333" s="13"/>
      <c r="Y333" s="13"/>
      <c r="Z333" s="13"/>
      <c r="AA333" s="13"/>
      <c r="AB333" s="13"/>
      <c r="AC333" s="13"/>
      <c r="AD333" s="13"/>
      <c r="AE333" s="13"/>
      <c r="AT333" s="262" t="s">
        <v>446</v>
      </c>
      <c r="AU333" s="262" t="s">
        <v>85</v>
      </c>
      <c r="AV333" s="13" t="s">
        <v>85</v>
      </c>
      <c r="AW333" s="13" t="s">
        <v>32</v>
      </c>
      <c r="AX333" s="13" t="s">
        <v>76</v>
      </c>
      <c r="AY333" s="262" t="s">
        <v>342</v>
      </c>
    </row>
    <row r="334" s="13" customFormat="1">
      <c r="A334" s="13"/>
      <c r="B334" s="252"/>
      <c r="C334" s="253"/>
      <c r="D334" s="240" t="s">
        <v>446</v>
      </c>
      <c r="E334" s="254" t="s">
        <v>1</v>
      </c>
      <c r="F334" s="255" t="s">
        <v>1796</v>
      </c>
      <c r="G334" s="253"/>
      <c r="H334" s="256">
        <v>18.402000000000001</v>
      </c>
      <c r="I334" s="257"/>
      <c r="J334" s="253"/>
      <c r="K334" s="253"/>
      <c r="L334" s="258"/>
      <c r="M334" s="259"/>
      <c r="N334" s="260"/>
      <c r="O334" s="260"/>
      <c r="P334" s="260"/>
      <c r="Q334" s="260"/>
      <c r="R334" s="260"/>
      <c r="S334" s="260"/>
      <c r="T334" s="261"/>
      <c r="U334" s="13"/>
      <c r="V334" s="13"/>
      <c r="W334" s="13"/>
      <c r="X334" s="13"/>
      <c r="Y334" s="13"/>
      <c r="Z334" s="13"/>
      <c r="AA334" s="13"/>
      <c r="AB334" s="13"/>
      <c r="AC334" s="13"/>
      <c r="AD334" s="13"/>
      <c r="AE334" s="13"/>
      <c r="AT334" s="262" t="s">
        <v>446</v>
      </c>
      <c r="AU334" s="262" t="s">
        <v>85</v>
      </c>
      <c r="AV334" s="13" t="s">
        <v>85</v>
      </c>
      <c r="AW334" s="13" t="s">
        <v>32</v>
      </c>
      <c r="AX334" s="13" t="s">
        <v>76</v>
      </c>
      <c r="AY334" s="262" t="s">
        <v>342</v>
      </c>
    </row>
    <row r="335" s="16" customFormat="1">
      <c r="A335" s="16"/>
      <c r="B335" s="284"/>
      <c r="C335" s="285"/>
      <c r="D335" s="240" t="s">
        <v>446</v>
      </c>
      <c r="E335" s="286" t="s">
        <v>1</v>
      </c>
      <c r="F335" s="287" t="s">
        <v>500</v>
      </c>
      <c r="G335" s="285"/>
      <c r="H335" s="288">
        <v>39.319000000000003</v>
      </c>
      <c r="I335" s="289"/>
      <c r="J335" s="285"/>
      <c r="K335" s="285"/>
      <c r="L335" s="290"/>
      <c r="M335" s="291"/>
      <c r="N335" s="292"/>
      <c r="O335" s="292"/>
      <c r="P335" s="292"/>
      <c r="Q335" s="292"/>
      <c r="R335" s="292"/>
      <c r="S335" s="292"/>
      <c r="T335" s="293"/>
      <c r="U335" s="16"/>
      <c r="V335" s="16"/>
      <c r="W335" s="16"/>
      <c r="X335" s="16"/>
      <c r="Y335" s="16"/>
      <c r="Z335" s="16"/>
      <c r="AA335" s="16"/>
      <c r="AB335" s="16"/>
      <c r="AC335" s="16"/>
      <c r="AD335" s="16"/>
      <c r="AE335" s="16"/>
      <c r="AT335" s="294" t="s">
        <v>446</v>
      </c>
      <c r="AU335" s="294" t="s">
        <v>85</v>
      </c>
      <c r="AV335" s="16" t="s">
        <v>360</v>
      </c>
      <c r="AW335" s="16" t="s">
        <v>32</v>
      </c>
      <c r="AX335" s="16" t="s">
        <v>83</v>
      </c>
      <c r="AY335" s="294" t="s">
        <v>342</v>
      </c>
    </row>
    <row r="336" s="2" customFormat="1" ht="24.15" customHeight="1">
      <c r="A336" s="39"/>
      <c r="B336" s="40"/>
      <c r="C336" s="227" t="s">
        <v>777</v>
      </c>
      <c r="D336" s="227" t="s">
        <v>343</v>
      </c>
      <c r="E336" s="228" t="s">
        <v>1002</v>
      </c>
      <c r="F336" s="229" t="s">
        <v>1003</v>
      </c>
      <c r="G336" s="230" t="s">
        <v>462</v>
      </c>
      <c r="H336" s="231">
        <v>39.319000000000003</v>
      </c>
      <c r="I336" s="232"/>
      <c r="J336" s="233">
        <f>ROUND(I336*H336,2)</f>
        <v>0</v>
      </c>
      <c r="K336" s="229" t="s">
        <v>443</v>
      </c>
      <c r="L336" s="45"/>
      <c r="M336" s="234" t="s">
        <v>1</v>
      </c>
      <c r="N336" s="235" t="s">
        <v>41</v>
      </c>
      <c r="O336" s="92"/>
      <c r="P336" s="236">
        <f>O336*H336</f>
        <v>0</v>
      </c>
      <c r="Q336" s="236">
        <v>0</v>
      </c>
      <c r="R336" s="236">
        <f>Q336*H336</f>
        <v>0</v>
      </c>
      <c r="S336" s="236">
        <v>0</v>
      </c>
      <c r="T336" s="237">
        <f>S336*H336</f>
        <v>0</v>
      </c>
      <c r="U336" s="39"/>
      <c r="V336" s="39"/>
      <c r="W336" s="39"/>
      <c r="X336" s="39"/>
      <c r="Y336" s="39"/>
      <c r="Z336" s="39"/>
      <c r="AA336" s="39"/>
      <c r="AB336" s="39"/>
      <c r="AC336" s="39"/>
      <c r="AD336" s="39"/>
      <c r="AE336" s="39"/>
      <c r="AR336" s="238" t="s">
        <v>360</v>
      </c>
      <c r="AT336" s="238" t="s">
        <v>343</v>
      </c>
      <c r="AU336" s="238" t="s">
        <v>85</v>
      </c>
      <c r="AY336" s="18" t="s">
        <v>342</v>
      </c>
      <c r="BE336" s="239">
        <f>IF(N336="základní",J336,0)</f>
        <v>0</v>
      </c>
      <c r="BF336" s="239">
        <f>IF(N336="snížená",J336,0)</f>
        <v>0</v>
      </c>
      <c r="BG336" s="239">
        <f>IF(N336="zákl. přenesená",J336,0)</f>
        <v>0</v>
      </c>
      <c r="BH336" s="239">
        <f>IF(N336="sníž. přenesená",J336,0)</f>
        <v>0</v>
      </c>
      <c r="BI336" s="239">
        <f>IF(N336="nulová",J336,0)</f>
        <v>0</v>
      </c>
      <c r="BJ336" s="18" t="s">
        <v>83</v>
      </c>
      <c r="BK336" s="239">
        <f>ROUND(I336*H336,2)</f>
        <v>0</v>
      </c>
      <c r="BL336" s="18" t="s">
        <v>360</v>
      </c>
      <c r="BM336" s="238" t="s">
        <v>1797</v>
      </c>
    </row>
    <row r="337" s="2" customFormat="1">
      <c r="A337" s="39"/>
      <c r="B337" s="40"/>
      <c r="C337" s="41"/>
      <c r="D337" s="240" t="s">
        <v>349</v>
      </c>
      <c r="E337" s="41"/>
      <c r="F337" s="241" t="s">
        <v>1005</v>
      </c>
      <c r="G337" s="41"/>
      <c r="H337" s="41"/>
      <c r="I337" s="242"/>
      <c r="J337" s="41"/>
      <c r="K337" s="41"/>
      <c r="L337" s="45"/>
      <c r="M337" s="243"/>
      <c r="N337" s="244"/>
      <c r="O337" s="92"/>
      <c r="P337" s="92"/>
      <c r="Q337" s="92"/>
      <c r="R337" s="92"/>
      <c r="S337" s="92"/>
      <c r="T337" s="93"/>
      <c r="U337" s="39"/>
      <c r="V337" s="39"/>
      <c r="W337" s="39"/>
      <c r="X337" s="39"/>
      <c r="Y337" s="39"/>
      <c r="Z337" s="39"/>
      <c r="AA337" s="39"/>
      <c r="AB337" s="39"/>
      <c r="AC337" s="39"/>
      <c r="AD337" s="39"/>
      <c r="AE337" s="39"/>
      <c r="AT337" s="18" t="s">
        <v>349</v>
      </c>
      <c r="AU337" s="18" t="s">
        <v>85</v>
      </c>
    </row>
    <row r="338" s="13" customFormat="1">
      <c r="A338" s="13"/>
      <c r="B338" s="252"/>
      <c r="C338" s="253"/>
      <c r="D338" s="240" t="s">
        <v>446</v>
      </c>
      <c r="E338" s="254" t="s">
        <v>1</v>
      </c>
      <c r="F338" s="255" t="s">
        <v>1794</v>
      </c>
      <c r="G338" s="253"/>
      <c r="H338" s="256">
        <v>19.675000000000001</v>
      </c>
      <c r="I338" s="257"/>
      <c r="J338" s="253"/>
      <c r="K338" s="253"/>
      <c r="L338" s="258"/>
      <c r="M338" s="259"/>
      <c r="N338" s="260"/>
      <c r="O338" s="260"/>
      <c r="P338" s="260"/>
      <c r="Q338" s="260"/>
      <c r="R338" s="260"/>
      <c r="S338" s="260"/>
      <c r="T338" s="261"/>
      <c r="U338" s="13"/>
      <c r="V338" s="13"/>
      <c r="W338" s="13"/>
      <c r="X338" s="13"/>
      <c r="Y338" s="13"/>
      <c r="Z338" s="13"/>
      <c r="AA338" s="13"/>
      <c r="AB338" s="13"/>
      <c r="AC338" s="13"/>
      <c r="AD338" s="13"/>
      <c r="AE338" s="13"/>
      <c r="AT338" s="262" t="s">
        <v>446</v>
      </c>
      <c r="AU338" s="262" t="s">
        <v>85</v>
      </c>
      <c r="AV338" s="13" t="s">
        <v>85</v>
      </c>
      <c r="AW338" s="13" t="s">
        <v>32</v>
      </c>
      <c r="AX338" s="13" t="s">
        <v>76</v>
      </c>
      <c r="AY338" s="262" t="s">
        <v>342</v>
      </c>
    </row>
    <row r="339" s="13" customFormat="1">
      <c r="A339" s="13"/>
      <c r="B339" s="252"/>
      <c r="C339" s="253"/>
      <c r="D339" s="240" t="s">
        <v>446</v>
      </c>
      <c r="E339" s="254" t="s">
        <v>1</v>
      </c>
      <c r="F339" s="255" t="s">
        <v>1795</v>
      </c>
      <c r="G339" s="253"/>
      <c r="H339" s="256">
        <v>1.242</v>
      </c>
      <c r="I339" s="257"/>
      <c r="J339" s="253"/>
      <c r="K339" s="253"/>
      <c r="L339" s="258"/>
      <c r="M339" s="259"/>
      <c r="N339" s="260"/>
      <c r="O339" s="260"/>
      <c r="P339" s="260"/>
      <c r="Q339" s="260"/>
      <c r="R339" s="260"/>
      <c r="S339" s="260"/>
      <c r="T339" s="261"/>
      <c r="U339" s="13"/>
      <c r="V339" s="13"/>
      <c r="W339" s="13"/>
      <c r="X339" s="13"/>
      <c r="Y339" s="13"/>
      <c r="Z339" s="13"/>
      <c r="AA339" s="13"/>
      <c r="AB339" s="13"/>
      <c r="AC339" s="13"/>
      <c r="AD339" s="13"/>
      <c r="AE339" s="13"/>
      <c r="AT339" s="262" t="s">
        <v>446</v>
      </c>
      <c r="AU339" s="262" t="s">
        <v>85</v>
      </c>
      <c r="AV339" s="13" t="s">
        <v>85</v>
      </c>
      <c r="AW339" s="13" t="s">
        <v>32</v>
      </c>
      <c r="AX339" s="13" t="s">
        <v>76</v>
      </c>
      <c r="AY339" s="262" t="s">
        <v>342</v>
      </c>
    </row>
    <row r="340" s="13" customFormat="1">
      <c r="A340" s="13"/>
      <c r="B340" s="252"/>
      <c r="C340" s="253"/>
      <c r="D340" s="240" t="s">
        <v>446</v>
      </c>
      <c r="E340" s="254" t="s">
        <v>1</v>
      </c>
      <c r="F340" s="255" t="s">
        <v>1796</v>
      </c>
      <c r="G340" s="253"/>
      <c r="H340" s="256">
        <v>18.402000000000001</v>
      </c>
      <c r="I340" s="257"/>
      <c r="J340" s="253"/>
      <c r="K340" s="253"/>
      <c r="L340" s="258"/>
      <c r="M340" s="259"/>
      <c r="N340" s="260"/>
      <c r="O340" s="260"/>
      <c r="P340" s="260"/>
      <c r="Q340" s="260"/>
      <c r="R340" s="260"/>
      <c r="S340" s="260"/>
      <c r="T340" s="261"/>
      <c r="U340" s="13"/>
      <c r="V340" s="13"/>
      <c r="W340" s="13"/>
      <c r="X340" s="13"/>
      <c r="Y340" s="13"/>
      <c r="Z340" s="13"/>
      <c r="AA340" s="13"/>
      <c r="AB340" s="13"/>
      <c r="AC340" s="13"/>
      <c r="AD340" s="13"/>
      <c r="AE340" s="13"/>
      <c r="AT340" s="262" t="s">
        <v>446</v>
      </c>
      <c r="AU340" s="262" t="s">
        <v>85</v>
      </c>
      <c r="AV340" s="13" t="s">
        <v>85</v>
      </c>
      <c r="AW340" s="13" t="s">
        <v>32</v>
      </c>
      <c r="AX340" s="13" t="s">
        <v>76</v>
      </c>
      <c r="AY340" s="262" t="s">
        <v>342</v>
      </c>
    </row>
    <row r="341" s="16" customFormat="1">
      <c r="A341" s="16"/>
      <c r="B341" s="284"/>
      <c r="C341" s="285"/>
      <c r="D341" s="240" t="s">
        <v>446</v>
      </c>
      <c r="E341" s="286" t="s">
        <v>1</v>
      </c>
      <c r="F341" s="287" t="s">
        <v>500</v>
      </c>
      <c r="G341" s="285"/>
      <c r="H341" s="288">
        <v>39.319000000000003</v>
      </c>
      <c r="I341" s="289"/>
      <c r="J341" s="285"/>
      <c r="K341" s="285"/>
      <c r="L341" s="290"/>
      <c r="M341" s="291"/>
      <c r="N341" s="292"/>
      <c r="O341" s="292"/>
      <c r="P341" s="292"/>
      <c r="Q341" s="292"/>
      <c r="R341" s="292"/>
      <c r="S341" s="292"/>
      <c r="T341" s="293"/>
      <c r="U341" s="16"/>
      <c r="V341" s="16"/>
      <c r="W341" s="16"/>
      <c r="X341" s="16"/>
      <c r="Y341" s="16"/>
      <c r="Z341" s="16"/>
      <c r="AA341" s="16"/>
      <c r="AB341" s="16"/>
      <c r="AC341" s="16"/>
      <c r="AD341" s="16"/>
      <c r="AE341" s="16"/>
      <c r="AT341" s="294" t="s">
        <v>446</v>
      </c>
      <c r="AU341" s="294" t="s">
        <v>85</v>
      </c>
      <c r="AV341" s="16" t="s">
        <v>360</v>
      </c>
      <c r="AW341" s="16" t="s">
        <v>32</v>
      </c>
      <c r="AX341" s="16" t="s">
        <v>83</v>
      </c>
      <c r="AY341" s="294" t="s">
        <v>342</v>
      </c>
    </row>
    <row r="342" s="2" customFormat="1" ht="24.15" customHeight="1">
      <c r="A342" s="39"/>
      <c r="B342" s="40"/>
      <c r="C342" s="227" t="s">
        <v>782</v>
      </c>
      <c r="D342" s="227" t="s">
        <v>343</v>
      </c>
      <c r="E342" s="228" t="s">
        <v>1007</v>
      </c>
      <c r="F342" s="229" t="s">
        <v>1008</v>
      </c>
      <c r="G342" s="230" t="s">
        <v>462</v>
      </c>
      <c r="H342" s="231">
        <v>20.623000000000001</v>
      </c>
      <c r="I342" s="232"/>
      <c r="J342" s="233">
        <f>ROUND(I342*H342,2)</f>
        <v>0</v>
      </c>
      <c r="K342" s="229" t="s">
        <v>443</v>
      </c>
      <c r="L342" s="45"/>
      <c r="M342" s="234" t="s">
        <v>1</v>
      </c>
      <c r="N342" s="235" t="s">
        <v>41</v>
      </c>
      <c r="O342" s="92"/>
      <c r="P342" s="236">
        <f>O342*H342</f>
        <v>0</v>
      </c>
      <c r="Q342" s="236">
        <v>0</v>
      </c>
      <c r="R342" s="236">
        <f>Q342*H342</f>
        <v>0</v>
      </c>
      <c r="S342" s="236">
        <v>0</v>
      </c>
      <c r="T342" s="237">
        <f>S342*H342</f>
        <v>0</v>
      </c>
      <c r="U342" s="39"/>
      <c r="V342" s="39"/>
      <c r="W342" s="39"/>
      <c r="X342" s="39"/>
      <c r="Y342" s="39"/>
      <c r="Z342" s="39"/>
      <c r="AA342" s="39"/>
      <c r="AB342" s="39"/>
      <c r="AC342" s="39"/>
      <c r="AD342" s="39"/>
      <c r="AE342" s="39"/>
      <c r="AR342" s="238" t="s">
        <v>360</v>
      </c>
      <c r="AT342" s="238" t="s">
        <v>343</v>
      </c>
      <c r="AU342" s="238" t="s">
        <v>85</v>
      </c>
      <c r="AY342" s="18" t="s">
        <v>342</v>
      </c>
      <c r="BE342" s="239">
        <f>IF(N342="základní",J342,0)</f>
        <v>0</v>
      </c>
      <c r="BF342" s="239">
        <f>IF(N342="snížená",J342,0)</f>
        <v>0</v>
      </c>
      <c r="BG342" s="239">
        <f>IF(N342="zákl. přenesená",J342,0)</f>
        <v>0</v>
      </c>
      <c r="BH342" s="239">
        <f>IF(N342="sníž. přenesená",J342,0)</f>
        <v>0</v>
      </c>
      <c r="BI342" s="239">
        <f>IF(N342="nulová",J342,0)</f>
        <v>0</v>
      </c>
      <c r="BJ342" s="18" t="s">
        <v>83</v>
      </c>
      <c r="BK342" s="239">
        <f>ROUND(I342*H342,2)</f>
        <v>0</v>
      </c>
      <c r="BL342" s="18" t="s">
        <v>360</v>
      </c>
      <c r="BM342" s="238" t="s">
        <v>1798</v>
      </c>
    </row>
    <row r="343" s="2" customFormat="1">
      <c r="A343" s="39"/>
      <c r="B343" s="40"/>
      <c r="C343" s="41"/>
      <c r="D343" s="240" t="s">
        <v>349</v>
      </c>
      <c r="E343" s="41"/>
      <c r="F343" s="241" t="s">
        <v>636</v>
      </c>
      <c r="G343" s="41"/>
      <c r="H343" s="41"/>
      <c r="I343" s="242"/>
      <c r="J343" s="41"/>
      <c r="K343" s="41"/>
      <c r="L343" s="45"/>
      <c r="M343" s="243"/>
      <c r="N343" s="244"/>
      <c r="O343" s="92"/>
      <c r="P343" s="92"/>
      <c r="Q343" s="92"/>
      <c r="R343" s="92"/>
      <c r="S343" s="92"/>
      <c r="T343" s="93"/>
      <c r="U343" s="39"/>
      <c r="V343" s="39"/>
      <c r="W343" s="39"/>
      <c r="X343" s="39"/>
      <c r="Y343" s="39"/>
      <c r="Z343" s="39"/>
      <c r="AA343" s="39"/>
      <c r="AB343" s="39"/>
      <c r="AC343" s="39"/>
      <c r="AD343" s="39"/>
      <c r="AE343" s="39"/>
      <c r="AT343" s="18" t="s">
        <v>349</v>
      </c>
      <c r="AU343" s="18" t="s">
        <v>85</v>
      </c>
    </row>
    <row r="344" s="13" customFormat="1">
      <c r="A344" s="13"/>
      <c r="B344" s="252"/>
      <c r="C344" s="253"/>
      <c r="D344" s="240" t="s">
        <v>446</v>
      </c>
      <c r="E344" s="254" t="s">
        <v>1</v>
      </c>
      <c r="F344" s="255" t="s">
        <v>1792</v>
      </c>
      <c r="G344" s="253"/>
      <c r="H344" s="256">
        <v>20.623000000000001</v>
      </c>
      <c r="I344" s="257"/>
      <c r="J344" s="253"/>
      <c r="K344" s="253"/>
      <c r="L344" s="258"/>
      <c r="M344" s="259"/>
      <c r="N344" s="260"/>
      <c r="O344" s="260"/>
      <c r="P344" s="260"/>
      <c r="Q344" s="260"/>
      <c r="R344" s="260"/>
      <c r="S344" s="260"/>
      <c r="T344" s="261"/>
      <c r="U344" s="13"/>
      <c r="V344" s="13"/>
      <c r="W344" s="13"/>
      <c r="X344" s="13"/>
      <c r="Y344" s="13"/>
      <c r="Z344" s="13"/>
      <c r="AA344" s="13"/>
      <c r="AB344" s="13"/>
      <c r="AC344" s="13"/>
      <c r="AD344" s="13"/>
      <c r="AE344" s="13"/>
      <c r="AT344" s="262" t="s">
        <v>446</v>
      </c>
      <c r="AU344" s="262" t="s">
        <v>85</v>
      </c>
      <c r="AV344" s="13" t="s">
        <v>85</v>
      </c>
      <c r="AW344" s="13" t="s">
        <v>32</v>
      </c>
      <c r="AX344" s="13" t="s">
        <v>83</v>
      </c>
      <c r="AY344" s="262" t="s">
        <v>342</v>
      </c>
    </row>
    <row r="345" s="12" customFormat="1" ht="22.8" customHeight="1">
      <c r="A345" s="12"/>
      <c r="B345" s="213"/>
      <c r="C345" s="214"/>
      <c r="D345" s="215" t="s">
        <v>75</v>
      </c>
      <c r="E345" s="246" t="s">
        <v>458</v>
      </c>
      <c r="F345" s="246" t="s">
        <v>459</v>
      </c>
      <c r="G345" s="214"/>
      <c r="H345" s="214"/>
      <c r="I345" s="217"/>
      <c r="J345" s="247">
        <f>BK345</f>
        <v>0</v>
      </c>
      <c r="K345" s="214"/>
      <c r="L345" s="219"/>
      <c r="M345" s="220"/>
      <c r="N345" s="221"/>
      <c r="O345" s="221"/>
      <c r="P345" s="222">
        <f>SUM(P346:P347)</f>
        <v>0</v>
      </c>
      <c r="Q345" s="221"/>
      <c r="R345" s="222">
        <f>SUM(R346:R347)</f>
        <v>0</v>
      </c>
      <c r="S345" s="221"/>
      <c r="T345" s="223">
        <f>SUM(T346:T347)</f>
        <v>0</v>
      </c>
      <c r="U345" s="12"/>
      <c r="V345" s="12"/>
      <c r="W345" s="12"/>
      <c r="X345" s="12"/>
      <c r="Y345" s="12"/>
      <c r="Z345" s="12"/>
      <c r="AA345" s="12"/>
      <c r="AB345" s="12"/>
      <c r="AC345" s="12"/>
      <c r="AD345" s="12"/>
      <c r="AE345" s="12"/>
      <c r="AR345" s="224" t="s">
        <v>83</v>
      </c>
      <c r="AT345" s="225" t="s">
        <v>75</v>
      </c>
      <c r="AU345" s="225" t="s">
        <v>83</v>
      </c>
      <c r="AY345" s="224" t="s">
        <v>342</v>
      </c>
      <c r="BK345" s="226">
        <f>SUM(BK346:BK347)</f>
        <v>0</v>
      </c>
    </row>
    <row r="346" s="2" customFormat="1" ht="21.75" customHeight="1">
      <c r="A346" s="39"/>
      <c r="B346" s="40"/>
      <c r="C346" s="227" t="s">
        <v>787</v>
      </c>
      <c r="D346" s="227" t="s">
        <v>343</v>
      </c>
      <c r="E346" s="228" t="s">
        <v>1011</v>
      </c>
      <c r="F346" s="229" t="s">
        <v>1012</v>
      </c>
      <c r="G346" s="230" t="s">
        <v>462</v>
      </c>
      <c r="H346" s="231">
        <v>42.156999999999996</v>
      </c>
      <c r="I346" s="232"/>
      <c r="J346" s="233">
        <f>ROUND(I346*H346,2)</f>
        <v>0</v>
      </c>
      <c r="K346" s="229" t="s">
        <v>443</v>
      </c>
      <c r="L346" s="45"/>
      <c r="M346" s="234" t="s">
        <v>1</v>
      </c>
      <c r="N346" s="235" t="s">
        <v>41</v>
      </c>
      <c r="O346" s="92"/>
      <c r="P346" s="236">
        <f>O346*H346</f>
        <v>0</v>
      </c>
      <c r="Q346" s="236">
        <v>0</v>
      </c>
      <c r="R346" s="236">
        <f>Q346*H346</f>
        <v>0</v>
      </c>
      <c r="S346" s="236">
        <v>0</v>
      </c>
      <c r="T346" s="237">
        <f>S346*H346</f>
        <v>0</v>
      </c>
      <c r="U346" s="39"/>
      <c r="V346" s="39"/>
      <c r="W346" s="39"/>
      <c r="X346" s="39"/>
      <c r="Y346" s="39"/>
      <c r="Z346" s="39"/>
      <c r="AA346" s="39"/>
      <c r="AB346" s="39"/>
      <c r="AC346" s="39"/>
      <c r="AD346" s="39"/>
      <c r="AE346" s="39"/>
      <c r="AR346" s="238" t="s">
        <v>360</v>
      </c>
      <c r="AT346" s="238" t="s">
        <v>343</v>
      </c>
      <c r="AU346" s="238" t="s">
        <v>85</v>
      </c>
      <c r="AY346" s="18" t="s">
        <v>342</v>
      </c>
      <c r="BE346" s="239">
        <f>IF(N346="základní",J346,0)</f>
        <v>0</v>
      </c>
      <c r="BF346" s="239">
        <f>IF(N346="snížená",J346,0)</f>
        <v>0</v>
      </c>
      <c r="BG346" s="239">
        <f>IF(N346="zákl. přenesená",J346,0)</f>
        <v>0</v>
      </c>
      <c r="BH346" s="239">
        <f>IF(N346="sníž. přenesená",J346,0)</f>
        <v>0</v>
      </c>
      <c r="BI346" s="239">
        <f>IF(N346="nulová",J346,0)</f>
        <v>0</v>
      </c>
      <c r="BJ346" s="18" t="s">
        <v>83</v>
      </c>
      <c r="BK346" s="239">
        <f>ROUND(I346*H346,2)</f>
        <v>0</v>
      </c>
      <c r="BL346" s="18" t="s">
        <v>360</v>
      </c>
      <c r="BM346" s="238" t="s">
        <v>1799</v>
      </c>
    </row>
    <row r="347" s="2" customFormat="1">
      <c r="A347" s="39"/>
      <c r="B347" s="40"/>
      <c r="C347" s="41"/>
      <c r="D347" s="240" t="s">
        <v>349</v>
      </c>
      <c r="E347" s="41"/>
      <c r="F347" s="241" t="s">
        <v>1014</v>
      </c>
      <c r="G347" s="41"/>
      <c r="H347" s="41"/>
      <c r="I347" s="242"/>
      <c r="J347" s="41"/>
      <c r="K347" s="41"/>
      <c r="L347" s="45"/>
      <c r="M347" s="248"/>
      <c r="N347" s="249"/>
      <c r="O347" s="250"/>
      <c r="P347" s="250"/>
      <c r="Q347" s="250"/>
      <c r="R347" s="250"/>
      <c r="S347" s="250"/>
      <c r="T347" s="251"/>
      <c r="U347" s="39"/>
      <c r="V347" s="39"/>
      <c r="W347" s="39"/>
      <c r="X347" s="39"/>
      <c r="Y347" s="39"/>
      <c r="Z347" s="39"/>
      <c r="AA347" s="39"/>
      <c r="AB347" s="39"/>
      <c r="AC347" s="39"/>
      <c r="AD347" s="39"/>
      <c r="AE347" s="39"/>
      <c r="AT347" s="18" t="s">
        <v>349</v>
      </c>
      <c r="AU347" s="18" t="s">
        <v>85</v>
      </c>
    </row>
    <row r="348" s="2" customFormat="1" ht="6.96" customHeight="1">
      <c r="A348" s="39"/>
      <c r="B348" s="67"/>
      <c r="C348" s="68"/>
      <c r="D348" s="68"/>
      <c r="E348" s="68"/>
      <c r="F348" s="68"/>
      <c r="G348" s="68"/>
      <c r="H348" s="68"/>
      <c r="I348" s="68"/>
      <c r="J348" s="68"/>
      <c r="K348" s="68"/>
      <c r="L348" s="45"/>
      <c r="M348" s="39"/>
      <c r="O348" s="39"/>
      <c r="P348" s="39"/>
      <c r="Q348" s="39"/>
      <c r="R348" s="39"/>
      <c r="S348" s="39"/>
      <c r="T348" s="39"/>
      <c r="U348" s="39"/>
      <c r="V348" s="39"/>
      <c r="W348" s="39"/>
      <c r="X348" s="39"/>
      <c r="Y348" s="39"/>
      <c r="Z348" s="39"/>
      <c r="AA348" s="39"/>
      <c r="AB348" s="39"/>
      <c r="AC348" s="39"/>
      <c r="AD348" s="39"/>
      <c r="AE348" s="39"/>
    </row>
  </sheetData>
  <sheetProtection sheet="1" autoFilter="0" formatColumns="0" formatRows="0" objects="1" scenarios="1" spinCount="100000" saltValue="Xd4OanZz8qQpo5UWQosWaUETAh2Qq+bXXH5c1WGIyj2nh2zkWkJEebBEnRwst8rtnrJi2u/gwsU0S0Hn3OxmsQ==" hashValue="lzKnfH2DidBii52ym/LorSd9dkebn12HdQ4Ld4g+UZZMOA0q4qPcbLJcqaSnNuipPkJ1u7xr2f3DhGt4P+CSgA==" algorithmName="SHA-512" password="CC35"/>
  <autoFilter ref="C131:K347"/>
  <mergeCells count="15">
    <mergeCell ref="E7:H7"/>
    <mergeCell ref="E11:H11"/>
    <mergeCell ref="E9:H9"/>
    <mergeCell ref="E13:H13"/>
    <mergeCell ref="E22:H22"/>
    <mergeCell ref="E31:H31"/>
    <mergeCell ref="E85:H85"/>
    <mergeCell ref="E89:H89"/>
    <mergeCell ref="E87:H87"/>
    <mergeCell ref="E91:H91"/>
    <mergeCell ref="E118:H118"/>
    <mergeCell ref="E122:H122"/>
    <mergeCell ref="E120:H120"/>
    <mergeCell ref="E124:H12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131</v>
      </c>
    </row>
    <row r="3" s="1" customFormat="1" ht="6.96" customHeight="1">
      <c r="B3" s="148"/>
      <c r="C3" s="149"/>
      <c r="D3" s="149"/>
      <c r="E3" s="149"/>
      <c r="F3" s="149"/>
      <c r="G3" s="149"/>
      <c r="H3" s="149"/>
      <c r="I3" s="149"/>
      <c r="J3" s="149"/>
      <c r="K3" s="149"/>
      <c r="L3" s="21"/>
      <c r="AT3" s="18" t="s">
        <v>85</v>
      </c>
    </row>
    <row r="4" s="1" customFormat="1" ht="24.96" customHeight="1">
      <c r="B4" s="21"/>
      <c r="D4" s="150" t="s">
        <v>309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II/610 TUŘICE - KBEL (BENÁTKY NAD JIZEROU, PRŮTAH)</v>
      </c>
      <c r="F7" s="152"/>
      <c r="G7" s="152"/>
      <c r="H7" s="152"/>
      <c r="L7" s="21"/>
    </row>
    <row r="8">
      <c r="B8" s="21"/>
      <c r="D8" s="152" t="s">
        <v>310</v>
      </c>
      <c r="L8" s="21"/>
    </row>
    <row r="9" s="1" customFormat="1" ht="16.5" customHeight="1">
      <c r="B9" s="21"/>
      <c r="E9" s="153" t="s">
        <v>311</v>
      </c>
      <c r="F9" s="1"/>
      <c r="G9" s="1"/>
      <c r="H9" s="1"/>
      <c r="L9" s="21"/>
    </row>
    <row r="10" s="1" customFormat="1" ht="12" customHeight="1">
      <c r="B10" s="21"/>
      <c r="D10" s="152" t="s">
        <v>312</v>
      </c>
      <c r="L10" s="21"/>
    </row>
    <row r="11" s="2" customFormat="1" ht="16.5" customHeight="1">
      <c r="A11" s="39"/>
      <c r="B11" s="45"/>
      <c r="C11" s="39"/>
      <c r="D11" s="39"/>
      <c r="E11" s="154" t="s">
        <v>1800</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314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1801</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15. 12. 2023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2"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36</v>
      </c>
      <c r="E34" s="39"/>
      <c r="F34" s="39"/>
      <c r="G34" s="39"/>
      <c r="H34" s="39"/>
      <c r="I34" s="39"/>
      <c r="J34" s="163">
        <f>ROUND(J126,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38</v>
      </c>
      <c r="G36" s="39"/>
      <c r="H36" s="39"/>
      <c r="I36" s="164" t="s">
        <v>37</v>
      </c>
      <c r="J36" s="164" t="s">
        <v>39</v>
      </c>
      <c r="K36" s="39"/>
      <c r="L36" s="64"/>
      <c r="S36" s="39"/>
      <c r="T36" s="39"/>
      <c r="U36" s="39"/>
      <c r="V36" s="39"/>
      <c r="W36" s="39"/>
      <c r="X36" s="39"/>
      <c r="Y36" s="39"/>
      <c r="Z36" s="39"/>
      <c r="AA36" s="39"/>
      <c r="AB36" s="39"/>
      <c r="AC36" s="39"/>
      <c r="AD36" s="39"/>
      <c r="AE36" s="39"/>
    </row>
    <row r="37" s="2" customFormat="1" ht="14.4" customHeight="1">
      <c r="A37" s="39"/>
      <c r="B37" s="45"/>
      <c r="C37" s="39"/>
      <c r="D37" s="154" t="s">
        <v>40</v>
      </c>
      <c r="E37" s="152" t="s">
        <v>41</v>
      </c>
      <c r="F37" s="165">
        <f>ROUND((SUM(BE126:BE131)),  2)</f>
        <v>0</v>
      </c>
      <c r="G37" s="39"/>
      <c r="H37" s="39"/>
      <c r="I37" s="166">
        <v>0.20999999999999999</v>
      </c>
      <c r="J37" s="165">
        <f>ROUND(((SUM(BE126:BE131))*I37),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ROUND((SUM(BF126:BF131)),  2)</f>
        <v>0</v>
      </c>
      <c r="G38" s="39"/>
      <c r="H38" s="39"/>
      <c r="I38" s="166">
        <v>0.14999999999999999</v>
      </c>
      <c r="J38" s="165">
        <f>ROUND(((SUM(BF126:BF131))*I38),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ROUND((SUM(BG126:BG131)),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ROUND((SUM(BH126:BH131)),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ROUND((SUM(BI126:BI131)),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316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II/610 TUŘICE - KBEL (BENÁTKY NAD JIZEROU, PRŮTAH)</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310</v>
      </c>
      <c r="D86" s="23"/>
      <c r="E86" s="23"/>
      <c r="F86" s="23"/>
      <c r="G86" s="23"/>
      <c r="H86" s="23"/>
      <c r="I86" s="23"/>
      <c r="J86" s="23"/>
      <c r="K86" s="23"/>
      <c r="L86" s="21"/>
    </row>
    <row r="87" s="1" customFormat="1" ht="16.5" customHeight="1">
      <c r="B87" s="22"/>
      <c r="C87" s="23"/>
      <c r="D87" s="23"/>
      <c r="E87" s="185" t="s">
        <v>311</v>
      </c>
      <c r="F87" s="23"/>
      <c r="G87" s="23"/>
      <c r="H87" s="23"/>
      <c r="I87" s="23"/>
      <c r="J87" s="23"/>
      <c r="K87" s="23"/>
      <c r="L87" s="21"/>
    </row>
    <row r="88" s="1" customFormat="1" ht="12" customHeight="1">
      <c r="B88" s="22"/>
      <c r="C88" s="33" t="s">
        <v>312</v>
      </c>
      <c r="D88" s="23"/>
      <c r="E88" s="23"/>
      <c r="F88" s="23"/>
      <c r="G88" s="23"/>
      <c r="H88" s="23"/>
      <c r="I88" s="23"/>
      <c r="J88" s="23"/>
      <c r="K88" s="23"/>
      <c r="L88" s="21"/>
    </row>
    <row r="89" s="2" customFormat="1" ht="16.5" customHeight="1">
      <c r="A89" s="39"/>
      <c r="B89" s="40"/>
      <c r="C89" s="41"/>
      <c r="D89" s="41"/>
      <c r="E89" s="186" t="s">
        <v>1800</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314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180 - DIO</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15. 12. 2023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KSÚS Středočeského kraje</v>
      </c>
      <c r="G95" s="41"/>
      <c r="H95" s="41"/>
      <c r="I95" s="33" t="s">
        <v>30</v>
      </c>
      <c r="J95" s="37" t="str">
        <f>E25</f>
        <v>Valbek spol.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317</v>
      </c>
      <c r="D98" s="188"/>
      <c r="E98" s="188"/>
      <c r="F98" s="188"/>
      <c r="G98" s="188"/>
      <c r="H98" s="188"/>
      <c r="I98" s="188"/>
      <c r="J98" s="189" t="s">
        <v>318</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319</v>
      </c>
      <c r="D100" s="41"/>
      <c r="E100" s="41"/>
      <c r="F100" s="41"/>
      <c r="G100" s="41"/>
      <c r="H100" s="41"/>
      <c r="I100" s="41"/>
      <c r="J100" s="111">
        <f>J126</f>
        <v>0</v>
      </c>
      <c r="K100" s="41"/>
      <c r="L100" s="64"/>
      <c r="S100" s="39"/>
      <c r="T100" s="39"/>
      <c r="U100" s="39"/>
      <c r="V100" s="39"/>
      <c r="W100" s="39"/>
      <c r="X100" s="39"/>
      <c r="Y100" s="39"/>
      <c r="Z100" s="39"/>
      <c r="AA100" s="39"/>
      <c r="AB100" s="39"/>
      <c r="AC100" s="39"/>
      <c r="AD100" s="39"/>
      <c r="AE100" s="39"/>
      <c r="AU100" s="18" t="s">
        <v>320</v>
      </c>
    </row>
    <row r="101" s="9" customFormat="1" ht="24.96" customHeight="1">
      <c r="A101" s="9"/>
      <c r="B101" s="191"/>
      <c r="C101" s="192"/>
      <c r="D101" s="193" t="s">
        <v>321</v>
      </c>
      <c r="E101" s="194"/>
      <c r="F101" s="194"/>
      <c r="G101" s="194"/>
      <c r="H101" s="194"/>
      <c r="I101" s="194"/>
      <c r="J101" s="195">
        <f>J127</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1802</v>
      </c>
      <c r="E102" s="199"/>
      <c r="F102" s="199"/>
      <c r="G102" s="199"/>
      <c r="H102" s="199"/>
      <c r="I102" s="199"/>
      <c r="J102" s="200">
        <f>J128</f>
        <v>0</v>
      </c>
      <c r="K102" s="133"/>
      <c r="L102" s="201"/>
      <c r="S102" s="10"/>
      <c r="T102" s="10"/>
      <c r="U102" s="10"/>
      <c r="V102" s="10"/>
      <c r="W102" s="10"/>
      <c r="X102" s="10"/>
      <c r="Y102" s="10"/>
      <c r="Z102" s="10"/>
      <c r="AA102" s="10"/>
      <c r="AB102" s="10"/>
      <c r="AC102" s="10"/>
      <c r="AD102" s="10"/>
      <c r="AE102" s="10"/>
    </row>
    <row r="103" s="2" customFormat="1" ht="21.84" customHeight="1">
      <c r="A103" s="39"/>
      <c r="B103" s="40"/>
      <c r="C103" s="41"/>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68"/>
      <c r="J104" s="68"/>
      <c r="K104" s="68"/>
      <c r="L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70"/>
      <c r="J108" s="70"/>
      <c r="K108" s="70"/>
      <c r="L108" s="64"/>
      <c r="S108" s="39"/>
      <c r="T108" s="39"/>
      <c r="U108" s="39"/>
      <c r="V108" s="39"/>
      <c r="W108" s="39"/>
      <c r="X108" s="39"/>
      <c r="Y108" s="39"/>
      <c r="Z108" s="39"/>
      <c r="AA108" s="39"/>
      <c r="AB108" s="39"/>
      <c r="AC108" s="39"/>
      <c r="AD108" s="39"/>
      <c r="AE108" s="39"/>
    </row>
    <row r="109" s="2" customFormat="1" ht="24.96" customHeight="1">
      <c r="A109" s="39"/>
      <c r="B109" s="40"/>
      <c r="C109" s="24" t="s">
        <v>326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185" t="str">
        <f>E7</f>
        <v>II/610 TUŘICE - KBEL (BENÁTKY NAD JIZEROU, PRŮTAH)</v>
      </c>
      <c r="F112" s="33"/>
      <c r="G112" s="33"/>
      <c r="H112" s="33"/>
      <c r="I112" s="41"/>
      <c r="J112" s="41"/>
      <c r="K112" s="41"/>
      <c r="L112" s="64"/>
      <c r="S112" s="39"/>
      <c r="T112" s="39"/>
      <c r="U112" s="39"/>
      <c r="V112" s="39"/>
      <c r="W112" s="39"/>
      <c r="X112" s="39"/>
      <c r="Y112" s="39"/>
      <c r="Z112" s="39"/>
      <c r="AA112" s="39"/>
      <c r="AB112" s="39"/>
      <c r="AC112" s="39"/>
      <c r="AD112" s="39"/>
      <c r="AE112" s="39"/>
    </row>
    <row r="113" s="1" customFormat="1" ht="12" customHeight="1">
      <c r="B113" s="22"/>
      <c r="C113" s="33" t="s">
        <v>310</v>
      </c>
      <c r="D113" s="23"/>
      <c r="E113" s="23"/>
      <c r="F113" s="23"/>
      <c r="G113" s="23"/>
      <c r="H113" s="23"/>
      <c r="I113" s="23"/>
      <c r="J113" s="23"/>
      <c r="K113" s="23"/>
      <c r="L113" s="21"/>
    </row>
    <row r="114" s="1" customFormat="1" ht="16.5" customHeight="1">
      <c r="B114" s="22"/>
      <c r="C114" s="23"/>
      <c r="D114" s="23"/>
      <c r="E114" s="185" t="s">
        <v>311</v>
      </c>
      <c r="F114" s="23"/>
      <c r="G114" s="23"/>
      <c r="H114" s="23"/>
      <c r="I114" s="23"/>
      <c r="J114" s="23"/>
      <c r="K114" s="23"/>
      <c r="L114" s="21"/>
    </row>
    <row r="115" s="1" customFormat="1" ht="12" customHeight="1">
      <c r="B115" s="22"/>
      <c r="C115" s="33" t="s">
        <v>312</v>
      </c>
      <c r="D115" s="23"/>
      <c r="E115" s="23"/>
      <c r="F115" s="23"/>
      <c r="G115" s="23"/>
      <c r="H115" s="23"/>
      <c r="I115" s="23"/>
      <c r="J115" s="23"/>
      <c r="K115" s="23"/>
      <c r="L115" s="21"/>
    </row>
    <row r="116" s="2" customFormat="1" ht="16.5" customHeight="1">
      <c r="A116" s="39"/>
      <c r="B116" s="40"/>
      <c r="C116" s="41"/>
      <c r="D116" s="41"/>
      <c r="E116" s="186" t="s">
        <v>1800</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314</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77" t="str">
        <f>E13</f>
        <v>180 - DIO</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20</v>
      </c>
      <c r="D120" s="41"/>
      <c r="E120" s="41"/>
      <c r="F120" s="28" t="str">
        <f>F16</f>
        <v xml:space="preserve"> </v>
      </c>
      <c r="G120" s="41"/>
      <c r="H120" s="41"/>
      <c r="I120" s="33" t="s">
        <v>22</v>
      </c>
      <c r="J120" s="80" t="str">
        <f>IF(J16="","",J16)</f>
        <v>15. 12. 2023</v>
      </c>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5.15" customHeight="1">
      <c r="A122" s="39"/>
      <c r="B122" s="40"/>
      <c r="C122" s="33" t="s">
        <v>24</v>
      </c>
      <c r="D122" s="41"/>
      <c r="E122" s="41"/>
      <c r="F122" s="28" t="str">
        <f>E19</f>
        <v>KSÚS Středočeského kraje</v>
      </c>
      <c r="G122" s="41"/>
      <c r="H122" s="41"/>
      <c r="I122" s="33" t="s">
        <v>30</v>
      </c>
      <c r="J122" s="37" t="str">
        <f>E25</f>
        <v>Valbek spol. s.r.o.</v>
      </c>
      <c r="K122" s="41"/>
      <c r="L122" s="64"/>
      <c r="S122" s="39"/>
      <c r="T122" s="39"/>
      <c r="U122" s="39"/>
      <c r="V122" s="39"/>
      <c r="W122" s="39"/>
      <c r="X122" s="39"/>
      <c r="Y122" s="39"/>
      <c r="Z122" s="39"/>
      <c r="AA122" s="39"/>
      <c r="AB122" s="39"/>
      <c r="AC122" s="39"/>
      <c r="AD122" s="39"/>
      <c r="AE122" s="39"/>
    </row>
    <row r="123" s="2" customFormat="1" ht="15.15" customHeight="1">
      <c r="A123" s="39"/>
      <c r="B123" s="40"/>
      <c r="C123" s="33" t="s">
        <v>28</v>
      </c>
      <c r="D123" s="41"/>
      <c r="E123" s="41"/>
      <c r="F123" s="28" t="str">
        <f>IF(E22="","",E22)</f>
        <v>Vyplň údaj</v>
      </c>
      <c r="G123" s="41"/>
      <c r="H123" s="41"/>
      <c r="I123" s="33" t="s">
        <v>33</v>
      </c>
      <c r="J123" s="37" t="str">
        <f>E28</f>
        <v xml:space="preserve"> </v>
      </c>
      <c r="K123" s="41"/>
      <c r="L123" s="64"/>
      <c r="S123" s="39"/>
      <c r="T123" s="39"/>
      <c r="U123" s="39"/>
      <c r="V123" s="39"/>
      <c r="W123" s="39"/>
      <c r="X123" s="39"/>
      <c r="Y123" s="39"/>
      <c r="Z123" s="39"/>
      <c r="AA123" s="39"/>
      <c r="AB123" s="39"/>
      <c r="AC123" s="39"/>
      <c r="AD123" s="39"/>
      <c r="AE123" s="39"/>
    </row>
    <row r="124" s="2" customFormat="1" ht="10.32"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11" customFormat="1" ht="29.28" customHeight="1">
      <c r="A125" s="202"/>
      <c r="B125" s="203"/>
      <c r="C125" s="204" t="s">
        <v>327</v>
      </c>
      <c r="D125" s="205" t="s">
        <v>61</v>
      </c>
      <c r="E125" s="205" t="s">
        <v>57</v>
      </c>
      <c r="F125" s="205" t="s">
        <v>58</v>
      </c>
      <c r="G125" s="205" t="s">
        <v>328</v>
      </c>
      <c r="H125" s="205" t="s">
        <v>329</v>
      </c>
      <c r="I125" s="205" t="s">
        <v>330</v>
      </c>
      <c r="J125" s="205" t="s">
        <v>318</v>
      </c>
      <c r="K125" s="206" t="s">
        <v>331</v>
      </c>
      <c r="L125" s="207"/>
      <c r="M125" s="101" t="s">
        <v>1</v>
      </c>
      <c r="N125" s="102" t="s">
        <v>40</v>
      </c>
      <c r="O125" s="102" t="s">
        <v>332</v>
      </c>
      <c r="P125" s="102" t="s">
        <v>333</v>
      </c>
      <c r="Q125" s="102" t="s">
        <v>334</v>
      </c>
      <c r="R125" s="102" t="s">
        <v>335</v>
      </c>
      <c r="S125" s="102" t="s">
        <v>336</v>
      </c>
      <c r="T125" s="103" t="s">
        <v>337</v>
      </c>
      <c r="U125" s="202"/>
      <c r="V125" s="202"/>
      <c r="W125" s="202"/>
      <c r="X125" s="202"/>
      <c r="Y125" s="202"/>
      <c r="Z125" s="202"/>
      <c r="AA125" s="202"/>
      <c r="AB125" s="202"/>
      <c r="AC125" s="202"/>
      <c r="AD125" s="202"/>
      <c r="AE125" s="202"/>
    </row>
    <row r="126" s="2" customFormat="1" ht="22.8" customHeight="1">
      <c r="A126" s="39"/>
      <c r="B126" s="40"/>
      <c r="C126" s="108" t="s">
        <v>338</v>
      </c>
      <c r="D126" s="41"/>
      <c r="E126" s="41"/>
      <c r="F126" s="41"/>
      <c r="G126" s="41"/>
      <c r="H126" s="41"/>
      <c r="I126" s="41"/>
      <c r="J126" s="208">
        <f>BK126</f>
        <v>0</v>
      </c>
      <c r="K126" s="41"/>
      <c r="L126" s="45"/>
      <c r="M126" s="104"/>
      <c r="N126" s="209"/>
      <c r="O126" s="105"/>
      <c r="P126" s="210">
        <f>P127</f>
        <v>0</v>
      </c>
      <c r="Q126" s="105"/>
      <c r="R126" s="210">
        <f>R127</f>
        <v>0</v>
      </c>
      <c r="S126" s="105"/>
      <c r="T126" s="211">
        <f>T127</f>
        <v>0</v>
      </c>
      <c r="U126" s="39"/>
      <c r="V126" s="39"/>
      <c r="W126" s="39"/>
      <c r="X126" s="39"/>
      <c r="Y126" s="39"/>
      <c r="Z126" s="39"/>
      <c r="AA126" s="39"/>
      <c r="AB126" s="39"/>
      <c r="AC126" s="39"/>
      <c r="AD126" s="39"/>
      <c r="AE126" s="39"/>
      <c r="AT126" s="18" t="s">
        <v>75</v>
      </c>
      <c r="AU126" s="18" t="s">
        <v>320</v>
      </c>
      <c r="BK126" s="212">
        <f>BK127</f>
        <v>0</v>
      </c>
    </row>
    <row r="127" s="12" customFormat="1" ht="25.92" customHeight="1">
      <c r="A127" s="12"/>
      <c r="B127" s="213"/>
      <c r="C127" s="214"/>
      <c r="D127" s="215" t="s">
        <v>75</v>
      </c>
      <c r="E127" s="216" t="s">
        <v>339</v>
      </c>
      <c r="F127" s="216" t="s">
        <v>340</v>
      </c>
      <c r="G127" s="214"/>
      <c r="H127" s="214"/>
      <c r="I127" s="217"/>
      <c r="J127" s="218">
        <f>BK127</f>
        <v>0</v>
      </c>
      <c r="K127" s="214"/>
      <c r="L127" s="219"/>
      <c r="M127" s="220"/>
      <c r="N127" s="221"/>
      <c r="O127" s="221"/>
      <c r="P127" s="222">
        <f>P128</f>
        <v>0</v>
      </c>
      <c r="Q127" s="221"/>
      <c r="R127" s="222">
        <f>R128</f>
        <v>0</v>
      </c>
      <c r="S127" s="221"/>
      <c r="T127" s="223">
        <f>T128</f>
        <v>0</v>
      </c>
      <c r="U127" s="12"/>
      <c r="V127" s="12"/>
      <c r="W127" s="12"/>
      <c r="X127" s="12"/>
      <c r="Y127" s="12"/>
      <c r="Z127" s="12"/>
      <c r="AA127" s="12"/>
      <c r="AB127" s="12"/>
      <c r="AC127" s="12"/>
      <c r="AD127" s="12"/>
      <c r="AE127" s="12"/>
      <c r="AR127" s="224" t="s">
        <v>341</v>
      </c>
      <c r="AT127" s="225" t="s">
        <v>75</v>
      </c>
      <c r="AU127" s="225" t="s">
        <v>76</v>
      </c>
      <c r="AY127" s="224" t="s">
        <v>342</v>
      </c>
      <c r="BK127" s="226">
        <f>BK128</f>
        <v>0</v>
      </c>
    </row>
    <row r="128" s="12" customFormat="1" ht="22.8" customHeight="1">
      <c r="A128" s="12"/>
      <c r="B128" s="213"/>
      <c r="C128" s="214"/>
      <c r="D128" s="215" t="s">
        <v>75</v>
      </c>
      <c r="E128" s="246" t="s">
        <v>1803</v>
      </c>
      <c r="F128" s="246" t="s">
        <v>1804</v>
      </c>
      <c r="G128" s="214"/>
      <c r="H128" s="214"/>
      <c r="I128" s="217"/>
      <c r="J128" s="247">
        <f>BK128</f>
        <v>0</v>
      </c>
      <c r="K128" s="214"/>
      <c r="L128" s="219"/>
      <c r="M128" s="220"/>
      <c r="N128" s="221"/>
      <c r="O128" s="221"/>
      <c r="P128" s="222">
        <f>SUM(P129:P131)</f>
        <v>0</v>
      </c>
      <c r="Q128" s="221"/>
      <c r="R128" s="222">
        <f>SUM(R129:R131)</f>
        <v>0</v>
      </c>
      <c r="S128" s="221"/>
      <c r="T128" s="223">
        <f>SUM(T129:T131)</f>
        <v>0</v>
      </c>
      <c r="U128" s="12"/>
      <c r="V128" s="12"/>
      <c r="W128" s="12"/>
      <c r="X128" s="12"/>
      <c r="Y128" s="12"/>
      <c r="Z128" s="12"/>
      <c r="AA128" s="12"/>
      <c r="AB128" s="12"/>
      <c r="AC128" s="12"/>
      <c r="AD128" s="12"/>
      <c r="AE128" s="12"/>
      <c r="AR128" s="224" t="s">
        <v>341</v>
      </c>
      <c r="AT128" s="225" t="s">
        <v>75</v>
      </c>
      <c r="AU128" s="225" t="s">
        <v>83</v>
      </c>
      <c r="AY128" s="224" t="s">
        <v>342</v>
      </c>
      <c r="BK128" s="226">
        <f>SUM(BK129:BK131)</f>
        <v>0</v>
      </c>
    </row>
    <row r="129" s="2" customFormat="1" ht="16.5" customHeight="1">
      <c r="A129" s="39"/>
      <c r="B129" s="40"/>
      <c r="C129" s="227" t="s">
        <v>83</v>
      </c>
      <c r="D129" s="227" t="s">
        <v>343</v>
      </c>
      <c r="E129" s="228" t="s">
        <v>1805</v>
      </c>
      <c r="F129" s="229" t="s">
        <v>1806</v>
      </c>
      <c r="G129" s="230" t="s">
        <v>1807</v>
      </c>
      <c r="H129" s="231">
        <v>1</v>
      </c>
      <c r="I129" s="232"/>
      <c r="J129" s="233">
        <f>ROUND(I129*H129,2)</f>
        <v>0</v>
      </c>
      <c r="K129" s="229" t="s">
        <v>1</v>
      </c>
      <c r="L129" s="45"/>
      <c r="M129" s="234" t="s">
        <v>1</v>
      </c>
      <c r="N129" s="235" t="s">
        <v>41</v>
      </c>
      <c r="O129" s="92"/>
      <c r="P129" s="236">
        <f>O129*H129</f>
        <v>0</v>
      </c>
      <c r="Q129" s="236">
        <v>0</v>
      </c>
      <c r="R129" s="236">
        <f>Q129*H129</f>
        <v>0</v>
      </c>
      <c r="S129" s="236">
        <v>0</v>
      </c>
      <c r="T129" s="237">
        <f>S129*H129</f>
        <v>0</v>
      </c>
      <c r="U129" s="39"/>
      <c r="V129" s="39"/>
      <c r="W129" s="39"/>
      <c r="X129" s="39"/>
      <c r="Y129" s="39"/>
      <c r="Z129" s="39"/>
      <c r="AA129" s="39"/>
      <c r="AB129" s="39"/>
      <c r="AC129" s="39"/>
      <c r="AD129" s="39"/>
      <c r="AE129" s="39"/>
      <c r="AR129" s="238" t="s">
        <v>347</v>
      </c>
      <c r="AT129" s="238" t="s">
        <v>343</v>
      </c>
      <c r="AU129" s="238" t="s">
        <v>85</v>
      </c>
      <c r="AY129" s="18" t="s">
        <v>342</v>
      </c>
      <c r="BE129" s="239">
        <f>IF(N129="základní",J129,0)</f>
        <v>0</v>
      </c>
      <c r="BF129" s="239">
        <f>IF(N129="snížená",J129,0)</f>
        <v>0</v>
      </c>
      <c r="BG129" s="239">
        <f>IF(N129="zákl. přenesená",J129,0)</f>
        <v>0</v>
      </c>
      <c r="BH129" s="239">
        <f>IF(N129="sníž. přenesená",J129,0)</f>
        <v>0</v>
      </c>
      <c r="BI129" s="239">
        <f>IF(N129="nulová",J129,0)</f>
        <v>0</v>
      </c>
      <c r="BJ129" s="18" t="s">
        <v>83</v>
      </c>
      <c r="BK129" s="239">
        <f>ROUND(I129*H129,2)</f>
        <v>0</v>
      </c>
      <c r="BL129" s="18" t="s">
        <v>347</v>
      </c>
      <c r="BM129" s="238" t="s">
        <v>1808</v>
      </c>
    </row>
    <row r="130" s="2" customFormat="1">
      <c r="A130" s="39"/>
      <c r="B130" s="40"/>
      <c r="C130" s="41"/>
      <c r="D130" s="240" t="s">
        <v>349</v>
      </c>
      <c r="E130" s="41"/>
      <c r="F130" s="241" t="s">
        <v>1806</v>
      </c>
      <c r="G130" s="41"/>
      <c r="H130" s="41"/>
      <c r="I130" s="242"/>
      <c r="J130" s="41"/>
      <c r="K130" s="41"/>
      <c r="L130" s="45"/>
      <c r="M130" s="243"/>
      <c r="N130" s="244"/>
      <c r="O130" s="92"/>
      <c r="P130" s="92"/>
      <c r="Q130" s="92"/>
      <c r="R130" s="92"/>
      <c r="S130" s="92"/>
      <c r="T130" s="93"/>
      <c r="U130" s="39"/>
      <c r="V130" s="39"/>
      <c r="W130" s="39"/>
      <c r="X130" s="39"/>
      <c r="Y130" s="39"/>
      <c r="Z130" s="39"/>
      <c r="AA130" s="39"/>
      <c r="AB130" s="39"/>
      <c r="AC130" s="39"/>
      <c r="AD130" s="39"/>
      <c r="AE130" s="39"/>
      <c r="AT130" s="18" t="s">
        <v>349</v>
      </c>
      <c r="AU130" s="18" t="s">
        <v>85</v>
      </c>
    </row>
    <row r="131" s="2" customFormat="1">
      <c r="A131" s="39"/>
      <c r="B131" s="40"/>
      <c r="C131" s="41"/>
      <c r="D131" s="240" t="s">
        <v>350</v>
      </c>
      <c r="E131" s="41"/>
      <c r="F131" s="245" t="s">
        <v>1809</v>
      </c>
      <c r="G131" s="41"/>
      <c r="H131" s="41"/>
      <c r="I131" s="242"/>
      <c r="J131" s="41"/>
      <c r="K131" s="41"/>
      <c r="L131" s="45"/>
      <c r="M131" s="248"/>
      <c r="N131" s="249"/>
      <c r="O131" s="250"/>
      <c r="P131" s="250"/>
      <c r="Q131" s="250"/>
      <c r="R131" s="250"/>
      <c r="S131" s="250"/>
      <c r="T131" s="251"/>
      <c r="U131" s="39"/>
      <c r="V131" s="39"/>
      <c r="W131" s="39"/>
      <c r="X131" s="39"/>
      <c r="Y131" s="39"/>
      <c r="Z131" s="39"/>
      <c r="AA131" s="39"/>
      <c r="AB131" s="39"/>
      <c r="AC131" s="39"/>
      <c r="AD131" s="39"/>
      <c r="AE131" s="39"/>
      <c r="AT131" s="18" t="s">
        <v>350</v>
      </c>
      <c r="AU131" s="18" t="s">
        <v>85</v>
      </c>
    </row>
    <row r="132" s="2" customFormat="1" ht="6.96" customHeight="1">
      <c r="A132" s="39"/>
      <c r="B132" s="67"/>
      <c r="C132" s="68"/>
      <c r="D132" s="68"/>
      <c r="E132" s="68"/>
      <c r="F132" s="68"/>
      <c r="G132" s="68"/>
      <c r="H132" s="68"/>
      <c r="I132" s="68"/>
      <c r="J132" s="68"/>
      <c r="K132" s="68"/>
      <c r="L132" s="45"/>
      <c r="M132" s="39"/>
      <c r="O132" s="39"/>
      <c r="P132" s="39"/>
      <c r="Q132" s="39"/>
      <c r="R132" s="39"/>
      <c r="S132" s="39"/>
      <c r="T132" s="39"/>
      <c r="U132" s="39"/>
      <c r="V132" s="39"/>
      <c r="W132" s="39"/>
      <c r="X132" s="39"/>
      <c r="Y132" s="39"/>
      <c r="Z132" s="39"/>
      <c r="AA132" s="39"/>
      <c r="AB132" s="39"/>
      <c r="AC132" s="39"/>
      <c r="AD132" s="39"/>
      <c r="AE132" s="39"/>
    </row>
  </sheetData>
  <sheetProtection sheet="1" autoFilter="0" formatColumns="0" formatRows="0" objects="1" scenarios="1" spinCount="100000" saltValue="cOyxCKT8ycAuWnhhJkLxo4GkwWj9fPdNKDXNz8dsY3F9tnA4pUy3v4fkgE9mlc0dzegvWhVInBB83DFoTNg5uA==" hashValue="bBfKcmlJMPy7P3Yc35srriYFTZ3ft144G4JCJbU9skdZzYAKzhuDVVeg0F6LWJLPw26bkKNBurzgV5ei6nSQ+A==" algorithmName="SHA-512" password="CC35"/>
  <autoFilter ref="C125:K131"/>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137</v>
      </c>
    </row>
    <row r="3" s="1" customFormat="1" ht="6.96" customHeight="1">
      <c r="B3" s="148"/>
      <c r="C3" s="149"/>
      <c r="D3" s="149"/>
      <c r="E3" s="149"/>
      <c r="F3" s="149"/>
      <c r="G3" s="149"/>
      <c r="H3" s="149"/>
      <c r="I3" s="149"/>
      <c r="J3" s="149"/>
      <c r="K3" s="149"/>
      <c r="L3" s="21"/>
      <c r="AT3" s="18" t="s">
        <v>85</v>
      </c>
    </row>
    <row r="4" s="1" customFormat="1" ht="24.96" customHeight="1">
      <c r="B4" s="21"/>
      <c r="D4" s="150" t="s">
        <v>309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II/610 TUŘICE - KBEL (BENÁTKY NAD JIZEROU, PRŮTAH)</v>
      </c>
      <c r="F7" s="152"/>
      <c r="G7" s="152"/>
      <c r="H7" s="152"/>
      <c r="L7" s="21"/>
    </row>
    <row r="8">
      <c r="B8" s="21"/>
      <c r="D8" s="152" t="s">
        <v>310</v>
      </c>
      <c r="L8" s="21"/>
    </row>
    <row r="9" s="1" customFormat="1" ht="16.5" customHeight="1">
      <c r="B9" s="21"/>
      <c r="E9" s="153" t="s">
        <v>311</v>
      </c>
      <c r="F9" s="1"/>
      <c r="G9" s="1"/>
      <c r="H9" s="1"/>
      <c r="L9" s="21"/>
    </row>
    <row r="10" s="1" customFormat="1" ht="12" customHeight="1">
      <c r="B10" s="21"/>
      <c r="D10" s="152" t="s">
        <v>312</v>
      </c>
      <c r="L10" s="21"/>
    </row>
    <row r="11" s="2" customFormat="1" ht="16.5" customHeight="1">
      <c r="A11" s="39"/>
      <c r="B11" s="45"/>
      <c r="C11" s="39"/>
      <c r="D11" s="39"/>
      <c r="E11" s="154" t="s">
        <v>1810</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314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1811</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15. 12. 2023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2"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36</v>
      </c>
      <c r="E34" s="39"/>
      <c r="F34" s="39"/>
      <c r="G34" s="39"/>
      <c r="H34" s="39"/>
      <c r="I34" s="39"/>
      <c r="J34" s="163">
        <f>ROUND(J128,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38</v>
      </c>
      <c r="G36" s="39"/>
      <c r="H36" s="39"/>
      <c r="I36" s="164" t="s">
        <v>37</v>
      </c>
      <c r="J36" s="164" t="s">
        <v>39</v>
      </c>
      <c r="K36" s="39"/>
      <c r="L36" s="64"/>
      <c r="S36" s="39"/>
      <c r="T36" s="39"/>
      <c r="U36" s="39"/>
      <c r="V36" s="39"/>
      <c r="W36" s="39"/>
      <c r="X36" s="39"/>
      <c r="Y36" s="39"/>
      <c r="Z36" s="39"/>
      <c r="AA36" s="39"/>
      <c r="AB36" s="39"/>
      <c r="AC36" s="39"/>
      <c r="AD36" s="39"/>
      <c r="AE36" s="39"/>
    </row>
    <row r="37" s="2" customFormat="1" ht="14.4" customHeight="1">
      <c r="A37" s="39"/>
      <c r="B37" s="45"/>
      <c r="C37" s="39"/>
      <c r="D37" s="154" t="s">
        <v>40</v>
      </c>
      <c r="E37" s="152" t="s">
        <v>41</v>
      </c>
      <c r="F37" s="165">
        <f>ROUND((SUM(BE128:BE313)),  2)</f>
        <v>0</v>
      </c>
      <c r="G37" s="39"/>
      <c r="H37" s="39"/>
      <c r="I37" s="166">
        <v>0.20999999999999999</v>
      </c>
      <c r="J37" s="165">
        <f>ROUND(((SUM(BE128:BE313))*I37),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ROUND((SUM(BF128:BF313)),  2)</f>
        <v>0</v>
      </c>
      <c r="G38" s="39"/>
      <c r="H38" s="39"/>
      <c r="I38" s="166">
        <v>0.14999999999999999</v>
      </c>
      <c r="J38" s="165">
        <f>ROUND(((SUM(BF128:BF313))*I38),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ROUND((SUM(BG128:BG313)),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ROUND((SUM(BH128:BH313)),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ROUND((SUM(BI128:BI313)),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316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II/610 TUŘICE - KBEL (BENÁTKY NAD JIZEROU, PRŮTAH)</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310</v>
      </c>
      <c r="D86" s="23"/>
      <c r="E86" s="23"/>
      <c r="F86" s="23"/>
      <c r="G86" s="23"/>
      <c r="H86" s="23"/>
      <c r="I86" s="23"/>
      <c r="J86" s="23"/>
      <c r="K86" s="23"/>
      <c r="L86" s="21"/>
    </row>
    <row r="87" s="1" customFormat="1" ht="16.5" customHeight="1">
      <c r="B87" s="22"/>
      <c r="C87" s="23"/>
      <c r="D87" s="23"/>
      <c r="E87" s="185" t="s">
        <v>311</v>
      </c>
      <c r="F87" s="23"/>
      <c r="G87" s="23"/>
      <c r="H87" s="23"/>
      <c r="I87" s="23"/>
      <c r="J87" s="23"/>
      <c r="K87" s="23"/>
      <c r="L87" s="21"/>
    </row>
    <row r="88" s="1" customFormat="1" ht="12" customHeight="1">
      <c r="B88" s="22"/>
      <c r="C88" s="33" t="s">
        <v>312</v>
      </c>
      <c r="D88" s="23"/>
      <c r="E88" s="23"/>
      <c r="F88" s="23"/>
      <c r="G88" s="23"/>
      <c r="H88" s="23"/>
      <c r="I88" s="23"/>
      <c r="J88" s="23"/>
      <c r="K88" s="23"/>
      <c r="L88" s="21"/>
    </row>
    <row r="89" s="2" customFormat="1" ht="16.5" customHeight="1">
      <c r="A89" s="39"/>
      <c r="B89" s="40"/>
      <c r="C89" s="41"/>
      <c r="D89" s="41"/>
      <c r="E89" s="186" t="s">
        <v>1810</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314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190 - Dopravní značení</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15. 12. 2023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KSÚS Středočeského kraje</v>
      </c>
      <c r="G95" s="41"/>
      <c r="H95" s="41"/>
      <c r="I95" s="33" t="s">
        <v>30</v>
      </c>
      <c r="J95" s="37" t="str">
        <f>E25</f>
        <v>Valbek spol.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317</v>
      </c>
      <c r="D98" s="188"/>
      <c r="E98" s="188"/>
      <c r="F98" s="188"/>
      <c r="G98" s="188"/>
      <c r="H98" s="188"/>
      <c r="I98" s="188"/>
      <c r="J98" s="189" t="s">
        <v>318</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319</v>
      </c>
      <c r="D100" s="41"/>
      <c r="E100" s="41"/>
      <c r="F100" s="41"/>
      <c r="G100" s="41"/>
      <c r="H100" s="41"/>
      <c r="I100" s="41"/>
      <c r="J100" s="111">
        <f>J128</f>
        <v>0</v>
      </c>
      <c r="K100" s="41"/>
      <c r="L100" s="64"/>
      <c r="S100" s="39"/>
      <c r="T100" s="39"/>
      <c r="U100" s="39"/>
      <c r="V100" s="39"/>
      <c r="W100" s="39"/>
      <c r="X100" s="39"/>
      <c r="Y100" s="39"/>
      <c r="Z100" s="39"/>
      <c r="AA100" s="39"/>
      <c r="AB100" s="39"/>
      <c r="AC100" s="39"/>
      <c r="AD100" s="39"/>
      <c r="AE100" s="39"/>
      <c r="AU100" s="18" t="s">
        <v>320</v>
      </c>
    </row>
    <row r="101" s="9" customFormat="1" ht="24.96" customHeight="1">
      <c r="A101" s="9"/>
      <c r="B101" s="191"/>
      <c r="C101" s="192"/>
      <c r="D101" s="193" t="s">
        <v>434</v>
      </c>
      <c r="E101" s="194"/>
      <c r="F101" s="194"/>
      <c r="G101" s="194"/>
      <c r="H101" s="194"/>
      <c r="I101" s="194"/>
      <c r="J101" s="195">
        <f>J129</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469</v>
      </c>
      <c r="E102" s="199"/>
      <c r="F102" s="199"/>
      <c r="G102" s="199"/>
      <c r="H102" s="199"/>
      <c r="I102" s="199"/>
      <c r="J102" s="200">
        <f>J130</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470</v>
      </c>
      <c r="E103" s="199"/>
      <c r="F103" s="199"/>
      <c r="G103" s="199"/>
      <c r="H103" s="199"/>
      <c r="I103" s="199"/>
      <c r="J103" s="200">
        <f>J304</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436</v>
      </c>
      <c r="E104" s="199"/>
      <c r="F104" s="199"/>
      <c r="G104" s="199"/>
      <c r="H104" s="199"/>
      <c r="I104" s="199"/>
      <c r="J104" s="200">
        <f>J311</f>
        <v>0</v>
      </c>
      <c r="K104" s="133"/>
      <c r="L104" s="201"/>
      <c r="S104" s="10"/>
      <c r="T104" s="10"/>
      <c r="U104" s="10"/>
      <c r="V104" s="10"/>
      <c r="W104" s="10"/>
      <c r="X104" s="10"/>
      <c r="Y104" s="10"/>
      <c r="Z104" s="10"/>
      <c r="AA104" s="10"/>
      <c r="AB104" s="10"/>
      <c r="AC104" s="10"/>
      <c r="AD104" s="10"/>
      <c r="AE104" s="10"/>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326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185" t="str">
        <f>E7</f>
        <v>II/610 TUŘICE - KBEL (BENÁTKY NAD JIZEROU, PRŮTAH)</v>
      </c>
      <c r="F114" s="33"/>
      <c r="G114" s="33"/>
      <c r="H114" s="33"/>
      <c r="I114" s="41"/>
      <c r="J114" s="41"/>
      <c r="K114" s="41"/>
      <c r="L114" s="64"/>
      <c r="S114" s="39"/>
      <c r="T114" s="39"/>
      <c r="U114" s="39"/>
      <c r="V114" s="39"/>
      <c r="W114" s="39"/>
      <c r="X114" s="39"/>
      <c r="Y114" s="39"/>
      <c r="Z114" s="39"/>
      <c r="AA114" s="39"/>
      <c r="AB114" s="39"/>
      <c r="AC114" s="39"/>
      <c r="AD114" s="39"/>
      <c r="AE114" s="39"/>
    </row>
    <row r="115" s="1" customFormat="1" ht="12" customHeight="1">
      <c r="B115" s="22"/>
      <c r="C115" s="33" t="s">
        <v>310</v>
      </c>
      <c r="D115" s="23"/>
      <c r="E115" s="23"/>
      <c r="F115" s="23"/>
      <c r="G115" s="23"/>
      <c r="H115" s="23"/>
      <c r="I115" s="23"/>
      <c r="J115" s="23"/>
      <c r="K115" s="23"/>
      <c r="L115" s="21"/>
    </row>
    <row r="116" s="1" customFormat="1" ht="16.5" customHeight="1">
      <c r="B116" s="22"/>
      <c r="C116" s="23"/>
      <c r="D116" s="23"/>
      <c r="E116" s="185" t="s">
        <v>311</v>
      </c>
      <c r="F116" s="23"/>
      <c r="G116" s="23"/>
      <c r="H116" s="23"/>
      <c r="I116" s="23"/>
      <c r="J116" s="23"/>
      <c r="K116" s="23"/>
      <c r="L116" s="21"/>
    </row>
    <row r="117" s="1" customFormat="1" ht="12" customHeight="1">
      <c r="B117" s="22"/>
      <c r="C117" s="33" t="s">
        <v>312</v>
      </c>
      <c r="D117" s="23"/>
      <c r="E117" s="23"/>
      <c r="F117" s="23"/>
      <c r="G117" s="23"/>
      <c r="H117" s="23"/>
      <c r="I117" s="23"/>
      <c r="J117" s="23"/>
      <c r="K117" s="23"/>
      <c r="L117" s="21"/>
    </row>
    <row r="118" s="2" customFormat="1" ht="16.5" customHeight="1">
      <c r="A118" s="39"/>
      <c r="B118" s="40"/>
      <c r="C118" s="41"/>
      <c r="D118" s="41"/>
      <c r="E118" s="186" t="s">
        <v>1810</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314</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77" t="str">
        <f>E13</f>
        <v>190 - Dopravní značení</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20</v>
      </c>
      <c r="D122" s="41"/>
      <c r="E122" s="41"/>
      <c r="F122" s="28" t="str">
        <f>F16</f>
        <v xml:space="preserve"> </v>
      </c>
      <c r="G122" s="41"/>
      <c r="H122" s="41"/>
      <c r="I122" s="33" t="s">
        <v>22</v>
      </c>
      <c r="J122" s="80" t="str">
        <f>IF(J16="","",J16)</f>
        <v>15. 12. 2023</v>
      </c>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5.15" customHeight="1">
      <c r="A124" s="39"/>
      <c r="B124" s="40"/>
      <c r="C124" s="33" t="s">
        <v>24</v>
      </c>
      <c r="D124" s="41"/>
      <c r="E124" s="41"/>
      <c r="F124" s="28" t="str">
        <f>E19</f>
        <v>KSÚS Středočeského kraje</v>
      </c>
      <c r="G124" s="41"/>
      <c r="H124" s="41"/>
      <c r="I124" s="33" t="s">
        <v>30</v>
      </c>
      <c r="J124" s="37" t="str">
        <f>E25</f>
        <v>Valbek spol. s.r.o.</v>
      </c>
      <c r="K124" s="41"/>
      <c r="L124" s="64"/>
      <c r="S124" s="39"/>
      <c r="T124" s="39"/>
      <c r="U124" s="39"/>
      <c r="V124" s="39"/>
      <c r="W124" s="39"/>
      <c r="X124" s="39"/>
      <c r="Y124" s="39"/>
      <c r="Z124" s="39"/>
      <c r="AA124" s="39"/>
      <c r="AB124" s="39"/>
      <c r="AC124" s="39"/>
      <c r="AD124" s="39"/>
      <c r="AE124" s="39"/>
    </row>
    <row r="125" s="2" customFormat="1" ht="15.15" customHeight="1">
      <c r="A125" s="39"/>
      <c r="B125" s="40"/>
      <c r="C125" s="33" t="s">
        <v>28</v>
      </c>
      <c r="D125" s="41"/>
      <c r="E125" s="41"/>
      <c r="F125" s="28" t="str">
        <f>IF(E22="","",E22)</f>
        <v>Vyplň údaj</v>
      </c>
      <c r="G125" s="41"/>
      <c r="H125" s="41"/>
      <c r="I125" s="33" t="s">
        <v>33</v>
      </c>
      <c r="J125" s="37" t="str">
        <f>E28</f>
        <v xml:space="preserve"> </v>
      </c>
      <c r="K125" s="41"/>
      <c r="L125" s="64"/>
      <c r="S125" s="39"/>
      <c r="T125" s="39"/>
      <c r="U125" s="39"/>
      <c r="V125" s="39"/>
      <c r="W125" s="39"/>
      <c r="X125" s="39"/>
      <c r="Y125" s="39"/>
      <c r="Z125" s="39"/>
      <c r="AA125" s="39"/>
      <c r="AB125" s="39"/>
      <c r="AC125" s="39"/>
      <c r="AD125" s="39"/>
      <c r="AE125" s="39"/>
    </row>
    <row r="126" s="2" customFormat="1" ht="10.32"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11" customFormat="1" ht="29.28" customHeight="1">
      <c r="A127" s="202"/>
      <c r="B127" s="203"/>
      <c r="C127" s="204" t="s">
        <v>327</v>
      </c>
      <c r="D127" s="205" t="s">
        <v>61</v>
      </c>
      <c r="E127" s="205" t="s">
        <v>57</v>
      </c>
      <c r="F127" s="205" t="s">
        <v>58</v>
      </c>
      <c r="G127" s="205" t="s">
        <v>328</v>
      </c>
      <c r="H127" s="205" t="s">
        <v>329</v>
      </c>
      <c r="I127" s="205" t="s">
        <v>330</v>
      </c>
      <c r="J127" s="205" t="s">
        <v>318</v>
      </c>
      <c r="K127" s="206" t="s">
        <v>331</v>
      </c>
      <c r="L127" s="207"/>
      <c r="M127" s="101" t="s">
        <v>1</v>
      </c>
      <c r="N127" s="102" t="s">
        <v>40</v>
      </c>
      <c r="O127" s="102" t="s">
        <v>332</v>
      </c>
      <c r="P127" s="102" t="s">
        <v>333</v>
      </c>
      <c r="Q127" s="102" t="s">
        <v>334</v>
      </c>
      <c r="R127" s="102" t="s">
        <v>335</v>
      </c>
      <c r="S127" s="102" t="s">
        <v>336</v>
      </c>
      <c r="T127" s="103" t="s">
        <v>337</v>
      </c>
      <c r="U127" s="202"/>
      <c r="V127" s="202"/>
      <c r="W127" s="202"/>
      <c r="X127" s="202"/>
      <c r="Y127" s="202"/>
      <c r="Z127" s="202"/>
      <c r="AA127" s="202"/>
      <c r="AB127" s="202"/>
      <c r="AC127" s="202"/>
      <c r="AD127" s="202"/>
      <c r="AE127" s="202"/>
    </row>
    <row r="128" s="2" customFormat="1" ht="22.8" customHeight="1">
      <c r="A128" s="39"/>
      <c r="B128" s="40"/>
      <c r="C128" s="108" t="s">
        <v>338</v>
      </c>
      <c r="D128" s="41"/>
      <c r="E128" s="41"/>
      <c r="F128" s="41"/>
      <c r="G128" s="41"/>
      <c r="H128" s="41"/>
      <c r="I128" s="41"/>
      <c r="J128" s="208">
        <f>BK128</f>
        <v>0</v>
      </c>
      <c r="K128" s="41"/>
      <c r="L128" s="45"/>
      <c r="M128" s="104"/>
      <c r="N128" s="209"/>
      <c r="O128" s="105"/>
      <c r="P128" s="210">
        <f>P129</f>
        <v>0</v>
      </c>
      <c r="Q128" s="105"/>
      <c r="R128" s="210">
        <f>R129</f>
        <v>9.0564859999999978</v>
      </c>
      <c r="S128" s="105"/>
      <c r="T128" s="211">
        <f>T129</f>
        <v>3.2580000000000005</v>
      </c>
      <c r="U128" s="39"/>
      <c r="V128" s="39"/>
      <c r="W128" s="39"/>
      <c r="X128" s="39"/>
      <c r="Y128" s="39"/>
      <c r="Z128" s="39"/>
      <c r="AA128" s="39"/>
      <c r="AB128" s="39"/>
      <c r="AC128" s="39"/>
      <c r="AD128" s="39"/>
      <c r="AE128" s="39"/>
      <c r="AT128" s="18" t="s">
        <v>75</v>
      </c>
      <c r="AU128" s="18" t="s">
        <v>320</v>
      </c>
      <c r="BK128" s="212">
        <f>BK129</f>
        <v>0</v>
      </c>
    </row>
    <row r="129" s="12" customFormat="1" ht="25.92" customHeight="1">
      <c r="A129" s="12"/>
      <c r="B129" s="213"/>
      <c r="C129" s="214"/>
      <c r="D129" s="215" t="s">
        <v>75</v>
      </c>
      <c r="E129" s="216" t="s">
        <v>437</v>
      </c>
      <c r="F129" s="216" t="s">
        <v>438</v>
      </c>
      <c r="G129" s="214"/>
      <c r="H129" s="214"/>
      <c r="I129" s="217"/>
      <c r="J129" s="218">
        <f>BK129</f>
        <v>0</v>
      </c>
      <c r="K129" s="214"/>
      <c r="L129" s="219"/>
      <c r="M129" s="220"/>
      <c r="N129" s="221"/>
      <c r="O129" s="221"/>
      <c r="P129" s="222">
        <f>P130+P304+P311</f>
        <v>0</v>
      </c>
      <c r="Q129" s="221"/>
      <c r="R129" s="222">
        <f>R130+R304+R311</f>
        <v>9.0564859999999978</v>
      </c>
      <c r="S129" s="221"/>
      <c r="T129" s="223">
        <f>T130+T304+T311</f>
        <v>3.2580000000000005</v>
      </c>
      <c r="U129" s="12"/>
      <c r="V129" s="12"/>
      <c r="W129" s="12"/>
      <c r="X129" s="12"/>
      <c r="Y129" s="12"/>
      <c r="Z129" s="12"/>
      <c r="AA129" s="12"/>
      <c r="AB129" s="12"/>
      <c r="AC129" s="12"/>
      <c r="AD129" s="12"/>
      <c r="AE129" s="12"/>
      <c r="AR129" s="224" t="s">
        <v>83</v>
      </c>
      <c r="AT129" s="225" t="s">
        <v>75</v>
      </c>
      <c r="AU129" s="225" t="s">
        <v>76</v>
      </c>
      <c r="AY129" s="224" t="s">
        <v>342</v>
      </c>
      <c r="BK129" s="226">
        <f>BK130+BK304+BK311</f>
        <v>0</v>
      </c>
    </row>
    <row r="130" s="12" customFormat="1" ht="22.8" customHeight="1">
      <c r="A130" s="12"/>
      <c r="B130" s="213"/>
      <c r="C130" s="214"/>
      <c r="D130" s="215" t="s">
        <v>75</v>
      </c>
      <c r="E130" s="246" t="s">
        <v>381</v>
      </c>
      <c r="F130" s="246" t="s">
        <v>839</v>
      </c>
      <c r="G130" s="214"/>
      <c r="H130" s="214"/>
      <c r="I130" s="217"/>
      <c r="J130" s="247">
        <f>BK130</f>
        <v>0</v>
      </c>
      <c r="K130" s="214"/>
      <c r="L130" s="219"/>
      <c r="M130" s="220"/>
      <c r="N130" s="221"/>
      <c r="O130" s="221"/>
      <c r="P130" s="222">
        <f>SUM(P131:P303)</f>
        <v>0</v>
      </c>
      <c r="Q130" s="221"/>
      <c r="R130" s="222">
        <f>SUM(R131:R303)</f>
        <v>9.0564859999999978</v>
      </c>
      <c r="S130" s="221"/>
      <c r="T130" s="223">
        <f>SUM(T131:T303)</f>
        <v>3.2580000000000005</v>
      </c>
      <c r="U130" s="12"/>
      <c r="V130" s="12"/>
      <c r="W130" s="12"/>
      <c r="X130" s="12"/>
      <c r="Y130" s="12"/>
      <c r="Z130" s="12"/>
      <c r="AA130" s="12"/>
      <c r="AB130" s="12"/>
      <c r="AC130" s="12"/>
      <c r="AD130" s="12"/>
      <c r="AE130" s="12"/>
      <c r="AR130" s="224" t="s">
        <v>83</v>
      </c>
      <c r="AT130" s="225" t="s">
        <v>75</v>
      </c>
      <c r="AU130" s="225" t="s">
        <v>83</v>
      </c>
      <c r="AY130" s="224" t="s">
        <v>342</v>
      </c>
      <c r="BK130" s="226">
        <f>SUM(BK131:BK303)</f>
        <v>0</v>
      </c>
    </row>
    <row r="131" s="2" customFormat="1" ht="16.5" customHeight="1">
      <c r="A131" s="39"/>
      <c r="B131" s="40"/>
      <c r="C131" s="227" t="s">
        <v>83</v>
      </c>
      <c r="D131" s="227" t="s">
        <v>343</v>
      </c>
      <c r="E131" s="228" t="s">
        <v>1812</v>
      </c>
      <c r="F131" s="229" t="s">
        <v>1813</v>
      </c>
      <c r="G131" s="230" t="s">
        <v>442</v>
      </c>
      <c r="H131" s="231">
        <v>72</v>
      </c>
      <c r="I131" s="232"/>
      <c r="J131" s="233">
        <f>ROUND(I131*H131,2)</f>
        <v>0</v>
      </c>
      <c r="K131" s="229" t="s">
        <v>443</v>
      </c>
      <c r="L131" s="45"/>
      <c r="M131" s="234" t="s">
        <v>1</v>
      </c>
      <c r="N131" s="235" t="s">
        <v>41</v>
      </c>
      <c r="O131" s="92"/>
      <c r="P131" s="236">
        <f>O131*H131</f>
        <v>0</v>
      </c>
      <c r="Q131" s="236">
        <v>0.00069999999999999999</v>
      </c>
      <c r="R131" s="236">
        <f>Q131*H131</f>
        <v>0.0504</v>
      </c>
      <c r="S131" s="236">
        <v>0</v>
      </c>
      <c r="T131" s="237">
        <f>S131*H131</f>
        <v>0</v>
      </c>
      <c r="U131" s="39"/>
      <c r="V131" s="39"/>
      <c r="W131" s="39"/>
      <c r="X131" s="39"/>
      <c r="Y131" s="39"/>
      <c r="Z131" s="39"/>
      <c r="AA131" s="39"/>
      <c r="AB131" s="39"/>
      <c r="AC131" s="39"/>
      <c r="AD131" s="39"/>
      <c r="AE131" s="39"/>
      <c r="AR131" s="238" t="s">
        <v>360</v>
      </c>
      <c r="AT131" s="238" t="s">
        <v>343</v>
      </c>
      <c r="AU131" s="238" t="s">
        <v>85</v>
      </c>
      <c r="AY131" s="18" t="s">
        <v>342</v>
      </c>
      <c r="BE131" s="239">
        <f>IF(N131="základní",J131,0)</f>
        <v>0</v>
      </c>
      <c r="BF131" s="239">
        <f>IF(N131="snížená",J131,0)</f>
        <v>0</v>
      </c>
      <c r="BG131" s="239">
        <f>IF(N131="zákl. přenesená",J131,0)</f>
        <v>0</v>
      </c>
      <c r="BH131" s="239">
        <f>IF(N131="sníž. přenesená",J131,0)</f>
        <v>0</v>
      </c>
      <c r="BI131" s="239">
        <f>IF(N131="nulová",J131,0)</f>
        <v>0</v>
      </c>
      <c r="BJ131" s="18" t="s">
        <v>83</v>
      </c>
      <c r="BK131" s="239">
        <f>ROUND(I131*H131,2)</f>
        <v>0</v>
      </c>
      <c r="BL131" s="18" t="s">
        <v>360</v>
      </c>
      <c r="BM131" s="238" t="s">
        <v>1814</v>
      </c>
    </row>
    <row r="132" s="2" customFormat="1">
      <c r="A132" s="39"/>
      <c r="B132" s="40"/>
      <c r="C132" s="41"/>
      <c r="D132" s="240" t="s">
        <v>349</v>
      </c>
      <c r="E132" s="41"/>
      <c r="F132" s="241" t="s">
        <v>1815</v>
      </c>
      <c r="G132" s="41"/>
      <c r="H132" s="41"/>
      <c r="I132" s="242"/>
      <c r="J132" s="41"/>
      <c r="K132" s="41"/>
      <c r="L132" s="45"/>
      <c r="M132" s="243"/>
      <c r="N132" s="244"/>
      <c r="O132" s="92"/>
      <c r="P132" s="92"/>
      <c r="Q132" s="92"/>
      <c r="R132" s="92"/>
      <c r="S132" s="92"/>
      <c r="T132" s="93"/>
      <c r="U132" s="39"/>
      <c r="V132" s="39"/>
      <c r="W132" s="39"/>
      <c r="X132" s="39"/>
      <c r="Y132" s="39"/>
      <c r="Z132" s="39"/>
      <c r="AA132" s="39"/>
      <c r="AB132" s="39"/>
      <c r="AC132" s="39"/>
      <c r="AD132" s="39"/>
      <c r="AE132" s="39"/>
      <c r="AT132" s="18" t="s">
        <v>349</v>
      </c>
      <c r="AU132" s="18" t="s">
        <v>85</v>
      </c>
    </row>
    <row r="133" s="14" customFormat="1">
      <c r="A133" s="14"/>
      <c r="B133" s="263"/>
      <c r="C133" s="264"/>
      <c r="D133" s="240" t="s">
        <v>446</v>
      </c>
      <c r="E133" s="265" t="s">
        <v>1</v>
      </c>
      <c r="F133" s="266" t="s">
        <v>1816</v>
      </c>
      <c r="G133" s="264"/>
      <c r="H133" s="265" t="s">
        <v>1</v>
      </c>
      <c r="I133" s="267"/>
      <c r="J133" s="264"/>
      <c r="K133" s="264"/>
      <c r="L133" s="268"/>
      <c r="M133" s="269"/>
      <c r="N133" s="270"/>
      <c r="O133" s="270"/>
      <c r="P133" s="270"/>
      <c r="Q133" s="270"/>
      <c r="R133" s="270"/>
      <c r="S133" s="270"/>
      <c r="T133" s="271"/>
      <c r="U133" s="14"/>
      <c r="V133" s="14"/>
      <c r="W133" s="14"/>
      <c r="X133" s="14"/>
      <c r="Y133" s="14"/>
      <c r="Z133" s="14"/>
      <c r="AA133" s="14"/>
      <c r="AB133" s="14"/>
      <c r="AC133" s="14"/>
      <c r="AD133" s="14"/>
      <c r="AE133" s="14"/>
      <c r="AT133" s="272" t="s">
        <v>446</v>
      </c>
      <c r="AU133" s="272" t="s">
        <v>85</v>
      </c>
      <c r="AV133" s="14" t="s">
        <v>83</v>
      </c>
      <c r="AW133" s="14" t="s">
        <v>32</v>
      </c>
      <c r="AX133" s="14" t="s">
        <v>76</v>
      </c>
      <c r="AY133" s="272" t="s">
        <v>342</v>
      </c>
    </row>
    <row r="134" s="13" customFormat="1">
      <c r="A134" s="13"/>
      <c r="B134" s="252"/>
      <c r="C134" s="253"/>
      <c r="D134" s="240" t="s">
        <v>446</v>
      </c>
      <c r="E134" s="254" t="s">
        <v>1</v>
      </c>
      <c r="F134" s="255" t="s">
        <v>1817</v>
      </c>
      <c r="G134" s="253"/>
      <c r="H134" s="256">
        <v>1</v>
      </c>
      <c r="I134" s="257"/>
      <c r="J134" s="253"/>
      <c r="K134" s="253"/>
      <c r="L134" s="258"/>
      <c r="M134" s="259"/>
      <c r="N134" s="260"/>
      <c r="O134" s="260"/>
      <c r="P134" s="260"/>
      <c r="Q134" s="260"/>
      <c r="R134" s="260"/>
      <c r="S134" s="260"/>
      <c r="T134" s="261"/>
      <c r="U134" s="13"/>
      <c r="V134" s="13"/>
      <c r="W134" s="13"/>
      <c r="X134" s="13"/>
      <c r="Y134" s="13"/>
      <c r="Z134" s="13"/>
      <c r="AA134" s="13"/>
      <c r="AB134" s="13"/>
      <c r="AC134" s="13"/>
      <c r="AD134" s="13"/>
      <c r="AE134" s="13"/>
      <c r="AT134" s="262" t="s">
        <v>446</v>
      </c>
      <c r="AU134" s="262" t="s">
        <v>85</v>
      </c>
      <c r="AV134" s="13" t="s">
        <v>85</v>
      </c>
      <c r="AW134" s="13" t="s">
        <v>32</v>
      </c>
      <c r="AX134" s="13" t="s">
        <v>76</v>
      </c>
      <c r="AY134" s="262" t="s">
        <v>342</v>
      </c>
    </row>
    <row r="135" s="13" customFormat="1">
      <c r="A135" s="13"/>
      <c r="B135" s="252"/>
      <c r="C135" s="253"/>
      <c r="D135" s="240" t="s">
        <v>446</v>
      </c>
      <c r="E135" s="254" t="s">
        <v>1</v>
      </c>
      <c r="F135" s="255" t="s">
        <v>1818</v>
      </c>
      <c r="G135" s="253"/>
      <c r="H135" s="256">
        <v>8</v>
      </c>
      <c r="I135" s="257"/>
      <c r="J135" s="253"/>
      <c r="K135" s="253"/>
      <c r="L135" s="258"/>
      <c r="M135" s="259"/>
      <c r="N135" s="260"/>
      <c r="O135" s="260"/>
      <c r="P135" s="260"/>
      <c r="Q135" s="260"/>
      <c r="R135" s="260"/>
      <c r="S135" s="260"/>
      <c r="T135" s="261"/>
      <c r="U135" s="13"/>
      <c r="V135" s="13"/>
      <c r="W135" s="13"/>
      <c r="X135" s="13"/>
      <c r="Y135" s="13"/>
      <c r="Z135" s="13"/>
      <c r="AA135" s="13"/>
      <c r="AB135" s="13"/>
      <c r="AC135" s="13"/>
      <c r="AD135" s="13"/>
      <c r="AE135" s="13"/>
      <c r="AT135" s="262" t="s">
        <v>446</v>
      </c>
      <c r="AU135" s="262" t="s">
        <v>85</v>
      </c>
      <c r="AV135" s="13" t="s">
        <v>85</v>
      </c>
      <c r="AW135" s="13" t="s">
        <v>32</v>
      </c>
      <c r="AX135" s="13" t="s">
        <v>76</v>
      </c>
      <c r="AY135" s="262" t="s">
        <v>342</v>
      </c>
    </row>
    <row r="136" s="13" customFormat="1">
      <c r="A136" s="13"/>
      <c r="B136" s="252"/>
      <c r="C136" s="253"/>
      <c r="D136" s="240" t="s">
        <v>446</v>
      </c>
      <c r="E136" s="254" t="s">
        <v>1</v>
      </c>
      <c r="F136" s="255" t="s">
        <v>1819</v>
      </c>
      <c r="G136" s="253"/>
      <c r="H136" s="256">
        <v>4</v>
      </c>
      <c r="I136" s="257"/>
      <c r="J136" s="253"/>
      <c r="K136" s="253"/>
      <c r="L136" s="258"/>
      <c r="M136" s="259"/>
      <c r="N136" s="260"/>
      <c r="O136" s="260"/>
      <c r="P136" s="260"/>
      <c r="Q136" s="260"/>
      <c r="R136" s="260"/>
      <c r="S136" s="260"/>
      <c r="T136" s="261"/>
      <c r="U136" s="13"/>
      <c r="V136" s="13"/>
      <c r="W136" s="13"/>
      <c r="X136" s="13"/>
      <c r="Y136" s="13"/>
      <c r="Z136" s="13"/>
      <c r="AA136" s="13"/>
      <c r="AB136" s="13"/>
      <c r="AC136" s="13"/>
      <c r="AD136" s="13"/>
      <c r="AE136" s="13"/>
      <c r="AT136" s="262" t="s">
        <v>446</v>
      </c>
      <c r="AU136" s="262" t="s">
        <v>85</v>
      </c>
      <c r="AV136" s="13" t="s">
        <v>85</v>
      </c>
      <c r="AW136" s="13" t="s">
        <v>32</v>
      </c>
      <c r="AX136" s="13" t="s">
        <v>76</v>
      </c>
      <c r="AY136" s="262" t="s">
        <v>342</v>
      </c>
    </row>
    <row r="137" s="13" customFormat="1">
      <c r="A137" s="13"/>
      <c r="B137" s="252"/>
      <c r="C137" s="253"/>
      <c r="D137" s="240" t="s">
        <v>446</v>
      </c>
      <c r="E137" s="254" t="s">
        <v>1</v>
      </c>
      <c r="F137" s="255" t="s">
        <v>1820</v>
      </c>
      <c r="G137" s="253"/>
      <c r="H137" s="256">
        <v>1</v>
      </c>
      <c r="I137" s="257"/>
      <c r="J137" s="253"/>
      <c r="K137" s="253"/>
      <c r="L137" s="258"/>
      <c r="M137" s="259"/>
      <c r="N137" s="260"/>
      <c r="O137" s="260"/>
      <c r="P137" s="260"/>
      <c r="Q137" s="260"/>
      <c r="R137" s="260"/>
      <c r="S137" s="260"/>
      <c r="T137" s="261"/>
      <c r="U137" s="13"/>
      <c r="V137" s="13"/>
      <c r="W137" s="13"/>
      <c r="X137" s="13"/>
      <c r="Y137" s="13"/>
      <c r="Z137" s="13"/>
      <c r="AA137" s="13"/>
      <c r="AB137" s="13"/>
      <c r="AC137" s="13"/>
      <c r="AD137" s="13"/>
      <c r="AE137" s="13"/>
      <c r="AT137" s="262" t="s">
        <v>446</v>
      </c>
      <c r="AU137" s="262" t="s">
        <v>85</v>
      </c>
      <c r="AV137" s="13" t="s">
        <v>85</v>
      </c>
      <c r="AW137" s="13" t="s">
        <v>32</v>
      </c>
      <c r="AX137" s="13" t="s">
        <v>76</v>
      </c>
      <c r="AY137" s="262" t="s">
        <v>342</v>
      </c>
    </row>
    <row r="138" s="13" customFormat="1">
      <c r="A138" s="13"/>
      <c r="B138" s="252"/>
      <c r="C138" s="253"/>
      <c r="D138" s="240" t="s">
        <v>446</v>
      </c>
      <c r="E138" s="254" t="s">
        <v>1</v>
      </c>
      <c r="F138" s="255" t="s">
        <v>1821</v>
      </c>
      <c r="G138" s="253"/>
      <c r="H138" s="256">
        <v>4</v>
      </c>
      <c r="I138" s="257"/>
      <c r="J138" s="253"/>
      <c r="K138" s="253"/>
      <c r="L138" s="258"/>
      <c r="M138" s="259"/>
      <c r="N138" s="260"/>
      <c r="O138" s="260"/>
      <c r="P138" s="260"/>
      <c r="Q138" s="260"/>
      <c r="R138" s="260"/>
      <c r="S138" s="260"/>
      <c r="T138" s="261"/>
      <c r="U138" s="13"/>
      <c r="V138" s="13"/>
      <c r="W138" s="13"/>
      <c r="X138" s="13"/>
      <c r="Y138" s="13"/>
      <c r="Z138" s="13"/>
      <c r="AA138" s="13"/>
      <c r="AB138" s="13"/>
      <c r="AC138" s="13"/>
      <c r="AD138" s="13"/>
      <c r="AE138" s="13"/>
      <c r="AT138" s="262" t="s">
        <v>446</v>
      </c>
      <c r="AU138" s="262" t="s">
        <v>85</v>
      </c>
      <c r="AV138" s="13" t="s">
        <v>85</v>
      </c>
      <c r="AW138" s="13" t="s">
        <v>32</v>
      </c>
      <c r="AX138" s="13" t="s">
        <v>76</v>
      </c>
      <c r="AY138" s="262" t="s">
        <v>342</v>
      </c>
    </row>
    <row r="139" s="13" customFormat="1">
      <c r="A139" s="13"/>
      <c r="B139" s="252"/>
      <c r="C139" s="253"/>
      <c r="D139" s="240" t="s">
        <v>446</v>
      </c>
      <c r="E139" s="254" t="s">
        <v>1</v>
      </c>
      <c r="F139" s="255" t="s">
        <v>1822</v>
      </c>
      <c r="G139" s="253"/>
      <c r="H139" s="256">
        <v>9</v>
      </c>
      <c r="I139" s="257"/>
      <c r="J139" s="253"/>
      <c r="K139" s="253"/>
      <c r="L139" s="258"/>
      <c r="M139" s="259"/>
      <c r="N139" s="260"/>
      <c r="O139" s="260"/>
      <c r="P139" s="260"/>
      <c r="Q139" s="260"/>
      <c r="R139" s="260"/>
      <c r="S139" s="260"/>
      <c r="T139" s="261"/>
      <c r="U139" s="13"/>
      <c r="V139" s="13"/>
      <c r="W139" s="13"/>
      <c r="X139" s="13"/>
      <c r="Y139" s="13"/>
      <c r="Z139" s="13"/>
      <c r="AA139" s="13"/>
      <c r="AB139" s="13"/>
      <c r="AC139" s="13"/>
      <c r="AD139" s="13"/>
      <c r="AE139" s="13"/>
      <c r="AT139" s="262" t="s">
        <v>446</v>
      </c>
      <c r="AU139" s="262" t="s">
        <v>85</v>
      </c>
      <c r="AV139" s="13" t="s">
        <v>85</v>
      </c>
      <c r="AW139" s="13" t="s">
        <v>32</v>
      </c>
      <c r="AX139" s="13" t="s">
        <v>76</v>
      </c>
      <c r="AY139" s="262" t="s">
        <v>342</v>
      </c>
    </row>
    <row r="140" s="13" customFormat="1">
      <c r="A140" s="13"/>
      <c r="B140" s="252"/>
      <c r="C140" s="253"/>
      <c r="D140" s="240" t="s">
        <v>446</v>
      </c>
      <c r="E140" s="254" t="s">
        <v>1</v>
      </c>
      <c r="F140" s="255" t="s">
        <v>1823</v>
      </c>
      <c r="G140" s="253"/>
      <c r="H140" s="256">
        <v>3</v>
      </c>
      <c r="I140" s="257"/>
      <c r="J140" s="253"/>
      <c r="K140" s="253"/>
      <c r="L140" s="258"/>
      <c r="M140" s="259"/>
      <c r="N140" s="260"/>
      <c r="O140" s="260"/>
      <c r="P140" s="260"/>
      <c r="Q140" s="260"/>
      <c r="R140" s="260"/>
      <c r="S140" s="260"/>
      <c r="T140" s="261"/>
      <c r="U140" s="13"/>
      <c r="V140" s="13"/>
      <c r="W140" s="13"/>
      <c r="X140" s="13"/>
      <c r="Y140" s="13"/>
      <c r="Z140" s="13"/>
      <c r="AA140" s="13"/>
      <c r="AB140" s="13"/>
      <c r="AC140" s="13"/>
      <c r="AD140" s="13"/>
      <c r="AE140" s="13"/>
      <c r="AT140" s="262" t="s">
        <v>446</v>
      </c>
      <c r="AU140" s="262" t="s">
        <v>85</v>
      </c>
      <c r="AV140" s="13" t="s">
        <v>85</v>
      </c>
      <c r="AW140" s="13" t="s">
        <v>32</v>
      </c>
      <c r="AX140" s="13" t="s">
        <v>76</v>
      </c>
      <c r="AY140" s="262" t="s">
        <v>342</v>
      </c>
    </row>
    <row r="141" s="15" customFormat="1">
      <c r="A141" s="15"/>
      <c r="B141" s="273"/>
      <c r="C141" s="274"/>
      <c r="D141" s="240" t="s">
        <v>446</v>
      </c>
      <c r="E141" s="275" t="s">
        <v>1</v>
      </c>
      <c r="F141" s="276" t="s">
        <v>492</v>
      </c>
      <c r="G141" s="274"/>
      <c r="H141" s="277">
        <v>30</v>
      </c>
      <c r="I141" s="278"/>
      <c r="J141" s="274"/>
      <c r="K141" s="274"/>
      <c r="L141" s="279"/>
      <c r="M141" s="280"/>
      <c r="N141" s="281"/>
      <c r="O141" s="281"/>
      <c r="P141" s="281"/>
      <c r="Q141" s="281"/>
      <c r="R141" s="281"/>
      <c r="S141" s="281"/>
      <c r="T141" s="282"/>
      <c r="U141" s="15"/>
      <c r="V141" s="15"/>
      <c r="W141" s="15"/>
      <c r="X141" s="15"/>
      <c r="Y141" s="15"/>
      <c r="Z141" s="15"/>
      <c r="AA141" s="15"/>
      <c r="AB141" s="15"/>
      <c r="AC141" s="15"/>
      <c r="AD141" s="15"/>
      <c r="AE141" s="15"/>
      <c r="AT141" s="283" t="s">
        <v>446</v>
      </c>
      <c r="AU141" s="283" t="s">
        <v>85</v>
      </c>
      <c r="AV141" s="15" t="s">
        <v>92</v>
      </c>
      <c r="AW141" s="15" t="s">
        <v>32</v>
      </c>
      <c r="AX141" s="15" t="s">
        <v>76</v>
      </c>
      <c r="AY141" s="283" t="s">
        <v>342</v>
      </c>
    </row>
    <row r="142" s="14" customFormat="1">
      <c r="A142" s="14"/>
      <c r="B142" s="263"/>
      <c r="C142" s="264"/>
      <c r="D142" s="240" t="s">
        <v>446</v>
      </c>
      <c r="E142" s="265" t="s">
        <v>1</v>
      </c>
      <c r="F142" s="266" t="s">
        <v>1824</v>
      </c>
      <c r="G142" s="264"/>
      <c r="H142" s="265" t="s">
        <v>1</v>
      </c>
      <c r="I142" s="267"/>
      <c r="J142" s="264"/>
      <c r="K142" s="264"/>
      <c r="L142" s="268"/>
      <c r="M142" s="269"/>
      <c r="N142" s="270"/>
      <c r="O142" s="270"/>
      <c r="P142" s="270"/>
      <c r="Q142" s="270"/>
      <c r="R142" s="270"/>
      <c r="S142" s="270"/>
      <c r="T142" s="271"/>
      <c r="U142" s="14"/>
      <c r="V142" s="14"/>
      <c r="W142" s="14"/>
      <c r="X142" s="14"/>
      <c r="Y142" s="14"/>
      <c r="Z142" s="14"/>
      <c r="AA142" s="14"/>
      <c r="AB142" s="14"/>
      <c r="AC142" s="14"/>
      <c r="AD142" s="14"/>
      <c r="AE142" s="14"/>
      <c r="AT142" s="272" t="s">
        <v>446</v>
      </c>
      <c r="AU142" s="272" t="s">
        <v>85</v>
      </c>
      <c r="AV142" s="14" t="s">
        <v>83</v>
      </c>
      <c r="AW142" s="14" t="s">
        <v>32</v>
      </c>
      <c r="AX142" s="14" t="s">
        <v>76</v>
      </c>
      <c r="AY142" s="272" t="s">
        <v>342</v>
      </c>
    </row>
    <row r="143" s="13" customFormat="1">
      <c r="A143" s="13"/>
      <c r="B143" s="252"/>
      <c r="C143" s="253"/>
      <c r="D143" s="240" t="s">
        <v>446</v>
      </c>
      <c r="E143" s="254" t="s">
        <v>1</v>
      </c>
      <c r="F143" s="255" t="s">
        <v>1825</v>
      </c>
      <c r="G143" s="253"/>
      <c r="H143" s="256">
        <v>6</v>
      </c>
      <c r="I143" s="257"/>
      <c r="J143" s="253"/>
      <c r="K143" s="253"/>
      <c r="L143" s="258"/>
      <c r="M143" s="259"/>
      <c r="N143" s="260"/>
      <c r="O143" s="260"/>
      <c r="P143" s="260"/>
      <c r="Q143" s="260"/>
      <c r="R143" s="260"/>
      <c r="S143" s="260"/>
      <c r="T143" s="261"/>
      <c r="U143" s="13"/>
      <c r="V143" s="13"/>
      <c r="W143" s="13"/>
      <c r="X143" s="13"/>
      <c r="Y143" s="13"/>
      <c r="Z143" s="13"/>
      <c r="AA143" s="13"/>
      <c r="AB143" s="13"/>
      <c r="AC143" s="13"/>
      <c r="AD143" s="13"/>
      <c r="AE143" s="13"/>
      <c r="AT143" s="262" t="s">
        <v>446</v>
      </c>
      <c r="AU143" s="262" t="s">
        <v>85</v>
      </c>
      <c r="AV143" s="13" t="s">
        <v>85</v>
      </c>
      <c r="AW143" s="13" t="s">
        <v>32</v>
      </c>
      <c r="AX143" s="13" t="s">
        <v>76</v>
      </c>
      <c r="AY143" s="262" t="s">
        <v>342</v>
      </c>
    </row>
    <row r="144" s="13" customFormat="1">
      <c r="A144" s="13"/>
      <c r="B144" s="252"/>
      <c r="C144" s="253"/>
      <c r="D144" s="240" t="s">
        <v>446</v>
      </c>
      <c r="E144" s="254" t="s">
        <v>1</v>
      </c>
      <c r="F144" s="255" t="s">
        <v>1826</v>
      </c>
      <c r="G144" s="253"/>
      <c r="H144" s="256">
        <v>4</v>
      </c>
      <c r="I144" s="257"/>
      <c r="J144" s="253"/>
      <c r="K144" s="253"/>
      <c r="L144" s="258"/>
      <c r="M144" s="259"/>
      <c r="N144" s="260"/>
      <c r="O144" s="260"/>
      <c r="P144" s="260"/>
      <c r="Q144" s="260"/>
      <c r="R144" s="260"/>
      <c r="S144" s="260"/>
      <c r="T144" s="261"/>
      <c r="U144" s="13"/>
      <c r="V144" s="13"/>
      <c r="W144" s="13"/>
      <c r="X144" s="13"/>
      <c r="Y144" s="13"/>
      <c r="Z144" s="13"/>
      <c r="AA144" s="13"/>
      <c r="AB144" s="13"/>
      <c r="AC144" s="13"/>
      <c r="AD144" s="13"/>
      <c r="AE144" s="13"/>
      <c r="AT144" s="262" t="s">
        <v>446</v>
      </c>
      <c r="AU144" s="262" t="s">
        <v>85</v>
      </c>
      <c r="AV144" s="13" t="s">
        <v>85</v>
      </c>
      <c r="AW144" s="13" t="s">
        <v>32</v>
      </c>
      <c r="AX144" s="13" t="s">
        <v>76</v>
      </c>
      <c r="AY144" s="262" t="s">
        <v>342</v>
      </c>
    </row>
    <row r="145" s="13" customFormat="1">
      <c r="A145" s="13"/>
      <c r="B145" s="252"/>
      <c r="C145" s="253"/>
      <c r="D145" s="240" t="s">
        <v>446</v>
      </c>
      <c r="E145" s="254" t="s">
        <v>1</v>
      </c>
      <c r="F145" s="255" t="s">
        <v>1827</v>
      </c>
      <c r="G145" s="253"/>
      <c r="H145" s="256">
        <v>3</v>
      </c>
      <c r="I145" s="257"/>
      <c r="J145" s="253"/>
      <c r="K145" s="253"/>
      <c r="L145" s="258"/>
      <c r="M145" s="259"/>
      <c r="N145" s="260"/>
      <c r="O145" s="260"/>
      <c r="P145" s="260"/>
      <c r="Q145" s="260"/>
      <c r="R145" s="260"/>
      <c r="S145" s="260"/>
      <c r="T145" s="261"/>
      <c r="U145" s="13"/>
      <c r="V145" s="13"/>
      <c r="W145" s="13"/>
      <c r="X145" s="13"/>
      <c r="Y145" s="13"/>
      <c r="Z145" s="13"/>
      <c r="AA145" s="13"/>
      <c r="AB145" s="13"/>
      <c r="AC145" s="13"/>
      <c r="AD145" s="13"/>
      <c r="AE145" s="13"/>
      <c r="AT145" s="262" t="s">
        <v>446</v>
      </c>
      <c r="AU145" s="262" t="s">
        <v>85</v>
      </c>
      <c r="AV145" s="13" t="s">
        <v>85</v>
      </c>
      <c r="AW145" s="13" t="s">
        <v>32</v>
      </c>
      <c r="AX145" s="13" t="s">
        <v>76</v>
      </c>
      <c r="AY145" s="262" t="s">
        <v>342</v>
      </c>
    </row>
    <row r="146" s="13" customFormat="1">
      <c r="A146" s="13"/>
      <c r="B146" s="252"/>
      <c r="C146" s="253"/>
      <c r="D146" s="240" t="s">
        <v>446</v>
      </c>
      <c r="E146" s="254" t="s">
        <v>1</v>
      </c>
      <c r="F146" s="255" t="s">
        <v>1828</v>
      </c>
      <c r="G146" s="253"/>
      <c r="H146" s="256">
        <v>2</v>
      </c>
      <c r="I146" s="257"/>
      <c r="J146" s="253"/>
      <c r="K146" s="253"/>
      <c r="L146" s="258"/>
      <c r="M146" s="259"/>
      <c r="N146" s="260"/>
      <c r="O146" s="260"/>
      <c r="P146" s="260"/>
      <c r="Q146" s="260"/>
      <c r="R146" s="260"/>
      <c r="S146" s="260"/>
      <c r="T146" s="261"/>
      <c r="U146" s="13"/>
      <c r="V146" s="13"/>
      <c r="W146" s="13"/>
      <c r="X146" s="13"/>
      <c r="Y146" s="13"/>
      <c r="Z146" s="13"/>
      <c r="AA146" s="13"/>
      <c r="AB146" s="13"/>
      <c r="AC146" s="13"/>
      <c r="AD146" s="13"/>
      <c r="AE146" s="13"/>
      <c r="AT146" s="262" t="s">
        <v>446</v>
      </c>
      <c r="AU146" s="262" t="s">
        <v>85</v>
      </c>
      <c r="AV146" s="13" t="s">
        <v>85</v>
      </c>
      <c r="AW146" s="13" t="s">
        <v>32</v>
      </c>
      <c r="AX146" s="13" t="s">
        <v>76</v>
      </c>
      <c r="AY146" s="262" t="s">
        <v>342</v>
      </c>
    </row>
    <row r="147" s="13" customFormat="1">
      <c r="A147" s="13"/>
      <c r="B147" s="252"/>
      <c r="C147" s="253"/>
      <c r="D147" s="240" t="s">
        <v>446</v>
      </c>
      <c r="E147" s="254" t="s">
        <v>1</v>
      </c>
      <c r="F147" s="255" t="s">
        <v>1829</v>
      </c>
      <c r="G147" s="253"/>
      <c r="H147" s="256">
        <v>1</v>
      </c>
      <c r="I147" s="257"/>
      <c r="J147" s="253"/>
      <c r="K147" s="253"/>
      <c r="L147" s="258"/>
      <c r="M147" s="259"/>
      <c r="N147" s="260"/>
      <c r="O147" s="260"/>
      <c r="P147" s="260"/>
      <c r="Q147" s="260"/>
      <c r="R147" s="260"/>
      <c r="S147" s="260"/>
      <c r="T147" s="261"/>
      <c r="U147" s="13"/>
      <c r="V147" s="13"/>
      <c r="W147" s="13"/>
      <c r="X147" s="13"/>
      <c r="Y147" s="13"/>
      <c r="Z147" s="13"/>
      <c r="AA147" s="13"/>
      <c r="AB147" s="13"/>
      <c r="AC147" s="13"/>
      <c r="AD147" s="13"/>
      <c r="AE147" s="13"/>
      <c r="AT147" s="262" t="s">
        <v>446</v>
      </c>
      <c r="AU147" s="262" t="s">
        <v>85</v>
      </c>
      <c r="AV147" s="13" t="s">
        <v>85</v>
      </c>
      <c r="AW147" s="13" t="s">
        <v>32</v>
      </c>
      <c r="AX147" s="13" t="s">
        <v>76</v>
      </c>
      <c r="AY147" s="262" t="s">
        <v>342</v>
      </c>
    </row>
    <row r="148" s="13" customFormat="1">
      <c r="A148" s="13"/>
      <c r="B148" s="252"/>
      <c r="C148" s="253"/>
      <c r="D148" s="240" t="s">
        <v>446</v>
      </c>
      <c r="E148" s="254" t="s">
        <v>1</v>
      </c>
      <c r="F148" s="255" t="s">
        <v>1830</v>
      </c>
      <c r="G148" s="253"/>
      <c r="H148" s="256">
        <v>1</v>
      </c>
      <c r="I148" s="257"/>
      <c r="J148" s="253"/>
      <c r="K148" s="253"/>
      <c r="L148" s="258"/>
      <c r="M148" s="259"/>
      <c r="N148" s="260"/>
      <c r="O148" s="260"/>
      <c r="P148" s="260"/>
      <c r="Q148" s="260"/>
      <c r="R148" s="260"/>
      <c r="S148" s="260"/>
      <c r="T148" s="261"/>
      <c r="U148" s="13"/>
      <c r="V148" s="13"/>
      <c r="W148" s="13"/>
      <c r="X148" s="13"/>
      <c r="Y148" s="13"/>
      <c r="Z148" s="13"/>
      <c r="AA148" s="13"/>
      <c r="AB148" s="13"/>
      <c r="AC148" s="13"/>
      <c r="AD148" s="13"/>
      <c r="AE148" s="13"/>
      <c r="AT148" s="262" t="s">
        <v>446</v>
      </c>
      <c r="AU148" s="262" t="s">
        <v>85</v>
      </c>
      <c r="AV148" s="13" t="s">
        <v>85</v>
      </c>
      <c r="AW148" s="13" t="s">
        <v>32</v>
      </c>
      <c r="AX148" s="13" t="s">
        <v>76</v>
      </c>
      <c r="AY148" s="262" t="s">
        <v>342</v>
      </c>
    </row>
    <row r="149" s="13" customFormat="1">
      <c r="A149" s="13"/>
      <c r="B149" s="252"/>
      <c r="C149" s="253"/>
      <c r="D149" s="240" t="s">
        <v>446</v>
      </c>
      <c r="E149" s="254" t="s">
        <v>1</v>
      </c>
      <c r="F149" s="255" t="s">
        <v>1831</v>
      </c>
      <c r="G149" s="253"/>
      <c r="H149" s="256">
        <v>2</v>
      </c>
      <c r="I149" s="257"/>
      <c r="J149" s="253"/>
      <c r="K149" s="253"/>
      <c r="L149" s="258"/>
      <c r="M149" s="259"/>
      <c r="N149" s="260"/>
      <c r="O149" s="260"/>
      <c r="P149" s="260"/>
      <c r="Q149" s="260"/>
      <c r="R149" s="260"/>
      <c r="S149" s="260"/>
      <c r="T149" s="261"/>
      <c r="U149" s="13"/>
      <c r="V149" s="13"/>
      <c r="W149" s="13"/>
      <c r="X149" s="13"/>
      <c r="Y149" s="13"/>
      <c r="Z149" s="13"/>
      <c r="AA149" s="13"/>
      <c r="AB149" s="13"/>
      <c r="AC149" s="13"/>
      <c r="AD149" s="13"/>
      <c r="AE149" s="13"/>
      <c r="AT149" s="262" t="s">
        <v>446</v>
      </c>
      <c r="AU149" s="262" t="s">
        <v>85</v>
      </c>
      <c r="AV149" s="13" t="s">
        <v>85</v>
      </c>
      <c r="AW149" s="13" t="s">
        <v>32</v>
      </c>
      <c r="AX149" s="13" t="s">
        <v>76</v>
      </c>
      <c r="AY149" s="262" t="s">
        <v>342</v>
      </c>
    </row>
    <row r="150" s="13" customFormat="1">
      <c r="A150" s="13"/>
      <c r="B150" s="252"/>
      <c r="C150" s="253"/>
      <c r="D150" s="240" t="s">
        <v>446</v>
      </c>
      <c r="E150" s="254" t="s">
        <v>1</v>
      </c>
      <c r="F150" s="255" t="s">
        <v>1832</v>
      </c>
      <c r="G150" s="253"/>
      <c r="H150" s="256">
        <v>1</v>
      </c>
      <c r="I150" s="257"/>
      <c r="J150" s="253"/>
      <c r="K150" s="253"/>
      <c r="L150" s="258"/>
      <c r="M150" s="259"/>
      <c r="N150" s="260"/>
      <c r="O150" s="260"/>
      <c r="P150" s="260"/>
      <c r="Q150" s="260"/>
      <c r="R150" s="260"/>
      <c r="S150" s="260"/>
      <c r="T150" s="261"/>
      <c r="U150" s="13"/>
      <c r="V150" s="13"/>
      <c r="W150" s="13"/>
      <c r="X150" s="13"/>
      <c r="Y150" s="13"/>
      <c r="Z150" s="13"/>
      <c r="AA150" s="13"/>
      <c r="AB150" s="13"/>
      <c r="AC150" s="13"/>
      <c r="AD150" s="13"/>
      <c r="AE150" s="13"/>
      <c r="AT150" s="262" t="s">
        <v>446</v>
      </c>
      <c r="AU150" s="262" t="s">
        <v>85</v>
      </c>
      <c r="AV150" s="13" t="s">
        <v>85</v>
      </c>
      <c r="AW150" s="13" t="s">
        <v>32</v>
      </c>
      <c r="AX150" s="13" t="s">
        <v>76</v>
      </c>
      <c r="AY150" s="262" t="s">
        <v>342</v>
      </c>
    </row>
    <row r="151" s="13" customFormat="1">
      <c r="A151" s="13"/>
      <c r="B151" s="252"/>
      <c r="C151" s="253"/>
      <c r="D151" s="240" t="s">
        <v>446</v>
      </c>
      <c r="E151" s="254" t="s">
        <v>1</v>
      </c>
      <c r="F151" s="255" t="s">
        <v>1833</v>
      </c>
      <c r="G151" s="253"/>
      <c r="H151" s="256">
        <v>1</v>
      </c>
      <c r="I151" s="257"/>
      <c r="J151" s="253"/>
      <c r="K151" s="253"/>
      <c r="L151" s="258"/>
      <c r="M151" s="259"/>
      <c r="N151" s="260"/>
      <c r="O151" s="260"/>
      <c r="P151" s="260"/>
      <c r="Q151" s="260"/>
      <c r="R151" s="260"/>
      <c r="S151" s="260"/>
      <c r="T151" s="261"/>
      <c r="U151" s="13"/>
      <c r="V151" s="13"/>
      <c r="W151" s="13"/>
      <c r="X151" s="13"/>
      <c r="Y151" s="13"/>
      <c r="Z151" s="13"/>
      <c r="AA151" s="13"/>
      <c r="AB151" s="13"/>
      <c r="AC151" s="13"/>
      <c r="AD151" s="13"/>
      <c r="AE151" s="13"/>
      <c r="AT151" s="262" t="s">
        <v>446</v>
      </c>
      <c r="AU151" s="262" t="s">
        <v>85</v>
      </c>
      <c r="AV151" s="13" t="s">
        <v>85</v>
      </c>
      <c r="AW151" s="13" t="s">
        <v>32</v>
      </c>
      <c r="AX151" s="13" t="s">
        <v>76</v>
      </c>
      <c r="AY151" s="262" t="s">
        <v>342</v>
      </c>
    </row>
    <row r="152" s="13" customFormat="1">
      <c r="A152" s="13"/>
      <c r="B152" s="252"/>
      <c r="C152" s="253"/>
      <c r="D152" s="240" t="s">
        <v>446</v>
      </c>
      <c r="E152" s="254" t="s">
        <v>1</v>
      </c>
      <c r="F152" s="255" t="s">
        <v>1834</v>
      </c>
      <c r="G152" s="253"/>
      <c r="H152" s="256">
        <v>1</v>
      </c>
      <c r="I152" s="257"/>
      <c r="J152" s="253"/>
      <c r="K152" s="253"/>
      <c r="L152" s="258"/>
      <c r="M152" s="259"/>
      <c r="N152" s="260"/>
      <c r="O152" s="260"/>
      <c r="P152" s="260"/>
      <c r="Q152" s="260"/>
      <c r="R152" s="260"/>
      <c r="S152" s="260"/>
      <c r="T152" s="261"/>
      <c r="U152" s="13"/>
      <c r="V152" s="13"/>
      <c r="W152" s="13"/>
      <c r="X152" s="13"/>
      <c r="Y152" s="13"/>
      <c r="Z152" s="13"/>
      <c r="AA152" s="13"/>
      <c r="AB152" s="13"/>
      <c r="AC152" s="13"/>
      <c r="AD152" s="13"/>
      <c r="AE152" s="13"/>
      <c r="AT152" s="262" t="s">
        <v>446</v>
      </c>
      <c r="AU152" s="262" t="s">
        <v>85</v>
      </c>
      <c r="AV152" s="13" t="s">
        <v>85</v>
      </c>
      <c r="AW152" s="13" t="s">
        <v>32</v>
      </c>
      <c r="AX152" s="13" t="s">
        <v>76</v>
      </c>
      <c r="AY152" s="262" t="s">
        <v>342</v>
      </c>
    </row>
    <row r="153" s="13" customFormat="1">
      <c r="A153" s="13"/>
      <c r="B153" s="252"/>
      <c r="C153" s="253"/>
      <c r="D153" s="240" t="s">
        <v>446</v>
      </c>
      <c r="E153" s="254" t="s">
        <v>1</v>
      </c>
      <c r="F153" s="255" t="s">
        <v>1835</v>
      </c>
      <c r="G153" s="253"/>
      <c r="H153" s="256">
        <v>1</v>
      </c>
      <c r="I153" s="257"/>
      <c r="J153" s="253"/>
      <c r="K153" s="253"/>
      <c r="L153" s="258"/>
      <c r="M153" s="259"/>
      <c r="N153" s="260"/>
      <c r="O153" s="260"/>
      <c r="P153" s="260"/>
      <c r="Q153" s="260"/>
      <c r="R153" s="260"/>
      <c r="S153" s="260"/>
      <c r="T153" s="261"/>
      <c r="U153" s="13"/>
      <c r="V153" s="13"/>
      <c r="W153" s="13"/>
      <c r="X153" s="13"/>
      <c r="Y153" s="13"/>
      <c r="Z153" s="13"/>
      <c r="AA153" s="13"/>
      <c r="AB153" s="13"/>
      <c r="AC153" s="13"/>
      <c r="AD153" s="13"/>
      <c r="AE153" s="13"/>
      <c r="AT153" s="262" t="s">
        <v>446</v>
      </c>
      <c r="AU153" s="262" t="s">
        <v>85</v>
      </c>
      <c r="AV153" s="13" t="s">
        <v>85</v>
      </c>
      <c r="AW153" s="13" t="s">
        <v>32</v>
      </c>
      <c r="AX153" s="13" t="s">
        <v>76</v>
      </c>
      <c r="AY153" s="262" t="s">
        <v>342</v>
      </c>
    </row>
    <row r="154" s="13" customFormat="1">
      <c r="A154" s="13"/>
      <c r="B154" s="252"/>
      <c r="C154" s="253"/>
      <c r="D154" s="240" t="s">
        <v>446</v>
      </c>
      <c r="E154" s="254" t="s">
        <v>1</v>
      </c>
      <c r="F154" s="255" t="s">
        <v>1836</v>
      </c>
      <c r="G154" s="253"/>
      <c r="H154" s="256">
        <v>2</v>
      </c>
      <c r="I154" s="257"/>
      <c r="J154" s="253"/>
      <c r="K154" s="253"/>
      <c r="L154" s="258"/>
      <c r="M154" s="259"/>
      <c r="N154" s="260"/>
      <c r="O154" s="260"/>
      <c r="P154" s="260"/>
      <c r="Q154" s="260"/>
      <c r="R154" s="260"/>
      <c r="S154" s="260"/>
      <c r="T154" s="261"/>
      <c r="U154" s="13"/>
      <c r="V154" s="13"/>
      <c r="W154" s="13"/>
      <c r="X154" s="13"/>
      <c r="Y154" s="13"/>
      <c r="Z154" s="13"/>
      <c r="AA154" s="13"/>
      <c r="AB154" s="13"/>
      <c r="AC154" s="13"/>
      <c r="AD154" s="13"/>
      <c r="AE154" s="13"/>
      <c r="AT154" s="262" t="s">
        <v>446</v>
      </c>
      <c r="AU154" s="262" t="s">
        <v>85</v>
      </c>
      <c r="AV154" s="13" t="s">
        <v>85</v>
      </c>
      <c r="AW154" s="13" t="s">
        <v>32</v>
      </c>
      <c r="AX154" s="13" t="s">
        <v>76</v>
      </c>
      <c r="AY154" s="262" t="s">
        <v>342</v>
      </c>
    </row>
    <row r="155" s="13" customFormat="1">
      <c r="A155" s="13"/>
      <c r="B155" s="252"/>
      <c r="C155" s="253"/>
      <c r="D155" s="240" t="s">
        <v>446</v>
      </c>
      <c r="E155" s="254" t="s">
        <v>1</v>
      </c>
      <c r="F155" s="255" t="s">
        <v>1837</v>
      </c>
      <c r="G155" s="253"/>
      <c r="H155" s="256">
        <v>1</v>
      </c>
      <c r="I155" s="257"/>
      <c r="J155" s="253"/>
      <c r="K155" s="253"/>
      <c r="L155" s="258"/>
      <c r="M155" s="259"/>
      <c r="N155" s="260"/>
      <c r="O155" s="260"/>
      <c r="P155" s="260"/>
      <c r="Q155" s="260"/>
      <c r="R155" s="260"/>
      <c r="S155" s="260"/>
      <c r="T155" s="261"/>
      <c r="U155" s="13"/>
      <c r="V155" s="13"/>
      <c r="W155" s="13"/>
      <c r="X155" s="13"/>
      <c r="Y155" s="13"/>
      <c r="Z155" s="13"/>
      <c r="AA155" s="13"/>
      <c r="AB155" s="13"/>
      <c r="AC155" s="13"/>
      <c r="AD155" s="13"/>
      <c r="AE155" s="13"/>
      <c r="AT155" s="262" t="s">
        <v>446</v>
      </c>
      <c r="AU155" s="262" t="s">
        <v>85</v>
      </c>
      <c r="AV155" s="13" t="s">
        <v>85</v>
      </c>
      <c r="AW155" s="13" t="s">
        <v>32</v>
      </c>
      <c r="AX155" s="13" t="s">
        <v>76</v>
      </c>
      <c r="AY155" s="262" t="s">
        <v>342</v>
      </c>
    </row>
    <row r="156" s="15" customFormat="1">
      <c r="A156" s="15"/>
      <c r="B156" s="273"/>
      <c r="C156" s="274"/>
      <c r="D156" s="240" t="s">
        <v>446</v>
      </c>
      <c r="E156" s="275" t="s">
        <v>1</v>
      </c>
      <c r="F156" s="276" t="s">
        <v>492</v>
      </c>
      <c r="G156" s="274"/>
      <c r="H156" s="277">
        <v>26</v>
      </c>
      <c r="I156" s="278"/>
      <c r="J156" s="274"/>
      <c r="K156" s="274"/>
      <c r="L156" s="279"/>
      <c r="M156" s="280"/>
      <c r="N156" s="281"/>
      <c r="O156" s="281"/>
      <c r="P156" s="281"/>
      <c r="Q156" s="281"/>
      <c r="R156" s="281"/>
      <c r="S156" s="281"/>
      <c r="T156" s="282"/>
      <c r="U156" s="15"/>
      <c r="V156" s="15"/>
      <c r="W156" s="15"/>
      <c r="X156" s="15"/>
      <c r="Y156" s="15"/>
      <c r="Z156" s="15"/>
      <c r="AA156" s="15"/>
      <c r="AB156" s="15"/>
      <c r="AC156" s="15"/>
      <c r="AD156" s="15"/>
      <c r="AE156" s="15"/>
      <c r="AT156" s="283" t="s">
        <v>446</v>
      </c>
      <c r="AU156" s="283" t="s">
        <v>85</v>
      </c>
      <c r="AV156" s="15" t="s">
        <v>92</v>
      </c>
      <c r="AW156" s="15" t="s">
        <v>32</v>
      </c>
      <c r="AX156" s="15" t="s">
        <v>76</v>
      </c>
      <c r="AY156" s="283" t="s">
        <v>342</v>
      </c>
    </row>
    <row r="157" s="14" customFormat="1">
      <c r="A157" s="14"/>
      <c r="B157" s="263"/>
      <c r="C157" s="264"/>
      <c r="D157" s="240" t="s">
        <v>446</v>
      </c>
      <c r="E157" s="265" t="s">
        <v>1</v>
      </c>
      <c r="F157" s="266" t="s">
        <v>1838</v>
      </c>
      <c r="G157" s="264"/>
      <c r="H157" s="265" t="s">
        <v>1</v>
      </c>
      <c r="I157" s="267"/>
      <c r="J157" s="264"/>
      <c r="K157" s="264"/>
      <c r="L157" s="268"/>
      <c r="M157" s="269"/>
      <c r="N157" s="270"/>
      <c r="O157" s="270"/>
      <c r="P157" s="270"/>
      <c r="Q157" s="270"/>
      <c r="R157" s="270"/>
      <c r="S157" s="270"/>
      <c r="T157" s="271"/>
      <c r="U157" s="14"/>
      <c r="V157" s="14"/>
      <c r="W157" s="14"/>
      <c r="X157" s="14"/>
      <c r="Y157" s="14"/>
      <c r="Z157" s="14"/>
      <c r="AA157" s="14"/>
      <c r="AB157" s="14"/>
      <c r="AC157" s="14"/>
      <c r="AD157" s="14"/>
      <c r="AE157" s="14"/>
      <c r="AT157" s="272" t="s">
        <v>446</v>
      </c>
      <c r="AU157" s="272" t="s">
        <v>85</v>
      </c>
      <c r="AV157" s="14" t="s">
        <v>83</v>
      </c>
      <c r="AW157" s="14" t="s">
        <v>32</v>
      </c>
      <c r="AX157" s="14" t="s">
        <v>76</v>
      </c>
      <c r="AY157" s="272" t="s">
        <v>342</v>
      </c>
    </row>
    <row r="158" s="13" customFormat="1">
      <c r="A158" s="13"/>
      <c r="B158" s="252"/>
      <c r="C158" s="253"/>
      <c r="D158" s="240" t="s">
        <v>446</v>
      </c>
      <c r="E158" s="254" t="s">
        <v>1</v>
      </c>
      <c r="F158" s="255" t="s">
        <v>1839</v>
      </c>
      <c r="G158" s="253"/>
      <c r="H158" s="256">
        <v>1</v>
      </c>
      <c r="I158" s="257"/>
      <c r="J158" s="253"/>
      <c r="K158" s="253"/>
      <c r="L158" s="258"/>
      <c r="M158" s="259"/>
      <c r="N158" s="260"/>
      <c r="O158" s="260"/>
      <c r="P158" s="260"/>
      <c r="Q158" s="260"/>
      <c r="R158" s="260"/>
      <c r="S158" s="260"/>
      <c r="T158" s="261"/>
      <c r="U158" s="13"/>
      <c r="V158" s="13"/>
      <c r="W158" s="13"/>
      <c r="X158" s="13"/>
      <c r="Y158" s="13"/>
      <c r="Z158" s="13"/>
      <c r="AA158" s="13"/>
      <c r="AB158" s="13"/>
      <c r="AC158" s="13"/>
      <c r="AD158" s="13"/>
      <c r="AE158" s="13"/>
      <c r="AT158" s="262" t="s">
        <v>446</v>
      </c>
      <c r="AU158" s="262" t="s">
        <v>85</v>
      </c>
      <c r="AV158" s="13" t="s">
        <v>85</v>
      </c>
      <c r="AW158" s="13" t="s">
        <v>32</v>
      </c>
      <c r="AX158" s="13" t="s">
        <v>76</v>
      </c>
      <c r="AY158" s="262" t="s">
        <v>342</v>
      </c>
    </row>
    <row r="159" s="13" customFormat="1">
      <c r="A159" s="13"/>
      <c r="B159" s="252"/>
      <c r="C159" s="253"/>
      <c r="D159" s="240" t="s">
        <v>446</v>
      </c>
      <c r="E159" s="254" t="s">
        <v>1</v>
      </c>
      <c r="F159" s="255" t="s">
        <v>1840</v>
      </c>
      <c r="G159" s="253"/>
      <c r="H159" s="256">
        <v>2</v>
      </c>
      <c r="I159" s="257"/>
      <c r="J159" s="253"/>
      <c r="K159" s="253"/>
      <c r="L159" s="258"/>
      <c r="M159" s="259"/>
      <c r="N159" s="260"/>
      <c r="O159" s="260"/>
      <c r="P159" s="260"/>
      <c r="Q159" s="260"/>
      <c r="R159" s="260"/>
      <c r="S159" s="260"/>
      <c r="T159" s="261"/>
      <c r="U159" s="13"/>
      <c r="V159" s="13"/>
      <c r="W159" s="13"/>
      <c r="X159" s="13"/>
      <c r="Y159" s="13"/>
      <c r="Z159" s="13"/>
      <c r="AA159" s="13"/>
      <c r="AB159" s="13"/>
      <c r="AC159" s="13"/>
      <c r="AD159" s="13"/>
      <c r="AE159" s="13"/>
      <c r="AT159" s="262" t="s">
        <v>446</v>
      </c>
      <c r="AU159" s="262" t="s">
        <v>85</v>
      </c>
      <c r="AV159" s="13" t="s">
        <v>85</v>
      </c>
      <c r="AW159" s="13" t="s">
        <v>32</v>
      </c>
      <c r="AX159" s="13" t="s">
        <v>76</v>
      </c>
      <c r="AY159" s="262" t="s">
        <v>342</v>
      </c>
    </row>
    <row r="160" s="13" customFormat="1">
      <c r="A160" s="13"/>
      <c r="B160" s="252"/>
      <c r="C160" s="253"/>
      <c r="D160" s="240" t="s">
        <v>446</v>
      </c>
      <c r="E160" s="254" t="s">
        <v>1</v>
      </c>
      <c r="F160" s="255" t="s">
        <v>1841</v>
      </c>
      <c r="G160" s="253"/>
      <c r="H160" s="256">
        <v>2</v>
      </c>
      <c r="I160" s="257"/>
      <c r="J160" s="253"/>
      <c r="K160" s="253"/>
      <c r="L160" s="258"/>
      <c r="M160" s="259"/>
      <c r="N160" s="260"/>
      <c r="O160" s="260"/>
      <c r="P160" s="260"/>
      <c r="Q160" s="260"/>
      <c r="R160" s="260"/>
      <c r="S160" s="260"/>
      <c r="T160" s="261"/>
      <c r="U160" s="13"/>
      <c r="V160" s="13"/>
      <c r="W160" s="13"/>
      <c r="X160" s="13"/>
      <c r="Y160" s="13"/>
      <c r="Z160" s="13"/>
      <c r="AA160" s="13"/>
      <c r="AB160" s="13"/>
      <c r="AC160" s="13"/>
      <c r="AD160" s="13"/>
      <c r="AE160" s="13"/>
      <c r="AT160" s="262" t="s">
        <v>446</v>
      </c>
      <c r="AU160" s="262" t="s">
        <v>85</v>
      </c>
      <c r="AV160" s="13" t="s">
        <v>85</v>
      </c>
      <c r="AW160" s="13" t="s">
        <v>32</v>
      </c>
      <c r="AX160" s="13" t="s">
        <v>76</v>
      </c>
      <c r="AY160" s="262" t="s">
        <v>342</v>
      </c>
    </row>
    <row r="161" s="13" customFormat="1">
      <c r="A161" s="13"/>
      <c r="B161" s="252"/>
      <c r="C161" s="253"/>
      <c r="D161" s="240" t="s">
        <v>446</v>
      </c>
      <c r="E161" s="254" t="s">
        <v>1</v>
      </c>
      <c r="F161" s="255" t="s">
        <v>1842</v>
      </c>
      <c r="G161" s="253"/>
      <c r="H161" s="256">
        <v>1</v>
      </c>
      <c r="I161" s="257"/>
      <c r="J161" s="253"/>
      <c r="K161" s="253"/>
      <c r="L161" s="258"/>
      <c r="M161" s="259"/>
      <c r="N161" s="260"/>
      <c r="O161" s="260"/>
      <c r="P161" s="260"/>
      <c r="Q161" s="260"/>
      <c r="R161" s="260"/>
      <c r="S161" s="260"/>
      <c r="T161" s="261"/>
      <c r="U161" s="13"/>
      <c r="V161" s="13"/>
      <c r="W161" s="13"/>
      <c r="X161" s="13"/>
      <c r="Y161" s="13"/>
      <c r="Z161" s="13"/>
      <c r="AA161" s="13"/>
      <c r="AB161" s="13"/>
      <c r="AC161" s="13"/>
      <c r="AD161" s="13"/>
      <c r="AE161" s="13"/>
      <c r="AT161" s="262" t="s">
        <v>446</v>
      </c>
      <c r="AU161" s="262" t="s">
        <v>85</v>
      </c>
      <c r="AV161" s="13" t="s">
        <v>85</v>
      </c>
      <c r="AW161" s="13" t="s">
        <v>32</v>
      </c>
      <c r="AX161" s="13" t="s">
        <v>76</v>
      </c>
      <c r="AY161" s="262" t="s">
        <v>342</v>
      </c>
    </row>
    <row r="162" s="13" customFormat="1">
      <c r="A162" s="13"/>
      <c r="B162" s="252"/>
      <c r="C162" s="253"/>
      <c r="D162" s="240" t="s">
        <v>446</v>
      </c>
      <c r="E162" s="254" t="s">
        <v>1</v>
      </c>
      <c r="F162" s="255" t="s">
        <v>1828</v>
      </c>
      <c r="G162" s="253"/>
      <c r="H162" s="256">
        <v>2</v>
      </c>
      <c r="I162" s="257"/>
      <c r="J162" s="253"/>
      <c r="K162" s="253"/>
      <c r="L162" s="258"/>
      <c r="M162" s="259"/>
      <c r="N162" s="260"/>
      <c r="O162" s="260"/>
      <c r="P162" s="260"/>
      <c r="Q162" s="260"/>
      <c r="R162" s="260"/>
      <c r="S162" s="260"/>
      <c r="T162" s="261"/>
      <c r="U162" s="13"/>
      <c r="V162" s="13"/>
      <c r="W162" s="13"/>
      <c r="X162" s="13"/>
      <c r="Y162" s="13"/>
      <c r="Z162" s="13"/>
      <c r="AA162" s="13"/>
      <c r="AB162" s="13"/>
      <c r="AC162" s="13"/>
      <c r="AD162" s="13"/>
      <c r="AE162" s="13"/>
      <c r="AT162" s="262" t="s">
        <v>446</v>
      </c>
      <c r="AU162" s="262" t="s">
        <v>85</v>
      </c>
      <c r="AV162" s="13" t="s">
        <v>85</v>
      </c>
      <c r="AW162" s="13" t="s">
        <v>32</v>
      </c>
      <c r="AX162" s="13" t="s">
        <v>76</v>
      </c>
      <c r="AY162" s="262" t="s">
        <v>342</v>
      </c>
    </row>
    <row r="163" s="13" customFormat="1">
      <c r="A163" s="13"/>
      <c r="B163" s="252"/>
      <c r="C163" s="253"/>
      <c r="D163" s="240" t="s">
        <v>446</v>
      </c>
      <c r="E163" s="254" t="s">
        <v>1</v>
      </c>
      <c r="F163" s="255" t="s">
        <v>1843</v>
      </c>
      <c r="G163" s="253"/>
      <c r="H163" s="256">
        <v>2</v>
      </c>
      <c r="I163" s="257"/>
      <c r="J163" s="253"/>
      <c r="K163" s="253"/>
      <c r="L163" s="258"/>
      <c r="M163" s="259"/>
      <c r="N163" s="260"/>
      <c r="O163" s="260"/>
      <c r="P163" s="260"/>
      <c r="Q163" s="260"/>
      <c r="R163" s="260"/>
      <c r="S163" s="260"/>
      <c r="T163" s="261"/>
      <c r="U163" s="13"/>
      <c r="V163" s="13"/>
      <c r="W163" s="13"/>
      <c r="X163" s="13"/>
      <c r="Y163" s="13"/>
      <c r="Z163" s="13"/>
      <c r="AA163" s="13"/>
      <c r="AB163" s="13"/>
      <c r="AC163" s="13"/>
      <c r="AD163" s="13"/>
      <c r="AE163" s="13"/>
      <c r="AT163" s="262" t="s">
        <v>446</v>
      </c>
      <c r="AU163" s="262" t="s">
        <v>85</v>
      </c>
      <c r="AV163" s="13" t="s">
        <v>85</v>
      </c>
      <c r="AW163" s="13" t="s">
        <v>32</v>
      </c>
      <c r="AX163" s="13" t="s">
        <v>76</v>
      </c>
      <c r="AY163" s="262" t="s">
        <v>342</v>
      </c>
    </row>
    <row r="164" s="13" customFormat="1">
      <c r="A164" s="13"/>
      <c r="B164" s="252"/>
      <c r="C164" s="253"/>
      <c r="D164" s="240" t="s">
        <v>446</v>
      </c>
      <c r="E164" s="254" t="s">
        <v>1</v>
      </c>
      <c r="F164" s="255" t="s">
        <v>1844</v>
      </c>
      <c r="G164" s="253"/>
      <c r="H164" s="256">
        <v>1</v>
      </c>
      <c r="I164" s="257"/>
      <c r="J164" s="253"/>
      <c r="K164" s="253"/>
      <c r="L164" s="258"/>
      <c r="M164" s="259"/>
      <c r="N164" s="260"/>
      <c r="O164" s="260"/>
      <c r="P164" s="260"/>
      <c r="Q164" s="260"/>
      <c r="R164" s="260"/>
      <c r="S164" s="260"/>
      <c r="T164" s="261"/>
      <c r="U164" s="13"/>
      <c r="V164" s="13"/>
      <c r="W164" s="13"/>
      <c r="X164" s="13"/>
      <c r="Y164" s="13"/>
      <c r="Z164" s="13"/>
      <c r="AA164" s="13"/>
      <c r="AB164" s="13"/>
      <c r="AC164" s="13"/>
      <c r="AD164" s="13"/>
      <c r="AE164" s="13"/>
      <c r="AT164" s="262" t="s">
        <v>446</v>
      </c>
      <c r="AU164" s="262" t="s">
        <v>85</v>
      </c>
      <c r="AV164" s="13" t="s">
        <v>85</v>
      </c>
      <c r="AW164" s="13" t="s">
        <v>32</v>
      </c>
      <c r="AX164" s="13" t="s">
        <v>76</v>
      </c>
      <c r="AY164" s="262" t="s">
        <v>342</v>
      </c>
    </row>
    <row r="165" s="13" customFormat="1">
      <c r="A165" s="13"/>
      <c r="B165" s="252"/>
      <c r="C165" s="253"/>
      <c r="D165" s="240" t="s">
        <v>446</v>
      </c>
      <c r="E165" s="254" t="s">
        <v>1</v>
      </c>
      <c r="F165" s="255" t="s">
        <v>1845</v>
      </c>
      <c r="G165" s="253"/>
      <c r="H165" s="256">
        <v>1</v>
      </c>
      <c r="I165" s="257"/>
      <c r="J165" s="253"/>
      <c r="K165" s="253"/>
      <c r="L165" s="258"/>
      <c r="M165" s="259"/>
      <c r="N165" s="260"/>
      <c r="O165" s="260"/>
      <c r="P165" s="260"/>
      <c r="Q165" s="260"/>
      <c r="R165" s="260"/>
      <c r="S165" s="260"/>
      <c r="T165" s="261"/>
      <c r="U165" s="13"/>
      <c r="V165" s="13"/>
      <c r="W165" s="13"/>
      <c r="X165" s="13"/>
      <c r="Y165" s="13"/>
      <c r="Z165" s="13"/>
      <c r="AA165" s="13"/>
      <c r="AB165" s="13"/>
      <c r="AC165" s="13"/>
      <c r="AD165" s="13"/>
      <c r="AE165" s="13"/>
      <c r="AT165" s="262" t="s">
        <v>446</v>
      </c>
      <c r="AU165" s="262" t="s">
        <v>85</v>
      </c>
      <c r="AV165" s="13" t="s">
        <v>85</v>
      </c>
      <c r="AW165" s="13" t="s">
        <v>32</v>
      </c>
      <c r="AX165" s="13" t="s">
        <v>76</v>
      </c>
      <c r="AY165" s="262" t="s">
        <v>342</v>
      </c>
    </row>
    <row r="166" s="13" customFormat="1">
      <c r="A166" s="13"/>
      <c r="B166" s="252"/>
      <c r="C166" s="253"/>
      <c r="D166" s="240" t="s">
        <v>446</v>
      </c>
      <c r="E166" s="254" t="s">
        <v>1</v>
      </c>
      <c r="F166" s="255" t="s">
        <v>1846</v>
      </c>
      <c r="G166" s="253"/>
      <c r="H166" s="256">
        <v>1</v>
      </c>
      <c r="I166" s="257"/>
      <c r="J166" s="253"/>
      <c r="K166" s="253"/>
      <c r="L166" s="258"/>
      <c r="M166" s="259"/>
      <c r="N166" s="260"/>
      <c r="O166" s="260"/>
      <c r="P166" s="260"/>
      <c r="Q166" s="260"/>
      <c r="R166" s="260"/>
      <c r="S166" s="260"/>
      <c r="T166" s="261"/>
      <c r="U166" s="13"/>
      <c r="V166" s="13"/>
      <c r="W166" s="13"/>
      <c r="X166" s="13"/>
      <c r="Y166" s="13"/>
      <c r="Z166" s="13"/>
      <c r="AA166" s="13"/>
      <c r="AB166" s="13"/>
      <c r="AC166" s="13"/>
      <c r="AD166" s="13"/>
      <c r="AE166" s="13"/>
      <c r="AT166" s="262" t="s">
        <v>446</v>
      </c>
      <c r="AU166" s="262" t="s">
        <v>85</v>
      </c>
      <c r="AV166" s="13" t="s">
        <v>85</v>
      </c>
      <c r="AW166" s="13" t="s">
        <v>32</v>
      </c>
      <c r="AX166" s="13" t="s">
        <v>76</v>
      </c>
      <c r="AY166" s="262" t="s">
        <v>342</v>
      </c>
    </row>
    <row r="167" s="13" customFormat="1">
      <c r="A167" s="13"/>
      <c r="B167" s="252"/>
      <c r="C167" s="253"/>
      <c r="D167" s="240" t="s">
        <v>446</v>
      </c>
      <c r="E167" s="254" t="s">
        <v>1</v>
      </c>
      <c r="F167" s="255" t="s">
        <v>1847</v>
      </c>
      <c r="G167" s="253"/>
      <c r="H167" s="256">
        <v>1</v>
      </c>
      <c r="I167" s="257"/>
      <c r="J167" s="253"/>
      <c r="K167" s="253"/>
      <c r="L167" s="258"/>
      <c r="M167" s="259"/>
      <c r="N167" s="260"/>
      <c r="O167" s="260"/>
      <c r="P167" s="260"/>
      <c r="Q167" s="260"/>
      <c r="R167" s="260"/>
      <c r="S167" s="260"/>
      <c r="T167" s="261"/>
      <c r="U167" s="13"/>
      <c r="V167" s="13"/>
      <c r="W167" s="13"/>
      <c r="X167" s="13"/>
      <c r="Y167" s="13"/>
      <c r="Z167" s="13"/>
      <c r="AA167" s="13"/>
      <c r="AB167" s="13"/>
      <c r="AC167" s="13"/>
      <c r="AD167" s="13"/>
      <c r="AE167" s="13"/>
      <c r="AT167" s="262" t="s">
        <v>446</v>
      </c>
      <c r="AU167" s="262" t="s">
        <v>85</v>
      </c>
      <c r="AV167" s="13" t="s">
        <v>85</v>
      </c>
      <c r="AW167" s="13" t="s">
        <v>32</v>
      </c>
      <c r="AX167" s="13" t="s">
        <v>76</v>
      </c>
      <c r="AY167" s="262" t="s">
        <v>342</v>
      </c>
    </row>
    <row r="168" s="13" customFormat="1">
      <c r="A168" s="13"/>
      <c r="B168" s="252"/>
      <c r="C168" s="253"/>
      <c r="D168" s="240" t="s">
        <v>446</v>
      </c>
      <c r="E168" s="254" t="s">
        <v>1</v>
      </c>
      <c r="F168" s="255" t="s">
        <v>1848</v>
      </c>
      <c r="G168" s="253"/>
      <c r="H168" s="256">
        <v>1</v>
      </c>
      <c r="I168" s="257"/>
      <c r="J168" s="253"/>
      <c r="K168" s="253"/>
      <c r="L168" s="258"/>
      <c r="M168" s="259"/>
      <c r="N168" s="260"/>
      <c r="O168" s="260"/>
      <c r="P168" s="260"/>
      <c r="Q168" s="260"/>
      <c r="R168" s="260"/>
      <c r="S168" s="260"/>
      <c r="T168" s="261"/>
      <c r="U168" s="13"/>
      <c r="V168" s="13"/>
      <c r="W168" s="13"/>
      <c r="X168" s="13"/>
      <c r="Y168" s="13"/>
      <c r="Z168" s="13"/>
      <c r="AA168" s="13"/>
      <c r="AB168" s="13"/>
      <c r="AC168" s="13"/>
      <c r="AD168" s="13"/>
      <c r="AE168" s="13"/>
      <c r="AT168" s="262" t="s">
        <v>446</v>
      </c>
      <c r="AU168" s="262" t="s">
        <v>85</v>
      </c>
      <c r="AV168" s="13" t="s">
        <v>85</v>
      </c>
      <c r="AW168" s="13" t="s">
        <v>32</v>
      </c>
      <c r="AX168" s="13" t="s">
        <v>76</v>
      </c>
      <c r="AY168" s="262" t="s">
        <v>342</v>
      </c>
    </row>
    <row r="169" s="13" customFormat="1">
      <c r="A169" s="13"/>
      <c r="B169" s="252"/>
      <c r="C169" s="253"/>
      <c r="D169" s="240" t="s">
        <v>446</v>
      </c>
      <c r="E169" s="254" t="s">
        <v>1</v>
      </c>
      <c r="F169" s="255" t="s">
        <v>1849</v>
      </c>
      <c r="G169" s="253"/>
      <c r="H169" s="256">
        <v>1</v>
      </c>
      <c r="I169" s="257"/>
      <c r="J169" s="253"/>
      <c r="K169" s="253"/>
      <c r="L169" s="258"/>
      <c r="M169" s="259"/>
      <c r="N169" s="260"/>
      <c r="O169" s="260"/>
      <c r="P169" s="260"/>
      <c r="Q169" s="260"/>
      <c r="R169" s="260"/>
      <c r="S169" s="260"/>
      <c r="T169" s="261"/>
      <c r="U169" s="13"/>
      <c r="V169" s="13"/>
      <c r="W169" s="13"/>
      <c r="X169" s="13"/>
      <c r="Y169" s="13"/>
      <c r="Z169" s="13"/>
      <c r="AA169" s="13"/>
      <c r="AB169" s="13"/>
      <c r="AC169" s="13"/>
      <c r="AD169" s="13"/>
      <c r="AE169" s="13"/>
      <c r="AT169" s="262" t="s">
        <v>446</v>
      </c>
      <c r="AU169" s="262" t="s">
        <v>85</v>
      </c>
      <c r="AV169" s="13" t="s">
        <v>85</v>
      </c>
      <c r="AW169" s="13" t="s">
        <v>32</v>
      </c>
      <c r="AX169" s="13" t="s">
        <v>76</v>
      </c>
      <c r="AY169" s="262" t="s">
        <v>342</v>
      </c>
    </row>
    <row r="170" s="15" customFormat="1">
      <c r="A170" s="15"/>
      <c r="B170" s="273"/>
      <c r="C170" s="274"/>
      <c r="D170" s="240" t="s">
        <v>446</v>
      </c>
      <c r="E170" s="275" t="s">
        <v>1</v>
      </c>
      <c r="F170" s="276" t="s">
        <v>492</v>
      </c>
      <c r="G170" s="274"/>
      <c r="H170" s="277">
        <v>16</v>
      </c>
      <c r="I170" s="278"/>
      <c r="J170" s="274"/>
      <c r="K170" s="274"/>
      <c r="L170" s="279"/>
      <c r="M170" s="280"/>
      <c r="N170" s="281"/>
      <c r="O170" s="281"/>
      <c r="P170" s="281"/>
      <c r="Q170" s="281"/>
      <c r="R170" s="281"/>
      <c r="S170" s="281"/>
      <c r="T170" s="282"/>
      <c r="U170" s="15"/>
      <c r="V170" s="15"/>
      <c r="W170" s="15"/>
      <c r="X170" s="15"/>
      <c r="Y170" s="15"/>
      <c r="Z170" s="15"/>
      <c r="AA170" s="15"/>
      <c r="AB170" s="15"/>
      <c r="AC170" s="15"/>
      <c r="AD170" s="15"/>
      <c r="AE170" s="15"/>
      <c r="AT170" s="283" t="s">
        <v>446</v>
      </c>
      <c r="AU170" s="283" t="s">
        <v>85</v>
      </c>
      <c r="AV170" s="15" t="s">
        <v>92</v>
      </c>
      <c r="AW170" s="15" t="s">
        <v>32</v>
      </c>
      <c r="AX170" s="15" t="s">
        <v>76</v>
      </c>
      <c r="AY170" s="283" t="s">
        <v>342</v>
      </c>
    </row>
    <row r="171" s="16" customFormat="1">
      <c r="A171" s="16"/>
      <c r="B171" s="284"/>
      <c r="C171" s="285"/>
      <c r="D171" s="240" t="s">
        <v>446</v>
      </c>
      <c r="E171" s="286" t="s">
        <v>1</v>
      </c>
      <c r="F171" s="287" t="s">
        <v>500</v>
      </c>
      <c r="G171" s="285"/>
      <c r="H171" s="288">
        <v>72</v>
      </c>
      <c r="I171" s="289"/>
      <c r="J171" s="285"/>
      <c r="K171" s="285"/>
      <c r="L171" s="290"/>
      <c r="M171" s="291"/>
      <c r="N171" s="292"/>
      <c r="O171" s="292"/>
      <c r="P171" s="292"/>
      <c r="Q171" s="292"/>
      <c r="R171" s="292"/>
      <c r="S171" s="292"/>
      <c r="T171" s="293"/>
      <c r="U171" s="16"/>
      <c r="V171" s="16"/>
      <c r="W171" s="16"/>
      <c r="X171" s="16"/>
      <c r="Y171" s="16"/>
      <c r="Z171" s="16"/>
      <c r="AA171" s="16"/>
      <c r="AB171" s="16"/>
      <c r="AC171" s="16"/>
      <c r="AD171" s="16"/>
      <c r="AE171" s="16"/>
      <c r="AT171" s="294" t="s">
        <v>446</v>
      </c>
      <c r="AU171" s="294" t="s">
        <v>85</v>
      </c>
      <c r="AV171" s="16" t="s">
        <v>360</v>
      </c>
      <c r="AW171" s="16" t="s">
        <v>32</v>
      </c>
      <c r="AX171" s="16" t="s">
        <v>83</v>
      </c>
      <c r="AY171" s="294" t="s">
        <v>342</v>
      </c>
    </row>
    <row r="172" s="2" customFormat="1" ht="16.5" customHeight="1">
      <c r="A172" s="39"/>
      <c r="B172" s="40"/>
      <c r="C172" s="295" t="s">
        <v>85</v>
      </c>
      <c r="D172" s="295" t="s">
        <v>621</v>
      </c>
      <c r="E172" s="296" t="s">
        <v>1850</v>
      </c>
      <c r="F172" s="297" t="s">
        <v>1851</v>
      </c>
      <c r="G172" s="298" t="s">
        <v>442</v>
      </c>
      <c r="H172" s="299">
        <v>9</v>
      </c>
      <c r="I172" s="300"/>
      <c r="J172" s="301">
        <f>ROUND(I172*H172,2)</f>
        <v>0</v>
      </c>
      <c r="K172" s="297" t="s">
        <v>443</v>
      </c>
      <c r="L172" s="302"/>
      <c r="M172" s="303" t="s">
        <v>1</v>
      </c>
      <c r="N172" s="304" t="s">
        <v>41</v>
      </c>
      <c r="O172" s="92"/>
      <c r="P172" s="236">
        <f>O172*H172</f>
        <v>0</v>
      </c>
      <c r="Q172" s="236">
        <v>0.0012999999999999999</v>
      </c>
      <c r="R172" s="236">
        <f>Q172*H172</f>
        <v>0.011699999999999999</v>
      </c>
      <c r="S172" s="236">
        <v>0</v>
      </c>
      <c r="T172" s="237">
        <f>S172*H172</f>
        <v>0</v>
      </c>
      <c r="U172" s="39"/>
      <c r="V172" s="39"/>
      <c r="W172" s="39"/>
      <c r="X172" s="39"/>
      <c r="Y172" s="39"/>
      <c r="Z172" s="39"/>
      <c r="AA172" s="39"/>
      <c r="AB172" s="39"/>
      <c r="AC172" s="39"/>
      <c r="AD172" s="39"/>
      <c r="AE172" s="39"/>
      <c r="AR172" s="238" t="s">
        <v>376</v>
      </c>
      <c r="AT172" s="238" t="s">
        <v>621</v>
      </c>
      <c r="AU172" s="238" t="s">
        <v>85</v>
      </c>
      <c r="AY172" s="18" t="s">
        <v>342</v>
      </c>
      <c r="BE172" s="239">
        <f>IF(N172="základní",J172,0)</f>
        <v>0</v>
      </c>
      <c r="BF172" s="239">
        <f>IF(N172="snížená",J172,0)</f>
        <v>0</v>
      </c>
      <c r="BG172" s="239">
        <f>IF(N172="zákl. přenesená",J172,0)</f>
        <v>0</v>
      </c>
      <c r="BH172" s="239">
        <f>IF(N172="sníž. přenesená",J172,0)</f>
        <v>0</v>
      </c>
      <c r="BI172" s="239">
        <f>IF(N172="nulová",J172,0)</f>
        <v>0</v>
      </c>
      <c r="BJ172" s="18" t="s">
        <v>83</v>
      </c>
      <c r="BK172" s="239">
        <f>ROUND(I172*H172,2)</f>
        <v>0</v>
      </c>
      <c r="BL172" s="18" t="s">
        <v>360</v>
      </c>
      <c r="BM172" s="238" t="s">
        <v>1852</v>
      </c>
    </row>
    <row r="173" s="2" customFormat="1">
      <c r="A173" s="39"/>
      <c r="B173" s="40"/>
      <c r="C173" s="41"/>
      <c r="D173" s="240" t="s">
        <v>349</v>
      </c>
      <c r="E173" s="41"/>
      <c r="F173" s="241" t="s">
        <v>1851</v>
      </c>
      <c r="G173" s="41"/>
      <c r="H173" s="41"/>
      <c r="I173" s="242"/>
      <c r="J173" s="41"/>
      <c r="K173" s="41"/>
      <c r="L173" s="45"/>
      <c r="M173" s="243"/>
      <c r="N173" s="244"/>
      <c r="O173" s="92"/>
      <c r="P173" s="92"/>
      <c r="Q173" s="92"/>
      <c r="R173" s="92"/>
      <c r="S173" s="92"/>
      <c r="T173" s="93"/>
      <c r="U173" s="39"/>
      <c r="V173" s="39"/>
      <c r="W173" s="39"/>
      <c r="X173" s="39"/>
      <c r="Y173" s="39"/>
      <c r="Z173" s="39"/>
      <c r="AA173" s="39"/>
      <c r="AB173" s="39"/>
      <c r="AC173" s="39"/>
      <c r="AD173" s="39"/>
      <c r="AE173" s="39"/>
      <c r="AT173" s="18" t="s">
        <v>349</v>
      </c>
      <c r="AU173" s="18" t="s">
        <v>85</v>
      </c>
    </row>
    <row r="174" s="13" customFormat="1">
      <c r="A174" s="13"/>
      <c r="B174" s="252"/>
      <c r="C174" s="253"/>
      <c r="D174" s="240" t="s">
        <v>446</v>
      </c>
      <c r="E174" s="254" t="s">
        <v>1</v>
      </c>
      <c r="F174" s="255" t="s">
        <v>1817</v>
      </c>
      <c r="G174" s="253"/>
      <c r="H174" s="256">
        <v>1</v>
      </c>
      <c r="I174" s="257"/>
      <c r="J174" s="253"/>
      <c r="K174" s="253"/>
      <c r="L174" s="258"/>
      <c r="M174" s="259"/>
      <c r="N174" s="260"/>
      <c r="O174" s="260"/>
      <c r="P174" s="260"/>
      <c r="Q174" s="260"/>
      <c r="R174" s="260"/>
      <c r="S174" s="260"/>
      <c r="T174" s="261"/>
      <c r="U174" s="13"/>
      <c r="V174" s="13"/>
      <c r="W174" s="13"/>
      <c r="X174" s="13"/>
      <c r="Y174" s="13"/>
      <c r="Z174" s="13"/>
      <c r="AA174" s="13"/>
      <c r="AB174" s="13"/>
      <c r="AC174" s="13"/>
      <c r="AD174" s="13"/>
      <c r="AE174" s="13"/>
      <c r="AT174" s="262" t="s">
        <v>446</v>
      </c>
      <c r="AU174" s="262" t="s">
        <v>85</v>
      </c>
      <c r="AV174" s="13" t="s">
        <v>85</v>
      </c>
      <c r="AW174" s="13" t="s">
        <v>32</v>
      </c>
      <c r="AX174" s="13" t="s">
        <v>76</v>
      </c>
      <c r="AY174" s="262" t="s">
        <v>342</v>
      </c>
    </row>
    <row r="175" s="13" customFormat="1">
      <c r="A175" s="13"/>
      <c r="B175" s="252"/>
      <c r="C175" s="253"/>
      <c r="D175" s="240" t="s">
        <v>446</v>
      </c>
      <c r="E175" s="254" t="s">
        <v>1</v>
      </c>
      <c r="F175" s="255" t="s">
        <v>1853</v>
      </c>
      <c r="G175" s="253"/>
      <c r="H175" s="256">
        <v>8</v>
      </c>
      <c r="I175" s="257"/>
      <c r="J175" s="253"/>
      <c r="K175" s="253"/>
      <c r="L175" s="258"/>
      <c r="M175" s="259"/>
      <c r="N175" s="260"/>
      <c r="O175" s="260"/>
      <c r="P175" s="260"/>
      <c r="Q175" s="260"/>
      <c r="R175" s="260"/>
      <c r="S175" s="260"/>
      <c r="T175" s="261"/>
      <c r="U175" s="13"/>
      <c r="V175" s="13"/>
      <c r="W175" s="13"/>
      <c r="X175" s="13"/>
      <c r="Y175" s="13"/>
      <c r="Z175" s="13"/>
      <c r="AA175" s="13"/>
      <c r="AB175" s="13"/>
      <c r="AC175" s="13"/>
      <c r="AD175" s="13"/>
      <c r="AE175" s="13"/>
      <c r="AT175" s="262" t="s">
        <v>446</v>
      </c>
      <c r="AU175" s="262" t="s">
        <v>85</v>
      </c>
      <c r="AV175" s="13" t="s">
        <v>85</v>
      </c>
      <c r="AW175" s="13" t="s">
        <v>32</v>
      </c>
      <c r="AX175" s="13" t="s">
        <v>76</v>
      </c>
      <c r="AY175" s="262" t="s">
        <v>342</v>
      </c>
    </row>
    <row r="176" s="16" customFormat="1">
      <c r="A176" s="16"/>
      <c r="B176" s="284"/>
      <c r="C176" s="285"/>
      <c r="D176" s="240" t="s">
        <v>446</v>
      </c>
      <c r="E176" s="286" t="s">
        <v>1</v>
      </c>
      <c r="F176" s="287" t="s">
        <v>500</v>
      </c>
      <c r="G176" s="285"/>
      <c r="H176" s="288">
        <v>9</v>
      </c>
      <c r="I176" s="289"/>
      <c r="J176" s="285"/>
      <c r="K176" s="285"/>
      <c r="L176" s="290"/>
      <c r="M176" s="291"/>
      <c r="N176" s="292"/>
      <c r="O176" s="292"/>
      <c r="P176" s="292"/>
      <c r="Q176" s="292"/>
      <c r="R176" s="292"/>
      <c r="S176" s="292"/>
      <c r="T176" s="293"/>
      <c r="U176" s="16"/>
      <c r="V176" s="16"/>
      <c r="W176" s="16"/>
      <c r="X176" s="16"/>
      <c r="Y176" s="16"/>
      <c r="Z176" s="16"/>
      <c r="AA176" s="16"/>
      <c r="AB176" s="16"/>
      <c r="AC176" s="16"/>
      <c r="AD176" s="16"/>
      <c r="AE176" s="16"/>
      <c r="AT176" s="294" t="s">
        <v>446</v>
      </c>
      <c r="AU176" s="294" t="s">
        <v>85</v>
      </c>
      <c r="AV176" s="16" t="s">
        <v>360</v>
      </c>
      <c r="AW176" s="16" t="s">
        <v>32</v>
      </c>
      <c r="AX176" s="16" t="s">
        <v>83</v>
      </c>
      <c r="AY176" s="294" t="s">
        <v>342</v>
      </c>
    </row>
    <row r="177" s="2" customFormat="1" ht="16.5" customHeight="1">
      <c r="A177" s="39"/>
      <c r="B177" s="40"/>
      <c r="C177" s="295" t="s">
        <v>92</v>
      </c>
      <c r="D177" s="295" t="s">
        <v>621</v>
      </c>
      <c r="E177" s="296" t="s">
        <v>1854</v>
      </c>
      <c r="F177" s="297" t="s">
        <v>1855</v>
      </c>
      <c r="G177" s="298" t="s">
        <v>442</v>
      </c>
      <c r="H177" s="299">
        <v>4</v>
      </c>
      <c r="I177" s="300"/>
      <c r="J177" s="301">
        <f>ROUND(I177*H177,2)</f>
        <v>0</v>
      </c>
      <c r="K177" s="297" t="s">
        <v>443</v>
      </c>
      <c r="L177" s="302"/>
      <c r="M177" s="303" t="s">
        <v>1</v>
      </c>
      <c r="N177" s="304" t="s">
        <v>41</v>
      </c>
      <c r="O177" s="92"/>
      <c r="P177" s="236">
        <f>O177*H177</f>
        <v>0</v>
      </c>
      <c r="Q177" s="236">
        <v>0.0025000000000000001</v>
      </c>
      <c r="R177" s="236">
        <f>Q177*H177</f>
        <v>0.01</v>
      </c>
      <c r="S177" s="236">
        <v>0</v>
      </c>
      <c r="T177" s="237">
        <f>S177*H177</f>
        <v>0</v>
      </c>
      <c r="U177" s="39"/>
      <c r="V177" s="39"/>
      <c r="W177" s="39"/>
      <c r="X177" s="39"/>
      <c r="Y177" s="39"/>
      <c r="Z177" s="39"/>
      <c r="AA177" s="39"/>
      <c r="AB177" s="39"/>
      <c r="AC177" s="39"/>
      <c r="AD177" s="39"/>
      <c r="AE177" s="39"/>
      <c r="AR177" s="238" t="s">
        <v>376</v>
      </c>
      <c r="AT177" s="238" t="s">
        <v>621</v>
      </c>
      <c r="AU177" s="238" t="s">
        <v>85</v>
      </c>
      <c r="AY177" s="18" t="s">
        <v>342</v>
      </c>
      <c r="BE177" s="239">
        <f>IF(N177="základní",J177,0)</f>
        <v>0</v>
      </c>
      <c r="BF177" s="239">
        <f>IF(N177="snížená",J177,0)</f>
        <v>0</v>
      </c>
      <c r="BG177" s="239">
        <f>IF(N177="zákl. přenesená",J177,0)</f>
        <v>0</v>
      </c>
      <c r="BH177" s="239">
        <f>IF(N177="sníž. přenesená",J177,0)</f>
        <v>0</v>
      </c>
      <c r="BI177" s="239">
        <f>IF(N177="nulová",J177,0)</f>
        <v>0</v>
      </c>
      <c r="BJ177" s="18" t="s">
        <v>83</v>
      </c>
      <c r="BK177" s="239">
        <f>ROUND(I177*H177,2)</f>
        <v>0</v>
      </c>
      <c r="BL177" s="18" t="s">
        <v>360</v>
      </c>
      <c r="BM177" s="238" t="s">
        <v>1856</v>
      </c>
    </row>
    <row r="178" s="2" customFormat="1">
      <c r="A178" s="39"/>
      <c r="B178" s="40"/>
      <c r="C178" s="41"/>
      <c r="D178" s="240" t="s">
        <v>349</v>
      </c>
      <c r="E178" s="41"/>
      <c r="F178" s="241" t="s">
        <v>1855</v>
      </c>
      <c r="G178" s="41"/>
      <c r="H178" s="41"/>
      <c r="I178" s="242"/>
      <c r="J178" s="41"/>
      <c r="K178" s="41"/>
      <c r="L178" s="45"/>
      <c r="M178" s="243"/>
      <c r="N178" s="244"/>
      <c r="O178" s="92"/>
      <c r="P178" s="92"/>
      <c r="Q178" s="92"/>
      <c r="R178" s="92"/>
      <c r="S178" s="92"/>
      <c r="T178" s="93"/>
      <c r="U178" s="39"/>
      <c r="V178" s="39"/>
      <c r="W178" s="39"/>
      <c r="X178" s="39"/>
      <c r="Y178" s="39"/>
      <c r="Z178" s="39"/>
      <c r="AA178" s="39"/>
      <c r="AB178" s="39"/>
      <c r="AC178" s="39"/>
      <c r="AD178" s="39"/>
      <c r="AE178" s="39"/>
      <c r="AT178" s="18" t="s">
        <v>349</v>
      </c>
      <c r="AU178" s="18" t="s">
        <v>85</v>
      </c>
    </row>
    <row r="179" s="13" customFormat="1">
      <c r="A179" s="13"/>
      <c r="B179" s="252"/>
      <c r="C179" s="253"/>
      <c r="D179" s="240" t="s">
        <v>446</v>
      </c>
      <c r="E179" s="254" t="s">
        <v>1</v>
      </c>
      <c r="F179" s="255" t="s">
        <v>1819</v>
      </c>
      <c r="G179" s="253"/>
      <c r="H179" s="256">
        <v>4</v>
      </c>
      <c r="I179" s="257"/>
      <c r="J179" s="253"/>
      <c r="K179" s="253"/>
      <c r="L179" s="258"/>
      <c r="M179" s="259"/>
      <c r="N179" s="260"/>
      <c r="O179" s="260"/>
      <c r="P179" s="260"/>
      <c r="Q179" s="260"/>
      <c r="R179" s="260"/>
      <c r="S179" s="260"/>
      <c r="T179" s="261"/>
      <c r="U179" s="13"/>
      <c r="V179" s="13"/>
      <c r="W179" s="13"/>
      <c r="X179" s="13"/>
      <c r="Y179" s="13"/>
      <c r="Z179" s="13"/>
      <c r="AA179" s="13"/>
      <c r="AB179" s="13"/>
      <c r="AC179" s="13"/>
      <c r="AD179" s="13"/>
      <c r="AE179" s="13"/>
      <c r="AT179" s="262" t="s">
        <v>446</v>
      </c>
      <c r="AU179" s="262" t="s">
        <v>85</v>
      </c>
      <c r="AV179" s="13" t="s">
        <v>85</v>
      </c>
      <c r="AW179" s="13" t="s">
        <v>32</v>
      </c>
      <c r="AX179" s="13" t="s">
        <v>83</v>
      </c>
      <c r="AY179" s="262" t="s">
        <v>342</v>
      </c>
    </row>
    <row r="180" s="2" customFormat="1" ht="16.5" customHeight="1">
      <c r="A180" s="39"/>
      <c r="B180" s="40"/>
      <c r="C180" s="295" t="s">
        <v>360</v>
      </c>
      <c r="D180" s="295" t="s">
        <v>621</v>
      </c>
      <c r="E180" s="296" t="s">
        <v>1857</v>
      </c>
      <c r="F180" s="297" t="s">
        <v>1858</v>
      </c>
      <c r="G180" s="298" t="s">
        <v>442</v>
      </c>
      <c r="H180" s="299">
        <v>1</v>
      </c>
      <c r="I180" s="300"/>
      <c r="J180" s="301">
        <f>ROUND(I180*H180,2)</f>
        <v>0</v>
      </c>
      <c r="K180" s="297" t="s">
        <v>443</v>
      </c>
      <c r="L180" s="302"/>
      <c r="M180" s="303" t="s">
        <v>1</v>
      </c>
      <c r="N180" s="304" t="s">
        <v>41</v>
      </c>
      <c r="O180" s="92"/>
      <c r="P180" s="236">
        <f>O180*H180</f>
        <v>0</v>
      </c>
      <c r="Q180" s="236">
        <v>0.0077000000000000002</v>
      </c>
      <c r="R180" s="236">
        <f>Q180*H180</f>
        <v>0.0077000000000000002</v>
      </c>
      <c r="S180" s="236">
        <v>0</v>
      </c>
      <c r="T180" s="237">
        <f>S180*H180</f>
        <v>0</v>
      </c>
      <c r="U180" s="39"/>
      <c r="V180" s="39"/>
      <c r="W180" s="39"/>
      <c r="X180" s="39"/>
      <c r="Y180" s="39"/>
      <c r="Z180" s="39"/>
      <c r="AA180" s="39"/>
      <c r="AB180" s="39"/>
      <c r="AC180" s="39"/>
      <c r="AD180" s="39"/>
      <c r="AE180" s="39"/>
      <c r="AR180" s="238" t="s">
        <v>376</v>
      </c>
      <c r="AT180" s="238" t="s">
        <v>621</v>
      </c>
      <c r="AU180" s="238" t="s">
        <v>85</v>
      </c>
      <c r="AY180" s="18" t="s">
        <v>342</v>
      </c>
      <c r="BE180" s="239">
        <f>IF(N180="základní",J180,0)</f>
        <v>0</v>
      </c>
      <c r="BF180" s="239">
        <f>IF(N180="snížená",J180,0)</f>
        <v>0</v>
      </c>
      <c r="BG180" s="239">
        <f>IF(N180="zákl. přenesená",J180,0)</f>
        <v>0</v>
      </c>
      <c r="BH180" s="239">
        <f>IF(N180="sníž. přenesená",J180,0)</f>
        <v>0</v>
      </c>
      <c r="BI180" s="239">
        <f>IF(N180="nulová",J180,0)</f>
        <v>0</v>
      </c>
      <c r="BJ180" s="18" t="s">
        <v>83</v>
      </c>
      <c r="BK180" s="239">
        <f>ROUND(I180*H180,2)</f>
        <v>0</v>
      </c>
      <c r="BL180" s="18" t="s">
        <v>360</v>
      </c>
      <c r="BM180" s="238" t="s">
        <v>1859</v>
      </c>
    </row>
    <row r="181" s="2" customFormat="1">
      <c r="A181" s="39"/>
      <c r="B181" s="40"/>
      <c r="C181" s="41"/>
      <c r="D181" s="240" t="s">
        <v>349</v>
      </c>
      <c r="E181" s="41"/>
      <c r="F181" s="241" t="s">
        <v>1858</v>
      </c>
      <c r="G181" s="41"/>
      <c r="H181" s="41"/>
      <c r="I181" s="242"/>
      <c r="J181" s="41"/>
      <c r="K181" s="41"/>
      <c r="L181" s="45"/>
      <c r="M181" s="243"/>
      <c r="N181" s="244"/>
      <c r="O181" s="92"/>
      <c r="P181" s="92"/>
      <c r="Q181" s="92"/>
      <c r="R181" s="92"/>
      <c r="S181" s="92"/>
      <c r="T181" s="93"/>
      <c r="U181" s="39"/>
      <c r="V181" s="39"/>
      <c r="W181" s="39"/>
      <c r="X181" s="39"/>
      <c r="Y181" s="39"/>
      <c r="Z181" s="39"/>
      <c r="AA181" s="39"/>
      <c r="AB181" s="39"/>
      <c r="AC181" s="39"/>
      <c r="AD181" s="39"/>
      <c r="AE181" s="39"/>
      <c r="AT181" s="18" t="s">
        <v>349</v>
      </c>
      <c r="AU181" s="18" t="s">
        <v>85</v>
      </c>
    </row>
    <row r="182" s="13" customFormat="1">
      <c r="A182" s="13"/>
      <c r="B182" s="252"/>
      <c r="C182" s="253"/>
      <c r="D182" s="240" t="s">
        <v>446</v>
      </c>
      <c r="E182" s="254" t="s">
        <v>1</v>
      </c>
      <c r="F182" s="255" t="s">
        <v>1860</v>
      </c>
      <c r="G182" s="253"/>
      <c r="H182" s="256">
        <v>1</v>
      </c>
      <c r="I182" s="257"/>
      <c r="J182" s="253"/>
      <c r="K182" s="253"/>
      <c r="L182" s="258"/>
      <c r="M182" s="259"/>
      <c r="N182" s="260"/>
      <c r="O182" s="260"/>
      <c r="P182" s="260"/>
      <c r="Q182" s="260"/>
      <c r="R182" s="260"/>
      <c r="S182" s="260"/>
      <c r="T182" s="261"/>
      <c r="U182" s="13"/>
      <c r="V182" s="13"/>
      <c r="W182" s="13"/>
      <c r="X182" s="13"/>
      <c r="Y182" s="13"/>
      <c r="Z182" s="13"/>
      <c r="AA182" s="13"/>
      <c r="AB182" s="13"/>
      <c r="AC182" s="13"/>
      <c r="AD182" s="13"/>
      <c r="AE182" s="13"/>
      <c r="AT182" s="262" t="s">
        <v>446</v>
      </c>
      <c r="AU182" s="262" t="s">
        <v>85</v>
      </c>
      <c r="AV182" s="13" t="s">
        <v>85</v>
      </c>
      <c r="AW182" s="13" t="s">
        <v>32</v>
      </c>
      <c r="AX182" s="13" t="s">
        <v>83</v>
      </c>
      <c r="AY182" s="262" t="s">
        <v>342</v>
      </c>
    </row>
    <row r="183" s="2" customFormat="1" ht="16.5" customHeight="1">
      <c r="A183" s="39"/>
      <c r="B183" s="40"/>
      <c r="C183" s="295" t="s">
        <v>341</v>
      </c>
      <c r="D183" s="295" t="s">
        <v>621</v>
      </c>
      <c r="E183" s="296" t="s">
        <v>1861</v>
      </c>
      <c r="F183" s="297" t="s">
        <v>1862</v>
      </c>
      <c r="G183" s="298" t="s">
        <v>442</v>
      </c>
      <c r="H183" s="299">
        <v>4</v>
      </c>
      <c r="I183" s="300"/>
      <c r="J183" s="301">
        <f>ROUND(I183*H183,2)</f>
        <v>0</v>
      </c>
      <c r="K183" s="297" t="s">
        <v>443</v>
      </c>
      <c r="L183" s="302"/>
      <c r="M183" s="303" t="s">
        <v>1</v>
      </c>
      <c r="N183" s="304" t="s">
        <v>41</v>
      </c>
      <c r="O183" s="92"/>
      <c r="P183" s="236">
        <f>O183*H183</f>
        <v>0</v>
      </c>
      <c r="Q183" s="236">
        <v>0.0025999999999999999</v>
      </c>
      <c r="R183" s="236">
        <f>Q183*H183</f>
        <v>0.0104</v>
      </c>
      <c r="S183" s="236">
        <v>0</v>
      </c>
      <c r="T183" s="237">
        <f>S183*H183</f>
        <v>0</v>
      </c>
      <c r="U183" s="39"/>
      <c r="V183" s="39"/>
      <c r="W183" s="39"/>
      <c r="X183" s="39"/>
      <c r="Y183" s="39"/>
      <c r="Z183" s="39"/>
      <c r="AA183" s="39"/>
      <c r="AB183" s="39"/>
      <c r="AC183" s="39"/>
      <c r="AD183" s="39"/>
      <c r="AE183" s="39"/>
      <c r="AR183" s="238" t="s">
        <v>376</v>
      </c>
      <c r="AT183" s="238" t="s">
        <v>621</v>
      </c>
      <c r="AU183" s="238" t="s">
        <v>85</v>
      </c>
      <c r="AY183" s="18" t="s">
        <v>342</v>
      </c>
      <c r="BE183" s="239">
        <f>IF(N183="základní",J183,0)</f>
        <v>0</v>
      </c>
      <c r="BF183" s="239">
        <f>IF(N183="snížená",J183,0)</f>
        <v>0</v>
      </c>
      <c r="BG183" s="239">
        <f>IF(N183="zákl. přenesená",J183,0)</f>
        <v>0</v>
      </c>
      <c r="BH183" s="239">
        <f>IF(N183="sníž. přenesená",J183,0)</f>
        <v>0</v>
      </c>
      <c r="BI183" s="239">
        <f>IF(N183="nulová",J183,0)</f>
        <v>0</v>
      </c>
      <c r="BJ183" s="18" t="s">
        <v>83</v>
      </c>
      <c r="BK183" s="239">
        <f>ROUND(I183*H183,2)</f>
        <v>0</v>
      </c>
      <c r="BL183" s="18" t="s">
        <v>360</v>
      </c>
      <c r="BM183" s="238" t="s">
        <v>1863</v>
      </c>
    </row>
    <row r="184" s="2" customFormat="1">
      <c r="A184" s="39"/>
      <c r="B184" s="40"/>
      <c r="C184" s="41"/>
      <c r="D184" s="240" t="s">
        <v>349</v>
      </c>
      <c r="E184" s="41"/>
      <c r="F184" s="241" t="s">
        <v>1862</v>
      </c>
      <c r="G184" s="41"/>
      <c r="H184" s="41"/>
      <c r="I184" s="242"/>
      <c r="J184" s="41"/>
      <c r="K184" s="41"/>
      <c r="L184" s="45"/>
      <c r="M184" s="243"/>
      <c r="N184" s="244"/>
      <c r="O184" s="92"/>
      <c r="P184" s="92"/>
      <c r="Q184" s="92"/>
      <c r="R184" s="92"/>
      <c r="S184" s="92"/>
      <c r="T184" s="93"/>
      <c r="U184" s="39"/>
      <c r="V184" s="39"/>
      <c r="W184" s="39"/>
      <c r="X184" s="39"/>
      <c r="Y184" s="39"/>
      <c r="Z184" s="39"/>
      <c r="AA184" s="39"/>
      <c r="AB184" s="39"/>
      <c r="AC184" s="39"/>
      <c r="AD184" s="39"/>
      <c r="AE184" s="39"/>
      <c r="AT184" s="18" t="s">
        <v>349</v>
      </c>
      <c r="AU184" s="18" t="s">
        <v>85</v>
      </c>
    </row>
    <row r="185" s="13" customFormat="1">
      <c r="A185" s="13"/>
      <c r="B185" s="252"/>
      <c r="C185" s="253"/>
      <c r="D185" s="240" t="s">
        <v>446</v>
      </c>
      <c r="E185" s="254" t="s">
        <v>1</v>
      </c>
      <c r="F185" s="255" t="s">
        <v>1821</v>
      </c>
      <c r="G185" s="253"/>
      <c r="H185" s="256">
        <v>4</v>
      </c>
      <c r="I185" s="257"/>
      <c r="J185" s="253"/>
      <c r="K185" s="253"/>
      <c r="L185" s="258"/>
      <c r="M185" s="259"/>
      <c r="N185" s="260"/>
      <c r="O185" s="260"/>
      <c r="P185" s="260"/>
      <c r="Q185" s="260"/>
      <c r="R185" s="260"/>
      <c r="S185" s="260"/>
      <c r="T185" s="261"/>
      <c r="U185" s="13"/>
      <c r="V185" s="13"/>
      <c r="W185" s="13"/>
      <c r="X185" s="13"/>
      <c r="Y185" s="13"/>
      <c r="Z185" s="13"/>
      <c r="AA185" s="13"/>
      <c r="AB185" s="13"/>
      <c r="AC185" s="13"/>
      <c r="AD185" s="13"/>
      <c r="AE185" s="13"/>
      <c r="AT185" s="262" t="s">
        <v>446</v>
      </c>
      <c r="AU185" s="262" t="s">
        <v>85</v>
      </c>
      <c r="AV185" s="13" t="s">
        <v>85</v>
      </c>
      <c r="AW185" s="13" t="s">
        <v>32</v>
      </c>
      <c r="AX185" s="13" t="s">
        <v>83</v>
      </c>
      <c r="AY185" s="262" t="s">
        <v>342</v>
      </c>
    </row>
    <row r="186" s="2" customFormat="1" ht="16.5" customHeight="1">
      <c r="A186" s="39"/>
      <c r="B186" s="40"/>
      <c r="C186" s="295" t="s">
        <v>368</v>
      </c>
      <c r="D186" s="295" t="s">
        <v>621</v>
      </c>
      <c r="E186" s="296" t="s">
        <v>1864</v>
      </c>
      <c r="F186" s="297" t="s">
        <v>1865</v>
      </c>
      <c r="G186" s="298" t="s">
        <v>442</v>
      </c>
      <c r="H186" s="299">
        <v>9</v>
      </c>
      <c r="I186" s="300"/>
      <c r="J186" s="301">
        <f>ROUND(I186*H186,2)</f>
        <v>0</v>
      </c>
      <c r="K186" s="297" t="s">
        <v>443</v>
      </c>
      <c r="L186" s="302"/>
      <c r="M186" s="303" t="s">
        <v>1</v>
      </c>
      <c r="N186" s="304" t="s">
        <v>41</v>
      </c>
      <c r="O186" s="92"/>
      <c r="P186" s="236">
        <f>O186*H186</f>
        <v>0</v>
      </c>
      <c r="Q186" s="236">
        <v>0.0025000000000000001</v>
      </c>
      <c r="R186" s="236">
        <f>Q186*H186</f>
        <v>0.022499999999999999</v>
      </c>
      <c r="S186" s="236">
        <v>0</v>
      </c>
      <c r="T186" s="237">
        <f>S186*H186</f>
        <v>0</v>
      </c>
      <c r="U186" s="39"/>
      <c r="V186" s="39"/>
      <c r="W186" s="39"/>
      <c r="X186" s="39"/>
      <c r="Y186" s="39"/>
      <c r="Z186" s="39"/>
      <c r="AA186" s="39"/>
      <c r="AB186" s="39"/>
      <c r="AC186" s="39"/>
      <c r="AD186" s="39"/>
      <c r="AE186" s="39"/>
      <c r="AR186" s="238" t="s">
        <v>376</v>
      </c>
      <c r="AT186" s="238" t="s">
        <v>621</v>
      </c>
      <c r="AU186" s="238" t="s">
        <v>85</v>
      </c>
      <c r="AY186" s="18" t="s">
        <v>342</v>
      </c>
      <c r="BE186" s="239">
        <f>IF(N186="základní",J186,0)</f>
        <v>0</v>
      </c>
      <c r="BF186" s="239">
        <f>IF(N186="snížená",J186,0)</f>
        <v>0</v>
      </c>
      <c r="BG186" s="239">
        <f>IF(N186="zákl. přenesená",J186,0)</f>
        <v>0</v>
      </c>
      <c r="BH186" s="239">
        <f>IF(N186="sníž. přenesená",J186,0)</f>
        <v>0</v>
      </c>
      <c r="BI186" s="239">
        <f>IF(N186="nulová",J186,0)</f>
        <v>0</v>
      </c>
      <c r="BJ186" s="18" t="s">
        <v>83</v>
      </c>
      <c r="BK186" s="239">
        <f>ROUND(I186*H186,2)</f>
        <v>0</v>
      </c>
      <c r="BL186" s="18" t="s">
        <v>360</v>
      </c>
      <c r="BM186" s="238" t="s">
        <v>1866</v>
      </c>
    </row>
    <row r="187" s="2" customFormat="1">
      <c r="A187" s="39"/>
      <c r="B187" s="40"/>
      <c r="C187" s="41"/>
      <c r="D187" s="240" t="s">
        <v>349</v>
      </c>
      <c r="E187" s="41"/>
      <c r="F187" s="241" t="s">
        <v>1865</v>
      </c>
      <c r="G187" s="41"/>
      <c r="H187" s="41"/>
      <c r="I187" s="242"/>
      <c r="J187" s="41"/>
      <c r="K187" s="41"/>
      <c r="L187" s="45"/>
      <c r="M187" s="243"/>
      <c r="N187" s="244"/>
      <c r="O187" s="92"/>
      <c r="P187" s="92"/>
      <c r="Q187" s="92"/>
      <c r="R187" s="92"/>
      <c r="S187" s="92"/>
      <c r="T187" s="93"/>
      <c r="U187" s="39"/>
      <c r="V187" s="39"/>
      <c r="W187" s="39"/>
      <c r="X187" s="39"/>
      <c r="Y187" s="39"/>
      <c r="Z187" s="39"/>
      <c r="AA187" s="39"/>
      <c r="AB187" s="39"/>
      <c r="AC187" s="39"/>
      <c r="AD187" s="39"/>
      <c r="AE187" s="39"/>
      <c r="AT187" s="18" t="s">
        <v>349</v>
      </c>
      <c r="AU187" s="18" t="s">
        <v>85</v>
      </c>
    </row>
    <row r="188" s="13" customFormat="1">
      <c r="A188" s="13"/>
      <c r="B188" s="252"/>
      <c r="C188" s="253"/>
      <c r="D188" s="240" t="s">
        <v>446</v>
      </c>
      <c r="E188" s="254" t="s">
        <v>1</v>
      </c>
      <c r="F188" s="255" t="s">
        <v>1822</v>
      </c>
      <c r="G188" s="253"/>
      <c r="H188" s="256">
        <v>9</v>
      </c>
      <c r="I188" s="257"/>
      <c r="J188" s="253"/>
      <c r="K188" s="253"/>
      <c r="L188" s="258"/>
      <c r="M188" s="259"/>
      <c r="N188" s="260"/>
      <c r="O188" s="260"/>
      <c r="P188" s="260"/>
      <c r="Q188" s="260"/>
      <c r="R188" s="260"/>
      <c r="S188" s="260"/>
      <c r="T188" s="261"/>
      <c r="U188" s="13"/>
      <c r="V188" s="13"/>
      <c r="W188" s="13"/>
      <c r="X188" s="13"/>
      <c r="Y188" s="13"/>
      <c r="Z188" s="13"/>
      <c r="AA188" s="13"/>
      <c r="AB188" s="13"/>
      <c r="AC188" s="13"/>
      <c r="AD188" s="13"/>
      <c r="AE188" s="13"/>
      <c r="AT188" s="262" t="s">
        <v>446</v>
      </c>
      <c r="AU188" s="262" t="s">
        <v>85</v>
      </c>
      <c r="AV188" s="13" t="s">
        <v>85</v>
      </c>
      <c r="AW188" s="13" t="s">
        <v>32</v>
      </c>
      <c r="AX188" s="13" t="s">
        <v>83</v>
      </c>
      <c r="AY188" s="262" t="s">
        <v>342</v>
      </c>
    </row>
    <row r="189" s="2" customFormat="1" ht="16.5" customHeight="1">
      <c r="A189" s="39"/>
      <c r="B189" s="40"/>
      <c r="C189" s="295" t="s">
        <v>372</v>
      </c>
      <c r="D189" s="295" t="s">
        <v>621</v>
      </c>
      <c r="E189" s="296" t="s">
        <v>1867</v>
      </c>
      <c r="F189" s="297" t="s">
        <v>1868</v>
      </c>
      <c r="G189" s="298" t="s">
        <v>442</v>
      </c>
      <c r="H189" s="299">
        <v>3</v>
      </c>
      <c r="I189" s="300"/>
      <c r="J189" s="301">
        <f>ROUND(I189*H189,2)</f>
        <v>0</v>
      </c>
      <c r="K189" s="297" t="s">
        <v>443</v>
      </c>
      <c r="L189" s="302"/>
      <c r="M189" s="303" t="s">
        <v>1</v>
      </c>
      <c r="N189" s="304" t="s">
        <v>41</v>
      </c>
      <c r="O189" s="92"/>
      <c r="P189" s="236">
        <f>O189*H189</f>
        <v>0</v>
      </c>
      <c r="Q189" s="236">
        <v>0.0050000000000000001</v>
      </c>
      <c r="R189" s="236">
        <f>Q189*H189</f>
        <v>0.014999999999999999</v>
      </c>
      <c r="S189" s="236">
        <v>0</v>
      </c>
      <c r="T189" s="237">
        <f>S189*H189</f>
        <v>0</v>
      </c>
      <c r="U189" s="39"/>
      <c r="V189" s="39"/>
      <c r="W189" s="39"/>
      <c r="X189" s="39"/>
      <c r="Y189" s="39"/>
      <c r="Z189" s="39"/>
      <c r="AA189" s="39"/>
      <c r="AB189" s="39"/>
      <c r="AC189" s="39"/>
      <c r="AD189" s="39"/>
      <c r="AE189" s="39"/>
      <c r="AR189" s="238" t="s">
        <v>376</v>
      </c>
      <c r="AT189" s="238" t="s">
        <v>621</v>
      </c>
      <c r="AU189" s="238" t="s">
        <v>85</v>
      </c>
      <c r="AY189" s="18" t="s">
        <v>342</v>
      </c>
      <c r="BE189" s="239">
        <f>IF(N189="základní",J189,0)</f>
        <v>0</v>
      </c>
      <c r="BF189" s="239">
        <f>IF(N189="snížená",J189,0)</f>
        <v>0</v>
      </c>
      <c r="BG189" s="239">
        <f>IF(N189="zákl. přenesená",J189,0)</f>
        <v>0</v>
      </c>
      <c r="BH189" s="239">
        <f>IF(N189="sníž. přenesená",J189,0)</f>
        <v>0</v>
      </c>
      <c r="BI189" s="239">
        <f>IF(N189="nulová",J189,0)</f>
        <v>0</v>
      </c>
      <c r="BJ189" s="18" t="s">
        <v>83</v>
      </c>
      <c r="BK189" s="239">
        <f>ROUND(I189*H189,2)</f>
        <v>0</v>
      </c>
      <c r="BL189" s="18" t="s">
        <v>360</v>
      </c>
      <c r="BM189" s="238" t="s">
        <v>1869</v>
      </c>
    </row>
    <row r="190" s="2" customFormat="1">
      <c r="A190" s="39"/>
      <c r="B190" s="40"/>
      <c r="C190" s="41"/>
      <c r="D190" s="240" t="s">
        <v>349</v>
      </c>
      <c r="E190" s="41"/>
      <c r="F190" s="241" t="s">
        <v>1868</v>
      </c>
      <c r="G190" s="41"/>
      <c r="H190" s="41"/>
      <c r="I190" s="242"/>
      <c r="J190" s="41"/>
      <c r="K190" s="41"/>
      <c r="L190" s="45"/>
      <c r="M190" s="243"/>
      <c r="N190" s="244"/>
      <c r="O190" s="92"/>
      <c r="P190" s="92"/>
      <c r="Q190" s="92"/>
      <c r="R190" s="92"/>
      <c r="S190" s="92"/>
      <c r="T190" s="93"/>
      <c r="U190" s="39"/>
      <c r="V190" s="39"/>
      <c r="W190" s="39"/>
      <c r="X190" s="39"/>
      <c r="Y190" s="39"/>
      <c r="Z190" s="39"/>
      <c r="AA190" s="39"/>
      <c r="AB190" s="39"/>
      <c r="AC190" s="39"/>
      <c r="AD190" s="39"/>
      <c r="AE190" s="39"/>
      <c r="AT190" s="18" t="s">
        <v>349</v>
      </c>
      <c r="AU190" s="18" t="s">
        <v>85</v>
      </c>
    </row>
    <row r="191" s="13" customFormat="1">
      <c r="A191" s="13"/>
      <c r="B191" s="252"/>
      <c r="C191" s="253"/>
      <c r="D191" s="240" t="s">
        <v>446</v>
      </c>
      <c r="E191" s="254" t="s">
        <v>1</v>
      </c>
      <c r="F191" s="255" t="s">
        <v>1823</v>
      </c>
      <c r="G191" s="253"/>
      <c r="H191" s="256">
        <v>3</v>
      </c>
      <c r="I191" s="257"/>
      <c r="J191" s="253"/>
      <c r="K191" s="253"/>
      <c r="L191" s="258"/>
      <c r="M191" s="259"/>
      <c r="N191" s="260"/>
      <c r="O191" s="260"/>
      <c r="P191" s="260"/>
      <c r="Q191" s="260"/>
      <c r="R191" s="260"/>
      <c r="S191" s="260"/>
      <c r="T191" s="261"/>
      <c r="U191" s="13"/>
      <c r="V191" s="13"/>
      <c r="W191" s="13"/>
      <c r="X191" s="13"/>
      <c r="Y191" s="13"/>
      <c r="Z191" s="13"/>
      <c r="AA191" s="13"/>
      <c r="AB191" s="13"/>
      <c r="AC191" s="13"/>
      <c r="AD191" s="13"/>
      <c r="AE191" s="13"/>
      <c r="AT191" s="262" t="s">
        <v>446</v>
      </c>
      <c r="AU191" s="262" t="s">
        <v>85</v>
      </c>
      <c r="AV191" s="13" t="s">
        <v>85</v>
      </c>
      <c r="AW191" s="13" t="s">
        <v>32</v>
      </c>
      <c r="AX191" s="13" t="s">
        <v>83</v>
      </c>
      <c r="AY191" s="262" t="s">
        <v>342</v>
      </c>
    </row>
    <row r="192" s="2" customFormat="1" ht="16.5" customHeight="1">
      <c r="A192" s="39"/>
      <c r="B192" s="40"/>
      <c r="C192" s="227" t="s">
        <v>376</v>
      </c>
      <c r="D192" s="227" t="s">
        <v>343</v>
      </c>
      <c r="E192" s="228" t="s">
        <v>1870</v>
      </c>
      <c r="F192" s="229" t="s">
        <v>1871</v>
      </c>
      <c r="G192" s="230" t="s">
        <v>442</v>
      </c>
      <c r="H192" s="231">
        <v>57</v>
      </c>
      <c r="I192" s="232"/>
      <c r="J192" s="233">
        <f>ROUND(I192*H192,2)</f>
        <v>0</v>
      </c>
      <c r="K192" s="229" t="s">
        <v>443</v>
      </c>
      <c r="L192" s="45"/>
      <c r="M192" s="234" t="s">
        <v>1</v>
      </c>
      <c r="N192" s="235" t="s">
        <v>41</v>
      </c>
      <c r="O192" s="92"/>
      <c r="P192" s="236">
        <f>O192*H192</f>
        <v>0</v>
      </c>
      <c r="Q192" s="236">
        <v>0.11241</v>
      </c>
      <c r="R192" s="236">
        <f>Q192*H192</f>
        <v>6.4073699999999993</v>
      </c>
      <c r="S192" s="236">
        <v>0</v>
      </c>
      <c r="T192" s="237">
        <f>S192*H192</f>
        <v>0</v>
      </c>
      <c r="U192" s="39"/>
      <c r="V192" s="39"/>
      <c r="W192" s="39"/>
      <c r="X192" s="39"/>
      <c r="Y192" s="39"/>
      <c r="Z192" s="39"/>
      <c r="AA192" s="39"/>
      <c r="AB192" s="39"/>
      <c r="AC192" s="39"/>
      <c r="AD192" s="39"/>
      <c r="AE192" s="39"/>
      <c r="AR192" s="238" t="s">
        <v>360</v>
      </c>
      <c r="AT192" s="238" t="s">
        <v>343</v>
      </c>
      <c r="AU192" s="238" t="s">
        <v>85</v>
      </c>
      <c r="AY192" s="18" t="s">
        <v>342</v>
      </c>
      <c r="BE192" s="239">
        <f>IF(N192="základní",J192,0)</f>
        <v>0</v>
      </c>
      <c r="BF192" s="239">
        <f>IF(N192="snížená",J192,0)</f>
        <v>0</v>
      </c>
      <c r="BG192" s="239">
        <f>IF(N192="zákl. přenesená",J192,0)</f>
        <v>0</v>
      </c>
      <c r="BH192" s="239">
        <f>IF(N192="sníž. přenesená",J192,0)</f>
        <v>0</v>
      </c>
      <c r="BI192" s="239">
        <f>IF(N192="nulová",J192,0)</f>
        <v>0</v>
      </c>
      <c r="BJ192" s="18" t="s">
        <v>83</v>
      </c>
      <c r="BK192" s="239">
        <f>ROUND(I192*H192,2)</f>
        <v>0</v>
      </c>
      <c r="BL192" s="18" t="s">
        <v>360</v>
      </c>
      <c r="BM192" s="238" t="s">
        <v>1872</v>
      </c>
    </row>
    <row r="193" s="2" customFormat="1">
      <c r="A193" s="39"/>
      <c r="B193" s="40"/>
      <c r="C193" s="41"/>
      <c r="D193" s="240" t="s">
        <v>349</v>
      </c>
      <c r="E193" s="41"/>
      <c r="F193" s="241" t="s">
        <v>1873</v>
      </c>
      <c r="G193" s="41"/>
      <c r="H193" s="41"/>
      <c r="I193" s="242"/>
      <c r="J193" s="41"/>
      <c r="K193" s="41"/>
      <c r="L193" s="45"/>
      <c r="M193" s="243"/>
      <c r="N193" s="244"/>
      <c r="O193" s="92"/>
      <c r="P193" s="92"/>
      <c r="Q193" s="92"/>
      <c r="R193" s="92"/>
      <c r="S193" s="92"/>
      <c r="T193" s="93"/>
      <c r="U193" s="39"/>
      <c r="V193" s="39"/>
      <c r="W193" s="39"/>
      <c r="X193" s="39"/>
      <c r="Y193" s="39"/>
      <c r="Z193" s="39"/>
      <c r="AA193" s="39"/>
      <c r="AB193" s="39"/>
      <c r="AC193" s="39"/>
      <c r="AD193" s="39"/>
      <c r="AE193" s="39"/>
      <c r="AT193" s="18" t="s">
        <v>349</v>
      </c>
      <c r="AU193" s="18" t="s">
        <v>85</v>
      </c>
    </row>
    <row r="194" s="2" customFormat="1">
      <c r="A194" s="39"/>
      <c r="B194" s="40"/>
      <c r="C194" s="41"/>
      <c r="D194" s="240" t="s">
        <v>350</v>
      </c>
      <c r="E194" s="41"/>
      <c r="F194" s="245" t="s">
        <v>1874</v>
      </c>
      <c r="G194" s="41"/>
      <c r="H194" s="41"/>
      <c r="I194" s="242"/>
      <c r="J194" s="41"/>
      <c r="K194" s="41"/>
      <c r="L194" s="45"/>
      <c r="M194" s="243"/>
      <c r="N194" s="244"/>
      <c r="O194" s="92"/>
      <c r="P194" s="92"/>
      <c r="Q194" s="92"/>
      <c r="R194" s="92"/>
      <c r="S194" s="92"/>
      <c r="T194" s="93"/>
      <c r="U194" s="39"/>
      <c r="V194" s="39"/>
      <c r="W194" s="39"/>
      <c r="X194" s="39"/>
      <c r="Y194" s="39"/>
      <c r="Z194" s="39"/>
      <c r="AA194" s="39"/>
      <c r="AB194" s="39"/>
      <c r="AC194" s="39"/>
      <c r="AD194" s="39"/>
      <c r="AE194" s="39"/>
      <c r="AT194" s="18" t="s">
        <v>350</v>
      </c>
      <c r="AU194" s="18" t="s">
        <v>85</v>
      </c>
    </row>
    <row r="195" s="14" customFormat="1">
      <c r="A195" s="14"/>
      <c r="B195" s="263"/>
      <c r="C195" s="264"/>
      <c r="D195" s="240" t="s">
        <v>446</v>
      </c>
      <c r="E195" s="265" t="s">
        <v>1</v>
      </c>
      <c r="F195" s="266" t="s">
        <v>1875</v>
      </c>
      <c r="G195" s="264"/>
      <c r="H195" s="265" t="s">
        <v>1</v>
      </c>
      <c r="I195" s="267"/>
      <c r="J195" s="264"/>
      <c r="K195" s="264"/>
      <c r="L195" s="268"/>
      <c r="M195" s="269"/>
      <c r="N195" s="270"/>
      <c r="O195" s="270"/>
      <c r="P195" s="270"/>
      <c r="Q195" s="270"/>
      <c r="R195" s="270"/>
      <c r="S195" s="270"/>
      <c r="T195" s="271"/>
      <c r="U195" s="14"/>
      <c r="V195" s="14"/>
      <c r="W195" s="14"/>
      <c r="X195" s="14"/>
      <c r="Y195" s="14"/>
      <c r="Z195" s="14"/>
      <c r="AA195" s="14"/>
      <c r="AB195" s="14"/>
      <c r="AC195" s="14"/>
      <c r="AD195" s="14"/>
      <c r="AE195" s="14"/>
      <c r="AT195" s="272" t="s">
        <v>446</v>
      </c>
      <c r="AU195" s="272" t="s">
        <v>85</v>
      </c>
      <c r="AV195" s="14" t="s">
        <v>83</v>
      </c>
      <c r="AW195" s="14" t="s">
        <v>32</v>
      </c>
      <c r="AX195" s="14" t="s">
        <v>76</v>
      </c>
      <c r="AY195" s="272" t="s">
        <v>342</v>
      </c>
    </row>
    <row r="196" s="13" customFormat="1">
      <c r="A196" s="13"/>
      <c r="B196" s="252"/>
      <c r="C196" s="253"/>
      <c r="D196" s="240" t="s">
        <v>446</v>
      </c>
      <c r="E196" s="254" t="s">
        <v>1</v>
      </c>
      <c r="F196" s="255" t="s">
        <v>1876</v>
      </c>
      <c r="G196" s="253"/>
      <c r="H196" s="256">
        <v>30</v>
      </c>
      <c r="I196" s="257"/>
      <c r="J196" s="253"/>
      <c r="K196" s="253"/>
      <c r="L196" s="258"/>
      <c r="M196" s="259"/>
      <c r="N196" s="260"/>
      <c r="O196" s="260"/>
      <c r="P196" s="260"/>
      <c r="Q196" s="260"/>
      <c r="R196" s="260"/>
      <c r="S196" s="260"/>
      <c r="T196" s="261"/>
      <c r="U196" s="13"/>
      <c r="V196" s="13"/>
      <c r="W196" s="13"/>
      <c r="X196" s="13"/>
      <c r="Y196" s="13"/>
      <c r="Z196" s="13"/>
      <c r="AA196" s="13"/>
      <c r="AB196" s="13"/>
      <c r="AC196" s="13"/>
      <c r="AD196" s="13"/>
      <c r="AE196" s="13"/>
      <c r="AT196" s="262" t="s">
        <v>446</v>
      </c>
      <c r="AU196" s="262" t="s">
        <v>85</v>
      </c>
      <c r="AV196" s="13" t="s">
        <v>85</v>
      </c>
      <c r="AW196" s="13" t="s">
        <v>32</v>
      </c>
      <c r="AX196" s="13" t="s">
        <v>76</v>
      </c>
      <c r="AY196" s="262" t="s">
        <v>342</v>
      </c>
    </row>
    <row r="197" s="13" customFormat="1">
      <c r="A197" s="13"/>
      <c r="B197" s="252"/>
      <c r="C197" s="253"/>
      <c r="D197" s="240" t="s">
        <v>446</v>
      </c>
      <c r="E197" s="254" t="s">
        <v>1</v>
      </c>
      <c r="F197" s="255" t="s">
        <v>1877</v>
      </c>
      <c r="G197" s="253"/>
      <c r="H197" s="256">
        <v>17</v>
      </c>
      <c r="I197" s="257"/>
      <c r="J197" s="253"/>
      <c r="K197" s="253"/>
      <c r="L197" s="258"/>
      <c r="M197" s="259"/>
      <c r="N197" s="260"/>
      <c r="O197" s="260"/>
      <c r="P197" s="260"/>
      <c r="Q197" s="260"/>
      <c r="R197" s="260"/>
      <c r="S197" s="260"/>
      <c r="T197" s="261"/>
      <c r="U197" s="13"/>
      <c r="V197" s="13"/>
      <c r="W197" s="13"/>
      <c r="X197" s="13"/>
      <c r="Y197" s="13"/>
      <c r="Z197" s="13"/>
      <c r="AA197" s="13"/>
      <c r="AB197" s="13"/>
      <c r="AC197" s="13"/>
      <c r="AD197" s="13"/>
      <c r="AE197" s="13"/>
      <c r="AT197" s="262" t="s">
        <v>446</v>
      </c>
      <c r="AU197" s="262" t="s">
        <v>85</v>
      </c>
      <c r="AV197" s="13" t="s">
        <v>85</v>
      </c>
      <c r="AW197" s="13" t="s">
        <v>32</v>
      </c>
      <c r="AX197" s="13" t="s">
        <v>76</v>
      </c>
      <c r="AY197" s="262" t="s">
        <v>342</v>
      </c>
    </row>
    <row r="198" s="13" customFormat="1">
      <c r="A198" s="13"/>
      <c r="B198" s="252"/>
      <c r="C198" s="253"/>
      <c r="D198" s="240" t="s">
        <v>446</v>
      </c>
      <c r="E198" s="254" t="s">
        <v>1</v>
      </c>
      <c r="F198" s="255" t="s">
        <v>1878</v>
      </c>
      <c r="G198" s="253"/>
      <c r="H198" s="256">
        <v>10</v>
      </c>
      <c r="I198" s="257"/>
      <c r="J198" s="253"/>
      <c r="K198" s="253"/>
      <c r="L198" s="258"/>
      <c r="M198" s="259"/>
      <c r="N198" s="260"/>
      <c r="O198" s="260"/>
      <c r="P198" s="260"/>
      <c r="Q198" s="260"/>
      <c r="R198" s="260"/>
      <c r="S198" s="260"/>
      <c r="T198" s="261"/>
      <c r="U198" s="13"/>
      <c r="V198" s="13"/>
      <c r="W198" s="13"/>
      <c r="X198" s="13"/>
      <c r="Y198" s="13"/>
      <c r="Z198" s="13"/>
      <c r="AA198" s="13"/>
      <c r="AB198" s="13"/>
      <c r="AC198" s="13"/>
      <c r="AD198" s="13"/>
      <c r="AE198" s="13"/>
      <c r="AT198" s="262" t="s">
        <v>446</v>
      </c>
      <c r="AU198" s="262" t="s">
        <v>85</v>
      </c>
      <c r="AV198" s="13" t="s">
        <v>85</v>
      </c>
      <c r="AW198" s="13" t="s">
        <v>32</v>
      </c>
      <c r="AX198" s="13" t="s">
        <v>76</v>
      </c>
      <c r="AY198" s="262" t="s">
        <v>342</v>
      </c>
    </row>
    <row r="199" s="16" customFormat="1">
      <c r="A199" s="16"/>
      <c r="B199" s="284"/>
      <c r="C199" s="285"/>
      <c r="D199" s="240" t="s">
        <v>446</v>
      </c>
      <c r="E199" s="286" t="s">
        <v>1</v>
      </c>
      <c r="F199" s="287" t="s">
        <v>500</v>
      </c>
      <c r="G199" s="285"/>
      <c r="H199" s="288">
        <v>57</v>
      </c>
      <c r="I199" s="289"/>
      <c r="J199" s="285"/>
      <c r="K199" s="285"/>
      <c r="L199" s="290"/>
      <c r="M199" s="291"/>
      <c r="N199" s="292"/>
      <c r="O199" s="292"/>
      <c r="P199" s="292"/>
      <c r="Q199" s="292"/>
      <c r="R199" s="292"/>
      <c r="S199" s="292"/>
      <c r="T199" s="293"/>
      <c r="U199" s="16"/>
      <c r="V199" s="16"/>
      <c r="W199" s="16"/>
      <c r="X199" s="16"/>
      <c r="Y199" s="16"/>
      <c r="Z199" s="16"/>
      <c r="AA199" s="16"/>
      <c r="AB199" s="16"/>
      <c r="AC199" s="16"/>
      <c r="AD199" s="16"/>
      <c r="AE199" s="16"/>
      <c r="AT199" s="294" t="s">
        <v>446</v>
      </c>
      <c r="AU199" s="294" t="s">
        <v>85</v>
      </c>
      <c r="AV199" s="16" t="s">
        <v>360</v>
      </c>
      <c r="AW199" s="16" t="s">
        <v>32</v>
      </c>
      <c r="AX199" s="16" t="s">
        <v>83</v>
      </c>
      <c r="AY199" s="294" t="s">
        <v>342</v>
      </c>
    </row>
    <row r="200" s="2" customFormat="1" ht="16.5" customHeight="1">
      <c r="A200" s="39"/>
      <c r="B200" s="40"/>
      <c r="C200" s="295" t="s">
        <v>381</v>
      </c>
      <c r="D200" s="295" t="s">
        <v>621</v>
      </c>
      <c r="E200" s="296" t="s">
        <v>1879</v>
      </c>
      <c r="F200" s="297" t="s">
        <v>1880</v>
      </c>
      <c r="G200" s="298" t="s">
        <v>442</v>
      </c>
      <c r="H200" s="299">
        <v>57</v>
      </c>
      <c r="I200" s="300"/>
      <c r="J200" s="301">
        <f>ROUND(I200*H200,2)</f>
        <v>0</v>
      </c>
      <c r="K200" s="297" t="s">
        <v>443</v>
      </c>
      <c r="L200" s="302"/>
      <c r="M200" s="303" t="s">
        <v>1</v>
      </c>
      <c r="N200" s="304" t="s">
        <v>41</v>
      </c>
      <c r="O200" s="92"/>
      <c r="P200" s="236">
        <f>O200*H200</f>
        <v>0</v>
      </c>
      <c r="Q200" s="236">
        <v>0.0061000000000000004</v>
      </c>
      <c r="R200" s="236">
        <f>Q200*H200</f>
        <v>0.34770000000000001</v>
      </c>
      <c r="S200" s="236">
        <v>0</v>
      </c>
      <c r="T200" s="237">
        <f>S200*H200</f>
        <v>0</v>
      </c>
      <c r="U200" s="39"/>
      <c r="V200" s="39"/>
      <c r="W200" s="39"/>
      <c r="X200" s="39"/>
      <c r="Y200" s="39"/>
      <c r="Z200" s="39"/>
      <c r="AA200" s="39"/>
      <c r="AB200" s="39"/>
      <c r="AC200" s="39"/>
      <c r="AD200" s="39"/>
      <c r="AE200" s="39"/>
      <c r="AR200" s="238" t="s">
        <v>376</v>
      </c>
      <c r="AT200" s="238" t="s">
        <v>621</v>
      </c>
      <c r="AU200" s="238" t="s">
        <v>85</v>
      </c>
      <c r="AY200" s="18" t="s">
        <v>342</v>
      </c>
      <c r="BE200" s="239">
        <f>IF(N200="základní",J200,0)</f>
        <v>0</v>
      </c>
      <c r="BF200" s="239">
        <f>IF(N200="snížená",J200,0)</f>
        <v>0</v>
      </c>
      <c r="BG200" s="239">
        <f>IF(N200="zákl. přenesená",J200,0)</f>
        <v>0</v>
      </c>
      <c r="BH200" s="239">
        <f>IF(N200="sníž. přenesená",J200,0)</f>
        <v>0</v>
      </c>
      <c r="BI200" s="239">
        <f>IF(N200="nulová",J200,0)</f>
        <v>0</v>
      </c>
      <c r="BJ200" s="18" t="s">
        <v>83</v>
      </c>
      <c r="BK200" s="239">
        <f>ROUND(I200*H200,2)</f>
        <v>0</v>
      </c>
      <c r="BL200" s="18" t="s">
        <v>360</v>
      </c>
      <c r="BM200" s="238" t="s">
        <v>1881</v>
      </c>
    </row>
    <row r="201" s="2" customFormat="1">
      <c r="A201" s="39"/>
      <c r="B201" s="40"/>
      <c r="C201" s="41"/>
      <c r="D201" s="240" t="s">
        <v>349</v>
      </c>
      <c r="E201" s="41"/>
      <c r="F201" s="241" t="s">
        <v>1880</v>
      </c>
      <c r="G201" s="41"/>
      <c r="H201" s="41"/>
      <c r="I201" s="242"/>
      <c r="J201" s="41"/>
      <c r="K201" s="41"/>
      <c r="L201" s="45"/>
      <c r="M201" s="243"/>
      <c r="N201" s="244"/>
      <c r="O201" s="92"/>
      <c r="P201" s="92"/>
      <c r="Q201" s="92"/>
      <c r="R201" s="92"/>
      <c r="S201" s="92"/>
      <c r="T201" s="93"/>
      <c r="U201" s="39"/>
      <c r="V201" s="39"/>
      <c r="W201" s="39"/>
      <c r="X201" s="39"/>
      <c r="Y201" s="39"/>
      <c r="Z201" s="39"/>
      <c r="AA201" s="39"/>
      <c r="AB201" s="39"/>
      <c r="AC201" s="39"/>
      <c r="AD201" s="39"/>
      <c r="AE201" s="39"/>
      <c r="AT201" s="18" t="s">
        <v>349</v>
      </c>
      <c r="AU201" s="18" t="s">
        <v>85</v>
      </c>
    </row>
    <row r="202" s="2" customFormat="1" ht="16.5" customHeight="1">
      <c r="A202" s="39"/>
      <c r="B202" s="40"/>
      <c r="C202" s="227" t="s">
        <v>386</v>
      </c>
      <c r="D202" s="227" t="s">
        <v>343</v>
      </c>
      <c r="E202" s="228" t="s">
        <v>1882</v>
      </c>
      <c r="F202" s="229" t="s">
        <v>1883</v>
      </c>
      <c r="G202" s="230" t="s">
        <v>543</v>
      </c>
      <c r="H202" s="231">
        <v>3680</v>
      </c>
      <c r="I202" s="232"/>
      <c r="J202" s="233">
        <f>ROUND(I202*H202,2)</f>
        <v>0</v>
      </c>
      <c r="K202" s="229" t="s">
        <v>443</v>
      </c>
      <c r="L202" s="45"/>
      <c r="M202" s="234" t="s">
        <v>1</v>
      </c>
      <c r="N202" s="235" t="s">
        <v>41</v>
      </c>
      <c r="O202" s="92"/>
      <c r="P202" s="236">
        <f>O202*H202</f>
        <v>0</v>
      </c>
      <c r="Q202" s="236">
        <v>0.00010000000000000001</v>
      </c>
      <c r="R202" s="236">
        <f>Q202*H202</f>
        <v>0.36799999999999999</v>
      </c>
      <c r="S202" s="236">
        <v>0</v>
      </c>
      <c r="T202" s="237">
        <f>S202*H202</f>
        <v>0</v>
      </c>
      <c r="U202" s="39"/>
      <c r="V202" s="39"/>
      <c r="W202" s="39"/>
      <c r="X202" s="39"/>
      <c r="Y202" s="39"/>
      <c r="Z202" s="39"/>
      <c r="AA202" s="39"/>
      <c r="AB202" s="39"/>
      <c r="AC202" s="39"/>
      <c r="AD202" s="39"/>
      <c r="AE202" s="39"/>
      <c r="AR202" s="238" t="s">
        <v>360</v>
      </c>
      <c r="AT202" s="238" t="s">
        <v>343</v>
      </c>
      <c r="AU202" s="238" t="s">
        <v>85</v>
      </c>
      <c r="AY202" s="18" t="s">
        <v>342</v>
      </c>
      <c r="BE202" s="239">
        <f>IF(N202="základní",J202,0)</f>
        <v>0</v>
      </c>
      <c r="BF202" s="239">
        <f>IF(N202="snížená",J202,0)</f>
        <v>0</v>
      </c>
      <c r="BG202" s="239">
        <f>IF(N202="zákl. přenesená",J202,0)</f>
        <v>0</v>
      </c>
      <c r="BH202" s="239">
        <f>IF(N202="sníž. přenesená",J202,0)</f>
        <v>0</v>
      </c>
      <c r="BI202" s="239">
        <f>IF(N202="nulová",J202,0)</f>
        <v>0</v>
      </c>
      <c r="BJ202" s="18" t="s">
        <v>83</v>
      </c>
      <c r="BK202" s="239">
        <f>ROUND(I202*H202,2)</f>
        <v>0</v>
      </c>
      <c r="BL202" s="18" t="s">
        <v>360</v>
      </c>
      <c r="BM202" s="238" t="s">
        <v>1884</v>
      </c>
    </row>
    <row r="203" s="2" customFormat="1">
      <c r="A203" s="39"/>
      <c r="B203" s="40"/>
      <c r="C203" s="41"/>
      <c r="D203" s="240" t="s">
        <v>349</v>
      </c>
      <c r="E203" s="41"/>
      <c r="F203" s="241" t="s">
        <v>1885</v>
      </c>
      <c r="G203" s="41"/>
      <c r="H203" s="41"/>
      <c r="I203" s="242"/>
      <c r="J203" s="41"/>
      <c r="K203" s="41"/>
      <c r="L203" s="45"/>
      <c r="M203" s="243"/>
      <c r="N203" s="244"/>
      <c r="O203" s="92"/>
      <c r="P203" s="92"/>
      <c r="Q203" s="92"/>
      <c r="R203" s="92"/>
      <c r="S203" s="92"/>
      <c r="T203" s="93"/>
      <c r="U203" s="39"/>
      <c r="V203" s="39"/>
      <c r="W203" s="39"/>
      <c r="X203" s="39"/>
      <c r="Y203" s="39"/>
      <c r="Z203" s="39"/>
      <c r="AA203" s="39"/>
      <c r="AB203" s="39"/>
      <c r="AC203" s="39"/>
      <c r="AD203" s="39"/>
      <c r="AE203" s="39"/>
      <c r="AT203" s="18" t="s">
        <v>349</v>
      </c>
      <c r="AU203" s="18" t="s">
        <v>85</v>
      </c>
    </row>
    <row r="204" s="13" customFormat="1">
      <c r="A204" s="13"/>
      <c r="B204" s="252"/>
      <c r="C204" s="253"/>
      <c r="D204" s="240" t="s">
        <v>446</v>
      </c>
      <c r="E204" s="254" t="s">
        <v>1</v>
      </c>
      <c r="F204" s="255" t="s">
        <v>1886</v>
      </c>
      <c r="G204" s="253"/>
      <c r="H204" s="256">
        <v>973</v>
      </c>
      <c r="I204" s="257"/>
      <c r="J204" s="253"/>
      <c r="K204" s="253"/>
      <c r="L204" s="258"/>
      <c r="M204" s="259"/>
      <c r="N204" s="260"/>
      <c r="O204" s="260"/>
      <c r="P204" s="260"/>
      <c r="Q204" s="260"/>
      <c r="R204" s="260"/>
      <c r="S204" s="260"/>
      <c r="T204" s="261"/>
      <c r="U204" s="13"/>
      <c r="V204" s="13"/>
      <c r="W204" s="13"/>
      <c r="X204" s="13"/>
      <c r="Y204" s="13"/>
      <c r="Z204" s="13"/>
      <c r="AA204" s="13"/>
      <c r="AB204" s="13"/>
      <c r="AC204" s="13"/>
      <c r="AD204" s="13"/>
      <c r="AE204" s="13"/>
      <c r="AT204" s="262" t="s">
        <v>446</v>
      </c>
      <c r="AU204" s="262" t="s">
        <v>85</v>
      </c>
      <c r="AV204" s="13" t="s">
        <v>85</v>
      </c>
      <c r="AW204" s="13" t="s">
        <v>32</v>
      </c>
      <c r="AX204" s="13" t="s">
        <v>76</v>
      </c>
      <c r="AY204" s="262" t="s">
        <v>342</v>
      </c>
    </row>
    <row r="205" s="13" customFormat="1">
      <c r="A205" s="13"/>
      <c r="B205" s="252"/>
      <c r="C205" s="253"/>
      <c r="D205" s="240" t="s">
        <v>446</v>
      </c>
      <c r="E205" s="254" t="s">
        <v>1</v>
      </c>
      <c r="F205" s="255" t="s">
        <v>1887</v>
      </c>
      <c r="G205" s="253"/>
      <c r="H205" s="256">
        <v>2707</v>
      </c>
      <c r="I205" s="257"/>
      <c r="J205" s="253"/>
      <c r="K205" s="253"/>
      <c r="L205" s="258"/>
      <c r="M205" s="259"/>
      <c r="N205" s="260"/>
      <c r="O205" s="260"/>
      <c r="P205" s="260"/>
      <c r="Q205" s="260"/>
      <c r="R205" s="260"/>
      <c r="S205" s="260"/>
      <c r="T205" s="261"/>
      <c r="U205" s="13"/>
      <c r="V205" s="13"/>
      <c r="W205" s="13"/>
      <c r="X205" s="13"/>
      <c r="Y205" s="13"/>
      <c r="Z205" s="13"/>
      <c r="AA205" s="13"/>
      <c r="AB205" s="13"/>
      <c r="AC205" s="13"/>
      <c r="AD205" s="13"/>
      <c r="AE205" s="13"/>
      <c r="AT205" s="262" t="s">
        <v>446</v>
      </c>
      <c r="AU205" s="262" t="s">
        <v>85</v>
      </c>
      <c r="AV205" s="13" t="s">
        <v>85</v>
      </c>
      <c r="AW205" s="13" t="s">
        <v>32</v>
      </c>
      <c r="AX205" s="13" t="s">
        <v>76</v>
      </c>
      <c r="AY205" s="262" t="s">
        <v>342</v>
      </c>
    </row>
    <row r="206" s="16" customFormat="1">
      <c r="A206" s="16"/>
      <c r="B206" s="284"/>
      <c r="C206" s="285"/>
      <c r="D206" s="240" t="s">
        <v>446</v>
      </c>
      <c r="E206" s="286" t="s">
        <v>1</v>
      </c>
      <c r="F206" s="287" t="s">
        <v>500</v>
      </c>
      <c r="G206" s="285"/>
      <c r="H206" s="288">
        <v>3680</v>
      </c>
      <c r="I206" s="289"/>
      <c r="J206" s="285"/>
      <c r="K206" s="285"/>
      <c r="L206" s="290"/>
      <c r="M206" s="291"/>
      <c r="N206" s="292"/>
      <c r="O206" s="292"/>
      <c r="P206" s="292"/>
      <c r="Q206" s="292"/>
      <c r="R206" s="292"/>
      <c r="S206" s="292"/>
      <c r="T206" s="293"/>
      <c r="U206" s="16"/>
      <c r="V206" s="16"/>
      <c r="W206" s="16"/>
      <c r="X206" s="16"/>
      <c r="Y206" s="16"/>
      <c r="Z206" s="16"/>
      <c r="AA206" s="16"/>
      <c r="AB206" s="16"/>
      <c r="AC206" s="16"/>
      <c r="AD206" s="16"/>
      <c r="AE206" s="16"/>
      <c r="AT206" s="294" t="s">
        <v>446</v>
      </c>
      <c r="AU206" s="294" t="s">
        <v>85</v>
      </c>
      <c r="AV206" s="16" t="s">
        <v>360</v>
      </c>
      <c r="AW206" s="16" t="s">
        <v>32</v>
      </c>
      <c r="AX206" s="16" t="s">
        <v>83</v>
      </c>
      <c r="AY206" s="294" t="s">
        <v>342</v>
      </c>
    </row>
    <row r="207" s="2" customFormat="1" ht="16.5" customHeight="1">
      <c r="A207" s="39"/>
      <c r="B207" s="40"/>
      <c r="C207" s="227" t="s">
        <v>392</v>
      </c>
      <c r="D207" s="227" t="s">
        <v>343</v>
      </c>
      <c r="E207" s="228" t="s">
        <v>1888</v>
      </c>
      <c r="F207" s="229" t="s">
        <v>1889</v>
      </c>
      <c r="G207" s="230" t="s">
        <v>543</v>
      </c>
      <c r="H207" s="231">
        <v>311</v>
      </c>
      <c r="I207" s="232"/>
      <c r="J207" s="233">
        <f>ROUND(I207*H207,2)</f>
        <v>0</v>
      </c>
      <c r="K207" s="229" t="s">
        <v>443</v>
      </c>
      <c r="L207" s="45"/>
      <c r="M207" s="234" t="s">
        <v>1</v>
      </c>
      <c r="N207" s="235" t="s">
        <v>41</v>
      </c>
      <c r="O207" s="92"/>
      <c r="P207" s="236">
        <f>O207*H207</f>
        <v>0</v>
      </c>
      <c r="Q207" s="236">
        <v>0.00010000000000000001</v>
      </c>
      <c r="R207" s="236">
        <f>Q207*H207</f>
        <v>0.031100000000000003</v>
      </c>
      <c r="S207" s="236">
        <v>0</v>
      </c>
      <c r="T207" s="237">
        <f>S207*H207</f>
        <v>0</v>
      </c>
      <c r="U207" s="39"/>
      <c r="V207" s="39"/>
      <c r="W207" s="39"/>
      <c r="X207" s="39"/>
      <c r="Y207" s="39"/>
      <c r="Z207" s="39"/>
      <c r="AA207" s="39"/>
      <c r="AB207" s="39"/>
      <c r="AC207" s="39"/>
      <c r="AD207" s="39"/>
      <c r="AE207" s="39"/>
      <c r="AR207" s="238" t="s">
        <v>360</v>
      </c>
      <c r="AT207" s="238" t="s">
        <v>343</v>
      </c>
      <c r="AU207" s="238" t="s">
        <v>85</v>
      </c>
      <c r="AY207" s="18" t="s">
        <v>342</v>
      </c>
      <c r="BE207" s="239">
        <f>IF(N207="základní",J207,0)</f>
        <v>0</v>
      </c>
      <c r="BF207" s="239">
        <f>IF(N207="snížená",J207,0)</f>
        <v>0</v>
      </c>
      <c r="BG207" s="239">
        <f>IF(N207="zákl. přenesená",J207,0)</f>
        <v>0</v>
      </c>
      <c r="BH207" s="239">
        <f>IF(N207="sníž. přenesená",J207,0)</f>
        <v>0</v>
      </c>
      <c r="BI207" s="239">
        <f>IF(N207="nulová",J207,0)</f>
        <v>0</v>
      </c>
      <c r="BJ207" s="18" t="s">
        <v>83</v>
      </c>
      <c r="BK207" s="239">
        <f>ROUND(I207*H207,2)</f>
        <v>0</v>
      </c>
      <c r="BL207" s="18" t="s">
        <v>360</v>
      </c>
      <c r="BM207" s="238" t="s">
        <v>1890</v>
      </c>
    </row>
    <row r="208" s="2" customFormat="1">
      <c r="A208" s="39"/>
      <c r="B208" s="40"/>
      <c r="C208" s="41"/>
      <c r="D208" s="240" t="s">
        <v>349</v>
      </c>
      <c r="E208" s="41"/>
      <c r="F208" s="241" t="s">
        <v>1891</v>
      </c>
      <c r="G208" s="41"/>
      <c r="H208" s="41"/>
      <c r="I208" s="242"/>
      <c r="J208" s="41"/>
      <c r="K208" s="41"/>
      <c r="L208" s="45"/>
      <c r="M208" s="243"/>
      <c r="N208" s="244"/>
      <c r="O208" s="92"/>
      <c r="P208" s="92"/>
      <c r="Q208" s="92"/>
      <c r="R208" s="92"/>
      <c r="S208" s="92"/>
      <c r="T208" s="93"/>
      <c r="U208" s="39"/>
      <c r="V208" s="39"/>
      <c r="W208" s="39"/>
      <c r="X208" s="39"/>
      <c r="Y208" s="39"/>
      <c r="Z208" s="39"/>
      <c r="AA208" s="39"/>
      <c r="AB208" s="39"/>
      <c r="AC208" s="39"/>
      <c r="AD208" s="39"/>
      <c r="AE208" s="39"/>
      <c r="AT208" s="18" t="s">
        <v>349</v>
      </c>
      <c r="AU208" s="18" t="s">
        <v>85</v>
      </c>
    </row>
    <row r="209" s="13" customFormat="1">
      <c r="A209" s="13"/>
      <c r="B209" s="252"/>
      <c r="C209" s="253"/>
      <c r="D209" s="240" t="s">
        <v>446</v>
      </c>
      <c r="E209" s="254" t="s">
        <v>1</v>
      </c>
      <c r="F209" s="255" t="s">
        <v>1892</v>
      </c>
      <c r="G209" s="253"/>
      <c r="H209" s="256">
        <v>311</v>
      </c>
      <c r="I209" s="257"/>
      <c r="J209" s="253"/>
      <c r="K209" s="253"/>
      <c r="L209" s="258"/>
      <c r="M209" s="259"/>
      <c r="N209" s="260"/>
      <c r="O209" s="260"/>
      <c r="P209" s="260"/>
      <c r="Q209" s="260"/>
      <c r="R209" s="260"/>
      <c r="S209" s="260"/>
      <c r="T209" s="261"/>
      <c r="U209" s="13"/>
      <c r="V209" s="13"/>
      <c r="W209" s="13"/>
      <c r="X209" s="13"/>
      <c r="Y209" s="13"/>
      <c r="Z209" s="13"/>
      <c r="AA209" s="13"/>
      <c r="AB209" s="13"/>
      <c r="AC209" s="13"/>
      <c r="AD209" s="13"/>
      <c r="AE209" s="13"/>
      <c r="AT209" s="262" t="s">
        <v>446</v>
      </c>
      <c r="AU209" s="262" t="s">
        <v>85</v>
      </c>
      <c r="AV209" s="13" t="s">
        <v>85</v>
      </c>
      <c r="AW209" s="13" t="s">
        <v>32</v>
      </c>
      <c r="AX209" s="13" t="s">
        <v>83</v>
      </c>
      <c r="AY209" s="262" t="s">
        <v>342</v>
      </c>
    </row>
    <row r="210" s="2" customFormat="1" ht="16.5" customHeight="1">
      <c r="A210" s="39"/>
      <c r="B210" s="40"/>
      <c r="C210" s="227" t="s">
        <v>397</v>
      </c>
      <c r="D210" s="227" t="s">
        <v>343</v>
      </c>
      <c r="E210" s="228" t="s">
        <v>1893</v>
      </c>
      <c r="F210" s="229" t="s">
        <v>1894</v>
      </c>
      <c r="G210" s="230" t="s">
        <v>543</v>
      </c>
      <c r="H210" s="231">
        <v>543</v>
      </c>
      <c r="I210" s="232"/>
      <c r="J210" s="233">
        <f>ROUND(I210*H210,2)</f>
        <v>0</v>
      </c>
      <c r="K210" s="229" t="s">
        <v>443</v>
      </c>
      <c r="L210" s="45"/>
      <c r="M210" s="234" t="s">
        <v>1</v>
      </c>
      <c r="N210" s="235" t="s">
        <v>41</v>
      </c>
      <c r="O210" s="92"/>
      <c r="P210" s="236">
        <f>O210*H210</f>
        <v>0</v>
      </c>
      <c r="Q210" s="236">
        <v>5.0000000000000002E-05</v>
      </c>
      <c r="R210" s="236">
        <f>Q210*H210</f>
        <v>0.027150000000000001</v>
      </c>
      <c r="S210" s="236">
        <v>0</v>
      </c>
      <c r="T210" s="237">
        <f>S210*H210</f>
        <v>0</v>
      </c>
      <c r="U210" s="39"/>
      <c r="V210" s="39"/>
      <c r="W210" s="39"/>
      <c r="X210" s="39"/>
      <c r="Y210" s="39"/>
      <c r="Z210" s="39"/>
      <c r="AA210" s="39"/>
      <c r="AB210" s="39"/>
      <c r="AC210" s="39"/>
      <c r="AD210" s="39"/>
      <c r="AE210" s="39"/>
      <c r="AR210" s="238" t="s">
        <v>360</v>
      </c>
      <c r="AT210" s="238" t="s">
        <v>343</v>
      </c>
      <c r="AU210" s="238" t="s">
        <v>85</v>
      </c>
      <c r="AY210" s="18" t="s">
        <v>342</v>
      </c>
      <c r="BE210" s="239">
        <f>IF(N210="základní",J210,0)</f>
        <v>0</v>
      </c>
      <c r="BF210" s="239">
        <f>IF(N210="snížená",J210,0)</f>
        <v>0</v>
      </c>
      <c r="BG210" s="239">
        <f>IF(N210="zákl. přenesená",J210,0)</f>
        <v>0</v>
      </c>
      <c r="BH210" s="239">
        <f>IF(N210="sníž. přenesená",J210,0)</f>
        <v>0</v>
      </c>
      <c r="BI210" s="239">
        <f>IF(N210="nulová",J210,0)</f>
        <v>0</v>
      </c>
      <c r="BJ210" s="18" t="s">
        <v>83</v>
      </c>
      <c r="BK210" s="239">
        <f>ROUND(I210*H210,2)</f>
        <v>0</v>
      </c>
      <c r="BL210" s="18" t="s">
        <v>360</v>
      </c>
      <c r="BM210" s="238" t="s">
        <v>1895</v>
      </c>
    </row>
    <row r="211" s="2" customFormat="1">
      <c r="A211" s="39"/>
      <c r="B211" s="40"/>
      <c r="C211" s="41"/>
      <c r="D211" s="240" t="s">
        <v>349</v>
      </c>
      <c r="E211" s="41"/>
      <c r="F211" s="241" t="s">
        <v>1896</v>
      </c>
      <c r="G211" s="41"/>
      <c r="H211" s="41"/>
      <c r="I211" s="242"/>
      <c r="J211" s="41"/>
      <c r="K211" s="41"/>
      <c r="L211" s="45"/>
      <c r="M211" s="243"/>
      <c r="N211" s="244"/>
      <c r="O211" s="92"/>
      <c r="P211" s="92"/>
      <c r="Q211" s="92"/>
      <c r="R211" s="92"/>
      <c r="S211" s="92"/>
      <c r="T211" s="93"/>
      <c r="U211" s="39"/>
      <c r="V211" s="39"/>
      <c r="W211" s="39"/>
      <c r="X211" s="39"/>
      <c r="Y211" s="39"/>
      <c r="Z211" s="39"/>
      <c r="AA211" s="39"/>
      <c r="AB211" s="39"/>
      <c r="AC211" s="39"/>
      <c r="AD211" s="39"/>
      <c r="AE211" s="39"/>
      <c r="AT211" s="18" t="s">
        <v>349</v>
      </c>
      <c r="AU211" s="18" t="s">
        <v>85</v>
      </c>
    </row>
    <row r="212" s="13" customFormat="1">
      <c r="A212" s="13"/>
      <c r="B212" s="252"/>
      <c r="C212" s="253"/>
      <c r="D212" s="240" t="s">
        <v>446</v>
      </c>
      <c r="E212" s="254" t="s">
        <v>1</v>
      </c>
      <c r="F212" s="255" t="s">
        <v>1897</v>
      </c>
      <c r="G212" s="253"/>
      <c r="H212" s="256">
        <v>543</v>
      </c>
      <c r="I212" s="257"/>
      <c r="J212" s="253"/>
      <c r="K212" s="253"/>
      <c r="L212" s="258"/>
      <c r="M212" s="259"/>
      <c r="N212" s="260"/>
      <c r="O212" s="260"/>
      <c r="P212" s="260"/>
      <c r="Q212" s="260"/>
      <c r="R212" s="260"/>
      <c r="S212" s="260"/>
      <c r="T212" s="261"/>
      <c r="U212" s="13"/>
      <c r="V212" s="13"/>
      <c r="W212" s="13"/>
      <c r="X212" s="13"/>
      <c r="Y212" s="13"/>
      <c r="Z212" s="13"/>
      <c r="AA212" s="13"/>
      <c r="AB212" s="13"/>
      <c r="AC212" s="13"/>
      <c r="AD212" s="13"/>
      <c r="AE212" s="13"/>
      <c r="AT212" s="262" t="s">
        <v>446</v>
      </c>
      <c r="AU212" s="262" t="s">
        <v>85</v>
      </c>
      <c r="AV212" s="13" t="s">
        <v>85</v>
      </c>
      <c r="AW212" s="13" t="s">
        <v>32</v>
      </c>
      <c r="AX212" s="13" t="s">
        <v>83</v>
      </c>
      <c r="AY212" s="262" t="s">
        <v>342</v>
      </c>
    </row>
    <row r="213" s="2" customFormat="1" ht="16.5" customHeight="1">
      <c r="A213" s="39"/>
      <c r="B213" s="40"/>
      <c r="C213" s="227" t="s">
        <v>401</v>
      </c>
      <c r="D213" s="227" t="s">
        <v>343</v>
      </c>
      <c r="E213" s="228" t="s">
        <v>1898</v>
      </c>
      <c r="F213" s="229" t="s">
        <v>1899</v>
      </c>
      <c r="G213" s="230" t="s">
        <v>543</v>
      </c>
      <c r="H213" s="231">
        <v>469</v>
      </c>
      <c r="I213" s="232"/>
      <c r="J213" s="233">
        <f>ROUND(I213*H213,2)</f>
        <v>0</v>
      </c>
      <c r="K213" s="229" t="s">
        <v>443</v>
      </c>
      <c r="L213" s="45"/>
      <c r="M213" s="234" t="s">
        <v>1</v>
      </c>
      <c r="N213" s="235" t="s">
        <v>41</v>
      </c>
      <c r="O213" s="92"/>
      <c r="P213" s="236">
        <f>O213*H213</f>
        <v>0</v>
      </c>
      <c r="Q213" s="236">
        <v>0.00020000000000000001</v>
      </c>
      <c r="R213" s="236">
        <f>Q213*H213</f>
        <v>0.093800000000000008</v>
      </c>
      <c r="S213" s="236">
        <v>0</v>
      </c>
      <c r="T213" s="237">
        <f>S213*H213</f>
        <v>0</v>
      </c>
      <c r="U213" s="39"/>
      <c r="V213" s="39"/>
      <c r="W213" s="39"/>
      <c r="X213" s="39"/>
      <c r="Y213" s="39"/>
      <c r="Z213" s="39"/>
      <c r="AA213" s="39"/>
      <c r="AB213" s="39"/>
      <c r="AC213" s="39"/>
      <c r="AD213" s="39"/>
      <c r="AE213" s="39"/>
      <c r="AR213" s="238" t="s">
        <v>360</v>
      </c>
      <c r="AT213" s="238" t="s">
        <v>343</v>
      </c>
      <c r="AU213" s="238" t="s">
        <v>85</v>
      </c>
      <c r="AY213" s="18" t="s">
        <v>342</v>
      </c>
      <c r="BE213" s="239">
        <f>IF(N213="základní",J213,0)</f>
        <v>0</v>
      </c>
      <c r="BF213" s="239">
        <f>IF(N213="snížená",J213,0)</f>
        <v>0</v>
      </c>
      <c r="BG213" s="239">
        <f>IF(N213="zákl. přenesená",J213,0)</f>
        <v>0</v>
      </c>
      <c r="BH213" s="239">
        <f>IF(N213="sníž. přenesená",J213,0)</f>
        <v>0</v>
      </c>
      <c r="BI213" s="239">
        <f>IF(N213="nulová",J213,0)</f>
        <v>0</v>
      </c>
      <c r="BJ213" s="18" t="s">
        <v>83</v>
      </c>
      <c r="BK213" s="239">
        <f>ROUND(I213*H213,2)</f>
        <v>0</v>
      </c>
      <c r="BL213" s="18" t="s">
        <v>360</v>
      </c>
      <c r="BM213" s="238" t="s">
        <v>1900</v>
      </c>
    </row>
    <row r="214" s="2" customFormat="1">
      <c r="A214" s="39"/>
      <c r="B214" s="40"/>
      <c r="C214" s="41"/>
      <c r="D214" s="240" t="s">
        <v>349</v>
      </c>
      <c r="E214" s="41"/>
      <c r="F214" s="241" t="s">
        <v>1901</v>
      </c>
      <c r="G214" s="41"/>
      <c r="H214" s="41"/>
      <c r="I214" s="242"/>
      <c r="J214" s="41"/>
      <c r="K214" s="41"/>
      <c r="L214" s="45"/>
      <c r="M214" s="243"/>
      <c r="N214" s="244"/>
      <c r="O214" s="92"/>
      <c r="P214" s="92"/>
      <c r="Q214" s="92"/>
      <c r="R214" s="92"/>
      <c r="S214" s="92"/>
      <c r="T214" s="93"/>
      <c r="U214" s="39"/>
      <c r="V214" s="39"/>
      <c r="W214" s="39"/>
      <c r="X214" s="39"/>
      <c r="Y214" s="39"/>
      <c r="Z214" s="39"/>
      <c r="AA214" s="39"/>
      <c r="AB214" s="39"/>
      <c r="AC214" s="39"/>
      <c r="AD214" s="39"/>
      <c r="AE214" s="39"/>
      <c r="AT214" s="18" t="s">
        <v>349</v>
      </c>
      <c r="AU214" s="18" t="s">
        <v>85</v>
      </c>
    </row>
    <row r="215" s="13" customFormat="1">
      <c r="A215" s="13"/>
      <c r="B215" s="252"/>
      <c r="C215" s="253"/>
      <c r="D215" s="240" t="s">
        <v>446</v>
      </c>
      <c r="E215" s="254" t="s">
        <v>1</v>
      </c>
      <c r="F215" s="255" t="s">
        <v>1902</v>
      </c>
      <c r="G215" s="253"/>
      <c r="H215" s="256">
        <v>469</v>
      </c>
      <c r="I215" s="257"/>
      <c r="J215" s="253"/>
      <c r="K215" s="253"/>
      <c r="L215" s="258"/>
      <c r="M215" s="259"/>
      <c r="N215" s="260"/>
      <c r="O215" s="260"/>
      <c r="P215" s="260"/>
      <c r="Q215" s="260"/>
      <c r="R215" s="260"/>
      <c r="S215" s="260"/>
      <c r="T215" s="261"/>
      <c r="U215" s="13"/>
      <c r="V215" s="13"/>
      <c r="W215" s="13"/>
      <c r="X215" s="13"/>
      <c r="Y215" s="13"/>
      <c r="Z215" s="13"/>
      <c r="AA215" s="13"/>
      <c r="AB215" s="13"/>
      <c r="AC215" s="13"/>
      <c r="AD215" s="13"/>
      <c r="AE215" s="13"/>
      <c r="AT215" s="262" t="s">
        <v>446</v>
      </c>
      <c r="AU215" s="262" t="s">
        <v>85</v>
      </c>
      <c r="AV215" s="13" t="s">
        <v>85</v>
      </c>
      <c r="AW215" s="13" t="s">
        <v>32</v>
      </c>
      <c r="AX215" s="13" t="s">
        <v>83</v>
      </c>
      <c r="AY215" s="262" t="s">
        <v>342</v>
      </c>
    </row>
    <row r="216" s="2" customFormat="1" ht="16.5" customHeight="1">
      <c r="A216" s="39"/>
      <c r="B216" s="40"/>
      <c r="C216" s="227" t="s">
        <v>408</v>
      </c>
      <c r="D216" s="227" t="s">
        <v>343</v>
      </c>
      <c r="E216" s="228" t="s">
        <v>1903</v>
      </c>
      <c r="F216" s="229" t="s">
        <v>1904</v>
      </c>
      <c r="G216" s="230" t="s">
        <v>543</v>
      </c>
      <c r="H216" s="231">
        <v>579</v>
      </c>
      <c r="I216" s="232"/>
      <c r="J216" s="233">
        <f>ROUND(I216*H216,2)</f>
        <v>0</v>
      </c>
      <c r="K216" s="229" t="s">
        <v>443</v>
      </c>
      <c r="L216" s="45"/>
      <c r="M216" s="234" t="s">
        <v>1</v>
      </c>
      <c r="N216" s="235" t="s">
        <v>41</v>
      </c>
      <c r="O216" s="92"/>
      <c r="P216" s="236">
        <f>O216*H216</f>
        <v>0</v>
      </c>
      <c r="Q216" s="236">
        <v>0.00010000000000000001</v>
      </c>
      <c r="R216" s="236">
        <f>Q216*H216</f>
        <v>0.0579</v>
      </c>
      <c r="S216" s="236">
        <v>0</v>
      </c>
      <c r="T216" s="237">
        <f>S216*H216</f>
        <v>0</v>
      </c>
      <c r="U216" s="39"/>
      <c r="V216" s="39"/>
      <c r="W216" s="39"/>
      <c r="X216" s="39"/>
      <c r="Y216" s="39"/>
      <c r="Z216" s="39"/>
      <c r="AA216" s="39"/>
      <c r="AB216" s="39"/>
      <c r="AC216" s="39"/>
      <c r="AD216" s="39"/>
      <c r="AE216" s="39"/>
      <c r="AR216" s="238" t="s">
        <v>360</v>
      </c>
      <c r="AT216" s="238" t="s">
        <v>343</v>
      </c>
      <c r="AU216" s="238" t="s">
        <v>85</v>
      </c>
      <c r="AY216" s="18" t="s">
        <v>342</v>
      </c>
      <c r="BE216" s="239">
        <f>IF(N216="základní",J216,0)</f>
        <v>0</v>
      </c>
      <c r="BF216" s="239">
        <f>IF(N216="snížená",J216,0)</f>
        <v>0</v>
      </c>
      <c r="BG216" s="239">
        <f>IF(N216="zákl. přenesená",J216,0)</f>
        <v>0</v>
      </c>
      <c r="BH216" s="239">
        <f>IF(N216="sníž. přenesená",J216,0)</f>
        <v>0</v>
      </c>
      <c r="BI216" s="239">
        <f>IF(N216="nulová",J216,0)</f>
        <v>0</v>
      </c>
      <c r="BJ216" s="18" t="s">
        <v>83</v>
      </c>
      <c r="BK216" s="239">
        <f>ROUND(I216*H216,2)</f>
        <v>0</v>
      </c>
      <c r="BL216" s="18" t="s">
        <v>360</v>
      </c>
      <c r="BM216" s="238" t="s">
        <v>1905</v>
      </c>
    </row>
    <row r="217" s="2" customFormat="1">
      <c r="A217" s="39"/>
      <c r="B217" s="40"/>
      <c r="C217" s="41"/>
      <c r="D217" s="240" t="s">
        <v>349</v>
      </c>
      <c r="E217" s="41"/>
      <c r="F217" s="241" t="s">
        <v>1906</v>
      </c>
      <c r="G217" s="41"/>
      <c r="H217" s="41"/>
      <c r="I217" s="242"/>
      <c r="J217" s="41"/>
      <c r="K217" s="41"/>
      <c r="L217" s="45"/>
      <c r="M217" s="243"/>
      <c r="N217" s="244"/>
      <c r="O217" s="92"/>
      <c r="P217" s="92"/>
      <c r="Q217" s="92"/>
      <c r="R217" s="92"/>
      <c r="S217" s="92"/>
      <c r="T217" s="93"/>
      <c r="U217" s="39"/>
      <c r="V217" s="39"/>
      <c r="W217" s="39"/>
      <c r="X217" s="39"/>
      <c r="Y217" s="39"/>
      <c r="Z217" s="39"/>
      <c r="AA217" s="39"/>
      <c r="AB217" s="39"/>
      <c r="AC217" s="39"/>
      <c r="AD217" s="39"/>
      <c r="AE217" s="39"/>
      <c r="AT217" s="18" t="s">
        <v>349</v>
      </c>
      <c r="AU217" s="18" t="s">
        <v>85</v>
      </c>
    </row>
    <row r="218" s="13" customFormat="1">
      <c r="A218" s="13"/>
      <c r="B218" s="252"/>
      <c r="C218" s="253"/>
      <c r="D218" s="240" t="s">
        <v>446</v>
      </c>
      <c r="E218" s="254" t="s">
        <v>1</v>
      </c>
      <c r="F218" s="255" t="s">
        <v>1907</v>
      </c>
      <c r="G218" s="253"/>
      <c r="H218" s="256">
        <v>191</v>
      </c>
      <c r="I218" s="257"/>
      <c r="J218" s="253"/>
      <c r="K218" s="253"/>
      <c r="L218" s="258"/>
      <c r="M218" s="259"/>
      <c r="N218" s="260"/>
      <c r="O218" s="260"/>
      <c r="P218" s="260"/>
      <c r="Q218" s="260"/>
      <c r="R218" s="260"/>
      <c r="S218" s="260"/>
      <c r="T218" s="261"/>
      <c r="U218" s="13"/>
      <c r="V218" s="13"/>
      <c r="W218" s="13"/>
      <c r="X218" s="13"/>
      <c r="Y218" s="13"/>
      <c r="Z218" s="13"/>
      <c r="AA218" s="13"/>
      <c r="AB218" s="13"/>
      <c r="AC218" s="13"/>
      <c r="AD218" s="13"/>
      <c r="AE218" s="13"/>
      <c r="AT218" s="262" t="s">
        <v>446</v>
      </c>
      <c r="AU218" s="262" t="s">
        <v>85</v>
      </c>
      <c r="AV218" s="13" t="s">
        <v>85</v>
      </c>
      <c r="AW218" s="13" t="s">
        <v>32</v>
      </c>
      <c r="AX218" s="13" t="s">
        <v>76</v>
      </c>
      <c r="AY218" s="262" t="s">
        <v>342</v>
      </c>
    </row>
    <row r="219" s="13" customFormat="1">
      <c r="A219" s="13"/>
      <c r="B219" s="252"/>
      <c r="C219" s="253"/>
      <c r="D219" s="240" t="s">
        <v>446</v>
      </c>
      <c r="E219" s="254" t="s">
        <v>1</v>
      </c>
      <c r="F219" s="255" t="s">
        <v>1908</v>
      </c>
      <c r="G219" s="253"/>
      <c r="H219" s="256">
        <v>388</v>
      </c>
      <c r="I219" s="257"/>
      <c r="J219" s="253"/>
      <c r="K219" s="253"/>
      <c r="L219" s="258"/>
      <c r="M219" s="259"/>
      <c r="N219" s="260"/>
      <c r="O219" s="260"/>
      <c r="P219" s="260"/>
      <c r="Q219" s="260"/>
      <c r="R219" s="260"/>
      <c r="S219" s="260"/>
      <c r="T219" s="261"/>
      <c r="U219" s="13"/>
      <c r="V219" s="13"/>
      <c r="W219" s="13"/>
      <c r="X219" s="13"/>
      <c r="Y219" s="13"/>
      <c r="Z219" s="13"/>
      <c r="AA219" s="13"/>
      <c r="AB219" s="13"/>
      <c r="AC219" s="13"/>
      <c r="AD219" s="13"/>
      <c r="AE219" s="13"/>
      <c r="AT219" s="262" t="s">
        <v>446</v>
      </c>
      <c r="AU219" s="262" t="s">
        <v>85</v>
      </c>
      <c r="AV219" s="13" t="s">
        <v>85</v>
      </c>
      <c r="AW219" s="13" t="s">
        <v>32</v>
      </c>
      <c r="AX219" s="13" t="s">
        <v>76</v>
      </c>
      <c r="AY219" s="262" t="s">
        <v>342</v>
      </c>
    </row>
    <row r="220" s="16" customFormat="1">
      <c r="A220" s="16"/>
      <c r="B220" s="284"/>
      <c r="C220" s="285"/>
      <c r="D220" s="240" t="s">
        <v>446</v>
      </c>
      <c r="E220" s="286" t="s">
        <v>1</v>
      </c>
      <c r="F220" s="287" t="s">
        <v>500</v>
      </c>
      <c r="G220" s="285"/>
      <c r="H220" s="288">
        <v>579</v>
      </c>
      <c r="I220" s="289"/>
      <c r="J220" s="285"/>
      <c r="K220" s="285"/>
      <c r="L220" s="290"/>
      <c r="M220" s="291"/>
      <c r="N220" s="292"/>
      <c r="O220" s="292"/>
      <c r="P220" s="292"/>
      <c r="Q220" s="292"/>
      <c r="R220" s="292"/>
      <c r="S220" s="292"/>
      <c r="T220" s="293"/>
      <c r="U220" s="16"/>
      <c r="V220" s="16"/>
      <c r="W220" s="16"/>
      <c r="X220" s="16"/>
      <c r="Y220" s="16"/>
      <c r="Z220" s="16"/>
      <c r="AA220" s="16"/>
      <c r="AB220" s="16"/>
      <c r="AC220" s="16"/>
      <c r="AD220" s="16"/>
      <c r="AE220" s="16"/>
      <c r="AT220" s="294" t="s">
        <v>446</v>
      </c>
      <c r="AU220" s="294" t="s">
        <v>85</v>
      </c>
      <c r="AV220" s="16" t="s">
        <v>360</v>
      </c>
      <c r="AW220" s="16" t="s">
        <v>32</v>
      </c>
      <c r="AX220" s="16" t="s">
        <v>83</v>
      </c>
      <c r="AY220" s="294" t="s">
        <v>342</v>
      </c>
    </row>
    <row r="221" s="2" customFormat="1" ht="16.5" customHeight="1">
      <c r="A221" s="39"/>
      <c r="B221" s="40"/>
      <c r="C221" s="227" t="s">
        <v>8</v>
      </c>
      <c r="D221" s="227" t="s">
        <v>343</v>
      </c>
      <c r="E221" s="228" t="s">
        <v>1909</v>
      </c>
      <c r="F221" s="229" t="s">
        <v>1910</v>
      </c>
      <c r="G221" s="230" t="s">
        <v>473</v>
      </c>
      <c r="H221" s="231">
        <v>176.30000000000001</v>
      </c>
      <c r="I221" s="232"/>
      <c r="J221" s="233">
        <f>ROUND(I221*H221,2)</f>
        <v>0</v>
      </c>
      <c r="K221" s="229" t="s">
        <v>443</v>
      </c>
      <c r="L221" s="45"/>
      <c r="M221" s="234" t="s">
        <v>1</v>
      </c>
      <c r="N221" s="235" t="s">
        <v>41</v>
      </c>
      <c r="O221" s="92"/>
      <c r="P221" s="236">
        <f>O221*H221</f>
        <v>0</v>
      </c>
      <c r="Q221" s="236">
        <v>0.0011999999999999999</v>
      </c>
      <c r="R221" s="236">
        <f>Q221*H221</f>
        <v>0.21156</v>
      </c>
      <c r="S221" s="236">
        <v>0</v>
      </c>
      <c r="T221" s="237">
        <f>S221*H221</f>
        <v>0</v>
      </c>
      <c r="U221" s="39"/>
      <c r="V221" s="39"/>
      <c r="W221" s="39"/>
      <c r="X221" s="39"/>
      <c r="Y221" s="39"/>
      <c r="Z221" s="39"/>
      <c r="AA221" s="39"/>
      <c r="AB221" s="39"/>
      <c r="AC221" s="39"/>
      <c r="AD221" s="39"/>
      <c r="AE221" s="39"/>
      <c r="AR221" s="238" t="s">
        <v>360</v>
      </c>
      <c r="AT221" s="238" t="s">
        <v>343</v>
      </c>
      <c r="AU221" s="238" t="s">
        <v>85</v>
      </c>
      <c r="AY221" s="18" t="s">
        <v>342</v>
      </c>
      <c r="BE221" s="239">
        <f>IF(N221="základní",J221,0)</f>
        <v>0</v>
      </c>
      <c r="BF221" s="239">
        <f>IF(N221="snížená",J221,0)</f>
        <v>0</v>
      </c>
      <c r="BG221" s="239">
        <f>IF(N221="zákl. přenesená",J221,0)</f>
        <v>0</v>
      </c>
      <c r="BH221" s="239">
        <f>IF(N221="sníž. přenesená",J221,0)</f>
        <v>0</v>
      </c>
      <c r="BI221" s="239">
        <f>IF(N221="nulová",J221,0)</f>
        <v>0</v>
      </c>
      <c r="BJ221" s="18" t="s">
        <v>83</v>
      </c>
      <c r="BK221" s="239">
        <f>ROUND(I221*H221,2)</f>
        <v>0</v>
      </c>
      <c r="BL221" s="18" t="s">
        <v>360</v>
      </c>
      <c r="BM221" s="238" t="s">
        <v>1911</v>
      </c>
    </row>
    <row r="222" s="2" customFormat="1">
      <c r="A222" s="39"/>
      <c r="B222" s="40"/>
      <c r="C222" s="41"/>
      <c r="D222" s="240" t="s">
        <v>349</v>
      </c>
      <c r="E222" s="41"/>
      <c r="F222" s="241" t="s">
        <v>1912</v>
      </c>
      <c r="G222" s="41"/>
      <c r="H222" s="41"/>
      <c r="I222" s="242"/>
      <c r="J222" s="41"/>
      <c r="K222" s="41"/>
      <c r="L222" s="45"/>
      <c r="M222" s="243"/>
      <c r="N222" s="244"/>
      <c r="O222" s="92"/>
      <c r="P222" s="92"/>
      <c r="Q222" s="92"/>
      <c r="R222" s="92"/>
      <c r="S222" s="92"/>
      <c r="T222" s="93"/>
      <c r="U222" s="39"/>
      <c r="V222" s="39"/>
      <c r="W222" s="39"/>
      <c r="X222" s="39"/>
      <c r="Y222" s="39"/>
      <c r="Z222" s="39"/>
      <c r="AA222" s="39"/>
      <c r="AB222" s="39"/>
      <c r="AC222" s="39"/>
      <c r="AD222" s="39"/>
      <c r="AE222" s="39"/>
      <c r="AT222" s="18" t="s">
        <v>349</v>
      </c>
      <c r="AU222" s="18" t="s">
        <v>85</v>
      </c>
    </row>
    <row r="223" s="13" customFormat="1">
      <c r="A223" s="13"/>
      <c r="B223" s="252"/>
      <c r="C223" s="253"/>
      <c r="D223" s="240" t="s">
        <v>446</v>
      </c>
      <c r="E223" s="254" t="s">
        <v>1</v>
      </c>
      <c r="F223" s="255" t="s">
        <v>1913</v>
      </c>
      <c r="G223" s="253"/>
      <c r="H223" s="256">
        <v>39</v>
      </c>
      <c r="I223" s="257"/>
      <c r="J223" s="253"/>
      <c r="K223" s="253"/>
      <c r="L223" s="258"/>
      <c r="M223" s="259"/>
      <c r="N223" s="260"/>
      <c r="O223" s="260"/>
      <c r="P223" s="260"/>
      <c r="Q223" s="260"/>
      <c r="R223" s="260"/>
      <c r="S223" s="260"/>
      <c r="T223" s="261"/>
      <c r="U223" s="13"/>
      <c r="V223" s="13"/>
      <c r="W223" s="13"/>
      <c r="X223" s="13"/>
      <c r="Y223" s="13"/>
      <c r="Z223" s="13"/>
      <c r="AA223" s="13"/>
      <c r="AB223" s="13"/>
      <c r="AC223" s="13"/>
      <c r="AD223" s="13"/>
      <c r="AE223" s="13"/>
      <c r="AT223" s="262" t="s">
        <v>446</v>
      </c>
      <c r="AU223" s="262" t="s">
        <v>85</v>
      </c>
      <c r="AV223" s="13" t="s">
        <v>85</v>
      </c>
      <c r="AW223" s="13" t="s">
        <v>32</v>
      </c>
      <c r="AX223" s="13" t="s">
        <v>76</v>
      </c>
      <c r="AY223" s="262" t="s">
        <v>342</v>
      </c>
    </row>
    <row r="224" s="13" customFormat="1">
      <c r="A224" s="13"/>
      <c r="B224" s="252"/>
      <c r="C224" s="253"/>
      <c r="D224" s="240" t="s">
        <v>446</v>
      </c>
      <c r="E224" s="254" t="s">
        <v>1</v>
      </c>
      <c r="F224" s="255" t="s">
        <v>1914</v>
      </c>
      <c r="G224" s="253"/>
      <c r="H224" s="256">
        <v>133</v>
      </c>
      <c r="I224" s="257"/>
      <c r="J224" s="253"/>
      <c r="K224" s="253"/>
      <c r="L224" s="258"/>
      <c r="M224" s="259"/>
      <c r="N224" s="260"/>
      <c r="O224" s="260"/>
      <c r="P224" s="260"/>
      <c r="Q224" s="260"/>
      <c r="R224" s="260"/>
      <c r="S224" s="260"/>
      <c r="T224" s="261"/>
      <c r="U224" s="13"/>
      <c r="V224" s="13"/>
      <c r="W224" s="13"/>
      <c r="X224" s="13"/>
      <c r="Y224" s="13"/>
      <c r="Z224" s="13"/>
      <c r="AA224" s="13"/>
      <c r="AB224" s="13"/>
      <c r="AC224" s="13"/>
      <c r="AD224" s="13"/>
      <c r="AE224" s="13"/>
      <c r="AT224" s="262" t="s">
        <v>446</v>
      </c>
      <c r="AU224" s="262" t="s">
        <v>85</v>
      </c>
      <c r="AV224" s="13" t="s">
        <v>85</v>
      </c>
      <c r="AW224" s="13" t="s">
        <v>32</v>
      </c>
      <c r="AX224" s="13" t="s">
        <v>76</v>
      </c>
      <c r="AY224" s="262" t="s">
        <v>342</v>
      </c>
    </row>
    <row r="225" s="13" customFormat="1">
      <c r="A225" s="13"/>
      <c r="B225" s="252"/>
      <c r="C225" s="253"/>
      <c r="D225" s="240" t="s">
        <v>446</v>
      </c>
      <c r="E225" s="254" t="s">
        <v>1</v>
      </c>
      <c r="F225" s="255" t="s">
        <v>1915</v>
      </c>
      <c r="G225" s="253"/>
      <c r="H225" s="256">
        <v>2.7999999999999998</v>
      </c>
      <c r="I225" s="257"/>
      <c r="J225" s="253"/>
      <c r="K225" s="253"/>
      <c r="L225" s="258"/>
      <c r="M225" s="259"/>
      <c r="N225" s="260"/>
      <c r="O225" s="260"/>
      <c r="P225" s="260"/>
      <c r="Q225" s="260"/>
      <c r="R225" s="260"/>
      <c r="S225" s="260"/>
      <c r="T225" s="261"/>
      <c r="U225" s="13"/>
      <c r="V225" s="13"/>
      <c r="W225" s="13"/>
      <c r="X225" s="13"/>
      <c r="Y225" s="13"/>
      <c r="Z225" s="13"/>
      <c r="AA225" s="13"/>
      <c r="AB225" s="13"/>
      <c r="AC225" s="13"/>
      <c r="AD225" s="13"/>
      <c r="AE225" s="13"/>
      <c r="AT225" s="262" t="s">
        <v>446</v>
      </c>
      <c r="AU225" s="262" t="s">
        <v>85</v>
      </c>
      <c r="AV225" s="13" t="s">
        <v>85</v>
      </c>
      <c r="AW225" s="13" t="s">
        <v>32</v>
      </c>
      <c r="AX225" s="13" t="s">
        <v>76</v>
      </c>
      <c r="AY225" s="262" t="s">
        <v>342</v>
      </c>
    </row>
    <row r="226" s="13" customFormat="1">
      <c r="A226" s="13"/>
      <c r="B226" s="252"/>
      <c r="C226" s="253"/>
      <c r="D226" s="240" t="s">
        <v>446</v>
      </c>
      <c r="E226" s="254" t="s">
        <v>1</v>
      </c>
      <c r="F226" s="255" t="s">
        <v>1916</v>
      </c>
      <c r="G226" s="253"/>
      <c r="H226" s="256">
        <v>1.5</v>
      </c>
      <c r="I226" s="257"/>
      <c r="J226" s="253"/>
      <c r="K226" s="253"/>
      <c r="L226" s="258"/>
      <c r="M226" s="259"/>
      <c r="N226" s="260"/>
      <c r="O226" s="260"/>
      <c r="P226" s="260"/>
      <c r="Q226" s="260"/>
      <c r="R226" s="260"/>
      <c r="S226" s="260"/>
      <c r="T226" s="261"/>
      <c r="U226" s="13"/>
      <c r="V226" s="13"/>
      <c r="W226" s="13"/>
      <c r="X226" s="13"/>
      <c r="Y226" s="13"/>
      <c r="Z226" s="13"/>
      <c r="AA226" s="13"/>
      <c r="AB226" s="13"/>
      <c r="AC226" s="13"/>
      <c r="AD226" s="13"/>
      <c r="AE226" s="13"/>
      <c r="AT226" s="262" t="s">
        <v>446</v>
      </c>
      <c r="AU226" s="262" t="s">
        <v>85</v>
      </c>
      <c r="AV226" s="13" t="s">
        <v>85</v>
      </c>
      <c r="AW226" s="13" t="s">
        <v>32</v>
      </c>
      <c r="AX226" s="13" t="s">
        <v>76</v>
      </c>
      <c r="AY226" s="262" t="s">
        <v>342</v>
      </c>
    </row>
    <row r="227" s="16" customFormat="1">
      <c r="A227" s="16"/>
      <c r="B227" s="284"/>
      <c r="C227" s="285"/>
      <c r="D227" s="240" t="s">
        <v>446</v>
      </c>
      <c r="E227" s="286" t="s">
        <v>1</v>
      </c>
      <c r="F227" s="287" t="s">
        <v>500</v>
      </c>
      <c r="G227" s="285"/>
      <c r="H227" s="288">
        <v>176.30000000000001</v>
      </c>
      <c r="I227" s="289"/>
      <c r="J227" s="285"/>
      <c r="K227" s="285"/>
      <c r="L227" s="290"/>
      <c r="M227" s="291"/>
      <c r="N227" s="292"/>
      <c r="O227" s="292"/>
      <c r="P227" s="292"/>
      <c r="Q227" s="292"/>
      <c r="R227" s="292"/>
      <c r="S227" s="292"/>
      <c r="T227" s="293"/>
      <c r="U227" s="16"/>
      <c r="V227" s="16"/>
      <c r="W227" s="16"/>
      <c r="X227" s="16"/>
      <c r="Y227" s="16"/>
      <c r="Z227" s="16"/>
      <c r="AA227" s="16"/>
      <c r="AB227" s="16"/>
      <c r="AC227" s="16"/>
      <c r="AD227" s="16"/>
      <c r="AE227" s="16"/>
      <c r="AT227" s="294" t="s">
        <v>446</v>
      </c>
      <c r="AU227" s="294" t="s">
        <v>85</v>
      </c>
      <c r="AV227" s="16" t="s">
        <v>360</v>
      </c>
      <c r="AW227" s="16" t="s">
        <v>32</v>
      </c>
      <c r="AX227" s="16" t="s">
        <v>83</v>
      </c>
      <c r="AY227" s="294" t="s">
        <v>342</v>
      </c>
    </row>
    <row r="228" s="2" customFormat="1" ht="16.5" customHeight="1">
      <c r="A228" s="39"/>
      <c r="B228" s="40"/>
      <c r="C228" s="227" t="s">
        <v>419</v>
      </c>
      <c r="D228" s="227" t="s">
        <v>343</v>
      </c>
      <c r="E228" s="228" t="s">
        <v>1917</v>
      </c>
      <c r="F228" s="229" t="s">
        <v>1918</v>
      </c>
      <c r="G228" s="230" t="s">
        <v>543</v>
      </c>
      <c r="H228" s="231">
        <v>3680</v>
      </c>
      <c r="I228" s="232"/>
      <c r="J228" s="233">
        <f>ROUND(I228*H228,2)</f>
        <v>0</v>
      </c>
      <c r="K228" s="229" t="s">
        <v>443</v>
      </c>
      <c r="L228" s="45"/>
      <c r="M228" s="234" t="s">
        <v>1</v>
      </c>
      <c r="N228" s="235" t="s">
        <v>41</v>
      </c>
      <c r="O228" s="92"/>
      <c r="P228" s="236">
        <f>O228*H228</f>
        <v>0</v>
      </c>
      <c r="Q228" s="236">
        <v>0.00020000000000000001</v>
      </c>
      <c r="R228" s="236">
        <f>Q228*H228</f>
        <v>0.73599999999999999</v>
      </c>
      <c r="S228" s="236">
        <v>0</v>
      </c>
      <c r="T228" s="237">
        <f>S228*H228</f>
        <v>0</v>
      </c>
      <c r="U228" s="39"/>
      <c r="V228" s="39"/>
      <c r="W228" s="39"/>
      <c r="X228" s="39"/>
      <c r="Y228" s="39"/>
      <c r="Z228" s="39"/>
      <c r="AA228" s="39"/>
      <c r="AB228" s="39"/>
      <c r="AC228" s="39"/>
      <c r="AD228" s="39"/>
      <c r="AE228" s="39"/>
      <c r="AR228" s="238" t="s">
        <v>360</v>
      </c>
      <c r="AT228" s="238" t="s">
        <v>343</v>
      </c>
      <c r="AU228" s="238" t="s">
        <v>85</v>
      </c>
      <c r="AY228" s="18" t="s">
        <v>342</v>
      </c>
      <c r="BE228" s="239">
        <f>IF(N228="základní",J228,0)</f>
        <v>0</v>
      </c>
      <c r="BF228" s="239">
        <f>IF(N228="snížená",J228,0)</f>
        <v>0</v>
      </c>
      <c r="BG228" s="239">
        <f>IF(N228="zákl. přenesená",J228,0)</f>
        <v>0</v>
      </c>
      <c r="BH228" s="239">
        <f>IF(N228="sníž. přenesená",J228,0)</f>
        <v>0</v>
      </c>
      <c r="BI228" s="239">
        <f>IF(N228="nulová",J228,0)</f>
        <v>0</v>
      </c>
      <c r="BJ228" s="18" t="s">
        <v>83</v>
      </c>
      <c r="BK228" s="239">
        <f>ROUND(I228*H228,2)</f>
        <v>0</v>
      </c>
      <c r="BL228" s="18" t="s">
        <v>360</v>
      </c>
      <c r="BM228" s="238" t="s">
        <v>1919</v>
      </c>
    </row>
    <row r="229" s="2" customFormat="1">
      <c r="A229" s="39"/>
      <c r="B229" s="40"/>
      <c r="C229" s="41"/>
      <c r="D229" s="240" t="s">
        <v>349</v>
      </c>
      <c r="E229" s="41"/>
      <c r="F229" s="241" t="s">
        <v>1920</v>
      </c>
      <c r="G229" s="41"/>
      <c r="H229" s="41"/>
      <c r="I229" s="242"/>
      <c r="J229" s="41"/>
      <c r="K229" s="41"/>
      <c r="L229" s="45"/>
      <c r="M229" s="243"/>
      <c r="N229" s="244"/>
      <c r="O229" s="92"/>
      <c r="P229" s="92"/>
      <c r="Q229" s="92"/>
      <c r="R229" s="92"/>
      <c r="S229" s="92"/>
      <c r="T229" s="93"/>
      <c r="U229" s="39"/>
      <c r="V229" s="39"/>
      <c r="W229" s="39"/>
      <c r="X229" s="39"/>
      <c r="Y229" s="39"/>
      <c r="Z229" s="39"/>
      <c r="AA229" s="39"/>
      <c r="AB229" s="39"/>
      <c r="AC229" s="39"/>
      <c r="AD229" s="39"/>
      <c r="AE229" s="39"/>
      <c r="AT229" s="18" t="s">
        <v>349</v>
      </c>
      <c r="AU229" s="18" t="s">
        <v>85</v>
      </c>
    </row>
    <row r="230" s="13" customFormat="1">
      <c r="A230" s="13"/>
      <c r="B230" s="252"/>
      <c r="C230" s="253"/>
      <c r="D230" s="240" t="s">
        <v>446</v>
      </c>
      <c r="E230" s="254" t="s">
        <v>1</v>
      </c>
      <c r="F230" s="255" t="s">
        <v>1921</v>
      </c>
      <c r="G230" s="253"/>
      <c r="H230" s="256">
        <v>3680</v>
      </c>
      <c r="I230" s="257"/>
      <c r="J230" s="253"/>
      <c r="K230" s="253"/>
      <c r="L230" s="258"/>
      <c r="M230" s="259"/>
      <c r="N230" s="260"/>
      <c r="O230" s="260"/>
      <c r="P230" s="260"/>
      <c r="Q230" s="260"/>
      <c r="R230" s="260"/>
      <c r="S230" s="260"/>
      <c r="T230" s="261"/>
      <c r="U230" s="13"/>
      <c r="V230" s="13"/>
      <c r="W230" s="13"/>
      <c r="X230" s="13"/>
      <c r="Y230" s="13"/>
      <c r="Z230" s="13"/>
      <c r="AA230" s="13"/>
      <c r="AB230" s="13"/>
      <c r="AC230" s="13"/>
      <c r="AD230" s="13"/>
      <c r="AE230" s="13"/>
      <c r="AT230" s="262" t="s">
        <v>446</v>
      </c>
      <c r="AU230" s="262" t="s">
        <v>85</v>
      </c>
      <c r="AV230" s="13" t="s">
        <v>85</v>
      </c>
      <c r="AW230" s="13" t="s">
        <v>32</v>
      </c>
      <c r="AX230" s="13" t="s">
        <v>83</v>
      </c>
      <c r="AY230" s="262" t="s">
        <v>342</v>
      </c>
    </row>
    <row r="231" s="2" customFormat="1" ht="16.5" customHeight="1">
      <c r="A231" s="39"/>
      <c r="B231" s="40"/>
      <c r="C231" s="227" t="s">
        <v>423</v>
      </c>
      <c r="D231" s="227" t="s">
        <v>343</v>
      </c>
      <c r="E231" s="228" t="s">
        <v>1922</v>
      </c>
      <c r="F231" s="229" t="s">
        <v>1923</v>
      </c>
      <c r="G231" s="230" t="s">
        <v>543</v>
      </c>
      <c r="H231" s="231">
        <v>311</v>
      </c>
      <c r="I231" s="232"/>
      <c r="J231" s="233">
        <f>ROUND(I231*H231,2)</f>
        <v>0</v>
      </c>
      <c r="K231" s="229" t="s">
        <v>443</v>
      </c>
      <c r="L231" s="45"/>
      <c r="M231" s="234" t="s">
        <v>1</v>
      </c>
      <c r="N231" s="235" t="s">
        <v>41</v>
      </c>
      <c r="O231" s="92"/>
      <c r="P231" s="236">
        <f>O231*H231</f>
        <v>0</v>
      </c>
      <c r="Q231" s="236">
        <v>0.00020000000000000001</v>
      </c>
      <c r="R231" s="236">
        <f>Q231*H231</f>
        <v>0.062200000000000005</v>
      </c>
      <c r="S231" s="236">
        <v>0</v>
      </c>
      <c r="T231" s="237">
        <f>S231*H231</f>
        <v>0</v>
      </c>
      <c r="U231" s="39"/>
      <c r="V231" s="39"/>
      <c r="W231" s="39"/>
      <c r="X231" s="39"/>
      <c r="Y231" s="39"/>
      <c r="Z231" s="39"/>
      <c r="AA231" s="39"/>
      <c r="AB231" s="39"/>
      <c r="AC231" s="39"/>
      <c r="AD231" s="39"/>
      <c r="AE231" s="39"/>
      <c r="AR231" s="238" t="s">
        <v>360</v>
      </c>
      <c r="AT231" s="238" t="s">
        <v>343</v>
      </c>
      <c r="AU231" s="238" t="s">
        <v>85</v>
      </c>
      <c r="AY231" s="18" t="s">
        <v>342</v>
      </c>
      <c r="BE231" s="239">
        <f>IF(N231="základní",J231,0)</f>
        <v>0</v>
      </c>
      <c r="BF231" s="239">
        <f>IF(N231="snížená",J231,0)</f>
        <v>0</v>
      </c>
      <c r="BG231" s="239">
        <f>IF(N231="zákl. přenesená",J231,0)</f>
        <v>0</v>
      </c>
      <c r="BH231" s="239">
        <f>IF(N231="sníž. přenesená",J231,0)</f>
        <v>0</v>
      </c>
      <c r="BI231" s="239">
        <f>IF(N231="nulová",J231,0)</f>
        <v>0</v>
      </c>
      <c r="BJ231" s="18" t="s">
        <v>83</v>
      </c>
      <c r="BK231" s="239">
        <f>ROUND(I231*H231,2)</f>
        <v>0</v>
      </c>
      <c r="BL231" s="18" t="s">
        <v>360</v>
      </c>
      <c r="BM231" s="238" t="s">
        <v>1924</v>
      </c>
    </row>
    <row r="232" s="2" customFormat="1">
      <c r="A232" s="39"/>
      <c r="B232" s="40"/>
      <c r="C232" s="41"/>
      <c r="D232" s="240" t="s">
        <v>349</v>
      </c>
      <c r="E232" s="41"/>
      <c r="F232" s="241" t="s">
        <v>1925</v>
      </c>
      <c r="G232" s="41"/>
      <c r="H232" s="41"/>
      <c r="I232" s="242"/>
      <c r="J232" s="41"/>
      <c r="K232" s="41"/>
      <c r="L232" s="45"/>
      <c r="M232" s="243"/>
      <c r="N232" s="244"/>
      <c r="O232" s="92"/>
      <c r="P232" s="92"/>
      <c r="Q232" s="92"/>
      <c r="R232" s="92"/>
      <c r="S232" s="92"/>
      <c r="T232" s="93"/>
      <c r="U232" s="39"/>
      <c r="V232" s="39"/>
      <c r="W232" s="39"/>
      <c r="X232" s="39"/>
      <c r="Y232" s="39"/>
      <c r="Z232" s="39"/>
      <c r="AA232" s="39"/>
      <c r="AB232" s="39"/>
      <c r="AC232" s="39"/>
      <c r="AD232" s="39"/>
      <c r="AE232" s="39"/>
      <c r="AT232" s="18" t="s">
        <v>349</v>
      </c>
      <c r="AU232" s="18" t="s">
        <v>85</v>
      </c>
    </row>
    <row r="233" s="13" customFormat="1">
      <c r="A233" s="13"/>
      <c r="B233" s="252"/>
      <c r="C233" s="253"/>
      <c r="D233" s="240" t="s">
        <v>446</v>
      </c>
      <c r="E233" s="254" t="s">
        <v>1</v>
      </c>
      <c r="F233" s="255" t="s">
        <v>1926</v>
      </c>
      <c r="G233" s="253"/>
      <c r="H233" s="256">
        <v>311</v>
      </c>
      <c r="I233" s="257"/>
      <c r="J233" s="253"/>
      <c r="K233" s="253"/>
      <c r="L233" s="258"/>
      <c r="M233" s="259"/>
      <c r="N233" s="260"/>
      <c r="O233" s="260"/>
      <c r="P233" s="260"/>
      <c r="Q233" s="260"/>
      <c r="R233" s="260"/>
      <c r="S233" s="260"/>
      <c r="T233" s="261"/>
      <c r="U233" s="13"/>
      <c r="V233" s="13"/>
      <c r="W233" s="13"/>
      <c r="X233" s="13"/>
      <c r="Y233" s="13"/>
      <c r="Z233" s="13"/>
      <c r="AA233" s="13"/>
      <c r="AB233" s="13"/>
      <c r="AC233" s="13"/>
      <c r="AD233" s="13"/>
      <c r="AE233" s="13"/>
      <c r="AT233" s="262" t="s">
        <v>446</v>
      </c>
      <c r="AU233" s="262" t="s">
        <v>85</v>
      </c>
      <c r="AV233" s="13" t="s">
        <v>85</v>
      </c>
      <c r="AW233" s="13" t="s">
        <v>32</v>
      </c>
      <c r="AX233" s="13" t="s">
        <v>83</v>
      </c>
      <c r="AY233" s="262" t="s">
        <v>342</v>
      </c>
    </row>
    <row r="234" s="2" customFormat="1" ht="16.5" customHeight="1">
      <c r="A234" s="39"/>
      <c r="B234" s="40"/>
      <c r="C234" s="227" t="s">
        <v>428</v>
      </c>
      <c r="D234" s="227" t="s">
        <v>343</v>
      </c>
      <c r="E234" s="228" t="s">
        <v>1927</v>
      </c>
      <c r="F234" s="229" t="s">
        <v>1928</v>
      </c>
      <c r="G234" s="230" t="s">
        <v>543</v>
      </c>
      <c r="H234" s="231">
        <v>543</v>
      </c>
      <c r="I234" s="232"/>
      <c r="J234" s="233">
        <f>ROUND(I234*H234,2)</f>
        <v>0</v>
      </c>
      <c r="K234" s="229" t="s">
        <v>443</v>
      </c>
      <c r="L234" s="45"/>
      <c r="M234" s="234" t="s">
        <v>1</v>
      </c>
      <c r="N234" s="235" t="s">
        <v>41</v>
      </c>
      <c r="O234" s="92"/>
      <c r="P234" s="236">
        <f>O234*H234</f>
        <v>0</v>
      </c>
      <c r="Q234" s="236">
        <v>6.9999999999999994E-05</v>
      </c>
      <c r="R234" s="236">
        <f>Q234*H234</f>
        <v>0.038009999999999995</v>
      </c>
      <c r="S234" s="236">
        <v>0</v>
      </c>
      <c r="T234" s="237">
        <f>S234*H234</f>
        <v>0</v>
      </c>
      <c r="U234" s="39"/>
      <c r="V234" s="39"/>
      <c r="W234" s="39"/>
      <c r="X234" s="39"/>
      <c r="Y234" s="39"/>
      <c r="Z234" s="39"/>
      <c r="AA234" s="39"/>
      <c r="AB234" s="39"/>
      <c r="AC234" s="39"/>
      <c r="AD234" s="39"/>
      <c r="AE234" s="39"/>
      <c r="AR234" s="238" t="s">
        <v>360</v>
      </c>
      <c r="AT234" s="238" t="s">
        <v>343</v>
      </c>
      <c r="AU234" s="238" t="s">
        <v>85</v>
      </c>
      <c r="AY234" s="18" t="s">
        <v>342</v>
      </c>
      <c r="BE234" s="239">
        <f>IF(N234="základní",J234,0)</f>
        <v>0</v>
      </c>
      <c r="BF234" s="239">
        <f>IF(N234="snížená",J234,0)</f>
        <v>0</v>
      </c>
      <c r="BG234" s="239">
        <f>IF(N234="zákl. přenesená",J234,0)</f>
        <v>0</v>
      </c>
      <c r="BH234" s="239">
        <f>IF(N234="sníž. přenesená",J234,0)</f>
        <v>0</v>
      </c>
      <c r="BI234" s="239">
        <f>IF(N234="nulová",J234,0)</f>
        <v>0</v>
      </c>
      <c r="BJ234" s="18" t="s">
        <v>83</v>
      </c>
      <c r="BK234" s="239">
        <f>ROUND(I234*H234,2)</f>
        <v>0</v>
      </c>
      <c r="BL234" s="18" t="s">
        <v>360</v>
      </c>
      <c r="BM234" s="238" t="s">
        <v>1929</v>
      </c>
    </row>
    <row r="235" s="2" customFormat="1">
      <c r="A235" s="39"/>
      <c r="B235" s="40"/>
      <c r="C235" s="41"/>
      <c r="D235" s="240" t="s">
        <v>349</v>
      </c>
      <c r="E235" s="41"/>
      <c r="F235" s="241" t="s">
        <v>1930</v>
      </c>
      <c r="G235" s="41"/>
      <c r="H235" s="41"/>
      <c r="I235" s="242"/>
      <c r="J235" s="41"/>
      <c r="K235" s="41"/>
      <c r="L235" s="45"/>
      <c r="M235" s="243"/>
      <c r="N235" s="244"/>
      <c r="O235" s="92"/>
      <c r="P235" s="92"/>
      <c r="Q235" s="92"/>
      <c r="R235" s="92"/>
      <c r="S235" s="92"/>
      <c r="T235" s="93"/>
      <c r="U235" s="39"/>
      <c r="V235" s="39"/>
      <c r="W235" s="39"/>
      <c r="X235" s="39"/>
      <c r="Y235" s="39"/>
      <c r="Z235" s="39"/>
      <c r="AA235" s="39"/>
      <c r="AB235" s="39"/>
      <c r="AC235" s="39"/>
      <c r="AD235" s="39"/>
      <c r="AE235" s="39"/>
      <c r="AT235" s="18" t="s">
        <v>349</v>
      </c>
      <c r="AU235" s="18" t="s">
        <v>85</v>
      </c>
    </row>
    <row r="236" s="13" customFormat="1">
      <c r="A236" s="13"/>
      <c r="B236" s="252"/>
      <c r="C236" s="253"/>
      <c r="D236" s="240" t="s">
        <v>446</v>
      </c>
      <c r="E236" s="254" t="s">
        <v>1</v>
      </c>
      <c r="F236" s="255" t="s">
        <v>1931</v>
      </c>
      <c r="G236" s="253"/>
      <c r="H236" s="256">
        <v>543</v>
      </c>
      <c r="I236" s="257"/>
      <c r="J236" s="253"/>
      <c r="K236" s="253"/>
      <c r="L236" s="258"/>
      <c r="M236" s="259"/>
      <c r="N236" s="260"/>
      <c r="O236" s="260"/>
      <c r="P236" s="260"/>
      <c r="Q236" s="260"/>
      <c r="R236" s="260"/>
      <c r="S236" s="260"/>
      <c r="T236" s="261"/>
      <c r="U236" s="13"/>
      <c r="V236" s="13"/>
      <c r="W236" s="13"/>
      <c r="X236" s="13"/>
      <c r="Y236" s="13"/>
      <c r="Z236" s="13"/>
      <c r="AA236" s="13"/>
      <c r="AB236" s="13"/>
      <c r="AC236" s="13"/>
      <c r="AD236" s="13"/>
      <c r="AE236" s="13"/>
      <c r="AT236" s="262" t="s">
        <v>446</v>
      </c>
      <c r="AU236" s="262" t="s">
        <v>85</v>
      </c>
      <c r="AV236" s="13" t="s">
        <v>85</v>
      </c>
      <c r="AW236" s="13" t="s">
        <v>32</v>
      </c>
      <c r="AX236" s="13" t="s">
        <v>83</v>
      </c>
      <c r="AY236" s="262" t="s">
        <v>342</v>
      </c>
    </row>
    <row r="237" s="2" customFormat="1" ht="16.5" customHeight="1">
      <c r="A237" s="39"/>
      <c r="B237" s="40"/>
      <c r="C237" s="227" t="s">
        <v>606</v>
      </c>
      <c r="D237" s="227" t="s">
        <v>343</v>
      </c>
      <c r="E237" s="228" t="s">
        <v>1932</v>
      </c>
      <c r="F237" s="229" t="s">
        <v>1933</v>
      </c>
      <c r="G237" s="230" t="s">
        <v>543</v>
      </c>
      <c r="H237" s="231">
        <v>469</v>
      </c>
      <c r="I237" s="232"/>
      <c r="J237" s="233">
        <f>ROUND(I237*H237,2)</f>
        <v>0</v>
      </c>
      <c r="K237" s="229" t="s">
        <v>443</v>
      </c>
      <c r="L237" s="45"/>
      <c r="M237" s="234" t="s">
        <v>1</v>
      </c>
      <c r="N237" s="235" t="s">
        <v>41</v>
      </c>
      <c r="O237" s="92"/>
      <c r="P237" s="236">
        <f>O237*H237</f>
        <v>0</v>
      </c>
      <c r="Q237" s="236">
        <v>0.00040000000000000002</v>
      </c>
      <c r="R237" s="236">
        <f>Q237*H237</f>
        <v>0.18760000000000002</v>
      </c>
      <c r="S237" s="236">
        <v>0</v>
      </c>
      <c r="T237" s="237">
        <f>S237*H237</f>
        <v>0</v>
      </c>
      <c r="U237" s="39"/>
      <c r="V237" s="39"/>
      <c r="W237" s="39"/>
      <c r="X237" s="39"/>
      <c r="Y237" s="39"/>
      <c r="Z237" s="39"/>
      <c r="AA237" s="39"/>
      <c r="AB237" s="39"/>
      <c r="AC237" s="39"/>
      <c r="AD237" s="39"/>
      <c r="AE237" s="39"/>
      <c r="AR237" s="238" t="s">
        <v>360</v>
      </c>
      <c r="AT237" s="238" t="s">
        <v>343</v>
      </c>
      <c r="AU237" s="238" t="s">
        <v>85</v>
      </c>
      <c r="AY237" s="18" t="s">
        <v>342</v>
      </c>
      <c r="BE237" s="239">
        <f>IF(N237="základní",J237,0)</f>
        <v>0</v>
      </c>
      <c r="BF237" s="239">
        <f>IF(N237="snížená",J237,0)</f>
        <v>0</v>
      </c>
      <c r="BG237" s="239">
        <f>IF(N237="zákl. přenesená",J237,0)</f>
        <v>0</v>
      </c>
      <c r="BH237" s="239">
        <f>IF(N237="sníž. přenesená",J237,0)</f>
        <v>0</v>
      </c>
      <c r="BI237" s="239">
        <f>IF(N237="nulová",J237,0)</f>
        <v>0</v>
      </c>
      <c r="BJ237" s="18" t="s">
        <v>83</v>
      </c>
      <c r="BK237" s="239">
        <f>ROUND(I237*H237,2)</f>
        <v>0</v>
      </c>
      <c r="BL237" s="18" t="s">
        <v>360</v>
      </c>
      <c r="BM237" s="238" t="s">
        <v>1934</v>
      </c>
    </row>
    <row r="238" s="2" customFormat="1">
      <c r="A238" s="39"/>
      <c r="B238" s="40"/>
      <c r="C238" s="41"/>
      <c r="D238" s="240" t="s">
        <v>349</v>
      </c>
      <c r="E238" s="41"/>
      <c r="F238" s="241" t="s">
        <v>1935</v>
      </c>
      <c r="G238" s="41"/>
      <c r="H238" s="41"/>
      <c r="I238" s="242"/>
      <c r="J238" s="41"/>
      <c r="K238" s="41"/>
      <c r="L238" s="45"/>
      <c r="M238" s="243"/>
      <c r="N238" s="244"/>
      <c r="O238" s="92"/>
      <c r="P238" s="92"/>
      <c r="Q238" s="92"/>
      <c r="R238" s="92"/>
      <c r="S238" s="92"/>
      <c r="T238" s="93"/>
      <c r="U238" s="39"/>
      <c r="V238" s="39"/>
      <c r="W238" s="39"/>
      <c r="X238" s="39"/>
      <c r="Y238" s="39"/>
      <c r="Z238" s="39"/>
      <c r="AA238" s="39"/>
      <c r="AB238" s="39"/>
      <c r="AC238" s="39"/>
      <c r="AD238" s="39"/>
      <c r="AE238" s="39"/>
      <c r="AT238" s="18" t="s">
        <v>349</v>
      </c>
      <c r="AU238" s="18" t="s">
        <v>85</v>
      </c>
    </row>
    <row r="239" s="13" customFormat="1">
      <c r="A239" s="13"/>
      <c r="B239" s="252"/>
      <c r="C239" s="253"/>
      <c r="D239" s="240" t="s">
        <v>446</v>
      </c>
      <c r="E239" s="254" t="s">
        <v>1</v>
      </c>
      <c r="F239" s="255" t="s">
        <v>1936</v>
      </c>
      <c r="G239" s="253"/>
      <c r="H239" s="256">
        <v>469</v>
      </c>
      <c r="I239" s="257"/>
      <c r="J239" s="253"/>
      <c r="K239" s="253"/>
      <c r="L239" s="258"/>
      <c r="M239" s="259"/>
      <c r="N239" s="260"/>
      <c r="O239" s="260"/>
      <c r="P239" s="260"/>
      <c r="Q239" s="260"/>
      <c r="R239" s="260"/>
      <c r="S239" s="260"/>
      <c r="T239" s="261"/>
      <c r="U239" s="13"/>
      <c r="V239" s="13"/>
      <c r="W239" s="13"/>
      <c r="X239" s="13"/>
      <c r="Y239" s="13"/>
      <c r="Z239" s="13"/>
      <c r="AA239" s="13"/>
      <c r="AB239" s="13"/>
      <c r="AC239" s="13"/>
      <c r="AD239" s="13"/>
      <c r="AE239" s="13"/>
      <c r="AT239" s="262" t="s">
        <v>446</v>
      </c>
      <c r="AU239" s="262" t="s">
        <v>85</v>
      </c>
      <c r="AV239" s="13" t="s">
        <v>85</v>
      </c>
      <c r="AW239" s="13" t="s">
        <v>32</v>
      </c>
      <c r="AX239" s="13" t="s">
        <v>83</v>
      </c>
      <c r="AY239" s="262" t="s">
        <v>342</v>
      </c>
    </row>
    <row r="240" s="2" customFormat="1" ht="16.5" customHeight="1">
      <c r="A240" s="39"/>
      <c r="B240" s="40"/>
      <c r="C240" s="227" t="s">
        <v>613</v>
      </c>
      <c r="D240" s="227" t="s">
        <v>343</v>
      </c>
      <c r="E240" s="228" t="s">
        <v>1937</v>
      </c>
      <c r="F240" s="229" t="s">
        <v>1938</v>
      </c>
      <c r="G240" s="230" t="s">
        <v>543</v>
      </c>
      <c r="H240" s="231">
        <v>579</v>
      </c>
      <c r="I240" s="232"/>
      <c r="J240" s="233">
        <f>ROUND(I240*H240,2)</f>
        <v>0</v>
      </c>
      <c r="K240" s="229" t="s">
        <v>443</v>
      </c>
      <c r="L240" s="45"/>
      <c r="M240" s="234" t="s">
        <v>1</v>
      </c>
      <c r="N240" s="235" t="s">
        <v>41</v>
      </c>
      <c r="O240" s="92"/>
      <c r="P240" s="236">
        <f>O240*H240</f>
        <v>0</v>
      </c>
      <c r="Q240" s="236">
        <v>0.00012999999999999999</v>
      </c>
      <c r="R240" s="236">
        <f>Q240*H240</f>
        <v>0.07526999999999999</v>
      </c>
      <c r="S240" s="236">
        <v>0</v>
      </c>
      <c r="T240" s="237">
        <f>S240*H240</f>
        <v>0</v>
      </c>
      <c r="U240" s="39"/>
      <c r="V240" s="39"/>
      <c r="W240" s="39"/>
      <c r="X240" s="39"/>
      <c r="Y240" s="39"/>
      <c r="Z240" s="39"/>
      <c r="AA240" s="39"/>
      <c r="AB240" s="39"/>
      <c r="AC240" s="39"/>
      <c r="AD240" s="39"/>
      <c r="AE240" s="39"/>
      <c r="AR240" s="238" t="s">
        <v>360</v>
      </c>
      <c r="AT240" s="238" t="s">
        <v>343</v>
      </c>
      <c r="AU240" s="238" t="s">
        <v>85</v>
      </c>
      <c r="AY240" s="18" t="s">
        <v>342</v>
      </c>
      <c r="BE240" s="239">
        <f>IF(N240="základní",J240,0)</f>
        <v>0</v>
      </c>
      <c r="BF240" s="239">
        <f>IF(N240="snížená",J240,0)</f>
        <v>0</v>
      </c>
      <c r="BG240" s="239">
        <f>IF(N240="zákl. přenesená",J240,0)</f>
        <v>0</v>
      </c>
      <c r="BH240" s="239">
        <f>IF(N240="sníž. přenesená",J240,0)</f>
        <v>0</v>
      </c>
      <c r="BI240" s="239">
        <f>IF(N240="nulová",J240,0)</f>
        <v>0</v>
      </c>
      <c r="BJ240" s="18" t="s">
        <v>83</v>
      </c>
      <c r="BK240" s="239">
        <f>ROUND(I240*H240,2)</f>
        <v>0</v>
      </c>
      <c r="BL240" s="18" t="s">
        <v>360</v>
      </c>
      <c r="BM240" s="238" t="s">
        <v>1939</v>
      </c>
    </row>
    <row r="241" s="2" customFormat="1">
      <c r="A241" s="39"/>
      <c r="B241" s="40"/>
      <c r="C241" s="41"/>
      <c r="D241" s="240" t="s">
        <v>349</v>
      </c>
      <c r="E241" s="41"/>
      <c r="F241" s="241" t="s">
        <v>1940</v>
      </c>
      <c r="G241" s="41"/>
      <c r="H241" s="41"/>
      <c r="I241" s="242"/>
      <c r="J241" s="41"/>
      <c r="K241" s="41"/>
      <c r="L241" s="45"/>
      <c r="M241" s="243"/>
      <c r="N241" s="244"/>
      <c r="O241" s="92"/>
      <c r="P241" s="92"/>
      <c r="Q241" s="92"/>
      <c r="R241" s="92"/>
      <c r="S241" s="92"/>
      <c r="T241" s="93"/>
      <c r="U241" s="39"/>
      <c r="V241" s="39"/>
      <c r="W241" s="39"/>
      <c r="X241" s="39"/>
      <c r="Y241" s="39"/>
      <c r="Z241" s="39"/>
      <c r="AA241" s="39"/>
      <c r="AB241" s="39"/>
      <c r="AC241" s="39"/>
      <c r="AD241" s="39"/>
      <c r="AE241" s="39"/>
      <c r="AT241" s="18" t="s">
        <v>349</v>
      </c>
      <c r="AU241" s="18" t="s">
        <v>85</v>
      </c>
    </row>
    <row r="242" s="13" customFormat="1">
      <c r="A242" s="13"/>
      <c r="B242" s="252"/>
      <c r="C242" s="253"/>
      <c r="D242" s="240" t="s">
        <v>446</v>
      </c>
      <c r="E242" s="254" t="s">
        <v>1</v>
      </c>
      <c r="F242" s="255" t="s">
        <v>1941</v>
      </c>
      <c r="G242" s="253"/>
      <c r="H242" s="256">
        <v>579</v>
      </c>
      <c r="I242" s="257"/>
      <c r="J242" s="253"/>
      <c r="K242" s="253"/>
      <c r="L242" s="258"/>
      <c r="M242" s="259"/>
      <c r="N242" s="260"/>
      <c r="O242" s="260"/>
      <c r="P242" s="260"/>
      <c r="Q242" s="260"/>
      <c r="R242" s="260"/>
      <c r="S242" s="260"/>
      <c r="T242" s="261"/>
      <c r="U242" s="13"/>
      <c r="V242" s="13"/>
      <c r="W242" s="13"/>
      <c r="X242" s="13"/>
      <c r="Y242" s="13"/>
      <c r="Z242" s="13"/>
      <c r="AA242" s="13"/>
      <c r="AB242" s="13"/>
      <c r="AC242" s="13"/>
      <c r="AD242" s="13"/>
      <c r="AE242" s="13"/>
      <c r="AT242" s="262" t="s">
        <v>446</v>
      </c>
      <c r="AU242" s="262" t="s">
        <v>85</v>
      </c>
      <c r="AV242" s="13" t="s">
        <v>85</v>
      </c>
      <c r="AW242" s="13" t="s">
        <v>32</v>
      </c>
      <c r="AX242" s="13" t="s">
        <v>83</v>
      </c>
      <c r="AY242" s="262" t="s">
        <v>342</v>
      </c>
    </row>
    <row r="243" s="2" customFormat="1" ht="16.5" customHeight="1">
      <c r="A243" s="39"/>
      <c r="B243" s="40"/>
      <c r="C243" s="227" t="s">
        <v>7</v>
      </c>
      <c r="D243" s="227" t="s">
        <v>343</v>
      </c>
      <c r="E243" s="228" t="s">
        <v>1942</v>
      </c>
      <c r="F243" s="229" t="s">
        <v>1943</v>
      </c>
      <c r="G243" s="230" t="s">
        <v>473</v>
      </c>
      <c r="H243" s="231">
        <v>176</v>
      </c>
      <c r="I243" s="232"/>
      <c r="J243" s="233">
        <f>ROUND(I243*H243,2)</f>
        <v>0</v>
      </c>
      <c r="K243" s="229" t="s">
        <v>443</v>
      </c>
      <c r="L243" s="45"/>
      <c r="M243" s="234" t="s">
        <v>1</v>
      </c>
      <c r="N243" s="235" t="s">
        <v>41</v>
      </c>
      <c r="O243" s="92"/>
      <c r="P243" s="236">
        <f>O243*H243</f>
        <v>0</v>
      </c>
      <c r="Q243" s="236">
        <v>0.0016000000000000001</v>
      </c>
      <c r="R243" s="236">
        <f>Q243*H243</f>
        <v>0.28160000000000002</v>
      </c>
      <c r="S243" s="236">
        <v>0</v>
      </c>
      <c r="T243" s="237">
        <f>S243*H243</f>
        <v>0</v>
      </c>
      <c r="U243" s="39"/>
      <c r="V243" s="39"/>
      <c r="W243" s="39"/>
      <c r="X243" s="39"/>
      <c r="Y243" s="39"/>
      <c r="Z243" s="39"/>
      <c r="AA243" s="39"/>
      <c r="AB243" s="39"/>
      <c r="AC243" s="39"/>
      <c r="AD243" s="39"/>
      <c r="AE243" s="39"/>
      <c r="AR243" s="238" t="s">
        <v>360</v>
      </c>
      <c r="AT243" s="238" t="s">
        <v>343</v>
      </c>
      <c r="AU243" s="238" t="s">
        <v>85</v>
      </c>
      <c r="AY243" s="18" t="s">
        <v>342</v>
      </c>
      <c r="BE243" s="239">
        <f>IF(N243="základní",J243,0)</f>
        <v>0</v>
      </c>
      <c r="BF243" s="239">
        <f>IF(N243="snížená",J243,0)</f>
        <v>0</v>
      </c>
      <c r="BG243" s="239">
        <f>IF(N243="zákl. přenesená",J243,0)</f>
        <v>0</v>
      </c>
      <c r="BH243" s="239">
        <f>IF(N243="sníž. přenesená",J243,0)</f>
        <v>0</v>
      </c>
      <c r="BI243" s="239">
        <f>IF(N243="nulová",J243,0)</f>
        <v>0</v>
      </c>
      <c r="BJ243" s="18" t="s">
        <v>83</v>
      </c>
      <c r="BK243" s="239">
        <f>ROUND(I243*H243,2)</f>
        <v>0</v>
      </c>
      <c r="BL243" s="18" t="s">
        <v>360</v>
      </c>
      <c r="BM243" s="238" t="s">
        <v>1944</v>
      </c>
    </row>
    <row r="244" s="2" customFormat="1">
      <c r="A244" s="39"/>
      <c r="B244" s="40"/>
      <c r="C244" s="41"/>
      <c r="D244" s="240" t="s">
        <v>349</v>
      </c>
      <c r="E244" s="41"/>
      <c r="F244" s="241" t="s">
        <v>1945</v>
      </c>
      <c r="G244" s="41"/>
      <c r="H244" s="41"/>
      <c r="I244" s="242"/>
      <c r="J244" s="41"/>
      <c r="K244" s="41"/>
      <c r="L244" s="45"/>
      <c r="M244" s="243"/>
      <c r="N244" s="244"/>
      <c r="O244" s="92"/>
      <c r="P244" s="92"/>
      <c r="Q244" s="92"/>
      <c r="R244" s="92"/>
      <c r="S244" s="92"/>
      <c r="T244" s="93"/>
      <c r="U244" s="39"/>
      <c r="V244" s="39"/>
      <c r="W244" s="39"/>
      <c r="X244" s="39"/>
      <c r="Y244" s="39"/>
      <c r="Z244" s="39"/>
      <c r="AA244" s="39"/>
      <c r="AB244" s="39"/>
      <c r="AC244" s="39"/>
      <c r="AD244" s="39"/>
      <c r="AE244" s="39"/>
      <c r="AT244" s="18" t="s">
        <v>349</v>
      </c>
      <c r="AU244" s="18" t="s">
        <v>85</v>
      </c>
    </row>
    <row r="245" s="13" customFormat="1">
      <c r="A245" s="13"/>
      <c r="B245" s="252"/>
      <c r="C245" s="253"/>
      <c r="D245" s="240" t="s">
        <v>446</v>
      </c>
      <c r="E245" s="254" t="s">
        <v>1</v>
      </c>
      <c r="F245" s="255" t="s">
        <v>1946</v>
      </c>
      <c r="G245" s="253"/>
      <c r="H245" s="256">
        <v>176</v>
      </c>
      <c r="I245" s="257"/>
      <c r="J245" s="253"/>
      <c r="K245" s="253"/>
      <c r="L245" s="258"/>
      <c r="M245" s="259"/>
      <c r="N245" s="260"/>
      <c r="O245" s="260"/>
      <c r="P245" s="260"/>
      <c r="Q245" s="260"/>
      <c r="R245" s="260"/>
      <c r="S245" s="260"/>
      <c r="T245" s="261"/>
      <c r="U245" s="13"/>
      <c r="V245" s="13"/>
      <c r="W245" s="13"/>
      <c r="X245" s="13"/>
      <c r="Y245" s="13"/>
      <c r="Z245" s="13"/>
      <c r="AA245" s="13"/>
      <c r="AB245" s="13"/>
      <c r="AC245" s="13"/>
      <c r="AD245" s="13"/>
      <c r="AE245" s="13"/>
      <c r="AT245" s="262" t="s">
        <v>446</v>
      </c>
      <c r="AU245" s="262" t="s">
        <v>85</v>
      </c>
      <c r="AV245" s="13" t="s">
        <v>85</v>
      </c>
      <c r="AW245" s="13" t="s">
        <v>32</v>
      </c>
      <c r="AX245" s="13" t="s">
        <v>83</v>
      </c>
      <c r="AY245" s="262" t="s">
        <v>342</v>
      </c>
    </row>
    <row r="246" s="2" customFormat="1" ht="16.5" customHeight="1">
      <c r="A246" s="39"/>
      <c r="B246" s="40"/>
      <c r="C246" s="227" t="s">
        <v>626</v>
      </c>
      <c r="D246" s="227" t="s">
        <v>343</v>
      </c>
      <c r="E246" s="228" t="s">
        <v>1947</v>
      </c>
      <c r="F246" s="229" t="s">
        <v>1948</v>
      </c>
      <c r="G246" s="230" t="s">
        <v>543</v>
      </c>
      <c r="H246" s="231">
        <v>11164</v>
      </c>
      <c r="I246" s="232"/>
      <c r="J246" s="233">
        <f>ROUND(I246*H246,2)</f>
        <v>0</v>
      </c>
      <c r="K246" s="229" t="s">
        <v>443</v>
      </c>
      <c r="L246" s="45"/>
      <c r="M246" s="234" t="s">
        <v>1</v>
      </c>
      <c r="N246" s="235" t="s">
        <v>41</v>
      </c>
      <c r="O246" s="92"/>
      <c r="P246" s="236">
        <f>O246*H246</f>
        <v>0</v>
      </c>
      <c r="Q246" s="236">
        <v>0</v>
      </c>
      <c r="R246" s="236">
        <f>Q246*H246</f>
        <v>0</v>
      </c>
      <c r="S246" s="236">
        <v>0</v>
      </c>
      <c r="T246" s="237">
        <f>S246*H246</f>
        <v>0</v>
      </c>
      <c r="U246" s="39"/>
      <c r="V246" s="39"/>
      <c r="W246" s="39"/>
      <c r="X246" s="39"/>
      <c r="Y246" s="39"/>
      <c r="Z246" s="39"/>
      <c r="AA246" s="39"/>
      <c r="AB246" s="39"/>
      <c r="AC246" s="39"/>
      <c r="AD246" s="39"/>
      <c r="AE246" s="39"/>
      <c r="AR246" s="238" t="s">
        <v>360</v>
      </c>
      <c r="AT246" s="238" t="s">
        <v>343</v>
      </c>
      <c r="AU246" s="238" t="s">
        <v>85</v>
      </c>
      <c r="AY246" s="18" t="s">
        <v>342</v>
      </c>
      <c r="BE246" s="239">
        <f>IF(N246="základní",J246,0)</f>
        <v>0</v>
      </c>
      <c r="BF246" s="239">
        <f>IF(N246="snížená",J246,0)</f>
        <v>0</v>
      </c>
      <c r="BG246" s="239">
        <f>IF(N246="zákl. přenesená",J246,0)</f>
        <v>0</v>
      </c>
      <c r="BH246" s="239">
        <f>IF(N246="sníž. přenesená",J246,0)</f>
        <v>0</v>
      </c>
      <c r="BI246" s="239">
        <f>IF(N246="nulová",J246,0)</f>
        <v>0</v>
      </c>
      <c r="BJ246" s="18" t="s">
        <v>83</v>
      </c>
      <c r="BK246" s="239">
        <f>ROUND(I246*H246,2)</f>
        <v>0</v>
      </c>
      <c r="BL246" s="18" t="s">
        <v>360</v>
      </c>
      <c r="BM246" s="238" t="s">
        <v>1949</v>
      </c>
    </row>
    <row r="247" s="2" customFormat="1">
      <c r="A247" s="39"/>
      <c r="B247" s="40"/>
      <c r="C247" s="41"/>
      <c r="D247" s="240" t="s">
        <v>349</v>
      </c>
      <c r="E247" s="41"/>
      <c r="F247" s="241" t="s">
        <v>1950</v>
      </c>
      <c r="G247" s="41"/>
      <c r="H247" s="41"/>
      <c r="I247" s="242"/>
      <c r="J247" s="41"/>
      <c r="K247" s="41"/>
      <c r="L247" s="45"/>
      <c r="M247" s="243"/>
      <c r="N247" s="244"/>
      <c r="O247" s="92"/>
      <c r="P247" s="92"/>
      <c r="Q247" s="92"/>
      <c r="R247" s="92"/>
      <c r="S247" s="92"/>
      <c r="T247" s="93"/>
      <c r="U247" s="39"/>
      <c r="V247" s="39"/>
      <c r="W247" s="39"/>
      <c r="X247" s="39"/>
      <c r="Y247" s="39"/>
      <c r="Z247" s="39"/>
      <c r="AA247" s="39"/>
      <c r="AB247" s="39"/>
      <c r="AC247" s="39"/>
      <c r="AD247" s="39"/>
      <c r="AE247" s="39"/>
      <c r="AT247" s="18" t="s">
        <v>349</v>
      </c>
      <c r="AU247" s="18" t="s">
        <v>85</v>
      </c>
    </row>
    <row r="248" s="13" customFormat="1">
      <c r="A248" s="13"/>
      <c r="B248" s="252"/>
      <c r="C248" s="253"/>
      <c r="D248" s="240" t="s">
        <v>446</v>
      </c>
      <c r="E248" s="254" t="s">
        <v>1</v>
      </c>
      <c r="F248" s="255" t="s">
        <v>1951</v>
      </c>
      <c r="G248" s="253"/>
      <c r="H248" s="256">
        <v>11164</v>
      </c>
      <c r="I248" s="257"/>
      <c r="J248" s="253"/>
      <c r="K248" s="253"/>
      <c r="L248" s="258"/>
      <c r="M248" s="259"/>
      <c r="N248" s="260"/>
      <c r="O248" s="260"/>
      <c r="P248" s="260"/>
      <c r="Q248" s="260"/>
      <c r="R248" s="260"/>
      <c r="S248" s="260"/>
      <c r="T248" s="261"/>
      <c r="U248" s="13"/>
      <c r="V248" s="13"/>
      <c r="W248" s="13"/>
      <c r="X248" s="13"/>
      <c r="Y248" s="13"/>
      <c r="Z248" s="13"/>
      <c r="AA248" s="13"/>
      <c r="AB248" s="13"/>
      <c r="AC248" s="13"/>
      <c r="AD248" s="13"/>
      <c r="AE248" s="13"/>
      <c r="AT248" s="262" t="s">
        <v>446</v>
      </c>
      <c r="AU248" s="262" t="s">
        <v>85</v>
      </c>
      <c r="AV248" s="13" t="s">
        <v>85</v>
      </c>
      <c r="AW248" s="13" t="s">
        <v>32</v>
      </c>
      <c r="AX248" s="13" t="s">
        <v>83</v>
      </c>
      <c r="AY248" s="262" t="s">
        <v>342</v>
      </c>
    </row>
    <row r="249" s="2" customFormat="1" ht="16.5" customHeight="1">
      <c r="A249" s="39"/>
      <c r="B249" s="40"/>
      <c r="C249" s="227" t="s">
        <v>632</v>
      </c>
      <c r="D249" s="227" t="s">
        <v>343</v>
      </c>
      <c r="E249" s="228" t="s">
        <v>1952</v>
      </c>
      <c r="F249" s="229" t="s">
        <v>1953</v>
      </c>
      <c r="G249" s="230" t="s">
        <v>473</v>
      </c>
      <c r="H249" s="231">
        <v>352.60000000000002</v>
      </c>
      <c r="I249" s="232"/>
      <c r="J249" s="233">
        <f>ROUND(I249*H249,2)</f>
        <v>0</v>
      </c>
      <c r="K249" s="229" t="s">
        <v>443</v>
      </c>
      <c r="L249" s="45"/>
      <c r="M249" s="234" t="s">
        <v>1</v>
      </c>
      <c r="N249" s="235" t="s">
        <v>41</v>
      </c>
      <c r="O249" s="92"/>
      <c r="P249" s="236">
        <f>O249*H249</f>
        <v>0</v>
      </c>
      <c r="Q249" s="236">
        <v>1.0000000000000001E-05</v>
      </c>
      <c r="R249" s="236">
        <f>Q249*H249</f>
        <v>0.0035260000000000005</v>
      </c>
      <c r="S249" s="236">
        <v>0</v>
      </c>
      <c r="T249" s="237">
        <f>S249*H249</f>
        <v>0</v>
      </c>
      <c r="U249" s="39"/>
      <c r="V249" s="39"/>
      <c r="W249" s="39"/>
      <c r="X249" s="39"/>
      <c r="Y249" s="39"/>
      <c r="Z249" s="39"/>
      <c r="AA249" s="39"/>
      <c r="AB249" s="39"/>
      <c r="AC249" s="39"/>
      <c r="AD249" s="39"/>
      <c r="AE249" s="39"/>
      <c r="AR249" s="238" t="s">
        <v>360</v>
      </c>
      <c r="AT249" s="238" t="s">
        <v>343</v>
      </c>
      <c r="AU249" s="238" t="s">
        <v>85</v>
      </c>
      <c r="AY249" s="18" t="s">
        <v>342</v>
      </c>
      <c r="BE249" s="239">
        <f>IF(N249="základní",J249,0)</f>
        <v>0</v>
      </c>
      <c r="BF249" s="239">
        <f>IF(N249="snížená",J249,0)</f>
        <v>0</v>
      </c>
      <c r="BG249" s="239">
        <f>IF(N249="zákl. přenesená",J249,0)</f>
        <v>0</v>
      </c>
      <c r="BH249" s="239">
        <f>IF(N249="sníž. přenesená",J249,0)</f>
        <v>0</v>
      </c>
      <c r="BI249" s="239">
        <f>IF(N249="nulová",J249,0)</f>
        <v>0</v>
      </c>
      <c r="BJ249" s="18" t="s">
        <v>83</v>
      </c>
      <c r="BK249" s="239">
        <f>ROUND(I249*H249,2)</f>
        <v>0</v>
      </c>
      <c r="BL249" s="18" t="s">
        <v>360</v>
      </c>
      <c r="BM249" s="238" t="s">
        <v>1954</v>
      </c>
    </row>
    <row r="250" s="2" customFormat="1">
      <c r="A250" s="39"/>
      <c r="B250" s="40"/>
      <c r="C250" s="41"/>
      <c r="D250" s="240" t="s">
        <v>349</v>
      </c>
      <c r="E250" s="41"/>
      <c r="F250" s="241" t="s">
        <v>1955</v>
      </c>
      <c r="G250" s="41"/>
      <c r="H250" s="41"/>
      <c r="I250" s="242"/>
      <c r="J250" s="41"/>
      <c r="K250" s="41"/>
      <c r="L250" s="45"/>
      <c r="M250" s="243"/>
      <c r="N250" s="244"/>
      <c r="O250" s="92"/>
      <c r="P250" s="92"/>
      <c r="Q250" s="92"/>
      <c r="R250" s="92"/>
      <c r="S250" s="92"/>
      <c r="T250" s="93"/>
      <c r="U250" s="39"/>
      <c r="V250" s="39"/>
      <c r="W250" s="39"/>
      <c r="X250" s="39"/>
      <c r="Y250" s="39"/>
      <c r="Z250" s="39"/>
      <c r="AA250" s="39"/>
      <c r="AB250" s="39"/>
      <c r="AC250" s="39"/>
      <c r="AD250" s="39"/>
      <c r="AE250" s="39"/>
      <c r="AT250" s="18" t="s">
        <v>349</v>
      </c>
      <c r="AU250" s="18" t="s">
        <v>85</v>
      </c>
    </row>
    <row r="251" s="13" customFormat="1">
      <c r="A251" s="13"/>
      <c r="B251" s="252"/>
      <c r="C251" s="253"/>
      <c r="D251" s="240" t="s">
        <v>446</v>
      </c>
      <c r="E251" s="254" t="s">
        <v>1</v>
      </c>
      <c r="F251" s="255" t="s">
        <v>1956</v>
      </c>
      <c r="G251" s="253"/>
      <c r="H251" s="256">
        <v>352.60000000000002</v>
      </c>
      <c r="I251" s="257"/>
      <c r="J251" s="253"/>
      <c r="K251" s="253"/>
      <c r="L251" s="258"/>
      <c r="M251" s="259"/>
      <c r="N251" s="260"/>
      <c r="O251" s="260"/>
      <c r="P251" s="260"/>
      <c r="Q251" s="260"/>
      <c r="R251" s="260"/>
      <c r="S251" s="260"/>
      <c r="T251" s="261"/>
      <c r="U251" s="13"/>
      <c r="V251" s="13"/>
      <c r="W251" s="13"/>
      <c r="X251" s="13"/>
      <c r="Y251" s="13"/>
      <c r="Z251" s="13"/>
      <c r="AA251" s="13"/>
      <c r="AB251" s="13"/>
      <c r="AC251" s="13"/>
      <c r="AD251" s="13"/>
      <c r="AE251" s="13"/>
      <c r="AT251" s="262" t="s">
        <v>446</v>
      </c>
      <c r="AU251" s="262" t="s">
        <v>85</v>
      </c>
      <c r="AV251" s="13" t="s">
        <v>85</v>
      </c>
      <c r="AW251" s="13" t="s">
        <v>32</v>
      </c>
      <c r="AX251" s="13" t="s">
        <v>83</v>
      </c>
      <c r="AY251" s="262" t="s">
        <v>342</v>
      </c>
    </row>
    <row r="252" s="2" customFormat="1" ht="16.5" customHeight="1">
      <c r="A252" s="39"/>
      <c r="B252" s="40"/>
      <c r="C252" s="227" t="s">
        <v>639</v>
      </c>
      <c r="D252" s="227" t="s">
        <v>343</v>
      </c>
      <c r="E252" s="228" t="s">
        <v>1957</v>
      </c>
      <c r="F252" s="229" t="s">
        <v>1958</v>
      </c>
      <c r="G252" s="230" t="s">
        <v>442</v>
      </c>
      <c r="H252" s="231">
        <v>37</v>
      </c>
      <c r="I252" s="232"/>
      <c r="J252" s="233">
        <f>ROUND(I252*H252,2)</f>
        <v>0</v>
      </c>
      <c r="K252" s="229" t="s">
        <v>443</v>
      </c>
      <c r="L252" s="45"/>
      <c r="M252" s="234" t="s">
        <v>1</v>
      </c>
      <c r="N252" s="235" t="s">
        <v>41</v>
      </c>
      <c r="O252" s="92"/>
      <c r="P252" s="236">
        <f>O252*H252</f>
        <v>0</v>
      </c>
      <c r="Q252" s="236">
        <v>0</v>
      </c>
      <c r="R252" s="236">
        <f>Q252*H252</f>
        <v>0</v>
      </c>
      <c r="S252" s="236">
        <v>0.082000000000000003</v>
      </c>
      <c r="T252" s="237">
        <f>S252*H252</f>
        <v>3.0340000000000003</v>
      </c>
      <c r="U252" s="39"/>
      <c r="V252" s="39"/>
      <c r="W252" s="39"/>
      <c r="X252" s="39"/>
      <c r="Y252" s="39"/>
      <c r="Z252" s="39"/>
      <c r="AA252" s="39"/>
      <c r="AB252" s="39"/>
      <c r="AC252" s="39"/>
      <c r="AD252" s="39"/>
      <c r="AE252" s="39"/>
      <c r="AR252" s="238" t="s">
        <v>360</v>
      </c>
      <c r="AT252" s="238" t="s">
        <v>343</v>
      </c>
      <c r="AU252" s="238" t="s">
        <v>85</v>
      </c>
      <c r="AY252" s="18" t="s">
        <v>342</v>
      </c>
      <c r="BE252" s="239">
        <f>IF(N252="základní",J252,0)</f>
        <v>0</v>
      </c>
      <c r="BF252" s="239">
        <f>IF(N252="snížená",J252,0)</f>
        <v>0</v>
      </c>
      <c r="BG252" s="239">
        <f>IF(N252="zákl. přenesená",J252,0)</f>
        <v>0</v>
      </c>
      <c r="BH252" s="239">
        <f>IF(N252="sníž. přenesená",J252,0)</f>
        <v>0</v>
      </c>
      <c r="BI252" s="239">
        <f>IF(N252="nulová",J252,0)</f>
        <v>0</v>
      </c>
      <c r="BJ252" s="18" t="s">
        <v>83</v>
      </c>
      <c r="BK252" s="239">
        <f>ROUND(I252*H252,2)</f>
        <v>0</v>
      </c>
      <c r="BL252" s="18" t="s">
        <v>360</v>
      </c>
      <c r="BM252" s="238" t="s">
        <v>1959</v>
      </c>
    </row>
    <row r="253" s="2" customFormat="1">
      <c r="A253" s="39"/>
      <c r="B253" s="40"/>
      <c r="C253" s="41"/>
      <c r="D253" s="240" t="s">
        <v>349</v>
      </c>
      <c r="E253" s="41"/>
      <c r="F253" s="241" t="s">
        <v>1960</v>
      </c>
      <c r="G253" s="41"/>
      <c r="H253" s="41"/>
      <c r="I253" s="242"/>
      <c r="J253" s="41"/>
      <c r="K253" s="41"/>
      <c r="L253" s="45"/>
      <c r="M253" s="243"/>
      <c r="N253" s="244"/>
      <c r="O253" s="92"/>
      <c r="P253" s="92"/>
      <c r="Q253" s="92"/>
      <c r="R253" s="92"/>
      <c r="S253" s="92"/>
      <c r="T253" s="93"/>
      <c r="U253" s="39"/>
      <c r="V253" s="39"/>
      <c r="W253" s="39"/>
      <c r="X253" s="39"/>
      <c r="Y253" s="39"/>
      <c r="Z253" s="39"/>
      <c r="AA253" s="39"/>
      <c r="AB253" s="39"/>
      <c r="AC253" s="39"/>
      <c r="AD253" s="39"/>
      <c r="AE253" s="39"/>
      <c r="AT253" s="18" t="s">
        <v>349</v>
      </c>
      <c r="AU253" s="18" t="s">
        <v>85</v>
      </c>
    </row>
    <row r="254" s="14" customFormat="1">
      <c r="A254" s="14"/>
      <c r="B254" s="263"/>
      <c r="C254" s="264"/>
      <c r="D254" s="240" t="s">
        <v>446</v>
      </c>
      <c r="E254" s="265" t="s">
        <v>1</v>
      </c>
      <c r="F254" s="266" t="s">
        <v>1961</v>
      </c>
      <c r="G254" s="264"/>
      <c r="H254" s="265" t="s">
        <v>1</v>
      </c>
      <c r="I254" s="267"/>
      <c r="J254" s="264"/>
      <c r="K254" s="264"/>
      <c r="L254" s="268"/>
      <c r="M254" s="269"/>
      <c r="N254" s="270"/>
      <c r="O254" s="270"/>
      <c r="P254" s="270"/>
      <c r="Q254" s="270"/>
      <c r="R254" s="270"/>
      <c r="S254" s="270"/>
      <c r="T254" s="271"/>
      <c r="U254" s="14"/>
      <c r="V254" s="14"/>
      <c r="W254" s="14"/>
      <c r="X254" s="14"/>
      <c r="Y254" s="14"/>
      <c r="Z254" s="14"/>
      <c r="AA254" s="14"/>
      <c r="AB254" s="14"/>
      <c r="AC254" s="14"/>
      <c r="AD254" s="14"/>
      <c r="AE254" s="14"/>
      <c r="AT254" s="272" t="s">
        <v>446</v>
      </c>
      <c r="AU254" s="272" t="s">
        <v>85</v>
      </c>
      <c r="AV254" s="14" t="s">
        <v>83</v>
      </c>
      <c r="AW254" s="14" t="s">
        <v>32</v>
      </c>
      <c r="AX254" s="14" t="s">
        <v>76</v>
      </c>
      <c r="AY254" s="272" t="s">
        <v>342</v>
      </c>
    </row>
    <row r="255" s="14" customFormat="1">
      <c r="A255" s="14"/>
      <c r="B255" s="263"/>
      <c r="C255" s="264"/>
      <c r="D255" s="240" t="s">
        <v>446</v>
      </c>
      <c r="E255" s="265" t="s">
        <v>1</v>
      </c>
      <c r="F255" s="266" t="s">
        <v>1962</v>
      </c>
      <c r="G255" s="264"/>
      <c r="H255" s="265" t="s">
        <v>1</v>
      </c>
      <c r="I255" s="267"/>
      <c r="J255" s="264"/>
      <c r="K255" s="264"/>
      <c r="L255" s="268"/>
      <c r="M255" s="269"/>
      <c r="N255" s="270"/>
      <c r="O255" s="270"/>
      <c r="P255" s="270"/>
      <c r="Q255" s="270"/>
      <c r="R255" s="270"/>
      <c r="S255" s="270"/>
      <c r="T255" s="271"/>
      <c r="U255" s="14"/>
      <c r="V255" s="14"/>
      <c r="W255" s="14"/>
      <c r="X255" s="14"/>
      <c r="Y255" s="14"/>
      <c r="Z255" s="14"/>
      <c r="AA255" s="14"/>
      <c r="AB255" s="14"/>
      <c r="AC255" s="14"/>
      <c r="AD255" s="14"/>
      <c r="AE255" s="14"/>
      <c r="AT255" s="272" t="s">
        <v>446</v>
      </c>
      <c r="AU255" s="272" t="s">
        <v>85</v>
      </c>
      <c r="AV255" s="14" t="s">
        <v>83</v>
      </c>
      <c r="AW255" s="14" t="s">
        <v>32</v>
      </c>
      <c r="AX255" s="14" t="s">
        <v>76</v>
      </c>
      <c r="AY255" s="272" t="s">
        <v>342</v>
      </c>
    </row>
    <row r="256" s="13" customFormat="1">
      <c r="A256" s="13"/>
      <c r="B256" s="252"/>
      <c r="C256" s="253"/>
      <c r="D256" s="240" t="s">
        <v>446</v>
      </c>
      <c r="E256" s="254" t="s">
        <v>1</v>
      </c>
      <c r="F256" s="255" t="s">
        <v>1963</v>
      </c>
      <c r="G256" s="253"/>
      <c r="H256" s="256">
        <v>10</v>
      </c>
      <c r="I256" s="257"/>
      <c r="J256" s="253"/>
      <c r="K256" s="253"/>
      <c r="L256" s="258"/>
      <c r="M256" s="259"/>
      <c r="N256" s="260"/>
      <c r="O256" s="260"/>
      <c r="P256" s="260"/>
      <c r="Q256" s="260"/>
      <c r="R256" s="260"/>
      <c r="S256" s="260"/>
      <c r="T256" s="261"/>
      <c r="U256" s="13"/>
      <c r="V256" s="13"/>
      <c r="W256" s="13"/>
      <c r="X256" s="13"/>
      <c r="Y256" s="13"/>
      <c r="Z256" s="13"/>
      <c r="AA256" s="13"/>
      <c r="AB256" s="13"/>
      <c r="AC256" s="13"/>
      <c r="AD256" s="13"/>
      <c r="AE256" s="13"/>
      <c r="AT256" s="262" t="s">
        <v>446</v>
      </c>
      <c r="AU256" s="262" t="s">
        <v>85</v>
      </c>
      <c r="AV256" s="13" t="s">
        <v>85</v>
      </c>
      <c r="AW256" s="13" t="s">
        <v>32</v>
      </c>
      <c r="AX256" s="13" t="s">
        <v>76</v>
      </c>
      <c r="AY256" s="262" t="s">
        <v>342</v>
      </c>
    </row>
    <row r="257" s="13" customFormat="1">
      <c r="A257" s="13"/>
      <c r="B257" s="252"/>
      <c r="C257" s="253"/>
      <c r="D257" s="240" t="s">
        <v>446</v>
      </c>
      <c r="E257" s="254" t="s">
        <v>1</v>
      </c>
      <c r="F257" s="255" t="s">
        <v>1964</v>
      </c>
      <c r="G257" s="253"/>
      <c r="H257" s="256">
        <v>17</v>
      </c>
      <c r="I257" s="257"/>
      <c r="J257" s="253"/>
      <c r="K257" s="253"/>
      <c r="L257" s="258"/>
      <c r="M257" s="259"/>
      <c r="N257" s="260"/>
      <c r="O257" s="260"/>
      <c r="P257" s="260"/>
      <c r="Q257" s="260"/>
      <c r="R257" s="260"/>
      <c r="S257" s="260"/>
      <c r="T257" s="261"/>
      <c r="U257" s="13"/>
      <c r="V257" s="13"/>
      <c r="W257" s="13"/>
      <c r="X257" s="13"/>
      <c r="Y257" s="13"/>
      <c r="Z257" s="13"/>
      <c r="AA257" s="13"/>
      <c r="AB257" s="13"/>
      <c r="AC257" s="13"/>
      <c r="AD257" s="13"/>
      <c r="AE257" s="13"/>
      <c r="AT257" s="262" t="s">
        <v>446</v>
      </c>
      <c r="AU257" s="262" t="s">
        <v>85</v>
      </c>
      <c r="AV257" s="13" t="s">
        <v>85</v>
      </c>
      <c r="AW257" s="13" t="s">
        <v>32</v>
      </c>
      <c r="AX257" s="13" t="s">
        <v>76</v>
      </c>
      <c r="AY257" s="262" t="s">
        <v>342</v>
      </c>
    </row>
    <row r="258" s="13" customFormat="1">
      <c r="A258" s="13"/>
      <c r="B258" s="252"/>
      <c r="C258" s="253"/>
      <c r="D258" s="240" t="s">
        <v>446</v>
      </c>
      <c r="E258" s="254" t="s">
        <v>1</v>
      </c>
      <c r="F258" s="255" t="s">
        <v>1965</v>
      </c>
      <c r="G258" s="253"/>
      <c r="H258" s="256">
        <v>10</v>
      </c>
      <c r="I258" s="257"/>
      <c r="J258" s="253"/>
      <c r="K258" s="253"/>
      <c r="L258" s="258"/>
      <c r="M258" s="259"/>
      <c r="N258" s="260"/>
      <c r="O258" s="260"/>
      <c r="P258" s="260"/>
      <c r="Q258" s="260"/>
      <c r="R258" s="260"/>
      <c r="S258" s="260"/>
      <c r="T258" s="261"/>
      <c r="U258" s="13"/>
      <c r="V258" s="13"/>
      <c r="W258" s="13"/>
      <c r="X258" s="13"/>
      <c r="Y258" s="13"/>
      <c r="Z258" s="13"/>
      <c r="AA258" s="13"/>
      <c r="AB258" s="13"/>
      <c r="AC258" s="13"/>
      <c r="AD258" s="13"/>
      <c r="AE258" s="13"/>
      <c r="AT258" s="262" t="s">
        <v>446</v>
      </c>
      <c r="AU258" s="262" t="s">
        <v>85</v>
      </c>
      <c r="AV258" s="13" t="s">
        <v>85</v>
      </c>
      <c r="AW258" s="13" t="s">
        <v>32</v>
      </c>
      <c r="AX258" s="13" t="s">
        <v>76</v>
      </c>
      <c r="AY258" s="262" t="s">
        <v>342</v>
      </c>
    </row>
    <row r="259" s="16" customFormat="1">
      <c r="A259" s="16"/>
      <c r="B259" s="284"/>
      <c r="C259" s="285"/>
      <c r="D259" s="240" t="s">
        <v>446</v>
      </c>
      <c r="E259" s="286" t="s">
        <v>1</v>
      </c>
      <c r="F259" s="287" t="s">
        <v>500</v>
      </c>
      <c r="G259" s="285"/>
      <c r="H259" s="288">
        <v>37</v>
      </c>
      <c r="I259" s="289"/>
      <c r="J259" s="285"/>
      <c r="K259" s="285"/>
      <c r="L259" s="290"/>
      <c r="M259" s="291"/>
      <c r="N259" s="292"/>
      <c r="O259" s="292"/>
      <c r="P259" s="292"/>
      <c r="Q259" s="292"/>
      <c r="R259" s="292"/>
      <c r="S259" s="292"/>
      <c r="T259" s="293"/>
      <c r="U259" s="16"/>
      <c r="V259" s="16"/>
      <c r="W259" s="16"/>
      <c r="X259" s="16"/>
      <c r="Y259" s="16"/>
      <c r="Z259" s="16"/>
      <c r="AA259" s="16"/>
      <c r="AB259" s="16"/>
      <c r="AC259" s="16"/>
      <c r="AD259" s="16"/>
      <c r="AE259" s="16"/>
      <c r="AT259" s="294" t="s">
        <v>446</v>
      </c>
      <c r="AU259" s="294" t="s">
        <v>85</v>
      </c>
      <c r="AV259" s="16" t="s">
        <v>360</v>
      </c>
      <c r="AW259" s="16" t="s">
        <v>32</v>
      </c>
      <c r="AX259" s="16" t="s">
        <v>83</v>
      </c>
      <c r="AY259" s="294" t="s">
        <v>342</v>
      </c>
    </row>
    <row r="260" s="2" customFormat="1" ht="16.5" customHeight="1">
      <c r="A260" s="39"/>
      <c r="B260" s="40"/>
      <c r="C260" s="227" t="s">
        <v>645</v>
      </c>
      <c r="D260" s="227" t="s">
        <v>343</v>
      </c>
      <c r="E260" s="228" t="s">
        <v>1966</v>
      </c>
      <c r="F260" s="229" t="s">
        <v>1967</v>
      </c>
      <c r="G260" s="230" t="s">
        <v>442</v>
      </c>
      <c r="H260" s="231">
        <v>56</v>
      </c>
      <c r="I260" s="232"/>
      <c r="J260" s="233">
        <f>ROUND(I260*H260,2)</f>
        <v>0</v>
      </c>
      <c r="K260" s="229" t="s">
        <v>443</v>
      </c>
      <c r="L260" s="45"/>
      <c r="M260" s="234" t="s">
        <v>1</v>
      </c>
      <c r="N260" s="235" t="s">
        <v>41</v>
      </c>
      <c r="O260" s="92"/>
      <c r="P260" s="236">
        <f>O260*H260</f>
        <v>0</v>
      </c>
      <c r="Q260" s="236">
        <v>0</v>
      </c>
      <c r="R260" s="236">
        <f>Q260*H260</f>
        <v>0</v>
      </c>
      <c r="S260" s="236">
        <v>0.0040000000000000001</v>
      </c>
      <c r="T260" s="237">
        <f>S260*H260</f>
        <v>0.22400000000000001</v>
      </c>
      <c r="U260" s="39"/>
      <c r="V260" s="39"/>
      <c r="W260" s="39"/>
      <c r="X260" s="39"/>
      <c r="Y260" s="39"/>
      <c r="Z260" s="39"/>
      <c r="AA260" s="39"/>
      <c r="AB260" s="39"/>
      <c r="AC260" s="39"/>
      <c r="AD260" s="39"/>
      <c r="AE260" s="39"/>
      <c r="AR260" s="238" t="s">
        <v>360</v>
      </c>
      <c r="AT260" s="238" t="s">
        <v>343</v>
      </c>
      <c r="AU260" s="238" t="s">
        <v>85</v>
      </c>
      <c r="AY260" s="18" t="s">
        <v>342</v>
      </c>
      <c r="BE260" s="239">
        <f>IF(N260="základní",J260,0)</f>
        <v>0</v>
      </c>
      <c r="BF260" s="239">
        <f>IF(N260="snížená",J260,0)</f>
        <v>0</v>
      </c>
      <c r="BG260" s="239">
        <f>IF(N260="zákl. přenesená",J260,0)</f>
        <v>0</v>
      </c>
      <c r="BH260" s="239">
        <f>IF(N260="sníž. přenesená",J260,0)</f>
        <v>0</v>
      </c>
      <c r="BI260" s="239">
        <f>IF(N260="nulová",J260,0)</f>
        <v>0</v>
      </c>
      <c r="BJ260" s="18" t="s">
        <v>83</v>
      </c>
      <c r="BK260" s="239">
        <f>ROUND(I260*H260,2)</f>
        <v>0</v>
      </c>
      <c r="BL260" s="18" t="s">
        <v>360</v>
      </c>
      <c r="BM260" s="238" t="s">
        <v>1968</v>
      </c>
    </row>
    <row r="261" s="2" customFormat="1">
      <c r="A261" s="39"/>
      <c r="B261" s="40"/>
      <c r="C261" s="41"/>
      <c r="D261" s="240" t="s">
        <v>349</v>
      </c>
      <c r="E261" s="41"/>
      <c r="F261" s="241" t="s">
        <v>1969</v>
      </c>
      <c r="G261" s="41"/>
      <c r="H261" s="41"/>
      <c r="I261" s="242"/>
      <c r="J261" s="41"/>
      <c r="K261" s="41"/>
      <c r="L261" s="45"/>
      <c r="M261" s="243"/>
      <c r="N261" s="244"/>
      <c r="O261" s="92"/>
      <c r="P261" s="92"/>
      <c r="Q261" s="92"/>
      <c r="R261" s="92"/>
      <c r="S261" s="92"/>
      <c r="T261" s="93"/>
      <c r="U261" s="39"/>
      <c r="V261" s="39"/>
      <c r="W261" s="39"/>
      <c r="X261" s="39"/>
      <c r="Y261" s="39"/>
      <c r="Z261" s="39"/>
      <c r="AA261" s="39"/>
      <c r="AB261" s="39"/>
      <c r="AC261" s="39"/>
      <c r="AD261" s="39"/>
      <c r="AE261" s="39"/>
      <c r="AT261" s="18" t="s">
        <v>349</v>
      </c>
      <c r="AU261" s="18" t="s">
        <v>85</v>
      </c>
    </row>
    <row r="262" s="14" customFormat="1">
      <c r="A262" s="14"/>
      <c r="B262" s="263"/>
      <c r="C262" s="264"/>
      <c r="D262" s="240" t="s">
        <v>446</v>
      </c>
      <c r="E262" s="265" t="s">
        <v>1</v>
      </c>
      <c r="F262" s="266" t="s">
        <v>1961</v>
      </c>
      <c r="G262" s="264"/>
      <c r="H262" s="265" t="s">
        <v>1</v>
      </c>
      <c r="I262" s="267"/>
      <c r="J262" s="264"/>
      <c r="K262" s="264"/>
      <c r="L262" s="268"/>
      <c r="M262" s="269"/>
      <c r="N262" s="270"/>
      <c r="O262" s="270"/>
      <c r="P262" s="270"/>
      <c r="Q262" s="270"/>
      <c r="R262" s="270"/>
      <c r="S262" s="270"/>
      <c r="T262" s="271"/>
      <c r="U262" s="14"/>
      <c r="V262" s="14"/>
      <c r="W262" s="14"/>
      <c r="X262" s="14"/>
      <c r="Y262" s="14"/>
      <c r="Z262" s="14"/>
      <c r="AA262" s="14"/>
      <c r="AB262" s="14"/>
      <c r="AC262" s="14"/>
      <c r="AD262" s="14"/>
      <c r="AE262" s="14"/>
      <c r="AT262" s="272" t="s">
        <v>446</v>
      </c>
      <c r="AU262" s="272" t="s">
        <v>85</v>
      </c>
      <c r="AV262" s="14" t="s">
        <v>83</v>
      </c>
      <c r="AW262" s="14" t="s">
        <v>32</v>
      </c>
      <c r="AX262" s="14" t="s">
        <v>76</v>
      </c>
      <c r="AY262" s="272" t="s">
        <v>342</v>
      </c>
    </row>
    <row r="263" s="14" customFormat="1">
      <c r="A263" s="14"/>
      <c r="B263" s="263"/>
      <c r="C263" s="264"/>
      <c r="D263" s="240" t="s">
        <v>446</v>
      </c>
      <c r="E263" s="265" t="s">
        <v>1</v>
      </c>
      <c r="F263" s="266" t="s">
        <v>1970</v>
      </c>
      <c r="G263" s="264"/>
      <c r="H263" s="265" t="s">
        <v>1</v>
      </c>
      <c r="I263" s="267"/>
      <c r="J263" s="264"/>
      <c r="K263" s="264"/>
      <c r="L263" s="268"/>
      <c r="M263" s="269"/>
      <c r="N263" s="270"/>
      <c r="O263" s="270"/>
      <c r="P263" s="270"/>
      <c r="Q263" s="270"/>
      <c r="R263" s="270"/>
      <c r="S263" s="270"/>
      <c r="T263" s="271"/>
      <c r="U263" s="14"/>
      <c r="V263" s="14"/>
      <c r="W263" s="14"/>
      <c r="X263" s="14"/>
      <c r="Y263" s="14"/>
      <c r="Z263" s="14"/>
      <c r="AA263" s="14"/>
      <c r="AB263" s="14"/>
      <c r="AC263" s="14"/>
      <c r="AD263" s="14"/>
      <c r="AE263" s="14"/>
      <c r="AT263" s="272" t="s">
        <v>446</v>
      </c>
      <c r="AU263" s="272" t="s">
        <v>85</v>
      </c>
      <c r="AV263" s="14" t="s">
        <v>83</v>
      </c>
      <c r="AW263" s="14" t="s">
        <v>32</v>
      </c>
      <c r="AX263" s="14" t="s">
        <v>76</v>
      </c>
      <c r="AY263" s="272" t="s">
        <v>342</v>
      </c>
    </row>
    <row r="264" s="13" customFormat="1">
      <c r="A264" s="13"/>
      <c r="B264" s="252"/>
      <c r="C264" s="253"/>
      <c r="D264" s="240" t="s">
        <v>446</v>
      </c>
      <c r="E264" s="254" t="s">
        <v>1</v>
      </c>
      <c r="F264" s="255" t="s">
        <v>1971</v>
      </c>
      <c r="G264" s="253"/>
      <c r="H264" s="256">
        <v>1</v>
      </c>
      <c r="I264" s="257"/>
      <c r="J264" s="253"/>
      <c r="K264" s="253"/>
      <c r="L264" s="258"/>
      <c r="M264" s="259"/>
      <c r="N264" s="260"/>
      <c r="O264" s="260"/>
      <c r="P264" s="260"/>
      <c r="Q264" s="260"/>
      <c r="R264" s="260"/>
      <c r="S264" s="260"/>
      <c r="T264" s="261"/>
      <c r="U264" s="13"/>
      <c r="V264" s="13"/>
      <c r="W264" s="13"/>
      <c r="X264" s="13"/>
      <c r="Y264" s="13"/>
      <c r="Z264" s="13"/>
      <c r="AA264" s="13"/>
      <c r="AB264" s="13"/>
      <c r="AC264" s="13"/>
      <c r="AD264" s="13"/>
      <c r="AE264" s="13"/>
      <c r="AT264" s="262" t="s">
        <v>446</v>
      </c>
      <c r="AU264" s="262" t="s">
        <v>85</v>
      </c>
      <c r="AV264" s="13" t="s">
        <v>85</v>
      </c>
      <c r="AW264" s="13" t="s">
        <v>32</v>
      </c>
      <c r="AX264" s="13" t="s">
        <v>76</v>
      </c>
      <c r="AY264" s="262" t="s">
        <v>342</v>
      </c>
    </row>
    <row r="265" s="13" customFormat="1">
      <c r="A265" s="13"/>
      <c r="B265" s="252"/>
      <c r="C265" s="253"/>
      <c r="D265" s="240" t="s">
        <v>446</v>
      </c>
      <c r="E265" s="254" t="s">
        <v>1</v>
      </c>
      <c r="F265" s="255" t="s">
        <v>1972</v>
      </c>
      <c r="G265" s="253"/>
      <c r="H265" s="256">
        <v>2</v>
      </c>
      <c r="I265" s="257"/>
      <c r="J265" s="253"/>
      <c r="K265" s="253"/>
      <c r="L265" s="258"/>
      <c r="M265" s="259"/>
      <c r="N265" s="260"/>
      <c r="O265" s="260"/>
      <c r="P265" s="260"/>
      <c r="Q265" s="260"/>
      <c r="R265" s="260"/>
      <c r="S265" s="260"/>
      <c r="T265" s="261"/>
      <c r="U265" s="13"/>
      <c r="V265" s="13"/>
      <c r="W265" s="13"/>
      <c r="X265" s="13"/>
      <c r="Y265" s="13"/>
      <c r="Z265" s="13"/>
      <c r="AA265" s="13"/>
      <c r="AB265" s="13"/>
      <c r="AC265" s="13"/>
      <c r="AD265" s="13"/>
      <c r="AE265" s="13"/>
      <c r="AT265" s="262" t="s">
        <v>446</v>
      </c>
      <c r="AU265" s="262" t="s">
        <v>85</v>
      </c>
      <c r="AV265" s="13" t="s">
        <v>85</v>
      </c>
      <c r="AW265" s="13" t="s">
        <v>32</v>
      </c>
      <c r="AX265" s="13" t="s">
        <v>76</v>
      </c>
      <c r="AY265" s="262" t="s">
        <v>342</v>
      </c>
    </row>
    <row r="266" s="13" customFormat="1">
      <c r="A266" s="13"/>
      <c r="B266" s="252"/>
      <c r="C266" s="253"/>
      <c r="D266" s="240" t="s">
        <v>446</v>
      </c>
      <c r="E266" s="254" t="s">
        <v>1</v>
      </c>
      <c r="F266" s="255" t="s">
        <v>1973</v>
      </c>
      <c r="G266" s="253"/>
      <c r="H266" s="256">
        <v>1</v>
      </c>
      <c r="I266" s="257"/>
      <c r="J266" s="253"/>
      <c r="K266" s="253"/>
      <c r="L266" s="258"/>
      <c r="M266" s="259"/>
      <c r="N266" s="260"/>
      <c r="O266" s="260"/>
      <c r="P266" s="260"/>
      <c r="Q266" s="260"/>
      <c r="R266" s="260"/>
      <c r="S266" s="260"/>
      <c r="T266" s="261"/>
      <c r="U266" s="13"/>
      <c r="V266" s="13"/>
      <c r="W266" s="13"/>
      <c r="X266" s="13"/>
      <c r="Y266" s="13"/>
      <c r="Z266" s="13"/>
      <c r="AA266" s="13"/>
      <c r="AB266" s="13"/>
      <c r="AC266" s="13"/>
      <c r="AD266" s="13"/>
      <c r="AE266" s="13"/>
      <c r="AT266" s="262" t="s">
        <v>446</v>
      </c>
      <c r="AU266" s="262" t="s">
        <v>85</v>
      </c>
      <c r="AV266" s="13" t="s">
        <v>85</v>
      </c>
      <c r="AW266" s="13" t="s">
        <v>32</v>
      </c>
      <c r="AX266" s="13" t="s">
        <v>76</v>
      </c>
      <c r="AY266" s="262" t="s">
        <v>342</v>
      </c>
    </row>
    <row r="267" s="13" customFormat="1">
      <c r="A267" s="13"/>
      <c r="B267" s="252"/>
      <c r="C267" s="253"/>
      <c r="D267" s="240" t="s">
        <v>446</v>
      </c>
      <c r="E267" s="254" t="s">
        <v>1</v>
      </c>
      <c r="F267" s="255" t="s">
        <v>1974</v>
      </c>
      <c r="G267" s="253"/>
      <c r="H267" s="256">
        <v>3</v>
      </c>
      <c r="I267" s="257"/>
      <c r="J267" s="253"/>
      <c r="K267" s="253"/>
      <c r="L267" s="258"/>
      <c r="M267" s="259"/>
      <c r="N267" s="260"/>
      <c r="O267" s="260"/>
      <c r="P267" s="260"/>
      <c r="Q267" s="260"/>
      <c r="R267" s="260"/>
      <c r="S267" s="260"/>
      <c r="T267" s="261"/>
      <c r="U267" s="13"/>
      <c r="V267" s="13"/>
      <c r="W267" s="13"/>
      <c r="X267" s="13"/>
      <c r="Y267" s="13"/>
      <c r="Z267" s="13"/>
      <c r="AA267" s="13"/>
      <c r="AB267" s="13"/>
      <c r="AC267" s="13"/>
      <c r="AD267" s="13"/>
      <c r="AE267" s="13"/>
      <c r="AT267" s="262" t="s">
        <v>446</v>
      </c>
      <c r="AU267" s="262" t="s">
        <v>85</v>
      </c>
      <c r="AV267" s="13" t="s">
        <v>85</v>
      </c>
      <c r="AW267" s="13" t="s">
        <v>32</v>
      </c>
      <c r="AX267" s="13" t="s">
        <v>76</v>
      </c>
      <c r="AY267" s="262" t="s">
        <v>342</v>
      </c>
    </row>
    <row r="268" s="13" customFormat="1">
      <c r="A268" s="13"/>
      <c r="B268" s="252"/>
      <c r="C268" s="253"/>
      <c r="D268" s="240" t="s">
        <v>446</v>
      </c>
      <c r="E268" s="254" t="s">
        <v>1</v>
      </c>
      <c r="F268" s="255" t="s">
        <v>1975</v>
      </c>
      <c r="G268" s="253"/>
      <c r="H268" s="256">
        <v>2</v>
      </c>
      <c r="I268" s="257"/>
      <c r="J268" s="253"/>
      <c r="K268" s="253"/>
      <c r="L268" s="258"/>
      <c r="M268" s="259"/>
      <c r="N268" s="260"/>
      <c r="O268" s="260"/>
      <c r="P268" s="260"/>
      <c r="Q268" s="260"/>
      <c r="R268" s="260"/>
      <c r="S268" s="260"/>
      <c r="T268" s="261"/>
      <c r="U268" s="13"/>
      <c r="V268" s="13"/>
      <c r="W268" s="13"/>
      <c r="X268" s="13"/>
      <c r="Y268" s="13"/>
      <c r="Z268" s="13"/>
      <c r="AA268" s="13"/>
      <c r="AB268" s="13"/>
      <c r="AC268" s="13"/>
      <c r="AD268" s="13"/>
      <c r="AE268" s="13"/>
      <c r="AT268" s="262" t="s">
        <v>446</v>
      </c>
      <c r="AU268" s="262" t="s">
        <v>85</v>
      </c>
      <c r="AV268" s="13" t="s">
        <v>85</v>
      </c>
      <c r="AW268" s="13" t="s">
        <v>32</v>
      </c>
      <c r="AX268" s="13" t="s">
        <v>76</v>
      </c>
      <c r="AY268" s="262" t="s">
        <v>342</v>
      </c>
    </row>
    <row r="269" s="13" customFormat="1">
      <c r="A269" s="13"/>
      <c r="B269" s="252"/>
      <c r="C269" s="253"/>
      <c r="D269" s="240" t="s">
        <v>446</v>
      </c>
      <c r="E269" s="254" t="s">
        <v>1</v>
      </c>
      <c r="F269" s="255" t="s">
        <v>1976</v>
      </c>
      <c r="G269" s="253"/>
      <c r="H269" s="256">
        <v>1</v>
      </c>
      <c r="I269" s="257"/>
      <c r="J269" s="253"/>
      <c r="K269" s="253"/>
      <c r="L269" s="258"/>
      <c r="M269" s="259"/>
      <c r="N269" s="260"/>
      <c r="O269" s="260"/>
      <c r="P269" s="260"/>
      <c r="Q269" s="260"/>
      <c r="R269" s="260"/>
      <c r="S269" s="260"/>
      <c r="T269" s="261"/>
      <c r="U269" s="13"/>
      <c r="V269" s="13"/>
      <c r="W269" s="13"/>
      <c r="X269" s="13"/>
      <c r="Y269" s="13"/>
      <c r="Z269" s="13"/>
      <c r="AA269" s="13"/>
      <c r="AB269" s="13"/>
      <c r="AC269" s="13"/>
      <c r="AD269" s="13"/>
      <c r="AE269" s="13"/>
      <c r="AT269" s="262" t="s">
        <v>446</v>
      </c>
      <c r="AU269" s="262" t="s">
        <v>85</v>
      </c>
      <c r="AV269" s="13" t="s">
        <v>85</v>
      </c>
      <c r="AW269" s="13" t="s">
        <v>32</v>
      </c>
      <c r="AX269" s="13" t="s">
        <v>76</v>
      </c>
      <c r="AY269" s="262" t="s">
        <v>342</v>
      </c>
    </row>
    <row r="270" s="13" customFormat="1">
      <c r="A270" s="13"/>
      <c r="B270" s="252"/>
      <c r="C270" s="253"/>
      <c r="D270" s="240" t="s">
        <v>446</v>
      </c>
      <c r="E270" s="254" t="s">
        <v>1</v>
      </c>
      <c r="F270" s="255" t="s">
        <v>1977</v>
      </c>
      <c r="G270" s="253"/>
      <c r="H270" s="256">
        <v>1</v>
      </c>
      <c r="I270" s="257"/>
      <c r="J270" s="253"/>
      <c r="K270" s="253"/>
      <c r="L270" s="258"/>
      <c r="M270" s="259"/>
      <c r="N270" s="260"/>
      <c r="O270" s="260"/>
      <c r="P270" s="260"/>
      <c r="Q270" s="260"/>
      <c r="R270" s="260"/>
      <c r="S270" s="260"/>
      <c r="T270" s="261"/>
      <c r="U270" s="13"/>
      <c r="V270" s="13"/>
      <c r="W270" s="13"/>
      <c r="X270" s="13"/>
      <c r="Y270" s="13"/>
      <c r="Z270" s="13"/>
      <c r="AA270" s="13"/>
      <c r="AB270" s="13"/>
      <c r="AC270" s="13"/>
      <c r="AD270" s="13"/>
      <c r="AE270" s="13"/>
      <c r="AT270" s="262" t="s">
        <v>446</v>
      </c>
      <c r="AU270" s="262" t="s">
        <v>85</v>
      </c>
      <c r="AV270" s="13" t="s">
        <v>85</v>
      </c>
      <c r="AW270" s="13" t="s">
        <v>32</v>
      </c>
      <c r="AX270" s="13" t="s">
        <v>76</v>
      </c>
      <c r="AY270" s="262" t="s">
        <v>342</v>
      </c>
    </row>
    <row r="271" s="13" customFormat="1">
      <c r="A271" s="13"/>
      <c r="B271" s="252"/>
      <c r="C271" s="253"/>
      <c r="D271" s="240" t="s">
        <v>446</v>
      </c>
      <c r="E271" s="254" t="s">
        <v>1</v>
      </c>
      <c r="F271" s="255" t="s">
        <v>1978</v>
      </c>
      <c r="G271" s="253"/>
      <c r="H271" s="256">
        <v>1</v>
      </c>
      <c r="I271" s="257"/>
      <c r="J271" s="253"/>
      <c r="K271" s="253"/>
      <c r="L271" s="258"/>
      <c r="M271" s="259"/>
      <c r="N271" s="260"/>
      <c r="O271" s="260"/>
      <c r="P271" s="260"/>
      <c r="Q271" s="260"/>
      <c r="R271" s="260"/>
      <c r="S271" s="260"/>
      <c r="T271" s="261"/>
      <c r="U271" s="13"/>
      <c r="V271" s="13"/>
      <c r="W271" s="13"/>
      <c r="X271" s="13"/>
      <c r="Y271" s="13"/>
      <c r="Z271" s="13"/>
      <c r="AA271" s="13"/>
      <c r="AB271" s="13"/>
      <c r="AC271" s="13"/>
      <c r="AD271" s="13"/>
      <c r="AE271" s="13"/>
      <c r="AT271" s="262" t="s">
        <v>446</v>
      </c>
      <c r="AU271" s="262" t="s">
        <v>85</v>
      </c>
      <c r="AV271" s="13" t="s">
        <v>85</v>
      </c>
      <c r="AW271" s="13" t="s">
        <v>32</v>
      </c>
      <c r="AX271" s="13" t="s">
        <v>76</v>
      </c>
      <c r="AY271" s="262" t="s">
        <v>342</v>
      </c>
    </row>
    <row r="272" s="13" customFormat="1">
      <c r="A272" s="13"/>
      <c r="B272" s="252"/>
      <c r="C272" s="253"/>
      <c r="D272" s="240" t="s">
        <v>446</v>
      </c>
      <c r="E272" s="254" t="s">
        <v>1</v>
      </c>
      <c r="F272" s="255" t="s">
        <v>1979</v>
      </c>
      <c r="G272" s="253"/>
      <c r="H272" s="256">
        <v>2</v>
      </c>
      <c r="I272" s="257"/>
      <c r="J272" s="253"/>
      <c r="K272" s="253"/>
      <c r="L272" s="258"/>
      <c r="M272" s="259"/>
      <c r="N272" s="260"/>
      <c r="O272" s="260"/>
      <c r="P272" s="260"/>
      <c r="Q272" s="260"/>
      <c r="R272" s="260"/>
      <c r="S272" s="260"/>
      <c r="T272" s="261"/>
      <c r="U272" s="13"/>
      <c r="V272" s="13"/>
      <c r="W272" s="13"/>
      <c r="X272" s="13"/>
      <c r="Y272" s="13"/>
      <c r="Z272" s="13"/>
      <c r="AA272" s="13"/>
      <c r="AB272" s="13"/>
      <c r="AC272" s="13"/>
      <c r="AD272" s="13"/>
      <c r="AE272" s="13"/>
      <c r="AT272" s="262" t="s">
        <v>446</v>
      </c>
      <c r="AU272" s="262" t="s">
        <v>85</v>
      </c>
      <c r="AV272" s="13" t="s">
        <v>85</v>
      </c>
      <c r="AW272" s="13" t="s">
        <v>32</v>
      </c>
      <c r="AX272" s="13" t="s">
        <v>76</v>
      </c>
      <c r="AY272" s="262" t="s">
        <v>342</v>
      </c>
    </row>
    <row r="273" s="15" customFormat="1">
      <c r="A273" s="15"/>
      <c r="B273" s="273"/>
      <c r="C273" s="274"/>
      <c r="D273" s="240" t="s">
        <v>446</v>
      </c>
      <c r="E273" s="275" t="s">
        <v>1</v>
      </c>
      <c r="F273" s="276" t="s">
        <v>492</v>
      </c>
      <c r="G273" s="274"/>
      <c r="H273" s="277">
        <v>14</v>
      </c>
      <c r="I273" s="278"/>
      <c r="J273" s="274"/>
      <c r="K273" s="274"/>
      <c r="L273" s="279"/>
      <c r="M273" s="280"/>
      <c r="N273" s="281"/>
      <c r="O273" s="281"/>
      <c r="P273" s="281"/>
      <c r="Q273" s="281"/>
      <c r="R273" s="281"/>
      <c r="S273" s="281"/>
      <c r="T273" s="282"/>
      <c r="U273" s="15"/>
      <c r="V273" s="15"/>
      <c r="W273" s="15"/>
      <c r="X273" s="15"/>
      <c r="Y273" s="15"/>
      <c r="Z273" s="15"/>
      <c r="AA273" s="15"/>
      <c r="AB273" s="15"/>
      <c r="AC273" s="15"/>
      <c r="AD273" s="15"/>
      <c r="AE273" s="15"/>
      <c r="AT273" s="283" t="s">
        <v>446</v>
      </c>
      <c r="AU273" s="283" t="s">
        <v>85</v>
      </c>
      <c r="AV273" s="15" t="s">
        <v>92</v>
      </c>
      <c r="AW273" s="15" t="s">
        <v>32</v>
      </c>
      <c r="AX273" s="15" t="s">
        <v>76</v>
      </c>
      <c r="AY273" s="283" t="s">
        <v>342</v>
      </c>
    </row>
    <row r="274" s="14" customFormat="1">
      <c r="A274" s="14"/>
      <c r="B274" s="263"/>
      <c r="C274" s="264"/>
      <c r="D274" s="240" t="s">
        <v>446</v>
      </c>
      <c r="E274" s="265" t="s">
        <v>1</v>
      </c>
      <c r="F274" s="266" t="s">
        <v>1824</v>
      </c>
      <c r="G274" s="264"/>
      <c r="H274" s="265" t="s">
        <v>1</v>
      </c>
      <c r="I274" s="267"/>
      <c r="J274" s="264"/>
      <c r="K274" s="264"/>
      <c r="L274" s="268"/>
      <c r="M274" s="269"/>
      <c r="N274" s="270"/>
      <c r="O274" s="270"/>
      <c r="P274" s="270"/>
      <c r="Q274" s="270"/>
      <c r="R274" s="270"/>
      <c r="S274" s="270"/>
      <c r="T274" s="271"/>
      <c r="U274" s="14"/>
      <c r="V274" s="14"/>
      <c r="W274" s="14"/>
      <c r="X274" s="14"/>
      <c r="Y274" s="14"/>
      <c r="Z274" s="14"/>
      <c r="AA274" s="14"/>
      <c r="AB274" s="14"/>
      <c r="AC274" s="14"/>
      <c r="AD274" s="14"/>
      <c r="AE274" s="14"/>
      <c r="AT274" s="272" t="s">
        <v>446</v>
      </c>
      <c r="AU274" s="272" t="s">
        <v>85</v>
      </c>
      <c r="AV274" s="14" t="s">
        <v>83</v>
      </c>
      <c r="AW274" s="14" t="s">
        <v>32</v>
      </c>
      <c r="AX274" s="14" t="s">
        <v>76</v>
      </c>
      <c r="AY274" s="272" t="s">
        <v>342</v>
      </c>
    </row>
    <row r="275" s="13" customFormat="1">
      <c r="A275" s="13"/>
      <c r="B275" s="252"/>
      <c r="C275" s="253"/>
      <c r="D275" s="240" t="s">
        <v>446</v>
      </c>
      <c r="E275" s="254" t="s">
        <v>1</v>
      </c>
      <c r="F275" s="255" t="s">
        <v>1825</v>
      </c>
      <c r="G275" s="253"/>
      <c r="H275" s="256">
        <v>6</v>
      </c>
      <c r="I275" s="257"/>
      <c r="J275" s="253"/>
      <c r="K275" s="253"/>
      <c r="L275" s="258"/>
      <c r="M275" s="259"/>
      <c r="N275" s="260"/>
      <c r="O275" s="260"/>
      <c r="P275" s="260"/>
      <c r="Q275" s="260"/>
      <c r="R275" s="260"/>
      <c r="S275" s="260"/>
      <c r="T275" s="261"/>
      <c r="U275" s="13"/>
      <c r="V275" s="13"/>
      <c r="W275" s="13"/>
      <c r="X275" s="13"/>
      <c r="Y275" s="13"/>
      <c r="Z275" s="13"/>
      <c r="AA275" s="13"/>
      <c r="AB275" s="13"/>
      <c r="AC275" s="13"/>
      <c r="AD275" s="13"/>
      <c r="AE275" s="13"/>
      <c r="AT275" s="262" t="s">
        <v>446</v>
      </c>
      <c r="AU275" s="262" t="s">
        <v>85</v>
      </c>
      <c r="AV275" s="13" t="s">
        <v>85</v>
      </c>
      <c r="AW275" s="13" t="s">
        <v>32</v>
      </c>
      <c r="AX275" s="13" t="s">
        <v>76</v>
      </c>
      <c r="AY275" s="262" t="s">
        <v>342</v>
      </c>
    </row>
    <row r="276" s="13" customFormat="1">
      <c r="A276" s="13"/>
      <c r="B276" s="252"/>
      <c r="C276" s="253"/>
      <c r="D276" s="240" t="s">
        <v>446</v>
      </c>
      <c r="E276" s="254" t="s">
        <v>1</v>
      </c>
      <c r="F276" s="255" t="s">
        <v>1826</v>
      </c>
      <c r="G276" s="253"/>
      <c r="H276" s="256">
        <v>4</v>
      </c>
      <c r="I276" s="257"/>
      <c r="J276" s="253"/>
      <c r="K276" s="253"/>
      <c r="L276" s="258"/>
      <c r="M276" s="259"/>
      <c r="N276" s="260"/>
      <c r="O276" s="260"/>
      <c r="P276" s="260"/>
      <c r="Q276" s="260"/>
      <c r="R276" s="260"/>
      <c r="S276" s="260"/>
      <c r="T276" s="261"/>
      <c r="U276" s="13"/>
      <c r="V276" s="13"/>
      <c r="W276" s="13"/>
      <c r="X276" s="13"/>
      <c r="Y276" s="13"/>
      <c r="Z276" s="13"/>
      <c r="AA276" s="13"/>
      <c r="AB276" s="13"/>
      <c r="AC276" s="13"/>
      <c r="AD276" s="13"/>
      <c r="AE276" s="13"/>
      <c r="AT276" s="262" t="s">
        <v>446</v>
      </c>
      <c r="AU276" s="262" t="s">
        <v>85</v>
      </c>
      <c r="AV276" s="13" t="s">
        <v>85</v>
      </c>
      <c r="AW276" s="13" t="s">
        <v>32</v>
      </c>
      <c r="AX276" s="13" t="s">
        <v>76</v>
      </c>
      <c r="AY276" s="262" t="s">
        <v>342</v>
      </c>
    </row>
    <row r="277" s="13" customFormat="1">
      <c r="A277" s="13"/>
      <c r="B277" s="252"/>
      <c r="C277" s="253"/>
      <c r="D277" s="240" t="s">
        <v>446</v>
      </c>
      <c r="E277" s="254" t="s">
        <v>1</v>
      </c>
      <c r="F277" s="255" t="s">
        <v>1827</v>
      </c>
      <c r="G277" s="253"/>
      <c r="H277" s="256">
        <v>3</v>
      </c>
      <c r="I277" s="257"/>
      <c r="J277" s="253"/>
      <c r="K277" s="253"/>
      <c r="L277" s="258"/>
      <c r="M277" s="259"/>
      <c r="N277" s="260"/>
      <c r="O277" s="260"/>
      <c r="P277" s="260"/>
      <c r="Q277" s="260"/>
      <c r="R277" s="260"/>
      <c r="S277" s="260"/>
      <c r="T277" s="261"/>
      <c r="U277" s="13"/>
      <c r="V277" s="13"/>
      <c r="W277" s="13"/>
      <c r="X277" s="13"/>
      <c r="Y277" s="13"/>
      <c r="Z277" s="13"/>
      <c r="AA277" s="13"/>
      <c r="AB277" s="13"/>
      <c r="AC277" s="13"/>
      <c r="AD277" s="13"/>
      <c r="AE277" s="13"/>
      <c r="AT277" s="262" t="s">
        <v>446</v>
      </c>
      <c r="AU277" s="262" t="s">
        <v>85</v>
      </c>
      <c r="AV277" s="13" t="s">
        <v>85</v>
      </c>
      <c r="AW277" s="13" t="s">
        <v>32</v>
      </c>
      <c r="AX277" s="13" t="s">
        <v>76</v>
      </c>
      <c r="AY277" s="262" t="s">
        <v>342</v>
      </c>
    </row>
    <row r="278" s="13" customFormat="1">
      <c r="A278" s="13"/>
      <c r="B278" s="252"/>
      <c r="C278" s="253"/>
      <c r="D278" s="240" t="s">
        <v>446</v>
      </c>
      <c r="E278" s="254" t="s">
        <v>1</v>
      </c>
      <c r="F278" s="255" t="s">
        <v>1828</v>
      </c>
      <c r="G278" s="253"/>
      <c r="H278" s="256">
        <v>2</v>
      </c>
      <c r="I278" s="257"/>
      <c r="J278" s="253"/>
      <c r="K278" s="253"/>
      <c r="L278" s="258"/>
      <c r="M278" s="259"/>
      <c r="N278" s="260"/>
      <c r="O278" s="260"/>
      <c r="P278" s="260"/>
      <c r="Q278" s="260"/>
      <c r="R278" s="260"/>
      <c r="S278" s="260"/>
      <c r="T278" s="261"/>
      <c r="U278" s="13"/>
      <c r="V278" s="13"/>
      <c r="W278" s="13"/>
      <c r="X278" s="13"/>
      <c r="Y278" s="13"/>
      <c r="Z278" s="13"/>
      <c r="AA278" s="13"/>
      <c r="AB278" s="13"/>
      <c r="AC278" s="13"/>
      <c r="AD278" s="13"/>
      <c r="AE278" s="13"/>
      <c r="AT278" s="262" t="s">
        <v>446</v>
      </c>
      <c r="AU278" s="262" t="s">
        <v>85</v>
      </c>
      <c r="AV278" s="13" t="s">
        <v>85</v>
      </c>
      <c r="AW278" s="13" t="s">
        <v>32</v>
      </c>
      <c r="AX278" s="13" t="s">
        <v>76</v>
      </c>
      <c r="AY278" s="262" t="s">
        <v>342</v>
      </c>
    </row>
    <row r="279" s="13" customFormat="1">
      <c r="A279" s="13"/>
      <c r="B279" s="252"/>
      <c r="C279" s="253"/>
      <c r="D279" s="240" t="s">
        <v>446</v>
      </c>
      <c r="E279" s="254" t="s">
        <v>1</v>
      </c>
      <c r="F279" s="255" t="s">
        <v>1829</v>
      </c>
      <c r="G279" s="253"/>
      <c r="H279" s="256">
        <v>1</v>
      </c>
      <c r="I279" s="257"/>
      <c r="J279" s="253"/>
      <c r="K279" s="253"/>
      <c r="L279" s="258"/>
      <c r="M279" s="259"/>
      <c r="N279" s="260"/>
      <c r="O279" s="260"/>
      <c r="P279" s="260"/>
      <c r="Q279" s="260"/>
      <c r="R279" s="260"/>
      <c r="S279" s="260"/>
      <c r="T279" s="261"/>
      <c r="U279" s="13"/>
      <c r="V279" s="13"/>
      <c r="W279" s="13"/>
      <c r="X279" s="13"/>
      <c r="Y279" s="13"/>
      <c r="Z279" s="13"/>
      <c r="AA279" s="13"/>
      <c r="AB279" s="13"/>
      <c r="AC279" s="13"/>
      <c r="AD279" s="13"/>
      <c r="AE279" s="13"/>
      <c r="AT279" s="262" t="s">
        <v>446</v>
      </c>
      <c r="AU279" s="262" t="s">
        <v>85</v>
      </c>
      <c r="AV279" s="13" t="s">
        <v>85</v>
      </c>
      <c r="AW279" s="13" t="s">
        <v>32</v>
      </c>
      <c r="AX279" s="13" t="s">
        <v>76</v>
      </c>
      <c r="AY279" s="262" t="s">
        <v>342</v>
      </c>
    </row>
    <row r="280" s="13" customFormat="1">
      <c r="A280" s="13"/>
      <c r="B280" s="252"/>
      <c r="C280" s="253"/>
      <c r="D280" s="240" t="s">
        <v>446</v>
      </c>
      <c r="E280" s="254" t="s">
        <v>1</v>
      </c>
      <c r="F280" s="255" t="s">
        <v>1830</v>
      </c>
      <c r="G280" s="253"/>
      <c r="H280" s="256">
        <v>1</v>
      </c>
      <c r="I280" s="257"/>
      <c r="J280" s="253"/>
      <c r="K280" s="253"/>
      <c r="L280" s="258"/>
      <c r="M280" s="259"/>
      <c r="N280" s="260"/>
      <c r="O280" s="260"/>
      <c r="P280" s="260"/>
      <c r="Q280" s="260"/>
      <c r="R280" s="260"/>
      <c r="S280" s="260"/>
      <c r="T280" s="261"/>
      <c r="U280" s="13"/>
      <c r="V280" s="13"/>
      <c r="W280" s="13"/>
      <c r="X280" s="13"/>
      <c r="Y280" s="13"/>
      <c r="Z280" s="13"/>
      <c r="AA280" s="13"/>
      <c r="AB280" s="13"/>
      <c r="AC280" s="13"/>
      <c r="AD280" s="13"/>
      <c r="AE280" s="13"/>
      <c r="AT280" s="262" t="s">
        <v>446</v>
      </c>
      <c r="AU280" s="262" t="s">
        <v>85</v>
      </c>
      <c r="AV280" s="13" t="s">
        <v>85</v>
      </c>
      <c r="AW280" s="13" t="s">
        <v>32</v>
      </c>
      <c r="AX280" s="13" t="s">
        <v>76</v>
      </c>
      <c r="AY280" s="262" t="s">
        <v>342</v>
      </c>
    </row>
    <row r="281" s="13" customFormat="1">
      <c r="A281" s="13"/>
      <c r="B281" s="252"/>
      <c r="C281" s="253"/>
      <c r="D281" s="240" t="s">
        <v>446</v>
      </c>
      <c r="E281" s="254" t="s">
        <v>1</v>
      </c>
      <c r="F281" s="255" t="s">
        <v>1831</v>
      </c>
      <c r="G281" s="253"/>
      <c r="H281" s="256">
        <v>2</v>
      </c>
      <c r="I281" s="257"/>
      <c r="J281" s="253"/>
      <c r="K281" s="253"/>
      <c r="L281" s="258"/>
      <c r="M281" s="259"/>
      <c r="N281" s="260"/>
      <c r="O281" s="260"/>
      <c r="P281" s="260"/>
      <c r="Q281" s="260"/>
      <c r="R281" s="260"/>
      <c r="S281" s="260"/>
      <c r="T281" s="261"/>
      <c r="U281" s="13"/>
      <c r="V281" s="13"/>
      <c r="W281" s="13"/>
      <c r="X281" s="13"/>
      <c r="Y281" s="13"/>
      <c r="Z281" s="13"/>
      <c r="AA281" s="13"/>
      <c r="AB281" s="13"/>
      <c r="AC281" s="13"/>
      <c r="AD281" s="13"/>
      <c r="AE281" s="13"/>
      <c r="AT281" s="262" t="s">
        <v>446</v>
      </c>
      <c r="AU281" s="262" t="s">
        <v>85</v>
      </c>
      <c r="AV281" s="13" t="s">
        <v>85</v>
      </c>
      <c r="AW281" s="13" t="s">
        <v>32</v>
      </c>
      <c r="AX281" s="13" t="s">
        <v>76</v>
      </c>
      <c r="AY281" s="262" t="s">
        <v>342</v>
      </c>
    </row>
    <row r="282" s="13" customFormat="1">
      <c r="A282" s="13"/>
      <c r="B282" s="252"/>
      <c r="C282" s="253"/>
      <c r="D282" s="240" t="s">
        <v>446</v>
      </c>
      <c r="E282" s="254" t="s">
        <v>1</v>
      </c>
      <c r="F282" s="255" t="s">
        <v>1832</v>
      </c>
      <c r="G282" s="253"/>
      <c r="H282" s="256">
        <v>1</v>
      </c>
      <c r="I282" s="257"/>
      <c r="J282" s="253"/>
      <c r="K282" s="253"/>
      <c r="L282" s="258"/>
      <c r="M282" s="259"/>
      <c r="N282" s="260"/>
      <c r="O282" s="260"/>
      <c r="P282" s="260"/>
      <c r="Q282" s="260"/>
      <c r="R282" s="260"/>
      <c r="S282" s="260"/>
      <c r="T282" s="261"/>
      <c r="U282" s="13"/>
      <c r="V282" s="13"/>
      <c r="W282" s="13"/>
      <c r="X282" s="13"/>
      <c r="Y282" s="13"/>
      <c r="Z282" s="13"/>
      <c r="AA282" s="13"/>
      <c r="AB282" s="13"/>
      <c r="AC282" s="13"/>
      <c r="AD282" s="13"/>
      <c r="AE282" s="13"/>
      <c r="AT282" s="262" t="s">
        <v>446</v>
      </c>
      <c r="AU282" s="262" t="s">
        <v>85</v>
      </c>
      <c r="AV282" s="13" t="s">
        <v>85</v>
      </c>
      <c r="AW282" s="13" t="s">
        <v>32</v>
      </c>
      <c r="AX282" s="13" t="s">
        <v>76</v>
      </c>
      <c r="AY282" s="262" t="s">
        <v>342</v>
      </c>
    </row>
    <row r="283" s="13" customFormat="1">
      <c r="A283" s="13"/>
      <c r="B283" s="252"/>
      <c r="C283" s="253"/>
      <c r="D283" s="240" t="s">
        <v>446</v>
      </c>
      <c r="E283" s="254" t="s">
        <v>1</v>
      </c>
      <c r="F283" s="255" t="s">
        <v>1833</v>
      </c>
      <c r="G283" s="253"/>
      <c r="H283" s="256">
        <v>1</v>
      </c>
      <c r="I283" s="257"/>
      <c r="J283" s="253"/>
      <c r="K283" s="253"/>
      <c r="L283" s="258"/>
      <c r="M283" s="259"/>
      <c r="N283" s="260"/>
      <c r="O283" s="260"/>
      <c r="P283" s="260"/>
      <c r="Q283" s="260"/>
      <c r="R283" s="260"/>
      <c r="S283" s="260"/>
      <c r="T283" s="261"/>
      <c r="U283" s="13"/>
      <c r="V283" s="13"/>
      <c r="W283" s="13"/>
      <c r="X283" s="13"/>
      <c r="Y283" s="13"/>
      <c r="Z283" s="13"/>
      <c r="AA283" s="13"/>
      <c r="AB283" s="13"/>
      <c r="AC283" s="13"/>
      <c r="AD283" s="13"/>
      <c r="AE283" s="13"/>
      <c r="AT283" s="262" t="s">
        <v>446</v>
      </c>
      <c r="AU283" s="262" t="s">
        <v>85</v>
      </c>
      <c r="AV283" s="13" t="s">
        <v>85</v>
      </c>
      <c r="AW283" s="13" t="s">
        <v>32</v>
      </c>
      <c r="AX283" s="13" t="s">
        <v>76</v>
      </c>
      <c r="AY283" s="262" t="s">
        <v>342</v>
      </c>
    </row>
    <row r="284" s="13" customFormat="1">
      <c r="A284" s="13"/>
      <c r="B284" s="252"/>
      <c r="C284" s="253"/>
      <c r="D284" s="240" t="s">
        <v>446</v>
      </c>
      <c r="E284" s="254" t="s">
        <v>1</v>
      </c>
      <c r="F284" s="255" t="s">
        <v>1834</v>
      </c>
      <c r="G284" s="253"/>
      <c r="H284" s="256">
        <v>1</v>
      </c>
      <c r="I284" s="257"/>
      <c r="J284" s="253"/>
      <c r="K284" s="253"/>
      <c r="L284" s="258"/>
      <c r="M284" s="259"/>
      <c r="N284" s="260"/>
      <c r="O284" s="260"/>
      <c r="P284" s="260"/>
      <c r="Q284" s="260"/>
      <c r="R284" s="260"/>
      <c r="S284" s="260"/>
      <c r="T284" s="261"/>
      <c r="U284" s="13"/>
      <c r="V284" s="13"/>
      <c r="W284" s="13"/>
      <c r="X284" s="13"/>
      <c r="Y284" s="13"/>
      <c r="Z284" s="13"/>
      <c r="AA284" s="13"/>
      <c r="AB284" s="13"/>
      <c r="AC284" s="13"/>
      <c r="AD284" s="13"/>
      <c r="AE284" s="13"/>
      <c r="AT284" s="262" t="s">
        <v>446</v>
      </c>
      <c r="AU284" s="262" t="s">
        <v>85</v>
      </c>
      <c r="AV284" s="13" t="s">
        <v>85</v>
      </c>
      <c r="AW284" s="13" t="s">
        <v>32</v>
      </c>
      <c r="AX284" s="13" t="s">
        <v>76</v>
      </c>
      <c r="AY284" s="262" t="s">
        <v>342</v>
      </c>
    </row>
    <row r="285" s="13" customFormat="1">
      <c r="A285" s="13"/>
      <c r="B285" s="252"/>
      <c r="C285" s="253"/>
      <c r="D285" s="240" t="s">
        <v>446</v>
      </c>
      <c r="E285" s="254" t="s">
        <v>1</v>
      </c>
      <c r="F285" s="255" t="s">
        <v>1835</v>
      </c>
      <c r="G285" s="253"/>
      <c r="H285" s="256">
        <v>1</v>
      </c>
      <c r="I285" s="257"/>
      <c r="J285" s="253"/>
      <c r="K285" s="253"/>
      <c r="L285" s="258"/>
      <c r="M285" s="259"/>
      <c r="N285" s="260"/>
      <c r="O285" s="260"/>
      <c r="P285" s="260"/>
      <c r="Q285" s="260"/>
      <c r="R285" s="260"/>
      <c r="S285" s="260"/>
      <c r="T285" s="261"/>
      <c r="U285" s="13"/>
      <c r="V285" s="13"/>
      <c r="W285" s="13"/>
      <c r="X285" s="13"/>
      <c r="Y285" s="13"/>
      <c r="Z285" s="13"/>
      <c r="AA285" s="13"/>
      <c r="AB285" s="13"/>
      <c r="AC285" s="13"/>
      <c r="AD285" s="13"/>
      <c r="AE285" s="13"/>
      <c r="AT285" s="262" t="s">
        <v>446</v>
      </c>
      <c r="AU285" s="262" t="s">
        <v>85</v>
      </c>
      <c r="AV285" s="13" t="s">
        <v>85</v>
      </c>
      <c r="AW285" s="13" t="s">
        <v>32</v>
      </c>
      <c r="AX285" s="13" t="s">
        <v>76</v>
      </c>
      <c r="AY285" s="262" t="s">
        <v>342</v>
      </c>
    </row>
    <row r="286" s="13" customFormat="1">
      <c r="A286" s="13"/>
      <c r="B286" s="252"/>
      <c r="C286" s="253"/>
      <c r="D286" s="240" t="s">
        <v>446</v>
      </c>
      <c r="E286" s="254" t="s">
        <v>1</v>
      </c>
      <c r="F286" s="255" t="s">
        <v>1836</v>
      </c>
      <c r="G286" s="253"/>
      <c r="H286" s="256">
        <v>2</v>
      </c>
      <c r="I286" s="257"/>
      <c r="J286" s="253"/>
      <c r="K286" s="253"/>
      <c r="L286" s="258"/>
      <c r="M286" s="259"/>
      <c r="N286" s="260"/>
      <c r="O286" s="260"/>
      <c r="P286" s="260"/>
      <c r="Q286" s="260"/>
      <c r="R286" s="260"/>
      <c r="S286" s="260"/>
      <c r="T286" s="261"/>
      <c r="U286" s="13"/>
      <c r="V286" s="13"/>
      <c r="W286" s="13"/>
      <c r="X286" s="13"/>
      <c r="Y286" s="13"/>
      <c r="Z286" s="13"/>
      <c r="AA286" s="13"/>
      <c r="AB286" s="13"/>
      <c r="AC286" s="13"/>
      <c r="AD286" s="13"/>
      <c r="AE286" s="13"/>
      <c r="AT286" s="262" t="s">
        <v>446</v>
      </c>
      <c r="AU286" s="262" t="s">
        <v>85</v>
      </c>
      <c r="AV286" s="13" t="s">
        <v>85</v>
      </c>
      <c r="AW286" s="13" t="s">
        <v>32</v>
      </c>
      <c r="AX286" s="13" t="s">
        <v>76</v>
      </c>
      <c r="AY286" s="262" t="s">
        <v>342</v>
      </c>
    </row>
    <row r="287" s="13" customFormat="1">
      <c r="A287" s="13"/>
      <c r="B287" s="252"/>
      <c r="C287" s="253"/>
      <c r="D287" s="240" t="s">
        <v>446</v>
      </c>
      <c r="E287" s="254" t="s">
        <v>1</v>
      </c>
      <c r="F287" s="255" t="s">
        <v>1837</v>
      </c>
      <c r="G287" s="253"/>
      <c r="H287" s="256">
        <v>1</v>
      </c>
      <c r="I287" s="257"/>
      <c r="J287" s="253"/>
      <c r="K287" s="253"/>
      <c r="L287" s="258"/>
      <c r="M287" s="259"/>
      <c r="N287" s="260"/>
      <c r="O287" s="260"/>
      <c r="P287" s="260"/>
      <c r="Q287" s="260"/>
      <c r="R287" s="260"/>
      <c r="S287" s="260"/>
      <c r="T287" s="261"/>
      <c r="U287" s="13"/>
      <c r="V287" s="13"/>
      <c r="W287" s="13"/>
      <c r="X287" s="13"/>
      <c r="Y287" s="13"/>
      <c r="Z287" s="13"/>
      <c r="AA287" s="13"/>
      <c r="AB287" s="13"/>
      <c r="AC287" s="13"/>
      <c r="AD287" s="13"/>
      <c r="AE287" s="13"/>
      <c r="AT287" s="262" t="s">
        <v>446</v>
      </c>
      <c r="AU287" s="262" t="s">
        <v>85</v>
      </c>
      <c r="AV287" s="13" t="s">
        <v>85</v>
      </c>
      <c r="AW287" s="13" t="s">
        <v>32</v>
      </c>
      <c r="AX287" s="13" t="s">
        <v>76</v>
      </c>
      <c r="AY287" s="262" t="s">
        <v>342</v>
      </c>
    </row>
    <row r="288" s="15" customFormat="1">
      <c r="A288" s="15"/>
      <c r="B288" s="273"/>
      <c r="C288" s="274"/>
      <c r="D288" s="240" t="s">
        <v>446</v>
      </c>
      <c r="E288" s="275" t="s">
        <v>1</v>
      </c>
      <c r="F288" s="276" t="s">
        <v>492</v>
      </c>
      <c r="G288" s="274"/>
      <c r="H288" s="277">
        <v>26</v>
      </c>
      <c r="I288" s="278"/>
      <c r="J288" s="274"/>
      <c r="K288" s="274"/>
      <c r="L288" s="279"/>
      <c r="M288" s="280"/>
      <c r="N288" s="281"/>
      <c r="O288" s="281"/>
      <c r="P288" s="281"/>
      <c r="Q288" s="281"/>
      <c r="R288" s="281"/>
      <c r="S288" s="281"/>
      <c r="T288" s="282"/>
      <c r="U288" s="15"/>
      <c r="V288" s="15"/>
      <c r="W288" s="15"/>
      <c r="X288" s="15"/>
      <c r="Y288" s="15"/>
      <c r="Z288" s="15"/>
      <c r="AA288" s="15"/>
      <c r="AB288" s="15"/>
      <c r="AC288" s="15"/>
      <c r="AD288" s="15"/>
      <c r="AE288" s="15"/>
      <c r="AT288" s="283" t="s">
        <v>446</v>
      </c>
      <c r="AU288" s="283" t="s">
        <v>85</v>
      </c>
      <c r="AV288" s="15" t="s">
        <v>92</v>
      </c>
      <c r="AW288" s="15" t="s">
        <v>32</v>
      </c>
      <c r="AX288" s="15" t="s">
        <v>76</v>
      </c>
      <c r="AY288" s="283" t="s">
        <v>342</v>
      </c>
    </row>
    <row r="289" s="14" customFormat="1">
      <c r="A289" s="14"/>
      <c r="B289" s="263"/>
      <c r="C289" s="264"/>
      <c r="D289" s="240" t="s">
        <v>446</v>
      </c>
      <c r="E289" s="265" t="s">
        <v>1</v>
      </c>
      <c r="F289" s="266" t="s">
        <v>1838</v>
      </c>
      <c r="G289" s="264"/>
      <c r="H289" s="265" t="s">
        <v>1</v>
      </c>
      <c r="I289" s="267"/>
      <c r="J289" s="264"/>
      <c r="K289" s="264"/>
      <c r="L289" s="268"/>
      <c r="M289" s="269"/>
      <c r="N289" s="270"/>
      <c r="O289" s="270"/>
      <c r="P289" s="270"/>
      <c r="Q289" s="270"/>
      <c r="R289" s="270"/>
      <c r="S289" s="270"/>
      <c r="T289" s="271"/>
      <c r="U289" s="14"/>
      <c r="V289" s="14"/>
      <c r="W289" s="14"/>
      <c r="X289" s="14"/>
      <c r="Y289" s="14"/>
      <c r="Z289" s="14"/>
      <c r="AA289" s="14"/>
      <c r="AB289" s="14"/>
      <c r="AC289" s="14"/>
      <c r="AD289" s="14"/>
      <c r="AE289" s="14"/>
      <c r="AT289" s="272" t="s">
        <v>446</v>
      </c>
      <c r="AU289" s="272" t="s">
        <v>85</v>
      </c>
      <c r="AV289" s="14" t="s">
        <v>83</v>
      </c>
      <c r="AW289" s="14" t="s">
        <v>32</v>
      </c>
      <c r="AX289" s="14" t="s">
        <v>76</v>
      </c>
      <c r="AY289" s="272" t="s">
        <v>342</v>
      </c>
    </row>
    <row r="290" s="13" customFormat="1">
      <c r="A290" s="13"/>
      <c r="B290" s="252"/>
      <c r="C290" s="253"/>
      <c r="D290" s="240" t="s">
        <v>446</v>
      </c>
      <c r="E290" s="254" t="s">
        <v>1</v>
      </c>
      <c r="F290" s="255" t="s">
        <v>1839</v>
      </c>
      <c r="G290" s="253"/>
      <c r="H290" s="256">
        <v>1</v>
      </c>
      <c r="I290" s="257"/>
      <c r="J290" s="253"/>
      <c r="K290" s="253"/>
      <c r="L290" s="258"/>
      <c r="M290" s="259"/>
      <c r="N290" s="260"/>
      <c r="O290" s="260"/>
      <c r="P290" s="260"/>
      <c r="Q290" s="260"/>
      <c r="R290" s="260"/>
      <c r="S290" s="260"/>
      <c r="T290" s="261"/>
      <c r="U290" s="13"/>
      <c r="V290" s="13"/>
      <c r="W290" s="13"/>
      <c r="X290" s="13"/>
      <c r="Y290" s="13"/>
      <c r="Z290" s="13"/>
      <c r="AA290" s="13"/>
      <c r="AB290" s="13"/>
      <c r="AC290" s="13"/>
      <c r="AD290" s="13"/>
      <c r="AE290" s="13"/>
      <c r="AT290" s="262" t="s">
        <v>446</v>
      </c>
      <c r="AU290" s="262" t="s">
        <v>85</v>
      </c>
      <c r="AV290" s="13" t="s">
        <v>85</v>
      </c>
      <c r="AW290" s="13" t="s">
        <v>32</v>
      </c>
      <c r="AX290" s="13" t="s">
        <v>76</v>
      </c>
      <c r="AY290" s="262" t="s">
        <v>342</v>
      </c>
    </row>
    <row r="291" s="13" customFormat="1">
      <c r="A291" s="13"/>
      <c r="B291" s="252"/>
      <c r="C291" s="253"/>
      <c r="D291" s="240" t="s">
        <v>446</v>
      </c>
      <c r="E291" s="254" t="s">
        <v>1</v>
      </c>
      <c r="F291" s="255" t="s">
        <v>1840</v>
      </c>
      <c r="G291" s="253"/>
      <c r="H291" s="256">
        <v>2</v>
      </c>
      <c r="I291" s="257"/>
      <c r="J291" s="253"/>
      <c r="K291" s="253"/>
      <c r="L291" s="258"/>
      <c r="M291" s="259"/>
      <c r="N291" s="260"/>
      <c r="O291" s="260"/>
      <c r="P291" s="260"/>
      <c r="Q291" s="260"/>
      <c r="R291" s="260"/>
      <c r="S291" s="260"/>
      <c r="T291" s="261"/>
      <c r="U291" s="13"/>
      <c r="V291" s="13"/>
      <c r="W291" s="13"/>
      <c r="X291" s="13"/>
      <c r="Y291" s="13"/>
      <c r="Z291" s="13"/>
      <c r="AA291" s="13"/>
      <c r="AB291" s="13"/>
      <c r="AC291" s="13"/>
      <c r="AD291" s="13"/>
      <c r="AE291" s="13"/>
      <c r="AT291" s="262" t="s">
        <v>446</v>
      </c>
      <c r="AU291" s="262" t="s">
        <v>85</v>
      </c>
      <c r="AV291" s="13" t="s">
        <v>85</v>
      </c>
      <c r="AW291" s="13" t="s">
        <v>32</v>
      </c>
      <c r="AX291" s="13" t="s">
        <v>76</v>
      </c>
      <c r="AY291" s="262" t="s">
        <v>342</v>
      </c>
    </row>
    <row r="292" s="13" customFormat="1">
      <c r="A292" s="13"/>
      <c r="B292" s="252"/>
      <c r="C292" s="253"/>
      <c r="D292" s="240" t="s">
        <v>446</v>
      </c>
      <c r="E292" s="254" t="s">
        <v>1</v>
      </c>
      <c r="F292" s="255" t="s">
        <v>1841</v>
      </c>
      <c r="G292" s="253"/>
      <c r="H292" s="256">
        <v>2</v>
      </c>
      <c r="I292" s="257"/>
      <c r="J292" s="253"/>
      <c r="K292" s="253"/>
      <c r="L292" s="258"/>
      <c r="M292" s="259"/>
      <c r="N292" s="260"/>
      <c r="O292" s="260"/>
      <c r="P292" s="260"/>
      <c r="Q292" s="260"/>
      <c r="R292" s="260"/>
      <c r="S292" s="260"/>
      <c r="T292" s="261"/>
      <c r="U292" s="13"/>
      <c r="V292" s="13"/>
      <c r="W292" s="13"/>
      <c r="X292" s="13"/>
      <c r="Y292" s="13"/>
      <c r="Z292" s="13"/>
      <c r="AA292" s="13"/>
      <c r="AB292" s="13"/>
      <c r="AC292" s="13"/>
      <c r="AD292" s="13"/>
      <c r="AE292" s="13"/>
      <c r="AT292" s="262" t="s">
        <v>446</v>
      </c>
      <c r="AU292" s="262" t="s">
        <v>85</v>
      </c>
      <c r="AV292" s="13" t="s">
        <v>85</v>
      </c>
      <c r="AW292" s="13" t="s">
        <v>32</v>
      </c>
      <c r="AX292" s="13" t="s">
        <v>76</v>
      </c>
      <c r="AY292" s="262" t="s">
        <v>342</v>
      </c>
    </row>
    <row r="293" s="13" customFormat="1">
      <c r="A293" s="13"/>
      <c r="B293" s="252"/>
      <c r="C293" s="253"/>
      <c r="D293" s="240" t="s">
        <v>446</v>
      </c>
      <c r="E293" s="254" t="s">
        <v>1</v>
      </c>
      <c r="F293" s="255" t="s">
        <v>1842</v>
      </c>
      <c r="G293" s="253"/>
      <c r="H293" s="256">
        <v>1</v>
      </c>
      <c r="I293" s="257"/>
      <c r="J293" s="253"/>
      <c r="K293" s="253"/>
      <c r="L293" s="258"/>
      <c r="M293" s="259"/>
      <c r="N293" s="260"/>
      <c r="O293" s="260"/>
      <c r="P293" s="260"/>
      <c r="Q293" s="260"/>
      <c r="R293" s="260"/>
      <c r="S293" s="260"/>
      <c r="T293" s="261"/>
      <c r="U293" s="13"/>
      <c r="V293" s="13"/>
      <c r="W293" s="13"/>
      <c r="X293" s="13"/>
      <c r="Y293" s="13"/>
      <c r="Z293" s="13"/>
      <c r="AA293" s="13"/>
      <c r="AB293" s="13"/>
      <c r="AC293" s="13"/>
      <c r="AD293" s="13"/>
      <c r="AE293" s="13"/>
      <c r="AT293" s="262" t="s">
        <v>446</v>
      </c>
      <c r="AU293" s="262" t="s">
        <v>85</v>
      </c>
      <c r="AV293" s="13" t="s">
        <v>85</v>
      </c>
      <c r="AW293" s="13" t="s">
        <v>32</v>
      </c>
      <c r="AX293" s="13" t="s">
        <v>76</v>
      </c>
      <c r="AY293" s="262" t="s">
        <v>342</v>
      </c>
    </row>
    <row r="294" s="13" customFormat="1">
      <c r="A294" s="13"/>
      <c r="B294" s="252"/>
      <c r="C294" s="253"/>
      <c r="D294" s="240" t="s">
        <v>446</v>
      </c>
      <c r="E294" s="254" t="s">
        <v>1</v>
      </c>
      <c r="F294" s="255" t="s">
        <v>1828</v>
      </c>
      <c r="G294" s="253"/>
      <c r="H294" s="256">
        <v>2</v>
      </c>
      <c r="I294" s="257"/>
      <c r="J294" s="253"/>
      <c r="K294" s="253"/>
      <c r="L294" s="258"/>
      <c r="M294" s="259"/>
      <c r="N294" s="260"/>
      <c r="O294" s="260"/>
      <c r="P294" s="260"/>
      <c r="Q294" s="260"/>
      <c r="R294" s="260"/>
      <c r="S294" s="260"/>
      <c r="T294" s="261"/>
      <c r="U294" s="13"/>
      <c r="V294" s="13"/>
      <c r="W294" s="13"/>
      <c r="X294" s="13"/>
      <c r="Y294" s="13"/>
      <c r="Z294" s="13"/>
      <c r="AA294" s="13"/>
      <c r="AB294" s="13"/>
      <c r="AC294" s="13"/>
      <c r="AD294" s="13"/>
      <c r="AE294" s="13"/>
      <c r="AT294" s="262" t="s">
        <v>446</v>
      </c>
      <c r="AU294" s="262" t="s">
        <v>85</v>
      </c>
      <c r="AV294" s="13" t="s">
        <v>85</v>
      </c>
      <c r="AW294" s="13" t="s">
        <v>32</v>
      </c>
      <c r="AX294" s="13" t="s">
        <v>76</v>
      </c>
      <c r="AY294" s="262" t="s">
        <v>342</v>
      </c>
    </row>
    <row r="295" s="13" customFormat="1">
      <c r="A295" s="13"/>
      <c r="B295" s="252"/>
      <c r="C295" s="253"/>
      <c r="D295" s="240" t="s">
        <v>446</v>
      </c>
      <c r="E295" s="254" t="s">
        <v>1</v>
      </c>
      <c r="F295" s="255" t="s">
        <v>1843</v>
      </c>
      <c r="G295" s="253"/>
      <c r="H295" s="256">
        <v>2</v>
      </c>
      <c r="I295" s="257"/>
      <c r="J295" s="253"/>
      <c r="K295" s="253"/>
      <c r="L295" s="258"/>
      <c r="M295" s="259"/>
      <c r="N295" s="260"/>
      <c r="O295" s="260"/>
      <c r="P295" s="260"/>
      <c r="Q295" s="260"/>
      <c r="R295" s="260"/>
      <c r="S295" s="260"/>
      <c r="T295" s="261"/>
      <c r="U295" s="13"/>
      <c r="V295" s="13"/>
      <c r="W295" s="13"/>
      <c r="X295" s="13"/>
      <c r="Y295" s="13"/>
      <c r="Z295" s="13"/>
      <c r="AA295" s="13"/>
      <c r="AB295" s="13"/>
      <c r="AC295" s="13"/>
      <c r="AD295" s="13"/>
      <c r="AE295" s="13"/>
      <c r="AT295" s="262" t="s">
        <v>446</v>
      </c>
      <c r="AU295" s="262" t="s">
        <v>85</v>
      </c>
      <c r="AV295" s="13" t="s">
        <v>85</v>
      </c>
      <c r="AW295" s="13" t="s">
        <v>32</v>
      </c>
      <c r="AX295" s="13" t="s">
        <v>76</v>
      </c>
      <c r="AY295" s="262" t="s">
        <v>342</v>
      </c>
    </row>
    <row r="296" s="13" customFormat="1">
      <c r="A296" s="13"/>
      <c r="B296" s="252"/>
      <c r="C296" s="253"/>
      <c r="D296" s="240" t="s">
        <v>446</v>
      </c>
      <c r="E296" s="254" t="s">
        <v>1</v>
      </c>
      <c r="F296" s="255" t="s">
        <v>1844</v>
      </c>
      <c r="G296" s="253"/>
      <c r="H296" s="256">
        <v>1</v>
      </c>
      <c r="I296" s="257"/>
      <c r="J296" s="253"/>
      <c r="K296" s="253"/>
      <c r="L296" s="258"/>
      <c r="M296" s="259"/>
      <c r="N296" s="260"/>
      <c r="O296" s="260"/>
      <c r="P296" s="260"/>
      <c r="Q296" s="260"/>
      <c r="R296" s="260"/>
      <c r="S296" s="260"/>
      <c r="T296" s="261"/>
      <c r="U296" s="13"/>
      <c r="V296" s="13"/>
      <c r="W296" s="13"/>
      <c r="X296" s="13"/>
      <c r="Y296" s="13"/>
      <c r="Z296" s="13"/>
      <c r="AA296" s="13"/>
      <c r="AB296" s="13"/>
      <c r="AC296" s="13"/>
      <c r="AD296" s="13"/>
      <c r="AE296" s="13"/>
      <c r="AT296" s="262" t="s">
        <v>446</v>
      </c>
      <c r="AU296" s="262" t="s">
        <v>85</v>
      </c>
      <c r="AV296" s="13" t="s">
        <v>85</v>
      </c>
      <c r="AW296" s="13" t="s">
        <v>32</v>
      </c>
      <c r="AX296" s="13" t="s">
        <v>76</v>
      </c>
      <c r="AY296" s="262" t="s">
        <v>342</v>
      </c>
    </row>
    <row r="297" s="13" customFormat="1">
      <c r="A297" s="13"/>
      <c r="B297" s="252"/>
      <c r="C297" s="253"/>
      <c r="D297" s="240" t="s">
        <v>446</v>
      </c>
      <c r="E297" s="254" t="s">
        <v>1</v>
      </c>
      <c r="F297" s="255" t="s">
        <v>1845</v>
      </c>
      <c r="G297" s="253"/>
      <c r="H297" s="256">
        <v>1</v>
      </c>
      <c r="I297" s="257"/>
      <c r="J297" s="253"/>
      <c r="K297" s="253"/>
      <c r="L297" s="258"/>
      <c r="M297" s="259"/>
      <c r="N297" s="260"/>
      <c r="O297" s="260"/>
      <c r="P297" s="260"/>
      <c r="Q297" s="260"/>
      <c r="R297" s="260"/>
      <c r="S297" s="260"/>
      <c r="T297" s="261"/>
      <c r="U297" s="13"/>
      <c r="V297" s="13"/>
      <c r="W297" s="13"/>
      <c r="X297" s="13"/>
      <c r="Y297" s="13"/>
      <c r="Z297" s="13"/>
      <c r="AA297" s="13"/>
      <c r="AB297" s="13"/>
      <c r="AC297" s="13"/>
      <c r="AD297" s="13"/>
      <c r="AE297" s="13"/>
      <c r="AT297" s="262" t="s">
        <v>446</v>
      </c>
      <c r="AU297" s="262" t="s">
        <v>85</v>
      </c>
      <c r="AV297" s="13" t="s">
        <v>85</v>
      </c>
      <c r="AW297" s="13" t="s">
        <v>32</v>
      </c>
      <c r="AX297" s="13" t="s">
        <v>76</v>
      </c>
      <c r="AY297" s="262" t="s">
        <v>342</v>
      </c>
    </row>
    <row r="298" s="13" customFormat="1">
      <c r="A298" s="13"/>
      <c r="B298" s="252"/>
      <c r="C298" s="253"/>
      <c r="D298" s="240" t="s">
        <v>446</v>
      </c>
      <c r="E298" s="254" t="s">
        <v>1</v>
      </c>
      <c r="F298" s="255" t="s">
        <v>1846</v>
      </c>
      <c r="G298" s="253"/>
      <c r="H298" s="256">
        <v>1</v>
      </c>
      <c r="I298" s="257"/>
      <c r="J298" s="253"/>
      <c r="K298" s="253"/>
      <c r="L298" s="258"/>
      <c r="M298" s="259"/>
      <c r="N298" s="260"/>
      <c r="O298" s="260"/>
      <c r="P298" s="260"/>
      <c r="Q298" s="260"/>
      <c r="R298" s="260"/>
      <c r="S298" s="260"/>
      <c r="T298" s="261"/>
      <c r="U298" s="13"/>
      <c r="V298" s="13"/>
      <c r="W298" s="13"/>
      <c r="X298" s="13"/>
      <c r="Y298" s="13"/>
      <c r="Z298" s="13"/>
      <c r="AA298" s="13"/>
      <c r="AB298" s="13"/>
      <c r="AC298" s="13"/>
      <c r="AD298" s="13"/>
      <c r="AE298" s="13"/>
      <c r="AT298" s="262" t="s">
        <v>446</v>
      </c>
      <c r="AU298" s="262" t="s">
        <v>85</v>
      </c>
      <c r="AV298" s="13" t="s">
        <v>85</v>
      </c>
      <c r="AW298" s="13" t="s">
        <v>32</v>
      </c>
      <c r="AX298" s="13" t="s">
        <v>76</v>
      </c>
      <c r="AY298" s="262" t="s">
        <v>342</v>
      </c>
    </row>
    <row r="299" s="13" customFormat="1">
      <c r="A299" s="13"/>
      <c r="B299" s="252"/>
      <c r="C299" s="253"/>
      <c r="D299" s="240" t="s">
        <v>446</v>
      </c>
      <c r="E299" s="254" t="s">
        <v>1</v>
      </c>
      <c r="F299" s="255" t="s">
        <v>1847</v>
      </c>
      <c r="G299" s="253"/>
      <c r="H299" s="256">
        <v>1</v>
      </c>
      <c r="I299" s="257"/>
      <c r="J299" s="253"/>
      <c r="K299" s="253"/>
      <c r="L299" s="258"/>
      <c r="M299" s="259"/>
      <c r="N299" s="260"/>
      <c r="O299" s="260"/>
      <c r="P299" s="260"/>
      <c r="Q299" s="260"/>
      <c r="R299" s="260"/>
      <c r="S299" s="260"/>
      <c r="T299" s="261"/>
      <c r="U299" s="13"/>
      <c r="V299" s="13"/>
      <c r="W299" s="13"/>
      <c r="X299" s="13"/>
      <c r="Y299" s="13"/>
      <c r="Z299" s="13"/>
      <c r="AA299" s="13"/>
      <c r="AB299" s="13"/>
      <c r="AC299" s="13"/>
      <c r="AD299" s="13"/>
      <c r="AE299" s="13"/>
      <c r="AT299" s="262" t="s">
        <v>446</v>
      </c>
      <c r="AU299" s="262" t="s">
        <v>85</v>
      </c>
      <c r="AV299" s="13" t="s">
        <v>85</v>
      </c>
      <c r="AW299" s="13" t="s">
        <v>32</v>
      </c>
      <c r="AX299" s="13" t="s">
        <v>76</v>
      </c>
      <c r="AY299" s="262" t="s">
        <v>342</v>
      </c>
    </row>
    <row r="300" s="13" customFormat="1">
      <c r="A300" s="13"/>
      <c r="B300" s="252"/>
      <c r="C300" s="253"/>
      <c r="D300" s="240" t="s">
        <v>446</v>
      </c>
      <c r="E300" s="254" t="s">
        <v>1</v>
      </c>
      <c r="F300" s="255" t="s">
        <v>1848</v>
      </c>
      <c r="G300" s="253"/>
      <c r="H300" s="256">
        <v>1</v>
      </c>
      <c r="I300" s="257"/>
      <c r="J300" s="253"/>
      <c r="K300" s="253"/>
      <c r="L300" s="258"/>
      <c r="M300" s="259"/>
      <c r="N300" s="260"/>
      <c r="O300" s="260"/>
      <c r="P300" s="260"/>
      <c r="Q300" s="260"/>
      <c r="R300" s="260"/>
      <c r="S300" s="260"/>
      <c r="T300" s="261"/>
      <c r="U300" s="13"/>
      <c r="V300" s="13"/>
      <c r="W300" s="13"/>
      <c r="X300" s="13"/>
      <c r="Y300" s="13"/>
      <c r="Z300" s="13"/>
      <c r="AA300" s="13"/>
      <c r="AB300" s="13"/>
      <c r="AC300" s="13"/>
      <c r="AD300" s="13"/>
      <c r="AE300" s="13"/>
      <c r="AT300" s="262" t="s">
        <v>446</v>
      </c>
      <c r="AU300" s="262" t="s">
        <v>85</v>
      </c>
      <c r="AV300" s="13" t="s">
        <v>85</v>
      </c>
      <c r="AW300" s="13" t="s">
        <v>32</v>
      </c>
      <c r="AX300" s="13" t="s">
        <v>76</v>
      </c>
      <c r="AY300" s="262" t="s">
        <v>342</v>
      </c>
    </row>
    <row r="301" s="13" customFormat="1">
      <c r="A301" s="13"/>
      <c r="B301" s="252"/>
      <c r="C301" s="253"/>
      <c r="D301" s="240" t="s">
        <v>446</v>
      </c>
      <c r="E301" s="254" t="s">
        <v>1</v>
      </c>
      <c r="F301" s="255" t="s">
        <v>1849</v>
      </c>
      <c r="G301" s="253"/>
      <c r="H301" s="256">
        <v>1</v>
      </c>
      <c r="I301" s="257"/>
      <c r="J301" s="253"/>
      <c r="K301" s="253"/>
      <c r="L301" s="258"/>
      <c r="M301" s="259"/>
      <c r="N301" s="260"/>
      <c r="O301" s="260"/>
      <c r="P301" s="260"/>
      <c r="Q301" s="260"/>
      <c r="R301" s="260"/>
      <c r="S301" s="260"/>
      <c r="T301" s="261"/>
      <c r="U301" s="13"/>
      <c r="V301" s="13"/>
      <c r="W301" s="13"/>
      <c r="X301" s="13"/>
      <c r="Y301" s="13"/>
      <c r="Z301" s="13"/>
      <c r="AA301" s="13"/>
      <c r="AB301" s="13"/>
      <c r="AC301" s="13"/>
      <c r="AD301" s="13"/>
      <c r="AE301" s="13"/>
      <c r="AT301" s="262" t="s">
        <v>446</v>
      </c>
      <c r="AU301" s="262" t="s">
        <v>85</v>
      </c>
      <c r="AV301" s="13" t="s">
        <v>85</v>
      </c>
      <c r="AW301" s="13" t="s">
        <v>32</v>
      </c>
      <c r="AX301" s="13" t="s">
        <v>76</v>
      </c>
      <c r="AY301" s="262" t="s">
        <v>342</v>
      </c>
    </row>
    <row r="302" s="15" customFormat="1">
      <c r="A302" s="15"/>
      <c r="B302" s="273"/>
      <c r="C302" s="274"/>
      <c r="D302" s="240" t="s">
        <v>446</v>
      </c>
      <c r="E302" s="275" t="s">
        <v>1</v>
      </c>
      <c r="F302" s="276" t="s">
        <v>492</v>
      </c>
      <c r="G302" s="274"/>
      <c r="H302" s="277">
        <v>16</v>
      </c>
      <c r="I302" s="278"/>
      <c r="J302" s="274"/>
      <c r="K302" s="274"/>
      <c r="L302" s="279"/>
      <c r="M302" s="280"/>
      <c r="N302" s="281"/>
      <c r="O302" s="281"/>
      <c r="P302" s="281"/>
      <c r="Q302" s="281"/>
      <c r="R302" s="281"/>
      <c r="S302" s="281"/>
      <c r="T302" s="282"/>
      <c r="U302" s="15"/>
      <c r="V302" s="15"/>
      <c r="W302" s="15"/>
      <c r="X302" s="15"/>
      <c r="Y302" s="15"/>
      <c r="Z302" s="15"/>
      <c r="AA302" s="15"/>
      <c r="AB302" s="15"/>
      <c r="AC302" s="15"/>
      <c r="AD302" s="15"/>
      <c r="AE302" s="15"/>
      <c r="AT302" s="283" t="s">
        <v>446</v>
      </c>
      <c r="AU302" s="283" t="s">
        <v>85</v>
      </c>
      <c r="AV302" s="15" t="s">
        <v>92</v>
      </c>
      <c r="AW302" s="15" t="s">
        <v>32</v>
      </c>
      <c r="AX302" s="15" t="s">
        <v>76</v>
      </c>
      <c r="AY302" s="283" t="s">
        <v>342</v>
      </c>
    </row>
    <row r="303" s="16" customFormat="1">
      <c r="A303" s="16"/>
      <c r="B303" s="284"/>
      <c r="C303" s="285"/>
      <c r="D303" s="240" t="s">
        <v>446</v>
      </c>
      <c r="E303" s="286" t="s">
        <v>1</v>
      </c>
      <c r="F303" s="287" t="s">
        <v>500</v>
      </c>
      <c r="G303" s="285"/>
      <c r="H303" s="288">
        <v>56</v>
      </c>
      <c r="I303" s="289"/>
      <c r="J303" s="285"/>
      <c r="K303" s="285"/>
      <c r="L303" s="290"/>
      <c r="M303" s="291"/>
      <c r="N303" s="292"/>
      <c r="O303" s="292"/>
      <c r="P303" s="292"/>
      <c r="Q303" s="292"/>
      <c r="R303" s="292"/>
      <c r="S303" s="292"/>
      <c r="T303" s="293"/>
      <c r="U303" s="16"/>
      <c r="V303" s="16"/>
      <c r="W303" s="16"/>
      <c r="X303" s="16"/>
      <c r="Y303" s="16"/>
      <c r="Z303" s="16"/>
      <c r="AA303" s="16"/>
      <c r="AB303" s="16"/>
      <c r="AC303" s="16"/>
      <c r="AD303" s="16"/>
      <c r="AE303" s="16"/>
      <c r="AT303" s="294" t="s">
        <v>446</v>
      </c>
      <c r="AU303" s="294" t="s">
        <v>85</v>
      </c>
      <c r="AV303" s="16" t="s">
        <v>360</v>
      </c>
      <c r="AW303" s="16" t="s">
        <v>32</v>
      </c>
      <c r="AX303" s="16" t="s">
        <v>83</v>
      </c>
      <c r="AY303" s="294" t="s">
        <v>342</v>
      </c>
    </row>
    <row r="304" s="12" customFormat="1" ht="22.8" customHeight="1">
      <c r="A304" s="12"/>
      <c r="B304" s="213"/>
      <c r="C304" s="214"/>
      <c r="D304" s="215" t="s">
        <v>75</v>
      </c>
      <c r="E304" s="246" t="s">
        <v>950</v>
      </c>
      <c r="F304" s="246" t="s">
        <v>951</v>
      </c>
      <c r="G304" s="214"/>
      <c r="H304" s="214"/>
      <c r="I304" s="217"/>
      <c r="J304" s="247">
        <f>BK304</f>
        <v>0</v>
      </c>
      <c r="K304" s="214"/>
      <c r="L304" s="219"/>
      <c r="M304" s="220"/>
      <c r="N304" s="221"/>
      <c r="O304" s="221"/>
      <c r="P304" s="222">
        <f>SUM(P305:P310)</f>
        <v>0</v>
      </c>
      <c r="Q304" s="221"/>
      <c r="R304" s="222">
        <f>SUM(R305:R310)</f>
        <v>0</v>
      </c>
      <c r="S304" s="221"/>
      <c r="T304" s="223">
        <f>SUM(T305:T310)</f>
        <v>0</v>
      </c>
      <c r="U304" s="12"/>
      <c r="V304" s="12"/>
      <c r="W304" s="12"/>
      <c r="X304" s="12"/>
      <c r="Y304" s="12"/>
      <c r="Z304" s="12"/>
      <c r="AA304" s="12"/>
      <c r="AB304" s="12"/>
      <c r="AC304" s="12"/>
      <c r="AD304" s="12"/>
      <c r="AE304" s="12"/>
      <c r="AR304" s="224" t="s">
        <v>83</v>
      </c>
      <c r="AT304" s="225" t="s">
        <v>75</v>
      </c>
      <c r="AU304" s="225" t="s">
        <v>83</v>
      </c>
      <c r="AY304" s="224" t="s">
        <v>342</v>
      </c>
      <c r="BK304" s="226">
        <f>SUM(BK305:BK310)</f>
        <v>0</v>
      </c>
    </row>
    <row r="305" s="2" customFormat="1" ht="16.5" customHeight="1">
      <c r="A305" s="39"/>
      <c r="B305" s="40"/>
      <c r="C305" s="227" t="s">
        <v>654</v>
      </c>
      <c r="D305" s="227" t="s">
        <v>343</v>
      </c>
      <c r="E305" s="228" t="s">
        <v>988</v>
      </c>
      <c r="F305" s="229" t="s">
        <v>989</v>
      </c>
      <c r="G305" s="230" t="s">
        <v>462</v>
      </c>
      <c r="H305" s="231">
        <v>2.73</v>
      </c>
      <c r="I305" s="232"/>
      <c r="J305" s="233">
        <f>ROUND(I305*H305,2)</f>
        <v>0</v>
      </c>
      <c r="K305" s="229" t="s">
        <v>1</v>
      </c>
      <c r="L305" s="45"/>
      <c r="M305" s="234" t="s">
        <v>1</v>
      </c>
      <c r="N305" s="235" t="s">
        <v>41</v>
      </c>
      <c r="O305" s="92"/>
      <c r="P305" s="236">
        <f>O305*H305</f>
        <v>0</v>
      </c>
      <c r="Q305" s="236">
        <v>0</v>
      </c>
      <c r="R305" s="236">
        <f>Q305*H305</f>
        <v>0</v>
      </c>
      <c r="S305" s="236">
        <v>0</v>
      </c>
      <c r="T305" s="237">
        <f>S305*H305</f>
        <v>0</v>
      </c>
      <c r="U305" s="39"/>
      <c r="V305" s="39"/>
      <c r="W305" s="39"/>
      <c r="X305" s="39"/>
      <c r="Y305" s="39"/>
      <c r="Z305" s="39"/>
      <c r="AA305" s="39"/>
      <c r="AB305" s="39"/>
      <c r="AC305" s="39"/>
      <c r="AD305" s="39"/>
      <c r="AE305" s="39"/>
      <c r="AR305" s="238" t="s">
        <v>360</v>
      </c>
      <c r="AT305" s="238" t="s">
        <v>343</v>
      </c>
      <c r="AU305" s="238" t="s">
        <v>85</v>
      </c>
      <c r="AY305" s="18" t="s">
        <v>342</v>
      </c>
      <c r="BE305" s="239">
        <f>IF(N305="základní",J305,0)</f>
        <v>0</v>
      </c>
      <c r="BF305" s="239">
        <f>IF(N305="snížená",J305,0)</f>
        <v>0</v>
      </c>
      <c r="BG305" s="239">
        <f>IF(N305="zákl. přenesená",J305,0)</f>
        <v>0</v>
      </c>
      <c r="BH305" s="239">
        <f>IF(N305="sníž. přenesená",J305,0)</f>
        <v>0</v>
      </c>
      <c r="BI305" s="239">
        <f>IF(N305="nulová",J305,0)</f>
        <v>0</v>
      </c>
      <c r="BJ305" s="18" t="s">
        <v>83</v>
      </c>
      <c r="BK305" s="239">
        <f>ROUND(I305*H305,2)</f>
        <v>0</v>
      </c>
      <c r="BL305" s="18" t="s">
        <v>360</v>
      </c>
      <c r="BM305" s="238" t="s">
        <v>1980</v>
      </c>
    </row>
    <row r="306" s="2" customFormat="1">
      <c r="A306" s="39"/>
      <c r="B306" s="40"/>
      <c r="C306" s="41"/>
      <c r="D306" s="240" t="s">
        <v>349</v>
      </c>
      <c r="E306" s="41"/>
      <c r="F306" s="241" t="s">
        <v>991</v>
      </c>
      <c r="G306" s="41"/>
      <c r="H306" s="41"/>
      <c r="I306" s="242"/>
      <c r="J306" s="41"/>
      <c r="K306" s="41"/>
      <c r="L306" s="45"/>
      <c r="M306" s="243"/>
      <c r="N306" s="244"/>
      <c r="O306" s="92"/>
      <c r="P306" s="92"/>
      <c r="Q306" s="92"/>
      <c r="R306" s="92"/>
      <c r="S306" s="92"/>
      <c r="T306" s="93"/>
      <c r="U306" s="39"/>
      <c r="V306" s="39"/>
      <c r="W306" s="39"/>
      <c r="X306" s="39"/>
      <c r="Y306" s="39"/>
      <c r="Z306" s="39"/>
      <c r="AA306" s="39"/>
      <c r="AB306" s="39"/>
      <c r="AC306" s="39"/>
      <c r="AD306" s="39"/>
      <c r="AE306" s="39"/>
      <c r="AT306" s="18" t="s">
        <v>349</v>
      </c>
      <c r="AU306" s="18" t="s">
        <v>85</v>
      </c>
    </row>
    <row r="307" s="13" customFormat="1">
      <c r="A307" s="13"/>
      <c r="B307" s="252"/>
      <c r="C307" s="253"/>
      <c r="D307" s="240" t="s">
        <v>446</v>
      </c>
      <c r="E307" s="254" t="s">
        <v>1</v>
      </c>
      <c r="F307" s="255" t="s">
        <v>1981</v>
      </c>
      <c r="G307" s="253"/>
      <c r="H307" s="256">
        <v>2.73</v>
      </c>
      <c r="I307" s="257"/>
      <c r="J307" s="253"/>
      <c r="K307" s="253"/>
      <c r="L307" s="258"/>
      <c r="M307" s="259"/>
      <c r="N307" s="260"/>
      <c r="O307" s="260"/>
      <c r="P307" s="260"/>
      <c r="Q307" s="260"/>
      <c r="R307" s="260"/>
      <c r="S307" s="260"/>
      <c r="T307" s="261"/>
      <c r="U307" s="13"/>
      <c r="V307" s="13"/>
      <c r="W307" s="13"/>
      <c r="X307" s="13"/>
      <c r="Y307" s="13"/>
      <c r="Z307" s="13"/>
      <c r="AA307" s="13"/>
      <c r="AB307" s="13"/>
      <c r="AC307" s="13"/>
      <c r="AD307" s="13"/>
      <c r="AE307" s="13"/>
      <c r="AT307" s="262" t="s">
        <v>446</v>
      </c>
      <c r="AU307" s="262" t="s">
        <v>85</v>
      </c>
      <c r="AV307" s="13" t="s">
        <v>85</v>
      </c>
      <c r="AW307" s="13" t="s">
        <v>32</v>
      </c>
      <c r="AX307" s="13" t="s">
        <v>83</v>
      </c>
      <c r="AY307" s="262" t="s">
        <v>342</v>
      </c>
    </row>
    <row r="308" s="2" customFormat="1" ht="24.15" customHeight="1">
      <c r="A308" s="39"/>
      <c r="B308" s="40"/>
      <c r="C308" s="227" t="s">
        <v>665</v>
      </c>
      <c r="D308" s="227" t="s">
        <v>343</v>
      </c>
      <c r="E308" s="228" t="s">
        <v>1002</v>
      </c>
      <c r="F308" s="229" t="s">
        <v>1003</v>
      </c>
      <c r="G308" s="230" t="s">
        <v>462</v>
      </c>
      <c r="H308" s="231">
        <v>2.73</v>
      </c>
      <c r="I308" s="232"/>
      <c r="J308" s="233">
        <f>ROUND(I308*H308,2)</f>
        <v>0</v>
      </c>
      <c r="K308" s="229" t="s">
        <v>443</v>
      </c>
      <c r="L308" s="45"/>
      <c r="M308" s="234" t="s">
        <v>1</v>
      </c>
      <c r="N308" s="235" t="s">
        <v>41</v>
      </c>
      <c r="O308" s="92"/>
      <c r="P308" s="236">
        <f>O308*H308</f>
        <v>0</v>
      </c>
      <c r="Q308" s="236">
        <v>0</v>
      </c>
      <c r="R308" s="236">
        <f>Q308*H308</f>
        <v>0</v>
      </c>
      <c r="S308" s="236">
        <v>0</v>
      </c>
      <c r="T308" s="237">
        <f>S308*H308</f>
        <v>0</v>
      </c>
      <c r="U308" s="39"/>
      <c r="V308" s="39"/>
      <c r="W308" s="39"/>
      <c r="X308" s="39"/>
      <c r="Y308" s="39"/>
      <c r="Z308" s="39"/>
      <c r="AA308" s="39"/>
      <c r="AB308" s="39"/>
      <c r="AC308" s="39"/>
      <c r="AD308" s="39"/>
      <c r="AE308" s="39"/>
      <c r="AR308" s="238" t="s">
        <v>360</v>
      </c>
      <c r="AT308" s="238" t="s">
        <v>343</v>
      </c>
      <c r="AU308" s="238" t="s">
        <v>85</v>
      </c>
      <c r="AY308" s="18" t="s">
        <v>342</v>
      </c>
      <c r="BE308" s="239">
        <f>IF(N308="základní",J308,0)</f>
        <v>0</v>
      </c>
      <c r="BF308" s="239">
        <f>IF(N308="snížená",J308,0)</f>
        <v>0</v>
      </c>
      <c r="BG308" s="239">
        <f>IF(N308="zákl. přenesená",J308,0)</f>
        <v>0</v>
      </c>
      <c r="BH308" s="239">
        <f>IF(N308="sníž. přenesená",J308,0)</f>
        <v>0</v>
      </c>
      <c r="BI308" s="239">
        <f>IF(N308="nulová",J308,0)</f>
        <v>0</v>
      </c>
      <c r="BJ308" s="18" t="s">
        <v>83</v>
      </c>
      <c r="BK308" s="239">
        <f>ROUND(I308*H308,2)</f>
        <v>0</v>
      </c>
      <c r="BL308" s="18" t="s">
        <v>360</v>
      </c>
      <c r="BM308" s="238" t="s">
        <v>1982</v>
      </c>
    </row>
    <row r="309" s="2" customFormat="1">
      <c r="A309" s="39"/>
      <c r="B309" s="40"/>
      <c r="C309" s="41"/>
      <c r="D309" s="240" t="s">
        <v>349</v>
      </c>
      <c r="E309" s="41"/>
      <c r="F309" s="241" t="s">
        <v>1005</v>
      </c>
      <c r="G309" s="41"/>
      <c r="H309" s="41"/>
      <c r="I309" s="242"/>
      <c r="J309" s="41"/>
      <c r="K309" s="41"/>
      <c r="L309" s="45"/>
      <c r="M309" s="243"/>
      <c r="N309" s="244"/>
      <c r="O309" s="92"/>
      <c r="P309" s="92"/>
      <c r="Q309" s="92"/>
      <c r="R309" s="92"/>
      <c r="S309" s="92"/>
      <c r="T309" s="93"/>
      <c r="U309" s="39"/>
      <c r="V309" s="39"/>
      <c r="W309" s="39"/>
      <c r="X309" s="39"/>
      <c r="Y309" s="39"/>
      <c r="Z309" s="39"/>
      <c r="AA309" s="39"/>
      <c r="AB309" s="39"/>
      <c r="AC309" s="39"/>
      <c r="AD309" s="39"/>
      <c r="AE309" s="39"/>
      <c r="AT309" s="18" t="s">
        <v>349</v>
      </c>
      <c r="AU309" s="18" t="s">
        <v>85</v>
      </c>
    </row>
    <row r="310" s="13" customFormat="1">
      <c r="A310" s="13"/>
      <c r="B310" s="252"/>
      <c r="C310" s="253"/>
      <c r="D310" s="240" t="s">
        <v>446</v>
      </c>
      <c r="E310" s="254" t="s">
        <v>1</v>
      </c>
      <c r="F310" s="255" t="s">
        <v>1981</v>
      </c>
      <c r="G310" s="253"/>
      <c r="H310" s="256">
        <v>2.73</v>
      </c>
      <c r="I310" s="257"/>
      <c r="J310" s="253"/>
      <c r="K310" s="253"/>
      <c r="L310" s="258"/>
      <c r="M310" s="259"/>
      <c r="N310" s="260"/>
      <c r="O310" s="260"/>
      <c r="P310" s="260"/>
      <c r="Q310" s="260"/>
      <c r="R310" s="260"/>
      <c r="S310" s="260"/>
      <c r="T310" s="261"/>
      <c r="U310" s="13"/>
      <c r="V310" s="13"/>
      <c r="W310" s="13"/>
      <c r="X310" s="13"/>
      <c r="Y310" s="13"/>
      <c r="Z310" s="13"/>
      <c r="AA310" s="13"/>
      <c r="AB310" s="13"/>
      <c r="AC310" s="13"/>
      <c r="AD310" s="13"/>
      <c r="AE310" s="13"/>
      <c r="AT310" s="262" t="s">
        <v>446</v>
      </c>
      <c r="AU310" s="262" t="s">
        <v>85</v>
      </c>
      <c r="AV310" s="13" t="s">
        <v>85</v>
      </c>
      <c r="AW310" s="13" t="s">
        <v>32</v>
      </c>
      <c r="AX310" s="13" t="s">
        <v>83</v>
      </c>
      <c r="AY310" s="262" t="s">
        <v>342</v>
      </c>
    </row>
    <row r="311" s="12" customFormat="1" ht="22.8" customHeight="1">
      <c r="A311" s="12"/>
      <c r="B311" s="213"/>
      <c r="C311" s="214"/>
      <c r="D311" s="215" t="s">
        <v>75</v>
      </c>
      <c r="E311" s="246" t="s">
        <v>458</v>
      </c>
      <c r="F311" s="246" t="s">
        <v>459</v>
      </c>
      <c r="G311" s="214"/>
      <c r="H311" s="214"/>
      <c r="I311" s="217"/>
      <c r="J311" s="247">
        <f>BK311</f>
        <v>0</v>
      </c>
      <c r="K311" s="214"/>
      <c r="L311" s="219"/>
      <c r="M311" s="220"/>
      <c r="N311" s="221"/>
      <c r="O311" s="221"/>
      <c r="P311" s="222">
        <f>SUM(P312:P313)</f>
        <v>0</v>
      </c>
      <c r="Q311" s="221"/>
      <c r="R311" s="222">
        <f>SUM(R312:R313)</f>
        <v>0</v>
      </c>
      <c r="S311" s="221"/>
      <c r="T311" s="223">
        <f>SUM(T312:T313)</f>
        <v>0</v>
      </c>
      <c r="U311" s="12"/>
      <c r="V311" s="12"/>
      <c r="W311" s="12"/>
      <c r="X311" s="12"/>
      <c r="Y311" s="12"/>
      <c r="Z311" s="12"/>
      <c r="AA311" s="12"/>
      <c r="AB311" s="12"/>
      <c r="AC311" s="12"/>
      <c r="AD311" s="12"/>
      <c r="AE311" s="12"/>
      <c r="AR311" s="224" t="s">
        <v>83</v>
      </c>
      <c r="AT311" s="225" t="s">
        <v>75</v>
      </c>
      <c r="AU311" s="225" t="s">
        <v>83</v>
      </c>
      <c r="AY311" s="224" t="s">
        <v>342</v>
      </c>
      <c r="BK311" s="226">
        <f>SUM(BK312:BK313)</f>
        <v>0</v>
      </c>
    </row>
    <row r="312" s="2" customFormat="1" ht="21.75" customHeight="1">
      <c r="A312" s="39"/>
      <c r="B312" s="40"/>
      <c r="C312" s="227" t="s">
        <v>671</v>
      </c>
      <c r="D312" s="227" t="s">
        <v>343</v>
      </c>
      <c r="E312" s="228" t="s">
        <v>1011</v>
      </c>
      <c r="F312" s="229" t="s">
        <v>1012</v>
      </c>
      <c r="G312" s="230" t="s">
        <v>462</v>
      </c>
      <c r="H312" s="231">
        <v>9.0559999999999992</v>
      </c>
      <c r="I312" s="232"/>
      <c r="J312" s="233">
        <f>ROUND(I312*H312,2)</f>
        <v>0</v>
      </c>
      <c r="K312" s="229" t="s">
        <v>443</v>
      </c>
      <c r="L312" s="45"/>
      <c r="M312" s="234" t="s">
        <v>1</v>
      </c>
      <c r="N312" s="235" t="s">
        <v>41</v>
      </c>
      <c r="O312" s="92"/>
      <c r="P312" s="236">
        <f>O312*H312</f>
        <v>0</v>
      </c>
      <c r="Q312" s="236">
        <v>0</v>
      </c>
      <c r="R312" s="236">
        <f>Q312*H312</f>
        <v>0</v>
      </c>
      <c r="S312" s="236">
        <v>0</v>
      </c>
      <c r="T312" s="237">
        <f>S312*H312</f>
        <v>0</v>
      </c>
      <c r="U312" s="39"/>
      <c r="V312" s="39"/>
      <c r="W312" s="39"/>
      <c r="X312" s="39"/>
      <c r="Y312" s="39"/>
      <c r="Z312" s="39"/>
      <c r="AA312" s="39"/>
      <c r="AB312" s="39"/>
      <c r="AC312" s="39"/>
      <c r="AD312" s="39"/>
      <c r="AE312" s="39"/>
      <c r="AR312" s="238" t="s">
        <v>360</v>
      </c>
      <c r="AT312" s="238" t="s">
        <v>343</v>
      </c>
      <c r="AU312" s="238" t="s">
        <v>85</v>
      </c>
      <c r="AY312" s="18" t="s">
        <v>342</v>
      </c>
      <c r="BE312" s="239">
        <f>IF(N312="základní",J312,0)</f>
        <v>0</v>
      </c>
      <c r="BF312" s="239">
        <f>IF(N312="snížená",J312,0)</f>
        <v>0</v>
      </c>
      <c r="BG312" s="239">
        <f>IF(N312="zákl. přenesená",J312,0)</f>
        <v>0</v>
      </c>
      <c r="BH312" s="239">
        <f>IF(N312="sníž. přenesená",J312,0)</f>
        <v>0</v>
      </c>
      <c r="BI312" s="239">
        <f>IF(N312="nulová",J312,0)</f>
        <v>0</v>
      </c>
      <c r="BJ312" s="18" t="s">
        <v>83</v>
      </c>
      <c r="BK312" s="239">
        <f>ROUND(I312*H312,2)</f>
        <v>0</v>
      </c>
      <c r="BL312" s="18" t="s">
        <v>360</v>
      </c>
      <c r="BM312" s="238" t="s">
        <v>1983</v>
      </c>
    </row>
    <row r="313" s="2" customFormat="1">
      <c r="A313" s="39"/>
      <c r="B313" s="40"/>
      <c r="C313" s="41"/>
      <c r="D313" s="240" t="s">
        <v>349</v>
      </c>
      <c r="E313" s="41"/>
      <c r="F313" s="241" t="s">
        <v>1014</v>
      </c>
      <c r="G313" s="41"/>
      <c r="H313" s="41"/>
      <c r="I313" s="242"/>
      <c r="J313" s="41"/>
      <c r="K313" s="41"/>
      <c r="L313" s="45"/>
      <c r="M313" s="248"/>
      <c r="N313" s="249"/>
      <c r="O313" s="250"/>
      <c r="P313" s="250"/>
      <c r="Q313" s="250"/>
      <c r="R313" s="250"/>
      <c r="S313" s="250"/>
      <c r="T313" s="251"/>
      <c r="U313" s="39"/>
      <c r="V313" s="39"/>
      <c r="W313" s="39"/>
      <c r="X313" s="39"/>
      <c r="Y313" s="39"/>
      <c r="Z313" s="39"/>
      <c r="AA313" s="39"/>
      <c r="AB313" s="39"/>
      <c r="AC313" s="39"/>
      <c r="AD313" s="39"/>
      <c r="AE313" s="39"/>
      <c r="AT313" s="18" t="s">
        <v>349</v>
      </c>
      <c r="AU313" s="18" t="s">
        <v>85</v>
      </c>
    </row>
    <row r="314" s="2" customFormat="1" ht="6.96" customHeight="1">
      <c r="A314" s="39"/>
      <c r="B314" s="67"/>
      <c r="C314" s="68"/>
      <c r="D314" s="68"/>
      <c r="E314" s="68"/>
      <c r="F314" s="68"/>
      <c r="G314" s="68"/>
      <c r="H314" s="68"/>
      <c r="I314" s="68"/>
      <c r="J314" s="68"/>
      <c r="K314" s="68"/>
      <c r="L314" s="45"/>
      <c r="M314" s="39"/>
      <c r="O314" s="39"/>
      <c r="P314" s="39"/>
      <c r="Q314" s="39"/>
      <c r="R314" s="39"/>
      <c r="S314" s="39"/>
      <c r="T314" s="39"/>
      <c r="U314" s="39"/>
      <c r="V314" s="39"/>
      <c r="W314" s="39"/>
      <c r="X314" s="39"/>
      <c r="Y314" s="39"/>
      <c r="Z314" s="39"/>
      <c r="AA314" s="39"/>
      <c r="AB314" s="39"/>
      <c r="AC314" s="39"/>
      <c r="AD314" s="39"/>
      <c r="AE314" s="39"/>
    </row>
  </sheetData>
  <sheetProtection sheet="1" autoFilter="0" formatColumns="0" formatRows="0" objects="1" scenarios="1" spinCount="100000" saltValue="hjttTiTOBnpjV8Ey6YiLy7++UQw2yIFylS8WCzsChZP+ql4MkB8Lsf6nHfI1oeTi9t+WkR4tpytybyIM63Ejgw==" hashValue="LBJ8vDhobbjr6I2jUWbr+wkpJRThntDnFEaX/5QxCDuK+qcGWx2lqLRmWp10g5BUOSTsx4hcgbWpHMLuY+17/Q==" algorithmName="SHA-512" password="CC35"/>
  <autoFilter ref="C127:K313"/>
  <mergeCells count="15">
    <mergeCell ref="E7:H7"/>
    <mergeCell ref="E11:H11"/>
    <mergeCell ref="E9:H9"/>
    <mergeCell ref="E13:H13"/>
    <mergeCell ref="E22:H22"/>
    <mergeCell ref="E31:H31"/>
    <mergeCell ref="E85:H85"/>
    <mergeCell ref="E89:H89"/>
    <mergeCell ref="E87:H87"/>
    <mergeCell ref="E91:H91"/>
    <mergeCell ref="E114:H114"/>
    <mergeCell ref="E118:H118"/>
    <mergeCell ref="E116:H116"/>
    <mergeCell ref="E120:H12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142</v>
      </c>
    </row>
    <row r="3" s="1" customFormat="1" ht="6.96" customHeight="1">
      <c r="B3" s="148"/>
      <c r="C3" s="149"/>
      <c r="D3" s="149"/>
      <c r="E3" s="149"/>
      <c r="F3" s="149"/>
      <c r="G3" s="149"/>
      <c r="H3" s="149"/>
      <c r="I3" s="149"/>
      <c r="J3" s="149"/>
      <c r="K3" s="149"/>
      <c r="L3" s="21"/>
      <c r="AT3" s="18" t="s">
        <v>85</v>
      </c>
    </row>
    <row r="4" s="1" customFormat="1" ht="24.96" customHeight="1">
      <c r="B4" s="21"/>
      <c r="D4" s="150" t="s">
        <v>309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II/610 TUŘICE - KBEL (BENÁTKY NAD JIZEROU, PRŮTAH)</v>
      </c>
      <c r="F7" s="152"/>
      <c r="G7" s="152"/>
      <c r="H7" s="152"/>
      <c r="L7" s="21"/>
    </row>
    <row r="8">
      <c r="B8" s="21"/>
      <c r="D8" s="152" t="s">
        <v>310</v>
      </c>
      <c r="L8" s="21"/>
    </row>
    <row r="9" s="1" customFormat="1" ht="16.5" customHeight="1">
      <c r="B9" s="21"/>
      <c r="E9" s="153" t="s">
        <v>311</v>
      </c>
      <c r="F9" s="1"/>
      <c r="G9" s="1"/>
      <c r="H9" s="1"/>
      <c r="L9" s="21"/>
    </row>
    <row r="10" s="1" customFormat="1" ht="12" customHeight="1">
      <c r="B10" s="21"/>
      <c r="D10" s="152" t="s">
        <v>312</v>
      </c>
      <c r="L10" s="21"/>
    </row>
    <row r="11" s="2" customFormat="1" ht="16.5" customHeight="1">
      <c r="A11" s="39"/>
      <c r="B11" s="45"/>
      <c r="C11" s="39"/>
      <c r="D11" s="39"/>
      <c r="E11" s="154" t="s">
        <v>1984</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314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1985</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15. 12. 2023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2"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36</v>
      </c>
      <c r="E34" s="39"/>
      <c r="F34" s="39"/>
      <c r="G34" s="39"/>
      <c r="H34" s="39"/>
      <c r="I34" s="39"/>
      <c r="J34" s="163">
        <f>ROUND(J132,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38</v>
      </c>
      <c r="G36" s="39"/>
      <c r="H36" s="39"/>
      <c r="I36" s="164" t="s">
        <v>37</v>
      </c>
      <c r="J36" s="164" t="s">
        <v>39</v>
      </c>
      <c r="K36" s="39"/>
      <c r="L36" s="64"/>
      <c r="S36" s="39"/>
      <c r="T36" s="39"/>
      <c r="U36" s="39"/>
      <c r="V36" s="39"/>
      <c r="W36" s="39"/>
      <c r="X36" s="39"/>
      <c r="Y36" s="39"/>
      <c r="Z36" s="39"/>
      <c r="AA36" s="39"/>
      <c r="AB36" s="39"/>
      <c r="AC36" s="39"/>
      <c r="AD36" s="39"/>
      <c r="AE36" s="39"/>
    </row>
    <row r="37" s="2" customFormat="1" ht="14.4" customHeight="1">
      <c r="A37" s="39"/>
      <c r="B37" s="45"/>
      <c r="C37" s="39"/>
      <c r="D37" s="154" t="s">
        <v>40</v>
      </c>
      <c r="E37" s="152" t="s">
        <v>41</v>
      </c>
      <c r="F37" s="165">
        <f>ROUND((SUM(BE132:BE287)),  2)</f>
        <v>0</v>
      </c>
      <c r="G37" s="39"/>
      <c r="H37" s="39"/>
      <c r="I37" s="166">
        <v>0.20999999999999999</v>
      </c>
      <c r="J37" s="165">
        <f>ROUND(((SUM(BE132:BE287))*I37),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ROUND((SUM(BF132:BF287)),  2)</f>
        <v>0</v>
      </c>
      <c r="G38" s="39"/>
      <c r="H38" s="39"/>
      <c r="I38" s="166">
        <v>0.14999999999999999</v>
      </c>
      <c r="J38" s="165">
        <f>ROUND(((SUM(BF132:BF287))*I38),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ROUND((SUM(BG132:BG287)),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ROUND((SUM(BH132:BH287)),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ROUND((SUM(BI132:BI287)),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316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II/610 TUŘICE - KBEL (BENÁTKY NAD JIZEROU, PRŮTAH)</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310</v>
      </c>
      <c r="D86" s="23"/>
      <c r="E86" s="23"/>
      <c r="F86" s="23"/>
      <c r="G86" s="23"/>
      <c r="H86" s="23"/>
      <c r="I86" s="23"/>
      <c r="J86" s="23"/>
      <c r="K86" s="23"/>
      <c r="L86" s="21"/>
    </row>
    <row r="87" s="1" customFormat="1" ht="16.5" customHeight="1">
      <c r="B87" s="22"/>
      <c r="C87" s="23"/>
      <c r="D87" s="23"/>
      <c r="E87" s="185" t="s">
        <v>311</v>
      </c>
      <c r="F87" s="23"/>
      <c r="G87" s="23"/>
      <c r="H87" s="23"/>
      <c r="I87" s="23"/>
      <c r="J87" s="23"/>
      <c r="K87" s="23"/>
      <c r="L87" s="21"/>
    </row>
    <row r="88" s="1" customFormat="1" ht="12" customHeight="1">
      <c r="B88" s="22"/>
      <c r="C88" s="33" t="s">
        <v>312</v>
      </c>
      <c r="D88" s="23"/>
      <c r="E88" s="23"/>
      <c r="F88" s="23"/>
      <c r="G88" s="23"/>
      <c r="H88" s="23"/>
      <c r="I88" s="23"/>
      <c r="J88" s="23"/>
      <c r="K88" s="23"/>
      <c r="L88" s="21"/>
    </row>
    <row r="89" s="2" customFormat="1" ht="16.5" customHeight="1">
      <c r="A89" s="39"/>
      <c r="B89" s="40"/>
      <c r="C89" s="41"/>
      <c r="D89" s="41"/>
      <c r="E89" s="186" t="s">
        <v>1984</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314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 xml:space="preserve">301 - Ochrana kanalizací v ul. Pražská </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15. 12. 2023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KSÚS Středočeského kraje</v>
      </c>
      <c r="G95" s="41"/>
      <c r="H95" s="41"/>
      <c r="I95" s="33" t="s">
        <v>30</v>
      </c>
      <c r="J95" s="37" t="str">
        <f>E25</f>
        <v>Valbek spol.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317</v>
      </c>
      <c r="D98" s="188"/>
      <c r="E98" s="188"/>
      <c r="F98" s="188"/>
      <c r="G98" s="188"/>
      <c r="H98" s="188"/>
      <c r="I98" s="188"/>
      <c r="J98" s="189" t="s">
        <v>318</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319</v>
      </c>
      <c r="D100" s="41"/>
      <c r="E100" s="41"/>
      <c r="F100" s="41"/>
      <c r="G100" s="41"/>
      <c r="H100" s="41"/>
      <c r="I100" s="41"/>
      <c r="J100" s="111">
        <f>J132</f>
        <v>0</v>
      </c>
      <c r="K100" s="41"/>
      <c r="L100" s="64"/>
      <c r="S100" s="39"/>
      <c r="T100" s="39"/>
      <c r="U100" s="39"/>
      <c r="V100" s="39"/>
      <c r="W100" s="39"/>
      <c r="X100" s="39"/>
      <c r="Y100" s="39"/>
      <c r="Z100" s="39"/>
      <c r="AA100" s="39"/>
      <c r="AB100" s="39"/>
      <c r="AC100" s="39"/>
      <c r="AD100" s="39"/>
      <c r="AE100" s="39"/>
      <c r="AU100" s="18" t="s">
        <v>320</v>
      </c>
    </row>
    <row r="101" s="9" customFormat="1" ht="24.96" customHeight="1">
      <c r="A101" s="9"/>
      <c r="B101" s="191"/>
      <c r="C101" s="192"/>
      <c r="D101" s="193" t="s">
        <v>434</v>
      </c>
      <c r="E101" s="194"/>
      <c r="F101" s="194"/>
      <c r="G101" s="194"/>
      <c r="H101" s="194"/>
      <c r="I101" s="194"/>
      <c r="J101" s="195">
        <f>J133</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435</v>
      </c>
      <c r="E102" s="199"/>
      <c r="F102" s="199"/>
      <c r="G102" s="199"/>
      <c r="H102" s="199"/>
      <c r="I102" s="199"/>
      <c r="J102" s="200">
        <f>J134</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1986</v>
      </c>
      <c r="E103" s="199"/>
      <c r="F103" s="199"/>
      <c r="G103" s="199"/>
      <c r="H103" s="199"/>
      <c r="I103" s="199"/>
      <c r="J103" s="200">
        <f>J221</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467</v>
      </c>
      <c r="E104" s="199"/>
      <c r="F104" s="199"/>
      <c r="G104" s="199"/>
      <c r="H104" s="199"/>
      <c r="I104" s="199"/>
      <c r="J104" s="200">
        <f>J230</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468</v>
      </c>
      <c r="E105" s="199"/>
      <c r="F105" s="199"/>
      <c r="G105" s="199"/>
      <c r="H105" s="199"/>
      <c r="I105" s="199"/>
      <c r="J105" s="200">
        <f>J235</f>
        <v>0</v>
      </c>
      <c r="K105" s="133"/>
      <c r="L105" s="201"/>
      <c r="S105" s="10"/>
      <c r="T105" s="10"/>
      <c r="U105" s="10"/>
      <c r="V105" s="10"/>
      <c r="W105" s="10"/>
      <c r="X105" s="10"/>
      <c r="Y105" s="10"/>
      <c r="Z105" s="10"/>
      <c r="AA105" s="10"/>
      <c r="AB105" s="10"/>
      <c r="AC105" s="10"/>
      <c r="AD105" s="10"/>
      <c r="AE105" s="10"/>
    </row>
    <row r="106" s="10" customFormat="1" ht="19.92" customHeight="1">
      <c r="A106" s="10"/>
      <c r="B106" s="197"/>
      <c r="C106" s="133"/>
      <c r="D106" s="198" t="s">
        <v>469</v>
      </c>
      <c r="E106" s="199"/>
      <c r="F106" s="199"/>
      <c r="G106" s="199"/>
      <c r="H106" s="199"/>
      <c r="I106" s="199"/>
      <c r="J106" s="200">
        <f>J268</f>
        <v>0</v>
      </c>
      <c r="K106" s="133"/>
      <c r="L106" s="201"/>
      <c r="S106" s="10"/>
      <c r="T106" s="10"/>
      <c r="U106" s="10"/>
      <c r="V106" s="10"/>
      <c r="W106" s="10"/>
      <c r="X106" s="10"/>
      <c r="Y106" s="10"/>
      <c r="Z106" s="10"/>
      <c r="AA106" s="10"/>
      <c r="AB106" s="10"/>
      <c r="AC106" s="10"/>
      <c r="AD106" s="10"/>
      <c r="AE106" s="10"/>
    </row>
    <row r="107" s="10" customFormat="1" ht="19.92" customHeight="1">
      <c r="A107" s="10"/>
      <c r="B107" s="197"/>
      <c r="C107" s="133"/>
      <c r="D107" s="198" t="s">
        <v>470</v>
      </c>
      <c r="E107" s="199"/>
      <c r="F107" s="199"/>
      <c r="G107" s="199"/>
      <c r="H107" s="199"/>
      <c r="I107" s="199"/>
      <c r="J107" s="200">
        <f>J272</f>
        <v>0</v>
      </c>
      <c r="K107" s="133"/>
      <c r="L107" s="201"/>
      <c r="S107" s="10"/>
      <c r="T107" s="10"/>
      <c r="U107" s="10"/>
      <c r="V107" s="10"/>
      <c r="W107" s="10"/>
      <c r="X107" s="10"/>
      <c r="Y107" s="10"/>
      <c r="Z107" s="10"/>
      <c r="AA107" s="10"/>
      <c r="AB107" s="10"/>
      <c r="AC107" s="10"/>
      <c r="AD107" s="10"/>
      <c r="AE107" s="10"/>
    </row>
    <row r="108" s="10" customFormat="1" ht="19.92" customHeight="1">
      <c r="A108" s="10"/>
      <c r="B108" s="197"/>
      <c r="C108" s="133"/>
      <c r="D108" s="198" t="s">
        <v>436</v>
      </c>
      <c r="E108" s="199"/>
      <c r="F108" s="199"/>
      <c r="G108" s="199"/>
      <c r="H108" s="199"/>
      <c r="I108" s="199"/>
      <c r="J108" s="200">
        <f>J285</f>
        <v>0</v>
      </c>
      <c r="K108" s="133"/>
      <c r="L108" s="201"/>
      <c r="S108" s="10"/>
      <c r="T108" s="10"/>
      <c r="U108" s="10"/>
      <c r="V108" s="10"/>
      <c r="W108" s="10"/>
      <c r="X108" s="10"/>
      <c r="Y108" s="10"/>
      <c r="Z108" s="10"/>
      <c r="AA108" s="10"/>
      <c r="AB108" s="10"/>
      <c r="AC108" s="10"/>
      <c r="AD108" s="10"/>
      <c r="AE108" s="10"/>
    </row>
    <row r="109" s="2" customFormat="1" ht="21.84"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67"/>
      <c r="C110" s="68"/>
      <c r="D110" s="68"/>
      <c r="E110" s="68"/>
      <c r="F110" s="68"/>
      <c r="G110" s="68"/>
      <c r="H110" s="68"/>
      <c r="I110" s="68"/>
      <c r="J110" s="68"/>
      <c r="K110" s="68"/>
      <c r="L110" s="64"/>
      <c r="S110" s="39"/>
      <c r="T110" s="39"/>
      <c r="U110" s="39"/>
      <c r="V110" s="39"/>
      <c r="W110" s="39"/>
      <c r="X110" s="39"/>
      <c r="Y110" s="39"/>
      <c r="Z110" s="39"/>
      <c r="AA110" s="39"/>
      <c r="AB110" s="39"/>
      <c r="AC110" s="39"/>
      <c r="AD110" s="39"/>
      <c r="AE110" s="39"/>
    </row>
    <row r="114" s="2" customFormat="1" ht="6.96" customHeight="1">
      <c r="A114" s="39"/>
      <c r="B114" s="69"/>
      <c r="C114" s="70"/>
      <c r="D114" s="70"/>
      <c r="E114" s="70"/>
      <c r="F114" s="70"/>
      <c r="G114" s="70"/>
      <c r="H114" s="70"/>
      <c r="I114" s="70"/>
      <c r="J114" s="70"/>
      <c r="K114" s="70"/>
      <c r="L114" s="64"/>
      <c r="S114" s="39"/>
      <c r="T114" s="39"/>
      <c r="U114" s="39"/>
      <c r="V114" s="39"/>
      <c r="W114" s="39"/>
      <c r="X114" s="39"/>
      <c r="Y114" s="39"/>
      <c r="Z114" s="39"/>
      <c r="AA114" s="39"/>
      <c r="AB114" s="39"/>
      <c r="AC114" s="39"/>
      <c r="AD114" s="39"/>
      <c r="AE114" s="39"/>
    </row>
    <row r="115" s="2" customFormat="1" ht="24.96" customHeight="1">
      <c r="A115" s="39"/>
      <c r="B115" s="40"/>
      <c r="C115" s="24" t="s">
        <v>326</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16</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185" t="str">
        <f>E7</f>
        <v>II/610 TUŘICE - KBEL (BENÁTKY NAD JIZEROU, PRŮTAH)</v>
      </c>
      <c r="F118" s="33"/>
      <c r="G118" s="33"/>
      <c r="H118" s="33"/>
      <c r="I118" s="41"/>
      <c r="J118" s="41"/>
      <c r="K118" s="41"/>
      <c r="L118" s="64"/>
      <c r="S118" s="39"/>
      <c r="T118" s="39"/>
      <c r="U118" s="39"/>
      <c r="V118" s="39"/>
      <c r="W118" s="39"/>
      <c r="X118" s="39"/>
      <c r="Y118" s="39"/>
      <c r="Z118" s="39"/>
      <c r="AA118" s="39"/>
      <c r="AB118" s="39"/>
      <c r="AC118" s="39"/>
      <c r="AD118" s="39"/>
      <c r="AE118" s="39"/>
    </row>
    <row r="119" s="1" customFormat="1" ht="12" customHeight="1">
      <c r="B119" s="22"/>
      <c r="C119" s="33" t="s">
        <v>310</v>
      </c>
      <c r="D119" s="23"/>
      <c r="E119" s="23"/>
      <c r="F119" s="23"/>
      <c r="G119" s="23"/>
      <c r="H119" s="23"/>
      <c r="I119" s="23"/>
      <c r="J119" s="23"/>
      <c r="K119" s="23"/>
      <c r="L119" s="21"/>
    </row>
    <row r="120" s="1" customFormat="1" ht="16.5" customHeight="1">
      <c r="B120" s="22"/>
      <c r="C120" s="23"/>
      <c r="D120" s="23"/>
      <c r="E120" s="185" t="s">
        <v>311</v>
      </c>
      <c r="F120" s="23"/>
      <c r="G120" s="23"/>
      <c r="H120" s="23"/>
      <c r="I120" s="23"/>
      <c r="J120" s="23"/>
      <c r="K120" s="23"/>
      <c r="L120" s="21"/>
    </row>
    <row r="121" s="1" customFormat="1" ht="12" customHeight="1">
      <c r="B121" s="22"/>
      <c r="C121" s="33" t="s">
        <v>312</v>
      </c>
      <c r="D121" s="23"/>
      <c r="E121" s="23"/>
      <c r="F121" s="23"/>
      <c r="G121" s="23"/>
      <c r="H121" s="23"/>
      <c r="I121" s="23"/>
      <c r="J121" s="23"/>
      <c r="K121" s="23"/>
      <c r="L121" s="21"/>
    </row>
    <row r="122" s="2" customFormat="1" ht="16.5" customHeight="1">
      <c r="A122" s="39"/>
      <c r="B122" s="40"/>
      <c r="C122" s="41"/>
      <c r="D122" s="41"/>
      <c r="E122" s="186" t="s">
        <v>1984</v>
      </c>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314</v>
      </c>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6.5" customHeight="1">
      <c r="A124" s="39"/>
      <c r="B124" s="40"/>
      <c r="C124" s="41"/>
      <c r="D124" s="41"/>
      <c r="E124" s="77" t="str">
        <f>E13</f>
        <v xml:space="preserve">301 - Ochrana kanalizací v ul. Pražská </v>
      </c>
      <c r="F124" s="41"/>
      <c r="G124" s="41"/>
      <c r="H124" s="41"/>
      <c r="I124" s="41"/>
      <c r="J124" s="41"/>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2" customHeight="1">
      <c r="A126" s="39"/>
      <c r="B126" s="40"/>
      <c r="C126" s="33" t="s">
        <v>20</v>
      </c>
      <c r="D126" s="41"/>
      <c r="E126" s="41"/>
      <c r="F126" s="28" t="str">
        <f>F16</f>
        <v xml:space="preserve"> </v>
      </c>
      <c r="G126" s="41"/>
      <c r="H126" s="41"/>
      <c r="I126" s="33" t="s">
        <v>22</v>
      </c>
      <c r="J126" s="80" t="str">
        <f>IF(J16="","",J16)</f>
        <v>15. 12. 2023</v>
      </c>
      <c r="K126" s="41"/>
      <c r="L126" s="64"/>
      <c r="S126" s="39"/>
      <c r="T126" s="39"/>
      <c r="U126" s="39"/>
      <c r="V126" s="39"/>
      <c r="W126" s="39"/>
      <c r="X126" s="39"/>
      <c r="Y126" s="39"/>
      <c r="Z126" s="39"/>
      <c r="AA126" s="39"/>
      <c r="AB126" s="39"/>
      <c r="AC126" s="39"/>
      <c r="AD126" s="39"/>
      <c r="AE126" s="39"/>
    </row>
    <row r="127" s="2" customFormat="1" ht="6.96"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15.15" customHeight="1">
      <c r="A128" s="39"/>
      <c r="B128" s="40"/>
      <c r="C128" s="33" t="s">
        <v>24</v>
      </c>
      <c r="D128" s="41"/>
      <c r="E128" s="41"/>
      <c r="F128" s="28" t="str">
        <f>E19</f>
        <v>KSÚS Středočeského kraje</v>
      </c>
      <c r="G128" s="41"/>
      <c r="H128" s="41"/>
      <c r="I128" s="33" t="s">
        <v>30</v>
      </c>
      <c r="J128" s="37" t="str">
        <f>E25</f>
        <v>Valbek spol. s.r.o.</v>
      </c>
      <c r="K128" s="41"/>
      <c r="L128" s="64"/>
      <c r="S128" s="39"/>
      <c r="T128" s="39"/>
      <c r="U128" s="39"/>
      <c r="V128" s="39"/>
      <c r="W128" s="39"/>
      <c r="X128" s="39"/>
      <c r="Y128" s="39"/>
      <c r="Z128" s="39"/>
      <c r="AA128" s="39"/>
      <c r="AB128" s="39"/>
      <c r="AC128" s="39"/>
      <c r="AD128" s="39"/>
      <c r="AE128" s="39"/>
    </row>
    <row r="129" s="2" customFormat="1" ht="15.15" customHeight="1">
      <c r="A129" s="39"/>
      <c r="B129" s="40"/>
      <c r="C129" s="33" t="s">
        <v>28</v>
      </c>
      <c r="D129" s="41"/>
      <c r="E129" s="41"/>
      <c r="F129" s="28" t="str">
        <f>IF(E22="","",E22)</f>
        <v>Vyplň údaj</v>
      </c>
      <c r="G129" s="41"/>
      <c r="H129" s="41"/>
      <c r="I129" s="33" t="s">
        <v>33</v>
      </c>
      <c r="J129" s="37" t="str">
        <f>E28</f>
        <v xml:space="preserve"> </v>
      </c>
      <c r="K129" s="41"/>
      <c r="L129" s="64"/>
      <c r="S129" s="39"/>
      <c r="T129" s="39"/>
      <c r="U129" s="39"/>
      <c r="V129" s="39"/>
      <c r="W129" s="39"/>
      <c r="X129" s="39"/>
      <c r="Y129" s="39"/>
      <c r="Z129" s="39"/>
      <c r="AA129" s="39"/>
      <c r="AB129" s="39"/>
      <c r="AC129" s="39"/>
      <c r="AD129" s="39"/>
      <c r="AE129" s="39"/>
    </row>
    <row r="130" s="2" customFormat="1" ht="10.32"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11" customFormat="1" ht="29.28" customHeight="1">
      <c r="A131" s="202"/>
      <c r="B131" s="203"/>
      <c r="C131" s="204" t="s">
        <v>327</v>
      </c>
      <c r="D131" s="205" t="s">
        <v>61</v>
      </c>
      <c r="E131" s="205" t="s">
        <v>57</v>
      </c>
      <c r="F131" s="205" t="s">
        <v>58</v>
      </c>
      <c r="G131" s="205" t="s">
        <v>328</v>
      </c>
      <c r="H131" s="205" t="s">
        <v>329</v>
      </c>
      <c r="I131" s="205" t="s">
        <v>330</v>
      </c>
      <c r="J131" s="205" t="s">
        <v>318</v>
      </c>
      <c r="K131" s="206" t="s">
        <v>331</v>
      </c>
      <c r="L131" s="207"/>
      <c r="M131" s="101" t="s">
        <v>1</v>
      </c>
      <c r="N131" s="102" t="s">
        <v>40</v>
      </c>
      <c r="O131" s="102" t="s">
        <v>332</v>
      </c>
      <c r="P131" s="102" t="s">
        <v>333</v>
      </c>
      <c r="Q131" s="102" t="s">
        <v>334</v>
      </c>
      <c r="R131" s="102" t="s">
        <v>335</v>
      </c>
      <c r="S131" s="102" t="s">
        <v>336</v>
      </c>
      <c r="T131" s="103" t="s">
        <v>337</v>
      </c>
      <c r="U131" s="202"/>
      <c r="V131" s="202"/>
      <c r="W131" s="202"/>
      <c r="X131" s="202"/>
      <c r="Y131" s="202"/>
      <c r="Z131" s="202"/>
      <c r="AA131" s="202"/>
      <c r="AB131" s="202"/>
      <c r="AC131" s="202"/>
      <c r="AD131" s="202"/>
      <c r="AE131" s="202"/>
    </row>
    <row r="132" s="2" customFormat="1" ht="22.8" customHeight="1">
      <c r="A132" s="39"/>
      <c r="B132" s="40"/>
      <c r="C132" s="108" t="s">
        <v>338</v>
      </c>
      <c r="D132" s="41"/>
      <c r="E132" s="41"/>
      <c r="F132" s="41"/>
      <c r="G132" s="41"/>
      <c r="H132" s="41"/>
      <c r="I132" s="41"/>
      <c r="J132" s="208">
        <f>BK132</f>
        <v>0</v>
      </c>
      <c r="K132" s="41"/>
      <c r="L132" s="45"/>
      <c r="M132" s="104"/>
      <c r="N132" s="209"/>
      <c r="O132" s="105"/>
      <c r="P132" s="210">
        <f>P133</f>
        <v>0</v>
      </c>
      <c r="Q132" s="105"/>
      <c r="R132" s="210">
        <f>R133</f>
        <v>3.8740250999999999</v>
      </c>
      <c r="S132" s="105"/>
      <c r="T132" s="211">
        <f>T133</f>
        <v>89.530040000000014</v>
      </c>
      <c r="U132" s="39"/>
      <c r="V132" s="39"/>
      <c r="W132" s="39"/>
      <c r="X132" s="39"/>
      <c r="Y132" s="39"/>
      <c r="Z132" s="39"/>
      <c r="AA132" s="39"/>
      <c r="AB132" s="39"/>
      <c r="AC132" s="39"/>
      <c r="AD132" s="39"/>
      <c r="AE132" s="39"/>
      <c r="AT132" s="18" t="s">
        <v>75</v>
      </c>
      <c r="AU132" s="18" t="s">
        <v>320</v>
      </c>
      <c r="BK132" s="212">
        <f>BK133</f>
        <v>0</v>
      </c>
    </row>
    <row r="133" s="12" customFormat="1" ht="25.92" customHeight="1">
      <c r="A133" s="12"/>
      <c r="B133" s="213"/>
      <c r="C133" s="214"/>
      <c r="D133" s="215" t="s">
        <v>75</v>
      </c>
      <c r="E133" s="216" t="s">
        <v>437</v>
      </c>
      <c r="F133" s="216" t="s">
        <v>438</v>
      </c>
      <c r="G133" s="214"/>
      <c r="H133" s="214"/>
      <c r="I133" s="217"/>
      <c r="J133" s="218">
        <f>BK133</f>
        <v>0</v>
      </c>
      <c r="K133" s="214"/>
      <c r="L133" s="219"/>
      <c r="M133" s="220"/>
      <c r="N133" s="221"/>
      <c r="O133" s="221"/>
      <c r="P133" s="222">
        <f>P134+P221+P230+P235+P268+P272+P285</f>
        <v>0</v>
      </c>
      <c r="Q133" s="221"/>
      <c r="R133" s="222">
        <f>R134+R221+R230+R235+R268+R272+R285</f>
        <v>3.8740250999999999</v>
      </c>
      <c r="S133" s="221"/>
      <c r="T133" s="223">
        <f>T134+T221+T230+T235+T268+T272+T285</f>
        <v>89.530040000000014</v>
      </c>
      <c r="U133" s="12"/>
      <c r="V133" s="12"/>
      <c r="W133" s="12"/>
      <c r="X133" s="12"/>
      <c r="Y133" s="12"/>
      <c r="Z133" s="12"/>
      <c r="AA133" s="12"/>
      <c r="AB133" s="12"/>
      <c r="AC133" s="12"/>
      <c r="AD133" s="12"/>
      <c r="AE133" s="12"/>
      <c r="AR133" s="224" t="s">
        <v>83</v>
      </c>
      <c r="AT133" s="225" t="s">
        <v>75</v>
      </c>
      <c r="AU133" s="225" t="s">
        <v>76</v>
      </c>
      <c r="AY133" s="224" t="s">
        <v>342</v>
      </c>
      <c r="BK133" s="226">
        <f>BK134+BK221+BK230+BK235+BK268+BK272+BK285</f>
        <v>0</v>
      </c>
    </row>
    <row r="134" s="12" customFormat="1" ht="22.8" customHeight="1">
      <c r="A134" s="12"/>
      <c r="B134" s="213"/>
      <c r="C134" s="214"/>
      <c r="D134" s="215" t="s">
        <v>75</v>
      </c>
      <c r="E134" s="246" t="s">
        <v>83</v>
      </c>
      <c r="F134" s="246" t="s">
        <v>439</v>
      </c>
      <c r="G134" s="214"/>
      <c r="H134" s="214"/>
      <c r="I134" s="217"/>
      <c r="J134" s="247">
        <f>BK134</f>
        <v>0</v>
      </c>
      <c r="K134" s="214"/>
      <c r="L134" s="219"/>
      <c r="M134" s="220"/>
      <c r="N134" s="221"/>
      <c r="O134" s="221"/>
      <c r="P134" s="222">
        <f>SUM(P135:P220)</f>
        <v>0</v>
      </c>
      <c r="Q134" s="221"/>
      <c r="R134" s="222">
        <f>SUM(R135:R220)</f>
        <v>0.68901009999999996</v>
      </c>
      <c r="S134" s="221"/>
      <c r="T134" s="223">
        <f>SUM(T135:T220)</f>
        <v>87.530040000000014</v>
      </c>
      <c r="U134" s="12"/>
      <c r="V134" s="12"/>
      <c r="W134" s="12"/>
      <c r="X134" s="12"/>
      <c r="Y134" s="12"/>
      <c r="Z134" s="12"/>
      <c r="AA134" s="12"/>
      <c r="AB134" s="12"/>
      <c r="AC134" s="12"/>
      <c r="AD134" s="12"/>
      <c r="AE134" s="12"/>
      <c r="AR134" s="224" t="s">
        <v>83</v>
      </c>
      <c r="AT134" s="225" t="s">
        <v>75</v>
      </c>
      <c r="AU134" s="225" t="s">
        <v>83</v>
      </c>
      <c r="AY134" s="224" t="s">
        <v>342</v>
      </c>
      <c r="BK134" s="226">
        <f>SUM(BK135:BK220)</f>
        <v>0</v>
      </c>
    </row>
    <row r="135" s="2" customFormat="1" ht="21.75" customHeight="1">
      <c r="A135" s="39"/>
      <c r="B135" s="40"/>
      <c r="C135" s="227" t="s">
        <v>83</v>
      </c>
      <c r="D135" s="227" t="s">
        <v>343</v>
      </c>
      <c r="E135" s="228" t="s">
        <v>1987</v>
      </c>
      <c r="F135" s="229" t="s">
        <v>1988</v>
      </c>
      <c r="G135" s="230" t="s">
        <v>473</v>
      </c>
      <c r="H135" s="231">
        <v>93.515000000000001</v>
      </c>
      <c r="I135" s="232"/>
      <c r="J135" s="233">
        <f>ROUND(I135*H135,2)</f>
        <v>0</v>
      </c>
      <c r="K135" s="229" t="s">
        <v>443</v>
      </c>
      <c r="L135" s="45"/>
      <c r="M135" s="234" t="s">
        <v>1</v>
      </c>
      <c r="N135" s="235" t="s">
        <v>41</v>
      </c>
      <c r="O135" s="92"/>
      <c r="P135" s="236">
        <f>O135*H135</f>
        <v>0</v>
      </c>
      <c r="Q135" s="236">
        <v>0</v>
      </c>
      <c r="R135" s="236">
        <f>Q135*H135</f>
        <v>0</v>
      </c>
      <c r="S135" s="236">
        <v>0.39900000000000002</v>
      </c>
      <c r="T135" s="237">
        <f>S135*H135</f>
        <v>37.312485000000002</v>
      </c>
      <c r="U135" s="39"/>
      <c r="V135" s="39"/>
      <c r="W135" s="39"/>
      <c r="X135" s="39"/>
      <c r="Y135" s="39"/>
      <c r="Z135" s="39"/>
      <c r="AA135" s="39"/>
      <c r="AB135" s="39"/>
      <c r="AC135" s="39"/>
      <c r="AD135" s="39"/>
      <c r="AE135" s="39"/>
      <c r="AR135" s="238" t="s">
        <v>360</v>
      </c>
      <c r="AT135" s="238" t="s">
        <v>343</v>
      </c>
      <c r="AU135" s="238" t="s">
        <v>85</v>
      </c>
      <c r="AY135" s="18" t="s">
        <v>342</v>
      </c>
      <c r="BE135" s="239">
        <f>IF(N135="základní",J135,0)</f>
        <v>0</v>
      </c>
      <c r="BF135" s="239">
        <f>IF(N135="snížená",J135,0)</f>
        <v>0</v>
      </c>
      <c r="BG135" s="239">
        <f>IF(N135="zákl. přenesená",J135,0)</f>
        <v>0</v>
      </c>
      <c r="BH135" s="239">
        <f>IF(N135="sníž. přenesená",J135,0)</f>
        <v>0</v>
      </c>
      <c r="BI135" s="239">
        <f>IF(N135="nulová",J135,0)</f>
        <v>0</v>
      </c>
      <c r="BJ135" s="18" t="s">
        <v>83</v>
      </c>
      <c r="BK135" s="239">
        <f>ROUND(I135*H135,2)</f>
        <v>0</v>
      </c>
      <c r="BL135" s="18" t="s">
        <v>360</v>
      </c>
      <c r="BM135" s="238" t="s">
        <v>1989</v>
      </c>
    </row>
    <row r="136" s="2" customFormat="1">
      <c r="A136" s="39"/>
      <c r="B136" s="40"/>
      <c r="C136" s="41"/>
      <c r="D136" s="240" t="s">
        <v>349</v>
      </c>
      <c r="E136" s="41"/>
      <c r="F136" s="241" t="s">
        <v>1990</v>
      </c>
      <c r="G136" s="41"/>
      <c r="H136" s="41"/>
      <c r="I136" s="242"/>
      <c r="J136" s="41"/>
      <c r="K136" s="41"/>
      <c r="L136" s="45"/>
      <c r="M136" s="243"/>
      <c r="N136" s="244"/>
      <c r="O136" s="92"/>
      <c r="P136" s="92"/>
      <c r="Q136" s="92"/>
      <c r="R136" s="92"/>
      <c r="S136" s="92"/>
      <c r="T136" s="93"/>
      <c r="U136" s="39"/>
      <c r="V136" s="39"/>
      <c r="W136" s="39"/>
      <c r="X136" s="39"/>
      <c r="Y136" s="39"/>
      <c r="Z136" s="39"/>
      <c r="AA136" s="39"/>
      <c r="AB136" s="39"/>
      <c r="AC136" s="39"/>
      <c r="AD136" s="39"/>
      <c r="AE136" s="39"/>
      <c r="AT136" s="18" t="s">
        <v>349</v>
      </c>
      <c r="AU136" s="18" t="s">
        <v>85</v>
      </c>
    </row>
    <row r="137" s="13" customFormat="1">
      <c r="A137" s="13"/>
      <c r="B137" s="252"/>
      <c r="C137" s="253"/>
      <c r="D137" s="240" t="s">
        <v>446</v>
      </c>
      <c r="E137" s="254" t="s">
        <v>1</v>
      </c>
      <c r="F137" s="255" t="s">
        <v>1991</v>
      </c>
      <c r="G137" s="253"/>
      <c r="H137" s="256">
        <v>93.515000000000001</v>
      </c>
      <c r="I137" s="257"/>
      <c r="J137" s="253"/>
      <c r="K137" s="253"/>
      <c r="L137" s="258"/>
      <c r="M137" s="259"/>
      <c r="N137" s="260"/>
      <c r="O137" s="260"/>
      <c r="P137" s="260"/>
      <c r="Q137" s="260"/>
      <c r="R137" s="260"/>
      <c r="S137" s="260"/>
      <c r="T137" s="261"/>
      <c r="U137" s="13"/>
      <c r="V137" s="13"/>
      <c r="W137" s="13"/>
      <c r="X137" s="13"/>
      <c r="Y137" s="13"/>
      <c r="Z137" s="13"/>
      <c r="AA137" s="13"/>
      <c r="AB137" s="13"/>
      <c r="AC137" s="13"/>
      <c r="AD137" s="13"/>
      <c r="AE137" s="13"/>
      <c r="AT137" s="262" t="s">
        <v>446</v>
      </c>
      <c r="AU137" s="262" t="s">
        <v>85</v>
      </c>
      <c r="AV137" s="13" t="s">
        <v>85</v>
      </c>
      <c r="AW137" s="13" t="s">
        <v>32</v>
      </c>
      <c r="AX137" s="13" t="s">
        <v>83</v>
      </c>
      <c r="AY137" s="262" t="s">
        <v>342</v>
      </c>
    </row>
    <row r="138" s="2" customFormat="1" ht="16.5" customHeight="1">
      <c r="A138" s="39"/>
      <c r="B138" s="40"/>
      <c r="C138" s="227" t="s">
        <v>85</v>
      </c>
      <c r="D138" s="227" t="s">
        <v>343</v>
      </c>
      <c r="E138" s="228" t="s">
        <v>1992</v>
      </c>
      <c r="F138" s="229" t="s">
        <v>1993</v>
      </c>
      <c r="G138" s="230" t="s">
        <v>473</v>
      </c>
      <c r="H138" s="231">
        <v>93.515000000000001</v>
      </c>
      <c r="I138" s="232"/>
      <c r="J138" s="233">
        <f>ROUND(I138*H138,2)</f>
        <v>0</v>
      </c>
      <c r="K138" s="229" t="s">
        <v>443</v>
      </c>
      <c r="L138" s="45"/>
      <c r="M138" s="234" t="s">
        <v>1</v>
      </c>
      <c r="N138" s="235" t="s">
        <v>41</v>
      </c>
      <c r="O138" s="92"/>
      <c r="P138" s="236">
        <f>O138*H138</f>
        <v>0</v>
      </c>
      <c r="Q138" s="236">
        <v>0</v>
      </c>
      <c r="R138" s="236">
        <f>Q138*H138</f>
        <v>0</v>
      </c>
      <c r="S138" s="236">
        <v>0.192</v>
      </c>
      <c r="T138" s="237">
        <f>S138*H138</f>
        <v>17.954879999999999</v>
      </c>
      <c r="U138" s="39"/>
      <c r="V138" s="39"/>
      <c r="W138" s="39"/>
      <c r="X138" s="39"/>
      <c r="Y138" s="39"/>
      <c r="Z138" s="39"/>
      <c r="AA138" s="39"/>
      <c r="AB138" s="39"/>
      <c r="AC138" s="39"/>
      <c r="AD138" s="39"/>
      <c r="AE138" s="39"/>
      <c r="AR138" s="238" t="s">
        <v>360</v>
      </c>
      <c r="AT138" s="238" t="s">
        <v>343</v>
      </c>
      <c r="AU138" s="238" t="s">
        <v>85</v>
      </c>
      <c r="AY138" s="18" t="s">
        <v>342</v>
      </c>
      <c r="BE138" s="239">
        <f>IF(N138="základní",J138,0)</f>
        <v>0</v>
      </c>
      <c r="BF138" s="239">
        <f>IF(N138="snížená",J138,0)</f>
        <v>0</v>
      </c>
      <c r="BG138" s="239">
        <f>IF(N138="zákl. přenesená",J138,0)</f>
        <v>0</v>
      </c>
      <c r="BH138" s="239">
        <f>IF(N138="sníž. přenesená",J138,0)</f>
        <v>0</v>
      </c>
      <c r="BI138" s="239">
        <f>IF(N138="nulová",J138,0)</f>
        <v>0</v>
      </c>
      <c r="BJ138" s="18" t="s">
        <v>83</v>
      </c>
      <c r="BK138" s="239">
        <f>ROUND(I138*H138,2)</f>
        <v>0</v>
      </c>
      <c r="BL138" s="18" t="s">
        <v>360</v>
      </c>
      <c r="BM138" s="238" t="s">
        <v>1994</v>
      </c>
    </row>
    <row r="139" s="2" customFormat="1">
      <c r="A139" s="39"/>
      <c r="B139" s="40"/>
      <c r="C139" s="41"/>
      <c r="D139" s="240" t="s">
        <v>349</v>
      </c>
      <c r="E139" s="41"/>
      <c r="F139" s="241" t="s">
        <v>1995</v>
      </c>
      <c r="G139" s="41"/>
      <c r="H139" s="41"/>
      <c r="I139" s="242"/>
      <c r="J139" s="41"/>
      <c r="K139" s="41"/>
      <c r="L139" s="45"/>
      <c r="M139" s="243"/>
      <c r="N139" s="244"/>
      <c r="O139" s="92"/>
      <c r="P139" s="92"/>
      <c r="Q139" s="92"/>
      <c r="R139" s="92"/>
      <c r="S139" s="92"/>
      <c r="T139" s="93"/>
      <c r="U139" s="39"/>
      <c r="V139" s="39"/>
      <c r="W139" s="39"/>
      <c r="X139" s="39"/>
      <c r="Y139" s="39"/>
      <c r="Z139" s="39"/>
      <c r="AA139" s="39"/>
      <c r="AB139" s="39"/>
      <c r="AC139" s="39"/>
      <c r="AD139" s="39"/>
      <c r="AE139" s="39"/>
      <c r="AT139" s="18" t="s">
        <v>349</v>
      </c>
      <c r="AU139" s="18" t="s">
        <v>85</v>
      </c>
    </row>
    <row r="140" s="13" customFormat="1">
      <c r="A140" s="13"/>
      <c r="B140" s="252"/>
      <c r="C140" s="253"/>
      <c r="D140" s="240" t="s">
        <v>446</v>
      </c>
      <c r="E140" s="254" t="s">
        <v>1</v>
      </c>
      <c r="F140" s="255" t="s">
        <v>1996</v>
      </c>
      <c r="G140" s="253"/>
      <c r="H140" s="256">
        <v>93.515000000000001</v>
      </c>
      <c r="I140" s="257"/>
      <c r="J140" s="253"/>
      <c r="K140" s="253"/>
      <c r="L140" s="258"/>
      <c r="M140" s="259"/>
      <c r="N140" s="260"/>
      <c r="O140" s="260"/>
      <c r="P140" s="260"/>
      <c r="Q140" s="260"/>
      <c r="R140" s="260"/>
      <c r="S140" s="260"/>
      <c r="T140" s="261"/>
      <c r="U140" s="13"/>
      <c r="V140" s="13"/>
      <c r="W140" s="13"/>
      <c r="X140" s="13"/>
      <c r="Y140" s="13"/>
      <c r="Z140" s="13"/>
      <c r="AA140" s="13"/>
      <c r="AB140" s="13"/>
      <c r="AC140" s="13"/>
      <c r="AD140" s="13"/>
      <c r="AE140" s="13"/>
      <c r="AT140" s="262" t="s">
        <v>446</v>
      </c>
      <c r="AU140" s="262" t="s">
        <v>85</v>
      </c>
      <c r="AV140" s="13" t="s">
        <v>85</v>
      </c>
      <c r="AW140" s="13" t="s">
        <v>32</v>
      </c>
      <c r="AX140" s="13" t="s">
        <v>83</v>
      </c>
      <c r="AY140" s="262" t="s">
        <v>342</v>
      </c>
    </row>
    <row r="141" s="2" customFormat="1" ht="21.75" customHeight="1">
      <c r="A141" s="39"/>
      <c r="B141" s="40"/>
      <c r="C141" s="227" t="s">
        <v>92</v>
      </c>
      <c r="D141" s="227" t="s">
        <v>343</v>
      </c>
      <c r="E141" s="228" t="s">
        <v>1997</v>
      </c>
      <c r="F141" s="229" t="s">
        <v>1998</v>
      </c>
      <c r="G141" s="230" t="s">
        <v>473</v>
      </c>
      <c r="H141" s="231">
        <v>93.515000000000001</v>
      </c>
      <c r="I141" s="232"/>
      <c r="J141" s="233">
        <f>ROUND(I141*H141,2)</f>
        <v>0</v>
      </c>
      <c r="K141" s="229" t="s">
        <v>443</v>
      </c>
      <c r="L141" s="45"/>
      <c r="M141" s="234" t="s">
        <v>1</v>
      </c>
      <c r="N141" s="235" t="s">
        <v>41</v>
      </c>
      <c r="O141" s="92"/>
      <c r="P141" s="236">
        <f>O141*H141</f>
        <v>0</v>
      </c>
      <c r="Q141" s="236">
        <v>5.0000000000000002E-05</v>
      </c>
      <c r="R141" s="236">
        <f>Q141*H141</f>
        <v>0.0046757500000000002</v>
      </c>
      <c r="S141" s="236">
        <v>0.11500000000000001</v>
      </c>
      <c r="T141" s="237">
        <f>S141*H141</f>
        <v>10.754225</v>
      </c>
      <c r="U141" s="39"/>
      <c r="V141" s="39"/>
      <c r="W141" s="39"/>
      <c r="X141" s="39"/>
      <c r="Y141" s="39"/>
      <c r="Z141" s="39"/>
      <c r="AA141" s="39"/>
      <c r="AB141" s="39"/>
      <c r="AC141" s="39"/>
      <c r="AD141" s="39"/>
      <c r="AE141" s="39"/>
      <c r="AR141" s="238" t="s">
        <v>360</v>
      </c>
      <c r="AT141" s="238" t="s">
        <v>343</v>
      </c>
      <c r="AU141" s="238" t="s">
        <v>85</v>
      </c>
      <c r="AY141" s="18" t="s">
        <v>342</v>
      </c>
      <c r="BE141" s="239">
        <f>IF(N141="základní",J141,0)</f>
        <v>0</v>
      </c>
      <c r="BF141" s="239">
        <f>IF(N141="snížená",J141,0)</f>
        <v>0</v>
      </c>
      <c r="BG141" s="239">
        <f>IF(N141="zákl. přenesená",J141,0)</f>
        <v>0</v>
      </c>
      <c r="BH141" s="239">
        <f>IF(N141="sníž. přenesená",J141,0)</f>
        <v>0</v>
      </c>
      <c r="BI141" s="239">
        <f>IF(N141="nulová",J141,0)</f>
        <v>0</v>
      </c>
      <c r="BJ141" s="18" t="s">
        <v>83</v>
      </c>
      <c r="BK141" s="239">
        <f>ROUND(I141*H141,2)</f>
        <v>0</v>
      </c>
      <c r="BL141" s="18" t="s">
        <v>360</v>
      </c>
      <c r="BM141" s="238" t="s">
        <v>1999</v>
      </c>
    </row>
    <row r="142" s="2" customFormat="1">
      <c r="A142" s="39"/>
      <c r="B142" s="40"/>
      <c r="C142" s="41"/>
      <c r="D142" s="240" t="s">
        <v>349</v>
      </c>
      <c r="E142" s="41"/>
      <c r="F142" s="241" t="s">
        <v>2000</v>
      </c>
      <c r="G142" s="41"/>
      <c r="H142" s="41"/>
      <c r="I142" s="242"/>
      <c r="J142" s="41"/>
      <c r="K142" s="41"/>
      <c r="L142" s="45"/>
      <c r="M142" s="243"/>
      <c r="N142" s="244"/>
      <c r="O142" s="92"/>
      <c r="P142" s="92"/>
      <c r="Q142" s="92"/>
      <c r="R142" s="92"/>
      <c r="S142" s="92"/>
      <c r="T142" s="93"/>
      <c r="U142" s="39"/>
      <c r="V142" s="39"/>
      <c r="W142" s="39"/>
      <c r="X142" s="39"/>
      <c r="Y142" s="39"/>
      <c r="Z142" s="39"/>
      <c r="AA142" s="39"/>
      <c r="AB142" s="39"/>
      <c r="AC142" s="39"/>
      <c r="AD142" s="39"/>
      <c r="AE142" s="39"/>
      <c r="AT142" s="18" t="s">
        <v>349</v>
      </c>
      <c r="AU142" s="18" t="s">
        <v>85</v>
      </c>
    </row>
    <row r="143" s="14" customFormat="1">
      <c r="A143" s="14"/>
      <c r="B143" s="263"/>
      <c r="C143" s="264"/>
      <c r="D143" s="240" t="s">
        <v>446</v>
      </c>
      <c r="E143" s="265" t="s">
        <v>1</v>
      </c>
      <c r="F143" s="266" t="s">
        <v>529</v>
      </c>
      <c r="G143" s="264"/>
      <c r="H143" s="265" t="s">
        <v>1</v>
      </c>
      <c r="I143" s="267"/>
      <c r="J143" s="264"/>
      <c r="K143" s="264"/>
      <c r="L143" s="268"/>
      <c r="M143" s="269"/>
      <c r="N143" s="270"/>
      <c r="O143" s="270"/>
      <c r="P143" s="270"/>
      <c r="Q143" s="270"/>
      <c r="R143" s="270"/>
      <c r="S143" s="270"/>
      <c r="T143" s="271"/>
      <c r="U143" s="14"/>
      <c r="V143" s="14"/>
      <c r="W143" s="14"/>
      <c r="X143" s="14"/>
      <c r="Y143" s="14"/>
      <c r="Z143" s="14"/>
      <c r="AA143" s="14"/>
      <c r="AB143" s="14"/>
      <c r="AC143" s="14"/>
      <c r="AD143" s="14"/>
      <c r="AE143" s="14"/>
      <c r="AT143" s="272" t="s">
        <v>446</v>
      </c>
      <c r="AU143" s="272" t="s">
        <v>85</v>
      </c>
      <c r="AV143" s="14" t="s">
        <v>83</v>
      </c>
      <c r="AW143" s="14" t="s">
        <v>32</v>
      </c>
      <c r="AX143" s="14" t="s">
        <v>76</v>
      </c>
      <c r="AY143" s="272" t="s">
        <v>342</v>
      </c>
    </row>
    <row r="144" s="13" customFormat="1">
      <c r="A144" s="13"/>
      <c r="B144" s="252"/>
      <c r="C144" s="253"/>
      <c r="D144" s="240" t="s">
        <v>446</v>
      </c>
      <c r="E144" s="254" t="s">
        <v>1</v>
      </c>
      <c r="F144" s="255" t="s">
        <v>2001</v>
      </c>
      <c r="G144" s="253"/>
      <c r="H144" s="256">
        <v>93.515000000000001</v>
      </c>
      <c r="I144" s="257"/>
      <c r="J144" s="253"/>
      <c r="K144" s="253"/>
      <c r="L144" s="258"/>
      <c r="M144" s="259"/>
      <c r="N144" s="260"/>
      <c r="O144" s="260"/>
      <c r="P144" s="260"/>
      <c r="Q144" s="260"/>
      <c r="R144" s="260"/>
      <c r="S144" s="260"/>
      <c r="T144" s="261"/>
      <c r="U144" s="13"/>
      <c r="V144" s="13"/>
      <c r="W144" s="13"/>
      <c r="X144" s="13"/>
      <c r="Y144" s="13"/>
      <c r="Z144" s="13"/>
      <c r="AA144" s="13"/>
      <c r="AB144" s="13"/>
      <c r="AC144" s="13"/>
      <c r="AD144" s="13"/>
      <c r="AE144" s="13"/>
      <c r="AT144" s="262" t="s">
        <v>446</v>
      </c>
      <c r="AU144" s="262" t="s">
        <v>85</v>
      </c>
      <c r="AV144" s="13" t="s">
        <v>85</v>
      </c>
      <c r="AW144" s="13" t="s">
        <v>32</v>
      </c>
      <c r="AX144" s="13" t="s">
        <v>83</v>
      </c>
      <c r="AY144" s="262" t="s">
        <v>342</v>
      </c>
    </row>
    <row r="145" s="2" customFormat="1" ht="21.75" customHeight="1">
      <c r="A145" s="39"/>
      <c r="B145" s="40"/>
      <c r="C145" s="227" t="s">
        <v>360</v>
      </c>
      <c r="D145" s="227" t="s">
        <v>343</v>
      </c>
      <c r="E145" s="228" t="s">
        <v>2002</v>
      </c>
      <c r="F145" s="229" t="s">
        <v>2003</v>
      </c>
      <c r="G145" s="230" t="s">
        <v>473</v>
      </c>
      <c r="H145" s="231">
        <v>93.515000000000001</v>
      </c>
      <c r="I145" s="232"/>
      <c r="J145" s="233">
        <f>ROUND(I145*H145,2)</f>
        <v>0</v>
      </c>
      <c r="K145" s="229" t="s">
        <v>443</v>
      </c>
      <c r="L145" s="45"/>
      <c r="M145" s="234" t="s">
        <v>1</v>
      </c>
      <c r="N145" s="235" t="s">
        <v>41</v>
      </c>
      <c r="O145" s="92"/>
      <c r="P145" s="236">
        <f>O145*H145</f>
        <v>0</v>
      </c>
      <c r="Q145" s="236">
        <v>9.0000000000000006E-05</v>
      </c>
      <c r="R145" s="236">
        <f>Q145*H145</f>
        <v>0.0084163500000000013</v>
      </c>
      <c r="S145" s="236">
        <v>0.23000000000000001</v>
      </c>
      <c r="T145" s="237">
        <f>S145*H145</f>
        <v>21.50845</v>
      </c>
      <c r="U145" s="39"/>
      <c r="V145" s="39"/>
      <c r="W145" s="39"/>
      <c r="X145" s="39"/>
      <c r="Y145" s="39"/>
      <c r="Z145" s="39"/>
      <c r="AA145" s="39"/>
      <c r="AB145" s="39"/>
      <c r="AC145" s="39"/>
      <c r="AD145" s="39"/>
      <c r="AE145" s="39"/>
      <c r="AR145" s="238" t="s">
        <v>360</v>
      </c>
      <c r="AT145" s="238" t="s">
        <v>343</v>
      </c>
      <c r="AU145" s="238" t="s">
        <v>85</v>
      </c>
      <c r="AY145" s="18" t="s">
        <v>342</v>
      </c>
      <c r="BE145" s="239">
        <f>IF(N145="základní",J145,0)</f>
        <v>0</v>
      </c>
      <c r="BF145" s="239">
        <f>IF(N145="snížená",J145,0)</f>
        <v>0</v>
      </c>
      <c r="BG145" s="239">
        <f>IF(N145="zákl. přenesená",J145,0)</f>
        <v>0</v>
      </c>
      <c r="BH145" s="239">
        <f>IF(N145="sníž. přenesená",J145,0)</f>
        <v>0</v>
      </c>
      <c r="BI145" s="239">
        <f>IF(N145="nulová",J145,0)</f>
        <v>0</v>
      </c>
      <c r="BJ145" s="18" t="s">
        <v>83</v>
      </c>
      <c r="BK145" s="239">
        <f>ROUND(I145*H145,2)</f>
        <v>0</v>
      </c>
      <c r="BL145" s="18" t="s">
        <v>360</v>
      </c>
      <c r="BM145" s="238" t="s">
        <v>2004</v>
      </c>
    </row>
    <row r="146" s="2" customFormat="1">
      <c r="A146" s="39"/>
      <c r="B146" s="40"/>
      <c r="C146" s="41"/>
      <c r="D146" s="240" t="s">
        <v>349</v>
      </c>
      <c r="E146" s="41"/>
      <c r="F146" s="241" t="s">
        <v>2005</v>
      </c>
      <c r="G146" s="41"/>
      <c r="H146" s="41"/>
      <c r="I146" s="242"/>
      <c r="J146" s="41"/>
      <c r="K146" s="41"/>
      <c r="L146" s="45"/>
      <c r="M146" s="243"/>
      <c r="N146" s="244"/>
      <c r="O146" s="92"/>
      <c r="P146" s="92"/>
      <c r="Q146" s="92"/>
      <c r="R146" s="92"/>
      <c r="S146" s="92"/>
      <c r="T146" s="93"/>
      <c r="U146" s="39"/>
      <c r="V146" s="39"/>
      <c r="W146" s="39"/>
      <c r="X146" s="39"/>
      <c r="Y146" s="39"/>
      <c r="Z146" s="39"/>
      <c r="AA146" s="39"/>
      <c r="AB146" s="39"/>
      <c r="AC146" s="39"/>
      <c r="AD146" s="39"/>
      <c r="AE146" s="39"/>
      <c r="AT146" s="18" t="s">
        <v>349</v>
      </c>
      <c r="AU146" s="18" t="s">
        <v>85</v>
      </c>
    </row>
    <row r="147" s="14" customFormat="1">
      <c r="A147" s="14"/>
      <c r="B147" s="263"/>
      <c r="C147" s="264"/>
      <c r="D147" s="240" t="s">
        <v>446</v>
      </c>
      <c r="E147" s="265" t="s">
        <v>1</v>
      </c>
      <c r="F147" s="266" t="s">
        <v>529</v>
      </c>
      <c r="G147" s="264"/>
      <c r="H147" s="265" t="s">
        <v>1</v>
      </c>
      <c r="I147" s="267"/>
      <c r="J147" s="264"/>
      <c r="K147" s="264"/>
      <c r="L147" s="268"/>
      <c r="M147" s="269"/>
      <c r="N147" s="270"/>
      <c r="O147" s="270"/>
      <c r="P147" s="270"/>
      <c r="Q147" s="270"/>
      <c r="R147" s="270"/>
      <c r="S147" s="270"/>
      <c r="T147" s="271"/>
      <c r="U147" s="14"/>
      <c r="V147" s="14"/>
      <c r="W147" s="14"/>
      <c r="X147" s="14"/>
      <c r="Y147" s="14"/>
      <c r="Z147" s="14"/>
      <c r="AA147" s="14"/>
      <c r="AB147" s="14"/>
      <c r="AC147" s="14"/>
      <c r="AD147" s="14"/>
      <c r="AE147" s="14"/>
      <c r="AT147" s="272" t="s">
        <v>446</v>
      </c>
      <c r="AU147" s="272" t="s">
        <v>85</v>
      </c>
      <c r="AV147" s="14" t="s">
        <v>83</v>
      </c>
      <c r="AW147" s="14" t="s">
        <v>32</v>
      </c>
      <c r="AX147" s="14" t="s">
        <v>76</v>
      </c>
      <c r="AY147" s="272" t="s">
        <v>342</v>
      </c>
    </row>
    <row r="148" s="13" customFormat="1">
      <c r="A148" s="13"/>
      <c r="B148" s="252"/>
      <c r="C148" s="253"/>
      <c r="D148" s="240" t="s">
        <v>446</v>
      </c>
      <c r="E148" s="254" t="s">
        <v>1</v>
      </c>
      <c r="F148" s="255" t="s">
        <v>2001</v>
      </c>
      <c r="G148" s="253"/>
      <c r="H148" s="256">
        <v>93.515000000000001</v>
      </c>
      <c r="I148" s="257"/>
      <c r="J148" s="253"/>
      <c r="K148" s="253"/>
      <c r="L148" s="258"/>
      <c r="M148" s="259"/>
      <c r="N148" s="260"/>
      <c r="O148" s="260"/>
      <c r="P148" s="260"/>
      <c r="Q148" s="260"/>
      <c r="R148" s="260"/>
      <c r="S148" s="260"/>
      <c r="T148" s="261"/>
      <c r="U148" s="13"/>
      <c r="V148" s="13"/>
      <c r="W148" s="13"/>
      <c r="X148" s="13"/>
      <c r="Y148" s="13"/>
      <c r="Z148" s="13"/>
      <c r="AA148" s="13"/>
      <c r="AB148" s="13"/>
      <c r="AC148" s="13"/>
      <c r="AD148" s="13"/>
      <c r="AE148" s="13"/>
      <c r="AT148" s="262" t="s">
        <v>446</v>
      </c>
      <c r="AU148" s="262" t="s">
        <v>85</v>
      </c>
      <c r="AV148" s="13" t="s">
        <v>85</v>
      </c>
      <c r="AW148" s="13" t="s">
        <v>32</v>
      </c>
      <c r="AX148" s="13" t="s">
        <v>83</v>
      </c>
      <c r="AY148" s="262" t="s">
        <v>342</v>
      </c>
    </row>
    <row r="149" s="2" customFormat="1" ht="16.5" customHeight="1">
      <c r="A149" s="39"/>
      <c r="B149" s="40"/>
      <c r="C149" s="227" t="s">
        <v>341</v>
      </c>
      <c r="D149" s="227" t="s">
        <v>343</v>
      </c>
      <c r="E149" s="228" t="s">
        <v>2006</v>
      </c>
      <c r="F149" s="229" t="s">
        <v>2007</v>
      </c>
      <c r="G149" s="230" t="s">
        <v>2008</v>
      </c>
      <c r="H149" s="231">
        <v>50</v>
      </c>
      <c r="I149" s="232"/>
      <c r="J149" s="233">
        <f>ROUND(I149*H149,2)</f>
        <v>0</v>
      </c>
      <c r="K149" s="229" t="s">
        <v>443</v>
      </c>
      <c r="L149" s="45"/>
      <c r="M149" s="234" t="s">
        <v>1</v>
      </c>
      <c r="N149" s="235" t="s">
        <v>41</v>
      </c>
      <c r="O149" s="92"/>
      <c r="P149" s="236">
        <f>O149*H149</f>
        <v>0</v>
      </c>
      <c r="Q149" s="236">
        <v>3.0000000000000001E-05</v>
      </c>
      <c r="R149" s="236">
        <f>Q149*H149</f>
        <v>0.0015</v>
      </c>
      <c r="S149" s="236">
        <v>0</v>
      </c>
      <c r="T149" s="237">
        <f>S149*H149</f>
        <v>0</v>
      </c>
      <c r="U149" s="39"/>
      <c r="V149" s="39"/>
      <c r="W149" s="39"/>
      <c r="X149" s="39"/>
      <c r="Y149" s="39"/>
      <c r="Z149" s="39"/>
      <c r="AA149" s="39"/>
      <c r="AB149" s="39"/>
      <c r="AC149" s="39"/>
      <c r="AD149" s="39"/>
      <c r="AE149" s="39"/>
      <c r="AR149" s="238" t="s">
        <v>360</v>
      </c>
      <c r="AT149" s="238" t="s">
        <v>343</v>
      </c>
      <c r="AU149" s="238" t="s">
        <v>85</v>
      </c>
      <c r="AY149" s="18" t="s">
        <v>342</v>
      </c>
      <c r="BE149" s="239">
        <f>IF(N149="základní",J149,0)</f>
        <v>0</v>
      </c>
      <c r="BF149" s="239">
        <f>IF(N149="snížená",J149,0)</f>
        <v>0</v>
      </c>
      <c r="BG149" s="239">
        <f>IF(N149="zákl. přenesená",J149,0)</f>
        <v>0</v>
      </c>
      <c r="BH149" s="239">
        <f>IF(N149="sníž. přenesená",J149,0)</f>
        <v>0</v>
      </c>
      <c r="BI149" s="239">
        <f>IF(N149="nulová",J149,0)</f>
        <v>0</v>
      </c>
      <c r="BJ149" s="18" t="s">
        <v>83</v>
      </c>
      <c r="BK149" s="239">
        <f>ROUND(I149*H149,2)</f>
        <v>0</v>
      </c>
      <c r="BL149" s="18" t="s">
        <v>360</v>
      </c>
      <c r="BM149" s="238" t="s">
        <v>2009</v>
      </c>
    </row>
    <row r="150" s="2" customFormat="1">
      <c r="A150" s="39"/>
      <c r="B150" s="40"/>
      <c r="C150" s="41"/>
      <c r="D150" s="240" t="s">
        <v>349</v>
      </c>
      <c r="E150" s="41"/>
      <c r="F150" s="241" t="s">
        <v>2010</v>
      </c>
      <c r="G150" s="41"/>
      <c r="H150" s="41"/>
      <c r="I150" s="242"/>
      <c r="J150" s="41"/>
      <c r="K150" s="41"/>
      <c r="L150" s="45"/>
      <c r="M150" s="243"/>
      <c r="N150" s="244"/>
      <c r="O150" s="92"/>
      <c r="P150" s="92"/>
      <c r="Q150" s="92"/>
      <c r="R150" s="92"/>
      <c r="S150" s="92"/>
      <c r="T150" s="93"/>
      <c r="U150" s="39"/>
      <c r="V150" s="39"/>
      <c r="W150" s="39"/>
      <c r="X150" s="39"/>
      <c r="Y150" s="39"/>
      <c r="Z150" s="39"/>
      <c r="AA150" s="39"/>
      <c r="AB150" s="39"/>
      <c r="AC150" s="39"/>
      <c r="AD150" s="39"/>
      <c r="AE150" s="39"/>
      <c r="AT150" s="18" t="s">
        <v>349</v>
      </c>
      <c r="AU150" s="18" t="s">
        <v>85</v>
      </c>
    </row>
    <row r="151" s="13" customFormat="1">
      <c r="A151" s="13"/>
      <c r="B151" s="252"/>
      <c r="C151" s="253"/>
      <c r="D151" s="240" t="s">
        <v>446</v>
      </c>
      <c r="E151" s="254" t="s">
        <v>1</v>
      </c>
      <c r="F151" s="255" t="s">
        <v>2011</v>
      </c>
      <c r="G151" s="253"/>
      <c r="H151" s="256">
        <v>50</v>
      </c>
      <c r="I151" s="257"/>
      <c r="J151" s="253"/>
      <c r="K151" s="253"/>
      <c r="L151" s="258"/>
      <c r="M151" s="259"/>
      <c r="N151" s="260"/>
      <c r="O151" s="260"/>
      <c r="P151" s="260"/>
      <c r="Q151" s="260"/>
      <c r="R151" s="260"/>
      <c r="S151" s="260"/>
      <c r="T151" s="261"/>
      <c r="U151" s="13"/>
      <c r="V151" s="13"/>
      <c r="W151" s="13"/>
      <c r="X151" s="13"/>
      <c r="Y151" s="13"/>
      <c r="Z151" s="13"/>
      <c r="AA151" s="13"/>
      <c r="AB151" s="13"/>
      <c r="AC151" s="13"/>
      <c r="AD151" s="13"/>
      <c r="AE151" s="13"/>
      <c r="AT151" s="262" t="s">
        <v>446</v>
      </c>
      <c r="AU151" s="262" t="s">
        <v>85</v>
      </c>
      <c r="AV151" s="13" t="s">
        <v>85</v>
      </c>
      <c r="AW151" s="13" t="s">
        <v>32</v>
      </c>
      <c r="AX151" s="13" t="s">
        <v>83</v>
      </c>
      <c r="AY151" s="262" t="s">
        <v>342</v>
      </c>
    </row>
    <row r="152" s="2" customFormat="1" ht="16.5" customHeight="1">
      <c r="A152" s="39"/>
      <c r="B152" s="40"/>
      <c r="C152" s="227" t="s">
        <v>368</v>
      </c>
      <c r="D152" s="227" t="s">
        <v>343</v>
      </c>
      <c r="E152" s="228" t="s">
        <v>2012</v>
      </c>
      <c r="F152" s="229" t="s">
        <v>2013</v>
      </c>
      <c r="G152" s="230" t="s">
        <v>2014</v>
      </c>
      <c r="H152" s="231">
        <v>10</v>
      </c>
      <c r="I152" s="232"/>
      <c r="J152" s="233">
        <f>ROUND(I152*H152,2)</f>
        <v>0</v>
      </c>
      <c r="K152" s="229" t="s">
        <v>443</v>
      </c>
      <c r="L152" s="45"/>
      <c r="M152" s="234" t="s">
        <v>1</v>
      </c>
      <c r="N152" s="235" t="s">
        <v>41</v>
      </c>
      <c r="O152" s="92"/>
      <c r="P152" s="236">
        <f>O152*H152</f>
        <v>0</v>
      </c>
      <c r="Q152" s="236">
        <v>0</v>
      </c>
      <c r="R152" s="236">
        <f>Q152*H152</f>
        <v>0</v>
      </c>
      <c r="S152" s="236">
        <v>0</v>
      </c>
      <c r="T152" s="237">
        <f>S152*H152</f>
        <v>0</v>
      </c>
      <c r="U152" s="39"/>
      <c r="V152" s="39"/>
      <c r="W152" s="39"/>
      <c r="X152" s="39"/>
      <c r="Y152" s="39"/>
      <c r="Z152" s="39"/>
      <c r="AA152" s="39"/>
      <c r="AB152" s="39"/>
      <c r="AC152" s="39"/>
      <c r="AD152" s="39"/>
      <c r="AE152" s="39"/>
      <c r="AR152" s="238" t="s">
        <v>360</v>
      </c>
      <c r="AT152" s="238" t="s">
        <v>343</v>
      </c>
      <c r="AU152" s="238" t="s">
        <v>85</v>
      </c>
      <c r="AY152" s="18" t="s">
        <v>342</v>
      </c>
      <c r="BE152" s="239">
        <f>IF(N152="základní",J152,0)</f>
        <v>0</v>
      </c>
      <c r="BF152" s="239">
        <f>IF(N152="snížená",J152,0)</f>
        <v>0</v>
      </c>
      <c r="BG152" s="239">
        <f>IF(N152="zákl. přenesená",J152,0)</f>
        <v>0</v>
      </c>
      <c r="BH152" s="239">
        <f>IF(N152="sníž. přenesená",J152,0)</f>
        <v>0</v>
      </c>
      <c r="BI152" s="239">
        <f>IF(N152="nulová",J152,0)</f>
        <v>0</v>
      </c>
      <c r="BJ152" s="18" t="s">
        <v>83</v>
      </c>
      <c r="BK152" s="239">
        <f>ROUND(I152*H152,2)</f>
        <v>0</v>
      </c>
      <c r="BL152" s="18" t="s">
        <v>360</v>
      </c>
      <c r="BM152" s="238" t="s">
        <v>2015</v>
      </c>
    </row>
    <row r="153" s="2" customFormat="1">
      <c r="A153" s="39"/>
      <c r="B153" s="40"/>
      <c r="C153" s="41"/>
      <c r="D153" s="240" t="s">
        <v>349</v>
      </c>
      <c r="E153" s="41"/>
      <c r="F153" s="241" t="s">
        <v>2016</v>
      </c>
      <c r="G153" s="41"/>
      <c r="H153" s="41"/>
      <c r="I153" s="242"/>
      <c r="J153" s="41"/>
      <c r="K153" s="41"/>
      <c r="L153" s="45"/>
      <c r="M153" s="243"/>
      <c r="N153" s="244"/>
      <c r="O153" s="92"/>
      <c r="P153" s="92"/>
      <c r="Q153" s="92"/>
      <c r="R153" s="92"/>
      <c r="S153" s="92"/>
      <c r="T153" s="93"/>
      <c r="U153" s="39"/>
      <c r="V153" s="39"/>
      <c r="W153" s="39"/>
      <c r="X153" s="39"/>
      <c r="Y153" s="39"/>
      <c r="Z153" s="39"/>
      <c r="AA153" s="39"/>
      <c r="AB153" s="39"/>
      <c r="AC153" s="39"/>
      <c r="AD153" s="39"/>
      <c r="AE153" s="39"/>
      <c r="AT153" s="18" t="s">
        <v>349</v>
      </c>
      <c r="AU153" s="18" t="s">
        <v>85</v>
      </c>
    </row>
    <row r="154" s="13" customFormat="1">
      <c r="A154" s="13"/>
      <c r="B154" s="252"/>
      <c r="C154" s="253"/>
      <c r="D154" s="240" t="s">
        <v>446</v>
      </c>
      <c r="E154" s="254" t="s">
        <v>1</v>
      </c>
      <c r="F154" s="255" t="s">
        <v>2017</v>
      </c>
      <c r="G154" s="253"/>
      <c r="H154" s="256">
        <v>10</v>
      </c>
      <c r="I154" s="257"/>
      <c r="J154" s="253"/>
      <c r="K154" s="253"/>
      <c r="L154" s="258"/>
      <c r="M154" s="259"/>
      <c r="N154" s="260"/>
      <c r="O154" s="260"/>
      <c r="P154" s="260"/>
      <c r="Q154" s="260"/>
      <c r="R154" s="260"/>
      <c r="S154" s="260"/>
      <c r="T154" s="261"/>
      <c r="U154" s="13"/>
      <c r="V154" s="13"/>
      <c r="W154" s="13"/>
      <c r="X154" s="13"/>
      <c r="Y154" s="13"/>
      <c r="Z154" s="13"/>
      <c r="AA154" s="13"/>
      <c r="AB154" s="13"/>
      <c r="AC154" s="13"/>
      <c r="AD154" s="13"/>
      <c r="AE154" s="13"/>
      <c r="AT154" s="262" t="s">
        <v>446</v>
      </c>
      <c r="AU154" s="262" t="s">
        <v>85</v>
      </c>
      <c r="AV154" s="13" t="s">
        <v>85</v>
      </c>
      <c r="AW154" s="13" t="s">
        <v>32</v>
      </c>
      <c r="AX154" s="13" t="s">
        <v>83</v>
      </c>
      <c r="AY154" s="262" t="s">
        <v>342</v>
      </c>
    </row>
    <row r="155" s="2" customFormat="1" ht="16.5" customHeight="1">
      <c r="A155" s="39"/>
      <c r="B155" s="40"/>
      <c r="C155" s="227" t="s">
        <v>372</v>
      </c>
      <c r="D155" s="227" t="s">
        <v>343</v>
      </c>
      <c r="E155" s="228" t="s">
        <v>2018</v>
      </c>
      <c r="F155" s="229" t="s">
        <v>2019</v>
      </c>
      <c r="G155" s="230" t="s">
        <v>543</v>
      </c>
      <c r="H155" s="231">
        <v>2.6000000000000001</v>
      </c>
      <c r="I155" s="232"/>
      <c r="J155" s="233">
        <f>ROUND(I155*H155,2)</f>
        <v>0</v>
      </c>
      <c r="K155" s="229" t="s">
        <v>443</v>
      </c>
      <c r="L155" s="45"/>
      <c r="M155" s="234" t="s">
        <v>1</v>
      </c>
      <c r="N155" s="235" t="s">
        <v>41</v>
      </c>
      <c r="O155" s="92"/>
      <c r="P155" s="236">
        <f>O155*H155</f>
        <v>0</v>
      </c>
      <c r="Q155" s="236">
        <v>0.036900000000000002</v>
      </c>
      <c r="R155" s="236">
        <f>Q155*H155</f>
        <v>0.095940000000000011</v>
      </c>
      <c r="S155" s="236">
        <v>0</v>
      </c>
      <c r="T155" s="237">
        <f>S155*H155</f>
        <v>0</v>
      </c>
      <c r="U155" s="39"/>
      <c r="V155" s="39"/>
      <c r="W155" s="39"/>
      <c r="X155" s="39"/>
      <c r="Y155" s="39"/>
      <c r="Z155" s="39"/>
      <c r="AA155" s="39"/>
      <c r="AB155" s="39"/>
      <c r="AC155" s="39"/>
      <c r="AD155" s="39"/>
      <c r="AE155" s="39"/>
      <c r="AR155" s="238" t="s">
        <v>360</v>
      </c>
      <c r="AT155" s="238" t="s">
        <v>343</v>
      </c>
      <c r="AU155" s="238" t="s">
        <v>85</v>
      </c>
      <c r="AY155" s="18" t="s">
        <v>342</v>
      </c>
      <c r="BE155" s="239">
        <f>IF(N155="základní",J155,0)</f>
        <v>0</v>
      </c>
      <c r="BF155" s="239">
        <f>IF(N155="snížená",J155,0)</f>
        <v>0</v>
      </c>
      <c r="BG155" s="239">
        <f>IF(N155="zákl. přenesená",J155,0)</f>
        <v>0</v>
      </c>
      <c r="BH155" s="239">
        <f>IF(N155="sníž. přenesená",J155,0)</f>
        <v>0</v>
      </c>
      <c r="BI155" s="239">
        <f>IF(N155="nulová",J155,0)</f>
        <v>0</v>
      </c>
      <c r="BJ155" s="18" t="s">
        <v>83</v>
      </c>
      <c r="BK155" s="239">
        <f>ROUND(I155*H155,2)</f>
        <v>0</v>
      </c>
      <c r="BL155" s="18" t="s">
        <v>360</v>
      </c>
      <c r="BM155" s="238" t="s">
        <v>2020</v>
      </c>
    </row>
    <row r="156" s="2" customFormat="1">
      <c r="A156" s="39"/>
      <c r="B156" s="40"/>
      <c r="C156" s="41"/>
      <c r="D156" s="240" t="s">
        <v>349</v>
      </c>
      <c r="E156" s="41"/>
      <c r="F156" s="241" t="s">
        <v>2021</v>
      </c>
      <c r="G156" s="41"/>
      <c r="H156" s="41"/>
      <c r="I156" s="242"/>
      <c r="J156" s="41"/>
      <c r="K156" s="41"/>
      <c r="L156" s="45"/>
      <c r="M156" s="243"/>
      <c r="N156" s="244"/>
      <c r="O156" s="92"/>
      <c r="P156" s="92"/>
      <c r="Q156" s="92"/>
      <c r="R156" s="92"/>
      <c r="S156" s="92"/>
      <c r="T156" s="93"/>
      <c r="U156" s="39"/>
      <c r="V156" s="39"/>
      <c r="W156" s="39"/>
      <c r="X156" s="39"/>
      <c r="Y156" s="39"/>
      <c r="Z156" s="39"/>
      <c r="AA156" s="39"/>
      <c r="AB156" s="39"/>
      <c r="AC156" s="39"/>
      <c r="AD156" s="39"/>
      <c r="AE156" s="39"/>
      <c r="AT156" s="18" t="s">
        <v>349</v>
      </c>
      <c r="AU156" s="18" t="s">
        <v>85</v>
      </c>
    </row>
    <row r="157" s="13" customFormat="1">
      <c r="A157" s="13"/>
      <c r="B157" s="252"/>
      <c r="C157" s="253"/>
      <c r="D157" s="240" t="s">
        <v>446</v>
      </c>
      <c r="E157" s="254" t="s">
        <v>1</v>
      </c>
      <c r="F157" s="255" t="s">
        <v>2022</v>
      </c>
      <c r="G157" s="253"/>
      <c r="H157" s="256">
        <v>2.6000000000000001</v>
      </c>
      <c r="I157" s="257"/>
      <c r="J157" s="253"/>
      <c r="K157" s="253"/>
      <c r="L157" s="258"/>
      <c r="M157" s="259"/>
      <c r="N157" s="260"/>
      <c r="O157" s="260"/>
      <c r="P157" s="260"/>
      <c r="Q157" s="260"/>
      <c r="R157" s="260"/>
      <c r="S157" s="260"/>
      <c r="T157" s="261"/>
      <c r="U157" s="13"/>
      <c r="V157" s="13"/>
      <c r="W157" s="13"/>
      <c r="X157" s="13"/>
      <c r="Y157" s="13"/>
      <c r="Z157" s="13"/>
      <c r="AA157" s="13"/>
      <c r="AB157" s="13"/>
      <c r="AC157" s="13"/>
      <c r="AD157" s="13"/>
      <c r="AE157" s="13"/>
      <c r="AT157" s="262" t="s">
        <v>446</v>
      </c>
      <c r="AU157" s="262" t="s">
        <v>85</v>
      </c>
      <c r="AV157" s="13" t="s">
        <v>85</v>
      </c>
      <c r="AW157" s="13" t="s">
        <v>32</v>
      </c>
      <c r="AX157" s="13" t="s">
        <v>83</v>
      </c>
      <c r="AY157" s="262" t="s">
        <v>342</v>
      </c>
    </row>
    <row r="158" s="2" customFormat="1" ht="16.5" customHeight="1">
      <c r="A158" s="39"/>
      <c r="B158" s="40"/>
      <c r="C158" s="227" t="s">
        <v>376</v>
      </c>
      <c r="D158" s="227" t="s">
        <v>343</v>
      </c>
      <c r="E158" s="228" t="s">
        <v>2023</v>
      </c>
      <c r="F158" s="229" t="s">
        <v>2024</v>
      </c>
      <c r="G158" s="230" t="s">
        <v>543</v>
      </c>
      <c r="H158" s="231">
        <v>7</v>
      </c>
      <c r="I158" s="232"/>
      <c r="J158" s="233">
        <f>ROUND(I158*H158,2)</f>
        <v>0</v>
      </c>
      <c r="K158" s="229" t="s">
        <v>443</v>
      </c>
      <c r="L158" s="45"/>
      <c r="M158" s="234" t="s">
        <v>1</v>
      </c>
      <c r="N158" s="235" t="s">
        <v>41</v>
      </c>
      <c r="O158" s="92"/>
      <c r="P158" s="236">
        <f>O158*H158</f>
        <v>0</v>
      </c>
      <c r="Q158" s="236">
        <v>0.036900000000000002</v>
      </c>
      <c r="R158" s="236">
        <f>Q158*H158</f>
        <v>0.25830000000000003</v>
      </c>
      <c r="S158" s="236">
        <v>0</v>
      </c>
      <c r="T158" s="237">
        <f>S158*H158</f>
        <v>0</v>
      </c>
      <c r="U158" s="39"/>
      <c r="V158" s="39"/>
      <c r="W158" s="39"/>
      <c r="X158" s="39"/>
      <c r="Y158" s="39"/>
      <c r="Z158" s="39"/>
      <c r="AA158" s="39"/>
      <c r="AB158" s="39"/>
      <c r="AC158" s="39"/>
      <c r="AD158" s="39"/>
      <c r="AE158" s="39"/>
      <c r="AR158" s="238" t="s">
        <v>360</v>
      </c>
      <c r="AT158" s="238" t="s">
        <v>343</v>
      </c>
      <c r="AU158" s="238" t="s">
        <v>85</v>
      </c>
      <c r="AY158" s="18" t="s">
        <v>342</v>
      </c>
      <c r="BE158" s="239">
        <f>IF(N158="základní",J158,0)</f>
        <v>0</v>
      </c>
      <c r="BF158" s="239">
        <f>IF(N158="snížená",J158,0)</f>
        <v>0</v>
      </c>
      <c r="BG158" s="239">
        <f>IF(N158="zákl. přenesená",J158,0)</f>
        <v>0</v>
      </c>
      <c r="BH158" s="239">
        <f>IF(N158="sníž. přenesená",J158,0)</f>
        <v>0</v>
      </c>
      <c r="BI158" s="239">
        <f>IF(N158="nulová",J158,0)</f>
        <v>0</v>
      </c>
      <c r="BJ158" s="18" t="s">
        <v>83</v>
      </c>
      <c r="BK158" s="239">
        <f>ROUND(I158*H158,2)</f>
        <v>0</v>
      </c>
      <c r="BL158" s="18" t="s">
        <v>360</v>
      </c>
      <c r="BM158" s="238" t="s">
        <v>2025</v>
      </c>
    </row>
    <row r="159" s="2" customFormat="1">
      <c r="A159" s="39"/>
      <c r="B159" s="40"/>
      <c r="C159" s="41"/>
      <c r="D159" s="240" t="s">
        <v>349</v>
      </c>
      <c r="E159" s="41"/>
      <c r="F159" s="241" t="s">
        <v>2026</v>
      </c>
      <c r="G159" s="41"/>
      <c r="H159" s="41"/>
      <c r="I159" s="242"/>
      <c r="J159" s="41"/>
      <c r="K159" s="41"/>
      <c r="L159" s="45"/>
      <c r="M159" s="243"/>
      <c r="N159" s="244"/>
      <c r="O159" s="92"/>
      <c r="P159" s="92"/>
      <c r="Q159" s="92"/>
      <c r="R159" s="92"/>
      <c r="S159" s="92"/>
      <c r="T159" s="93"/>
      <c r="U159" s="39"/>
      <c r="V159" s="39"/>
      <c r="W159" s="39"/>
      <c r="X159" s="39"/>
      <c r="Y159" s="39"/>
      <c r="Z159" s="39"/>
      <c r="AA159" s="39"/>
      <c r="AB159" s="39"/>
      <c r="AC159" s="39"/>
      <c r="AD159" s="39"/>
      <c r="AE159" s="39"/>
      <c r="AT159" s="18" t="s">
        <v>349</v>
      </c>
      <c r="AU159" s="18" t="s">
        <v>85</v>
      </c>
    </row>
    <row r="160" s="13" customFormat="1">
      <c r="A160" s="13"/>
      <c r="B160" s="252"/>
      <c r="C160" s="253"/>
      <c r="D160" s="240" t="s">
        <v>446</v>
      </c>
      <c r="E160" s="254" t="s">
        <v>1</v>
      </c>
      <c r="F160" s="255" t="s">
        <v>2027</v>
      </c>
      <c r="G160" s="253"/>
      <c r="H160" s="256">
        <v>7</v>
      </c>
      <c r="I160" s="257"/>
      <c r="J160" s="253"/>
      <c r="K160" s="253"/>
      <c r="L160" s="258"/>
      <c r="M160" s="259"/>
      <c r="N160" s="260"/>
      <c r="O160" s="260"/>
      <c r="P160" s="260"/>
      <c r="Q160" s="260"/>
      <c r="R160" s="260"/>
      <c r="S160" s="260"/>
      <c r="T160" s="261"/>
      <c r="U160" s="13"/>
      <c r="V160" s="13"/>
      <c r="W160" s="13"/>
      <c r="X160" s="13"/>
      <c r="Y160" s="13"/>
      <c r="Z160" s="13"/>
      <c r="AA160" s="13"/>
      <c r="AB160" s="13"/>
      <c r="AC160" s="13"/>
      <c r="AD160" s="13"/>
      <c r="AE160" s="13"/>
      <c r="AT160" s="262" t="s">
        <v>446</v>
      </c>
      <c r="AU160" s="262" t="s">
        <v>85</v>
      </c>
      <c r="AV160" s="13" t="s">
        <v>85</v>
      </c>
      <c r="AW160" s="13" t="s">
        <v>32</v>
      </c>
      <c r="AX160" s="13" t="s">
        <v>83</v>
      </c>
      <c r="AY160" s="262" t="s">
        <v>342</v>
      </c>
    </row>
    <row r="161" s="2" customFormat="1" ht="16.5" customHeight="1">
      <c r="A161" s="39"/>
      <c r="B161" s="40"/>
      <c r="C161" s="227" t="s">
        <v>381</v>
      </c>
      <c r="D161" s="227" t="s">
        <v>343</v>
      </c>
      <c r="E161" s="228" t="s">
        <v>566</v>
      </c>
      <c r="F161" s="229" t="s">
        <v>567</v>
      </c>
      <c r="G161" s="230" t="s">
        <v>562</v>
      </c>
      <c r="H161" s="231">
        <v>4.492</v>
      </c>
      <c r="I161" s="232"/>
      <c r="J161" s="233">
        <f>ROUND(I161*H161,2)</f>
        <v>0</v>
      </c>
      <c r="K161" s="229" t="s">
        <v>443</v>
      </c>
      <c r="L161" s="45"/>
      <c r="M161" s="234" t="s">
        <v>1</v>
      </c>
      <c r="N161" s="235" t="s">
        <v>41</v>
      </c>
      <c r="O161" s="92"/>
      <c r="P161" s="236">
        <f>O161*H161</f>
        <v>0</v>
      </c>
      <c r="Q161" s="236">
        <v>0</v>
      </c>
      <c r="R161" s="236">
        <f>Q161*H161</f>
        <v>0</v>
      </c>
      <c r="S161" s="236">
        <v>0</v>
      </c>
      <c r="T161" s="237">
        <f>S161*H161</f>
        <v>0</v>
      </c>
      <c r="U161" s="39"/>
      <c r="V161" s="39"/>
      <c r="W161" s="39"/>
      <c r="X161" s="39"/>
      <c r="Y161" s="39"/>
      <c r="Z161" s="39"/>
      <c r="AA161" s="39"/>
      <c r="AB161" s="39"/>
      <c r="AC161" s="39"/>
      <c r="AD161" s="39"/>
      <c r="AE161" s="39"/>
      <c r="AR161" s="238" t="s">
        <v>360</v>
      </c>
      <c r="AT161" s="238" t="s">
        <v>343</v>
      </c>
      <c r="AU161" s="238" t="s">
        <v>85</v>
      </c>
      <c r="AY161" s="18" t="s">
        <v>342</v>
      </c>
      <c r="BE161" s="239">
        <f>IF(N161="základní",J161,0)</f>
        <v>0</v>
      </c>
      <c r="BF161" s="239">
        <f>IF(N161="snížená",J161,0)</f>
        <v>0</v>
      </c>
      <c r="BG161" s="239">
        <f>IF(N161="zákl. přenesená",J161,0)</f>
        <v>0</v>
      </c>
      <c r="BH161" s="239">
        <f>IF(N161="sníž. přenesená",J161,0)</f>
        <v>0</v>
      </c>
      <c r="BI161" s="239">
        <f>IF(N161="nulová",J161,0)</f>
        <v>0</v>
      </c>
      <c r="BJ161" s="18" t="s">
        <v>83</v>
      </c>
      <c r="BK161" s="239">
        <f>ROUND(I161*H161,2)</f>
        <v>0</v>
      </c>
      <c r="BL161" s="18" t="s">
        <v>360</v>
      </c>
      <c r="BM161" s="238" t="s">
        <v>2028</v>
      </c>
    </row>
    <row r="162" s="2" customFormat="1">
      <c r="A162" s="39"/>
      <c r="B162" s="40"/>
      <c r="C162" s="41"/>
      <c r="D162" s="240" t="s">
        <v>349</v>
      </c>
      <c r="E162" s="41"/>
      <c r="F162" s="241" t="s">
        <v>569</v>
      </c>
      <c r="G162" s="41"/>
      <c r="H162" s="41"/>
      <c r="I162" s="242"/>
      <c r="J162" s="41"/>
      <c r="K162" s="41"/>
      <c r="L162" s="45"/>
      <c r="M162" s="243"/>
      <c r="N162" s="244"/>
      <c r="O162" s="92"/>
      <c r="P162" s="92"/>
      <c r="Q162" s="92"/>
      <c r="R162" s="92"/>
      <c r="S162" s="92"/>
      <c r="T162" s="93"/>
      <c r="U162" s="39"/>
      <c r="V162" s="39"/>
      <c r="W162" s="39"/>
      <c r="X162" s="39"/>
      <c r="Y162" s="39"/>
      <c r="Z162" s="39"/>
      <c r="AA162" s="39"/>
      <c r="AB162" s="39"/>
      <c r="AC162" s="39"/>
      <c r="AD162" s="39"/>
      <c r="AE162" s="39"/>
      <c r="AT162" s="18" t="s">
        <v>349</v>
      </c>
      <c r="AU162" s="18" t="s">
        <v>85</v>
      </c>
    </row>
    <row r="163" s="13" customFormat="1">
      <c r="A163" s="13"/>
      <c r="B163" s="252"/>
      <c r="C163" s="253"/>
      <c r="D163" s="240" t="s">
        <v>446</v>
      </c>
      <c r="E163" s="254" t="s">
        <v>1</v>
      </c>
      <c r="F163" s="255" t="s">
        <v>2029</v>
      </c>
      <c r="G163" s="253"/>
      <c r="H163" s="256">
        <v>4.492</v>
      </c>
      <c r="I163" s="257"/>
      <c r="J163" s="253"/>
      <c r="K163" s="253"/>
      <c r="L163" s="258"/>
      <c r="M163" s="259"/>
      <c r="N163" s="260"/>
      <c r="O163" s="260"/>
      <c r="P163" s="260"/>
      <c r="Q163" s="260"/>
      <c r="R163" s="260"/>
      <c r="S163" s="260"/>
      <c r="T163" s="261"/>
      <c r="U163" s="13"/>
      <c r="V163" s="13"/>
      <c r="W163" s="13"/>
      <c r="X163" s="13"/>
      <c r="Y163" s="13"/>
      <c r="Z163" s="13"/>
      <c r="AA163" s="13"/>
      <c r="AB163" s="13"/>
      <c r="AC163" s="13"/>
      <c r="AD163" s="13"/>
      <c r="AE163" s="13"/>
      <c r="AT163" s="262" t="s">
        <v>446</v>
      </c>
      <c r="AU163" s="262" t="s">
        <v>85</v>
      </c>
      <c r="AV163" s="13" t="s">
        <v>85</v>
      </c>
      <c r="AW163" s="13" t="s">
        <v>32</v>
      </c>
      <c r="AX163" s="13" t="s">
        <v>83</v>
      </c>
      <c r="AY163" s="262" t="s">
        <v>342</v>
      </c>
    </row>
    <row r="164" s="2" customFormat="1" ht="21.75" customHeight="1">
      <c r="A164" s="39"/>
      <c r="B164" s="40"/>
      <c r="C164" s="227" t="s">
        <v>386</v>
      </c>
      <c r="D164" s="227" t="s">
        <v>343</v>
      </c>
      <c r="E164" s="228" t="s">
        <v>2030</v>
      </c>
      <c r="F164" s="229" t="s">
        <v>2031</v>
      </c>
      <c r="G164" s="230" t="s">
        <v>562</v>
      </c>
      <c r="H164" s="231">
        <v>22.457999999999998</v>
      </c>
      <c r="I164" s="232"/>
      <c r="J164" s="233">
        <f>ROUND(I164*H164,2)</f>
        <v>0</v>
      </c>
      <c r="K164" s="229" t="s">
        <v>443</v>
      </c>
      <c r="L164" s="45"/>
      <c r="M164" s="234" t="s">
        <v>1</v>
      </c>
      <c r="N164" s="235" t="s">
        <v>41</v>
      </c>
      <c r="O164" s="92"/>
      <c r="P164" s="236">
        <f>O164*H164</f>
        <v>0</v>
      </c>
      <c r="Q164" s="236">
        <v>0</v>
      </c>
      <c r="R164" s="236">
        <f>Q164*H164</f>
        <v>0</v>
      </c>
      <c r="S164" s="236">
        <v>0</v>
      </c>
      <c r="T164" s="237">
        <f>S164*H164</f>
        <v>0</v>
      </c>
      <c r="U164" s="39"/>
      <c r="V164" s="39"/>
      <c r="W164" s="39"/>
      <c r="X164" s="39"/>
      <c r="Y164" s="39"/>
      <c r="Z164" s="39"/>
      <c r="AA164" s="39"/>
      <c r="AB164" s="39"/>
      <c r="AC164" s="39"/>
      <c r="AD164" s="39"/>
      <c r="AE164" s="39"/>
      <c r="AR164" s="238" t="s">
        <v>360</v>
      </c>
      <c r="AT164" s="238" t="s">
        <v>343</v>
      </c>
      <c r="AU164" s="238" t="s">
        <v>85</v>
      </c>
      <c r="AY164" s="18" t="s">
        <v>342</v>
      </c>
      <c r="BE164" s="239">
        <f>IF(N164="základní",J164,0)</f>
        <v>0</v>
      </c>
      <c r="BF164" s="239">
        <f>IF(N164="snížená",J164,0)</f>
        <v>0</v>
      </c>
      <c r="BG164" s="239">
        <f>IF(N164="zákl. přenesená",J164,0)</f>
        <v>0</v>
      </c>
      <c r="BH164" s="239">
        <f>IF(N164="sníž. přenesená",J164,0)</f>
        <v>0</v>
      </c>
      <c r="BI164" s="239">
        <f>IF(N164="nulová",J164,0)</f>
        <v>0</v>
      </c>
      <c r="BJ164" s="18" t="s">
        <v>83</v>
      </c>
      <c r="BK164" s="239">
        <f>ROUND(I164*H164,2)</f>
        <v>0</v>
      </c>
      <c r="BL164" s="18" t="s">
        <v>360</v>
      </c>
      <c r="BM164" s="238" t="s">
        <v>2032</v>
      </c>
    </row>
    <row r="165" s="2" customFormat="1">
      <c r="A165" s="39"/>
      <c r="B165" s="40"/>
      <c r="C165" s="41"/>
      <c r="D165" s="240" t="s">
        <v>349</v>
      </c>
      <c r="E165" s="41"/>
      <c r="F165" s="241" t="s">
        <v>2033</v>
      </c>
      <c r="G165" s="41"/>
      <c r="H165" s="41"/>
      <c r="I165" s="242"/>
      <c r="J165" s="41"/>
      <c r="K165" s="41"/>
      <c r="L165" s="45"/>
      <c r="M165" s="243"/>
      <c r="N165" s="244"/>
      <c r="O165" s="92"/>
      <c r="P165" s="92"/>
      <c r="Q165" s="92"/>
      <c r="R165" s="92"/>
      <c r="S165" s="92"/>
      <c r="T165" s="93"/>
      <c r="U165" s="39"/>
      <c r="V165" s="39"/>
      <c r="W165" s="39"/>
      <c r="X165" s="39"/>
      <c r="Y165" s="39"/>
      <c r="Z165" s="39"/>
      <c r="AA165" s="39"/>
      <c r="AB165" s="39"/>
      <c r="AC165" s="39"/>
      <c r="AD165" s="39"/>
      <c r="AE165" s="39"/>
      <c r="AT165" s="18" t="s">
        <v>349</v>
      </c>
      <c r="AU165" s="18" t="s">
        <v>85</v>
      </c>
    </row>
    <row r="166" s="13" customFormat="1">
      <c r="A166" s="13"/>
      <c r="B166" s="252"/>
      <c r="C166" s="253"/>
      <c r="D166" s="240" t="s">
        <v>446</v>
      </c>
      <c r="E166" s="254" t="s">
        <v>1</v>
      </c>
      <c r="F166" s="255" t="s">
        <v>2034</v>
      </c>
      <c r="G166" s="253"/>
      <c r="H166" s="256">
        <v>22.457999999999998</v>
      </c>
      <c r="I166" s="257"/>
      <c r="J166" s="253"/>
      <c r="K166" s="253"/>
      <c r="L166" s="258"/>
      <c r="M166" s="259"/>
      <c r="N166" s="260"/>
      <c r="O166" s="260"/>
      <c r="P166" s="260"/>
      <c r="Q166" s="260"/>
      <c r="R166" s="260"/>
      <c r="S166" s="260"/>
      <c r="T166" s="261"/>
      <c r="U166" s="13"/>
      <c r="V166" s="13"/>
      <c r="W166" s="13"/>
      <c r="X166" s="13"/>
      <c r="Y166" s="13"/>
      <c r="Z166" s="13"/>
      <c r="AA166" s="13"/>
      <c r="AB166" s="13"/>
      <c r="AC166" s="13"/>
      <c r="AD166" s="13"/>
      <c r="AE166" s="13"/>
      <c r="AT166" s="262" t="s">
        <v>446</v>
      </c>
      <c r="AU166" s="262" t="s">
        <v>85</v>
      </c>
      <c r="AV166" s="13" t="s">
        <v>85</v>
      </c>
      <c r="AW166" s="13" t="s">
        <v>32</v>
      </c>
      <c r="AX166" s="13" t="s">
        <v>83</v>
      </c>
      <c r="AY166" s="262" t="s">
        <v>342</v>
      </c>
    </row>
    <row r="167" s="2" customFormat="1" ht="21.75" customHeight="1">
      <c r="A167" s="39"/>
      <c r="B167" s="40"/>
      <c r="C167" s="227" t="s">
        <v>392</v>
      </c>
      <c r="D167" s="227" t="s">
        <v>343</v>
      </c>
      <c r="E167" s="228" t="s">
        <v>2035</v>
      </c>
      <c r="F167" s="229" t="s">
        <v>2036</v>
      </c>
      <c r="G167" s="230" t="s">
        <v>562</v>
      </c>
      <c r="H167" s="231">
        <v>202.12600000000001</v>
      </c>
      <c r="I167" s="232"/>
      <c r="J167" s="233">
        <f>ROUND(I167*H167,2)</f>
        <v>0</v>
      </c>
      <c r="K167" s="229" t="s">
        <v>443</v>
      </c>
      <c r="L167" s="45"/>
      <c r="M167" s="234" t="s">
        <v>1</v>
      </c>
      <c r="N167" s="235" t="s">
        <v>41</v>
      </c>
      <c r="O167" s="92"/>
      <c r="P167" s="236">
        <f>O167*H167</f>
        <v>0</v>
      </c>
      <c r="Q167" s="236">
        <v>0</v>
      </c>
      <c r="R167" s="236">
        <f>Q167*H167</f>
        <v>0</v>
      </c>
      <c r="S167" s="236">
        <v>0</v>
      </c>
      <c r="T167" s="237">
        <f>S167*H167</f>
        <v>0</v>
      </c>
      <c r="U167" s="39"/>
      <c r="V167" s="39"/>
      <c r="W167" s="39"/>
      <c r="X167" s="39"/>
      <c r="Y167" s="39"/>
      <c r="Z167" s="39"/>
      <c r="AA167" s="39"/>
      <c r="AB167" s="39"/>
      <c r="AC167" s="39"/>
      <c r="AD167" s="39"/>
      <c r="AE167" s="39"/>
      <c r="AR167" s="238" t="s">
        <v>360</v>
      </c>
      <c r="AT167" s="238" t="s">
        <v>343</v>
      </c>
      <c r="AU167" s="238" t="s">
        <v>85</v>
      </c>
      <c r="AY167" s="18" t="s">
        <v>342</v>
      </c>
      <c r="BE167" s="239">
        <f>IF(N167="základní",J167,0)</f>
        <v>0</v>
      </c>
      <c r="BF167" s="239">
        <f>IF(N167="snížená",J167,0)</f>
        <v>0</v>
      </c>
      <c r="BG167" s="239">
        <f>IF(N167="zákl. přenesená",J167,0)</f>
        <v>0</v>
      </c>
      <c r="BH167" s="239">
        <f>IF(N167="sníž. přenesená",J167,0)</f>
        <v>0</v>
      </c>
      <c r="BI167" s="239">
        <f>IF(N167="nulová",J167,0)</f>
        <v>0</v>
      </c>
      <c r="BJ167" s="18" t="s">
        <v>83</v>
      </c>
      <c r="BK167" s="239">
        <f>ROUND(I167*H167,2)</f>
        <v>0</v>
      </c>
      <c r="BL167" s="18" t="s">
        <v>360</v>
      </c>
      <c r="BM167" s="238" t="s">
        <v>2037</v>
      </c>
    </row>
    <row r="168" s="2" customFormat="1">
      <c r="A168" s="39"/>
      <c r="B168" s="40"/>
      <c r="C168" s="41"/>
      <c r="D168" s="240" t="s">
        <v>349</v>
      </c>
      <c r="E168" s="41"/>
      <c r="F168" s="241" t="s">
        <v>2038</v>
      </c>
      <c r="G168" s="41"/>
      <c r="H168" s="41"/>
      <c r="I168" s="242"/>
      <c r="J168" s="41"/>
      <c r="K168" s="41"/>
      <c r="L168" s="45"/>
      <c r="M168" s="243"/>
      <c r="N168" s="244"/>
      <c r="O168" s="92"/>
      <c r="P168" s="92"/>
      <c r="Q168" s="92"/>
      <c r="R168" s="92"/>
      <c r="S168" s="92"/>
      <c r="T168" s="93"/>
      <c r="U168" s="39"/>
      <c r="V168" s="39"/>
      <c r="W168" s="39"/>
      <c r="X168" s="39"/>
      <c r="Y168" s="39"/>
      <c r="Z168" s="39"/>
      <c r="AA168" s="39"/>
      <c r="AB168" s="39"/>
      <c r="AC168" s="39"/>
      <c r="AD168" s="39"/>
      <c r="AE168" s="39"/>
      <c r="AT168" s="18" t="s">
        <v>349</v>
      </c>
      <c r="AU168" s="18" t="s">
        <v>85</v>
      </c>
    </row>
    <row r="169" s="14" customFormat="1">
      <c r="A169" s="14"/>
      <c r="B169" s="263"/>
      <c r="C169" s="264"/>
      <c r="D169" s="240" t="s">
        <v>446</v>
      </c>
      <c r="E169" s="265" t="s">
        <v>1</v>
      </c>
      <c r="F169" s="266" t="s">
        <v>2039</v>
      </c>
      <c r="G169" s="264"/>
      <c r="H169" s="265" t="s">
        <v>1</v>
      </c>
      <c r="I169" s="267"/>
      <c r="J169" s="264"/>
      <c r="K169" s="264"/>
      <c r="L169" s="268"/>
      <c r="M169" s="269"/>
      <c r="N169" s="270"/>
      <c r="O169" s="270"/>
      <c r="P169" s="270"/>
      <c r="Q169" s="270"/>
      <c r="R169" s="270"/>
      <c r="S169" s="270"/>
      <c r="T169" s="271"/>
      <c r="U169" s="14"/>
      <c r="V169" s="14"/>
      <c r="W169" s="14"/>
      <c r="X169" s="14"/>
      <c r="Y169" s="14"/>
      <c r="Z169" s="14"/>
      <c r="AA169" s="14"/>
      <c r="AB169" s="14"/>
      <c r="AC169" s="14"/>
      <c r="AD169" s="14"/>
      <c r="AE169" s="14"/>
      <c r="AT169" s="272" t="s">
        <v>446</v>
      </c>
      <c r="AU169" s="272" t="s">
        <v>85</v>
      </c>
      <c r="AV169" s="14" t="s">
        <v>83</v>
      </c>
      <c r="AW169" s="14" t="s">
        <v>32</v>
      </c>
      <c r="AX169" s="14" t="s">
        <v>76</v>
      </c>
      <c r="AY169" s="272" t="s">
        <v>342</v>
      </c>
    </row>
    <row r="170" s="13" customFormat="1">
      <c r="A170" s="13"/>
      <c r="B170" s="252"/>
      <c r="C170" s="253"/>
      <c r="D170" s="240" t="s">
        <v>446</v>
      </c>
      <c r="E170" s="254" t="s">
        <v>1</v>
      </c>
      <c r="F170" s="255" t="s">
        <v>2040</v>
      </c>
      <c r="G170" s="253"/>
      <c r="H170" s="256">
        <v>33.851999999999997</v>
      </c>
      <c r="I170" s="257"/>
      <c r="J170" s="253"/>
      <c r="K170" s="253"/>
      <c r="L170" s="258"/>
      <c r="M170" s="259"/>
      <c r="N170" s="260"/>
      <c r="O170" s="260"/>
      <c r="P170" s="260"/>
      <c r="Q170" s="260"/>
      <c r="R170" s="260"/>
      <c r="S170" s="260"/>
      <c r="T170" s="261"/>
      <c r="U170" s="13"/>
      <c r="V170" s="13"/>
      <c r="W170" s="13"/>
      <c r="X170" s="13"/>
      <c r="Y170" s="13"/>
      <c r="Z170" s="13"/>
      <c r="AA170" s="13"/>
      <c r="AB170" s="13"/>
      <c r="AC170" s="13"/>
      <c r="AD170" s="13"/>
      <c r="AE170" s="13"/>
      <c r="AT170" s="262" t="s">
        <v>446</v>
      </c>
      <c r="AU170" s="262" t="s">
        <v>85</v>
      </c>
      <c r="AV170" s="13" t="s">
        <v>85</v>
      </c>
      <c r="AW170" s="13" t="s">
        <v>32</v>
      </c>
      <c r="AX170" s="13" t="s">
        <v>76</v>
      </c>
      <c r="AY170" s="262" t="s">
        <v>342</v>
      </c>
    </row>
    <row r="171" s="13" customFormat="1">
      <c r="A171" s="13"/>
      <c r="B171" s="252"/>
      <c r="C171" s="253"/>
      <c r="D171" s="240" t="s">
        <v>446</v>
      </c>
      <c r="E171" s="254" t="s">
        <v>1</v>
      </c>
      <c r="F171" s="255" t="s">
        <v>2041</v>
      </c>
      <c r="G171" s="253"/>
      <c r="H171" s="256">
        <v>31.59</v>
      </c>
      <c r="I171" s="257"/>
      <c r="J171" s="253"/>
      <c r="K171" s="253"/>
      <c r="L171" s="258"/>
      <c r="M171" s="259"/>
      <c r="N171" s="260"/>
      <c r="O171" s="260"/>
      <c r="P171" s="260"/>
      <c r="Q171" s="260"/>
      <c r="R171" s="260"/>
      <c r="S171" s="260"/>
      <c r="T171" s="261"/>
      <c r="U171" s="13"/>
      <c r="V171" s="13"/>
      <c r="W171" s="13"/>
      <c r="X171" s="13"/>
      <c r="Y171" s="13"/>
      <c r="Z171" s="13"/>
      <c r="AA171" s="13"/>
      <c r="AB171" s="13"/>
      <c r="AC171" s="13"/>
      <c r="AD171" s="13"/>
      <c r="AE171" s="13"/>
      <c r="AT171" s="262" t="s">
        <v>446</v>
      </c>
      <c r="AU171" s="262" t="s">
        <v>85</v>
      </c>
      <c r="AV171" s="13" t="s">
        <v>85</v>
      </c>
      <c r="AW171" s="13" t="s">
        <v>32</v>
      </c>
      <c r="AX171" s="13" t="s">
        <v>76</v>
      </c>
      <c r="AY171" s="262" t="s">
        <v>342</v>
      </c>
    </row>
    <row r="172" s="13" customFormat="1">
      <c r="A172" s="13"/>
      <c r="B172" s="252"/>
      <c r="C172" s="253"/>
      <c r="D172" s="240" t="s">
        <v>446</v>
      </c>
      <c r="E172" s="254" t="s">
        <v>1</v>
      </c>
      <c r="F172" s="255" t="s">
        <v>2042</v>
      </c>
      <c r="G172" s="253"/>
      <c r="H172" s="256">
        <v>148.596</v>
      </c>
      <c r="I172" s="257"/>
      <c r="J172" s="253"/>
      <c r="K172" s="253"/>
      <c r="L172" s="258"/>
      <c r="M172" s="259"/>
      <c r="N172" s="260"/>
      <c r="O172" s="260"/>
      <c r="P172" s="260"/>
      <c r="Q172" s="260"/>
      <c r="R172" s="260"/>
      <c r="S172" s="260"/>
      <c r="T172" s="261"/>
      <c r="U172" s="13"/>
      <c r="V172" s="13"/>
      <c r="W172" s="13"/>
      <c r="X172" s="13"/>
      <c r="Y172" s="13"/>
      <c r="Z172" s="13"/>
      <c r="AA172" s="13"/>
      <c r="AB172" s="13"/>
      <c r="AC172" s="13"/>
      <c r="AD172" s="13"/>
      <c r="AE172" s="13"/>
      <c r="AT172" s="262" t="s">
        <v>446</v>
      </c>
      <c r="AU172" s="262" t="s">
        <v>85</v>
      </c>
      <c r="AV172" s="13" t="s">
        <v>85</v>
      </c>
      <c r="AW172" s="13" t="s">
        <v>32</v>
      </c>
      <c r="AX172" s="13" t="s">
        <v>76</v>
      </c>
      <c r="AY172" s="262" t="s">
        <v>342</v>
      </c>
    </row>
    <row r="173" s="13" customFormat="1">
      <c r="A173" s="13"/>
      <c r="B173" s="252"/>
      <c r="C173" s="253"/>
      <c r="D173" s="240" t="s">
        <v>446</v>
      </c>
      <c r="E173" s="254" t="s">
        <v>1</v>
      </c>
      <c r="F173" s="255" t="s">
        <v>2043</v>
      </c>
      <c r="G173" s="253"/>
      <c r="H173" s="256">
        <v>51.692999999999998</v>
      </c>
      <c r="I173" s="257"/>
      <c r="J173" s="253"/>
      <c r="K173" s="253"/>
      <c r="L173" s="258"/>
      <c r="M173" s="259"/>
      <c r="N173" s="260"/>
      <c r="O173" s="260"/>
      <c r="P173" s="260"/>
      <c r="Q173" s="260"/>
      <c r="R173" s="260"/>
      <c r="S173" s="260"/>
      <c r="T173" s="261"/>
      <c r="U173" s="13"/>
      <c r="V173" s="13"/>
      <c r="W173" s="13"/>
      <c r="X173" s="13"/>
      <c r="Y173" s="13"/>
      <c r="Z173" s="13"/>
      <c r="AA173" s="13"/>
      <c r="AB173" s="13"/>
      <c r="AC173" s="13"/>
      <c r="AD173" s="13"/>
      <c r="AE173" s="13"/>
      <c r="AT173" s="262" t="s">
        <v>446</v>
      </c>
      <c r="AU173" s="262" t="s">
        <v>85</v>
      </c>
      <c r="AV173" s="13" t="s">
        <v>85</v>
      </c>
      <c r="AW173" s="13" t="s">
        <v>32</v>
      </c>
      <c r="AX173" s="13" t="s">
        <v>76</v>
      </c>
      <c r="AY173" s="262" t="s">
        <v>342</v>
      </c>
    </row>
    <row r="174" s="15" customFormat="1">
      <c r="A174" s="15"/>
      <c r="B174" s="273"/>
      <c r="C174" s="274"/>
      <c r="D174" s="240" t="s">
        <v>446</v>
      </c>
      <c r="E174" s="275" t="s">
        <v>1</v>
      </c>
      <c r="F174" s="276" t="s">
        <v>492</v>
      </c>
      <c r="G174" s="274"/>
      <c r="H174" s="277">
        <v>265.73099999999999</v>
      </c>
      <c r="I174" s="278"/>
      <c r="J174" s="274"/>
      <c r="K174" s="274"/>
      <c r="L174" s="279"/>
      <c r="M174" s="280"/>
      <c r="N174" s="281"/>
      <c r="O174" s="281"/>
      <c r="P174" s="281"/>
      <c r="Q174" s="281"/>
      <c r="R174" s="281"/>
      <c r="S174" s="281"/>
      <c r="T174" s="282"/>
      <c r="U174" s="15"/>
      <c r="V174" s="15"/>
      <c r="W174" s="15"/>
      <c r="X174" s="15"/>
      <c r="Y174" s="15"/>
      <c r="Z174" s="15"/>
      <c r="AA174" s="15"/>
      <c r="AB174" s="15"/>
      <c r="AC174" s="15"/>
      <c r="AD174" s="15"/>
      <c r="AE174" s="15"/>
      <c r="AT174" s="283" t="s">
        <v>446</v>
      </c>
      <c r="AU174" s="283" t="s">
        <v>85</v>
      </c>
      <c r="AV174" s="15" t="s">
        <v>92</v>
      </c>
      <c r="AW174" s="15" t="s">
        <v>32</v>
      </c>
      <c r="AX174" s="15" t="s">
        <v>76</v>
      </c>
      <c r="AY174" s="283" t="s">
        <v>342</v>
      </c>
    </row>
    <row r="175" s="14" customFormat="1">
      <c r="A175" s="14"/>
      <c r="B175" s="263"/>
      <c r="C175" s="264"/>
      <c r="D175" s="240" t="s">
        <v>446</v>
      </c>
      <c r="E175" s="265" t="s">
        <v>1</v>
      </c>
      <c r="F175" s="266" t="s">
        <v>2044</v>
      </c>
      <c r="G175" s="264"/>
      <c r="H175" s="265" t="s">
        <v>1</v>
      </c>
      <c r="I175" s="267"/>
      <c r="J175" s="264"/>
      <c r="K175" s="264"/>
      <c r="L175" s="268"/>
      <c r="M175" s="269"/>
      <c r="N175" s="270"/>
      <c r="O175" s="270"/>
      <c r="P175" s="270"/>
      <c r="Q175" s="270"/>
      <c r="R175" s="270"/>
      <c r="S175" s="270"/>
      <c r="T175" s="271"/>
      <c r="U175" s="14"/>
      <c r="V175" s="14"/>
      <c r="W175" s="14"/>
      <c r="X175" s="14"/>
      <c r="Y175" s="14"/>
      <c r="Z175" s="14"/>
      <c r="AA175" s="14"/>
      <c r="AB175" s="14"/>
      <c r="AC175" s="14"/>
      <c r="AD175" s="14"/>
      <c r="AE175" s="14"/>
      <c r="AT175" s="272" t="s">
        <v>446</v>
      </c>
      <c r="AU175" s="272" t="s">
        <v>85</v>
      </c>
      <c r="AV175" s="14" t="s">
        <v>83</v>
      </c>
      <c r="AW175" s="14" t="s">
        <v>32</v>
      </c>
      <c r="AX175" s="14" t="s">
        <v>76</v>
      </c>
      <c r="AY175" s="272" t="s">
        <v>342</v>
      </c>
    </row>
    <row r="176" s="13" customFormat="1">
      <c r="A176" s="13"/>
      <c r="B176" s="252"/>
      <c r="C176" s="253"/>
      <c r="D176" s="240" t="s">
        <v>446</v>
      </c>
      <c r="E176" s="254" t="s">
        <v>1</v>
      </c>
      <c r="F176" s="255" t="s">
        <v>2045</v>
      </c>
      <c r="G176" s="253"/>
      <c r="H176" s="256">
        <v>-41.146999999999998</v>
      </c>
      <c r="I176" s="257"/>
      <c r="J176" s="253"/>
      <c r="K176" s="253"/>
      <c r="L176" s="258"/>
      <c r="M176" s="259"/>
      <c r="N176" s="260"/>
      <c r="O176" s="260"/>
      <c r="P176" s="260"/>
      <c r="Q176" s="260"/>
      <c r="R176" s="260"/>
      <c r="S176" s="260"/>
      <c r="T176" s="261"/>
      <c r="U176" s="13"/>
      <c r="V176" s="13"/>
      <c r="W176" s="13"/>
      <c r="X176" s="13"/>
      <c r="Y176" s="13"/>
      <c r="Z176" s="13"/>
      <c r="AA176" s="13"/>
      <c r="AB176" s="13"/>
      <c r="AC176" s="13"/>
      <c r="AD176" s="13"/>
      <c r="AE176" s="13"/>
      <c r="AT176" s="262" t="s">
        <v>446</v>
      </c>
      <c r="AU176" s="262" t="s">
        <v>85</v>
      </c>
      <c r="AV176" s="13" t="s">
        <v>85</v>
      </c>
      <c r="AW176" s="13" t="s">
        <v>32</v>
      </c>
      <c r="AX176" s="13" t="s">
        <v>76</v>
      </c>
      <c r="AY176" s="262" t="s">
        <v>342</v>
      </c>
    </row>
    <row r="177" s="15" customFormat="1">
      <c r="A177" s="15"/>
      <c r="B177" s="273"/>
      <c r="C177" s="274"/>
      <c r="D177" s="240" t="s">
        <v>446</v>
      </c>
      <c r="E177" s="275" t="s">
        <v>1</v>
      </c>
      <c r="F177" s="276" t="s">
        <v>492</v>
      </c>
      <c r="G177" s="274"/>
      <c r="H177" s="277">
        <v>-41.146999999999998</v>
      </c>
      <c r="I177" s="278"/>
      <c r="J177" s="274"/>
      <c r="K177" s="274"/>
      <c r="L177" s="279"/>
      <c r="M177" s="280"/>
      <c r="N177" s="281"/>
      <c r="O177" s="281"/>
      <c r="P177" s="281"/>
      <c r="Q177" s="281"/>
      <c r="R177" s="281"/>
      <c r="S177" s="281"/>
      <c r="T177" s="282"/>
      <c r="U177" s="15"/>
      <c r="V177" s="15"/>
      <c r="W177" s="15"/>
      <c r="X177" s="15"/>
      <c r="Y177" s="15"/>
      <c r="Z177" s="15"/>
      <c r="AA177" s="15"/>
      <c r="AB177" s="15"/>
      <c r="AC177" s="15"/>
      <c r="AD177" s="15"/>
      <c r="AE177" s="15"/>
      <c r="AT177" s="283" t="s">
        <v>446</v>
      </c>
      <c r="AU177" s="283" t="s">
        <v>85</v>
      </c>
      <c r="AV177" s="15" t="s">
        <v>92</v>
      </c>
      <c r="AW177" s="15" t="s">
        <v>32</v>
      </c>
      <c r="AX177" s="15" t="s">
        <v>76</v>
      </c>
      <c r="AY177" s="283" t="s">
        <v>342</v>
      </c>
    </row>
    <row r="178" s="16" customFormat="1">
      <c r="A178" s="16"/>
      <c r="B178" s="284"/>
      <c r="C178" s="285"/>
      <c r="D178" s="240" t="s">
        <v>446</v>
      </c>
      <c r="E178" s="286" t="s">
        <v>1</v>
      </c>
      <c r="F178" s="287" t="s">
        <v>500</v>
      </c>
      <c r="G178" s="285"/>
      <c r="H178" s="288">
        <v>224.584</v>
      </c>
      <c r="I178" s="289"/>
      <c r="J178" s="285"/>
      <c r="K178" s="285"/>
      <c r="L178" s="290"/>
      <c r="M178" s="291"/>
      <c r="N178" s="292"/>
      <c r="O178" s="292"/>
      <c r="P178" s="292"/>
      <c r="Q178" s="292"/>
      <c r="R178" s="292"/>
      <c r="S178" s="292"/>
      <c r="T178" s="293"/>
      <c r="U178" s="16"/>
      <c r="V178" s="16"/>
      <c r="W178" s="16"/>
      <c r="X178" s="16"/>
      <c r="Y178" s="16"/>
      <c r="Z178" s="16"/>
      <c r="AA178" s="16"/>
      <c r="AB178" s="16"/>
      <c r="AC178" s="16"/>
      <c r="AD178" s="16"/>
      <c r="AE178" s="16"/>
      <c r="AT178" s="294" t="s">
        <v>446</v>
      </c>
      <c r="AU178" s="294" t="s">
        <v>85</v>
      </c>
      <c r="AV178" s="16" t="s">
        <v>360</v>
      </c>
      <c r="AW178" s="16" t="s">
        <v>32</v>
      </c>
      <c r="AX178" s="16" t="s">
        <v>76</v>
      </c>
      <c r="AY178" s="294" t="s">
        <v>342</v>
      </c>
    </row>
    <row r="179" s="13" customFormat="1">
      <c r="A179" s="13"/>
      <c r="B179" s="252"/>
      <c r="C179" s="253"/>
      <c r="D179" s="240" t="s">
        <v>446</v>
      </c>
      <c r="E179" s="254" t="s">
        <v>1</v>
      </c>
      <c r="F179" s="255" t="s">
        <v>2046</v>
      </c>
      <c r="G179" s="253"/>
      <c r="H179" s="256">
        <v>202.12600000000001</v>
      </c>
      <c r="I179" s="257"/>
      <c r="J179" s="253"/>
      <c r="K179" s="253"/>
      <c r="L179" s="258"/>
      <c r="M179" s="259"/>
      <c r="N179" s="260"/>
      <c r="O179" s="260"/>
      <c r="P179" s="260"/>
      <c r="Q179" s="260"/>
      <c r="R179" s="260"/>
      <c r="S179" s="260"/>
      <c r="T179" s="261"/>
      <c r="U179" s="13"/>
      <c r="V179" s="13"/>
      <c r="W179" s="13"/>
      <c r="X179" s="13"/>
      <c r="Y179" s="13"/>
      <c r="Z179" s="13"/>
      <c r="AA179" s="13"/>
      <c r="AB179" s="13"/>
      <c r="AC179" s="13"/>
      <c r="AD179" s="13"/>
      <c r="AE179" s="13"/>
      <c r="AT179" s="262" t="s">
        <v>446</v>
      </c>
      <c r="AU179" s="262" t="s">
        <v>85</v>
      </c>
      <c r="AV179" s="13" t="s">
        <v>85</v>
      </c>
      <c r="AW179" s="13" t="s">
        <v>32</v>
      </c>
      <c r="AX179" s="13" t="s">
        <v>83</v>
      </c>
      <c r="AY179" s="262" t="s">
        <v>342</v>
      </c>
    </row>
    <row r="180" s="2" customFormat="1" ht="16.5" customHeight="1">
      <c r="A180" s="39"/>
      <c r="B180" s="40"/>
      <c r="C180" s="227" t="s">
        <v>397</v>
      </c>
      <c r="D180" s="227" t="s">
        <v>343</v>
      </c>
      <c r="E180" s="228" t="s">
        <v>2047</v>
      </c>
      <c r="F180" s="229" t="s">
        <v>2048</v>
      </c>
      <c r="G180" s="230" t="s">
        <v>473</v>
      </c>
      <c r="H180" s="231">
        <v>376.68000000000001</v>
      </c>
      <c r="I180" s="232"/>
      <c r="J180" s="233">
        <f>ROUND(I180*H180,2)</f>
        <v>0</v>
      </c>
      <c r="K180" s="229" t="s">
        <v>443</v>
      </c>
      <c r="L180" s="45"/>
      <c r="M180" s="234" t="s">
        <v>1</v>
      </c>
      <c r="N180" s="235" t="s">
        <v>41</v>
      </c>
      <c r="O180" s="92"/>
      <c r="P180" s="236">
        <f>O180*H180</f>
        <v>0</v>
      </c>
      <c r="Q180" s="236">
        <v>0.00084999999999999995</v>
      </c>
      <c r="R180" s="236">
        <f>Q180*H180</f>
        <v>0.32017799999999996</v>
      </c>
      <c r="S180" s="236">
        <v>0</v>
      </c>
      <c r="T180" s="237">
        <f>S180*H180</f>
        <v>0</v>
      </c>
      <c r="U180" s="39"/>
      <c r="V180" s="39"/>
      <c r="W180" s="39"/>
      <c r="X180" s="39"/>
      <c r="Y180" s="39"/>
      <c r="Z180" s="39"/>
      <c r="AA180" s="39"/>
      <c r="AB180" s="39"/>
      <c r="AC180" s="39"/>
      <c r="AD180" s="39"/>
      <c r="AE180" s="39"/>
      <c r="AR180" s="238" t="s">
        <v>360</v>
      </c>
      <c r="AT180" s="238" t="s">
        <v>343</v>
      </c>
      <c r="AU180" s="238" t="s">
        <v>85</v>
      </c>
      <c r="AY180" s="18" t="s">
        <v>342</v>
      </c>
      <c r="BE180" s="239">
        <f>IF(N180="základní",J180,0)</f>
        <v>0</v>
      </c>
      <c r="BF180" s="239">
        <f>IF(N180="snížená",J180,0)</f>
        <v>0</v>
      </c>
      <c r="BG180" s="239">
        <f>IF(N180="zákl. přenesená",J180,0)</f>
        <v>0</v>
      </c>
      <c r="BH180" s="239">
        <f>IF(N180="sníž. přenesená",J180,0)</f>
        <v>0</v>
      </c>
      <c r="BI180" s="239">
        <f>IF(N180="nulová",J180,0)</f>
        <v>0</v>
      </c>
      <c r="BJ180" s="18" t="s">
        <v>83</v>
      </c>
      <c r="BK180" s="239">
        <f>ROUND(I180*H180,2)</f>
        <v>0</v>
      </c>
      <c r="BL180" s="18" t="s">
        <v>360</v>
      </c>
      <c r="BM180" s="238" t="s">
        <v>2049</v>
      </c>
    </row>
    <row r="181" s="2" customFormat="1">
      <c r="A181" s="39"/>
      <c r="B181" s="40"/>
      <c r="C181" s="41"/>
      <c r="D181" s="240" t="s">
        <v>349</v>
      </c>
      <c r="E181" s="41"/>
      <c r="F181" s="241" t="s">
        <v>2050</v>
      </c>
      <c r="G181" s="41"/>
      <c r="H181" s="41"/>
      <c r="I181" s="242"/>
      <c r="J181" s="41"/>
      <c r="K181" s="41"/>
      <c r="L181" s="45"/>
      <c r="M181" s="243"/>
      <c r="N181" s="244"/>
      <c r="O181" s="92"/>
      <c r="P181" s="92"/>
      <c r="Q181" s="92"/>
      <c r="R181" s="92"/>
      <c r="S181" s="92"/>
      <c r="T181" s="93"/>
      <c r="U181" s="39"/>
      <c r="V181" s="39"/>
      <c r="W181" s="39"/>
      <c r="X181" s="39"/>
      <c r="Y181" s="39"/>
      <c r="Z181" s="39"/>
      <c r="AA181" s="39"/>
      <c r="AB181" s="39"/>
      <c r="AC181" s="39"/>
      <c r="AD181" s="39"/>
      <c r="AE181" s="39"/>
      <c r="AT181" s="18" t="s">
        <v>349</v>
      </c>
      <c r="AU181" s="18" t="s">
        <v>85</v>
      </c>
    </row>
    <row r="182" s="14" customFormat="1">
      <c r="A182" s="14"/>
      <c r="B182" s="263"/>
      <c r="C182" s="264"/>
      <c r="D182" s="240" t="s">
        <v>446</v>
      </c>
      <c r="E182" s="265" t="s">
        <v>1</v>
      </c>
      <c r="F182" s="266" t="s">
        <v>2039</v>
      </c>
      <c r="G182" s="264"/>
      <c r="H182" s="265" t="s">
        <v>1</v>
      </c>
      <c r="I182" s="267"/>
      <c r="J182" s="264"/>
      <c r="K182" s="264"/>
      <c r="L182" s="268"/>
      <c r="M182" s="269"/>
      <c r="N182" s="270"/>
      <c r="O182" s="270"/>
      <c r="P182" s="270"/>
      <c r="Q182" s="270"/>
      <c r="R182" s="270"/>
      <c r="S182" s="270"/>
      <c r="T182" s="271"/>
      <c r="U182" s="14"/>
      <c r="V182" s="14"/>
      <c r="W182" s="14"/>
      <c r="X182" s="14"/>
      <c r="Y182" s="14"/>
      <c r="Z182" s="14"/>
      <c r="AA182" s="14"/>
      <c r="AB182" s="14"/>
      <c r="AC182" s="14"/>
      <c r="AD182" s="14"/>
      <c r="AE182" s="14"/>
      <c r="AT182" s="272" t="s">
        <v>446</v>
      </c>
      <c r="AU182" s="272" t="s">
        <v>85</v>
      </c>
      <c r="AV182" s="14" t="s">
        <v>83</v>
      </c>
      <c r="AW182" s="14" t="s">
        <v>32</v>
      </c>
      <c r="AX182" s="14" t="s">
        <v>76</v>
      </c>
      <c r="AY182" s="272" t="s">
        <v>342</v>
      </c>
    </row>
    <row r="183" s="13" customFormat="1">
      <c r="A183" s="13"/>
      <c r="B183" s="252"/>
      <c r="C183" s="253"/>
      <c r="D183" s="240" t="s">
        <v>446</v>
      </c>
      <c r="E183" s="254" t="s">
        <v>1</v>
      </c>
      <c r="F183" s="255" t="s">
        <v>2051</v>
      </c>
      <c r="G183" s="253"/>
      <c r="H183" s="256">
        <v>56.420000000000002</v>
      </c>
      <c r="I183" s="257"/>
      <c r="J183" s="253"/>
      <c r="K183" s="253"/>
      <c r="L183" s="258"/>
      <c r="M183" s="259"/>
      <c r="N183" s="260"/>
      <c r="O183" s="260"/>
      <c r="P183" s="260"/>
      <c r="Q183" s="260"/>
      <c r="R183" s="260"/>
      <c r="S183" s="260"/>
      <c r="T183" s="261"/>
      <c r="U183" s="13"/>
      <c r="V183" s="13"/>
      <c r="W183" s="13"/>
      <c r="X183" s="13"/>
      <c r="Y183" s="13"/>
      <c r="Z183" s="13"/>
      <c r="AA183" s="13"/>
      <c r="AB183" s="13"/>
      <c r="AC183" s="13"/>
      <c r="AD183" s="13"/>
      <c r="AE183" s="13"/>
      <c r="AT183" s="262" t="s">
        <v>446</v>
      </c>
      <c r="AU183" s="262" t="s">
        <v>85</v>
      </c>
      <c r="AV183" s="13" t="s">
        <v>85</v>
      </c>
      <c r="AW183" s="13" t="s">
        <v>32</v>
      </c>
      <c r="AX183" s="13" t="s">
        <v>76</v>
      </c>
      <c r="AY183" s="262" t="s">
        <v>342</v>
      </c>
    </row>
    <row r="184" s="13" customFormat="1">
      <c r="A184" s="13"/>
      <c r="B184" s="252"/>
      <c r="C184" s="253"/>
      <c r="D184" s="240" t="s">
        <v>446</v>
      </c>
      <c r="E184" s="254" t="s">
        <v>1</v>
      </c>
      <c r="F184" s="255" t="s">
        <v>2052</v>
      </c>
      <c r="G184" s="253"/>
      <c r="H184" s="256">
        <v>48.600000000000001</v>
      </c>
      <c r="I184" s="257"/>
      <c r="J184" s="253"/>
      <c r="K184" s="253"/>
      <c r="L184" s="258"/>
      <c r="M184" s="259"/>
      <c r="N184" s="260"/>
      <c r="O184" s="260"/>
      <c r="P184" s="260"/>
      <c r="Q184" s="260"/>
      <c r="R184" s="260"/>
      <c r="S184" s="260"/>
      <c r="T184" s="261"/>
      <c r="U184" s="13"/>
      <c r="V184" s="13"/>
      <c r="W184" s="13"/>
      <c r="X184" s="13"/>
      <c r="Y184" s="13"/>
      <c r="Z184" s="13"/>
      <c r="AA184" s="13"/>
      <c r="AB184" s="13"/>
      <c r="AC184" s="13"/>
      <c r="AD184" s="13"/>
      <c r="AE184" s="13"/>
      <c r="AT184" s="262" t="s">
        <v>446</v>
      </c>
      <c r="AU184" s="262" t="s">
        <v>85</v>
      </c>
      <c r="AV184" s="13" t="s">
        <v>85</v>
      </c>
      <c r="AW184" s="13" t="s">
        <v>32</v>
      </c>
      <c r="AX184" s="13" t="s">
        <v>76</v>
      </c>
      <c r="AY184" s="262" t="s">
        <v>342</v>
      </c>
    </row>
    <row r="185" s="13" customFormat="1">
      <c r="A185" s="13"/>
      <c r="B185" s="252"/>
      <c r="C185" s="253"/>
      <c r="D185" s="240" t="s">
        <v>446</v>
      </c>
      <c r="E185" s="254" t="s">
        <v>1</v>
      </c>
      <c r="F185" s="255" t="s">
        <v>2053</v>
      </c>
      <c r="G185" s="253"/>
      <c r="H185" s="256">
        <v>204.96000000000001</v>
      </c>
      <c r="I185" s="257"/>
      <c r="J185" s="253"/>
      <c r="K185" s="253"/>
      <c r="L185" s="258"/>
      <c r="M185" s="259"/>
      <c r="N185" s="260"/>
      <c r="O185" s="260"/>
      <c r="P185" s="260"/>
      <c r="Q185" s="260"/>
      <c r="R185" s="260"/>
      <c r="S185" s="260"/>
      <c r="T185" s="261"/>
      <c r="U185" s="13"/>
      <c r="V185" s="13"/>
      <c r="W185" s="13"/>
      <c r="X185" s="13"/>
      <c r="Y185" s="13"/>
      <c r="Z185" s="13"/>
      <c r="AA185" s="13"/>
      <c r="AB185" s="13"/>
      <c r="AC185" s="13"/>
      <c r="AD185" s="13"/>
      <c r="AE185" s="13"/>
      <c r="AT185" s="262" t="s">
        <v>446</v>
      </c>
      <c r="AU185" s="262" t="s">
        <v>85</v>
      </c>
      <c r="AV185" s="13" t="s">
        <v>85</v>
      </c>
      <c r="AW185" s="13" t="s">
        <v>32</v>
      </c>
      <c r="AX185" s="13" t="s">
        <v>76</v>
      </c>
      <c r="AY185" s="262" t="s">
        <v>342</v>
      </c>
    </row>
    <row r="186" s="13" customFormat="1">
      <c r="A186" s="13"/>
      <c r="B186" s="252"/>
      <c r="C186" s="253"/>
      <c r="D186" s="240" t="s">
        <v>446</v>
      </c>
      <c r="E186" s="254" t="s">
        <v>1</v>
      </c>
      <c r="F186" s="255" t="s">
        <v>2054</v>
      </c>
      <c r="G186" s="253"/>
      <c r="H186" s="256">
        <v>66.700000000000003</v>
      </c>
      <c r="I186" s="257"/>
      <c r="J186" s="253"/>
      <c r="K186" s="253"/>
      <c r="L186" s="258"/>
      <c r="M186" s="259"/>
      <c r="N186" s="260"/>
      <c r="O186" s="260"/>
      <c r="P186" s="260"/>
      <c r="Q186" s="260"/>
      <c r="R186" s="260"/>
      <c r="S186" s="260"/>
      <c r="T186" s="261"/>
      <c r="U186" s="13"/>
      <c r="V186" s="13"/>
      <c r="W186" s="13"/>
      <c r="X186" s="13"/>
      <c r="Y186" s="13"/>
      <c r="Z186" s="13"/>
      <c r="AA186" s="13"/>
      <c r="AB186" s="13"/>
      <c r="AC186" s="13"/>
      <c r="AD186" s="13"/>
      <c r="AE186" s="13"/>
      <c r="AT186" s="262" t="s">
        <v>446</v>
      </c>
      <c r="AU186" s="262" t="s">
        <v>85</v>
      </c>
      <c r="AV186" s="13" t="s">
        <v>85</v>
      </c>
      <c r="AW186" s="13" t="s">
        <v>32</v>
      </c>
      <c r="AX186" s="13" t="s">
        <v>76</v>
      </c>
      <c r="AY186" s="262" t="s">
        <v>342</v>
      </c>
    </row>
    <row r="187" s="16" customFormat="1">
      <c r="A187" s="16"/>
      <c r="B187" s="284"/>
      <c r="C187" s="285"/>
      <c r="D187" s="240" t="s">
        <v>446</v>
      </c>
      <c r="E187" s="286" t="s">
        <v>1</v>
      </c>
      <c r="F187" s="287" t="s">
        <v>500</v>
      </c>
      <c r="G187" s="285"/>
      <c r="H187" s="288">
        <v>376.68000000000001</v>
      </c>
      <c r="I187" s="289"/>
      <c r="J187" s="285"/>
      <c r="K187" s="285"/>
      <c r="L187" s="290"/>
      <c r="M187" s="291"/>
      <c r="N187" s="292"/>
      <c r="O187" s="292"/>
      <c r="P187" s="292"/>
      <c r="Q187" s="292"/>
      <c r="R187" s="292"/>
      <c r="S187" s="292"/>
      <c r="T187" s="293"/>
      <c r="U187" s="16"/>
      <c r="V187" s="16"/>
      <c r="W187" s="16"/>
      <c r="X187" s="16"/>
      <c r="Y187" s="16"/>
      <c r="Z187" s="16"/>
      <c r="AA187" s="16"/>
      <c r="AB187" s="16"/>
      <c r="AC187" s="16"/>
      <c r="AD187" s="16"/>
      <c r="AE187" s="16"/>
      <c r="AT187" s="294" t="s">
        <v>446</v>
      </c>
      <c r="AU187" s="294" t="s">
        <v>85</v>
      </c>
      <c r="AV187" s="16" t="s">
        <v>360</v>
      </c>
      <c r="AW187" s="16" t="s">
        <v>32</v>
      </c>
      <c r="AX187" s="16" t="s">
        <v>83</v>
      </c>
      <c r="AY187" s="294" t="s">
        <v>342</v>
      </c>
    </row>
    <row r="188" s="2" customFormat="1" ht="16.5" customHeight="1">
      <c r="A188" s="39"/>
      <c r="B188" s="40"/>
      <c r="C188" s="227" t="s">
        <v>401</v>
      </c>
      <c r="D188" s="227" t="s">
        <v>343</v>
      </c>
      <c r="E188" s="228" t="s">
        <v>2055</v>
      </c>
      <c r="F188" s="229" t="s">
        <v>2056</v>
      </c>
      <c r="G188" s="230" t="s">
        <v>473</v>
      </c>
      <c r="H188" s="231">
        <v>376.68000000000001</v>
      </c>
      <c r="I188" s="232"/>
      <c r="J188" s="233">
        <f>ROUND(I188*H188,2)</f>
        <v>0</v>
      </c>
      <c r="K188" s="229" t="s">
        <v>443</v>
      </c>
      <c r="L188" s="45"/>
      <c r="M188" s="234" t="s">
        <v>1</v>
      </c>
      <c r="N188" s="235" t="s">
        <v>41</v>
      </c>
      <c r="O188" s="92"/>
      <c r="P188" s="236">
        <f>O188*H188</f>
        <v>0</v>
      </c>
      <c r="Q188" s="236">
        <v>0</v>
      </c>
      <c r="R188" s="236">
        <f>Q188*H188</f>
        <v>0</v>
      </c>
      <c r="S188" s="236">
        <v>0</v>
      </c>
      <c r="T188" s="237">
        <f>S188*H188</f>
        <v>0</v>
      </c>
      <c r="U188" s="39"/>
      <c r="V188" s="39"/>
      <c r="W188" s="39"/>
      <c r="X188" s="39"/>
      <c r="Y188" s="39"/>
      <c r="Z188" s="39"/>
      <c r="AA188" s="39"/>
      <c r="AB188" s="39"/>
      <c r="AC188" s="39"/>
      <c r="AD188" s="39"/>
      <c r="AE188" s="39"/>
      <c r="AR188" s="238" t="s">
        <v>360</v>
      </c>
      <c r="AT188" s="238" t="s">
        <v>343</v>
      </c>
      <c r="AU188" s="238" t="s">
        <v>85</v>
      </c>
      <c r="AY188" s="18" t="s">
        <v>342</v>
      </c>
      <c r="BE188" s="239">
        <f>IF(N188="základní",J188,0)</f>
        <v>0</v>
      </c>
      <c r="BF188" s="239">
        <f>IF(N188="snížená",J188,0)</f>
        <v>0</v>
      </c>
      <c r="BG188" s="239">
        <f>IF(N188="zákl. přenesená",J188,0)</f>
        <v>0</v>
      </c>
      <c r="BH188" s="239">
        <f>IF(N188="sníž. přenesená",J188,0)</f>
        <v>0</v>
      </c>
      <c r="BI188" s="239">
        <f>IF(N188="nulová",J188,0)</f>
        <v>0</v>
      </c>
      <c r="BJ188" s="18" t="s">
        <v>83</v>
      </c>
      <c r="BK188" s="239">
        <f>ROUND(I188*H188,2)</f>
        <v>0</v>
      </c>
      <c r="BL188" s="18" t="s">
        <v>360</v>
      </c>
      <c r="BM188" s="238" t="s">
        <v>2057</v>
      </c>
    </row>
    <row r="189" s="2" customFormat="1">
      <c r="A189" s="39"/>
      <c r="B189" s="40"/>
      <c r="C189" s="41"/>
      <c r="D189" s="240" t="s">
        <v>349</v>
      </c>
      <c r="E189" s="41"/>
      <c r="F189" s="241" t="s">
        <v>2058</v>
      </c>
      <c r="G189" s="41"/>
      <c r="H189" s="41"/>
      <c r="I189" s="242"/>
      <c r="J189" s="41"/>
      <c r="K189" s="41"/>
      <c r="L189" s="45"/>
      <c r="M189" s="243"/>
      <c r="N189" s="244"/>
      <c r="O189" s="92"/>
      <c r="P189" s="92"/>
      <c r="Q189" s="92"/>
      <c r="R189" s="92"/>
      <c r="S189" s="92"/>
      <c r="T189" s="93"/>
      <c r="U189" s="39"/>
      <c r="V189" s="39"/>
      <c r="W189" s="39"/>
      <c r="X189" s="39"/>
      <c r="Y189" s="39"/>
      <c r="Z189" s="39"/>
      <c r="AA189" s="39"/>
      <c r="AB189" s="39"/>
      <c r="AC189" s="39"/>
      <c r="AD189" s="39"/>
      <c r="AE189" s="39"/>
      <c r="AT189" s="18" t="s">
        <v>349</v>
      </c>
      <c r="AU189" s="18" t="s">
        <v>85</v>
      </c>
    </row>
    <row r="190" s="13" customFormat="1">
      <c r="A190" s="13"/>
      <c r="B190" s="252"/>
      <c r="C190" s="253"/>
      <c r="D190" s="240" t="s">
        <v>446</v>
      </c>
      <c r="E190" s="254" t="s">
        <v>1</v>
      </c>
      <c r="F190" s="255" t="s">
        <v>2059</v>
      </c>
      <c r="G190" s="253"/>
      <c r="H190" s="256">
        <v>376.68000000000001</v>
      </c>
      <c r="I190" s="257"/>
      <c r="J190" s="253"/>
      <c r="K190" s="253"/>
      <c r="L190" s="258"/>
      <c r="M190" s="259"/>
      <c r="N190" s="260"/>
      <c r="O190" s="260"/>
      <c r="P190" s="260"/>
      <c r="Q190" s="260"/>
      <c r="R190" s="260"/>
      <c r="S190" s="260"/>
      <c r="T190" s="261"/>
      <c r="U190" s="13"/>
      <c r="V190" s="13"/>
      <c r="W190" s="13"/>
      <c r="X190" s="13"/>
      <c r="Y190" s="13"/>
      <c r="Z190" s="13"/>
      <c r="AA190" s="13"/>
      <c r="AB190" s="13"/>
      <c r="AC190" s="13"/>
      <c r="AD190" s="13"/>
      <c r="AE190" s="13"/>
      <c r="AT190" s="262" t="s">
        <v>446</v>
      </c>
      <c r="AU190" s="262" t="s">
        <v>85</v>
      </c>
      <c r="AV190" s="13" t="s">
        <v>85</v>
      </c>
      <c r="AW190" s="13" t="s">
        <v>32</v>
      </c>
      <c r="AX190" s="13" t="s">
        <v>83</v>
      </c>
      <c r="AY190" s="262" t="s">
        <v>342</v>
      </c>
    </row>
    <row r="191" s="2" customFormat="1" ht="24.15" customHeight="1">
      <c r="A191" s="39"/>
      <c r="B191" s="40"/>
      <c r="C191" s="227" t="s">
        <v>408</v>
      </c>
      <c r="D191" s="227" t="s">
        <v>343</v>
      </c>
      <c r="E191" s="228" t="s">
        <v>587</v>
      </c>
      <c r="F191" s="229" t="s">
        <v>588</v>
      </c>
      <c r="G191" s="230" t="s">
        <v>562</v>
      </c>
      <c r="H191" s="231">
        <v>401.72800000000001</v>
      </c>
      <c r="I191" s="232"/>
      <c r="J191" s="233">
        <f>ROUND(I191*H191,2)</f>
        <v>0</v>
      </c>
      <c r="K191" s="229" t="s">
        <v>1</v>
      </c>
      <c r="L191" s="45"/>
      <c r="M191" s="234" t="s">
        <v>1</v>
      </c>
      <c r="N191" s="235" t="s">
        <v>41</v>
      </c>
      <c r="O191" s="92"/>
      <c r="P191" s="236">
        <f>O191*H191</f>
        <v>0</v>
      </c>
      <c r="Q191" s="236">
        <v>0</v>
      </c>
      <c r="R191" s="236">
        <f>Q191*H191</f>
        <v>0</v>
      </c>
      <c r="S191" s="236">
        <v>0</v>
      </c>
      <c r="T191" s="237">
        <f>S191*H191</f>
        <v>0</v>
      </c>
      <c r="U191" s="39"/>
      <c r="V191" s="39"/>
      <c r="W191" s="39"/>
      <c r="X191" s="39"/>
      <c r="Y191" s="39"/>
      <c r="Z191" s="39"/>
      <c r="AA191" s="39"/>
      <c r="AB191" s="39"/>
      <c r="AC191" s="39"/>
      <c r="AD191" s="39"/>
      <c r="AE191" s="39"/>
      <c r="AR191" s="238" t="s">
        <v>360</v>
      </c>
      <c r="AT191" s="238" t="s">
        <v>343</v>
      </c>
      <c r="AU191" s="238" t="s">
        <v>85</v>
      </c>
      <c r="AY191" s="18" t="s">
        <v>342</v>
      </c>
      <c r="BE191" s="239">
        <f>IF(N191="základní",J191,0)</f>
        <v>0</v>
      </c>
      <c r="BF191" s="239">
        <f>IF(N191="snížená",J191,0)</f>
        <v>0</v>
      </c>
      <c r="BG191" s="239">
        <f>IF(N191="zákl. přenesená",J191,0)</f>
        <v>0</v>
      </c>
      <c r="BH191" s="239">
        <f>IF(N191="sníž. přenesená",J191,0)</f>
        <v>0</v>
      </c>
      <c r="BI191" s="239">
        <f>IF(N191="nulová",J191,0)</f>
        <v>0</v>
      </c>
      <c r="BJ191" s="18" t="s">
        <v>83</v>
      </c>
      <c r="BK191" s="239">
        <f>ROUND(I191*H191,2)</f>
        <v>0</v>
      </c>
      <c r="BL191" s="18" t="s">
        <v>360</v>
      </c>
      <c r="BM191" s="238" t="s">
        <v>2060</v>
      </c>
    </row>
    <row r="192" s="2" customFormat="1">
      <c r="A192" s="39"/>
      <c r="B192" s="40"/>
      <c r="C192" s="41"/>
      <c r="D192" s="240" t="s">
        <v>349</v>
      </c>
      <c r="E192" s="41"/>
      <c r="F192" s="241" t="s">
        <v>590</v>
      </c>
      <c r="G192" s="41"/>
      <c r="H192" s="41"/>
      <c r="I192" s="242"/>
      <c r="J192" s="41"/>
      <c r="K192" s="41"/>
      <c r="L192" s="45"/>
      <c r="M192" s="243"/>
      <c r="N192" s="244"/>
      <c r="O192" s="92"/>
      <c r="P192" s="92"/>
      <c r="Q192" s="92"/>
      <c r="R192" s="92"/>
      <c r="S192" s="92"/>
      <c r="T192" s="93"/>
      <c r="U192" s="39"/>
      <c r="V192" s="39"/>
      <c r="W192" s="39"/>
      <c r="X192" s="39"/>
      <c r="Y192" s="39"/>
      <c r="Z192" s="39"/>
      <c r="AA192" s="39"/>
      <c r="AB192" s="39"/>
      <c r="AC192" s="39"/>
      <c r="AD192" s="39"/>
      <c r="AE192" s="39"/>
      <c r="AT192" s="18" t="s">
        <v>349</v>
      </c>
      <c r="AU192" s="18" t="s">
        <v>85</v>
      </c>
    </row>
    <row r="193" s="13" customFormat="1">
      <c r="A193" s="13"/>
      <c r="B193" s="252"/>
      <c r="C193" s="253"/>
      <c r="D193" s="240" t="s">
        <v>446</v>
      </c>
      <c r="E193" s="254" t="s">
        <v>1</v>
      </c>
      <c r="F193" s="255" t="s">
        <v>2061</v>
      </c>
      <c r="G193" s="253"/>
      <c r="H193" s="256">
        <v>401.72800000000001</v>
      </c>
      <c r="I193" s="257"/>
      <c r="J193" s="253"/>
      <c r="K193" s="253"/>
      <c r="L193" s="258"/>
      <c r="M193" s="259"/>
      <c r="N193" s="260"/>
      <c r="O193" s="260"/>
      <c r="P193" s="260"/>
      <c r="Q193" s="260"/>
      <c r="R193" s="260"/>
      <c r="S193" s="260"/>
      <c r="T193" s="261"/>
      <c r="U193" s="13"/>
      <c r="V193" s="13"/>
      <c r="W193" s="13"/>
      <c r="X193" s="13"/>
      <c r="Y193" s="13"/>
      <c r="Z193" s="13"/>
      <c r="AA193" s="13"/>
      <c r="AB193" s="13"/>
      <c r="AC193" s="13"/>
      <c r="AD193" s="13"/>
      <c r="AE193" s="13"/>
      <c r="AT193" s="262" t="s">
        <v>446</v>
      </c>
      <c r="AU193" s="262" t="s">
        <v>85</v>
      </c>
      <c r="AV193" s="13" t="s">
        <v>85</v>
      </c>
      <c r="AW193" s="13" t="s">
        <v>32</v>
      </c>
      <c r="AX193" s="13" t="s">
        <v>83</v>
      </c>
      <c r="AY193" s="262" t="s">
        <v>342</v>
      </c>
    </row>
    <row r="194" s="2" customFormat="1" ht="24.15" customHeight="1">
      <c r="A194" s="39"/>
      <c r="B194" s="40"/>
      <c r="C194" s="227" t="s">
        <v>8</v>
      </c>
      <c r="D194" s="227" t="s">
        <v>343</v>
      </c>
      <c r="E194" s="228" t="s">
        <v>593</v>
      </c>
      <c r="F194" s="229" t="s">
        <v>594</v>
      </c>
      <c r="G194" s="230" t="s">
        <v>562</v>
      </c>
      <c r="H194" s="231">
        <v>23.719999999999999</v>
      </c>
      <c r="I194" s="232"/>
      <c r="J194" s="233">
        <f>ROUND(I194*H194,2)</f>
        <v>0</v>
      </c>
      <c r="K194" s="229" t="s">
        <v>1</v>
      </c>
      <c r="L194" s="45"/>
      <c r="M194" s="234" t="s">
        <v>1</v>
      </c>
      <c r="N194" s="235" t="s">
        <v>41</v>
      </c>
      <c r="O194" s="92"/>
      <c r="P194" s="236">
        <f>O194*H194</f>
        <v>0</v>
      </c>
      <c r="Q194" s="236">
        <v>0</v>
      </c>
      <c r="R194" s="236">
        <f>Q194*H194</f>
        <v>0</v>
      </c>
      <c r="S194" s="236">
        <v>0</v>
      </c>
      <c r="T194" s="237">
        <f>S194*H194</f>
        <v>0</v>
      </c>
      <c r="U194" s="39"/>
      <c r="V194" s="39"/>
      <c r="W194" s="39"/>
      <c r="X194" s="39"/>
      <c r="Y194" s="39"/>
      <c r="Z194" s="39"/>
      <c r="AA194" s="39"/>
      <c r="AB194" s="39"/>
      <c r="AC194" s="39"/>
      <c r="AD194" s="39"/>
      <c r="AE194" s="39"/>
      <c r="AR194" s="238" t="s">
        <v>360</v>
      </c>
      <c r="AT194" s="238" t="s">
        <v>343</v>
      </c>
      <c r="AU194" s="238" t="s">
        <v>85</v>
      </c>
      <c r="AY194" s="18" t="s">
        <v>342</v>
      </c>
      <c r="BE194" s="239">
        <f>IF(N194="základní",J194,0)</f>
        <v>0</v>
      </c>
      <c r="BF194" s="239">
        <f>IF(N194="snížená",J194,0)</f>
        <v>0</v>
      </c>
      <c r="BG194" s="239">
        <f>IF(N194="zákl. přenesená",J194,0)</f>
        <v>0</v>
      </c>
      <c r="BH194" s="239">
        <f>IF(N194="sníž. přenesená",J194,0)</f>
        <v>0</v>
      </c>
      <c r="BI194" s="239">
        <f>IF(N194="nulová",J194,0)</f>
        <v>0</v>
      </c>
      <c r="BJ194" s="18" t="s">
        <v>83</v>
      </c>
      <c r="BK194" s="239">
        <f>ROUND(I194*H194,2)</f>
        <v>0</v>
      </c>
      <c r="BL194" s="18" t="s">
        <v>360</v>
      </c>
      <c r="BM194" s="238" t="s">
        <v>2062</v>
      </c>
    </row>
    <row r="195" s="2" customFormat="1">
      <c r="A195" s="39"/>
      <c r="B195" s="40"/>
      <c r="C195" s="41"/>
      <c r="D195" s="240" t="s">
        <v>349</v>
      </c>
      <c r="E195" s="41"/>
      <c r="F195" s="241" t="s">
        <v>596</v>
      </c>
      <c r="G195" s="41"/>
      <c r="H195" s="41"/>
      <c r="I195" s="242"/>
      <c r="J195" s="41"/>
      <c r="K195" s="41"/>
      <c r="L195" s="45"/>
      <c r="M195" s="243"/>
      <c r="N195" s="244"/>
      <c r="O195" s="92"/>
      <c r="P195" s="92"/>
      <c r="Q195" s="92"/>
      <c r="R195" s="92"/>
      <c r="S195" s="92"/>
      <c r="T195" s="93"/>
      <c r="U195" s="39"/>
      <c r="V195" s="39"/>
      <c r="W195" s="39"/>
      <c r="X195" s="39"/>
      <c r="Y195" s="39"/>
      <c r="Z195" s="39"/>
      <c r="AA195" s="39"/>
      <c r="AB195" s="39"/>
      <c r="AC195" s="39"/>
      <c r="AD195" s="39"/>
      <c r="AE195" s="39"/>
      <c r="AT195" s="18" t="s">
        <v>349</v>
      </c>
      <c r="AU195" s="18" t="s">
        <v>85</v>
      </c>
    </row>
    <row r="196" s="13" customFormat="1">
      <c r="A196" s="13"/>
      <c r="B196" s="252"/>
      <c r="C196" s="253"/>
      <c r="D196" s="240" t="s">
        <v>446</v>
      </c>
      <c r="E196" s="254" t="s">
        <v>1</v>
      </c>
      <c r="F196" s="255" t="s">
        <v>2063</v>
      </c>
      <c r="G196" s="253"/>
      <c r="H196" s="256">
        <v>224.584</v>
      </c>
      <c r="I196" s="257"/>
      <c r="J196" s="253"/>
      <c r="K196" s="253"/>
      <c r="L196" s="258"/>
      <c r="M196" s="259"/>
      <c r="N196" s="260"/>
      <c r="O196" s="260"/>
      <c r="P196" s="260"/>
      <c r="Q196" s="260"/>
      <c r="R196" s="260"/>
      <c r="S196" s="260"/>
      <c r="T196" s="261"/>
      <c r="U196" s="13"/>
      <c r="V196" s="13"/>
      <c r="W196" s="13"/>
      <c r="X196" s="13"/>
      <c r="Y196" s="13"/>
      <c r="Z196" s="13"/>
      <c r="AA196" s="13"/>
      <c r="AB196" s="13"/>
      <c r="AC196" s="13"/>
      <c r="AD196" s="13"/>
      <c r="AE196" s="13"/>
      <c r="AT196" s="262" t="s">
        <v>446</v>
      </c>
      <c r="AU196" s="262" t="s">
        <v>85</v>
      </c>
      <c r="AV196" s="13" t="s">
        <v>85</v>
      </c>
      <c r="AW196" s="13" t="s">
        <v>32</v>
      </c>
      <c r="AX196" s="13" t="s">
        <v>76</v>
      </c>
      <c r="AY196" s="262" t="s">
        <v>342</v>
      </c>
    </row>
    <row r="197" s="13" customFormat="1">
      <c r="A197" s="13"/>
      <c r="B197" s="252"/>
      <c r="C197" s="253"/>
      <c r="D197" s="240" t="s">
        <v>446</v>
      </c>
      <c r="E197" s="254" t="s">
        <v>1</v>
      </c>
      <c r="F197" s="255" t="s">
        <v>2064</v>
      </c>
      <c r="G197" s="253"/>
      <c r="H197" s="256">
        <v>-200.864</v>
      </c>
      <c r="I197" s="257"/>
      <c r="J197" s="253"/>
      <c r="K197" s="253"/>
      <c r="L197" s="258"/>
      <c r="M197" s="259"/>
      <c r="N197" s="260"/>
      <c r="O197" s="260"/>
      <c r="P197" s="260"/>
      <c r="Q197" s="260"/>
      <c r="R197" s="260"/>
      <c r="S197" s="260"/>
      <c r="T197" s="261"/>
      <c r="U197" s="13"/>
      <c r="V197" s="13"/>
      <c r="W197" s="13"/>
      <c r="X197" s="13"/>
      <c r="Y197" s="13"/>
      <c r="Z197" s="13"/>
      <c r="AA197" s="13"/>
      <c r="AB197" s="13"/>
      <c r="AC197" s="13"/>
      <c r="AD197" s="13"/>
      <c r="AE197" s="13"/>
      <c r="AT197" s="262" t="s">
        <v>446</v>
      </c>
      <c r="AU197" s="262" t="s">
        <v>85</v>
      </c>
      <c r="AV197" s="13" t="s">
        <v>85</v>
      </c>
      <c r="AW197" s="13" t="s">
        <v>32</v>
      </c>
      <c r="AX197" s="13" t="s">
        <v>76</v>
      </c>
      <c r="AY197" s="262" t="s">
        <v>342</v>
      </c>
    </row>
    <row r="198" s="16" customFormat="1">
      <c r="A198" s="16"/>
      <c r="B198" s="284"/>
      <c r="C198" s="285"/>
      <c r="D198" s="240" t="s">
        <v>446</v>
      </c>
      <c r="E198" s="286" t="s">
        <v>1</v>
      </c>
      <c r="F198" s="287" t="s">
        <v>500</v>
      </c>
      <c r="G198" s="285"/>
      <c r="H198" s="288">
        <v>23.719999999999999</v>
      </c>
      <c r="I198" s="289"/>
      <c r="J198" s="285"/>
      <c r="K198" s="285"/>
      <c r="L198" s="290"/>
      <c r="M198" s="291"/>
      <c r="N198" s="292"/>
      <c r="O198" s="292"/>
      <c r="P198" s="292"/>
      <c r="Q198" s="292"/>
      <c r="R198" s="292"/>
      <c r="S198" s="292"/>
      <c r="T198" s="293"/>
      <c r="U198" s="16"/>
      <c r="V198" s="16"/>
      <c r="W198" s="16"/>
      <c r="X198" s="16"/>
      <c r="Y198" s="16"/>
      <c r="Z198" s="16"/>
      <c r="AA198" s="16"/>
      <c r="AB198" s="16"/>
      <c r="AC198" s="16"/>
      <c r="AD198" s="16"/>
      <c r="AE198" s="16"/>
      <c r="AT198" s="294" t="s">
        <v>446</v>
      </c>
      <c r="AU198" s="294" t="s">
        <v>85</v>
      </c>
      <c r="AV198" s="16" t="s">
        <v>360</v>
      </c>
      <c r="AW198" s="16" t="s">
        <v>32</v>
      </c>
      <c r="AX198" s="16" t="s">
        <v>83</v>
      </c>
      <c r="AY198" s="294" t="s">
        <v>342</v>
      </c>
    </row>
    <row r="199" s="2" customFormat="1" ht="16.5" customHeight="1">
      <c r="A199" s="39"/>
      <c r="B199" s="40"/>
      <c r="C199" s="227" t="s">
        <v>419</v>
      </c>
      <c r="D199" s="227" t="s">
        <v>343</v>
      </c>
      <c r="E199" s="228" t="s">
        <v>602</v>
      </c>
      <c r="F199" s="229" t="s">
        <v>603</v>
      </c>
      <c r="G199" s="230" t="s">
        <v>562</v>
      </c>
      <c r="H199" s="231">
        <v>200.864</v>
      </c>
      <c r="I199" s="232"/>
      <c r="J199" s="233">
        <f>ROUND(I199*H199,2)</f>
        <v>0</v>
      </c>
      <c r="K199" s="229" t="s">
        <v>443</v>
      </c>
      <c r="L199" s="45"/>
      <c r="M199" s="234" t="s">
        <v>1</v>
      </c>
      <c r="N199" s="235" t="s">
        <v>41</v>
      </c>
      <c r="O199" s="92"/>
      <c r="P199" s="236">
        <f>O199*H199</f>
        <v>0</v>
      </c>
      <c r="Q199" s="236">
        <v>0</v>
      </c>
      <c r="R199" s="236">
        <f>Q199*H199</f>
        <v>0</v>
      </c>
      <c r="S199" s="236">
        <v>0</v>
      </c>
      <c r="T199" s="237">
        <f>S199*H199</f>
        <v>0</v>
      </c>
      <c r="U199" s="39"/>
      <c r="V199" s="39"/>
      <c r="W199" s="39"/>
      <c r="X199" s="39"/>
      <c r="Y199" s="39"/>
      <c r="Z199" s="39"/>
      <c r="AA199" s="39"/>
      <c r="AB199" s="39"/>
      <c r="AC199" s="39"/>
      <c r="AD199" s="39"/>
      <c r="AE199" s="39"/>
      <c r="AR199" s="238" t="s">
        <v>360</v>
      </c>
      <c r="AT199" s="238" t="s">
        <v>343</v>
      </c>
      <c r="AU199" s="238" t="s">
        <v>85</v>
      </c>
      <c r="AY199" s="18" t="s">
        <v>342</v>
      </c>
      <c r="BE199" s="239">
        <f>IF(N199="základní",J199,0)</f>
        <v>0</v>
      </c>
      <c r="BF199" s="239">
        <f>IF(N199="snížená",J199,0)</f>
        <v>0</v>
      </c>
      <c r="BG199" s="239">
        <f>IF(N199="zákl. přenesená",J199,0)</f>
        <v>0</v>
      </c>
      <c r="BH199" s="239">
        <f>IF(N199="sníž. přenesená",J199,0)</f>
        <v>0</v>
      </c>
      <c r="BI199" s="239">
        <f>IF(N199="nulová",J199,0)</f>
        <v>0</v>
      </c>
      <c r="BJ199" s="18" t="s">
        <v>83</v>
      </c>
      <c r="BK199" s="239">
        <f>ROUND(I199*H199,2)</f>
        <v>0</v>
      </c>
      <c r="BL199" s="18" t="s">
        <v>360</v>
      </c>
      <c r="BM199" s="238" t="s">
        <v>2065</v>
      </c>
    </row>
    <row r="200" s="2" customFormat="1">
      <c r="A200" s="39"/>
      <c r="B200" s="40"/>
      <c r="C200" s="41"/>
      <c r="D200" s="240" t="s">
        <v>349</v>
      </c>
      <c r="E200" s="41"/>
      <c r="F200" s="241" t="s">
        <v>605</v>
      </c>
      <c r="G200" s="41"/>
      <c r="H200" s="41"/>
      <c r="I200" s="242"/>
      <c r="J200" s="41"/>
      <c r="K200" s="41"/>
      <c r="L200" s="45"/>
      <c r="M200" s="243"/>
      <c r="N200" s="244"/>
      <c r="O200" s="92"/>
      <c r="P200" s="92"/>
      <c r="Q200" s="92"/>
      <c r="R200" s="92"/>
      <c r="S200" s="92"/>
      <c r="T200" s="93"/>
      <c r="U200" s="39"/>
      <c r="V200" s="39"/>
      <c r="W200" s="39"/>
      <c r="X200" s="39"/>
      <c r="Y200" s="39"/>
      <c r="Z200" s="39"/>
      <c r="AA200" s="39"/>
      <c r="AB200" s="39"/>
      <c r="AC200" s="39"/>
      <c r="AD200" s="39"/>
      <c r="AE200" s="39"/>
      <c r="AT200" s="18" t="s">
        <v>349</v>
      </c>
      <c r="AU200" s="18" t="s">
        <v>85</v>
      </c>
    </row>
    <row r="201" s="13" customFormat="1">
      <c r="A201" s="13"/>
      <c r="B201" s="252"/>
      <c r="C201" s="253"/>
      <c r="D201" s="240" t="s">
        <v>446</v>
      </c>
      <c r="E201" s="254" t="s">
        <v>1</v>
      </c>
      <c r="F201" s="255" t="s">
        <v>2066</v>
      </c>
      <c r="G201" s="253"/>
      <c r="H201" s="256">
        <v>200.864</v>
      </c>
      <c r="I201" s="257"/>
      <c r="J201" s="253"/>
      <c r="K201" s="253"/>
      <c r="L201" s="258"/>
      <c r="M201" s="259"/>
      <c r="N201" s="260"/>
      <c r="O201" s="260"/>
      <c r="P201" s="260"/>
      <c r="Q201" s="260"/>
      <c r="R201" s="260"/>
      <c r="S201" s="260"/>
      <c r="T201" s="261"/>
      <c r="U201" s="13"/>
      <c r="V201" s="13"/>
      <c r="W201" s="13"/>
      <c r="X201" s="13"/>
      <c r="Y201" s="13"/>
      <c r="Z201" s="13"/>
      <c r="AA201" s="13"/>
      <c r="AB201" s="13"/>
      <c r="AC201" s="13"/>
      <c r="AD201" s="13"/>
      <c r="AE201" s="13"/>
      <c r="AT201" s="262" t="s">
        <v>446</v>
      </c>
      <c r="AU201" s="262" t="s">
        <v>85</v>
      </c>
      <c r="AV201" s="13" t="s">
        <v>85</v>
      </c>
      <c r="AW201" s="13" t="s">
        <v>32</v>
      </c>
      <c r="AX201" s="13" t="s">
        <v>83</v>
      </c>
      <c r="AY201" s="262" t="s">
        <v>342</v>
      </c>
    </row>
    <row r="202" s="2" customFormat="1" ht="16.5" customHeight="1">
      <c r="A202" s="39"/>
      <c r="B202" s="40"/>
      <c r="C202" s="227" t="s">
        <v>423</v>
      </c>
      <c r="D202" s="227" t="s">
        <v>343</v>
      </c>
      <c r="E202" s="228" t="s">
        <v>627</v>
      </c>
      <c r="F202" s="229" t="s">
        <v>628</v>
      </c>
      <c r="G202" s="230" t="s">
        <v>562</v>
      </c>
      <c r="H202" s="231">
        <v>224.584</v>
      </c>
      <c r="I202" s="232"/>
      <c r="J202" s="233">
        <f>ROUND(I202*H202,2)</f>
        <v>0</v>
      </c>
      <c r="K202" s="229" t="s">
        <v>443</v>
      </c>
      <c r="L202" s="45"/>
      <c r="M202" s="234" t="s">
        <v>1</v>
      </c>
      <c r="N202" s="235" t="s">
        <v>41</v>
      </c>
      <c r="O202" s="92"/>
      <c r="P202" s="236">
        <f>O202*H202</f>
        <v>0</v>
      </c>
      <c r="Q202" s="236">
        <v>0</v>
      </c>
      <c r="R202" s="236">
        <f>Q202*H202</f>
        <v>0</v>
      </c>
      <c r="S202" s="236">
        <v>0</v>
      </c>
      <c r="T202" s="237">
        <f>S202*H202</f>
        <v>0</v>
      </c>
      <c r="U202" s="39"/>
      <c r="V202" s="39"/>
      <c r="W202" s="39"/>
      <c r="X202" s="39"/>
      <c r="Y202" s="39"/>
      <c r="Z202" s="39"/>
      <c r="AA202" s="39"/>
      <c r="AB202" s="39"/>
      <c r="AC202" s="39"/>
      <c r="AD202" s="39"/>
      <c r="AE202" s="39"/>
      <c r="AR202" s="238" t="s">
        <v>360</v>
      </c>
      <c r="AT202" s="238" t="s">
        <v>343</v>
      </c>
      <c r="AU202" s="238" t="s">
        <v>85</v>
      </c>
      <c r="AY202" s="18" t="s">
        <v>342</v>
      </c>
      <c r="BE202" s="239">
        <f>IF(N202="základní",J202,0)</f>
        <v>0</v>
      </c>
      <c r="BF202" s="239">
        <f>IF(N202="snížená",J202,0)</f>
        <v>0</v>
      </c>
      <c r="BG202" s="239">
        <f>IF(N202="zákl. přenesená",J202,0)</f>
        <v>0</v>
      </c>
      <c r="BH202" s="239">
        <f>IF(N202="sníž. přenesená",J202,0)</f>
        <v>0</v>
      </c>
      <c r="BI202" s="239">
        <f>IF(N202="nulová",J202,0)</f>
        <v>0</v>
      </c>
      <c r="BJ202" s="18" t="s">
        <v>83</v>
      </c>
      <c r="BK202" s="239">
        <f>ROUND(I202*H202,2)</f>
        <v>0</v>
      </c>
      <c r="BL202" s="18" t="s">
        <v>360</v>
      </c>
      <c r="BM202" s="238" t="s">
        <v>2067</v>
      </c>
    </row>
    <row r="203" s="2" customFormat="1">
      <c r="A203" s="39"/>
      <c r="B203" s="40"/>
      <c r="C203" s="41"/>
      <c r="D203" s="240" t="s">
        <v>349</v>
      </c>
      <c r="E203" s="41"/>
      <c r="F203" s="241" t="s">
        <v>630</v>
      </c>
      <c r="G203" s="41"/>
      <c r="H203" s="41"/>
      <c r="I203" s="242"/>
      <c r="J203" s="41"/>
      <c r="K203" s="41"/>
      <c r="L203" s="45"/>
      <c r="M203" s="243"/>
      <c r="N203" s="244"/>
      <c r="O203" s="92"/>
      <c r="P203" s="92"/>
      <c r="Q203" s="92"/>
      <c r="R203" s="92"/>
      <c r="S203" s="92"/>
      <c r="T203" s="93"/>
      <c r="U203" s="39"/>
      <c r="V203" s="39"/>
      <c r="W203" s="39"/>
      <c r="X203" s="39"/>
      <c r="Y203" s="39"/>
      <c r="Z203" s="39"/>
      <c r="AA203" s="39"/>
      <c r="AB203" s="39"/>
      <c r="AC203" s="39"/>
      <c r="AD203" s="39"/>
      <c r="AE203" s="39"/>
      <c r="AT203" s="18" t="s">
        <v>349</v>
      </c>
      <c r="AU203" s="18" t="s">
        <v>85</v>
      </c>
    </row>
    <row r="204" s="13" customFormat="1">
      <c r="A204" s="13"/>
      <c r="B204" s="252"/>
      <c r="C204" s="253"/>
      <c r="D204" s="240" t="s">
        <v>446</v>
      </c>
      <c r="E204" s="254" t="s">
        <v>1</v>
      </c>
      <c r="F204" s="255" t="s">
        <v>2068</v>
      </c>
      <c r="G204" s="253"/>
      <c r="H204" s="256">
        <v>224.584</v>
      </c>
      <c r="I204" s="257"/>
      <c r="J204" s="253"/>
      <c r="K204" s="253"/>
      <c r="L204" s="258"/>
      <c r="M204" s="259"/>
      <c r="N204" s="260"/>
      <c r="O204" s="260"/>
      <c r="P204" s="260"/>
      <c r="Q204" s="260"/>
      <c r="R204" s="260"/>
      <c r="S204" s="260"/>
      <c r="T204" s="261"/>
      <c r="U204" s="13"/>
      <c r="V204" s="13"/>
      <c r="W204" s="13"/>
      <c r="X204" s="13"/>
      <c r="Y204" s="13"/>
      <c r="Z204" s="13"/>
      <c r="AA204" s="13"/>
      <c r="AB204" s="13"/>
      <c r="AC204" s="13"/>
      <c r="AD204" s="13"/>
      <c r="AE204" s="13"/>
      <c r="AT204" s="262" t="s">
        <v>446</v>
      </c>
      <c r="AU204" s="262" t="s">
        <v>85</v>
      </c>
      <c r="AV204" s="13" t="s">
        <v>85</v>
      </c>
      <c r="AW204" s="13" t="s">
        <v>32</v>
      </c>
      <c r="AX204" s="13" t="s">
        <v>83</v>
      </c>
      <c r="AY204" s="262" t="s">
        <v>342</v>
      </c>
    </row>
    <row r="205" s="2" customFormat="1" ht="16.5" customHeight="1">
      <c r="A205" s="39"/>
      <c r="B205" s="40"/>
      <c r="C205" s="227" t="s">
        <v>428</v>
      </c>
      <c r="D205" s="227" t="s">
        <v>343</v>
      </c>
      <c r="E205" s="228" t="s">
        <v>633</v>
      </c>
      <c r="F205" s="229" t="s">
        <v>634</v>
      </c>
      <c r="G205" s="230" t="s">
        <v>462</v>
      </c>
      <c r="H205" s="231">
        <v>47.439999999999998</v>
      </c>
      <c r="I205" s="232"/>
      <c r="J205" s="233">
        <f>ROUND(I205*H205,2)</f>
        <v>0</v>
      </c>
      <c r="K205" s="229" t="s">
        <v>443</v>
      </c>
      <c r="L205" s="45"/>
      <c r="M205" s="234" t="s">
        <v>1</v>
      </c>
      <c r="N205" s="235" t="s">
        <v>41</v>
      </c>
      <c r="O205" s="92"/>
      <c r="P205" s="236">
        <f>O205*H205</f>
        <v>0</v>
      </c>
      <c r="Q205" s="236">
        <v>0</v>
      </c>
      <c r="R205" s="236">
        <f>Q205*H205</f>
        <v>0</v>
      </c>
      <c r="S205" s="236">
        <v>0</v>
      </c>
      <c r="T205" s="237">
        <f>S205*H205</f>
        <v>0</v>
      </c>
      <c r="U205" s="39"/>
      <c r="V205" s="39"/>
      <c r="W205" s="39"/>
      <c r="X205" s="39"/>
      <c r="Y205" s="39"/>
      <c r="Z205" s="39"/>
      <c r="AA205" s="39"/>
      <c r="AB205" s="39"/>
      <c r="AC205" s="39"/>
      <c r="AD205" s="39"/>
      <c r="AE205" s="39"/>
      <c r="AR205" s="238" t="s">
        <v>360</v>
      </c>
      <c r="AT205" s="238" t="s">
        <v>343</v>
      </c>
      <c r="AU205" s="238" t="s">
        <v>85</v>
      </c>
      <c r="AY205" s="18" t="s">
        <v>342</v>
      </c>
      <c r="BE205" s="239">
        <f>IF(N205="základní",J205,0)</f>
        <v>0</v>
      </c>
      <c r="BF205" s="239">
        <f>IF(N205="snížená",J205,0)</f>
        <v>0</v>
      </c>
      <c r="BG205" s="239">
        <f>IF(N205="zákl. přenesená",J205,0)</f>
        <v>0</v>
      </c>
      <c r="BH205" s="239">
        <f>IF(N205="sníž. přenesená",J205,0)</f>
        <v>0</v>
      </c>
      <c r="BI205" s="239">
        <f>IF(N205="nulová",J205,0)</f>
        <v>0</v>
      </c>
      <c r="BJ205" s="18" t="s">
        <v>83</v>
      </c>
      <c r="BK205" s="239">
        <f>ROUND(I205*H205,2)</f>
        <v>0</v>
      </c>
      <c r="BL205" s="18" t="s">
        <v>360</v>
      </c>
      <c r="BM205" s="238" t="s">
        <v>2069</v>
      </c>
    </row>
    <row r="206" s="2" customFormat="1">
      <c r="A206" s="39"/>
      <c r="B206" s="40"/>
      <c r="C206" s="41"/>
      <c r="D206" s="240" t="s">
        <v>349</v>
      </c>
      <c r="E206" s="41"/>
      <c r="F206" s="241" t="s">
        <v>636</v>
      </c>
      <c r="G206" s="41"/>
      <c r="H206" s="41"/>
      <c r="I206" s="242"/>
      <c r="J206" s="41"/>
      <c r="K206" s="41"/>
      <c r="L206" s="45"/>
      <c r="M206" s="243"/>
      <c r="N206" s="244"/>
      <c r="O206" s="92"/>
      <c r="P206" s="92"/>
      <c r="Q206" s="92"/>
      <c r="R206" s="92"/>
      <c r="S206" s="92"/>
      <c r="T206" s="93"/>
      <c r="U206" s="39"/>
      <c r="V206" s="39"/>
      <c r="W206" s="39"/>
      <c r="X206" s="39"/>
      <c r="Y206" s="39"/>
      <c r="Z206" s="39"/>
      <c r="AA206" s="39"/>
      <c r="AB206" s="39"/>
      <c r="AC206" s="39"/>
      <c r="AD206" s="39"/>
      <c r="AE206" s="39"/>
      <c r="AT206" s="18" t="s">
        <v>349</v>
      </c>
      <c r="AU206" s="18" t="s">
        <v>85</v>
      </c>
    </row>
    <row r="207" s="13" customFormat="1">
      <c r="A207" s="13"/>
      <c r="B207" s="252"/>
      <c r="C207" s="253"/>
      <c r="D207" s="240" t="s">
        <v>446</v>
      </c>
      <c r="E207" s="254" t="s">
        <v>1</v>
      </c>
      <c r="F207" s="255" t="s">
        <v>2063</v>
      </c>
      <c r="G207" s="253"/>
      <c r="H207" s="256">
        <v>224.584</v>
      </c>
      <c r="I207" s="257"/>
      <c r="J207" s="253"/>
      <c r="K207" s="253"/>
      <c r="L207" s="258"/>
      <c r="M207" s="259"/>
      <c r="N207" s="260"/>
      <c r="O207" s="260"/>
      <c r="P207" s="260"/>
      <c r="Q207" s="260"/>
      <c r="R207" s="260"/>
      <c r="S207" s="260"/>
      <c r="T207" s="261"/>
      <c r="U207" s="13"/>
      <c r="V207" s="13"/>
      <c r="W207" s="13"/>
      <c r="X207" s="13"/>
      <c r="Y207" s="13"/>
      <c r="Z207" s="13"/>
      <c r="AA207" s="13"/>
      <c r="AB207" s="13"/>
      <c r="AC207" s="13"/>
      <c r="AD207" s="13"/>
      <c r="AE207" s="13"/>
      <c r="AT207" s="262" t="s">
        <v>446</v>
      </c>
      <c r="AU207" s="262" t="s">
        <v>85</v>
      </c>
      <c r="AV207" s="13" t="s">
        <v>85</v>
      </c>
      <c r="AW207" s="13" t="s">
        <v>32</v>
      </c>
      <c r="AX207" s="13" t="s">
        <v>76</v>
      </c>
      <c r="AY207" s="262" t="s">
        <v>342</v>
      </c>
    </row>
    <row r="208" s="13" customFormat="1">
      <c r="A208" s="13"/>
      <c r="B208" s="252"/>
      <c r="C208" s="253"/>
      <c r="D208" s="240" t="s">
        <v>446</v>
      </c>
      <c r="E208" s="254" t="s">
        <v>1</v>
      </c>
      <c r="F208" s="255" t="s">
        <v>2064</v>
      </c>
      <c r="G208" s="253"/>
      <c r="H208" s="256">
        <v>-200.864</v>
      </c>
      <c r="I208" s="257"/>
      <c r="J208" s="253"/>
      <c r="K208" s="253"/>
      <c r="L208" s="258"/>
      <c r="M208" s="259"/>
      <c r="N208" s="260"/>
      <c r="O208" s="260"/>
      <c r="P208" s="260"/>
      <c r="Q208" s="260"/>
      <c r="R208" s="260"/>
      <c r="S208" s="260"/>
      <c r="T208" s="261"/>
      <c r="U208" s="13"/>
      <c r="V208" s="13"/>
      <c r="W208" s="13"/>
      <c r="X208" s="13"/>
      <c r="Y208" s="13"/>
      <c r="Z208" s="13"/>
      <c r="AA208" s="13"/>
      <c r="AB208" s="13"/>
      <c r="AC208" s="13"/>
      <c r="AD208" s="13"/>
      <c r="AE208" s="13"/>
      <c r="AT208" s="262" t="s">
        <v>446</v>
      </c>
      <c r="AU208" s="262" t="s">
        <v>85</v>
      </c>
      <c r="AV208" s="13" t="s">
        <v>85</v>
      </c>
      <c r="AW208" s="13" t="s">
        <v>32</v>
      </c>
      <c r="AX208" s="13" t="s">
        <v>76</v>
      </c>
      <c r="AY208" s="262" t="s">
        <v>342</v>
      </c>
    </row>
    <row r="209" s="16" customFormat="1">
      <c r="A209" s="16"/>
      <c r="B209" s="284"/>
      <c r="C209" s="285"/>
      <c r="D209" s="240" t="s">
        <v>446</v>
      </c>
      <c r="E209" s="286" t="s">
        <v>1</v>
      </c>
      <c r="F209" s="287" t="s">
        <v>500</v>
      </c>
      <c r="G209" s="285"/>
      <c r="H209" s="288">
        <v>23.719999999999999</v>
      </c>
      <c r="I209" s="289"/>
      <c r="J209" s="285"/>
      <c r="K209" s="285"/>
      <c r="L209" s="290"/>
      <c r="M209" s="291"/>
      <c r="N209" s="292"/>
      <c r="O209" s="292"/>
      <c r="P209" s="292"/>
      <c r="Q209" s="292"/>
      <c r="R209" s="292"/>
      <c r="S209" s="292"/>
      <c r="T209" s="293"/>
      <c r="U209" s="16"/>
      <c r="V209" s="16"/>
      <c r="W209" s="16"/>
      <c r="X209" s="16"/>
      <c r="Y209" s="16"/>
      <c r="Z209" s="16"/>
      <c r="AA209" s="16"/>
      <c r="AB209" s="16"/>
      <c r="AC209" s="16"/>
      <c r="AD209" s="16"/>
      <c r="AE209" s="16"/>
      <c r="AT209" s="294" t="s">
        <v>446</v>
      </c>
      <c r="AU209" s="294" t="s">
        <v>85</v>
      </c>
      <c r="AV209" s="16" t="s">
        <v>360</v>
      </c>
      <c r="AW209" s="16" t="s">
        <v>32</v>
      </c>
      <c r="AX209" s="16" t="s">
        <v>76</v>
      </c>
      <c r="AY209" s="294" t="s">
        <v>342</v>
      </c>
    </row>
    <row r="210" s="13" customFormat="1">
      <c r="A210" s="13"/>
      <c r="B210" s="252"/>
      <c r="C210" s="253"/>
      <c r="D210" s="240" t="s">
        <v>446</v>
      </c>
      <c r="E210" s="254" t="s">
        <v>1</v>
      </c>
      <c r="F210" s="255" t="s">
        <v>2070</v>
      </c>
      <c r="G210" s="253"/>
      <c r="H210" s="256">
        <v>47.439999999999998</v>
      </c>
      <c r="I210" s="257"/>
      <c r="J210" s="253"/>
      <c r="K210" s="253"/>
      <c r="L210" s="258"/>
      <c r="M210" s="259"/>
      <c r="N210" s="260"/>
      <c r="O210" s="260"/>
      <c r="P210" s="260"/>
      <c r="Q210" s="260"/>
      <c r="R210" s="260"/>
      <c r="S210" s="260"/>
      <c r="T210" s="261"/>
      <c r="U210" s="13"/>
      <c r="V210" s="13"/>
      <c r="W210" s="13"/>
      <c r="X210" s="13"/>
      <c r="Y210" s="13"/>
      <c r="Z210" s="13"/>
      <c r="AA210" s="13"/>
      <c r="AB210" s="13"/>
      <c r="AC210" s="13"/>
      <c r="AD210" s="13"/>
      <c r="AE210" s="13"/>
      <c r="AT210" s="262" t="s">
        <v>446</v>
      </c>
      <c r="AU210" s="262" t="s">
        <v>85</v>
      </c>
      <c r="AV210" s="13" t="s">
        <v>85</v>
      </c>
      <c r="AW210" s="13" t="s">
        <v>32</v>
      </c>
      <c r="AX210" s="13" t="s">
        <v>83</v>
      </c>
      <c r="AY210" s="262" t="s">
        <v>342</v>
      </c>
    </row>
    <row r="211" s="2" customFormat="1" ht="16.5" customHeight="1">
      <c r="A211" s="39"/>
      <c r="B211" s="40"/>
      <c r="C211" s="227" t="s">
        <v>606</v>
      </c>
      <c r="D211" s="227" t="s">
        <v>343</v>
      </c>
      <c r="E211" s="228" t="s">
        <v>2071</v>
      </c>
      <c r="F211" s="229" t="s">
        <v>641</v>
      </c>
      <c r="G211" s="230" t="s">
        <v>562</v>
      </c>
      <c r="H211" s="231">
        <v>200.864</v>
      </c>
      <c r="I211" s="232"/>
      <c r="J211" s="233">
        <f>ROUND(I211*H211,2)</f>
        <v>0</v>
      </c>
      <c r="K211" s="229" t="s">
        <v>443</v>
      </c>
      <c r="L211" s="45"/>
      <c r="M211" s="234" t="s">
        <v>1</v>
      </c>
      <c r="N211" s="235" t="s">
        <v>41</v>
      </c>
      <c r="O211" s="92"/>
      <c r="P211" s="236">
        <f>O211*H211</f>
        <v>0</v>
      </c>
      <c r="Q211" s="236">
        <v>0</v>
      </c>
      <c r="R211" s="236">
        <f>Q211*H211</f>
        <v>0</v>
      </c>
      <c r="S211" s="236">
        <v>0</v>
      </c>
      <c r="T211" s="237">
        <f>S211*H211</f>
        <v>0</v>
      </c>
      <c r="U211" s="39"/>
      <c r="V211" s="39"/>
      <c r="W211" s="39"/>
      <c r="X211" s="39"/>
      <c r="Y211" s="39"/>
      <c r="Z211" s="39"/>
      <c r="AA211" s="39"/>
      <c r="AB211" s="39"/>
      <c r="AC211" s="39"/>
      <c r="AD211" s="39"/>
      <c r="AE211" s="39"/>
      <c r="AR211" s="238" t="s">
        <v>360</v>
      </c>
      <c r="AT211" s="238" t="s">
        <v>343</v>
      </c>
      <c r="AU211" s="238" t="s">
        <v>85</v>
      </c>
      <c r="AY211" s="18" t="s">
        <v>342</v>
      </c>
      <c r="BE211" s="239">
        <f>IF(N211="základní",J211,0)</f>
        <v>0</v>
      </c>
      <c r="BF211" s="239">
        <f>IF(N211="snížená",J211,0)</f>
        <v>0</v>
      </c>
      <c r="BG211" s="239">
        <f>IF(N211="zákl. přenesená",J211,0)</f>
        <v>0</v>
      </c>
      <c r="BH211" s="239">
        <f>IF(N211="sníž. přenesená",J211,0)</f>
        <v>0</v>
      </c>
      <c r="BI211" s="239">
        <f>IF(N211="nulová",J211,0)</f>
        <v>0</v>
      </c>
      <c r="BJ211" s="18" t="s">
        <v>83</v>
      </c>
      <c r="BK211" s="239">
        <f>ROUND(I211*H211,2)</f>
        <v>0</v>
      </c>
      <c r="BL211" s="18" t="s">
        <v>360</v>
      </c>
      <c r="BM211" s="238" t="s">
        <v>2072</v>
      </c>
    </row>
    <row r="212" s="2" customFormat="1">
      <c r="A212" s="39"/>
      <c r="B212" s="40"/>
      <c r="C212" s="41"/>
      <c r="D212" s="240" t="s">
        <v>349</v>
      </c>
      <c r="E212" s="41"/>
      <c r="F212" s="241" t="s">
        <v>643</v>
      </c>
      <c r="G212" s="41"/>
      <c r="H212" s="41"/>
      <c r="I212" s="242"/>
      <c r="J212" s="41"/>
      <c r="K212" s="41"/>
      <c r="L212" s="45"/>
      <c r="M212" s="243"/>
      <c r="N212" s="244"/>
      <c r="O212" s="92"/>
      <c r="P212" s="92"/>
      <c r="Q212" s="92"/>
      <c r="R212" s="92"/>
      <c r="S212" s="92"/>
      <c r="T212" s="93"/>
      <c r="U212" s="39"/>
      <c r="V212" s="39"/>
      <c r="W212" s="39"/>
      <c r="X212" s="39"/>
      <c r="Y212" s="39"/>
      <c r="Z212" s="39"/>
      <c r="AA212" s="39"/>
      <c r="AB212" s="39"/>
      <c r="AC212" s="39"/>
      <c r="AD212" s="39"/>
      <c r="AE212" s="39"/>
      <c r="AT212" s="18" t="s">
        <v>349</v>
      </c>
      <c r="AU212" s="18" t="s">
        <v>85</v>
      </c>
    </row>
    <row r="213" s="13" customFormat="1">
      <c r="A213" s="13"/>
      <c r="B213" s="252"/>
      <c r="C213" s="253"/>
      <c r="D213" s="240" t="s">
        <v>446</v>
      </c>
      <c r="E213" s="254" t="s">
        <v>1</v>
      </c>
      <c r="F213" s="255" t="s">
        <v>2073</v>
      </c>
      <c r="G213" s="253"/>
      <c r="H213" s="256">
        <v>224.584</v>
      </c>
      <c r="I213" s="257"/>
      <c r="J213" s="253"/>
      <c r="K213" s="253"/>
      <c r="L213" s="258"/>
      <c r="M213" s="259"/>
      <c r="N213" s="260"/>
      <c r="O213" s="260"/>
      <c r="P213" s="260"/>
      <c r="Q213" s="260"/>
      <c r="R213" s="260"/>
      <c r="S213" s="260"/>
      <c r="T213" s="261"/>
      <c r="U213" s="13"/>
      <c r="V213" s="13"/>
      <c r="W213" s="13"/>
      <c r="X213" s="13"/>
      <c r="Y213" s="13"/>
      <c r="Z213" s="13"/>
      <c r="AA213" s="13"/>
      <c r="AB213" s="13"/>
      <c r="AC213" s="13"/>
      <c r="AD213" s="13"/>
      <c r="AE213" s="13"/>
      <c r="AT213" s="262" t="s">
        <v>446</v>
      </c>
      <c r="AU213" s="262" t="s">
        <v>85</v>
      </c>
      <c r="AV213" s="13" t="s">
        <v>85</v>
      </c>
      <c r="AW213" s="13" t="s">
        <v>32</v>
      </c>
      <c r="AX213" s="13" t="s">
        <v>76</v>
      </c>
      <c r="AY213" s="262" t="s">
        <v>342</v>
      </c>
    </row>
    <row r="214" s="14" customFormat="1">
      <c r="A214" s="14"/>
      <c r="B214" s="263"/>
      <c r="C214" s="264"/>
      <c r="D214" s="240" t="s">
        <v>446</v>
      </c>
      <c r="E214" s="265" t="s">
        <v>1</v>
      </c>
      <c r="F214" s="266" t="s">
        <v>2074</v>
      </c>
      <c r="G214" s="264"/>
      <c r="H214" s="265" t="s">
        <v>1</v>
      </c>
      <c r="I214" s="267"/>
      <c r="J214" s="264"/>
      <c r="K214" s="264"/>
      <c r="L214" s="268"/>
      <c r="M214" s="269"/>
      <c r="N214" s="270"/>
      <c r="O214" s="270"/>
      <c r="P214" s="270"/>
      <c r="Q214" s="270"/>
      <c r="R214" s="270"/>
      <c r="S214" s="270"/>
      <c r="T214" s="271"/>
      <c r="U214" s="14"/>
      <c r="V214" s="14"/>
      <c r="W214" s="14"/>
      <c r="X214" s="14"/>
      <c r="Y214" s="14"/>
      <c r="Z214" s="14"/>
      <c r="AA214" s="14"/>
      <c r="AB214" s="14"/>
      <c r="AC214" s="14"/>
      <c r="AD214" s="14"/>
      <c r="AE214" s="14"/>
      <c r="AT214" s="272" t="s">
        <v>446</v>
      </c>
      <c r="AU214" s="272" t="s">
        <v>85</v>
      </c>
      <c r="AV214" s="14" t="s">
        <v>83</v>
      </c>
      <c r="AW214" s="14" t="s">
        <v>32</v>
      </c>
      <c r="AX214" s="14" t="s">
        <v>76</v>
      </c>
      <c r="AY214" s="272" t="s">
        <v>342</v>
      </c>
    </row>
    <row r="215" s="13" customFormat="1">
      <c r="A215" s="13"/>
      <c r="B215" s="252"/>
      <c r="C215" s="253"/>
      <c r="D215" s="240" t="s">
        <v>446</v>
      </c>
      <c r="E215" s="254" t="s">
        <v>1</v>
      </c>
      <c r="F215" s="255" t="s">
        <v>2075</v>
      </c>
      <c r="G215" s="253"/>
      <c r="H215" s="256">
        <v>-23.719999999999999</v>
      </c>
      <c r="I215" s="257"/>
      <c r="J215" s="253"/>
      <c r="K215" s="253"/>
      <c r="L215" s="258"/>
      <c r="M215" s="259"/>
      <c r="N215" s="260"/>
      <c r="O215" s="260"/>
      <c r="P215" s="260"/>
      <c r="Q215" s="260"/>
      <c r="R215" s="260"/>
      <c r="S215" s="260"/>
      <c r="T215" s="261"/>
      <c r="U215" s="13"/>
      <c r="V215" s="13"/>
      <c r="W215" s="13"/>
      <c r="X215" s="13"/>
      <c r="Y215" s="13"/>
      <c r="Z215" s="13"/>
      <c r="AA215" s="13"/>
      <c r="AB215" s="13"/>
      <c r="AC215" s="13"/>
      <c r="AD215" s="13"/>
      <c r="AE215" s="13"/>
      <c r="AT215" s="262" t="s">
        <v>446</v>
      </c>
      <c r="AU215" s="262" t="s">
        <v>85</v>
      </c>
      <c r="AV215" s="13" t="s">
        <v>85</v>
      </c>
      <c r="AW215" s="13" t="s">
        <v>32</v>
      </c>
      <c r="AX215" s="13" t="s">
        <v>76</v>
      </c>
      <c r="AY215" s="262" t="s">
        <v>342</v>
      </c>
    </row>
    <row r="216" s="16" customFormat="1">
      <c r="A216" s="16"/>
      <c r="B216" s="284"/>
      <c r="C216" s="285"/>
      <c r="D216" s="240" t="s">
        <v>446</v>
      </c>
      <c r="E216" s="286" t="s">
        <v>1</v>
      </c>
      <c r="F216" s="287" t="s">
        <v>500</v>
      </c>
      <c r="G216" s="285"/>
      <c r="H216" s="288">
        <v>200.864</v>
      </c>
      <c r="I216" s="289"/>
      <c r="J216" s="285"/>
      <c r="K216" s="285"/>
      <c r="L216" s="290"/>
      <c r="M216" s="291"/>
      <c r="N216" s="292"/>
      <c r="O216" s="292"/>
      <c r="P216" s="292"/>
      <c r="Q216" s="292"/>
      <c r="R216" s="292"/>
      <c r="S216" s="292"/>
      <c r="T216" s="293"/>
      <c r="U216" s="16"/>
      <c r="V216" s="16"/>
      <c r="W216" s="16"/>
      <c r="X216" s="16"/>
      <c r="Y216" s="16"/>
      <c r="Z216" s="16"/>
      <c r="AA216" s="16"/>
      <c r="AB216" s="16"/>
      <c r="AC216" s="16"/>
      <c r="AD216" s="16"/>
      <c r="AE216" s="16"/>
      <c r="AT216" s="294" t="s">
        <v>446</v>
      </c>
      <c r="AU216" s="294" t="s">
        <v>85</v>
      </c>
      <c r="AV216" s="16" t="s">
        <v>360</v>
      </c>
      <c r="AW216" s="16" t="s">
        <v>32</v>
      </c>
      <c r="AX216" s="16" t="s">
        <v>83</v>
      </c>
      <c r="AY216" s="294" t="s">
        <v>342</v>
      </c>
    </row>
    <row r="217" s="2" customFormat="1" ht="16.5" customHeight="1">
      <c r="A217" s="39"/>
      <c r="B217" s="40"/>
      <c r="C217" s="227" t="s">
        <v>613</v>
      </c>
      <c r="D217" s="227" t="s">
        <v>343</v>
      </c>
      <c r="E217" s="228" t="s">
        <v>655</v>
      </c>
      <c r="F217" s="229" t="s">
        <v>656</v>
      </c>
      <c r="G217" s="230" t="s">
        <v>473</v>
      </c>
      <c r="H217" s="231">
        <v>93.515000000000001</v>
      </c>
      <c r="I217" s="232"/>
      <c r="J217" s="233">
        <f>ROUND(I217*H217,2)</f>
        <v>0</v>
      </c>
      <c r="K217" s="229" t="s">
        <v>443</v>
      </c>
      <c r="L217" s="45"/>
      <c r="M217" s="234" t="s">
        <v>1</v>
      </c>
      <c r="N217" s="235" t="s">
        <v>41</v>
      </c>
      <c r="O217" s="92"/>
      <c r="P217" s="236">
        <f>O217*H217</f>
        <v>0</v>
      </c>
      <c r="Q217" s="236">
        <v>0</v>
      </c>
      <c r="R217" s="236">
        <f>Q217*H217</f>
        <v>0</v>
      </c>
      <c r="S217" s="236">
        <v>0</v>
      </c>
      <c r="T217" s="237">
        <f>S217*H217</f>
        <v>0</v>
      </c>
      <c r="U217" s="39"/>
      <c r="V217" s="39"/>
      <c r="W217" s="39"/>
      <c r="X217" s="39"/>
      <c r="Y217" s="39"/>
      <c r="Z217" s="39"/>
      <c r="AA217" s="39"/>
      <c r="AB217" s="39"/>
      <c r="AC217" s="39"/>
      <c r="AD217" s="39"/>
      <c r="AE217" s="39"/>
      <c r="AR217" s="238" t="s">
        <v>360</v>
      </c>
      <c r="AT217" s="238" t="s">
        <v>343</v>
      </c>
      <c r="AU217" s="238" t="s">
        <v>85</v>
      </c>
      <c r="AY217" s="18" t="s">
        <v>342</v>
      </c>
      <c r="BE217" s="239">
        <f>IF(N217="základní",J217,0)</f>
        <v>0</v>
      </c>
      <c r="BF217" s="239">
        <f>IF(N217="snížená",J217,0)</f>
        <v>0</v>
      </c>
      <c r="BG217" s="239">
        <f>IF(N217="zákl. přenesená",J217,0)</f>
        <v>0</v>
      </c>
      <c r="BH217" s="239">
        <f>IF(N217="sníž. přenesená",J217,0)</f>
        <v>0</v>
      </c>
      <c r="BI217" s="239">
        <f>IF(N217="nulová",J217,0)</f>
        <v>0</v>
      </c>
      <c r="BJ217" s="18" t="s">
        <v>83</v>
      </c>
      <c r="BK217" s="239">
        <f>ROUND(I217*H217,2)</f>
        <v>0</v>
      </c>
      <c r="BL217" s="18" t="s">
        <v>360</v>
      </c>
      <c r="BM217" s="238" t="s">
        <v>2076</v>
      </c>
    </row>
    <row r="218" s="2" customFormat="1">
      <c r="A218" s="39"/>
      <c r="B218" s="40"/>
      <c r="C218" s="41"/>
      <c r="D218" s="240" t="s">
        <v>349</v>
      </c>
      <c r="E218" s="41"/>
      <c r="F218" s="241" t="s">
        <v>658</v>
      </c>
      <c r="G218" s="41"/>
      <c r="H218" s="41"/>
      <c r="I218" s="242"/>
      <c r="J218" s="41"/>
      <c r="K218" s="41"/>
      <c r="L218" s="45"/>
      <c r="M218" s="243"/>
      <c r="N218" s="244"/>
      <c r="O218" s="92"/>
      <c r="P218" s="92"/>
      <c r="Q218" s="92"/>
      <c r="R218" s="92"/>
      <c r="S218" s="92"/>
      <c r="T218" s="93"/>
      <c r="U218" s="39"/>
      <c r="V218" s="39"/>
      <c r="W218" s="39"/>
      <c r="X218" s="39"/>
      <c r="Y218" s="39"/>
      <c r="Z218" s="39"/>
      <c r="AA218" s="39"/>
      <c r="AB218" s="39"/>
      <c r="AC218" s="39"/>
      <c r="AD218" s="39"/>
      <c r="AE218" s="39"/>
      <c r="AT218" s="18" t="s">
        <v>349</v>
      </c>
      <c r="AU218" s="18" t="s">
        <v>85</v>
      </c>
    </row>
    <row r="219" s="14" customFormat="1">
      <c r="A219" s="14"/>
      <c r="B219" s="263"/>
      <c r="C219" s="264"/>
      <c r="D219" s="240" t="s">
        <v>446</v>
      </c>
      <c r="E219" s="265" t="s">
        <v>1</v>
      </c>
      <c r="F219" s="266" t="s">
        <v>2077</v>
      </c>
      <c r="G219" s="264"/>
      <c r="H219" s="265" t="s">
        <v>1</v>
      </c>
      <c r="I219" s="267"/>
      <c r="J219" s="264"/>
      <c r="K219" s="264"/>
      <c r="L219" s="268"/>
      <c r="M219" s="269"/>
      <c r="N219" s="270"/>
      <c r="O219" s="270"/>
      <c r="P219" s="270"/>
      <c r="Q219" s="270"/>
      <c r="R219" s="270"/>
      <c r="S219" s="270"/>
      <c r="T219" s="271"/>
      <c r="U219" s="14"/>
      <c r="V219" s="14"/>
      <c r="W219" s="14"/>
      <c r="X219" s="14"/>
      <c r="Y219" s="14"/>
      <c r="Z219" s="14"/>
      <c r="AA219" s="14"/>
      <c r="AB219" s="14"/>
      <c r="AC219" s="14"/>
      <c r="AD219" s="14"/>
      <c r="AE219" s="14"/>
      <c r="AT219" s="272" t="s">
        <v>446</v>
      </c>
      <c r="AU219" s="272" t="s">
        <v>85</v>
      </c>
      <c r="AV219" s="14" t="s">
        <v>83</v>
      </c>
      <c r="AW219" s="14" t="s">
        <v>32</v>
      </c>
      <c r="AX219" s="14" t="s">
        <v>76</v>
      </c>
      <c r="AY219" s="272" t="s">
        <v>342</v>
      </c>
    </row>
    <row r="220" s="13" customFormat="1">
      <c r="A220" s="13"/>
      <c r="B220" s="252"/>
      <c r="C220" s="253"/>
      <c r="D220" s="240" t="s">
        <v>446</v>
      </c>
      <c r="E220" s="254" t="s">
        <v>1</v>
      </c>
      <c r="F220" s="255" t="s">
        <v>2078</v>
      </c>
      <c r="G220" s="253"/>
      <c r="H220" s="256">
        <v>93.515000000000001</v>
      </c>
      <c r="I220" s="257"/>
      <c r="J220" s="253"/>
      <c r="K220" s="253"/>
      <c r="L220" s="258"/>
      <c r="M220" s="259"/>
      <c r="N220" s="260"/>
      <c r="O220" s="260"/>
      <c r="P220" s="260"/>
      <c r="Q220" s="260"/>
      <c r="R220" s="260"/>
      <c r="S220" s="260"/>
      <c r="T220" s="261"/>
      <c r="U220" s="13"/>
      <c r="V220" s="13"/>
      <c r="W220" s="13"/>
      <c r="X220" s="13"/>
      <c r="Y220" s="13"/>
      <c r="Z220" s="13"/>
      <c r="AA220" s="13"/>
      <c r="AB220" s="13"/>
      <c r="AC220" s="13"/>
      <c r="AD220" s="13"/>
      <c r="AE220" s="13"/>
      <c r="AT220" s="262" t="s">
        <v>446</v>
      </c>
      <c r="AU220" s="262" t="s">
        <v>85</v>
      </c>
      <c r="AV220" s="13" t="s">
        <v>85</v>
      </c>
      <c r="AW220" s="13" t="s">
        <v>32</v>
      </c>
      <c r="AX220" s="13" t="s">
        <v>83</v>
      </c>
      <c r="AY220" s="262" t="s">
        <v>342</v>
      </c>
    </row>
    <row r="221" s="12" customFormat="1" ht="22.8" customHeight="1">
      <c r="A221" s="12"/>
      <c r="B221" s="213"/>
      <c r="C221" s="214"/>
      <c r="D221" s="215" t="s">
        <v>75</v>
      </c>
      <c r="E221" s="246" t="s">
        <v>92</v>
      </c>
      <c r="F221" s="246" t="s">
        <v>2079</v>
      </c>
      <c r="G221" s="214"/>
      <c r="H221" s="214"/>
      <c r="I221" s="217"/>
      <c r="J221" s="247">
        <f>BK221</f>
        <v>0</v>
      </c>
      <c r="K221" s="214"/>
      <c r="L221" s="219"/>
      <c r="M221" s="220"/>
      <c r="N221" s="221"/>
      <c r="O221" s="221"/>
      <c r="P221" s="222">
        <f>SUM(P222:P229)</f>
        <v>0</v>
      </c>
      <c r="Q221" s="221"/>
      <c r="R221" s="222">
        <f>SUM(R222:R229)</f>
        <v>0</v>
      </c>
      <c r="S221" s="221"/>
      <c r="T221" s="223">
        <f>SUM(T222:T229)</f>
        <v>0</v>
      </c>
      <c r="U221" s="12"/>
      <c r="V221" s="12"/>
      <c r="W221" s="12"/>
      <c r="X221" s="12"/>
      <c r="Y221" s="12"/>
      <c r="Z221" s="12"/>
      <c r="AA221" s="12"/>
      <c r="AB221" s="12"/>
      <c r="AC221" s="12"/>
      <c r="AD221" s="12"/>
      <c r="AE221" s="12"/>
      <c r="AR221" s="224" t="s">
        <v>83</v>
      </c>
      <c r="AT221" s="225" t="s">
        <v>75</v>
      </c>
      <c r="AU221" s="225" t="s">
        <v>83</v>
      </c>
      <c r="AY221" s="224" t="s">
        <v>342</v>
      </c>
      <c r="BK221" s="226">
        <f>SUM(BK222:BK229)</f>
        <v>0</v>
      </c>
    </row>
    <row r="222" s="2" customFormat="1" ht="16.5" customHeight="1">
      <c r="A222" s="39"/>
      <c r="B222" s="40"/>
      <c r="C222" s="227" t="s">
        <v>7</v>
      </c>
      <c r="D222" s="227" t="s">
        <v>343</v>
      </c>
      <c r="E222" s="228" t="s">
        <v>2080</v>
      </c>
      <c r="F222" s="229" t="s">
        <v>2081</v>
      </c>
      <c r="G222" s="230" t="s">
        <v>543</v>
      </c>
      <c r="H222" s="231">
        <v>66.200000000000003</v>
      </c>
      <c r="I222" s="232"/>
      <c r="J222" s="233">
        <f>ROUND(I222*H222,2)</f>
        <v>0</v>
      </c>
      <c r="K222" s="229" t="s">
        <v>1</v>
      </c>
      <c r="L222" s="45"/>
      <c r="M222" s="234" t="s">
        <v>1</v>
      </c>
      <c r="N222" s="235" t="s">
        <v>41</v>
      </c>
      <c r="O222" s="92"/>
      <c r="P222" s="236">
        <f>O222*H222</f>
        <v>0</v>
      </c>
      <c r="Q222" s="236">
        <v>0</v>
      </c>
      <c r="R222" s="236">
        <f>Q222*H222</f>
        <v>0</v>
      </c>
      <c r="S222" s="236">
        <v>0</v>
      </c>
      <c r="T222" s="237">
        <f>S222*H222</f>
        <v>0</v>
      </c>
      <c r="U222" s="39"/>
      <c r="V222" s="39"/>
      <c r="W222" s="39"/>
      <c r="X222" s="39"/>
      <c r="Y222" s="39"/>
      <c r="Z222" s="39"/>
      <c r="AA222" s="39"/>
      <c r="AB222" s="39"/>
      <c r="AC222" s="39"/>
      <c r="AD222" s="39"/>
      <c r="AE222" s="39"/>
      <c r="AR222" s="238" t="s">
        <v>360</v>
      </c>
      <c r="AT222" s="238" t="s">
        <v>343</v>
      </c>
      <c r="AU222" s="238" t="s">
        <v>85</v>
      </c>
      <c r="AY222" s="18" t="s">
        <v>342</v>
      </c>
      <c r="BE222" s="239">
        <f>IF(N222="základní",J222,0)</f>
        <v>0</v>
      </c>
      <c r="BF222" s="239">
        <f>IF(N222="snížená",J222,0)</f>
        <v>0</v>
      </c>
      <c r="BG222" s="239">
        <f>IF(N222="zákl. přenesená",J222,0)</f>
        <v>0</v>
      </c>
      <c r="BH222" s="239">
        <f>IF(N222="sníž. přenesená",J222,0)</f>
        <v>0</v>
      </c>
      <c r="BI222" s="239">
        <f>IF(N222="nulová",J222,0)</f>
        <v>0</v>
      </c>
      <c r="BJ222" s="18" t="s">
        <v>83</v>
      </c>
      <c r="BK222" s="239">
        <f>ROUND(I222*H222,2)</f>
        <v>0</v>
      </c>
      <c r="BL222" s="18" t="s">
        <v>360</v>
      </c>
      <c r="BM222" s="238" t="s">
        <v>2082</v>
      </c>
    </row>
    <row r="223" s="2" customFormat="1">
      <c r="A223" s="39"/>
      <c r="B223" s="40"/>
      <c r="C223" s="41"/>
      <c r="D223" s="240" t="s">
        <v>349</v>
      </c>
      <c r="E223" s="41"/>
      <c r="F223" s="241" t="s">
        <v>2081</v>
      </c>
      <c r="G223" s="41"/>
      <c r="H223" s="41"/>
      <c r="I223" s="242"/>
      <c r="J223" s="41"/>
      <c r="K223" s="41"/>
      <c r="L223" s="45"/>
      <c r="M223" s="243"/>
      <c r="N223" s="244"/>
      <c r="O223" s="92"/>
      <c r="P223" s="92"/>
      <c r="Q223" s="92"/>
      <c r="R223" s="92"/>
      <c r="S223" s="92"/>
      <c r="T223" s="93"/>
      <c r="U223" s="39"/>
      <c r="V223" s="39"/>
      <c r="W223" s="39"/>
      <c r="X223" s="39"/>
      <c r="Y223" s="39"/>
      <c r="Z223" s="39"/>
      <c r="AA223" s="39"/>
      <c r="AB223" s="39"/>
      <c r="AC223" s="39"/>
      <c r="AD223" s="39"/>
      <c r="AE223" s="39"/>
      <c r="AT223" s="18" t="s">
        <v>349</v>
      </c>
      <c r="AU223" s="18" t="s">
        <v>85</v>
      </c>
    </row>
    <row r="224" s="14" customFormat="1">
      <c r="A224" s="14"/>
      <c r="B224" s="263"/>
      <c r="C224" s="264"/>
      <c r="D224" s="240" t="s">
        <v>446</v>
      </c>
      <c r="E224" s="265" t="s">
        <v>1</v>
      </c>
      <c r="F224" s="266" t="s">
        <v>2039</v>
      </c>
      <c r="G224" s="264"/>
      <c r="H224" s="265" t="s">
        <v>1</v>
      </c>
      <c r="I224" s="267"/>
      <c r="J224" s="264"/>
      <c r="K224" s="264"/>
      <c r="L224" s="268"/>
      <c r="M224" s="269"/>
      <c r="N224" s="270"/>
      <c r="O224" s="270"/>
      <c r="P224" s="270"/>
      <c r="Q224" s="270"/>
      <c r="R224" s="270"/>
      <c r="S224" s="270"/>
      <c r="T224" s="271"/>
      <c r="U224" s="14"/>
      <c r="V224" s="14"/>
      <c r="W224" s="14"/>
      <c r="X224" s="14"/>
      <c r="Y224" s="14"/>
      <c r="Z224" s="14"/>
      <c r="AA224" s="14"/>
      <c r="AB224" s="14"/>
      <c r="AC224" s="14"/>
      <c r="AD224" s="14"/>
      <c r="AE224" s="14"/>
      <c r="AT224" s="272" t="s">
        <v>446</v>
      </c>
      <c r="AU224" s="272" t="s">
        <v>85</v>
      </c>
      <c r="AV224" s="14" t="s">
        <v>83</v>
      </c>
      <c r="AW224" s="14" t="s">
        <v>32</v>
      </c>
      <c r="AX224" s="14" t="s">
        <v>76</v>
      </c>
      <c r="AY224" s="272" t="s">
        <v>342</v>
      </c>
    </row>
    <row r="225" s="13" customFormat="1">
      <c r="A225" s="13"/>
      <c r="B225" s="252"/>
      <c r="C225" s="253"/>
      <c r="D225" s="240" t="s">
        <v>446</v>
      </c>
      <c r="E225" s="254" t="s">
        <v>1</v>
      </c>
      <c r="F225" s="255" t="s">
        <v>2083</v>
      </c>
      <c r="G225" s="253"/>
      <c r="H225" s="256">
        <v>9.0999999999999996</v>
      </c>
      <c r="I225" s="257"/>
      <c r="J225" s="253"/>
      <c r="K225" s="253"/>
      <c r="L225" s="258"/>
      <c r="M225" s="259"/>
      <c r="N225" s="260"/>
      <c r="O225" s="260"/>
      <c r="P225" s="260"/>
      <c r="Q225" s="260"/>
      <c r="R225" s="260"/>
      <c r="S225" s="260"/>
      <c r="T225" s="261"/>
      <c r="U225" s="13"/>
      <c r="V225" s="13"/>
      <c r="W225" s="13"/>
      <c r="X225" s="13"/>
      <c r="Y225" s="13"/>
      <c r="Z225" s="13"/>
      <c r="AA225" s="13"/>
      <c r="AB225" s="13"/>
      <c r="AC225" s="13"/>
      <c r="AD225" s="13"/>
      <c r="AE225" s="13"/>
      <c r="AT225" s="262" t="s">
        <v>446</v>
      </c>
      <c r="AU225" s="262" t="s">
        <v>85</v>
      </c>
      <c r="AV225" s="13" t="s">
        <v>85</v>
      </c>
      <c r="AW225" s="13" t="s">
        <v>32</v>
      </c>
      <c r="AX225" s="13" t="s">
        <v>76</v>
      </c>
      <c r="AY225" s="262" t="s">
        <v>342</v>
      </c>
    </row>
    <row r="226" s="13" customFormat="1">
      <c r="A226" s="13"/>
      <c r="B226" s="252"/>
      <c r="C226" s="253"/>
      <c r="D226" s="240" t="s">
        <v>446</v>
      </c>
      <c r="E226" s="254" t="s">
        <v>1</v>
      </c>
      <c r="F226" s="255" t="s">
        <v>2084</v>
      </c>
      <c r="G226" s="253"/>
      <c r="H226" s="256">
        <v>9</v>
      </c>
      <c r="I226" s="257"/>
      <c r="J226" s="253"/>
      <c r="K226" s="253"/>
      <c r="L226" s="258"/>
      <c r="M226" s="259"/>
      <c r="N226" s="260"/>
      <c r="O226" s="260"/>
      <c r="P226" s="260"/>
      <c r="Q226" s="260"/>
      <c r="R226" s="260"/>
      <c r="S226" s="260"/>
      <c r="T226" s="261"/>
      <c r="U226" s="13"/>
      <c r="V226" s="13"/>
      <c r="W226" s="13"/>
      <c r="X226" s="13"/>
      <c r="Y226" s="13"/>
      <c r="Z226" s="13"/>
      <c r="AA226" s="13"/>
      <c r="AB226" s="13"/>
      <c r="AC226" s="13"/>
      <c r="AD226" s="13"/>
      <c r="AE226" s="13"/>
      <c r="AT226" s="262" t="s">
        <v>446</v>
      </c>
      <c r="AU226" s="262" t="s">
        <v>85</v>
      </c>
      <c r="AV226" s="13" t="s">
        <v>85</v>
      </c>
      <c r="AW226" s="13" t="s">
        <v>32</v>
      </c>
      <c r="AX226" s="13" t="s">
        <v>76</v>
      </c>
      <c r="AY226" s="262" t="s">
        <v>342</v>
      </c>
    </row>
    <row r="227" s="13" customFormat="1">
      <c r="A227" s="13"/>
      <c r="B227" s="252"/>
      <c r="C227" s="253"/>
      <c r="D227" s="240" t="s">
        <v>446</v>
      </c>
      <c r="E227" s="254" t="s">
        <v>1</v>
      </c>
      <c r="F227" s="255" t="s">
        <v>2085</v>
      </c>
      <c r="G227" s="253"/>
      <c r="H227" s="256">
        <v>36.600000000000001</v>
      </c>
      <c r="I227" s="257"/>
      <c r="J227" s="253"/>
      <c r="K227" s="253"/>
      <c r="L227" s="258"/>
      <c r="M227" s="259"/>
      <c r="N227" s="260"/>
      <c r="O227" s="260"/>
      <c r="P227" s="260"/>
      <c r="Q227" s="260"/>
      <c r="R227" s="260"/>
      <c r="S227" s="260"/>
      <c r="T227" s="261"/>
      <c r="U227" s="13"/>
      <c r="V227" s="13"/>
      <c r="W227" s="13"/>
      <c r="X227" s="13"/>
      <c r="Y227" s="13"/>
      <c r="Z227" s="13"/>
      <c r="AA227" s="13"/>
      <c r="AB227" s="13"/>
      <c r="AC227" s="13"/>
      <c r="AD227" s="13"/>
      <c r="AE227" s="13"/>
      <c r="AT227" s="262" t="s">
        <v>446</v>
      </c>
      <c r="AU227" s="262" t="s">
        <v>85</v>
      </c>
      <c r="AV227" s="13" t="s">
        <v>85</v>
      </c>
      <c r="AW227" s="13" t="s">
        <v>32</v>
      </c>
      <c r="AX227" s="13" t="s">
        <v>76</v>
      </c>
      <c r="AY227" s="262" t="s">
        <v>342</v>
      </c>
    </row>
    <row r="228" s="13" customFormat="1">
      <c r="A228" s="13"/>
      <c r="B228" s="252"/>
      <c r="C228" s="253"/>
      <c r="D228" s="240" t="s">
        <v>446</v>
      </c>
      <c r="E228" s="254" t="s">
        <v>1</v>
      </c>
      <c r="F228" s="255" t="s">
        <v>2086</v>
      </c>
      <c r="G228" s="253"/>
      <c r="H228" s="256">
        <v>11.5</v>
      </c>
      <c r="I228" s="257"/>
      <c r="J228" s="253"/>
      <c r="K228" s="253"/>
      <c r="L228" s="258"/>
      <c r="M228" s="259"/>
      <c r="N228" s="260"/>
      <c r="O228" s="260"/>
      <c r="P228" s="260"/>
      <c r="Q228" s="260"/>
      <c r="R228" s="260"/>
      <c r="S228" s="260"/>
      <c r="T228" s="261"/>
      <c r="U228" s="13"/>
      <c r="V228" s="13"/>
      <c r="W228" s="13"/>
      <c r="X228" s="13"/>
      <c r="Y228" s="13"/>
      <c r="Z228" s="13"/>
      <c r="AA228" s="13"/>
      <c r="AB228" s="13"/>
      <c r="AC228" s="13"/>
      <c r="AD228" s="13"/>
      <c r="AE228" s="13"/>
      <c r="AT228" s="262" t="s">
        <v>446</v>
      </c>
      <c r="AU228" s="262" t="s">
        <v>85</v>
      </c>
      <c r="AV228" s="13" t="s">
        <v>85</v>
      </c>
      <c r="AW228" s="13" t="s">
        <v>32</v>
      </c>
      <c r="AX228" s="13" t="s">
        <v>76</v>
      </c>
      <c r="AY228" s="262" t="s">
        <v>342</v>
      </c>
    </row>
    <row r="229" s="16" customFormat="1">
      <c r="A229" s="16"/>
      <c r="B229" s="284"/>
      <c r="C229" s="285"/>
      <c r="D229" s="240" t="s">
        <v>446</v>
      </c>
      <c r="E229" s="286" t="s">
        <v>1</v>
      </c>
      <c r="F229" s="287" t="s">
        <v>500</v>
      </c>
      <c r="G229" s="285"/>
      <c r="H229" s="288">
        <v>66.200000000000003</v>
      </c>
      <c r="I229" s="289"/>
      <c r="J229" s="285"/>
      <c r="K229" s="285"/>
      <c r="L229" s="290"/>
      <c r="M229" s="291"/>
      <c r="N229" s="292"/>
      <c r="O229" s="292"/>
      <c r="P229" s="292"/>
      <c r="Q229" s="292"/>
      <c r="R229" s="292"/>
      <c r="S229" s="292"/>
      <c r="T229" s="293"/>
      <c r="U229" s="16"/>
      <c r="V229" s="16"/>
      <c r="W229" s="16"/>
      <c r="X229" s="16"/>
      <c r="Y229" s="16"/>
      <c r="Z229" s="16"/>
      <c r="AA229" s="16"/>
      <c r="AB229" s="16"/>
      <c r="AC229" s="16"/>
      <c r="AD229" s="16"/>
      <c r="AE229" s="16"/>
      <c r="AT229" s="294" t="s">
        <v>446</v>
      </c>
      <c r="AU229" s="294" t="s">
        <v>85</v>
      </c>
      <c r="AV229" s="16" t="s">
        <v>360</v>
      </c>
      <c r="AW229" s="16" t="s">
        <v>32</v>
      </c>
      <c r="AX229" s="16" t="s">
        <v>83</v>
      </c>
      <c r="AY229" s="294" t="s">
        <v>342</v>
      </c>
    </row>
    <row r="230" s="12" customFormat="1" ht="22.8" customHeight="1">
      <c r="A230" s="12"/>
      <c r="B230" s="213"/>
      <c r="C230" s="214"/>
      <c r="D230" s="215" t="s">
        <v>75</v>
      </c>
      <c r="E230" s="246" t="s">
        <v>341</v>
      </c>
      <c r="F230" s="246" t="s">
        <v>676</v>
      </c>
      <c r="G230" s="214"/>
      <c r="H230" s="214"/>
      <c r="I230" s="217"/>
      <c r="J230" s="247">
        <f>BK230</f>
        <v>0</v>
      </c>
      <c r="K230" s="214"/>
      <c r="L230" s="219"/>
      <c r="M230" s="220"/>
      <c r="N230" s="221"/>
      <c r="O230" s="221"/>
      <c r="P230" s="222">
        <f>SUM(P231:P234)</f>
        <v>0</v>
      </c>
      <c r="Q230" s="221"/>
      <c r="R230" s="222">
        <f>SUM(R231:R234)</f>
        <v>0</v>
      </c>
      <c r="S230" s="221"/>
      <c r="T230" s="223">
        <f>SUM(T231:T234)</f>
        <v>0</v>
      </c>
      <c r="U230" s="12"/>
      <c r="V230" s="12"/>
      <c r="W230" s="12"/>
      <c r="X230" s="12"/>
      <c r="Y230" s="12"/>
      <c r="Z230" s="12"/>
      <c r="AA230" s="12"/>
      <c r="AB230" s="12"/>
      <c r="AC230" s="12"/>
      <c r="AD230" s="12"/>
      <c r="AE230" s="12"/>
      <c r="AR230" s="224" t="s">
        <v>83</v>
      </c>
      <c r="AT230" s="225" t="s">
        <v>75</v>
      </c>
      <c r="AU230" s="225" t="s">
        <v>83</v>
      </c>
      <c r="AY230" s="224" t="s">
        <v>342</v>
      </c>
      <c r="BK230" s="226">
        <f>SUM(BK231:BK234)</f>
        <v>0</v>
      </c>
    </row>
    <row r="231" s="2" customFormat="1" ht="16.5" customHeight="1">
      <c r="A231" s="39"/>
      <c r="B231" s="40"/>
      <c r="C231" s="227" t="s">
        <v>626</v>
      </c>
      <c r="D231" s="227" t="s">
        <v>343</v>
      </c>
      <c r="E231" s="228" t="s">
        <v>2087</v>
      </c>
      <c r="F231" s="229" t="s">
        <v>2088</v>
      </c>
      <c r="G231" s="230" t="s">
        <v>473</v>
      </c>
      <c r="H231" s="231">
        <v>187.03</v>
      </c>
      <c r="I231" s="232"/>
      <c r="J231" s="233">
        <f>ROUND(I231*H231,2)</f>
        <v>0</v>
      </c>
      <c r="K231" s="229" t="s">
        <v>443</v>
      </c>
      <c r="L231" s="45"/>
      <c r="M231" s="234" t="s">
        <v>1</v>
      </c>
      <c r="N231" s="235" t="s">
        <v>41</v>
      </c>
      <c r="O231" s="92"/>
      <c r="P231" s="236">
        <f>O231*H231</f>
        <v>0</v>
      </c>
      <c r="Q231" s="236">
        <v>0</v>
      </c>
      <c r="R231" s="236">
        <f>Q231*H231</f>
        <v>0</v>
      </c>
      <c r="S231" s="236">
        <v>0</v>
      </c>
      <c r="T231" s="237">
        <f>S231*H231</f>
        <v>0</v>
      </c>
      <c r="U231" s="39"/>
      <c r="V231" s="39"/>
      <c r="W231" s="39"/>
      <c r="X231" s="39"/>
      <c r="Y231" s="39"/>
      <c r="Z231" s="39"/>
      <c r="AA231" s="39"/>
      <c r="AB231" s="39"/>
      <c r="AC231" s="39"/>
      <c r="AD231" s="39"/>
      <c r="AE231" s="39"/>
      <c r="AR231" s="238" t="s">
        <v>360</v>
      </c>
      <c r="AT231" s="238" t="s">
        <v>343</v>
      </c>
      <c r="AU231" s="238" t="s">
        <v>85</v>
      </c>
      <c r="AY231" s="18" t="s">
        <v>342</v>
      </c>
      <c r="BE231" s="239">
        <f>IF(N231="základní",J231,0)</f>
        <v>0</v>
      </c>
      <c r="BF231" s="239">
        <f>IF(N231="snížená",J231,0)</f>
        <v>0</v>
      </c>
      <c r="BG231" s="239">
        <f>IF(N231="zákl. přenesená",J231,0)</f>
        <v>0</v>
      </c>
      <c r="BH231" s="239">
        <f>IF(N231="sníž. přenesená",J231,0)</f>
        <v>0</v>
      </c>
      <c r="BI231" s="239">
        <f>IF(N231="nulová",J231,0)</f>
        <v>0</v>
      </c>
      <c r="BJ231" s="18" t="s">
        <v>83</v>
      </c>
      <c r="BK231" s="239">
        <f>ROUND(I231*H231,2)</f>
        <v>0</v>
      </c>
      <c r="BL231" s="18" t="s">
        <v>360</v>
      </c>
      <c r="BM231" s="238" t="s">
        <v>2089</v>
      </c>
    </row>
    <row r="232" s="2" customFormat="1">
      <c r="A232" s="39"/>
      <c r="B232" s="40"/>
      <c r="C232" s="41"/>
      <c r="D232" s="240" t="s">
        <v>349</v>
      </c>
      <c r="E232" s="41"/>
      <c r="F232" s="241" t="s">
        <v>2090</v>
      </c>
      <c r="G232" s="41"/>
      <c r="H232" s="41"/>
      <c r="I232" s="242"/>
      <c r="J232" s="41"/>
      <c r="K232" s="41"/>
      <c r="L232" s="45"/>
      <c r="M232" s="243"/>
      <c r="N232" s="244"/>
      <c r="O232" s="92"/>
      <c r="P232" s="92"/>
      <c r="Q232" s="92"/>
      <c r="R232" s="92"/>
      <c r="S232" s="92"/>
      <c r="T232" s="93"/>
      <c r="U232" s="39"/>
      <c r="V232" s="39"/>
      <c r="W232" s="39"/>
      <c r="X232" s="39"/>
      <c r="Y232" s="39"/>
      <c r="Z232" s="39"/>
      <c r="AA232" s="39"/>
      <c r="AB232" s="39"/>
      <c r="AC232" s="39"/>
      <c r="AD232" s="39"/>
      <c r="AE232" s="39"/>
      <c r="AT232" s="18" t="s">
        <v>349</v>
      </c>
      <c r="AU232" s="18" t="s">
        <v>85</v>
      </c>
    </row>
    <row r="233" s="14" customFormat="1">
      <c r="A233" s="14"/>
      <c r="B233" s="263"/>
      <c r="C233" s="264"/>
      <c r="D233" s="240" t="s">
        <v>446</v>
      </c>
      <c r="E233" s="265" t="s">
        <v>1</v>
      </c>
      <c r="F233" s="266" t="s">
        <v>2077</v>
      </c>
      <c r="G233" s="264"/>
      <c r="H233" s="265" t="s">
        <v>1</v>
      </c>
      <c r="I233" s="267"/>
      <c r="J233" s="264"/>
      <c r="K233" s="264"/>
      <c r="L233" s="268"/>
      <c r="M233" s="269"/>
      <c r="N233" s="270"/>
      <c r="O233" s="270"/>
      <c r="P233" s="270"/>
      <c r="Q233" s="270"/>
      <c r="R233" s="270"/>
      <c r="S233" s="270"/>
      <c r="T233" s="271"/>
      <c r="U233" s="14"/>
      <c r="V233" s="14"/>
      <c r="W233" s="14"/>
      <c r="X233" s="14"/>
      <c r="Y233" s="14"/>
      <c r="Z233" s="14"/>
      <c r="AA233" s="14"/>
      <c r="AB233" s="14"/>
      <c r="AC233" s="14"/>
      <c r="AD233" s="14"/>
      <c r="AE233" s="14"/>
      <c r="AT233" s="272" t="s">
        <v>446</v>
      </c>
      <c r="AU233" s="272" t="s">
        <v>85</v>
      </c>
      <c r="AV233" s="14" t="s">
        <v>83</v>
      </c>
      <c r="AW233" s="14" t="s">
        <v>32</v>
      </c>
      <c r="AX233" s="14" t="s">
        <v>76</v>
      </c>
      <c r="AY233" s="272" t="s">
        <v>342</v>
      </c>
    </row>
    <row r="234" s="13" customFormat="1">
      <c r="A234" s="13"/>
      <c r="B234" s="252"/>
      <c r="C234" s="253"/>
      <c r="D234" s="240" t="s">
        <v>446</v>
      </c>
      <c r="E234" s="254" t="s">
        <v>1</v>
      </c>
      <c r="F234" s="255" t="s">
        <v>2091</v>
      </c>
      <c r="G234" s="253"/>
      <c r="H234" s="256">
        <v>187.03</v>
      </c>
      <c r="I234" s="257"/>
      <c r="J234" s="253"/>
      <c r="K234" s="253"/>
      <c r="L234" s="258"/>
      <c r="M234" s="259"/>
      <c r="N234" s="260"/>
      <c r="O234" s="260"/>
      <c r="P234" s="260"/>
      <c r="Q234" s="260"/>
      <c r="R234" s="260"/>
      <c r="S234" s="260"/>
      <c r="T234" s="261"/>
      <c r="U234" s="13"/>
      <c r="V234" s="13"/>
      <c r="W234" s="13"/>
      <c r="X234" s="13"/>
      <c r="Y234" s="13"/>
      <c r="Z234" s="13"/>
      <c r="AA234" s="13"/>
      <c r="AB234" s="13"/>
      <c r="AC234" s="13"/>
      <c r="AD234" s="13"/>
      <c r="AE234" s="13"/>
      <c r="AT234" s="262" t="s">
        <v>446</v>
      </c>
      <c r="AU234" s="262" t="s">
        <v>85</v>
      </c>
      <c r="AV234" s="13" t="s">
        <v>85</v>
      </c>
      <c r="AW234" s="13" t="s">
        <v>32</v>
      </c>
      <c r="AX234" s="13" t="s">
        <v>83</v>
      </c>
      <c r="AY234" s="262" t="s">
        <v>342</v>
      </c>
    </row>
    <row r="235" s="12" customFormat="1" ht="22.8" customHeight="1">
      <c r="A235" s="12"/>
      <c r="B235" s="213"/>
      <c r="C235" s="214"/>
      <c r="D235" s="215" t="s">
        <v>75</v>
      </c>
      <c r="E235" s="246" t="s">
        <v>376</v>
      </c>
      <c r="F235" s="246" t="s">
        <v>814</v>
      </c>
      <c r="G235" s="214"/>
      <c r="H235" s="214"/>
      <c r="I235" s="217"/>
      <c r="J235" s="247">
        <f>BK235</f>
        <v>0</v>
      </c>
      <c r="K235" s="214"/>
      <c r="L235" s="219"/>
      <c r="M235" s="220"/>
      <c r="N235" s="221"/>
      <c r="O235" s="221"/>
      <c r="P235" s="222">
        <f>SUM(P236:P267)</f>
        <v>0</v>
      </c>
      <c r="Q235" s="221"/>
      <c r="R235" s="222">
        <f>SUM(R236:R267)</f>
        <v>3.183691</v>
      </c>
      <c r="S235" s="221"/>
      <c r="T235" s="223">
        <f>SUM(T236:T267)</f>
        <v>2</v>
      </c>
      <c r="U235" s="12"/>
      <c r="V235" s="12"/>
      <c r="W235" s="12"/>
      <c r="X235" s="12"/>
      <c r="Y235" s="12"/>
      <c r="Z235" s="12"/>
      <c r="AA235" s="12"/>
      <c r="AB235" s="12"/>
      <c r="AC235" s="12"/>
      <c r="AD235" s="12"/>
      <c r="AE235" s="12"/>
      <c r="AR235" s="224" t="s">
        <v>83</v>
      </c>
      <c r="AT235" s="225" t="s">
        <v>75</v>
      </c>
      <c r="AU235" s="225" t="s">
        <v>83</v>
      </c>
      <c r="AY235" s="224" t="s">
        <v>342</v>
      </c>
      <c r="BK235" s="226">
        <f>SUM(BK236:BK267)</f>
        <v>0</v>
      </c>
    </row>
    <row r="236" s="2" customFormat="1" ht="16.5" customHeight="1">
      <c r="A236" s="39"/>
      <c r="B236" s="40"/>
      <c r="C236" s="227" t="s">
        <v>632</v>
      </c>
      <c r="D236" s="227" t="s">
        <v>343</v>
      </c>
      <c r="E236" s="228" t="s">
        <v>2092</v>
      </c>
      <c r="F236" s="229" t="s">
        <v>2093</v>
      </c>
      <c r="G236" s="230" t="s">
        <v>2094</v>
      </c>
      <c r="H236" s="231">
        <v>2</v>
      </c>
      <c r="I236" s="232"/>
      <c r="J236" s="233">
        <f>ROUND(I236*H236,2)</f>
        <v>0</v>
      </c>
      <c r="K236" s="229" t="s">
        <v>1</v>
      </c>
      <c r="L236" s="45"/>
      <c r="M236" s="234" t="s">
        <v>1</v>
      </c>
      <c r="N236" s="235" t="s">
        <v>41</v>
      </c>
      <c r="O236" s="92"/>
      <c r="P236" s="236">
        <f>O236*H236</f>
        <v>0</v>
      </c>
      <c r="Q236" s="236">
        <v>0.00031</v>
      </c>
      <c r="R236" s="236">
        <f>Q236*H236</f>
        <v>0.00062</v>
      </c>
      <c r="S236" s="236">
        <v>0</v>
      </c>
      <c r="T236" s="237">
        <f>S236*H236</f>
        <v>0</v>
      </c>
      <c r="U236" s="39"/>
      <c r="V236" s="39"/>
      <c r="W236" s="39"/>
      <c r="X236" s="39"/>
      <c r="Y236" s="39"/>
      <c r="Z236" s="39"/>
      <c r="AA236" s="39"/>
      <c r="AB236" s="39"/>
      <c r="AC236" s="39"/>
      <c r="AD236" s="39"/>
      <c r="AE236" s="39"/>
      <c r="AR236" s="238" t="s">
        <v>360</v>
      </c>
      <c r="AT236" s="238" t="s">
        <v>343</v>
      </c>
      <c r="AU236" s="238" t="s">
        <v>85</v>
      </c>
      <c r="AY236" s="18" t="s">
        <v>342</v>
      </c>
      <c r="BE236" s="239">
        <f>IF(N236="základní",J236,0)</f>
        <v>0</v>
      </c>
      <c r="BF236" s="239">
        <f>IF(N236="snížená",J236,0)</f>
        <v>0</v>
      </c>
      <c r="BG236" s="239">
        <f>IF(N236="zákl. přenesená",J236,0)</f>
        <v>0</v>
      </c>
      <c r="BH236" s="239">
        <f>IF(N236="sníž. přenesená",J236,0)</f>
        <v>0</v>
      </c>
      <c r="BI236" s="239">
        <f>IF(N236="nulová",J236,0)</f>
        <v>0</v>
      </c>
      <c r="BJ236" s="18" t="s">
        <v>83</v>
      </c>
      <c r="BK236" s="239">
        <f>ROUND(I236*H236,2)</f>
        <v>0</v>
      </c>
      <c r="BL236" s="18" t="s">
        <v>360</v>
      </c>
      <c r="BM236" s="238" t="s">
        <v>2095</v>
      </c>
    </row>
    <row r="237" s="2" customFormat="1">
      <c r="A237" s="39"/>
      <c r="B237" s="40"/>
      <c r="C237" s="41"/>
      <c r="D237" s="240" t="s">
        <v>349</v>
      </c>
      <c r="E237" s="41"/>
      <c r="F237" s="241" t="s">
        <v>2096</v>
      </c>
      <c r="G237" s="41"/>
      <c r="H237" s="41"/>
      <c r="I237" s="242"/>
      <c r="J237" s="41"/>
      <c r="K237" s="41"/>
      <c r="L237" s="45"/>
      <c r="M237" s="243"/>
      <c r="N237" s="244"/>
      <c r="O237" s="92"/>
      <c r="P237" s="92"/>
      <c r="Q237" s="92"/>
      <c r="R237" s="92"/>
      <c r="S237" s="92"/>
      <c r="T237" s="93"/>
      <c r="U237" s="39"/>
      <c r="V237" s="39"/>
      <c r="W237" s="39"/>
      <c r="X237" s="39"/>
      <c r="Y237" s="39"/>
      <c r="Z237" s="39"/>
      <c r="AA237" s="39"/>
      <c r="AB237" s="39"/>
      <c r="AC237" s="39"/>
      <c r="AD237" s="39"/>
      <c r="AE237" s="39"/>
      <c r="AT237" s="18" t="s">
        <v>349</v>
      </c>
      <c r="AU237" s="18" t="s">
        <v>85</v>
      </c>
    </row>
    <row r="238" s="13" customFormat="1">
      <c r="A238" s="13"/>
      <c r="B238" s="252"/>
      <c r="C238" s="253"/>
      <c r="D238" s="240" t="s">
        <v>446</v>
      </c>
      <c r="E238" s="254" t="s">
        <v>1</v>
      </c>
      <c r="F238" s="255" t="s">
        <v>2097</v>
      </c>
      <c r="G238" s="253"/>
      <c r="H238" s="256">
        <v>1</v>
      </c>
      <c r="I238" s="257"/>
      <c r="J238" s="253"/>
      <c r="K238" s="253"/>
      <c r="L238" s="258"/>
      <c r="M238" s="259"/>
      <c r="N238" s="260"/>
      <c r="O238" s="260"/>
      <c r="P238" s="260"/>
      <c r="Q238" s="260"/>
      <c r="R238" s="260"/>
      <c r="S238" s="260"/>
      <c r="T238" s="261"/>
      <c r="U238" s="13"/>
      <c r="V238" s="13"/>
      <c r="W238" s="13"/>
      <c r="X238" s="13"/>
      <c r="Y238" s="13"/>
      <c r="Z238" s="13"/>
      <c r="AA238" s="13"/>
      <c r="AB238" s="13"/>
      <c r="AC238" s="13"/>
      <c r="AD238" s="13"/>
      <c r="AE238" s="13"/>
      <c r="AT238" s="262" t="s">
        <v>446</v>
      </c>
      <c r="AU238" s="262" t="s">
        <v>85</v>
      </c>
      <c r="AV238" s="13" t="s">
        <v>85</v>
      </c>
      <c r="AW238" s="13" t="s">
        <v>32</v>
      </c>
      <c r="AX238" s="13" t="s">
        <v>76</v>
      </c>
      <c r="AY238" s="262" t="s">
        <v>342</v>
      </c>
    </row>
    <row r="239" s="13" customFormat="1">
      <c r="A239" s="13"/>
      <c r="B239" s="252"/>
      <c r="C239" s="253"/>
      <c r="D239" s="240" t="s">
        <v>446</v>
      </c>
      <c r="E239" s="254" t="s">
        <v>1</v>
      </c>
      <c r="F239" s="255" t="s">
        <v>2098</v>
      </c>
      <c r="G239" s="253"/>
      <c r="H239" s="256">
        <v>1</v>
      </c>
      <c r="I239" s="257"/>
      <c r="J239" s="253"/>
      <c r="K239" s="253"/>
      <c r="L239" s="258"/>
      <c r="M239" s="259"/>
      <c r="N239" s="260"/>
      <c r="O239" s="260"/>
      <c r="P239" s="260"/>
      <c r="Q239" s="260"/>
      <c r="R239" s="260"/>
      <c r="S239" s="260"/>
      <c r="T239" s="261"/>
      <c r="U239" s="13"/>
      <c r="V239" s="13"/>
      <c r="W239" s="13"/>
      <c r="X239" s="13"/>
      <c r="Y239" s="13"/>
      <c r="Z239" s="13"/>
      <c r="AA239" s="13"/>
      <c r="AB239" s="13"/>
      <c r="AC239" s="13"/>
      <c r="AD239" s="13"/>
      <c r="AE239" s="13"/>
      <c r="AT239" s="262" t="s">
        <v>446</v>
      </c>
      <c r="AU239" s="262" t="s">
        <v>85</v>
      </c>
      <c r="AV239" s="13" t="s">
        <v>85</v>
      </c>
      <c r="AW239" s="13" t="s">
        <v>32</v>
      </c>
      <c r="AX239" s="13" t="s">
        <v>76</v>
      </c>
      <c r="AY239" s="262" t="s">
        <v>342</v>
      </c>
    </row>
    <row r="240" s="16" customFormat="1">
      <c r="A240" s="16"/>
      <c r="B240" s="284"/>
      <c r="C240" s="285"/>
      <c r="D240" s="240" t="s">
        <v>446</v>
      </c>
      <c r="E240" s="286" t="s">
        <v>1</v>
      </c>
      <c r="F240" s="287" t="s">
        <v>500</v>
      </c>
      <c r="G240" s="285"/>
      <c r="H240" s="288">
        <v>2</v>
      </c>
      <c r="I240" s="289"/>
      <c r="J240" s="285"/>
      <c r="K240" s="285"/>
      <c r="L240" s="290"/>
      <c r="M240" s="291"/>
      <c r="N240" s="292"/>
      <c r="O240" s="292"/>
      <c r="P240" s="292"/>
      <c r="Q240" s="292"/>
      <c r="R240" s="292"/>
      <c r="S240" s="292"/>
      <c r="T240" s="293"/>
      <c r="U240" s="16"/>
      <c r="V240" s="16"/>
      <c r="W240" s="16"/>
      <c r="X240" s="16"/>
      <c r="Y240" s="16"/>
      <c r="Z240" s="16"/>
      <c r="AA240" s="16"/>
      <c r="AB240" s="16"/>
      <c r="AC240" s="16"/>
      <c r="AD240" s="16"/>
      <c r="AE240" s="16"/>
      <c r="AT240" s="294" t="s">
        <v>446</v>
      </c>
      <c r="AU240" s="294" t="s">
        <v>85</v>
      </c>
      <c r="AV240" s="16" t="s">
        <v>360</v>
      </c>
      <c r="AW240" s="16" t="s">
        <v>32</v>
      </c>
      <c r="AX240" s="16" t="s">
        <v>83</v>
      </c>
      <c r="AY240" s="294" t="s">
        <v>342</v>
      </c>
    </row>
    <row r="241" s="2" customFormat="1" ht="16.5" customHeight="1">
      <c r="A241" s="39"/>
      <c r="B241" s="40"/>
      <c r="C241" s="227" t="s">
        <v>639</v>
      </c>
      <c r="D241" s="227" t="s">
        <v>343</v>
      </c>
      <c r="E241" s="228" t="s">
        <v>2099</v>
      </c>
      <c r="F241" s="229" t="s">
        <v>2100</v>
      </c>
      <c r="G241" s="230" t="s">
        <v>543</v>
      </c>
      <c r="H241" s="231">
        <v>9.0999999999999996</v>
      </c>
      <c r="I241" s="232"/>
      <c r="J241" s="233">
        <f>ROUND(I241*H241,2)</f>
        <v>0</v>
      </c>
      <c r="K241" s="229" t="s">
        <v>1</v>
      </c>
      <c r="L241" s="45"/>
      <c r="M241" s="234" t="s">
        <v>1</v>
      </c>
      <c r="N241" s="235" t="s">
        <v>41</v>
      </c>
      <c r="O241" s="92"/>
      <c r="P241" s="236">
        <f>O241*H241</f>
        <v>0</v>
      </c>
      <c r="Q241" s="236">
        <v>0.00031</v>
      </c>
      <c r="R241" s="236">
        <f>Q241*H241</f>
        <v>0.0028209999999999997</v>
      </c>
      <c r="S241" s="236">
        <v>0</v>
      </c>
      <c r="T241" s="237">
        <f>S241*H241</f>
        <v>0</v>
      </c>
      <c r="U241" s="39"/>
      <c r="V241" s="39"/>
      <c r="W241" s="39"/>
      <c r="X241" s="39"/>
      <c r="Y241" s="39"/>
      <c r="Z241" s="39"/>
      <c r="AA241" s="39"/>
      <c r="AB241" s="39"/>
      <c r="AC241" s="39"/>
      <c r="AD241" s="39"/>
      <c r="AE241" s="39"/>
      <c r="AR241" s="238" t="s">
        <v>360</v>
      </c>
      <c r="AT241" s="238" t="s">
        <v>343</v>
      </c>
      <c r="AU241" s="238" t="s">
        <v>85</v>
      </c>
      <c r="AY241" s="18" t="s">
        <v>342</v>
      </c>
      <c r="BE241" s="239">
        <f>IF(N241="základní",J241,0)</f>
        <v>0</v>
      </c>
      <c r="BF241" s="239">
        <f>IF(N241="snížená",J241,0)</f>
        <v>0</v>
      </c>
      <c r="BG241" s="239">
        <f>IF(N241="zákl. přenesená",J241,0)</f>
        <v>0</v>
      </c>
      <c r="BH241" s="239">
        <f>IF(N241="sníž. přenesená",J241,0)</f>
        <v>0</v>
      </c>
      <c r="BI241" s="239">
        <f>IF(N241="nulová",J241,0)</f>
        <v>0</v>
      </c>
      <c r="BJ241" s="18" t="s">
        <v>83</v>
      </c>
      <c r="BK241" s="239">
        <f>ROUND(I241*H241,2)</f>
        <v>0</v>
      </c>
      <c r="BL241" s="18" t="s">
        <v>360</v>
      </c>
      <c r="BM241" s="238" t="s">
        <v>2101</v>
      </c>
    </row>
    <row r="242" s="2" customFormat="1">
      <c r="A242" s="39"/>
      <c r="B242" s="40"/>
      <c r="C242" s="41"/>
      <c r="D242" s="240" t="s">
        <v>349</v>
      </c>
      <c r="E242" s="41"/>
      <c r="F242" s="241" t="s">
        <v>2100</v>
      </c>
      <c r="G242" s="41"/>
      <c r="H242" s="41"/>
      <c r="I242" s="242"/>
      <c r="J242" s="41"/>
      <c r="K242" s="41"/>
      <c r="L242" s="45"/>
      <c r="M242" s="243"/>
      <c r="N242" s="244"/>
      <c r="O242" s="92"/>
      <c r="P242" s="92"/>
      <c r="Q242" s="92"/>
      <c r="R242" s="92"/>
      <c r="S242" s="92"/>
      <c r="T242" s="93"/>
      <c r="U242" s="39"/>
      <c r="V242" s="39"/>
      <c r="W242" s="39"/>
      <c r="X242" s="39"/>
      <c r="Y242" s="39"/>
      <c r="Z242" s="39"/>
      <c r="AA242" s="39"/>
      <c r="AB242" s="39"/>
      <c r="AC242" s="39"/>
      <c r="AD242" s="39"/>
      <c r="AE242" s="39"/>
      <c r="AT242" s="18" t="s">
        <v>349</v>
      </c>
      <c r="AU242" s="18" t="s">
        <v>85</v>
      </c>
    </row>
    <row r="243" s="13" customFormat="1">
      <c r="A243" s="13"/>
      <c r="B243" s="252"/>
      <c r="C243" s="253"/>
      <c r="D243" s="240" t="s">
        <v>446</v>
      </c>
      <c r="E243" s="254" t="s">
        <v>1</v>
      </c>
      <c r="F243" s="255" t="s">
        <v>2083</v>
      </c>
      <c r="G243" s="253"/>
      <c r="H243" s="256">
        <v>9.0999999999999996</v>
      </c>
      <c r="I243" s="257"/>
      <c r="J243" s="253"/>
      <c r="K243" s="253"/>
      <c r="L243" s="258"/>
      <c r="M243" s="259"/>
      <c r="N243" s="260"/>
      <c r="O243" s="260"/>
      <c r="P243" s="260"/>
      <c r="Q243" s="260"/>
      <c r="R243" s="260"/>
      <c r="S243" s="260"/>
      <c r="T243" s="261"/>
      <c r="U243" s="13"/>
      <c r="V243" s="13"/>
      <c r="W243" s="13"/>
      <c r="X243" s="13"/>
      <c r="Y243" s="13"/>
      <c r="Z243" s="13"/>
      <c r="AA243" s="13"/>
      <c r="AB243" s="13"/>
      <c r="AC243" s="13"/>
      <c r="AD243" s="13"/>
      <c r="AE243" s="13"/>
      <c r="AT243" s="262" t="s">
        <v>446</v>
      </c>
      <c r="AU243" s="262" t="s">
        <v>85</v>
      </c>
      <c r="AV243" s="13" t="s">
        <v>85</v>
      </c>
      <c r="AW243" s="13" t="s">
        <v>32</v>
      </c>
      <c r="AX243" s="13" t="s">
        <v>83</v>
      </c>
      <c r="AY243" s="262" t="s">
        <v>342</v>
      </c>
    </row>
    <row r="244" s="2" customFormat="1" ht="16.5" customHeight="1">
      <c r="A244" s="39"/>
      <c r="B244" s="40"/>
      <c r="C244" s="227" t="s">
        <v>645</v>
      </c>
      <c r="D244" s="227" t="s">
        <v>343</v>
      </c>
      <c r="E244" s="228" t="s">
        <v>2102</v>
      </c>
      <c r="F244" s="229" t="s">
        <v>2103</v>
      </c>
      <c r="G244" s="230" t="s">
        <v>2094</v>
      </c>
      <c r="H244" s="231">
        <v>1</v>
      </c>
      <c r="I244" s="232"/>
      <c r="J244" s="233">
        <f>ROUND(I244*H244,2)</f>
        <v>0</v>
      </c>
      <c r="K244" s="229" t="s">
        <v>1</v>
      </c>
      <c r="L244" s="45"/>
      <c r="M244" s="234" t="s">
        <v>1</v>
      </c>
      <c r="N244" s="235" t="s">
        <v>41</v>
      </c>
      <c r="O244" s="92"/>
      <c r="P244" s="236">
        <f>O244*H244</f>
        <v>0</v>
      </c>
      <c r="Q244" s="236">
        <v>0.00025000000000000001</v>
      </c>
      <c r="R244" s="236">
        <f>Q244*H244</f>
        <v>0.00025000000000000001</v>
      </c>
      <c r="S244" s="236">
        <v>0</v>
      </c>
      <c r="T244" s="237">
        <f>S244*H244</f>
        <v>0</v>
      </c>
      <c r="U244" s="39"/>
      <c r="V244" s="39"/>
      <c r="W244" s="39"/>
      <c r="X244" s="39"/>
      <c r="Y244" s="39"/>
      <c r="Z244" s="39"/>
      <c r="AA244" s="39"/>
      <c r="AB244" s="39"/>
      <c r="AC244" s="39"/>
      <c r="AD244" s="39"/>
      <c r="AE244" s="39"/>
      <c r="AR244" s="238" t="s">
        <v>360</v>
      </c>
      <c r="AT244" s="238" t="s">
        <v>343</v>
      </c>
      <c r="AU244" s="238" t="s">
        <v>85</v>
      </c>
      <c r="AY244" s="18" t="s">
        <v>342</v>
      </c>
      <c r="BE244" s="239">
        <f>IF(N244="základní",J244,0)</f>
        <v>0</v>
      </c>
      <c r="BF244" s="239">
        <f>IF(N244="snížená",J244,0)</f>
        <v>0</v>
      </c>
      <c r="BG244" s="239">
        <f>IF(N244="zákl. přenesená",J244,0)</f>
        <v>0</v>
      </c>
      <c r="BH244" s="239">
        <f>IF(N244="sníž. přenesená",J244,0)</f>
        <v>0</v>
      </c>
      <c r="BI244" s="239">
        <f>IF(N244="nulová",J244,0)</f>
        <v>0</v>
      </c>
      <c r="BJ244" s="18" t="s">
        <v>83</v>
      </c>
      <c r="BK244" s="239">
        <f>ROUND(I244*H244,2)</f>
        <v>0</v>
      </c>
      <c r="BL244" s="18" t="s">
        <v>360</v>
      </c>
      <c r="BM244" s="238" t="s">
        <v>2104</v>
      </c>
    </row>
    <row r="245" s="2" customFormat="1">
      <c r="A245" s="39"/>
      <c r="B245" s="40"/>
      <c r="C245" s="41"/>
      <c r="D245" s="240" t="s">
        <v>349</v>
      </c>
      <c r="E245" s="41"/>
      <c r="F245" s="241" t="s">
        <v>2105</v>
      </c>
      <c r="G245" s="41"/>
      <c r="H245" s="41"/>
      <c r="I245" s="242"/>
      <c r="J245" s="41"/>
      <c r="K245" s="41"/>
      <c r="L245" s="45"/>
      <c r="M245" s="243"/>
      <c r="N245" s="244"/>
      <c r="O245" s="92"/>
      <c r="P245" s="92"/>
      <c r="Q245" s="92"/>
      <c r="R245" s="92"/>
      <c r="S245" s="92"/>
      <c r="T245" s="93"/>
      <c r="U245" s="39"/>
      <c r="V245" s="39"/>
      <c r="W245" s="39"/>
      <c r="X245" s="39"/>
      <c r="Y245" s="39"/>
      <c r="Z245" s="39"/>
      <c r="AA245" s="39"/>
      <c r="AB245" s="39"/>
      <c r="AC245" s="39"/>
      <c r="AD245" s="39"/>
      <c r="AE245" s="39"/>
      <c r="AT245" s="18" t="s">
        <v>349</v>
      </c>
      <c r="AU245" s="18" t="s">
        <v>85</v>
      </c>
    </row>
    <row r="246" s="13" customFormat="1">
      <c r="A246" s="13"/>
      <c r="B246" s="252"/>
      <c r="C246" s="253"/>
      <c r="D246" s="240" t="s">
        <v>446</v>
      </c>
      <c r="E246" s="254" t="s">
        <v>1</v>
      </c>
      <c r="F246" s="255" t="s">
        <v>2106</v>
      </c>
      <c r="G246" s="253"/>
      <c r="H246" s="256">
        <v>1</v>
      </c>
      <c r="I246" s="257"/>
      <c r="J246" s="253"/>
      <c r="K246" s="253"/>
      <c r="L246" s="258"/>
      <c r="M246" s="259"/>
      <c r="N246" s="260"/>
      <c r="O246" s="260"/>
      <c r="P246" s="260"/>
      <c r="Q246" s="260"/>
      <c r="R246" s="260"/>
      <c r="S246" s="260"/>
      <c r="T246" s="261"/>
      <c r="U246" s="13"/>
      <c r="V246" s="13"/>
      <c r="W246" s="13"/>
      <c r="X246" s="13"/>
      <c r="Y246" s="13"/>
      <c r="Z246" s="13"/>
      <c r="AA246" s="13"/>
      <c r="AB246" s="13"/>
      <c r="AC246" s="13"/>
      <c r="AD246" s="13"/>
      <c r="AE246" s="13"/>
      <c r="AT246" s="262" t="s">
        <v>446</v>
      </c>
      <c r="AU246" s="262" t="s">
        <v>85</v>
      </c>
      <c r="AV246" s="13" t="s">
        <v>85</v>
      </c>
      <c r="AW246" s="13" t="s">
        <v>32</v>
      </c>
      <c r="AX246" s="13" t="s">
        <v>83</v>
      </c>
      <c r="AY246" s="262" t="s">
        <v>342</v>
      </c>
    </row>
    <row r="247" s="2" customFormat="1" ht="16.5" customHeight="1">
      <c r="A247" s="39"/>
      <c r="B247" s="40"/>
      <c r="C247" s="227" t="s">
        <v>654</v>
      </c>
      <c r="D247" s="227" t="s">
        <v>343</v>
      </c>
      <c r="E247" s="228" t="s">
        <v>822</v>
      </c>
      <c r="F247" s="229" t="s">
        <v>823</v>
      </c>
      <c r="G247" s="230" t="s">
        <v>824</v>
      </c>
      <c r="H247" s="231">
        <v>20</v>
      </c>
      <c r="I247" s="232"/>
      <c r="J247" s="233">
        <f>ROUND(I247*H247,2)</f>
        <v>0</v>
      </c>
      <c r="K247" s="229" t="s">
        <v>1</v>
      </c>
      <c r="L247" s="45"/>
      <c r="M247" s="234" t="s">
        <v>1</v>
      </c>
      <c r="N247" s="235" t="s">
        <v>41</v>
      </c>
      <c r="O247" s="92"/>
      <c r="P247" s="236">
        <f>O247*H247</f>
        <v>0</v>
      </c>
      <c r="Q247" s="236">
        <v>0</v>
      </c>
      <c r="R247" s="236">
        <f>Q247*H247</f>
        <v>0</v>
      </c>
      <c r="S247" s="236">
        <v>0</v>
      </c>
      <c r="T247" s="237">
        <f>S247*H247</f>
        <v>0</v>
      </c>
      <c r="U247" s="39"/>
      <c r="V247" s="39"/>
      <c r="W247" s="39"/>
      <c r="X247" s="39"/>
      <c r="Y247" s="39"/>
      <c r="Z247" s="39"/>
      <c r="AA247" s="39"/>
      <c r="AB247" s="39"/>
      <c r="AC247" s="39"/>
      <c r="AD247" s="39"/>
      <c r="AE247" s="39"/>
      <c r="AR247" s="238" t="s">
        <v>360</v>
      </c>
      <c r="AT247" s="238" t="s">
        <v>343</v>
      </c>
      <c r="AU247" s="238" t="s">
        <v>85</v>
      </c>
      <c r="AY247" s="18" t="s">
        <v>342</v>
      </c>
      <c r="BE247" s="239">
        <f>IF(N247="základní",J247,0)</f>
        <v>0</v>
      </c>
      <c r="BF247" s="239">
        <f>IF(N247="snížená",J247,0)</f>
        <v>0</v>
      </c>
      <c r="BG247" s="239">
        <f>IF(N247="zákl. přenesená",J247,0)</f>
        <v>0</v>
      </c>
      <c r="BH247" s="239">
        <f>IF(N247="sníž. přenesená",J247,0)</f>
        <v>0</v>
      </c>
      <c r="BI247" s="239">
        <f>IF(N247="nulová",J247,0)</f>
        <v>0</v>
      </c>
      <c r="BJ247" s="18" t="s">
        <v>83</v>
      </c>
      <c r="BK247" s="239">
        <f>ROUND(I247*H247,2)</f>
        <v>0</v>
      </c>
      <c r="BL247" s="18" t="s">
        <v>360</v>
      </c>
      <c r="BM247" s="238" t="s">
        <v>2107</v>
      </c>
    </row>
    <row r="248" s="2" customFormat="1">
      <c r="A248" s="39"/>
      <c r="B248" s="40"/>
      <c r="C248" s="41"/>
      <c r="D248" s="240" t="s">
        <v>349</v>
      </c>
      <c r="E248" s="41"/>
      <c r="F248" s="241" t="s">
        <v>823</v>
      </c>
      <c r="G248" s="41"/>
      <c r="H248" s="41"/>
      <c r="I248" s="242"/>
      <c r="J248" s="41"/>
      <c r="K248" s="41"/>
      <c r="L248" s="45"/>
      <c r="M248" s="243"/>
      <c r="N248" s="244"/>
      <c r="O248" s="92"/>
      <c r="P248" s="92"/>
      <c r="Q248" s="92"/>
      <c r="R248" s="92"/>
      <c r="S248" s="92"/>
      <c r="T248" s="93"/>
      <c r="U248" s="39"/>
      <c r="V248" s="39"/>
      <c r="W248" s="39"/>
      <c r="X248" s="39"/>
      <c r="Y248" s="39"/>
      <c r="Z248" s="39"/>
      <c r="AA248" s="39"/>
      <c r="AB248" s="39"/>
      <c r="AC248" s="39"/>
      <c r="AD248" s="39"/>
      <c r="AE248" s="39"/>
      <c r="AT248" s="18" t="s">
        <v>349</v>
      </c>
      <c r="AU248" s="18" t="s">
        <v>85</v>
      </c>
    </row>
    <row r="249" s="2" customFormat="1">
      <c r="A249" s="39"/>
      <c r="B249" s="40"/>
      <c r="C249" s="41"/>
      <c r="D249" s="240" t="s">
        <v>350</v>
      </c>
      <c r="E249" s="41"/>
      <c r="F249" s="245" t="s">
        <v>826</v>
      </c>
      <c r="G249" s="41"/>
      <c r="H249" s="41"/>
      <c r="I249" s="242"/>
      <c r="J249" s="41"/>
      <c r="K249" s="41"/>
      <c r="L249" s="45"/>
      <c r="M249" s="243"/>
      <c r="N249" s="244"/>
      <c r="O249" s="92"/>
      <c r="P249" s="92"/>
      <c r="Q249" s="92"/>
      <c r="R249" s="92"/>
      <c r="S249" s="92"/>
      <c r="T249" s="93"/>
      <c r="U249" s="39"/>
      <c r="V249" s="39"/>
      <c r="W249" s="39"/>
      <c r="X249" s="39"/>
      <c r="Y249" s="39"/>
      <c r="Z249" s="39"/>
      <c r="AA249" s="39"/>
      <c r="AB249" s="39"/>
      <c r="AC249" s="39"/>
      <c r="AD249" s="39"/>
      <c r="AE249" s="39"/>
      <c r="AT249" s="18" t="s">
        <v>350</v>
      </c>
      <c r="AU249" s="18" t="s">
        <v>85</v>
      </c>
    </row>
    <row r="250" s="13" customFormat="1">
      <c r="A250" s="13"/>
      <c r="B250" s="252"/>
      <c r="C250" s="253"/>
      <c r="D250" s="240" t="s">
        <v>446</v>
      </c>
      <c r="E250" s="254" t="s">
        <v>1</v>
      </c>
      <c r="F250" s="255" t="s">
        <v>2108</v>
      </c>
      <c r="G250" s="253"/>
      <c r="H250" s="256">
        <v>20</v>
      </c>
      <c r="I250" s="257"/>
      <c r="J250" s="253"/>
      <c r="K250" s="253"/>
      <c r="L250" s="258"/>
      <c r="M250" s="259"/>
      <c r="N250" s="260"/>
      <c r="O250" s="260"/>
      <c r="P250" s="260"/>
      <c r="Q250" s="260"/>
      <c r="R250" s="260"/>
      <c r="S250" s="260"/>
      <c r="T250" s="261"/>
      <c r="U250" s="13"/>
      <c r="V250" s="13"/>
      <c r="W250" s="13"/>
      <c r="X250" s="13"/>
      <c r="Y250" s="13"/>
      <c r="Z250" s="13"/>
      <c r="AA250" s="13"/>
      <c r="AB250" s="13"/>
      <c r="AC250" s="13"/>
      <c r="AD250" s="13"/>
      <c r="AE250" s="13"/>
      <c r="AT250" s="262" t="s">
        <v>446</v>
      </c>
      <c r="AU250" s="262" t="s">
        <v>85</v>
      </c>
      <c r="AV250" s="13" t="s">
        <v>85</v>
      </c>
      <c r="AW250" s="13" t="s">
        <v>32</v>
      </c>
      <c r="AX250" s="13" t="s">
        <v>83</v>
      </c>
      <c r="AY250" s="262" t="s">
        <v>342</v>
      </c>
    </row>
    <row r="251" s="2" customFormat="1" ht="16.5" customHeight="1">
      <c r="A251" s="39"/>
      <c r="B251" s="40"/>
      <c r="C251" s="227" t="s">
        <v>665</v>
      </c>
      <c r="D251" s="227" t="s">
        <v>343</v>
      </c>
      <c r="E251" s="228" t="s">
        <v>2109</v>
      </c>
      <c r="F251" s="229" t="s">
        <v>2110</v>
      </c>
      <c r="G251" s="230" t="s">
        <v>442</v>
      </c>
      <c r="H251" s="231">
        <v>20</v>
      </c>
      <c r="I251" s="232"/>
      <c r="J251" s="233">
        <f>ROUND(I251*H251,2)</f>
        <v>0</v>
      </c>
      <c r="K251" s="229" t="s">
        <v>443</v>
      </c>
      <c r="L251" s="45"/>
      <c r="M251" s="234" t="s">
        <v>1</v>
      </c>
      <c r="N251" s="235" t="s">
        <v>41</v>
      </c>
      <c r="O251" s="92"/>
      <c r="P251" s="236">
        <f>O251*H251</f>
        <v>0</v>
      </c>
      <c r="Q251" s="236">
        <v>0</v>
      </c>
      <c r="R251" s="236">
        <f>Q251*H251</f>
        <v>0</v>
      </c>
      <c r="S251" s="236">
        <v>0.10000000000000001</v>
      </c>
      <c r="T251" s="237">
        <f>S251*H251</f>
        <v>2</v>
      </c>
      <c r="U251" s="39"/>
      <c r="V251" s="39"/>
      <c r="W251" s="39"/>
      <c r="X251" s="39"/>
      <c r="Y251" s="39"/>
      <c r="Z251" s="39"/>
      <c r="AA251" s="39"/>
      <c r="AB251" s="39"/>
      <c r="AC251" s="39"/>
      <c r="AD251" s="39"/>
      <c r="AE251" s="39"/>
      <c r="AR251" s="238" t="s">
        <v>360</v>
      </c>
      <c r="AT251" s="238" t="s">
        <v>343</v>
      </c>
      <c r="AU251" s="238" t="s">
        <v>85</v>
      </c>
      <c r="AY251" s="18" t="s">
        <v>342</v>
      </c>
      <c r="BE251" s="239">
        <f>IF(N251="základní",J251,0)</f>
        <v>0</v>
      </c>
      <c r="BF251" s="239">
        <f>IF(N251="snížená",J251,0)</f>
        <v>0</v>
      </c>
      <c r="BG251" s="239">
        <f>IF(N251="zákl. přenesená",J251,0)</f>
        <v>0</v>
      </c>
      <c r="BH251" s="239">
        <f>IF(N251="sníž. přenesená",J251,0)</f>
        <v>0</v>
      </c>
      <c r="BI251" s="239">
        <f>IF(N251="nulová",J251,0)</f>
        <v>0</v>
      </c>
      <c r="BJ251" s="18" t="s">
        <v>83</v>
      </c>
      <c r="BK251" s="239">
        <f>ROUND(I251*H251,2)</f>
        <v>0</v>
      </c>
      <c r="BL251" s="18" t="s">
        <v>360</v>
      </c>
      <c r="BM251" s="238" t="s">
        <v>2111</v>
      </c>
    </row>
    <row r="252" s="2" customFormat="1">
      <c r="A252" s="39"/>
      <c r="B252" s="40"/>
      <c r="C252" s="41"/>
      <c r="D252" s="240" t="s">
        <v>349</v>
      </c>
      <c r="E252" s="41"/>
      <c r="F252" s="241" t="s">
        <v>2112</v>
      </c>
      <c r="G252" s="41"/>
      <c r="H252" s="41"/>
      <c r="I252" s="242"/>
      <c r="J252" s="41"/>
      <c r="K252" s="41"/>
      <c r="L252" s="45"/>
      <c r="M252" s="243"/>
      <c r="N252" s="244"/>
      <c r="O252" s="92"/>
      <c r="P252" s="92"/>
      <c r="Q252" s="92"/>
      <c r="R252" s="92"/>
      <c r="S252" s="92"/>
      <c r="T252" s="93"/>
      <c r="U252" s="39"/>
      <c r="V252" s="39"/>
      <c r="W252" s="39"/>
      <c r="X252" s="39"/>
      <c r="Y252" s="39"/>
      <c r="Z252" s="39"/>
      <c r="AA252" s="39"/>
      <c r="AB252" s="39"/>
      <c r="AC252" s="39"/>
      <c r="AD252" s="39"/>
      <c r="AE252" s="39"/>
      <c r="AT252" s="18" t="s">
        <v>349</v>
      </c>
      <c r="AU252" s="18" t="s">
        <v>85</v>
      </c>
    </row>
    <row r="253" s="14" customFormat="1">
      <c r="A253" s="14"/>
      <c r="B253" s="263"/>
      <c r="C253" s="264"/>
      <c r="D253" s="240" t="s">
        <v>446</v>
      </c>
      <c r="E253" s="265" t="s">
        <v>1</v>
      </c>
      <c r="F253" s="266" t="s">
        <v>529</v>
      </c>
      <c r="G253" s="264"/>
      <c r="H253" s="265" t="s">
        <v>1</v>
      </c>
      <c r="I253" s="267"/>
      <c r="J253" s="264"/>
      <c r="K253" s="264"/>
      <c r="L253" s="268"/>
      <c r="M253" s="269"/>
      <c r="N253" s="270"/>
      <c r="O253" s="270"/>
      <c r="P253" s="270"/>
      <c r="Q253" s="270"/>
      <c r="R253" s="270"/>
      <c r="S253" s="270"/>
      <c r="T253" s="271"/>
      <c r="U253" s="14"/>
      <c r="V253" s="14"/>
      <c r="W253" s="14"/>
      <c r="X253" s="14"/>
      <c r="Y253" s="14"/>
      <c r="Z253" s="14"/>
      <c r="AA253" s="14"/>
      <c r="AB253" s="14"/>
      <c r="AC253" s="14"/>
      <c r="AD253" s="14"/>
      <c r="AE253" s="14"/>
      <c r="AT253" s="272" t="s">
        <v>446</v>
      </c>
      <c r="AU253" s="272" t="s">
        <v>85</v>
      </c>
      <c r="AV253" s="14" t="s">
        <v>83</v>
      </c>
      <c r="AW253" s="14" t="s">
        <v>32</v>
      </c>
      <c r="AX253" s="14" t="s">
        <v>76</v>
      </c>
      <c r="AY253" s="272" t="s">
        <v>342</v>
      </c>
    </row>
    <row r="254" s="13" customFormat="1">
      <c r="A254" s="13"/>
      <c r="B254" s="252"/>
      <c r="C254" s="253"/>
      <c r="D254" s="240" t="s">
        <v>446</v>
      </c>
      <c r="E254" s="254" t="s">
        <v>1</v>
      </c>
      <c r="F254" s="255" t="s">
        <v>2113</v>
      </c>
      <c r="G254" s="253"/>
      <c r="H254" s="256">
        <v>20</v>
      </c>
      <c r="I254" s="257"/>
      <c r="J254" s="253"/>
      <c r="K254" s="253"/>
      <c r="L254" s="258"/>
      <c r="M254" s="259"/>
      <c r="N254" s="260"/>
      <c r="O254" s="260"/>
      <c r="P254" s="260"/>
      <c r="Q254" s="260"/>
      <c r="R254" s="260"/>
      <c r="S254" s="260"/>
      <c r="T254" s="261"/>
      <c r="U254" s="13"/>
      <c r="V254" s="13"/>
      <c r="W254" s="13"/>
      <c r="X254" s="13"/>
      <c r="Y254" s="13"/>
      <c r="Z254" s="13"/>
      <c r="AA254" s="13"/>
      <c r="AB254" s="13"/>
      <c r="AC254" s="13"/>
      <c r="AD254" s="13"/>
      <c r="AE254" s="13"/>
      <c r="AT254" s="262" t="s">
        <v>446</v>
      </c>
      <c r="AU254" s="262" t="s">
        <v>85</v>
      </c>
      <c r="AV254" s="13" t="s">
        <v>85</v>
      </c>
      <c r="AW254" s="13" t="s">
        <v>32</v>
      </c>
      <c r="AX254" s="13" t="s">
        <v>83</v>
      </c>
      <c r="AY254" s="262" t="s">
        <v>342</v>
      </c>
    </row>
    <row r="255" s="2" customFormat="1" ht="21.75" customHeight="1">
      <c r="A255" s="39"/>
      <c r="B255" s="40"/>
      <c r="C255" s="227" t="s">
        <v>671</v>
      </c>
      <c r="D255" s="227" t="s">
        <v>343</v>
      </c>
      <c r="E255" s="228" t="s">
        <v>2114</v>
      </c>
      <c r="F255" s="229" t="s">
        <v>2115</v>
      </c>
      <c r="G255" s="230" t="s">
        <v>442</v>
      </c>
      <c r="H255" s="231">
        <v>20</v>
      </c>
      <c r="I255" s="232"/>
      <c r="J255" s="233">
        <f>ROUND(I255*H255,2)</f>
        <v>0</v>
      </c>
      <c r="K255" s="229" t="s">
        <v>443</v>
      </c>
      <c r="L255" s="45"/>
      <c r="M255" s="234" t="s">
        <v>1</v>
      </c>
      <c r="N255" s="235" t="s">
        <v>41</v>
      </c>
      <c r="O255" s="92"/>
      <c r="P255" s="236">
        <f>O255*H255</f>
        <v>0</v>
      </c>
      <c r="Q255" s="236">
        <v>0.089999999999999997</v>
      </c>
      <c r="R255" s="236">
        <f>Q255*H255</f>
        <v>1.7999999999999998</v>
      </c>
      <c r="S255" s="236">
        <v>0</v>
      </c>
      <c r="T255" s="237">
        <f>S255*H255</f>
        <v>0</v>
      </c>
      <c r="U255" s="39"/>
      <c r="V255" s="39"/>
      <c r="W255" s="39"/>
      <c r="X255" s="39"/>
      <c r="Y255" s="39"/>
      <c r="Z255" s="39"/>
      <c r="AA255" s="39"/>
      <c r="AB255" s="39"/>
      <c r="AC255" s="39"/>
      <c r="AD255" s="39"/>
      <c r="AE255" s="39"/>
      <c r="AR255" s="238" t="s">
        <v>360</v>
      </c>
      <c r="AT255" s="238" t="s">
        <v>343</v>
      </c>
      <c r="AU255" s="238" t="s">
        <v>85</v>
      </c>
      <c r="AY255" s="18" t="s">
        <v>342</v>
      </c>
      <c r="BE255" s="239">
        <f>IF(N255="základní",J255,0)</f>
        <v>0</v>
      </c>
      <c r="BF255" s="239">
        <f>IF(N255="snížená",J255,0)</f>
        <v>0</v>
      </c>
      <c r="BG255" s="239">
        <f>IF(N255="zákl. přenesená",J255,0)</f>
        <v>0</v>
      </c>
      <c r="BH255" s="239">
        <f>IF(N255="sníž. přenesená",J255,0)</f>
        <v>0</v>
      </c>
      <c r="BI255" s="239">
        <f>IF(N255="nulová",J255,0)</f>
        <v>0</v>
      </c>
      <c r="BJ255" s="18" t="s">
        <v>83</v>
      </c>
      <c r="BK255" s="239">
        <f>ROUND(I255*H255,2)</f>
        <v>0</v>
      </c>
      <c r="BL255" s="18" t="s">
        <v>360</v>
      </c>
      <c r="BM255" s="238" t="s">
        <v>2116</v>
      </c>
    </row>
    <row r="256" s="2" customFormat="1">
      <c r="A256" s="39"/>
      <c r="B256" s="40"/>
      <c r="C256" s="41"/>
      <c r="D256" s="240" t="s">
        <v>349</v>
      </c>
      <c r="E256" s="41"/>
      <c r="F256" s="241" t="s">
        <v>2115</v>
      </c>
      <c r="G256" s="41"/>
      <c r="H256" s="41"/>
      <c r="I256" s="242"/>
      <c r="J256" s="41"/>
      <c r="K256" s="41"/>
      <c r="L256" s="45"/>
      <c r="M256" s="243"/>
      <c r="N256" s="244"/>
      <c r="O256" s="92"/>
      <c r="P256" s="92"/>
      <c r="Q256" s="92"/>
      <c r="R256" s="92"/>
      <c r="S256" s="92"/>
      <c r="T256" s="93"/>
      <c r="U256" s="39"/>
      <c r="V256" s="39"/>
      <c r="W256" s="39"/>
      <c r="X256" s="39"/>
      <c r="Y256" s="39"/>
      <c r="Z256" s="39"/>
      <c r="AA256" s="39"/>
      <c r="AB256" s="39"/>
      <c r="AC256" s="39"/>
      <c r="AD256" s="39"/>
      <c r="AE256" s="39"/>
      <c r="AT256" s="18" t="s">
        <v>349</v>
      </c>
      <c r="AU256" s="18" t="s">
        <v>85</v>
      </c>
    </row>
    <row r="257" s="13" customFormat="1">
      <c r="A257" s="13"/>
      <c r="B257" s="252"/>
      <c r="C257" s="253"/>
      <c r="D257" s="240" t="s">
        <v>446</v>
      </c>
      <c r="E257" s="254" t="s">
        <v>1</v>
      </c>
      <c r="F257" s="255" t="s">
        <v>2113</v>
      </c>
      <c r="G257" s="253"/>
      <c r="H257" s="256">
        <v>20</v>
      </c>
      <c r="I257" s="257"/>
      <c r="J257" s="253"/>
      <c r="K257" s="253"/>
      <c r="L257" s="258"/>
      <c r="M257" s="259"/>
      <c r="N257" s="260"/>
      <c r="O257" s="260"/>
      <c r="P257" s="260"/>
      <c r="Q257" s="260"/>
      <c r="R257" s="260"/>
      <c r="S257" s="260"/>
      <c r="T257" s="261"/>
      <c r="U257" s="13"/>
      <c r="V257" s="13"/>
      <c r="W257" s="13"/>
      <c r="X257" s="13"/>
      <c r="Y257" s="13"/>
      <c r="Z257" s="13"/>
      <c r="AA257" s="13"/>
      <c r="AB257" s="13"/>
      <c r="AC257" s="13"/>
      <c r="AD257" s="13"/>
      <c r="AE257" s="13"/>
      <c r="AT257" s="262" t="s">
        <v>446</v>
      </c>
      <c r="AU257" s="262" t="s">
        <v>85</v>
      </c>
      <c r="AV257" s="13" t="s">
        <v>85</v>
      </c>
      <c r="AW257" s="13" t="s">
        <v>32</v>
      </c>
      <c r="AX257" s="13" t="s">
        <v>83</v>
      </c>
      <c r="AY257" s="262" t="s">
        <v>342</v>
      </c>
    </row>
    <row r="258" s="2" customFormat="1" ht="21.75" customHeight="1">
      <c r="A258" s="39"/>
      <c r="B258" s="40"/>
      <c r="C258" s="295" t="s">
        <v>677</v>
      </c>
      <c r="D258" s="295" t="s">
        <v>621</v>
      </c>
      <c r="E258" s="296" t="s">
        <v>2117</v>
      </c>
      <c r="F258" s="297" t="s">
        <v>2118</v>
      </c>
      <c r="G258" s="298" t="s">
        <v>442</v>
      </c>
      <c r="H258" s="299">
        <v>20</v>
      </c>
      <c r="I258" s="300"/>
      <c r="J258" s="301">
        <f>ROUND(I258*H258,2)</f>
        <v>0</v>
      </c>
      <c r="K258" s="297" t="s">
        <v>443</v>
      </c>
      <c r="L258" s="302"/>
      <c r="M258" s="303" t="s">
        <v>1</v>
      </c>
      <c r="N258" s="304" t="s">
        <v>41</v>
      </c>
      <c r="O258" s="92"/>
      <c r="P258" s="236">
        <f>O258*H258</f>
        <v>0</v>
      </c>
      <c r="Q258" s="236">
        <v>0.069000000000000006</v>
      </c>
      <c r="R258" s="236">
        <f>Q258*H258</f>
        <v>1.3800000000000001</v>
      </c>
      <c r="S258" s="236">
        <v>0</v>
      </c>
      <c r="T258" s="237">
        <f>S258*H258</f>
        <v>0</v>
      </c>
      <c r="U258" s="39"/>
      <c r="V258" s="39"/>
      <c r="W258" s="39"/>
      <c r="X258" s="39"/>
      <c r="Y258" s="39"/>
      <c r="Z258" s="39"/>
      <c r="AA258" s="39"/>
      <c r="AB258" s="39"/>
      <c r="AC258" s="39"/>
      <c r="AD258" s="39"/>
      <c r="AE258" s="39"/>
      <c r="AR258" s="238" t="s">
        <v>376</v>
      </c>
      <c r="AT258" s="238" t="s">
        <v>621</v>
      </c>
      <c r="AU258" s="238" t="s">
        <v>85</v>
      </c>
      <c r="AY258" s="18" t="s">
        <v>342</v>
      </c>
      <c r="BE258" s="239">
        <f>IF(N258="základní",J258,0)</f>
        <v>0</v>
      </c>
      <c r="BF258" s="239">
        <f>IF(N258="snížená",J258,0)</f>
        <v>0</v>
      </c>
      <c r="BG258" s="239">
        <f>IF(N258="zákl. přenesená",J258,0)</f>
        <v>0</v>
      </c>
      <c r="BH258" s="239">
        <f>IF(N258="sníž. přenesená",J258,0)</f>
        <v>0</v>
      </c>
      <c r="BI258" s="239">
        <f>IF(N258="nulová",J258,0)</f>
        <v>0</v>
      </c>
      <c r="BJ258" s="18" t="s">
        <v>83</v>
      </c>
      <c r="BK258" s="239">
        <f>ROUND(I258*H258,2)</f>
        <v>0</v>
      </c>
      <c r="BL258" s="18" t="s">
        <v>360</v>
      </c>
      <c r="BM258" s="238" t="s">
        <v>2119</v>
      </c>
    </row>
    <row r="259" s="2" customFormat="1">
      <c r="A259" s="39"/>
      <c r="B259" s="40"/>
      <c r="C259" s="41"/>
      <c r="D259" s="240" t="s">
        <v>349</v>
      </c>
      <c r="E259" s="41"/>
      <c r="F259" s="241" t="s">
        <v>2118</v>
      </c>
      <c r="G259" s="41"/>
      <c r="H259" s="41"/>
      <c r="I259" s="242"/>
      <c r="J259" s="41"/>
      <c r="K259" s="41"/>
      <c r="L259" s="45"/>
      <c r="M259" s="243"/>
      <c r="N259" s="244"/>
      <c r="O259" s="92"/>
      <c r="P259" s="92"/>
      <c r="Q259" s="92"/>
      <c r="R259" s="92"/>
      <c r="S259" s="92"/>
      <c r="T259" s="93"/>
      <c r="U259" s="39"/>
      <c r="V259" s="39"/>
      <c r="W259" s="39"/>
      <c r="X259" s="39"/>
      <c r="Y259" s="39"/>
      <c r="Z259" s="39"/>
      <c r="AA259" s="39"/>
      <c r="AB259" s="39"/>
      <c r="AC259" s="39"/>
      <c r="AD259" s="39"/>
      <c r="AE259" s="39"/>
      <c r="AT259" s="18" t="s">
        <v>349</v>
      </c>
      <c r="AU259" s="18" t="s">
        <v>85</v>
      </c>
    </row>
    <row r="260" s="2" customFormat="1" ht="16.5" customHeight="1">
      <c r="A260" s="39"/>
      <c r="B260" s="40"/>
      <c r="C260" s="227" t="s">
        <v>687</v>
      </c>
      <c r="D260" s="227" t="s">
        <v>343</v>
      </c>
      <c r="E260" s="228" t="s">
        <v>2120</v>
      </c>
      <c r="F260" s="229" t="s">
        <v>2121</v>
      </c>
      <c r="G260" s="230" t="s">
        <v>562</v>
      </c>
      <c r="H260" s="231">
        <v>23.719999999999999</v>
      </c>
      <c r="I260" s="232"/>
      <c r="J260" s="233">
        <f>ROUND(I260*H260,2)</f>
        <v>0</v>
      </c>
      <c r="K260" s="229" t="s">
        <v>443</v>
      </c>
      <c r="L260" s="45"/>
      <c r="M260" s="234" t="s">
        <v>1</v>
      </c>
      <c r="N260" s="235" t="s">
        <v>41</v>
      </c>
      <c r="O260" s="92"/>
      <c r="P260" s="236">
        <f>O260*H260</f>
        <v>0</v>
      </c>
      <c r="Q260" s="236">
        <v>0</v>
      </c>
      <c r="R260" s="236">
        <f>Q260*H260</f>
        <v>0</v>
      </c>
      <c r="S260" s="236">
        <v>0</v>
      </c>
      <c r="T260" s="237">
        <f>S260*H260</f>
        <v>0</v>
      </c>
      <c r="U260" s="39"/>
      <c r="V260" s="39"/>
      <c r="W260" s="39"/>
      <c r="X260" s="39"/>
      <c r="Y260" s="39"/>
      <c r="Z260" s="39"/>
      <c r="AA260" s="39"/>
      <c r="AB260" s="39"/>
      <c r="AC260" s="39"/>
      <c r="AD260" s="39"/>
      <c r="AE260" s="39"/>
      <c r="AR260" s="238" t="s">
        <v>360</v>
      </c>
      <c r="AT260" s="238" t="s">
        <v>343</v>
      </c>
      <c r="AU260" s="238" t="s">
        <v>85</v>
      </c>
      <c r="AY260" s="18" t="s">
        <v>342</v>
      </c>
      <c r="BE260" s="239">
        <f>IF(N260="základní",J260,0)</f>
        <v>0</v>
      </c>
      <c r="BF260" s="239">
        <f>IF(N260="snížená",J260,0)</f>
        <v>0</v>
      </c>
      <c r="BG260" s="239">
        <f>IF(N260="zákl. přenesená",J260,0)</f>
        <v>0</v>
      </c>
      <c r="BH260" s="239">
        <f>IF(N260="sníž. přenesená",J260,0)</f>
        <v>0</v>
      </c>
      <c r="BI260" s="239">
        <f>IF(N260="nulová",J260,0)</f>
        <v>0</v>
      </c>
      <c r="BJ260" s="18" t="s">
        <v>83</v>
      </c>
      <c r="BK260" s="239">
        <f>ROUND(I260*H260,2)</f>
        <v>0</v>
      </c>
      <c r="BL260" s="18" t="s">
        <v>360</v>
      </c>
      <c r="BM260" s="238" t="s">
        <v>2122</v>
      </c>
    </row>
    <row r="261" s="2" customFormat="1">
      <c r="A261" s="39"/>
      <c r="B261" s="40"/>
      <c r="C261" s="41"/>
      <c r="D261" s="240" t="s">
        <v>349</v>
      </c>
      <c r="E261" s="41"/>
      <c r="F261" s="241" t="s">
        <v>2123</v>
      </c>
      <c r="G261" s="41"/>
      <c r="H261" s="41"/>
      <c r="I261" s="242"/>
      <c r="J261" s="41"/>
      <c r="K261" s="41"/>
      <c r="L261" s="45"/>
      <c r="M261" s="243"/>
      <c r="N261" s="244"/>
      <c r="O261" s="92"/>
      <c r="P261" s="92"/>
      <c r="Q261" s="92"/>
      <c r="R261" s="92"/>
      <c r="S261" s="92"/>
      <c r="T261" s="93"/>
      <c r="U261" s="39"/>
      <c r="V261" s="39"/>
      <c r="W261" s="39"/>
      <c r="X261" s="39"/>
      <c r="Y261" s="39"/>
      <c r="Z261" s="39"/>
      <c r="AA261" s="39"/>
      <c r="AB261" s="39"/>
      <c r="AC261" s="39"/>
      <c r="AD261" s="39"/>
      <c r="AE261" s="39"/>
      <c r="AT261" s="18" t="s">
        <v>349</v>
      </c>
      <c r="AU261" s="18" t="s">
        <v>85</v>
      </c>
    </row>
    <row r="262" s="14" customFormat="1">
      <c r="A262" s="14"/>
      <c r="B262" s="263"/>
      <c r="C262" s="264"/>
      <c r="D262" s="240" t="s">
        <v>446</v>
      </c>
      <c r="E262" s="265" t="s">
        <v>1</v>
      </c>
      <c r="F262" s="266" t="s">
        <v>2039</v>
      </c>
      <c r="G262" s="264"/>
      <c r="H262" s="265" t="s">
        <v>1</v>
      </c>
      <c r="I262" s="267"/>
      <c r="J262" s="264"/>
      <c r="K262" s="264"/>
      <c r="L262" s="268"/>
      <c r="M262" s="269"/>
      <c r="N262" s="270"/>
      <c r="O262" s="270"/>
      <c r="P262" s="270"/>
      <c r="Q262" s="270"/>
      <c r="R262" s="270"/>
      <c r="S262" s="270"/>
      <c r="T262" s="271"/>
      <c r="U262" s="14"/>
      <c r="V262" s="14"/>
      <c r="W262" s="14"/>
      <c r="X262" s="14"/>
      <c r="Y262" s="14"/>
      <c r="Z262" s="14"/>
      <c r="AA262" s="14"/>
      <c r="AB262" s="14"/>
      <c r="AC262" s="14"/>
      <c r="AD262" s="14"/>
      <c r="AE262" s="14"/>
      <c r="AT262" s="272" t="s">
        <v>446</v>
      </c>
      <c r="AU262" s="272" t="s">
        <v>85</v>
      </c>
      <c r="AV262" s="14" t="s">
        <v>83</v>
      </c>
      <c r="AW262" s="14" t="s">
        <v>32</v>
      </c>
      <c r="AX262" s="14" t="s">
        <v>76</v>
      </c>
      <c r="AY262" s="272" t="s">
        <v>342</v>
      </c>
    </row>
    <row r="263" s="13" customFormat="1">
      <c r="A263" s="13"/>
      <c r="B263" s="252"/>
      <c r="C263" s="253"/>
      <c r="D263" s="240" t="s">
        <v>446</v>
      </c>
      <c r="E263" s="254" t="s">
        <v>1</v>
      </c>
      <c r="F263" s="255" t="s">
        <v>2124</v>
      </c>
      <c r="G263" s="253"/>
      <c r="H263" s="256">
        <v>2.1840000000000002</v>
      </c>
      <c r="I263" s="257"/>
      <c r="J263" s="253"/>
      <c r="K263" s="253"/>
      <c r="L263" s="258"/>
      <c r="M263" s="259"/>
      <c r="N263" s="260"/>
      <c r="O263" s="260"/>
      <c r="P263" s="260"/>
      <c r="Q263" s="260"/>
      <c r="R263" s="260"/>
      <c r="S263" s="260"/>
      <c r="T263" s="261"/>
      <c r="U263" s="13"/>
      <c r="V263" s="13"/>
      <c r="W263" s="13"/>
      <c r="X263" s="13"/>
      <c r="Y263" s="13"/>
      <c r="Z263" s="13"/>
      <c r="AA263" s="13"/>
      <c r="AB263" s="13"/>
      <c r="AC263" s="13"/>
      <c r="AD263" s="13"/>
      <c r="AE263" s="13"/>
      <c r="AT263" s="262" t="s">
        <v>446</v>
      </c>
      <c r="AU263" s="262" t="s">
        <v>85</v>
      </c>
      <c r="AV263" s="13" t="s">
        <v>85</v>
      </c>
      <c r="AW263" s="13" t="s">
        <v>32</v>
      </c>
      <c r="AX263" s="13" t="s">
        <v>76</v>
      </c>
      <c r="AY263" s="262" t="s">
        <v>342</v>
      </c>
    </row>
    <row r="264" s="13" customFormat="1">
      <c r="A264" s="13"/>
      <c r="B264" s="252"/>
      <c r="C264" s="253"/>
      <c r="D264" s="240" t="s">
        <v>446</v>
      </c>
      <c r="E264" s="254" t="s">
        <v>1</v>
      </c>
      <c r="F264" s="255" t="s">
        <v>2125</v>
      </c>
      <c r="G264" s="253"/>
      <c r="H264" s="256">
        <v>2.6099999999999999</v>
      </c>
      <c r="I264" s="257"/>
      <c r="J264" s="253"/>
      <c r="K264" s="253"/>
      <c r="L264" s="258"/>
      <c r="M264" s="259"/>
      <c r="N264" s="260"/>
      <c r="O264" s="260"/>
      <c r="P264" s="260"/>
      <c r="Q264" s="260"/>
      <c r="R264" s="260"/>
      <c r="S264" s="260"/>
      <c r="T264" s="261"/>
      <c r="U264" s="13"/>
      <c r="V264" s="13"/>
      <c r="W264" s="13"/>
      <c r="X264" s="13"/>
      <c r="Y264" s="13"/>
      <c r="Z264" s="13"/>
      <c r="AA264" s="13"/>
      <c r="AB264" s="13"/>
      <c r="AC264" s="13"/>
      <c r="AD264" s="13"/>
      <c r="AE264" s="13"/>
      <c r="AT264" s="262" t="s">
        <v>446</v>
      </c>
      <c r="AU264" s="262" t="s">
        <v>85</v>
      </c>
      <c r="AV264" s="13" t="s">
        <v>85</v>
      </c>
      <c r="AW264" s="13" t="s">
        <v>32</v>
      </c>
      <c r="AX264" s="13" t="s">
        <v>76</v>
      </c>
      <c r="AY264" s="262" t="s">
        <v>342</v>
      </c>
    </row>
    <row r="265" s="13" customFormat="1">
      <c r="A265" s="13"/>
      <c r="B265" s="252"/>
      <c r="C265" s="253"/>
      <c r="D265" s="240" t="s">
        <v>446</v>
      </c>
      <c r="E265" s="254" t="s">
        <v>1</v>
      </c>
      <c r="F265" s="255" t="s">
        <v>2126</v>
      </c>
      <c r="G265" s="253"/>
      <c r="H265" s="256">
        <v>13.176</v>
      </c>
      <c r="I265" s="257"/>
      <c r="J265" s="253"/>
      <c r="K265" s="253"/>
      <c r="L265" s="258"/>
      <c r="M265" s="259"/>
      <c r="N265" s="260"/>
      <c r="O265" s="260"/>
      <c r="P265" s="260"/>
      <c r="Q265" s="260"/>
      <c r="R265" s="260"/>
      <c r="S265" s="260"/>
      <c r="T265" s="261"/>
      <c r="U265" s="13"/>
      <c r="V265" s="13"/>
      <c r="W265" s="13"/>
      <c r="X265" s="13"/>
      <c r="Y265" s="13"/>
      <c r="Z265" s="13"/>
      <c r="AA265" s="13"/>
      <c r="AB265" s="13"/>
      <c r="AC265" s="13"/>
      <c r="AD265" s="13"/>
      <c r="AE265" s="13"/>
      <c r="AT265" s="262" t="s">
        <v>446</v>
      </c>
      <c r="AU265" s="262" t="s">
        <v>85</v>
      </c>
      <c r="AV265" s="13" t="s">
        <v>85</v>
      </c>
      <c r="AW265" s="13" t="s">
        <v>32</v>
      </c>
      <c r="AX265" s="13" t="s">
        <v>76</v>
      </c>
      <c r="AY265" s="262" t="s">
        <v>342</v>
      </c>
    </row>
    <row r="266" s="13" customFormat="1">
      <c r="A266" s="13"/>
      <c r="B266" s="252"/>
      <c r="C266" s="253"/>
      <c r="D266" s="240" t="s">
        <v>446</v>
      </c>
      <c r="E266" s="254" t="s">
        <v>1</v>
      </c>
      <c r="F266" s="255" t="s">
        <v>2127</v>
      </c>
      <c r="G266" s="253"/>
      <c r="H266" s="256">
        <v>5.75</v>
      </c>
      <c r="I266" s="257"/>
      <c r="J266" s="253"/>
      <c r="K266" s="253"/>
      <c r="L266" s="258"/>
      <c r="M266" s="259"/>
      <c r="N266" s="260"/>
      <c r="O266" s="260"/>
      <c r="P266" s="260"/>
      <c r="Q266" s="260"/>
      <c r="R266" s="260"/>
      <c r="S266" s="260"/>
      <c r="T266" s="261"/>
      <c r="U266" s="13"/>
      <c r="V266" s="13"/>
      <c r="W266" s="13"/>
      <c r="X266" s="13"/>
      <c r="Y266" s="13"/>
      <c r="Z266" s="13"/>
      <c r="AA266" s="13"/>
      <c r="AB266" s="13"/>
      <c r="AC266" s="13"/>
      <c r="AD266" s="13"/>
      <c r="AE266" s="13"/>
      <c r="AT266" s="262" t="s">
        <v>446</v>
      </c>
      <c r="AU266" s="262" t="s">
        <v>85</v>
      </c>
      <c r="AV266" s="13" t="s">
        <v>85</v>
      </c>
      <c r="AW266" s="13" t="s">
        <v>32</v>
      </c>
      <c r="AX266" s="13" t="s">
        <v>76</v>
      </c>
      <c r="AY266" s="262" t="s">
        <v>342</v>
      </c>
    </row>
    <row r="267" s="16" customFormat="1">
      <c r="A267" s="16"/>
      <c r="B267" s="284"/>
      <c r="C267" s="285"/>
      <c r="D267" s="240" t="s">
        <v>446</v>
      </c>
      <c r="E267" s="286" t="s">
        <v>1</v>
      </c>
      <c r="F267" s="287" t="s">
        <v>500</v>
      </c>
      <c r="G267" s="285"/>
      <c r="H267" s="288">
        <v>23.719999999999999</v>
      </c>
      <c r="I267" s="289"/>
      <c r="J267" s="285"/>
      <c r="K267" s="285"/>
      <c r="L267" s="290"/>
      <c r="M267" s="291"/>
      <c r="N267" s="292"/>
      <c r="O267" s="292"/>
      <c r="P267" s="292"/>
      <c r="Q267" s="292"/>
      <c r="R267" s="292"/>
      <c r="S267" s="292"/>
      <c r="T267" s="293"/>
      <c r="U267" s="16"/>
      <c r="V267" s="16"/>
      <c r="W267" s="16"/>
      <c r="X267" s="16"/>
      <c r="Y267" s="16"/>
      <c r="Z267" s="16"/>
      <c r="AA267" s="16"/>
      <c r="AB267" s="16"/>
      <c r="AC267" s="16"/>
      <c r="AD267" s="16"/>
      <c r="AE267" s="16"/>
      <c r="AT267" s="294" t="s">
        <v>446</v>
      </c>
      <c r="AU267" s="294" t="s">
        <v>85</v>
      </c>
      <c r="AV267" s="16" t="s">
        <v>360</v>
      </c>
      <c r="AW267" s="16" t="s">
        <v>32</v>
      </c>
      <c r="AX267" s="16" t="s">
        <v>83</v>
      </c>
      <c r="AY267" s="294" t="s">
        <v>342</v>
      </c>
    </row>
    <row r="268" s="12" customFormat="1" ht="22.8" customHeight="1">
      <c r="A268" s="12"/>
      <c r="B268" s="213"/>
      <c r="C268" s="214"/>
      <c r="D268" s="215" t="s">
        <v>75</v>
      </c>
      <c r="E268" s="246" t="s">
        <v>381</v>
      </c>
      <c r="F268" s="246" t="s">
        <v>839</v>
      </c>
      <c r="G268" s="214"/>
      <c r="H268" s="214"/>
      <c r="I268" s="217"/>
      <c r="J268" s="247">
        <f>BK268</f>
        <v>0</v>
      </c>
      <c r="K268" s="214"/>
      <c r="L268" s="219"/>
      <c r="M268" s="220"/>
      <c r="N268" s="221"/>
      <c r="O268" s="221"/>
      <c r="P268" s="222">
        <f>SUM(P269:P271)</f>
        <v>0</v>
      </c>
      <c r="Q268" s="221"/>
      <c r="R268" s="222">
        <f>SUM(R269:R271)</f>
        <v>0.0013240000000000001</v>
      </c>
      <c r="S268" s="221"/>
      <c r="T268" s="223">
        <f>SUM(T269:T271)</f>
        <v>0</v>
      </c>
      <c r="U268" s="12"/>
      <c r="V268" s="12"/>
      <c r="W268" s="12"/>
      <c r="X268" s="12"/>
      <c r="Y268" s="12"/>
      <c r="Z268" s="12"/>
      <c r="AA268" s="12"/>
      <c r="AB268" s="12"/>
      <c r="AC268" s="12"/>
      <c r="AD268" s="12"/>
      <c r="AE268" s="12"/>
      <c r="AR268" s="224" t="s">
        <v>83</v>
      </c>
      <c r="AT268" s="225" t="s">
        <v>75</v>
      </c>
      <c r="AU268" s="225" t="s">
        <v>83</v>
      </c>
      <c r="AY268" s="224" t="s">
        <v>342</v>
      </c>
      <c r="BK268" s="226">
        <f>SUM(BK269:BK271)</f>
        <v>0</v>
      </c>
    </row>
    <row r="269" s="2" customFormat="1" ht="16.5" customHeight="1">
      <c r="A269" s="39"/>
      <c r="B269" s="40"/>
      <c r="C269" s="227" t="s">
        <v>692</v>
      </c>
      <c r="D269" s="227" t="s">
        <v>343</v>
      </c>
      <c r="E269" s="228" t="s">
        <v>2128</v>
      </c>
      <c r="F269" s="229" t="s">
        <v>2129</v>
      </c>
      <c r="G269" s="230" t="s">
        <v>543</v>
      </c>
      <c r="H269" s="231">
        <v>132.40000000000001</v>
      </c>
      <c r="I269" s="232"/>
      <c r="J269" s="233">
        <f>ROUND(I269*H269,2)</f>
        <v>0</v>
      </c>
      <c r="K269" s="229" t="s">
        <v>443</v>
      </c>
      <c r="L269" s="45"/>
      <c r="M269" s="234" t="s">
        <v>1</v>
      </c>
      <c r="N269" s="235" t="s">
        <v>41</v>
      </c>
      <c r="O269" s="92"/>
      <c r="P269" s="236">
        <f>O269*H269</f>
        <v>0</v>
      </c>
      <c r="Q269" s="236">
        <v>1.0000000000000001E-05</v>
      </c>
      <c r="R269" s="236">
        <f>Q269*H269</f>
        <v>0.0013240000000000001</v>
      </c>
      <c r="S269" s="236">
        <v>0</v>
      </c>
      <c r="T269" s="237">
        <f>S269*H269</f>
        <v>0</v>
      </c>
      <c r="U269" s="39"/>
      <c r="V269" s="39"/>
      <c r="W269" s="39"/>
      <c r="X269" s="39"/>
      <c r="Y269" s="39"/>
      <c r="Z269" s="39"/>
      <c r="AA269" s="39"/>
      <c r="AB269" s="39"/>
      <c r="AC269" s="39"/>
      <c r="AD269" s="39"/>
      <c r="AE269" s="39"/>
      <c r="AR269" s="238" t="s">
        <v>360</v>
      </c>
      <c r="AT269" s="238" t="s">
        <v>343</v>
      </c>
      <c r="AU269" s="238" t="s">
        <v>85</v>
      </c>
      <c r="AY269" s="18" t="s">
        <v>342</v>
      </c>
      <c r="BE269" s="239">
        <f>IF(N269="základní",J269,0)</f>
        <v>0</v>
      </c>
      <c r="BF269" s="239">
        <f>IF(N269="snížená",J269,0)</f>
        <v>0</v>
      </c>
      <c r="BG269" s="239">
        <f>IF(N269="zákl. přenesená",J269,0)</f>
        <v>0</v>
      </c>
      <c r="BH269" s="239">
        <f>IF(N269="sníž. přenesená",J269,0)</f>
        <v>0</v>
      </c>
      <c r="BI269" s="239">
        <f>IF(N269="nulová",J269,0)</f>
        <v>0</v>
      </c>
      <c r="BJ269" s="18" t="s">
        <v>83</v>
      </c>
      <c r="BK269" s="239">
        <f>ROUND(I269*H269,2)</f>
        <v>0</v>
      </c>
      <c r="BL269" s="18" t="s">
        <v>360</v>
      </c>
      <c r="BM269" s="238" t="s">
        <v>2130</v>
      </c>
    </row>
    <row r="270" s="2" customFormat="1">
      <c r="A270" s="39"/>
      <c r="B270" s="40"/>
      <c r="C270" s="41"/>
      <c r="D270" s="240" t="s">
        <v>349</v>
      </c>
      <c r="E270" s="41"/>
      <c r="F270" s="241" t="s">
        <v>2131</v>
      </c>
      <c r="G270" s="41"/>
      <c r="H270" s="41"/>
      <c r="I270" s="242"/>
      <c r="J270" s="41"/>
      <c r="K270" s="41"/>
      <c r="L270" s="45"/>
      <c r="M270" s="243"/>
      <c r="N270" s="244"/>
      <c r="O270" s="92"/>
      <c r="P270" s="92"/>
      <c r="Q270" s="92"/>
      <c r="R270" s="92"/>
      <c r="S270" s="92"/>
      <c r="T270" s="93"/>
      <c r="U270" s="39"/>
      <c r="V270" s="39"/>
      <c r="W270" s="39"/>
      <c r="X270" s="39"/>
      <c r="Y270" s="39"/>
      <c r="Z270" s="39"/>
      <c r="AA270" s="39"/>
      <c r="AB270" s="39"/>
      <c r="AC270" s="39"/>
      <c r="AD270" s="39"/>
      <c r="AE270" s="39"/>
      <c r="AT270" s="18" t="s">
        <v>349</v>
      </c>
      <c r="AU270" s="18" t="s">
        <v>85</v>
      </c>
    </row>
    <row r="271" s="13" customFormat="1">
      <c r="A271" s="13"/>
      <c r="B271" s="252"/>
      <c r="C271" s="253"/>
      <c r="D271" s="240" t="s">
        <v>446</v>
      </c>
      <c r="E271" s="254" t="s">
        <v>1</v>
      </c>
      <c r="F271" s="255" t="s">
        <v>2132</v>
      </c>
      <c r="G271" s="253"/>
      <c r="H271" s="256">
        <v>132.40000000000001</v>
      </c>
      <c r="I271" s="257"/>
      <c r="J271" s="253"/>
      <c r="K271" s="253"/>
      <c r="L271" s="258"/>
      <c r="M271" s="259"/>
      <c r="N271" s="260"/>
      <c r="O271" s="260"/>
      <c r="P271" s="260"/>
      <c r="Q271" s="260"/>
      <c r="R271" s="260"/>
      <c r="S271" s="260"/>
      <c r="T271" s="261"/>
      <c r="U271" s="13"/>
      <c r="V271" s="13"/>
      <c r="W271" s="13"/>
      <c r="X271" s="13"/>
      <c r="Y271" s="13"/>
      <c r="Z271" s="13"/>
      <c r="AA271" s="13"/>
      <c r="AB271" s="13"/>
      <c r="AC271" s="13"/>
      <c r="AD271" s="13"/>
      <c r="AE271" s="13"/>
      <c r="AT271" s="262" t="s">
        <v>446</v>
      </c>
      <c r="AU271" s="262" t="s">
        <v>85</v>
      </c>
      <c r="AV271" s="13" t="s">
        <v>85</v>
      </c>
      <c r="AW271" s="13" t="s">
        <v>32</v>
      </c>
      <c r="AX271" s="13" t="s">
        <v>83</v>
      </c>
      <c r="AY271" s="262" t="s">
        <v>342</v>
      </c>
    </row>
    <row r="272" s="12" customFormat="1" ht="22.8" customHeight="1">
      <c r="A272" s="12"/>
      <c r="B272" s="213"/>
      <c r="C272" s="214"/>
      <c r="D272" s="215" t="s">
        <v>75</v>
      </c>
      <c r="E272" s="246" t="s">
        <v>950</v>
      </c>
      <c r="F272" s="246" t="s">
        <v>951</v>
      </c>
      <c r="G272" s="214"/>
      <c r="H272" s="214"/>
      <c r="I272" s="217"/>
      <c r="J272" s="247">
        <f>BK272</f>
        <v>0</v>
      </c>
      <c r="K272" s="214"/>
      <c r="L272" s="219"/>
      <c r="M272" s="220"/>
      <c r="N272" s="221"/>
      <c r="O272" s="221"/>
      <c r="P272" s="222">
        <f>SUM(P273:P284)</f>
        <v>0</v>
      </c>
      <c r="Q272" s="221"/>
      <c r="R272" s="222">
        <f>SUM(R273:R284)</f>
        <v>0</v>
      </c>
      <c r="S272" s="221"/>
      <c r="T272" s="223">
        <f>SUM(T273:T284)</f>
        <v>0</v>
      </c>
      <c r="U272" s="12"/>
      <c r="V272" s="12"/>
      <c r="W272" s="12"/>
      <c r="X272" s="12"/>
      <c r="Y272" s="12"/>
      <c r="Z272" s="12"/>
      <c r="AA272" s="12"/>
      <c r="AB272" s="12"/>
      <c r="AC272" s="12"/>
      <c r="AD272" s="12"/>
      <c r="AE272" s="12"/>
      <c r="AR272" s="224" t="s">
        <v>83</v>
      </c>
      <c r="AT272" s="225" t="s">
        <v>75</v>
      </c>
      <c r="AU272" s="225" t="s">
        <v>83</v>
      </c>
      <c r="AY272" s="224" t="s">
        <v>342</v>
      </c>
      <c r="BK272" s="226">
        <f>SUM(BK273:BK284)</f>
        <v>0</v>
      </c>
    </row>
    <row r="273" s="2" customFormat="1" ht="24.15" customHeight="1">
      <c r="A273" s="39"/>
      <c r="B273" s="40"/>
      <c r="C273" s="227" t="s">
        <v>700</v>
      </c>
      <c r="D273" s="227" t="s">
        <v>343</v>
      </c>
      <c r="E273" s="228" t="s">
        <v>976</v>
      </c>
      <c r="F273" s="229" t="s">
        <v>977</v>
      </c>
      <c r="G273" s="230" t="s">
        <v>462</v>
      </c>
      <c r="H273" s="231">
        <v>17.954999999999998</v>
      </c>
      <c r="I273" s="232"/>
      <c r="J273" s="233">
        <f>ROUND(I273*H273,2)</f>
        <v>0</v>
      </c>
      <c r="K273" s="229" t="s">
        <v>443</v>
      </c>
      <c r="L273" s="45"/>
      <c r="M273" s="234" t="s">
        <v>1</v>
      </c>
      <c r="N273" s="235" t="s">
        <v>41</v>
      </c>
      <c r="O273" s="92"/>
      <c r="P273" s="236">
        <f>O273*H273</f>
        <v>0</v>
      </c>
      <c r="Q273" s="236">
        <v>0</v>
      </c>
      <c r="R273" s="236">
        <f>Q273*H273</f>
        <v>0</v>
      </c>
      <c r="S273" s="236">
        <v>0</v>
      </c>
      <c r="T273" s="237">
        <f>S273*H273</f>
        <v>0</v>
      </c>
      <c r="U273" s="39"/>
      <c r="V273" s="39"/>
      <c r="W273" s="39"/>
      <c r="X273" s="39"/>
      <c r="Y273" s="39"/>
      <c r="Z273" s="39"/>
      <c r="AA273" s="39"/>
      <c r="AB273" s="39"/>
      <c r="AC273" s="39"/>
      <c r="AD273" s="39"/>
      <c r="AE273" s="39"/>
      <c r="AR273" s="238" t="s">
        <v>360</v>
      </c>
      <c r="AT273" s="238" t="s">
        <v>343</v>
      </c>
      <c r="AU273" s="238" t="s">
        <v>85</v>
      </c>
      <c r="AY273" s="18" t="s">
        <v>342</v>
      </c>
      <c r="BE273" s="239">
        <f>IF(N273="základní",J273,0)</f>
        <v>0</v>
      </c>
      <c r="BF273" s="239">
        <f>IF(N273="snížená",J273,0)</f>
        <v>0</v>
      </c>
      <c r="BG273" s="239">
        <f>IF(N273="zákl. přenesená",J273,0)</f>
        <v>0</v>
      </c>
      <c r="BH273" s="239">
        <f>IF(N273="sníž. přenesená",J273,0)</f>
        <v>0</v>
      </c>
      <c r="BI273" s="239">
        <f>IF(N273="nulová",J273,0)</f>
        <v>0</v>
      </c>
      <c r="BJ273" s="18" t="s">
        <v>83</v>
      </c>
      <c r="BK273" s="239">
        <f>ROUND(I273*H273,2)</f>
        <v>0</v>
      </c>
      <c r="BL273" s="18" t="s">
        <v>360</v>
      </c>
      <c r="BM273" s="238" t="s">
        <v>2133</v>
      </c>
    </row>
    <row r="274" s="2" customFormat="1">
      <c r="A274" s="39"/>
      <c r="B274" s="40"/>
      <c r="C274" s="41"/>
      <c r="D274" s="240" t="s">
        <v>349</v>
      </c>
      <c r="E274" s="41"/>
      <c r="F274" s="241" t="s">
        <v>977</v>
      </c>
      <c r="G274" s="41"/>
      <c r="H274" s="41"/>
      <c r="I274" s="242"/>
      <c r="J274" s="41"/>
      <c r="K274" s="41"/>
      <c r="L274" s="45"/>
      <c r="M274" s="243"/>
      <c r="N274" s="244"/>
      <c r="O274" s="92"/>
      <c r="P274" s="92"/>
      <c r="Q274" s="92"/>
      <c r="R274" s="92"/>
      <c r="S274" s="92"/>
      <c r="T274" s="93"/>
      <c r="U274" s="39"/>
      <c r="V274" s="39"/>
      <c r="W274" s="39"/>
      <c r="X274" s="39"/>
      <c r="Y274" s="39"/>
      <c r="Z274" s="39"/>
      <c r="AA274" s="39"/>
      <c r="AB274" s="39"/>
      <c r="AC274" s="39"/>
      <c r="AD274" s="39"/>
      <c r="AE274" s="39"/>
      <c r="AT274" s="18" t="s">
        <v>349</v>
      </c>
      <c r="AU274" s="18" t="s">
        <v>85</v>
      </c>
    </row>
    <row r="275" s="13" customFormat="1">
      <c r="A275" s="13"/>
      <c r="B275" s="252"/>
      <c r="C275" s="253"/>
      <c r="D275" s="240" t="s">
        <v>446</v>
      </c>
      <c r="E275" s="254" t="s">
        <v>1</v>
      </c>
      <c r="F275" s="255" t="s">
        <v>2134</v>
      </c>
      <c r="G275" s="253"/>
      <c r="H275" s="256">
        <v>17.954999999999998</v>
      </c>
      <c r="I275" s="257"/>
      <c r="J275" s="253"/>
      <c r="K275" s="253"/>
      <c r="L275" s="258"/>
      <c r="M275" s="259"/>
      <c r="N275" s="260"/>
      <c r="O275" s="260"/>
      <c r="P275" s="260"/>
      <c r="Q275" s="260"/>
      <c r="R275" s="260"/>
      <c r="S275" s="260"/>
      <c r="T275" s="261"/>
      <c r="U275" s="13"/>
      <c r="V275" s="13"/>
      <c r="W275" s="13"/>
      <c r="X275" s="13"/>
      <c r="Y275" s="13"/>
      <c r="Z275" s="13"/>
      <c r="AA275" s="13"/>
      <c r="AB275" s="13"/>
      <c r="AC275" s="13"/>
      <c r="AD275" s="13"/>
      <c r="AE275" s="13"/>
      <c r="AT275" s="262" t="s">
        <v>446</v>
      </c>
      <c r="AU275" s="262" t="s">
        <v>85</v>
      </c>
      <c r="AV275" s="13" t="s">
        <v>85</v>
      </c>
      <c r="AW275" s="13" t="s">
        <v>32</v>
      </c>
      <c r="AX275" s="13" t="s">
        <v>83</v>
      </c>
      <c r="AY275" s="262" t="s">
        <v>342</v>
      </c>
    </row>
    <row r="276" s="2" customFormat="1" ht="16.5" customHeight="1">
      <c r="A276" s="39"/>
      <c r="B276" s="40"/>
      <c r="C276" s="227" t="s">
        <v>710</v>
      </c>
      <c r="D276" s="227" t="s">
        <v>343</v>
      </c>
      <c r="E276" s="228" t="s">
        <v>981</v>
      </c>
      <c r="F276" s="229" t="s">
        <v>982</v>
      </c>
      <c r="G276" s="230" t="s">
        <v>462</v>
      </c>
      <c r="H276" s="231">
        <v>37.311999999999998</v>
      </c>
      <c r="I276" s="232"/>
      <c r="J276" s="233">
        <f>ROUND(I276*H276,2)</f>
        <v>0</v>
      </c>
      <c r="K276" s="229" t="s">
        <v>1</v>
      </c>
      <c r="L276" s="45"/>
      <c r="M276" s="234" t="s">
        <v>1</v>
      </c>
      <c r="N276" s="235" t="s">
        <v>41</v>
      </c>
      <c r="O276" s="92"/>
      <c r="P276" s="236">
        <f>O276*H276</f>
        <v>0</v>
      </c>
      <c r="Q276" s="236">
        <v>0</v>
      </c>
      <c r="R276" s="236">
        <f>Q276*H276</f>
        <v>0</v>
      </c>
      <c r="S276" s="236">
        <v>0</v>
      </c>
      <c r="T276" s="237">
        <f>S276*H276</f>
        <v>0</v>
      </c>
      <c r="U276" s="39"/>
      <c r="V276" s="39"/>
      <c r="W276" s="39"/>
      <c r="X276" s="39"/>
      <c r="Y276" s="39"/>
      <c r="Z276" s="39"/>
      <c r="AA276" s="39"/>
      <c r="AB276" s="39"/>
      <c r="AC276" s="39"/>
      <c r="AD276" s="39"/>
      <c r="AE276" s="39"/>
      <c r="AR276" s="238" t="s">
        <v>360</v>
      </c>
      <c r="AT276" s="238" t="s">
        <v>343</v>
      </c>
      <c r="AU276" s="238" t="s">
        <v>85</v>
      </c>
      <c r="AY276" s="18" t="s">
        <v>342</v>
      </c>
      <c r="BE276" s="239">
        <f>IF(N276="základní",J276,0)</f>
        <v>0</v>
      </c>
      <c r="BF276" s="239">
        <f>IF(N276="snížená",J276,0)</f>
        <v>0</v>
      </c>
      <c r="BG276" s="239">
        <f>IF(N276="zákl. přenesená",J276,0)</f>
        <v>0</v>
      </c>
      <c r="BH276" s="239">
        <f>IF(N276="sníž. přenesená",J276,0)</f>
        <v>0</v>
      </c>
      <c r="BI276" s="239">
        <f>IF(N276="nulová",J276,0)</f>
        <v>0</v>
      </c>
      <c r="BJ276" s="18" t="s">
        <v>83</v>
      </c>
      <c r="BK276" s="239">
        <f>ROUND(I276*H276,2)</f>
        <v>0</v>
      </c>
      <c r="BL276" s="18" t="s">
        <v>360</v>
      </c>
      <c r="BM276" s="238" t="s">
        <v>2135</v>
      </c>
    </row>
    <row r="277" s="2" customFormat="1">
      <c r="A277" s="39"/>
      <c r="B277" s="40"/>
      <c r="C277" s="41"/>
      <c r="D277" s="240" t="s">
        <v>349</v>
      </c>
      <c r="E277" s="41"/>
      <c r="F277" s="241" t="s">
        <v>984</v>
      </c>
      <c r="G277" s="41"/>
      <c r="H277" s="41"/>
      <c r="I277" s="242"/>
      <c r="J277" s="41"/>
      <c r="K277" s="41"/>
      <c r="L277" s="45"/>
      <c r="M277" s="243"/>
      <c r="N277" s="244"/>
      <c r="O277" s="92"/>
      <c r="P277" s="92"/>
      <c r="Q277" s="92"/>
      <c r="R277" s="92"/>
      <c r="S277" s="92"/>
      <c r="T277" s="93"/>
      <c r="U277" s="39"/>
      <c r="V277" s="39"/>
      <c r="W277" s="39"/>
      <c r="X277" s="39"/>
      <c r="Y277" s="39"/>
      <c r="Z277" s="39"/>
      <c r="AA277" s="39"/>
      <c r="AB277" s="39"/>
      <c r="AC277" s="39"/>
      <c r="AD277" s="39"/>
      <c r="AE277" s="39"/>
      <c r="AT277" s="18" t="s">
        <v>349</v>
      </c>
      <c r="AU277" s="18" t="s">
        <v>85</v>
      </c>
    </row>
    <row r="278" s="13" customFormat="1">
      <c r="A278" s="13"/>
      <c r="B278" s="252"/>
      <c r="C278" s="253"/>
      <c r="D278" s="240" t="s">
        <v>446</v>
      </c>
      <c r="E278" s="254" t="s">
        <v>1</v>
      </c>
      <c r="F278" s="255" t="s">
        <v>2136</v>
      </c>
      <c r="G278" s="253"/>
      <c r="H278" s="256">
        <v>37.311999999999998</v>
      </c>
      <c r="I278" s="257"/>
      <c r="J278" s="253"/>
      <c r="K278" s="253"/>
      <c r="L278" s="258"/>
      <c r="M278" s="259"/>
      <c r="N278" s="260"/>
      <c r="O278" s="260"/>
      <c r="P278" s="260"/>
      <c r="Q278" s="260"/>
      <c r="R278" s="260"/>
      <c r="S278" s="260"/>
      <c r="T278" s="261"/>
      <c r="U278" s="13"/>
      <c r="V278" s="13"/>
      <c r="W278" s="13"/>
      <c r="X278" s="13"/>
      <c r="Y278" s="13"/>
      <c r="Z278" s="13"/>
      <c r="AA278" s="13"/>
      <c r="AB278" s="13"/>
      <c r="AC278" s="13"/>
      <c r="AD278" s="13"/>
      <c r="AE278" s="13"/>
      <c r="AT278" s="262" t="s">
        <v>446</v>
      </c>
      <c r="AU278" s="262" t="s">
        <v>85</v>
      </c>
      <c r="AV278" s="13" t="s">
        <v>85</v>
      </c>
      <c r="AW278" s="13" t="s">
        <v>32</v>
      </c>
      <c r="AX278" s="13" t="s">
        <v>83</v>
      </c>
      <c r="AY278" s="262" t="s">
        <v>342</v>
      </c>
    </row>
    <row r="279" s="2" customFormat="1" ht="16.5" customHeight="1">
      <c r="A279" s="39"/>
      <c r="B279" s="40"/>
      <c r="C279" s="227" t="s">
        <v>717</v>
      </c>
      <c r="D279" s="227" t="s">
        <v>343</v>
      </c>
      <c r="E279" s="228" t="s">
        <v>988</v>
      </c>
      <c r="F279" s="229" t="s">
        <v>989</v>
      </c>
      <c r="G279" s="230" t="s">
        <v>462</v>
      </c>
      <c r="H279" s="231">
        <v>17.954999999999998</v>
      </c>
      <c r="I279" s="232"/>
      <c r="J279" s="233">
        <f>ROUND(I279*H279,2)</f>
        <v>0</v>
      </c>
      <c r="K279" s="229" t="s">
        <v>1</v>
      </c>
      <c r="L279" s="45"/>
      <c r="M279" s="234" t="s">
        <v>1</v>
      </c>
      <c r="N279" s="235" t="s">
        <v>41</v>
      </c>
      <c r="O279" s="92"/>
      <c r="P279" s="236">
        <f>O279*H279</f>
        <v>0</v>
      </c>
      <c r="Q279" s="236">
        <v>0</v>
      </c>
      <c r="R279" s="236">
        <f>Q279*H279</f>
        <v>0</v>
      </c>
      <c r="S279" s="236">
        <v>0</v>
      </c>
      <c r="T279" s="237">
        <f>S279*H279</f>
        <v>0</v>
      </c>
      <c r="U279" s="39"/>
      <c r="V279" s="39"/>
      <c r="W279" s="39"/>
      <c r="X279" s="39"/>
      <c r="Y279" s="39"/>
      <c r="Z279" s="39"/>
      <c r="AA279" s="39"/>
      <c r="AB279" s="39"/>
      <c r="AC279" s="39"/>
      <c r="AD279" s="39"/>
      <c r="AE279" s="39"/>
      <c r="AR279" s="238" t="s">
        <v>360</v>
      </c>
      <c r="AT279" s="238" t="s">
        <v>343</v>
      </c>
      <c r="AU279" s="238" t="s">
        <v>85</v>
      </c>
      <c r="AY279" s="18" t="s">
        <v>342</v>
      </c>
      <c r="BE279" s="239">
        <f>IF(N279="základní",J279,0)</f>
        <v>0</v>
      </c>
      <c r="BF279" s="239">
        <f>IF(N279="snížená",J279,0)</f>
        <v>0</v>
      </c>
      <c r="BG279" s="239">
        <f>IF(N279="zákl. přenesená",J279,0)</f>
        <v>0</v>
      </c>
      <c r="BH279" s="239">
        <f>IF(N279="sníž. přenesená",J279,0)</f>
        <v>0</v>
      </c>
      <c r="BI279" s="239">
        <f>IF(N279="nulová",J279,0)</f>
        <v>0</v>
      </c>
      <c r="BJ279" s="18" t="s">
        <v>83</v>
      </c>
      <c r="BK279" s="239">
        <f>ROUND(I279*H279,2)</f>
        <v>0</v>
      </c>
      <c r="BL279" s="18" t="s">
        <v>360</v>
      </c>
      <c r="BM279" s="238" t="s">
        <v>2137</v>
      </c>
    </row>
    <row r="280" s="2" customFormat="1">
      <c r="A280" s="39"/>
      <c r="B280" s="40"/>
      <c r="C280" s="41"/>
      <c r="D280" s="240" t="s">
        <v>349</v>
      </c>
      <c r="E280" s="41"/>
      <c r="F280" s="241" t="s">
        <v>991</v>
      </c>
      <c r="G280" s="41"/>
      <c r="H280" s="41"/>
      <c r="I280" s="242"/>
      <c r="J280" s="41"/>
      <c r="K280" s="41"/>
      <c r="L280" s="45"/>
      <c r="M280" s="243"/>
      <c r="N280" s="244"/>
      <c r="O280" s="92"/>
      <c r="P280" s="92"/>
      <c r="Q280" s="92"/>
      <c r="R280" s="92"/>
      <c r="S280" s="92"/>
      <c r="T280" s="93"/>
      <c r="U280" s="39"/>
      <c r="V280" s="39"/>
      <c r="W280" s="39"/>
      <c r="X280" s="39"/>
      <c r="Y280" s="39"/>
      <c r="Z280" s="39"/>
      <c r="AA280" s="39"/>
      <c r="AB280" s="39"/>
      <c r="AC280" s="39"/>
      <c r="AD280" s="39"/>
      <c r="AE280" s="39"/>
      <c r="AT280" s="18" t="s">
        <v>349</v>
      </c>
      <c r="AU280" s="18" t="s">
        <v>85</v>
      </c>
    </row>
    <row r="281" s="13" customFormat="1">
      <c r="A281" s="13"/>
      <c r="B281" s="252"/>
      <c r="C281" s="253"/>
      <c r="D281" s="240" t="s">
        <v>446</v>
      </c>
      <c r="E281" s="254" t="s">
        <v>1</v>
      </c>
      <c r="F281" s="255" t="s">
        <v>2134</v>
      </c>
      <c r="G281" s="253"/>
      <c r="H281" s="256">
        <v>17.954999999999998</v>
      </c>
      <c r="I281" s="257"/>
      <c r="J281" s="253"/>
      <c r="K281" s="253"/>
      <c r="L281" s="258"/>
      <c r="M281" s="259"/>
      <c r="N281" s="260"/>
      <c r="O281" s="260"/>
      <c r="P281" s="260"/>
      <c r="Q281" s="260"/>
      <c r="R281" s="260"/>
      <c r="S281" s="260"/>
      <c r="T281" s="261"/>
      <c r="U281" s="13"/>
      <c r="V281" s="13"/>
      <c r="W281" s="13"/>
      <c r="X281" s="13"/>
      <c r="Y281" s="13"/>
      <c r="Z281" s="13"/>
      <c r="AA281" s="13"/>
      <c r="AB281" s="13"/>
      <c r="AC281" s="13"/>
      <c r="AD281" s="13"/>
      <c r="AE281" s="13"/>
      <c r="AT281" s="262" t="s">
        <v>446</v>
      </c>
      <c r="AU281" s="262" t="s">
        <v>85</v>
      </c>
      <c r="AV281" s="13" t="s">
        <v>85</v>
      </c>
      <c r="AW281" s="13" t="s">
        <v>32</v>
      </c>
      <c r="AX281" s="13" t="s">
        <v>83</v>
      </c>
      <c r="AY281" s="262" t="s">
        <v>342</v>
      </c>
    </row>
    <row r="282" s="2" customFormat="1" ht="24.15" customHeight="1">
      <c r="A282" s="39"/>
      <c r="B282" s="40"/>
      <c r="C282" s="227" t="s">
        <v>724</v>
      </c>
      <c r="D282" s="227" t="s">
        <v>343</v>
      </c>
      <c r="E282" s="228" t="s">
        <v>1007</v>
      </c>
      <c r="F282" s="229" t="s">
        <v>1008</v>
      </c>
      <c r="G282" s="230" t="s">
        <v>462</v>
      </c>
      <c r="H282" s="231">
        <v>37.311999999999998</v>
      </c>
      <c r="I282" s="232"/>
      <c r="J282" s="233">
        <f>ROUND(I282*H282,2)</f>
        <v>0</v>
      </c>
      <c r="K282" s="229" t="s">
        <v>443</v>
      </c>
      <c r="L282" s="45"/>
      <c r="M282" s="234" t="s">
        <v>1</v>
      </c>
      <c r="N282" s="235" t="s">
        <v>41</v>
      </c>
      <c r="O282" s="92"/>
      <c r="P282" s="236">
        <f>O282*H282</f>
        <v>0</v>
      </c>
      <c r="Q282" s="236">
        <v>0</v>
      </c>
      <c r="R282" s="236">
        <f>Q282*H282</f>
        <v>0</v>
      </c>
      <c r="S282" s="236">
        <v>0</v>
      </c>
      <c r="T282" s="237">
        <f>S282*H282</f>
        <v>0</v>
      </c>
      <c r="U282" s="39"/>
      <c r="V282" s="39"/>
      <c r="W282" s="39"/>
      <c r="X282" s="39"/>
      <c r="Y282" s="39"/>
      <c r="Z282" s="39"/>
      <c r="AA282" s="39"/>
      <c r="AB282" s="39"/>
      <c r="AC282" s="39"/>
      <c r="AD282" s="39"/>
      <c r="AE282" s="39"/>
      <c r="AR282" s="238" t="s">
        <v>360</v>
      </c>
      <c r="AT282" s="238" t="s">
        <v>343</v>
      </c>
      <c r="AU282" s="238" t="s">
        <v>85</v>
      </c>
      <c r="AY282" s="18" t="s">
        <v>342</v>
      </c>
      <c r="BE282" s="239">
        <f>IF(N282="základní",J282,0)</f>
        <v>0</v>
      </c>
      <c r="BF282" s="239">
        <f>IF(N282="snížená",J282,0)</f>
        <v>0</v>
      </c>
      <c r="BG282" s="239">
        <f>IF(N282="zákl. přenesená",J282,0)</f>
        <v>0</v>
      </c>
      <c r="BH282" s="239">
        <f>IF(N282="sníž. přenesená",J282,0)</f>
        <v>0</v>
      </c>
      <c r="BI282" s="239">
        <f>IF(N282="nulová",J282,0)</f>
        <v>0</v>
      </c>
      <c r="BJ282" s="18" t="s">
        <v>83</v>
      </c>
      <c r="BK282" s="239">
        <f>ROUND(I282*H282,2)</f>
        <v>0</v>
      </c>
      <c r="BL282" s="18" t="s">
        <v>360</v>
      </c>
      <c r="BM282" s="238" t="s">
        <v>2138</v>
      </c>
    </row>
    <row r="283" s="2" customFormat="1">
      <c r="A283" s="39"/>
      <c r="B283" s="40"/>
      <c r="C283" s="41"/>
      <c r="D283" s="240" t="s">
        <v>349</v>
      </c>
      <c r="E283" s="41"/>
      <c r="F283" s="241" t="s">
        <v>636</v>
      </c>
      <c r="G283" s="41"/>
      <c r="H283" s="41"/>
      <c r="I283" s="242"/>
      <c r="J283" s="41"/>
      <c r="K283" s="41"/>
      <c r="L283" s="45"/>
      <c r="M283" s="243"/>
      <c r="N283" s="244"/>
      <c r="O283" s="92"/>
      <c r="P283" s="92"/>
      <c r="Q283" s="92"/>
      <c r="R283" s="92"/>
      <c r="S283" s="92"/>
      <c r="T283" s="93"/>
      <c r="U283" s="39"/>
      <c r="V283" s="39"/>
      <c r="W283" s="39"/>
      <c r="X283" s="39"/>
      <c r="Y283" s="39"/>
      <c r="Z283" s="39"/>
      <c r="AA283" s="39"/>
      <c r="AB283" s="39"/>
      <c r="AC283" s="39"/>
      <c r="AD283" s="39"/>
      <c r="AE283" s="39"/>
      <c r="AT283" s="18" t="s">
        <v>349</v>
      </c>
      <c r="AU283" s="18" t="s">
        <v>85</v>
      </c>
    </row>
    <row r="284" s="13" customFormat="1">
      <c r="A284" s="13"/>
      <c r="B284" s="252"/>
      <c r="C284" s="253"/>
      <c r="D284" s="240" t="s">
        <v>446</v>
      </c>
      <c r="E284" s="254" t="s">
        <v>1</v>
      </c>
      <c r="F284" s="255" t="s">
        <v>2136</v>
      </c>
      <c r="G284" s="253"/>
      <c r="H284" s="256">
        <v>37.311999999999998</v>
      </c>
      <c r="I284" s="257"/>
      <c r="J284" s="253"/>
      <c r="K284" s="253"/>
      <c r="L284" s="258"/>
      <c r="M284" s="259"/>
      <c r="N284" s="260"/>
      <c r="O284" s="260"/>
      <c r="P284" s="260"/>
      <c r="Q284" s="260"/>
      <c r="R284" s="260"/>
      <c r="S284" s="260"/>
      <c r="T284" s="261"/>
      <c r="U284" s="13"/>
      <c r="V284" s="13"/>
      <c r="W284" s="13"/>
      <c r="X284" s="13"/>
      <c r="Y284" s="13"/>
      <c r="Z284" s="13"/>
      <c r="AA284" s="13"/>
      <c r="AB284" s="13"/>
      <c r="AC284" s="13"/>
      <c r="AD284" s="13"/>
      <c r="AE284" s="13"/>
      <c r="AT284" s="262" t="s">
        <v>446</v>
      </c>
      <c r="AU284" s="262" t="s">
        <v>85</v>
      </c>
      <c r="AV284" s="13" t="s">
        <v>85</v>
      </c>
      <c r="AW284" s="13" t="s">
        <v>32</v>
      </c>
      <c r="AX284" s="13" t="s">
        <v>83</v>
      </c>
      <c r="AY284" s="262" t="s">
        <v>342</v>
      </c>
    </row>
    <row r="285" s="12" customFormat="1" ht="22.8" customHeight="1">
      <c r="A285" s="12"/>
      <c r="B285" s="213"/>
      <c r="C285" s="214"/>
      <c r="D285" s="215" t="s">
        <v>75</v>
      </c>
      <c r="E285" s="246" t="s">
        <v>458</v>
      </c>
      <c r="F285" s="246" t="s">
        <v>459</v>
      </c>
      <c r="G285" s="214"/>
      <c r="H285" s="214"/>
      <c r="I285" s="217"/>
      <c r="J285" s="247">
        <f>BK285</f>
        <v>0</v>
      </c>
      <c r="K285" s="214"/>
      <c r="L285" s="219"/>
      <c r="M285" s="220"/>
      <c r="N285" s="221"/>
      <c r="O285" s="221"/>
      <c r="P285" s="222">
        <f>SUM(P286:P287)</f>
        <v>0</v>
      </c>
      <c r="Q285" s="221"/>
      <c r="R285" s="222">
        <f>SUM(R286:R287)</f>
        <v>0</v>
      </c>
      <c r="S285" s="221"/>
      <c r="T285" s="223">
        <f>SUM(T286:T287)</f>
        <v>0</v>
      </c>
      <c r="U285" s="12"/>
      <c r="V285" s="12"/>
      <c r="W285" s="12"/>
      <c r="X285" s="12"/>
      <c r="Y285" s="12"/>
      <c r="Z285" s="12"/>
      <c r="AA285" s="12"/>
      <c r="AB285" s="12"/>
      <c r="AC285" s="12"/>
      <c r="AD285" s="12"/>
      <c r="AE285" s="12"/>
      <c r="AR285" s="224" t="s">
        <v>83</v>
      </c>
      <c r="AT285" s="225" t="s">
        <v>75</v>
      </c>
      <c r="AU285" s="225" t="s">
        <v>83</v>
      </c>
      <c r="AY285" s="224" t="s">
        <v>342</v>
      </c>
      <c r="BK285" s="226">
        <f>SUM(BK286:BK287)</f>
        <v>0</v>
      </c>
    </row>
    <row r="286" s="2" customFormat="1" ht="16.5" customHeight="1">
      <c r="A286" s="39"/>
      <c r="B286" s="40"/>
      <c r="C286" s="227" t="s">
        <v>730</v>
      </c>
      <c r="D286" s="227" t="s">
        <v>343</v>
      </c>
      <c r="E286" s="228" t="s">
        <v>2139</v>
      </c>
      <c r="F286" s="229" t="s">
        <v>2140</v>
      </c>
      <c r="G286" s="230" t="s">
        <v>462</v>
      </c>
      <c r="H286" s="231">
        <v>3.8740000000000001</v>
      </c>
      <c r="I286" s="232"/>
      <c r="J286" s="233">
        <f>ROUND(I286*H286,2)</f>
        <v>0</v>
      </c>
      <c r="K286" s="229" t="s">
        <v>443</v>
      </c>
      <c r="L286" s="45"/>
      <c r="M286" s="234" t="s">
        <v>1</v>
      </c>
      <c r="N286" s="235" t="s">
        <v>41</v>
      </c>
      <c r="O286" s="92"/>
      <c r="P286" s="236">
        <f>O286*H286</f>
        <v>0</v>
      </c>
      <c r="Q286" s="236">
        <v>0</v>
      </c>
      <c r="R286" s="236">
        <f>Q286*H286</f>
        <v>0</v>
      </c>
      <c r="S286" s="236">
        <v>0</v>
      </c>
      <c r="T286" s="237">
        <f>S286*H286</f>
        <v>0</v>
      </c>
      <c r="U286" s="39"/>
      <c r="V286" s="39"/>
      <c r="W286" s="39"/>
      <c r="X286" s="39"/>
      <c r="Y286" s="39"/>
      <c r="Z286" s="39"/>
      <c r="AA286" s="39"/>
      <c r="AB286" s="39"/>
      <c r="AC286" s="39"/>
      <c r="AD286" s="39"/>
      <c r="AE286" s="39"/>
      <c r="AR286" s="238" t="s">
        <v>360</v>
      </c>
      <c r="AT286" s="238" t="s">
        <v>343</v>
      </c>
      <c r="AU286" s="238" t="s">
        <v>85</v>
      </c>
      <c r="AY286" s="18" t="s">
        <v>342</v>
      </c>
      <c r="BE286" s="239">
        <f>IF(N286="základní",J286,0)</f>
        <v>0</v>
      </c>
      <c r="BF286" s="239">
        <f>IF(N286="snížená",J286,0)</f>
        <v>0</v>
      </c>
      <c r="BG286" s="239">
        <f>IF(N286="zákl. přenesená",J286,0)</f>
        <v>0</v>
      </c>
      <c r="BH286" s="239">
        <f>IF(N286="sníž. přenesená",J286,0)</f>
        <v>0</v>
      </c>
      <c r="BI286" s="239">
        <f>IF(N286="nulová",J286,0)</f>
        <v>0</v>
      </c>
      <c r="BJ286" s="18" t="s">
        <v>83</v>
      </c>
      <c r="BK286" s="239">
        <f>ROUND(I286*H286,2)</f>
        <v>0</v>
      </c>
      <c r="BL286" s="18" t="s">
        <v>360</v>
      </c>
      <c r="BM286" s="238" t="s">
        <v>2141</v>
      </c>
    </row>
    <row r="287" s="2" customFormat="1">
      <c r="A287" s="39"/>
      <c r="B287" s="40"/>
      <c r="C287" s="41"/>
      <c r="D287" s="240" t="s">
        <v>349</v>
      </c>
      <c r="E287" s="41"/>
      <c r="F287" s="241" t="s">
        <v>2142</v>
      </c>
      <c r="G287" s="41"/>
      <c r="H287" s="41"/>
      <c r="I287" s="242"/>
      <c r="J287" s="41"/>
      <c r="K287" s="41"/>
      <c r="L287" s="45"/>
      <c r="M287" s="248"/>
      <c r="N287" s="249"/>
      <c r="O287" s="250"/>
      <c r="P287" s="250"/>
      <c r="Q287" s="250"/>
      <c r="R287" s="250"/>
      <c r="S287" s="250"/>
      <c r="T287" s="251"/>
      <c r="U287" s="39"/>
      <c r="V287" s="39"/>
      <c r="W287" s="39"/>
      <c r="X287" s="39"/>
      <c r="Y287" s="39"/>
      <c r="Z287" s="39"/>
      <c r="AA287" s="39"/>
      <c r="AB287" s="39"/>
      <c r="AC287" s="39"/>
      <c r="AD287" s="39"/>
      <c r="AE287" s="39"/>
      <c r="AT287" s="18" t="s">
        <v>349</v>
      </c>
      <c r="AU287" s="18" t="s">
        <v>85</v>
      </c>
    </row>
    <row r="288" s="2" customFormat="1" ht="6.96" customHeight="1">
      <c r="A288" s="39"/>
      <c r="B288" s="67"/>
      <c r="C288" s="68"/>
      <c r="D288" s="68"/>
      <c r="E288" s="68"/>
      <c r="F288" s="68"/>
      <c r="G288" s="68"/>
      <c r="H288" s="68"/>
      <c r="I288" s="68"/>
      <c r="J288" s="68"/>
      <c r="K288" s="68"/>
      <c r="L288" s="45"/>
      <c r="M288" s="39"/>
      <c r="O288" s="39"/>
      <c r="P288" s="39"/>
      <c r="Q288" s="39"/>
      <c r="R288" s="39"/>
      <c r="S288" s="39"/>
      <c r="T288" s="39"/>
      <c r="U288" s="39"/>
      <c r="V288" s="39"/>
      <c r="W288" s="39"/>
      <c r="X288" s="39"/>
      <c r="Y288" s="39"/>
      <c r="Z288" s="39"/>
      <c r="AA288" s="39"/>
      <c r="AB288" s="39"/>
      <c r="AC288" s="39"/>
      <c r="AD288" s="39"/>
      <c r="AE288" s="39"/>
    </row>
  </sheetData>
  <sheetProtection sheet="1" autoFilter="0" formatColumns="0" formatRows="0" objects="1" scenarios="1" spinCount="100000" saltValue="CQxgUPf8fogXsahgUzXxbnl5FXAmgfsb0wL6hVisCrAwCQ742S3iZVRrTAeGv7WZHhicFZecyREcohEbH6YyXA==" hashValue="vcZvaTq6WaZfNg2Jm9xudsVOy/UREch8MyRKRNa4/+8kc43VI3llwfCHflkv4SQ720L4SMS4wwvBUdPd4a6YOQ==" algorithmName="SHA-512" password="CC35"/>
  <autoFilter ref="C131:K287"/>
  <mergeCells count="15">
    <mergeCell ref="E7:H7"/>
    <mergeCell ref="E11:H11"/>
    <mergeCell ref="E9:H9"/>
    <mergeCell ref="E13:H13"/>
    <mergeCell ref="E22:H22"/>
    <mergeCell ref="E31:H31"/>
    <mergeCell ref="E85:H85"/>
    <mergeCell ref="E89:H89"/>
    <mergeCell ref="E87:H87"/>
    <mergeCell ref="E91:H91"/>
    <mergeCell ref="E118:H118"/>
    <mergeCell ref="E122:H122"/>
    <mergeCell ref="E120:H120"/>
    <mergeCell ref="E124:H12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147</v>
      </c>
    </row>
    <row r="3" s="1" customFormat="1" ht="6.96" customHeight="1">
      <c r="B3" s="148"/>
      <c r="C3" s="149"/>
      <c r="D3" s="149"/>
      <c r="E3" s="149"/>
      <c r="F3" s="149"/>
      <c r="G3" s="149"/>
      <c r="H3" s="149"/>
      <c r="I3" s="149"/>
      <c r="J3" s="149"/>
      <c r="K3" s="149"/>
      <c r="L3" s="21"/>
      <c r="AT3" s="18" t="s">
        <v>85</v>
      </c>
    </row>
    <row r="4" s="1" customFormat="1" ht="24.96" customHeight="1">
      <c r="B4" s="21"/>
      <c r="D4" s="150" t="s">
        <v>309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II/610 TUŘICE - KBEL (BENÁTKY NAD JIZEROU, PRŮTAH)</v>
      </c>
      <c r="F7" s="152"/>
      <c r="G7" s="152"/>
      <c r="H7" s="152"/>
      <c r="L7" s="21"/>
    </row>
    <row r="8">
      <c r="B8" s="21"/>
      <c r="D8" s="152" t="s">
        <v>310</v>
      </c>
      <c r="L8" s="21"/>
    </row>
    <row r="9" s="1" customFormat="1" ht="16.5" customHeight="1">
      <c r="B9" s="21"/>
      <c r="E9" s="153" t="s">
        <v>311</v>
      </c>
      <c r="F9" s="1"/>
      <c r="G9" s="1"/>
      <c r="H9" s="1"/>
      <c r="L9" s="21"/>
    </row>
    <row r="10" s="1" customFormat="1" ht="12" customHeight="1">
      <c r="B10" s="21"/>
      <c r="D10" s="152" t="s">
        <v>312</v>
      </c>
      <c r="L10" s="21"/>
    </row>
    <row r="11" s="2" customFormat="1" ht="16.5" customHeight="1">
      <c r="A11" s="39"/>
      <c r="B11" s="45"/>
      <c r="C11" s="39"/>
      <c r="D11" s="39"/>
      <c r="E11" s="154" t="s">
        <v>2143</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314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2144</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15. 12. 2023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2"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36</v>
      </c>
      <c r="E34" s="39"/>
      <c r="F34" s="39"/>
      <c r="G34" s="39"/>
      <c r="H34" s="39"/>
      <c r="I34" s="39"/>
      <c r="J34" s="163">
        <f>ROUND(J132,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38</v>
      </c>
      <c r="G36" s="39"/>
      <c r="H36" s="39"/>
      <c r="I36" s="164" t="s">
        <v>37</v>
      </c>
      <c r="J36" s="164" t="s">
        <v>39</v>
      </c>
      <c r="K36" s="39"/>
      <c r="L36" s="64"/>
      <c r="S36" s="39"/>
      <c r="T36" s="39"/>
      <c r="U36" s="39"/>
      <c r="V36" s="39"/>
      <c r="W36" s="39"/>
      <c r="X36" s="39"/>
      <c r="Y36" s="39"/>
      <c r="Z36" s="39"/>
      <c r="AA36" s="39"/>
      <c r="AB36" s="39"/>
      <c r="AC36" s="39"/>
      <c r="AD36" s="39"/>
      <c r="AE36" s="39"/>
    </row>
    <row r="37" s="2" customFormat="1" ht="14.4" customHeight="1">
      <c r="A37" s="39"/>
      <c r="B37" s="45"/>
      <c r="C37" s="39"/>
      <c r="D37" s="154" t="s">
        <v>40</v>
      </c>
      <c r="E37" s="152" t="s">
        <v>41</v>
      </c>
      <c r="F37" s="165">
        <f>ROUND((SUM(BE132:BE270)),  2)</f>
        <v>0</v>
      </c>
      <c r="G37" s="39"/>
      <c r="H37" s="39"/>
      <c r="I37" s="166">
        <v>0.20999999999999999</v>
      </c>
      <c r="J37" s="165">
        <f>ROUND(((SUM(BE132:BE270))*I37),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ROUND((SUM(BF132:BF270)),  2)</f>
        <v>0</v>
      </c>
      <c r="G38" s="39"/>
      <c r="H38" s="39"/>
      <c r="I38" s="166">
        <v>0.14999999999999999</v>
      </c>
      <c r="J38" s="165">
        <f>ROUND(((SUM(BF132:BF270))*I38),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ROUND((SUM(BG132:BG270)),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ROUND((SUM(BH132:BH270)),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ROUND((SUM(BI132:BI270)),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316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II/610 TUŘICE - KBEL (BENÁTKY NAD JIZEROU, PRŮTAH)</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310</v>
      </c>
      <c r="D86" s="23"/>
      <c r="E86" s="23"/>
      <c r="F86" s="23"/>
      <c r="G86" s="23"/>
      <c r="H86" s="23"/>
      <c r="I86" s="23"/>
      <c r="J86" s="23"/>
      <c r="K86" s="23"/>
      <c r="L86" s="21"/>
    </row>
    <row r="87" s="1" customFormat="1" ht="16.5" customHeight="1">
      <c r="B87" s="22"/>
      <c r="C87" s="23"/>
      <c r="D87" s="23"/>
      <c r="E87" s="185" t="s">
        <v>311</v>
      </c>
      <c r="F87" s="23"/>
      <c r="G87" s="23"/>
      <c r="H87" s="23"/>
      <c r="I87" s="23"/>
      <c r="J87" s="23"/>
      <c r="K87" s="23"/>
      <c r="L87" s="21"/>
    </row>
    <row r="88" s="1" customFormat="1" ht="12" customHeight="1">
      <c r="B88" s="22"/>
      <c r="C88" s="33" t="s">
        <v>312</v>
      </c>
      <c r="D88" s="23"/>
      <c r="E88" s="23"/>
      <c r="F88" s="23"/>
      <c r="G88" s="23"/>
      <c r="H88" s="23"/>
      <c r="I88" s="23"/>
      <c r="J88" s="23"/>
      <c r="K88" s="23"/>
      <c r="L88" s="21"/>
    </row>
    <row r="89" s="2" customFormat="1" ht="16.5" customHeight="1">
      <c r="A89" s="39"/>
      <c r="B89" s="40"/>
      <c r="C89" s="41"/>
      <c r="D89" s="41"/>
      <c r="E89" s="186" t="s">
        <v>2143</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314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 xml:space="preserve">302 - Ochrana kanalizací v ul. Bratří Bendů </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15. 12. 2023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KSÚS Středočeského kraje</v>
      </c>
      <c r="G95" s="41"/>
      <c r="H95" s="41"/>
      <c r="I95" s="33" t="s">
        <v>30</v>
      </c>
      <c r="J95" s="37" t="str">
        <f>E25</f>
        <v>Valbek spol.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317</v>
      </c>
      <c r="D98" s="188"/>
      <c r="E98" s="188"/>
      <c r="F98" s="188"/>
      <c r="G98" s="188"/>
      <c r="H98" s="188"/>
      <c r="I98" s="188"/>
      <c r="J98" s="189" t="s">
        <v>318</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319</v>
      </c>
      <c r="D100" s="41"/>
      <c r="E100" s="41"/>
      <c r="F100" s="41"/>
      <c r="G100" s="41"/>
      <c r="H100" s="41"/>
      <c r="I100" s="41"/>
      <c r="J100" s="111">
        <f>J132</f>
        <v>0</v>
      </c>
      <c r="K100" s="41"/>
      <c r="L100" s="64"/>
      <c r="S100" s="39"/>
      <c r="T100" s="39"/>
      <c r="U100" s="39"/>
      <c r="V100" s="39"/>
      <c r="W100" s="39"/>
      <c r="X100" s="39"/>
      <c r="Y100" s="39"/>
      <c r="Z100" s="39"/>
      <c r="AA100" s="39"/>
      <c r="AB100" s="39"/>
      <c r="AC100" s="39"/>
      <c r="AD100" s="39"/>
      <c r="AE100" s="39"/>
      <c r="AU100" s="18" t="s">
        <v>320</v>
      </c>
    </row>
    <row r="101" s="9" customFormat="1" ht="24.96" customHeight="1">
      <c r="A101" s="9"/>
      <c r="B101" s="191"/>
      <c r="C101" s="192"/>
      <c r="D101" s="193" t="s">
        <v>434</v>
      </c>
      <c r="E101" s="194"/>
      <c r="F101" s="194"/>
      <c r="G101" s="194"/>
      <c r="H101" s="194"/>
      <c r="I101" s="194"/>
      <c r="J101" s="195">
        <f>J133</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435</v>
      </c>
      <c r="E102" s="199"/>
      <c r="F102" s="199"/>
      <c r="G102" s="199"/>
      <c r="H102" s="199"/>
      <c r="I102" s="199"/>
      <c r="J102" s="200">
        <f>J134</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1986</v>
      </c>
      <c r="E103" s="199"/>
      <c r="F103" s="199"/>
      <c r="G103" s="199"/>
      <c r="H103" s="199"/>
      <c r="I103" s="199"/>
      <c r="J103" s="200">
        <f>J214</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467</v>
      </c>
      <c r="E104" s="199"/>
      <c r="F104" s="199"/>
      <c r="G104" s="199"/>
      <c r="H104" s="199"/>
      <c r="I104" s="199"/>
      <c r="J104" s="200">
        <f>J221</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468</v>
      </c>
      <c r="E105" s="199"/>
      <c r="F105" s="199"/>
      <c r="G105" s="199"/>
      <c r="H105" s="199"/>
      <c r="I105" s="199"/>
      <c r="J105" s="200">
        <f>J230</f>
        <v>0</v>
      </c>
      <c r="K105" s="133"/>
      <c r="L105" s="201"/>
      <c r="S105" s="10"/>
      <c r="T105" s="10"/>
      <c r="U105" s="10"/>
      <c r="V105" s="10"/>
      <c r="W105" s="10"/>
      <c r="X105" s="10"/>
      <c r="Y105" s="10"/>
      <c r="Z105" s="10"/>
      <c r="AA105" s="10"/>
      <c r="AB105" s="10"/>
      <c r="AC105" s="10"/>
      <c r="AD105" s="10"/>
      <c r="AE105" s="10"/>
    </row>
    <row r="106" s="10" customFormat="1" ht="19.92" customHeight="1">
      <c r="A106" s="10"/>
      <c r="B106" s="197"/>
      <c r="C106" s="133"/>
      <c r="D106" s="198" t="s">
        <v>469</v>
      </c>
      <c r="E106" s="199"/>
      <c r="F106" s="199"/>
      <c r="G106" s="199"/>
      <c r="H106" s="199"/>
      <c r="I106" s="199"/>
      <c r="J106" s="200">
        <f>J256</f>
        <v>0</v>
      </c>
      <c r="K106" s="133"/>
      <c r="L106" s="201"/>
      <c r="S106" s="10"/>
      <c r="T106" s="10"/>
      <c r="U106" s="10"/>
      <c r="V106" s="10"/>
      <c r="W106" s="10"/>
      <c r="X106" s="10"/>
      <c r="Y106" s="10"/>
      <c r="Z106" s="10"/>
      <c r="AA106" s="10"/>
      <c r="AB106" s="10"/>
      <c r="AC106" s="10"/>
      <c r="AD106" s="10"/>
      <c r="AE106" s="10"/>
    </row>
    <row r="107" s="10" customFormat="1" ht="19.92" customHeight="1">
      <c r="A107" s="10"/>
      <c r="B107" s="197"/>
      <c r="C107" s="133"/>
      <c r="D107" s="198" t="s">
        <v>470</v>
      </c>
      <c r="E107" s="199"/>
      <c r="F107" s="199"/>
      <c r="G107" s="199"/>
      <c r="H107" s="199"/>
      <c r="I107" s="199"/>
      <c r="J107" s="200">
        <f>J261</f>
        <v>0</v>
      </c>
      <c r="K107" s="133"/>
      <c r="L107" s="201"/>
      <c r="S107" s="10"/>
      <c r="T107" s="10"/>
      <c r="U107" s="10"/>
      <c r="V107" s="10"/>
      <c r="W107" s="10"/>
      <c r="X107" s="10"/>
      <c r="Y107" s="10"/>
      <c r="Z107" s="10"/>
      <c r="AA107" s="10"/>
      <c r="AB107" s="10"/>
      <c r="AC107" s="10"/>
      <c r="AD107" s="10"/>
      <c r="AE107" s="10"/>
    </row>
    <row r="108" s="10" customFormat="1" ht="19.92" customHeight="1">
      <c r="A108" s="10"/>
      <c r="B108" s="197"/>
      <c r="C108" s="133"/>
      <c r="D108" s="198" t="s">
        <v>436</v>
      </c>
      <c r="E108" s="199"/>
      <c r="F108" s="199"/>
      <c r="G108" s="199"/>
      <c r="H108" s="199"/>
      <c r="I108" s="199"/>
      <c r="J108" s="200">
        <f>J268</f>
        <v>0</v>
      </c>
      <c r="K108" s="133"/>
      <c r="L108" s="201"/>
      <c r="S108" s="10"/>
      <c r="T108" s="10"/>
      <c r="U108" s="10"/>
      <c r="V108" s="10"/>
      <c r="W108" s="10"/>
      <c r="X108" s="10"/>
      <c r="Y108" s="10"/>
      <c r="Z108" s="10"/>
      <c r="AA108" s="10"/>
      <c r="AB108" s="10"/>
      <c r="AC108" s="10"/>
      <c r="AD108" s="10"/>
      <c r="AE108" s="10"/>
    </row>
    <row r="109" s="2" customFormat="1" ht="21.84"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67"/>
      <c r="C110" s="68"/>
      <c r="D110" s="68"/>
      <c r="E110" s="68"/>
      <c r="F110" s="68"/>
      <c r="G110" s="68"/>
      <c r="H110" s="68"/>
      <c r="I110" s="68"/>
      <c r="J110" s="68"/>
      <c r="K110" s="68"/>
      <c r="L110" s="64"/>
      <c r="S110" s="39"/>
      <c r="T110" s="39"/>
      <c r="U110" s="39"/>
      <c r="V110" s="39"/>
      <c r="W110" s="39"/>
      <c r="X110" s="39"/>
      <c r="Y110" s="39"/>
      <c r="Z110" s="39"/>
      <c r="AA110" s="39"/>
      <c r="AB110" s="39"/>
      <c r="AC110" s="39"/>
      <c r="AD110" s="39"/>
      <c r="AE110" s="39"/>
    </row>
    <row r="114" s="2" customFormat="1" ht="6.96" customHeight="1">
      <c r="A114" s="39"/>
      <c r="B114" s="69"/>
      <c r="C114" s="70"/>
      <c r="D114" s="70"/>
      <c r="E114" s="70"/>
      <c r="F114" s="70"/>
      <c r="G114" s="70"/>
      <c r="H114" s="70"/>
      <c r="I114" s="70"/>
      <c r="J114" s="70"/>
      <c r="K114" s="70"/>
      <c r="L114" s="64"/>
      <c r="S114" s="39"/>
      <c r="T114" s="39"/>
      <c r="U114" s="39"/>
      <c r="V114" s="39"/>
      <c r="W114" s="39"/>
      <c r="X114" s="39"/>
      <c r="Y114" s="39"/>
      <c r="Z114" s="39"/>
      <c r="AA114" s="39"/>
      <c r="AB114" s="39"/>
      <c r="AC114" s="39"/>
      <c r="AD114" s="39"/>
      <c r="AE114" s="39"/>
    </row>
    <row r="115" s="2" customFormat="1" ht="24.96" customHeight="1">
      <c r="A115" s="39"/>
      <c r="B115" s="40"/>
      <c r="C115" s="24" t="s">
        <v>326</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16</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185" t="str">
        <f>E7</f>
        <v>II/610 TUŘICE - KBEL (BENÁTKY NAD JIZEROU, PRŮTAH)</v>
      </c>
      <c r="F118" s="33"/>
      <c r="G118" s="33"/>
      <c r="H118" s="33"/>
      <c r="I118" s="41"/>
      <c r="J118" s="41"/>
      <c r="K118" s="41"/>
      <c r="L118" s="64"/>
      <c r="S118" s="39"/>
      <c r="T118" s="39"/>
      <c r="U118" s="39"/>
      <c r="V118" s="39"/>
      <c r="W118" s="39"/>
      <c r="X118" s="39"/>
      <c r="Y118" s="39"/>
      <c r="Z118" s="39"/>
      <c r="AA118" s="39"/>
      <c r="AB118" s="39"/>
      <c r="AC118" s="39"/>
      <c r="AD118" s="39"/>
      <c r="AE118" s="39"/>
    </row>
    <row r="119" s="1" customFormat="1" ht="12" customHeight="1">
      <c r="B119" s="22"/>
      <c r="C119" s="33" t="s">
        <v>310</v>
      </c>
      <c r="D119" s="23"/>
      <c r="E119" s="23"/>
      <c r="F119" s="23"/>
      <c r="G119" s="23"/>
      <c r="H119" s="23"/>
      <c r="I119" s="23"/>
      <c r="J119" s="23"/>
      <c r="K119" s="23"/>
      <c r="L119" s="21"/>
    </row>
    <row r="120" s="1" customFormat="1" ht="16.5" customHeight="1">
      <c r="B120" s="22"/>
      <c r="C120" s="23"/>
      <c r="D120" s="23"/>
      <c r="E120" s="185" t="s">
        <v>311</v>
      </c>
      <c r="F120" s="23"/>
      <c r="G120" s="23"/>
      <c r="H120" s="23"/>
      <c r="I120" s="23"/>
      <c r="J120" s="23"/>
      <c r="K120" s="23"/>
      <c r="L120" s="21"/>
    </row>
    <row r="121" s="1" customFormat="1" ht="12" customHeight="1">
      <c r="B121" s="22"/>
      <c r="C121" s="33" t="s">
        <v>312</v>
      </c>
      <c r="D121" s="23"/>
      <c r="E121" s="23"/>
      <c r="F121" s="23"/>
      <c r="G121" s="23"/>
      <c r="H121" s="23"/>
      <c r="I121" s="23"/>
      <c r="J121" s="23"/>
      <c r="K121" s="23"/>
      <c r="L121" s="21"/>
    </row>
    <row r="122" s="2" customFormat="1" ht="16.5" customHeight="1">
      <c r="A122" s="39"/>
      <c r="B122" s="40"/>
      <c r="C122" s="41"/>
      <c r="D122" s="41"/>
      <c r="E122" s="186" t="s">
        <v>2143</v>
      </c>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314</v>
      </c>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6.5" customHeight="1">
      <c r="A124" s="39"/>
      <c r="B124" s="40"/>
      <c r="C124" s="41"/>
      <c r="D124" s="41"/>
      <c r="E124" s="77" t="str">
        <f>E13</f>
        <v xml:space="preserve">302 - Ochrana kanalizací v ul. Bratří Bendů </v>
      </c>
      <c r="F124" s="41"/>
      <c r="G124" s="41"/>
      <c r="H124" s="41"/>
      <c r="I124" s="41"/>
      <c r="J124" s="41"/>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2" customHeight="1">
      <c r="A126" s="39"/>
      <c r="B126" s="40"/>
      <c r="C126" s="33" t="s">
        <v>20</v>
      </c>
      <c r="D126" s="41"/>
      <c r="E126" s="41"/>
      <c r="F126" s="28" t="str">
        <f>F16</f>
        <v xml:space="preserve"> </v>
      </c>
      <c r="G126" s="41"/>
      <c r="H126" s="41"/>
      <c r="I126" s="33" t="s">
        <v>22</v>
      </c>
      <c r="J126" s="80" t="str">
        <f>IF(J16="","",J16)</f>
        <v>15. 12. 2023</v>
      </c>
      <c r="K126" s="41"/>
      <c r="L126" s="64"/>
      <c r="S126" s="39"/>
      <c r="T126" s="39"/>
      <c r="U126" s="39"/>
      <c r="V126" s="39"/>
      <c r="W126" s="39"/>
      <c r="X126" s="39"/>
      <c r="Y126" s="39"/>
      <c r="Z126" s="39"/>
      <c r="AA126" s="39"/>
      <c r="AB126" s="39"/>
      <c r="AC126" s="39"/>
      <c r="AD126" s="39"/>
      <c r="AE126" s="39"/>
    </row>
    <row r="127" s="2" customFormat="1" ht="6.96"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15.15" customHeight="1">
      <c r="A128" s="39"/>
      <c r="B128" s="40"/>
      <c r="C128" s="33" t="s">
        <v>24</v>
      </c>
      <c r="D128" s="41"/>
      <c r="E128" s="41"/>
      <c r="F128" s="28" t="str">
        <f>E19</f>
        <v>KSÚS Středočeského kraje</v>
      </c>
      <c r="G128" s="41"/>
      <c r="H128" s="41"/>
      <c r="I128" s="33" t="s">
        <v>30</v>
      </c>
      <c r="J128" s="37" t="str">
        <f>E25</f>
        <v>Valbek spol. s.r.o.</v>
      </c>
      <c r="K128" s="41"/>
      <c r="L128" s="64"/>
      <c r="S128" s="39"/>
      <c r="T128" s="39"/>
      <c r="U128" s="39"/>
      <c r="V128" s="39"/>
      <c r="W128" s="39"/>
      <c r="X128" s="39"/>
      <c r="Y128" s="39"/>
      <c r="Z128" s="39"/>
      <c r="AA128" s="39"/>
      <c r="AB128" s="39"/>
      <c r="AC128" s="39"/>
      <c r="AD128" s="39"/>
      <c r="AE128" s="39"/>
    </row>
    <row r="129" s="2" customFormat="1" ht="15.15" customHeight="1">
      <c r="A129" s="39"/>
      <c r="B129" s="40"/>
      <c r="C129" s="33" t="s">
        <v>28</v>
      </c>
      <c r="D129" s="41"/>
      <c r="E129" s="41"/>
      <c r="F129" s="28" t="str">
        <f>IF(E22="","",E22)</f>
        <v>Vyplň údaj</v>
      </c>
      <c r="G129" s="41"/>
      <c r="H129" s="41"/>
      <c r="I129" s="33" t="s">
        <v>33</v>
      </c>
      <c r="J129" s="37" t="str">
        <f>E28</f>
        <v xml:space="preserve"> </v>
      </c>
      <c r="K129" s="41"/>
      <c r="L129" s="64"/>
      <c r="S129" s="39"/>
      <c r="T129" s="39"/>
      <c r="U129" s="39"/>
      <c r="V129" s="39"/>
      <c r="W129" s="39"/>
      <c r="X129" s="39"/>
      <c r="Y129" s="39"/>
      <c r="Z129" s="39"/>
      <c r="AA129" s="39"/>
      <c r="AB129" s="39"/>
      <c r="AC129" s="39"/>
      <c r="AD129" s="39"/>
      <c r="AE129" s="39"/>
    </row>
    <row r="130" s="2" customFormat="1" ht="10.32"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11" customFormat="1" ht="29.28" customHeight="1">
      <c r="A131" s="202"/>
      <c r="B131" s="203"/>
      <c r="C131" s="204" t="s">
        <v>327</v>
      </c>
      <c r="D131" s="205" t="s">
        <v>61</v>
      </c>
      <c r="E131" s="205" t="s">
        <v>57</v>
      </c>
      <c r="F131" s="205" t="s">
        <v>58</v>
      </c>
      <c r="G131" s="205" t="s">
        <v>328</v>
      </c>
      <c r="H131" s="205" t="s">
        <v>329</v>
      </c>
      <c r="I131" s="205" t="s">
        <v>330</v>
      </c>
      <c r="J131" s="205" t="s">
        <v>318</v>
      </c>
      <c r="K131" s="206" t="s">
        <v>331</v>
      </c>
      <c r="L131" s="207"/>
      <c r="M131" s="101" t="s">
        <v>1</v>
      </c>
      <c r="N131" s="102" t="s">
        <v>40</v>
      </c>
      <c r="O131" s="102" t="s">
        <v>332</v>
      </c>
      <c r="P131" s="102" t="s">
        <v>333</v>
      </c>
      <c r="Q131" s="102" t="s">
        <v>334</v>
      </c>
      <c r="R131" s="102" t="s">
        <v>335</v>
      </c>
      <c r="S131" s="102" t="s">
        <v>336</v>
      </c>
      <c r="T131" s="103" t="s">
        <v>337</v>
      </c>
      <c r="U131" s="202"/>
      <c r="V131" s="202"/>
      <c r="W131" s="202"/>
      <c r="X131" s="202"/>
      <c r="Y131" s="202"/>
      <c r="Z131" s="202"/>
      <c r="AA131" s="202"/>
      <c r="AB131" s="202"/>
      <c r="AC131" s="202"/>
      <c r="AD131" s="202"/>
      <c r="AE131" s="202"/>
    </row>
    <row r="132" s="2" customFormat="1" ht="22.8" customHeight="1">
      <c r="A132" s="39"/>
      <c r="B132" s="40"/>
      <c r="C132" s="108" t="s">
        <v>338</v>
      </c>
      <c r="D132" s="41"/>
      <c r="E132" s="41"/>
      <c r="F132" s="41"/>
      <c r="G132" s="41"/>
      <c r="H132" s="41"/>
      <c r="I132" s="41"/>
      <c r="J132" s="208">
        <f>BK132</f>
        <v>0</v>
      </c>
      <c r="K132" s="41"/>
      <c r="L132" s="45"/>
      <c r="M132" s="104"/>
      <c r="N132" s="209"/>
      <c r="O132" s="105"/>
      <c r="P132" s="210">
        <f>P133</f>
        <v>0</v>
      </c>
      <c r="Q132" s="105"/>
      <c r="R132" s="210">
        <f>R133</f>
        <v>1.20896435</v>
      </c>
      <c r="S132" s="105"/>
      <c r="T132" s="211">
        <f>T133</f>
        <v>60.041155000000003</v>
      </c>
      <c r="U132" s="39"/>
      <c r="V132" s="39"/>
      <c r="W132" s="39"/>
      <c r="X132" s="39"/>
      <c r="Y132" s="39"/>
      <c r="Z132" s="39"/>
      <c r="AA132" s="39"/>
      <c r="AB132" s="39"/>
      <c r="AC132" s="39"/>
      <c r="AD132" s="39"/>
      <c r="AE132" s="39"/>
      <c r="AT132" s="18" t="s">
        <v>75</v>
      </c>
      <c r="AU132" s="18" t="s">
        <v>320</v>
      </c>
      <c r="BK132" s="212">
        <f>BK133</f>
        <v>0</v>
      </c>
    </row>
    <row r="133" s="12" customFormat="1" ht="25.92" customHeight="1">
      <c r="A133" s="12"/>
      <c r="B133" s="213"/>
      <c r="C133" s="214"/>
      <c r="D133" s="215" t="s">
        <v>75</v>
      </c>
      <c r="E133" s="216" t="s">
        <v>437</v>
      </c>
      <c r="F133" s="216" t="s">
        <v>438</v>
      </c>
      <c r="G133" s="214"/>
      <c r="H133" s="214"/>
      <c r="I133" s="217"/>
      <c r="J133" s="218">
        <f>BK133</f>
        <v>0</v>
      </c>
      <c r="K133" s="214"/>
      <c r="L133" s="219"/>
      <c r="M133" s="220"/>
      <c r="N133" s="221"/>
      <c r="O133" s="221"/>
      <c r="P133" s="222">
        <f>P134+P214+P221+P230+P256+P261+P268</f>
        <v>0</v>
      </c>
      <c r="Q133" s="221"/>
      <c r="R133" s="222">
        <f>R134+R214+R221+R230+R256+R261+R268</f>
        <v>1.20896435</v>
      </c>
      <c r="S133" s="221"/>
      <c r="T133" s="223">
        <f>T134+T214+T221+T230+T256+T261+T268</f>
        <v>60.041155000000003</v>
      </c>
      <c r="U133" s="12"/>
      <c r="V133" s="12"/>
      <c r="W133" s="12"/>
      <c r="X133" s="12"/>
      <c r="Y133" s="12"/>
      <c r="Z133" s="12"/>
      <c r="AA133" s="12"/>
      <c r="AB133" s="12"/>
      <c r="AC133" s="12"/>
      <c r="AD133" s="12"/>
      <c r="AE133" s="12"/>
      <c r="AR133" s="224" t="s">
        <v>83</v>
      </c>
      <c r="AT133" s="225" t="s">
        <v>75</v>
      </c>
      <c r="AU133" s="225" t="s">
        <v>76</v>
      </c>
      <c r="AY133" s="224" t="s">
        <v>342</v>
      </c>
      <c r="BK133" s="226">
        <f>BK134+BK214+BK221+BK230+BK256+BK261+BK268</f>
        <v>0</v>
      </c>
    </row>
    <row r="134" s="12" customFormat="1" ht="22.8" customHeight="1">
      <c r="A134" s="12"/>
      <c r="B134" s="213"/>
      <c r="C134" s="214"/>
      <c r="D134" s="215" t="s">
        <v>75</v>
      </c>
      <c r="E134" s="246" t="s">
        <v>83</v>
      </c>
      <c r="F134" s="246" t="s">
        <v>439</v>
      </c>
      <c r="G134" s="214"/>
      <c r="H134" s="214"/>
      <c r="I134" s="217"/>
      <c r="J134" s="247">
        <f>BK134</f>
        <v>0</v>
      </c>
      <c r="K134" s="214"/>
      <c r="L134" s="219"/>
      <c r="M134" s="220"/>
      <c r="N134" s="221"/>
      <c r="O134" s="221"/>
      <c r="P134" s="222">
        <f>SUM(P135:P213)</f>
        <v>0</v>
      </c>
      <c r="Q134" s="221"/>
      <c r="R134" s="222">
        <f>SUM(R135:R213)</f>
        <v>0.25428435000000005</v>
      </c>
      <c r="S134" s="221"/>
      <c r="T134" s="223">
        <f>SUM(T135:T213)</f>
        <v>59.441155000000002</v>
      </c>
      <c r="U134" s="12"/>
      <c r="V134" s="12"/>
      <c r="W134" s="12"/>
      <c r="X134" s="12"/>
      <c r="Y134" s="12"/>
      <c r="Z134" s="12"/>
      <c r="AA134" s="12"/>
      <c r="AB134" s="12"/>
      <c r="AC134" s="12"/>
      <c r="AD134" s="12"/>
      <c r="AE134" s="12"/>
      <c r="AR134" s="224" t="s">
        <v>83</v>
      </c>
      <c r="AT134" s="225" t="s">
        <v>75</v>
      </c>
      <c r="AU134" s="225" t="s">
        <v>83</v>
      </c>
      <c r="AY134" s="224" t="s">
        <v>342</v>
      </c>
      <c r="BK134" s="226">
        <f>SUM(BK135:BK213)</f>
        <v>0</v>
      </c>
    </row>
    <row r="135" s="2" customFormat="1" ht="21.75" customHeight="1">
      <c r="A135" s="39"/>
      <c r="B135" s="40"/>
      <c r="C135" s="227" t="s">
        <v>83</v>
      </c>
      <c r="D135" s="227" t="s">
        <v>343</v>
      </c>
      <c r="E135" s="228" t="s">
        <v>2145</v>
      </c>
      <c r="F135" s="229" t="s">
        <v>2146</v>
      </c>
      <c r="G135" s="230" t="s">
        <v>473</v>
      </c>
      <c r="H135" s="231">
        <v>53.215000000000003</v>
      </c>
      <c r="I135" s="232"/>
      <c r="J135" s="233">
        <f>ROUND(I135*H135,2)</f>
        <v>0</v>
      </c>
      <c r="K135" s="229" t="s">
        <v>443</v>
      </c>
      <c r="L135" s="45"/>
      <c r="M135" s="234" t="s">
        <v>1</v>
      </c>
      <c r="N135" s="235" t="s">
        <v>41</v>
      </c>
      <c r="O135" s="92"/>
      <c r="P135" s="236">
        <f>O135*H135</f>
        <v>0</v>
      </c>
      <c r="Q135" s="236">
        <v>0</v>
      </c>
      <c r="R135" s="236">
        <f>Q135*H135</f>
        <v>0</v>
      </c>
      <c r="S135" s="236">
        <v>0.26000000000000001</v>
      </c>
      <c r="T135" s="237">
        <f>S135*H135</f>
        <v>13.835900000000001</v>
      </c>
      <c r="U135" s="39"/>
      <c r="V135" s="39"/>
      <c r="W135" s="39"/>
      <c r="X135" s="39"/>
      <c r="Y135" s="39"/>
      <c r="Z135" s="39"/>
      <c r="AA135" s="39"/>
      <c r="AB135" s="39"/>
      <c r="AC135" s="39"/>
      <c r="AD135" s="39"/>
      <c r="AE135" s="39"/>
      <c r="AR135" s="238" t="s">
        <v>360</v>
      </c>
      <c r="AT135" s="238" t="s">
        <v>343</v>
      </c>
      <c r="AU135" s="238" t="s">
        <v>85</v>
      </c>
      <c r="AY135" s="18" t="s">
        <v>342</v>
      </c>
      <c r="BE135" s="239">
        <f>IF(N135="základní",J135,0)</f>
        <v>0</v>
      </c>
      <c r="BF135" s="239">
        <f>IF(N135="snížená",J135,0)</f>
        <v>0</v>
      </c>
      <c r="BG135" s="239">
        <f>IF(N135="zákl. přenesená",J135,0)</f>
        <v>0</v>
      </c>
      <c r="BH135" s="239">
        <f>IF(N135="sníž. přenesená",J135,0)</f>
        <v>0</v>
      </c>
      <c r="BI135" s="239">
        <f>IF(N135="nulová",J135,0)</f>
        <v>0</v>
      </c>
      <c r="BJ135" s="18" t="s">
        <v>83</v>
      </c>
      <c r="BK135" s="239">
        <f>ROUND(I135*H135,2)</f>
        <v>0</v>
      </c>
      <c r="BL135" s="18" t="s">
        <v>360</v>
      </c>
      <c r="BM135" s="238" t="s">
        <v>2147</v>
      </c>
    </row>
    <row r="136" s="2" customFormat="1">
      <c r="A136" s="39"/>
      <c r="B136" s="40"/>
      <c r="C136" s="41"/>
      <c r="D136" s="240" t="s">
        <v>349</v>
      </c>
      <c r="E136" s="41"/>
      <c r="F136" s="241" t="s">
        <v>2148</v>
      </c>
      <c r="G136" s="41"/>
      <c r="H136" s="41"/>
      <c r="I136" s="242"/>
      <c r="J136" s="41"/>
      <c r="K136" s="41"/>
      <c r="L136" s="45"/>
      <c r="M136" s="243"/>
      <c r="N136" s="244"/>
      <c r="O136" s="92"/>
      <c r="P136" s="92"/>
      <c r="Q136" s="92"/>
      <c r="R136" s="92"/>
      <c r="S136" s="92"/>
      <c r="T136" s="93"/>
      <c r="U136" s="39"/>
      <c r="V136" s="39"/>
      <c r="W136" s="39"/>
      <c r="X136" s="39"/>
      <c r="Y136" s="39"/>
      <c r="Z136" s="39"/>
      <c r="AA136" s="39"/>
      <c r="AB136" s="39"/>
      <c r="AC136" s="39"/>
      <c r="AD136" s="39"/>
      <c r="AE136" s="39"/>
      <c r="AT136" s="18" t="s">
        <v>349</v>
      </c>
      <c r="AU136" s="18" t="s">
        <v>85</v>
      </c>
    </row>
    <row r="137" s="14" customFormat="1">
      <c r="A137" s="14"/>
      <c r="B137" s="263"/>
      <c r="C137" s="264"/>
      <c r="D137" s="240" t="s">
        <v>446</v>
      </c>
      <c r="E137" s="265" t="s">
        <v>1</v>
      </c>
      <c r="F137" s="266" t="s">
        <v>529</v>
      </c>
      <c r="G137" s="264"/>
      <c r="H137" s="265" t="s">
        <v>1</v>
      </c>
      <c r="I137" s="267"/>
      <c r="J137" s="264"/>
      <c r="K137" s="264"/>
      <c r="L137" s="268"/>
      <c r="M137" s="269"/>
      <c r="N137" s="270"/>
      <c r="O137" s="270"/>
      <c r="P137" s="270"/>
      <c r="Q137" s="270"/>
      <c r="R137" s="270"/>
      <c r="S137" s="270"/>
      <c r="T137" s="271"/>
      <c r="U137" s="14"/>
      <c r="V137" s="14"/>
      <c r="W137" s="14"/>
      <c r="X137" s="14"/>
      <c r="Y137" s="14"/>
      <c r="Z137" s="14"/>
      <c r="AA137" s="14"/>
      <c r="AB137" s="14"/>
      <c r="AC137" s="14"/>
      <c r="AD137" s="14"/>
      <c r="AE137" s="14"/>
      <c r="AT137" s="272" t="s">
        <v>446</v>
      </c>
      <c r="AU137" s="272" t="s">
        <v>85</v>
      </c>
      <c r="AV137" s="14" t="s">
        <v>83</v>
      </c>
      <c r="AW137" s="14" t="s">
        <v>32</v>
      </c>
      <c r="AX137" s="14" t="s">
        <v>76</v>
      </c>
      <c r="AY137" s="272" t="s">
        <v>342</v>
      </c>
    </row>
    <row r="138" s="13" customFormat="1">
      <c r="A138" s="13"/>
      <c r="B138" s="252"/>
      <c r="C138" s="253"/>
      <c r="D138" s="240" t="s">
        <v>446</v>
      </c>
      <c r="E138" s="254" t="s">
        <v>1</v>
      </c>
      <c r="F138" s="255" t="s">
        <v>2149</v>
      </c>
      <c r="G138" s="253"/>
      <c r="H138" s="256">
        <v>53.215000000000003</v>
      </c>
      <c r="I138" s="257"/>
      <c r="J138" s="253"/>
      <c r="K138" s="253"/>
      <c r="L138" s="258"/>
      <c r="M138" s="259"/>
      <c r="N138" s="260"/>
      <c r="O138" s="260"/>
      <c r="P138" s="260"/>
      <c r="Q138" s="260"/>
      <c r="R138" s="260"/>
      <c r="S138" s="260"/>
      <c r="T138" s="261"/>
      <c r="U138" s="13"/>
      <c r="V138" s="13"/>
      <c r="W138" s="13"/>
      <c r="X138" s="13"/>
      <c r="Y138" s="13"/>
      <c r="Z138" s="13"/>
      <c r="AA138" s="13"/>
      <c r="AB138" s="13"/>
      <c r="AC138" s="13"/>
      <c r="AD138" s="13"/>
      <c r="AE138" s="13"/>
      <c r="AT138" s="262" t="s">
        <v>446</v>
      </c>
      <c r="AU138" s="262" t="s">
        <v>85</v>
      </c>
      <c r="AV138" s="13" t="s">
        <v>85</v>
      </c>
      <c r="AW138" s="13" t="s">
        <v>32</v>
      </c>
      <c r="AX138" s="13" t="s">
        <v>83</v>
      </c>
      <c r="AY138" s="262" t="s">
        <v>342</v>
      </c>
    </row>
    <row r="139" s="2" customFormat="1" ht="21.75" customHeight="1">
      <c r="A139" s="39"/>
      <c r="B139" s="40"/>
      <c r="C139" s="227" t="s">
        <v>85</v>
      </c>
      <c r="D139" s="227" t="s">
        <v>343</v>
      </c>
      <c r="E139" s="228" t="s">
        <v>2150</v>
      </c>
      <c r="F139" s="229" t="s">
        <v>2151</v>
      </c>
      <c r="G139" s="230" t="s">
        <v>473</v>
      </c>
      <c r="H139" s="231">
        <v>53.215000000000003</v>
      </c>
      <c r="I139" s="232"/>
      <c r="J139" s="233">
        <f>ROUND(I139*H139,2)</f>
        <v>0</v>
      </c>
      <c r="K139" s="229" t="s">
        <v>443</v>
      </c>
      <c r="L139" s="45"/>
      <c r="M139" s="234" t="s">
        <v>1</v>
      </c>
      <c r="N139" s="235" t="s">
        <v>41</v>
      </c>
      <c r="O139" s="92"/>
      <c r="P139" s="236">
        <f>O139*H139</f>
        <v>0</v>
      </c>
      <c r="Q139" s="236">
        <v>0</v>
      </c>
      <c r="R139" s="236">
        <f>Q139*H139</f>
        <v>0</v>
      </c>
      <c r="S139" s="236">
        <v>0.30399999999999999</v>
      </c>
      <c r="T139" s="237">
        <f>S139*H139</f>
        <v>16.17736</v>
      </c>
      <c r="U139" s="39"/>
      <c r="V139" s="39"/>
      <c r="W139" s="39"/>
      <c r="X139" s="39"/>
      <c r="Y139" s="39"/>
      <c r="Z139" s="39"/>
      <c r="AA139" s="39"/>
      <c r="AB139" s="39"/>
      <c r="AC139" s="39"/>
      <c r="AD139" s="39"/>
      <c r="AE139" s="39"/>
      <c r="AR139" s="238" t="s">
        <v>360</v>
      </c>
      <c r="AT139" s="238" t="s">
        <v>343</v>
      </c>
      <c r="AU139" s="238" t="s">
        <v>85</v>
      </c>
      <c r="AY139" s="18" t="s">
        <v>342</v>
      </c>
      <c r="BE139" s="239">
        <f>IF(N139="základní",J139,0)</f>
        <v>0</v>
      </c>
      <c r="BF139" s="239">
        <f>IF(N139="snížená",J139,0)</f>
        <v>0</v>
      </c>
      <c r="BG139" s="239">
        <f>IF(N139="zákl. přenesená",J139,0)</f>
        <v>0</v>
      </c>
      <c r="BH139" s="239">
        <f>IF(N139="sníž. přenesená",J139,0)</f>
        <v>0</v>
      </c>
      <c r="BI139" s="239">
        <f>IF(N139="nulová",J139,0)</f>
        <v>0</v>
      </c>
      <c r="BJ139" s="18" t="s">
        <v>83</v>
      </c>
      <c r="BK139" s="239">
        <f>ROUND(I139*H139,2)</f>
        <v>0</v>
      </c>
      <c r="BL139" s="18" t="s">
        <v>360</v>
      </c>
      <c r="BM139" s="238" t="s">
        <v>2152</v>
      </c>
    </row>
    <row r="140" s="2" customFormat="1">
      <c r="A140" s="39"/>
      <c r="B140" s="40"/>
      <c r="C140" s="41"/>
      <c r="D140" s="240" t="s">
        <v>349</v>
      </c>
      <c r="E140" s="41"/>
      <c r="F140" s="241" t="s">
        <v>2153</v>
      </c>
      <c r="G140" s="41"/>
      <c r="H140" s="41"/>
      <c r="I140" s="242"/>
      <c r="J140" s="41"/>
      <c r="K140" s="41"/>
      <c r="L140" s="45"/>
      <c r="M140" s="243"/>
      <c r="N140" s="244"/>
      <c r="O140" s="92"/>
      <c r="P140" s="92"/>
      <c r="Q140" s="92"/>
      <c r="R140" s="92"/>
      <c r="S140" s="92"/>
      <c r="T140" s="93"/>
      <c r="U140" s="39"/>
      <c r="V140" s="39"/>
      <c r="W140" s="39"/>
      <c r="X140" s="39"/>
      <c r="Y140" s="39"/>
      <c r="Z140" s="39"/>
      <c r="AA140" s="39"/>
      <c r="AB140" s="39"/>
      <c r="AC140" s="39"/>
      <c r="AD140" s="39"/>
      <c r="AE140" s="39"/>
      <c r="AT140" s="18" t="s">
        <v>349</v>
      </c>
      <c r="AU140" s="18" t="s">
        <v>85</v>
      </c>
    </row>
    <row r="141" s="13" customFormat="1">
      <c r="A141" s="13"/>
      <c r="B141" s="252"/>
      <c r="C141" s="253"/>
      <c r="D141" s="240" t="s">
        <v>446</v>
      </c>
      <c r="E141" s="254" t="s">
        <v>1</v>
      </c>
      <c r="F141" s="255" t="s">
        <v>2154</v>
      </c>
      <c r="G141" s="253"/>
      <c r="H141" s="256">
        <v>53.215000000000003</v>
      </c>
      <c r="I141" s="257"/>
      <c r="J141" s="253"/>
      <c r="K141" s="253"/>
      <c r="L141" s="258"/>
      <c r="M141" s="259"/>
      <c r="N141" s="260"/>
      <c r="O141" s="260"/>
      <c r="P141" s="260"/>
      <c r="Q141" s="260"/>
      <c r="R141" s="260"/>
      <c r="S141" s="260"/>
      <c r="T141" s="261"/>
      <c r="U141" s="13"/>
      <c r="V141" s="13"/>
      <c r="W141" s="13"/>
      <c r="X141" s="13"/>
      <c r="Y141" s="13"/>
      <c r="Z141" s="13"/>
      <c r="AA141" s="13"/>
      <c r="AB141" s="13"/>
      <c r="AC141" s="13"/>
      <c r="AD141" s="13"/>
      <c r="AE141" s="13"/>
      <c r="AT141" s="262" t="s">
        <v>446</v>
      </c>
      <c r="AU141" s="262" t="s">
        <v>85</v>
      </c>
      <c r="AV141" s="13" t="s">
        <v>85</v>
      </c>
      <c r="AW141" s="13" t="s">
        <v>32</v>
      </c>
      <c r="AX141" s="13" t="s">
        <v>83</v>
      </c>
      <c r="AY141" s="262" t="s">
        <v>342</v>
      </c>
    </row>
    <row r="142" s="2" customFormat="1" ht="21.75" customHeight="1">
      <c r="A142" s="39"/>
      <c r="B142" s="40"/>
      <c r="C142" s="227" t="s">
        <v>92</v>
      </c>
      <c r="D142" s="227" t="s">
        <v>343</v>
      </c>
      <c r="E142" s="228" t="s">
        <v>2155</v>
      </c>
      <c r="F142" s="229" t="s">
        <v>2156</v>
      </c>
      <c r="G142" s="230" t="s">
        <v>473</v>
      </c>
      <c r="H142" s="231">
        <v>53.215000000000003</v>
      </c>
      <c r="I142" s="232"/>
      <c r="J142" s="233">
        <f>ROUND(I142*H142,2)</f>
        <v>0</v>
      </c>
      <c r="K142" s="229" t="s">
        <v>443</v>
      </c>
      <c r="L142" s="45"/>
      <c r="M142" s="234" t="s">
        <v>1</v>
      </c>
      <c r="N142" s="235" t="s">
        <v>41</v>
      </c>
      <c r="O142" s="92"/>
      <c r="P142" s="236">
        <f>O142*H142</f>
        <v>0</v>
      </c>
      <c r="Q142" s="236">
        <v>0</v>
      </c>
      <c r="R142" s="236">
        <f>Q142*H142</f>
        <v>0</v>
      </c>
      <c r="S142" s="236">
        <v>0.32300000000000001</v>
      </c>
      <c r="T142" s="237">
        <f>S142*H142</f>
        <v>17.188445000000002</v>
      </c>
      <c r="U142" s="39"/>
      <c r="V142" s="39"/>
      <c r="W142" s="39"/>
      <c r="X142" s="39"/>
      <c r="Y142" s="39"/>
      <c r="Z142" s="39"/>
      <c r="AA142" s="39"/>
      <c r="AB142" s="39"/>
      <c r="AC142" s="39"/>
      <c r="AD142" s="39"/>
      <c r="AE142" s="39"/>
      <c r="AR142" s="238" t="s">
        <v>360</v>
      </c>
      <c r="AT142" s="238" t="s">
        <v>343</v>
      </c>
      <c r="AU142" s="238" t="s">
        <v>85</v>
      </c>
      <c r="AY142" s="18" t="s">
        <v>342</v>
      </c>
      <c r="BE142" s="239">
        <f>IF(N142="základní",J142,0)</f>
        <v>0</v>
      </c>
      <c r="BF142" s="239">
        <f>IF(N142="snížená",J142,0)</f>
        <v>0</v>
      </c>
      <c r="BG142" s="239">
        <f>IF(N142="zákl. přenesená",J142,0)</f>
        <v>0</v>
      </c>
      <c r="BH142" s="239">
        <f>IF(N142="sníž. přenesená",J142,0)</f>
        <v>0</v>
      </c>
      <c r="BI142" s="239">
        <f>IF(N142="nulová",J142,0)</f>
        <v>0</v>
      </c>
      <c r="BJ142" s="18" t="s">
        <v>83</v>
      </c>
      <c r="BK142" s="239">
        <f>ROUND(I142*H142,2)</f>
        <v>0</v>
      </c>
      <c r="BL142" s="18" t="s">
        <v>360</v>
      </c>
      <c r="BM142" s="238" t="s">
        <v>2157</v>
      </c>
    </row>
    <row r="143" s="2" customFormat="1">
      <c r="A143" s="39"/>
      <c r="B143" s="40"/>
      <c r="C143" s="41"/>
      <c r="D143" s="240" t="s">
        <v>349</v>
      </c>
      <c r="E143" s="41"/>
      <c r="F143" s="241" t="s">
        <v>2158</v>
      </c>
      <c r="G143" s="41"/>
      <c r="H143" s="41"/>
      <c r="I143" s="242"/>
      <c r="J143" s="41"/>
      <c r="K143" s="41"/>
      <c r="L143" s="45"/>
      <c r="M143" s="243"/>
      <c r="N143" s="244"/>
      <c r="O143" s="92"/>
      <c r="P143" s="92"/>
      <c r="Q143" s="92"/>
      <c r="R143" s="92"/>
      <c r="S143" s="92"/>
      <c r="T143" s="93"/>
      <c r="U143" s="39"/>
      <c r="V143" s="39"/>
      <c r="W143" s="39"/>
      <c r="X143" s="39"/>
      <c r="Y143" s="39"/>
      <c r="Z143" s="39"/>
      <c r="AA143" s="39"/>
      <c r="AB143" s="39"/>
      <c r="AC143" s="39"/>
      <c r="AD143" s="39"/>
      <c r="AE143" s="39"/>
      <c r="AT143" s="18" t="s">
        <v>349</v>
      </c>
      <c r="AU143" s="18" t="s">
        <v>85</v>
      </c>
    </row>
    <row r="144" s="13" customFormat="1">
      <c r="A144" s="13"/>
      <c r="B144" s="252"/>
      <c r="C144" s="253"/>
      <c r="D144" s="240" t="s">
        <v>446</v>
      </c>
      <c r="E144" s="254" t="s">
        <v>1</v>
      </c>
      <c r="F144" s="255" t="s">
        <v>2159</v>
      </c>
      <c r="G144" s="253"/>
      <c r="H144" s="256">
        <v>53.215000000000003</v>
      </c>
      <c r="I144" s="257"/>
      <c r="J144" s="253"/>
      <c r="K144" s="253"/>
      <c r="L144" s="258"/>
      <c r="M144" s="259"/>
      <c r="N144" s="260"/>
      <c r="O144" s="260"/>
      <c r="P144" s="260"/>
      <c r="Q144" s="260"/>
      <c r="R144" s="260"/>
      <c r="S144" s="260"/>
      <c r="T144" s="261"/>
      <c r="U144" s="13"/>
      <c r="V144" s="13"/>
      <c r="W144" s="13"/>
      <c r="X144" s="13"/>
      <c r="Y144" s="13"/>
      <c r="Z144" s="13"/>
      <c r="AA144" s="13"/>
      <c r="AB144" s="13"/>
      <c r="AC144" s="13"/>
      <c r="AD144" s="13"/>
      <c r="AE144" s="13"/>
      <c r="AT144" s="262" t="s">
        <v>446</v>
      </c>
      <c r="AU144" s="262" t="s">
        <v>85</v>
      </c>
      <c r="AV144" s="13" t="s">
        <v>85</v>
      </c>
      <c r="AW144" s="13" t="s">
        <v>32</v>
      </c>
      <c r="AX144" s="13" t="s">
        <v>83</v>
      </c>
      <c r="AY144" s="262" t="s">
        <v>342</v>
      </c>
    </row>
    <row r="145" s="2" customFormat="1" ht="21.75" customHeight="1">
      <c r="A145" s="39"/>
      <c r="B145" s="40"/>
      <c r="C145" s="227" t="s">
        <v>360</v>
      </c>
      <c r="D145" s="227" t="s">
        <v>343</v>
      </c>
      <c r="E145" s="228" t="s">
        <v>2002</v>
      </c>
      <c r="F145" s="229" t="s">
        <v>2003</v>
      </c>
      <c r="G145" s="230" t="s">
        <v>473</v>
      </c>
      <c r="H145" s="231">
        <v>53.215000000000003</v>
      </c>
      <c r="I145" s="232"/>
      <c r="J145" s="233">
        <f>ROUND(I145*H145,2)</f>
        <v>0</v>
      </c>
      <c r="K145" s="229" t="s">
        <v>443</v>
      </c>
      <c r="L145" s="45"/>
      <c r="M145" s="234" t="s">
        <v>1</v>
      </c>
      <c r="N145" s="235" t="s">
        <v>41</v>
      </c>
      <c r="O145" s="92"/>
      <c r="P145" s="236">
        <f>O145*H145</f>
        <v>0</v>
      </c>
      <c r="Q145" s="236">
        <v>9.0000000000000006E-05</v>
      </c>
      <c r="R145" s="236">
        <f>Q145*H145</f>
        <v>0.0047893500000000004</v>
      </c>
      <c r="S145" s="236">
        <v>0.23000000000000001</v>
      </c>
      <c r="T145" s="237">
        <f>S145*H145</f>
        <v>12.239450000000002</v>
      </c>
      <c r="U145" s="39"/>
      <c r="V145" s="39"/>
      <c r="W145" s="39"/>
      <c r="X145" s="39"/>
      <c r="Y145" s="39"/>
      <c r="Z145" s="39"/>
      <c r="AA145" s="39"/>
      <c r="AB145" s="39"/>
      <c r="AC145" s="39"/>
      <c r="AD145" s="39"/>
      <c r="AE145" s="39"/>
      <c r="AR145" s="238" t="s">
        <v>360</v>
      </c>
      <c r="AT145" s="238" t="s">
        <v>343</v>
      </c>
      <c r="AU145" s="238" t="s">
        <v>85</v>
      </c>
      <c r="AY145" s="18" t="s">
        <v>342</v>
      </c>
      <c r="BE145" s="239">
        <f>IF(N145="základní",J145,0)</f>
        <v>0</v>
      </c>
      <c r="BF145" s="239">
        <f>IF(N145="snížená",J145,0)</f>
        <v>0</v>
      </c>
      <c r="BG145" s="239">
        <f>IF(N145="zákl. přenesená",J145,0)</f>
        <v>0</v>
      </c>
      <c r="BH145" s="239">
        <f>IF(N145="sníž. přenesená",J145,0)</f>
        <v>0</v>
      </c>
      <c r="BI145" s="239">
        <f>IF(N145="nulová",J145,0)</f>
        <v>0</v>
      </c>
      <c r="BJ145" s="18" t="s">
        <v>83</v>
      </c>
      <c r="BK145" s="239">
        <f>ROUND(I145*H145,2)</f>
        <v>0</v>
      </c>
      <c r="BL145" s="18" t="s">
        <v>360</v>
      </c>
      <c r="BM145" s="238" t="s">
        <v>2160</v>
      </c>
    </row>
    <row r="146" s="2" customFormat="1">
      <c r="A146" s="39"/>
      <c r="B146" s="40"/>
      <c r="C146" s="41"/>
      <c r="D146" s="240" t="s">
        <v>349</v>
      </c>
      <c r="E146" s="41"/>
      <c r="F146" s="241" t="s">
        <v>2005</v>
      </c>
      <c r="G146" s="41"/>
      <c r="H146" s="41"/>
      <c r="I146" s="242"/>
      <c r="J146" s="41"/>
      <c r="K146" s="41"/>
      <c r="L146" s="45"/>
      <c r="M146" s="243"/>
      <c r="N146" s="244"/>
      <c r="O146" s="92"/>
      <c r="P146" s="92"/>
      <c r="Q146" s="92"/>
      <c r="R146" s="92"/>
      <c r="S146" s="92"/>
      <c r="T146" s="93"/>
      <c r="U146" s="39"/>
      <c r="V146" s="39"/>
      <c r="W146" s="39"/>
      <c r="X146" s="39"/>
      <c r="Y146" s="39"/>
      <c r="Z146" s="39"/>
      <c r="AA146" s="39"/>
      <c r="AB146" s="39"/>
      <c r="AC146" s="39"/>
      <c r="AD146" s="39"/>
      <c r="AE146" s="39"/>
      <c r="AT146" s="18" t="s">
        <v>349</v>
      </c>
      <c r="AU146" s="18" t="s">
        <v>85</v>
      </c>
    </row>
    <row r="147" s="14" customFormat="1">
      <c r="A147" s="14"/>
      <c r="B147" s="263"/>
      <c r="C147" s="264"/>
      <c r="D147" s="240" t="s">
        <v>446</v>
      </c>
      <c r="E147" s="265" t="s">
        <v>1</v>
      </c>
      <c r="F147" s="266" t="s">
        <v>529</v>
      </c>
      <c r="G147" s="264"/>
      <c r="H147" s="265" t="s">
        <v>1</v>
      </c>
      <c r="I147" s="267"/>
      <c r="J147" s="264"/>
      <c r="K147" s="264"/>
      <c r="L147" s="268"/>
      <c r="M147" s="269"/>
      <c r="N147" s="270"/>
      <c r="O147" s="270"/>
      <c r="P147" s="270"/>
      <c r="Q147" s="270"/>
      <c r="R147" s="270"/>
      <c r="S147" s="270"/>
      <c r="T147" s="271"/>
      <c r="U147" s="14"/>
      <c r="V147" s="14"/>
      <c r="W147" s="14"/>
      <c r="X147" s="14"/>
      <c r="Y147" s="14"/>
      <c r="Z147" s="14"/>
      <c r="AA147" s="14"/>
      <c r="AB147" s="14"/>
      <c r="AC147" s="14"/>
      <c r="AD147" s="14"/>
      <c r="AE147" s="14"/>
      <c r="AT147" s="272" t="s">
        <v>446</v>
      </c>
      <c r="AU147" s="272" t="s">
        <v>85</v>
      </c>
      <c r="AV147" s="14" t="s">
        <v>83</v>
      </c>
      <c r="AW147" s="14" t="s">
        <v>32</v>
      </c>
      <c r="AX147" s="14" t="s">
        <v>76</v>
      </c>
      <c r="AY147" s="272" t="s">
        <v>342</v>
      </c>
    </row>
    <row r="148" s="13" customFormat="1">
      <c r="A148" s="13"/>
      <c r="B148" s="252"/>
      <c r="C148" s="253"/>
      <c r="D148" s="240" t="s">
        <v>446</v>
      </c>
      <c r="E148" s="254" t="s">
        <v>1</v>
      </c>
      <c r="F148" s="255" t="s">
        <v>2161</v>
      </c>
      <c r="G148" s="253"/>
      <c r="H148" s="256">
        <v>53.215000000000003</v>
      </c>
      <c r="I148" s="257"/>
      <c r="J148" s="253"/>
      <c r="K148" s="253"/>
      <c r="L148" s="258"/>
      <c r="M148" s="259"/>
      <c r="N148" s="260"/>
      <c r="O148" s="260"/>
      <c r="P148" s="260"/>
      <c r="Q148" s="260"/>
      <c r="R148" s="260"/>
      <c r="S148" s="260"/>
      <c r="T148" s="261"/>
      <c r="U148" s="13"/>
      <c r="V148" s="13"/>
      <c r="W148" s="13"/>
      <c r="X148" s="13"/>
      <c r="Y148" s="13"/>
      <c r="Z148" s="13"/>
      <c r="AA148" s="13"/>
      <c r="AB148" s="13"/>
      <c r="AC148" s="13"/>
      <c r="AD148" s="13"/>
      <c r="AE148" s="13"/>
      <c r="AT148" s="262" t="s">
        <v>446</v>
      </c>
      <c r="AU148" s="262" t="s">
        <v>85</v>
      </c>
      <c r="AV148" s="13" t="s">
        <v>85</v>
      </c>
      <c r="AW148" s="13" t="s">
        <v>32</v>
      </c>
      <c r="AX148" s="13" t="s">
        <v>83</v>
      </c>
      <c r="AY148" s="262" t="s">
        <v>342</v>
      </c>
    </row>
    <row r="149" s="2" customFormat="1" ht="16.5" customHeight="1">
      <c r="A149" s="39"/>
      <c r="B149" s="40"/>
      <c r="C149" s="227" t="s">
        <v>341</v>
      </c>
      <c r="D149" s="227" t="s">
        <v>343</v>
      </c>
      <c r="E149" s="228" t="s">
        <v>2006</v>
      </c>
      <c r="F149" s="229" t="s">
        <v>2007</v>
      </c>
      <c r="G149" s="230" t="s">
        <v>2008</v>
      </c>
      <c r="H149" s="231">
        <v>50</v>
      </c>
      <c r="I149" s="232"/>
      <c r="J149" s="233">
        <f>ROUND(I149*H149,2)</f>
        <v>0</v>
      </c>
      <c r="K149" s="229" t="s">
        <v>443</v>
      </c>
      <c r="L149" s="45"/>
      <c r="M149" s="234" t="s">
        <v>1</v>
      </c>
      <c r="N149" s="235" t="s">
        <v>41</v>
      </c>
      <c r="O149" s="92"/>
      <c r="P149" s="236">
        <f>O149*H149</f>
        <v>0</v>
      </c>
      <c r="Q149" s="236">
        <v>3.0000000000000001E-05</v>
      </c>
      <c r="R149" s="236">
        <f>Q149*H149</f>
        <v>0.0015</v>
      </c>
      <c r="S149" s="236">
        <v>0</v>
      </c>
      <c r="T149" s="237">
        <f>S149*H149</f>
        <v>0</v>
      </c>
      <c r="U149" s="39"/>
      <c r="V149" s="39"/>
      <c r="W149" s="39"/>
      <c r="X149" s="39"/>
      <c r="Y149" s="39"/>
      <c r="Z149" s="39"/>
      <c r="AA149" s="39"/>
      <c r="AB149" s="39"/>
      <c r="AC149" s="39"/>
      <c r="AD149" s="39"/>
      <c r="AE149" s="39"/>
      <c r="AR149" s="238" t="s">
        <v>360</v>
      </c>
      <c r="AT149" s="238" t="s">
        <v>343</v>
      </c>
      <c r="AU149" s="238" t="s">
        <v>85</v>
      </c>
      <c r="AY149" s="18" t="s">
        <v>342</v>
      </c>
      <c r="BE149" s="239">
        <f>IF(N149="základní",J149,0)</f>
        <v>0</v>
      </c>
      <c r="BF149" s="239">
        <f>IF(N149="snížená",J149,0)</f>
        <v>0</v>
      </c>
      <c r="BG149" s="239">
        <f>IF(N149="zákl. přenesená",J149,0)</f>
        <v>0</v>
      </c>
      <c r="BH149" s="239">
        <f>IF(N149="sníž. přenesená",J149,0)</f>
        <v>0</v>
      </c>
      <c r="BI149" s="239">
        <f>IF(N149="nulová",J149,0)</f>
        <v>0</v>
      </c>
      <c r="BJ149" s="18" t="s">
        <v>83</v>
      </c>
      <c r="BK149" s="239">
        <f>ROUND(I149*H149,2)</f>
        <v>0</v>
      </c>
      <c r="BL149" s="18" t="s">
        <v>360</v>
      </c>
      <c r="BM149" s="238" t="s">
        <v>2162</v>
      </c>
    </row>
    <row r="150" s="2" customFormat="1">
      <c r="A150" s="39"/>
      <c r="B150" s="40"/>
      <c r="C150" s="41"/>
      <c r="D150" s="240" t="s">
        <v>349</v>
      </c>
      <c r="E150" s="41"/>
      <c r="F150" s="241" t="s">
        <v>2010</v>
      </c>
      <c r="G150" s="41"/>
      <c r="H150" s="41"/>
      <c r="I150" s="242"/>
      <c r="J150" s="41"/>
      <c r="K150" s="41"/>
      <c r="L150" s="45"/>
      <c r="M150" s="243"/>
      <c r="N150" s="244"/>
      <c r="O150" s="92"/>
      <c r="P150" s="92"/>
      <c r="Q150" s="92"/>
      <c r="R150" s="92"/>
      <c r="S150" s="92"/>
      <c r="T150" s="93"/>
      <c r="U150" s="39"/>
      <c r="V150" s="39"/>
      <c r="W150" s="39"/>
      <c r="X150" s="39"/>
      <c r="Y150" s="39"/>
      <c r="Z150" s="39"/>
      <c r="AA150" s="39"/>
      <c r="AB150" s="39"/>
      <c r="AC150" s="39"/>
      <c r="AD150" s="39"/>
      <c r="AE150" s="39"/>
      <c r="AT150" s="18" t="s">
        <v>349</v>
      </c>
      <c r="AU150" s="18" t="s">
        <v>85</v>
      </c>
    </row>
    <row r="151" s="13" customFormat="1">
      <c r="A151" s="13"/>
      <c r="B151" s="252"/>
      <c r="C151" s="253"/>
      <c r="D151" s="240" t="s">
        <v>446</v>
      </c>
      <c r="E151" s="254" t="s">
        <v>1</v>
      </c>
      <c r="F151" s="255" t="s">
        <v>2011</v>
      </c>
      <c r="G151" s="253"/>
      <c r="H151" s="256">
        <v>50</v>
      </c>
      <c r="I151" s="257"/>
      <c r="J151" s="253"/>
      <c r="K151" s="253"/>
      <c r="L151" s="258"/>
      <c r="M151" s="259"/>
      <c r="N151" s="260"/>
      <c r="O151" s="260"/>
      <c r="P151" s="260"/>
      <c r="Q151" s="260"/>
      <c r="R151" s="260"/>
      <c r="S151" s="260"/>
      <c r="T151" s="261"/>
      <c r="U151" s="13"/>
      <c r="V151" s="13"/>
      <c r="W151" s="13"/>
      <c r="X151" s="13"/>
      <c r="Y151" s="13"/>
      <c r="Z151" s="13"/>
      <c r="AA151" s="13"/>
      <c r="AB151" s="13"/>
      <c r="AC151" s="13"/>
      <c r="AD151" s="13"/>
      <c r="AE151" s="13"/>
      <c r="AT151" s="262" t="s">
        <v>446</v>
      </c>
      <c r="AU151" s="262" t="s">
        <v>85</v>
      </c>
      <c r="AV151" s="13" t="s">
        <v>85</v>
      </c>
      <c r="AW151" s="13" t="s">
        <v>32</v>
      </c>
      <c r="AX151" s="13" t="s">
        <v>83</v>
      </c>
      <c r="AY151" s="262" t="s">
        <v>342</v>
      </c>
    </row>
    <row r="152" s="2" customFormat="1" ht="16.5" customHeight="1">
      <c r="A152" s="39"/>
      <c r="B152" s="40"/>
      <c r="C152" s="227" t="s">
        <v>368</v>
      </c>
      <c r="D152" s="227" t="s">
        <v>343</v>
      </c>
      <c r="E152" s="228" t="s">
        <v>2012</v>
      </c>
      <c r="F152" s="229" t="s">
        <v>2013</v>
      </c>
      <c r="G152" s="230" t="s">
        <v>2014</v>
      </c>
      <c r="H152" s="231">
        <v>10</v>
      </c>
      <c r="I152" s="232"/>
      <c r="J152" s="233">
        <f>ROUND(I152*H152,2)</f>
        <v>0</v>
      </c>
      <c r="K152" s="229" t="s">
        <v>443</v>
      </c>
      <c r="L152" s="45"/>
      <c r="M152" s="234" t="s">
        <v>1</v>
      </c>
      <c r="N152" s="235" t="s">
        <v>41</v>
      </c>
      <c r="O152" s="92"/>
      <c r="P152" s="236">
        <f>O152*H152</f>
        <v>0</v>
      </c>
      <c r="Q152" s="236">
        <v>0</v>
      </c>
      <c r="R152" s="236">
        <f>Q152*H152</f>
        <v>0</v>
      </c>
      <c r="S152" s="236">
        <v>0</v>
      </c>
      <c r="T152" s="237">
        <f>S152*H152</f>
        <v>0</v>
      </c>
      <c r="U152" s="39"/>
      <c r="V152" s="39"/>
      <c r="W152" s="39"/>
      <c r="X152" s="39"/>
      <c r="Y152" s="39"/>
      <c r="Z152" s="39"/>
      <c r="AA152" s="39"/>
      <c r="AB152" s="39"/>
      <c r="AC152" s="39"/>
      <c r="AD152" s="39"/>
      <c r="AE152" s="39"/>
      <c r="AR152" s="238" t="s">
        <v>360</v>
      </c>
      <c r="AT152" s="238" t="s">
        <v>343</v>
      </c>
      <c r="AU152" s="238" t="s">
        <v>85</v>
      </c>
      <c r="AY152" s="18" t="s">
        <v>342</v>
      </c>
      <c r="BE152" s="239">
        <f>IF(N152="základní",J152,0)</f>
        <v>0</v>
      </c>
      <c r="BF152" s="239">
        <f>IF(N152="snížená",J152,0)</f>
        <v>0</v>
      </c>
      <c r="BG152" s="239">
        <f>IF(N152="zákl. přenesená",J152,0)</f>
        <v>0</v>
      </c>
      <c r="BH152" s="239">
        <f>IF(N152="sníž. přenesená",J152,0)</f>
        <v>0</v>
      </c>
      <c r="BI152" s="239">
        <f>IF(N152="nulová",J152,0)</f>
        <v>0</v>
      </c>
      <c r="BJ152" s="18" t="s">
        <v>83</v>
      </c>
      <c r="BK152" s="239">
        <f>ROUND(I152*H152,2)</f>
        <v>0</v>
      </c>
      <c r="BL152" s="18" t="s">
        <v>360</v>
      </c>
      <c r="BM152" s="238" t="s">
        <v>2163</v>
      </c>
    </row>
    <row r="153" s="2" customFormat="1">
      <c r="A153" s="39"/>
      <c r="B153" s="40"/>
      <c r="C153" s="41"/>
      <c r="D153" s="240" t="s">
        <v>349</v>
      </c>
      <c r="E153" s="41"/>
      <c r="F153" s="241" t="s">
        <v>2016</v>
      </c>
      <c r="G153" s="41"/>
      <c r="H153" s="41"/>
      <c r="I153" s="242"/>
      <c r="J153" s="41"/>
      <c r="K153" s="41"/>
      <c r="L153" s="45"/>
      <c r="M153" s="243"/>
      <c r="N153" s="244"/>
      <c r="O153" s="92"/>
      <c r="P153" s="92"/>
      <c r="Q153" s="92"/>
      <c r="R153" s="92"/>
      <c r="S153" s="92"/>
      <c r="T153" s="93"/>
      <c r="U153" s="39"/>
      <c r="V153" s="39"/>
      <c r="W153" s="39"/>
      <c r="X153" s="39"/>
      <c r="Y153" s="39"/>
      <c r="Z153" s="39"/>
      <c r="AA153" s="39"/>
      <c r="AB153" s="39"/>
      <c r="AC153" s="39"/>
      <c r="AD153" s="39"/>
      <c r="AE153" s="39"/>
      <c r="AT153" s="18" t="s">
        <v>349</v>
      </c>
      <c r="AU153" s="18" t="s">
        <v>85</v>
      </c>
    </row>
    <row r="154" s="13" customFormat="1">
      <c r="A154" s="13"/>
      <c r="B154" s="252"/>
      <c r="C154" s="253"/>
      <c r="D154" s="240" t="s">
        <v>446</v>
      </c>
      <c r="E154" s="254" t="s">
        <v>1</v>
      </c>
      <c r="F154" s="255" t="s">
        <v>2017</v>
      </c>
      <c r="G154" s="253"/>
      <c r="H154" s="256">
        <v>10</v>
      </c>
      <c r="I154" s="257"/>
      <c r="J154" s="253"/>
      <c r="K154" s="253"/>
      <c r="L154" s="258"/>
      <c r="M154" s="259"/>
      <c r="N154" s="260"/>
      <c r="O154" s="260"/>
      <c r="P154" s="260"/>
      <c r="Q154" s="260"/>
      <c r="R154" s="260"/>
      <c r="S154" s="260"/>
      <c r="T154" s="261"/>
      <c r="U154" s="13"/>
      <c r="V154" s="13"/>
      <c r="W154" s="13"/>
      <c r="X154" s="13"/>
      <c r="Y154" s="13"/>
      <c r="Z154" s="13"/>
      <c r="AA154" s="13"/>
      <c r="AB154" s="13"/>
      <c r="AC154" s="13"/>
      <c r="AD154" s="13"/>
      <c r="AE154" s="13"/>
      <c r="AT154" s="262" t="s">
        <v>446</v>
      </c>
      <c r="AU154" s="262" t="s">
        <v>85</v>
      </c>
      <c r="AV154" s="13" t="s">
        <v>85</v>
      </c>
      <c r="AW154" s="13" t="s">
        <v>32</v>
      </c>
      <c r="AX154" s="13" t="s">
        <v>83</v>
      </c>
      <c r="AY154" s="262" t="s">
        <v>342</v>
      </c>
    </row>
    <row r="155" s="2" customFormat="1" ht="16.5" customHeight="1">
      <c r="A155" s="39"/>
      <c r="B155" s="40"/>
      <c r="C155" s="227" t="s">
        <v>372</v>
      </c>
      <c r="D155" s="227" t="s">
        <v>343</v>
      </c>
      <c r="E155" s="228" t="s">
        <v>2018</v>
      </c>
      <c r="F155" s="229" t="s">
        <v>2019</v>
      </c>
      <c r="G155" s="230" t="s">
        <v>543</v>
      </c>
      <c r="H155" s="231">
        <v>1.6000000000000001</v>
      </c>
      <c r="I155" s="232"/>
      <c r="J155" s="233">
        <f>ROUND(I155*H155,2)</f>
        <v>0</v>
      </c>
      <c r="K155" s="229" t="s">
        <v>443</v>
      </c>
      <c r="L155" s="45"/>
      <c r="M155" s="234" t="s">
        <v>1</v>
      </c>
      <c r="N155" s="235" t="s">
        <v>41</v>
      </c>
      <c r="O155" s="92"/>
      <c r="P155" s="236">
        <f>O155*H155</f>
        <v>0</v>
      </c>
      <c r="Q155" s="236">
        <v>0.036900000000000002</v>
      </c>
      <c r="R155" s="236">
        <f>Q155*H155</f>
        <v>0.059040000000000009</v>
      </c>
      <c r="S155" s="236">
        <v>0</v>
      </c>
      <c r="T155" s="237">
        <f>S155*H155</f>
        <v>0</v>
      </c>
      <c r="U155" s="39"/>
      <c r="V155" s="39"/>
      <c r="W155" s="39"/>
      <c r="X155" s="39"/>
      <c r="Y155" s="39"/>
      <c r="Z155" s="39"/>
      <c r="AA155" s="39"/>
      <c r="AB155" s="39"/>
      <c r="AC155" s="39"/>
      <c r="AD155" s="39"/>
      <c r="AE155" s="39"/>
      <c r="AR155" s="238" t="s">
        <v>360</v>
      </c>
      <c r="AT155" s="238" t="s">
        <v>343</v>
      </c>
      <c r="AU155" s="238" t="s">
        <v>85</v>
      </c>
      <c r="AY155" s="18" t="s">
        <v>342</v>
      </c>
      <c r="BE155" s="239">
        <f>IF(N155="základní",J155,0)</f>
        <v>0</v>
      </c>
      <c r="BF155" s="239">
        <f>IF(N155="snížená",J155,0)</f>
        <v>0</v>
      </c>
      <c r="BG155" s="239">
        <f>IF(N155="zákl. přenesená",J155,0)</f>
        <v>0</v>
      </c>
      <c r="BH155" s="239">
        <f>IF(N155="sníž. přenesená",J155,0)</f>
        <v>0</v>
      </c>
      <c r="BI155" s="239">
        <f>IF(N155="nulová",J155,0)</f>
        <v>0</v>
      </c>
      <c r="BJ155" s="18" t="s">
        <v>83</v>
      </c>
      <c r="BK155" s="239">
        <f>ROUND(I155*H155,2)</f>
        <v>0</v>
      </c>
      <c r="BL155" s="18" t="s">
        <v>360</v>
      </c>
      <c r="BM155" s="238" t="s">
        <v>2164</v>
      </c>
    </row>
    <row r="156" s="2" customFormat="1">
      <c r="A156" s="39"/>
      <c r="B156" s="40"/>
      <c r="C156" s="41"/>
      <c r="D156" s="240" t="s">
        <v>349</v>
      </c>
      <c r="E156" s="41"/>
      <c r="F156" s="241" t="s">
        <v>2021</v>
      </c>
      <c r="G156" s="41"/>
      <c r="H156" s="41"/>
      <c r="I156" s="242"/>
      <c r="J156" s="41"/>
      <c r="K156" s="41"/>
      <c r="L156" s="45"/>
      <c r="M156" s="243"/>
      <c r="N156" s="244"/>
      <c r="O156" s="92"/>
      <c r="P156" s="92"/>
      <c r="Q156" s="92"/>
      <c r="R156" s="92"/>
      <c r="S156" s="92"/>
      <c r="T156" s="93"/>
      <c r="U156" s="39"/>
      <c r="V156" s="39"/>
      <c r="W156" s="39"/>
      <c r="X156" s="39"/>
      <c r="Y156" s="39"/>
      <c r="Z156" s="39"/>
      <c r="AA156" s="39"/>
      <c r="AB156" s="39"/>
      <c r="AC156" s="39"/>
      <c r="AD156" s="39"/>
      <c r="AE156" s="39"/>
      <c r="AT156" s="18" t="s">
        <v>349</v>
      </c>
      <c r="AU156" s="18" t="s">
        <v>85</v>
      </c>
    </row>
    <row r="157" s="13" customFormat="1">
      <c r="A157" s="13"/>
      <c r="B157" s="252"/>
      <c r="C157" s="253"/>
      <c r="D157" s="240" t="s">
        <v>446</v>
      </c>
      <c r="E157" s="254" t="s">
        <v>1</v>
      </c>
      <c r="F157" s="255" t="s">
        <v>2165</v>
      </c>
      <c r="G157" s="253"/>
      <c r="H157" s="256">
        <v>1.6000000000000001</v>
      </c>
      <c r="I157" s="257"/>
      <c r="J157" s="253"/>
      <c r="K157" s="253"/>
      <c r="L157" s="258"/>
      <c r="M157" s="259"/>
      <c r="N157" s="260"/>
      <c r="O157" s="260"/>
      <c r="P157" s="260"/>
      <c r="Q157" s="260"/>
      <c r="R157" s="260"/>
      <c r="S157" s="260"/>
      <c r="T157" s="261"/>
      <c r="U157" s="13"/>
      <c r="V157" s="13"/>
      <c r="W157" s="13"/>
      <c r="X157" s="13"/>
      <c r="Y157" s="13"/>
      <c r="Z157" s="13"/>
      <c r="AA157" s="13"/>
      <c r="AB157" s="13"/>
      <c r="AC157" s="13"/>
      <c r="AD157" s="13"/>
      <c r="AE157" s="13"/>
      <c r="AT157" s="262" t="s">
        <v>446</v>
      </c>
      <c r="AU157" s="262" t="s">
        <v>85</v>
      </c>
      <c r="AV157" s="13" t="s">
        <v>85</v>
      </c>
      <c r="AW157" s="13" t="s">
        <v>32</v>
      </c>
      <c r="AX157" s="13" t="s">
        <v>83</v>
      </c>
      <c r="AY157" s="262" t="s">
        <v>342</v>
      </c>
    </row>
    <row r="158" s="2" customFormat="1" ht="16.5" customHeight="1">
      <c r="A158" s="39"/>
      <c r="B158" s="40"/>
      <c r="C158" s="227" t="s">
        <v>376</v>
      </c>
      <c r="D158" s="227" t="s">
        <v>343</v>
      </c>
      <c r="E158" s="228" t="s">
        <v>566</v>
      </c>
      <c r="F158" s="229" t="s">
        <v>567</v>
      </c>
      <c r="G158" s="230" t="s">
        <v>562</v>
      </c>
      <c r="H158" s="231">
        <v>3.2690000000000001</v>
      </c>
      <c r="I158" s="232"/>
      <c r="J158" s="233">
        <f>ROUND(I158*H158,2)</f>
        <v>0</v>
      </c>
      <c r="K158" s="229" t="s">
        <v>443</v>
      </c>
      <c r="L158" s="45"/>
      <c r="M158" s="234" t="s">
        <v>1</v>
      </c>
      <c r="N158" s="235" t="s">
        <v>41</v>
      </c>
      <c r="O158" s="92"/>
      <c r="P158" s="236">
        <f>O158*H158</f>
        <v>0</v>
      </c>
      <c r="Q158" s="236">
        <v>0</v>
      </c>
      <c r="R158" s="236">
        <f>Q158*H158</f>
        <v>0</v>
      </c>
      <c r="S158" s="236">
        <v>0</v>
      </c>
      <c r="T158" s="237">
        <f>S158*H158</f>
        <v>0</v>
      </c>
      <c r="U158" s="39"/>
      <c r="V158" s="39"/>
      <c r="W158" s="39"/>
      <c r="X158" s="39"/>
      <c r="Y158" s="39"/>
      <c r="Z158" s="39"/>
      <c r="AA158" s="39"/>
      <c r="AB158" s="39"/>
      <c r="AC158" s="39"/>
      <c r="AD158" s="39"/>
      <c r="AE158" s="39"/>
      <c r="AR158" s="238" t="s">
        <v>360</v>
      </c>
      <c r="AT158" s="238" t="s">
        <v>343</v>
      </c>
      <c r="AU158" s="238" t="s">
        <v>85</v>
      </c>
      <c r="AY158" s="18" t="s">
        <v>342</v>
      </c>
      <c r="BE158" s="239">
        <f>IF(N158="základní",J158,0)</f>
        <v>0</v>
      </c>
      <c r="BF158" s="239">
        <f>IF(N158="snížená",J158,0)</f>
        <v>0</v>
      </c>
      <c r="BG158" s="239">
        <f>IF(N158="zákl. přenesená",J158,0)</f>
        <v>0</v>
      </c>
      <c r="BH158" s="239">
        <f>IF(N158="sníž. přenesená",J158,0)</f>
        <v>0</v>
      </c>
      <c r="BI158" s="239">
        <f>IF(N158="nulová",J158,0)</f>
        <v>0</v>
      </c>
      <c r="BJ158" s="18" t="s">
        <v>83</v>
      </c>
      <c r="BK158" s="239">
        <f>ROUND(I158*H158,2)</f>
        <v>0</v>
      </c>
      <c r="BL158" s="18" t="s">
        <v>360</v>
      </c>
      <c r="BM158" s="238" t="s">
        <v>2166</v>
      </c>
    </row>
    <row r="159" s="2" customFormat="1">
      <c r="A159" s="39"/>
      <c r="B159" s="40"/>
      <c r="C159" s="41"/>
      <c r="D159" s="240" t="s">
        <v>349</v>
      </c>
      <c r="E159" s="41"/>
      <c r="F159" s="241" t="s">
        <v>569</v>
      </c>
      <c r="G159" s="41"/>
      <c r="H159" s="41"/>
      <c r="I159" s="242"/>
      <c r="J159" s="41"/>
      <c r="K159" s="41"/>
      <c r="L159" s="45"/>
      <c r="M159" s="243"/>
      <c r="N159" s="244"/>
      <c r="O159" s="92"/>
      <c r="P159" s="92"/>
      <c r="Q159" s="92"/>
      <c r="R159" s="92"/>
      <c r="S159" s="92"/>
      <c r="T159" s="93"/>
      <c r="U159" s="39"/>
      <c r="V159" s="39"/>
      <c r="W159" s="39"/>
      <c r="X159" s="39"/>
      <c r="Y159" s="39"/>
      <c r="Z159" s="39"/>
      <c r="AA159" s="39"/>
      <c r="AB159" s="39"/>
      <c r="AC159" s="39"/>
      <c r="AD159" s="39"/>
      <c r="AE159" s="39"/>
      <c r="AT159" s="18" t="s">
        <v>349</v>
      </c>
      <c r="AU159" s="18" t="s">
        <v>85</v>
      </c>
    </row>
    <row r="160" s="13" customFormat="1">
      <c r="A160" s="13"/>
      <c r="B160" s="252"/>
      <c r="C160" s="253"/>
      <c r="D160" s="240" t="s">
        <v>446</v>
      </c>
      <c r="E160" s="254" t="s">
        <v>1</v>
      </c>
      <c r="F160" s="255" t="s">
        <v>2167</v>
      </c>
      <c r="G160" s="253"/>
      <c r="H160" s="256">
        <v>3.2690000000000001</v>
      </c>
      <c r="I160" s="257"/>
      <c r="J160" s="253"/>
      <c r="K160" s="253"/>
      <c r="L160" s="258"/>
      <c r="M160" s="259"/>
      <c r="N160" s="260"/>
      <c r="O160" s="260"/>
      <c r="P160" s="260"/>
      <c r="Q160" s="260"/>
      <c r="R160" s="260"/>
      <c r="S160" s="260"/>
      <c r="T160" s="261"/>
      <c r="U160" s="13"/>
      <c r="V160" s="13"/>
      <c r="W160" s="13"/>
      <c r="X160" s="13"/>
      <c r="Y160" s="13"/>
      <c r="Z160" s="13"/>
      <c r="AA160" s="13"/>
      <c r="AB160" s="13"/>
      <c r="AC160" s="13"/>
      <c r="AD160" s="13"/>
      <c r="AE160" s="13"/>
      <c r="AT160" s="262" t="s">
        <v>446</v>
      </c>
      <c r="AU160" s="262" t="s">
        <v>85</v>
      </c>
      <c r="AV160" s="13" t="s">
        <v>85</v>
      </c>
      <c r="AW160" s="13" t="s">
        <v>32</v>
      </c>
      <c r="AX160" s="13" t="s">
        <v>83</v>
      </c>
      <c r="AY160" s="262" t="s">
        <v>342</v>
      </c>
    </row>
    <row r="161" s="2" customFormat="1" ht="21.75" customHeight="1">
      <c r="A161" s="39"/>
      <c r="B161" s="40"/>
      <c r="C161" s="227" t="s">
        <v>381</v>
      </c>
      <c r="D161" s="227" t="s">
        <v>343</v>
      </c>
      <c r="E161" s="228" t="s">
        <v>2030</v>
      </c>
      <c r="F161" s="229" t="s">
        <v>2031</v>
      </c>
      <c r="G161" s="230" t="s">
        <v>562</v>
      </c>
      <c r="H161" s="231">
        <v>16.347000000000001</v>
      </c>
      <c r="I161" s="232"/>
      <c r="J161" s="233">
        <f>ROUND(I161*H161,2)</f>
        <v>0</v>
      </c>
      <c r="K161" s="229" t="s">
        <v>443</v>
      </c>
      <c r="L161" s="45"/>
      <c r="M161" s="234" t="s">
        <v>1</v>
      </c>
      <c r="N161" s="235" t="s">
        <v>41</v>
      </c>
      <c r="O161" s="92"/>
      <c r="P161" s="236">
        <f>O161*H161</f>
        <v>0</v>
      </c>
      <c r="Q161" s="236">
        <v>0</v>
      </c>
      <c r="R161" s="236">
        <f>Q161*H161</f>
        <v>0</v>
      </c>
      <c r="S161" s="236">
        <v>0</v>
      </c>
      <c r="T161" s="237">
        <f>S161*H161</f>
        <v>0</v>
      </c>
      <c r="U161" s="39"/>
      <c r="V161" s="39"/>
      <c r="W161" s="39"/>
      <c r="X161" s="39"/>
      <c r="Y161" s="39"/>
      <c r="Z161" s="39"/>
      <c r="AA161" s="39"/>
      <c r="AB161" s="39"/>
      <c r="AC161" s="39"/>
      <c r="AD161" s="39"/>
      <c r="AE161" s="39"/>
      <c r="AR161" s="238" t="s">
        <v>360</v>
      </c>
      <c r="AT161" s="238" t="s">
        <v>343</v>
      </c>
      <c r="AU161" s="238" t="s">
        <v>85</v>
      </c>
      <c r="AY161" s="18" t="s">
        <v>342</v>
      </c>
      <c r="BE161" s="239">
        <f>IF(N161="základní",J161,0)</f>
        <v>0</v>
      </c>
      <c r="BF161" s="239">
        <f>IF(N161="snížená",J161,0)</f>
        <v>0</v>
      </c>
      <c r="BG161" s="239">
        <f>IF(N161="zákl. přenesená",J161,0)</f>
        <v>0</v>
      </c>
      <c r="BH161" s="239">
        <f>IF(N161="sníž. přenesená",J161,0)</f>
        <v>0</v>
      </c>
      <c r="BI161" s="239">
        <f>IF(N161="nulová",J161,0)</f>
        <v>0</v>
      </c>
      <c r="BJ161" s="18" t="s">
        <v>83</v>
      </c>
      <c r="BK161" s="239">
        <f>ROUND(I161*H161,2)</f>
        <v>0</v>
      </c>
      <c r="BL161" s="18" t="s">
        <v>360</v>
      </c>
      <c r="BM161" s="238" t="s">
        <v>2168</v>
      </c>
    </row>
    <row r="162" s="2" customFormat="1">
      <c r="A162" s="39"/>
      <c r="B162" s="40"/>
      <c r="C162" s="41"/>
      <c r="D162" s="240" t="s">
        <v>349</v>
      </c>
      <c r="E162" s="41"/>
      <c r="F162" s="241" t="s">
        <v>2033</v>
      </c>
      <c r="G162" s="41"/>
      <c r="H162" s="41"/>
      <c r="I162" s="242"/>
      <c r="J162" s="41"/>
      <c r="K162" s="41"/>
      <c r="L162" s="45"/>
      <c r="M162" s="243"/>
      <c r="N162" s="244"/>
      <c r="O162" s="92"/>
      <c r="P162" s="92"/>
      <c r="Q162" s="92"/>
      <c r="R162" s="92"/>
      <c r="S162" s="92"/>
      <c r="T162" s="93"/>
      <c r="U162" s="39"/>
      <c r="V162" s="39"/>
      <c r="W162" s="39"/>
      <c r="X162" s="39"/>
      <c r="Y162" s="39"/>
      <c r="Z162" s="39"/>
      <c r="AA162" s="39"/>
      <c r="AB162" s="39"/>
      <c r="AC162" s="39"/>
      <c r="AD162" s="39"/>
      <c r="AE162" s="39"/>
      <c r="AT162" s="18" t="s">
        <v>349</v>
      </c>
      <c r="AU162" s="18" t="s">
        <v>85</v>
      </c>
    </row>
    <row r="163" s="13" customFormat="1">
      <c r="A163" s="13"/>
      <c r="B163" s="252"/>
      <c r="C163" s="253"/>
      <c r="D163" s="240" t="s">
        <v>446</v>
      </c>
      <c r="E163" s="254" t="s">
        <v>1</v>
      </c>
      <c r="F163" s="255" t="s">
        <v>2169</v>
      </c>
      <c r="G163" s="253"/>
      <c r="H163" s="256">
        <v>16.347000000000001</v>
      </c>
      <c r="I163" s="257"/>
      <c r="J163" s="253"/>
      <c r="K163" s="253"/>
      <c r="L163" s="258"/>
      <c r="M163" s="259"/>
      <c r="N163" s="260"/>
      <c r="O163" s="260"/>
      <c r="P163" s="260"/>
      <c r="Q163" s="260"/>
      <c r="R163" s="260"/>
      <c r="S163" s="260"/>
      <c r="T163" s="261"/>
      <c r="U163" s="13"/>
      <c r="V163" s="13"/>
      <c r="W163" s="13"/>
      <c r="X163" s="13"/>
      <c r="Y163" s="13"/>
      <c r="Z163" s="13"/>
      <c r="AA163" s="13"/>
      <c r="AB163" s="13"/>
      <c r="AC163" s="13"/>
      <c r="AD163" s="13"/>
      <c r="AE163" s="13"/>
      <c r="AT163" s="262" t="s">
        <v>446</v>
      </c>
      <c r="AU163" s="262" t="s">
        <v>85</v>
      </c>
      <c r="AV163" s="13" t="s">
        <v>85</v>
      </c>
      <c r="AW163" s="13" t="s">
        <v>32</v>
      </c>
      <c r="AX163" s="13" t="s">
        <v>83</v>
      </c>
      <c r="AY163" s="262" t="s">
        <v>342</v>
      </c>
    </row>
    <row r="164" s="2" customFormat="1" ht="21.75" customHeight="1">
      <c r="A164" s="39"/>
      <c r="B164" s="40"/>
      <c r="C164" s="227" t="s">
        <v>386</v>
      </c>
      <c r="D164" s="227" t="s">
        <v>343</v>
      </c>
      <c r="E164" s="228" t="s">
        <v>2035</v>
      </c>
      <c r="F164" s="229" t="s">
        <v>2036</v>
      </c>
      <c r="G164" s="230" t="s">
        <v>562</v>
      </c>
      <c r="H164" s="231">
        <v>147.12600000000001</v>
      </c>
      <c r="I164" s="232"/>
      <c r="J164" s="233">
        <f>ROUND(I164*H164,2)</f>
        <v>0</v>
      </c>
      <c r="K164" s="229" t="s">
        <v>443</v>
      </c>
      <c r="L164" s="45"/>
      <c r="M164" s="234" t="s">
        <v>1</v>
      </c>
      <c r="N164" s="235" t="s">
        <v>41</v>
      </c>
      <c r="O164" s="92"/>
      <c r="P164" s="236">
        <f>O164*H164</f>
        <v>0</v>
      </c>
      <c r="Q164" s="236">
        <v>0</v>
      </c>
      <c r="R164" s="236">
        <f>Q164*H164</f>
        <v>0</v>
      </c>
      <c r="S164" s="236">
        <v>0</v>
      </c>
      <c r="T164" s="237">
        <f>S164*H164</f>
        <v>0</v>
      </c>
      <c r="U164" s="39"/>
      <c r="V164" s="39"/>
      <c r="W164" s="39"/>
      <c r="X164" s="39"/>
      <c r="Y164" s="39"/>
      <c r="Z164" s="39"/>
      <c r="AA164" s="39"/>
      <c r="AB164" s="39"/>
      <c r="AC164" s="39"/>
      <c r="AD164" s="39"/>
      <c r="AE164" s="39"/>
      <c r="AR164" s="238" t="s">
        <v>360</v>
      </c>
      <c r="AT164" s="238" t="s">
        <v>343</v>
      </c>
      <c r="AU164" s="238" t="s">
        <v>85</v>
      </c>
      <c r="AY164" s="18" t="s">
        <v>342</v>
      </c>
      <c r="BE164" s="239">
        <f>IF(N164="základní",J164,0)</f>
        <v>0</v>
      </c>
      <c r="BF164" s="239">
        <f>IF(N164="snížená",J164,0)</f>
        <v>0</v>
      </c>
      <c r="BG164" s="239">
        <f>IF(N164="zákl. přenesená",J164,0)</f>
        <v>0</v>
      </c>
      <c r="BH164" s="239">
        <f>IF(N164="sníž. přenesená",J164,0)</f>
        <v>0</v>
      </c>
      <c r="BI164" s="239">
        <f>IF(N164="nulová",J164,0)</f>
        <v>0</v>
      </c>
      <c r="BJ164" s="18" t="s">
        <v>83</v>
      </c>
      <c r="BK164" s="239">
        <f>ROUND(I164*H164,2)</f>
        <v>0</v>
      </c>
      <c r="BL164" s="18" t="s">
        <v>360</v>
      </c>
      <c r="BM164" s="238" t="s">
        <v>2170</v>
      </c>
    </row>
    <row r="165" s="2" customFormat="1">
      <c r="A165" s="39"/>
      <c r="B165" s="40"/>
      <c r="C165" s="41"/>
      <c r="D165" s="240" t="s">
        <v>349</v>
      </c>
      <c r="E165" s="41"/>
      <c r="F165" s="241" t="s">
        <v>2038</v>
      </c>
      <c r="G165" s="41"/>
      <c r="H165" s="41"/>
      <c r="I165" s="242"/>
      <c r="J165" s="41"/>
      <c r="K165" s="41"/>
      <c r="L165" s="45"/>
      <c r="M165" s="243"/>
      <c r="N165" s="244"/>
      <c r="O165" s="92"/>
      <c r="P165" s="92"/>
      <c r="Q165" s="92"/>
      <c r="R165" s="92"/>
      <c r="S165" s="92"/>
      <c r="T165" s="93"/>
      <c r="U165" s="39"/>
      <c r="V165" s="39"/>
      <c r="W165" s="39"/>
      <c r="X165" s="39"/>
      <c r="Y165" s="39"/>
      <c r="Z165" s="39"/>
      <c r="AA165" s="39"/>
      <c r="AB165" s="39"/>
      <c r="AC165" s="39"/>
      <c r="AD165" s="39"/>
      <c r="AE165" s="39"/>
      <c r="AT165" s="18" t="s">
        <v>349</v>
      </c>
      <c r="AU165" s="18" t="s">
        <v>85</v>
      </c>
    </row>
    <row r="166" s="14" customFormat="1">
      <c r="A166" s="14"/>
      <c r="B166" s="263"/>
      <c r="C166" s="264"/>
      <c r="D166" s="240" t="s">
        <v>446</v>
      </c>
      <c r="E166" s="265" t="s">
        <v>1</v>
      </c>
      <c r="F166" s="266" t="s">
        <v>2039</v>
      </c>
      <c r="G166" s="264"/>
      <c r="H166" s="265" t="s">
        <v>1</v>
      </c>
      <c r="I166" s="267"/>
      <c r="J166" s="264"/>
      <c r="K166" s="264"/>
      <c r="L166" s="268"/>
      <c r="M166" s="269"/>
      <c r="N166" s="270"/>
      <c r="O166" s="270"/>
      <c r="P166" s="270"/>
      <c r="Q166" s="270"/>
      <c r="R166" s="270"/>
      <c r="S166" s="270"/>
      <c r="T166" s="271"/>
      <c r="U166" s="14"/>
      <c r="V166" s="14"/>
      <c r="W166" s="14"/>
      <c r="X166" s="14"/>
      <c r="Y166" s="14"/>
      <c r="Z166" s="14"/>
      <c r="AA166" s="14"/>
      <c r="AB166" s="14"/>
      <c r="AC166" s="14"/>
      <c r="AD166" s="14"/>
      <c r="AE166" s="14"/>
      <c r="AT166" s="272" t="s">
        <v>446</v>
      </c>
      <c r="AU166" s="272" t="s">
        <v>85</v>
      </c>
      <c r="AV166" s="14" t="s">
        <v>83</v>
      </c>
      <c r="AW166" s="14" t="s">
        <v>32</v>
      </c>
      <c r="AX166" s="14" t="s">
        <v>76</v>
      </c>
      <c r="AY166" s="272" t="s">
        <v>342</v>
      </c>
    </row>
    <row r="167" s="13" customFormat="1">
      <c r="A167" s="13"/>
      <c r="B167" s="252"/>
      <c r="C167" s="253"/>
      <c r="D167" s="240" t="s">
        <v>446</v>
      </c>
      <c r="E167" s="254" t="s">
        <v>1</v>
      </c>
      <c r="F167" s="255" t="s">
        <v>2171</v>
      </c>
      <c r="G167" s="253"/>
      <c r="H167" s="256">
        <v>30.225000000000001</v>
      </c>
      <c r="I167" s="257"/>
      <c r="J167" s="253"/>
      <c r="K167" s="253"/>
      <c r="L167" s="258"/>
      <c r="M167" s="259"/>
      <c r="N167" s="260"/>
      <c r="O167" s="260"/>
      <c r="P167" s="260"/>
      <c r="Q167" s="260"/>
      <c r="R167" s="260"/>
      <c r="S167" s="260"/>
      <c r="T167" s="261"/>
      <c r="U167" s="13"/>
      <c r="V167" s="13"/>
      <c r="W167" s="13"/>
      <c r="X167" s="13"/>
      <c r="Y167" s="13"/>
      <c r="Z167" s="13"/>
      <c r="AA167" s="13"/>
      <c r="AB167" s="13"/>
      <c r="AC167" s="13"/>
      <c r="AD167" s="13"/>
      <c r="AE167" s="13"/>
      <c r="AT167" s="262" t="s">
        <v>446</v>
      </c>
      <c r="AU167" s="262" t="s">
        <v>85</v>
      </c>
      <c r="AV167" s="13" t="s">
        <v>85</v>
      </c>
      <c r="AW167" s="13" t="s">
        <v>32</v>
      </c>
      <c r="AX167" s="13" t="s">
        <v>76</v>
      </c>
      <c r="AY167" s="262" t="s">
        <v>342</v>
      </c>
    </row>
    <row r="168" s="13" customFormat="1">
      <c r="A168" s="13"/>
      <c r="B168" s="252"/>
      <c r="C168" s="253"/>
      <c r="D168" s="240" t="s">
        <v>446</v>
      </c>
      <c r="E168" s="254" t="s">
        <v>1</v>
      </c>
      <c r="F168" s="255" t="s">
        <v>2172</v>
      </c>
      <c r="G168" s="253"/>
      <c r="H168" s="256">
        <v>160.38800000000001</v>
      </c>
      <c r="I168" s="257"/>
      <c r="J168" s="253"/>
      <c r="K168" s="253"/>
      <c r="L168" s="258"/>
      <c r="M168" s="259"/>
      <c r="N168" s="260"/>
      <c r="O168" s="260"/>
      <c r="P168" s="260"/>
      <c r="Q168" s="260"/>
      <c r="R168" s="260"/>
      <c r="S168" s="260"/>
      <c r="T168" s="261"/>
      <c r="U168" s="13"/>
      <c r="V168" s="13"/>
      <c r="W168" s="13"/>
      <c r="X168" s="13"/>
      <c r="Y168" s="13"/>
      <c r="Z168" s="13"/>
      <c r="AA168" s="13"/>
      <c r="AB168" s="13"/>
      <c r="AC168" s="13"/>
      <c r="AD168" s="13"/>
      <c r="AE168" s="13"/>
      <c r="AT168" s="262" t="s">
        <v>446</v>
      </c>
      <c r="AU168" s="262" t="s">
        <v>85</v>
      </c>
      <c r="AV168" s="13" t="s">
        <v>85</v>
      </c>
      <c r="AW168" s="13" t="s">
        <v>32</v>
      </c>
      <c r="AX168" s="13" t="s">
        <v>76</v>
      </c>
      <c r="AY168" s="262" t="s">
        <v>342</v>
      </c>
    </row>
    <row r="169" s="15" customFormat="1">
      <c r="A169" s="15"/>
      <c r="B169" s="273"/>
      <c r="C169" s="274"/>
      <c r="D169" s="240" t="s">
        <v>446</v>
      </c>
      <c r="E169" s="275" t="s">
        <v>1</v>
      </c>
      <c r="F169" s="276" t="s">
        <v>492</v>
      </c>
      <c r="G169" s="274"/>
      <c r="H169" s="277">
        <v>190.613</v>
      </c>
      <c r="I169" s="278"/>
      <c r="J169" s="274"/>
      <c r="K169" s="274"/>
      <c r="L169" s="279"/>
      <c r="M169" s="280"/>
      <c r="N169" s="281"/>
      <c r="O169" s="281"/>
      <c r="P169" s="281"/>
      <c r="Q169" s="281"/>
      <c r="R169" s="281"/>
      <c r="S169" s="281"/>
      <c r="T169" s="282"/>
      <c r="U169" s="15"/>
      <c r="V169" s="15"/>
      <c r="W169" s="15"/>
      <c r="X169" s="15"/>
      <c r="Y169" s="15"/>
      <c r="Z169" s="15"/>
      <c r="AA169" s="15"/>
      <c r="AB169" s="15"/>
      <c r="AC169" s="15"/>
      <c r="AD169" s="15"/>
      <c r="AE169" s="15"/>
      <c r="AT169" s="283" t="s">
        <v>446</v>
      </c>
      <c r="AU169" s="283" t="s">
        <v>85</v>
      </c>
      <c r="AV169" s="15" t="s">
        <v>92</v>
      </c>
      <c r="AW169" s="15" t="s">
        <v>32</v>
      </c>
      <c r="AX169" s="15" t="s">
        <v>76</v>
      </c>
      <c r="AY169" s="283" t="s">
        <v>342</v>
      </c>
    </row>
    <row r="170" s="14" customFormat="1">
      <c r="A170" s="14"/>
      <c r="B170" s="263"/>
      <c r="C170" s="264"/>
      <c r="D170" s="240" t="s">
        <v>446</v>
      </c>
      <c r="E170" s="265" t="s">
        <v>1</v>
      </c>
      <c r="F170" s="266" t="s">
        <v>2044</v>
      </c>
      <c r="G170" s="264"/>
      <c r="H170" s="265" t="s">
        <v>1</v>
      </c>
      <c r="I170" s="267"/>
      <c r="J170" s="264"/>
      <c r="K170" s="264"/>
      <c r="L170" s="268"/>
      <c r="M170" s="269"/>
      <c r="N170" s="270"/>
      <c r="O170" s="270"/>
      <c r="P170" s="270"/>
      <c r="Q170" s="270"/>
      <c r="R170" s="270"/>
      <c r="S170" s="270"/>
      <c r="T170" s="271"/>
      <c r="U170" s="14"/>
      <c r="V170" s="14"/>
      <c r="W170" s="14"/>
      <c r="X170" s="14"/>
      <c r="Y170" s="14"/>
      <c r="Z170" s="14"/>
      <c r="AA170" s="14"/>
      <c r="AB170" s="14"/>
      <c r="AC170" s="14"/>
      <c r="AD170" s="14"/>
      <c r="AE170" s="14"/>
      <c r="AT170" s="272" t="s">
        <v>446</v>
      </c>
      <c r="AU170" s="272" t="s">
        <v>85</v>
      </c>
      <c r="AV170" s="14" t="s">
        <v>83</v>
      </c>
      <c r="AW170" s="14" t="s">
        <v>32</v>
      </c>
      <c r="AX170" s="14" t="s">
        <v>76</v>
      </c>
      <c r="AY170" s="272" t="s">
        <v>342</v>
      </c>
    </row>
    <row r="171" s="13" customFormat="1">
      <c r="A171" s="13"/>
      <c r="B171" s="252"/>
      <c r="C171" s="253"/>
      <c r="D171" s="240" t="s">
        <v>446</v>
      </c>
      <c r="E171" s="254" t="s">
        <v>1</v>
      </c>
      <c r="F171" s="255" t="s">
        <v>2173</v>
      </c>
      <c r="G171" s="253"/>
      <c r="H171" s="256">
        <v>-27.140000000000001</v>
      </c>
      <c r="I171" s="257"/>
      <c r="J171" s="253"/>
      <c r="K171" s="253"/>
      <c r="L171" s="258"/>
      <c r="M171" s="259"/>
      <c r="N171" s="260"/>
      <c r="O171" s="260"/>
      <c r="P171" s="260"/>
      <c r="Q171" s="260"/>
      <c r="R171" s="260"/>
      <c r="S171" s="260"/>
      <c r="T171" s="261"/>
      <c r="U171" s="13"/>
      <c r="V171" s="13"/>
      <c r="W171" s="13"/>
      <c r="X171" s="13"/>
      <c r="Y171" s="13"/>
      <c r="Z171" s="13"/>
      <c r="AA171" s="13"/>
      <c r="AB171" s="13"/>
      <c r="AC171" s="13"/>
      <c r="AD171" s="13"/>
      <c r="AE171" s="13"/>
      <c r="AT171" s="262" t="s">
        <v>446</v>
      </c>
      <c r="AU171" s="262" t="s">
        <v>85</v>
      </c>
      <c r="AV171" s="13" t="s">
        <v>85</v>
      </c>
      <c r="AW171" s="13" t="s">
        <v>32</v>
      </c>
      <c r="AX171" s="13" t="s">
        <v>76</v>
      </c>
      <c r="AY171" s="262" t="s">
        <v>342</v>
      </c>
    </row>
    <row r="172" s="15" customFormat="1">
      <c r="A172" s="15"/>
      <c r="B172" s="273"/>
      <c r="C172" s="274"/>
      <c r="D172" s="240" t="s">
        <v>446</v>
      </c>
      <c r="E172" s="275" t="s">
        <v>1</v>
      </c>
      <c r="F172" s="276" t="s">
        <v>492</v>
      </c>
      <c r="G172" s="274"/>
      <c r="H172" s="277">
        <v>-27.140000000000001</v>
      </c>
      <c r="I172" s="278"/>
      <c r="J172" s="274"/>
      <c r="K172" s="274"/>
      <c r="L172" s="279"/>
      <c r="M172" s="280"/>
      <c r="N172" s="281"/>
      <c r="O172" s="281"/>
      <c r="P172" s="281"/>
      <c r="Q172" s="281"/>
      <c r="R172" s="281"/>
      <c r="S172" s="281"/>
      <c r="T172" s="282"/>
      <c r="U172" s="15"/>
      <c r="V172" s="15"/>
      <c r="W172" s="15"/>
      <c r="X172" s="15"/>
      <c r="Y172" s="15"/>
      <c r="Z172" s="15"/>
      <c r="AA172" s="15"/>
      <c r="AB172" s="15"/>
      <c r="AC172" s="15"/>
      <c r="AD172" s="15"/>
      <c r="AE172" s="15"/>
      <c r="AT172" s="283" t="s">
        <v>446</v>
      </c>
      <c r="AU172" s="283" t="s">
        <v>85</v>
      </c>
      <c r="AV172" s="15" t="s">
        <v>92</v>
      </c>
      <c r="AW172" s="15" t="s">
        <v>32</v>
      </c>
      <c r="AX172" s="15" t="s">
        <v>76</v>
      </c>
      <c r="AY172" s="283" t="s">
        <v>342</v>
      </c>
    </row>
    <row r="173" s="16" customFormat="1">
      <c r="A173" s="16"/>
      <c r="B173" s="284"/>
      <c r="C173" s="285"/>
      <c r="D173" s="240" t="s">
        <v>446</v>
      </c>
      <c r="E173" s="286" t="s">
        <v>1</v>
      </c>
      <c r="F173" s="287" t="s">
        <v>500</v>
      </c>
      <c r="G173" s="285"/>
      <c r="H173" s="288">
        <v>163.47300000000001</v>
      </c>
      <c r="I173" s="289"/>
      <c r="J173" s="285"/>
      <c r="K173" s="285"/>
      <c r="L173" s="290"/>
      <c r="M173" s="291"/>
      <c r="N173" s="292"/>
      <c r="O173" s="292"/>
      <c r="P173" s="292"/>
      <c r="Q173" s="292"/>
      <c r="R173" s="292"/>
      <c r="S173" s="292"/>
      <c r="T173" s="293"/>
      <c r="U173" s="16"/>
      <c r="V173" s="16"/>
      <c r="W173" s="16"/>
      <c r="X173" s="16"/>
      <c r="Y173" s="16"/>
      <c r="Z173" s="16"/>
      <c r="AA173" s="16"/>
      <c r="AB173" s="16"/>
      <c r="AC173" s="16"/>
      <c r="AD173" s="16"/>
      <c r="AE173" s="16"/>
      <c r="AT173" s="294" t="s">
        <v>446</v>
      </c>
      <c r="AU173" s="294" t="s">
        <v>85</v>
      </c>
      <c r="AV173" s="16" t="s">
        <v>360</v>
      </c>
      <c r="AW173" s="16" t="s">
        <v>32</v>
      </c>
      <c r="AX173" s="16" t="s">
        <v>76</v>
      </c>
      <c r="AY173" s="294" t="s">
        <v>342</v>
      </c>
    </row>
    <row r="174" s="13" customFormat="1">
      <c r="A174" s="13"/>
      <c r="B174" s="252"/>
      <c r="C174" s="253"/>
      <c r="D174" s="240" t="s">
        <v>446</v>
      </c>
      <c r="E174" s="254" t="s">
        <v>1</v>
      </c>
      <c r="F174" s="255" t="s">
        <v>2174</v>
      </c>
      <c r="G174" s="253"/>
      <c r="H174" s="256">
        <v>147.12600000000001</v>
      </c>
      <c r="I174" s="257"/>
      <c r="J174" s="253"/>
      <c r="K174" s="253"/>
      <c r="L174" s="258"/>
      <c r="M174" s="259"/>
      <c r="N174" s="260"/>
      <c r="O174" s="260"/>
      <c r="P174" s="260"/>
      <c r="Q174" s="260"/>
      <c r="R174" s="260"/>
      <c r="S174" s="260"/>
      <c r="T174" s="261"/>
      <c r="U174" s="13"/>
      <c r="V174" s="13"/>
      <c r="W174" s="13"/>
      <c r="X174" s="13"/>
      <c r="Y174" s="13"/>
      <c r="Z174" s="13"/>
      <c r="AA174" s="13"/>
      <c r="AB174" s="13"/>
      <c r="AC174" s="13"/>
      <c r="AD174" s="13"/>
      <c r="AE174" s="13"/>
      <c r="AT174" s="262" t="s">
        <v>446</v>
      </c>
      <c r="AU174" s="262" t="s">
        <v>85</v>
      </c>
      <c r="AV174" s="13" t="s">
        <v>85</v>
      </c>
      <c r="AW174" s="13" t="s">
        <v>32</v>
      </c>
      <c r="AX174" s="13" t="s">
        <v>83</v>
      </c>
      <c r="AY174" s="262" t="s">
        <v>342</v>
      </c>
    </row>
    <row r="175" s="2" customFormat="1" ht="16.5" customHeight="1">
      <c r="A175" s="39"/>
      <c r="B175" s="40"/>
      <c r="C175" s="227" t="s">
        <v>392</v>
      </c>
      <c r="D175" s="227" t="s">
        <v>343</v>
      </c>
      <c r="E175" s="228" t="s">
        <v>2047</v>
      </c>
      <c r="F175" s="229" t="s">
        <v>2048</v>
      </c>
      <c r="G175" s="230" t="s">
        <v>473</v>
      </c>
      <c r="H175" s="231">
        <v>222.30000000000001</v>
      </c>
      <c r="I175" s="232"/>
      <c r="J175" s="233">
        <f>ROUND(I175*H175,2)</f>
        <v>0</v>
      </c>
      <c r="K175" s="229" t="s">
        <v>443</v>
      </c>
      <c r="L175" s="45"/>
      <c r="M175" s="234" t="s">
        <v>1</v>
      </c>
      <c r="N175" s="235" t="s">
        <v>41</v>
      </c>
      <c r="O175" s="92"/>
      <c r="P175" s="236">
        <f>O175*H175</f>
        <v>0</v>
      </c>
      <c r="Q175" s="236">
        <v>0.00084999999999999995</v>
      </c>
      <c r="R175" s="236">
        <f>Q175*H175</f>
        <v>0.18895500000000001</v>
      </c>
      <c r="S175" s="236">
        <v>0</v>
      </c>
      <c r="T175" s="237">
        <f>S175*H175</f>
        <v>0</v>
      </c>
      <c r="U175" s="39"/>
      <c r="V175" s="39"/>
      <c r="W175" s="39"/>
      <c r="X175" s="39"/>
      <c r="Y175" s="39"/>
      <c r="Z175" s="39"/>
      <c r="AA175" s="39"/>
      <c r="AB175" s="39"/>
      <c r="AC175" s="39"/>
      <c r="AD175" s="39"/>
      <c r="AE175" s="39"/>
      <c r="AR175" s="238" t="s">
        <v>360</v>
      </c>
      <c r="AT175" s="238" t="s">
        <v>343</v>
      </c>
      <c r="AU175" s="238" t="s">
        <v>85</v>
      </c>
      <c r="AY175" s="18" t="s">
        <v>342</v>
      </c>
      <c r="BE175" s="239">
        <f>IF(N175="základní",J175,0)</f>
        <v>0</v>
      </c>
      <c r="BF175" s="239">
        <f>IF(N175="snížená",J175,0)</f>
        <v>0</v>
      </c>
      <c r="BG175" s="239">
        <f>IF(N175="zákl. přenesená",J175,0)</f>
        <v>0</v>
      </c>
      <c r="BH175" s="239">
        <f>IF(N175="sníž. přenesená",J175,0)</f>
        <v>0</v>
      </c>
      <c r="BI175" s="239">
        <f>IF(N175="nulová",J175,0)</f>
        <v>0</v>
      </c>
      <c r="BJ175" s="18" t="s">
        <v>83</v>
      </c>
      <c r="BK175" s="239">
        <f>ROUND(I175*H175,2)</f>
        <v>0</v>
      </c>
      <c r="BL175" s="18" t="s">
        <v>360</v>
      </c>
      <c r="BM175" s="238" t="s">
        <v>2175</v>
      </c>
    </row>
    <row r="176" s="2" customFormat="1">
      <c r="A176" s="39"/>
      <c r="B176" s="40"/>
      <c r="C176" s="41"/>
      <c r="D176" s="240" t="s">
        <v>349</v>
      </c>
      <c r="E176" s="41"/>
      <c r="F176" s="241" t="s">
        <v>2050</v>
      </c>
      <c r="G176" s="41"/>
      <c r="H176" s="41"/>
      <c r="I176" s="242"/>
      <c r="J176" s="41"/>
      <c r="K176" s="41"/>
      <c r="L176" s="45"/>
      <c r="M176" s="243"/>
      <c r="N176" s="244"/>
      <c r="O176" s="92"/>
      <c r="P176" s="92"/>
      <c r="Q176" s="92"/>
      <c r="R176" s="92"/>
      <c r="S176" s="92"/>
      <c r="T176" s="93"/>
      <c r="U176" s="39"/>
      <c r="V176" s="39"/>
      <c r="W176" s="39"/>
      <c r="X176" s="39"/>
      <c r="Y176" s="39"/>
      <c r="Z176" s="39"/>
      <c r="AA176" s="39"/>
      <c r="AB176" s="39"/>
      <c r="AC176" s="39"/>
      <c r="AD176" s="39"/>
      <c r="AE176" s="39"/>
      <c r="AT176" s="18" t="s">
        <v>349</v>
      </c>
      <c r="AU176" s="18" t="s">
        <v>85</v>
      </c>
    </row>
    <row r="177" s="14" customFormat="1">
      <c r="A177" s="14"/>
      <c r="B177" s="263"/>
      <c r="C177" s="264"/>
      <c r="D177" s="240" t="s">
        <v>446</v>
      </c>
      <c r="E177" s="265" t="s">
        <v>1</v>
      </c>
      <c r="F177" s="266" t="s">
        <v>2039</v>
      </c>
      <c r="G177" s="264"/>
      <c r="H177" s="265" t="s">
        <v>1</v>
      </c>
      <c r="I177" s="267"/>
      <c r="J177" s="264"/>
      <c r="K177" s="264"/>
      <c r="L177" s="268"/>
      <c r="M177" s="269"/>
      <c r="N177" s="270"/>
      <c r="O177" s="270"/>
      <c r="P177" s="270"/>
      <c r="Q177" s="270"/>
      <c r="R177" s="270"/>
      <c r="S177" s="270"/>
      <c r="T177" s="271"/>
      <c r="U177" s="14"/>
      <c r="V177" s="14"/>
      <c r="W177" s="14"/>
      <c r="X177" s="14"/>
      <c r="Y177" s="14"/>
      <c r="Z177" s="14"/>
      <c r="AA177" s="14"/>
      <c r="AB177" s="14"/>
      <c r="AC177" s="14"/>
      <c r="AD177" s="14"/>
      <c r="AE177" s="14"/>
      <c r="AT177" s="272" t="s">
        <v>446</v>
      </c>
      <c r="AU177" s="272" t="s">
        <v>85</v>
      </c>
      <c r="AV177" s="14" t="s">
        <v>83</v>
      </c>
      <c r="AW177" s="14" t="s">
        <v>32</v>
      </c>
      <c r="AX177" s="14" t="s">
        <v>76</v>
      </c>
      <c r="AY177" s="272" t="s">
        <v>342</v>
      </c>
    </row>
    <row r="178" s="13" customFormat="1">
      <c r="A178" s="13"/>
      <c r="B178" s="252"/>
      <c r="C178" s="253"/>
      <c r="D178" s="240" t="s">
        <v>446</v>
      </c>
      <c r="E178" s="254" t="s">
        <v>1</v>
      </c>
      <c r="F178" s="255" t="s">
        <v>2176</v>
      </c>
      <c r="G178" s="253"/>
      <c r="H178" s="256">
        <v>39</v>
      </c>
      <c r="I178" s="257"/>
      <c r="J178" s="253"/>
      <c r="K178" s="253"/>
      <c r="L178" s="258"/>
      <c r="M178" s="259"/>
      <c r="N178" s="260"/>
      <c r="O178" s="260"/>
      <c r="P178" s="260"/>
      <c r="Q178" s="260"/>
      <c r="R178" s="260"/>
      <c r="S178" s="260"/>
      <c r="T178" s="261"/>
      <c r="U178" s="13"/>
      <c r="V178" s="13"/>
      <c r="W178" s="13"/>
      <c r="X178" s="13"/>
      <c r="Y178" s="13"/>
      <c r="Z178" s="13"/>
      <c r="AA178" s="13"/>
      <c r="AB178" s="13"/>
      <c r="AC178" s="13"/>
      <c r="AD178" s="13"/>
      <c r="AE178" s="13"/>
      <c r="AT178" s="262" t="s">
        <v>446</v>
      </c>
      <c r="AU178" s="262" t="s">
        <v>85</v>
      </c>
      <c r="AV178" s="13" t="s">
        <v>85</v>
      </c>
      <c r="AW178" s="13" t="s">
        <v>32</v>
      </c>
      <c r="AX178" s="13" t="s">
        <v>76</v>
      </c>
      <c r="AY178" s="262" t="s">
        <v>342</v>
      </c>
    </row>
    <row r="179" s="13" customFormat="1">
      <c r="A179" s="13"/>
      <c r="B179" s="252"/>
      <c r="C179" s="253"/>
      <c r="D179" s="240" t="s">
        <v>446</v>
      </c>
      <c r="E179" s="254" t="s">
        <v>1</v>
      </c>
      <c r="F179" s="255" t="s">
        <v>2177</v>
      </c>
      <c r="G179" s="253"/>
      <c r="H179" s="256">
        <v>183.30000000000001</v>
      </c>
      <c r="I179" s="257"/>
      <c r="J179" s="253"/>
      <c r="K179" s="253"/>
      <c r="L179" s="258"/>
      <c r="M179" s="259"/>
      <c r="N179" s="260"/>
      <c r="O179" s="260"/>
      <c r="P179" s="260"/>
      <c r="Q179" s="260"/>
      <c r="R179" s="260"/>
      <c r="S179" s="260"/>
      <c r="T179" s="261"/>
      <c r="U179" s="13"/>
      <c r="V179" s="13"/>
      <c r="W179" s="13"/>
      <c r="X179" s="13"/>
      <c r="Y179" s="13"/>
      <c r="Z179" s="13"/>
      <c r="AA179" s="13"/>
      <c r="AB179" s="13"/>
      <c r="AC179" s="13"/>
      <c r="AD179" s="13"/>
      <c r="AE179" s="13"/>
      <c r="AT179" s="262" t="s">
        <v>446</v>
      </c>
      <c r="AU179" s="262" t="s">
        <v>85</v>
      </c>
      <c r="AV179" s="13" t="s">
        <v>85</v>
      </c>
      <c r="AW179" s="13" t="s">
        <v>32</v>
      </c>
      <c r="AX179" s="13" t="s">
        <v>76</v>
      </c>
      <c r="AY179" s="262" t="s">
        <v>342</v>
      </c>
    </row>
    <row r="180" s="16" customFormat="1">
      <c r="A180" s="16"/>
      <c r="B180" s="284"/>
      <c r="C180" s="285"/>
      <c r="D180" s="240" t="s">
        <v>446</v>
      </c>
      <c r="E180" s="286" t="s">
        <v>1</v>
      </c>
      <c r="F180" s="287" t="s">
        <v>500</v>
      </c>
      <c r="G180" s="285"/>
      <c r="H180" s="288">
        <v>222.30000000000001</v>
      </c>
      <c r="I180" s="289"/>
      <c r="J180" s="285"/>
      <c r="K180" s="285"/>
      <c r="L180" s="290"/>
      <c r="M180" s="291"/>
      <c r="N180" s="292"/>
      <c r="O180" s="292"/>
      <c r="P180" s="292"/>
      <c r="Q180" s="292"/>
      <c r="R180" s="292"/>
      <c r="S180" s="292"/>
      <c r="T180" s="293"/>
      <c r="U180" s="16"/>
      <c r="V180" s="16"/>
      <c r="W180" s="16"/>
      <c r="X180" s="16"/>
      <c r="Y180" s="16"/>
      <c r="Z180" s="16"/>
      <c r="AA180" s="16"/>
      <c r="AB180" s="16"/>
      <c r="AC180" s="16"/>
      <c r="AD180" s="16"/>
      <c r="AE180" s="16"/>
      <c r="AT180" s="294" t="s">
        <v>446</v>
      </c>
      <c r="AU180" s="294" t="s">
        <v>85</v>
      </c>
      <c r="AV180" s="16" t="s">
        <v>360</v>
      </c>
      <c r="AW180" s="16" t="s">
        <v>32</v>
      </c>
      <c r="AX180" s="16" t="s">
        <v>83</v>
      </c>
      <c r="AY180" s="294" t="s">
        <v>342</v>
      </c>
    </row>
    <row r="181" s="2" customFormat="1" ht="16.5" customHeight="1">
      <c r="A181" s="39"/>
      <c r="B181" s="40"/>
      <c r="C181" s="227" t="s">
        <v>397</v>
      </c>
      <c r="D181" s="227" t="s">
        <v>343</v>
      </c>
      <c r="E181" s="228" t="s">
        <v>2055</v>
      </c>
      <c r="F181" s="229" t="s">
        <v>2056</v>
      </c>
      <c r="G181" s="230" t="s">
        <v>473</v>
      </c>
      <c r="H181" s="231">
        <v>222.30000000000001</v>
      </c>
      <c r="I181" s="232"/>
      <c r="J181" s="233">
        <f>ROUND(I181*H181,2)</f>
        <v>0</v>
      </c>
      <c r="K181" s="229" t="s">
        <v>443</v>
      </c>
      <c r="L181" s="45"/>
      <c r="M181" s="234" t="s">
        <v>1</v>
      </c>
      <c r="N181" s="235" t="s">
        <v>41</v>
      </c>
      <c r="O181" s="92"/>
      <c r="P181" s="236">
        <f>O181*H181</f>
        <v>0</v>
      </c>
      <c r="Q181" s="236">
        <v>0</v>
      </c>
      <c r="R181" s="236">
        <f>Q181*H181</f>
        <v>0</v>
      </c>
      <c r="S181" s="236">
        <v>0</v>
      </c>
      <c r="T181" s="237">
        <f>S181*H181</f>
        <v>0</v>
      </c>
      <c r="U181" s="39"/>
      <c r="V181" s="39"/>
      <c r="W181" s="39"/>
      <c r="X181" s="39"/>
      <c r="Y181" s="39"/>
      <c r="Z181" s="39"/>
      <c r="AA181" s="39"/>
      <c r="AB181" s="39"/>
      <c r="AC181" s="39"/>
      <c r="AD181" s="39"/>
      <c r="AE181" s="39"/>
      <c r="AR181" s="238" t="s">
        <v>360</v>
      </c>
      <c r="AT181" s="238" t="s">
        <v>343</v>
      </c>
      <c r="AU181" s="238" t="s">
        <v>85</v>
      </c>
      <c r="AY181" s="18" t="s">
        <v>342</v>
      </c>
      <c r="BE181" s="239">
        <f>IF(N181="základní",J181,0)</f>
        <v>0</v>
      </c>
      <c r="BF181" s="239">
        <f>IF(N181="snížená",J181,0)</f>
        <v>0</v>
      </c>
      <c r="BG181" s="239">
        <f>IF(N181="zákl. přenesená",J181,0)</f>
        <v>0</v>
      </c>
      <c r="BH181" s="239">
        <f>IF(N181="sníž. přenesená",J181,0)</f>
        <v>0</v>
      </c>
      <c r="BI181" s="239">
        <f>IF(N181="nulová",J181,0)</f>
        <v>0</v>
      </c>
      <c r="BJ181" s="18" t="s">
        <v>83</v>
      </c>
      <c r="BK181" s="239">
        <f>ROUND(I181*H181,2)</f>
        <v>0</v>
      </c>
      <c r="BL181" s="18" t="s">
        <v>360</v>
      </c>
      <c r="BM181" s="238" t="s">
        <v>2178</v>
      </c>
    </row>
    <row r="182" s="2" customFormat="1">
      <c r="A182" s="39"/>
      <c r="B182" s="40"/>
      <c r="C182" s="41"/>
      <c r="D182" s="240" t="s">
        <v>349</v>
      </c>
      <c r="E182" s="41"/>
      <c r="F182" s="241" t="s">
        <v>2058</v>
      </c>
      <c r="G182" s="41"/>
      <c r="H182" s="41"/>
      <c r="I182" s="242"/>
      <c r="J182" s="41"/>
      <c r="K182" s="41"/>
      <c r="L182" s="45"/>
      <c r="M182" s="243"/>
      <c r="N182" s="244"/>
      <c r="O182" s="92"/>
      <c r="P182" s="92"/>
      <c r="Q182" s="92"/>
      <c r="R182" s="92"/>
      <c r="S182" s="92"/>
      <c r="T182" s="93"/>
      <c r="U182" s="39"/>
      <c r="V182" s="39"/>
      <c r="W182" s="39"/>
      <c r="X182" s="39"/>
      <c r="Y182" s="39"/>
      <c r="Z182" s="39"/>
      <c r="AA182" s="39"/>
      <c r="AB182" s="39"/>
      <c r="AC182" s="39"/>
      <c r="AD182" s="39"/>
      <c r="AE182" s="39"/>
      <c r="AT182" s="18" t="s">
        <v>349</v>
      </c>
      <c r="AU182" s="18" t="s">
        <v>85</v>
      </c>
    </row>
    <row r="183" s="13" customFormat="1">
      <c r="A183" s="13"/>
      <c r="B183" s="252"/>
      <c r="C183" s="253"/>
      <c r="D183" s="240" t="s">
        <v>446</v>
      </c>
      <c r="E183" s="254" t="s">
        <v>1</v>
      </c>
      <c r="F183" s="255" t="s">
        <v>2179</v>
      </c>
      <c r="G183" s="253"/>
      <c r="H183" s="256">
        <v>222.30000000000001</v>
      </c>
      <c r="I183" s="257"/>
      <c r="J183" s="253"/>
      <c r="K183" s="253"/>
      <c r="L183" s="258"/>
      <c r="M183" s="259"/>
      <c r="N183" s="260"/>
      <c r="O183" s="260"/>
      <c r="P183" s="260"/>
      <c r="Q183" s="260"/>
      <c r="R183" s="260"/>
      <c r="S183" s="260"/>
      <c r="T183" s="261"/>
      <c r="U183" s="13"/>
      <c r="V183" s="13"/>
      <c r="W183" s="13"/>
      <c r="X183" s="13"/>
      <c r="Y183" s="13"/>
      <c r="Z183" s="13"/>
      <c r="AA183" s="13"/>
      <c r="AB183" s="13"/>
      <c r="AC183" s="13"/>
      <c r="AD183" s="13"/>
      <c r="AE183" s="13"/>
      <c r="AT183" s="262" t="s">
        <v>446</v>
      </c>
      <c r="AU183" s="262" t="s">
        <v>85</v>
      </c>
      <c r="AV183" s="13" t="s">
        <v>85</v>
      </c>
      <c r="AW183" s="13" t="s">
        <v>32</v>
      </c>
      <c r="AX183" s="13" t="s">
        <v>83</v>
      </c>
      <c r="AY183" s="262" t="s">
        <v>342</v>
      </c>
    </row>
    <row r="184" s="2" customFormat="1" ht="24.15" customHeight="1">
      <c r="A184" s="39"/>
      <c r="B184" s="40"/>
      <c r="C184" s="227" t="s">
        <v>401</v>
      </c>
      <c r="D184" s="227" t="s">
        <v>343</v>
      </c>
      <c r="E184" s="228" t="s">
        <v>587</v>
      </c>
      <c r="F184" s="229" t="s">
        <v>588</v>
      </c>
      <c r="G184" s="230" t="s">
        <v>562</v>
      </c>
      <c r="H184" s="231">
        <v>290.00599999999997</v>
      </c>
      <c r="I184" s="232"/>
      <c r="J184" s="233">
        <f>ROUND(I184*H184,2)</f>
        <v>0</v>
      </c>
      <c r="K184" s="229" t="s">
        <v>1</v>
      </c>
      <c r="L184" s="45"/>
      <c r="M184" s="234" t="s">
        <v>1</v>
      </c>
      <c r="N184" s="235" t="s">
        <v>41</v>
      </c>
      <c r="O184" s="92"/>
      <c r="P184" s="236">
        <f>O184*H184</f>
        <v>0</v>
      </c>
      <c r="Q184" s="236">
        <v>0</v>
      </c>
      <c r="R184" s="236">
        <f>Q184*H184</f>
        <v>0</v>
      </c>
      <c r="S184" s="236">
        <v>0</v>
      </c>
      <c r="T184" s="237">
        <f>S184*H184</f>
        <v>0</v>
      </c>
      <c r="U184" s="39"/>
      <c r="V184" s="39"/>
      <c r="W184" s="39"/>
      <c r="X184" s="39"/>
      <c r="Y184" s="39"/>
      <c r="Z184" s="39"/>
      <c r="AA184" s="39"/>
      <c r="AB184" s="39"/>
      <c r="AC184" s="39"/>
      <c r="AD184" s="39"/>
      <c r="AE184" s="39"/>
      <c r="AR184" s="238" t="s">
        <v>360</v>
      </c>
      <c r="AT184" s="238" t="s">
        <v>343</v>
      </c>
      <c r="AU184" s="238" t="s">
        <v>85</v>
      </c>
      <c r="AY184" s="18" t="s">
        <v>342</v>
      </c>
      <c r="BE184" s="239">
        <f>IF(N184="základní",J184,0)</f>
        <v>0</v>
      </c>
      <c r="BF184" s="239">
        <f>IF(N184="snížená",J184,0)</f>
        <v>0</v>
      </c>
      <c r="BG184" s="239">
        <f>IF(N184="zákl. přenesená",J184,0)</f>
        <v>0</v>
      </c>
      <c r="BH184" s="239">
        <f>IF(N184="sníž. přenesená",J184,0)</f>
        <v>0</v>
      </c>
      <c r="BI184" s="239">
        <f>IF(N184="nulová",J184,0)</f>
        <v>0</v>
      </c>
      <c r="BJ184" s="18" t="s">
        <v>83</v>
      </c>
      <c r="BK184" s="239">
        <f>ROUND(I184*H184,2)</f>
        <v>0</v>
      </c>
      <c r="BL184" s="18" t="s">
        <v>360</v>
      </c>
      <c r="BM184" s="238" t="s">
        <v>2180</v>
      </c>
    </row>
    <row r="185" s="2" customFormat="1">
      <c r="A185" s="39"/>
      <c r="B185" s="40"/>
      <c r="C185" s="41"/>
      <c r="D185" s="240" t="s">
        <v>349</v>
      </c>
      <c r="E185" s="41"/>
      <c r="F185" s="241" t="s">
        <v>590</v>
      </c>
      <c r="G185" s="41"/>
      <c r="H185" s="41"/>
      <c r="I185" s="242"/>
      <c r="J185" s="41"/>
      <c r="K185" s="41"/>
      <c r="L185" s="45"/>
      <c r="M185" s="243"/>
      <c r="N185" s="244"/>
      <c r="O185" s="92"/>
      <c r="P185" s="92"/>
      <c r="Q185" s="92"/>
      <c r="R185" s="92"/>
      <c r="S185" s="92"/>
      <c r="T185" s="93"/>
      <c r="U185" s="39"/>
      <c r="V185" s="39"/>
      <c r="W185" s="39"/>
      <c r="X185" s="39"/>
      <c r="Y185" s="39"/>
      <c r="Z185" s="39"/>
      <c r="AA185" s="39"/>
      <c r="AB185" s="39"/>
      <c r="AC185" s="39"/>
      <c r="AD185" s="39"/>
      <c r="AE185" s="39"/>
      <c r="AT185" s="18" t="s">
        <v>349</v>
      </c>
      <c r="AU185" s="18" t="s">
        <v>85</v>
      </c>
    </row>
    <row r="186" s="13" customFormat="1">
      <c r="A186" s="13"/>
      <c r="B186" s="252"/>
      <c r="C186" s="253"/>
      <c r="D186" s="240" t="s">
        <v>446</v>
      </c>
      <c r="E186" s="254" t="s">
        <v>1</v>
      </c>
      <c r="F186" s="255" t="s">
        <v>2181</v>
      </c>
      <c r="G186" s="253"/>
      <c r="H186" s="256">
        <v>290.00599999999997</v>
      </c>
      <c r="I186" s="257"/>
      <c r="J186" s="253"/>
      <c r="K186" s="253"/>
      <c r="L186" s="258"/>
      <c r="M186" s="259"/>
      <c r="N186" s="260"/>
      <c r="O186" s="260"/>
      <c r="P186" s="260"/>
      <c r="Q186" s="260"/>
      <c r="R186" s="260"/>
      <c r="S186" s="260"/>
      <c r="T186" s="261"/>
      <c r="U186" s="13"/>
      <c r="V186" s="13"/>
      <c r="W186" s="13"/>
      <c r="X186" s="13"/>
      <c r="Y186" s="13"/>
      <c r="Z186" s="13"/>
      <c r="AA186" s="13"/>
      <c r="AB186" s="13"/>
      <c r="AC186" s="13"/>
      <c r="AD186" s="13"/>
      <c r="AE186" s="13"/>
      <c r="AT186" s="262" t="s">
        <v>446</v>
      </c>
      <c r="AU186" s="262" t="s">
        <v>85</v>
      </c>
      <c r="AV186" s="13" t="s">
        <v>85</v>
      </c>
      <c r="AW186" s="13" t="s">
        <v>32</v>
      </c>
      <c r="AX186" s="13" t="s">
        <v>83</v>
      </c>
      <c r="AY186" s="262" t="s">
        <v>342</v>
      </c>
    </row>
    <row r="187" s="2" customFormat="1" ht="24.15" customHeight="1">
      <c r="A187" s="39"/>
      <c r="B187" s="40"/>
      <c r="C187" s="227" t="s">
        <v>408</v>
      </c>
      <c r="D187" s="227" t="s">
        <v>343</v>
      </c>
      <c r="E187" s="228" t="s">
        <v>593</v>
      </c>
      <c r="F187" s="229" t="s">
        <v>594</v>
      </c>
      <c r="G187" s="230" t="s">
        <v>562</v>
      </c>
      <c r="H187" s="231">
        <v>18.469999999999999</v>
      </c>
      <c r="I187" s="232"/>
      <c r="J187" s="233">
        <f>ROUND(I187*H187,2)</f>
        <v>0</v>
      </c>
      <c r="K187" s="229" t="s">
        <v>1</v>
      </c>
      <c r="L187" s="45"/>
      <c r="M187" s="234" t="s">
        <v>1</v>
      </c>
      <c r="N187" s="235" t="s">
        <v>41</v>
      </c>
      <c r="O187" s="92"/>
      <c r="P187" s="236">
        <f>O187*H187</f>
        <v>0</v>
      </c>
      <c r="Q187" s="236">
        <v>0</v>
      </c>
      <c r="R187" s="236">
        <f>Q187*H187</f>
        <v>0</v>
      </c>
      <c r="S187" s="236">
        <v>0</v>
      </c>
      <c r="T187" s="237">
        <f>S187*H187</f>
        <v>0</v>
      </c>
      <c r="U187" s="39"/>
      <c r="V187" s="39"/>
      <c r="W187" s="39"/>
      <c r="X187" s="39"/>
      <c r="Y187" s="39"/>
      <c r="Z187" s="39"/>
      <c r="AA187" s="39"/>
      <c r="AB187" s="39"/>
      <c r="AC187" s="39"/>
      <c r="AD187" s="39"/>
      <c r="AE187" s="39"/>
      <c r="AR187" s="238" t="s">
        <v>360</v>
      </c>
      <c r="AT187" s="238" t="s">
        <v>343</v>
      </c>
      <c r="AU187" s="238" t="s">
        <v>85</v>
      </c>
      <c r="AY187" s="18" t="s">
        <v>342</v>
      </c>
      <c r="BE187" s="239">
        <f>IF(N187="základní",J187,0)</f>
        <v>0</v>
      </c>
      <c r="BF187" s="239">
        <f>IF(N187="snížená",J187,0)</f>
        <v>0</v>
      </c>
      <c r="BG187" s="239">
        <f>IF(N187="zákl. přenesená",J187,0)</f>
        <v>0</v>
      </c>
      <c r="BH187" s="239">
        <f>IF(N187="sníž. přenesená",J187,0)</f>
        <v>0</v>
      </c>
      <c r="BI187" s="239">
        <f>IF(N187="nulová",J187,0)</f>
        <v>0</v>
      </c>
      <c r="BJ187" s="18" t="s">
        <v>83</v>
      </c>
      <c r="BK187" s="239">
        <f>ROUND(I187*H187,2)</f>
        <v>0</v>
      </c>
      <c r="BL187" s="18" t="s">
        <v>360</v>
      </c>
      <c r="BM187" s="238" t="s">
        <v>2182</v>
      </c>
    </row>
    <row r="188" s="2" customFormat="1">
      <c r="A188" s="39"/>
      <c r="B188" s="40"/>
      <c r="C188" s="41"/>
      <c r="D188" s="240" t="s">
        <v>349</v>
      </c>
      <c r="E188" s="41"/>
      <c r="F188" s="241" t="s">
        <v>596</v>
      </c>
      <c r="G188" s="41"/>
      <c r="H188" s="41"/>
      <c r="I188" s="242"/>
      <c r="J188" s="41"/>
      <c r="K188" s="41"/>
      <c r="L188" s="45"/>
      <c r="M188" s="243"/>
      <c r="N188" s="244"/>
      <c r="O188" s="92"/>
      <c r="P188" s="92"/>
      <c r="Q188" s="92"/>
      <c r="R188" s="92"/>
      <c r="S188" s="92"/>
      <c r="T188" s="93"/>
      <c r="U188" s="39"/>
      <c r="V188" s="39"/>
      <c r="W188" s="39"/>
      <c r="X188" s="39"/>
      <c r="Y188" s="39"/>
      <c r="Z188" s="39"/>
      <c r="AA188" s="39"/>
      <c r="AB188" s="39"/>
      <c r="AC188" s="39"/>
      <c r="AD188" s="39"/>
      <c r="AE188" s="39"/>
      <c r="AT188" s="18" t="s">
        <v>349</v>
      </c>
      <c r="AU188" s="18" t="s">
        <v>85</v>
      </c>
    </row>
    <row r="189" s="13" customFormat="1">
      <c r="A189" s="13"/>
      <c r="B189" s="252"/>
      <c r="C189" s="253"/>
      <c r="D189" s="240" t="s">
        <v>446</v>
      </c>
      <c r="E189" s="254" t="s">
        <v>1</v>
      </c>
      <c r="F189" s="255" t="s">
        <v>2183</v>
      </c>
      <c r="G189" s="253"/>
      <c r="H189" s="256">
        <v>163.47300000000001</v>
      </c>
      <c r="I189" s="257"/>
      <c r="J189" s="253"/>
      <c r="K189" s="253"/>
      <c r="L189" s="258"/>
      <c r="M189" s="259"/>
      <c r="N189" s="260"/>
      <c r="O189" s="260"/>
      <c r="P189" s="260"/>
      <c r="Q189" s="260"/>
      <c r="R189" s="260"/>
      <c r="S189" s="260"/>
      <c r="T189" s="261"/>
      <c r="U189" s="13"/>
      <c r="V189" s="13"/>
      <c r="W189" s="13"/>
      <c r="X189" s="13"/>
      <c r="Y189" s="13"/>
      <c r="Z189" s="13"/>
      <c r="AA189" s="13"/>
      <c r="AB189" s="13"/>
      <c r="AC189" s="13"/>
      <c r="AD189" s="13"/>
      <c r="AE189" s="13"/>
      <c r="AT189" s="262" t="s">
        <v>446</v>
      </c>
      <c r="AU189" s="262" t="s">
        <v>85</v>
      </c>
      <c r="AV189" s="13" t="s">
        <v>85</v>
      </c>
      <c r="AW189" s="13" t="s">
        <v>32</v>
      </c>
      <c r="AX189" s="13" t="s">
        <v>76</v>
      </c>
      <c r="AY189" s="262" t="s">
        <v>342</v>
      </c>
    </row>
    <row r="190" s="13" customFormat="1">
      <c r="A190" s="13"/>
      <c r="B190" s="252"/>
      <c r="C190" s="253"/>
      <c r="D190" s="240" t="s">
        <v>446</v>
      </c>
      <c r="E190" s="254" t="s">
        <v>1</v>
      </c>
      <c r="F190" s="255" t="s">
        <v>2184</v>
      </c>
      <c r="G190" s="253"/>
      <c r="H190" s="256">
        <v>-145.00299999999999</v>
      </c>
      <c r="I190" s="257"/>
      <c r="J190" s="253"/>
      <c r="K190" s="253"/>
      <c r="L190" s="258"/>
      <c r="M190" s="259"/>
      <c r="N190" s="260"/>
      <c r="O190" s="260"/>
      <c r="P190" s="260"/>
      <c r="Q190" s="260"/>
      <c r="R190" s="260"/>
      <c r="S190" s="260"/>
      <c r="T190" s="261"/>
      <c r="U190" s="13"/>
      <c r="V190" s="13"/>
      <c r="W190" s="13"/>
      <c r="X190" s="13"/>
      <c r="Y190" s="13"/>
      <c r="Z190" s="13"/>
      <c r="AA190" s="13"/>
      <c r="AB190" s="13"/>
      <c r="AC190" s="13"/>
      <c r="AD190" s="13"/>
      <c r="AE190" s="13"/>
      <c r="AT190" s="262" t="s">
        <v>446</v>
      </c>
      <c r="AU190" s="262" t="s">
        <v>85</v>
      </c>
      <c r="AV190" s="13" t="s">
        <v>85</v>
      </c>
      <c r="AW190" s="13" t="s">
        <v>32</v>
      </c>
      <c r="AX190" s="13" t="s">
        <v>76</v>
      </c>
      <c r="AY190" s="262" t="s">
        <v>342</v>
      </c>
    </row>
    <row r="191" s="16" customFormat="1">
      <c r="A191" s="16"/>
      <c r="B191" s="284"/>
      <c r="C191" s="285"/>
      <c r="D191" s="240" t="s">
        <v>446</v>
      </c>
      <c r="E191" s="286" t="s">
        <v>1</v>
      </c>
      <c r="F191" s="287" t="s">
        <v>500</v>
      </c>
      <c r="G191" s="285"/>
      <c r="H191" s="288">
        <v>18.469999999999999</v>
      </c>
      <c r="I191" s="289"/>
      <c r="J191" s="285"/>
      <c r="K191" s="285"/>
      <c r="L191" s="290"/>
      <c r="M191" s="291"/>
      <c r="N191" s="292"/>
      <c r="O191" s="292"/>
      <c r="P191" s="292"/>
      <c r="Q191" s="292"/>
      <c r="R191" s="292"/>
      <c r="S191" s="292"/>
      <c r="T191" s="293"/>
      <c r="U191" s="16"/>
      <c r="V191" s="16"/>
      <c r="W191" s="16"/>
      <c r="X191" s="16"/>
      <c r="Y191" s="16"/>
      <c r="Z191" s="16"/>
      <c r="AA191" s="16"/>
      <c r="AB191" s="16"/>
      <c r="AC191" s="16"/>
      <c r="AD191" s="16"/>
      <c r="AE191" s="16"/>
      <c r="AT191" s="294" t="s">
        <v>446</v>
      </c>
      <c r="AU191" s="294" t="s">
        <v>85</v>
      </c>
      <c r="AV191" s="16" t="s">
        <v>360</v>
      </c>
      <c r="AW191" s="16" t="s">
        <v>32</v>
      </c>
      <c r="AX191" s="16" t="s">
        <v>83</v>
      </c>
      <c r="AY191" s="294" t="s">
        <v>342</v>
      </c>
    </row>
    <row r="192" s="2" customFormat="1" ht="16.5" customHeight="1">
      <c r="A192" s="39"/>
      <c r="B192" s="40"/>
      <c r="C192" s="227" t="s">
        <v>8</v>
      </c>
      <c r="D192" s="227" t="s">
        <v>343</v>
      </c>
      <c r="E192" s="228" t="s">
        <v>602</v>
      </c>
      <c r="F192" s="229" t="s">
        <v>603</v>
      </c>
      <c r="G192" s="230" t="s">
        <v>562</v>
      </c>
      <c r="H192" s="231">
        <v>145.00299999999999</v>
      </c>
      <c r="I192" s="232"/>
      <c r="J192" s="233">
        <f>ROUND(I192*H192,2)</f>
        <v>0</v>
      </c>
      <c r="K192" s="229" t="s">
        <v>443</v>
      </c>
      <c r="L192" s="45"/>
      <c r="M192" s="234" t="s">
        <v>1</v>
      </c>
      <c r="N192" s="235" t="s">
        <v>41</v>
      </c>
      <c r="O192" s="92"/>
      <c r="P192" s="236">
        <f>O192*H192</f>
        <v>0</v>
      </c>
      <c r="Q192" s="236">
        <v>0</v>
      </c>
      <c r="R192" s="236">
        <f>Q192*H192</f>
        <v>0</v>
      </c>
      <c r="S192" s="236">
        <v>0</v>
      </c>
      <c r="T192" s="237">
        <f>S192*H192</f>
        <v>0</v>
      </c>
      <c r="U192" s="39"/>
      <c r="V192" s="39"/>
      <c r="W192" s="39"/>
      <c r="X192" s="39"/>
      <c r="Y192" s="39"/>
      <c r="Z192" s="39"/>
      <c r="AA192" s="39"/>
      <c r="AB192" s="39"/>
      <c r="AC192" s="39"/>
      <c r="AD192" s="39"/>
      <c r="AE192" s="39"/>
      <c r="AR192" s="238" t="s">
        <v>360</v>
      </c>
      <c r="AT192" s="238" t="s">
        <v>343</v>
      </c>
      <c r="AU192" s="238" t="s">
        <v>85</v>
      </c>
      <c r="AY192" s="18" t="s">
        <v>342</v>
      </c>
      <c r="BE192" s="239">
        <f>IF(N192="základní",J192,0)</f>
        <v>0</v>
      </c>
      <c r="BF192" s="239">
        <f>IF(N192="snížená",J192,0)</f>
        <v>0</v>
      </c>
      <c r="BG192" s="239">
        <f>IF(N192="zákl. přenesená",J192,0)</f>
        <v>0</v>
      </c>
      <c r="BH192" s="239">
        <f>IF(N192="sníž. přenesená",J192,0)</f>
        <v>0</v>
      </c>
      <c r="BI192" s="239">
        <f>IF(N192="nulová",J192,0)</f>
        <v>0</v>
      </c>
      <c r="BJ192" s="18" t="s">
        <v>83</v>
      </c>
      <c r="BK192" s="239">
        <f>ROUND(I192*H192,2)</f>
        <v>0</v>
      </c>
      <c r="BL192" s="18" t="s">
        <v>360</v>
      </c>
      <c r="BM192" s="238" t="s">
        <v>2185</v>
      </c>
    </row>
    <row r="193" s="2" customFormat="1">
      <c r="A193" s="39"/>
      <c r="B193" s="40"/>
      <c r="C193" s="41"/>
      <c r="D193" s="240" t="s">
        <v>349</v>
      </c>
      <c r="E193" s="41"/>
      <c r="F193" s="241" t="s">
        <v>605</v>
      </c>
      <c r="G193" s="41"/>
      <c r="H193" s="41"/>
      <c r="I193" s="242"/>
      <c r="J193" s="41"/>
      <c r="K193" s="41"/>
      <c r="L193" s="45"/>
      <c r="M193" s="243"/>
      <c r="N193" s="244"/>
      <c r="O193" s="92"/>
      <c r="P193" s="92"/>
      <c r="Q193" s="92"/>
      <c r="R193" s="92"/>
      <c r="S193" s="92"/>
      <c r="T193" s="93"/>
      <c r="U193" s="39"/>
      <c r="V193" s="39"/>
      <c r="W193" s="39"/>
      <c r="X193" s="39"/>
      <c r="Y193" s="39"/>
      <c r="Z193" s="39"/>
      <c r="AA193" s="39"/>
      <c r="AB193" s="39"/>
      <c r="AC193" s="39"/>
      <c r="AD193" s="39"/>
      <c r="AE193" s="39"/>
      <c r="AT193" s="18" t="s">
        <v>349</v>
      </c>
      <c r="AU193" s="18" t="s">
        <v>85</v>
      </c>
    </row>
    <row r="194" s="13" customFormat="1">
      <c r="A194" s="13"/>
      <c r="B194" s="252"/>
      <c r="C194" s="253"/>
      <c r="D194" s="240" t="s">
        <v>446</v>
      </c>
      <c r="E194" s="254" t="s">
        <v>1</v>
      </c>
      <c r="F194" s="255" t="s">
        <v>2186</v>
      </c>
      <c r="G194" s="253"/>
      <c r="H194" s="256">
        <v>145.00299999999999</v>
      </c>
      <c r="I194" s="257"/>
      <c r="J194" s="253"/>
      <c r="K194" s="253"/>
      <c r="L194" s="258"/>
      <c r="M194" s="259"/>
      <c r="N194" s="260"/>
      <c r="O194" s="260"/>
      <c r="P194" s="260"/>
      <c r="Q194" s="260"/>
      <c r="R194" s="260"/>
      <c r="S194" s="260"/>
      <c r="T194" s="261"/>
      <c r="U194" s="13"/>
      <c r="V194" s="13"/>
      <c r="W194" s="13"/>
      <c r="X194" s="13"/>
      <c r="Y194" s="13"/>
      <c r="Z194" s="13"/>
      <c r="AA194" s="13"/>
      <c r="AB194" s="13"/>
      <c r="AC194" s="13"/>
      <c r="AD194" s="13"/>
      <c r="AE194" s="13"/>
      <c r="AT194" s="262" t="s">
        <v>446</v>
      </c>
      <c r="AU194" s="262" t="s">
        <v>85</v>
      </c>
      <c r="AV194" s="13" t="s">
        <v>85</v>
      </c>
      <c r="AW194" s="13" t="s">
        <v>32</v>
      </c>
      <c r="AX194" s="13" t="s">
        <v>83</v>
      </c>
      <c r="AY194" s="262" t="s">
        <v>342</v>
      </c>
    </row>
    <row r="195" s="2" customFormat="1" ht="16.5" customHeight="1">
      <c r="A195" s="39"/>
      <c r="B195" s="40"/>
      <c r="C195" s="227" t="s">
        <v>419</v>
      </c>
      <c r="D195" s="227" t="s">
        <v>343</v>
      </c>
      <c r="E195" s="228" t="s">
        <v>627</v>
      </c>
      <c r="F195" s="229" t="s">
        <v>628</v>
      </c>
      <c r="G195" s="230" t="s">
        <v>562</v>
      </c>
      <c r="H195" s="231">
        <v>163.47300000000001</v>
      </c>
      <c r="I195" s="232"/>
      <c r="J195" s="233">
        <f>ROUND(I195*H195,2)</f>
        <v>0</v>
      </c>
      <c r="K195" s="229" t="s">
        <v>443</v>
      </c>
      <c r="L195" s="45"/>
      <c r="M195" s="234" t="s">
        <v>1</v>
      </c>
      <c r="N195" s="235" t="s">
        <v>41</v>
      </c>
      <c r="O195" s="92"/>
      <c r="P195" s="236">
        <f>O195*H195</f>
        <v>0</v>
      </c>
      <c r="Q195" s="236">
        <v>0</v>
      </c>
      <c r="R195" s="236">
        <f>Q195*H195</f>
        <v>0</v>
      </c>
      <c r="S195" s="236">
        <v>0</v>
      </c>
      <c r="T195" s="237">
        <f>S195*H195</f>
        <v>0</v>
      </c>
      <c r="U195" s="39"/>
      <c r="V195" s="39"/>
      <c r="W195" s="39"/>
      <c r="X195" s="39"/>
      <c r="Y195" s="39"/>
      <c r="Z195" s="39"/>
      <c r="AA195" s="39"/>
      <c r="AB195" s="39"/>
      <c r="AC195" s="39"/>
      <c r="AD195" s="39"/>
      <c r="AE195" s="39"/>
      <c r="AR195" s="238" t="s">
        <v>360</v>
      </c>
      <c r="AT195" s="238" t="s">
        <v>343</v>
      </c>
      <c r="AU195" s="238" t="s">
        <v>85</v>
      </c>
      <c r="AY195" s="18" t="s">
        <v>342</v>
      </c>
      <c r="BE195" s="239">
        <f>IF(N195="základní",J195,0)</f>
        <v>0</v>
      </c>
      <c r="BF195" s="239">
        <f>IF(N195="snížená",J195,0)</f>
        <v>0</v>
      </c>
      <c r="BG195" s="239">
        <f>IF(N195="zákl. přenesená",J195,0)</f>
        <v>0</v>
      </c>
      <c r="BH195" s="239">
        <f>IF(N195="sníž. přenesená",J195,0)</f>
        <v>0</v>
      </c>
      <c r="BI195" s="239">
        <f>IF(N195="nulová",J195,0)</f>
        <v>0</v>
      </c>
      <c r="BJ195" s="18" t="s">
        <v>83</v>
      </c>
      <c r="BK195" s="239">
        <f>ROUND(I195*H195,2)</f>
        <v>0</v>
      </c>
      <c r="BL195" s="18" t="s">
        <v>360</v>
      </c>
      <c r="BM195" s="238" t="s">
        <v>2187</v>
      </c>
    </row>
    <row r="196" s="2" customFormat="1">
      <c r="A196" s="39"/>
      <c r="B196" s="40"/>
      <c r="C196" s="41"/>
      <c r="D196" s="240" t="s">
        <v>349</v>
      </c>
      <c r="E196" s="41"/>
      <c r="F196" s="241" t="s">
        <v>630</v>
      </c>
      <c r="G196" s="41"/>
      <c r="H196" s="41"/>
      <c r="I196" s="242"/>
      <c r="J196" s="41"/>
      <c r="K196" s="41"/>
      <c r="L196" s="45"/>
      <c r="M196" s="243"/>
      <c r="N196" s="244"/>
      <c r="O196" s="92"/>
      <c r="P196" s="92"/>
      <c r="Q196" s="92"/>
      <c r="R196" s="92"/>
      <c r="S196" s="92"/>
      <c r="T196" s="93"/>
      <c r="U196" s="39"/>
      <c r="V196" s="39"/>
      <c r="W196" s="39"/>
      <c r="X196" s="39"/>
      <c r="Y196" s="39"/>
      <c r="Z196" s="39"/>
      <c r="AA196" s="39"/>
      <c r="AB196" s="39"/>
      <c r="AC196" s="39"/>
      <c r="AD196" s="39"/>
      <c r="AE196" s="39"/>
      <c r="AT196" s="18" t="s">
        <v>349</v>
      </c>
      <c r="AU196" s="18" t="s">
        <v>85</v>
      </c>
    </row>
    <row r="197" s="13" customFormat="1">
      <c r="A197" s="13"/>
      <c r="B197" s="252"/>
      <c r="C197" s="253"/>
      <c r="D197" s="240" t="s">
        <v>446</v>
      </c>
      <c r="E197" s="254" t="s">
        <v>1</v>
      </c>
      <c r="F197" s="255" t="s">
        <v>2188</v>
      </c>
      <c r="G197" s="253"/>
      <c r="H197" s="256">
        <v>163.47300000000001</v>
      </c>
      <c r="I197" s="257"/>
      <c r="J197" s="253"/>
      <c r="K197" s="253"/>
      <c r="L197" s="258"/>
      <c r="M197" s="259"/>
      <c r="N197" s="260"/>
      <c r="O197" s="260"/>
      <c r="P197" s="260"/>
      <c r="Q197" s="260"/>
      <c r="R197" s="260"/>
      <c r="S197" s="260"/>
      <c r="T197" s="261"/>
      <c r="U197" s="13"/>
      <c r="V197" s="13"/>
      <c r="W197" s="13"/>
      <c r="X197" s="13"/>
      <c r="Y197" s="13"/>
      <c r="Z197" s="13"/>
      <c r="AA197" s="13"/>
      <c r="AB197" s="13"/>
      <c r="AC197" s="13"/>
      <c r="AD197" s="13"/>
      <c r="AE197" s="13"/>
      <c r="AT197" s="262" t="s">
        <v>446</v>
      </c>
      <c r="AU197" s="262" t="s">
        <v>85</v>
      </c>
      <c r="AV197" s="13" t="s">
        <v>85</v>
      </c>
      <c r="AW197" s="13" t="s">
        <v>32</v>
      </c>
      <c r="AX197" s="13" t="s">
        <v>83</v>
      </c>
      <c r="AY197" s="262" t="s">
        <v>342</v>
      </c>
    </row>
    <row r="198" s="2" customFormat="1" ht="16.5" customHeight="1">
      <c r="A198" s="39"/>
      <c r="B198" s="40"/>
      <c r="C198" s="227" t="s">
        <v>423</v>
      </c>
      <c r="D198" s="227" t="s">
        <v>343</v>
      </c>
      <c r="E198" s="228" t="s">
        <v>633</v>
      </c>
      <c r="F198" s="229" t="s">
        <v>634</v>
      </c>
      <c r="G198" s="230" t="s">
        <v>462</v>
      </c>
      <c r="H198" s="231">
        <v>36.939999999999998</v>
      </c>
      <c r="I198" s="232"/>
      <c r="J198" s="233">
        <f>ROUND(I198*H198,2)</f>
        <v>0</v>
      </c>
      <c r="K198" s="229" t="s">
        <v>443</v>
      </c>
      <c r="L198" s="45"/>
      <c r="M198" s="234" t="s">
        <v>1</v>
      </c>
      <c r="N198" s="235" t="s">
        <v>41</v>
      </c>
      <c r="O198" s="92"/>
      <c r="P198" s="236">
        <f>O198*H198</f>
        <v>0</v>
      </c>
      <c r="Q198" s="236">
        <v>0</v>
      </c>
      <c r="R198" s="236">
        <f>Q198*H198</f>
        <v>0</v>
      </c>
      <c r="S198" s="236">
        <v>0</v>
      </c>
      <c r="T198" s="237">
        <f>S198*H198</f>
        <v>0</v>
      </c>
      <c r="U198" s="39"/>
      <c r="V198" s="39"/>
      <c r="W198" s="39"/>
      <c r="X198" s="39"/>
      <c r="Y198" s="39"/>
      <c r="Z198" s="39"/>
      <c r="AA198" s="39"/>
      <c r="AB198" s="39"/>
      <c r="AC198" s="39"/>
      <c r="AD198" s="39"/>
      <c r="AE198" s="39"/>
      <c r="AR198" s="238" t="s">
        <v>360</v>
      </c>
      <c r="AT198" s="238" t="s">
        <v>343</v>
      </c>
      <c r="AU198" s="238" t="s">
        <v>85</v>
      </c>
      <c r="AY198" s="18" t="s">
        <v>342</v>
      </c>
      <c r="BE198" s="239">
        <f>IF(N198="základní",J198,0)</f>
        <v>0</v>
      </c>
      <c r="BF198" s="239">
        <f>IF(N198="snížená",J198,0)</f>
        <v>0</v>
      </c>
      <c r="BG198" s="239">
        <f>IF(N198="zákl. přenesená",J198,0)</f>
        <v>0</v>
      </c>
      <c r="BH198" s="239">
        <f>IF(N198="sníž. přenesená",J198,0)</f>
        <v>0</v>
      </c>
      <c r="BI198" s="239">
        <f>IF(N198="nulová",J198,0)</f>
        <v>0</v>
      </c>
      <c r="BJ198" s="18" t="s">
        <v>83</v>
      </c>
      <c r="BK198" s="239">
        <f>ROUND(I198*H198,2)</f>
        <v>0</v>
      </c>
      <c r="BL198" s="18" t="s">
        <v>360</v>
      </c>
      <c r="BM198" s="238" t="s">
        <v>2189</v>
      </c>
    </row>
    <row r="199" s="2" customFormat="1">
      <c r="A199" s="39"/>
      <c r="B199" s="40"/>
      <c r="C199" s="41"/>
      <c r="D199" s="240" t="s">
        <v>349</v>
      </c>
      <c r="E199" s="41"/>
      <c r="F199" s="241" t="s">
        <v>636</v>
      </c>
      <c r="G199" s="41"/>
      <c r="H199" s="41"/>
      <c r="I199" s="242"/>
      <c r="J199" s="41"/>
      <c r="K199" s="41"/>
      <c r="L199" s="45"/>
      <c r="M199" s="243"/>
      <c r="N199" s="244"/>
      <c r="O199" s="92"/>
      <c r="P199" s="92"/>
      <c r="Q199" s="92"/>
      <c r="R199" s="92"/>
      <c r="S199" s="92"/>
      <c r="T199" s="93"/>
      <c r="U199" s="39"/>
      <c r="V199" s="39"/>
      <c r="W199" s="39"/>
      <c r="X199" s="39"/>
      <c r="Y199" s="39"/>
      <c r="Z199" s="39"/>
      <c r="AA199" s="39"/>
      <c r="AB199" s="39"/>
      <c r="AC199" s="39"/>
      <c r="AD199" s="39"/>
      <c r="AE199" s="39"/>
      <c r="AT199" s="18" t="s">
        <v>349</v>
      </c>
      <c r="AU199" s="18" t="s">
        <v>85</v>
      </c>
    </row>
    <row r="200" s="13" customFormat="1">
      <c r="A200" s="13"/>
      <c r="B200" s="252"/>
      <c r="C200" s="253"/>
      <c r="D200" s="240" t="s">
        <v>446</v>
      </c>
      <c r="E200" s="254" t="s">
        <v>1</v>
      </c>
      <c r="F200" s="255" t="s">
        <v>2183</v>
      </c>
      <c r="G200" s="253"/>
      <c r="H200" s="256">
        <v>163.47300000000001</v>
      </c>
      <c r="I200" s="257"/>
      <c r="J200" s="253"/>
      <c r="K200" s="253"/>
      <c r="L200" s="258"/>
      <c r="M200" s="259"/>
      <c r="N200" s="260"/>
      <c r="O200" s="260"/>
      <c r="P200" s="260"/>
      <c r="Q200" s="260"/>
      <c r="R200" s="260"/>
      <c r="S200" s="260"/>
      <c r="T200" s="261"/>
      <c r="U200" s="13"/>
      <c r="V200" s="13"/>
      <c r="W200" s="13"/>
      <c r="X200" s="13"/>
      <c r="Y200" s="13"/>
      <c r="Z200" s="13"/>
      <c r="AA200" s="13"/>
      <c r="AB200" s="13"/>
      <c r="AC200" s="13"/>
      <c r="AD200" s="13"/>
      <c r="AE200" s="13"/>
      <c r="AT200" s="262" t="s">
        <v>446</v>
      </c>
      <c r="AU200" s="262" t="s">
        <v>85</v>
      </c>
      <c r="AV200" s="13" t="s">
        <v>85</v>
      </c>
      <c r="AW200" s="13" t="s">
        <v>32</v>
      </c>
      <c r="AX200" s="13" t="s">
        <v>76</v>
      </c>
      <c r="AY200" s="262" t="s">
        <v>342</v>
      </c>
    </row>
    <row r="201" s="13" customFormat="1">
      <c r="A201" s="13"/>
      <c r="B201" s="252"/>
      <c r="C201" s="253"/>
      <c r="D201" s="240" t="s">
        <v>446</v>
      </c>
      <c r="E201" s="254" t="s">
        <v>1</v>
      </c>
      <c r="F201" s="255" t="s">
        <v>2184</v>
      </c>
      <c r="G201" s="253"/>
      <c r="H201" s="256">
        <v>-145.00299999999999</v>
      </c>
      <c r="I201" s="257"/>
      <c r="J201" s="253"/>
      <c r="K201" s="253"/>
      <c r="L201" s="258"/>
      <c r="M201" s="259"/>
      <c r="N201" s="260"/>
      <c r="O201" s="260"/>
      <c r="P201" s="260"/>
      <c r="Q201" s="260"/>
      <c r="R201" s="260"/>
      <c r="S201" s="260"/>
      <c r="T201" s="261"/>
      <c r="U201" s="13"/>
      <c r="V201" s="13"/>
      <c r="W201" s="13"/>
      <c r="X201" s="13"/>
      <c r="Y201" s="13"/>
      <c r="Z201" s="13"/>
      <c r="AA201" s="13"/>
      <c r="AB201" s="13"/>
      <c r="AC201" s="13"/>
      <c r="AD201" s="13"/>
      <c r="AE201" s="13"/>
      <c r="AT201" s="262" t="s">
        <v>446</v>
      </c>
      <c r="AU201" s="262" t="s">
        <v>85</v>
      </c>
      <c r="AV201" s="13" t="s">
        <v>85</v>
      </c>
      <c r="AW201" s="13" t="s">
        <v>32</v>
      </c>
      <c r="AX201" s="13" t="s">
        <v>76</v>
      </c>
      <c r="AY201" s="262" t="s">
        <v>342</v>
      </c>
    </row>
    <row r="202" s="16" customFormat="1">
      <c r="A202" s="16"/>
      <c r="B202" s="284"/>
      <c r="C202" s="285"/>
      <c r="D202" s="240" t="s">
        <v>446</v>
      </c>
      <c r="E202" s="286" t="s">
        <v>1</v>
      </c>
      <c r="F202" s="287" t="s">
        <v>500</v>
      </c>
      <c r="G202" s="285"/>
      <c r="H202" s="288">
        <v>18.469999999999999</v>
      </c>
      <c r="I202" s="289"/>
      <c r="J202" s="285"/>
      <c r="K202" s="285"/>
      <c r="L202" s="290"/>
      <c r="M202" s="291"/>
      <c r="N202" s="292"/>
      <c r="O202" s="292"/>
      <c r="P202" s="292"/>
      <c r="Q202" s="292"/>
      <c r="R202" s="292"/>
      <c r="S202" s="292"/>
      <c r="T202" s="293"/>
      <c r="U202" s="16"/>
      <c r="V202" s="16"/>
      <c r="W202" s="16"/>
      <c r="X202" s="16"/>
      <c r="Y202" s="16"/>
      <c r="Z202" s="16"/>
      <c r="AA202" s="16"/>
      <c r="AB202" s="16"/>
      <c r="AC202" s="16"/>
      <c r="AD202" s="16"/>
      <c r="AE202" s="16"/>
      <c r="AT202" s="294" t="s">
        <v>446</v>
      </c>
      <c r="AU202" s="294" t="s">
        <v>85</v>
      </c>
      <c r="AV202" s="16" t="s">
        <v>360</v>
      </c>
      <c r="AW202" s="16" t="s">
        <v>32</v>
      </c>
      <c r="AX202" s="16" t="s">
        <v>76</v>
      </c>
      <c r="AY202" s="294" t="s">
        <v>342</v>
      </c>
    </row>
    <row r="203" s="13" customFormat="1">
      <c r="A203" s="13"/>
      <c r="B203" s="252"/>
      <c r="C203" s="253"/>
      <c r="D203" s="240" t="s">
        <v>446</v>
      </c>
      <c r="E203" s="254" t="s">
        <v>1</v>
      </c>
      <c r="F203" s="255" t="s">
        <v>2190</v>
      </c>
      <c r="G203" s="253"/>
      <c r="H203" s="256">
        <v>36.939999999999998</v>
      </c>
      <c r="I203" s="257"/>
      <c r="J203" s="253"/>
      <c r="K203" s="253"/>
      <c r="L203" s="258"/>
      <c r="M203" s="259"/>
      <c r="N203" s="260"/>
      <c r="O203" s="260"/>
      <c r="P203" s="260"/>
      <c r="Q203" s="260"/>
      <c r="R203" s="260"/>
      <c r="S203" s="260"/>
      <c r="T203" s="261"/>
      <c r="U203" s="13"/>
      <c r="V203" s="13"/>
      <c r="W203" s="13"/>
      <c r="X203" s="13"/>
      <c r="Y203" s="13"/>
      <c r="Z203" s="13"/>
      <c r="AA203" s="13"/>
      <c r="AB203" s="13"/>
      <c r="AC203" s="13"/>
      <c r="AD203" s="13"/>
      <c r="AE203" s="13"/>
      <c r="AT203" s="262" t="s">
        <v>446</v>
      </c>
      <c r="AU203" s="262" t="s">
        <v>85</v>
      </c>
      <c r="AV203" s="13" t="s">
        <v>85</v>
      </c>
      <c r="AW203" s="13" t="s">
        <v>32</v>
      </c>
      <c r="AX203" s="13" t="s">
        <v>83</v>
      </c>
      <c r="AY203" s="262" t="s">
        <v>342</v>
      </c>
    </row>
    <row r="204" s="2" customFormat="1" ht="16.5" customHeight="1">
      <c r="A204" s="39"/>
      <c r="B204" s="40"/>
      <c r="C204" s="227" t="s">
        <v>428</v>
      </c>
      <c r="D204" s="227" t="s">
        <v>343</v>
      </c>
      <c r="E204" s="228" t="s">
        <v>2071</v>
      </c>
      <c r="F204" s="229" t="s">
        <v>641</v>
      </c>
      <c r="G204" s="230" t="s">
        <v>562</v>
      </c>
      <c r="H204" s="231">
        <v>145.00299999999999</v>
      </c>
      <c r="I204" s="232"/>
      <c r="J204" s="233">
        <f>ROUND(I204*H204,2)</f>
        <v>0</v>
      </c>
      <c r="K204" s="229" t="s">
        <v>443</v>
      </c>
      <c r="L204" s="45"/>
      <c r="M204" s="234" t="s">
        <v>1</v>
      </c>
      <c r="N204" s="235" t="s">
        <v>41</v>
      </c>
      <c r="O204" s="92"/>
      <c r="P204" s="236">
        <f>O204*H204</f>
        <v>0</v>
      </c>
      <c r="Q204" s="236">
        <v>0</v>
      </c>
      <c r="R204" s="236">
        <f>Q204*H204</f>
        <v>0</v>
      </c>
      <c r="S204" s="236">
        <v>0</v>
      </c>
      <c r="T204" s="237">
        <f>S204*H204</f>
        <v>0</v>
      </c>
      <c r="U204" s="39"/>
      <c r="V204" s="39"/>
      <c r="W204" s="39"/>
      <c r="X204" s="39"/>
      <c r="Y204" s="39"/>
      <c r="Z204" s="39"/>
      <c r="AA204" s="39"/>
      <c r="AB204" s="39"/>
      <c r="AC204" s="39"/>
      <c r="AD204" s="39"/>
      <c r="AE204" s="39"/>
      <c r="AR204" s="238" t="s">
        <v>360</v>
      </c>
      <c r="AT204" s="238" t="s">
        <v>343</v>
      </c>
      <c r="AU204" s="238" t="s">
        <v>85</v>
      </c>
      <c r="AY204" s="18" t="s">
        <v>342</v>
      </c>
      <c r="BE204" s="239">
        <f>IF(N204="základní",J204,0)</f>
        <v>0</v>
      </c>
      <c r="BF204" s="239">
        <f>IF(N204="snížená",J204,0)</f>
        <v>0</v>
      </c>
      <c r="BG204" s="239">
        <f>IF(N204="zákl. přenesená",J204,0)</f>
        <v>0</v>
      </c>
      <c r="BH204" s="239">
        <f>IF(N204="sníž. přenesená",J204,0)</f>
        <v>0</v>
      </c>
      <c r="BI204" s="239">
        <f>IF(N204="nulová",J204,0)</f>
        <v>0</v>
      </c>
      <c r="BJ204" s="18" t="s">
        <v>83</v>
      </c>
      <c r="BK204" s="239">
        <f>ROUND(I204*H204,2)</f>
        <v>0</v>
      </c>
      <c r="BL204" s="18" t="s">
        <v>360</v>
      </c>
      <c r="BM204" s="238" t="s">
        <v>2191</v>
      </c>
    </row>
    <row r="205" s="2" customFormat="1">
      <c r="A205" s="39"/>
      <c r="B205" s="40"/>
      <c r="C205" s="41"/>
      <c r="D205" s="240" t="s">
        <v>349</v>
      </c>
      <c r="E205" s="41"/>
      <c r="F205" s="241" t="s">
        <v>643</v>
      </c>
      <c r="G205" s="41"/>
      <c r="H205" s="41"/>
      <c r="I205" s="242"/>
      <c r="J205" s="41"/>
      <c r="K205" s="41"/>
      <c r="L205" s="45"/>
      <c r="M205" s="243"/>
      <c r="N205" s="244"/>
      <c r="O205" s="92"/>
      <c r="P205" s="92"/>
      <c r="Q205" s="92"/>
      <c r="R205" s="92"/>
      <c r="S205" s="92"/>
      <c r="T205" s="93"/>
      <c r="U205" s="39"/>
      <c r="V205" s="39"/>
      <c r="W205" s="39"/>
      <c r="X205" s="39"/>
      <c r="Y205" s="39"/>
      <c r="Z205" s="39"/>
      <c r="AA205" s="39"/>
      <c r="AB205" s="39"/>
      <c r="AC205" s="39"/>
      <c r="AD205" s="39"/>
      <c r="AE205" s="39"/>
      <c r="AT205" s="18" t="s">
        <v>349</v>
      </c>
      <c r="AU205" s="18" t="s">
        <v>85</v>
      </c>
    </row>
    <row r="206" s="13" customFormat="1">
      <c r="A206" s="13"/>
      <c r="B206" s="252"/>
      <c r="C206" s="253"/>
      <c r="D206" s="240" t="s">
        <v>446</v>
      </c>
      <c r="E206" s="254" t="s">
        <v>1</v>
      </c>
      <c r="F206" s="255" t="s">
        <v>2192</v>
      </c>
      <c r="G206" s="253"/>
      <c r="H206" s="256">
        <v>163.47300000000001</v>
      </c>
      <c r="I206" s="257"/>
      <c r="J206" s="253"/>
      <c r="K206" s="253"/>
      <c r="L206" s="258"/>
      <c r="M206" s="259"/>
      <c r="N206" s="260"/>
      <c r="O206" s="260"/>
      <c r="P206" s="260"/>
      <c r="Q206" s="260"/>
      <c r="R206" s="260"/>
      <c r="S206" s="260"/>
      <c r="T206" s="261"/>
      <c r="U206" s="13"/>
      <c r="V206" s="13"/>
      <c r="W206" s="13"/>
      <c r="X206" s="13"/>
      <c r="Y206" s="13"/>
      <c r="Z206" s="13"/>
      <c r="AA206" s="13"/>
      <c r="AB206" s="13"/>
      <c r="AC206" s="13"/>
      <c r="AD206" s="13"/>
      <c r="AE206" s="13"/>
      <c r="AT206" s="262" t="s">
        <v>446</v>
      </c>
      <c r="AU206" s="262" t="s">
        <v>85</v>
      </c>
      <c r="AV206" s="13" t="s">
        <v>85</v>
      </c>
      <c r="AW206" s="13" t="s">
        <v>32</v>
      </c>
      <c r="AX206" s="13" t="s">
        <v>76</v>
      </c>
      <c r="AY206" s="262" t="s">
        <v>342</v>
      </c>
    </row>
    <row r="207" s="14" customFormat="1">
      <c r="A207" s="14"/>
      <c r="B207" s="263"/>
      <c r="C207" s="264"/>
      <c r="D207" s="240" t="s">
        <v>446</v>
      </c>
      <c r="E207" s="265" t="s">
        <v>1</v>
      </c>
      <c r="F207" s="266" t="s">
        <v>2074</v>
      </c>
      <c r="G207" s="264"/>
      <c r="H207" s="265" t="s">
        <v>1</v>
      </c>
      <c r="I207" s="267"/>
      <c r="J207" s="264"/>
      <c r="K207" s="264"/>
      <c r="L207" s="268"/>
      <c r="M207" s="269"/>
      <c r="N207" s="270"/>
      <c r="O207" s="270"/>
      <c r="P207" s="270"/>
      <c r="Q207" s="270"/>
      <c r="R207" s="270"/>
      <c r="S207" s="270"/>
      <c r="T207" s="271"/>
      <c r="U207" s="14"/>
      <c r="V207" s="14"/>
      <c r="W207" s="14"/>
      <c r="X207" s="14"/>
      <c r="Y207" s="14"/>
      <c r="Z207" s="14"/>
      <c r="AA207" s="14"/>
      <c r="AB207" s="14"/>
      <c r="AC207" s="14"/>
      <c r="AD207" s="14"/>
      <c r="AE207" s="14"/>
      <c r="AT207" s="272" t="s">
        <v>446</v>
      </c>
      <c r="AU207" s="272" t="s">
        <v>85</v>
      </c>
      <c r="AV207" s="14" t="s">
        <v>83</v>
      </c>
      <c r="AW207" s="14" t="s">
        <v>32</v>
      </c>
      <c r="AX207" s="14" t="s">
        <v>76</v>
      </c>
      <c r="AY207" s="272" t="s">
        <v>342</v>
      </c>
    </row>
    <row r="208" s="13" customFormat="1">
      <c r="A208" s="13"/>
      <c r="B208" s="252"/>
      <c r="C208" s="253"/>
      <c r="D208" s="240" t="s">
        <v>446</v>
      </c>
      <c r="E208" s="254" t="s">
        <v>1</v>
      </c>
      <c r="F208" s="255" t="s">
        <v>2193</v>
      </c>
      <c r="G208" s="253"/>
      <c r="H208" s="256">
        <v>-18.469999999999999</v>
      </c>
      <c r="I208" s="257"/>
      <c r="J208" s="253"/>
      <c r="K208" s="253"/>
      <c r="L208" s="258"/>
      <c r="M208" s="259"/>
      <c r="N208" s="260"/>
      <c r="O208" s="260"/>
      <c r="P208" s="260"/>
      <c r="Q208" s="260"/>
      <c r="R208" s="260"/>
      <c r="S208" s="260"/>
      <c r="T208" s="261"/>
      <c r="U208" s="13"/>
      <c r="V208" s="13"/>
      <c r="W208" s="13"/>
      <c r="X208" s="13"/>
      <c r="Y208" s="13"/>
      <c r="Z208" s="13"/>
      <c r="AA208" s="13"/>
      <c r="AB208" s="13"/>
      <c r="AC208" s="13"/>
      <c r="AD208" s="13"/>
      <c r="AE208" s="13"/>
      <c r="AT208" s="262" t="s">
        <v>446</v>
      </c>
      <c r="AU208" s="262" t="s">
        <v>85</v>
      </c>
      <c r="AV208" s="13" t="s">
        <v>85</v>
      </c>
      <c r="AW208" s="13" t="s">
        <v>32</v>
      </c>
      <c r="AX208" s="13" t="s">
        <v>76</v>
      </c>
      <c r="AY208" s="262" t="s">
        <v>342</v>
      </c>
    </row>
    <row r="209" s="16" customFormat="1">
      <c r="A209" s="16"/>
      <c r="B209" s="284"/>
      <c r="C209" s="285"/>
      <c r="D209" s="240" t="s">
        <v>446</v>
      </c>
      <c r="E209" s="286" t="s">
        <v>1</v>
      </c>
      <c r="F209" s="287" t="s">
        <v>500</v>
      </c>
      <c r="G209" s="285"/>
      <c r="H209" s="288">
        <v>145.00299999999999</v>
      </c>
      <c r="I209" s="289"/>
      <c r="J209" s="285"/>
      <c r="K209" s="285"/>
      <c r="L209" s="290"/>
      <c r="M209" s="291"/>
      <c r="N209" s="292"/>
      <c r="O209" s="292"/>
      <c r="P209" s="292"/>
      <c r="Q209" s="292"/>
      <c r="R209" s="292"/>
      <c r="S209" s="292"/>
      <c r="T209" s="293"/>
      <c r="U209" s="16"/>
      <c r="V209" s="16"/>
      <c r="W209" s="16"/>
      <c r="X209" s="16"/>
      <c r="Y209" s="16"/>
      <c r="Z209" s="16"/>
      <c r="AA209" s="16"/>
      <c r="AB209" s="16"/>
      <c r="AC209" s="16"/>
      <c r="AD209" s="16"/>
      <c r="AE209" s="16"/>
      <c r="AT209" s="294" t="s">
        <v>446</v>
      </c>
      <c r="AU209" s="294" t="s">
        <v>85</v>
      </c>
      <c r="AV209" s="16" t="s">
        <v>360</v>
      </c>
      <c r="AW209" s="16" t="s">
        <v>32</v>
      </c>
      <c r="AX209" s="16" t="s">
        <v>83</v>
      </c>
      <c r="AY209" s="294" t="s">
        <v>342</v>
      </c>
    </row>
    <row r="210" s="2" customFormat="1" ht="16.5" customHeight="1">
      <c r="A210" s="39"/>
      <c r="B210" s="40"/>
      <c r="C210" s="227" t="s">
        <v>606</v>
      </c>
      <c r="D210" s="227" t="s">
        <v>343</v>
      </c>
      <c r="E210" s="228" t="s">
        <v>655</v>
      </c>
      <c r="F210" s="229" t="s">
        <v>656</v>
      </c>
      <c r="G210" s="230" t="s">
        <v>473</v>
      </c>
      <c r="H210" s="231">
        <v>53.215000000000003</v>
      </c>
      <c r="I210" s="232"/>
      <c r="J210" s="233">
        <f>ROUND(I210*H210,2)</f>
        <v>0</v>
      </c>
      <c r="K210" s="229" t="s">
        <v>443</v>
      </c>
      <c r="L210" s="45"/>
      <c r="M210" s="234" t="s">
        <v>1</v>
      </c>
      <c r="N210" s="235" t="s">
        <v>41</v>
      </c>
      <c r="O210" s="92"/>
      <c r="P210" s="236">
        <f>O210*H210</f>
        <v>0</v>
      </c>
      <c r="Q210" s="236">
        <v>0</v>
      </c>
      <c r="R210" s="236">
        <f>Q210*H210</f>
        <v>0</v>
      </c>
      <c r="S210" s="236">
        <v>0</v>
      </c>
      <c r="T210" s="237">
        <f>S210*H210</f>
        <v>0</v>
      </c>
      <c r="U210" s="39"/>
      <c r="V210" s="39"/>
      <c r="W210" s="39"/>
      <c r="X210" s="39"/>
      <c r="Y210" s="39"/>
      <c r="Z210" s="39"/>
      <c r="AA210" s="39"/>
      <c r="AB210" s="39"/>
      <c r="AC210" s="39"/>
      <c r="AD210" s="39"/>
      <c r="AE210" s="39"/>
      <c r="AR210" s="238" t="s">
        <v>360</v>
      </c>
      <c r="AT210" s="238" t="s">
        <v>343</v>
      </c>
      <c r="AU210" s="238" t="s">
        <v>85</v>
      </c>
      <c r="AY210" s="18" t="s">
        <v>342</v>
      </c>
      <c r="BE210" s="239">
        <f>IF(N210="základní",J210,0)</f>
        <v>0</v>
      </c>
      <c r="BF210" s="239">
        <f>IF(N210="snížená",J210,0)</f>
        <v>0</v>
      </c>
      <c r="BG210" s="239">
        <f>IF(N210="zákl. přenesená",J210,0)</f>
        <v>0</v>
      </c>
      <c r="BH210" s="239">
        <f>IF(N210="sníž. přenesená",J210,0)</f>
        <v>0</v>
      </c>
      <c r="BI210" s="239">
        <f>IF(N210="nulová",J210,0)</f>
        <v>0</v>
      </c>
      <c r="BJ210" s="18" t="s">
        <v>83</v>
      </c>
      <c r="BK210" s="239">
        <f>ROUND(I210*H210,2)</f>
        <v>0</v>
      </c>
      <c r="BL210" s="18" t="s">
        <v>360</v>
      </c>
      <c r="BM210" s="238" t="s">
        <v>2194</v>
      </c>
    </row>
    <row r="211" s="2" customFormat="1">
      <c r="A211" s="39"/>
      <c r="B211" s="40"/>
      <c r="C211" s="41"/>
      <c r="D211" s="240" t="s">
        <v>349</v>
      </c>
      <c r="E211" s="41"/>
      <c r="F211" s="241" t="s">
        <v>658</v>
      </c>
      <c r="G211" s="41"/>
      <c r="H211" s="41"/>
      <c r="I211" s="242"/>
      <c r="J211" s="41"/>
      <c r="K211" s="41"/>
      <c r="L211" s="45"/>
      <c r="M211" s="243"/>
      <c r="N211" s="244"/>
      <c r="O211" s="92"/>
      <c r="P211" s="92"/>
      <c r="Q211" s="92"/>
      <c r="R211" s="92"/>
      <c r="S211" s="92"/>
      <c r="T211" s="93"/>
      <c r="U211" s="39"/>
      <c r="V211" s="39"/>
      <c r="W211" s="39"/>
      <c r="X211" s="39"/>
      <c r="Y211" s="39"/>
      <c r="Z211" s="39"/>
      <c r="AA211" s="39"/>
      <c r="AB211" s="39"/>
      <c r="AC211" s="39"/>
      <c r="AD211" s="39"/>
      <c r="AE211" s="39"/>
      <c r="AT211" s="18" t="s">
        <v>349</v>
      </c>
      <c r="AU211" s="18" t="s">
        <v>85</v>
      </c>
    </row>
    <row r="212" s="14" customFormat="1">
      <c r="A212" s="14"/>
      <c r="B212" s="263"/>
      <c r="C212" s="264"/>
      <c r="D212" s="240" t="s">
        <v>446</v>
      </c>
      <c r="E212" s="265" t="s">
        <v>1</v>
      </c>
      <c r="F212" s="266" t="s">
        <v>2195</v>
      </c>
      <c r="G212" s="264"/>
      <c r="H212" s="265" t="s">
        <v>1</v>
      </c>
      <c r="I212" s="267"/>
      <c r="J212" s="264"/>
      <c r="K212" s="264"/>
      <c r="L212" s="268"/>
      <c r="M212" s="269"/>
      <c r="N212" s="270"/>
      <c r="O212" s="270"/>
      <c r="P212" s="270"/>
      <c r="Q212" s="270"/>
      <c r="R212" s="270"/>
      <c r="S212" s="270"/>
      <c r="T212" s="271"/>
      <c r="U212" s="14"/>
      <c r="V212" s="14"/>
      <c r="W212" s="14"/>
      <c r="X212" s="14"/>
      <c r="Y212" s="14"/>
      <c r="Z212" s="14"/>
      <c r="AA212" s="14"/>
      <c r="AB212" s="14"/>
      <c r="AC212" s="14"/>
      <c r="AD212" s="14"/>
      <c r="AE212" s="14"/>
      <c r="AT212" s="272" t="s">
        <v>446</v>
      </c>
      <c r="AU212" s="272" t="s">
        <v>85</v>
      </c>
      <c r="AV212" s="14" t="s">
        <v>83</v>
      </c>
      <c r="AW212" s="14" t="s">
        <v>32</v>
      </c>
      <c r="AX212" s="14" t="s">
        <v>76</v>
      </c>
      <c r="AY212" s="272" t="s">
        <v>342</v>
      </c>
    </row>
    <row r="213" s="13" customFormat="1">
      <c r="A213" s="13"/>
      <c r="B213" s="252"/>
      <c r="C213" s="253"/>
      <c r="D213" s="240" t="s">
        <v>446</v>
      </c>
      <c r="E213" s="254" t="s">
        <v>1</v>
      </c>
      <c r="F213" s="255" t="s">
        <v>2196</v>
      </c>
      <c r="G213" s="253"/>
      <c r="H213" s="256">
        <v>53.215000000000003</v>
      </c>
      <c r="I213" s="257"/>
      <c r="J213" s="253"/>
      <c r="K213" s="253"/>
      <c r="L213" s="258"/>
      <c r="M213" s="259"/>
      <c r="N213" s="260"/>
      <c r="O213" s="260"/>
      <c r="P213" s="260"/>
      <c r="Q213" s="260"/>
      <c r="R213" s="260"/>
      <c r="S213" s="260"/>
      <c r="T213" s="261"/>
      <c r="U213" s="13"/>
      <c r="V213" s="13"/>
      <c r="W213" s="13"/>
      <c r="X213" s="13"/>
      <c r="Y213" s="13"/>
      <c r="Z213" s="13"/>
      <c r="AA213" s="13"/>
      <c r="AB213" s="13"/>
      <c r="AC213" s="13"/>
      <c r="AD213" s="13"/>
      <c r="AE213" s="13"/>
      <c r="AT213" s="262" t="s">
        <v>446</v>
      </c>
      <c r="AU213" s="262" t="s">
        <v>85</v>
      </c>
      <c r="AV213" s="13" t="s">
        <v>85</v>
      </c>
      <c r="AW213" s="13" t="s">
        <v>32</v>
      </c>
      <c r="AX213" s="13" t="s">
        <v>83</v>
      </c>
      <c r="AY213" s="262" t="s">
        <v>342</v>
      </c>
    </row>
    <row r="214" s="12" customFormat="1" ht="22.8" customHeight="1">
      <c r="A214" s="12"/>
      <c r="B214" s="213"/>
      <c r="C214" s="214"/>
      <c r="D214" s="215" t="s">
        <v>75</v>
      </c>
      <c r="E214" s="246" t="s">
        <v>92</v>
      </c>
      <c r="F214" s="246" t="s">
        <v>2079</v>
      </c>
      <c r="G214" s="214"/>
      <c r="H214" s="214"/>
      <c r="I214" s="217"/>
      <c r="J214" s="247">
        <f>BK214</f>
        <v>0</v>
      </c>
      <c r="K214" s="214"/>
      <c r="L214" s="219"/>
      <c r="M214" s="220"/>
      <c r="N214" s="221"/>
      <c r="O214" s="221"/>
      <c r="P214" s="222">
        <f>SUM(P215:P220)</f>
        <v>0</v>
      </c>
      <c r="Q214" s="221"/>
      <c r="R214" s="222">
        <f>SUM(R215:R220)</f>
        <v>0</v>
      </c>
      <c r="S214" s="221"/>
      <c r="T214" s="223">
        <f>SUM(T215:T220)</f>
        <v>0</v>
      </c>
      <c r="U214" s="12"/>
      <c r="V214" s="12"/>
      <c r="W214" s="12"/>
      <c r="X214" s="12"/>
      <c r="Y214" s="12"/>
      <c r="Z214" s="12"/>
      <c r="AA214" s="12"/>
      <c r="AB214" s="12"/>
      <c r="AC214" s="12"/>
      <c r="AD214" s="12"/>
      <c r="AE214" s="12"/>
      <c r="AR214" s="224" t="s">
        <v>83</v>
      </c>
      <c r="AT214" s="225" t="s">
        <v>75</v>
      </c>
      <c r="AU214" s="225" t="s">
        <v>83</v>
      </c>
      <c r="AY214" s="224" t="s">
        <v>342</v>
      </c>
      <c r="BK214" s="226">
        <f>SUM(BK215:BK220)</f>
        <v>0</v>
      </c>
    </row>
    <row r="215" s="2" customFormat="1" ht="16.5" customHeight="1">
      <c r="A215" s="39"/>
      <c r="B215" s="40"/>
      <c r="C215" s="227" t="s">
        <v>613</v>
      </c>
      <c r="D215" s="227" t="s">
        <v>343</v>
      </c>
      <c r="E215" s="228" t="s">
        <v>2080</v>
      </c>
      <c r="F215" s="229" t="s">
        <v>2081</v>
      </c>
      <c r="G215" s="230" t="s">
        <v>543</v>
      </c>
      <c r="H215" s="231">
        <v>31.300000000000001</v>
      </c>
      <c r="I215" s="232"/>
      <c r="J215" s="233">
        <f>ROUND(I215*H215,2)</f>
        <v>0</v>
      </c>
      <c r="K215" s="229" t="s">
        <v>1</v>
      </c>
      <c r="L215" s="45"/>
      <c r="M215" s="234" t="s">
        <v>1</v>
      </c>
      <c r="N215" s="235" t="s">
        <v>41</v>
      </c>
      <c r="O215" s="92"/>
      <c r="P215" s="236">
        <f>O215*H215</f>
        <v>0</v>
      </c>
      <c r="Q215" s="236">
        <v>0</v>
      </c>
      <c r="R215" s="236">
        <f>Q215*H215</f>
        <v>0</v>
      </c>
      <c r="S215" s="236">
        <v>0</v>
      </c>
      <c r="T215" s="237">
        <f>S215*H215</f>
        <v>0</v>
      </c>
      <c r="U215" s="39"/>
      <c r="V215" s="39"/>
      <c r="W215" s="39"/>
      <c r="X215" s="39"/>
      <c r="Y215" s="39"/>
      <c r="Z215" s="39"/>
      <c r="AA215" s="39"/>
      <c r="AB215" s="39"/>
      <c r="AC215" s="39"/>
      <c r="AD215" s="39"/>
      <c r="AE215" s="39"/>
      <c r="AR215" s="238" t="s">
        <v>360</v>
      </c>
      <c r="AT215" s="238" t="s">
        <v>343</v>
      </c>
      <c r="AU215" s="238" t="s">
        <v>85</v>
      </c>
      <c r="AY215" s="18" t="s">
        <v>342</v>
      </c>
      <c r="BE215" s="239">
        <f>IF(N215="základní",J215,0)</f>
        <v>0</v>
      </c>
      <c r="BF215" s="239">
        <f>IF(N215="snížená",J215,0)</f>
        <v>0</v>
      </c>
      <c r="BG215" s="239">
        <f>IF(N215="zákl. přenesená",J215,0)</f>
        <v>0</v>
      </c>
      <c r="BH215" s="239">
        <f>IF(N215="sníž. přenesená",J215,0)</f>
        <v>0</v>
      </c>
      <c r="BI215" s="239">
        <f>IF(N215="nulová",J215,0)</f>
        <v>0</v>
      </c>
      <c r="BJ215" s="18" t="s">
        <v>83</v>
      </c>
      <c r="BK215" s="239">
        <f>ROUND(I215*H215,2)</f>
        <v>0</v>
      </c>
      <c r="BL215" s="18" t="s">
        <v>360</v>
      </c>
      <c r="BM215" s="238" t="s">
        <v>2197</v>
      </c>
    </row>
    <row r="216" s="2" customFormat="1">
      <c r="A216" s="39"/>
      <c r="B216" s="40"/>
      <c r="C216" s="41"/>
      <c r="D216" s="240" t="s">
        <v>349</v>
      </c>
      <c r="E216" s="41"/>
      <c r="F216" s="241" t="s">
        <v>2081</v>
      </c>
      <c r="G216" s="41"/>
      <c r="H216" s="41"/>
      <c r="I216" s="242"/>
      <c r="J216" s="41"/>
      <c r="K216" s="41"/>
      <c r="L216" s="45"/>
      <c r="M216" s="243"/>
      <c r="N216" s="244"/>
      <c r="O216" s="92"/>
      <c r="P216" s="92"/>
      <c r="Q216" s="92"/>
      <c r="R216" s="92"/>
      <c r="S216" s="92"/>
      <c r="T216" s="93"/>
      <c r="U216" s="39"/>
      <c r="V216" s="39"/>
      <c r="W216" s="39"/>
      <c r="X216" s="39"/>
      <c r="Y216" s="39"/>
      <c r="Z216" s="39"/>
      <c r="AA216" s="39"/>
      <c r="AB216" s="39"/>
      <c r="AC216" s="39"/>
      <c r="AD216" s="39"/>
      <c r="AE216" s="39"/>
      <c r="AT216" s="18" t="s">
        <v>349</v>
      </c>
      <c r="AU216" s="18" t="s">
        <v>85</v>
      </c>
    </row>
    <row r="217" s="14" customFormat="1">
      <c r="A217" s="14"/>
      <c r="B217" s="263"/>
      <c r="C217" s="264"/>
      <c r="D217" s="240" t="s">
        <v>446</v>
      </c>
      <c r="E217" s="265" t="s">
        <v>1</v>
      </c>
      <c r="F217" s="266" t="s">
        <v>2039</v>
      </c>
      <c r="G217" s="264"/>
      <c r="H217" s="265" t="s">
        <v>1</v>
      </c>
      <c r="I217" s="267"/>
      <c r="J217" s="264"/>
      <c r="K217" s="264"/>
      <c r="L217" s="268"/>
      <c r="M217" s="269"/>
      <c r="N217" s="270"/>
      <c r="O217" s="270"/>
      <c r="P217" s="270"/>
      <c r="Q217" s="270"/>
      <c r="R217" s="270"/>
      <c r="S217" s="270"/>
      <c r="T217" s="271"/>
      <c r="U217" s="14"/>
      <c r="V217" s="14"/>
      <c r="W217" s="14"/>
      <c r="X217" s="14"/>
      <c r="Y217" s="14"/>
      <c r="Z217" s="14"/>
      <c r="AA217" s="14"/>
      <c r="AB217" s="14"/>
      <c r="AC217" s="14"/>
      <c r="AD217" s="14"/>
      <c r="AE217" s="14"/>
      <c r="AT217" s="272" t="s">
        <v>446</v>
      </c>
      <c r="AU217" s="272" t="s">
        <v>85</v>
      </c>
      <c r="AV217" s="14" t="s">
        <v>83</v>
      </c>
      <c r="AW217" s="14" t="s">
        <v>32</v>
      </c>
      <c r="AX217" s="14" t="s">
        <v>76</v>
      </c>
      <c r="AY217" s="272" t="s">
        <v>342</v>
      </c>
    </row>
    <row r="218" s="13" customFormat="1">
      <c r="A218" s="13"/>
      <c r="B218" s="252"/>
      <c r="C218" s="253"/>
      <c r="D218" s="240" t="s">
        <v>446</v>
      </c>
      <c r="E218" s="254" t="s">
        <v>1</v>
      </c>
      <c r="F218" s="255" t="s">
        <v>2198</v>
      </c>
      <c r="G218" s="253"/>
      <c r="H218" s="256">
        <v>7.7999999999999998</v>
      </c>
      <c r="I218" s="257"/>
      <c r="J218" s="253"/>
      <c r="K218" s="253"/>
      <c r="L218" s="258"/>
      <c r="M218" s="259"/>
      <c r="N218" s="260"/>
      <c r="O218" s="260"/>
      <c r="P218" s="260"/>
      <c r="Q218" s="260"/>
      <c r="R218" s="260"/>
      <c r="S218" s="260"/>
      <c r="T218" s="261"/>
      <c r="U218" s="13"/>
      <c r="V218" s="13"/>
      <c r="W218" s="13"/>
      <c r="X218" s="13"/>
      <c r="Y218" s="13"/>
      <c r="Z218" s="13"/>
      <c r="AA218" s="13"/>
      <c r="AB218" s="13"/>
      <c r="AC218" s="13"/>
      <c r="AD218" s="13"/>
      <c r="AE218" s="13"/>
      <c r="AT218" s="262" t="s">
        <v>446</v>
      </c>
      <c r="AU218" s="262" t="s">
        <v>85</v>
      </c>
      <c r="AV218" s="13" t="s">
        <v>85</v>
      </c>
      <c r="AW218" s="13" t="s">
        <v>32</v>
      </c>
      <c r="AX218" s="13" t="s">
        <v>76</v>
      </c>
      <c r="AY218" s="262" t="s">
        <v>342</v>
      </c>
    </row>
    <row r="219" s="13" customFormat="1">
      <c r="A219" s="13"/>
      <c r="B219" s="252"/>
      <c r="C219" s="253"/>
      <c r="D219" s="240" t="s">
        <v>446</v>
      </c>
      <c r="E219" s="254" t="s">
        <v>1</v>
      </c>
      <c r="F219" s="255" t="s">
        <v>2199</v>
      </c>
      <c r="G219" s="253"/>
      <c r="H219" s="256">
        <v>23.5</v>
      </c>
      <c r="I219" s="257"/>
      <c r="J219" s="253"/>
      <c r="K219" s="253"/>
      <c r="L219" s="258"/>
      <c r="M219" s="259"/>
      <c r="N219" s="260"/>
      <c r="O219" s="260"/>
      <c r="P219" s="260"/>
      <c r="Q219" s="260"/>
      <c r="R219" s="260"/>
      <c r="S219" s="260"/>
      <c r="T219" s="261"/>
      <c r="U219" s="13"/>
      <c r="V219" s="13"/>
      <c r="W219" s="13"/>
      <c r="X219" s="13"/>
      <c r="Y219" s="13"/>
      <c r="Z219" s="13"/>
      <c r="AA219" s="13"/>
      <c r="AB219" s="13"/>
      <c r="AC219" s="13"/>
      <c r="AD219" s="13"/>
      <c r="AE219" s="13"/>
      <c r="AT219" s="262" t="s">
        <v>446</v>
      </c>
      <c r="AU219" s="262" t="s">
        <v>85</v>
      </c>
      <c r="AV219" s="13" t="s">
        <v>85</v>
      </c>
      <c r="AW219" s="13" t="s">
        <v>32</v>
      </c>
      <c r="AX219" s="13" t="s">
        <v>76</v>
      </c>
      <c r="AY219" s="262" t="s">
        <v>342</v>
      </c>
    </row>
    <row r="220" s="16" customFormat="1">
      <c r="A220" s="16"/>
      <c r="B220" s="284"/>
      <c r="C220" s="285"/>
      <c r="D220" s="240" t="s">
        <v>446</v>
      </c>
      <c r="E220" s="286" t="s">
        <v>1</v>
      </c>
      <c r="F220" s="287" t="s">
        <v>500</v>
      </c>
      <c r="G220" s="285"/>
      <c r="H220" s="288">
        <v>31.300000000000001</v>
      </c>
      <c r="I220" s="289"/>
      <c r="J220" s="285"/>
      <c r="K220" s="285"/>
      <c r="L220" s="290"/>
      <c r="M220" s="291"/>
      <c r="N220" s="292"/>
      <c r="O220" s="292"/>
      <c r="P220" s="292"/>
      <c r="Q220" s="292"/>
      <c r="R220" s="292"/>
      <c r="S220" s="292"/>
      <c r="T220" s="293"/>
      <c r="U220" s="16"/>
      <c r="V220" s="16"/>
      <c r="W220" s="16"/>
      <c r="X220" s="16"/>
      <c r="Y220" s="16"/>
      <c r="Z220" s="16"/>
      <c r="AA220" s="16"/>
      <c r="AB220" s="16"/>
      <c r="AC220" s="16"/>
      <c r="AD220" s="16"/>
      <c r="AE220" s="16"/>
      <c r="AT220" s="294" t="s">
        <v>446</v>
      </c>
      <c r="AU220" s="294" t="s">
        <v>85</v>
      </c>
      <c r="AV220" s="16" t="s">
        <v>360</v>
      </c>
      <c r="AW220" s="16" t="s">
        <v>32</v>
      </c>
      <c r="AX220" s="16" t="s">
        <v>83</v>
      </c>
      <c r="AY220" s="294" t="s">
        <v>342</v>
      </c>
    </row>
    <row r="221" s="12" customFormat="1" ht="22.8" customHeight="1">
      <c r="A221" s="12"/>
      <c r="B221" s="213"/>
      <c r="C221" s="214"/>
      <c r="D221" s="215" t="s">
        <v>75</v>
      </c>
      <c r="E221" s="246" t="s">
        <v>341</v>
      </c>
      <c r="F221" s="246" t="s">
        <v>676</v>
      </c>
      <c r="G221" s="214"/>
      <c r="H221" s="214"/>
      <c r="I221" s="217"/>
      <c r="J221" s="247">
        <f>BK221</f>
        <v>0</v>
      </c>
      <c r="K221" s="214"/>
      <c r="L221" s="219"/>
      <c r="M221" s="220"/>
      <c r="N221" s="221"/>
      <c r="O221" s="221"/>
      <c r="P221" s="222">
        <f>SUM(P222:P229)</f>
        <v>0</v>
      </c>
      <c r="Q221" s="221"/>
      <c r="R221" s="222">
        <f>SUM(R222:R229)</f>
        <v>0</v>
      </c>
      <c r="S221" s="221"/>
      <c r="T221" s="223">
        <f>SUM(T222:T229)</f>
        <v>0</v>
      </c>
      <c r="U221" s="12"/>
      <c r="V221" s="12"/>
      <c r="W221" s="12"/>
      <c r="X221" s="12"/>
      <c r="Y221" s="12"/>
      <c r="Z221" s="12"/>
      <c r="AA221" s="12"/>
      <c r="AB221" s="12"/>
      <c r="AC221" s="12"/>
      <c r="AD221" s="12"/>
      <c r="AE221" s="12"/>
      <c r="AR221" s="224" t="s">
        <v>83</v>
      </c>
      <c r="AT221" s="225" t="s">
        <v>75</v>
      </c>
      <c r="AU221" s="225" t="s">
        <v>83</v>
      </c>
      <c r="AY221" s="224" t="s">
        <v>342</v>
      </c>
      <c r="BK221" s="226">
        <f>SUM(BK222:BK229)</f>
        <v>0</v>
      </c>
    </row>
    <row r="222" s="2" customFormat="1" ht="16.5" customHeight="1">
      <c r="A222" s="39"/>
      <c r="B222" s="40"/>
      <c r="C222" s="227" t="s">
        <v>7</v>
      </c>
      <c r="D222" s="227" t="s">
        <v>343</v>
      </c>
      <c r="E222" s="228" t="s">
        <v>1393</v>
      </c>
      <c r="F222" s="229" t="s">
        <v>1394</v>
      </c>
      <c r="G222" s="230" t="s">
        <v>473</v>
      </c>
      <c r="H222" s="231">
        <v>53.215000000000003</v>
      </c>
      <c r="I222" s="232"/>
      <c r="J222" s="233">
        <f>ROUND(I222*H222,2)</f>
        <v>0</v>
      </c>
      <c r="K222" s="229" t="s">
        <v>443</v>
      </c>
      <c r="L222" s="45"/>
      <c r="M222" s="234" t="s">
        <v>1</v>
      </c>
      <c r="N222" s="235" t="s">
        <v>41</v>
      </c>
      <c r="O222" s="92"/>
      <c r="P222" s="236">
        <f>O222*H222</f>
        <v>0</v>
      </c>
      <c r="Q222" s="236">
        <v>0</v>
      </c>
      <c r="R222" s="236">
        <f>Q222*H222</f>
        <v>0</v>
      </c>
      <c r="S222" s="236">
        <v>0</v>
      </c>
      <c r="T222" s="237">
        <f>S222*H222</f>
        <v>0</v>
      </c>
      <c r="U222" s="39"/>
      <c r="V222" s="39"/>
      <c r="W222" s="39"/>
      <c r="X222" s="39"/>
      <c r="Y222" s="39"/>
      <c r="Z222" s="39"/>
      <c r="AA222" s="39"/>
      <c r="AB222" s="39"/>
      <c r="AC222" s="39"/>
      <c r="AD222" s="39"/>
      <c r="AE222" s="39"/>
      <c r="AR222" s="238" t="s">
        <v>360</v>
      </c>
      <c r="AT222" s="238" t="s">
        <v>343</v>
      </c>
      <c r="AU222" s="238" t="s">
        <v>85</v>
      </c>
      <c r="AY222" s="18" t="s">
        <v>342</v>
      </c>
      <c r="BE222" s="239">
        <f>IF(N222="základní",J222,0)</f>
        <v>0</v>
      </c>
      <c r="BF222" s="239">
        <f>IF(N222="snížená",J222,0)</f>
        <v>0</v>
      </c>
      <c r="BG222" s="239">
        <f>IF(N222="zákl. přenesená",J222,0)</f>
        <v>0</v>
      </c>
      <c r="BH222" s="239">
        <f>IF(N222="sníž. přenesená",J222,0)</f>
        <v>0</v>
      </c>
      <c r="BI222" s="239">
        <f>IF(N222="nulová",J222,0)</f>
        <v>0</v>
      </c>
      <c r="BJ222" s="18" t="s">
        <v>83</v>
      </c>
      <c r="BK222" s="239">
        <f>ROUND(I222*H222,2)</f>
        <v>0</v>
      </c>
      <c r="BL222" s="18" t="s">
        <v>360</v>
      </c>
      <c r="BM222" s="238" t="s">
        <v>2200</v>
      </c>
    </row>
    <row r="223" s="2" customFormat="1">
      <c r="A223" s="39"/>
      <c r="B223" s="40"/>
      <c r="C223" s="41"/>
      <c r="D223" s="240" t="s">
        <v>349</v>
      </c>
      <c r="E223" s="41"/>
      <c r="F223" s="241" t="s">
        <v>1396</v>
      </c>
      <c r="G223" s="41"/>
      <c r="H223" s="41"/>
      <c r="I223" s="242"/>
      <c r="J223" s="41"/>
      <c r="K223" s="41"/>
      <c r="L223" s="45"/>
      <c r="M223" s="243"/>
      <c r="N223" s="244"/>
      <c r="O223" s="92"/>
      <c r="P223" s="92"/>
      <c r="Q223" s="92"/>
      <c r="R223" s="92"/>
      <c r="S223" s="92"/>
      <c r="T223" s="93"/>
      <c r="U223" s="39"/>
      <c r="V223" s="39"/>
      <c r="W223" s="39"/>
      <c r="X223" s="39"/>
      <c r="Y223" s="39"/>
      <c r="Z223" s="39"/>
      <c r="AA223" s="39"/>
      <c r="AB223" s="39"/>
      <c r="AC223" s="39"/>
      <c r="AD223" s="39"/>
      <c r="AE223" s="39"/>
      <c r="AT223" s="18" t="s">
        <v>349</v>
      </c>
      <c r="AU223" s="18" t="s">
        <v>85</v>
      </c>
    </row>
    <row r="224" s="14" customFormat="1">
      <c r="A224" s="14"/>
      <c r="B224" s="263"/>
      <c r="C224" s="264"/>
      <c r="D224" s="240" t="s">
        <v>446</v>
      </c>
      <c r="E224" s="265" t="s">
        <v>1</v>
      </c>
      <c r="F224" s="266" t="s">
        <v>2195</v>
      </c>
      <c r="G224" s="264"/>
      <c r="H224" s="265" t="s">
        <v>1</v>
      </c>
      <c r="I224" s="267"/>
      <c r="J224" s="264"/>
      <c r="K224" s="264"/>
      <c r="L224" s="268"/>
      <c r="M224" s="269"/>
      <c r="N224" s="270"/>
      <c r="O224" s="270"/>
      <c r="P224" s="270"/>
      <c r="Q224" s="270"/>
      <c r="R224" s="270"/>
      <c r="S224" s="270"/>
      <c r="T224" s="271"/>
      <c r="U224" s="14"/>
      <c r="V224" s="14"/>
      <c r="W224" s="14"/>
      <c r="X224" s="14"/>
      <c r="Y224" s="14"/>
      <c r="Z224" s="14"/>
      <c r="AA224" s="14"/>
      <c r="AB224" s="14"/>
      <c r="AC224" s="14"/>
      <c r="AD224" s="14"/>
      <c r="AE224" s="14"/>
      <c r="AT224" s="272" t="s">
        <v>446</v>
      </c>
      <c r="AU224" s="272" t="s">
        <v>85</v>
      </c>
      <c r="AV224" s="14" t="s">
        <v>83</v>
      </c>
      <c r="AW224" s="14" t="s">
        <v>32</v>
      </c>
      <c r="AX224" s="14" t="s">
        <v>76</v>
      </c>
      <c r="AY224" s="272" t="s">
        <v>342</v>
      </c>
    </row>
    <row r="225" s="13" customFormat="1">
      <c r="A225" s="13"/>
      <c r="B225" s="252"/>
      <c r="C225" s="253"/>
      <c r="D225" s="240" t="s">
        <v>446</v>
      </c>
      <c r="E225" s="254" t="s">
        <v>1</v>
      </c>
      <c r="F225" s="255" t="s">
        <v>2196</v>
      </c>
      <c r="G225" s="253"/>
      <c r="H225" s="256">
        <v>53.215000000000003</v>
      </c>
      <c r="I225" s="257"/>
      <c r="J225" s="253"/>
      <c r="K225" s="253"/>
      <c r="L225" s="258"/>
      <c r="M225" s="259"/>
      <c r="N225" s="260"/>
      <c r="O225" s="260"/>
      <c r="P225" s="260"/>
      <c r="Q225" s="260"/>
      <c r="R225" s="260"/>
      <c r="S225" s="260"/>
      <c r="T225" s="261"/>
      <c r="U225" s="13"/>
      <c r="V225" s="13"/>
      <c r="W225" s="13"/>
      <c r="X225" s="13"/>
      <c r="Y225" s="13"/>
      <c r="Z225" s="13"/>
      <c r="AA225" s="13"/>
      <c r="AB225" s="13"/>
      <c r="AC225" s="13"/>
      <c r="AD225" s="13"/>
      <c r="AE225" s="13"/>
      <c r="AT225" s="262" t="s">
        <v>446</v>
      </c>
      <c r="AU225" s="262" t="s">
        <v>85</v>
      </c>
      <c r="AV225" s="13" t="s">
        <v>85</v>
      </c>
      <c r="AW225" s="13" t="s">
        <v>32</v>
      </c>
      <c r="AX225" s="13" t="s">
        <v>83</v>
      </c>
      <c r="AY225" s="262" t="s">
        <v>342</v>
      </c>
    </row>
    <row r="226" s="2" customFormat="1" ht="16.5" customHeight="1">
      <c r="A226" s="39"/>
      <c r="B226" s="40"/>
      <c r="C226" s="227" t="s">
        <v>626</v>
      </c>
      <c r="D226" s="227" t="s">
        <v>343</v>
      </c>
      <c r="E226" s="228" t="s">
        <v>2201</v>
      </c>
      <c r="F226" s="229" t="s">
        <v>2202</v>
      </c>
      <c r="G226" s="230" t="s">
        <v>473</v>
      </c>
      <c r="H226" s="231">
        <v>53.215000000000003</v>
      </c>
      <c r="I226" s="232"/>
      <c r="J226" s="233">
        <f>ROUND(I226*H226,2)</f>
        <v>0</v>
      </c>
      <c r="K226" s="229" t="s">
        <v>443</v>
      </c>
      <c r="L226" s="45"/>
      <c r="M226" s="234" t="s">
        <v>1</v>
      </c>
      <c r="N226" s="235" t="s">
        <v>41</v>
      </c>
      <c r="O226" s="92"/>
      <c r="P226" s="236">
        <f>O226*H226</f>
        <v>0</v>
      </c>
      <c r="Q226" s="236">
        <v>0</v>
      </c>
      <c r="R226" s="236">
        <f>Q226*H226</f>
        <v>0</v>
      </c>
      <c r="S226" s="236">
        <v>0</v>
      </c>
      <c r="T226" s="237">
        <f>S226*H226</f>
        <v>0</v>
      </c>
      <c r="U226" s="39"/>
      <c r="V226" s="39"/>
      <c r="W226" s="39"/>
      <c r="X226" s="39"/>
      <c r="Y226" s="39"/>
      <c r="Z226" s="39"/>
      <c r="AA226" s="39"/>
      <c r="AB226" s="39"/>
      <c r="AC226" s="39"/>
      <c r="AD226" s="39"/>
      <c r="AE226" s="39"/>
      <c r="AR226" s="238" t="s">
        <v>360</v>
      </c>
      <c r="AT226" s="238" t="s">
        <v>343</v>
      </c>
      <c r="AU226" s="238" t="s">
        <v>85</v>
      </c>
      <c r="AY226" s="18" t="s">
        <v>342</v>
      </c>
      <c r="BE226" s="239">
        <f>IF(N226="základní",J226,0)</f>
        <v>0</v>
      </c>
      <c r="BF226" s="239">
        <f>IF(N226="snížená",J226,0)</f>
        <v>0</v>
      </c>
      <c r="BG226" s="239">
        <f>IF(N226="zákl. přenesená",J226,0)</f>
        <v>0</v>
      </c>
      <c r="BH226" s="239">
        <f>IF(N226="sníž. přenesená",J226,0)</f>
        <v>0</v>
      </c>
      <c r="BI226" s="239">
        <f>IF(N226="nulová",J226,0)</f>
        <v>0</v>
      </c>
      <c r="BJ226" s="18" t="s">
        <v>83</v>
      </c>
      <c r="BK226" s="239">
        <f>ROUND(I226*H226,2)</f>
        <v>0</v>
      </c>
      <c r="BL226" s="18" t="s">
        <v>360</v>
      </c>
      <c r="BM226" s="238" t="s">
        <v>2203</v>
      </c>
    </row>
    <row r="227" s="2" customFormat="1">
      <c r="A227" s="39"/>
      <c r="B227" s="40"/>
      <c r="C227" s="41"/>
      <c r="D227" s="240" t="s">
        <v>349</v>
      </c>
      <c r="E227" s="41"/>
      <c r="F227" s="241" t="s">
        <v>2204</v>
      </c>
      <c r="G227" s="41"/>
      <c r="H227" s="41"/>
      <c r="I227" s="242"/>
      <c r="J227" s="41"/>
      <c r="K227" s="41"/>
      <c r="L227" s="45"/>
      <c r="M227" s="243"/>
      <c r="N227" s="244"/>
      <c r="O227" s="92"/>
      <c r="P227" s="92"/>
      <c r="Q227" s="92"/>
      <c r="R227" s="92"/>
      <c r="S227" s="92"/>
      <c r="T227" s="93"/>
      <c r="U227" s="39"/>
      <c r="V227" s="39"/>
      <c r="W227" s="39"/>
      <c r="X227" s="39"/>
      <c r="Y227" s="39"/>
      <c r="Z227" s="39"/>
      <c r="AA227" s="39"/>
      <c r="AB227" s="39"/>
      <c r="AC227" s="39"/>
      <c r="AD227" s="39"/>
      <c r="AE227" s="39"/>
      <c r="AT227" s="18" t="s">
        <v>349</v>
      </c>
      <c r="AU227" s="18" t="s">
        <v>85</v>
      </c>
    </row>
    <row r="228" s="14" customFormat="1">
      <c r="A228" s="14"/>
      <c r="B228" s="263"/>
      <c r="C228" s="264"/>
      <c r="D228" s="240" t="s">
        <v>446</v>
      </c>
      <c r="E228" s="265" t="s">
        <v>1</v>
      </c>
      <c r="F228" s="266" t="s">
        <v>2195</v>
      </c>
      <c r="G228" s="264"/>
      <c r="H228" s="265" t="s">
        <v>1</v>
      </c>
      <c r="I228" s="267"/>
      <c r="J228" s="264"/>
      <c r="K228" s="264"/>
      <c r="L228" s="268"/>
      <c r="M228" s="269"/>
      <c r="N228" s="270"/>
      <c r="O228" s="270"/>
      <c r="P228" s="270"/>
      <c r="Q228" s="270"/>
      <c r="R228" s="270"/>
      <c r="S228" s="270"/>
      <c r="T228" s="271"/>
      <c r="U228" s="14"/>
      <c r="V228" s="14"/>
      <c r="W228" s="14"/>
      <c r="X228" s="14"/>
      <c r="Y228" s="14"/>
      <c r="Z228" s="14"/>
      <c r="AA228" s="14"/>
      <c r="AB228" s="14"/>
      <c r="AC228" s="14"/>
      <c r="AD228" s="14"/>
      <c r="AE228" s="14"/>
      <c r="AT228" s="272" t="s">
        <v>446</v>
      </c>
      <c r="AU228" s="272" t="s">
        <v>85</v>
      </c>
      <c r="AV228" s="14" t="s">
        <v>83</v>
      </c>
      <c r="AW228" s="14" t="s">
        <v>32</v>
      </c>
      <c r="AX228" s="14" t="s">
        <v>76</v>
      </c>
      <c r="AY228" s="272" t="s">
        <v>342</v>
      </c>
    </row>
    <row r="229" s="13" customFormat="1">
      <c r="A229" s="13"/>
      <c r="B229" s="252"/>
      <c r="C229" s="253"/>
      <c r="D229" s="240" t="s">
        <v>446</v>
      </c>
      <c r="E229" s="254" t="s">
        <v>1</v>
      </c>
      <c r="F229" s="255" t="s">
        <v>2196</v>
      </c>
      <c r="G229" s="253"/>
      <c r="H229" s="256">
        <v>53.215000000000003</v>
      </c>
      <c r="I229" s="257"/>
      <c r="J229" s="253"/>
      <c r="K229" s="253"/>
      <c r="L229" s="258"/>
      <c r="M229" s="259"/>
      <c r="N229" s="260"/>
      <c r="O229" s="260"/>
      <c r="P229" s="260"/>
      <c r="Q229" s="260"/>
      <c r="R229" s="260"/>
      <c r="S229" s="260"/>
      <c r="T229" s="261"/>
      <c r="U229" s="13"/>
      <c r="V229" s="13"/>
      <c r="W229" s="13"/>
      <c r="X229" s="13"/>
      <c r="Y229" s="13"/>
      <c r="Z229" s="13"/>
      <c r="AA229" s="13"/>
      <c r="AB229" s="13"/>
      <c r="AC229" s="13"/>
      <c r="AD229" s="13"/>
      <c r="AE229" s="13"/>
      <c r="AT229" s="262" t="s">
        <v>446</v>
      </c>
      <c r="AU229" s="262" t="s">
        <v>85</v>
      </c>
      <c r="AV229" s="13" t="s">
        <v>85</v>
      </c>
      <c r="AW229" s="13" t="s">
        <v>32</v>
      </c>
      <c r="AX229" s="13" t="s">
        <v>83</v>
      </c>
      <c r="AY229" s="262" t="s">
        <v>342</v>
      </c>
    </row>
    <row r="230" s="12" customFormat="1" ht="22.8" customHeight="1">
      <c r="A230" s="12"/>
      <c r="B230" s="213"/>
      <c r="C230" s="214"/>
      <c r="D230" s="215" t="s">
        <v>75</v>
      </c>
      <c r="E230" s="246" t="s">
        <v>376</v>
      </c>
      <c r="F230" s="246" t="s">
        <v>814</v>
      </c>
      <c r="G230" s="214"/>
      <c r="H230" s="214"/>
      <c r="I230" s="217"/>
      <c r="J230" s="247">
        <f>BK230</f>
        <v>0</v>
      </c>
      <c r="K230" s="214"/>
      <c r="L230" s="219"/>
      <c r="M230" s="220"/>
      <c r="N230" s="221"/>
      <c r="O230" s="221"/>
      <c r="P230" s="222">
        <f>SUM(P231:P255)</f>
        <v>0</v>
      </c>
      <c r="Q230" s="221"/>
      <c r="R230" s="222">
        <f>SUM(R231:R255)</f>
        <v>0.95468000000000008</v>
      </c>
      <c r="S230" s="221"/>
      <c r="T230" s="223">
        <f>SUM(T231:T255)</f>
        <v>0.60000000000000009</v>
      </c>
      <c r="U230" s="12"/>
      <c r="V230" s="12"/>
      <c r="W230" s="12"/>
      <c r="X230" s="12"/>
      <c r="Y230" s="12"/>
      <c r="Z230" s="12"/>
      <c r="AA230" s="12"/>
      <c r="AB230" s="12"/>
      <c r="AC230" s="12"/>
      <c r="AD230" s="12"/>
      <c r="AE230" s="12"/>
      <c r="AR230" s="224" t="s">
        <v>83</v>
      </c>
      <c r="AT230" s="225" t="s">
        <v>75</v>
      </c>
      <c r="AU230" s="225" t="s">
        <v>83</v>
      </c>
      <c r="AY230" s="224" t="s">
        <v>342</v>
      </c>
      <c r="BK230" s="226">
        <f>SUM(BK231:BK255)</f>
        <v>0</v>
      </c>
    </row>
    <row r="231" s="2" customFormat="1" ht="16.5" customHeight="1">
      <c r="A231" s="39"/>
      <c r="B231" s="40"/>
      <c r="C231" s="227" t="s">
        <v>632</v>
      </c>
      <c r="D231" s="227" t="s">
        <v>343</v>
      </c>
      <c r="E231" s="228" t="s">
        <v>2102</v>
      </c>
      <c r="F231" s="229" t="s">
        <v>2103</v>
      </c>
      <c r="G231" s="230" t="s">
        <v>2094</v>
      </c>
      <c r="H231" s="231">
        <v>1</v>
      </c>
      <c r="I231" s="232"/>
      <c r="J231" s="233">
        <f>ROUND(I231*H231,2)</f>
        <v>0</v>
      </c>
      <c r="K231" s="229" t="s">
        <v>1</v>
      </c>
      <c r="L231" s="45"/>
      <c r="M231" s="234" t="s">
        <v>1</v>
      </c>
      <c r="N231" s="235" t="s">
        <v>41</v>
      </c>
      <c r="O231" s="92"/>
      <c r="P231" s="236">
        <f>O231*H231</f>
        <v>0</v>
      </c>
      <c r="Q231" s="236">
        <v>0.00025000000000000001</v>
      </c>
      <c r="R231" s="236">
        <f>Q231*H231</f>
        <v>0.00025000000000000001</v>
      </c>
      <c r="S231" s="236">
        <v>0</v>
      </c>
      <c r="T231" s="237">
        <f>S231*H231</f>
        <v>0</v>
      </c>
      <c r="U231" s="39"/>
      <c r="V231" s="39"/>
      <c r="W231" s="39"/>
      <c r="X231" s="39"/>
      <c r="Y231" s="39"/>
      <c r="Z231" s="39"/>
      <c r="AA231" s="39"/>
      <c r="AB231" s="39"/>
      <c r="AC231" s="39"/>
      <c r="AD231" s="39"/>
      <c r="AE231" s="39"/>
      <c r="AR231" s="238" t="s">
        <v>360</v>
      </c>
      <c r="AT231" s="238" t="s">
        <v>343</v>
      </c>
      <c r="AU231" s="238" t="s">
        <v>85</v>
      </c>
      <c r="AY231" s="18" t="s">
        <v>342</v>
      </c>
      <c r="BE231" s="239">
        <f>IF(N231="základní",J231,0)</f>
        <v>0</v>
      </c>
      <c r="BF231" s="239">
        <f>IF(N231="snížená",J231,0)</f>
        <v>0</v>
      </c>
      <c r="BG231" s="239">
        <f>IF(N231="zákl. přenesená",J231,0)</f>
        <v>0</v>
      </c>
      <c r="BH231" s="239">
        <f>IF(N231="sníž. přenesená",J231,0)</f>
        <v>0</v>
      </c>
      <c r="BI231" s="239">
        <f>IF(N231="nulová",J231,0)</f>
        <v>0</v>
      </c>
      <c r="BJ231" s="18" t="s">
        <v>83</v>
      </c>
      <c r="BK231" s="239">
        <f>ROUND(I231*H231,2)</f>
        <v>0</v>
      </c>
      <c r="BL231" s="18" t="s">
        <v>360</v>
      </c>
      <c r="BM231" s="238" t="s">
        <v>2205</v>
      </c>
    </row>
    <row r="232" s="2" customFormat="1">
      <c r="A232" s="39"/>
      <c r="B232" s="40"/>
      <c r="C232" s="41"/>
      <c r="D232" s="240" t="s">
        <v>349</v>
      </c>
      <c r="E232" s="41"/>
      <c r="F232" s="241" t="s">
        <v>2105</v>
      </c>
      <c r="G232" s="41"/>
      <c r="H232" s="41"/>
      <c r="I232" s="242"/>
      <c r="J232" s="41"/>
      <c r="K232" s="41"/>
      <c r="L232" s="45"/>
      <c r="M232" s="243"/>
      <c r="N232" s="244"/>
      <c r="O232" s="92"/>
      <c r="P232" s="92"/>
      <c r="Q232" s="92"/>
      <c r="R232" s="92"/>
      <c r="S232" s="92"/>
      <c r="T232" s="93"/>
      <c r="U232" s="39"/>
      <c r="V232" s="39"/>
      <c r="W232" s="39"/>
      <c r="X232" s="39"/>
      <c r="Y232" s="39"/>
      <c r="Z232" s="39"/>
      <c r="AA232" s="39"/>
      <c r="AB232" s="39"/>
      <c r="AC232" s="39"/>
      <c r="AD232" s="39"/>
      <c r="AE232" s="39"/>
      <c r="AT232" s="18" t="s">
        <v>349</v>
      </c>
      <c r="AU232" s="18" t="s">
        <v>85</v>
      </c>
    </row>
    <row r="233" s="13" customFormat="1">
      <c r="A233" s="13"/>
      <c r="B233" s="252"/>
      <c r="C233" s="253"/>
      <c r="D233" s="240" t="s">
        <v>446</v>
      </c>
      <c r="E233" s="254" t="s">
        <v>1</v>
      </c>
      <c r="F233" s="255" t="s">
        <v>2106</v>
      </c>
      <c r="G233" s="253"/>
      <c r="H233" s="256">
        <v>1</v>
      </c>
      <c r="I233" s="257"/>
      <c r="J233" s="253"/>
      <c r="K233" s="253"/>
      <c r="L233" s="258"/>
      <c r="M233" s="259"/>
      <c r="N233" s="260"/>
      <c r="O233" s="260"/>
      <c r="P233" s="260"/>
      <c r="Q233" s="260"/>
      <c r="R233" s="260"/>
      <c r="S233" s="260"/>
      <c r="T233" s="261"/>
      <c r="U233" s="13"/>
      <c r="V233" s="13"/>
      <c r="W233" s="13"/>
      <c r="X233" s="13"/>
      <c r="Y233" s="13"/>
      <c r="Z233" s="13"/>
      <c r="AA233" s="13"/>
      <c r="AB233" s="13"/>
      <c r="AC233" s="13"/>
      <c r="AD233" s="13"/>
      <c r="AE233" s="13"/>
      <c r="AT233" s="262" t="s">
        <v>446</v>
      </c>
      <c r="AU233" s="262" t="s">
        <v>85</v>
      </c>
      <c r="AV233" s="13" t="s">
        <v>85</v>
      </c>
      <c r="AW233" s="13" t="s">
        <v>32</v>
      </c>
      <c r="AX233" s="13" t="s">
        <v>83</v>
      </c>
      <c r="AY233" s="262" t="s">
        <v>342</v>
      </c>
    </row>
    <row r="234" s="2" customFormat="1" ht="16.5" customHeight="1">
      <c r="A234" s="39"/>
      <c r="B234" s="40"/>
      <c r="C234" s="227" t="s">
        <v>639</v>
      </c>
      <c r="D234" s="227" t="s">
        <v>343</v>
      </c>
      <c r="E234" s="228" t="s">
        <v>2206</v>
      </c>
      <c r="F234" s="229" t="s">
        <v>2207</v>
      </c>
      <c r="G234" s="230" t="s">
        <v>2094</v>
      </c>
      <c r="H234" s="231">
        <v>1</v>
      </c>
      <c r="I234" s="232"/>
      <c r="J234" s="233">
        <f>ROUND(I234*H234,2)</f>
        <v>0</v>
      </c>
      <c r="K234" s="229" t="s">
        <v>1</v>
      </c>
      <c r="L234" s="45"/>
      <c r="M234" s="234" t="s">
        <v>1</v>
      </c>
      <c r="N234" s="235" t="s">
        <v>41</v>
      </c>
      <c r="O234" s="92"/>
      <c r="P234" s="236">
        <f>O234*H234</f>
        <v>0</v>
      </c>
      <c r="Q234" s="236">
        <v>0.00042999999999999999</v>
      </c>
      <c r="R234" s="236">
        <f>Q234*H234</f>
        <v>0.00042999999999999999</v>
      </c>
      <c r="S234" s="236">
        <v>0</v>
      </c>
      <c r="T234" s="237">
        <f>S234*H234</f>
        <v>0</v>
      </c>
      <c r="U234" s="39"/>
      <c r="V234" s="39"/>
      <c r="W234" s="39"/>
      <c r="X234" s="39"/>
      <c r="Y234" s="39"/>
      <c r="Z234" s="39"/>
      <c r="AA234" s="39"/>
      <c r="AB234" s="39"/>
      <c r="AC234" s="39"/>
      <c r="AD234" s="39"/>
      <c r="AE234" s="39"/>
      <c r="AR234" s="238" t="s">
        <v>360</v>
      </c>
      <c r="AT234" s="238" t="s">
        <v>343</v>
      </c>
      <c r="AU234" s="238" t="s">
        <v>85</v>
      </c>
      <c r="AY234" s="18" t="s">
        <v>342</v>
      </c>
      <c r="BE234" s="239">
        <f>IF(N234="základní",J234,0)</f>
        <v>0</v>
      </c>
      <c r="BF234" s="239">
        <f>IF(N234="snížená",J234,0)</f>
        <v>0</v>
      </c>
      <c r="BG234" s="239">
        <f>IF(N234="zákl. přenesená",J234,0)</f>
        <v>0</v>
      </c>
      <c r="BH234" s="239">
        <f>IF(N234="sníž. přenesená",J234,0)</f>
        <v>0</v>
      </c>
      <c r="BI234" s="239">
        <f>IF(N234="nulová",J234,0)</f>
        <v>0</v>
      </c>
      <c r="BJ234" s="18" t="s">
        <v>83</v>
      </c>
      <c r="BK234" s="239">
        <f>ROUND(I234*H234,2)</f>
        <v>0</v>
      </c>
      <c r="BL234" s="18" t="s">
        <v>360</v>
      </c>
      <c r="BM234" s="238" t="s">
        <v>2208</v>
      </c>
    </row>
    <row r="235" s="2" customFormat="1">
      <c r="A235" s="39"/>
      <c r="B235" s="40"/>
      <c r="C235" s="41"/>
      <c r="D235" s="240" t="s">
        <v>349</v>
      </c>
      <c r="E235" s="41"/>
      <c r="F235" s="241" t="s">
        <v>2209</v>
      </c>
      <c r="G235" s="41"/>
      <c r="H235" s="41"/>
      <c r="I235" s="242"/>
      <c r="J235" s="41"/>
      <c r="K235" s="41"/>
      <c r="L235" s="45"/>
      <c r="M235" s="243"/>
      <c r="N235" s="244"/>
      <c r="O235" s="92"/>
      <c r="P235" s="92"/>
      <c r="Q235" s="92"/>
      <c r="R235" s="92"/>
      <c r="S235" s="92"/>
      <c r="T235" s="93"/>
      <c r="U235" s="39"/>
      <c r="V235" s="39"/>
      <c r="W235" s="39"/>
      <c r="X235" s="39"/>
      <c r="Y235" s="39"/>
      <c r="Z235" s="39"/>
      <c r="AA235" s="39"/>
      <c r="AB235" s="39"/>
      <c r="AC235" s="39"/>
      <c r="AD235" s="39"/>
      <c r="AE235" s="39"/>
      <c r="AT235" s="18" t="s">
        <v>349</v>
      </c>
      <c r="AU235" s="18" t="s">
        <v>85</v>
      </c>
    </row>
    <row r="236" s="13" customFormat="1">
      <c r="A236" s="13"/>
      <c r="B236" s="252"/>
      <c r="C236" s="253"/>
      <c r="D236" s="240" t="s">
        <v>446</v>
      </c>
      <c r="E236" s="254" t="s">
        <v>1</v>
      </c>
      <c r="F236" s="255" t="s">
        <v>2210</v>
      </c>
      <c r="G236" s="253"/>
      <c r="H236" s="256">
        <v>1</v>
      </c>
      <c r="I236" s="257"/>
      <c r="J236" s="253"/>
      <c r="K236" s="253"/>
      <c r="L236" s="258"/>
      <c r="M236" s="259"/>
      <c r="N236" s="260"/>
      <c r="O236" s="260"/>
      <c r="P236" s="260"/>
      <c r="Q236" s="260"/>
      <c r="R236" s="260"/>
      <c r="S236" s="260"/>
      <c r="T236" s="261"/>
      <c r="U236" s="13"/>
      <c r="V236" s="13"/>
      <c r="W236" s="13"/>
      <c r="X236" s="13"/>
      <c r="Y236" s="13"/>
      <c r="Z236" s="13"/>
      <c r="AA236" s="13"/>
      <c r="AB236" s="13"/>
      <c r="AC236" s="13"/>
      <c r="AD236" s="13"/>
      <c r="AE236" s="13"/>
      <c r="AT236" s="262" t="s">
        <v>446</v>
      </c>
      <c r="AU236" s="262" t="s">
        <v>85</v>
      </c>
      <c r="AV236" s="13" t="s">
        <v>85</v>
      </c>
      <c r="AW236" s="13" t="s">
        <v>32</v>
      </c>
      <c r="AX236" s="13" t="s">
        <v>83</v>
      </c>
      <c r="AY236" s="262" t="s">
        <v>342</v>
      </c>
    </row>
    <row r="237" s="2" customFormat="1" ht="16.5" customHeight="1">
      <c r="A237" s="39"/>
      <c r="B237" s="40"/>
      <c r="C237" s="227" t="s">
        <v>645</v>
      </c>
      <c r="D237" s="227" t="s">
        <v>343</v>
      </c>
      <c r="E237" s="228" t="s">
        <v>822</v>
      </c>
      <c r="F237" s="229" t="s">
        <v>823</v>
      </c>
      <c r="G237" s="230" t="s">
        <v>824</v>
      </c>
      <c r="H237" s="231">
        <v>6</v>
      </c>
      <c r="I237" s="232"/>
      <c r="J237" s="233">
        <f>ROUND(I237*H237,2)</f>
        <v>0</v>
      </c>
      <c r="K237" s="229" t="s">
        <v>1</v>
      </c>
      <c r="L237" s="45"/>
      <c r="M237" s="234" t="s">
        <v>1</v>
      </c>
      <c r="N237" s="235" t="s">
        <v>41</v>
      </c>
      <c r="O237" s="92"/>
      <c r="P237" s="236">
        <f>O237*H237</f>
        <v>0</v>
      </c>
      <c r="Q237" s="236">
        <v>0</v>
      </c>
      <c r="R237" s="236">
        <f>Q237*H237</f>
        <v>0</v>
      </c>
      <c r="S237" s="236">
        <v>0</v>
      </c>
      <c r="T237" s="237">
        <f>S237*H237</f>
        <v>0</v>
      </c>
      <c r="U237" s="39"/>
      <c r="V237" s="39"/>
      <c r="W237" s="39"/>
      <c r="X237" s="39"/>
      <c r="Y237" s="39"/>
      <c r="Z237" s="39"/>
      <c r="AA237" s="39"/>
      <c r="AB237" s="39"/>
      <c r="AC237" s="39"/>
      <c r="AD237" s="39"/>
      <c r="AE237" s="39"/>
      <c r="AR237" s="238" t="s">
        <v>360</v>
      </c>
      <c r="AT237" s="238" t="s">
        <v>343</v>
      </c>
      <c r="AU237" s="238" t="s">
        <v>85</v>
      </c>
      <c r="AY237" s="18" t="s">
        <v>342</v>
      </c>
      <c r="BE237" s="239">
        <f>IF(N237="základní",J237,0)</f>
        <v>0</v>
      </c>
      <c r="BF237" s="239">
        <f>IF(N237="snížená",J237,0)</f>
        <v>0</v>
      </c>
      <c r="BG237" s="239">
        <f>IF(N237="zákl. přenesená",J237,0)</f>
        <v>0</v>
      </c>
      <c r="BH237" s="239">
        <f>IF(N237="sníž. přenesená",J237,0)</f>
        <v>0</v>
      </c>
      <c r="BI237" s="239">
        <f>IF(N237="nulová",J237,0)</f>
        <v>0</v>
      </c>
      <c r="BJ237" s="18" t="s">
        <v>83</v>
      </c>
      <c r="BK237" s="239">
        <f>ROUND(I237*H237,2)</f>
        <v>0</v>
      </c>
      <c r="BL237" s="18" t="s">
        <v>360</v>
      </c>
      <c r="BM237" s="238" t="s">
        <v>2211</v>
      </c>
    </row>
    <row r="238" s="2" customFormat="1">
      <c r="A238" s="39"/>
      <c r="B238" s="40"/>
      <c r="C238" s="41"/>
      <c r="D238" s="240" t="s">
        <v>349</v>
      </c>
      <c r="E238" s="41"/>
      <c r="F238" s="241" t="s">
        <v>823</v>
      </c>
      <c r="G238" s="41"/>
      <c r="H238" s="41"/>
      <c r="I238" s="242"/>
      <c r="J238" s="41"/>
      <c r="K238" s="41"/>
      <c r="L238" s="45"/>
      <c r="M238" s="243"/>
      <c r="N238" s="244"/>
      <c r="O238" s="92"/>
      <c r="P238" s="92"/>
      <c r="Q238" s="92"/>
      <c r="R238" s="92"/>
      <c r="S238" s="92"/>
      <c r="T238" s="93"/>
      <c r="U238" s="39"/>
      <c r="V238" s="39"/>
      <c r="W238" s="39"/>
      <c r="X238" s="39"/>
      <c r="Y238" s="39"/>
      <c r="Z238" s="39"/>
      <c r="AA238" s="39"/>
      <c r="AB238" s="39"/>
      <c r="AC238" s="39"/>
      <c r="AD238" s="39"/>
      <c r="AE238" s="39"/>
      <c r="AT238" s="18" t="s">
        <v>349</v>
      </c>
      <c r="AU238" s="18" t="s">
        <v>85</v>
      </c>
    </row>
    <row r="239" s="2" customFormat="1">
      <c r="A239" s="39"/>
      <c r="B239" s="40"/>
      <c r="C239" s="41"/>
      <c r="D239" s="240" t="s">
        <v>350</v>
      </c>
      <c r="E239" s="41"/>
      <c r="F239" s="245" t="s">
        <v>826</v>
      </c>
      <c r="G239" s="41"/>
      <c r="H239" s="41"/>
      <c r="I239" s="242"/>
      <c r="J239" s="41"/>
      <c r="K239" s="41"/>
      <c r="L239" s="45"/>
      <c r="M239" s="243"/>
      <c r="N239" s="244"/>
      <c r="O239" s="92"/>
      <c r="P239" s="92"/>
      <c r="Q239" s="92"/>
      <c r="R239" s="92"/>
      <c r="S239" s="92"/>
      <c r="T239" s="93"/>
      <c r="U239" s="39"/>
      <c r="V239" s="39"/>
      <c r="W239" s="39"/>
      <c r="X239" s="39"/>
      <c r="Y239" s="39"/>
      <c r="Z239" s="39"/>
      <c r="AA239" s="39"/>
      <c r="AB239" s="39"/>
      <c r="AC239" s="39"/>
      <c r="AD239" s="39"/>
      <c r="AE239" s="39"/>
      <c r="AT239" s="18" t="s">
        <v>350</v>
      </c>
      <c r="AU239" s="18" t="s">
        <v>85</v>
      </c>
    </row>
    <row r="240" s="13" customFormat="1">
      <c r="A240" s="13"/>
      <c r="B240" s="252"/>
      <c r="C240" s="253"/>
      <c r="D240" s="240" t="s">
        <v>446</v>
      </c>
      <c r="E240" s="254" t="s">
        <v>1</v>
      </c>
      <c r="F240" s="255" t="s">
        <v>1759</v>
      </c>
      <c r="G240" s="253"/>
      <c r="H240" s="256">
        <v>6</v>
      </c>
      <c r="I240" s="257"/>
      <c r="J240" s="253"/>
      <c r="K240" s="253"/>
      <c r="L240" s="258"/>
      <c r="M240" s="259"/>
      <c r="N240" s="260"/>
      <c r="O240" s="260"/>
      <c r="P240" s="260"/>
      <c r="Q240" s="260"/>
      <c r="R240" s="260"/>
      <c r="S240" s="260"/>
      <c r="T240" s="261"/>
      <c r="U240" s="13"/>
      <c r="V240" s="13"/>
      <c r="W240" s="13"/>
      <c r="X240" s="13"/>
      <c r="Y240" s="13"/>
      <c r="Z240" s="13"/>
      <c r="AA240" s="13"/>
      <c r="AB240" s="13"/>
      <c r="AC240" s="13"/>
      <c r="AD240" s="13"/>
      <c r="AE240" s="13"/>
      <c r="AT240" s="262" t="s">
        <v>446</v>
      </c>
      <c r="AU240" s="262" t="s">
        <v>85</v>
      </c>
      <c r="AV240" s="13" t="s">
        <v>85</v>
      </c>
      <c r="AW240" s="13" t="s">
        <v>32</v>
      </c>
      <c r="AX240" s="13" t="s">
        <v>83</v>
      </c>
      <c r="AY240" s="262" t="s">
        <v>342</v>
      </c>
    </row>
    <row r="241" s="2" customFormat="1" ht="16.5" customHeight="1">
      <c r="A241" s="39"/>
      <c r="B241" s="40"/>
      <c r="C241" s="227" t="s">
        <v>654</v>
      </c>
      <c r="D241" s="227" t="s">
        <v>343</v>
      </c>
      <c r="E241" s="228" t="s">
        <v>2109</v>
      </c>
      <c r="F241" s="229" t="s">
        <v>2110</v>
      </c>
      <c r="G241" s="230" t="s">
        <v>442</v>
      </c>
      <c r="H241" s="231">
        <v>6</v>
      </c>
      <c r="I241" s="232"/>
      <c r="J241" s="233">
        <f>ROUND(I241*H241,2)</f>
        <v>0</v>
      </c>
      <c r="K241" s="229" t="s">
        <v>443</v>
      </c>
      <c r="L241" s="45"/>
      <c r="M241" s="234" t="s">
        <v>1</v>
      </c>
      <c r="N241" s="235" t="s">
        <v>41</v>
      </c>
      <c r="O241" s="92"/>
      <c r="P241" s="236">
        <f>O241*H241</f>
        <v>0</v>
      </c>
      <c r="Q241" s="236">
        <v>0</v>
      </c>
      <c r="R241" s="236">
        <f>Q241*H241</f>
        <v>0</v>
      </c>
      <c r="S241" s="236">
        <v>0.10000000000000001</v>
      </c>
      <c r="T241" s="237">
        <f>S241*H241</f>
        <v>0.60000000000000009</v>
      </c>
      <c r="U241" s="39"/>
      <c r="V241" s="39"/>
      <c r="W241" s="39"/>
      <c r="X241" s="39"/>
      <c r="Y241" s="39"/>
      <c r="Z241" s="39"/>
      <c r="AA241" s="39"/>
      <c r="AB241" s="39"/>
      <c r="AC241" s="39"/>
      <c r="AD241" s="39"/>
      <c r="AE241" s="39"/>
      <c r="AR241" s="238" t="s">
        <v>360</v>
      </c>
      <c r="AT241" s="238" t="s">
        <v>343</v>
      </c>
      <c r="AU241" s="238" t="s">
        <v>85</v>
      </c>
      <c r="AY241" s="18" t="s">
        <v>342</v>
      </c>
      <c r="BE241" s="239">
        <f>IF(N241="základní",J241,0)</f>
        <v>0</v>
      </c>
      <c r="BF241" s="239">
        <f>IF(N241="snížená",J241,0)</f>
        <v>0</v>
      </c>
      <c r="BG241" s="239">
        <f>IF(N241="zákl. přenesená",J241,0)</f>
        <v>0</v>
      </c>
      <c r="BH241" s="239">
        <f>IF(N241="sníž. přenesená",J241,0)</f>
        <v>0</v>
      </c>
      <c r="BI241" s="239">
        <f>IF(N241="nulová",J241,0)</f>
        <v>0</v>
      </c>
      <c r="BJ241" s="18" t="s">
        <v>83</v>
      </c>
      <c r="BK241" s="239">
        <f>ROUND(I241*H241,2)</f>
        <v>0</v>
      </c>
      <c r="BL241" s="18" t="s">
        <v>360</v>
      </c>
      <c r="BM241" s="238" t="s">
        <v>2212</v>
      </c>
    </row>
    <row r="242" s="2" customFormat="1">
      <c r="A242" s="39"/>
      <c r="B242" s="40"/>
      <c r="C242" s="41"/>
      <c r="D242" s="240" t="s">
        <v>349</v>
      </c>
      <c r="E242" s="41"/>
      <c r="F242" s="241" t="s">
        <v>2112</v>
      </c>
      <c r="G242" s="41"/>
      <c r="H242" s="41"/>
      <c r="I242" s="242"/>
      <c r="J242" s="41"/>
      <c r="K242" s="41"/>
      <c r="L242" s="45"/>
      <c r="M242" s="243"/>
      <c r="N242" s="244"/>
      <c r="O242" s="92"/>
      <c r="P242" s="92"/>
      <c r="Q242" s="92"/>
      <c r="R242" s="92"/>
      <c r="S242" s="92"/>
      <c r="T242" s="93"/>
      <c r="U242" s="39"/>
      <c r="V242" s="39"/>
      <c r="W242" s="39"/>
      <c r="X242" s="39"/>
      <c r="Y242" s="39"/>
      <c r="Z242" s="39"/>
      <c r="AA242" s="39"/>
      <c r="AB242" s="39"/>
      <c r="AC242" s="39"/>
      <c r="AD242" s="39"/>
      <c r="AE242" s="39"/>
      <c r="AT242" s="18" t="s">
        <v>349</v>
      </c>
      <c r="AU242" s="18" t="s">
        <v>85</v>
      </c>
    </row>
    <row r="243" s="14" customFormat="1">
      <c r="A243" s="14"/>
      <c r="B243" s="263"/>
      <c r="C243" s="264"/>
      <c r="D243" s="240" t="s">
        <v>446</v>
      </c>
      <c r="E243" s="265" t="s">
        <v>1</v>
      </c>
      <c r="F243" s="266" t="s">
        <v>529</v>
      </c>
      <c r="G243" s="264"/>
      <c r="H243" s="265" t="s">
        <v>1</v>
      </c>
      <c r="I243" s="267"/>
      <c r="J243" s="264"/>
      <c r="K243" s="264"/>
      <c r="L243" s="268"/>
      <c r="M243" s="269"/>
      <c r="N243" s="270"/>
      <c r="O243" s="270"/>
      <c r="P243" s="270"/>
      <c r="Q243" s="270"/>
      <c r="R243" s="270"/>
      <c r="S243" s="270"/>
      <c r="T243" s="271"/>
      <c r="U243" s="14"/>
      <c r="V243" s="14"/>
      <c r="W243" s="14"/>
      <c r="X243" s="14"/>
      <c r="Y243" s="14"/>
      <c r="Z243" s="14"/>
      <c r="AA243" s="14"/>
      <c r="AB243" s="14"/>
      <c r="AC243" s="14"/>
      <c r="AD243" s="14"/>
      <c r="AE243" s="14"/>
      <c r="AT243" s="272" t="s">
        <v>446</v>
      </c>
      <c r="AU243" s="272" t="s">
        <v>85</v>
      </c>
      <c r="AV243" s="14" t="s">
        <v>83</v>
      </c>
      <c r="AW243" s="14" t="s">
        <v>32</v>
      </c>
      <c r="AX243" s="14" t="s">
        <v>76</v>
      </c>
      <c r="AY243" s="272" t="s">
        <v>342</v>
      </c>
    </row>
    <row r="244" s="13" customFormat="1">
      <c r="A244" s="13"/>
      <c r="B244" s="252"/>
      <c r="C244" s="253"/>
      <c r="D244" s="240" t="s">
        <v>446</v>
      </c>
      <c r="E244" s="254" t="s">
        <v>1</v>
      </c>
      <c r="F244" s="255" t="s">
        <v>2213</v>
      </c>
      <c r="G244" s="253"/>
      <c r="H244" s="256">
        <v>6</v>
      </c>
      <c r="I244" s="257"/>
      <c r="J244" s="253"/>
      <c r="K244" s="253"/>
      <c r="L244" s="258"/>
      <c r="M244" s="259"/>
      <c r="N244" s="260"/>
      <c r="O244" s="260"/>
      <c r="P244" s="260"/>
      <c r="Q244" s="260"/>
      <c r="R244" s="260"/>
      <c r="S244" s="260"/>
      <c r="T244" s="261"/>
      <c r="U244" s="13"/>
      <c r="V244" s="13"/>
      <c r="W244" s="13"/>
      <c r="X244" s="13"/>
      <c r="Y244" s="13"/>
      <c r="Z244" s="13"/>
      <c r="AA244" s="13"/>
      <c r="AB244" s="13"/>
      <c r="AC244" s="13"/>
      <c r="AD244" s="13"/>
      <c r="AE244" s="13"/>
      <c r="AT244" s="262" t="s">
        <v>446</v>
      </c>
      <c r="AU244" s="262" t="s">
        <v>85</v>
      </c>
      <c r="AV244" s="13" t="s">
        <v>85</v>
      </c>
      <c r="AW244" s="13" t="s">
        <v>32</v>
      </c>
      <c r="AX244" s="13" t="s">
        <v>83</v>
      </c>
      <c r="AY244" s="262" t="s">
        <v>342</v>
      </c>
    </row>
    <row r="245" s="2" customFormat="1" ht="21.75" customHeight="1">
      <c r="A245" s="39"/>
      <c r="B245" s="40"/>
      <c r="C245" s="227" t="s">
        <v>665</v>
      </c>
      <c r="D245" s="227" t="s">
        <v>343</v>
      </c>
      <c r="E245" s="228" t="s">
        <v>2114</v>
      </c>
      <c r="F245" s="229" t="s">
        <v>2115</v>
      </c>
      <c r="G245" s="230" t="s">
        <v>442</v>
      </c>
      <c r="H245" s="231">
        <v>6</v>
      </c>
      <c r="I245" s="232"/>
      <c r="J245" s="233">
        <f>ROUND(I245*H245,2)</f>
        <v>0</v>
      </c>
      <c r="K245" s="229" t="s">
        <v>443</v>
      </c>
      <c r="L245" s="45"/>
      <c r="M245" s="234" t="s">
        <v>1</v>
      </c>
      <c r="N245" s="235" t="s">
        <v>41</v>
      </c>
      <c r="O245" s="92"/>
      <c r="P245" s="236">
        <f>O245*H245</f>
        <v>0</v>
      </c>
      <c r="Q245" s="236">
        <v>0.089999999999999997</v>
      </c>
      <c r="R245" s="236">
        <f>Q245*H245</f>
        <v>0.54000000000000004</v>
      </c>
      <c r="S245" s="236">
        <v>0</v>
      </c>
      <c r="T245" s="237">
        <f>S245*H245</f>
        <v>0</v>
      </c>
      <c r="U245" s="39"/>
      <c r="V245" s="39"/>
      <c r="W245" s="39"/>
      <c r="X245" s="39"/>
      <c r="Y245" s="39"/>
      <c r="Z245" s="39"/>
      <c r="AA245" s="39"/>
      <c r="AB245" s="39"/>
      <c r="AC245" s="39"/>
      <c r="AD245" s="39"/>
      <c r="AE245" s="39"/>
      <c r="AR245" s="238" t="s">
        <v>360</v>
      </c>
      <c r="AT245" s="238" t="s">
        <v>343</v>
      </c>
      <c r="AU245" s="238" t="s">
        <v>85</v>
      </c>
      <c r="AY245" s="18" t="s">
        <v>342</v>
      </c>
      <c r="BE245" s="239">
        <f>IF(N245="základní",J245,0)</f>
        <v>0</v>
      </c>
      <c r="BF245" s="239">
        <f>IF(N245="snížená",J245,0)</f>
        <v>0</v>
      </c>
      <c r="BG245" s="239">
        <f>IF(N245="zákl. přenesená",J245,0)</f>
        <v>0</v>
      </c>
      <c r="BH245" s="239">
        <f>IF(N245="sníž. přenesená",J245,0)</f>
        <v>0</v>
      </c>
      <c r="BI245" s="239">
        <f>IF(N245="nulová",J245,0)</f>
        <v>0</v>
      </c>
      <c r="BJ245" s="18" t="s">
        <v>83</v>
      </c>
      <c r="BK245" s="239">
        <f>ROUND(I245*H245,2)</f>
        <v>0</v>
      </c>
      <c r="BL245" s="18" t="s">
        <v>360</v>
      </c>
      <c r="BM245" s="238" t="s">
        <v>2214</v>
      </c>
    </row>
    <row r="246" s="2" customFormat="1">
      <c r="A246" s="39"/>
      <c r="B246" s="40"/>
      <c r="C246" s="41"/>
      <c r="D246" s="240" t="s">
        <v>349</v>
      </c>
      <c r="E246" s="41"/>
      <c r="F246" s="241" t="s">
        <v>2115</v>
      </c>
      <c r="G246" s="41"/>
      <c r="H246" s="41"/>
      <c r="I246" s="242"/>
      <c r="J246" s="41"/>
      <c r="K246" s="41"/>
      <c r="L246" s="45"/>
      <c r="M246" s="243"/>
      <c r="N246" s="244"/>
      <c r="O246" s="92"/>
      <c r="P246" s="92"/>
      <c r="Q246" s="92"/>
      <c r="R246" s="92"/>
      <c r="S246" s="92"/>
      <c r="T246" s="93"/>
      <c r="U246" s="39"/>
      <c r="V246" s="39"/>
      <c r="W246" s="39"/>
      <c r="X246" s="39"/>
      <c r="Y246" s="39"/>
      <c r="Z246" s="39"/>
      <c r="AA246" s="39"/>
      <c r="AB246" s="39"/>
      <c r="AC246" s="39"/>
      <c r="AD246" s="39"/>
      <c r="AE246" s="39"/>
      <c r="AT246" s="18" t="s">
        <v>349</v>
      </c>
      <c r="AU246" s="18" t="s">
        <v>85</v>
      </c>
    </row>
    <row r="247" s="13" customFormat="1">
      <c r="A247" s="13"/>
      <c r="B247" s="252"/>
      <c r="C247" s="253"/>
      <c r="D247" s="240" t="s">
        <v>446</v>
      </c>
      <c r="E247" s="254" t="s">
        <v>1</v>
      </c>
      <c r="F247" s="255" t="s">
        <v>2213</v>
      </c>
      <c r="G247" s="253"/>
      <c r="H247" s="256">
        <v>6</v>
      </c>
      <c r="I247" s="257"/>
      <c r="J247" s="253"/>
      <c r="K247" s="253"/>
      <c r="L247" s="258"/>
      <c r="M247" s="259"/>
      <c r="N247" s="260"/>
      <c r="O247" s="260"/>
      <c r="P247" s="260"/>
      <c r="Q247" s="260"/>
      <c r="R247" s="260"/>
      <c r="S247" s="260"/>
      <c r="T247" s="261"/>
      <c r="U247" s="13"/>
      <c r="V247" s="13"/>
      <c r="W247" s="13"/>
      <c r="X247" s="13"/>
      <c r="Y247" s="13"/>
      <c r="Z247" s="13"/>
      <c r="AA247" s="13"/>
      <c r="AB247" s="13"/>
      <c r="AC247" s="13"/>
      <c r="AD247" s="13"/>
      <c r="AE247" s="13"/>
      <c r="AT247" s="262" t="s">
        <v>446</v>
      </c>
      <c r="AU247" s="262" t="s">
        <v>85</v>
      </c>
      <c r="AV247" s="13" t="s">
        <v>85</v>
      </c>
      <c r="AW247" s="13" t="s">
        <v>32</v>
      </c>
      <c r="AX247" s="13" t="s">
        <v>83</v>
      </c>
      <c r="AY247" s="262" t="s">
        <v>342</v>
      </c>
    </row>
    <row r="248" s="2" customFormat="1" ht="21.75" customHeight="1">
      <c r="A248" s="39"/>
      <c r="B248" s="40"/>
      <c r="C248" s="295" t="s">
        <v>671</v>
      </c>
      <c r="D248" s="295" t="s">
        <v>621</v>
      </c>
      <c r="E248" s="296" t="s">
        <v>2117</v>
      </c>
      <c r="F248" s="297" t="s">
        <v>2118</v>
      </c>
      <c r="G248" s="298" t="s">
        <v>442</v>
      </c>
      <c r="H248" s="299">
        <v>6</v>
      </c>
      <c r="I248" s="300"/>
      <c r="J248" s="301">
        <f>ROUND(I248*H248,2)</f>
        <v>0</v>
      </c>
      <c r="K248" s="297" t="s">
        <v>443</v>
      </c>
      <c r="L248" s="302"/>
      <c r="M248" s="303" t="s">
        <v>1</v>
      </c>
      <c r="N248" s="304" t="s">
        <v>41</v>
      </c>
      <c r="O248" s="92"/>
      <c r="P248" s="236">
        <f>O248*H248</f>
        <v>0</v>
      </c>
      <c r="Q248" s="236">
        <v>0.069000000000000006</v>
      </c>
      <c r="R248" s="236">
        <f>Q248*H248</f>
        <v>0.41400000000000003</v>
      </c>
      <c r="S248" s="236">
        <v>0</v>
      </c>
      <c r="T248" s="237">
        <f>S248*H248</f>
        <v>0</v>
      </c>
      <c r="U248" s="39"/>
      <c r="V248" s="39"/>
      <c r="W248" s="39"/>
      <c r="X248" s="39"/>
      <c r="Y248" s="39"/>
      <c r="Z248" s="39"/>
      <c r="AA248" s="39"/>
      <c r="AB248" s="39"/>
      <c r="AC248" s="39"/>
      <c r="AD248" s="39"/>
      <c r="AE248" s="39"/>
      <c r="AR248" s="238" t="s">
        <v>376</v>
      </c>
      <c r="AT248" s="238" t="s">
        <v>621</v>
      </c>
      <c r="AU248" s="238" t="s">
        <v>85</v>
      </c>
      <c r="AY248" s="18" t="s">
        <v>342</v>
      </c>
      <c r="BE248" s="239">
        <f>IF(N248="základní",J248,0)</f>
        <v>0</v>
      </c>
      <c r="BF248" s="239">
        <f>IF(N248="snížená",J248,0)</f>
        <v>0</v>
      </c>
      <c r="BG248" s="239">
        <f>IF(N248="zákl. přenesená",J248,0)</f>
        <v>0</v>
      </c>
      <c r="BH248" s="239">
        <f>IF(N248="sníž. přenesená",J248,0)</f>
        <v>0</v>
      </c>
      <c r="BI248" s="239">
        <f>IF(N248="nulová",J248,0)</f>
        <v>0</v>
      </c>
      <c r="BJ248" s="18" t="s">
        <v>83</v>
      </c>
      <c r="BK248" s="239">
        <f>ROUND(I248*H248,2)</f>
        <v>0</v>
      </c>
      <c r="BL248" s="18" t="s">
        <v>360</v>
      </c>
      <c r="BM248" s="238" t="s">
        <v>2215</v>
      </c>
    </row>
    <row r="249" s="2" customFormat="1">
      <c r="A249" s="39"/>
      <c r="B249" s="40"/>
      <c r="C249" s="41"/>
      <c r="D249" s="240" t="s">
        <v>349</v>
      </c>
      <c r="E249" s="41"/>
      <c r="F249" s="241" t="s">
        <v>2118</v>
      </c>
      <c r="G249" s="41"/>
      <c r="H249" s="41"/>
      <c r="I249" s="242"/>
      <c r="J249" s="41"/>
      <c r="K249" s="41"/>
      <c r="L249" s="45"/>
      <c r="M249" s="243"/>
      <c r="N249" s="244"/>
      <c r="O249" s="92"/>
      <c r="P249" s="92"/>
      <c r="Q249" s="92"/>
      <c r="R249" s="92"/>
      <c r="S249" s="92"/>
      <c r="T249" s="93"/>
      <c r="U249" s="39"/>
      <c r="V249" s="39"/>
      <c r="W249" s="39"/>
      <c r="X249" s="39"/>
      <c r="Y249" s="39"/>
      <c r="Z249" s="39"/>
      <c r="AA249" s="39"/>
      <c r="AB249" s="39"/>
      <c r="AC249" s="39"/>
      <c r="AD249" s="39"/>
      <c r="AE249" s="39"/>
      <c r="AT249" s="18" t="s">
        <v>349</v>
      </c>
      <c r="AU249" s="18" t="s">
        <v>85</v>
      </c>
    </row>
    <row r="250" s="2" customFormat="1" ht="16.5" customHeight="1">
      <c r="A250" s="39"/>
      <c r="B250" s="40"/>
      <c r="C250" s="227" t="s">
        <v>677</v>
      </c>
      <c r="D250" s="227" t="s">
        <v>343</v>
      </c>
      <c r="E250" s="228" t="s">
        <v>2120</v>
      </c>
      <c r="F250" s="229" t="s">
        <v>2121</v>
      </c>
      <c r="G250" s="230" t="s">
        <v>562</v>
      </c>
      <c r="H250" s="231">
        <v>18.469999999999999</v>
      </c>
      <c r="I250" s="232"/>
      <c r="J250" s="233">
        <f>ROUND(I250*H250,2)</f>
        <v>0</v>
      </c>
      <c r="K250" s="229" t="s">
        <v>443</v>
      </c>
      <c r="L250" s="45"/>
      <c r="M250" s="234" t="s">
        <v>1</v>
      </c>
      <c r="N250" s="235" t="s">
        <v>41</v>
      </c>
      <c r="O250" s="92"/>
      <c r="P250" s="236">
        <f>O250*H250</f>
        <v>0</v>
      </c>
      <c r="Q250" s="236">
        <v>0</v>
      </c>
      <c r="R250" s="236">
        <f>Q250*H250</f>
        <v>0</v>
      </c>
      <c r="S250" s="236">
        <v>0</v>
      </c>
      <c r="T250" s="237">
        <f>S250*H250</f>
        <v>0</v>
      </c>
      <c r="U250" s="39"/>
      <c r="V250" s="39"/>
      <c r="W250" s="39"/>
      <c r="X250" s="39"/>
      <c r="Y250" s="39"/>
      <c r="Z250" s="39"/>
      <c r="AA250" s="39"/>
      <c r="AB250" s="39"/>
      <c r="AC250" s="39"/>
      <c r="AD250" s="39"/>
      <c r="AE250" s="39"/>
      <c r="AR250" s="238" t="s">
        <v>360</v>
      </c>
      <c r="AT250" s="238" t="s">
        <v>343</v>
      </c>
      <c r="AU250" s="238" t="s">
        <v>85</v>
      </c>
      <c r="AY250" s="18" t="s">
        <v>342</v>
      </c>
      <c r="BE250" s="239">
        <f>IF(N250="základní",J250,0)</f>
        <v>0</v>
      </c>
      <c r="BF250" s="239">
        <f>IF(N250="snížená",J250,0)</f>
        <v>0</v>
      </c>
      <c r="BG250" s="239">
        <f>IF(N250="zákl. přenesená",J250,0)</f>
        <v>0</v>
      </c>
      <c r="BH250" s="239">
        <f>IF(N250="sníž. přenesená",J250,0)</f>
        <v>0</v>
      </c>
      <c r="BI250" s="239">
        <f>IF(N250="nulová",J250,0)</f>
        <v>0</v>
      </c>
      <c r="BJ250" s="18" t="s">
        <v>83</v>
      </c>
      <c r="BK250" s="239">
        <f>ROUND(I250*H250,2)</f>
        <v>0</v>
      </c>
      <c r="BL250" s="18" t="s">
        <v>360</v>
      </c>
      <c r="BM250" s="238" t="s">
        <v>2216</v>
      </c>
    </row>
    <row r="251" s="2" customFormat="1">
      <c r="A251" s="39"/>
      <c r="B251" s="40"/>
      <c r="C251" s="41"/>
      <c r="D251" s="240" t="s">
        <v>349</v>
      </c>
      <c r="E251" s="41"/>
      <c r="F251" s="241" t="s">
        <v>2123</v>
      </c>
      <c r="G251" s="41"/>
      <c r="H251" s="41"/>
      <c r="I251" s="242"/>
      <c r="J251" s="41"/>
      <c r="K251" s="41"/>
      <c r="L251" s="45"/>
      <c r="M251" s="243"/>
      <c r="N251" s="244"/>
      <c r="O251" s="92"/>
      <c r="P251" s="92"/>
      <c r="Q251" s="92"/>
      <c r="R251" s="92"/>
      <c r="S251" s="92"/>
      <c r="T251" s="93"/>
      <c r="U251" s="39"/>
      <c r="V251" s="39"/>
      <c r="W251" s="39"/>
      <c r="X251" s="39"/>
      <c r="Y251" s="39"/>
      <c r="Z251" s="39"/>
      <c r="AA251" s="39"/>
      <c r="AB251" s="39"/>
      <c r="AC251" s="39"/>
      <c r="AD251" s="39"/>
      <c r="AE251" s="39"/>
      <c r="AT251" s="18" t="s">
        <v>349</v>
      </c>
      <c r="AU251" s="18" t="s">
        <v>85</v>
      </c>
    </row>
    <row r="252" s="14" customFormat="1">
      <c r="A252" s="14"/>
      <c r="B252" s="263"/>
      <c r="C252" s="264"/>
      <c r="D252" s="240" t="s">
        <v>446</v>
      </c>
      <c r="E252" s="265" t="s">
        <v>1</v>
      </c>
      <c r="F252" s="266" t="s">
        <v>2039</v>
      </c>
      <c r="G252" s="264"/>
      <c r="H252" s="265" t="s">
        <v>1</v>
      </c>
      <c r="I252" s="267"/>
      <c r="J252" s="264"/>
      <c r="K252" s="264"/>
      <c r="L252" s="268"/>
      <c r="M252" s="269"/>
      <c r="N252" s="270"/>
      <c r="O252" s="270"/>
      <c r="P252" s="270"/>
      <c r="Q252" s="270"/>
      <c r="R252" s="270"/>
      <c r="S252" s="270"/>
      <c r="T252" s="271"/>
      <c r="U252" s="14"/>
      <c r="V252" s="14"/>
      <c r="W252" s="14"/>
      <c r="X252" s="14"/>
      <c r="Y252" s="14"/>
      <c r="Z252" s="14"/>
      <c r="AA252" s="14"/>
      <c r="AB252" s="14"/>
      <c r="AC252" s="14"/>
      <c r="AD252" s="14"/>
      <c r="AE252" s="14"/>
      <c r="AT252" s="272" t="s">
        <v>446</v>
      </c>
      <c r="AU252" s="272" t="s">
        <v>85</v>
      </c>
      <c r="AV252" s="14" t="s">
        <v>83</v>
      </c>
      <c r="AW252" s="14" t="s">
        <v>32</v>
      </c>
      <c r="AX252" s="14" t="s">
        <v>76</v>
      </c>
      <c r="AY252" s="272" t="s">
        <v>342</v>
      </c>
    </row>
    <row r="253" s="13" customFormat="1">
      <c r="A253" s="13"/>
      <c r="B253" s="252"/>
      <c r="C253" s="253"/>
      <c r="D253" s="240" t="s">
        <v>446</v>
      </c>
      <c r="E253" s="254" t="s">
        <v>1</v>
      </c>
      <c r="F253" s="255" t="s">
        <v>2217</v>
      </c>
      <c r="G253" s="253"/>
      <c r="H253" s="256">
        <v>3.8999999999999999</v>
      </c>
      <c r="I253" s="257"/>
      <c r="J253" s="253"/>
      <c r="K253" s="253"/>
      <c r="L253" s="258"/>
      <c r="M253" s="259"/>
      <c r="N253" s="260"/>
      <c r="O253" s="260"/>
      <c r="P253" s="260"/>
      <c r="Q253" s="260"/>
      <c r="R253" s="260"/>
      <c r="S253" s="260"/>
      <c r="T253" s="261"/>
      <c r="U253" s="13"/>
      <c r="V253" s="13"/>
      <c r="W253" s="13"/>
      <c r="X253" s="13"/>
      <c r="Y253" s="13"/>
      <c r="Z253" s="13"/>
      <c r="AA253" s="13"/>
      <c r="AB253" s="13"/>
      <c r="AC253" s="13"/>
      <c r="AD253" s="13"/>
      <c r="AE253" s="13"/>
      <c r="AT253" s="262" t="s">
        <v>446</v>
      </c>
      <c r="AU253" s="262" t="s">
        <v>85</v>
      </c>
      <c r="AV253" s="13" t="s">
        <v>85</v>
      </c>
      <c r="AW253" s="13" t="s">
        <v>32</v>
      </c>
      <c r="AX253" s="13" t="s">
        <v>76</v>
      </c>
      <c r="AY253" s="262" t="s">
        <v>342</v>
      </c>
    </row>
    <row r="254" s="13" customFormat="1">
      <c r="A254" s="13"/>
      <c r="B254" s="252"/>
      <c r="C254" s="253"/>
      <c r="D254" s="240" t="s">
        <v>446</v>
      </c>
      <c r="E254" s="254" t="s">
        <v>1</v>
      </c>
      <c r="F254" s="255" t="s">
        <v>2218</v>
      </c>
      <c r="G254" s="253"/>
      <c r="H254" s="256">
        <v>14.57</v>
      </c>
      <c r="I254" s="257"/>
      <c r="J254" s="253"/>
      <c r="K254" s="253"/>
      <c r="L254" s="258"/>
      <c r="M254" s="259"/>
      <c r="N254" s="260"/>
      <c r="O254" s="260"/>
      <c r="P254" s="260"/>
      <c r="Q254" s="260"/>
      <c r="R254" s="260"/>
      <c r="S254" s="260"/>
      <c r="T254" s="261"/>
      <c r="U254" s="13"/>
      <c r="V254" s="13"/>
      <c r="W254" s="13"/>
      <c r="X254" s="13"/>
      <c r="Y254" s="13"/>
      <c r="Z254" s="13"/>
      <c r="AA254" s="13"/>
      <c r="AB254" s="13"/>
      <c r="AC254" s="13"/>
      <c r="AD254" s="13"/>
      <c r="AE254" s="13"/>
      <c r="AT254" s="262" t="s">
        <v>446</v>
      </c>
      <c r="AU254" s="262" t="s">
        <v>85</v>
      </c>
      <c r="AV254" s="13" t="s">
        <v>85</v>
      </c>
      <c r="AW254" s="13" t="s">
        <v>32</v>
      </c>
      <c r="AX254" s="13" t="s">
        <v>76</v>
      </c>
      <c r="AY254" s="262" t="s">
        <v>342</v>
      </c>
    </row>
    <row r="255" s="16" customFormat="1">
      <c r="A255" s="16"/>
      <c r="B255" s="284"/>
      <c r="C255" s="285"/>
      <c r="D255" s="240" t="s">
        <v>446</v>
      </c>
      <c r="E255" s="286" t="s">
        <v>1</v>
      </c>
      <c r="F255" s="287" t="s">
        <v>500</v>
      </c>
      <c r="G255" s="285"/>
      <c r="H255" s="288">
        <v>18.469999999999999</v>
      </c>
      <c r="I255" s="289"/>
      <c r="J255" s="285"/>
      <c r="K255" s="285"/>
      <c r="L255" s="290"/>
      <c r="M255" s="291"/>
      <c r="N255" s="292"/>
      <c r="O255" s="292"/>
      <c r="P255" s="292"/>
      <c r="Q255" s="292"/>
      <c r="R255" s="292"/>
      <c r="S255" s="292"/>
      <c r="T255" s="293"/>
      <c r="U255" s="16"/>
      <c r="V255" s="16"/>
      <c r="W255" s="16"/>
      <c r="X255" s="16"/>
      <c r="Y255" s="16"/>
      <c r="Z255" s="16"/>
      <c r="AA255" s="16"/>
      <c r="AB255" s="16"/>
      <c r="AC255" s="16"/>
      <c r="AD255" s="16"/>
      <c r="AE255" s="16"/>
      <c r="AT255" s="294" t="s">
        <v>446</v>
      </c>
      <c r="AU255" s="294" t="s">
        <v>85</v>
      </c>
      <c r="AV255" s="16" t="s">
        <v>360</v>
      </c>
      <c r="AW255" s="16" t="s">
        <v>32</v>
      </c>
      <c r="AX255" s="16" t="s">
        <v>83</v>
      </c>
      <c r="AY255" s="294" t="s">
        <v>342</v>
      </c>
    </row>
    <row r="256" s="12" customFormat="1" ht="22.8" customHeight="1">
      <c r="A256" s="12"/>
      <c r="B256" s="213"/>
      <c r="C256" s="214"/>
      <c r="D256" s="215" t="s">
        <v>75</v>
      </c>
      <c r="E256" s="246" t="s">
        <v>381</v>
      </c>
      <c r="F256" s="246" t="s">
        <v>839</v>
      </c>
      <c r="G256" s="214"/>
      <c r="H256" s="214"/>
      <c r="I256" s="217"/>
      <c r="J256" s="247">
        <f>BK256</f>
        <v>0</v>
      </c>
      <c r="K256" s="214"/>
      <c r="L256" s="219"/>
      <c r="M256" s="220"/>
      <c r="N256" s="221"/>
      <c r="O256" s="221"/>
      <c r="P256" s="222">
        <f>SUM(P257:P260)</f>
        <v>0</v>
      </c>
      <c r="Q256" s="221"/>
      <c r="R256" s="222">
        <f>SUM(R257:R260)</f>
        <v>0</v>
      </c>
      <c r="S256" s="221"/>
      <c r="T256" s="223">
        <f>SUM(T257:T260)</f>
        <v>0</v>
      </c>
      <c r="U256" s="12"/>
      <c r="V256" s="12"/>
      <c r="W256" s="12"/>
      <c r="X256" s="12"/>
      <c r="Y256" s="12"/>
      <c r="Z256" s="12"/>
      <c r="AA256" s="12"/>
      <c r="AB256" s="12"/>
      <c r="AC256" s="12"/>
      <c r="AD256" s="12"/>
      <c r="AE256" s="12"/>
      <c r="AR256" s="224" t="s">
        <v>83</v>
      </c>
      <c r="AT256" s="225" t="s">
        <v>75</v>
      </c>
      <c r="AU256" s="225" t="s">
        <v>83</v>
      </c>
      <c r="AY256" s="224" t="s">
        <v>342</v>
      </c>
      <c r="BK256" s="226">
        <f>SUM(BK257:BK260)</f>
        <v>0</v>
      </c>
    </row>
    <row r="257" s="2" customFormat="1" ht="16.5" customHeight="1">
      <c r="A257" s="39"/>
      <c r="B257" s="40"/>
      <c r="C257" s="227" t="s">
        <v>687</v>
      </c>
      <c r="D257" s="227" t="s">
        <v>343</v>
      </c>
      <c r="E257" s="228" t="s">
        <v>2219</v>
      </c>
      <c r="F257" s="229" t="s">
        <v>2220</v>
      </c>
      <c r="G257" s="230" t="s">
        <v>543</v>
      </c>
      <c r="H257" s="231">
        <v>62.600000000000001</v>
      </c>
      <c r="I257" s="232"/>
      <c r="J257" s="233">
        <f>ROUND(I257*H257,2)</f>
        <v>0</v>
      </c>
      <c r="K257" s="229" t="s">
        <v>443</v>
      </c>
      <c r="L257" s="45"/>
      <c r="M257" s="234" t="s">
        <v>1</v>
      </c>
      <c r="N257" s="235" t="s">
        <v>41</v>
      </c>
      <c r="O257" s="92"/>
      <c r="P257" s="236">
        <f>O257*H257</f>
        <v>0</v>
      </c>
      <c r="Q257" s="236">
        <v>0</v>
      </c>
      <c r="R257" s="236">
        <f>Q257*H257</f>
        <v>0</v>
      </c>
      <c r="S257" s="236">
        <v>0</v>
      </c>
      <c r="T257" s="237">
        <f>S257*H257</f>
        <v>0</v>
      </c>
      <c r="U257" s="39"/>
      <c r="V257" s="39"/>
      <c r="W257" s="39"/>
      <c r="X257" s="39"/>
      <c r="Y257" s="39"/>
      <c r="Z257" s="39"/>
      <c r="AA257" s="39"/>
      <c r="AB257" s="39"/>
      <c r="AC257" s="39"/>
      <c r="AD257" s="39"/>
      <c r="AE257" s="39"/>
      <c r="AR257" s="238" t="s">
        <v>360</v>
      </c>
      <c r="AT257" s="238" t="s">
        <v>343</v>
      </c>
      <c r="AU257" s="238" t="s">
        <v>85</v>
      </c>
      <c r="AY257" s="18" t="s">
        <v>342</v>
      </c>
      <c r="BE257" s="239">
        <f>IF(N257="základní",J257,0)</f>
        <v>0</v>
      </c>
      <c r="BF257" s="239">
        <f>IF(N257="snížená",J257,0)</f>
        <v>0</v>
      </c>
      <c r="BG257" s="239">
        <f>IF(N257="zákl. přenesená",J257,0)</f>
        <v>0</v>
      </c>
      <c r="BH257" s="239">
        <f>IF(N257="sníž. přenesená",J257,0)</f>
        <v>0</v>
      </c>
      <c r="BI257" s="239">
        <f>IF(N257="nulová",J257,0)</f>
        <v>0</v>
      </c>
      <c r="BJ257" s="18" t="s">
        <v>83</v>
      </c>
      <c r="BK257" s="239">
        <f>ROUND(I257*H257,2)</f>
        <v>0</v>
      </c>
      <c r="BL257" s="18" t="s">
        <v>360</v>
      </c>
      <c r="BM257" s="238" t="s">
        <v>2221</v>
      </c>
    </row>
    <row r="258" s="2" customFormat="1">
      <c r="A258" s="39"/>
      <c r="B258" s="40"/>
      <c r="C258" s="41"/>
      <c r="D258" s="240" t="s">
        <v>349</v>
      </c>
      <c r="E258" s="41"/>
      <c r="F258" s="241" t="s">
        <v>2222</v>
      </c>
      <c r="G258" s="41"/>
      <c r="H258" s="41"/>
      <c r="I258" s="242"/>
      <c r="J258" s="41"/>
      <c r="K258" s="41"/>
      <c r="L258" s="45"/>
      <c r="M258" s="243"/>
      <c r="N258" s="244"/>
      <c r="O258" s="92"/>
      <c r="P258" s="92"/>
      <c r="Q258" s="92"/>
      <c r="R258" s="92"/>
      <c r="S258" s="92"/>
      <c r="T258" s="93"/>
      <c r="U258" s="39"/>
      <c r="V258" s="39"/>
      <c r="W258" s="39"/>
      <c r="X258" s="39"/>
      <c r="Y258" s="39"/>
      <c r="Z258" s="39"/>
      <c r="AA258" s="39"/>
      <c r="AB258" s="39"/>
      <c r="AC258" s="39"/>
      <c r="AD258" s="39"/>
      <c r="AE258" s="39"/>
      <c r="AT258" s="18" t="s">
        <v>349</v>
      </c>
      <c r="AU258" s="18" t="s">
        <v>85</v>
      </c>
    </row>
    <row r="259" s="14" customFormat="1">
      <c r="A259" s="14"/>
      <c r="B259" s="263"/>
      <c r="C259" s="264"/>
      <c r="D259" s="240" t="s">
        <v>446</v>
      </c>
      <c r="E259" s="265" t="s">
        <v>1</v>
      </c>
      <c r="F259" s="266" t="s">
        <v>2223</v>
      </c>
      <c r="G259" s="264"/>
      <c r="H259" s="265" t="s">
        <v>1</v>
      </c>
      <c r="I259" s="267"/>
      <c r="J259" s="264"/>
      <c r="K259" s="264"/>
      <c r="L259" s="268"/>
      <c r="M259" s="269"/>
      <c r="N259" s="270"/>
      <c r="O259" s="270"/>
      <c r="P259" s="270"/>
      <c r="Q259" s="270"/>
      <c r="R259" s="270"/>
      <c r="S259" s="270"/>
      <c r="T259" s="271"/>
      <c r="U259" s="14"/>
      <c r="V259" s="14"/>
      <c r="W259" s="14"/>
      <c r="X259" s="14"/>
      <c r="Y259" s="14"/>
      <c r="Z259" s="14"/>
      <c r="AA259" s="14"/>
      <c r="AB259" s="14"/>
      <c r="AC259" s="14"/>
      <c r="AD259" s="14"/>
      <c r="AE259" s="14"/>
      <c r="AT259" s="272" t="s">
        <v>446</v>
      </c>
      <c r="AU259" s="272" t="s">
        <v>85</v>
      </c>
      <c r="AV259" s="14" t="s">
        <v>83</v>
      </c>
      <c r="AW259" s="14" t="s">
        <v>32</v>
      </c>
      <c r="AX259" s="14" t="s">
        <v>76</v>
      </c>
      <c r="AY259" s="272" t="s">
        <v>342</v>
      </c>
    </row>
    <row r="260" s="13" customFormat="1">
      <c r="A260" s="13"/>
      <c r="B260" s="252"/>
      <c r="C260" s="253"/>
      <c r="D260" s="240" t="s">
        <v>446</v>
      </c>
      <c r="E260" s="254" t="s">
        <v>1</v>
      </c>
      <c r="F260" s="255" t="s">
        <v>2224</v>
      </c>
      <c r="G260" s="253"/>
      <c r="H260" s="256">
        <v>62.600000000000001</v>
      </c>
      <c r="I260" s="257"/>
      <c r="J260" s="253"/>
      <c r="K260" s="253"/>
      <c r="L260" s="258"/>
      <c r="M260" s="259"/>
      <c r="N260" s="260"/>
      <c r="O260" s="260"/>
      <c r="P260" s="260"/>
      <c r="Q260" s="260"/>
      <c r="R260" s="260"/>
      <c r="S260" s="260"/>
      <c r="T260" s="261"/>
      <c r="U260" s="13"/>
      <c r="V260" s="13"/>
      <c r="W260" s="13"/>
      <c r="X260" s="13"/>
      <c r="Y260" s="13"/>
      <c r="Z260" s="13"/>
      <c r="AA260" s="13"/>
      <c r="AB260" s="13"/>
      <c r="AC260" s="13"/>
      <c r="AD260" s="13"/>
      <c r="AE260" s="13"/>
      <c r="AT260" s="262" t="s">
        <v>446</v>
      </c>
      <c r="AU260" s="262" t="s">
        <v>85</v>
      </c>
      <c r="AV260" s="13" t="s">
        <v>85</v>
      </c>
      <c r="AW260" s="13" t="s">
        <v>32</v>
      </c>
      <c r="AX260" s="13" t="s">
        <v>83</v>
      </c>
      <c r="AY260" s="262" t="s">
        <v>342</v>
      </c>
    </row>
    <row r="261" s="12" customFormat="1" ht="22.8" customHeight="1">
      <c r="A261" s="12"/>
      <c r="B261" s="213"/>
      <c r="C261" s="214"/>
      <c r="D261" s="215" t="s">
        <v>75</v>
      </c>
      <c r="E261" s="246" t="s">
        <v>950</v>
      </c>
      <c r="F261" s="246" t="s">
        <v>951</v>
      </c>
      <c r="G261" s="214"/>
      <c r="H261" s="214"/>
      <c r="I261" s="217"/>
      <c r="J261" s="247">
        <f>BK261</f>
        <v>0</v>
      </c>
      <c r="K261" s="214"/>
      <c r="L261" s="219"/>
      <c r="M261" s="220"/>
      <c r="N261" s="221"/>
      <c r="O261" s="221"/>
      <c r="P261" s="222">
        <f>SUM(P262:P267)</f>
        <v>0</v>
      </c>
      <c r="Q261" s="221"/>
      <c r="R261" s="222">
        <f>SUM(R262:R267)</f>
        <v>0</v>
      </c>
      <c r="S261" s="221"/>
      <c r="T261" s="223">
        <f>SUM(T262:T267)</f>
        <v>0</v>
      </c>
      <c r="U261" s="12"/>
      <c r="V261" s="12"/>
      <c r="W261" s="12"/>
      <c r="X261" s="12"/>
      <c r="Y261" s="12"/>
      <c r="Z261" s="12"/>
      <c r="AA261" s="12"/>
      <c r="AB261" s="12"/>
      <c r="AC261" s="12"/>
      <c r="AD261" s="12"/>
      <c r="AE261" s="12"/>
      <c r="AR261" s="224" t="s">
        <v>83</v>
      </c>
      <c r="AT261" s="225" t="s">
        <v>75</v>
      </c>
      <c r="AU261" s="225" t="s">
        <v>83</v>
      </c>
      <c r="AY261" s="224" t="s">
        <v>342</v>
      </c>
      <c r="BK261" s="226">
        <f>SUM(BK262:BK267)</f>
        <v>0</v>
      </c>
    </row>
    <row r="262" s="2" customFormat="1" ht="16.5" customHeight="1">
      <c r="A262" s="39"/>
      <c r="B262" s="40"/>
      <c r="C262" s="227" t="s">
        <v>692</v>
      </c>
      <c r="D262" s="227" t="s">
        <v>343</v>
      </c>
      <c r="E262" s="228" t="s">
        <v>981</v>
      </c>
      <c r="F262" s="229" t="s">
        <v>982</v>
      </c>
      <c r="G262" s="230" t="s">
        <v>462</v>
      </c>
      <c r="H262" s="231">
        <v>33.365000000000002</v>
      </c>
      <c r="I262" s="232"/>
      <c r="J262" s="233">
        <f>ROUND(I262*H262,2)</f>
        <v>0</v>
      </c>
      <c r="K262" s="229" t="s">
        <v>1</v>
      </c>
      <c r="L262" s="45"/>
      <c r="M262" s="234" t="s">
        <v>1</v>
      </c>
      <c r="N262" s="235" t="s">
        <v>41</v>
      </c>
      <c r="O262" s="92"/>
      <c r="P262" s="236">
        <f>O262*H262</f>
        <v>0</v>
      </c>
      <c r="Q262" s="236">
        <v>0</v>
      </c>
      <c r="R262" s="236">
        <f>Q262*H262</f>
        <v>0</v>
      </c>
      <c r="S262" s="236">
        <v>0</v>
      </c>
      <c r="T262" s="237">
        <f>S262*H262</f>
        <v>0</v>
      </c>
      <c r="U262" s="39"/>
      <c r="V262" s="39"/>
      <c r="W262" s="39"/>
      <c r="X262" s="39"/>
      <c r="Y262" s="39"/>
      <c r="Z262" s="39"/>
      <c r="AA262" s="39"/>
      <c r="AB262" s="39"/>
      <c r="AC262" s="39"/>
      <c r="AD262" s="39"/>
      <c r="AE262" s="39"/>
      <c r="AR262" s="238" t="s">
        <v>360</v>
      </c>
      <c r="AT262" s="238" t="s">
        <v>343</v>
      </c>
      <c r="AU262" s="238" t="s">
        <v>85</v>
      </c>
      <c r="AY262" s="18" t="s">
        <v>342</v>
      </c>
      <c r="BE262" s="239">
        <f>IF(N262="základní",J262,0)</f>
        <v>0</v>
      </c>
      <c r="BF262" s="239">
        <f>IF(N262="snížená",J262,0)</f>
        <v>0</v>
      </c>
      <c r="BG262" s="239">
        <f>IF(N262="zákl. přenesená",J262,0)</f>
        <v>0</v>
      </c>
      <c r="BH262" s="239">
        <f>IF(N262="sníž. přenesená",J262,0)</f>
        <v>0</v>
      </c>
      <c r="BI262" s="239">
        <f>IF(N262="nulová",J262,0)</f>
        <v>0</v>
      </c>
      <c r="BJ262" s="18" t="s">
        <v>83</v>
      </c>
      <c r="BK262" s="239">
        <f>ROUND(I262*H262,2)</f>
        <v>0</v>
      </c>
      <c r="BL262" s="18" t="s">
        <v>360</v>
      </c>
      <c r="BM262" s="238" t="s">
        <v>2225</v>
      </c>
    </row>
    <row r="263" s="2" customFormat="1">
      <c r="A263" s="39"/>
      <c r="B263" s="40"/>
      <c r="C263" s="41"/>
      <c r="D263" s="240" t="s">
        <v>349</v>
      </c>
      <c r="E263" s="41"/>
      <c r="F263" s="241" t="s">
        <v>984</v>
      </c>
      <c r="G263" s="41"/>
      <c r="H263" s="41"/>
      <c r="I263" s="242"/>
      <c r="J263" s="41"/>
      <c r="K263" s="41"/>
      <c r="L263" s="45"/>
      <c r="M263" s="243"/>
      <c r="N263" s="244"/>
      <c r="O263" s="92"/>
      <c r="P263" s="92"/>
      <c r="Q263" s="92"/>
      <c r="R263" s="92"/>
      <c r="S263" s="92"/>
      <c r="T263" s="93"/>
      <c r="U263" s="39"/>
      <c r="V263" s="39"/>
      <c r="W263" s="39"/>
      <c r="X263" s="39"/>
      <c r="Y263" s="39"/>
      <c r="Z263" s="39"/>
      <c r="AA263" s="39"/>
      <c r="AB263" s="39"/>
      <c r="AC263" s="39"/>
      <c r="AD263" s="39"/>
      <c r="AE263" s="39"/>
      <c r="AT263" s="18" t="s">
        <v>349</v>
      </c>
      <c r="AU263" s="18" t="s">
        <v>85</v>
      </c>
    </row>
    <row r="264" s="13" customFormat="1">
      <c r="A264" s="13"/>
      <c r="B264" s="252"/>
      <c r="C264" s="253"/>
      <c r="D264" s="240" t="s">
        <v>446</v>
      </c>
      <c r="E264" s="254" t="s">
        <v>1</v>
      </c>
      <c r="F264" s="255" t="s">
        <v>2226</v>
      </c>
      <c r="G264" s="253"/>
      <c r="H264" s="256">
        <v>33.365000000000002</v>
      </c>
      <c r="I264" s="257"/>
      <c r="J264" s="253"/>
      <c r="K264" s="253"/>
      <c r="L264" s="258"/>
      <c r="M264" s="259"/>
      <c r="N264" s="260"/>
      <c r="O264" s="260"/>
      <c r="P264" s="260"/>
      <c r="Q264" s="260"/>
      <c r="R264" s="260"/>
      <c r="S264" s="260"/>
      <c r="T264" s="261"/>
      <c r="U264" s="13"/>
      <c r="V264" s="13"/>
      <c r="W264" s="13"/>
      <c r="X264" s="13"/>
      <c r="Y264" s="13"/>
      <c r="Z264" s="13"/>
      <c r="AA264" s="13"/>
      <c r="AB264" s="13"/>
      <c r="AC264" s="13"/>
      <c r="AD264" s="13"/>
      <c r="AE264" s="13"/>
      <c r="AT264" s="262" t="s">
        <v>446</v>
      </c>
      <c r="AU264" s="262" t="s">
        <v>85</v>
      </c>
      <c r="AV264" s="13" t="s">
        <v>85</v>
      </c>
      <c r="AW264" s="13" t="s">
        <v>32</v>
      </c>
      <c r="AX264" s="13" t="s">
        <v>83</v>
      </c>
      <c r="AY264" s="262" t="s">
        <v>342</v>
      </c>
    </row>
    <row r="265" s="2" customFormat="1" ht="24.15" customHeight="1">
      <c r="A265" s="39"/>
      <c r="B265" s="40"/>
      <c r="C265" s="227" t="s">
        <v>700</v>
      </c>
      <c r="D265" s="227" t="s">
        <v>343</v>
      </c>
      <c r="E265" s="228" t="s">
        <v>1007</v>
      </c>
      <c r="F265" s="229" t="s">
        <v>1008</v>
      </c>
      <c r="G265" s="230" t="s">
        <v>462</v>
      </c>
      <c r="H265" s="231">
        <v>33.365000000000002</v>
      </c>
      <c r="I265" s="232"/>
      <c r="J265" s="233">
        <f>ROUND(I265*H265,2)</f>
        <v>0</v>
      </c>
      <c r="K265" s="229" t="s">
        <v>443</v>
      </c>
      <c r="L265" s="45"/>
      <c r="M265" s="234" t="s">
        <v>1</v>
      </c>
      <c r="N265" s="235" t="s">
        <v>41</v>
      </c>
      <c r="O265" s="92"/>
      <c r="P265" s="236">
        <f>O265*H265</f>
        <v>0</v>
      </c>
      <c r="Q265" s="236">
        <v>0</v>
      </c>
      <c r="R265" s="236">
        <f>Q265*H265</f>
        <v>0</v>
      </c>
      <c r="S265" s="236">
        <v>0</v>
      </c>
      <c r="T265" s="237">
        <f>S265*H265</f>
        <v>0</v>
      </c>
      <c r="U265" s="39"/>
      <c r="V265" s="39"/>
      <c r="W265" s="39"/>
      <c r="X265" s="39"/>
      <c r="Y265" s="39"/>
      <c r="Z265" s="39"/>
      <c r="AA265" s="39"/>
      <c r="AB265" s="39"/>
      <c r="AC265" s="39"/>
      <c r="AD265" s="39"/>
      <c r="AE265" s="39"/>
      <c r="AR265" s="238" t="s">
        <v>360</v>
      </c>
      <c r="AT265" s="238" t="s">
        <v>343</v>
      </c>
      <c r="AU265" s="238" t="s">
        <v>85</v>
      </c>
      <c r="AY265" s="18" t="s">
        <v>342</v>
      </c>
      <c r="BE265" s="239">
        <f>IF(N265="základní",J265,0)</f>
        <v>0</v>
      </c>
      <c r="BF265" s="239">
        <f>IF(N265="snížená",J265,0)</f>
        <v>0</v>
      </c>
      <c r="BG265" s="239">
        <f>IF(N265="zákl. přenesená",J265,0)</f>
        <v>0</v>
      </c>
      <c r="BH265" s="239">
        <f>IF(N265="sníž. přenesená",J265,0)</f>
        <v>0</v>
      </c>
      <c r="BI265" s="239">
        <f>IF(N265="nulová",J265,0)</f>
        <v>0</v>
      </c>
      <c r="BJ265" s="18" t="s">
        <v>83</v>
      </c>
      <c r="BK265" s="239">
        <f>ROUND(I265*H265,2)</f>
        <v>0</v>
      </c>
      <c r="BL265" s="18" t="s">
        <v>360</v>
      </c>
      <c r="BM265" s="238" t="s">
        <v>2227</v>
      </c>
    </row>
    <row r="266" s="2" customFormat="1">
      <c r="A266" s="39"/>
      <c r="B266" s="40"/>
      <c r="C266" s="41"/>
      <c r="D266" s="240" t="s">
        <v>349</v>
      </c>
      <c r="E266" s="41"/>
      <c r="F266" s="241" t="s">
        <v>636</v>
      </c>
      <c r="G266" s="41"/>
      <c r="H266" s="41"/>
      <c r="I266" s="242"/>
      <c r="J266" s="41"/>
      <c r="K266" s="41"/>
      <c r="L266" s="45"/>
      <c r="M266" s="243"/>
      <c r="N266" s="244"/>
      <c r="O266" s="92"/>
      <c r="P266" s="92"/>
      <c r="Q266" s="92"/>
      <c r="R266" s="92"/>
      <c r="S266" s="92"/>
      <c r="T266" s="93"/>
      <c r="U266" s="39"/>
      <c r="V266" s="39"/>
      <c r="W266" s="39"/>
      <c r="X266" s="39"/>
      <c r="Y266" s="39"/>
      <c r="Z266" s="39"/>
      <c r="AA266" s="39"/>
      <c r="AB266" s="39"/>
      <c r="AC266" s="39"/>
      <c r="AD266" s="39"/>
      <c r="AE266" s="39"/>
      <c r="AT266" s="18" t="s">
        <v>349</v>
      </c>
      <c r="AU266" s="18" t="s">
        <v>85</v>
      </c>
    </row>
    <row r="267" s="13" customFormat="1">
      <c r="A267" s="13"/>
      <c r="B267" s="252"/>
      <c r="C267" s="253"/>
      <c r="D267" s="240" t="s">
        <v>446</v>
      </c>
      <c r="E267" s="254" t="s">
        <v>1</v>
      </c>
      <c r="F267" s="255" t="s">
        <v>2226</v>
      </c>
      <c r="G267" s="253"/>
      <c r="H267" s="256">
        <v>33.365000000000002</v>
      </c>
      <c r="I267" s="257"/>
      <c r="J267" s="253"/>
      <c r="K267" s="253"/>
      <c r="L267" s="258"/>
      <c r="M267" s="259"/>
      <c r="N267" s="260"/>
      <c r="O267" s="260"/>
      <c r="P267" s="260"/>
      <c r="Q267" s="260"/>
      <c r="R267" s="260"/>
      <c r="S267" s="260"/>
      <c r="T267" s="261"/>
      <c r="U267" s="13"/>
      <c r="V267" s="13"/>
      <c r="W267" s="13"/>
      <c r="X267" s="13"/>
      <c r="Y267" s="13"/>
      <c r="Z267" s="13"/>
      <c r="AA267" s="13"/>
      <c r="AB267" s="13"/>
      <c r="AC267" s="13"/>
      <c r="AD267" s="13"/>
      <c r="AE267" s="13"/>
      <c r="AT267" s="262" t="s">
        <v>446</v>
      </c>
      <c r="AU267" s="262" t="s">
        <v>85</v>
      </c>
      <c r="AV267" s="13" t="s">
        <v>85</v>
      </c>
      <c r="AW267" s="13" t="s">
        <v>32</v>
      </c>
      <c r="AX267" s="13" t="s">
        <v>83</v>
      </c>
      <c r="AY267" s="262" t="s">
        <v>342</v>
      </c>
    </row>
    <row r="268" s="12" customFormat="1" ht="22.8" customHeight="1">
      <c r="A268" s="12"/>
      <c r="B268" s="213"/>
      <c r="C268" s="214"/>
      <c r="D268" s="215" t="s">
        <v>75</v>
      </c>
      <c r="E268" s="246" t="s">
        <v>458</v>
      </c>
      <c r="F268" s="246" t="s">
        <v>459</v>
      </c>
      <c r="G268" s="214"/>
      <c r="H268" s="214"/>
      <c r="I268" s="217"/>
      <c r="J268" s="247">
        <f>BK268</f>
        <v>0</v>
      </c>
      <c r="K268" s="214"/>
      <c r="L268" s="219"/>
      <c r="M268" s="220"/>
      <c r="N268" s="221"/>
      <c r="O268" s="221"/>
      <c r="P268" s="222">
        <f>SUM(P269:P270)</f>
        <v>0</v>
      </c>
      <c r="Q268" s="221"/>
      <c r="R268" s="222">
        <f>SUM(R269:R270)</f>
        <v>0</v>
      </c>
      <c r="S268" s="221"/>
      <c r="T268" s="223">
        <f>SUM(T269:T270)</f>
        <v>0</v>
      </c>
      <c r="U268" s="12"/>
      <c r="V268" s="12"/>
      <c r="W268" s="12"/>
      <c r="X268" s="12"/>
      <c r="Y268" s="12"/>
      <c r="Z268" s="12"/>
      <c r="AA268" s="12"/>
      <c r="AB268" s="12"/>
      <c r="AC268" s="12"/>
      <c r="AD268" s="12"/>
      <c r="AE268" s="12"/>
      <c r="AR268" s="224" t="s">
        <v>83</v>
      </c>
      <c r="AT268" s="225" t="s">
        <v>75</v>
      </c>
      <c r="AU268" s="225" t="s">
        <v>83</v>
      </c>
      <c r="AY268" s="224" t="s">
        <v>342</v>
      </c>
      <c r="BK268" s="226">
        <f>SUM(BK269:BK270)</f>
        <v>0</v>
      </c>
    </row>
    <row r="269" s="2" customFormat="1" ht="16.5" customHeight="1">
      <c r="A269" s="39"/>
      <c r="B269" s="40"/>
      <c r="C269" s="227" t="s">
        <v>710</v>
      </c>
      <c r="D269" s="227" t="s">
        <v>343</v>
      </c>
      <c r="E269" s="228" t="s">
        <v>2228</v>
      </c>
      <c r="F269" s="229" t="s">
        <v>2229</v>
      </c>
      <c r="G269" s="230" t="s">
        <v>462</v>
      </c>
      <c r="H269" s="231">
        <v>1.2090000000000001</v>
      </c>
      <c r="I269" s="232"/>
      <c r="J269" s="233">
        <f>ROUND(I269*H269,2)</f>
        <v>0</v>
      </c>
      <c r="K269" s="229" t="s">
        <v>443</v>
      </c>
      <c r="L269" s="45"/>
      <c r="M269" s="234" t="s">
        <v>1</v>
      </c>
      <c r="N269" s="235" t="s">
        <v>41</v>
      </c>
      <c r="O269" s="92"/>
      <c r="P269" s="236">
        <f>O269*H269</f>
        <v>0</v>
      </c>
      <c r="Q269" s="236">
        <v>0</v>
      </c>
      <c r="R269" s="236">
        <f>Q269*H269</f>
        <v>0</v>
      </c>
      <c r="S269" s="236">
        <v>0</v>
      </c>
      <c r="T269" s="237">
        <f>S269*H269</f>
        <v>0</v>
      </c>
      <c r="U269" s="39"/>
      <c r="V269" s="39"/>
      <c r="W269" s="39"/>
      <c r="X269" s="39"/>
      <c r="Y269" s="39"/>
      <c r="Z269" s="39"/>
      <c r="AA269" s="39"/>
      <c r="AB269" s="39"/>
      <c r="AC269" s="39"/>
      <c r="AD269" s="39"/>
      <c r="AE269" s="39"/>
      <c r="AR269" s="238" t="s">
        <v>360</v>
      </c>
      <c r="AT269" s="238" t="s">
        <v>343</v>
      </c>
      <c r="AU269" s="238" t="s">
        <v>85</v>
      </c>
      <c r="AY269" s="18" t="s">
        <v>342</v>
      </c>
      <c r="BE269" s="239">
        <f>IF(N269="základní",J269,0)</f>
        <v>0</v>
      </c>
      <c r="BF269" s="239">
        <f>IF(N269="snížená",J269,0)</f>
        <v>0</v>
      </c>
      <c r="BG269" s="239">
        <f>IF(N269="zákl. přenesená",J269,0)</f>
        <v>0</v>
      </c>
      <c r="BH269" s="239">
        <f>IF(N269="sníž. přenesená",J269,0)</f>
        <v>0</v>
      </c>
      <c r="BI269" s="239">
        <f>IF(N269="nulová",J269,0)</f>
        <v>0</v>
      </c>
      <c r="BJ269" s="18" t="s">
        <v>83</v>
      </c>
      <c r="BK269" s="239">
        <f>ROUND(I269*H269,2)</f>
        <v>0</v>
      </c>
      <c r="BL269" s="18" t="s">
        <v>360</v>
      </c>
      <c r="BM269" s="238" t="s">
        <v>2230</v>
      </c>
    </row>
    <row r="270" s="2" customFormat="1">
      <c r="A270" s="39"/>
      <c r="B270" s="40"/>
      <c r="C270" s="41"/>
      <c r="D270" s="240" t="s">
        <v>349</v>
      </c>
      <c r="E270" s="41"/>
      <c r="F270" s="241" t="s">
        <v>2231</v>
      </c>
      <c r="G270" s="41"/>
      <c r="H270" s="41"/>
      <c r="I270" s="242"/>
      <c r="J270" s="41"/>
      <c r="K270" s="41"/>
      <c r="L270" s="45"/>
      <c r="M270" s="248"/>
      <c r="N270" s="249"/>
      <c r="O270" s="250"/>
      <c r="P270" s="250"/>
      <c r="Q270" s="250"/>
      <c r="R270" s="250"/>
      <c r="S270" s="250"/>
      <c r="T270" s="251"/>
      <c r="U270" s="39"/>
      <c r="V270" s="39"/>
      <c r="W270" s="39"/>
      <c r="X270" s="39"/>
      <c r="Y270" s="39"/>
      <c r="Z270" s="39"/>
      <c r="AA270" s="39"/>
      <c r="AB270" s="39"/>
      <c r="AC270" s="39"/>
      <c r="AD270" s="39"/>
      <c r="AE270" s="39"/>
      <c r="AT270" s="18" t="s">
        <v>349</v>
      </c>
      <c r="AU270" s="18" t="s">
        <v>85</v>
      </c>
    </row>
    <row r="271" s="2" customFormat="1" ht="6.96" customHeight="1">
      <c r="A271" s="39"/>
      <c r="B271" s="67"/>
      <c r="C271" s="68"/>
      <c r="D271" s="68"/>
      <c r="E271" s="68"/>
      <c r="F271" s="68"/>
      <c r="G271" s="68"/>
      <c r="H271" s="68"/>
      <c r="I271" s="68"/>
      <c r="J271" s="68"/>
      <c r="K271" s="68"/>
      <c r="L271" s="45"/>
      <c r="M271" s="39"/>
      <c r="O271" s="39"/>
      <c r="P271" s="39"/>
      <c r="Q271" s="39"/>
      <c r="R271" s="39"/>
      <c r="S271" s="39"/>
      <c r="T271" s="39"/>
      <c r="U271" s="39"/>
      <c r="V271" s="39"/>
      <c r="W271" s="39"/>
      <c r="X271" s="39"/>
      <c r="Y271" s="39"/>
      <c r="Z271" s="39"/>
      <c r="AA271" s="39"/>
      <c r="AB271" s="39"/>
      <c r="AC271" s="39"/>
      <c r="AD271" s="39"/>
      <c r="AE271" s="39"/>
    </row>
  </sheetData>
  <sheetProtection sheet="1" autoFilter="0" formatColumns="0" formatRows="0" objects="1" scenarios="1" spinCount="100000" saltValue="2A49Ts60QWiet9xpRBfDc4d6sFm1LYMbrqPysQxHJqE8IzYuwPlfk26GrUKE3cHulV+yIK+vlflGpSuZ/zMHWA==" hashValue="6Ql+eAyTq9i4rMx34GXDcC3RiKi/CKuKyMV2Z1loKT6RggU3gvk1akzVzPkGDUGZ0qIoDmXfl5vEP85AzcLO8Q==" algorithmName="SHA-512" password="CC35"/>
  <autoFilter ref="C131:K270"/>
  <mergeCells count="15">
    <mergeCell ref="E7:H7"/>
    <mergeCell ref="E11:H11"/>
    <mergeCell ref="E9:H9"/>
    <mergeCell ref="E13:H13"/>
    <mergeCell ref="E22:H22"/>
    <mergeCell ref="E31:H31"/>
    <mergeCell ref="E85:H85"/>
    <mergeCell ref="E89:H89"/>
    <mergeCell ref="E87:H87"/>
    <mergeCell ref="E91:H91"/>
    <mergeCell ref="E118:H118"/>
    <mergeCell ref="E122:H122"/>
    <mergeCell ref="E120:H120"/>
    <mergeCell ref="E124:H12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152</v>
      </c>
    </row>
    <row r="3" s="1" customFormat="1" ht="6.96" customHeight="1">
      <c r="B3" s="148"/>
      <c r="C3" s="149"/>
      <c r="D3" s="149"/>
      <c r="E3" s="149"/>
      <c r="F3" s="149"/>
      <c r="G3" s="149"/>
      <c r="H3" s="149"/>
      <c r="I3" s="149"/>
      <c r="J3" s="149"/>
      <c r="K3" s="149"/>
      <c r="L3" s="21"/>
      <c r="AT3" s="18" t="s">
        <v>85</v>
      </c>
    </row>
    <row r="4" s="1" customFormat="1" ht="24.96" customHeight="1">
      <c r="B4" s="21"/>
      <c r="D4" s="150" t="s">
        <v>309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II/610 TUŘICE - KBEL (BENÁTKY NAD JIZEROU, PRŮTAH)</v>
      </c>
      <c r="F7" s="152"/>
      <c r="G7" s="152"/>
      <c r="H7" s="152"/>
      <c r="L7" s="21"/>
    </row>
    <row r="8">
      <c r="B8" s="21"/>
      <c r="D8" s="152" t="s">
        <v>310</v>
      </c>
      <c r="L8" s="21"/>
    </row>
    <row r="9" s="1" customFormat="1" ht="16.5" customHeight="1">
      <c r="B9" s="21"/>
      <c r="E9" s="153" t="s">
        <v>311</v>
      </c>
      <c r="F9" s="1"/>
      <c r="G9" s="1"/>
      <c r="H9" s="1"/>
      <c r="L9" s="21"/>
    </row>
    <row r="10" s="1" customFormat="1" ht="12" customHeight="1">
      <c r="B10" s="21"/>
      <c r="D10" s="152" t="s">
        <v>312</v>
      </c>
      <c r="L10" s="21"/>
    </row>
    <row r="11" s="2" customFormat="1" ht="16.5" customHeight="1">
      <c r="A11" s="39"/>
      <c r="B11" s="45"/>
      <c r="C11" s="39"/>
      <c r="D11" s="39"/>
      <c r="E11" s="154" t="s">
        <v>2232</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314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2233</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15. 12. 2023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2"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36</v>
      </c>
      <c r="E34" s="39"/>
      <c r="F34" s="39"/>
      <c r="G34" s="39"/>
      <c r="H34" s="39"/>
      <c r="I34" s="39"/>
      <c r="J34" s="163">
        <f>ROUND(J133,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38</v>
      </c>
      <c r="G36" s="39"/>
      <c r="H36" s="39"/>
      <c r="I36" s="164" t="s">
        <v>37</v>
      </c>
      <c r="J36" s="164" t="s">
        <v>39</v>
      </c>
      <c r="K36" s="39"/>
      <c r="L36" s="64"/>
      <c r="S36" s="39"/>
      <c r="T36" s="39"/>
      <c r="U36" s="39"/>
      <c r="V36" s="39"/>
      <c r="W36" s="39"/>
      <c r="X36" s="39"/>
      <c r="Y36" s="39"/>
      <c r="Z36" s="39"/>
      <c r="AA36" s="39"/>
      <c r="AB36" s="39"/>
      <c r="AC36" s="39"/>
      <c r="AD36" s="39"/>
      <c r="AE36" s="39"/>
    </row>
    <row r="37" s="2" customFormat="1" ht="14.4" customHeight="1">
      <c r="A37" s="39"/>
      <c r="B37" s="45"/>
      <c r="C37" s="39"/>
      <c r="D37" s="154" t="s">
        <v>40</v>
      </c>
      <c r="E37" s="152" t="s">
        <v>41</v>
      </c>
      <c r="F37" s="165">
        <f>ROUND((SUM(BE133:BE542)),  2)</f>
        <v>0</v>
      </c>
      <c r="G37" s="39"/>
      <c r="H37" s="39"/>
      <c r="I37" s="166">
        <v>0.20999999999999999</v>
      </c>
      <c r="J37" s="165">
        <f>ROUND(((SUM(BE133:BE542))*I37),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ROUND((SUM(BF133:BF542)),  2)</f>
        <v>0</v>
      </c>
      <c r="G38" s="39"/>
      <c r="H38" s="39"/>
      <c r="I38" s="166">
        <v>0.14999999999999999</v>
      </c>
      <c r="J38" s="165">
        <f>ROUND(((SUM(BF133:BF542))*I38),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ROUND((SUM(BG133:BG542)),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ROUND((SUM(BH133:BH542)),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ROUND((SUM(BI133:BI542)),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316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II/610 TUŘICE - KBEL (BENÁTKY NAD JIZEROU, PRŮTAH)</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310</v>
      </c>
      <c r="D86" s="23"/>
      <c r="E86" s="23"/>
      <c r="F86" s="23"/>
      <c r="G86" s="23"/>
      <c r="H86" s="23"/>
      <c r="I86" s="23"/>
      <c r="J86" s="23"/>
      <c r="K86" s="23"/>
      <c r="L86" s="21"/>
    </row>
    <row r="87" s="1" customFormat="1" ht="16.5" customHeight="1">
      <c r="B87" s="22"/>
      <c r="C87" s="23"/>
      <c r="D87" s="23"/>
      <c r="E87" s="185" t="s">
        <v>311</v>
      </c>
      <c r="F87" s="23"/>
      <c r="G87" s="23"/>
      <c r="H87" s="23"/>
      <c r="I87" s="23"/>
      <c r="J87" s="23"/>
      <c r="K87" s="23"/>
      <c r="L87" s="21"/>
    </row>
    <row r="88" s="1" customFormat="1" ht="12" customHeight="1">
      <c r="B88" s="22"/>
      <c r="C88" s="33" t="s">
        <v>312</v>
      </c>
      <c r="D88" s="23"/>
      <c r="E88" s="23"/>
      <c r="F88" s="23"/>
      <c r="G88" s="23"/>
      <c r="H88" s="23"/>
      <c r="I88" s="23"/>
      <c r="J88" s="23"/>
      <c r="K88" s="23"/>
      <c r="L88" s="21"/>
    </row>
    <row r="89" s="2" customFormat="1" ht="16.5" customHeight="1">
      <c r="A89" s="39"/>
      <c r="B89" s="40"/>
      <c r="C89" s="41"/>
      <c r="D89" s="41"/>
      <c r="E89" s="186" t="s">
        <v>2232</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314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304 - Přeložka kanalizace v ulici Bratří Bendů</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15. 12. 2023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KSÚS Středočeského kraje</v>
      </c>
      <c r="G95" s="41"/>
      <c r="H95" s="41"/>
      <c r="I95" s="33" t="s">
        <v>30</v>
      </c>
      <c r="J95" s="37" t="str">
        <f>E25</f>
        <v>Valbek spol.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317</v>
      </c>
      <c r="D98" s="188"/>
      <c r="E98" s="188"/>
      <c r="F98" s="188"/>
      <c r="G98" s="188"/>
      <c r="H98" s="188"/>
      <c r="I98" s="188"/>
      <c r="J98" s="189" t="s">
        <v>318</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319</v>
      </c>
      <c r="D100" s="41"/>
      <c r="E100" s="41"/>
      <c r="F100" s="41"/>
      <c r="G100" s="41"/>
      <c r="H100" s="41"/>
      <c r="I100" s="41"/>
      <c r="J100" s="111">
        <f>J133</f>
        <v>0</v>
      </c>
      <c r="K100" s="41"/>
      <c r="L100" s="64"/>
      <c r="S100" s="39"/>
      <c r="T100" s="39"/>
      <c r="U100" s="39"/>
      <c r="V100" s="39"/>
      <c r="W100" s="39"/>
      <c r="X100" s="39"/>
      <c r="Y100" s="39"/>
      <c r="Z100" s="39"/>
      <c r="AA100" s="39"/>
      <c r="AB100" s="39"/>
      <c r="AC100" s="39"/>
      <c r="AD100" s="39"/>
      <c r="AE100" s="39"/>
      <c r="AU100" s="18" t="s">
        <v>320</v>
      </c>
    </row>
    <row r="101" s="9" customFormat="1" ht="24.96" customHeight="1">
      <c r="A101" s="9"/>
      <c r="B101" s="191"/>
      <c r="C101" s="192"/>
      <c r="D101" s="193" t="s">
        <v>434</v>
      </c>
      <c r="E101" s="194"/>
      <c r="F101" s="194"/>
      <c r="G101" s="194"/>
      <c r="H101" s="194"/>
      <c r="I101" s="194"/>
      <c r="J101" s="195">
        <f>J134</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435</v>
      </c>
      <c r="E102" s="199"/>
      <c r="F102" s="199"/>
      <c r="G102" s="199"/>
      <c r="H102" s="199"/>
      <c r="I102" s="199"/>
      <c r="J102" s="200">
        <f>J135</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1986</v>
      </c>
      <c r="E103" s="199"/>
      <c r="F103" s="199"/>
      <c r="G103" s="199"/>
      <c r="H103" s="199"/>
      <c r="I103" s="199"/>
      <c r="J103" s="200">
        <f>J292</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2234</v>
      </c>
      <c r="E104" s="199"/>
      <c r="F104" s="199"/>
      <c r="G104" s="199"/>
      <c r="H104" s="199"/>
      <c r="I104" s="199"/>
      <c r="J104" s="200">
        <f>J299</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467</v>
      </c>
      <c r="E105" s="199"/>
      <c r="F105" s="199"/>
      <c r="G105" s="199"/>
      <c r="H105" s="199"/>
      <c r="I105" s="199"/>
      <c r="J105" s="200">
        <f>J346</f>
        <v>0</v>
      </c>
      <c r="K105" s="133"/>
      <c r="L105" s="201"/>
      <c r="S105" s="10"/>
      <c r="T105" s="10"/>
      <c r="U105" s="10"/>
      <c r="V105" s="10"/>
      <c r="W105" s="10"/>
      <c r="X105" s="10"/>
      <c r="Y105" s="10"/>
      <c r="Z105" s="10"/>
      <c r="AA105" s="10"/>
      <c r="AB105" s="10"/>
      <c r="AC105" s="10"/>
      <c r="AD105" s="10"/>
      <c r="AE105" s="10"/>
    </row>
    <row r="106" s="10" customFormat="1" ht="19.92" customHeight="1">
      <c r="A106" s="10"/>
      <c r="B106" s="197"/>
      <c r="C106" s="133"/>
      <c r="D106" s="198" t="s">
        <v>468</v>
      </c>
      <c r="E106" s="199"/>
      <c r="F106" s="199"/>
      <c r="G106" s="199"/>
      <c r="H106" s="199"/>
      <c r="I106" s="199"/>
      <c r="J106" s="200">
        <f>J356</f>
        <v>0</v>
      </c>
      <c r="K106" s="133"/>
      <c r="L106" s="201"/>
      <c r="S106" s="10"/>
      <c r="T106" s="10"/>
      <c r="U106" s="10"/>
      <c r="V106" s="10"/>
      <c r="W106" s="10"/>
      <c r="X106" s="10"/>
      <c r="Y106" s="10"/>
      <c r="Z106" s="10"/>
      <c r="AA106" s="10"/>
      <c r="AB106" s="10"/>
      <c r="AC106" s="10"/>
      <c r="AD106" s="10"/>
      <c r="AE106" s="10"/>
    </row>
    <row r="107" s="10" customFormat="1" ht="19.92" customHeight="1">
      <c r="A107" s="10"/>
      <c r="B107" s="197"/>
      <c r="C107" s="133"/>
      <c r="D107" s="198" t="s">
        <v>469</v>
      </c>
      <c r="E107" s="199"/>
      <c r="F107" s="199"/>
      <c r="G107" s="199"/>
      <c r="H107" s="199"/>
      <c r="I107" s="199"/>
      <c r="J107" s="200">
        <f>J510</f>
        <v>0</v>
      </c>
      <c r="K107" s="133"/>
      <c r="L107" s="201"/>
      <c r="S107" s="10"/>
      <c r="T107" s="10"/>
      <c r="U107" s="10"/>
      <c r="V107" s="10"/>
      <c r="W107" s="10"/>
      <c r="X107" s="10"/>
      <c r="Y107" s="10"/>
      <c r="Z107" s="10"/>
      <c r="AA107" s="10"/>
      <c r="AB107" s="10"/>
      <c r="AC107" s="10"/>
      <c r="AD107" s="10"/>
      <c r="AE107" s="10"/>
    </row>
    <row r="108" s="10" customFormat="1" ht="19.92" customHeight="1">
      <c r="A108" s="10"/>
      <c r="B108" s="197"/>
      <c r="C108" s="133"/>
      <c r="D108" s="198" t="s">
        <v>470</v>
      </c>
      <c r="E108" s="199"/>
      <c r="F108" s="199"/>
      <c r="G108" s="199"/>
      <c r="H108" s="199"/>
      <c r="I108" s="199"/>
      <c r="J108" s="200">
        <f>J515</f>
        <v>0</v>
      </c>
      <c r="K108" s="133"/>
      <c r="L108" s="201"/>
      <c r="S108" s="10"/>
      <c r="T108" s="10"/>
      <c r="U108" s="10"/>
      <c r="V108" s="10"/>
      <c r="W108" s="10"/>
      <c r="X108" s="10"/>
      <c r="Y108" s="10"/>
      <c r="Z108" s="10"/>
      <c r="AA108" s="10"/>
      <c r="AB108" s="10"/>
      <c r="AC108" s="10"/>
      <c r="AD108" s="10"/>
      <c r="AE108" s="10"/>
    </row>
    <row r="109" s="10" customFormat="1" ht="19.92" customHeight="1">
      <c r="A109" s="10"/>
      <c r="B109" s="197"/>
      <c r="C109" s="133"/>
      <c r="D109" s="198" t="s">
        <v>436</v>
      </c>
      <c r="E109" s="199"/>
      <c r="F109" s="199"/>
      <c r="G109" s="199"/>
      <c r="H109" s="199"/>
      <c r="I109" s="199"/>
      <c r="J109" s="200">
        <f>J540</f>
        <v>0</v>
      </c>
      <c r="K109" s="133"/>
      <c r="L109" s="201"/>
      <c r="S109" s="10"/>
      <c r="T109" s="10"/>
      <c r="U109" s="10"/>
      <c r="V109" s="10"/>
      <c r="W109" s="10"/>
      <c r="X109" s="10"/>
      <c r="Y109" s="10"/>
      <c r="Z109" s="10"/>
      <c r="AA109" s="10"/>
      <c r="AB109" s="10"/>
      <c r="AC109" s="10"/>
      <c r="AD109" s="10"/>
      <c r="AE109" s="10"/>
    </row>
    <row r="110" s="2" customFormat="1" ht="21.84"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67"/>
      <c r="C111" s="68"/>
      <c r="D111" s="68"/>
      <c r="E111" s="68"/>
      <c r="F111" s="68"/>
      <c r="G111" s="68"/>
      <c r="H111" s="68"/>
      <c r="I111" s="68"/>
      <c r="J111" s="68"/>
      <c r="K111" s="68"/>
      <c r="L111" s="64"/>
      <c r="S111" s="39"/>
      <c r="T111" s="39"/>
      <c r="U111" s="39"/>
      <c r="V111" s="39"/>
      <c r="W111" s="39"/>
      <c r="X111" s="39"/>
      <c r="Y111" s="39"/>
      <c r="Z111" s="39"/>
      <c r="AA111" s="39"/>
      <c r="AB111" s="39"/>
      <c r="AC111" s="39"/>
      <c r="AD111" s="39"/>
      <c r="AE111" s="39"/>
    </row>
    <row r="115" s="2" customFormat="1" ht="6.96" customHeight="1">
      <c r="A115" s="39"/>
      <c r="B115" s="69"/>
      <c r="C115" s="70"/>
      <c r="D115" s="70"/>
      <c r="E115" s="70"/>
      <c r="F115" s="70"/>
      <c r="G115" s="70"/>
      <c r="H115" s="70"/>
      <c r="I115" s="70"/>
      <c r="J115" s="70"/>
      <c r="K115" s="70"/>
      <c r="L115" s="64"/>
      <c r="S115" s="39"/>
      <c r="T115" s="39"/>
      <c r="U115" s="39"/>
      <c r="V115" s="39"/>
      <c r="W115" s="39"/>
      <c r="X115" s="39"/>
      <c r="Y115" s="39"/>
      <c r="Z115" s="39"/>
      <c r="AA115" s="39"/>
      <c r="AB115" s="39"/>
      <c r="AC115" s="39"/>
      <c r="AD115" s="39"/>
      <c r="AE115" s="39"/>
    </row>
    <row r="116" s="2" customFormat="1" ht="24.96" customHeight="1">
      <c r="A116" s="39"/>
      <c r="B116" s="40"/>
      <c r="C116" s="24" t="s">
        <v>326</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16</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185" t="str">
        <f>E7</f>
        <v>II/610 TUŘICE - KBEL (BENÁTKY NAD JIZEROU, PRŮTAH)</v>
      </c>
      <c r="F119" s="33"/>
      <c r="G119" s="33"/>
      <c r="H119" s="33"/>
      <c r="I119" s="41"/>
      <c r="J119" s="41"/>
      <c r="K119" s="41"/>
      <c r="L119" s="64"/>
      <c r="S119" s="39"/>
      <c r="T119" s="39"/>
      <c r="U119" s="39"/>
      <c r="V119" s="39"/>
      <c r="W119" s="39"/>
      <c r="X119" s="39"/>
      <c r="Y119" s="39"/>
      <c r="Z119" s="39"/>
      <c r="AA119" s="39"/>
      <c r="AB119" s="39"/>
      <c r="AC119" s="39"/>
      <c r="AD119" s="39"/>
      <c r="AE119" s="39"/>
    </row>
    <row r="120" s="1" customFormat="1" ht="12" customHeight="1">
      <c r="B120" s="22"/>
      <c r="C120" s="33" t="s">
        <v>310</v>
      </c>
      <c r="D120" s="23"/>
      <c r="E120" s="23"/>
      <c r="F120" s="23"/>
      <c r="G120" s="23"/>
      <c r="H120" s="23"/>
      <c r="I120" s="23"/>
      <c r="J120" s="23"/>
      <c r="K120" s="23"/>
      <c r="L120" s="21"/>
    </row>
    <row r="121" s="1" customFormat="1" ht="16.5" customHeight="1">
      <c r="B121" s="22"/>
      <c r="C121" s="23"/>
      <c r="D121" s="23"/>
      <c r="E121" s="185" t="s">
        <v>311</v>
      </c>
      <c r="F121" s="23"/>
      <c r="G121" s="23"/>
      <c r="H121" s="23"/>
      <c r="I121" s="23"/>
      <c r="J121" s="23"/>
      <c r="K121" s="23"/>
      <c r="L121" s="21"/>
    </row>
    <row r="122" s="1" customFormat="1" ht="12" customHeight="1">
      <c r="B122" s="22"/>
      <c r="C122" s="33" t="s">
        <v>312</v>
      </c>
      <c r="D122" s="23"/>
      <c r="E122" s="23"/>
      <c r="F122" s="23"/>
      <c r="G122" s="23"/>
      <c r="H122" s="23"/>
      <c r="I122" s="23"/>
      <c r="J122" s="23"/>
      <c r="K122" s="23"/>
      <c r="L122" s="21"/>
    </row>
    <row r="123" s="2" customFormat="1" ht="16.5" customHeight="1">
      <c r="A123" s="39"/>
      <c r="B123" s="40"/>
      <c r="C123" s="41"/>
      <c r="D123" s="41"/>
      <c r="E123" s="186" t="s">
        <v>2232</v>
      </c>
      <c r="F123" s="41"/>
      <c r="G123" s="41"/>
      <c r="H123" s="41"/>
      <c r="I123" s="41"/>
      <c r="J123" s="41"/>
      <c r="K123" s="41"/>
      <c r="L123" s="64"/>
      <c r="S123" s="39"/>
      <c r="T123" s="39"/>
      <c r="U123" s="39"/>
      <c r="V123" s="39"/>
      <c r="W123" s="39"/>
      <c r="X123" s="39"/>
      <c r="Y123" s="39"/>
      <c r="Z123" s="39"/>
      <c r="AA123" s="39"/>
      <c r="AB123" s="39"/>
      <c r="AC123" s="39"/>
      <c r="AD123" s="39"/>
      <c r="AE123" s="39"/>
    </row>
    <row r="124" s="2" customFormat="1" ht="12" customHeight="1">
      <c r="A124" s="39"/>
      <c r="B124" s="40"/>
      <c r="C124" s="33" t="s">
        <v>314</v>
      </c>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6.5" customHeight="1">
      <c r="A125" s="39"/>
      <c r="B125" s="40"/>
      <c r="C125" s="41"/>
      <c r="D125" s="41"/>
      <c r="E125" s="77" t="str">
        <f>E13</f>
        <v>304 - Přeložka kanalizace v ulici Bratří Bendů</v>
      </c>
      <c r="F125" s="41"/>
      <c r="G125" s="41"/>
      <c r="H125" s="41"/>
      <c r="I125" s="41"/>
      <c r="J125" s="41"/>
      <c r="K125" s="41"/>
      <c r="L125" s="64"/>
      <c r="S125" s="39"/>
      <c r="T125" s="39"/>
      <c r="U125" s="39"/>
      <c r="V125" s="39"/>
      <c r="W125" s="39"/>
      <c r="X125" s="39"/>
      <c r="Y125" s="39"/>
      <c r="Z125" s="39"/>
      <c r="AA125" s="39"/>
      <c r="AB125" s="39"/>
      <c r="AC125" s="39"/>
      <c r="AD125" s="39"/>
      <c r="AE125" s="39"/>
    </row>
    <row r="126" s="2" customFormat="1" ht="6.96"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12" customHeight="1">
      <c r="A127" s="39"/>
      <c r="B127" s="40"/>
      <c r="C127" s="33" t="s">
        <v>20</v>
      </c>
      <c r="D127" s="41"/>
      <c r="E127" s="41"/>
      <c r="F127" s="28" t="str">
        <f>F16</f>
        <v xml:space="preserve"> </v>
      </c>
      <c r="G127" s="41"/>
      <c r="H127" s="41"/>
      <c r="I127" s="33" t="s">
        <v>22</v>
      </c>
      <c r="J127" s="80" t="str">
        <f>IF(J16="","",J16)</f>
        <v>15. 12. 2023</v>
      </c>
      <c r="K127" s="41"/>
      <c r="L127" s="64"/>
      <c r="S127" s="39"/>
      <c r="T127" s="39"/>
      <c r="U127" s="39"/>
      <c r="V127" s="39"/>
      <c r="W127" s="39"/>
      <c r="X127" s="39"/>
      <c r="Y127" s="39"/>
      <c r="Z127" s="39"/>
      <c r="AA127" s="39"/>
      <c r="AB127" s="39"/>
      <c r="AC127" s="39"/>
      <c r="AD127" s="39"/>
      <c r="AE127" s="39"/>
    </row>
    <row r="128" s="2" customFormat="1" ht="6.96"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2" customFormat="1" ht="15.15" customHeight="1">
      <c r="A129" s="39"/>
      <c r="B129" s="40"/>
      <c r="C129" s="33" t="s">
        <v>24</v>
      </c>
      <c r="D129" s="41"/>
      <c r="E129" s="41"/>
      <c r="F129" s="28" t="str">
        <f>E19</f>
        <v>KSÚS Středočeského kraje</v>
      </c>
      <c r="G129" s="41"/>
      <c r="H129" s="41"/>
      <c r="I129" s="33" t="s">
        <v>30</v>
      </c>
      <c r="J129" s="37" t="str">
        <f>E25</f>
        <v>Valbek spol. s.r.o.</v>
      </c>
      <c r="K129" s="41"/>
      <c r="L129" s="64"/>
      <c r="S129" s="39"/>
      <c r="T129" s="39"/>
      <c r="U129" s="39"/>
      <c r="V129" s="39"/>
      <c r="W129" s="39"/>
      <c r="X129" s="39"/>
      <c r="Y129" s="39"/>
      <c r="Z129" s="39"/>
      <c r="AA129" s="39"/>
      <c r="AB129" s="39"/>
      <c r="AC129" s="39"/>
      <c r="AD129" s="39"/>
      <c r="AE129" s="39"/>
    </row>
    <row r="130" s="2" customFormat="1" ht="15.15" customHeight="1">
      <c r="A130" s="39"/>
      <c r="B130" s="40"/>
      <c r="C130" s="33" t="s">
        <v>28</v>
      </c>
      <c r="D130" s="41"/>
      <c r="E130" s="41"/>
      <c r="F130" s="28" t="str">
        <f>IF(E22="","",E22)</f>
        <v>Vyplň údaj</v>
      </c>
      <c r="G130" s="41"/>
      <c r="H130" s="41"/>
      <c r="I130" s="33" t="s">
        <v>33</v>
      </c>
      <c r="J130" s="37" t="str">
        <f>E28</f>
        <v xml:space="preserve"> </v>
      </c>
      <c r="K130" s="41"/>
      <c r="L130" s="64"/>
      <c r="S130" s="39"/>
      <c r="T130" s="39"/>
      <c r="U130" s="39"/>
      <c r="V130" s="39"/>
      <c r="W130" s="39"/>
      <c r="X130" s="39"/>
      <c r="Y130" s="39"/>
      <c r="Z130" s="39"/>
      <c r="AA130" s="39"/>
      <c r="AB130" s="39"/>
      <c r="AC130" s="39"/>
      <c r="AD130" s="39"/>
      <c r="AE130" s="39"/>
    </row>
    <row r="131" s="2" customFormat="1" ht="10.32" customHeight="1">
      <c r="A131" s="39"/>
      <c r="B131" s="40"/>
      <c r="C131" s="41"/>
      <c r="D131" s="41"/>
      <c r="E131" s="41"/>
      <c r="F131" s="41"/>
      <c r="G131" s="41"/>
      <c r="H131" s="41"/>
      <c r="I131" s="41"/>
      <c r="J131" s="41"/>
      <c r="K131" s="41"/>
      <c r="L131" s="64"/>
      <c r="S131" s="39"/>
      <c r="T131" s="39"/>
      <c r="U131" s="39"/>
      <c r="V131" s="39"/>
      <c r="W131" s="39"/>
      <c r="X131" s="39"/>
      <c r="Y131" s="39"/>
      <c r="Z131" s="39"/>
      <c r="AA131" s="39"/>
      <c r="AB131" s="39"/>
      <c r="AC131" s="39"/>
      <c r="AD131" s="39"/>
      <c r="AE131" s="39"/>
    </row>
    <row r="132" s="11" customFormat="1" ht="29.28" customHeight="1">
      <c r="A132" s="202"/>
      <c r="B132" s="203"/>
      <c r="C132" s="204" t="s">
        <v>327</v>
      </c>
      <c r="D132" s="205" t="s">
        <v>61</v>
      </c>
      <c r="E132" s="205" t="s">
        <v>57</v>
      </c>
      <c r="F132" s="205" t="s">
        <v>58</v>
      </c>
      <c r="G132" s="205" t="s">
        <v>328</v>
      </c>
      <c r="H132" s="205" t="s">
        <v>329</v>
      </c>
      <c r="I132" s="205" t="s">
        <v>330</v>
      </c>
      <c r="J132" s="205" t="s">
        <v>318</v>
      </c>
      <c r="K132" s="206" t="s">
        <v>331</v>
      </c>
      <c r="L132" s="207"/>
      <c r="M132" s="101" t="s">
        <v>1</v>
      </c>
      <c r="N132" s="102" t="s">
        <v>40</v>
      </c>
      <c r="O132" s="102" t="s">
        <v>332</v>
      </c>
      <c r="P132" s="102" t="s">
        <v>333</v>
      </c>
      <c r="Q132" s="102" t="s">
        <v>334</v>
      </c>
      <c r="R132" s="102" t="s">
        <v>335</v>
      </c>
      <c r="S132" s="102" t="s">
        <v>336</v>
      </c>
      <c r="T132" s="103" t="s">
        <v>337</v>
      </c>
      <c r="U132" s="202"/>
      <c r="V132" s="202"/>
      <c r="W132" s="202"/>
      <c r="X132" s="202"/>
      <c r="Y132" s="202"/>
      <c r="Z132" s="202"/>
      <c r="AA132" s="202"/>
      <c r="AB132" s="202"/>
      <c r="AC132" s="202"/>
      <c r="AD132" s="202"/>
      <c r="AE132" s="202"/>
    </row>
    <row r="133" s="2" customFormat="1" ht="22.8" customHeight="1">
      <c r="A133" s="39"/>
      <c r="B133" s="40"/>
      <c r="C133" s="108" t="s">
        <v>338</v>
      </c>
      <c r="D133" s="41"/>
      <c r="E133" s="41"/>
      <c r="F133" s="41"/>
      <c r="G133" s="41"/>
      <c r="H133" s="41"/>
      <c r="I133" s="41"/>
      <c r="J133" s="208">
        <f>BK133</f>
        <v>0</v>
      </c>
      <c r="K133" s="41"/>
      <c r="L133" s="45"/>
      <c r="M133" s="104"/>
      <c r="N133" s="209"/>
      <c r="O133" s="105"/>
      <c r="P133" s="210">
        <f>P134</f>
        <v>0</v>
      </c>
      <c r="Q133" s="105"/>
      <c r="R133" s="210">
        <f>R134</f>
        <v>185.32542324000002</v>
      </c>
      <c r="S133" s="105"/>
      <c r="T133" s="211">
        <f>T134</f>
        <v>140.25927999999999</v>
      </c>
      <c r="U133" s="39"/>
      <c r="V133" s="39"/>
      <c r="W133" s="39"/>
      <c r="X133" s="39"/>
      <c r="Y133" s="39"/>
      <c r="Z133" s="39"/>
      <c r="AA133" s="39"/>
      <c r="AB133" s="39"/>
      <c r="AC133" s="39"/>
      <c r="AD133" s="39"/>
      <c r="AE133" s="39"/>
      <c r="AT133" s="18" t="s">
        <v>75</v>
      </c>
      <c r="AU133" s="18" t="s">
        <v>320</v>
      </c>
      <c r="BK133" s="212">
        <f>BK134</f>
        <v>0</v>
      </c>
    </row>
    <row r="134" s="12" customFormat="1" ht="25.92" customHeight="1">
      <c r="A134" s="12"/>
      <c r="B134" s="213"/>
      <c r="C134" s="214"/>
      <c r="D134" s="215" t="s">
        <v>75</v>
      </c>
      <c r="E134" s="216" t="s">
        <v>437</v>
      </c>
      <c r="F134" s="216" t="s">
        <v>438</v>
      </c>
      <c r="G134" s="214"/>
      <c r="H134" s="214"/>
      <c r="I134" s="217"/>
      <c r="J134" s="218">
        <f>BK134</f>
        <v>0</v>
      </c>
      <c r="K134" s="214"/>
      <c r="L134" s="219"/>
      <c r="M134" s="220"/>
      <c r="N134" s="221"/>
      <c r="O134" s="221"/>
      <c r="P134" s="222">
        <f>P135+P292+P299+P346+P356+P510+P515+P540</f>
        <v>0</v>
      </c>
      <c r="Q134" s="221"/>
      <c r="R134" s="222">
        <f>R135+R292+R299+R346+R356+R510+R515+R540</f>
        <v>185.32542324000002</v>
      </c>
      <c r="S134" s="221"/>
      <c r="T134" s="223">
        <f>T135+T292+T299+T346+T356+T510+T515+T540</f>
        <v>140.25927999999999</v>
      </c>
      <c r="U134" s="12"/>
      <c r="V134" s="12"/>
      <c r="W134" s="12"/>
      <c r="X134" s="12"/>
      <c r="Y134" s="12"/>
      <c r="Z134" s="12"/>
      <c r="AA134" s="12"/>
      <c r="AB134" s="12"/>
      <c r="AC134" s="12"/>
      <c r="AD134" s="12"/>
      <c r="AE134" s="12"/>
      <c r="AR134" s="224" t="s">
        <v>83</v>
      </c>
      <c r="AT134" s="225" t="s">
        <v>75</v>
      </c>
      <c r="AU134" s="225" t="s">
        <v>76</v>
      </c>
      <c r="AY134" s="224" t="s">
        <v>342</v>
      </c>
      <c r="BK134" s="226">
        <f>BK135+BK292+BK299+BK346+BK356+BK510+BK515+BK540</f>
        <v>0</v>
      </c>
    </row>
    <row r="135" s="12" customFormat="1" ht="22.8" customHeight="1">
      <c r="A135" s="12"/>
      <c r="B135" s="213"/>
      <c r="C135" s="214"/>
      <c r="D135" s="215" t="s">
        <v>75</v>
      </c>
      <c r="E135" s="246" t="s">
        <v>83</v>
      </c>
      <c r="F135" s="246" t="s">
        <v>439</v>
      </c>
      <c r="G135" s="214"/>
      <c r="H135" s="214"/>
      <c r="I135" s="217"/>
      <c r="J135" s="247">
        <f>BK135</f>
        <v>0</v>
      </c>
      <c r="K135" s="214"/>
      <c r="L135" s="219"/>
      <c r="M135" s="220"/>
      <c r="N135" s="221"/>
      <c r="O135" s="221"/>
      <c r="P135" s="222">
        <f>SUM(P136:P291)</f>
        <v>0</v>
      </c>
      <c r="Q135" s="221"/>
      <c r="R135" s="222">
        <f>SUM(R136:R291)</f>
        <v>1.90239015</v>
      </c>
      <c r="S135" s="221"/>
      <c r="T135" s="223">
        <f>SUM(T136:T291)</f>
        <v>134.1814</v>
      </c>
      <c r="U135" s="12"/>
      <c r="V135" s="12"/>
      <c r="W135" s="12"/>
      <c r="X135" s="12"/>
      <c r="Y135" s="12"/>
      <c r="Z135" s="12"/>
      <c r="AA135" s="12"/>
      <c r="AB135" s="12"/>
      <c r="AC135" s="12"/>
      <c r="AD135" s="12"/>
      <c r="AE135" s="12"/>
      <c r="AR135" s="224" t="s">
        <v>83</v>
      </c>
      <c r="AT135" s="225" t="s">
        <v>75</v>
      </c>
      <c r="AU135" s="225" t="s">
        <v>83</v>
      </c>
      <c r="AY135" s="224" t="s">
        <v>342</v>
      </c>
      <c r="BK135" s="226">
        <f>SUM(BK136:BK291)</f>
        <v>0</v>
      </c>
    </row>
    <row r="136" s="2" customFormat="1" ht="21.75" customHeight="1">
      <c r="A136" s="39"/>
      <c r="B136" s="40"/>
      <c r="C136" s="227" t="s">
        <v>83</v>
      </c>
      <c r="D136" s="227" t="s">
        <v>343</v>
      </c>
      <c r="E136" s="228" t="s">
        <v>2145</v>
      </c>
      <c r="F136" s="229" t="s">
        <v>2146</v>
      </c>
      <c r="G136" s="230" t="s">
        <v>473</v>
      </c>
      <c r="H136" s="231">
        <v>169.00999999999999</v>
      </c>
      <c r="I136" s="232"/>
      <c r="J136" s="233">
        <f>ROUND(I136*H136,2)</f>
        <v>0</v>
      </c>
      <c r="K136" s="229" t="s">
        <v>443</v>
      </c>
      <c r="L136" s="45"/>
      <c r="M136" s="234" t="s">
        <v>1</v>
      </c>
      <c r="N136" s="235" t="s">
        <v>41</v>
      </c>
      <c r="O136" s="92"/>
      <c r="P136" s="236">
        <f>O136*H136</f>
        <v>0</v>
      </c>
      <c r="Q136" s="236">
        <v>0</v>
      </c>
      <c r="R136" s="236">
        <f>Q136*H136</f>
        <v>0</v>
      </c>
      <c r="S136" s="236">
        <v>0.26000000000000001</v>
      </c>
      <c r="T136" s="237">
        <f>S136*H136</f>
        <v>43.942599999999999</v>
      </c>
      <c r="U136" s="39"/>
      <c r="V136" s="39"/>
      <c r="W136" s="39"/>
      <c r="X136" s="39"/>
      <c r="Y136" s="39"/>
      <c r="Z136" s="39"/>
      <c r="AA136" s="39"/>
      <c r="AB136" s="39"/>
      <c r="AC136" s="39"/>
      <c r="AD136" s="39"/>
      <c r="AE136" s="39"/>
      <c r="AR136" s="238" t="s">
        <v>360</v>
      </c>
      <c r="AT136" s="238" t="s">
        <v>343</v>
      </c>
      <c r="AU136" s="238" t="s">
        <v>85</v>
      </c>
      <c r="AY136" s="18" t="s">
        <v>342</v>
      </c>
      <c r="BE136" s="239">
        <f>IF(N136="základní",J136,0)</f>
        <v>0</v>
      </c>
      <c r="BF136" s="239">
        <f>IF(N136="snížená",J136,0)</f>
        <v>0</v>
      </c>
      <c r="BG136" s="239">
        <f>IF(N136="zákl. přenesená",J136,0)</f>
        <v>0</v>
      </c>
      <c r="BH136" s="239">
        <f>IF(N136="sníž. přenesená",J136,0)</f>
        <v>0</v>
      </c>
      <c r="BI136" s="239">
        <f>IF(N136="nulová",J136,0)</f>
        <v>0</v>
      </c>
      <c r="BJ136" s="18" t="s">
        <v>83</v>
      </c>
      <c r="BK136" s="239">
        <f>ROUND(I136*H136,2)</f>
        <v>0</v>
      </c>
      <c r="BL136" s="18" t="s">
        <v>360</v>
      </c>
      <c r="BM136" s="238" t="s">
        <v>2235</v>
      </c>
    </row>
    <row r="137" s="2" customFormat="1">
      <c r="A137" s="39"/>
      <c r="B137" s="40"/>
      <c r="C137" s="41"/>
      <c r="D137" s="240" t="s">
        <v>349</v>
      </c>
      <c r="E137" s="41"/>
      <c r="F137" s="241" t="s">
        <v>2148</v>
      </c>
      <c r="G137" s="41"/>
      <c r="H137" s="41"/>
      <c r="I137" s="242"/>
      <c r="J137" s="41"/>
      <c r="K137" s="41"/>
      <c r="L137" s="45"/>
      <c r="M137" s="243"/>
      <c r="N137" s="244"/>
      <c r="O137" s="92"/>
      <c r="P137" s="92"/>
      <c r="Q137" s="92"/>
      <c r="R137" s="92"/>
      <c r="S137" s="92"/>
      <c r="T137" s="93"/>
      <c r="U137" s="39"/>
      <c r="V137" s="39"/>
      <c r="W137" s="39"/>
      <c r="X137" s="39"/>
      <c r="Y137" s="39"/>
      <c r="Z137" s="39"/>
      <c r="AA137" s="39"/>
      <c r="AB137" s="39"/>
      <c r="AC137" s="39"/>
      <c r="AD137" s="39"/>
      <c r="AE137" s="39"/>
      <c r="AT137" s="18" t="s">
        <v>349</v>
      </c>
      <c r="AU137" s="18" t="s">
        <v>85</v>
      </c>
    </row>
    <row r="138" s="14" customFormat="1">
      <c r="A138" s="14"/>
      <c r="B138" s="263"/>
      <c r="C138" s="264"/>
      <c r="D138" s="240" t="s">
        <v>446</v>
      </c>
      <c r="E138" s="265" t="s">
        <v>1</v>
      </c>
      <c r="F138" s="266" t="s">
        <v>529</v>
      </c>
      <c r="G138" s="264"/>
      <c r="H138" s="265" t="s">
        <v>1</v>
      </c>
      <c r="I138" s="267"/>
      <c r="J138" s="264"/>
      <c r="K138" s="264"/>
      <c r="L138" s="268"/>
      <c r="M138" s="269"/>
      <c r="N138" s="270"/>
      <c r="O138" s="270"/>
      <c r="P138" s="270"/>
      <c r="Q138" s="270"/>
      <c r="R138" s="270"/>
      <c r="S138" s="270"/>
      <c r="T138" s="271"/>
      <c r="U138" s="14"/>
      <c r="V138" s="14"/>
      <c r="W138" s="14"/>
      <c r="X138" s="14"/>
      <c r="Y138" s="14"/>
      <c r="Z138" s="14"/>
      <c r="AA138" s="14"/>
      <c r="AB138" s="14"/>
      <c r="AC138" s="14"/>
      <c r="AD138" s="14"/>
      <c r="AE138" s="14"/>
      <c r="AT138" s="272" t="s">
        <v>446</v>
      </c>
      <c r="AU138" s="272" t="s">
        <v>85</v>
      </c>
      <c r="AV138" s="14" t="s">
        <v>83</v>
      </c>
      <c r="AW138" s="14" t="s">
        <v>32</v>
      </c>
      <c r="AX138" s="14" t="s">
        <v>76</v>
      </c>
      <c r="AY138" s="272" t="s">
        <v>342</v>
      </c>
    </row>
    <row r="139" s="13" customFormat="1">
      <c r="A139" s="13"/>
      <c r="B139" s="252"/>
      <c r="C139" s="253"/>
      <c r="D139" s="240" t="s">
        <v>446</v>
      </c>
      <c r="E139" s="254" t="s">
        <v>1</v>
      </c>
      <c r="F139" s="255" t="s">
        <v>2236</v>
      </c>
      <c r="G139" s="253"/>
      <c r="H139" s="256">
        <v>169.00999999999999</v>
      </c>
      <c r="I139" s="257"/>
      <c r="J139" s="253"/>
      <c r="K139" s="253"/>
      <c r="L139" s="258"/>
      <c r="M139" s="259"/>
      <c r="N139" s="260"/>
      <c r="O139" s="260"/>
      <c r="P139" s="260"/>
      <c r="Q139" s="260"/>
      <c r="R139" s="260"/>
      <c r="S139" s="260"/>
      <c r="T139" s="261"/>
      <c r="U139" s="13"/>
      <c r="V139" s="13"/>
      <c r="W139" s="13"/>
      <c r="X139" s="13"/>
      <c r="Y139" s="13"/>
      <c r="Z139" s="13"/>
      <c r="AA139" s="13"/>
      <c r="AB139" s="13"/>
      <c r="AC139" s="13"/>
      <c r="AD139" s="13"/>
      <c r="AE139" s="13"/>
      <c r="AT139" s="262" t="s">
        <v>446</v>
      </c>
      <c r="AU139" s="262" t="s">
        <v>85</v>
      </c>
      <c r="AV139" s="13" t="s">
        <v>85</v>
      </c>
      <c r="AW139" s="13" t="s">
        <v>32</v>
      </c>
      <c r="AX139" s="13" t="s">
        <v>83</v>
      </c>
      <c r="AY139" s="262" t="s">
        <v>342</v>
      </c>
    </row>
    <row r="140" s="2" customFormat="1" ht="16.5" customHeight="1">
      <c r="A140" s="39"/>
      <c r="B140" s="40"/>
      <c r="C140" s="227" t="s">
        <v>85</v>
      </c>
      <c r="D140" s="227" t="s">
        <v>343</v>
      </c>
      <c r="E140" s="228" t="s">
        <v>2237</v>
      </c>
      <c r="F140" s="229" t="s">
        <v>2238</v>
      </c>
      <c r="G140" s="230" t="s">
        <v>473</v>
      </c>
      <c r="H140" s="231">
        <v>6.6500000000000004</v>
      </c>
      <c r="I140" s="232"/>
      <c r="J140" s="233">
        <f>ROUND(I140*H140,2)</f>
        <v>0</v>
      </c>
      <c r="K140" s="229" t="s">
        <v>443</v>
      </c>
      <c r="L140" s="45"/>
      <c r="M140" s="234" t="s">
        <v>1</v>
      </c>
      <c r="N140" s="235" t="s">
        <v>41</v>
      </c>
      <c r="O140" s="92"/>
      <c r="P140" s="236">
        <f>O140*H140</f>
        <v>0</v>
      </c>
      <c r="Q140" s="236">
        <v>0</v>
      </c>
      <c r="R140" s="236">
        <f>Q140*H140</f>
        <v>0</v>
      </c>
      <c r="S140" s="236">
        <v>0.12</v>
      </c>
      <c r="T140" s="237">
        <f>S140*H140</f>
        <v>0.79800000000000004</v>
      </c>
      <c r="U140" s="39"/>
      <c r="V140" s="39"/>
      <c r="W140" s="39"/>
      <c r="X140" s="39"/>
      <c r="Y140" s="39"/>
      <c r="Z140" s="39"/>
      <c r="AA140" s="39"/>
      <c r="AB140" s="39"/>
      <c r="AC140" s="39"/>
      <c r="AD140" s="39"/>
      <c r="AE140" s="39"/>
      <c r="AR140" s="238" t="s">
        <v>360</v>
      </c>
      <c r="AT140" s="238" t="s">
        <v>343</v>
      </c>
      <c r="AU140" s="238" t="s">
        <v>85</v>
      </c>
      <c r="AY140" s="18" t="s">
        <v>342</v>
      </c>
      <c r="BE140" s="239">
        <f>IF(N140="základní",J140,0)</f>
        <v>0</v>
      </c>
      <c r="BF140" s="239">
        <f>IF(N140="snížená",J140,0)</f>
        <v>0</v>
      </c>
      <c r="BG140" s="239">
        <f>IF(N140="zákl. přenesená",J140,0)</f>
        <v>0</v>
      </c>
      <c r="BH140" s="239">
        <f>IF(N140="sníž. přenesená",J140,0)</f>
        <v>0</v>
      </c>
      <c r="BI140" s="239">
        <f>IF(N140="nulová",J140,0)</f>
        <v>0</v>
      </c>
      <c r="BJ140" s="18" t="s">
        <v>83</v>
      </c>
      <c r="BK140" s="239">
        <f>ROUND(I140*H140,2)</f>
        <v>0</v>
      </c>
      <c r="BL140" s="18" t="s">
        <v>360</v>
      </c>
      <c r="BM140" s="238" t="s">
        <v>2239</v>
      </c>
    </row>
    <row r="141" s="2" customFormat="1">
      <c r="A141" s="39"/>
      <c r="B141" s="40"/>
      <c r="C141" s="41"/>
      <c r="D141" s="240" t="s">
        <v>349</v>
      </c>
      <c r="E141" s="41"/>
      <c r="F141" s="241" t="s">
        <v>2240</v>
      </c>
      <c r="G141" s="41"/>
      <c r="H141" s="41"/>
      <c r="I141" s="242"/>
      <c r="J141" s="41"/>
      <c r="K141" s="41"/>
      <c r="L141" s="45"/>
      <c r="M141" s="243"/>
      <c r="N141" s="244"/>
      <c r="O141" s="92"/>
      <c r="P141" s="92"/>
      <c r="Q141" s="92"/>
      <c r="R141" s="92"/>
      <c r="S141" s="92"/>
      <c r="T141" s="93"/>
      <c r="U141" s="39"/>
      <c r="V141" s="39"/>
      <c r="W141" s="39"/>
      <c r="X141" s="39"/>
      <c r="Y141" s="39"/>
      <c r="Z141" s="39"/>
      <c r="AA141" s="39"/>
      <c r="AB141" s="39"/>
      <c r="AC141" s="39"/>
      <c r="AD141" s="39"/>
      <c r="AE141" s="39"/>
      <c r="AT141" s="18" t="s">
        <v>349</v>
      </c>
      <c r="AU141" s="18" t="s">
        <v>85</v>
      </c>
    </row>
    <row r="142" s="13" customFormat="1">
      <c r="A142" s="13"/>
      <c r="B142" s="252"/>
      <c r="C142" s="253"/>
      <c r="D142" s="240" t="s">
        <v>446</v>
      </c>
      <c r="E142" s="254" t="s">
        <v>1</v>
      </c>
      <c r="F142" s="255" t="s">
        <v>2241</v>
      </c>
      <c r="G142" s="253"/>
      <c r="H142" s="256">
        <v>6.6500000000000004</v>
      </c>
      <c r="I142" s="257"/>
      <c r="J142" s="253"/>
      <c r="K142" s="253"/>
      <c r="L142" s="258"/>
      <c r="M142" s="259"/>
      <c r="N142" s="260"/>
      <c r="O142" s="260"/>
      <c r="P142" s="260"/>
      <c r="Q142" s="260"/>
      <c r="R142" s="260"/>
      <c r="S142" s="260"/>
      <c r="T142" s="261"/>
      <c r="U142" s="13"/>
      <c r="V142" s="13"/>
      <c r="W142" s="13"/>
      <c r="X142" s="13"/>
      <c r="Y142" s="13"/>
      <c r="Z142" s="13"/>
      <c r="AA142" s="13"/>
      <c r="AB142" s="13"/>
      <c r="AC142" s="13"/>
      <c r="AD142" s="13"/>
      <c r="AE142" s="13"/>
      <c r="AT142" s="262" t="s">
        <v>446</v>
      </c>
      <c r="AU142" s="262" t="s">
        <v>85</v>
      </c>
      <c r="AV142" s="13" t="s">
        <v>85</v>
      </c>
      <c r="AW142" s="13" t="s">
        <v>32</v>
      </c>
      <c r="AX142" s="13" t="s">
        <v>83</v>
      </c>
      <c r="AY142" s="262" t="s">
        <v>342</v>
      </c>
    </row>
    <row r="143" s="2" customFormat="1" ht="21.75" customHeight="1">
      <c r="A143" s="39"/>
      <c r="B143" s="40"/>
      <c r="C143" s="227" t="s">
        <v>92</v>
      </c>
      <c r="D143" s="227" t="s">
        <v>343</v>
      </c>
      <c r="E143" s="228" t="s">
        <v>2150</v>
      </c>
      <c r="F143" s="229" t="s">
        <v>2151</v>
      </c>
      <c r="G143" s="230" t="s">
        <v>473</v>
      </c>
      <c r="H143" s="231">
        <v>169.00999999999999</v>
      </c>
      <c r="I143" s="232"/>
      <c r="J143" s="233">
        <f>ROUND(I143*H143,2)</f>
        <v>0</v>
      </c>
      <c r="K143" s="229" t="s">
        <v>443</v>
      </c>
      <c r="L143" s="45"/>
      <c r="M143" s="234" t="s">
        <v>1</v>
      </c>
      <c r="N143" s="235" t="s">
        <v>41</v>
      </c>
      <c r="O143" s="92"/>
      <c r="P143" s="236">
        <f>O143*H143</f>
        <v>0</v>
      </c>
      <c r="Q143" s="236">
        <v>0</v>
      </c>
      <c r="R143" s="236">
        <f>Q143*H143</f>
        <v>0</v>
      </c>
      <c r="S143" s="236">
        <v>0.28499999999999998</v>
      </c>
      <c r="T143" s="237">
        <f>S143*H143</f>
        <v>48.167849999999994</v>
      </c>
      <c r="U143" s="39"/>
      <c r="V143" s="39"/>
      <c r="W143" s="39"/>
      <c r="X143" s="39"/>
      <c r="Y143" s="39"/>
      <c r="Z143" s="39"/>
      <c r="AA143" s="39"/>
      <c r="AB143" s="39"/>
      <c r="AC143" s="39"/>
      <c r="AD143" s="39"/>
      <c r="AE143" s="39"/>
      <c r="AR143" s="238" t="s">
        <v>360</v>
      </c>
      <c r="AT143" s="238" t="s">
        <v>343</v>
      </c>
      <c r="AU143" s="238" t="s">
        <v>85</v>
      </c>
      <c r="AY143" s="18" t="s">
        <v>342</v>
      </c>
      <c r="BE143" s="239">
        <f>IF(N143="základní",J143,0)</f>
        <v>0</v>
      </c>
      <c r="BF143" s="239">
        <f>IF(N143="snížená",J143,0)</f>
        <v>0</v>
      </c>
      <c r="BG143" s="239">
        <f>IF(N143="zákl. přenesená",J143,0)</f>
        <v>0</v>
      </c>
      <c r="BH143" s="239">
        <f>IF(N143="sníž. přenesená",J143,0)</f>
        <v>0</v>
      </c>
      <c r="BI143" s="239">
        <f>IF(N143="nulová",J143,0)</f>
        <v>0</v>
      </c>
      <c r="BJ143" s="18" t="s">
        <v>83</v>
      </c>
      <c r="BK143" s="239">
        <f>ROUND(I143*H143,2)</f>
        <v>0</v>
      </c>
      <c r="BL143" s="18" t="s">
        <v>360</v>
      </c>
      <c r="BM143" s="238" t="s">
        <v>2242</v>
      </c>
    </row>
    <row r="144" s="2" customFormat="1">
      <c r="A144" s="39"/>
      <c r="B144" s="40"/>
      <c r="C144" s="41"/>
      <c r="D144" s="240" t="s">
        <v>349</v>
      </c>
      <c r="E144" s="41"/>
      <c r="F144" s="241" t="s">
        <v>2153</v>
      </c>
      <c r="G144" s="41"/>
      <c r="H144" s="41"/>
      <c r="I144" s="242"/>
      <c r="J144" s="41"/>
      <c r="K144" s="41"/>
      <c r="L144" s="45"/>
      <c r="M144" s="243"/>
      <c r="N144" s="244"/>
      <c r="O144" s="92"/>
      <c r="P144" s="92"/>
      <c r="Q144" s="92"/>
      <c r="R144" s="92"/>
      <c r="S144" s="92"/>
      <c r="T144" s="93"/>
      <c r="U144" s="39"/>
      <c r="V144" s="39"/>
      <c r="W144" s="39"/>
      <c r="X144" s="39"/>
      <c r="Y144" s="39"/>
      <c r="Z144" s="39"/>
      <c r="AA144" s="39"/>
      <c r="AB144" s="39"/>
      <c r="AC144" s="39"/>
      <c r="AD144" s="39"/>
      <c r="AE144" s="39"/>
      <c r="AT144" s="18" t="s">
        <v>349</v>
      </c>
      <c r="AU144" s="18" t="s">
        <v>85</v>
      </c>
    </row>
    <row r="145" s="13" customFormat="1">
      <c r="A145" s="13"/>
      <c r="B145" s="252"/>
      <c r="C145" s="253"/>
      <c r="D145" s="240" t="s">
        <v>446</v>
      </c>
      <c r="E145" s="254" t="s">
        <v>1</v>
      </c>
      <c r="F145" s="255" t="s">
        <v>2243</v>
      </c>
      <c r="G145" s="253"/>
      <c r="H145" s="256">
        <v>169.00999999999999</v>
      </c>
      <c r="I145" s="257"/>
      <c r="J145" s="253"/>
      <c r="K145" s="253"/>
      <c r="L145" s="258"/>
      <c r="M145" s="259"/>
      <c r="N145" s="260"/>
      <c r="O145" s="260"/>
      <c r="P145" s="260"/>
      <c r="Q145" s="260"/>
      <c r="R145" s="260"/>
      <c r="S145" s="260"/>
      <c r="T145" s="261"/>
      <c r="U145" s="13"/>
      <c r="V145" s="13"/>
      <c r="W145" s="13"/>
      <c r="X145" s="13"/>
      <c r="Y145" s="13"/>
      <c r="Z145" s="13"/>
      <c r="AA145" s="13"/>
      <c r="AB145" s="13"/>
      <c r="AC145" s="13"/>
      <c r="AD145" s="13"/>
      <c r="AE145" s="13"/>
      <c r="AT145" s="262" t="s">
        <v>446</v>
      </c>
      <c r="AU145" s="262" t="s">
        <v>85</v>
      </c>
      <c r="AV145" s="13" t="s">
        <v>85</v>
      </c>
      <c r="AW145" s="13" t="s">
        <v>32</v>
      </c>
      <c r="AX145" s="13" t="s">
        <v>83</v>
      </c>
      <c r="AY145" s="262" t="s">
        <v>342</v>
      </c>
    </row>
    <row r="146" s="2" customFormat="1" ht="21.75" customHeight="1">
      <c r="A146" s="39"/>
      <c r="B146" s="40"/>
      <c r="C146" s="227" t="s">
        <v>360</v>
      </c>
      <c r="D146" s="227" t="s">
        <v>343</v>
      </c>
      <c r="E146" s="228" t="s">
        <v>2002</v>
      </c>
      <c r="F146" s="229" t="s">
        <v>2003</v>
      </c>
      <c r="G146" s="230" t="s">
        <v>473</v>
      </c>
      <c r="H146" s="231">
        <v>169.00999999999999</v>
      </c>
      <c r="I146" s="232"/>
      <c r="J146" s="233">
        <f>ROUND(I146*H146,2)</f>
        <v>0</v>
      </c>
      <c r="K146" s="229" t="s">
        <v>443</v>
      </c>
      <c r="L146" s="45"/>
      <c r="M146" s="234" t="s">
        <v>1</v>
      </c>
      <c r="N146" s="235" t="s">
        <v>41</v>
      </c>
      <c r="O146" s="92"/>
      <c r="P146" s="236">
        <f>O146*H146</f>
        <v>0</v>
      </c>
      <c r="Q146" s="236">
        <v>9.0000000000000006E-05</v>
      </c>
      <c r="R146" s="236">
        <f>Q146*H146</f>
        <v>0.015210899999999999</v>
      </c>
      <c r="S146" s="236">
        <v>0.23000000000000001</v>
      </c>
      <c r="T146" s="237">
        <f>S146*H146</f>
        <v>38.872300000000003</v>
      </c>
      <c r="U146" s="39"/>
      <c r="V146" s="39"/>
      <c r="W146" s="39"/>
      <c r="X146" s="39"/>
      <c r="Y146" s="39"/>
      <c r="Z146" s="39"/>
      <c r="AA146" s="39"/>
      <c r="AB146" s="39"/>
      <c r="AC146" s="39"/>
      <c r="AD146" s="39"/>
      <c r="AE146" s="39"/>
      <c r="AR146" s="238" t="s">
        <v>360</v>
      </c>
      <c r="AT146" s="238" t="s">
        <v>343</v>
      </c>
      <c r="AU146" s="238" t="s">
        <v>85</v>
      </c>
      <c r="AY146" s="18" t="s">
        <v>342</v>
      </c>
      <c r="BE146" s="239">
        <f>IF(N146="základní",J146,0)</f>
        <v>0</v>
      </c>
      <c r="BF146" s="239">
        <f>IF(N146="snížená",J146,0)</f>
        <v>0</v>
      </c>
      <c r="BG146" s="239">
        <f>IF(N146="zákl. přenesená",J146,0)</f>
        <v>0</v>
      </c>
      <c r="BH146" s="239">
        <f>IF(N146="sníž. přenesená",J146,0)</f>
        <v>0</v>
      </c>
      <c r="BI146" s="239">
        <f>IF(N146="nulová",J146,0)</f>
        <v>0</v>
      </c>
      <c r="BJ146" s="18" t="s">
        <v>83</v>
      </c>
      <c r="BK146" s="239">
        <f>ROUND(I146*H146,2)</f>
        <v>0</v>
      </c>
      <c r="BL146" s="18" t="s">
        <v>360</v>
      </c>
      <c r="BM146" s="238" t="s">
        <v>2244</v>
      </c>
    </row>
    <row r="147" s="2" customFormat="1">
      <c r="A147" s="39"/>
      <c r="B147" s="40"/>
      <c r="C147" s="41"/>
      <c r="D147" s="240" t="s">
        <v>349</v>
      </c>
      <c r="E147" s="41"/>
      <c r="F147" s="241" t="s">
        <v>2005</v>
      </c>
      <c r="G147" s="41"/>
      <c r="H147" s="41"/>
      <c r="I147" s="242"/>
      <c r="J147" s="41"/>
      <c r="K147" s="41"/>
      <c r="L147" s="45"/>
      <c r="M147" s="243"/>
      <c r="N147" s="244"/>
      <c r="O147" s="92"/>
      <c r="P147" s="92"/>
      <c r="Q147" s="92"/>
      <c r="R147" s="92"/>
      <c r="S147" s="92"/>
      <c r="T147" s="93"/>
      <c r="U147" s="39"/>
      <c r="V147" s="39"/>
      <c r="W147" s="39"/>
      <c r="X147" s="39"/>
      <c r="Y147" s="39"/>
      <c r="Z147" s="39"/>
      <c r="AA147" s="39"/>
      <c r="AB147" s="39"/>
      <c r="AC147" s="39"/>
      <c r="AD147" s="39"/>
      <c r="AE147" s="39"/>
      <c r="AT147" s="18" t="s">
        <v>349</v>
      </c>
      <c r="AU147" s="18" t="s">
        <v>85</v>
      </c>
    </row>
    <row r="148" s="14" customFormat="1">
      <c r="A148" s="14"/>
      <c r="B148" s="263"/>
      <c r="C148" s="264"/>
      <c r="D148" s="240" t="s">
        <v>446</v>
      </c>
      <c r="E148" s="265" t="s">
        <v>1</v>
      </c>
      <c r="F148" s="266" t="s">
        <v>529</v>
      </c>
      <c r="G148" s="264"/>
      <c r="H148" s="265" t="s">
        <v>1</v>
      </c>
      <c r="I148" s="267"/>
      <c r="J148" s="264"/>
      <c r="K148" s="264"/>
      <c r="L148" s="268"/>
      <c r="M148" s="269"/>
      <c r="N148" s="270"/>
      <c r="O148" s="270"/>
      <c r="P148" s="270"/>
      <c r="Q148" s="270"/>
      <c r="R148" s="270"/>
      <c r="S148" s="270"/>
      <c r="T148" s="271"/>
      <c r="U148" s="14"/>
      <c r="V148" s="14"/>
      <c r="W148" s="14"/>
      <c r="X148" s="14"/>
      <c r="Y148" s="14"/>
      <c r="Z148" s="14"/>
      <c r="AA148" s="14"/>
      <c r="AB148" s="14"/>
      <c r="AC148" s="14"/>
      <c r="AD148" s="14"/>
      <c r="AE148" s="14"/>
      <c r="AT148" s="272" t="s">
        <v>446</v>
      </c>
      <c r="AU148" s="272" t="s">
        <v>85</v>
      </c>
      <c r="AV148" s="14" t="s">
        <v>83</v>
      </c>
      <c r="AW148" s="14" t="s">
        <v>32</v>
      </c>
      <c r="AX148" s="14" t="s">
        <v>76</v>
      </c>
      <c r="AY148" s="272" t="s">
        <v>342</v>
      </c>
    </row>
    <row r="149" s="13" customFormat="1">
      <c r="A149" s="13"/>
      <c r="B149" s="252"/>
      <c r="C149" s="253"/>
      <c r="D149" s="240" t="s">
        <v>446</v>
      </c>
      <c r="E149" s="254" t="s">
        <v>1</v>
      </c>
      <c r="F149" s="255" t="s">
        <v>2245</v>
      </c>
      <c r="G149" s="253"/>
      <c r="H149" s="256">
        <v>169.00999999999999</v>
      </c>
      <c r="I149" s="257"/>
      <c r="J149" s="253"/>
      <c r="K149" s="253"/>
      <c r="L149" s="258"/>
      <c r="M149" s="259"/>
      <c r="N149" s="260"/>
      <c r="O149" s="260"/>
      <c r="P149" s="260"/>
      <c r="Q149" s="260"/>
      <c r="R149" s="260"/>
      <c r="S149" s="260"/>
      <c r="T149" s="261"/>
      <c r="U149" s="13"/>
      <c r="V149" s="13"/>
      <c r="W149" s="13"/>
      <c r="X149" s="13"/>
      <c r="Y149" s="13"/>
      <c r="Z149" s="13"/>
      <c r="AA149" s="13"/>
      <c r="AB149" s="13"/>
      <c r="AC149" s="13"/>
      <c r="AD149" s="13"/>
      <c r="AE149" s="13"/>
      <c r="AT149" s="262" t="s">
        <v>446</v>
      </c>
      <c r="AU149" s="262" t="s">
        <v>85</v>
      </c>
      <c r="AV149" s="13" t="s">
        <v>85</v>
      </c>
      <c r="AW149" s="13" t="s">
        <v>32</v>
      </c>
      <c r="AX149" s="13" t="s">
        <v>83</v>
      </c>
      <c r="AY149" s="262" t="s">
        <v>342</v>
      </c>
    </row>
    <row r="150" s="2" customFormat="1" ht="21.75" customHeight="1">
      <c r="A150" s="39"/>
      <c r="B150" s="40"/>
      <c r="C150" s="227" t="s">
        <v>341</v>
      </c>
      <c r="D150" s="227" t="s">
        <v>343</v>
      </c>
      <c r="E150" s="228" t="s">
        <v>2246</v>
      </c>
      <c r="F150" s="229" t="s">
        <v>2247</v>
      </c>
      <c r="G150" s="230" t="s">
        <v>473</v>
      </c>
      <c r="H150" s="231">
        <v>6.6500000000000004</v>
      </c>
      <c r="I150" s="232"/>
      <c r="J150" s="233">
        <f>ROUND(I150*H150,2)</f>
        <v>0</v>
      </c>
      <c r="K150" s="229" t="s">
        <v>443</v>
      </c>
      <c r="L150" s="45"/>
      <c r="M150" s="234" t="s">
        <v>1</v>
      </c>
      <c r="N150" s="235" t="s">
        <v>41</v>
      </c>
      <c r="O150" s="92"/>
      <c r="P150" s="236">
        <f>O150*H150</f>
        <v>0</v>
      </c>
      <c r="Q150" s="236">
        <v>0</v>
      </c>
      <c r="R150" s="236">
        <f>Q150*H150</f>
        <v>0</v>
      </c>
      <c r="S150" s="236">
        <v>0.36099999999999999</v>
      </c>
      <c r="T150" s="237">
        <f>S150*H150</f>
        <v>2.4006500000000002</v>
      </c>
      <c r="U150" s="39"/>
      <c r="V150" s="39"/>
      <c r="W150" s="39"/>
      <c r="X150" s="39"/>
      <c r="Y150" s="39"/>
      <c r="Z150" s="39"/>
      <c r="AA150" s="39"/>
      <c r="AB150" s="39"/>
      <c r="AC150" s="39"/>
      <c r="AD150" s="39"/>
      <c r="AE150" s="39"/>
      <c r="AR150" s="238" t="s">
        <v>360</v>
      </c>
      <c r="AT150" s="238" t="s">
        <v>343</v>
      </c>
      <c r="AU150" s="238" t="s">
        <v>85</v>
      </c>
      <c r="AY150" s="18" t="s">
        <v>342</v>
      </c>
      <c r="BE150" s="239">
        <f>IF(N150="základní",J150,0)</f>
        <v>0</v>
      </c>
      <c r="BF150" s="239">
        <f>IF(N150="snížená",J150,0)</f>
        <v>0</v>
      </c>
      <c r="BG150" s="239">
        <f>IF(N150="zákl. přenesená",J150,0)</f>
        <v>0</v>
      </c>
      <c r="BH150" s="239">
        <f>IF(N150="sníž. přenesená",J150,0)</f>
        <v>0</v>
      </c>
      <c r="BI150" s="239">
        <f>IF(N150="nulová",J150,0)</f>
        <v>0</v>
      </c>
      <c r="BJ150" s="18" t="s">
        <v>83</v>
      </c>
      <c r="BK150" s="239">
        <f>ROUND(I150*H150,2)</f>
        <v>0</v>
      </c>
      <c r="BL150" s="18" t="s">
        <v>360</v>
      </c>
      <c r="BM150" s="238" t="s">
        <v>2248</v>
      </c>
    </row>
    <row r="151" s="2" customFormat="1">
      <c r="A151" s="39"/>
      <c r="B151" s="40"/>
      <c r="C151" s="41"/>
      <c r="D151" s="240" t="s">
        <v>349</v>
      </c>
      <c r="E151" s="41"/>
      <c r="F151" s="241" t="s">
        <v>2249</v>
      </c>
      <c r="G151" s="41"/>
      <c r="H151" s="41"/>
      <c r="I151" s="242"/>
      <c r="J151" s="41"/>
      <c r="K151" s="41"/>
      <c r="L151" s="45"/>
      <c r="M151" s="243"/>
      <c r="N151" s="244"/>
      <c r="O151" s="92"/>
      <c r="P151" s="92"/>
      <c r="Q151" s="92"/>
      <c r="R151" s="92"/>
      <c r="S151" s="92"/>
      <c r="T151" s="93"/>
      <c r="U151" s="39"/>
      <c r="V151" s="39"/>
      <c r="W151" s="39"/>
      <c r="X151" s="39"/>
      <c r="Y151" s="39"/>
      <c r="Z151" s="39"/>
      <c r="AA151" s="39"/>
      <c r="AB151" s="39"/>
      <c r="AC151" s="39"/>
      <c r="AD151" s="39"/>
      <c r="AE151" s="39"/>
      <c r="AT151" s="18" t="s">
        <v>349</v>
      </c>
      <c r="AU151" s="18" t="s">
        <v>85</v>
      </c>
    </row>
    <row r="152" s="13" customFormat="1">
      <c r="A152" s="13"/>
      <c r="B152" s="252"/>
      <c r="C152" s="253"/>
      <c r="D152" s="240" t="s">
        <v>446</v>
      </c>
      <c r="E152" s="254" t="s">
        <v>1</v>
      </c>
      <c r="F152" s="255" t="s">
        <v>2250</v>
      </c>
      <c r="G152" s="253"/>
      <c r="H152" s="256">
        <v>6.6500000000000004</v>
      </c>
      <c r="I152" s="257"/>
      <c r="J152" s="253"/>
      <c r="K152" s="253"/>
      <c r="L152" s="258"/>
      <c r="M152" s="259"/>
      <c r="N152" s="260"/>
      <c r="O152" s="260"/>
      <c r="P152" s="260"/>
      <c r="Q152" s="260"/>
      <c r="R152" s="260"/>
      <c r="S152" s="260"/>
      <c r="T152" s="261"/>
      <c r="U152" s="13"/>
      <c r="V152" s="13"/>
      <c r="W152" s="13"/>
      <c r="X152" s="13"/>
      <c r="Y152" s="13"/>
      <c r="Z152" s="13"/>
      <c r="AA152" s="13"/>
      <c r="AB152" s="13"/>
      <c r="AC152" s="13"/>
      <c r="AD152" s="13"/>
      <c r="AE152" s="13"/>
      <c r="AT152" s="262" t="s">
        <v>446</v>
      </c>
      <c r="AU152" s="262" t="s">
        <v>85</v>
      </c>
      <c r="AV152" s="13" t="s">
        <v>85</v>
      </c>
      <c r="AW152" s="13" t="s">
        <v>32</v>
      </c>
      <c r="AX152" s="13" t="s">
        <v>83</v>
      </c>
      <c r="AY152" s="262" t="s">
        <v>342</v>
      </c>
    </row>
    <row r="153" s="2" customFormat="1" ht="16.5" customHeight="1">
      <c r="A153" s="39"/>
      <c r="B153" s="40"/>
      <c r="C153" s="227" t="s">
        <v>368</v>
      </c>
      <c r="D153" s="227" t="s">
        <v>343</v>
      </c>
      <c r="E153" s="228" t="s">
        <v>2251</v>
      </c>
      <c r="F153" s="229" t="s">
        <v>2252</v>
      </c>
      <c r="G153" s="230" t="s">
        <v>543</v>
      </c>
      <c r="H153" s="231">
        <v>103.62000000000001</v>
      </c>
      <c r="I153" s="232"/>
      <c r="J153" s="233">
        <f>ROUND(I153*H153,2)</f>
        <v>0</v>
      </c>
      <c r="K153" s="229" t="s">
        <v>443</v>
      </c>
      <c r="L153" s="45"/>
      <c r="M153" s="234" t="s">
        <v>1</v>
      </c>
      <c r="N153" s="235" t="s">
        <v>41</v>
      </c>
      <c r="O153" s="92"/>
      <c r="P153" s="236">
        <f>O153*H153</f>
        <v>0</v>
      </c>
      <c r="Q153" s="236">
        <v>0.0071900000000000002</v>
      </c>
      <c r="R153" s="236">
        <f>Q153*H153</f>
        <v>0.74502780000000002</v>
      </c>
      <c r="S153" s="236">
        <v>0</v>
      </c>
      <c r="T153" s="237">
        <f>S153*H153</f>
        <v>0</v>
      </c>
      <c r="U153" s="39"/>
      <c r="V153" s="39"/>
      <c r="W153" s="39"/>
      <c r="X153" s="39"/>
      <c r="Y153" s="39"/>
      <c r="Z153" s="39"/>
      <c r="AA153" s="39"/>
      <c r="AB153" s="39"/>
      <c r="AC153" s="39"/>
      <c r="AD153" s="39"/>
      <c r="AE153" s="39"/>
      <c r="AR153" s="238" t="s">
        <v>360</v>
      </c>
      <c r="AT153" s="238" t="s">
        <v>343</v>
      </c>
      <c r="AU153" s="238" t="s">
        <v>85</v>
      </c>
      <c r="AY153" s="18" t="s">
        <v>342</v>
      </c>
      <c r="BE153" s="239">
        <f>IF(N153="základní",J153,0)</f>
        <v>0</v>
      </c>
      <c r="BF153" s="239">
        <f>IF(N153="snížená",J153,0)</f>
        <v>0</v>
      </c>
      <c r="BG153" s="239">
        <f>IF(N153="zákl. přenesená",J153,0)</f>
        <v>0</v>
      </c>
      <c r="BH153" s="239">
        <f>IF(N153="sníž. přenesená",J153,0)</f>
        <v>0</v>
      </c>
      <c r="BI153" s="239">
        <f>IF(N153="nulová",J153,0)</f>
        <v>0</v>
      </c>
      <c r="BJ153" s="18" t="s">
        <v>83</v>
      </c>
      <c r="BK153" s="239">
        <f>ROUND(I153*H153,2)</f>
        <v>0</v>
      </c>
      <c r="BL153" s="18" t="s">
        <v>360</v>
      </c>
      <c r="BM153" s="238" t="s">
        <v>2253</v>
      </c>
    </row>
    <row r="154" s="2" customFormat="1">
      <c r="A154" s="39"/>
      <c r="B154" s="40"/>
      <c r="C154" s="41"/>
      <c r="D154" s="240" t="s">
        <v>349</v>
      </c>
      <c r="E154" s="41"/>
      <c r="F154" s="241" t="s">
        <v>2254</v>
      </c>
      <c r="G154" s="41"/>
      <c r="H154" s="41"/>
      <c r="I154" s="242"/>
      <c r="J154" s="41"/>
      <c r="K154" s="41"/>
      <c r="L154" s="45"/>
      <c r="M154" s="243"/>
      <c r="N154" s="244"/>
      <c r="O154" s="92"/>
      <c r="P154" s="92"/>
      <c r="Q154" s="92"/>
      <c r="R154" s="92"/>
      <c r="S154" s="92"/>
      <c r="T154" s="93"/>
      <c r="U154" s="39"/>
      <c r="V154" s="39"/>
      <c r="W154" s="39"/>
      <c r="X154" s="39"/>
      <c r="Y154" s="39"/>
      <c r="Z154" s="39"/>
      <c r="AA154" s="39"/>
      <c r="AB154" s="39"/>
      <c r="AC154" s="39"/>
      <c r="AD154" s="39"/>
      <c r="AE154" s="39"/>
      <c r="AT154" s="18" t="s">
        <v>349</v>
      </c>
      <c r="AU154" s="18" t="s">
        <v>85</v>
      </c>
    </row>
    <row r="155" s="13" customFormat="1">
      <c r="A155" s="13"/>
      <c r="B155" s="252"/>
      <c r="C155" s="253"/>
      <c r="D155" s="240" t="s">
        <v>446</v>
      </c>
      <c r="E155" s="254" t="s">
        <v>1</v>
      </c>
      <c r="F155" s="255" t="s">
        <v>2255</v>
      </c>
      <c r="G155" s="253"/>
      <c r="H155" s="256">
        <v>103.62000000000001</v>
      </c>
      <c r="I155" s="257"/>
      <c r="J155" s="253"/>
      <c r="K155" s="253"/>
      <c r="L155" s="258"/>
      <c r="M155" s="259"/>
      <c r="N155" s="260"/>
      <c r="O155" s="260"/>
      <c r="P155" s="260"/>
      <c r="Q155" s="260"/>
      <c r="R155" s="260"/>
      <c r="S155" s="260"/>
      <c r="T155" s="261"/>
      <c r="U155" s="13"/>
      <c r="V155" s="13"/>
      <c r="W155" s="13"/>
      <c r="X155" s="13"/>
      <c r="Y155" s="13"/>
      <c r="Z155" s="13"/>
      <c r="AA155" s="13"/>
      <c r="AB155" s="13"/>
      <c r="AC155" s="13"/>
      <c r="AD155" s="13"/>
      <c r="AE155" s="13"/>
      <c r="AT155" s="262" t="s">
        <v>446</v>
      </c>
      <c r="AU155" s="262" t="s">
        <v>85</v>
      </c>
      <c r="AV155" s="13" t="s">
        <v>85</v>
      </c>
      <c r="AW155" s="13" t="s">
        <v>32</v>
      </c>
      <c r="AX155" s="13" t="s">
        <v>83</v>
      </c>
      <c r="AY155" s="262" t="s">
        <v>342</v>
      </c>
    </row>
    <row r="156" s="2" customFormat="1" ht="16.5" customHeight="1">
      <c r="A156" s="39"/>
      <c r="B156" s="40"/>
      <c r="C156" s="227" t="s">
        <v>372</v>
      </c>
      <c r="D156" s="227" t="s">
        <v>343</v>
      </c>
      <c r="E156" s="228" t="s">
        <v>2006</v>
      </c>
      <c r="F156" s="229" t="s">
        <v>2007</v>
      </c>
      <c r="G156" s="230" t="s">
        <v>2008</v>
      </c>
      <c r="H156" s="231">
        <v>75</v>
      </c>
      <c r="I156" s="232"/>
      <c r="J156" s="233">
        <f>ROUND(I156*H156,2)</f>
        <v>0</v>
      </c>
      <c r="K156" s="229" t="s">
        <v>443</v>
      </c>
      <c r="L156" s="45"/>
      <c r="M156" s="234" t="s">
        <v>1</v>
      </c>
      <c r="N156" s="235" t="s">
        <v>41</v>
      </c>
      <c r="O156" s="92"/>
      <c r="P156" s="236">
        <f>O156*H156</f>
        <v>0</v>
      </c>
      <c r="Q156" s="236">
        <v>3.0000000000000001E-05</v>
      </c>
      <c r="R156" s="236">
        <f>Q156*H156</f>
        <v>0.0022500000000000003</v>
      </c>
      <c r="S156" s="236">
        <v>0</v>
      </c>
      <c r="T156" s="237">
        <f>S156*H156</f>
        <v>0</v>
      </c>
      <c r="U156" s="39"/>
      <c r="V156" s="39"/>
      <c r="W156" s="39"/>
      <c r="X156" s="39"/>
      <c r="Y156" s="39"/>
      <c r="Z156" s="39"/>
      <c r="AA156" s="39"/>
      <c r="AB156" s="39"/>
      <c r="AC156" s="39"/>
      <c r="AD156" s="39"/>
      <c r="AE156" s="39"/>
      <c r="AR156" s="238" t="s">
        <v>360</v>
      </c>
      <c r="AT156" s="238" t="s">
        <v>343</v>
      </c>
      <c r="AU156" s="238" t="s">
        <v>85</v>
      </c>
      <c r="AY156" s="18" t="s">
        <v>342</v>
      </c>
      <c r="BE156" s="239">
        <f>IF(N156="základní",J156,0)</f>
        <v>0</v>
      </c>
      <c r="BF156" s="239">
        <f>IF(N156="snížená",J156,0)</f>
        <v>0</v>
      </c>
      <c r="BG156" s="239">
        <f>IF(N156="zákl. přenesená",J156,0)</f>
        <v>0</v>
      </c>
      <c r="BH156" s="239">
        <f>IF(N156="sníž. přenesená",J156,0)</f>
        <v>0</v>
      </c>
      <c r="BI156" s="239">
        <f>IF(N156="nulová",J156,0)</f>
        <v>0</v>
      </c>
      <c r="BJ156" s="18" t="s">
        <v>83</v>
      </c>
      <c r="BK156" s="239">
        <f>ROUND(I156*H156,2)</f>
        <v>0</v>
      </c>
      <c r="BL156" s="18" t="s">
        <v>360</v>
      </c>
      <c r="BM156" s="238" t="s">
        <v>2256</v>
      </c>
    </row>
    <row r="157" s="2" customFormat="1">
      <c r="A157" s="39"/>
      <c r="B157" s="40"/>
      <c r="C157" s="41"/>
      <c r="D157" s="240" t="s">
        <v>349</v>
      </c>
      <c r="E157" s="41"/>
      <c r="F157" s="241" t="s">
        <v>2010</v>
      </c>
      <c r="G157" s="41"/>
      <c r="H157" s="41"/>
      <c r="I157" s="242"/>
      <c r="J157" s="41"/>
      <c r="K157" s="41"/>
      <c r="L157" s="45"/>
      <c r="M157" s="243"/>
      <c r="N157" s="244"/>
      <c r="O157" s="92"/>
      <c r="P157" s="92"/>
      <c r="Q157" s="92"/>
      <c r="R157" s="92"/>
      <c r="S157" s="92"/>
      <c r="T157" s="93"/>
      <c r="U157" s="39"/>
      <c r="V157" s="39"/>
      <c r="W157" s="39"/>
      <c r="X157" s="39"/>
      <c r="Y157" s="39"/>
      <c r="Z157" s="39"/>
      <c r="AA157" s="39"/>
      <c r="AB157" s="39"/>
      <c r="AC157" s="39"/>
      <c r="AD157" s="39"/>
      <c r="AE157" s="39"/>
      <c r="AT157" s="18" t="s">
        <v>349</v>
      </c>
      <c r="AU157" s="18" t="s">
        <v>85</v>
      </c>
    </row>
    <row r="158" s="13" customFormat="1">
      <c r="A158" s="13"/>
      <c r="B158" s="252"/>
      <c r="C158" s="253"/>
      <c r="D158" s="240" t="s">
        <v>446</v>
      </c>
      <c r="E158" s="254" t="s">
        <v>1</v>
      </c>
      <c r="F158" s="255" t="s">
        <v>2257</v>
      </c>
      <c r="G158" s="253"/>
      <c r="H158" s="256">
        <v>75</v>
      </c>
      <c r="I158" s="257"/>
      <c r="J158" s="253"/>
      <c r="K158" s="253"/>
      <c r="L158" s="258"/>
      <c r="M158" s="259"/>
      <c r="N158" s="260"/>
      <c r="O158" s="260"/>
      <c r="P158" s="260"/>
      <c r="Q158" s="260"/>
      <c r="R158" s="260"/>
      <c r="S158" s="260"/>
      <c r="T158" s="261"/>
      <c r="U158" s="13"/>
      <c r="V158" s="13"/>
      <c r="W158" s="13"/>
      <c r="X158" s="13"/>
      <c r="Y158" s="13"/>
      <c r="Z158" s="13"/>
      <c r="AA158" s="13"/>
      <c r="AB158" s="13"/>
      <c r="AC158" s="13"/>
      <c r="AD158" s="13"/>
      <c r="AE158" s="13"/>
      <c r="AT158" s="262" t="s">
        <v>446</v>
      </c>
      <c r="AU158" s="262" t="s">
        <v>85</v>
      </c>
      <c r="AV158" s="13" t="s">
        <v>85</v>
      </c>
      <c r="AW158" s="13" t="s">
        <v>32</v>
      </c>
      <c r="AX158" s="13" t="s">
        <v>83</v>
      </c>
      <c r="AY158" s="262" t="s">
        <v>342</v>
      </c>
    </row>
    <row r="159" s="2" customFormat="1" ht="16.5" customHeight="1">
      <c r="A159" s="39"/>
      <c r="B159" s="40"/>
      <c r="C159" s="227" t="s">
        <v>376</v>
      </c>
      <c r="D159" s="227" t="s">
        <v>343</v>
      </c>
      <c r="E159" s="228" t="s">
        <v>2012</v>
      </c>
      <c r="F159" s="229" t="s">
        <v>2013</v>
      </c>
      <c r="G159" s="230" t="s">
        <v>2014</v>
      </c>
      <c r="H159" s="231">
        <v>10</v>
      </c>
      <c r="I159" s="232"/>
      <c r="J159" s="233">
        <f>ROUND(I159*H159,2)</f>
        <v>0</v>
      </c>
      <c r="K159" s="229" t="s">
        <v>443</v>
      </c>
      <c r="L159" s="45"/>
      <c r="M159" s="234" t="s">
        <v>1</v>
      </c>
      <c r="N159" s="235" t="s">
        <v>41</v>
      </c>
      <c r="O159" s="92"/>
      <c r="P159" s="236">
        <f>O159*H159</f>
        <v>0</v>
      </c>
      <c r="Q159" s="236">
        <v>0</v>
      </c>
      <c r="R159" s="236">
        <f>Q159*H159</f>
        <v>0</v>
      </c>
      <c r="S159" s="236">
        <v>0</v>
      </c>
      <c r="T159" s="237">
        <f>S159*H159</f>
        <v>0</v>
      </c>
      <c r="U159" s="39"/>
      <c r="V159" s="39"/>
      <c r="W159" s="39"/>
      <c r="X159" s="39"/>
      <c r="Y159" s="39"/>
      <c r="Z159" s="39"/>
      <c r="AA159" s="39"/>
      <c r="AB159" s="39"/>
      <c r="AC159" s="39"/>
      <c r="AD159" s="39"/>
      <c r="AE159" s="39"/>
      <c r="AR159" s="238" t="s">
        <v>360</v>
      </c>
      <c r="AT159" s="238" t="s">
        <v>343</v>
      </c>
      <c r="AU159" s="238" t="s">
        <v>85</v>
      </c>
      <c r="AY159" s="18" t="s">
        <v>342</v>
      </c>
      <c r="BE159" s="239">
        <f>IF(N159="základní",J159,0)</f>
        <v>0</v>
      </c>
      <c r="BF159" s="239">
        <f>IF(N159="snížená",J159,0)</f>
        <v>0</v>
      </c>
      <c r="BG159" s="239">
        <f>IF(N159="zákl. přenesená",J159,0)</f>
        <v>0</v>
      </c>
      <c r="BH159" s="239">
        <f>IF(N159="sníž. přenesená",J159,0)</f>
        <v>0</v>
      </c>
      <c r="BI159" s="239">
        <f>IF(N159="nulová",J159,0)</f>
        <v>0</v>
      </c>
      <c r="BJ159" s="18" t="s">
        <v>83</v>
      </c>
      <c r="BK159" s="239">
        <f>ROUND(I159*H159,2)</f>
        <v>0</v>
      </c>
      <c r="BL159" s="18" t="s">
        <v>360</v>
      </c>
      <c r="BM159" s="238" t="s">
        <v>2258</v>
      </c>
    </row>
    <row r="160" s="2" customFormat="1">
      <c r="A160" s="39"/>
      <c r="B160" s="40"/>
      <c r="C160" s="41"/>
      <c r="D160" s="240" t="s">
        <v>349</v>
      </c>
      <c r="E160" s="41"/>
      <c r="F160" s="241" t="s">
        <v>2016</v>
      </c>
      <c r="G160" s="41"/>
      <c r="H160" s="41"/>
      <c r="I160" s="242"/>
      <c r="J160" s="41"/>
      <c r="K160" s="41"/>
      <c r="L160" s="45"/>
      <c r="M160" s="243"/>
      <c r="N160" s="244"/>
      <c r="O160" s="92"/>
      <c r="P160" s="92"/>
      <c r="Q160" s="92"/>
      <c r="R160" s="92"/>
      <c r="S160" s="92"/>
      <c r="T160" s="93"/>
      <c r="U160" s="39"/>
      <c r="V160" s="39"/>
      <c r="W160" s="39"/>
      <c r="X160" s="39"/>
      <c r="Y160" s="39"/>
      <c r="Z160" s="39"/>
      <c r="AA160" s="39"/>
      <c r="AB160" s="39"/>
      <c r="AC160" s="39"/>
      <c r="AD160" s="39"/>
      <c r="AE160" s="39"/>
      <c r="AT160" s="18" t="s">
        <v>349</v>
      </c>
      <c r="AU160" s="18" t="s">
        <v>85</v>
      </c>
    </row>
    <row r="161" s="13" customFormat="1">
      <c r="A161" s="13"/>
      <c r="B161" s="252"/>
      <c r="C161" s="253"/>
      <c r="D161" s="240" t="s">
        <v>446</v>
      </c>
      <c r="E161" s="254" t="s">
        <v>1</v>
      </c>
      <c r="F161" s="255" t="s">
        <v>2259</v>
      </c>
      <c r="G161" s="253"/>
      <c r="H161" s="256">
        <v>10</v>
      </c>
      <c r="I161" s="257"/>
      <c r="J161" s="253"/>
      <c r="K161" s="253"/>
      <c r="L161" s="258"/>
      <c r="M161" s="259"/>
      <c r="N161" s="260"/>
      <c r="O161" s="260"/>
      <c r="P161" s="260"/>
      <c r="Q161" s="260"/>
      <c r="R161" s="260"/>
      <c r="S161" s="260"/>
      <c r="T161" s="261"/>
      <c r="U161" s="13"/>
      <c r="V161" s="13"/>
      <c r="W161" s="13"/>
      <c r="X161" s="13"/>
      <c r="Y161" s="13"/>
      <c r="Z161" s="13"/>
      <c r="AA161" s="13"/>
      <c r="AB161" s="13"/>
      <c r="AC161" s="13"/>
      <c r="AD161" s="13"/>
      <c r="AE161" s="13"/>
      <c r="AT161" s="262" t="s">
        <v>446</v>
      </c>
      <c r="AU161" s="262" t="s">
        <v>85</v>
      </c>
      <c r="AV161" s="13" t="s">
        <v>85</v>
      </c>
      <c r="AW161" s="13" t="s">
        <v>32</v>
      </c>
      <c r="AX161" s="13" t="s">
        <v>83</v>
      </c>
      <c r="AY161" s="262" t="s">
        <v>342</v>
      </c>
    </row>
    <row r="162" s="2" customFormat="1" ht="16.5" customHeight="1">
      <c r="A162" s="39"/>
      <c r="B162" s="40"/>
      <c r="C162" s="227" t="s">
        <v>381</v>
      </c>
      <c r="D162" s="227" t="s">
        <v>343</v>
      </c>
      <c r="E162" s="228" t="s">
        <v>2260</v>
      </c>
      <c r="F162" s="229" t="s">
        <v>2261</v>
      </c>
      <c r="G162" s="230" t="s">
        <v>543</v>
      </c>
      <c r="H162" s="231">
        <v>3.3500000000000001</v>
      </c>
      <c r="I162" s="232"/>
      <c r="J162" s="233">
        <f>ROUND(I162*H162,2)</f>
        <v>0</v>
      </c>
      <c r="K162" s="229" t="s">
        <v>443</v>
      </c>
      <c r="L162" s="45"/>
      <c r="M162" s="234" t="s">
        <v>1</v>
      </c>
      <c r="N162" s="235" t="s">
        <v>41</v>
      </c>
      <c r="O162" s="92"/>
      <c r="P162" s="236">
        <f>O162*H162</f>
        <v>0</v>
      </c>
      <c r="Q162" s="236">
        <v>0.0086800000000000002</v>
      </c>
      <c r="R162" s="236">
        <f>Q162*H162</f>
        <v>0.029078000000000003</v>
      </c>
      <c r="S162" s="236">
        <v>0</v>
      </c>
      <c r="T162" s="237">
        <f>S162*H162</f>
        <v>0</v>
      </c>
      <c r="U162" s="39"/>
      <c r="V162" s="39"/>
      <c r="W162" s="39"/>
      <c r="X162" s="39"/>
      <c r="Y162" s="39"/>
      <c r="Z162" s="39"/>
      <c r="AA162" s="39"/>
      <c r="AB162" s="39"/>
      <c r="AC162" s="39"/>
      <c r="AD162" s="39"/>
      <c r="AE162" s="39"/>
      <c r="AR162" s="238" t="s">
        <v>360</v>
      </c>
      <c r="AT162" s="238" t="s">
        <v>343</v>
      </c>
      <c r="AU162" s="238" t="s">
        <v>85</v>
      </c>
      <c r="AY162" s="18" t="s">
        <v>342</v>
      </c>
      <c r="BE162" s="239">
        <f>IF(N162="základní",J162,0)</f>
        <v>0</v>
      </c>
      <c r="BF162" s="239">
        <f>IF(N162="snížená",J162,0)</f>
        <v>0</v>
      </c>
      <c r="BG162" s="239">
        <f>IF(N162="zákl. přenesená",J162,0)</f>
        <v>0</v>
      </c>
      <c r="BH162" s="239">
        <f>IF(N162="sníž. přenesená",J162,0)</f>
        <v>0</v>
      </c>
      <c r="BI162" s="239">
        <f>IF(N162="nulová",J162,0)</f>
        <v>0</v>
      </c>
      <c r="BJ162" s="18" t="s">
        <v>83</v>
      </c>
      <c r="BK162" s="239">
        <f>ROUND(I162*H162,2)</f>
        <v>0</v>
      </c>
      <c r="BL162" s="18" t="s">
        <v>360</v>
      </c>
      <c r="BM162" s="238" t="s">
        <v>2262</v>
      </c>
    </row>
    <row r="163" s="2" customFormat="1">
      <c r="A163" s="39"/>
      <c r="B163" s="40"/>
      <c r="C163" s="41"/>
      <c r="D163" s="240" t="s">
        <v>349</v>
      </c>
      <c r="E163" s="41"/>
      <c r="F163" s="241" t="s">
        <v>2263</v>
      </c>
      <c r="G163" s="41"/>
      <c r="H163" s="41"/>
      <c r="I163" s="242"/>
      <c r="J163" s="41"/>
      <c r="K163" s="41"/>
      <c r="L163" s="45"/>
      <c r="M163" s="243"/>
      <c r="N163" s="244"/>
      <c r="O163" s="92"/>
      <c r="P163" s="92"/>
      <c r="Q163" s="92"/>
      <c r="R163" s="92"/>
      <c r="S163" s="92"/>
      <c r="T163" s="93"/>
      <c r="U163" s="39"/>
      <c r="V163" s="39"/>
      <c r="W163" s="39"/>
      <c r="X163" s="39"/>
      <c r="Y163" s="39"/>
      <c r="Z163" s="39"/>
      <c r="AA163" s="39"/>
      <c r="AB163" s="39"/>
      <c r="AC163" s="39"/>
      <c r="AD163" s="39"/>
      <c r="AE163" s="39"/>
      <c r="AT163" s="18" t="s">
        <v>349</v>
      </c>
      <c r="AU163" s="18" t="s">
        <v>85</v>
      </c>
    </row>
    <row r="164" s="13" customFormat="1">
      <c r="A164" s="13"/>
      <c r="B164" s="252"/>
      <c r="C164" s="253"/>
      <c r="D164" s="240" t="s">
        <v>446</v>
      </c>
      <c r="E164" s="254" t="s">
        <v>1</v>
      </c>
      <c r="F164" s="255" t="s">
        <v>2264</v>
      </c>
      <c r="G164" s="253"/>
      <c r="H164" s="256">
        <v>1.3999999999999999</v>
      </c>
      <c r="I164" s="257"/>
      <c r="J164" s="253"/>
      <c r="K164" s="253"/>
      <c r="L164" s="258"/>
      <c r="M164" s="259"/>
      <c r="N164" s="260"/>
      <c r="O164" s="260"/>
      <c r="P164" s="260"/>
      <c r="Q164" s="260"/>
      <c r="R164" s="260"/>
      <c r="S164" s="260"/>
      <c r="T164" s="261"/>
      <c r="U164" s="13"/>
      <c r="V164" s="13"/>
      <c r="W164" s="13"/>
      <c r="X164" s="13"/>
      <c r="Y164" s="13"/>
      <c r="Z164" s="13"/>
      <c r="AA164" s="13"/>
      <c r="AB164" s="13"/>
      <c r="AC164" s="13"/>
      <c r="AD164" s="13"/>
      <c r="AE164" s="13"/>
      <c r="AT164" s="262" t="s">
        <v>446</v>
      </c>
      <c r="AU164" s="262" t="s">
        <v>85</v>
      </c>
      <c r="AV164" s="13" t="s">
        <v>85</v>
      </c>
      <c r="AW164" s="13" t="s">
        <v>32</v>
      </c>
      <c r="AX164" s="13" t="s">
        <v>76</v>
      </c>
      <c r="AY164" s="262" t="s">
        <v>342</v>
      </c>
    </row>
    <row r="165" s="13" customFormat="1">
      <c r="A165" s="13"/>
      <c r="B165" s="252"/>
      <c r="C165" s="253"/>
      <c r="D165" s="240" t="s">
        <v>446</v>
      </c>
      <c r="E165" s="254" t="s">
        <v>1</v>
      </c>
      <c r="F165" s="255" t="s">
        <v>2265</v>
      </c>
      <c r="G165" s="253"/>
      <c r="H165" s="256">
        <v>1.95</v>
      </c>
      <c r="I165" s="257"/>
      <c r="J165" s="253"/>
      <c r="K165" s="253"/>
      <c r="L165" s="258"/>
      <c r="M165" s="259"/>
      <c r="N165" s="260"/>
      <c r="O165" s="260"/>
      <c r="P165" s="260"/>
      <c r="Q165" s="260"/>
      <c r="R165" s="260"/>
      <c r="S165" s="260"/>
      <c r="T165" s="261"/>
      <c r="U165" s="13"/>
      <c r="V165" s="13"/>
      <c r="W165" s="13"/>
      <c r="X165" s="13"/>
      <c r="Y165" s="13"/>
      <c r="Z165" s="13"/>
      <c r="AA165" s="13"/>
      <c r="AB165" s="13"/>
      <c r="AC165" s="13"/>
      <c r="AD165" s="13"/>
      <c r="AE165" s="13"/>
      <c r="AT165" s="262" t="s">
        <v>446</v>
      </c>
      <c r="AU165" s="262" t="s">
        <v>85</v>
      </c>
      <c r="AV165" s="13" t="s">
        <v>85</v>
      </c>
      <c r="AW165" s="13" t="s">
        <v>32</v>
      </c>
      <c r="AX165" s="13" t="s">
        <v>76</v>
      </c>
      <c r="AY165" s="262" t="s">
        <v>342</v>
      </c>
    </row>
    <row r="166" s="16" customFormat="1">
      <c r="A166" s="16"/>
      <c r="B166" s="284"/>
      <c r="C166" s="285"/>
      <c r="D166" s="240" t="s">
        <v>446</v>
      </c>
      <c r="E166" s="286" t="s">
        <v>1</v>
      </c>
      <c r="F166" s="287" t="s">
        <v>500</v>
      </c>
      <c r="G166" s="285"/>
      <c r="H166" s="288">
        <v>3.3500000000000001</v>
      </c>
      <c r="I166" s="289"/>
      <c r="J166" s="285"/>
      <c r="K166" s="285"/>
      <c r="L166" s="290"/>
      <c r="M166" s="291"/>
      <c r="N166" s="292"/>
      <c r="O166" s="292"/>
      <c r="P166" s="292"/>
      <c r="Q166" s="292"/>
      <c r="R166" s="292"/>
      <c r="S166" s="292"/>
      <c r="T166" s="293"/>
      <c r="U166" s="16"/>
      <c r="V166" s="16"/>
      <c r="W166" s="16"/>
      <c r="X166" s="16"/>
      <c r="Y166" s="16"/>
      <c r="Z166" s="16"/>
      <c r="AA166" s="16"/>
      <c r="AB166" s="16"/>
      <c r="AC166" s="16"/>
      <c r="AD166" s="16"/>
      <c r="AE166" s="16"/>
      <c r="AT166" s="294" t="s">
        <v>446</v>
      </c>
      <c r="AU166" s="294" t="s">
        <v>85</v>
      </c>
      <c r="AV166" s="16" t="s">
        <v>360</v>
      </c>
      <c r="AW166" s="16" t="s">
        <v>32</v>
      </c>
      <c r="AX166" s="16" t="s">
        <v>83</v>
      </c>
      <c r="AY166" s="294" t="s">
        <v>342</v>
      </c>
    </row>
    <row r="167" s="2" customFormat="1" ht="16.5" customHeight="1">
      <c r="A167" s="39"/>
      <c r="B167" s="40"/>
      <c r="C167" s="227" t="s">
        <v>386</v>
      </c>
      <c r="D167" s="227" t="s">
        <v>343</v>
      </c>
      <c r="E167" s="228" t="s">
        <v>2023</v>
      </c>
      <c r="F167" s="229" t="s">
        <v>2024</v>
      </c>
      <c r="G167" s="230" t="s">
        <v>543</v>
      </c>
      <c r="H167" s="231">
        <v>13.949999999999999</v>
      </c>
      <c r="I167" s="232"/>
      <c r="J167" s="233">
        <f>ROUND(I167*H167,2)</f>
        <v>0</v>
      </c>
      <c r="K167" s="229" t="s">
        <v>443</v>
      </c>
      <c r="L167" s="45"/>
      <c r="M167" s="234" t="s">
        <v>1</v>
      </c>
      <c r="N167" s="235" t="s">
        <v>41</v>
      </c>
      <c r="O167" s="92"/>
      <c r="P167" s="236">
        <f>O167*H167</f>
        <v>0</v>
      </c>
      <c r="Q167" s="236">
        <v>0.036900000000000002</v>
      </c>
      <c r="R167" s="236">
        <f>Q167*H167</f>
        <v>0.51475499999999996</v>
      </c>
      <c r="S167" s="236">
        <v>0</v>
      </c>
      <c r="T167" s="237">
        <f>S167*H167</f>
        <v>0</v>
      </c>
      <c r="U167" s="39"/>
      <c r="V167" s="39"/>
      <c r="W167" s="39"/>
      <c r="X167" s="39"/>
      <c r="Y167" s="39"/>
      <c r="Z167" s="39"/>
      <c r="AA167" s="39"/>
      <c r="AB167" s="39"/>
      <c r="AC167" s="39"/>
      <c r="AD167" s="39"/>
      <c r="AE167" s="39"/>
      <c r="AR167" s="238" t="s">
        <v>360</v>
      </c>
      <c r="AT167" s="238" t="s">
        <v>343</v>
      </c>
      <c r="AU167" s="238" t="s">
        <v>85</v>
      </c>
      <c r="AY167" s="18" t="s">
        <v>342</v>
      </c>
      <c r="BE167" s="239">
        <f>IF(N167="základní",J167,0)</f>
        <v>0</v>
      </c>
      <c r="BF167" s="239">
        <f>IF(N167="snížená",J167,0)</f>
        <v>0</v>
      </c>
      <c r="BG167" s="239">
        <f>IF(N167="zákl. přenesená",J167,0)</f>
        <v>0</v>
      </c>
      <c r="BH167" s="239">
        <f>IF(N167="sníž. přenesená",J167,0)</f>
        <v>0</v>
      </c>
      <c r="BI167" s="239">
        <f>IF(N167="nulová",J167,0)</f>
        <v>0</v>
      </c>
      <c r="BJ167" s="18" t="s">
        <v>83</v>
      </c>
      <c r="BK167" s="239">
        <f>ROUND(I167*H167,2)</f>
        <v>0</v>
      </c>
      <c r="BL167" s="18" t="s">
        <v>360</v>
      </c>
      <c r="BM167" s="238" t="s">
        <v>2266</v>
      </c>
    </row>
    <row r="168" s="2" customFormat="1">
      <c r="A168" s="39"/>
      <c r="B168" s="40"/>
      <c r="C168" s="41"/>
      <c r="D168" s="240" t="s">
        <v>349</v>
      </c>
      <c r="E168" s="41"/>
      <c r="F168" s="241" t="s">
        <v>2026</v>
      </c>
      <c r="G168" s="41"/>
      <c r="H168" s="41"/>
      <c r="I168" s="242"/>
      <c r="J168" s="41"/>
      <c r="K168" s="41"/>
      <c r="L168" s="45"/>
      <c r="M168" s="243"/>
      <c r="N168" s="244"/>
      <c r="O168" s="92"/>
      <c r="P168" s="92"/>
      <c r="Q168" s="92"/>
      <c r="R168" s="92"/>
      <c r="S168" s="92"/>
      <c r="T168" s="93"/>
      <c r="U168" s="39"/>
      <c r="V168" s="39"/>
      <c r="W168" s="39"/>
      <c r="X168" s="39"/>
      <c r="Y168" s="39"/>
      <c r="Z168" s="39"/>
      <c r="AA168" s="39"/>
      <c r="AB168" s="39"/>
      <c r="AC168" s="39"/>
      <c r="AD168" s="39"/>
      <c r="AE168" s="39"/>
      <c r="AT168" s="18" t="s">
        <v>349</v>
      </c>
      <c r="AU168" s="18" t="s">
        <v>85</v>
      </c>
    </row>
    <row r="169" s="13" customFormat="1">
      <c r="A169" s="13"/>
      <c r="B169" s="252"/>
      <c r="C169" s="253"/>
      <c r="D169" s="240" t="s">
        <v>446</v>
      </c>
      <c r="E169" s="254" t="s">
        <v>1</v>
      </c>
      <c r="F169" s="255" t="s">
        <v>2267</v>
      </c>
      <c r="G169" s="253"/>
      <c r="H169" s="256">
        <v>13.949999999999999</v>
      </c>
      <c r="I169" s="257"/>
      <c r="J169" s="253"/>
      <c r="K169" s="253"/>
      <c r="L169" s="258"/>
      <c r="M169" s="259"/>
      <c r="N169" s="260"/>
      <c r="O169" s="260"/>
      <c r="P169" s="260"/>
      <c r="Q169" s="260"/>
      <c r="R169" s="260"/>
      <c r="S169" s="260"/>
      <c r="T169" s="261"/>
      <c r="U169" s="13"/>
      <c r="V169" s="13"/>
      <c r="W169" s="13"/>
      <c r="X169" s="13"/>
      <c r="Y169" s="13"/>
      <c r="Z169" s="13"/>
      <c r="AA169" s="13"/>
      <c r="AB169" s="13"/>
      <c r="AC169" s="13"/>
      <c r="AD169" s="13"/>
      <c r="AE169" s="13"/>
      <c r="AT169" s="262" t="s">
        <v>446</v>
      </c>
      <c r="AU169" s="262" t="s">
        <v>85</v>
      </c>
      <c r="AV169" s="13" t="s">
        <v>85</v>
      </c>
      <c r="AW169" s="13" t="s">
        <v>32</v>
      </c>
      <c r="AX169" s="13" t="s">
        <v>83</v>
      </c>
      <c r="AY169" s="262" t="s">
        <v>342</v>
      </c>
    </row>
    <row r="170" s="2" customFormat="1" ht="16.5" customHeight="1">
      <c r="A170" s="39"/>
      <c r="B170" s="40"/>
      <c r="C170" s="227" t="s">
        <v>392</v>
      </c>
      <c r="D170" s="227" t="s">
        <v>343</v>
      </c>
      <c r="E170" s="228" t="s">
        <v>566</v>
      </c>
      <c r="F170" s="229" t="s">
        <v>567</v>
      </c>
      <c r="G170" s="230" t="s">
        <v>562</v>
      </c>
      <c r="H170" s="231">
        <v>12.667</v>
      </c>
      <c r="I170" s="232"/>
      <c r="J170" s="233">
        <f>ROUND(I170*H170,2)</f>
        <v>0</v>
      </c>
      <c r="K170" s="229" t="s">
        <v>443</v>
      </c>
      <c r="L170" s="45"/>
      <c r="M170" s="234" t="s">
        <v>1</v>
      </c>
      <c r="N170" s="235" t="s">
        <v>41</v>
      </c>
      <c r="O170" s="92"/>
      <c r="P170" s="236">
        <f>O170*H170</f>
        <v>0</v>
      </c>
      <c r="Q170" s="236">
        <v>0</v>
      </c>
      <c r="R170" s="236">
        <f>Q170*H170</f>
        <v>0</v>
      </c>
      <c r="S170" s="236">
        <v>0</v>
      </c>
      <c r="T170" s="237">
        <f>S170*H170</f>
        <v>0</v>
      </c>
      <c r="U170" s="39"/>
      <c r="V170" s="39"/>
      <c r="W170" s="39"/>
      <c r="X170" s="39"/>
      <c r="Y170" s="39"/>
      <c r="Z170" s="39"/>
      <c r="AA170" s="39"/>
      <c r="AB170" s="39"/>
      <c r="AC170" s="39"/>
      <c r="AD170" s="39"/>
      <c r="AE170" s="39"/>
      <c r="AR170" s="238" t="s">
        <v>360</v>
      </c>
      <c r="AT170" s="238" t="s">
        <v>343</v>
      </c>
      <c r="AU170" s="238" t="s">
        <v>85</v>
      </c>
      <c r="AY170" s="18" t="s">
        <v>342</v>
      </c>
      <c r="BE170" s="239">
        <f>IF(N170="základní",J170,0)</f>
        <v>0</v>
      </c>
      <c r="BF170" s="239">
        <f>IF(N170="snížená",J170,0)</f>
        <v>0</v>
      </c>
      <c r="BG170" s="239">
        <f>IF(N170="zákl. přenesená",J170,0)</f>
        <v>0</v>
      </c>
      <c r="BH170" s="239">
        <f>IF(N170="sníž. přenesená",J170,0)</f>
        <v>0</v>
      </c>
      <c r="BI170" s="239">
        <f>IF(N170="nulová",J170,0)</f>
        <v>0</v>
      </c>
      <c r="BJ170" s="18" t="s">
        <v>83</v>
      </c>
      <c r="BK170" s="239">
        <f>ROUND(I170*H170,2)</f>
        <v>0</v>
      </c>
      <c r="BL170" s="18" t="s">
        <v>360</v>
      </c>
      <c r="BM170" s="238" t="s">
        <v>2268</v>
      </c>
    </row>
    <row r="171" s="2" customFormat="1">
      <c r="A171" s="39"/>
      <c r="B171" s="40"/>
      <c r="C171" s="41"/>
      <c r="D171" s="240" t="s">
        <v>349</v>
      </c>
      <c r="E171" s="41"/>
      <c r="F171" s="241" t="s">
        <v>569</v>
      </c>
      <c r="G171" s="41"/>
      <c r="H171" s="41"/>
      <c r="I171" s="242"/>
      <c r="J171" s="41"/>
      <c r="K171" s="41"/>
      <c r="L171" s="45"/>
      <c r="M171" s="243"/>
      <c r="N171" s="244"/>
      <c r="O171" s="92"/>
      <c r="P171" s="92"/>
      <c r="Q171" s="92"/>
      <c r="R171" s="92"/>
      <c r="S171" s="92"/>
      <c r="T171" s="93"/>
      <c r="U171" s="39"/>
      <c r="V171" s="39"/>
      <c r="W171" s="39"/>
      <c r="X171" s="39"/>
      <c r="Y171" s="39"/>
      <c r="Z171" s="39"/>
      <c r="AA171" s="39"/>
      <c r="AB171" s="39"/>
      <c r="AC171" s="39"/>
      <c r="AD171" s="39"/>
      <c r="AE171" s="39"/>
      <c r="AT171" s="18" t="s">
        <v>349</v>
      </c>
      <c r="AU171" s="18" t="s">
        <v>85</v>
      </c>
    </row>
    <row r="172" s="13" customFormat="1">
      <c r="A172" s="13"/>
      <c r="B172" s="252"/>
      <c r="C172" s="253"/>
      <c r="D172" s="240" t="s">
        <v>446</v>
      </c>
      <c r="E172" s="254" t="s">
        <v>1</v>
      </c>
      <c r="F172" s="255" t="s">
        <v>2269</v>
      </c>
      <c r="G172" s="253"/>
      <c r="H172" s="256">
        <v>12.667</v>
      </c>
      <c r="I172" s="257"/>
      <c r="J172" s="253"/>
      <c r="K172" s="253"/>
      <c r="L172" s="258"/>
      <c r="M172" s="259"/>
      <c r="N172" s="260"/>
      <c r="O172" s="260"/>
      <c r="P172" s="260"/>
      <c r="Q172" s="260"/>
      <c r="R172" s="260"/>
      <c r="S172" s="260"/>
      <c r="T172" s="261"/>
      <c r="U172" s="13"/>
      <c r="V172" s="13"/>
      <c r="W172" s="13"/>
      <c r="X172" s="13"/>
      <c r="Y172" s="13"/>
      <c r="Z172" s="13"/>
      <c r="AA172" s="13"/>
      <c r="AB172" s="13"/>
      <c r="AC172" s="13"/>
      <c r="AD172" s="13"/>
      <c r="AE172" s="13"/>
      <c r="AT172" s="262" t="s">
        <v>446</v>
      </c>
      <c r="AU172" s="262" t="s">
        <v>85</v>
      </c>
      <c r="AV172" s="13" t="s">
        <v>85</v>
      </c>
      <c r="AW172" s="13" t="s">
        <v>32</v>
      </c>
      <c r="AX172" s="13" t="s">
        <v>83</v>
      </c>
      <c r="AY172" s="262" t="s">
        <v>342</v>
      </c>
    </row>
    <row r="173" s="2" customFormat="1" ht="16.5" customHeight="1">
      <c r="A173" s="39"/>
      <c r="B173" s="40"/>
      <c r="C173" s="227" t="s">
        <v>397</v>
      </c>
      <c r="D173" s="227" t="s">
        <v>343</v>
      </c>
      <c r="E173" s="228" t="s">
        <v>2270</v>
      </c>
      <c r="F173" s="229" t="s">
        <v>2271</v>
      </c>
      <c r="G173" s="230" t="s">
        <v>562</v>
      </c>
      <c r="H173" s="231">
        <v>31.140000000000001</v>
      </c>
      <c r="I173" s="232"/>
      <c r="J173" s="233">
        <f>ROUND(I173*H173,2)</f>
        <v>0</v>
      </c>
      <c r="K173" s="229" t="s">
        <v>1</v>
      </c>
      <c r="L173" s="45"/>
      <c r="M173" s="234" t="s">
        <v>1</v>
      </c>
      <c r="N173" s="235" t="s">
        <v>41</v>
      </c>
      <c r="O173" s="92"/>
      <c r="P173" s="236">
        <f>O173*H173</f>
        <v>0</v>
      </c>
      <c r="Q173" s="236">
        <v>0</v>
      </c>
      <c r="R173" s="236">
        <f>Q173*H173</f>
        <v>0</v>
      </c>
      <c r="S173" s="236">
        <v>0</v>
      </c>
      <c r="T173" s="237">
        <f>S173*H173</f>
        <v>0</v>
      </c>
      <c r="U173" s="39"/>
      <c r="V173" s="39"/>
      <c r="W173" s="39"/>
      <c r="X173" s="39"/>
      <c r="Y173" s="39"/>
      <c r="Z173" s="39"/>
      <c r="AA173" s="39"/>
      <c r="AB173" s="39"/>
      <c r="AC173" s="39"/>
      <c r="AD173" s="39"/>
      <c r="AE173" s="39"/>
      <c r="AR173" s="238" t="s">
        <v>360</v>
      </c>
      <c r="AT173" s="238" t="s">
        <v>343</v>
      </c>
      <c r="AU173" s="238" t="s">
        <v>85</v>
      </c>
      <c r="AY173" s="18" t="s">
        <v>342</v>
      </c>
      <c r="BE173" s="239">
        <f>IF(N173="základní",J173,0)</f>
        <v>0</v>
      </c>
      <c r="BF173" s="239">
        <f>IF(N173="snížená",J173,0)</f>
        <v>0</v>
      </c>
      <c r="BG173" s="239">
        <f>IF(N173="zákl. přenesená",J173,0)</f>
        <v>0</v>
      </c>
      <c r="BH173" s="239">
        <f>IF(N173="sníž. přenesená",J173,0)</f>
        <v>0</v>
      </c>
      <c r="BI173" s="239">
        <f>IF(N173="nulová",J173,0)</f>
        <v>0</v>
      </c>
      <c r="BJ173" s="18" t="s">
        <v>83</v>
      </c>
      <c r="BK173" s="239">
        <f>ROUND(I173*H173,2)</f>
        <v>0</v>
      </c>
      <c r="BL173" s="18" t="s">
        <v>360</v>
      </c>
      <c r="BM173" s="238" t="s">
        <v>2272</v>
      </c>
    </row>
    <row r="174" s="2" customFormat="1">
      <c r="A174" s="39"/>
      <c r="B174" s="40"/>
      <c r="C174" s="41"/>
      <c r="D174" s="240" t="s">
        <v>349</v>
      </c>
      <c r="E174" s="41"/>
      <c r="F174" s="241" t="s">
        <v>2271</v>
      </c>
      <c r="G174" s="41"/>
      <c r="H174" s="41"/>
      <c r="I174" s="242"/>
      <c r="J174" s="41"/>
      <c r="K174" s="41"/>
      <c r="L174" s="45"/>
      <c r="M174" s="243"/>
      <c r="N174" s="244"/>
      <c r="O174" s="92"/>
      <c r="P174" s="92"/>
      <c r="Q174" s="92"/>
      <c r="R174" s="92"/>
      <c r="S174" s="92"/>
      <c r="T174" s="93"/>
      <c r="U174" s="39"/>
      <c r="V174" s="39"/>
      <c r="W174" s="39"/>
      <c r="X174" s="39"/>
      <c r="Y174" s="39"/>
      <c r="Z174" s="39"/>
      <c r="AA174" s="39"/>
      <c r="AB174" s="39"/>
      <c r="AC174" s="39"/>
      <c r="AD174" s="39"/>
      <c r="AE174" s="39"/>
      <c r="AT174" s="18" t="s">
        <v>349</v>
      </c>
      <c r="AU174" s="18" t="s">
        <v>85</v>
      </c>
    </row>
    <row r="175" s="13" customFormat="1">
      <c r="A175" s="13"/>
      <c r="B175" s="252"/>
      <c r="C175" s="253"/>
      <c r="D175" s="240" t="s">
        <v>446</v>
      </c>
      <c r="E175" s="254" t="s">
        <v>1</v>
      </c>
      <c r="F175" s="255" t="s">
        <v>2273</v>
      </c>
      <c r="G175" s="253"/>
      <c r="H175" s="256">
        <v>31.140000000000001</v>
      </c>
      <c r="I175" s="257"/>
      <c r="J175" s="253"/>
      <c r="K175" s="253"/>
      <c r="L175" s="258"/>
      <c r="M175" s="259"/>
      <c r="N175" s="260"/>
      <c r="O175" s="260"/>
      <c r="P175" s="260"/>
      <c r="Q175" s="260"/>
      <c r="R175" s="260"/>
      <c r="S175" s="260"/>
      <c r="T175" s="261"/>
      <c r="U175" s="13"/>
      <c r="V175" s="13"/>
      <c r="W175" s="13"/>
      <c r="X175" s="13"/>
      <c r="Y175" s="13"/>
      <c r="Z175" s="13"/>
      <c r="AA175" s="13"/>
      <c r="AB175" s="13"/>
      <c r="AC175" s="13"/>
      <c r="AD175" s="13"/>
      <c r="AE175" s="13"/>
      <c r="AT175" s="262" t="s">
        <v>446</v>
      </c>
      <c r="AU175" s="262" t="s">
        <v>85</v>
      </c>
      <c r="AV175" s="13" t="s">
        <v>85</v>
      </c>
      <c r="AW175" s="13" t="s">
        <v>32</v>
      </c>
      <c r="AX175" s="13" t="s">
        <v>83</v>
      </c>
      <c r="AY175" s="262" t="s">
        <v>342</v>
      </c>
    </row>
    <row r="176" s="2" customFormat="1" ht="21.75" customHeight="1">
      <c r="A176" s="39"/>
      <c r="B176" s="40"/>
      <c r="C176" s="227" t="s">
        <v>401</v>
      </c>
      <c r="D176" s="227" t="s">
        <v>343</v>
      </c>
      <c r="E176" s="228" t="s">
        <v>2274</v>
      </c>
      <c r="F176" s="229" t="s">
        <v>2275</v>
      </c>
      <c r="G176" s="230" t="s">
        <v>562</v>
      </c>
      <c r="H176" s="231">
        <v>253.33199999999999</v>
      </c>
      <c r="I176" s="232"/>
      <c r="J176" s="233">
        <f>ROUND(I176*H176,2)</f>
        <v>0</v>
      </c>
      <c r="K176" s="229" t="s">
        <v>443</v>
      </c>
      <c r="L176" s="45"/>
      <c r="M176" s="234" t="s">
        <v>1</v>
      </c>
      <c r="N176" s="235" t="s">
        <v>41</v>
      </c>
      <c r="O176" s="92"/>
      <c r="P176" s="236">
        <f>O176*H176</f>
        <v>0</v>
      </c>
      <c r="Q176" s="236">
        <v>0</v>
      </c>
      <c r="R176" s="236">
        <f>Q176*H176</f>
        <v>0</v>
      </c>
      <c r="S176" s="236">
        <v>0</v>
      </c>
      <c r="T176" s="237">
        <f>S176*H176</f>
        <v>0</v>
      </c>
      <c r="U176" s="39"/>
      <c r="V176" s="39"/>
      <c r="W176" s="39"/>
      <c r="X176" s="39"/>
      <c r="Y176" s="39"/>
      <c r="Z176" s="39"/>
      <c r="AA176" s="39"/>
      <c r="AB176" s="39"/>
      <c r="AC176" s="39"/>
      <c r="AD176" s="39"/>
      <c r="AE176" s="39"/>
      <c r="AR176" s="238" t="s">
        <v>360</v>
      </c>
      <c r="AT176" s="238" t="s">
        <v>343</v>
      </c>
      <c r="AU176" s="238" t="s">
        <v>85</v>
      </c>
      <c r="AY176" s="18" t="s">
        <v>342</v>
      </c>
      <c r="BE176" s="239">
        <f>IF(N176="základní",J176,0)</f>
        <v>0</v>
      </c>
      <c r="BF176" s="239">
        <f>IF(N176="snížená",J176,0)</f>
        <v>0</v>
      </c>
      <c r="BG176" s="239">
        <f>IF(N176="zákl. přenesená",J176,0)</f>
        <v>0</v>
      </c>
      <c r="BH176" s="239">
        <f>IF(N176="sníž. přenesená",J176,0)</f>
        <v>0</v>
      </c>
      <c r="BI176" s="239">
        <f>IF(N176="nulová",J176,0)</f>
        <v>0</v>
      </c>
      <c r="BJ176" s="18" t="s">
        <v>83</v>
      </c>
      <c r="BK176" s="239">
        <f>ROUND(I176*H176,2)</f>
        <v>0</v>
      </c>
      <c r="BL176" s="18" t="s">
        <v>360</v>
      </c>
      <c r="BM176" s="238" t="s">
        <v>2276</v>
      </c>
    </row>
    <row r="177" s="2" customFormat="1">
      <c r="A177" s="39"/>
      <c r="B177" s="40"/>
      <c r="C177" s="41"/>
      <c r="D177" s="240" t="s">
        <v>349</v>
      </c>
      <c r="E177" s="41"/>
      <c r="F177" s="241" t="s">
        <v>2277</v>
      </c>
      <c r="G177" s="41"/>
      <c r="H177" s="41"/>
      <c r="I177" s="242"/>
      <c r="J177" s="41"/>
      <c r="K177" s="41"/>
      <c r="L177" s="45"/>
      <c r="M177" s="243"/>
      <c r="N177" s="244"/>
      <c r="O177" s="92"/>
      <c r="P177" s="92"/>
      <c r="Q177" s="92"/>
      <c r="R177" s="92"/>
      <c r="S177" s="92"/>
      <c r="T177" s="93"/>
      <c r="U177" s="39"/>
      <c r="V177" s="39"/>
      <c r="W177" s="39"/>
      <c r="X177" s="39"/>
      <c r="Y177" s="39"/>
      <c r="Z177" s="39"/>
      <c r="AA177" s="39"/>
      <c r="AB177" s="39"/>
      <c r="AC177" s="39"/>
      <c r="AD177" s="39"/>
      <c r="AE177" s="39"/>
      <c r="AT177" s="18" t="s">
        <v>349</v>
      </c>
      <c r="AU177" s="18" t="s">
        <v>85</v>
      </c>
    </row>
    <row r="178" s="14" customFormat="1">
      <c r="A178" s="14"/>
      <c r="B178" s="263"/>
      <c r="C178" s="264"/>
      <c r="D178" s="240" t="s">
        <v>446</v>
      </c>
      <c r="E178" s="265" t="s">
        <v>1</v>
      </c>
      <c r="F178" s="266" t="s">
        <v>2278</v>
      </c>
      <c r="G178" s="264"/>
      <c r="H178" s="265" t="s">
        <v>1</v>
      </c>
      <c r="I178" s="267"/>
      <c r="J178" s="264"/>
      <c r="K178" s="264"/>
      <c r="L178" s="268"/>
      <c r="M178" s="269"/>
      <c r="N178" s="270"/>
      <c r="O178" s="270"/>
      <c r="P178" s="270"/>
      <c r="Q178" s="270"/>
      <c r="R178" s="270"/>
      <c r="S178" s="270"/>
      <c r="T178" s="271"/>
      <c r="U178" s="14"/>
      <c r="V178" s="14"/>
      <c r="W178" s="14"/>
      <c r="X178" s="14"/>
      <c r="Y178" s="14"/>
      <c r="Z178" s="14"/>
      <c r="AA178" s="14"/>
      <c r="AB178" s="14"/>
      <c r="AC178" s="14"/>
      <c r="AD178" s="14"/>
      <c r="AE178" s="14"/>
      <c r="AT178" s="272" t="s">
        <v>446</v>
      </c>
      <c r="AU178" s="272" t="s">
        <v>85</v>
      </c>
      <c r="AV178" s="14" t="s">
        <v>83</v>
      </c>
      <c r="AW178" s="14" t="s">
        <v>32</v>
      </c>
      <c r="AX178" s="14" t="s">
        <v>76</v>
      </c>
      <c r="AY178" s="272" t="s">
        <v>342</v>
      </c>
    </row>
    <row r="179" s="13" customFormat="1">
      <c r="A179" s="13"/>
      <c r="B179" s="252"/>
      <c r="C179" s="253"/>
      <c r="D179" s="240" t="s">
        <v>446</v>
      </c>
      <c r="E179" s="254" t="s">
        <v>1</v>
      </c>
      <c r="F179" s="255" t="s">
        <v>2279</v>
      </c>
      <c r="G179" s="253"/>
      <c r="H179" s="256">
        <v>100.52500000000001</v>
      </c>
      <c r="I179" s="257"/>
      <c r="J179" s="253"/>
      <c r="K179" s="253"/>
      <c r="L179" s="258"/>
      <c r="M179" s="259"/>
      <c r="N179" s="260"/>
      <c r="O179" s="260"/>
      <c r="P179" s="260"/>
      <c r="Q179" s="260"/>
      <c r="R179" s="260"/>
      <c r="S179" s="260"/>
      <c r="T179" s="261"/>
      <c r="U179" s="13"/>
      <c r="V179" s="13"/>
      <c r="W179" s="13"/>
      <c r="X179" s="13"/>
      <c r="Y179" s="13"/>
      <c r="Z179" s="13"/>
      <c r="AA179" s="13"/>
      <c r="AB179" s="13"/>
      <c r="AC179" s="13"/>
      <c r="AD179" s="13"/>
      <c r="AE179" s="13"/>
      <c r="AT179" s="262" t="s">
        <v>446</v>
      </c>
      <c r="AU179" s="262" t="s">
        <v>85</v>
      </c>
      <c r="AV179" s="13" t="s">
        <v>85</v>
      </c>
      <c r="AW179" s="13" t="s">
        <v>32</v>
      </c>
      <c r="AX179" s="13" t="s">
        <v>76</v>
      </c>
      <c r="AY179" s="262" t="s">
        <v>342</v>
      </c>
    </row>
    <row r="180" s="13" customFormat="1">
      <c r="A180" s="13"/>
      <c r="B180" s="252"/>
      <c r="C180" s="253"/>
      <c r="D180" s="240" t="s">
        <v>446</v>
      </c>
      <c r="E180" s="254" t="s">
        <v>1</v>
      </c>
      <c r="F180" s="255" t="s">
        <v>2280</v>
      </c>
      <c r="G180" s="253"/>
      <c r="H180" s="256">
        <v>224.79900000000001</v>
      </c>
      <c r="I180" s="257"/>
      <c r="J180" s="253"/>
      <c r="K180" s="253"/>
      <c r="L180" s="258"/>
      <c r="M180" s="259"/>
      <c r="N180" s="260"/>
      <c r="O180" s="260"/>
      <c r="P180" s="260"/>
      <c r="Q180" s="260"/>
      <c r="R180" s="260"/>
      <c r="S180" s="260"/>
      <c r="T180" s="261"/>
      <c r="U180" s="13"/>
      <c r="V180" s="13"/>
      <c r="W180" s="13"/>
      <c r="X180" s="13"/>
      <c r="Y180" s="13"/>
      <c r="Z180" s="13"/>
      <c r="AA180" s="13"/>
      <c r="AB180" s="13"/>
      <c r="AC180" s="13"/>
      <c r="AD180" s="13"/>
      <c r="AE180" s="13"/>
      <c r="AT180" s="262" t="s">
        <v>446</v>
      </c>
      <c r="AU180" s="262" t="s">
        <v>85</v>
      </c>
      <c r="AV180" s="13" t="s">
        <v>85</v>
      </c>
      <c r="AW180" s="13" t="s">
        <v>32</v>
      </c>
      <c r="AX180" s="13" t="s">
        <v>76</v>
      </c>
      <c r="AY180" s="262" t="s">
        <v>342</v>
      </c>
    </row>
    <row r="181" s="13" customFormat="1">
      <c r="A181" s="13"/>
      <c r="B181" s="252"/>
      <c r="C181" s="253"/>
      <c r="D181" s="240" t="s">
        <v>446</v>
      </c>
      <c r="E181" s="254" t="s">
        <v>1</v>
      </c>
      <c r="F181" s="255" t="s">
        <v>2281</v>
      </c>
      <c r="G181" s="253"/>
      <c r="H181" s="256">
        <v>100.62600000000001</v>
      </c>
      <c r="I181" s="257"/>
      <c r="J181" s="253"/>
      <c r="K181" s="253"/>
      <c r="L181" s="258"/>
      <c r="M181" s="259"/>
      <c r="N181" s="260"/>
      <c r="O181" s="260"/>
      <c r="P181" s="260"/>
      <c r="Q181" s="260"/>
      <c r="R181" s="260"/>
      <c r="S181" s="260"/>
      <c r="T181" s="261"/>
      <c r="U181" s="13"/>
      <c r="V181" s="13"/>
      <c r="W181" s="13"/>
      <c r="X181" s="13"/>
      <c r="Y181" s="13"/>
      <c r="Z181" s="13"/>
      <c r="AA181" s="13"/>
      <c r="AB181" s="13"/>
      <c r="AC181" s="13"/>
      <c r="AD181" s="13"/>
      <c r="AE181" s="13"/>
      <c r="AT181" s="262" t="s">
        <v>446</v>
      </c>
      <c r="AU181" s="262" t="s">
        <v>85</v>
      </c>
      <c r="AV181" s="13" t="s">
        <v>85</v>
      </c>
      <c r="AW181" s="13" t="s">
        <v>32</v>
      </c>
      <c r="AX181" s="13" t="s">
        <v>76</v>
      </c>
      <c r="AY181" s="262" t="s">
        <v>342</v>
      </c>
    </row>
    <row r="182" s="13" customFormat="1">
      <c r="A182" s="13"/>
      <c r="B182" s="252"/>
      <c r="C182" s="253"/>
      <c r="D182" s="240" t="s">
        <v>446</v>
      </c>
      <c r="E182" s="254" t="s">
        <v>1</v>
      </c>
      <c r="F182" s="255" t="s">
        <v>2282</v>
      </c>
      <c r="G182" s="253"/>
      <c r="H182" s="256">
        <v>63.881999999999998</v>
      </c>
      <c r="I182" s="257"/>
      <c r="J182" s="253"/>
      <c r="K182" s="253"/>
      <c r="L182" s="258"/>
      <c r="M182" s="259"/>
      <c r="N182" s="260"/>
      <c r="O182" s="260"/>
      <c r="P182" s="260"/>
      <c r="Q182" s="260"/>
      <c r="R182" s="260"/>
      <c r="S182" s="260"/>
      <c r="T182" s="261"/>
      <c r="U182" s="13"/>
      <c r="V182" s="13"/>
      <c r="W182" s="13"/>
      <c r="X182" s="13"/>
      <c r="Y182" s="13"/>
      <c r="Z182" s="13"/>
      <c r="AA182" s="13"/>
      <c r="AB182" s="13"/>
      <c r="AC182" s="13"/>
      <c r="AD182" s="13"/>
      <c r="AE182" s="13"/>
      <c r="AT182" s="262" t="s">
        <v>446</v>
      </c>
      <c r="AU182" s="262" t="s">
        <v>85</v>
      </c>
      <c r="AV182" s="13" t="s">
        <v>85</v>
      </c>
      <c r="AW182" s="13" t="s">
        <v>32</v>
      </c>
      <c r="AX182" s="13" t="s">
        <v>76</v>
      </c>
      <c r="AY182" s="262" t="s">
        <v>342</v>
      </c>
    </row>
    <row r="183" s="13" customFormat="1">
      <c r="A183" s="13"/>
      <c r="B183" s="252"/>
      <c r="C183" s="253"/>
      <c r="D183" s="240" t="s">
        <v>446</v>
      </c>
      <c r="E183" s="254" t="s">
        <v>1</v>
      </c>
      <c r="F183" s="255" t="s">
        <v>2283</v>
      </c>
      <c r="G183" s="253"/>
      <c r="H183" s="256">
        <v>22.385000000000002</v>
      </c>
      <c r="I183" s="257"/>
      <c r="J183" s="253"/>
      <c r="K183" s="253"/>
      <c r="L183" s="258"/>
      <c r="M183" s="259"/>
      <c r="N183" s="260"/>
      <c r="O183" s="260"/>
      <c r="P183" s="260"/>
      <c r="Q183" s="260"/>
      <c r="R183" s="260"/>
      <c r="S183" s="260"/>
      <c r="T183" s="261"/>
      <c r="U183" s="13"/>
      <c r="V183" s="13"/>
      <c r="W183" s="13"/>
      <c r="X183" s="13"/>
      <c r="Y183" s="13"/>
      <c r="Z183" s="13"/>
      <c r="AA183" s="13"/>
      <c r="AB183" s="13"/>
      <c r="AC183" s="13"/>
      <c r="AD183" s="13"/>
      <c r="AE183" s="13"/>
      <c r="AT183" s="262" t="s">
        <v>446</v>
      </c>
      <c r="AU183" s="262" t="s">
        <v>85</v>
      </c>
      <c r="AV183" s="13" t="s">
        <v>85</v>
      </c>
      <c r="AW183" s="13" t="s">
        <v>32</v>
      </c>
      <c r="AX183" s="13" t="s">
        <v>76</v>
      </c>
      <c r="AY183" s="262" t="s">
        <v>342</v>
      </c>
    </row>
    <row r="184" s="13" customFormat="1">
      <c r="A184" s="13"/>
      <c r="B184" s="252"/>
      <c r="C184" s="253"/>
      <c r="D184" s="240" t="s">
        <v>446</v>
      </c>
      <c r="E184" s="254" t="s">
        <v>1</v>
      </c>
      <c r="F184" s="255" t="s">
        <v>2284</v>
      </c>
      <c r="G184" s="253"/>
      <c r="H184" s="256">
        <v>4.8600000000000003</v>
      </c>
      <c r="I184" s="257"/>
      <c r="J184" s="253"/>
      <c r="K184" s="253"/>
      <c r="L184" s="258"/>
      <c r="M184" s="259"/>
      <c r="N184" s="260"/>
      <c r="O184" s="260"/>
      <c r="P184" s="260"/>
      <c r="Q184" s="260"/>
      <c r="R184" s="260"/>
      <c r="S184" s="260"/>
      <c r="T184" s="261"/>
      <c r="U184" s="13"/>
      <c r="V184" s="13"/>
      <c r="W184" s="13"/>
      <c r="X184" s="13"/>
      <c r="Y184" s="13"/>
      <c r="Z184" s="13"/>
      <c r="AA184" s="13"/>
      <c r="AB184" s="13"/>
      <c r="AC184" s="13"/>
      <c r="AD184" s="13"/>
      <c r="AE184" s="13"/>
      <c r="AT184" s="262" t="s">
        <v>446</v>
      </c>
      <c r="AU184" s="262" t="s">
        <v>85</v>
      </c>
      <c r="AV184" s="13" t="s">
        <v>85</v>
      </c>
      <c r="AW184" s="13" t="s">
        <v>32</v>
      </c>
      <c r="AX184" s="13" t="s">
        <v>76</v>
      </c>
      <c r="AY184" s="262" t="s">
        <v>342</v>
      </c>
    </row>
    <row r="185" s="14" customFormat="1">
      <c r="A185" s="14"/>
      <c r="B185" s="263"/>
      <c r="C185" s="264"/>
      <c r="D185" s="240" t="s">
        <v>446</v>
      </c>
      <c r="E185" s="265" t="s">
        <v>1</v>
      </c>
      <c r="F185" s="266" t="s">
        <v>2285</v>
      </c>
      <c r="G185" s="264"/>
      <c r="H185" s="265" t="s">
        <v>1</v>
      </c>
      <c r="I185" s="267"/>
      <c r="J185" s="264"/>
      <c r="K185" s="264"/>
      <c r="L185" s="268"/>
      <c r="M185" s="269"/>
      <c r="N185" s="270"/>
      <c r="O185" s="270"/>
      <c r="P185" s="270"/>
      <c r="Q185" s="270"/>
      <c r="R185" s="270"/>
      <c r="S185" s="270"/>
      <c r="T185" s="271"/>
      <c r="U185" s="14"/>
      <c r="V185" s="14"/>
      <c r="W185" s="14"/>
      <c r="X185" s="14"/>
      <c r="Y185" s="14"/>
      <c r="Z185" s="14"/>
      <c r="AA185" s="14"/>
      <c r="AB185" s="14"/>
      <c r="AC185" s="14"/>
      <c r="AD185" s="14"/>
      <c r="AE185" s="14"/>
      <c r="AT185" s="272" t="s">
        <v>446</v>
      </c>
      <c r="AU185" s="272" t="s">
        <v>85</v>
      </c>
      <c r="AV185" s="14" t="s">
        <v>83</v>
      </c>
      <c r="AW185" s="14" t="s">
        <v>32</v>
      </c>
      <c r="AX185" s="14" t="s">
        <v>76</v>
      </c>
      <c r="AY185" s="272" t="s">
        <v>342</v>
      </c>
    </row>
    <row r="186" s="13" customFormat="1">
      <c r="A186" s="13"/>
      <c r="B186" s="252"/>
      <c r="C186" s="253"/>
      <c r="D186" s="240" t="s">
        <v>446</v>
      </c>
      <c r="E186" s="254" t="s">
        <v>1</v>
      </c>
      <c r="F186" s="255" t="s">
        <v>2286</v>
      </c>
      <c r="G186" s="253"/>
      <c r="H186" s="256">
        <v>42.116</v>
      </c>
      <c r="I186" s="257"/>
      <c r="J186" s="253"/>
      <c r="K186" s="253"/>
      <c r="L186" s="258"/>
      <c r="M186" s="259"/>
      <c r="N186" s="260"/>
      <c r="O186" s="260"/>
      <c r="P186" s="260"/>
      <c r="Q186" s="260"/>
      <c r="R186" s="260"/>
      <c r="S186" s="260"/>
      <c r="T186" s="261"/>
      <c r="U186" s="13"/>
      <c r="V186" s="13"/>
      <c r="W186" s="13"/>
      <c r="X186" s="13"/>
      <c r="Y186" s="13"/>
      <c r="Z186" s="13"/>
      <c r="AA186" s="13"/>
      <c r="AB186" s="13"/>
      <c r="AC186" s="13"/>
      <c r="AD186" s="13"/>
      <c r="AE186" s="13"/>
      <c r="AT186" s="262" t="s">
        <v>446</v>
      </c>
      <c r="AU186" s="262" t="s">
        <v>85</v>
      </c>
      <c r="AV186" s="13" t="s">
        <v>85</v>
      </c>
      <c r="AW186" s="13" t="s">
        <v>32</v>
      </c>
      <c r="AX186" s="13" t="s">
        <v>76</v>
      </c>
      <c r="AY186" s="262" t="s">
        <v>342</v>
      </c>
    </row>
    <row r="187" s="13" customFormat="1">
      <c r="A187" s="13"/>
      <c r="B187" s="252"/>
      <c r="C187" s="253"/>
      <c r="D187" s="240" t="s">
        <v>446</v>
      </c>
      <c r="E187" s="254" t="s">
        <v>1</v>
      </c>
      <c r="F187" s="255" t="s">
        <v>2287</v>
      </c>
      <c r="G187" s="253"/>
      <c r="H187" s="256">
        <v>2.3039999999999998</v>
      </c>
      <c r="I187" s="257"/>
      <c r="J187" s="253"/>
      <c r="K187" s="253"/>
      <c r="L187" s="258"/>
      <c r="M187" s="259"/>
      <c r="N187" s="260"/>
      <c r="O187" s="260"/>
      <c r="P187" s="260"/>
      <c r="Q187" s="260"/>
      <c r="R187" s="260"/>
      <c r="S187" s="260"/>
      <c r="T187" s="261"/>
      <c r="U187" s="13"/>
      <c r="V187" s="13"/>
      <c r="W187" s="13"/>
      <c r="X187" s="13"/>
      <c r="Y187" s="13"/>
      <c r="Z187" s="13"/>
      <c r="AA187" s="13"/>
      <c r="AB187" s="13"/>
      <c r="AC187" s="13"/>
      <c r="AD187" s="13"/>
      <c r="AE187" s="13"/>
      <c r="AT187" s="262" t="s">
        <v>446</v>
      </c>
      <c r="AU187" s="262" t="s">
        <v>85</v>
      </c>
      <c r="AV187" s="13" t="s">
        <v>85</v>
      </c>
      <c r="AW187" s="13" t="s">
        <v>32</v>
      </c>
      <c r="AX187" s="13" t="s">
        <v>76</v>
      </c>
      <c r="AY187" s="262" t="s">
        <v>342</v>
      </c>
    </row>
    <row r="188" s="13" customFormat="1">
      <c r="A188" s="13"/>
      <c r="B188" s="252"/>
      <c r="C188" s="253"/>
      <c r="D188" s="240" t="s">
        <v>446</v>
      </c>
      <c r="E188" s="254" t="s">
        <v>1</v>
      </c>
      <c r="F188" s="255" t="s">
        <v>2288</v>
      </c>
      <c r="G188" s="253"/>
      <c r="H188" s="256">
        <v>0.97199999999999998</v>
      </c>
      <c r="I188" s="257"/>
      <c r="J188" s="253"/>
      <c r="K188" s="253"/>
      <c r="L188" s="258"/>
      <c r="M188" s="259"/>
      <c r="N188" s="260"/>
      <c r="O188" s="260"/>
      <c r="P188" s="260"/>
      <c r="Q188" s="260"/>
      <c r="R188" s="260"/>
      <c r="S188" s="260"/>
      <c r="T188" s="261"/>
      <c r="U188" s="13"/>
      <c r="V188" s="13"/>
      <c r="W188" s="13"/>
      <c r="X188" s="13"/>
      <c r="Y188" s="13"/>
      <c r="Z188" s="13"/>
      <c r="AA188" s="13"/>
      <c r="AB188" s="13"/>
      <c r="AC188" s="13"/>
      <c r="AD188" s="13"/>
      <c r="AE188" s="13"/>
      <c r="AT188" s="262" t="s">
        <v>446</v>
      </c>
      <c r="AU188" s="262" t="s">
        <v>85</v>
      </c>
      <c r="AV188" s="13" t="s">
        <v>85</v>
      </c>
      <c r="AW188" s="13" t="s">
        <v>32</v>
      </c>
      <c r="AX188" s="13" t="s">
        <v>76</v>
      </c>
      <c r="AY188" s="262" t="s">
        <v>342</v>
      </c>
    </row>
    <row r="189" s="14" customFormat="1">
      <c r="A189" s="14"/>
      <c r="B189" s="263"/>
      <c r="C189" s="264"/>
      <c r="D189" s="240" t="s">
        <v>446</v>
      </c>
      <c r="E189" s="265" t="s">
        <v>1</v>
      </c>
      <c r="F189" s="266" t="s">
        <v>2289</v>
      </c>
      <c r="G189" s="264"/>
      <c r="H189" s="265" t="s">
        <v>1</v>
      </c>
      <c r="I189" s="267"/>
      <c r="J189" s="264"/>
      <c r="K189" s="264"/>
      <c r="L189" s="268"/>
      <c r="M189" s="269"/>
      <c r="N189" s="270"/>
      <c r="O189" s="270"/>
      <c r="P189" s="270"/>
      <c r="Q189" s="270"/>
      <c r="R189" s="270"/>
      <c r="S189" s="270"/>
      <c r="T189" s="271"/>
      <c r="U189" s="14"/>
      <c r="V189" s="14"/>
      <c r="W189" s="14"/>
      <c r="X189" s="14"/>
      <c r="Y189" s="14"/>
      <c r="Z189" s="14"/>
      <c r="AA189" s="14"/>
      <c r="AB189" s="14"/>
      <c r="AC189" s="14"/>
      <c r="AD189" s="14"/>
      <c r="AE189" s="14"/>
      <c r="AT189" s="272" t="s">
        <v>446</v>
      </c>
      <c r="AU189" s="272" t="s">
        <v>85</v>
      </c>
      <c r="AV189" s="14" t="s">
        <v>83</v>
      </c>
      <c r="AW189" s="14" t="s">
        <v>32</v>
      </c>
      <c r="AX189" s="14" t="s">
        <v>76</v>
      </c>
      <c r="AY189" s="272" t="s">
        <v>342</v>
      </c>
    </row>
    <row r="190" s="13" customFormat="1">
      <c r="A190" s="13"/>
      <c r="B190" s="252"/>
      <c r="C190" s="253"/>
      <c r="D190" s="240" t="s">
        <v>446</v>
      </c>
      <c r="E190" s="254" t="s">
        <v>1</v>
      </c>
      <c r="F190" s="255" t="s">
        <v>2290</v>
      </c>
      <c r="G190" s="253"/>
      <c r="H190" s="256">
        <v>33.674999999999997</v>
      </c>
      <c r="I190" s="257"/>
      <c r="J190" s="253"/>
      <c r="K190" s="253"/>
      <c r="L190" s="258"/>
      <c r="M190" s="259"/>
      <c r="N190" s="260"/>
      <c r="O190" s="260"/>
      <c r="P190" s="260"/>
      <c r="Q190" s="260"/>
      <c r="R190" s="260"/>
      <c r="S190" s="260"/>
      <c r="T190" s="261"/>
      <c r="U190" s="13"/>
      <c r="V190" s="13"/>
      <c r="W190" s="13"/>
      <c r="X190" s="13"/>
      <c r="Y190" s="13"/>
      <c r="Z190" s="13"/>
      <c r="AA190" s="13"/>
      <c r="AB190" s="13"/>
      <c r="AC190" s="13"/>
      <c r="AD190" s="13"/>
      <c r="AE190" s="13"/>
      <c r="AT190" s="262" t="s">
        <v>446</v>
      </c>
      <c r="AU190" s="262" t="s">
        <v>85</v>
      </c>
      <c r="AV190" s="13" t="s">
        <v>85</v>
      </c>
      <c r="AW190" s="13" t="s">
        <v>32</v>
      </c>
      <c r="AX190" s="13" t="s">
        <v>76</v>
      </c>
      <c r="AY190" s="262" t="s">
        <v>342</v>
      </c>
    </row>
    <row r="191" s="13" customFormat="1">
      <c r="A191" s="13"/>
      <c r="B191" s="252"/>
      <c r="C191" s="253"/>
      <c r="D191" s="240" t="s">
        <v>446</v>
      </c>
      <c r="E191" s="254" t="s">
        <v>1</v>
      </c>
      <c r="F191" s="255" t="s">
        <v>2291</v>
      </c>
      <c r="G191" s="253"/>
      <c r="H191" s="256">
        <v>0.90700000000000003</v>
      </c>
      <c r="I191" s="257"/>
      <c r="J191" s="253"/>
      <c r="K191" s="253"/>
      <c r="L191" s="258"/>
      <c r="M191" s="259"/>
      <c r="N191" s="260"/>
      <c r="O191" s="260"/>
      <c r="P191" s="260"/>
      <c r="Q191" s="260"/>
      <c r="R191" s="260"/>
      <c r="S191" s="260"/>
      <c r="T191" s="261"/>
      <c r="U191" s="13"/>
      <c r="V191" s="13"/>
      <c r="W191" s="13"/>
      <c r="X191" s="13"/>
      <c r="Y191" s="13"/>
      <c r="Z191" s="13"/>
      <c r="AA191" s="13"/>
      <c r="AB191" s="13"/>
      <c r="AC191" s="13"/>
      <c r="AD191" s="13"/>
      <c r="AE191" s="13"/>
      <c r="AT191" s="262" t="s">
        <v>446</v>
      </c>
      <c r="AU191" s="262" t="s">
        <v>85</v>
      </c>
      <c r="AV191" s="13" t="s">
        <v>85</v>
      </c>
      <c r="AW191" s="13" t="s">
        <v>32</v>
      </c>
      <c r="AX191" s="13" t="s">
        <v>76</v>
      </c>
      <c r="AY191" s="262" t="s">
        <v>342</v>
      </c>
    </row>
    <row r="192" s="13" customFormat="1">
      <c r="A192" s="13"/>
      <c r="B192" s="252"/>
      <c r="C192" s="253"/>
      <c r="D192" s="240" t="s">
        <v>446</v>
      </c>
      <c r="E192" s="254" t="s">
        <v>1</v>
      </c>
      <c r="F192" s="255" t="s">
        <v>2288</v>
      </c>
      <c r="G192" s="253"/>
      <c r="H192" s="256">
        <v>0.97199999999999998</v>
      </c>
      <c r="I192" s="257"/>
      <c r="J192" s="253"/>
      <c r="K192" s="253"/>
      <c r="L192" s="258"/>
      <c r="M192" s="259"/>
      <c r="N192" s="260"/>
      <c r="O192" s="260"/>
      <c r="P192" s="260"/>
      <c r="Q192" s="260"/>
      <c r="R192" s="260"/>
      <c r="S192" s="260"/>
      <c r="T192" s="261"/>
      <c r="U192" s="13"/>
      <c r="V192" s="13"/>
      <c r="W192" s="13"/>
      <c r="X192" s="13"/>
      <c r="Y192" s="13"/>
      <c r="Z192" s="13"/>
      <c r="AA192" s="13"/>
      <c r="AB192" s="13"/>
      <c r="AC192" s="13"/>
      <c r="AD192" s="13"/>
      <c r="AE192" s="13"/>
      <c r="AT192" s="262" t="s">
        <v>446</v>
      </c>
      <c r="AU192" s="262" t="s">
        <v>85</v>
      </c>
      <c r="AV192" s="13" t="s">
        <v>85</v>
      </c>
      <c r="AW192" s="13" t="s">
        <v>32</v>
      </c>
      <c r="AX192" s="13" t="s">
        <v>76</v>
      </c>
      <c r="AY192" s="262" t="s">
        <v>342</v>
      </c>
    </row>
    <row r="193" s="15" customFormat="1">
      <c r="A193" s="15"/>
      <c r="B193" s="273"/>
      <c r="C193" s="274"/>
      <c r="D193" s="240" t="s">
        <v>446</v>
      </c>
      <c r="E193" s="275" t="s">
        <v>1</v>
      </c>
      <c r="F193" s="276" t="s">
        <v>492</v>
      </c>
      <c r="G193" s="274"/>
      <c r="H193" s="277">
        <v>598.02300000000002</v>
      </c>
      <c r="I193" s="278"/>
      <c r="J193" s="274"/>
      <c r="K193" s="274"/>
      <c r="L193" s="279"/>
      <c r="M193" s="280"/>
      <c r="N193" s="281"/>
      <c r="O193" s="281"/>
      <c r="P193" s="281"/>
      <c r="Q193" s="281"/>
      <c r="R193" s="281"/>
      <c r="S193" s="281"/>
      <c r="T193" s="282"/>
      <c r="U193" s="15"/>
      <c r="V193" s="15"/>
      <c r="W193" s="15"/>
      <c r="X193" s="15"/>
      <c r="Y193" s="15"/>
      <c r="Z193" s="15"/>
      <c r="AA193" s="15"/>
      <c r="AB193" s="15"/>
      <c r="AC193" s="15"/>
      <c r="AD193" s="15"/>
      <c r="AE193" s="15"/>
      <c r="AT193" s="283" t="s">
        <v>446</v>
      </c>
      <c r="AU193" s="283" t="s">
        <v>85</v>
      </c>
      <c r="AV193" s="15" t="s">
        <v>92</v>
      </c>
      <c r="AW193" s="15" t="s">
        <v>32</v>
      </c>
      <c r="AX193" s="15" t="s">
        <v>76</v>
      </c>
      <c r="AY193" s="283" t="s">
        <v>342</v>
      </c>
    </row>
    <row r="194" s="14" customFormat="1">
      <c r="A194" s="14"/>
      <c r="B194" s="263"/>
      <c r="C194" s="264"/>
      <c r="D194" s="240" t="s">
        <v>446</v>
      </c>
      <c r="E194" s="265" t="s">
        <v>1</v>
      </c>
      <c r="F194" s="266" t="s">
        <v>2292</v>
      </c>
      <c r="G194" s="264"/>
      <c r="H194" s="265" t="s">
        <v>1</v>
      </c>
      <c r="I194" s="267"/>
      <c r="J194" s="264"/>
      <c r="K194" s="264"/>
      <c r="L194" s="268"/>
      <c r="M194" s="269"/>
      <c r="N194" s="270"/>
      <c r="O194" s="270"/>
      <c r="P194" s="270"/>
      <c r="Q194" s="270"/>
      <c r="R194" s="270"/>
      <c r="S194" s="270"/>
      <c r="T194" s="271"/>
      <c r="U194" s="14"/>
      <c r="V194" s="14"/>
      <c r="W194" s="14"/>
      <c r="X194" s="14"/>
      <c r="Y194" s="14"/>
      <c r="Z194" s="14"/>
      <c r="AA194" s="14"/>
      <c r="AB194" s="14"/>
      <c r="AC194" s="14"/>
      <c r="AD194" s="14"/>
      <c r="AE194" s="14"/>
      <c r="AT194" s="272" t="s">
        <v>446</v>
      </c>
      <c r="AU194" s="272" t="s">
        <v>85</v>
      </c>
      <c r="AV194" s="14" t="s">
        <v>83</v>
      </c>
      <c r="AW194" s="14" t="s">
        <v>32</v>
      </c>
      <c r="AX194" s="14" t="s">
        <v>76</v>
      </c>
      <c r="AY194" s="272" t="s">
        <v>342</v>
      </c>
    </row>
    <row r="195" s="13" customFormat="1">
      <c r="A195" s="13"/>
      <c r="B195" s="252"/>
      <c r="C195" s="253"/>
      <c r="D195" s="240" t="s">
        <v>446</v>
      </c>
      <c r="E195" s="254" t="s">
        <v>1</v>
      </c>
      <c r="F195" s="255" t="s">
        <v>2293</v>
      </c>
      <c r="G195" s="253"/>
      <c r="H195" s="256">
        <v>1.3440000000000001</v>
      </c>
      <c r="I195" s="257"/>
      <c r="J195" s="253"/>
      <c r="K195" s="253"/>
      <c r="L195" s="258"/>
      <c r="M195" s="259"/>
      <c r="N195" s="260"/>
      <c r="O195" s="260"/>
      <c r="P195" s="260"/>
      <c r="Q195" s="260"/>
      <c r="R195" s="260"/>
      <c r="S195" s="260"/>
      <c r="T195" s="261"/>
      <c r="U195" s="13"/>
      <c r="V195" s="13"/>
      <c r="W195" s="13"/>
      <c r="X195" s="13"/>
      <c r="Y195" s="13"/>
      <c r="Z195" s="13"/>
      <c r="AA195" s="13"/>
      <c r="AB195" s="13"/>
      <c r="AC195" s="13"/>
      <c r="AD195" s="13"/>
      <c r="AE195" s="13"/>
      <c r="AT195" s="262" t="s">
        <v>446</v>
      </c>
      <c r="AU195" s="262" t="s">
        <v>85</v>
      </c>
      <c r="AV195" s="13" t="s">
        <v>85</v>
      </c>
      <c r="AW195" s="13" t="s">
        <v>32</v>
      </c>
      <c r="AX195" s="13" t="s">
        <v>76</v>
      </c>
      <c r="AY195" s="262" t="s">
        <v>342</v>
      </c>
    </row>
    <row r="196" s="13" customFormat="1">
      <c r="A196" s="13"/>
      <c r="B196" s="252"/>
      <c r="C196" s="253"/>
      <c r="D196" s="240" t="s">
        <v>446</v>
      </c>
      <c r="E196" s="254" t="s">
        <v>1</v>
      </c>
      <c r="F196" s="255" t="s">
        <v>2294</v>
      </c>
      <c r="G196" s="253"/>
      <c r="H196" s="256">
        <v>4.2000000000000002</v>
      </c>
      <c r="I196" s="257"/>
      <c r="J196" s="253"/>
      <c r="K196" s="253"/>
      <c r="L196" s="258"/>
      <c r="M196" s="259"/>
      <c r="N196" s="260"/>
      <c r="O196" s="260"/>
      <c r="P196" s="260"/>
      <c r="Q196" s="260"/>
      <c r="R196" s="260"/>
      <c r="S196" s="260"/>
      <c r="T196" s="261"/>
      <c r="U196" s="13"/>
      <c r="V196" s="13"/>
      <c r="W196" s="13"/>
      <c r="X196" s="13"/>
      <c r="Y196" s="13"/>
      <c r="Z196" s="13"/>
      <c r="AA196" s="13"/>
      <c r="AB196" s="13"/>
      <c r="AC196" s="13"/>
      <c r="AD196" s="13"/>
      <c r="AE196" s="13"/>
      <c r="AT196" s="262" t="s">
        <v>446</v>
      </c>
      <c r="AU196" s="262" t="s">
        <v>85</v>
      </c>
      <c r="AV196" s="13" t="s">
        <v>85</v>
      </c>
      <c r="AW196" s="13" t="s">
        <v>32</v>
      </c>
      <c r="AX196" s="13" t="s">
        <v>76</v>
      </c>
      <c r="AY196" s="262" t="s">
        <v>342</v>
      </c>
    </row>
    <row r="197" s="13" customFormat="1">
      <c r="A197" s="13"/>
      <c r="B197" s="252"/>
      <c r="C197" s="253"/>
      <c r="D197" s="240" t="s">
        <v>446</v>
      </c>
      <c r="E197" s="254" t="s">
        <v>1</v>
      </c>
      <c r="F197" s="255" t="s">
        <v>2295</v>
      </c>
      <c r="G197" s="253"/>
      <c r="H197" s="256">
        <v>87.200000000000003</v>
      </c>
      <c r="I197" s="257"/>
      <c r="J197" s="253"/>
      <c r="K197" s="253"/>
      <c r="L197" s="258"/>
      <c r="M197" s="259"/>
      <c r="N197" s="260"/>
      <c r="O197" s="260"/>
      <c r="P197" s="260"/>
      <c r="Q197" s="260"/>
      <c r="R197" s="260"/>
      <c r="S197" s="260"/>
      <c r="T197" s="261"/>
      <c r="U197" s="13"/>
      <c r="V197" s="13"/>
      <c r="W197" s="13"/>
      <c r="X197" s="13"/>
      <c r="Y197" s="13"/>
      <c r="Z197" s="13"/>
      <c r="AA197" s="13"/>
      <c r="AB197" s="13"/>
      <c r="AC197" s="13"/>
      <c r="AD197" s="13"/>
      <c r="AE197" s="13"/>
      <c r="AT197" s="262" t="s">
        <v>446</v>
      </c>
      <c r="AU197" s="262" t="s">
        <v>85</v>
      </c>
      <c r="AV197" s="13" t="s">
        <v>85</v>
      </c>
      <c r="AW197" s="13" t="s">
        <v>32</v>
      </c>
      <c r="AX197" s="13" t="s">
        <v>76</v>
      </c>
      <c r="AY197" s="262" t="s">
        <v>342</v>
      </c>
    </row>
    <row r="198" s="15" customFormat="1">
      <c r="A198" s="15"/>
      <c r="B198" s="273"/>
      <c r="C198" s="274"/>
      <c r="D198" s="240" t="s">
        <v>446</v>
      </c>
      <c r="E198" s="275" t="s">
        <v>1</v>
      </c>
      <c r="F198" s="276" t="s">
        <v>492</v>
      </c>
      <c r="G198" s="274"/>
      <c r="H198" s="277">
        <v>92.744</v>
      </c>
      <c r="I198" s="278"/>
      <c r="J198" s="274"/>
      <c r="K198" s="274"/>
      <c r="L198" s="279"/>
      <c r="M198" s="280"/>
      <c r="N198" s="281"/>
      <c r="O198" s="281"/>
      <c r="P198" s="281"/>
      <c r="Q198" s="281"/>
      <c r="R198" s="281"/>
      <c r="S198" s="281"/>
      <c r="T198" s="282"/>
      <c r="U198" s="15"/>
      <c r="V198" s="15"/>
      <c r="W198" s="15"/>
      <c r="X198" s="15"/>
      <c r="Y198" s="15"/>
      <c r="Z198" s="15"/>
      <c r="AA198" s="15"/>
      <c r="AB198" s="15"/>
      <c r="AC198" s="15"/>
      <c r="AD198" s="15"/>
      <c r="AE198" s="15"/>
      <c r="AT198" s="283" t="s">
        <v>446</v>
      </c>
      <c r="AU198" s="283" t="s">
        <v>85</v>
      </c>
      <c r="AV198" s="15" t="s">
        <v>92</v>
      </c>
      <c r="AW198" s="15" t="s">
        <v>32</v>
      </c>
      <c r="AX198" s="15" t="s">
        <v>76</v>
      </c>
      <c r="AY198" s="283" t="s">
        <v>342</v>
      </c>
    </row>
    <row r="199" s="14" customFormat="1">
      <c r="A199" s="14"/>
      <c r="B199" s="263"/>
      <c r="C199" s="264"/>
      <c r="D199" s="240" t="s">
        <v>446</v>
      </c>
      <c r="E199" s="265" t="s">
        <v>1</v>
      </c>
      <c r="F199" s="266" t="s">
        <v>2296</v>
      </c>
      <c r="G199" s="264"/>
      <c r="H199" s="265" t="s">
        <v>1</v>
      </c>
      <c r="I199" s="267"/>
      <c r="J199" s="264"/>
      <c r="K199" s="264"/>
      <c r="L199" s="268"/>
      <c r="M199" s="269"/>
      <c r="N199" s="270"/>
      <c r="O199" s="270"/>
      <c r="P199" s="270"/>
      <c r="Q199" s="270"/>
      <c r="R199" s="270"/>
      <c r="S199" s="270"/>
      <c r="T199" s="271"/>
      <c r="U199" s="14"/>
      <c r="V199" s="14"/>
      <c r="W199" s="14"/>
      <c r="X199" s="14"/>
      <c r="Y199" s="14"/>
      <c r="Z199" s="14"/>
      <c r="AA199" s="14"/>
      <c r="AB199" s="14"/>
      <c r="AC199" s="14"/>
      <c r="AD199" s="14"/>
      <c r="AE199" s="14"/>
      <c r="AT199" s="272" t="s">
        <v>446</v>
      </c>
      <c r="AU199" s="272" t="s">
        <v>85</v>
      </c>
      <c r="AV199" s="14" t="s">
        <v>83</v>
      </c>
      <c r="AW199" s="14" t="s">
        <v>32</v>
      </c>
      <c r="AX199" s="14" t="s">
        <v>76</v>
      </c>
      <c r="AY199" s="272" t="s">
        <v>342</v>
      </c>
    </row>
    <row r="200" s="13" customFormat="1">
      <c r="A200" s="13"/>
      <c r="B200" s="252"/>
      <c r="C200" s="253"/>
      <c r="D200" s="240" t="s">
        <v>446</v>
      </c>
      <c r="E200" s="254" t="s">
        <v>1</v>
      </c>
      <c r="F200" s="255" t="s">
        <v>2297</v>
      </c>
      <c r="G200" s="253"/>
      <c r="H200" s="256">
        <v>-55.773000000000003</v>
      </c>
      <c r="I200" s="257"/>
      <c r="J200" s="253"/>
      <c r="K200" s="253"/>
      <c r="L200" s="258"/>
      <c r="M200" s="259"/>
      <c r="N200" s="260"/>
      <c r="O200" s="260"/>
      <c r="P200" s="260"/>
      <c r="Q200" s="260"/>
      <c r="R200" s="260"/>
      <c r="S200" s="260"/>
      <c r="T200" s="261"/>
      <c r="U200" s="13"/>
      <c r="V200" s="13"/>
      <c r="W200" s="13"/>
      <c r="X200" s="13"/>
      <c r="Y200" s="13"/>
      <c r="Z200" s="13"/>
      <c r="AA200" s="13"/>
      <c r="AB200" s="13"/>
      <c r="AC200" s="13"/>
      <c r="AD200" s="13"/>
      <c r="AE200" s="13"/>
      <c r="AT200" s="262" t="s">
        <v>446</v>
      </c>
      <c r="AU200" s="262" t="s">
        <v>85</v>
      </c>
      <c r="AV200" s="13" t="s">
        <v>85</v>
      </c>
      <c r="AW200" s="13" t="s">
        <v>32</v>
      </c>
      <c r="AX200" s="13" t="s">
        <v>76</v>
      </c>
      <c r="AY200" s="262" t="s">
        <v>342</v>
      </c>
    </row>
    <row r="201" s="13" customFormat="1">
      <c r="A201" s="13"/>
      <c r="B201" s="252"/>
      <c r="C201" s="253"/>
      <c r="D201" s="240" t="s">
        <v>446</v>
      </c>
      <c r="E201" s="254" t="s">
        <v>1</v>
      </c>
      <c r="F201" s="255" t="s">
        <v>2298</v>
      </c>
      <c r="G201" s="253"/>
      <c r="H201" s="256">
        <v>-1.663</v>
      </c>
      <c r="I201" s="257"/>
      <c r="J201" s="253"/>
      <c r="K201" s="253"/>
      <c r="L201" s="258"/>
      <c r="M201" s="259"/>
      <c r="N201" s="260"/>
      <c r="O201" s="260"/>
      <c r="P201" s="260"/>
      <c r="Q201" s="260"/>
      <c r="R201" s="260"/>
      <c r="S201" s="260"/>
      <c r="T201" s="261"/>
      <c r="U201" s="13"/>
      <c r="V201" s="13"/>
      <c r="W201" s="13"/>
      <c r="X201" s="13"/>
      <c r="Y201" s="13"/>
      <c r="Z201" s="13"/>
      <c r="AA201" s="13"/>
      <c r="AB201" s="13"/>
      <c r="AC201" s="13"/>
      <c r="AD201" s="13"/>
      <c r="AE201" s="13"/>
      <c r="AT201" s="262" t="s">
        <v>446</v>
      </c>
      <c r="AU201" s="262" t="s">
        <v>85</v>
      </c>
      <c r="AV201" s="13" t="s">
        <v>85</v>
      </c>
      <c r="AW201" s="13" t="s">
        <v>32</v>
      </c>
      <c r="AX201" s="13" t="s">
        <v>76</v>
      </c>
      <c r="AY201" s="262" t="s">
        <v>342</v>
      </c>
    </row>
    <row r="202" s="15" customFormat="1">
      <c r="A202" s="15"/>
      <c r="B202" s="273"/>
      <c r="C202" s="274"/>
      <c r="D202" s="240" t="s">
        <v>446</v>
      </c>
      <c r="E202" s="275" t="s">
        <v>1</v>
      </c>
      <c r="F202" s="276" t="s">
        <v>492</v>
      </c>
      <c r="G202" s="274"/>
      <c r="H202" s="277">
        <v>-57.436</v>
      </c>
      <c r="I202" s="278"/>
      <c r="J202" s="274"/>
      <c r="K202" s="274"/>
      <c r="L202" s="279"/>
      <c r="M202" s="280"/>
      <c r="N202" s="281"/>
      <c r="O202" s="281"/>
      <c r="P202" s="281"/>
      <c r="Q202" s="281"/>
      <c r="R202" s="281"/>
      <c r="S202" s="281"/>
      <c r="T202" s="282"/>
      <c r="U202" s="15"/>
      <c r="V202" s="15"/>
      <c r="W202" s="15"/>
      <c r="X202" s="15"/>
      <c r="Y202" s="15"/>
      <c r="Z202" s="15"/>
      <c r="AA202" s="15"/>
      <c r="AB202" s="15"/>
      <c r="AC202" s="15"/>
      <c r="AD202" s="15"/>
      <c r="AE202" s="15"/>
      <c r="AT202" s="283" t="s">
        <v>446</v>
      </c>
      <c r="AU202" s="283" t="s">
        <v>85</v>
      </c>
      <c r="AV202" s="15" t="s">
        <v>92</v>
      </c>
      <c r="AW202" s="15" t="s">
        <v>32</v>
      </c>
      <c r="AX202" s="15" t="s">
        <v>76</v>
      </c>
      <c r="AY202" s="283" t="s">
        <v>342</v>
      </c>
    </row>
    <row r="203" s="16" customFormat="1">
      <c r="A203" s="16"/>
      <c r="B203" s="284"/>
      <c r="C203" s="285"/>
      <c r="D203" s="240" t="s">
        <v>446</v>
      </c>
      <c r="E203" s="286" t="s">
        <v>1</v>
      </c>
      <c r="F203" s="287" t="s">
        <v>500</v>
      </c>
      <c r="G203" s="285"/>
      <c r="H203" s="288">
        <v>633.33100000000002</v>
      </c>
      <c r="I203" s="289"/>
      <c r="J203" s="285"/>
      <c r="K203" s="285"/>
      <c r="L203" s="290"/>
      <c r="M203" s="291"/>
      <c r="N203" s="292"/>
      <c r="O203" s="292"/>
      <c r="P203" s="292"/>
      <c r="Q203" s="292"/>
      <c r="R203" s="292"/>
      <c r="S203" s="292"/>
      <c r="T203" s="293"/>
      <c r="U203" s="16"/>
      <c r="V203" s="16"/>
      <c r="W203" s="16"/>
      <c r="X203" s="16"/>
      <c r="Y203" s="16"/>
      <c r="Z203" s="16"/>
      <c r="AA203" s="16"/>
      <c r="AB203" s="16"/>
      <c r="AC203" s="16"/>
      <c r="AD203" s="16"/>
      <c r="AE203" s="16"/>
      <c r="AT203" s="294" t="s">
        <v>446</v>
      </c>
      <c r="AU203" s="294" t="s">
        <v>85</v>
      </c>
      <c r="AV203" s="16" t="s">
        <v>360</v>
      </c>
      <c r="AW203" s="16" t="s">
        <v>32</v>
      </c>
      <c r="AX203" s="16" t="s">
        <v>76</v>
      </c>
      <c r="AY203" s="294" t="s">
        <v>342</v>
      </c>
    </row>
    <row r="204" s="13" customFormat="1">
      <c r="A204" s="13"/>
      <c r="B204" s="252"/>
      <c r="C204" s="253"/>
      <c r="D204" s="240" t="s">
        <v>446</v>
      </c>
      <c r="E204" s="254" t="s">
        <v>1</v>
      </c>
      <c r="F204" s="255" t="s">
        <v>2299</v>
      </c>
      <c r="G204" s="253"/>
      <c r="H204" s="256">
        <v>253.33199999999999</v>
      </c>
      <c r="I204" s="257"/>
      <c r="J204" s="253"/>
      <c r="K204" s="253"/>
      <c r="L204" s="258"/>
      <c r="M204" s="259"/>
      <c r="N204" s="260"/>
      <c r="O204" s="260"/>
      <c r="P204" s="260"/>
      <c r="Q204" s="260"/>
      <c r="R204" s="260"/>
      <c r="S204" s="260"/>
      <c r="T204" s="261"/>
      <c r="U204" s="13"/>
      <c r="V204" s="13"/>
      <c r="W204" s="13"/>
      <c r="X204" s="13"/>
      <c r="Y204" s="13"/>
      <c r="Z204" s="13"/>
      <c r="AA204" s="13"/>
      <c r="AB204" s="13"/>
      <c r="AC204" s="13"/>
      <c r="AD204" s="13"/>
      <c r="AE204" s="13"/>
      <c r="AT204" s="262" t="s">
        <v>446</v>
      </c>
      <c r="AU204" s="262" t="s">
        <v>85</v>
      </c>
      <c r="AV204" s="13" t="s">
        <v>85</v>
      </c>
      <c r="AW204" s="13" t="s">
        <v>32</v>
      </c>
      <c r="AX204" s="13" t="s">
        <v>83</v>
      </c>
      <c r="AY204" s="262" t="s">
        <v>342</v>
      </c>
    </row>
    <row r="205" s="2" customFormat="1" ht="21.75" customHeight="1">
      <c r="A205" s="39"/>
      <c r="B205" s="40"/>
      <c r="C205" s="227" t="s">
        <v>408</v>
      </c>
      <c r="D205" s="227" t="s">
        <v>343</v>
      </c>
      <c r="E205" s="228" t="s">
        <v>2300</v>
      </c>
      <c r="F205" s="229" t="s">
        <v>2301</v>
      </c>
      <c r="G205" s="230" t="s">
        <v>562</v>
      </c>
      <c r="H205" s="231">
        <v>253.33199999999999</v>
      </c>
      <c r="I205" s="232"/>
      <c r="J205" s="233">
        <f>ROUND(I205*H205,2)</f>
        <v>0</v>
      </c>
      <c r="K205" s="229" t="s">
        <v>443</v>
      </c>
      <c r="L205" s="45"/>
      <c r="M205" s="234" t="s">
        <v>1</v>
      </c>
      <c r="N205" s="235" t="s">
        <v>41</v>
      </c>
      <c r="O205" s="92"/>
      <c r="P205" s="236">
        <f>O205*H205</f>
        <v>0</v>
      </c>
      <c r="Q205" s="236">
        <v>0</v>
      </c>
      <c r="R205" s="236">
        <f>Q205*H205</f>
        <v>0</v>
      </c>
      <c r="S205" s="236">
        <v>0</v>
      </c>
      <c r="T205" s="237">
        <f>S205*H205</f>
        <v>0</v>
      </c>
      <c r="U205" s="39"/>
      <c r="V205" s="39"/>
      <c r="W205" s="39"/>
      <c r="X205" s="39"/>
      <c r="Y205" s="39"/>
      <c r="Z205" s="39"/>
      <c r="AA205" s="39"/>
      <c r="AB205" s="39"/>
      <c r="AC205" s="39"/>
      <c r="AD205" s="39"/>
      <c r="AE205" s="39"/>
      <c r="AR205" s="238" t="s">
        <v>360</v>
      </c>
      <c r="AT205" s="238" t="s">
        <v>343</v>
      </c>
      <c r="AU205" s="238" t="s">
        <v>85</v>
      </c>
      <c r="AY205" s="18" t="s">
        <v>342</v>
      </c>
      <c r="BE205" s="239">
        <f>IF(N205="základní",J205,0)</f>
        <v>0</v>
      </c>
      <c r="BF205" s="239">
        <f>IF(N205="snížená",J205,0)</f>
        <v>0</v>
      </c>
      <c r="BG205" s="239">
        <f>IF(N205="zákl. přenesená",J205,0)</f>
        <v>0</v>
      </c>
      <c r="BH205" s="239">
        <f>IF(N205="sníž. přenesená",J205,0)</f>
        <v>0</v>
      </c>
      <c r="BI205" s="239">
        <f>IF(N205="nulová",J205,0)</f>
        <v>0</v>
      </c>
      <c r="BJ205" s="18" t="s">
        <v>83</v>
      </c>
      <c r="BK205" s="239">
        <f>ROUND(I205*H205,2)</f>
        <v>0</v>
      </c>
      <c r="BL205" s="18" t="s">
        <v>360</v>
      </c>
      <c r="BM205" s="238" t="s">
        <v>2302</v>
      </c>
    </row>
    <row r="206" s="2" customFormat="1">
      <c r="A206" s="39"/>
      <c r="B206" s="40"/>
      <c r="C206" s="41"/>
      <c r="D206" s="240" t="s">
        <v>349</v>
      </c>
      <c r="E206" s="41"/>
      <c r="F206" s="241" t="s">
        <v>2303</v>
      </c>
      <c r="G206" s="41"/>
      <c r="H206" s="41"/>
      <c r="I206" s="242"/>
      <c r="J206" s="41"/>
      <c r="K206" s="41"/>
      <c r="L206" s="45"/>
      <c r="M206" s="243"/>
      <c r="N206" s="244"/>
      <c r="O206" s="92"/>
      <c r="P206" s="92"/>
      <c r="Q206" s="92"/>
      <c r="R206" s="92"/>
      <c r="S206" s="92"/>
      <c r="T206" s="93"/>
      <c r="U206" s="39"/>
      <c r="V206" s="39"/>
      <c r="W206" s="39"/>
      <c r="X206" s="39"/>
      <c r="Y206" s="39"/>
      <c r="Z206" s="39"/>
      <c r="AA206" s="39"/>
      <c r="AB206" s="39"/>
      <c r="AC206" s="39"/>
      <c r="AD206" s="39"/>
      <c r="AE206" s="39"/>
      <c r="AT206" s="18" t="s">
        <v>349</v>
      </c>
      <c r="AU206" s="18" t="s">
        <v>85</v>
      </c>
    </row>
    <row r="207" s="13" customFormat="1">
      <c r="A207" s="13"/>
      <c r="B207" s="252"/>
      <c r="C207" s="253"/>
      <c r="D207" s="240" t="s">
        <v>446</v>
      </c>
      <c r="E207" s="254" t="s">
        <v>1</v>
      </c>
      <c r="F207" s="255" t="s">
        <v>2304</v>
      </c>
      <c r="G207" s="253"/>
      <c r="H207" s="256">
        <v>253.33199999999999</v>
      </c>
      <c r="I207" s="257"/>
      <c r="J207" s="253"/>
      <c r="K207" s="253"/>
      <c r="L207" s="258"/>
      <c r="M207" s="259"/>
      <c r="N207" s="260"/>
      <c r="O207" s="260"/>
      <c r="P207" s="260"/>
      <c r="Q207" s="260"/>
      <c r="R207" s="260"/>
      <c r="S207" s="260"/>
      <c r="T207" s="261"/>
      <c r="U207" s="13"/>
      <c r="V207" s="13"/>
      <c r="W207" s="13"/>
      <c r="X207" s="13"/>
      <c r="Y207" s="13"/>
      <c r="Z207" s="13"/>
      <c r="AA207" s="13"/>
      <c r="AB207" s="13"/>
      <c r="AC207" s="13"/>
      <c r="AD207" s="13"/>
      <c r="AE207" s="13"/>
      <c r="AT207" s="262" t="s">
        <v>446</v>
      </c>
      <c r="AU207" s="262" t="s">
        <v>85</v>
      </c>
      <c r="AV207" s="13" t="s">
        <v>85</v>
      </c>
      <c r="AW207" s="13" t="s">
        <v>32</v>
      </c>
      <c r="AX207" s="13" t="s">
        <v>83</v>
      </c>
      <c r="AY207" s="262" t="s">
        <v>342</v>
      </c>
    </row>
    <row r="208" s="2" customFormat="1" ht="21.75" customHeight="1">
      <c r="A208" s="39"/>
      <c r="B208" s="40"/>
      <c r="C208" s="227" t="s">
        <v>8</v>
      </c>
      <c r="D208" s="227" t="s">
        <v>343</v>
      </c>
      <c r="E208" s="228" t="s">
        <v>2305</v>
      </c>
      <c r="F208" s="229" t="s">
        <v>2306</v>
      </c>
      <c r="G208" s="230" t="s">
        <v>562</v>
      </c>
      <c r="H208" s="231">
        <v>126.666</v>
      </c>
      <c r="I208" s="232"/>
      <c r="J208" s="233">
        <f>ROUND(I208*H208,2)</f>
        <v>0</v>
      </c>
      <c r="K208" s="229" t="s">
        <v>443</v>
      </c>
      <c r="L208" s="45"/>
      <c r="M208" s="234" t="s">
        <v>1</v>
      </c>
      <c r="N208" s="235" t="s">
        <v>41</v>
      </c>
      <c r="O208" s="92"/>
      <c r="P208" s="236">
        <f>O208*H208</f>
        <v>0</v>
      </c>
      <c r="Q208" s="236">
        <v>0</v>
      </c>
      <c r="R208" s="236">
        <f>Q208*H208</f>
        <v>0</v>
      </c>
      <c r="S208" s="236">
        <v>0</v>
      </c>
      <c r="T208" s="237">
        <f>S208*H208</f>
        <v>0</v>
      </c>
      <c r="U208" s="39"/>
      <c r="V208" s="39"/>
      <c r="W208" s="39"/>
      <c r="X208" s="39"/>
      <c r="Y208" s="39"/>
      <c r="Z208" s="39"/>
      <c r="AA208" s="39"/>
      <c r="AB208" s="39"/>
      <c r="AC208" s="39"/>
      <c r="AD208" s="39"/>
      <c r="AE208" s="39"/>
      <c r="AR208" s="238" t="s">
        <v>360</v>
      </c>
      <c r="AT208" s="238" t="s">
        <v>343</v>
      </c>
      <c r="AU208" s="238" t="s">
        <v>85</v>
      </c>
      <c r="AY208" s="18" t="s">
        <v>342</v>
      </c>
      <c r="BE208" s="239">
        <f>IF(N208="základní",J208,0)</f>
        <v>0</v>
      </c>
      <c r="BF208" s="239">
        <f>IF(N208="snížená",J208,0)</f>
        <v>0</v>
      </c>
      <c r="BG208" s="239">
        <f>IF(N208="zákl. přenesená",J208,0)</f>
        <v>0</v>
      </c>
      <c r="BH208" s="239">
        <f>IF(N208="sníž. přenesená",J208,0)</f>
        <v>0</v>
      </c>
      <c r="BI208" s="239">
        <f>IF(N208="nulová",J208,0)</f>
        <v>0</v>
      </c>
      <c r="BJ208" s="18" t="s">
        <v>83</v>
      </c>
      <c r="BK208" s="239">
        <f>ROUND(I208*H208,2)</f>
        <v>0</v>
      </c>
      <c r="BL208" s="18" t="s">
        <v>360</v>
      </c>
      <c r="BM208" s="238" t="s">
        <v>2307</v>
      </c>
    </row>
    <row r="209" s="2" customFormat="1">
      <c r="A209" s="39"/>
      <c r="B209" s="40"/>
      <c r="C209" s="41"/>
      <c r="D209" s="240" t="s">
        <v>349</v>
      </c>
      <c r="E209" s="41"/>
      <c r="F209" s="241" t="s">
        <v>2308</v>
      </c>
      <c r="G209" s="41"/>
      <c r="H209" s="41"/>
      <c r="I209" s="242"/>
      <c r="J209" s="41"/>
      <c r="K209" s="41"/>
      <c r="L209" s="45"/>
      <c r="M209" s="243"/>
      <c r="N209" s="244"/>
      <c r="O209" s="92"/>
      <c r="P209" s="92"/>
      <c r="Q209" s="92"/>
      <c r="R209" s="92"/>
      <c r="S209" s="92"/>
      <c r="T209" s="93"/>
      <c r="U209" s="39"/>
      <c r="V209" s="39"/>
      <c r="W209" s="39"/>
      <c r="X209" s="39"/>
      <c r="Y209" s="39"/>
      <c r="Z209" s="39"/>
      <c r="AA209" s="39"/>
      <c r="AB209" s="39"/>
      <c r="AC209" s="39"/>
      <c r="AD209" s="39"/>
      <c r="AE209" s="39"/>
      <c r="AT209" s="18" t="s">
        <v>349</v>
      </c>
      <c r="AU209" s="18" t="s">
        <v>85</v>
      </c>
    </row>
    <row r="210" s="13" customFormat="1">
      <c r="A210" s="13"/>
      <c r="B210" s="252"/>
      <c r="C210" s="253"/>
      <c r="D210" s="240" t="s">
        <v>446</v>
      </c>
      <c r="E210" s="254" t="s">
        <v>1</v>
      </c>
      <c r="F210" s="255" t="s">
        <v>2309</v>
      </c>
      <c r="G210" s="253"/>
      <c r="H210" s="256">
        <v>126.666</v>
      </c>
      <c r="I210" s="257"/>
      <c r="J210" s="253"/>
      <c r="K210" s="253"/>
      <c r="L210" s="258"/>
      <c r="M210" s="259"/>
      <c r="N210" s="260"/>
      <c r="O210" s="260"/>
      <c r="P210" s="260"/>
      <c r="Q210" s="260"/>
      <c r="R210" s="260"/>
      <c r="S210" s="260"/>
      <c r="T210" s="261"/>
      <c r="U210" s="13"/>
      <c r="V210" s="13"/>
      <c r="W210" s="13"/>
      <c r="X210" s="13"/>
      <c r="Y210" s="13"/>
      <c r="Z210" s="13"/>
      <c r="AA210" s="13"/>
      <c r="AB210" s="13"/>
      <c r="AC210" s="13"/>
      <c r="AD210" s="13"/>
      <c r="AE210" s="13"/>
      <c r="AT210" s="262" t="s">
        <v>446</v>
      </c>
      <c r="AU210" s="262" t="s">
        <v>85</v>
      </c>
      <c r="AV210" s="13" t="s">
        <v>85</v>
      </c>
      <c r="AW210" s="13" t="s">
        <v>32</v>
      </c>
      <c r="AX210" s="13" t="s">
        <v>83</v>
      </c>
      <c r="AY210" s="262" t="s">
        <v>342</v>
      </c>
    </row>
    <row r="211" s="2" customFormat="1" ht="16.5" customHeight="1">
      <c r="A211" s="39"/>
      <c r="B211" s="40"/>
      <c r="C211" s="227" t="s">
        <v>419</v>
      </c>
      <c r="D211" s="227" t="s">
        <v>343</v>
      </c>
      <c r="E211" s="228" t="s">
        <v>2047</v>
      </c>
      <c r="F211" s="229" t="s">
        <v>2048</v>
      </c>
      <c r="G211" s="230" t="s">
        <v>473</v>
      </c>
      <c r="H211" s="231">
        <v>701.25699999999995</v>
      </c>
      <c r="I211" s="232"/>
      <c r="J211" s="233">
        <f>ROUND(I211*H211,2)</f>
        <v>0</v>
      </c>
      <c r="K211" s="229" t="s">
        <v>443</v>
      </c>
      <c r="L211" s="45"/>
      <c r="M211" s="234" t="s">
        <v>1</v>
      </c>
      <c r="N211" s="235" t="s">
        <v>41</v>
      </c>
      <c r="O211" s="92"/>
      <c r="P211" s="236">
        <f>O211*H211</f>
        <v>0</v>
      </c>
      <c r="Q211" s="236">
        <v>0.00084999999999999995</v>
      </c>
      <c r="R211" s="236">
        <f>Q211*H211</f>
        <v>0.59606844999999997</v>
      </c>
      <c r="S211" s="236">
        <v>0</v>
      </c>
      <c r="T211" s="237">
        <f>S211*H211</f>
        <v>0</v>
      </c>
      <c r="U211" s="39"/>
      <c r="V211" s="39"/>
      <c r="W211" s="39"/>
      <c r="X211" s="39"/>
      <c r="Y211" s="39"/>
      <c r="Z211" s="39"/>
      <c r="AA211" s="39"/>
      <c r="AB211" s="39"/>
      <c r="AC211" s="39"/>
      <c r="AD211" s="39"/>
      <c r="AE211" s="39"/>
      <c r="AR211" s="238" t="s">
        <v>360</v>
      </c>
      <c r="AT211" s="238" t="s">
        <v>343</v>
      </c>
      <c r="AU211" s="238" t="s">
        <v>85</v>
      </c>
      <c r="AY211" s="18" t="s">
        <v>342</v>
      </c>
      <c r="BE211" s="239">
        <f>IF(N211="základní",J211,0)</f>
        <v>0</v>
      </c>
      <c r="BF211" s="239">
        <f>IF(N211="snížená",J211,0)</f>
        <v>0</v>
      </c>
      <c r="BG211" s="239">
        <f>IF(N211="zákl. přenesená",J211,0)</f>
        <v>0</v>
      </c>
      <c r="BH211" s="239">
        <f>IF(N211="sníž. přenesená",J211,0)</f>
        <v>0</v>
      </c>
      <c r="BI211" s="239">
        <f>IF(N211="nulová",J211,0)</f>
        <v>0</v>
      </c>
      <c r="BJ211" s="18" t="s">
        <v>83</v>
      </c>
      <c r="BK211" s="239">
        <f>ROUND(I211*H211,2)</f>
        <v>0</v>
      </c>
      <c r="BL211" s="18" t="s">
        <v>360</v>
      </c>
      <c r="BM211" s="238" t="s">
        <v>2310</v>
      </c>
    </row>
    <row r="212" s="2" customFormat="1">
      <c r="A212" s="39"/>
      <c r="B212" s="40"/>
      <c r="C212" s="41"/>
      <c r="D212" s="240" t="s">
        <v>349</v>
      </c>
      <c r="E212" s="41"/>
      <c r="F212" s="241" t="s">
        <v>2050</v>
      </c>
      <c r="G212" s="41"/>
      <c r="H212" s="41"/>
      <c r="I212" s="242"/>
      <c r="J212" s="41"/>
      <c r="K212" s="41"/>
      <c r="L212" s="45"/>
      <c r="M212" s="243"/>
      <c r="N212" s="244"/>
      <c r="O212" s="92"/>
      <c r="P212" s="92"/>
      <c r="Q212" s="92"/>
      <c r="R212" s="92"/>
      <c r="S212" s="92"/>
      <c r="T212" s="93"/>
      <c r="U212" s="39"/>
      <c r="V212" s="39"/>
      <c r="W212" s="39"/>
      <c r="X212" s="39"/>
      <c r="Y212" s="39"/>
      <c r="Z212" s="39"/>
      <c r="AA212" s="39"/>
      <c r="AB212" s="39"/>
      <c r="AC212" s="39"/>
      <c r="AD212" s="39"/>
      <c r="AE212" s="39"/>
      <c r="AT212" s="18" t="s">
        <v>349</v>
      </c>
      <c r="AU212" s="18" t="s">
        <v>85</v>
      </c>
    </row>
    <row r="213" s="14" customFormat="1">
      <c r="A213" s="14"/>
      <c r="B213" s="263"/>
      <c r="C213" s="264"/>
      <c r="D213" s="240" t="s">
        <v>446</v>
      </c>
      <c r="E213" s="265" t="s">
        <v>1</v>
      </c>
      <c r="F213" s="266" t="s">
        <v>2278</v>
      </c>
      <c r="G213" s="264"/>
      <c r="H213" s="265" t="s">
        <v>1</v>
      </c>
      <c r="I213" s="267"/>
      <c r="J213" s="264"/>
      <c r="K213" s="264"/>
      <c r="L213" s="268"/>
      <c r="M213" s="269"/>
      <c r="N213" s="270"/>
      <c r="O213" s="270"/>
      <c r="P213" s="270"/>
      <c r="Q213" s="270"/>
      <c r="R213" s="270"/>
      <c r="S213" s="270"/>
      <c r="T213" s="271"/>
      <c r="U213" s="14"/>
      <c r="V213" s="14"/>
      <c r="W213" s="14"/>
      <c r="X213" s="14"/>
      <c r="Y213" s="14"/>
      <c r="Z213" s="14"/>
      <c r="AA213" s="14"/>
      <c r="AB213" s="14"/>
      <c r="AC213" s="14"/>
      <c r="AD213" s="14"/>
      <c r="AE213" s="14"/>
      <c r="AT213" s="272" t="s">
        <v>446</v>
      </c>
      <c r="AU213" s="272" t="s">
        <v>85</v>
      </c>
      <c r="AV213" s="14" t="s">
        <v>83</v>
      </c>
      <c r="AW213" s="14" t="s">
        <v>32</v>
      </c>
      <c r="AX213" s="14" t="s">
        <v>76</v>
      </c>
      <c r="AY213" s="272" t="s">
        <v>342</v>
      </c>
    </row>
    <row r="214" s="13" customFormat="1">
      <c r="A214" s="13"/>
      <c r="B214" s="252"/>
      <c r="C214" s="253"/>
      <c r="D214" s="240" t="s">
        <v>446</v>
      </c>
      <c r="E214" s="254" t="s">
        <v>1</v>
      </c>
      <c r="F214" s="255" t="s">
        <v>2311</v>
      </c>
      <c r="G214" s="253"/>
      <c r="H214" s="256">
        <v>103.10299999999999</v>
      </c>
      <c r="I214" s="257"/>
      <c r="J214" s="253"/>
      <c r="K214" s="253"/>
      <c r="L214" s="258"/>
      <c r="M214" s="259"/>
      <c r="N214" s="260"/>
      <c r="O214" s="260"/>
      <c r="P214" s="260"/>
      <c r="Q214" s="260"/>
      <c r="R214" s="260"/>
      <c r="S214" s="260"/>
      <c r="T214" s="261"/>
      <c r="U214" s="13"/>
      <c r="V214" s="13"/>
      <c r="W214" s="13"/>
      <c r="X214" s="13"/>
      <c r="Y214" s="13"/>
      <c r="Z214" s="13"/>
      <c r="AA214" s="13"/>
      <c r="AB214" s="13"/>
      <c r="AC214" s="13"/>
      <c r="AD214" s="13"/>
      <c r="AE214" s="13"/>
      <c r="AT214" s="262" t="s">
        <v>446</v>
      </c>
      <c r="AU214" s="262" t="s">
        <v>85</v>
      </c>
      <c r="AV214" s="13" t="s">
        <v>85</v>
      </c>
      <c r="AW214" s="13" t="s">
        <v>32</v>
      </c>
      <c r="AX214" s="13" t="s">
        <v>76</v>
      </c>
      <c r="AY214" s="262" t="s">
        <v>342</v>
      </c>
    </row>
    <row r="215" s="13" customFormat="1">
      <c r="A215" s="13"/>
      <c r="B215" s="252"/>
      <c r="C215" s="253"/>
      <c r="D215" s="240" t="s">
        <v>446</v>
      </c>
      <c r="E215" s="254" t="s">
        <v>1</v>
      </c>
      <c r="F215" s="255" t="s">
        <v>2312</v>
      </c>
      <c r="G215" s="253"/>
      <c r="H215" s="256">
        <v>230.56299999999999</v>
      </c>
      <c r="I215" s="257"/>
      <c r="J215" s="253"/>
      <c r="K215" s="253"/>
      <c r="L215" s="258"/>
      <c r="M215" s="259"/>
      <c r="N215" s="260"/>
      <c r="O215" s="260"/>
      <c r="P215" s="260"/>
      <c r="Q215" s="260"/>
      <c r="R215" s="260"/>
      <c r="S215" s="260"/>
      <c r="T215" s="261"/>
      <c r="U215" s="13"/>
      <c r="V215" s="13"/>
      <c r="W215" s="13"/>
      <c r="X215" s="13"/>
      <c r="Y215" s="13"/>
      <c r="Z215" s="13"/>
      <c r="AA215" s="13"/>
      <c r="AB215" s="13"/>
      <c r="AC215" s="13"/>
      <c r="AD215" s="13"/>
      <c r="AE215" s="13"/>
      <c r="AT215" s="262" t="s">
        <v>446</v>
      </c>
      <c r="AU215" s="262" t="s">
        <v>85</v>
      </c>
      <c r="AV215" s="13" t="s">
        <v>85</v>
      </c>
      <c r="AW215" s="13" t="s">
        <v>32</v>
      </c>
      <c r="AX215" s="13" t="s">
        <v>76</v>
      </c>
      <c r="AY215" s="262" t="s">
        <v>342</v>
      </c>
    </row>
    <row r="216" s="13" customFormat="1">
      <c r="A216" s="13"/>
      <c r="B216" s="252"/>
      <c r="C216" s="253"/>
      <c r="D216" s="240" t="s">
        <v>446</v>
      </c>
      <c r="E216" s="254" t="s">
        <v>1</v>
      </c>
      <c r="F216" s="255" t="s">
        <v>2313</v>
      </c>
      <c r="G216" s="253"/>
      <c r="H216" s="256">
        <v>103.206</v>
      </c>
      <c r="I216" s="257"/>
      <c r="J216" s="253"/>
      <c r="K216" s="253"/>
      <c r="L216" s="258"/>
      <c r="M216" s="259"/>
      <c r="N216" s="260"/>
      <c r="O216" s="260"/>
      <c r="P216" s="260"/>
      <c r="Q216" s="260"/>
      <c r="R216" s="260"/>
      <c r="S216" s="260"/>
      <c r="T216" s="261"/>
      <c r="U216" s="13"/>
      <c r="V216" s="13"/>
      <c r="W216" s="13"/>
      <c r="X216" s="13"/>
      <c r="Y216" s="13"/>
      <c r="Z216" s="13"/>
      <c r="AA216" s="13"/>
      <c r="AB216" s="13"/>
      <c r="AC216" s="13"/>
      <c r="AD216" s="13"/>
      <c r="AE216" s="13"/>
      <c r="AT216" s="262" t="s">
        <v>446</v>
      </c>
      <c r="AU216" s="262" t="s">
        <v>85</v>
      </c>
      <c r="AV216" s="13" t="s">
        <v>85</v>
      </c>
      <c r="AW216" s="13" t="s">
        <v>32</v>
      </c>
      <c r="AX216" s="13" t="s">
        <v>76</v>
      </c>
      <c r="AY216" s="262" t="s">
        <v>342</v>
      </c>
    </row>
    <row r="217" s="13" customFormat="1">
      <c r="A217" s="13"/>
      <c r="B217" s="252"/>
      <c r="C217" s="253"/>
      <c r="D217" s="240" t="s">
        <v>446</v>
      </c>
      <c r="E217" s="254" t="s">
        <v>1</v>
      </c>
      <c r="F217" s="255" t="s">
        <v>2314</v>
      </c>
      <c r="G217" s="253"/>
      <c r="H217" s="256">
        <v>65.519999999999996</v>
      </c>
      <c r="I217" s="257"/>
      <c r="J217" s="253"/>
      <c r="K217" s="253"/>
      <c r="L217" s="258"/>
      <c r="M217" s="259"/>
      <c r="N217" s="260"/>
      <c r="O217" s="260"/>
      <c r="P217" s="260"/>
      <c r="Q217" s="260"/>
      <c r="R217" s="260"/>
      <c r="S217" s="260"/>
      <c r="T217" s="261"/>
      <c r="U217" s="13"/>
      <c r="V217" s="13"/>
      <c r="W217" s="13"/>
      <c r="X217" s="13"/>
      <c r="Y217" s="13"/>
      <c r="Z217" s="13"/>
      <c r="AA217" s="13"/>
      <c r="AB217" s="13"/>
      <c r="AC217" s="13"/>
      <c r="AD217" s="13"/>
      <c r="AE217" s="13"/>
      <c r="AT217" s="262" t="s">
        <v>446</v>
      </c>
      <c r="AU217" s="262" t="s">
        <v>85</v>
      </c>
      <c r="AV217" s="13" t="s">
        <v>85</v>
      </c>
      <c r="AW217" s="13" t="s">
        <v>32</v>
      </c>
      <c r="AX217" s="13" t="s">
        <v>76</v>
      </c>
      <c r="AY217" s="262" t="s">
        <v>342</v>
      </c>
    </row>
    <row r="218" s="14" customFormat="1">
      <c r="A218" s="14"/>
      <c r="B218" s="263"/>
      <c r="C218" s="264"/>
      <c r="D218" s="240" t="s">
        <v>446</v>
      </c>
      <c r="E218" s="265" t="s">
        <v>1</v>
      </c>
      <c r="F218" s="266" t="s">
        <v>2285</v>
      </c>
      <c r="G218" s="264"/>
      <c r="H218" s="265" t="s">
        <v>1</v>
      </c>
      <c r="I218" s="267"/>
      <c r="J218" s="264"/>
      <c r="K218" s="264"/>
      <c r="L218" s="268"/>
      <c r="M218" s="269"/>
      <c r="N218" s="270"/>
      <c r="O218" s="270"/>
      <c r="P218" s="270"/>
      <c r="Q218" s="270"/>
      <c r="R218" s="270"/>
      <c r="S218" s="270"/>
      <c r="T218" s="271"/>
      <c r="U218" s="14"/>
      <c r="V218" s="14"/>
      <c r="W218" s="14"/>
      <c r="X218" s="14"/>
      <c r="Y218" s="14"/>
      <c r="Z218" s="14"/>
      <c r="AA218" s="14"/>
      <c r="AB218" s="14"/>
      <c r="AC218" s="14"/>
      <c r="AD218" s="14"/>
      <c r="AE218" s="14"/>
      <c r="AT218" s="272" t="s">
        <v>446</v>
      </c>
      <c r="AU218" s="272" t="s">
        <v>85</v>
      </c>
      <c r="AV218" s="14" t="s">
        <v>83</v>
      </c>
      <c r="AW218" s="14" t="s">
        <v>32</v>
      </c>
      <c r="AX218" s="14" t="s">
        <v>76</v>
      </c>
      <c r="AY218" s="272" t="s">
        <v>342</v>
      </c>
    </row>
    <row r="219" s="13" customFormat="1">
      <c r="A219" s="13"/>
      <c r="B219" s="252"/>
      <c r="C219" s="253"/>
      <c r="D219" s="240" t="s">
        <v>446</v>
      </c>
      <c r="E219" s="254" t="s">
        <v>1</v>
      </c>
      <c r="F219" s="255" t="s">
        <v>2315</v>
      </c>
      <c r="G219" s="253"/>
      <c r="H219" s="256">
        <v>60.164999999999999</v>
      </c>
      <c r="I219" s="257"/>
      <c r="J219" s="253"/>
      <c r="K219" s="253"/>
      <c r="L219" s="258"/>
      <c r="M219" s="259"/>
      <c r="N219" s="260"/>
      <c r="O219" s="260"/>
      <c r="P219" s="260"/>
      <c r="Q219" s="260"/>
      <c r="R219" s="260"/>
      <c r="S219" s="260"/>
      <c r="T219" s="261"/>
      <c r="U219" s="13"/>
      <c r="V219" s="13"/>
      <c r="W219" s="13"/>
      <c r="X219" s="13"/>
      <c r="Y219" s="13"/>
      <c r="Z219" s="13"/>
      <c r="AA219" s="13"/>
      <c r="AB219" s="13"/>
      <c r="AC219" s="13"/>
      <c r="AD219" s="13"/>
      <c r="AE219" s="13"/>
      <c r="AT219" s="262" t="s">
        <v>446</v>
      </c>
      <c r="AU219" s="262" t="s">
        <v>85</v>
      </c>
      <c r="AV219" s="13" t="s">
        <v>85</v>
      </c>
      <c r="AW219" s="13" t="s">
        <v>32</v>
      </c>
      <c r="AX219" s="13" t="s">
        <v>76</v>
      </c>
      <c r="AY219" s="262" t="s">
        <v>342</v>
      </c>
    </row>
    <row r="220" s="14" customFormat="1">
      <c r="A220" s="14"/>
      <c r="B220" s="263"/>
      <c r="C220" s="264"/>
      <c r="D220" s="240" t="s">
        <v>446</v>
      </c>
      <c r="E220" s="265" t="s">
        <v>1</v>
      </c>
      <c r="F220" s="266" t="s">
        <v>2289</v>
      </c>
      <c r="G220" s="264"/>
      <c r="H220" s="265" t="s">
        <v>1</v>
      </c>
      <c r="I220" s="267"/>
      <c r="J220" s="264"/>
      <c r="K220" s="264"/>
      <c r="L220" s="268"/>
      <c r="M220" s="269"/>
      <c r="N220" s="270"/>
      <c r="O220" s="270"/>
      <c r="P220" s="270"/>
      <c r="Q220" s="270"/>
      <c r="R220" s="270"/>
      <c r="S220" s="270"/>
      <c r="T220" s="271"/>
      <c r="U220" s="14"/>
      <c r="V220" s="14"/>
      <c r="W220" s="14"/>
      <c r="X220" s="14"/>
      <c r="Y220" s="14"/>
      <c r="Z220" s="14"/>
      <c r="AA220" s="14"/>
      <c r="AB220" s="14"/>
      <c r="AC220" s="14"/>
      <c r="AD220" s="14"/>
      <c r="AE220" s="14"/>
      <c r="AT220" s="272" t="s">
        <v>446</v>
      </c>
      <c r="AU220" s="272" t="s">
        <v>85</v>
      </c>
      <c r="AV220" s="14" t="s">
        <v>83</v>
      </c>
      <c r="AW220" s="14" t="s">
        <v>32</v>
      </c>
      <c r="AX220" s="14" t="s">
        <v>76</v>
      </c>
      <c r="AY220" s="272" t="s">
        <v>342</v>
      </c>
    </row>
    <row r="221" s="13" customFormat="1">
      <c r="A221" s="13"/>
      <c r="B221" s="252"/>
      <c r="C221" s="253"/>
      <c r="D221" s="240" t="s">
        <v>446</v>
      </c>
      <c r="E221" s="254" t="s">
        <v>1</v>
      </c>
      <c r="F221" s="255" t="s">
        <v>2316</v>
      </c>
      <c r="G221" s="253"/>
      <c r="H221" s="256">
        <v>42.094000000000001</v>
      </c>
      <c r="I221" s="257"/>
      <c r="J221" s="253"/>
      <c r="K221" s="253"/>
      <c r="L221" s="258"/>
      <c r="M221" s="259"/>
      <c r="N221" s="260"/>
      <c r="O221" s="260"/>
      <c r="P221" s="260"/>
      <c r="Q221" s="260"/>
      <c r="R221" s="260"/>
      <c r="S221" s="260"/>
      <c r="T221" s="261"/>
      <c r="U221" s="13"/>
      <c r="V221" s="13"/>
      <c r="W221" s="13"/>
      <c r="X221" s="13"/>
      <c r="Y221" s="13"/>
      <c r="Z221" s="13"/>
      <c r="AA221" s="13"/>
      <c r="AB221" s="13"/>
      <c r="AC221" s="13"/>
      <c r="AD221" s="13"/>
      <c r="AE221" s="13"/>
      <c r="AT221" s="262" t="s">
        <v>446</v>
      </c>
      <c r="AU221" s="262" t="s">
        <v>85</v>
      </c>
      <c r="AV221" s="13" t="s">
        <v>85</v>
      </c>
      <c r="AW221" s="13" t="s">
        <v>32</v>
      </c>
      <c r="AX221" s="13" t="s">
        <v>76</v>
      </c>
      <c r="AY221" s="262" t="s">
        <v>342</v>
      </c>
    </row>
    <row r="222" s="15" customFormat="1">
      <c r="A222" s="15"/>
      <c r="B222" s="273"/>
      <c r="C222" s="274"/>
      <c r="D222" s="240" t="s">
        <v>446</v>
      </c>
      <c r="E222" s="275" t="s">
        <v>1</v>
      </c>
      <c r="F222" s="276" t="s">
        <v>492</v>
      </c>
      <c r="G222" s="274"/>
      <c r="H222" s="277">
        <v>604.65099999999995</v>
      </c>
      <c r="I222" s="278"/>
      <c r="J222" s="274"/>
      <c r="K222" s="274"/>
      <c r="L222" s="279"/>
      <c r="M222" s="280"/>
      <c r="N222" s="281"/>
      <c r="O222" s="281"/>
      <c r="P222" s="281"/>
      <c r="Q222" s="281"/>
      <c r="R222" s="281"/>
      <c r="S222" s="281"/>
      <c r="T222" s="282"/>
      <c r="U222" s="15"/>
      <c r="V222" s="15"/>
      <c r="W222" s="15"/>
      <c r="X222" s="15"/>
      <c r="Y222" s="15"/>
      <c r="Z222" s="15"/>
      <c r="AA222" s="15"/>
      <c r="AB222" s="15"/>
      <c r="AC222" s="15"/>
      <c r="AD222" s="15"/>
      <c r="AE222" s="15"/>
      <c r="AT222" s="283" t="s">
        <v>446</v>
      </c>
      <c r="AU222" s="283" t="s">
        <v>85</v>
      </c>
      <c r="AV222" s="15" t="s">
        <v>92</v>
      </c>
      <c r="AW222" s="15" t="s">
        <v>32</v>
      </c>
      <c r="AX222" s="15" t="s">
        <v>76</v>
      </c>
      <c r="AY222" s="283" t="s">
        <v>342</v>
      </c>
    </row>
    <row r="223" s="14" customFormat="1">
      <c r="A223" s="14"/>
      <c r="B223" s="263"/>
      <c r="C223" s="264"/>
      <c r="D223" s="240" t="s">
        <v>446</v>
      </c>
      <c r="E223" s="265" t="s">
        <v>1</v>
      </c>
      <c r="F223" s="266" t="s">
        <v>2292</v>
      </c>
      <c r="G223" s="264"/>
      <c r="H223" s="265" t="s">
        <v>1</v>
      </c>
      <c r="I223" s="267"/>
      <c r="J223" s="264"/>
      <c r="K223" s="264"/>
      <c r="L223" s="268"/>
      <c r="M223" s="269"/>
      <c r="N223" s="270"/>
      <c r="O223" s="270"/>
      <c r="P223" s="270"/>
      <c r="Q223" s="270"/>
      <c r="R223" s="270"/>
      <c r="S223" s="270"/>
      <c r="T223" s="271"/>
      <c r="U223" s="14"/>
      <c r="V223" s="14"/>
      <c r="W223" s="14"/>
      <c r="X223" s="14"/>
      <c r="Y223" s="14"/>
      <c r="Z223" s="14"/>
      <c r="AA223" s="14"/>
      <c r="AB223" s="14"/>
      <c r="AC223" s="14"/>
      <c r="AD223" s="14"/>
      <c r="AE223" s="14"/>
      <c r="AT223" s="272" t="s">
        <v>446</v>
      </c>
      <c r="AU223" s="272" t="s">
        <v>85</v>
      </c>
      <c r="AV223" s="14" t="s">
        <v>83</v>
      </c>
      <c r="AW223" s="14" t="s">
        <v>32</v>
      </c>
      <c r="AX223" s="14" t="s">
        <v>76</v>
      </c>
      <c r="AY223" s="272" t="s">
        <v>342</v>
      </c>
    </row>
    <row r="224" s="13" customFormat="1">
      <c r="A224" s="13"/>
      <c r="B224" s="252"/>
      <c r="C224" s="253"/>
      <c r="D224" s="240" t="s">
        <v>446</v>
      </c>
      <c r="E224" s="254" t="s">
        <v>1</v>
      </c>
      <c r="F224" s="255" t="s">
        <v>2317</v>
      </c>
      <c r="G224" s="253"/>
      <c r="H224" s="256">
        <v>1.9199999999999999</v>
      </c>
      <c r="I224" s="257"/>
      <c r="J224" s="253"/>
      <c r="K224" s="253"/>
      <c r="L224" s="258"/>
      <c r="M224" s="259"/>
      <c r="N224" s="260"/>
      <c r="O224" s="260"/>
      <c r="P224" s="260"/>
      <c r="Q224" s="260"/>
      <c r="R224" s="260"/>
      <c r="S224" s="260"/>
      <c r="T224" s="261"/>
      <c r="U224" s="13"/>
      <c r="V224" s="13"/>
      <c r="W224" s="13"/>
      <c r="X224" s="13"/>
      <c r="Y224" s="13"/>
      <c r="Z224" s="13"/>
      <c r="AA224" s="13"/>
      <c r="AB224" s="13"/>
      <c r="AC224" s="13"/>
      <c r="AD224" s="13"/>
      <c r="AE224" s="13"/>
      <c r="AT224" s="262" t="s">
        <v>446</v>
      </c>
      <c r="AU224" s="262" t="s">
        <v>85</v>
      </c>
      <c r="AV224" s="13" t="s">
        <v>85</v>
      </c>
      <c r="AW224" s="13" t="s">
        <v>32</v>
      </c>
      <c r="AX224" s="13" t="s">
        <v>76</v>
      </c>
      <c r="AY224" s="262" t="s">
        <v>342</v>
      </c>
    </row>
    <row r="225" s="13" customFormat="1">
      <c r="A225" s="13"/>
      <c r="B225" s="252"/>
      <c r="C225" s="253"/>
      <c r="D225" s="240" t="s">
        <v>446</v>
      </c>
      <c r="E225" s="254" t="s">
        <v>1</v>
      </c>
      <c r="F225" s="255" t="s">
        <v>2318</v>
      </c>
      <c r="G225" s="253"/>
      <c r="H225" s="256">
        <v>5.25</v>
      </c>
      <c r="I225" s="257"/>
      <c r="J225" s="253"/>
      <c r="K225" s="253"/>
      <c r="L225" s="258"/>
      <c r="M225" s="259"/>
      <c r="N225" s="260"/>
      <c r="O225" s="260"/>
      <c r="P225" s="260"/>
      <c r="Q225" s="260"/>
      <c r="R225" s="260"/>
      <c r="S225" s="260"/>
      <c r="T225" s="261"/>
      <c r="U225" s="13"/>
      <c r="V225" s="13"/>
      <c r="W225" s="13"/>
      <c r="X225" s="13"/>
      <c r="Y225" s="13"/>
      <c r="Z225" s="13"/>
      <c r="AA225" s="13"/>
      <c r="AB225" s="13"/>
      <c r="AC225" s="13"/>
      <c r="AD225" s="13"/>
      <c r="AE225" s="13"/>
      <c r="AT225" s="262" t="s">
        <v>446</v>
      </c>
      <c r="AU225" s="262" t="s">
        <v>85</v>
      </c>
      <c r="AV225" s="13" t="s">
        <v>85</v>
      </c>
      <c r="AW225" s="13" t="s">
        <v>32</v>
      </c>
      <c r="AX225" s="13" t="s">
        <v>76</v>
      </c>
      <c r="AY225" s="262" t="s">
        <v>342</v>
      </c>
    </row>
    <row r="226" s="13" customFormat="1">
      <c r="A226" s="13"/>
      <c r="B226" s="252"/>
      <c r="C226" s="253"/>
      <c r="D226" s="240" t="s">
        <v>446</v>
      </c>
      <c r="E226" s="254" t="s">
        <v>1</v>
      </c>
      <c r="F226" s="255" t="s">
        <v>2319</v>
      </c>
      <c r="G226" s="253"/>
      <c r="H226" s="256">
        <v>89.436000000000007</v>
      </c>
      <c r="I226" s="257"/>
      <c r="J226" s="253"/>
      <c r="K226" s="253"/>
      <c r="L226" s="258"/>
      <c r="M226" s="259"/>
      <c r="N226" s="260"/>
      <c r="O226" s="260"/>
      <c r="P226" s="260"/>
      <c r="Q226" s="260"/>
      <c r="R226" s="260"/>
      <c r="S226" s="260"/>
      <c r="T226" s="261"/>
      <c r="U226" s="13"/>
      <c r="V226" s="13"/>
      <c r="W226" s="13"/>
      <c r="X226" s="13"/>
      <c r="Y226" s="13"/>
      <c r="Z226" s="13"/>
      <c r="AA226" s="13"/>
      <c r="AB226" s="13"/>
      <c r="AC226" s="13"/>
      <c r="AD226" s="13"/>
      <c r="AE226" s="13"/>
      <c r="AT226" s="262" t="s">
        <v>446</v>
      </c>
      <c r="AU226" s="262" t="s">
        <v>85</v>
      </c>
      <c r="AV226" s="13" t="s">
        <v>85</v>
      </c>
      <c r="AW226" s="13" t="s">
        <v>32</v>
      </c>
      <c r="AX226" s="13" t="s">
        <v>76</v>
      </c>
      <c r="AY226" s="262" t="s">
        <v>342</v>
      </c>
    </row>
    <row r="227" s="15" customFormat="1">
      <c r="A227" s="15"/>
      <c r="B227" s="273"/>
      <c r="C227" s="274"/>
      <c r="D227" s="240" t="s">
        <v>446</v>
      </c>
      <c r="E227" s="275" t="s">
        <v>1</v>
      </c>
      <c r="F227" s="276" t="s">
        <v>492</v>
      </c>
      <c r="G227" s="274"/>
      <c r="H227" s="277">
        <v>96.605999999999995</v>
      </c>
      <c r="I227" s="278"/>
      <c r="J227" s="274"/>
      <c r="K227" s="274"/>
      <c r="L227" s="279"/>
      <c r="M227" s="280"/>
      <c r="N227" s="281"/>
      <c r="O227" s="281"/>
      <c r="P227" s="281"/>
      <c r="Q227" s="281"/>
      <c r="R227" s="281"/>
      <c r="S227" s="281"/>
      <c r="T227" s="282"/>
      <c r="U227" s="15"/>
      <c r="V227" s="15"/>
      <c r="W227" s="15"/>
      <c r="X227" s="15"/>
      <c r="Y227" s="15"/>
      <c r="Z227" s="15"/>
      <c r="AA227" s="15"/>
      <c r="AB227" s="15"/>
      <c r="AC227" s="15"/>
      <c r="AD227" s="15"/>
      <c r="AE227" s="15"/>
      <c r="AT227" s="283" t="s">
        <v>446</v>
      </c>
      <c r="AU227" s="283" t="s">
        <v>85</v>
      </c>
      <c r="AV227" s="15" t="s">
        <v>92</v>
      </c>
      <c r="AW227" s="15" t="s">
        <v>32</v>
      </c>
      <c r="AX227" s="15" t="s">
        <v>76</v>
      </c>
      <c r="AY227" s="283" t="s">
        <v>342</v>
      </c>
    </row>
    <row r="228" s="16" customFormat="1">
      <c r="A228" s="16"/>
      <c r="B228" s="284"/>
      <c r="C228" s="285"/>
      <c r="D228" s="240" t="s">
        <v>446</v>
      </c>
      <c r="E228" s="286" t="s">
        <v>1</v>
      </c>
      <c r="F228" s="287" t="s">
        <v>500</v>
      </c>
      <c r="G228" s="285"/>
      <c r="H228" s="288">
        <v>701.25699999999995</v>
      </c>
      <c r="I228" s="289"/>
      <c r="J228" s="285"/>
      <c r="K228" s="285"/>
      <c r="L228" s="290"/>
      <c r="M228" s="291"/>
      <c r="N228" s="292"/>
      <c r="O228" s="292"/>
      <c r="P228" s="292"/>
      <c r="Q228" s="292"/>
      <c r="R228" s="292"/>
      <c r="S228" s="292"/>
      <c r="T228" s="293"/>
      <c r="U228" s="16"/>
      <c r="V228" s="16"/>
      <c r="W228" s="16"/>
      <c r="X228" s="16"/>
      <c r="Y228" s="16"/>
      <c r="Z228" s="16"/>
      <c r="AA228" s="16"/>
      <c r="AB228" s="16"/>
      <c r="AC228" s="16"/>
      <c r="AD228" s="16"/>
      <c r="AE228" s="16"/>
      <c r="AT228" s="294" t="s">
        <v>446</v>
      </c>
      <c r="AU228" s="294" t="s">
        <v>85</v>
      </c>
      <c r="AV228" s="16" t="s">
        <v>360</v>
      </c>
      <c r="AW228" s="16" t="s">
        <v>32</v>
      </c>
      <c r="AX228" s="16" t="s">
        <v>83</v>
      </c>
      <c r="AY228" s="294" t="s">
        <v>342</v>
      </c>
    </row>
    <row r="229" s="2" customFormat="1" ht="16.5" customHeight="1">
      <c r="A229" s="39"/>
      <c r="B229" s="40"/>
      <c r="C229" s="227" t="s">
        <v>423</v>
      </c>
      <c r="D229" s="227" t="s">
        <v>343</v>
      </c>
      <c r="E229" s="228" t="s">
        <v>2055</v>
      </c>
      <c r="F229" s="229" t="s">
        <v>2056</v>
      </c>
      <c r="G229" s="230" t="s">
        <v>473</v>
      </c>
      <c r="H229" s="231">
        <v>701.25699999999995</v>
      </c>
      <c r="I229" s="232"/>
      <c r="J229" s="233">
        <f>ROUND(I229*H229,2)</f>
        <v>0</v>
      </c>
      <c r="K229" s="229" t="s">
        <v>443</v>
      </c>
      <c r="L229" s="45"/>
      <c r="M229" s="234" t="s">
        <v>1</v>
      </c>
      <c r="N229" s="235" t="s">
        <v>41</v>
      </c>
      <c r="O229" s="92"/>
      <c r="P229" s="236">
        <f>O229*H229</f>
        <v>0</v>
      </c>
      <c r="Q229" s="236">
        <v>0</v>
      </c>
      <c r="R229" s="236">
        <f>Q229*H229</f>
        <v>0</v>
      </c>
      <c r="S229" s="236">
        <v>0</v>
      </c>
      <c r="T229" s="237">
        <f>S229*H229</f>
        <v>0</v>
      </c>
      <c r="U229" s="39"/>
      <c r="V229" s="39"/>
      <c r="W229" s="39"/>
      <c r="X229" s="39"/>
      <c r="Y229" s="39"/>
      <c r="Z229" s="39"/>
      <c r="AA229" s="39"/>
      <c r="AB229" s="39"/>
      <c r="AC229" s="39"/>
      <c r="AD229" s="39"/>
      <c r="AE229" s="39"/>
      <c r="AR229" s="238" t="s">
        <v>360</v>
      </c>
      <c r="AT229" s="238" t="s">
        <v>343</v>
      </c>
      <c r="AU229" s="238" t="s">
        <v>85</v>
      </c>
      <c r="AY229" s="18" t="s">
        <v>342</v>
      </c>
      <c r="BE229" s="239">
        <f>IF(N229="základní",J229,0)</f>
        <v>0</v>
      </c>
      <c r="BF229" s="239">
        <f>IF(N229="snížená",J229,0)</f>
        <v>0</v>
      </c>
      <c r="BG229" s="239">
        <f>IF(N229="zákl. přenesená",J229,0)</f>
        <v>0</v>
      </c>
      <c r="BH229" s="239">
        <f>IF(N229="sníž. přenesená",J229,0)</f>
        <v>0</v>
      </c>
      <c r="BI229" s="239">
        <f>IF(N229="nulová",J229,0)</f>
        <v>0</v>
      </c>
      <c r="BJ229" s="18" t="s">
        <v>83</v>
      </c>
      <c r="BK229" s="239">
        <f>ROUND(I229*H229,2)</f>
        <v>0</v>
      </c>
      <c r="BL229" s="18" t="s">
        <v>360</v>
      </c>
      <c r="BM229" s="238" t="s">
        <v>2320</v>
      </c>
    </row>
    <row r="230" s="2" customFormat="1">
      <c r="A230" s="39"/>
      <c r="B230" s="40"/>
      <c r="C230" s="41"/>
      <c r="D230" s="240" t="s">
        <v>349</v>
      </c>
      <c r="E230" s="41"/>
      <c r="F230" s="241" t="s">
        <v>2058</v>
      </c>
      <c r="G230" s="41"/>
      <c r="H230" s="41"/>
      <c r="I230" s="242"/>
      <c r="J230" s="41"/>
      <c r="K230" s="41"/>
      <c r="L230" s="45"/>
      <c r="M230" s="243"/>
      <c r="N230" s="244"/>
      <c r="O230" s="92"/>
      <c r="P230" s="92"/>
      <c r="Q230" s="92"/>
      <c r="R230" s="92"/>
      <c r="S230" s="92"/>
      <c r="T230" s="93"/>
      <c r="U230" s="39"/>
      <c r="V230" s="39"/>
      <c r="W230" s="39"/>
      <c r="X230" s="39"/>
      <c r="Y230" s="39"/>
      <c r="Z230" s="39"/>
      <c r="AA230" s="39"/>
      <c r="AB230" s="39"/>
      <c r="AC230" s="39"/>
      <c r="AD230" s="39"/>
      <c r="AE230" s="39"/>
      <c r="AT230" s="18" t="s">
        <v>349</v>
      </c>
      <c r="AU230" s="18" t="s">
        <v>85</v>
      </c>
    </row>
    <row r="231" s="13" customFormat="1">
      <c r="A231" s="13"/>
      <c r="B231" s="252"/>
      <c r="C231" s="253"/>
      <c r="D231" s="240" t="s">
        <v>446</v>
      </c>
      <c r="E231" s="254" t="s">
        <v>1</v>
      </c>
      <c r="F231" s="255" t="s">
        <v>2321</v>
      </c>
      <c r="G231" s="253"/>
      <c r="H231" s="256">
        <v>701.25699999999995</v>
      </c>
      <c r="I231" s="257"/>
      <c r="J231" s="253"/>
      <c r="K231" s="253"/>
      <c r="L231" s="258"/>
      <c r="M231" s="259"/>
      <c r="N231" s="260"/>
      <c r="O231" s="260"/>
      <c r="P231" s="260"/>
      <c r="Q231" s="260"/>
      <c r="R231" s="260"/>
      <c r="S231" s="260"/>
      <c r="T231" s="261"/>
      <c r="U231" s="13"/>
      <c r="V231" s="13"/>
      <c r="W231" s="13"/>
      <c r="X231" s="13"/>
      <c r="Y231" s="13"/>
      <c r="Z231" s="13"/>
      <c r="AA231" s="13"/>
      <c r="AB231" s="13"/>
      <c r="AC231" s="13"/>
      <c r="AD231" s="13"/>
      <c r="AE231" s="13"/>
      <c r="AT231" s="262" t="s">
        <v>446</v>
      </c>
      <c r="AU231" s="262" t="s">
        <v>85</v>
      </c>
      <c r="AV231" s="13" t="s">
        <v>85</v>
      </c>
      <c r="AW231" s="13" t="s">
        <v>32</v>
      </c>
      <c r="AX231" s="13" t="s">
        <v>83</v>
      </c>
      <c r="AY231" s="262" t="s">
        <v>342</v>
      </c>
    </row>
    <row r="232" s="2" customFormat="1" ht="24.15" customHeight="1">
      <c r="A232" s="39"/>
      <c r="B232" s="40"/>
      <c r="C232" s="227" t="s">
        <v>428</v>
      </c>
      <c r="D232" s="227" t="s">
        <v>343</v>
      </c>
      <c r="E232" s="228" t="s">
        <v>587</v>
      </c>
      <c r="F232" s="229" t="s">
        <v>588</v>
      </c>
      <c r="G232" s="230" t="s">
        <v>562</v>
      </c>
      <c r="H232" s="231">
        <v>630.49400000000003</v>
      </c>
      <c r="I232" s="232"/>
      <c r="J232" s="233">
        <f>ROUND(I232*H232,2)</f>
        <v>0</v>
      </c>
      <c r="K232" s="229" t="s">
        <v>1</v>
      </c>
      <c r="L232" s="45"/>
      <c r="M232" s="234" t="s">
        <v>1</v>
      </c>
      <c r="N232" s="235" t="s">
        <v>41</v>
      </c>
      <c r="O232" s="92"/>
      <c r="P232" s="236">
        <f>O232*H232</f>
        <v>0</v>
      </c>
      <c r="Q232" s="236">
        <v>0</v>
      </c>
      <c r="R232" s="236">
        <f>Q232*H232</f>
        <v>0</v>
      </c>
      <c r="S232" s="236">
        <v>0</v>
      </c>
      <c r="T232" s="237">
        <f>S232*H232</f>
        <v>0</v>
      </c>
      <c r="U232" s="39"/>
      <c r="V232" s="39"/>
      <c r="W232" s="39"/>
      <c r="X232" s="39"/>
      <c r="Y232" s="39"/>
      <c r="Z232" s="39"/>
      <c r="AA232" s="39"/>
      <c r="AB232" s="39"/>
      <c r="AC232" s="39"/>
      <c r="AD232" s="39"/>
      <c r="AE232" s="39"/>
      <c r="AR232" s="238" t="s">
        <v>360</v>
      </c>
      <c r="AT232" s="238" t="s">
        <v>343</v>
      </c>
      <c r="AU232" s="238" t="s">
        <v>85</v>
      </c>
      <c r="AY232" s="18" t="s">
        <v>342</v>
      </c>
      <c r="BE232" s="239">
        <f>IF(N232="základní",J232,0)</f>
        <v>0</v>
      </c>
      <c r="BF232" s="239">
        <f>IF(N232="snížená",J232,0)</f>
        <v>0</v>
      </c>
      <c r="BG232" s="239">
        <f>IF(N232="zákl. přenesená",J232,0)</f>
        <v>0</v>
      </c>
      <c r="BH232" s="239">
        <f>IF(N232="sníž. přenesená",J232,0)</f>
        <v>0</v>
      </c>
      <c r="BI232" s="239">
        <f>IF(N232="nulová",J232,0)</f>
        <v>0</v>
      </c>
      <c r="BJ232" s="18" t="s">
        <v>83</v>
      </c>
      <c r="BK232" s="239">
        <f>ROUND(I232*H232,2)</f>
        <v>0</v>
      </c>
      <c r="BL232" s="18" t="s">
        <v>360</v>
      </c>
      <c r="BM232" s="238" t="s">
        <v>2322</v>
      </c>
    </row>
    <row r="233" s="2" customFormat="1">
      <c r="A233" s="39"/>
      <c r="B233" s="40"/>
      <c r="C233" s="41"/>
      <c r="D233" s="240" t="s">
        <v>349</v>
      </c>
      <c r="E233" s="41"/>
      <c r="F233" s="241" t="s">
        <v>590</v>
      </c>
      <c r="G233" s="41"/>
      <c r="H233" s="41"/>
      <c r="I233" s="242"/>
      <c r="J233" s="41"/>
      <c r="K233" s="41"/>
      <c r="L233" s="45"/>
      <c r="M233" s="243"/>
      <c r="N233" s="244"/>
      <c r="O233" s="92"/>
      <c r="P233" s="92"/>
      <c r="Q233" s="92"/>
      <c r="R233" s="92"/>
      <c r="S233" s="92"/>
      <c r="T233" s="93"/>
      <c r="U233" s="39"/>
      <c r="V233" s="39"/>
      <c r="W233" s="39"/>
      <c r="X233" s="39"/>
      <c r="Y233" s="39"/>
      <c r="Z233" s="39"/>
      <c r="AA233" s="39"/>
      <c r="AB233" s="39"/>
      <c r="AC233" s="39"/>
      <c r="AD233" s="39"/>
      <c r="AE233" s="39"/>
      <c r="AT233" s="18" t="s">
        <v>349</v>
      </c>
      <c r="AU233" s="18" t="s">
        <v>85</v>
      </c>
    </row>
    <row r="234" s="13" customFormat="1">
      <c r="A234" s="13"/>
      <c r="B234" s="252"/>
      <c r="C234" s="253"/>
      <c r="D234" s="240" t="s">
        <v>446</v>
      </c>
      <c r="E234" s="254" t="s">
        <v>1</v>
      </c>
      <c r="F234" s="255" t="s">
        <v>2323</v>
      </c>
      <c r="G234" s="253"/>
      <c r="H234" s="256">
        <v>163.39400000000001</v>
      </c>
      <c r="I234" s="257"/>
      <c r="J234" s="253"/>
      <c r="K234" s="253"/>
      <c r="L234" s="258"/>
      <c r="M234" s="259"/>
      <c r="N234" s="260"/>
      <c r="O234" s="260"/>
      <c r="P234" s="260"/>
      <c r="Q234" s="260"/>
      <c r="R234" s="260"/>
      <c r="S234" s="260"/>
      <c r="T234" s="261"/>
      <c r="U234" s="13"/>
      <c r="V234" s="13"/>
      <c r="W234" s="13"/>
      <c r="X234" s="13"/>
      <c r="Y234" s="13"/>
      <c r="Z234" s="13"/>
      <c r="AA234" s="13"/>
      <c r="AB234" s="13"/>
      <c r="AC234" s="13"/>
      <c r="AD234" s="13"/>
      <c r="AE234" s="13"/>
      <c r="AT234" s="262" t="s">
        <v>446</v>
      </c>
      <c r="AU234" s="262" t="s">
        <v>85</v>
      </c>
      <c r="AV234" s="13" t="s">
        <v>85</v>
      </c>
      <c r="AW234" s="13" t="s">
        <v>32</v>
      </c>
      <c r="AX234" s="13" t="s">
        <v>76</v>
      </c>
      <c r="AY234" s="262" t="s">
        <v>342</v>
      </c>
    </row>
    <row r="235" s="13" customFormat="1">
      <c r="A235" s="13"/>
      <c r="B235" s="252"/>
      <c r="C235" s="253"/>
      <c r="D235" s="240" t="s">
        <v>446</v>
      </c>
      <c r="E235" s="254" t="s">
        <v>1</v>
      </c>
      <c r="F235" s="255" t="s">
        <v>2324</v>
      </c>
      <c r="G235" s="253"/>
      <c r="H235" s="256">
        <v>155.69999999999999</v>
      </c>
      <c r="I235" s="257"/>
      <c r="J235" s="253"/>
      <c r="K235" s="253"/>
      <c r="L235" s="258"/>
      <c r="M235" s="259"/>
      <c r="N235" s="260"/>
      <c r="O235" s="260"/>
      <c r="P235" s="260"/>
      <c r="Q235" s="260"/>
      <c r="R235" s="260"/>
      <c r="S235" s="260"/>
      <c r="T235" s="261"/>
      <c r="U235" s="13"/>
      <c r="V235" s="13"/>
      <c r="W235" s="13"/>
      <c r="X235" s="13"/>
      <c r="Y235" s="13"/>
      <c r="Z235" s="13"/>
      <c r="AA235" s="13"/>
      <c r="AB235" s="13"/>
      <c r="AC235" s="13"/>
      <c r="AD235" s="13"/>
      <c r="AE235" s="13"/>
      <c r="AT235" s="262" t="s">
        <v>446</v>
      </c>
      <c r="AU235" s="262" t="s">
        <v>85</v>
      </c>
      <c r="AV235" s="13" t="s">
        <v>85</v>
      </c>
      <c r="AW235" s="13" t="s">
        <v>32</v>
      </c>
      <c r="AX235" s="13" t="s">
        <v>76</v>
      </c>
      <c r="AY235" s="262" t="s">
        <v>342</v>
      </c>
    </row>
    <row r="236" s="13" customFormat="1">
      <c r="A236" s="13"/>
      <c r="B236" s="252"/>
      <c r="C236" s="253"/>
      <c r="D236" s="240" t="s">
        <v>446</v>
      </c>
      <c r="E236" s="254" t="s">
        <v>1</v>
      </c>
      <c r="F236" s="255" t="s">
        <v>2325</v>
      </c>
      <c r="G236" s="253"/>
      <c r="H236" s="256">
        <v>155.69999999999999</v>
      </c>
      <c r="I236" s="257"/>
      <c r="J236" s="253"/>
      <c r="K236" s="253"/>
      <c r="L236" s="258"/>
      <c r="M236" s="259"/>
      <c r="N236" s="260"/>
      <c r="O236" s="260"/>
      <c r="P236" s="260"/>
      <c r="Q236" s="260"/>
      <c r="R236" s="260"/>
      <c r="S236" s="260"/>
      <c r="T236" s="261"/>
      <c r="U236" s="13"/>
      <c r="V236" s="13"/>
      <c r="W236" s="13"/>
      <c r="X236" s="13"/>
      <c r="Y236" s="13"/>
      <c r="Z236" s="13"/>
      <c r="AA236" s="13"/>
      <c r="AB236" s="13"/>
      <c r="AC236" s="13"/>
      <c r="AD236" s="13"/>
      <c r="AE236" s="13"/>
      <c r="AT236" s="262" t="s">
        <v>446</v>
      </c>
      <c r="AU236" s="262" t="s">
        <v>85</v>
      </c>
      <c r="AV236" s="13" t="s">
        <v>85</v>
      </c>
      <c r="AW236" s="13" t="s">
        <v>32</v>
      </c>
      <c r="AX236" s="13" t="s">
        <v>76</v>
      </c>
      <c r="AY236" s="262" t="s">
        <v>342</v>
      </c>
    </row>
    <row r="237" s="13" customFormat="1">
      <c r="A237" s="13"/>
      <c r="B237" s="252"/>
      <c r="C237" s="253"/>
      <c r="D237" s="240" t="s">
        <v>446</v>
      </c>
      <c r="E237" s="254" t="s">
        <v>1</v>
      </c>
      <c r="F237" s="255" t="s">
        <v>2326</v>
      </c>
      <c r="G237" s="253"/>
      <c r="H237" s="256">
        <v>155.69999999999999</v>
      </c>
      <c r="I237" s="257"/>
      <c r="J237" s="253"/>
      <c r="K237" s="253"/>
      <c r="L237" s="258"/>
      <c r="M237" s="259"/>
      <c r="N237" s="260"/>
      <c r="O237" s="260"/>
      <c r="P237" s="260"/>
      <c r="Q237" s="260"/>
      <c r="R237" s="260"/>
      <c r="S237" s="260"/>
      <c r="T237" s="261"/>
      <c r="U237" s="13"/>
      <c r="V237" s="13"/>
      <c r="W237" s="13"/>
      <c r="X237" s="13"/>
      <c r="Y237" s="13"/>
      <c r="Z237" s="13"/>
      <c r="AA237" s="13"/>
      <c r="AB237" s="13"/>
      <c r="AC237" s="13"/>
      <c r="AD237" s="13"/>
      <c r="AE237" s="13"/>
      <c r="AT237" s="262" t="s">
        <v>446</v>
      </c>
      <c r="AU237" s="262" t="s">
        <v>85</v>
      </c>
      <c r="AV237" s="13" t="s">
        <v>85</v>
      </c>
      <c r="AW237" s="13" t="s">
        <v>32</v>
      </c>
      <c r="AX237" s="13" t="s">
        <v>76</v>
      </c>
      <c r="AY237" s="262" t="s">
        <v>342</v>
      </c>
    </row>
    <row r="238" s="16" customFormat="1">
      <c r="A238" s="16"/>
      <c r="B238" s="284"/>
      <c r="C238" s="285"/>
      <c r="D238" s="240" t="s">
        <v>446</v>
      </c>
      <c r="E238" s="286" t="s">
        <v>1</v>
      </c>
      <c r="F238" s="287" t="s">
        <v>500</v>
      </c>
      <c r="G238" s="285"/>
      <c r="H238" s="288">
        <v>630.49400000000003</v>
      </c>
      <c r="I238" s="289"/>
      <c r="J238" s="285"/>
      <c r="K238" s="285"/>
      <c r="L238" s="290"/>
      <c r="M238" s="291"/>
      <c r="N238" s="292"/>
      <c r="O238" s="292"/>
      <c r="P238" s="292"/>
      <c r="Q238" s="292"/>
      <c r="R238" s="292"/>
      <c r="S238" s="292"/>
      <c r="T238" s="293"/>
      <c r="U238" s="16"/>
      <c r="V238" s="16"/>
      <c r="W238" s="16"/>
      <c r="X238" s="16"/>
      <c r="Y238" s="16"/>
      <c r="Z238" s="16"/>
      <c r="AA238" s="16"/>
      <c r="AB238" s="16"/>
      <c r="AC238" s="16"/>
      <c r="AD238" s="16"/>
      <c r="AE238" s="16"/>
      <c r="AT238" s="294" t="s">
        <v>446</v>
      </c>
      <c r="AU238" s="294" t="s">
        <v>85</v>
      </c>
      <c r="AV238" s="16" t="s">
        <v>360</v>
      </c>
      <c r="AW238" s="16" t="s">
        <v>32</v>
      </c>
      <c r="AX238" s="16" t="s">
        <v>83</v>
      </c>
      <c r="AY238" s="294" t="s">
        <v>342</v>
      </c>
    </row>
    <row r="239" s="2" customFormat="1" ht="24.15" customHeight="1">
      <c r="A239" s="39"/>
      <c r="B239" s="40"/>
      <c r="C239" s="227" t="s">
        <v>606</v>
      </c>
      <c r="D239" s="227" t="s">
        <v>343</v>
      </c>
      <c r="E239" s="228" t="s">
        <v>593</v>
      </c>
      <c r="F239" s="229" t="s">
        <v>594</v>
      </c>
      <c r="G239" s="230" t="s">
        <v>562</v>
      </c>
      <c r="H239" s="231">
        <v>191.05199999999999</v>
      </c>
      <c r="I239" s="232"/>
      <c r="J239" s="233">
        <f>ROUND(I239*H239,2)</f>
        <v>0</v>
      </c>
      <c r="K239" s="229" t="s">
        <v>1</v>
      </c>
      <c r="L239" s="45"/>
      <c r="M239" s="234" t="s">
        <v>1</v>
      </c>
      <c r="N239" s="235" t="s">
        <v>41</v>
      </c>
      <c r="O239" s="92"/>
      <c r="P239" s="236">
        <f>O239*H239</f>
        <v>0</v>
      </c>
      <c r="Q239" s="236">
        <v>0</v>
      </c>
      <c r="R239" s="236">
        <f>Q239*H239</f>
        <v>0</v>
      </c>
      <c r="S239" s="236">
        <v>0</v>
      </c>
      <c r="T239" s="237">
        <f>S239*H239</f>
        <v>0</v>
      </c>
      <c r="U239" s="39"/>
      <c r="V239" s="39"/>
      <c r="W239" s="39"/>
      <c r="X239" s="39"/>
      <c r="Y239" s="39"/>
      <c r="Z239" s="39"/>
      <c r="AA239" s="39"/>
      <c r="AB239" s="39"/>
      <c r="AC239" s="39"/>
      <c r="AD239" s="39"/>
      <c r="AE239" s="39"/>
      <c r="AR239" s="238" t="s">
        <v>360</v>
      </c>
      <c r="AT239" s="238" t="s">
        <v>343</v>
      </c>
      <c r="AU239" s="238" t="s">
        <v>85</v>
      </c>
      <c r="AY239" s="18" t="s">
        <v>342</v>
      </c>
      <c r="BE239" s="239">
        <f>IF(N239="základní",J239,0)</f>
        <v>0</v>
      </c>
      <c r="BF239" s="239">
        <f>IF(N239="snížená",J239,0)</f>
        <v>0</v>
      </c>
      <c r="BG239" s="239">
        <f>IF(N239="zákl. přenesená",J239,0)</f>
        <v>0</v>
      </c>
      <c r="BH239" s="239">
        <f>IF(N239="sníž. přenesená",J239,0)</f>
        <v>0</v>
      </c>
      <c r="BI239" s="239">
        <f>IF(N239="nulová",J239,0)</f>
        <v>0</v>
      </c>
      <c r="BJ239" s="18" t="s">
        <v>83</v>
      </c>
      <c r="BK239" s="239">
        <f>ROUND(I239*H239,2)</f>
        <v>0</v>
      </c>
      <c r="BL239" s="18" t="s">
        <v>360</v>
      </c>
      <c r="BM239" s="238" t="s">
        <v>2327</v>
      </c>
    </row>
    <row r="240" s="2" customFormat="1">
      <c r="A240" s="39"/>
      <c r="B240" s="40"/>
      <c r="C240" s="41"/>
      <c r="D240" s="240" t="s">
        <v>349</v>
      </c>
      <c r="E240" s="41"/>
      <c r="F240" s="241" t="s">
        <v>596</v>
      </c>
      <c r="G240" s="41"/>
      <c r="H240" s="41"/>
      <c r="I240" s="242"/>
      <c r="J240" s="41"/>
      <c r="K240" s="41"/>
      <c r="L240" s="45"/>
      <c r="M240" s="243"/>
      <c r="N240" s="244"/>
      <c r="O240" s="92"/>
      <c r="P240" s="92"/>
      <c r="Q240" s="92"/>
      <c r="R240" s="92"/>
      <c r="S240" s="92"/>
      <c r="T240" s="93"/>
      <c r="U240" s="39"/>
      <c r="V240" s="39"/>
      <c r="W240" s="39"/>
      <c r="X240" s="39"/>
      <c r="Y240" s="39"/>
      <c r="Z240" s="39"/>
      <c r="AA240" s="39"/>
      <c r="AB240" s="39"/>
      <c r="AC240" s="39"/>
      <c r="AD240" s="39"/>
      <c r="AE240" s="39"/>
      <c r="AT240" s="18" t="s">
        <v>349</v>
      </c>
      <c r="AU240" s="18" t="s">
        <v>85</v>
      </c>
    </row>
    <row r="241" s="13" customFormat="1">
      <c r="A241" s="13"/>
      <c r="B241" s="252"/>
      <c r="C241" s="253"/>
      <c r="D241" s="240" t="s">
        <v>446</v>
      </c>
      <c r="E241" s="254" t="s">
        <v>1</v>
      </c>
      <c r="F241" s="255" t="s">
        <v>2328</v>
      </c>
      <c r="G241" s="253"/>
      <c r="H241" s="256">
        <v>633.33000000000004</v>
      </c>
      <c r="I241" s="257"/>
      <c r="J241" s="253"/>
      <c r="K241" s="253"/>
      <c r="L241" s="258"/>
      <c r="M241" s="259"/>
      <c r="N241" s="260"/>
      <c r="O241" s="260"/>
      <c r="P241" s="260"/>
      <c r="Q241" s="260"/>
      <c r="R241" s="260"/>
      <c r="S241" s="260"/>
      <c r="T241" s="261"/>
      <c r="U241" s="13"/>
      <c r="V241" s="13"/>
      <c r="W241" s="13"/>
      <c r="X241" s="13"/>
      <c r="Y241" s="13"/>
      <c r="Z241" s="13"/>
      <c r="AA241" s="13"/>
      <c r="AB241" s="13"/>
      <c r="AC241" s="13"/>
      <c r="AD241" s="13"/>
      <c r="AE241" s="13"/>
      <c r="AT241" s="262" t="s">
        <v>446</v>
      </c>
      <c r="AU241" s="262" t="s">
        <v>85</v>
      </c>
      <c r="AV241" s="13" t="s">
        <v>85</v>
      </c>
      <c r="AW241" s="13" t="s">
        <v>32</v>
      </c>
      <c r="AX241" s="13" t="s">
        <v>76</v>
      </c>
      <c r="AY241" s="262" t="s">
        <v>342</v>
      </c>
    </row>
    <row r="242" s="13" customFormat="1">
      <c r="A242" s="13"/>
      <c r="B242" s="252"/>
      <c r="C242" s="253"/>
      <c r="D242" s="240" t="s">
        <v>446</v>
      </c>
      <c r="E242" s="254" t="s">
        <v>1</v>
      </c>
      <c r="F242" s="255" t="s">
        <v>2329</v>
      </c>
      <c r="G242" s="253"/>
      <c r="H242" s="256">
        <v>-155.69999999999999</v>
      </c>
      <c r="I242" s="257"/>
      <c r="J242" s="253"/>
      <c r="K242" s="253"/>
      <c r="L242" s="258"/>
      <c r="M242" s="259"/>
      <c r="N242" s="260"/>
      <c r="O242" s="260"/>
      <c r="P242" s="260"/>
      <c r="Q242" s="260"/>
      <c r="R242" s="260"/>
      <c r="S242" s="260"/>
      <c r="T242" s="261"/>
      <c r="U242" s="13"/>
      <c r="V242" s="13"/>
      <c r="W242" s="13"/>
      <c r="X242" s="13"/>
      <c r="Y242" s="13"/>
      <c r="Z242" s="13"/>
      <c r="AA242" s="13"/>
      <c r="AB242" s="13"/>
      <c r="AC242" s="13"/>
      <c r="AD242" s="13"/>
      <c r="AE242" s="13"/>
      <c r="AT242" s="262" t="s">
        <v>446</v>
      </c>
      <c r="AU242" s="262" t="s">
        <v>85</v>
      </c>
      <c r="AV242" s="13" t="s">
        <v>85</v>
      </c>
      <c r="AW242" s="13" t="s">
        <v>32</v>
      </c>
      <c r="AX242" s="13" t="s">
        <v>76</v>
      </c>
      <c r="AY242" s="262" t="s">
        <v>342</v>
      </c>
    </row>
    <row r="243" s="16" customFormat="1">
      <c r="A243" s="16"/>
      <c r="B243" s="284"/>
      <c r="C243" s="285"/>
      <c r="D243" s="240" t="s">
        <v>446</v>
      </c>
      <c r="E243" s="286" t="s">
        <v>1</v>
      </c>
      <c r="F243" s="287" t="s">
        <v>500</v>
      </c>
      <c r="G243" s="285"/>
      <c r="H243" s="288">
        <v>477.63</v>
      </c>
      <c r="I243" s="289"/>
      <c r="J243" s="285"/>
      <c r="K243" s="285"/>
      <c r="L243" s="290"/>
      <c r="M243" s="291"/>
      <c r="N243" s="292"/>
      <c r="O243" s="292"/>
      <c r="P243" s="292"/>
      <c r="Q243" s="292"/>
      <c r="R243" s="292"/>
      <c r="S243" s="292"/>
      <c r="T243" s="293"/>
      <c r="U243" s="16"/>
      <c r="V243" s="16"/>
      <c r="W243" s="16"/>
      <c r="X243" s="16"/>
      <c r="Y243" s="16"/>
      <c r="Z243" s="16"/>
      <c r="AA243" s="16"/>
      <c r="AB243" s="16"/>
      <c r="AC243" s="16"/>
      <c r="AD243" s="16"/>
      <c r="AE243" s="16"/>
      <c r="AT243" s="294" t="s">
        <v>446</v>
      </c>
      <c r="AU243" s="294" t="s">
        <v>85</v>
      </c>
      <c r="AV243" s="16" t="s">
        <v>360</v>
      </c>
      <c r="AW243" s="16" t="s">
        <v>32</v>
      </c>
      <c r="AX243" s="16" t="s">
        <v>76</v>
      </c>
      <c r="AY243" s="294" t="s">
        <v>342</v>
      </c>
    </row>
    <row r="244" s="13" customFormat="1">
      <c r="A244" s="13"/>
      <c r="B244" s="252"/>
      <c r="C244" s="253"/>
      <c r="D244" s="240" t="s">
        <v>446</v>
      </c>
      <c r="E244" s="254" t="s">
        <v>1</v>
      </c>
      <c r="F244" s="255" t="s">
        <v>2330</v>
      </c>
      <c r="G244" s="253"/>
      <c r="H244" s="256">
        <v>191.05199999999999</v>
      </c>
      <c r="I244" s="257"/>
      <c r="J244" s="253"/>
      <c r="K244" s="253"/>
      <c r="L244" s="258"/>
      <c r="M244" s="259"/>
      <c r="N244" s="260"/>
      <c r="O244" s="260"/>
      <c r="P244" s="260"/>
      <c r="Q244" s="260"/>
      <c r="R244" s="260"/>
      <c r="S244" s="260"/>
      <c r="T244" s="261"/>
      <c r="U244" s="13"/>
      <c r="V244" s="13"/>
      <c r="W244" s="13"/>
      <c r="X244" s="13"/>
      <c r="Y244" s="13"/>
      <c r="Z244" s="13"/>
      <c r="AA244" s="13"/>
      <c r="AB244" s="13"/>
      <c r="AC244" s="13"/>
      <c r="AD244" s="13"/>
      <c r="AE244" s="13"/>
      <c r="AT244" s="262" t="s">
        <v>446</v>
      </c>
      <c r="AU244" s="262" t="s">
        <v>85</v>
      </c>
      <c r="AV244" s="13" t="s">
        <v>85</v>
      </c>
      <c r="AW244" s="13" t="s">
        <v>32</v>
      </c>
      <c r="AX244" s="13" t="s">
        <v>83</v>
      </c>
      <c r="AY244" s="262" t="s">
        <v>342</v>
      </c>
    </row>
    <row r="245" s="2" customFormat="1" ht="24.15" customHeight="1">
      <c r="A245" s="39"/>
      <c r="B245" s="40"/>
      <c r="C245" s="227" t="s">
        <v>613</v>
      </c>
      <c r="D245" s="227" t="s">
        <v>343</v>
      </c>
      <c r="E245" s="228" t="s">
        <v>2331</v>
      </c>
      <c r="F245" s="229" t="s">
        <v>2332</v>
      </c>
      <c r="G245" s="230" t="s">
        <v>562</v>
      </c>
      <c r="H245" s="231">
        <v>286.57799999999997</v>
      </c>
      <c r="I245" s="232"/>
      <c r="J245" s="233">
        <f>ROUND(I245*H245,2)</f>
        <v>0</v>
      </c>
      <c r="K245" s="229" t="s">
        <v>1</v>
      </c>
      <c r="L245" s="45"/>
      <c r="M245" s="234" t="s">
        <v>1</v>
      </c>
      <c r="N245" s="235" t="s">
        <v>41</v>
      </c>
      <c r="O245" s="92"/>
      <c r="P245" s="236">
        <f>O245*H245</f>
        <v>0</v>
      </c>
      <c r="Q245" s="236">
        <v>0</v>
      </c>
      <c r="R245" s="236">
        <f>Q245*H245</f>
        <v>0</v>
      </c>
      <c r="S245" s="236">
        <v>0</v>
      </c>
      <c r="T245" s="237">
        <f>S245*H245</f>
        <v>0</v>
      </c>
      <c r="U245" s="39"/>
      <c r="V245" s="39"/>
      <c r="W245" s="39"/>
      <c r="X245" s="39"/>
      <c r="Y245" s="39"/>
      <c r="Z245" s="39"/>
      <c r="AA245" s="39"/>
      <c r="AB245" s="39"/>
      <c r="AC245" s="39"/>
      <c r="AD245" s="39"/>
      <c r="AE245" s="39"/>
      <c r="AR245" s="238" t="s">
        <v>360</v>
      </c>
      <c r="AT245" s="238" t="s">
        <v>343</v>
      </c>
      <c r="AU245" s="238" t="s">
        <v>85</v>
      </c>
      <c r="AY245" s="18" t="s">
        <v>342</v>
      </c>
      <c r="BE245" s="239">
        <f>IF(N245="základní",J245,0)</f>
        <v>0</v>
      </c>
      <c r="BF245" s="239">
        <f>IF(N245="snížená",J245,0)</f>
        <v>0</v>
      </c>
      <c r="BG245" s="239">
        <f>IF(N245="zákl. přenesená",J245,0)</f>
        <v>0</v>
      </c>
      <c r="BH245" s="239">
        <f>IF(N245="sníž. přenesená",J245,0)</f>
        <v>0</v>
      </c>
      <c r="BI245" s="239">
        <f>IF(N245="nulová",J245,0)</f>
        <v>0</v>
      </c>
      <c r="BJ245" s="18" t="s">
        <v>83</v>
      </c>
      <c r="BK245" s="239">
        <f>ROUND(I245*H245,2)</f>
        <v>0</v>
      </c>
      <c r="BL245" s="18" t="s">
        <v>360</v>
      </c>
      <c r="BM245" s="238" t="s">
        <v>2333</v>
      </c>
    </row>
    <row r="246" s="2" customFormat="1">
      <c r="A246" s="39"/>
      <c r="B246" s="40"/>
      <c r="C246" s="41"/>
      <c r="D246" s="240" t="s">
        <v>349</v>
      </c>
      <c r="E246" s="41"/>
      <c r="F246" s="241" t="s">
        <v>2334</v>
      </c>
      <c r="G246" s="41"/>
      <c r="H246" s="41"/>
      <c r="I246" s="242"/>
      <c r="J246" s="41"/>
      <c r="K246" s="41"/>
      <c r="L246" s="45"/>
      <c r="M246" s="243"/>
      <c r="N246" s="244"/>
      <c r="O246" s="92"/>
      <c r="P246" s="92"/>
      <c r="Q246" s="92"/>
      <c r="R246" s="92"/>
      <c r="S246" s="92"/>
      <c r="T246" s="93"/>
      <c r="U246" s="39"/>
      <c r="V246" s="39"/>
      <c r="W246" s="39"/>
      <c r="X246" s="39"/>
      <c r="Y246" s="39"/>
      <c r="Z246" s="39"/>
      <c r="AA246" s="39"/>
      <c r="AB246" s="39"/>
      <c r="AC246" s="39"/>
      <c r="AD246" s="39"/>
      <c r="AE246" s="39"/>
      <c r="AT246" s="18" t="s">
        <v>349</v>
      </c>
      <c r="AU246" s="18" t="s">
        <v>85</v>
      </c>
    </row>
    <row r="247" s="13" customFormat="1">
      <c r="A247" s="13"/>
      <c r="B247" s="252"/>
      <c r="C247" s="253"/>
      <c r="D247" s="240" t="s">
        <v>446</v>
      </c>
      <c r="E247" s="254" t="s">
        <v>1</v>
      </c>
      <c r="F247" s="255" t="s">
        <v>2335</v>
      </c>
      <c r="G247" s="253"/>
      <c r="H247" s="256">
        <v>286.57799999999997</v>
      </c>
      <c r="I247" s="257"/>
      <c r="J247" s="253"/>
      <c r="K247" s="253"/>
      <c r="L247" s="258"/>
      <c r="M247" s="259"/>
      <c r="N247" s="260"/>
      <c r="O247" s="260"/>
      <c r="P247" s="260"/>
      <c r="Q247" s="260"/>
      <c r="R247" s="260"/>
      <c r="S247" s="260"/>
      <c r="T247" s="261"/>
      <c r="U247" s="13"/>
      <c r="V247" s="13"/>
      <c r="W247" s="13"/>
      <c r="X247" s="13"/>
      <c r="Y247" s="13"/>
      <c r="Z247" s="13"/>
      <c r="AA247" s="13"/>
      <c r="AB247" s="13"/>
      <c r="AC247" s="13"/>
      <c r="AD247" s="13"/>
      <c r="AE247" s="13"/>
      <c r="AT247" s="262" t="s">
        <v>446</v>
      </c>
      <c r="AU247" s="262" t="s">
        <v>85</v>
      </c>
      <c r="AV247" s="13" t="s">
        <v>85</v>
      </c>
      <c r="AW247" s="13" t="s">
        <v>32</v>
      </c>
      <c r="AX247" s="13" t="s">
        <v>83</v>
      </c>
      <c r="AY247" s="262" t="s">
        <v>342</v>
      </c>
    </row>
    <row r="248" s="2" customFormat="1" ht="16.5" customHeight="1">
      <c r="A248" s="39"/>
      <c r="B248" s="40"/>
      <c r="C248" s="227" t="s">
        <v>7</v>
      </c>
      <c r="D248" s="227" t="s">
        <v>343</v>
      </c>
      <c r="E248" s="228" t="s">
        <v>602</v>
      </c>
      <c r="F248" s="229" t="s">
        <v>603</v>
      </c>
      <c r="G248" s="230" t="s">
        <v>562</v>
      </c>
      <c r="H248" s="231">
        <v>474.79399999999998</v>
      </c>
      <c r="I248" s="232"/>
      <c r="J248" s="233">
        <f>ROUND(I248*H248,2)</f>
        <v>0</v>
      </c>
      <c r="K248" s="229" t="s">
        <v>443</v>
      </c>
      <c r="L248" s="45"/>
      <c r="M248" s="234" t="s">
        <v>1</v>
      </c>
      <c r="N248" s="235" t="s">
        <v>41</v>
      </c>
      <c r="O248" s="92"/>
      <c r="P248" s="236">
        <f>O248*H248</f>
        <v>0</v>
      </c>
      <c r="Q248" s="236">
        <v>0</v>
      </c>
      <c r="R248" s="236">
        <f>Q248*H248</f>
        <v>0</v>
      </c>
      <c r="S248" s="236">
        <v>0</v>
      </c>
      <c r="T248" s="237">
        <f>S248*H248</f>
        <v>0</v>
      </c>
      <c r="U248" s="39"/>
      <c r="V248" s="39"/>
      <c r="W248" s="39"/>
      <c r="X248" s="39"/>
      <c r="Y248" s="39"/>
      <c r="Z248" s="39"/>
      <c r="AA248" s="39"/>
      <c r="AB248" s="39"/>
      <c r="AC248" s="39"/>
      <c r="AD248" s="39"/>
      <c r="AE248" s="39"/>
      <c r="AR248" s="238" t="s">
        <v>360</v>
      </c>
      <c r="AT248" s="238" t="s">
        <v>343</v>
      </c>
      <c r="AU248" s="238" t="s">
        <v>85</v>
      </c>
      <c r="AY248" s="18" t="s">
        <v>342</v>
      </c>
      <c r="BE248" s="239">
        <f>IF(N248="základní",J248,0)</f>
        <v>0</v>
      </c>
      <c r="BF248" s="239">
        <f>IF(N248="snížená",J248,0)</f>
        <v>0</v>
      </c>
      <c r="BG248" s="239">
        <f>IF(N248="zákl. přenesená",J248,0)</f>
        <v>0</v>
      </c>
      <c r="BH248" s="239">
        <f>IF(N248="sníž. přenesená",J248,0)</f>
        <v>0</v>
      </c>
      <c r="BI248" s="239">
        <f>IF(N248="nulová",J248,0)</f>
        <v>0</v>
      </c>
      <c r="BJ248" s="18" t="s">
        <v>83</v>
      </c>
      <c r="BK248" s="239">
        <f>ROUND(I248*H248,2)</f>
        <v>0</v>
      </c>
      <c r="BL248" s="18" t="s">
        <v>360</v>
      </c>
      <c r="BM248" s="238" t="s">
        <v>2336</v>
      </c>
    </row>
    <row r="249" s="2" customFormat="1">
      <c r="A249" s="39"/>
      <c r="B249" s="40"/>
      <c r="C249" s="41"/>
      <c r="D249" s="240" t="s">
        <v>349</v>
      </c>
      <c r="E249" s="41"/>
      <c r="F249" s="241" t="s">
        <v>605</v>
      </c>
      <c r="G249" s="41"/>
      <c r="H249" s="41"/>
      <c r="I249" s="242"/>
      <c r="J249" s="41"/>
      <c r="K249" s="41"/>
      <c r="L249" s="45"/>
      <c r="M249" s="243"/>
      <c r="N249" s="244"/>
      <c r="O249" s="92"/>
      <c r="P249" s="92"/>
      <c r="Q249" s="92"/>
      <c r="R249" s="92"/>
      <c r="S249" s="92"/>
      <c r="T249" s="93"/>
      <c r="U249" s="39"/>
      <c r="V249" s="39"/>
      <c r="W249" s="39"/>
      <c r="X249" s="39"/>
      <c r="Y249" s="39"/>
      <c r="Z249" s="39"/>
      <c r="AA249" s="39"/>
      <c r="AB249" s="39"/>
      <c r="AC249" s="39"/>
      <c r="AD249" s="39"/>
      <c r="AE249" s="39"/>
      <c r="AT249" s="18" t="s">
        <v>349</v>
      </c>
      <c r="AU249" s="18" t="s">
        <v>85</v>
      </c>
    </row>
    <row r="250" s="13" customFormat="1">
      <c r="A250" s="13"/>
      <c r="B250" s="252"/>
      <c r="C250" s="253"/>
      <c r="D250" s="240" t="s">
        <v>446</v>
      </c>
      <c r="E250" s="254" t="s">
        <v>1</v>
      </c>
      <c r="F250" s="255" t="s">
        <v>2323</v>
      </c>
      <c r="G250" s="253"/>
      <c r="H250" s="256">
        <v>163.39400000000001</v>
      </c>
      <c r="I250" s="257"/>
      <c r="J250" s="253"/>
      <c r="K250" s="253"/>
      <c r="L250" s="258"/>
      <c r="M250" s="259"/>
      <c r="N250" s="260"/>
      <c r="O250" s="260"/>
      <c r="P250" s="260"/>
      <c r="Q250" s="260"/>
      <c r="R250" s="260"/>
      <c r="S250" s="260"/>
      <c r="T250" s="261"/>
      <c r="U250" s="13"/>
      <c r="V250" s="13"/>
      <c r="W250" s="13"/>
      <c r="X250" s="13"/>
      <c r="Y250" s="13"/>
      <c r="Z250" s="13"/>
      <c r="AA250" s="13"/>
      <c r="AB250" s="13"/>
      <c r="AC250" s="13"/>
      <c r="AD250" s="13"/>
      <c r="AE250" s="13"/>
      <c r="AT250" s="262" t="s">
        <v>446</v>
      </c>
      <c r="AU250" s="262" t="s">
        <v>85</v>
      </c>
      <c r="AV250" s="13" t="s">
        <v>85</v>
      </c>
      <c r="AW250" s="13" t="s">
        <v>32</v>
      </c>
      <c r="AX250" s="13" t="s">
        <v>76</v>
      </c>
      <c r="AY250" s="262" t="s">
        <v>342</v>
      </c>
    </row>
    <row r="251" s="13" customFormat="1">
      <c r="A251" s="13"/>
      <c r="B251" s="252"/>
      <c r="C251" s="253"/>
      <c r="D251" s="240" t="s">
        <v>446</v>
      </c>
      <c r="E251" s="254" t="s">
        <v>1</v>
      </c>
      <c r="F251" s="255" t="s">
        <v>2324</v>
      </c>
      <c r="G251" s="253"/>
      <c r="H251" s="256">
        <v>155.69999999999999</v>
      </c>
      <c r="I251" s="257"/>
      <c r="J251" s="253"/>
      <c r="K251" s="253"/>
      <c r="L251" s="258"/>
      <c r="M251" s="259"/>
      <c r="N251" s="260"/>
      <c r="O251" s="260"/>
      <c r="P251" s="260"/>
      <c r="Q251" s="260"/>
      <c r="R251" s="260"/>
      <c r="S251" s="260"/>
      <c r="T251" s="261"/>
      <c r="U251" s="13"/>
      <c r="V251" s="13"/>
      <c r="W251" s="13"/>
      <c r="X251" s="13"/>
      <c r="Y251" s="13"/>
      <c r="Z251" s="13"/>
      <c r="AA251" s="13"/>
      <c r="AB251" s="13"/>
      <c r="AC251" s="13"/>
      <c r="AD251" s="13"/>
      <c r="AE251" s="13"/>
      <c r="AT251" s="262" t="s">
        <v>446</v>
      </c>
      <c r="AU251" s="262" t="s">
        <v>85</v>
      </c>
      <c r="AV251" s="13" t="s">
        <v>85</v>
      </c>
      <c r="AW251" s="13" t="s">
        <v>32</v>
      </c>
      <c r="AX251" s="13" t="s">
        <v>76</v>
      </c>
      <c r="AY251" s="262" t="s">
        <v>342</v>
      </c>
    </row>
    <row r="252" s="13" customFormat="1">
      <c r="A252" s="13"/>
      <c r="B252" s="252"/>
      <c r="C252" s="253"/>
      <c r="D252" s="240" t="s">
        <v>446</v>
      </c>
      <c r="E252" s="254" t="s">
        <v>1</v>
      </c>
      <c r="F252" s="255" t="s">
        <v>2326</v>
      </c>
      <c r="G252" s="253"/>
      <c r="H252" s="256">
        <v>155.69999999999999</v>
      </c>
      <c r="I252" s="257"/>
      <c r="J252" s="253"/>
      <c r="K252" s="253"/>
      <c r="L252" s="258"/>
      <c r="M252" s="259"/>
      <c r="N252" s="260"/>
      <c r="O252" s="260"/>
      <c r="P252" s="260"/>
      <c r="Q252" s="260"/>
      <c r="R252" s="260"/>
      <c r="S252" s="260"/>
      <c r="T252" s="261"/>
      <c r="U252" s="13"/>
      <c r="V252" s="13"/>
      <c r="W252" s="13"/>
      <c r="X252" s="13"/>
      <c r="Y252" s="13"/>
      <c r="Z252" s="13"/>
      <c r="AA252" s="13"/>
      <c r="AB252" s="13"/>
      <c r="AC252" s="13"/>
      <c r="AD252" s="13"/>
      <c r="AE252" s="13"/>
      <c r="AT252" s="262" t="s">
        <v>446</v>
      </c>
      <c r="AU252" s="262" t="s">
        <v>85</v>
      </c>
      <c r="AV252" s="13" t="s">
        <v>85</v>
      </c>
      <c r="AW252" s="13" t="s">
        <v>32</v>
      </c>
      <c r="AX252" s="13" t="s">
        <v>76</v>
      </c>
      <c r="AY252" s="262" t="s">
        <v>342</v>
      </c>
    </row>
    <row r="253" s="16" customFormat="1">
      <c r="A253" s="16"/>
      <c r="B253" s="284"/>
      <c r="C253" s="285"/>
      <c r="D253" s="240" t="s">
        <v>446</v>
      </c>
      <c r="E253" s="286" t="s">
        <v>1</v>
      </c>
      <c r="F253" s="287" t="s">
        <v>500</v>
      </c>
      <c r="G253" s="285"/>
      <c r="H253" s="288">
        <v>474.79399999999998</v>
      </c>
      <c r="I253" s="289"/>
      <c r="J253" s="285"/>
      <c r="K253" s="285"/>
      <c r="L253" s="290"/>
      <c r="M253" s="291"/>
      <c r="N253" s="292"/>
      <c r="O253" s="292"/>
      <c r="P253" s="292"/>
      <c r="Q253" s="292"/>
      <c r="R253" s="292"/>
      <c r="S253" s="292"/>
      <c r="T253" s="293"/>
      <c r="U253" s="16"/>
      <c r="V253" s="16"/>
      <c r="W253" s="16"/>
      <c r="X253" s="16"/>
      <c r="Y253" s="16"/>
      <c r="Z253" s="16"/>
      <c r="AA253" s="16"/>
      <c r="AB253" s="16"/>
      <c r="AC253" s="16"/>
      <c r="AD253" s="16"/>
      <c r="AE253" s="16"/>
      <c r="AT253" s="294" t="s">
        <v>446</v>
      </c>
      <c r="AU253" s="294" t="s">
        <v>85</v>
      </c>
      <c r="AV253" s="16" t="s">
        <v>360</v>
      </c>
      <c r="AW253" s="16" t="s">
        <v>32</v>
      </c>
      <c r="AX253" s="16" t="s">
        <v>83</v>
      </c>
      <c r="AY253" s="294" t="s">
        <v>342</v>
      </c>
    </row>
    <row r="254" s="2" customFormat="1" ht="16.5" customHeight="1">
      <c r="A254" s="39"/>
      <c r="B254" s="40"/>
      <c r="C254" s="227" t="s">
        <v>626</v>
      </c>
      <c r="D254" s="227" t="s">
        <v>343</v>
      </c>
      <c r="E254" s="228" t="s">
        <v>627</v>
      </c>
      <c r="F254" s="229" t="s">
        <v>628</v>
      </c>
      <c r="G254" s="230" t="s">
        <v>562</v>
      </c>
      <c r="H254" s="231">
        <v>633.33000000000004</v>
      </c>
      <c r="I254" s="232"/>
      <c r="J254" s="233">
        <f>ROUND(I254*H254,2)</f>
        <v>0</v>
      </c>
      <c r="K254" s="229" t="s">
        <v>443</v>
      </c>
      <c r="L254" s="45"/>
      <c r="M254" s="234" t="s">
        <v>1</v>
      </c>
      <c r="N254" s="235" t="s">
        <v>41</v>
      </c>
      <c r="O254" s="92"/>
      <c r="P254" s="236">
        <f>O254*H254</f>
        <v>0</v>
      </c>
      <c r="Q254" s="236">
        <v>0</v>
      </c>
      <c r="R254" s="236">
        <f>Q254*H254</f>
        <v>0</v>
      </c>
      <c r="S254" s="236">
        <v>0</v>
      </c>
      <c r="T254" s="237">
        <f>S254*H254</f>
        <v>0</v>
      </c>
      <c r="U254" s="39"/>
      <c r="V254" s="39"/>
      <c r="W254" s="39"/>
      <c r="X254" s="39"/>
      <c r="Y254" s="39"/>
      <c r="Z254" s="39"/>
      <c r="AA254" s="39"/>
      <c r="AB254" s="39"/>
      <c r="AC254" s="39"/>
      <c r="AD254" s="39"/>
      <c r="AE254" s="39"/>
      <c r="AR254" s="238" t="s">
        <v>360</v>
      </c>
      <c r="AT254" s="238" t="s">
        <v>343</v>
      </c>
      <c r="AU254" s="238" t="s">
        <v>85</v>
      </c>
      <c r="AY254" s="18" t="s">
        <v>342</v>
      </c>
      <c r="BE254" s="239">
        <f>IF(N254="základní",J254,0)</f>
        <v>0</v>
      </c>
      <c r="BF254" s="239">
        <f>IF(N254="snížená",J254,0)</f>
        <v>0</v>
      </c>
      <c r="BG254" s="239">
        <f>IF(N254="zákl. přenesená",J254,0)</f>
        <v>0</v>
      </c>
      <c r="BH254" s="239">
        <f>IF(N254="sníž. přenesená",J254,0)</f>
        <v>0</v>
      </c>
      <c r="BI254" s="239">
        <f>IF(N254="nulová",J254,0)</f>
        <v>0</v>
      </c>
      <c r="BJ254" s="18" t="s">
        <v>83</v>
      </c>
      <c r="BK254" s="239">
        <f>ROUND(I254*H254,2)</f>
        <v>0</v>
      </c>
      <c r="BL254" s="18" t="s">
        <v>360</v>
      </c>
      <c r="BM254" s="238" t="s">
        <v>2337</v>
      </c>
    </row>
    <row r="255" s="2" customFormat="1">
      <c r="A255" s="39"/>
      <c r="B255" s="40"/>
      <c r="C255" s="41"/>
      <c r="D255" s="240" t="s">
        <v>349</v>
      </c>
      <c r="E255" s="41"/>
      <c r="F255" s="241" t="s">
        <v>630</v>
      </c>
      <c r="G255" s="41"/>
      <c r="H255" s="41"/>
      <c r="I255" s="242"/>
      <c r="J255" s="41"/>
      <c r="K255" s="41"/>
      <c r="L255" s="45"/>
      <c r="M255" s="243"/>
      <c r="N255" s="244"/>
      <c r="O255" s="92"/>
      <c r="P255" s="92"/>
      <c r="Q255" s="92"/>
      <c r="R255" s="92"/>
      <c r="S255" s="92"/>
      <c r="T255" s="93"/>
      <c r="U255" s="39"/>
      <c r="V255" s="39"/>
      <c r="W255" s="39"/>
      <c r="X255" s="39"/>
      <c r="Y255" s="39"/>
      <c r="Z255" s="39"/>
      <c r="AA255" s="39"/>
      <c r="AB255" s="39"/>
      <c r="AC255" s="39"/>
      <c r="AD255" s="39"/>
      <c r="AE255" s="39"/>
      <c r="AT255" s="18" t="s">
        <v>349</v>
      </c>
      <c r="AU255" s="18" t="s">
        <v>85</v>
      </c>
    </row>
    <row r="256" s="13" customFormat="1">
      <c r="A256" s="13"/>
      <c r="B256" s="252"/>
      <c r="C256" s="253"/>
      <c r="D256" s="240" t="s">
        <v>446</v>
      </c>
      <c r="E256" s="254" t="s">
        <v>1</v>
      </c>
      <c r="F256" s="255" t="s">
        <v>2338</v>
      </c>
      <c r="G256" s="253"/>
      <c r="H256" s="256">
        <v>633.33000000000004</v>
      </c>
      <c r="I256" s="257"/>
      <c r="J256" s="253"/>
      <c r="K256" s="253"/>
      <c r="L256" s="258"/>
      <c r="M256" s="259"/>
      <c r="N256" s="260"/>
      <c r="O256" s="260"/>
      <c r="P256" s="260"/>
      <c r="Q256" s="260"/>
      <c r="R256" s="260"/>
      <c r="S256" s="260"/>
      <c r="T256" s="261"/>
      <c r="U256" s="13"/>
      <c r="V256" s="13"/>
      <c r="W256" s="13"/>
      <c r="X256" s="13"/>
      <c r="Y256" s="13"/>
      <c r="Z256" s="13"/>
      <c r="AA256" s="13"/>
      <c r="AB256" s="13"/>
      <c r="AC256" s="13"/>
      <c r="AD256" s="13"/>
      <c r="AE256" s="13"/>
      <c r="AT256" s="262" t="s">
        <v>446</v>
      </c>
      <c r="AU256" s="262" t="s">
        <v>85</v>
      </c>
      <c r="AV256" s="13" t="s">
        <v>85</v>
      </c>
      <c r="AW256" s="13" t="s">
        <v>32</v>
      </c>
      <c r="AX256" s="13" t="s">
        <v>83</v>
      </c>
      <c r="AY256" s="262" t="s">
        <v>342</v>
      </c>
    </row>
    <row r="257" s="2" customFormat="1" ht="16.5" customHeight="1">
      <c r="A257" s="39"/>
      <c r="B257" s="40"/>
      <c r="C257" s="227" t="s">
        <v>632</v>
      </c>
      <c r="D257" s="227" t="s">
        <v>343</v>
      </c>
      <c r="E257" s="228" t="s">
        <v>633</v>
      </c>
      <c r="F257" s="229" t="s">
        <v>634</v>
      </c>
      <c r="G257" s="230" t="s">
        <v>462</v>
      </c>
      <c r="H257" s="231">
        <v>955.25999999999999</v>
      </c>
      <c r="I257" s="232"/>
      <c r="J257" s="233">
        <f>ROUND(I257*H257,2)</f>
        <v>0</v>
      </c>
      <c r="K257" s="229" t="s">
        <v>443</v>
      </c>
      <c r="L257" s="45"/>
      <c r="M257" s="234" t="s">
        <v>1</v>
      </c>
      <c r="N257" s="235" t="s">
        <v>41</v>
      </c>
      <c r="O257" s="92"/>
      <c r="P257" s="236">
        <f>O257*H257</f>
        <v>0</v>
      </c>
      <c r="Q257" s="236">
        <v>0</v>
      </c>
      <c r="R257" s="236">
        <f>Q257*H257</f>
        <v>0</v>
      </c>
      <c r="S257" s="236">
        <v>0</v>
      </c>
      <c r="T257" s="237">
        <f>S257*H257</f>
        <v>0</v>
      </c>
      <c r="U257" s="39"/>
      <c r="V257" s="39"/>
      <c r="W257" s="39"/>
      <c r="X257" s="39"/>
      <c r="Y257" s="39"/>
      <c r="Z257" s="39"/>
      <c r="AA257" s="39"/>
      <c r="AB257" s="39"/>
      <c r="AC257" s="39"/>
      <c r="AD257" s="39"/>
      <c r="AE257" s="39"/>
      <c r="AR257" s="238" t="s">
        <v>360</v>
      </c>
      <c r="AT257" s="238" t="s">
        <v>343</v>
      </c>
      <c r="AU257" s="238" t="s">
        <v>85</v>
      </c>
      <c r="AY257" s="18" t="s">
        <v>342</v>
      </c>
      <c r="BE257" s="239">
        <f>IF(N257="základní",J257,0)</f>
        <v>0</v>
      </c>
      <c r="BF257" s="239">
        <f>IF(N257="snížená",J257,0)</f>
        <v>0</v>
      </c>
      <c r="BG257" s="239">
        <f>IF(N257="zákl. přenesená",J257,0)</f>
        <v>0</v>
      </c>
      <c r="BH257" s="239">
        <f>IF(N257="sníž. přenesená",J257,0)</f>
        <v>0</v>
      </c>
      <c r="BI257" s="239">
        <f>IF(N257="nulová",J257,0)</f>
        <v>0</v>
      </c>
      <c r="BJ257" s="18" t="s">
        <v>83</v>
      </c>
      <c r="BK257" s="239">
        <f>ROUND(I257*H257,2)</f>
        <v>0</v>
      </c>
      <c r="BL257" s="18" t="s">
        <v>360</v>
      </c>
      <c r="BM257" s="238" t="s">
        <v>2339</v>
      </c>
    </row>
    <row r="258" s="2" customFormat="1">
      <c r="A258" s="39"/>
      <c r="B258" s="40"/>
      <c r="C258" s="41"/>
      <c r="D258" s="240" t="s">
        <v>349</v>
      </c>
      <c r="E258" s="41"/>
      <c r="F258" s="241" t="s">
        <v>636</v>
      </c>
      <c r="G258" s="41"/>
      <c r="H258" s="41"/>
      <c r="I258" s="242"/>
      <c r="J258" s="41"/>
      <c r="K258" s="41"/>
      <c r="L258" s="45"/>
      <c r="M258" s="243"/>
      <c r="N258" s="244"/>
      <c r="O258" s="92"/>
      <c r="P258" s="92"/>
      <c r="Q258" s="92"/>
      <c r="R258" s="92"/>
      <c r="S258" s="92"/>
      <c r="T258" s="93"/>
      <c r="U258" s="39"/>
      <c r="V258" s="39"/>
      <c r="W258" s="39"/>
      <c r="X258" s="39"/>
      <c r="Y258" s="39"/>
      <c r="Z258" s="39"/>
      <c r="AA258" s="39"/>
      <c r="AB258" s="39"/>
      <c r="AC258" s="39"/>
      <c r="AD258" s="39"/>
      <c r="AE258" s="39"/>
      <c r="AT258" s="18" t="s">
        <v>349</v>
      </c>
      <c r="AU258" s="18" t="s">
        <v>85</v>
      </c>
    </row>
    <row r="259" s="13" customFormat="1">
      <c r="A259" s="13"/>
      <c r="B259" s="252"/>
      <c r="C259" s="253"/>
      <c r="D259" s="240" t="s">
        <v>446</v>
      </c>
      <c r="E259" s="254" t="s">
        <v>1</v>
      </c>
      <c r="F259" s="255" t="s">
        <v>2340</v>
      </c>
      <c r="G259" s="253"/>
      <c r="H259" s="256">
        <v>477.63</v>
      </c>
      <c r="I259" s="257"/>
      <c r="J259" s="253"/>
      <c r="K259" s="253"/>
      <c r="L259" s="258"/>
      <c r="M259" s="259"/>
      <c r="N259" s="260"/>
      <c r="O259" s="260"/>
      <c r="P259" s="260"/>
      <c r="Q259" s="260"/>
      <c r="R259" s="260"/>
      <c r="S259" s="260"/>
      <c r="T259" s="261"/>
      <c r="U259" s="13"/>
      <c r="V259" s="13"/>
      <c r="W259" s="13"/>
      <c r="X259" s="13"/>
      <c r="Y259" s="13"/>
      <c r="Z259" s="13"/>
      <c r="AA259" s="13"/>
      <c r="AB259" s="13"/>
      <c r="AC259" s="13"/>
      <c r="AD259" s="13"/>
      <c r="AE259" s="13"/>
      <c r="AT259" s="262" t="s">
        <v>446</v>
      </c>
      <c r="AU259" s="262" t="s">
        <v>85</v>
      </c>
      <c r="AV259" s="13" t="s">
        <v>85</v>
      </c>
      <c r="AW259" s="13" t="s">
        <v>32</v>
      </c>
      <c r="AX259" s="13" t="s">
        <v>76</v>
      </c>
      <c r="AY259" s="262" t="s">
        <v>342</v>
      </c>
    </row>
    <row r="260" s="13" customFormat="1">
      <c r="A260" s="13"/>
      <c r="B260" s="252"/>
      <c r="C260" s="253"/>
      <c r="D260" s="240" t="s">
        <v>446</v>
      </c>
      <c r="E260" s="254" t="s">
        <v>1</v>
      </c>
      <c r="F260" s="255" t="s">
        <v>2341</v>
      </c>
      <c r="G260" s="253"/>
      <c r="H260" s="256">
        <v>955.25999999999999</v>
      </c>
      <c r="I260" s="257"/>
      <c r="J260" s="253"/>
      <c r="K260" s="253"/>
      <c r="L260" s="258"/>
      <c r="M260" s="259"/>
      <c r="N260" s="260"/>
      <c r="O260" s="260"/>
      <c r="P260" s="260"/>
      <c r="Q260" s="260"/>
      <c r="R260" s="260"/>
      <c r="S260" s="260"/>
      <c r="T260" s="261"/>
      <c r="U260" s="13"/>
      <c r="V260" s="13"/>
      <c r="W260" s="13"/>
      <c r="X260" s="13"/>
      <c r="Y260" s="13"/>
      <c r="Z260" s="13"/>
      <c r="AA260" s="13"/>
      <c r="AB260" s="13"/>
      <c r="AC260" s="13"/>
      <c r="AD260" s="13"/>
      <c r="AE260" s="13"/>
      <c r="AT260" s="262" t="s">
        <v>446</v>
      </c>
      <c r="AU260" s="262" t="s">
        <v>85</v>
      </c>
      <c r="AV260" s="13" t="s">
        <v>85</v>
      </c>
      <c r="AW260" s="13" t="s">
        <v>32</v>
      </c>
      <c r="AX260" s="13" t="s">
        <v>83</v>
      </c>
      <c r="AY260" s="262" t="s">
        <v>342</v>
      </c>
    </row>
    <row r="261" s="2" customFormat="1" ht="16.5" customHeight="1">
      <c r="A261" s="39"/>
      <c r="B261" s="40"/>
      <c r="C261" s="227" t="s">
        <v>639</v>
      </c>
      <c r="D261" s="227" t="s">
        <v>343</v>
      </c>
      <c r="E261" s="228" t="s">
        <v>2071</v>
      </c>
      <c r="F261" s="229" t="s">
        <v>641</v>
      </c>
      <c r="G261" s="230" t="s">
        <v>562</v>
      </c>
      <c r="H261" s="231">
        <v>311.39800000000002</v>
      </c>
      <c r="I261" s="232"/>
      <c r="J261" s="233">
        <f>ROUND(I261*H261,2)</f>
        <v>0</v>
      </c>
      <c r="K261" s="229" t="s">
        <v>443</v>
      </c>
      <c r="L261" s="45"/>
      <c r="M261" s="234" t="s">
        <v>1</v>
      </c>
      <c r="N261" s="235" t="s">
        <v>41</v>
      </c>
      <c r="O261" s="92"/>
      <c r="P261" s="236">
        <f>O261*H261</f>
        <v>0</v>
      </c>
      <c r="Q261" s="236">
        <v>0</v>
      </c>
      <c r="R261" s="236">
        <f>Q261*H261</f>
        <v>0</v>
      </c>
      <c r="S261" s="236">
        <v>0</v>
      </c>
      <c r="T261" s="237">
        <f>S261*H261</f>
        <v>0</v>
      </c>
      <c r="U261" s="39"/>
      <c r="V261" s="39"/>
      <c r="W261" s="39"/>
      <c r="X261" s="39"/>
      <c r="Y261" s="39"/>
      <c r="Z261" s="39"/>
      <c r="AA261" s="39"/>
      <c r="AB261" s="39"/>
      <c r="AC261" s="39"/>
      <c r="AD261" s="39"/>
      <c r="AE261" s="39"/>
      <c r="AR261" s="238" t="s">
        <v>360</v>
      </c>
      <c r="AT261" s="238" t="s">
        <v>343</v>
      </c>
      <c r="AU261" s="238" t="s">
        <v>85</v>
      </c>
      <c r="AY261" s="18" t="s">
        <v>342</v>
      </c>
      <c r="BE261" s="239">
        <f>IF(N261="základní",J261,0)</f>
        <v>0</v>
      </c>
      <c r="BF261" s="239">
        <f>IF(N261="snížená",J261,0)</f>
        <v>0</v>
      </c>
      <c r="BG261" s="239">
        <f>IF(N261="zákl. přenesená",J261,0)</f>
        <v>0</v>
      </c>
      <c r="BH261" s="239">
        <f>IF(N261="sníž. přenesená",J261,0)</f>
        <v>0</v>
      </c>
      <c r="BI261" s="239">
        <f>IF(N261="nulová",J261,0)</f>
        <v>0</v>
      </c>
      <c r="BJ261" s="18" t="s">
        <v>83</v>
      </c>
      <c r="BK261" s="239">
        <f>ROUND(I261*H261,2)</f>
        <v>0</v>
      </c>
      <c r="BL261" s="18" t="s">
        <v>360</v>
      </c>
      <c r="BM261" s="238" t="s">
        <v>2342</v>
      </c>
    </row>
    <row r="262" s="2" customFormat="1">
      <c r="A262" s="39"/>
      <c r="B262" s="40"/>
      <c r="C262" s="41"/>
      <c r="D262" s="240" t="s">
        <v>349</v>
      </c>
      <c r="E262" s="41"/>
      <c r="F262" s="241" t="s">
        <v>643</v>
      </c>
      <c r="G262" s="41"/>
      <c r="H262" s="41"/>
      <c r="I262" s="242"/>
      <c r="J262" s="41"/>
      <c r="K262" s="41"/>
      <c r="L262" s="45"/>
      <c r="M262" s="243"/>
      <c r="N262" s="244"/>
      <c r="O262" s="92"/>
      <c r="P262" s="92"/>
      <c r="Q262" s="92"/>
      <c r="R262" s="92"/>
      <c r="S262" s="92"/>
      <c r="T262" s="93"/>
      <c r="U262" s="39"/>
      <c r="V262" s="39"/>
      <c r="W262" s="39"/>
      <c r="X262" s="39"/>
      <c r="Y262" s="39"/>
      <c r="Z262" s="39"/>
      <c r="AA262" s="39"/>
      <c r="AB262" s="39"/>
      <c r="AC262" s="39"/>
      <c r="AD262" s="39"/>
      <c r="AE262" s="39"/>
      <c r="AT262" s="18" t="s">
        <v>349</v>
      </c>
      <c r="AU262" s="18" t="s">
        <v>85</v>
      </c>
    </row>
    <row r="263" s="13" customFormat="1">
      <c r="A263" s="13"/>
      <c r="B263" s="252"/>
      <c r="C263" s="253"/>
      <c r="D263" s="240" t="s">
        <v>446</v>
      </c>
      <c r="E263" s="254" t="s">
        <v>1</v>
      </c>
      <c r="F263" s="255" t="s">
        <v>2343</v>
      </c>
      <c r="G263" s="253"/>
      <c r="H263" s="256">
        <v>633.33000000000004</v>
      </c>
      <c r="I263" s="257"/>
      <c r="J263" s="253"/>
      <c r="K263" s="253"/>
      <c r="L263" s="258"/>
      <c r="M263" s="259"/>
      <c r="N263" s="260"/>
      <c r="O263" s="260"/>
      <c r="P263" s="260"/>
      <c r="Q263" s="260"/>
      <c r="R263" s="260"/>
      <c r="S263" s="260"/>
      <c r="T263" s="261"/>
      <c r="U263" s="13"/>
      <c r="V263" s="13"/>
      <c r="W263" s="13"/>
      <c r="X263" s="13"/>
      <c r="Y263" s="13"/>
      <c r="Z263" s="13"/>
      <c r="AA263" s="13"/>
      <c r="AB263" s="13"/>
      <c r="AC263" s="13"/>
      <c r="AD263" s="13"/>
      <c r="AE263" s="13"/>
      <c r="AT263" s="262" t="s">
        <v>446</v>
      </c>
      <c r="AU263" s="262" t="s">
        <v>85</v>
      </c>
      <c r="AV263" s="13" t="s">
        <v>85</v>
      </c>
      <c r="AW263" s="13" t="s">
        <v>32</v>
      </c>
      <c r="AX263" s="13" t="s">
        <v>76</v>
      </c>
      <c r="AY263" s="262" t="s">
        <v>342</v>
      </c>
    </row>
    <row r="264" s="14" customFormat="1">
      <c r="A264" s="14"/>
      <c r="B264" s="263"/>
      <c r="C264" s="264"/>
      <c r="D264" s="240" t="s">
        <v>446</v>
      </c>
      <c r="E264" s="265" t="s">
        <v>1</v>
      </c>
      <c r="F264" s="266" t="s">
        <v>2074</v>
      </c>
      <c r="G264" s="264"/>
      <c r="H264" s="265" t="s">
        <v>1</v>
      </c>
      <c r="I264" s="267"/>
      <c r="J264" s="264"/>
      <c r="K264" s="264"/>
      <c r="L264" s="268"/>
      <c r="M264" s="269"/>
      <c r="N264" s="270"/>
      <c r="O264" s="270"/>
      <c r="P264" s="270"/>
      <c r="Q264" s="270"/>
      <c r="R264" s="270"/>
      <c r="S264" s="270"/>
      <c r="T264" s="271"/>
      <c r="U264" s="14"/>
      <c r="V264" s="14"/>
      <c r="W264" s="14"/>
      <c r="X264" s="14"/>
      <c r="Y264" s="14"/>
      <c r="Z264" s="14"/>
      <c r="AA264" s="14"/>
      <c r="AB264" s="14"/>
      <c r="AC264" s="14"/>
      <c r="AD264" s="14"/>
      <c r="AE264" s="14"/>
      <c r="AT264" s="272" t="s">
        <v>446</v>
      </c>
      <c r="AU264" s="272" t="s">
        <v>85</v>
      </c>
      <c r="AV264" s="14" t="s">
        <v>83</v>
      </c>
      <c r="AW264" s="14" t="s">
        <v>32</v>
      </c>
      <c r="AX264" s="14" t="s">
        <v>76</v>
      </c>
      <c r="AY264" s="272" t="s">
        <v>342</v>
      </c>
    </row>
    <row r="265" s="13" customFormat="1">
      <c r="A265" s="13"/>
      <c r="B265" s="252"/>
      <c r="C265" s="253"/>
      <c r="D265" s="240" t="s">
        <v>446</v>
      </c>
      <c r="E265" s="254" t="s">
        <v>1</v>
      </c>
      <c r="F265" s="255" t="s">
        <v>2344</v>
      </c>
      <c r="G265" s="253"/>
      <c r="H265" s="256">
        <v>-163.39400000000001</v>
      </c>
      <c r="I265" s="257"/>
      <c r="J265" s="253"/>
      <c r="K265" s="253"/>
      <c r="L265" s="258"/>
      <c r="M265" s="259"/>
      <c r="N265" s="260"/>
      <c r="O265" s="260"/>
      <c r="P265" s="260"/>
      <c r="Q265" s="260"/>
      <c r="R265" s="260"/>
      <c r="S265" s="260"/>
      <c r="T265" s="261"/>
      <c r="U265" s="13"/>
      <c r="V265" s="13"/>
      <c r="W265" s="13"/>
      <c r="X265" s="13"/>
      <c r="Y265" s="13"/>
      <c r="Z265" s="13"/>
      <c r="AA265" s="13"/>
      <c r="AB265" s="13"/>
      <c r="AC265" s="13"/>
      <c r="AD265" s="13"/>
      <c r="AE265" s="13"/>
      <c r="AT265" s="262" t="s">
        <v>446</v>
      </c>
      <c r="AU265" s="262" t="s">
        <v>85</v>
      </c>
      <c r="AV265" s="13" t="s">
        <v>85</v>
      </c>
      <c r="AW265" s="13" t="s">
        <v>32</v>
      </c>
      <c r="AX265" s="13" t="s">
        <v>76</v>
      </c>
      <c r="AY265" s="262" t="s">
        <v>342</v>
      </c>
    </row>
    <row r="266" s="13" customFormat="1">
      <c r="A266" s="13"/>
      <c r="B266" s="252"/>
      <c r="C266" s="253"/>
      <c r="D266" s="240" t="s">
        <v>446</v>
      </c>
      <c r="E266" s="254" t="s">
        <v>1</v>
      </c>
      <c r="F266" s="255" t="s">
        <v>2345</v>
      </c>
      <c r="G266" s="253"/>
      <c r="H266" s="256">
        <v>-61.409999999999997</v>
      </c>
      <c r="I266" s="257"/>
      <c r="J266" s="253"/>
      <c r="K266" s="253"/>
      <c r="L266" s="258"/>
      <c r="M266" s="259"/>
      <c r="N266" s="260"/>
      <c r="O266" s="260"/>
      <c r="P266" s="260"/>
      <c r="Q266" s="260"/>
      <c r="R266" s="260"/>
      <c r="S266" s="260"/>
      <c r="T266" s="261"/>
      <c r="U266" s="13"/>
      <c r="V266" s="13"/>
      <c r="W266" s="13"/>
      <c r="X266" s="13"/>
      <c r="Y266" s="13"/>
      <c r="Z266" s="13"/>
      <c r="AA266" s="13"/>
      <c r="AB266" s="13"/>
      <c r="AC266" s="13"/>
      <c r="AD266" s="13"/>
      <c r="AE266" s="13"/>
      <c r="AT266" s="262" t="s">
        <v>446</v>
      </c>
      <c r="AU266" s="262" t="s">
        <v>85</v>
      </c>
      <c r="AV266" s="13" t="s">
        <v>85</v>
      </c>
      <c r="AW266" s="13" t="s">
        <v>32</v>
      </c>
      <c r="AX266" s="13" t="s">
        <v>76</v>
      </c>
      <c r="AY266" s="262" t="s">
        <v>342</v>
      </c>
    </row>
    <row r="267" s="13" customFormat="1">
      <c r="A267" s="13"/>
      <c r="B267" s="252"/>
      <c r="C267" s="253"/>
      <c r="D267" s="240" t="s">
        <v>446</v>
      </c>
      <c r="E267" s="254" t="s">
        <v>1</v>
      </c>
      <c r="F267" s="255" t="s">
        <v>2346</v>
      </c>
      <c r="G267" s="253"/>
      <c r="H267" s="256">
        <v>-0.97699999999999998</v>
      </c>
      <c r="I267" s="257"/>
      <c r="J267" s="253"/>
      <c r="K267" s="253"/>
      <c r="L267" s="258"/>
      <c r="M267" s="259"/>
      <c r="N267" s="260"/>
      <c r="O267" s="260"/>
      <c r="P267" s="260"/>
      <c r="Q267" s="260"/>
      <c r="R267" s="260"/>
      <c r="S267" s="260"/>
      <c r="T267" s="261"/>
      <c r="U267" s="13"/>
      <c r="V267" s="13"/>
      <c r="W267" s="13"/>
      <c r="X267" s="13"/>
      <c r="Y267" s="13"/>
      <c r="Z267" s="13"/>
      <c r="AA267" s="13"/>
      <c r="AB267" s="13"/>
      <c r="AC267" s="13"/>
      <c r="AD267" s="13"/>
      <c r="AE267" s="13"/>
      <c r="AT267" s="262" t="s">
        <v>446</v>
      </c>
      <c r="AU267" s="262" t="s">
        <v>85</v>
      </c>
      <c r="AV267" s="13" t="s">
        <v>85</v>
      </c>
      <c r="AW267" s="13" t="s">
        <v>32</v>
      </c>
      <c r="AX267" s="13" t="s">
        <v>76</v>
      </c>
      <c r="AY267" s="262" t="s">
        <v>342</v>
      </c>
    </row>
    <row r="268" s="13" customFormat="1">
      <c r="A268" s="13"/>
      <c r="B268" s="252"/>
      <c r="C268" s="253"/>
      <c r="D268" s="240" t="s">
        <v>446</v>
      </c>
      <c r="E268" s="254" t="s">
        <v>1</v>
      </c>
      <c r="F268" s="255" t="s">
        <v>2347</v>
      </c>
      <c r="G268" s="253"/>
      <c r="H268" s="256">
        <v>-1.8460000000000001</v>
      </c>
      <c r="I268" s="257"/>
      <c r="J268" s="253"/>
      <c r="K268" s="253"/>
      <c r="L268" s="258"/>
      <c r="M268" s="259"/>
      <c r="N268" s="260"/>
      <c r="O268" s="260"/>
      <c r="P268" s="260"/>
      <c r="Q268" s="260"/>
      <c r="R268" s="260"/>
      <c r="S268" s="260"/>
      <c r="T268" s="261"/>
      <c r="U268" s="13"/>
      <c r="V268" s="13"/>
      <c r="W268" s="13"/>
      <c r="X268" s="13"/>
      <c r="Y268" s="13"/>
      <c r="Z268" s="13"/>
      <c r="AA268" s="13"/>
      <c r="AB268" s="13"/>
      <c r="AC268" s="13"/>
      <c r="AD268" s="13"/>
      <c r="AE268" s="13"/>
      <c r="AT268" s="262" t="s">
        <v>446</v>
      </c>
      <c r="AU268" s="262" t="s">
        <v>85</v>
      </c>
      <c r="AV268" s="13" t="s">
        <v>85</v>
      </c>
      <c r="AW268" s="13" t="s">
        <v>32</v>
      </c>
      <c r="AX268" s="13" t="s">
        <v>76</v>
      </c>
      <c r="AY268" s="262" t="s">
        <v>342</v>
      </c>
    </row>
    <row r="269" s="13" customFormat="1">
      <c r="A269" s="13"/>
      <c r="B269" s="252"/>
      <c r="C269" s="253"/>
      <c r="D269" s="240" t="s">
        <v>446</v>
      </c>
      <c r="E269" s="254" t="s">
        <v>1</v>
      </c>
      <c r="F269" s="255" t="s">
        <v>2348</v>
      </c>
      <c r="G269" s="253"/>
      <c r="H269" s="256">
        <v>-68.004000000000005</v>
      </c>
      <c r="I269" s="257"/>
      <c r="J269" s="253"/>
      <c r="K269" s="253"/>
      <c r="L269" s="258"/>
      <c r="M269" s="259"/>
      <c r="N269" s="260"/>
      <c r="O269" s="260"/>
      <c r="P269" s="260"/>
      <c r="Q269" s="260"/>
      <c r="R269" s="260"/>
      <c r="S269" s="260"/>
      <c r="T269" s="261"/>
      <c r="U269" s="13"/>
      <c r="V269" s="13"/>
      <c r="W269" s="13"/>
      <c r="X269" s="13"/>
      <c r="Y269" s="13"/>
      <c r="Z269" s="13"/>
      <c r="AA269" s="13"/>
      <c r="AB269" s="13"/>
      <c r="AC269" s="13"/>
      <c r="AD269" s="13"/>
      <c r="AE269" s="13"/>
      <c r="AT269" s="262" t="s">
        <v>446</v>
      </c>
      <c r="AU269" s="262" t="s">
        <v>85</v>
      </c>
      <c r="AV269" s="13" t="s">
        <v>85</v>
      </c>
      <c r="AW269" s="13" t="s">
        <v>32</v>
      </c>
      <c r="AX269" s="13" t="s">
        <v>76</v>
      </c>
      <c r="AY269" s="262" t="s">
        <v>342</v>
      </c>
    </row>
    <row r="270" s="13" customFormat="1">
      <c r="A270" s="13"/>
      <c r="B270" s="252"/>
      <c r="C270" s="253"/>
      <c r="D270" s="240" t="s">
        <v>446</v>
      </c>
      <c r="E270" s="254" t="s">
        <v>1</v>
      </c>
      <c r="F270" s="255" t="s">
        <v>2349</v>
      </c>
      <c r="G270" s="253"/>
      <c r="H270" s="256">
        <v>-26.300999999999998</v>
      </c>
      <c r="I270" s="257"/>
      <c r="J270" s="253"/>
      <c r="K270" s="253"/>
      <c r="L270" s="258"/>
      <c r="M270" s="259"/>
      <c r="N270" s="260"/>
      <c r="O270" s="260"/>
      <c r="P270" s="260"/>
      <c r="Q270" s="260"/>
      <c r="R270" s="260"/>
      <c r="S270" s="260"/>
      <c r="T270" s="261"/>
      <c r="U270" s="13"/>
      <c r="V270" s="13"/>
      <c r="W270" s="13"/>
      <c r="X270" s="13"/>
      <c r="Y270" s="13"/>
      <c r="Z270" s="13"/>
      <c r="AA270" s="13"/>
      <c r="AB270" s="13"/>
      <c r="AC270" s="13"/>
      <c r="AD270" s="13"/>
      <c r="AE270" s="13"/>
      <c r="AT270" s="262" t="s">
        <v>446</v>
      </c>
      <c r="AU270" s="262" t="s">
        <v>85</v>
      </c>
      <c r="AV270" s="13" t="s">
        <v>85</v>
      </c>
      <c r="AW270" s="13" t="s">
        <v>32</v>
      </c>
      <c r="AX270" s="13" t="s">
        <v>76</v>
      </c>
      <c r="AY270" s="262" t="s">
        <v>342</v>
      </c>
    </row>
    <row r="271" s="16" customFormat="1">
      <c r="A271" s="16"/>
      <c r="B271" s="284"/>
      <c r="C271" s="285"/>
      <c r="D271" s="240" t="s">
        <v>446</v>
      </c>
      <c r="E271" s="286" t="s">
        <v>1</v>
      </c>
      <c r="F271" s="287" t="s">
        <v>500</v>
      </c>
      <c r="G271" s="285"/>
      <c r="H271" s="288">
        <v>311.39800000000002</v>
      </c>
      <c r="I271" s="289"/>
      <c r="J271" s="285"/>
      <c r="K271" s="285"/>
      <c r="L271" s="290"/>
      <c r="M271" s="291"/>
      <c r="N271" s="292"/>
      <c r="O271" s="292"/>
      <c r="P271" s="292"/>
      <c r="Q271" s="292"/>
      <c r="R271" s="292"/>
      <c r="S271" s="292"/>
      <c r="T271" s="293"/>
      <c r="U271" s="16"/>
      <c r="V271" s="16"/>
      <c r="W271" s="16"/>
      <c r="X271" s="16"/>
      <c r="Y271" s="16"/>
      <c r="Z271" s="16"/>
      <c r="AA271" s="16"/>
      <c r="AB271" s="16"/>
      <c r="AC271" s="16"/>
      <c r="AD271" s="16"/>
      <c r="AE271" s="16"/>
      <c r="AT271" s="294" t="s">
        <v>446</v>
      </c>
      <c r="AU271" s="294" t="s">
        <v>85</v>
      </c>
      <c r="AV271" s="16" t="s">
        <v>360</v>
      </c>
      <c r="AW271" s="16" t="s">
        <v>32</v>
      </c>
      <c r="AX271" s="16" t="s">
        <v>83</v>
      </c>
      <c r="AY271" s="294" t="s">
        <v>342</v>
      </c>
    </row>
    <row r="272" s="2" customFormat="1" ht="16.5" customHeight="1">
      <c r="A272" s="39"/>
      <c r="B272" s="40"/>
      <c r="C272" s="295" t="s">
        <v>645</v>
      </c>
      <c r="D272" s="295" t="s">
        <v>621</v>
      </c>
      <c r="E272" s="296" t="s">
        <v>2350</v>
      </c>
      <c r="F272" s="297" t="s">
        <v>2351</v>
      </c>
      <c r="G272" s="298" t="s">
        <v>462</v>
      </c>
      <c r="H272" s="299">
        <v>280.25900000000001</v>
      </c>
      <c r="I272" s="300"/>
      <c r="J272" s="301">
        <f>ROUND(I272*H272,2)</f>
        <v>0</v>
      </c>
      <c r="K272" s="297" t="s">
        <v>443</v>
      </c>
      <c r="L272" s="302"/>
      <c r="M272" s="303" t="s">
        <v>1</v>
      </c>
      <c r="N272" s="304" t="s">
        <v>41</v>
      </c>
      <c r="O272" s="92"/>
      <c r="P272" s="236">
        <f>O272*H272</f>
        <v>0</v>
      </c>
      <c r="Q272" s="236">
        <v>0</v>
      </c>
      <c r="R272" s="236">
        <f>Q272*H272</f>
        <v>0</v>
      </c>
      <c r="S272" s="236">
        <v>0</v>
      </c>
      <c r="T272" s="237">
        <f>S272*H272</f>
        <v>0</v>
      </c>
      <c r="U272" s="39"/>
      <c r="V272" s="39"/>
      <c r="W272" s="39"/>
      <c r="X272" s="39"/>
      <c r="Y272" s="39"/>
      <c r="Z272" s="39"/>
      <c r="AA272" s="39"/>
      <c r="AB272" s="39"/>
      <c r="AC272" s="39"/>
      <c r="AD272" s="39"/>
      <c r="AE272" s="39"/>
      <c r="AR272" s="238" t="s">
        <v>376</v>
      </c>
      <c r="AT272" s="238" t="s">
        <v>621</v>
      </c>
      <c r="AU272" s="238" t="s">
        <v>85</v>
      </c>
      <c r="AY272" s="18" t="s">
        <v>342</v>
      </c>
      <c r="BE272" s="239">
        <f>IF(N272="základní",J272,0)</f>
        <v>0</v>
      </c>
      <c r="BF272" s="239">
        <f>IF(N272="snížená",J272,0)</f>
        <v>0</v>
      </c>
      <c r="BG272" s="239">
        <f>IF(N272="zákl. přenesená",J272,0)</f>
        <v>0</v>
      </c>
      <c r="BH272" s="239">
        <f>IF(N272="sníž. přenesená",J272,0)</f>
        <v>0</v>
      </c>
      <c r="BI272" s="239">
        <f>IF(N272="nulová",J272,0)</f>
        <v>0</v>
      </c>
      <c r="BJ272" s="18" t="s">
        <v>83</v>
      </c>
      <c r="BK272" s="239">
        <f>ROUND(I272*H272,2)</f>
        <v>0</v>
      </c>
      <c r="BL272" s="18" t="s">
        <v>360</v>
      </c>
      <c r="BM272" s="238" t="s">
        <v>2352</v>
      </c>
    </row>
    <row r="273" s="2" customFormat="1">
      <c r="A273" s="39"/>
      <c r="B273" s="40"/>
      <c r="C273" s="41"/>
      <c r="D273" s="240" t="s">
        <v>349</v>
      </c>
      <c r="E273" s="41"/>
      <c r="F273" s="241" t="s">
        <v>2351</v>
      </c>
      <c r="G273" s="41"/>
      <c r="H273" s="41"/>
      <c r="I273" s="242"/>
      <c r="J273" s="41"/>
      <c r="K273" s="41"/>
      <c r="L273" s="45"/>
      <c r="M273" s="243"/>
      <c r="N273" s="244"/>
      <c r="O273" s="92"/>
      <c r="P273" s="92"/>
      <c r="Q273" s="92"/>
      <c r="R273" s="92"/>
      <c r="S273" s="92"/>
      <c r="T273" s="93"/>
      <c r="U273" s="39"/>
      <c r="V273" s="39"/>
      <c r="W273" s="39"/>
      <c r="X273" s="39"/>
      <c r="Y273" s="39"/>
      <c r="Z273" s="39"/>
      <c r="AA273" s="39"/>
      <c r="AB273" s="39"/>
      <c r="AC273" s="39"/>
      <c r="AD273" s="39"/>
      <c r="AE273" s="39"/>
      <c r="AT273" s="18" t="s">
        <v>349</v>
      </c>
      <c r="AU273" s="18" t="s">
        <v>85</v>
      </c>
    </row>
    <row r="274" s="13" customFormat="1">
      <c r="A274" s="13"/>
      <c r="B274" s="252"/>
      <c r="C274" s="253"/>
      <c r="D274" s="240" t="s">
        <v>446</v>
      </c>
      <c r="E274" s="254" t="s">
        <v>1</v>
      </c>
      <c r="F274" s="255" t="s">
        <v>2353</v>
      </c>
      <c r="G274" s="253"/>
      <c r="H274" s="256">
        <v>280.25900000000001</v>
      </c>
      <c r="I274" s="257"/>
      <c r="J274" s="253"/>
      <c r="K274" s="253"/>
      <c r="L274" s="258"/>
      <c r="M274" s="259"/>
      <c r="N274" s="260"/>
      <c r="O274" s="260"/>
      <c r="P274" s="260"/>
      <c r="Q274" s="260"/>
      <c r="R274" s="260"/>
      <c r="S274" s="260"/>
      <c r="T274" s="261"/>
      <c r="U274" s="13"/>
      <c r="V274" s="13"/>
      <c r="W274" s="13"/>
      <c r="X274" s="13"/>
      <c r="Y274" s="13"/>
      <c r="Z274" s="13"/>
      <c r="AA274" s="13"/>
      <c r="AB274" s="13"/>
      <c r="AC274" s="13"/>
      <c r="AD274" s="13"/>
      <c r="AE274" s="13"/>
      <c r="AT274" s="262" t="s">
        <v>446</v>
      </c>
      <c r="AU274" s="262" t="s">
        <v>85</v>
      </c>
      <c r="AV274" s="13" t="s">
        <v>85</v>
      </c>
      <c r="AW274" s="13" t="s">
        <v>32</v>
      </c>
      <c r="AX274" s="13" t="s">
        <v>83</v>
      </c>
      <c r="AY274" s="262" t="s">
        <v>342</v>
      </c>
    </row>
    <row r="275" s="2" customFormat="1" ht="16.5" customHeight="1">
      <c r="A275" s="39"/>
      <c r="B275" s="40"/>
      <c r="C275" s="227" t="s">
        <v>654</v>
      </c>
      <c r="D275" s="227" t="s">
        <v>343</v>
      </c>
      <c r="E275" s="228" t="s">
        <v>2354</v>
      </c>
      <c r="F275" s="229" t="s">
        <v>2355</v>
      </c>
      <c r="G275" s="230" t="s">
        <v>562</v>
      </c>
      <c r="H275" s="231">
        <v>155.69900000000001</v>
      </c>
      <c r="I275" s="232"/>
      <c r="J275" s="233">
        <f>ROUND(I275*H275,2)</f>
        <v>0</v>
      </c>
      <c r="K275" s="229" t="s">
        <v>1</v>
      </c>
      <c r="L275" s="45"/>
      <c r="M275" s="234" t="s">
        <v>1</v>
      </c>
      <c r="N275" s="235" t="s">
        <v>41</v>
      </c>
      <c r="O275" s="92"/>
      <c r="P275" s="236">
        <f>O275*H275</f>
        <v>0</v>
      </c>
      <c r="Q275" s="236">
        <v>0</v>
      </c>
      <c r="R275" s="236">
        <f>Q275*H275</f>
        <v>0</v>
      </c>
      <c r="S275" s="236">
        <v>0</v>
      </c>
      <c r="T275" s="237">
        <f>S275*H275</f>
        <v>0</v>
      </c>
      <c r="U275" s="39"/>
      <c r="V275" s="39"/>
      <c r="W275" s="39"/>
      <c r="X275" s="39"/>
      <c r="Y275" s="39"/>
      <c r="Z275" s="39"/>
      <c r="AA275" s="39"/>
      <c r="AB275" s="39"/>
      <c r="AC275" s="39"/>
      <c r="AD275" s="39"/>
      <c r="AE275" s="39"/>
      <c r="AR275" s="238" t="s">
        <v>360</v>
      </c>
      <c r="AT275" s="238" t="s">
        <v>343</v>
      </c>
      <c r="AU275" s="238" t="s">
        <v>85</v>
      </c>
      <c r="AY275" s="18" t="s">
        <v>342</v>
      </c>
      <c r="BE275" s="239">
        <f>IF(N275="základní",J275,0)</f>
        <v>0</v>
      </c>
      <c r="BF275" s="239">
        <f>IF(N275="snížená",J275,0)</f>
        <v>0</v>
      </c>
      <c r="BG275" s="239">
        <f>IF(N275="zákl. přenesená",J275,0)</f>
        <v>0</v>
      </c>
      <c r="BH275" s="239">
        <f>IF(N275="sníž. přenesená",J275,0)</f>
        <v>0</v>
      </c>
      <c r="BI275" s="239">
        <f>IF(N275="nulová",J275,0)</f>
        <v>0</v>
      </c>
      <c r="BJ275" s="18" t="s">
        <v>83</v>
      </c>
      <c r="BK275" s="239">
        <f>ROUND(I275*H275,2)</f>
        <v>0</v>
      </c>
      <c r="BL275" s="18" t="s">
        <v>360</v>
      </c>
      <c r="BM275" s="238" t="s">
        <v>2356</v>
      </c>
    </row>
    <row r="276" s="2" customFormat="1">
      <c r="A276" s="39"/>
      <c r="B276" s="40"/>
      <c r="C276" s="41"/>
      <c r="D276" s="240" t="s">
        <v>349</v>
      </c>
      <c r="E276" s="41"/>
      <c r="F276" s="241" t="s">
        <v>2355</v>
      </c>
      <c r="G276" s="41"/>
      <c r="H276" s="41"/>
      <c r="I276" s="242"/>
      <c r="J276" s="41"/>
      <c r="K276" s="41"/>
      <c r="L276" s="45"/>
      <c r="M276" s="243"/>
      <c r="N276" s="244"/>
      <c r="O276" s="92"/>
      <c r="P276" s="92"/>
      <c r="Q276" s="92"/>
      <c r="R276" s="92"/>
      <c r="S276" s="92"/>
      <c r="T276" s="93"/>
      <c r="U276" s="39"/>
      <c r="V276" s="39"/>
      <c r="W276" s="39"/>
      <c r="X276" s="39"/>
      <c r="Y276" s="39"/>
      <c r="Z276" s="39"/>
      <c r="AA276" s="39"/>
      <c r="AB276" s="39"/>
      <c r="AC276" s="39"/>
      <c r="AD276" s="39"/>
      <c r="AE276" s="39"/>
      <c r="AT276" s="18" t="s">
        <v>349</v>
      </c>
      <c r="AU276" s="18" t="s">
        <v>85</v>
      </c>
    </row>
    <row r="277" s="13" customFormat="1">
      <c r="A277" s="13"/>
      <c r="B277" s="252"/>
      <c r="C277" s="253"/>
      <c r="D277" s="240" t="s">
        <v>446</v>
      </c>
      <c r="E277" s="254" t="s">
        <v>1</v>
      </c>
      <c r="F277" s="255" t="s">
        <v>2357</v>
      </c>
      <c r="G277" s="253"/>
      <c r="H277" s="256">
        <v>155.69900000000001</v>
      </c>
      <c r="I277" s="257"/>
      <c r="J277" s="253"/>
      <c r="K277" s="253"/>
      <c r="L277" s="258"/>
      <c r="M277" s="259"/>
      <c r="N277" s="260"/>
      <c r="O277" s="260"/>
      <c r="P277" s="260"/>
      <c r="Q277" s="260"/>
      <c r="R277" s="260"/>
      <c r="S277" s="260"/>
      <c r="T277" s="261"/>
      <c r="U277" s="13"/>
      <c r="V277" s="13"/>
      <c r="W277" s="13"/>
      <c r="X277" s="13"/>
      <c r="Y277" s="13"/>
      <c r="Z277" s="13"/>
      <c r="AA277" s="13"/>
      <c r="AB277" s="13"/>
      <c r="AC277" s="13"/>
      <c r="AD277" s="13"/>
      <c r="AE277" s="13"/>
      <c r="AT277" s="262" t="s">
        <v>446</v>
      </c>
      <c r="AU277" s="262" t="s">
        <v>85</v>
      </c>
      <c r="AV277" s="13" t="s">
        <v>85</v>
      </c>
      <c r="AW277" s="13" t="s">
        <v>32</v>
      </c>
      <c r="AX277" s="13" t="s">
        <v>83</v>
      </c>
      <c r="AY277" s="262" t="s">
        <v>342</v>
      </c>
    </row>
    <row r="278" s="2" customFormat="1" ht="16.5" customHeight="1">
      <c r="A278" s="39"/>
      <c r="B278" s="40"/>
      <c r="C278" s="227" t="s">
        <v>665</v>
      </c>
      <c r="D278" s="227" t="s">
        <v>343</v>
      </c>
      <c r="E278" s="228" t="s">
        <v>2358</v>
      </c>
      <c r="F278" s="229" t="s">
        <v>2359</v>
      </c>
      <c r="G278" s="230" t="s">
        <v>562</v>
      </c>
      <c r="H278" s="231">
        <v>163.39400000000001</v>
      </c>
      <c r="I278" s="232"/>
      <c r="J278" s="233">
        <f>ROUND(I278*H278,2)</f>
        <v>0</v>
      </c>
      <c r="K278" s="229" t="s">
        <v>443</v>
      </c>
      <c r="L278" s="45"/>
      <c r="M278" s="234" t="s">
        <v>1</v>
      </c>
      <c r="N278" s="235" t="s">
        <v>41</v>
      </c>
      <c r="O278" s="92"/>
      <c r="P278" s="236">
        <f>O278*H278</f>
        <v>0</v>
      </c>
      <c r="Q278" s="236">
        <v>0</v>
      </c>
      <c r="R278" s="236">
        <f>Q278*H278</f>
        <v>0</v>
      </c>
      <c r="S278" s="236">
        <v>0</v>
      </c>
      <c r="T278" s="237">
        <f>S278*H278</f>
        <v>0</v>
      </c>
      <c r="U278" s="39"/>
      <c r="V278" s="39"/>
      <c r="W278" s="39"/>
      <c r="X278" s="39"/>
      <c r="Y278" s="39"/>
      <c r="Z278" s="39"/>
      <c r="AA278" s="39"/>
      <c r="AB278" s="39"/>
      <c r="AC278" s="39"/>
      <c r="AD278" s="39"/>
      <c r="AE278" s="39"/>
      <c r="AR278" s="238" t="s">
        <v>360</v>
      </c>
      <c r="AT278" s="238" t="s">
        <v>343</v>
      </c>
      <c r="AU278" s="238" t="s">
        <v>85</v>
      </c>
      <c r="AY278" s="18" t="s">
        <v>342</v>
      </c>
      <c r="BE278" s="239">
        <f>IF(N278="základní",J278,0)</f>
        <v>0</v>
      </c>
      <c r="BF278" s="239">
        <f>IF(N278="snížená",J278,0)</f>
        <v>0</v>
      </c>
      <c r="BG278" s="239">
        <f>IF(N278="zákl. přenesená",J278,0)</f>
        <v>0</v>
      </c>
      <c r="BH278" s="239">
        <f>IF(N278="sníž. přenesená",J278,0)</f>
        <v>0</v>
      </c>
      <c r="BI278" s="239">
        <f>IF(N278="nulová",J278,0)</f>
        <v>0</v>
      </c>
      <c r="BJ278" s="18" t="s">
        <v>83</v>
      </c>
      <c r="BK278" s="239">
        <f>ROUND(I278*H278,2)</f>
        <v>0</v>
      </c>
      <c r="BL278" s="18" t="s">
        <v>360</v>
      </c>
      <c r="BM278" s="238" t="s">
        <v>2360</v>
      </c>
    </row>
    <row r="279" s="2" customFormat="1">
      <c r="A279" s="39"/>
      <c r="B279" s="40"/>
      <c r="C279" s="41"/>
      <c r="D279" s="240" t="s">
        <v>349</v>
      </c>
      <c r="E279" s="41"/>
      <c r="F279" s="241" t="s">
        <v>2361</v>
      </c>
      <c r="G279" s="41"/>
      <c r="H279" s="41"/>
      <c r="I279" s="242"/>
      <c r="J279" s="41"/>
      <c r="K279" s="41"/>
      <c r="L279" s="45"/>
      <c r="M279" s="243"/>
      <c r="N279" s="244"/>
      <c r="O279" s="92"/>
      <c r="P279" s="92"/>
      <c r="Q279" s="92"/>
      <c r="R279" s="92"/>
      <c r="S279" s="92"/>
      <c r="T279" s="93"/>
      <c r="U279" s="39"/>
      <c r="V279" s="39"/>
      <c r="W279" s="39"/>
      <c r="X279" s="39"/>
      <c r="Y279" s="39"/>
      <c r="Z279" s="39"/>
      <c r="AA279" s="39"/>
      <c r="AB279" s="39"/>
      <c r="AC279" s="39"/>
      <c r="AD279" s="39"/>
      <c r="AE279" s="39"/>
      <c r="AT279" s="18" t="s">
        <v>349</v>
      </c>
      <c r="AU279" s="18" t="s">
        <v>85</v>
      </c>
    </row>
    <row r="280" s="13" customFormat="1">
      <c r="A280" s="13"/>
      <c r="B280" s="252"/>
      <c r="C280" s="253"/>
      <c r="D280" s="240" t="s">
        <v>446</v>
      </c>
      <c r="E280" s="254" t="s">
        <v>1</v>
      </c>
      <c r="F280" s="255" t="s">
        <v>2362</v>
      </c>
      <c r="G280" s="253"/>
      <c r="H280" s="256">
        <v>6.9340000000000002</v>
      </c>
      <c r="I280" s="257"/>
      <c r="J280" s="253"/>
      <c r="K280" s="253"/>
      <c r="L280" s="258"/>
      <c r="M280" s="259"/>
      <c r="N280" s="260"/>
      <c r="O280" s="260"/>
      <c r="P280" s="260"/>
      <c r="Q280" s="260"/>
      <c r="R280" s="260"/>
      <c r="S280" s="260"/>
      <c r="T280" s="261"/>
      <c r="U280" s="13"/>
      <c r="V280" s="13"/>
      <c r="W280" s="13"/>
      <c r="X280" s="13"/>
      <c r="Y280" s="13"/>
      <c r="Z280" s="13"/>
      <c r="AA280" s="13"/>
      <c r="AB280" s="13"/>
      <c r="AC280" s="13"/>
      <c r="AD280" s="13"/>
      <c r="AE280" s="13"/>
      <c r="AT280" s="262" t="s">
        <v>446</v>
      </c>
      <c r="AU280" s="262" t="s">
        <v>85</v>
      </c>
      <c r="AV280" s="13" t="s">
        <v>85</v>
      </c>
      <c r="AW280" s="13" t="s">
        <v>32</v>
      </c>
      <c r="AX280" s="13" t="s">
        <v>76</v>
      </c>
      <c r="AY280" s="262" t="s">
        <v>342</v>
      </c>
    </row>
    <row r="281" s="13" customFormat="1">
      <c r="A281" s="13"/>
      <c r="B281" s="252"/>
      <c r="C281" s="253"/>
      <c r="D281" s="240" t="s">
        <v>446</v>
      </c>
      <c r="E281" s="254" t="s">
        <v>1</v>
      </c>
      <c r="F281" s="255" t="s">
        <v>2363</v>
      </c>
      <c r="G281" s="253"/>
      <c r="H281" s="256">
        <v>9.7789999999999999</v>
      </c>
      <c r="I281" s="257"/>
      <c r="J281" s="253"/>
      <c r="K281" s="253"/>
      <c r="L281" s="258"/>
      <c r="M281" s="259"/>
      <c r="N281" s="260"/>
      <c r="O281" s="260"/>
      <c r="P281" s="260"/>
      <c r="Q281" s="260"/>
      <c r="R281" s="260"/>
      <c r="S281" s="260"/>
      <c r="T281" s="261"/>
      <c r="U281" s="13"/>
      <c r="V281" s="13"/>
      <c r="W281" s="13"/>
      <c r="X281" s="13"/>
      <c r="Y281" s="13"/>
      <c r="Z281" s="13"/>
      <c r="AA281" s="13"/>
      <c r="AB281" s="13"/>
      <c r="AC281" s="13"/>
      <c r="AD281" s="13"/>
      <c r="AE281" s="13"/>
      <c r="AT281" s="262" t="s">
        <v>446</v>
      </c>
      <c r="AU281" s="262" t="s">
        <v>85</v>
      </c>
      <c r="AV281" s="13" t="s">
        <v>85</v>
      </c>
      <c r="AW281" s="13" t="s">
        <v>32</v>
      </c>
      <c r="AX281" s="13" t="s">
        <v>76</v>
      </c>
      <c r="AY281" s="262" t="s">
        <v>342</v>
      </c>
    </row>
    <row r="282" s="13" customFormat="1">
      <c r="A282" s="13"/>
      <c r="B282" s="252"/>
      <c r="C282" s="253"/>
      <c r="D282" s="240" t="s">
        <v>446</v>
      </c>
      <c r="E282" s="254" t="s">
        <v>1</v>
      </c>
      <c r="F282" s="255" t="s">
        <v>2364</v>
      </c>
      <c r="G282" s="253"/>
      <c r="H282" s="256">
        <v>146.68100000000001</v>
      </c>
      <c r="I282" s="257"/>
      <c r="J282" s="253"/>
      <c r="K282" s="253"/>
      <c r="L282" s="258"/>
      <c r="M282" s="259"/>
      <c r="N282" s="260"/>
      <c r="O282" s="260"/>
      <c r="P282" s="260"/>
      <c r="Q282" s="260"/>
      <c r="R282" s="260"/>
      <c r="S282" s="260"/>
      <c r="T282" s="261"/>
      <c r="U282" s="13"/>
      <c r="V282" s="13"/>
      <c r="W282" s="13"/>
      <c r="X282" s="13"/>
      <c r="Y282" s="13"/>
      <c r="Z282" s="13"/>
      <c r="AA282" s="13"/>
      <c r="AB282" s="13"/>
      <c r="AC282" s="13"/>
      <c r="AD282" s="13"/>
      <c r="AE282" s="13"/>
      <c r="AT282" s="262" t="s">
        <v>446</v>
      </c>
      <c r="AU282" s="262" t="s">
        <v>85</v>
      </c>
      <c r="AV282" s="13" t="s">
        <v>85</v>
      </c>
      <c r="AW282" s="13" t="s">
        <v>32</v>
      </c>
      <c r="AX282" s="13" t="s">
        <v>76</v>
      </c>
      <c r="AY282" s="262" t="s">
        <v>342</v>
      </c>
    </row>
    <row r="283" s="16" customFormat="1">
      <c r="A283" s="16"/>
      <c r="B283" s="284"/>
      <c r="C283" s="285"/>
      <c r="D283" s="240" t="s">
        <v>446</v>
      </c>
      <c r="E283" s="286" t="s">
        <v>1</v>
      </c>
      <c r="F283" s="287" t="s">
        <v>500</v>
      </c>
      <c r="G283" s="285"/>
      <c r="H283" s="288">
        <v>163.39400000000001</v>
      </c>
      <c r="I283" s="289"/>
      <c r="J283" s="285"/>
      <c r="K283" s="285"/>
      <c r="L283" s="290"/>
      <c r="M283" s="291"/>
      <c r="N283" s="292"/>
      <c r="O283" s="292"/>
      <c r="P283" s="292"/>
      <c r="Q283" s="292"/>
      <c r="R283" s="292"/>
      <c r="S283" s="292"/>
      <c r="T283" s="293"/>
      <c r="U283" s="16"/>
      <c r="V283" s="16"/>
      <c r="W283" s="16"/>
      <c r="X283" s="16"/>
      <c r="Y283" s="16"/>
      <c r="Z283" s="16"/>
      <c r="AA283" s="16"/>
      <c r="AB283" s="16"/>
      <c r="AC283" s="16"/>
      <c r="AD283" s="16"/>
      <c r="AE283" s="16"/>
      <c r="AT283" s="294" t="s">
        <v>446</v>
      </c>
      <c r="AU283" s="294" t="s">
        <v>85</v>
      </c>
      <c r="AV283" s="16" t="s">
        <v>360</v>
      </c>
      <c r="AW283" s="16" t="s">
        <v>32</v>
      </c>
      <c r="AX283" s="16" t="s">
        <v>83</v>
      </c>
      <c r="AY283" s="294" t="s">
        <v>342</v>
      </c>
    </row>
    <row r="284" s="2" customFormat="1" ht="16.5" customHeight="1">
      <c r="A284" s="39"/>
      <c r="B284" s="40"/>
      <c r="C284" s="295" t="s">
        <v>671</v>
      </c>
      <c r="D284" s="295" t="s">
        <v>621</v>
      </c>
      <c r="E284" s="296" t="s">
        <v>2365</v>
      </c>
      <c r="F284" s="297" t="s">
        <v>2366</v>
      </c>
      <c r="G284" s="298" t="s">
        <v>462</v>
      </c>
      <c r="H284" s="299">
        <v>294.10899999999998</v>
      </c>
      <c r="I284" s="300"/>
      <c r="J284" s="301">
        <f>ROUND(I284*H284,2)</f>
        <v>0</v>
      </c>
      <c r="K284" s="297" t="s">
        <v>443</v>
      </c>
      <c r="L284" s="302"/>
      <c r="M284" s="303" t="s">
        <v>1</v>
      </c>
      <c r="N284" s="304" t="s">
        <v>41</v>
      </c>
      <c r="O284" s="92"/>
      <c r="P284" s="236">
        <f>O284*H284</f>
        <v>0</v>
      </c>
      <c r="Q284" s="236">
        <v>0</v>
      </c>
      <c r="R284" s="236">
        <f>Q284*H284</f>
        <v>0</v>
      </c>
      <c r="S284" s="236">
        <v>0</v>
      </c>
      <c r="T284" s="237">
        <f>S284*H284</f>
        <v>0</v>
      </c>
      <c r="U284" s="39"/>
      <c r="V284" s="39"/>
      <c r="W284" s="39"/>
      <c r="X284" s="39"/>
      <c r="Y284" s="39"/>
      <c r="Z284" s="39"/>
      <c r="AA284" s="39"/>
      <c r="AB284" s="39"/>
      <c r="AC284" s="39"/>
      <c r="AD284" s="39"/>
      <c r="AE284" s="39"/>
      <c r="AR284" s="238" t="s">
        <v>376</v>
      </c>
      <c r="AT284" s="238" t="s">
        <v>621</v>
      </c>
      <c r="AU284" s="238" t="s">
        <v>85</v>
      </c>
      <c r="AY284" s="18" t="s">
        <v>342</v>
      </c>
      <c r="BE284" s="239">
        <f>IF(N284="základní",J284,0)</f>
        <v>0</v>
      </c>
      <c r="BF284" s="239">
        <f>IF(N284="snížená",J284,0)</f>
        <v>0</v>
      </c>
      <c r="BG284" s="239">
        <f>IF(N284="zákl. přenesená",J284,0)</f>
        <v>0</v>
      </c>
      <c r="BH284" s="239">
        <f>IF(N284="sníž. přenesená",J284,0)</f>
        <v>0</v>
      </c>
      <c r="BI284" s="239">
        <f>IF(N284="nulová",J284,0)</f>
        <v>0</v>
      </c>
      <c r="BJ284" s="18" t="s">
        <v>83</v>
      </c>
      <c r="BK284" s="239">
        <f>ROUND(I284*H284,2)</f>
        <v>0</v>
      </c>
      <c r="BL284" s="18" t="s">
        <v>360</v>
      </c>
      <c r="BM284" s="238" t="s">
        <v>2367</v>
      </c>
    </row>
    <row r="285" s="2" customFormat="1">
      <c r="A285" s="39"/>
      <c r="B285" s="40"/>
      <c r="C285" s="41"/>
      <c r="D285" s="240" t="s">
        <v>349</v>
      </c>
      <c r="E285" s="41"/>
      <c r="F285" s="241" t="s">
        <v>2366</v>
      </c>
      <c r="G285" s="41"/>
      <c r="H285" s="41"/>
      <c r="I285" s="242"/>
      <c r="J285" s="41"/>
      <c r="K285" s="41"/>
      <c r="L285" s="45"/>
      <c r="M285" s="243"/>
      <c r="N285" s="244"/>
      <c r="O285" s="92"/>
      <c r="P285" s="92"/>
      <c r="Q285" s="92"/>
      <c r="R285" s="92"/>
      <c r="S285" s="92"/>
      <c r="T285" s="93"/>
      <c r="U285" s="39"/>
      <c r="V285" s="39"/>
      <c r="W285" s="39"/>
      <c r="X285" s="39"/>
      <c r="Y285" s="39"/>
      <c r="Z285" s="39"/>
      <c r="AA285" s="39"/>
      <c r="AB285" s="39"/>
      <c r="AC285" s="39"/>
      <c r="AD285" s="39"/>
      <c r="AE285" s="39"/>
      <c r="AT285" s="18" t="s">
        <v>349</v>
      </c>
      <c r="AU285" s="18" t="s">
        <v>85</v>
      </c>
    </row>
    <row r="286" s="13" customFormat="1">
      <c r="A286" s="13"/>
      <c r="B286" s="252"/>
      <c r="C286" s="253"/>
      <c r="D286" s="240" t="s">
        <v>446</v>
      </c>
      <c r="E286" s="253"/>
      <c r="F286" s="255" t="s">
        <v>2368</v>
      </c>
      <c r="G286" s="253"/>
      <c r="H286" s="256">
        <v>294.10899999999998</v>
      </c>
      <c r="I286" s="257"/>
      <c r="J286" s="253"/>
      <c r="K286" s="253"/>
      <c r="L286" s="258"/>
      <c r="M286" s="259"/>
      <c r="N286" s="260"/>
      <c r="O286" s="260"/>
      <c r="P286" s="260"/>
      <c r="Q286" s="260"/>
      <c r="R286" s="260"/>
      <c r="S286" s="260"/>
      <c r="T286" s="261"/>
      <c r="U286" s="13"/>
      <c r="V286" s="13"/>
      <c r="W286" s="13"/>
      <c r="X286" s="13"/>
      <c r="Y286" s="13"/>
      <c r="Z286" s="13"/>
      <c r="AA286" s="13"/>
      <c r="AB286" s="13"/>
      <c r="AC286" s="13"/>
      <c r="AD286" s="13"/>
      <c r="AE286" s="13"/>
      <c r="AT286" s="262" t="s">
        <v>446</v>
      </c>
      <c r="AU286" s="262" t="s">
        <v>85</v>
      </c>
      <c r="AV286" s="13" t="s">
        <v>85</v>
      </c>
      <c r="AW286" s="13" t="s">
        <v>4</v>
      </c>
      <c r="AX286" s="13" t="s">
        <v>83</v>
      </c>
      <c r="AY286" s="262" t="s">
        <v>342</v>
      </c>
    </row>
    <row r="287" s="2" customFormat="1" ht="16.5" customHeight="1">
      <c r="A287" s="39"/>
      <c r="B287" s="40"/>
      <c r="C287" s="227" t="s">
        <v>677</v>
      </c>
      <c r="D287" s="227" t="s">
        <v>343</v>
      </c>
      <c r="E287" s="228" t="s">
        <v>655</v>
      </c>
      <c r="F287" s="229" t="s">
        <v>656</v>
      </c>
      <c r="G287" s="230" t="s">
        <v>473</v>
      </c>
      <c r="H287" s="231">
        <v>175.66</v>
      </c>
      <c r="I287" s="232"/>
      <c r="J287" s="233">
        <f>ROUND(I287*H287,2)</f>
        <v>0</v>
      </c>
      <c r="K287" s="229" t="s">
        <v>443</v>
      </c>
      <c r="L287" s="45"/>
      <c r="M287" s="234" t="s">
        <v>1</v>
      </c>
      <c r="N287" s="235" t="s">
        <v>41</v>
      </c>
      <c r="O287" s="92"/>
      <c r="P287" s="236">
        <f>O287*H287</f>
        <v>0</v>
      </c>
      <c r="Q287" s="236">
        <v>0</v>
      </c>
      <c r="R287" s="236">
        <f>Q287*H287</f>
        <v>0</v>
      </c>
      <c r="S287" s="236">
        <v>0</v>
      </c>
      <c r="T287" s="237">
        <f>S287*H287</f>
        <v>0</v>
      </c>
      <c r="U287" s="39"/>
      <c r="V287" s="39"/>
      <c r="W287" s="39"/>
      <c r="X287" s="39"/>
      <c r="Y287" s="39"/>
      <c r="Z287" s="39"/>
      <c r="AA287" s="39"/>
      <c r="AB287" s="39"/>
      <c r="AC287" s="39"/>
      <c r="AD287" s="39"/>
      <c r="AE287" s="39"/>
      <c r="AR287" s="238" t="s">
        <v>360</v>
      </c>
      <c r="AT287" s="238" t="s">
        <v>343</v>
      </c>
      <c r="AU287" s="238" t="s">
        <v>85</v>
      </c>
      <c r="AY287" s="18" t="s">
        <v>342</v>
      </c>
      <c r="BE287" s="239">
        <f>IF(N287="základní",J287,0)</f>
        <v>0</v>
      </c>
      <c r="BF287" s="239">
        <f>IF(N287="snížená",J287,0)</f>
        <v>0</v>
      </c>
      <c r="BG287" s="239">
        <f>IF(N287="zákl. přenesená",J287,0)</f>
        <v>0</v>
      </c>
      <c r="BH287" s="239">
        <f>IF(N287="sníž. přenesená",J287,0)</f>
        <v>0</v>
      </c>
      <c r="BI287" s="239">
        <f>IF(N287="nulová",J287,0)</f>
        <v>0</v>
      </c>
      <c r="BJ287" s="18" t="s">
        <v>83</v>
      </c>
      <c r="BK287" s="239">
        <f>ROUND(I287*H287,2)</f>
        <v>0</v>
      </c>
      <c r="BL287" s="18" t="s">
        <v>360</v>
      </c>
      <c r="BM287" s="238" t="s">
        <v>2369</v>
      </c>
    </row>
    <row r="288" s="2" customFormat="1">
      <c r="A288" s="39"/>
      <c r="B288" s="40"/>
      <c r="C288" s="41"/>
      <c r="D288" s="240" t="s">
        <v>349</v>
      </c>
      <c r="E288" s="41"/>
      <c r="F288" s="241" t="s">
        <v>658</v>
      </c>
      <c r="G288" s="41"/>
      <c r="H288" s="41"/>
      <c r="I288" s="242"/>
      <c r="J288" s="41"/>
      <c r="K288" s="41"/>
      <c r="L288" s="45"/>
      <c r="M288" s="243"/>
      <c r="N288" s="244"/>
      <c r="O288" s="92"/>
      <c r="P288" s="92"/>
      <c r="Q288" s="92"/>
      <c r="R288" s="92"/>
      <c r="S288" s="92"/>
      <c r="T288" s="93"/>
      <c r="U288" s="39"/>
      <c r="V288" s="39"/>
      <c r="W288" s="39"/>
      <c r="X288" s="39"/>
      <c r="Y288" s="39"/>
      <c r="Z288" s="39"/>
      <c r="AA288" s="39"/>
      <c r="AB288" s="39"/>
      <c r="AC288" s="39"/>
      <c r="AD288" s="39"/>
      <c r="AE288" s="39"/>
      <c r="AT288" s="18" t="s">
        <v>349</v>
      </c>
      <c r="AU288" s="18" t="s">
        <v>85</v>
      </c>
    </row>
    <row r="289" s="13" customFormat="1">
      <c r="A289" s="13"/>
      <c r="B289" s="252"/>
      <c r="C289" s="253"/>
      <c r="D289" s="240" t="s">
        <v>446</v>
      </c>
      <c r="E289" s="254" t="s">
        <v>1</v>
      </c>
      <c r="F289" s="255" t="s">
        <v>2370</v>
      </c>
      <c r="G289" s="253"/>
      <c r="H289" s="256">
        <v>169.00999999999999</v>
      </c>
      <c r="I289" s="257"/>
      <c r="J289" s="253"/>
      <c r="K289" s="253"/>
      <c r="L289" s="258"/>
      <c r="M289" s="259"/>
      <c r="N289" s="260"/>
      <c r="O289" s="260"/>
      <c r="P289" s="260"/>
      <c r="Q289" s="260"/>
      <c r="R289" s="260"/>
      <c r="S289" s="260"/>
      <c r="T289" s="261"/>
      <c r="U289" s="13"/>
      <c r="V289" s="13"/>
      <c r="W289" s="13"/>
      <c r="X289" s="13"/>
      <c r="Y289" s="13"/>
      <c r="Z289" s="13"/>
      <c r="AA289" s="13"/>
      <c r="AB289" s="13"/>
      <c r="AC289" s="13"/>
      <c r="AD289" s="13"/>
      <c r="AE289" s="13"/>
      <c r="AT289" s="262" t="s">
        <v>446</v>
      </c>
      <c r="AU289" s="262" t="s">
        <v>85</v>
      </c>
      <c r="AV289" s="13" t="s">
        <v>85</v>
      </c>
      <c r="AW289" s="13" t="s">
        <v>32</v>
      </c>
      <c r="AX289" s="13" t="s">
        <v>76</v>
      </c>
      <c r="AY289" s="262" t="s">
        <v>342</v>
      </c>
    </row>
    <row r="290" s="13" customFormat="1">
      <c r="A290" s="13"/>
      <c r="B290" s="252"/>
      <c r="C290" s="253"/>
      <c r="D290" s="240" t="s">
        <v>446</v>
      </c>
      <c r="E290" s="254" t="s">
        <v>1</v>
      </c>
      <c r="F290" s="255" t="s">
        <v>2371</v>
      </c>
      <c r="G290" s="253"/>
      <c r="H290" s="256">
        <v>6.6500000000000004</v>
      </c>
      <c r="I290" s="257"/>
      <c r="J290" s="253"/>
      <c r="K290" s="253"/>
      <c r="L290" s="258"/>
      <c r="M290" s="259"/>
      <c r="N290" s="260"/>
      <c r="O290" s="260"/>
      <c r="P290" s="260"/>
      <c r="Q290" s="260"/>
      <c r="R290" s="260"/>
      <c r="S290" s="260"/>
      <c r="T290" s="261"/>
      <c r="U290" s="13"/>
      <c r="V290" s="13"/>
      <c r="W290" s="13"/>
      <c r="X290" s="13"/>
      <c r="Y290" s="13"/>
      <c r="Z290" s="13"/>
      <c r="AA290" s="13"/>
      <c r="AB290" s="13"/>
      <c r="AC290" s="13"/>
      <c r="AD290" s="13"/>
      <c r="AE290" s="13"/>
      <c r="AT290" s="262" t="s">
        <v>446</v>
      </c>
      <c r="AU290" s="262" t="s">
        <v>85</v>
      </c>
      <c r="AV290" s="13" t="s">
        <v>85</v>
      </c>
      <c r="AW290" s="13" t="s">
        <v>32</v>
      </c>
      <c r="AX290" s="13" t="s">
        <v>76</v>
      </c>
      <c r="AY290" s="262" t="s">
        <v>342</v>
      </c>
    </row>
    <row r="291" s="16" customFormat="1">
      <c r="A291" s="16"/>
      <c r="B291" s="284"/>
      <c r="C291" s="285"/>
      <c r="D291" s="240" t="s">
        <v>446</v>
      </c>
      <c r="E291" s="286" t="s">
        <v>1</v>
      </c>
      <c r="F291" s="287" t="s">
        <v>500</v>
      </c>
      <c r="G291" s="285"/>
      <c r="H291" s="288">
        <v>175.66</v>
      </c>
      <c r="I291" s="289"/>
      <c r="J291" s="285"/>
      <c r="K291" s="285"/>
      <c r="L291" s="290"/>
      <c r="M291" s="291"/>
      <c r="N291" s="292"/>
      <c r="O291" s="292"/>
      <c r="P291" s="292"/>
      <c r="Q291" s="292"/>
      <c r="R291" s="292"/>
      <c r="S291" s="292"/>
      <c r="T291" s="293"/>
      <c r="U291" s="16"/>
      <c r="V291" s="16"/>
      <c r="W291" s="16"/>
      <c r="X291" s="16"/>
      <c r="Y291" s="16"/>
      <c r="Z291" s="16"/>
      <c r="AA291" s="16"/>
      <c r="AB291" s="16"/>
      <c r="AC291" s="16"/>
      <c r="AD291" s="16"/>
      <c r="AE291" s="16"/>
      <c r="AT291" s="294" t="s">
        <v>446</v>
      </c>
      <c r="AU291" s="294" t="s">
        <v>85</v>
      </c>
      <c r="AV291" s="16" t="s">
        <v>360</v>
      </c>
      <c r="AW291" s="16" t="s">
        <v>32</v>
      </c>
      <c r="AX291" s="16" t="s">
        <v>83</v>
      </c>
      <c r="AY291" s="294" t="s">
        <v>342</v>
      </c>
    </row>
    <row r="292" s="12" customFormat="1" ht="22.8" customHeight="1">
      <c r="A292" s="12"/>
      <c r="B292" s="213"/>
      <c r="C292" s="214"/>
      <c r="D292" s="215" t="s">
        <v>75</v>
      </c>
      <c r="E292" s="246" t="s">
        <v>92</v>
      </c>
      <c r="F292" s="246" t="s">
        <v>2079</v>
      </c>
      <c r="G292" s="214"/>
      <c r="H292" s="214"/>
      <c r="I292" s="217"/>
      <c r="J292" s="247">
        <f>BK292</f>
        <v>0</v>
      </c>
      <c r="K292" s="214"/>
      <c r="L292" s="219"/>
      <c r="M292" s="220"/>
      <c r="N292" s="221"/>
      <c r="O292" s="221"/>
      <c r="P292" s="222">
        <f>SUM(P293:P298)</f>
        <v>0</v>
      </c>
      <c r="Q292" s="221"/>
      <c r="R292" s="222">
        <f>SUM(R293:R298)</f>
        <v>0</v>
      </c>
      <c r="S292" s="221"/>
      <c r="T292" s="223">
        <f>SUM(T293:T298)</f>
        <v>0</v>
      </c>
      <c r="U292" s="12"/>
      <c r="V292" s="12"/>
      <c r="W292" s="12"/>
      <c r="X292" s="12"/>
      <c r="Y292" s="12"/>
      <c r="Z292" s="12"/>
      <c r="AA292" s="12"/>
      <c r="AB292" s="12"/>
      <c r="AC292" s="12"/>
      <c r="AD292" s="12"/>
      <c r="AE292" s="12"/>
      <c r="AR292" s="224" t="s">
        <v>83</v>
      </c>
      <c r="AT292" s="225" t="s">
        <v>75</v>
      </c>
      <c r="AU292" s="225" t="s">
        <v>83</v>
      </c>
      <c r="AY292" s="224" t="s">
        <v>342</v>
      </c>
      <c r="BK292" s="226">
        <f>SUM(BK293:BK298)</f>
        <v>0</v>
      </c>
    </row>
    <row r="293" s="2" customFormat="1" ht="16.5" customHeight="1">
      <c r="A293" s="39"/>
      <c r="B293" s="40"/>
      <c r="C293" s="227" t="s">
        <v>687</v>
      </c>
      <c r="D293" s="227" t="s">
        <v>343</v>
      </c>
      <c r="E293" s="228" t="s">
        <v>2372</v>
      </c>
      <c r="F293" s="229" t="s">
        <v>2373</v>
      </c>
      <c r="G293" s="230" t="s">
        <v>543</v>
      </c>
      <c r="H293" s="231">
        <v>94.200000000000003</v>
      </c>
      <c r="I293" s="232"/>
      <c r="J293" s="233">
        <f>ROUND(I293*H293,2)</f>
        <v>0</v>
      </c>
      <c r="K293" s="229" t="s">
        <v>443</v>
      </c>
      <c r="L293" s="45"/>
      <c r="M293" s="234" t="s">
        <v>1</v>
      </c>
      <c r="N293" s="235" t="s">
        <v>41</v>
      </c>
      <c r="O293" s="92"/>
      <c r="P293" s="236">
        <f>O293*H293</f>
        <v>0</v>
      </c>
      <c r="Q293" s="236">
        <v>0</v>
      </c>
      <c r="R293" s="236">
        <f>Q293*H293</f>
        <v>0</v>
      </c>
      <c r="S293" s="236">
        <v>0</v>
      </c>
      <c r="T293" s="237">
        <f>S293*H293</f>
        <v>0</v>
      </c>
      <c r="U293" s="39"/>
      <c r="V293" s="39"/>
      <c r="W293" s="39"/>
      <c r="X293" s="39"/>
      <c r="Y293" s="39"/>
      <c r="Z293" s="39"/>
      <c r="AA293" s="39"/>
      <c r="AB293" s="39"/>
      <c r="AC293" s="39"/>
      <c r="AD293" s="39"/>
      <c r="AE293" s="39"/>
      <c r="AR293" s="238" t="s">
        <v>360</v>
      </c>
      <c r="AT293" s="238" t="s">
        <v>343</v>
      </c>
      <c r="AU293" s="238" t="s">
        <v>85</v>
      </c>
      <c r="AY293" s="18" t="s">
        <v>342</v>
      </c>
      <c r="BE293" s="239">
        <f>IF(N293="základní",J293,0)</f>
        <v>0</v>
      </c>
      <c r="BF293" s="239">
        <f>IF(N293="snížená",J293,0)</f>
        <v>0</v>
      </c>
      <c r="BG293" s="239">
        <f>IF(N293="zákl. přenesená",J293,0)</f>
        <v>0</v>
      </c>
      <c r="BH293" s="239">
        <f>IF(N293="sníž. přenesená",J293,0)</f>
        <v>0</v>
      </c>
      <c r="BI293" s="239">
        <f>IF(N293="nulová",J293,0)</f>
        <v>0</v>
      </c>
      <c r="BJ293" s="18" t="s">
        <v>83</v>
      </c>
      <c r="BK293" s="239">
        <f>ROUND(I293*H293,2)</f>
        <v>0</v>
      </c>
      <c r="BL293" s="18" t="s">
        <v>360</v>
      </c>
      <c r="BM293" s="238" t="s">
        <v>2374</v>
      </c>
    </row>
    <row r="294" s="2" customFormat="1">
      <c r="A294" s="39"/>
      <c r="B294" s="40"/>
      <c r="C294" s="41"/>
      <c r="D294" s="240" t="s">
        <v>349</v>
      </c>
      <c r="E294" s="41"/>
      <c r="F294" s="241" t="s">
        <v>2375</v>
      </c>
      <c r="G294" s="41"/>
      <c r="H294" s="41"/>
      <c r="I294" s="242"/>
      <c r="J294" s="41"/>
      <c r="K294" s="41"/>
      <c r="L294" s="45"/>
      <c r="M294" s="243"/>
      <c r="N294" s="244"/>
      <c r="O294" s="92"/>
      <c r="P294" s="92"/>
      <c r="Q294" s="92"/>
      <c r="R294" s="92"/>
      <c r="S294" s="92"/>
      <c r="T294" s="93"/>
      <c r="U294" s="39"/>
      <c r="V294" s="39"/>
      <c r="W294" s="39"/>
      <c r="X294" s="39"/>
      <c r="Y294" s="39"/>
      <c r="Z294" s="39"/>
      <c r="AA294" s="39"/>
      <c r="AB294" s="39"/>
      <c r="AC294" s="39"/>
      <c r="AD294" s="39"/>
      <c r="AE294" s="39"/>
      <c r="AT294" s="18" t="s">
        <v>349</v>
      </c>
      <c r="AU294" s="18" t="s">
        <v>85</v>
      </c>
    </row>
    <row r="295" s="13" customFormat="1">
      <c r="A295" s="13"/>
      <c r="B295" s="252"/>
      <c r="C295" s="253"/>
      <c r="D295" s="240" t="s">
        <v>446</v>
      </c>
      <c r="E295" s="254" t="s">
        <v>1</v>
      </c>
      <c r="F295" s="255" t="s">
        <v>2376</v>
      </c>
      <c r="G295" s="253"/>
      <c r="H295" s="256">
        <v>9.5999999999999996</v>
      </c>
      <c r="I295" s="257"/>
      <c r="J295" s="253"/>
      <c r="K295" s="253"/>
      <c r="L295" s="258"/>
      <c r="M295" s="259"/>
      <c r="N295" s="260"/>
      <c r="O295" s="260"/>
      <c r="P295" s="260"/>
      <c r="Q295" s="260"/>
      <c r="R295" s="260"/>
      <c r="S295" s="260"/>
      <c r="T295" s="261"/>
      <c r="U295" s="13"/>
      <c r="V295" s="13"/>
      <c r="W295" s="13"/>
      <c r="X295" s="13"/>
      <c r="Y295" s="13"/>
      <c r="Z295" s="13"/>
      <c r="AA295" s="13"/>
      <c r="AB295" s="13"/>
      <c r="AC295" s="13"/>
      <c r="AD295" s="13"/>
      <c r="AE295" s="13"/>
      <c r="AT295" s="262" t="s">
        <v>446</v>
      </c>
      <c r="AU295" s="262" t="s">
        <v>85</v>
      </c>
      <c r="AV295" s="13" t="s">
        <v>85</v>
      </c>
      <c r="AW295" s="13" t="s">
        <v>32</v>
      </c>
      <c r="AX295" s="13" t="s">
        <v>76</v>
      </c>
      <c r="AY295" s="262" t="s">
        <v>342</v>
      </c>
    </row>
    <row r="296" s="13" customFormat="1">
      <c r="A296" s="13"/>
      <c r="B296" s="252"/>
      <c r="C296" s="253"/>
      <c r="D296" s="240" t="s">
        <v>446</v>
      </c>
      <c r="E296" s="254" t="s">
        <v>1</v>
      </c>
      <c r="F296" s="255" t="s">
        <v>2377</v>
      </c>
      <c r="G296" s="253"/>
      <c r="H296" s="256">
        <v>7.5</v>
      </c>
      <c r="I296" s="257"/>
      <c r="J296" s="253"/>
      <c r="K296" s="253"/>
      <c r="L296" s="258"/>
      <c r="M296" s="259"/>
      <c r="N296" s="260"/>
      <c r="O296" s="260"/>
      <c r="P296" s="260"/>
      <c r="Q296" s="260"/>
      <c r="R296" s="260"/>
      <c r="S296" s="260"/>
      <c r="T296" s="261"/>
      <c r="U296" s="13"/>
      <c r="V296" s="13"/>
      <c r="W296" s="13"/>
      <c r="X296" s="13"/>
      <c r="Y296" s="13"/>
      <c r="Z296" s="13"/>
      <c r="AA296" s="13"/>
      <c r="AB296" s="13"/>
      <c r="AC296" s="13"/>
      <c r="AD296" s="13"/>
      <c r="AE296" s="13"/>
      <c r="AT296" s="262" t="s">
        <v>446</v>
      </c>
      <c r="AU296" s="262" t="s">
        <v>85</v>
      </c>
      <c r="AV296" s="13" t="s">
        <v>85</v>
      </c>
      <c r="AW296" s="13" t="s">
        <v>32</v>
      </c>
      <c r="AX296" s="13" t="s">
        <v>76</v>
      </c>
      <c r="AY296" s="262" t="s">
        <v>342</v>
      </c>
    </row>
    <row r="297" s="13" customFormat="1">
      <c r="A297" s="13"/>
      <c r="B297" s="252"/>
      <c r="C297" s="253"/>
      <c r="D297" s="240" t="s">
        <v>446</v>
      </c>
      <c r="E297" s="254" t="s">
        <v>1</v>
      </c>
      <c r="F297" s="255" t="s">
        <v>2378</v>
      </c>
      <c r="G297" s="253"/>
      <c r="H297" s="256">
        <v>77.099999999999994</v>
      </c>
      <c r="I297" s="257"/>
      <c r="J297" s="253"/>
      <c r="K297" s="253"/>
      <c r="L297" s="258"/>
      <c r="M297" s="259"/>
      <c r="N297" s="260"/>
      <c r="O297" s="260"/>
      <c r="P297" s="260"/>
      <c r="Q297" s="260"/>
      <c r="R297" s="260"/>
      <c r="S297" s="260"/>
      <c r="T297" s="261"/>
      <c r="U297" s="13"/>
      <c r="V297" s="13"/>
      <c r="W297" s="13"/>
      <c r="X297" s="13"/>
      <c r="Y297" s="13"/>
      <c r="Z297" s="13"/>
      <c r="AA297" s="13"/>
      <c r="AB297" s="13"/>
      <c r="AC297" s="13"/>
      <c r="AD297" s="13"/>
      <c r="AE297" s="13"/>
      <c r="AT297" s="262" t="s">
        <v>446</v>
      </c>
      <c r="AU297" s="262" t="s">
        <v>85</v>
      </c>
      <c r="AV297" s="13" t="s">
        <v>85</v>
      </c>
      <c r="AW297" s="13" t="s">
        <v>32</v>
      </c>
      <c r="AX297" s="13" t="s">
        <v>76</v>
      </c>
      <c r="AY297" s="262" t="s">
        <v>342</v>
      </c>
    </row>
    <row r="298" s="16" customFormat="1">
      <c r="A298" s="16"/>
      <c r="B298" s="284"/>
      <c r="C298" s="285"/>
      <c r="D298" s="240" t="s">
        <v>446</v>
      </c>
      <c r="E298" s="286" t="s">
        <v>1</v>
      </c>
      <c r="F298" s="287" t="s">
        <v>500</v>
      </c>
      <c r="G298" s="285"/>
      <c r="H298" s="288">
        <v>94.200000000000003</v>
      </c>
      <c r="I298" s="289"/>
      <c r="J298" s="285"/>
      <c r="K298" s="285"/>
      <c r="L298" s="290"/>
      <c r="M298" s="291"/>
      <c r="N298" s="292"/>
      <c r="O298" s="292"/>
      <c r="P298" s="292"/>
      <c r="Q298" s="292"/>
      <c r="R298" s="292"/>
      <c r="S298" s="292"/>
      <c r="T298" s="293"/>
      <c r="U298" s="16"/>
      <c r="V298" s="16"/>
      <c r="W298" s="16"/>
      <c r="X298" s="16"/>
      <c r="Y298" s="16"/>
      <c r="Z298" s="16"/>
      <c r="AA298" s="16"/>
      <c r="AB298" s="16"/>
      <c r="AC298" s="16"/>
      <c r="AD298" s="16"/>
      <c r="AE298" s="16"/>
      <c r="AT298" s="294" t="s">
        <v>446</v>
      </c>
      <c r="AU298" s="294" t="s">
        <v>85</v>
      </c>
      <c r="AV298" s="16" t="s">
        <v>360</v>
      </c>
      <c r="AW298" s="16" t="s">
        <v>32</v>
      </c>
      <c r="AX298" s="16" t="s">
        <v>83</v>
      </c>
      <c r="AY298" s="294" t="s">
        <v>342</v>
      </c>
    </row>
    <row r="299" s="12" customFormat="1" ht="22.8" customHeight="1">
      <c r="A299" s="12"/>
      <c r="B299" s="213"/>
      <c r="C299" s="214"/>
      <c r="D299" s="215" t="s">
        <v>75</v>
      </c>
      <c r="E299" s="246" t="s">
        <v>360</v>
      </c>
      <c r="F299" s="246" t="s">
        <v>2379</v>
      </c>
      <c r="G299" s="214"/>
      <c r="H299" s="214"/>
      <c r="I299" s="217"/>
      <c r="J299" s="247">
        <f>BK299</f>
        <v>0</v>
      </c>
      <c r="K299" s="214"/>
      <c r="L299" s="219"/>
      <c r="M299" s="220"/>
      <c r="N299" s="221"/>
      <c r="O299" s="221"/>
      <c r="P299" s="222">
        <f>SUM(P300:P345)</f>
        <v>0</v>
      </c>
      <c r="Q299" s="221"/>
      <c r="R299" s="222">
        <f>SUM(R300:R345)</f>
        <v>2.0727550400000001</v>
      </c>
      <c r="S299" s="221"/>
      <c r="T299" s="223">
        <f>SUM(T300:T345)</f>
        <v>0</v>
      </c>
      <c r="U299" s="12"/>
      <c r="V299" s="12"/>
      <c r="W299" s="12"/>
      <c r="X299" s="12"/>
      <c r="Y299" s="12"/>
      <c r="Z299" s="12"/>
      <c r="AA299" s="12"/>
      <c r="AB299" s="12"/>
      <c r="AC299" s="12"/>
      <c r="AD299" s="12"/>
      <c r="AE299" s="12"/>
      <c r="AR299" s="224" t="s">
        <v>83</v>
      </c>
      <c r="AT299" s="225" t="s">
        <v>75</v>
      </c>
      <c r="AU299" s="225" t="s">
        <v>83</v>
      </c>
      <c r="AY299" s="224" t="s">
        <v>342</v>
      </c>
      <c r="BK299" s="226">
        <f>SUM(BK300:BK345)</f>
        <v>0</v>
      </c>
    </row>
    <row r="300" s="2" customFormat="1" ht="16.5" customHeight="1">
      <c r="A300" s="39"/>
      <c r="B300" s="40"/>
      <c r="C300" s="227" t="s">
        <v>692</v>
      </c>
      <c r="D300" s="227" t="s">
        <v>343</v>
      </c>
      <c r="E300" s="228" t="s">
        <v>2380</v>
      </c>
      <c r="F300" s="229" t="s">
        <v>2381</v>
      </c>
      <c r="G300" s="230" t="s">
        <v>442</v>
      </c>
      <c r="H300" s="231">
        <v>9</v>
      </c>
      <c r="I300" s="232"/>
      <c r="J300" s="233">
        <f>ROUND(I300*H300,2)</f>
        <v>0</v>
      </c>
      <c r="K300" s="229" t="s">
        <v>443</v>
      </c>
      <c r="L300" s="45"/>
      <c r="M300" s="234" t="s">
        <v>1</v>
      </c>
      <c r="N300" s="235" t="s">
        <v>41</v>
      </c>
      <c r="O300" s="92"/>
      <c r="P300" s="236">
        <f>O300*H300</f>
        <v>0</v>
      </c>
      <c r="Q300" s="236">
        <v>0.087419999999999998</v>
      </c>
      <c r="R300" s="236">
        <f>Q300*H300</f>
        <v>0.78678000000000003</v>
      </c>
      <c r="S300" s="236">
        <v>0</v>
      </c>
      <c r="T300" s="237">
        <f>S300*H300</f>
        <v>0</v>
      </c>
      <c r="U300" s="39"/>
      <c r="V300" s="39"/>
      <c r="W300" s="39"/>
      <c r="X300" s="39"/>
      <c r="Y300" s="39"/>
      <c r="Z300" s="39"/>
      <c r="AA300" s="39"/>
      <c r="AB300" s="39"/>
      <c r="AC300" s="39"/>
      <c r="AD300" s="39"/>
      <c r="AE300" s="39"/>
      <c r="AR300" s="238" t="s">
        <v>360</v>
      </c>
      <c r="AT300" s="238" t="s">
        <v>343</v>
      </c>
      <c r="AU300" s="238" t="s">
        <v>85</v>
      </c>
      <c r="AY300" s="18" t="s">
        <v>342</v>
      </c>
      <c r="BE300" s="239">
        <f>IF(N300="základní",J300,0)</f>
        <v>0</v>
      </c>
      <c r="BF300" s="239">
        <f>IF(N300="snížená",J300,0)</f>
        <v>0</v>
      </c>
      <c r="BG300" s="239">
        <f>IF(N300="zákl. přenesená",J300,0)</f>
        <v>0</v>
      </c>
      <c r="BH300" s="239">
        <f>IF(N300="sníž. přenesená",J300,0)</f>
        <v>0</v>
      </c>
      <c r="BI300" s="239">
        <f>IF(N300="nulová",J300,0)</f>
        <v>0</v>
      </c>
      <c r="BJ300" s="18" t="s">
        <v>83</v>
      </c>
      <c r="BK300" s="239">
        <f>ROUND(I300*H300,2)</f>
        <v>0</v>
      </c>
      <c r="BL300" s="18" t="s">
        <v>360</v>
      </c>
      <c r="BM300" s="238" t="s">
        <v>2382</v>
      </c>
    </row>
    <row r="301" s="2" customFormat="1">
      <c r="A301" s="39"/>
      <c r="B301" s="40"/>
      <c r="C301" s="41"/>
      <c r="D301" s="240" t="s">
        <v>349</v>
      </c>
      <c r="E301" s="41"/>
      <c r="F301" s="241" t="s">
        <v>2383</v>
      </c>
      <c r="G301" s="41"/>
      <c r="H301" s="41"/>
      <c r="I301" s="242"/>
      <c r="J301" s="41"/>
      <c r="K301" s="41"/>
      <c r="L301" s="45"/>
      <c r="M301" s="243"/>
      <c r="N301" s="244"/>
      <c r="O301" s="92"/>
      <c r="P301" s="92"/>
      <c r="Q301" s="92"/>
      <c r="R301" s="92"/>
      <c r="S301" s="92"/>
      <c r="T301" s="93"/>
      <c r="U301" s="39"/>
      <c r="V301" s="39"/>
      <c r="W301" s="39"/>
      <c r="X301" s="39"/>
      <c r="Y301" s="39"/>
      <c r="Z301" s="39"/>
      <c r="AA301" s="39"/>
      <c r="AB301" s="39"/>
      <c r="AC301" s="39"/>
      <c r="AD301" s="39"/>
      <c r="AE301" s="39"/>
      <c r="AT301" s="18" t="s">
        <v>349</v>
      </c>
      <c r="AU301" s="18" t="s">
        <v>85</v>
      </c>
    </row>
    <row r="302" s="13" customFormat="1">
      <c r="A302" s="13"/>
      <c r="B302" s="252"/>
      <c r="C302" s="253"/>
      <c r="D302" s="240" t="s">
        <v>446</v>
      </c>
      <c r="E302" s="254" t="s">
        <v>1</v>
      </c>
      <c r="F302" s="255" t="s">
        <v>2384</v>
      </c>
      <c r="G302" s="253"/>
      <c r="H302" s="256">
        <v>9</v>
      </c>
      <c r="I302" s="257"/>
      <c r="J302" s="253"/>
      <c r="K302" s="253"/>
      <c r="L302" s="258"/>
      <c r="M302" s="259"/>
      <c r="N302" s="260"/>
      <c r="O302" s="260"/>
      <c r="P302" s="260"/>
      <c r="Q302" s="260"/>
      <c r="R302" s="260"/>
      <c r="S302" s="260"/>
      <c r="T302" s="261"/>
      <c r="U302" s="13"/>
      <c r="V302" s="13"/>
      <c r="W302" s="13"/>
      <c r="X302" s="13"/>
      <c r="Y302" s="13"/>
      <c r="Z302" s="13"/>
      <c r="AA302" s="13"/>
      <c r="AB302" s="13"/>
      <c r="AC302" s="13"/>
      <c r="AD302" s="13"/>
      <c r="AE302" s="13"/>
      <c r="AT302" s="262" t="s">
        <v>446</v>
      </c>
      <c r="AU302" s="262" t="s">
        <v>85</v>
      </c>
      <c r="AV302" s="13" t="s">
        <v>85</v>
      </c>
      <c r="AW302" s="13" t="s">
        <v>32</v>
      </c>
      <c r="AX302" s="13" t="s">
        <v>83</v>
      </c>
      <c r="AY302" s="262" t="s">
        <v>342</v>
      </c>
    </row>
    <row r="303" s="2" customFormat="1" ht="16.5" customHeight="1">
      <c r="A303" s="39"/>
      <c r="B303" s="40"/>
      <c r="C303" s="295" t="s">
        <v>700</v>
      </c>
      <c r="D303" s="295" t="s">
        <v>621</v>
      </c>
      <c r="E303" s="296" t="s">
        <v>2385</v>
      </c>
      <c r="F303" s="297" t="s">
        <v>2386</v>
      </c>
      <c r="G303" s="298" t="s">
        <v>442</v>
      </c>
      <c r="H303" s="299">
        <v>3</v>
      </c>
      <c r="I303" s="300"/>
      <c r="J303" s="301">
        <f>ROUND(I303*H303,2)</f>
        <v>0</v>
      </c>
      <c r="K303" s="297" t="s">
        <v>443</v>
      </c>
      <c r="L303" s="302"/>
      <c r="M303" s="303" t="s">
        <v>1</v>
      </c>
      <c r="N303" s="304" t="s">
        <v>41</v>
      </c>
      <c r="O303" s="92"/>
      <c r="P303" s="236">
        <f>O303*H303</f>
        <v>0</v>
      </c>
      <c r="Q303" s="236">
        <v>0.028000000000000001</v>
      </c>
      <c r="R303" s="236">
        <f>Q303*H303</f>
        <v>0.084000000000000005</v>
      </c>
      <c r="S303" s="236">
        <v>0</v>
      </c>
      <c r="T303" s="237">
        <f>S303*H303</f>
        <v>0</v>
      </c>
      <c r="U303" s="39"/>
      <c r="V303" s="39"/>
      <c r="W303" s="39"/>
      <c r="X303" s="39"/>
      <c r="Y303" s="39"/>
      <c r="Z303" s="39"/>
      <c r="AA303" s="39"/>
      <c r="AB303" s="39"/>
      <c r="AC303" s="39"/>
      <c r="AD303" s="39"/>
      <c r="AE303" s="39"/>
      <c r="AR303" s="238" t="s">
        <v>376</v>
      </c>
      <c r="AT303" s="238" t="s">
        <v>621</v>
      </c>
      <c r="AU303" s="238" t="s">
        <v>85</v>
      </c>
      <c r="AY303" s="18" t="s">
        <v>342</v>
      </c>
      <c r="BE303" s="239">
        <f>IF(N303="základní",J303,0)</f>
        <v>0</v>
      </c>
      <c r="BF303" s="239">
        <f>IF(N303="snížená",J303,0)</f>
        <v>0</v>
      </c>
      <c r="BG303" s="239">
        <f>IF(N303="zákl. přenesená",J303,0)</f>
        <v>0</v>
      </c>
      <c r="BH303" s="239">
        <f>IF(N303="sníž. přenesená",J303,0)</f>
        <v>0</v>
      </c>
      <c r="BI303" s="239">
        <f>IF(N303="nulová",J303,0)</f>
        <v>0</v>
      </c>
      <c r="BJ303" s="18" t="s">
        <v>83</v>
      </c>
      <c r="BK303" s="239">
        <f>ROUND(I303*H303,2)</f>
        <v>0</v>
      </c>
      <c r="BL303" s="18" t="s">
        <v>360</v>
      </c>
      <c r="BM303" s="238" t="s">
        <v>2387</v>
      </c>
    </row>
    <row r="304" s="2" customFormat="1">
      <c r="A304" s="39"/>
      <c r="B304" s="40"/>
      <c r="C304" s="41"/>
      <c r="D304" s="240" t="s">
        <v>349</v>
      </c>
      <c r="E304" s="41"/>
      <c r="F304" s="241" t="s">
        <v>2386</v>
      </c>
      <c r="G304" s="41"/>
      <c r="H304" s="41"/>
      <c r="I304" s="242"/>
      <c r="J304" s="41"/>
      <c r="K304" s="41"/>
      <c r="L304" s="45"/>
      <c r="M304" s="243"/>
      <c r="N304" s="244"/>
      <c r="O304" s="92"/>
      <c r="P304" s="92"/>
      <c r="Q304" s="92"/>
      <c r="R304" s="92"/>
      <c r="S304" s="92"/>
      <c r="T304" s="93"/>
      <c r="U304" s="39"/>
      <c r="V304" s="39"/>
      <c r="W304" s="39"/>
      <c r="X304" s="39"/>
      <c r="Y304" s="39"/>
      <c r="Z304" s="39"/>
      <c r="AA304" s="39"/>
      <c r="AB304" s="39"/>
      <c r="AC304" s="39"/>
      <c r="AD304" s="39"/>
      <c r="AE304" s="39"/>
      <c r="AT304" s="18" t="s">
        <v>349</v>
      </c>
      <c r="AU304" s="18" t="s">
        <v>85</v>
      </c>
    </row>
    <row r="305" s="13" customFormat="1">
      <c r="A305" s="13"/>
      <c r="B305" s="252"/>
      <c r="C305" s="253"/>
      <c r="D305" s="240" t="s">
        <v>446</v>
      </c>
      <c r="E305" s="254" t="s">
        <v>1</v>
      </c>
      <c r="F305" s="255" t="s">
        <v>2388</v>
      </c>
      <c r="G305" s="253"/>
      <c r="H305" s="256">
        <v>3</v>
      </c>
      <c r="I305" s="257"/>
      <c r="J305" s="253"/>
      <c r="K305" s="253"/>
      <c r="L305" s="258"/>
      <c r="M305" s="259"/>
      <c r="N305" s="260"/>
      <c r="O305" s="260"/>
      <c r="P305" s="260"/>
      <c r="Q305" s="260"/>
      <c r="R305" s="260"/>
      <c r="S305" s="260"/>
      <c r="T305" s="261"/>
      <c r="U305" s="13"/>
      <c r="V305" s="13"/>
      <c r="W305" s="13"/>
      <c r="X305" s="13"/>
      <c r="Y305" s="13"/>
      <c r="Z305" s="13"/>
      <c r="AA305" s="13"/>
      <c r="AB305" s="13"/>
      <c r="AC305" s="13"/>
      <c r="AD305" s="13"/>
      <c r="AE305" s="13"/>
      <c r="AT305" s="262" t="s">
        <v>446</v>
      </c>
      <c r="AU305" s="262" t="s">
        <v>85</v>
      </c>
      <c r="AV305" s="13" t="s">
        <v>85</v>
      </c>
      <c r="AW305" s="13" t="s">
        <v>32</v>
      </c>
      <c r="AX305" s="13" t="s">
        <v>83</v>
      </c>
      <c r="AY305" s="262" t="s">
        <v>342</v>
      </c>
    </row>
    <row r="306" s="2" customFormat="1" ht="16.5" customHeight="1">
      <c r="A306" s="39"/>
      <c r="B306" s="40"/>
      <c r="C306" s="295" t="s">
        <v>710</v>
      </c>
      <c r="D306" s="295" t="s">
        <v>621</v>
      </c>
      <c r="E306" s="296" t="s">
        <v>2389</v>
      </c>
      <c r="F306" s="297" t="s">
        <v>2390</v>
      </c>
      <c r="G306" s="298" t="s">
        <v>442</v>
      </c>
      <c r="H306" s="299">
        <v>2</v>
      </c>
      <c r="I306" s="300"/>
      <c r="J306" s="301">
        <f>ROUND(I306*H306,2)</f>
        <v>0</v>
      </c>
      <c r="K306" s="297" t="s">
        <v>443</v>
      </c>
      <c r="L306" s="302"/>
      <c r="M306" s="303" t="s">
        <v>1</v>
      </c>
      <c r="N306" s="304" t="s">
        <v>41</v>
      </c>
      <c r="O306" s="92"/>
      <c r="P306" s="236">
        <f>O306*H306</f>
        <v>0</v>
      </c>
      <c r="Q306" s="236">
        <v>0.040000000000000001</v>
      </c>
      <c r="R306" s="236">
        <f>Q306*H306</f>
        <v>0.080000000000000002</v>
      </c>
      <c r="S306" s="236">
        <v>0</v>
      </c>
      <c r="T306" s="237">
        <f>S306*H306</f>
        <v>0</v>
      </c>
      <c r="U306" s="39"/>
      <c r="V306" s="39"/>
      <c r="W306" s="39"/>
      <c r="X306" s="39"/>
      <c r="Y306" s="39"/>
      <c r="Z306" s="39"/>
      <c r="AA306" s="39"/>
      <c r="AB306" s="39"/>
      <c r="AC306" s="39"/>
      <c r="AD306" s="39"/>
      <c r="AE306" s="39"/>
      <c r="AR306" s="238" t="s">
        <v>376</v>
      </c>
      <c r="AT306" s="238" t="s">
        <v>621</v>
      </c>
      <c r="AU306" s="238" t="s">
        <v>85</v>
      </c>
      <c r="AY306" s="18" t="s">
        <v>342</v>
      </c>
      <c r="BE306" s="239">
        <f>IF(N306="základní",J306,0)</f>
        <v>0</v>
      </c>
      <c r="BF306" s="239">
        <f>IF(N306="snížená",J306,0)</f>
        <v>0</v>
      </c>
      <c r="BG306" s="239">
        <f>IF(N306="zákl. přenesená",J306,0)</f>
        <v>0</v>
      </c>
      <c r="BH306" s="239">
        <f>IF(N306="sníž. přenesená",J306,0)</f>
        <v>0</v>
      </c>
      <c r="BI306" s="239">
        <f>IF(N306="nulová",J306,0)</f>
        <v>0</v>
      </c>
      <c r="BJ306" s="18" t="s">
        <v>83</v>
      </c>
      <c r="BK306" s="239">
        <f>ROUND(I306*H306,2)</f>
        <v>0</v>
      </c>
      <c r="BL306" s="18" t="s">
        <v>360</v>
      </c>
      <c r="BM306" s="238" t="s">
        <v>2391</v>
      </c>
    </row>
    <row r="307" s="2" customFormat="1">
      <c r="A307" s="39"/>
      <c r="B307" s="40"/>
      <c r="C307" s="41"/>
      <c r="D307" s="240" t="s">
        <v>349</v>
      </c>
      <c r="E307" s="41"/>
      <c r="F307" s="241" t="s">
        <v>2390</v>
      </c>
      <c r="G307" s="41"/>
      <c r="H307" s="41"/>
      <c r="I307" s="242"/>
      <c r="J307" s="41"/>
      <c r="K307" s="41"/>
      <c r="L307" s="45"/>
      <c r="M307" s="243"/>
      <c r="N307" s="244"/>
      <c r="O307" s="92"/>
      <c r="P307" s="92"/>
      <c r="Q307" s="92"/>
      <c r="R307" s="92"/>
      <c r="S307" s="92"/>
      <c r="T307" s="93"/>
      <c r="U307" s="39"/>
      <c r="V307" s="39"/>
      <c r="W307" s="39"/>
      <c r="X307" s="39"/>
      <c r="Y307" s="39"/>
      <c r="Z307" s="39"/>
      <c r="AA307" s="39"/>
      <c r="AB307" s="39"/>
      <c r="AC307" s="39"/>
      <c r="AD307" s="39"/>
      <c r="AE307" s="39"/>
      <c r="AT307" s="18" t="s">
        <v>349</v>
      </c>
      <c r="AU307" s="18" t="s">
        <v>85</v>
      </c>
    </row>
    <row r="308" s="13" customFormat="1">
      <c r="A308" s="13"/>
      <c r="B308" s="252"/>
      <c r="C308" s="253"/>
      <c r="D308" s="240" t="s">
        <v>446</v>
      </c>
      <c r="E308" s="254" t="s">
        <v>1</v>
      </c>
      <c r="F308" s="255" t="s">
        <v>2392</v>
      </c>
      <c r="G308" s="253"/>
      <c r="H308" s="256">
        <v>2</v>
      </c>
      <c r="I308" s="257"/>
      <c r="J308" s="253"/>
      <c r="K308" s="253"/>
      <c r="L308" s="258"/>
      <c r="M308" s="259"/>
      <c r="N308" s="260"/>
      <c r="O308" s="260"/>
      <c r="P308" s="260"/>
      <c r="Q308" s="260"/>
      <c r="R308" s="260"/>
      <c r="S308" s="260"/>
      <c r="T308" s="261"/>
      <c r="U308" s="13"/>
      <c r="V308" s="13"/>
      <c r="W308" s="13"/>
      <c r="X308" s="13"/>
      <c r="Y308" s="13"/>
      <c r="Z308" s="13"/>
      <c r="AA308" s="13"/>
      <c r="AB308" s="13"/>
      <c r="AC308" s="13"/>
      <c r="AD308" s="13"/>
      <c r="AE308" s="13"/>
      <c r="AT308" s="262" t="s">
        <v>446</v>
      </c>
      <c r="AU308" s="262" t="s">
        <v>85</v>
      </c>
      <c r="AV308" s="13" t="s">
        <v>85</v>
      </c>
      <c r="AW308" s="13" t="s">
        <v>32</v>
      </c>
      <c r="AX308" s="13" t="s">
        <v>83</v>
      </c>
      <c r="AY308" s="262" t="s">
        <v>342</v>
      </c>
    </row>
    <row r="309" s="2" customFormat="1" ht="16.5" customHeight="1">
      <c r="A309" s="39"/>
      <c r="B309" s="40"/>
      <c r="C309" s="295" t="s">
        <v>717</v>
      </c>
      <c r="D309" s="295" t="s">
        <v>621</v>
      </c>
      <c r="E309" s="296" t="s">
        <v>2393</v>
      </c>
      <c r="F309" s="297" t="s">
        <v>2394</v>
      </c>
      <c r="G309" s="298" t="s">
        <v>442</v>
      </c>
      <c r="H309" s="299">
        <v>2</v>
      </c>
      <c r="I309" s="300"/>
      <c r="J309" s="301">
        <f>ROUND(I309*H309,2)</f>
        <v>0</v>
      </c>
      <c r="K309" s="297" t="s">
        <v>443</v>
      </c>
      <c r="L309" s="302"/>
      <c r="M309" s="303" t="s">
        <v>1</v>
      </c>
      <c r="N309" s="304" t="s">
        <v>41</v>
      </c>
      <c r="O309" s="92"/>
      <c r="P309" s="236">
        <f>O309*H309</f>
        <v>0</v>
      </c>
      <c r="Q309" s="236">
        <v>0.050999999999999997</v>
      </c>
      <c r="R309" s="236">
        <f>Q309*H309</f>
        <v>0.10199999999999999</v>
      </c>
      <c r="S309" s="236">
        <v>0</v>
      </c>
      <c r="T309" s="237">
        <f>S309*H309</f>
        <v>0</v>
      </c>
      <c r="U309" s="39"/>
      <c r="V309" s="39"/>
      <c r="W309" s="39"/>
      <c r="X309" s="39"/>
      <c r="Y309" s="39"/>
      <c r="Z309" s="39"/>
      <c r="AA309" s="39"/>
      <c r="AB309" s="39"/>
      <c r="AC309" s="39"/>
      <c r="AD309" s="39"/>
      <c r="AE309" s="39"/>
      <c r="AR309" s="238" t="s">
        <v>376</v>
      </c>
      <c r="AT309" s="238" t="s">
        <v>621</v>
      </c>
      <c r="AU309" s="238" t="s">
        <v>85</v>
      </c>
      <c r="AY309" s="18" t="s">
        <v>342</v>
      </c>
      <c r="BE309" s="239">
        <f>IF(N309="základní",J309,0)</f>
        <v>0</v>
      </c>
      <c r="BF309" s="239">
        <f>IF(N309="snížená",J309,0)</f>
        <v>0</v>
      </c>
      <c r="BG309" s="239">
        <f>IF(N309="zákl. přenesená",J309,0)</f>
        <v>0</v>
      </c>
      <c r="BH309" s="239">
        <f>IF(N309="sníž. přenesená",J309,0)</f>
        <v>0</v>
      </c>
      <c r="BI309" s="239">
        <f>IF(N309="nulová",J309,0)</f>
        <v>0</v>
      </c>
      <c r="BJ309" s="18" t="s">
        <v>83</v>
      </c>
      <c r="BK309" s="239">
        <f>ROUND(I309*H309,2)</f>
        <v>0</v>
      </c>
      <c r="BL309" s="18" t="s">
        <v>360</v>
      </c>
      <c r="BM309" s="238" t="s">
        <v>2395</v>
      </c>
    </row>
    <row r="310" s="2" customFormat="1">
      <c r="A310" s="39"/>
      <c r="B310" s="40"/>
      <c r="C310" s="41"/>
      <c r="D310" s="240" t="s">
        <v>349</v>
      </c>
      <c r="E310" s="41"/>
      <c r="F310" s="241" t="s">
        <v>2394</v>
      </c>
      <c r="G310" s="41"/>
      <c r="H310" s="41"/>
      <c r="I310" s="242"/>
      <c r="J310" s="41"/>
      <c r="K310" s="41"/>
      <c r="L310" s="45"/>
      <c r="M310" s="243"/>
      <c r="N310" s="244"/>
      <c r="O310" s="92"/>
      <c r="P310" s="92"/>
      <c r="Q310" s="92"/>
      <c r="R310" s="92"/>
      <c r="S310" s="92"/>
      <c r="T310" s="93"/>
      <c r="U310" s="39"/>
      <c r="V310" s="39"/>
      <c r="W310" s="39"/>
      <c r="X310" s="39"/>
      <c r="Y310" s="39"/>
      <c r="Z310" s="39"/>
      <c r="AA310" s="39"/>
      <c r="AB310" s="39"/>
      <c r="AC310" s="39"/>
      <c r="AD310" s="39"/>
      <c r="AE310" s="39"/>
      <c r="AT310" s="18" t="s">
        <v>349</v>
      </c>
      <c r="AU310" s="18" t="s">
        <v>85</v>
      </c>
    </row>
    <row r="311" s="13" customFormat="1">
      <c r="A311" s="13"/>
      <c r="B311" s="252"/>
      <c r="C311" s="253"/>
      <c r="D311" s="240" t="s">
        <v>446</v>
      </c>
      <c r="E311" s="254" t="s">
        <v>1</v>
      </c>
      <c r="F311" s="255" t="s">
        <v>2392</v>
      </c>
      <c r="G311" s="253"/>
      <c r="H311" s="256">
        <v>2</v>
      </c>
      <c r="I311" s="257"/>
      <c r="J311" s="253"/>
      <c r="K311" s="253"/>
      <c r="L311" s="258"/>
      <c r="M311" s="259"/>
      <c r="N311" s="260"/>
      <c r="O311" s="260"/>
      <c r="P311" s="260"/>
      <c r="Q311" s="260"/>
      <c r="R311" s="260"/>
      <c r="S311" s="260"/>
      <c r="T311" s="261"/>
      <c r="U311" s="13"/>
      <c r="V311" s="13"/>
      <c r="W311" s="13"/>
      <c r="X311" s="13"/>
      <c r="Y311" s="13"/>
      <c r="Z311" s="13"/>
      <c r="AA311" s="13"/>
      <c r="AB311" s="13"/>
      <c r="AC311" s="13"/>
      <c r="AD311" s="13"/>
      <c r="AE311" s="13"/>
      <c r="AT311" s="262" t="s">
        <v>446</v>
      </c>
      <c r="AU311" s="262" t="s">
        <v>85</v>
      </c>
      <c r="AV311" s="13" t="s">
        <v>85</v>
      </c>
      <c r="AW311" s="13" t="s">
        <v>32</v>
      </c>
      <c r="AX311" s="13" t="s">
        <v>83</v>
      </c>
      <c r="AY311" s="262" t="s">
        <v>342</v>
      </c>
    </row>
    <row r="312" s="2" customFormat="1" ht="16.5" customHeight="1">
      <c r="A312" s="39"/>
      <c r="B312" s="40"/>
      <c r="C312" s="295" t="s">
        <v>724</v>
      </c>
      <c r="D312" s="295" t="s">
        <v>621</v>
      </c>
      <c r="E312" s="296" t="s">
        <v>2396</v>
      </c>
      <c r="F312" s="297" t="s">
        <v>2397</v>
      </c>
      <c r="G312" s="298" t="s">
        <v>442</v>
      </c>
      <c r="H312" s="299">
        <v>2</v>
      </c>
      <c r="I312" s="300"/>
      <c r="J312" s="301">
        <f>ROUND(I312*H312,2)</f>
        <v>0</v>
      </c>
      <c r="K312" s="297" t="s">
        <v>443</v>
      </c>
      <c r="L312" s="302"/>
      <c r="M312" s="303" t="s">
        <v>1</v>
      </c>
      <c r="N312" s="304" t="s">
        <v>41</v>
      </c>
      <c r="O312" s="92"/>
      <c r="P312" s="236">
        <f>O312*H312</f>
        <v>0</v>
      </c>
      <c r="Q312" s="236">
        <v>0.068000000000000005</v>
      </c>
      <c r="R312" s="236">
        <f>Q312*H312</f>
        <v>0.13600000000000001</v>
      </c>
      <c r="S312" s="236">
        <v>0</v>
      </c>
      <c r="T312" s="237">
        <f>S312*H312</f>
        <v>0</v>
      </c>
      <c r="U312" s="39"/>
      <c r="V312" s="39"/>
      <c r="W312" s="39"/>
      <c r="X312" s="39"/>
      <c r="Y312" s="39"/>
      <c r="Z312" s="39"/>
      <c r="AA312" s="39"/>
      <c r="AB312" s="39"/>
      <c r="AC312" s="39"/>
      <c r="AD312" s="39"/>
      <c r="AE312" s="39"/>
      <c r="AR312" s="238" t="s">
        <v>376</v>
      </c>
      <c r="AT312" s="238" t="s">
        <v>621</v>
      </c>
      <c r="AU312" s="238" t="s">
        <v>85</v>
      </c>
      <c r="AY312" s="18" t="s">
        <v>342</v>
      </c>
      <c r="BE312" s="239">
        <f>IF(N312="základní",J312,0)</f>
        <v>0</v>
      </c>
      <c r="BF312" s="239">
        <f>IF(N312="snížená",J312,0)</f>
        <v>0</v>
      </c>
      <c r="BG312" s="239">
        <f>IF(N312="zákl. přenesená",J312,0)</f>
        <v>0</v>
      </c>
      <c r="BH312" s="239">
        <f>IF(N312="sníž. přenesená",J312,0)</f>
        <v>0</v>
      </c>
      <c r="BI312" s="239">
        <f>IF(N312="nulová",J312,0)</f>
        <v>0</v>
      </c>
      <c r="BJ312" s="18" t="s">
        <v>83</v>
      </c>
      <c r="BK312" s="239">
        <f>ROUND(I312*H312,2)</f>
        <v>0</v>
      </c>
      <c r="BL312" s="18" t="s">
        <v>360</v>
      </c>
      <c r="BM312" s="238" t="s">
        <v>2398</v>
      </c>
    </row>
    <row r="313" s="2" customFormat="1">
      <c r="A313" s="39"/>
      <c r="B313" s="40"/>
      <c r="C313" s="41"/>
      <c r="D313" s="240" t="s">
        <v>349</v>
      </c>
      <c r="E313" s="41"/>
      <c r="F313" s="241" t="s">
        <v>2397</v>
      </c>
      <c r="G313" s="41"/>
      <c r="H313" s="41"/>
      <c r="I313" s="242"/>
      <c r="J313" s="41"/>
      <c r="K313" s="41"/>
      <c r="L313" s="45"/>
      <c r="M313" s="243"/>
      <c r="N313" s="244"/>
      <c r="O313" s="92"/>
      <c r="P313" s="92"/>
      <c r="Q313" s="92"/>
      <c r="R313" s="92"/>
      <c r="S313" s="92"/>
      <c r="T313" s="93"/>
      <c r="U313" s="39"/>
      <c r="V313" s="39"/>
      <c r="W313" s="39"/>
      <c r="X313" s="39"/>
      <c r="Y313" s="39"/>
      <c r="Z313" s="39"/>
      <c r="AA313" s="39"/>
      <c r="AB313" s="39"/>
      <c r="AC313" s="39"/>
      <c r="AD313" s="39"/>
      <c r="AE313" s="39"/>
      <c r="AT313" s="18" t="s">
        <v>349</v>
      </c>
      <c r="AU313" s="18" t="s">
        <v>85</v>
      </c>
    </row>
    <row r="314" s="13" customFormat="1">
      <c r="A314" s="13"/>
      <c r="B314" s="252"/>
      <c r="C314" s="253"/>
      <c r="D314" s="240" t="s">
        <v>446</v>
      </c>
      <c r="E314" s="254" t="s">
        <v>1</v>
      </c>
      <c r="F314" s="255" t="s">
        <v>2392</v>
      </c>
      <c r="G314" s="253"/>
      <c r="H314" s="256">
        <v>2</v>
      </c>
      <c r="I314" s="257"/>
      <c r="J314" s="253"/>
      <c r="K314" s="253"/>
      <c r="L314" s="258"/>
      <c r="M314" s="259"/>
      <c r="N314" s="260"/>
      <c r="O314" s="260"/>
      <c r="P314" s="260"/>
      <c r="Q314" s="260"/>
      <c r="R314" s="260"/>
      <c r="S314" s="260"/>
      <c r="T314" s="261"/>
      <c r="U314" s="13"/>
      <c r="V314" s="13"/>
      <c r="W314" s="13"/>
      <c r="X314" s="13"/>
      <c r="Y314" s="13"/>
      <c r="Z314" s="13"/>
      <c r="AA314" s="13"/>
      <c r="AB314" s="13"/>
      <c r="AC314" s="13"/>
      <c r="AD314" s="13"/>
      <c r="AE314" s="13"/>
      <c r="AT314" s="262" t="s">
        <v>446</v>
      </c>
      <c r="AU314" s="262" t="s">
        <v>85</v>
      </c>
      <c r="AV314" s="13" t="s">
        <v>85</v>
      </c>
      <c r="AW314" s="13" t="s">
        <v>32</v>
      </c>
      <c r="AX314" s="13" t="s">
        <v>83</v>
      </c>
      <c r="AY314" s="262" t="s">
        <v>342</v>
      </c>
    </row>
    <row r="315" s="2" customFormat="1" ht="16.5" customHeight="1">
      <c r="A315" s="39"/>
      <c r="B315" s="40"/>
      <c r="C315" s="227" t="s">
        <v>730</v>
      </c>
      <c r="D315" s="227" t="s">
        <v>343</v>
      </c>
      <c r="E315" s="228" t="s">
        <v>2399</v>
      </c>
      <c r="F315" s="229" t="s">
        <v>2400</v>
      </c>
      <c r="G315" s="230" t="s">
        <v>442</v>
      </c>
      <c r="H315" s="231">
        <v>2</v>
      </c>
      <c r="I315" s="232"/>
      <c r="J315" s="233">
        <f>ROUND(I315*H315,2)</f>
        <v>0</v>
      </c>
      <c r="K315" s="229" t="s">
        <v>443</v>
      </c>
      <c r="L315" s="45"/>
      <c r="M315" s="234" t="s">
        <v>1</v>
      </c>
      <c r="N315" s="235" t="s">
        <v>41</v>
      </c>
      <c r="O315" s="92"/>
      <c r="P315" s="236">
        <f>O315*H315</f>
        <v>0</v>
      </c>
      <c r="Q315" s="236">
        <v>0.087419999999999998</v>
      </c>
      <c r="R315" s="236">
        <f>Q315*H315</f>
        <v>0.17484</v>
      </c>
      <c r="S315" s="236">
        <v>0</v>
      </c>
      <c r="T315" s="237">
        <f>S315*H315</f>
        <v>0</v>
      </c>
      <c r="U315" s="39"/>
      <c r="V315" s="39"/>
      <c r="W315" s="39"/>
      <c r="X315" s="39"/>
      <c r="Y315" s="39"/>
      <c r="Z315" s="39"/>
      <c r="AA315" s="39"/>
      <c r="AB315" s="39"/>
      <c r="AC315" s="39"/>
      <c r="AD315" s="39"/>
      <c r="AE315" s="39"/>
      <c r="AR315" s="238" t="s">
        <v>360</v>
      </c>
      <c r="AT315" s="238" t="s">
        <v>343</v>
      </c>
      <c r="AU315" s="238" t="s">
        <v>85</v>
      </c>
      <c r="AY315" s="18" t="s">
        <v>342</v>
      </c>
      <c r="BE315" s="239">
        <f>IF(N315="základní",J315,0)</f>
        <v>0</v>
      </c>
      <c r="BF315" s="239">
        <f>IF(N315="snížená",J315,0)</f>
        <v>0</v>
      </c>
      <c r="BG315" s="239">
        <f>IF(N315="zákl. přenesená",J315,0)</f>
        <v>0</v>
      </c>
      <c r="BH315" s="239">
        <f>IF(N315="sníž. přenesená",J315,0)</f>
        <v>0</v>
      </c>
      <c r="BI315" s="239">
        <f>IF(N315="nulová",J315,0)</f>
        <v>0</v>
      </c>
      <c r="BJ315" s="18" t="s">
        <v>83</v>
      </c>
      <c r="BK315" s="239">
        <f>ROUND(I315*H315,2)</f>
        <v>0</v>
      </c>
      <c r="BL315" s="18" t="s">
        <v>360</v>
      </c>
      <c r="BM315" s="238" t="s">
        <v>2401</v>
      </c>
    </row>
    <row r="316" s="2" customFormat="1">
      <c r="A316" s="39"/>
      <c r="B316" s="40"/>
      <c r="C316" s="41"/>
      <c r="D316" s="240" t="s">
        <v>349</v>
      </c>
      <c r="E316" s="41"/>
      <c r="F316" s="241" t="s">
        <v>2402</v>
      </c>
      <c r="G316" s="41"/>
      <c r="H316" s="41"/>
      <c r="I316" s="242"/>
      <c r="J316" s="41"/>
      <c r="K316" s="41"/>
      <c r="L316" s="45"/>
      <c r="M316" s="243"/>
      <c r="N316" s="244"/>
      <c r="O316" s="92"/>
      <c r="P316" s="92"/>
      <c r="Q316" s="92"/>
      <c r="R316" s="92"/>
      <c r="S316" s="92"/>
      <c r="T316" s="93"/>
      <c r="U316" s="39"/>
      <c r="V316" s="39"/>
      <c r="W316" s="39"/>
      <c r="X316" s="39"/>
      <c r="Y316" s="39"/>
      <c r="Z316" s="39"/>
      <c r="AA316" s="39"/>
      <c r="AB316" s="39"/>
      <c r="AC316" s="39"/>
      <c r="AD316" s="39"/>
      <c r="AE316" s="39"/>
      <c r="AT316" s="18" t="s">
        <v>349</v>
      </c>
      <c r="AU316" s="18" t="s">
        <v>85</v>
      </c>
    </row>
    <row r="317" s="13" customFormat="1">
      <c r="A317" s="13"/>
      <c r="B317" s="252"/>
      <c r="C317" s="253"/>
      <c r="D317" s="240" t="s">
        <v>446</v>
      </c>
      <c r="E317" s="254" t="s">
        <v>1</v>
      </c>
      <c r="F317" s="255" t="s">
        <v>2403</v>
      </c>
      <c r="G317" s="253"/>
      <c r="H317" s="256">
        <v>2</v>
      </c>
      <c r="I317" s="257"/>
      <c r="J317" s="253"/>
      <c r="K317" s="253"/>
      <c r="L317" s="258"/>
      <c r="M317" s="259"/>
      <c r="N317" s="260"/>
      <c r="O317" s="260"/>
      <c r="P317" s="260"/>
      <c r="Q317" s="260"/>
      <c r="R317" s="260"/>
      <c r="S317" s="260"/>
      <c r="T317" s="261"/>
      <c r="U317" s="13"/>
      <c r="V317" s="13"/>
      <c r="W317" s="13"/>
      <c r="X317" s="13"/>
      <c r="Y317" s="13"/>
      <c r="Z317" s="13"/>
      <c r="AA317" s="13"/>
      <c r="AB317" s="13"/>
      <c r="AC317" s="13"/>
      <c r="AD317" s="13"/>
      <c r="AE317" s="13"/>
      <c r="AT317" s="262" t="s">
        <v>446</v>
      </c>
      <c r="AU317" s="262" t="s">
        <v>85</v>
      </c>
      <c r="AV317" s="13" t="s">
        <v>85</v>
      </c>
      <c r="AW317" s="13" t="s">
        <v>32</v>
      </c>
      <c r="AX317" s="13" t="s">
        <v>83</v>
      </c>
      <c r="AY317" s="262" t="s">
        <v>342</v>
      </c>
    </row>
    <row r="318" s="2" customFormat="1" ht="16.5" customHeight="1">
      <c r="A318" s="39"/>
      <c r="B318" s="40"/>
      <c r="C318" s="295" t="s">
        <v>737</v>
      </c>
      <c r="D318" s="295" t="s">
        <v>621</v>
      </c>
      <c r="E318" s="296" t="s">
        <v>2404</v>
      </c>
      <c r="F318" s="297" t="s">
        <v>2405</v>
      </c>
      <c r="G318" s="298" t="s">
        <v>442</v>
      </c>
      <c r="H318" s="299">
        <v>2</v>
      </c>
      <c r="I318" s="300"/>
      <c r="J318" s="301">
        <f>ROUND(I318*H318,2)</f>
        <v>0</v>
      </c>
      <c r="K318" s="297" t="s">
        <v>443</v>
      </c>
      <c r="L318" s="302"/>
      <c r="M318" s="303" t="s">
        <v>1</v>
      </c>
      <c r="N318" s="304" t="s">
        <v>41</v>
      </c>
      <c r="O318" s="92"/>
      <c r="P318" s="236">
        <f>O318*H318</f>
        <v>0</v>
      </c>
      <c r="Q318" s="236">
        <v>0.081000000000000003</v>
      </c>
      <c r="R318" s="236">
        <f>Q318*H318</f>
        <v>0.16200000000000001</v>
      </c>
      <c r="S318" s="236">
        <v>0</v>
      </c>
      <c r="T318" s="237">
        <f>S318*H318</f>
        <v>0</v>
      </c>
      <c r="U318" s="39"/>
      <c r="V318" s="39"/>
      <c r="W318" s="39"/>
      <c r="X318" s="39"/>
      <c r="Y318" s="39"/>
      <c r="Z318" s="39"/>
      <c r="AA318" s="39"/>
      <c r="AB318" s="39"/>
      <c r="AC318" s="39"/>
      <c r="AD318" s="39"/>
      <c r="AE318" s="39"/>
      <c r="AR318" s="238" t="s">
        <v>376</v>
      </c>
      <c r="AT318" s="238" t="s">
        <v>621</v>
      </c>
      <c r="AU318" s="238" t="s">
        <v>85</v>
      </c>
      <c r="AY318" s="18" t="s">
        <v>342</v>
      </c>
      <c r="BE318" s="239">
        <f>IF(N318="základní",J318,0)</f>
        <v>0</v>
      </c>
      <c r="BF318" s="239">
        <f>IF(N318="snížená",J318,0)</f>
        <v>0</v>
      </c>
      <c r="BG318" s="239">
        <f>IF(N318="zákl. přenesená",J318,0)</f>
        <v>0</v>
      </c>
      <c r="BH318" s="239">
        <f>IF(N318="sníž. přenesená",J318,0)</f>
        <v>0</v>
      </c>
      <c r="BI318" s="239">
        <f>IF(N318="nulová",J318,0)</f>
        <v>0</v>
      </c>
      <c r="BJ318" s="18" t="s">
        <v>83</v>
      </c>
      <c r="BK318" s="239">
        <f>ROUND(I318*H318,2)</f>
        <v>0</v>
      </c>
      <c r="BL318" s="18" t="s">
        <v>360</v>
      </c>
      <c r="BM318" s="238" t="s">
        <v>2406</v>
      </c>
    </row>
    <row r="319" s="2" customFormat="1">
      <c r="A319" s="39"/>
      <c r="B319" s="40"/>
      <c r="C319" s="41"/>
      <c r="D319" s="240" t="s">
        <v>349</v>
      </c>
      <c r="E319" s="41"/>
      <c r="F319" s="241" t="s">
        <v>2405</v>
      </c>
      <c r="G319" s="41"/>
      <c r="H319" s="41"/>
      <c r="I319" s="242"/>
      <c r="J319" s="41"/>
      <c r="K319" s="41"/>
      <c r="L319" s="45"/>
      <c r="M319" s="243"/>
      <c r="N319" s="244"/>
      <c r="O319" s="92"/>
      <c r="P319" s="92"/>
      <c r="Q319" s="92"/>
      <c r="R319" s="92"/>
      <c r="S319" s="92"/>
      <c r="T319" s="93"/>
      <c r="U319" s="39"/>
      <c r="V319" s="39"/>
      <c r="W319" s="39"/>
      <c r="X319" s="39"/>
      <c r="Y319" s="39"/>
      <c r="Z319" s="39"/>
      <c r="AA319" s="39"/>
      <c r="AB319" s="39"/>
      <c r="AC319" s="39"/>
      <c r="AD319" s="39"/>
      <c r="AE319" s="39"/>
      <c r="AT319" s="18" t="s">
        <v>349</v>
      </c>
      <c r="AU319" s="18" t="s">
        <v>85</v>
      </c>
    </row>
    <row r="320" s="13" customFormat="1">
      <c r="A320" s="13"/>
      <c r="B320" s="252"/>
      <c r="C320" s="253"/>
      <c r="D320" s="240" t="s">
        <v>446</v>
      </c>
      <c r="E320" s="254" t="s">
        <v>1</v>
      </c>
      <c r="F320" s="255" t="s">
        <v>2392</v>
      </c>
      <c r="G320" s="253"/>
      <c r="H320" s="256">
        <v>2</v>
      </c>
      <c r="I320" s="257"/>
      <c r="J320" s="253"/>
      <c r="K320" s="253"/>
      <c r="L320" s="258"/>
      <c r="M320" s="259"/>
      <c r="N320" s="260"/>
      <c r="O320" s="260"/>
      <c r="P320" s="260"/>
      <c r="Q320" s="260"/>
      <c r="R320" s="260"/>
      <c r="S320" s="260"/>
      <c r="T320" s="261"/>
      <c r="U320" s="13"/>
      <c r="V320" s="13"/>
      <c r="W320" s="13"/>
      <c r="X320" s="13"/>
      <c r="Y320" s="13"/>
      <c r="Z320" s="13"/>
      <c r="AA320" s="13"/>
      <c r="AB320" s="13"/>
      <c r="AC320" s="13"/>
      <c r="AD320" s="13"/>
      <c r="AE320" s="13"/>
      <c r="AT320" s="262" t="s">
        <v>446</v>
      </c>
      <c r="AU320" s="262" t="s">
        <v>85</v>
      </c>
      <c r="AV320" s="13" t="s">
        <v>85</v>
      </c>
      <c r="AW320" s="13" t="s">
        <v>32</v>
      </c>
      <c r="AX320" s="13" t="s">
        <v>83</v>
      </c>
      <c r="AY320" s="262" t="s">
        <v>342</v>
      </c>
    </row>
    <row r="321" s="2" customFormat="1" ht="21.75" customHeight="1">
      <c r="A321" s="39"/>
      <c r="B321" s="40"/>
      <c r="C321" s="227" t="s">
        <v>743</v>
      </c>
      <c r="D321" s="227" t="s">
        <v>343</v>
      </c>
      <c r="E321" s="228" t="s">
        <v>2407</v>
      </c>
      <c r="F321" s="229" t="s">
        <v>2408</v>
      </c>
      <c r="G321" s="230" t="s">
        <v>562</v>
      </c>
      <c r="H321" s="231">
        <v>1.792</v>
      </c>
      <c r="I321" s="232"/>
      <c r="J321" s="233">
        <f>ROUND(I321*H321,2)</f>
        <v>0</v>
      </c>
      <c r="K321" s="229" t="s">
        <v>443</v>
      </c>
      <c r="L321" s="45"/>
      <c r="M321" s="234" t="s">
        <v>1</v>
      </c>
      <c r="N321" s="235" t="s">
        <v>41</v>
      </c>
      <c r="O321" s="92"/>
      <c r="P321" s="236">
        <f>O321*H321</f>
        <v>0</v>
      </c>
      <c r="Q321" s="236">
        <v>0</v>
      </c>
      <c r="R321" s="236">
        <f>Q321*H321</f>
        <v>0</v>
      </c>
      <c r="S321" s="236">
        <v>0</v>
      </c>
      <c r="T321" s="237">
        <f>S321*H321</f>
        <v>0</v>
      </c>
      <c r="U321" s="39"/>
      <c r="V321" s="39"/>
      <c r="W321" s="39"/>
      <c r="X321" s="39"/>
      <c r="Y321" s="39"/>
      <c r="Z321" s="39"/>
      <c r="AA321" s="39"/>
      <c r="AB321" s="39"/>
      <c r="AC321" s="39"/>
      <c r="AD321" s="39"/>
      <c r="AE321" s="39"/>
      <c r="AR321" s="238" t="s">
        <v>360</v>
      </c>
      <c r="AT321" s="238" t="s">
        <v>343</v>
      </c>
      <c r="AU321" s="238" t="s">
        <v>85</v>
      </c>
      <c r="AY321" s="18" t="s">
        <v>342</v>
      </c>
      <c r="BE321" s="239">
        <f>IF(N321="základní",J321,0)</f>
        <v>0</v>
      </c>
      <c r="BF321" s="239">
        <f>IF(N321="snížená",J321,0)</f>
        <v>0</v>
      </c>
      <c r="BG321" s="239">
        <f>IF(N321="zákl. přenesená",J321,0)</f>
        <v>0</v>
      </c>
      <c r="BH321" s="239">
        <f>IF(N321="sníž. přenesená",J321,0)</f>
        <v>0</v>
      </c>
      <c r="BI321" s="239">
        <f>IF(N321="nulová",J321,0)</f>
        <v>0</v>
      </c>
      <c r="BJ321" s="18" t="s">
        <v>83</v>
      </c>
      <c r="BK321" s="239">
        <f>ROUND(I321*H321,2)</f>
        <v>0</v>
      </c>
      <c r="BL321" s="18" t="s">
        <v>360</v>
      </c>
      <c r="BM321" s="238" t="s">
        <v>2409</v>
      </c>
    </row>
    <row r="322" s="2" customFormat="1">
      <c r="A322" s="39"/>
      <c r="B322" s="40"/>
      <c r="C322" s="41"/>
      <c r="D322" s="240" t="s">
        <v>349</v>
      </c>
      <c r="E322" s="41"/>
      <c r="F322" s="241" t="s">
        <v>2410</v>
      </c>
      <c r="G322" s="41"/>
      <c r="H322" s="41"/>
      <c r="I322" s="242"/>
      <c r="J322" s="41"/>
      <c r="K322" s="41"/>
      <c r="L322" s="45"/>
      <c r="M322" s="243"/>
      <c r="N322" s="244"/>
      <c r="O322" s="92"/>
      <c r="P322" s="92"/>
      <c r="Q322" s="92"/>
      <c r="R322" s="92"/>
      <c r="S322" s="92"/>
      <c r="T322" s="93"/>
      <c r="U322" s="39"/>
      <c r="V322" s="39"/>
      <c r="W322" s="39"/>
      <c r="X322" s="39"/>
      <c r="Y322" s="39"/>
      <c r="Z322" s="39"/>
      <c r="AA322" s="39"/>
      <c r="AB322" s="39"/>
      <c r="AC322" s="39"/>
      <c r="AD322" s="39"/>
      <c r="AE322" s="39"/>
      <c r="AT322" s="18" t="s">
        <v>349</v>
      </c>
      <c r="AU322" s="18" t="s">
        <v>85</v>
      </c>
    </row>
    <row r="323" s="13" customFormat="1">
      <c r="A323" s="13"/>
      <c r="B323" s="252"/>
      <c r="C323" s="253"/>
      <c r="D323" s="240" t="s">
        <v>446</v>
      </c>
      <c r="E323" s="254" t="s">
        <v>1</v>
      </c>
      <c r="F323" s="255" t="s">
        <v>2411</v>
      </c>
      <c r="G323" s="253"/>
      <c r="H323" s="256">
        <v>1.792</v>
      </c>
      <c r="I323" s="257"/>
      <c r="J323" s="253"/>
      <c r="K323" s="253"/>
      <c r="L323" s="258"/>
      <c r="M323" s="259"/>
      <c r="N323" s="260"/>
      <c r="O323" s="260"/>
      <c r="P323" s="260"/>
      <c r="Q323" s="260"/>
      <c r="R323" s="260"/>
      <c r="S323" s="260"/>
      <c r="T323" s="261"/>
      <c r="U323" s="13"/>
      <c r="V323" s="13"/>
      <c r="W323" s="13"/>
      <c r="X323" s="13"/>
      <c r="Y323" s="13"/>
      <c r="Z323" s="13"/>
      <c r="AA323" s="13"/>
      <c r="AB323" s="13"/>
      <c r="AC323" s="13"/>
      <c r="AD323" s="13"/>
      <c r="AE323" s="13"/>
      <c r="AT323" s="262" t="s">
        <v>446</v>
      </c>
      <c r="AU323" s="262" t="s">
        <v>85</v>
      </c>
      <c r="AV323" s="13" t="s">
        <v>85</v>
      </c>
      <c r="AW323" s="13" t="s">
        <v>32</v>
      </c>
      <c r="AX323" s="13" t="s">
        <v>83</v>
      </c>
      <c r="AY323" s="262" t="s">
        <v>342</v>
      </c>
    </row>
    <row r="324" s="2" customFormat="1" ht="16.5" customHeight="1">
      <c r="A324" s="39"/>
      <c r="B324" s="40"/>
      <c r="C324" s="227" t="s">
        <v>749</v>
      </c>
      <c r="D324" s="227" t="s">
        <v>343</v>
      </c>
      <c r="E324" s="228" t="s">
        <v>2412</v>
      </c>
      <c r="F324" s="229" t="s">
        <v>2413</v>
      </c>
      <c r="G324" s="230" t="s">
        <v>562</v>
      </c>
      <c r="H324" s="231">
        <v>61.409999999999997</v>
      </c>
      <c r="I324" s="232"/>
      <c r="J324" s="233">
        <f>ROUND(I324*H324,2)</f>
        <v>0</v>
      </c>
      <c r="K324" s="229" t="s">
        <v>443</v>
      </c>
      <c r="L324" s="45"/>
      <c r="M324" s="234" t="s">
        <v>1</v>
      </c>
      <c r="N324" s="235" t="s">
        <v>41</v>
      </c>
      <c r="O324" s="92"/>
      <c r="P324" s="236">
        <f>O324*H324</f>
        <v>0</v>
      </c>
      <c r="Q324" s="236">
        <v>0</v>
      </c>
      <c r="R324" s="236">
        <f>Q324*H324</f>
        <v>0</v>
      </c>
      <c r="S324" s="236">
        <v>0</v>
      </c>
      <c r="T324" s="237">
        <f>S324*H324</f>
        <v>0</v>
      </c>
      <c r="U324" s="39"/>
      <c r="V324" s="39"/>
      <c r="W324" s="39"/>
      <c r="X324" s="39"/>
      <c r="Y324" s="39"/>
      <c r="Z324" s="39"/>
      <c r="AA324" s="39"/>
      <c r="AB324" s="39"/>
      <c r="AC324" s="39"/>
      <c r="AD324" s="39"/>
      <c r="AE324" s="39"/>
      <c r="AR324" s="238" t="s">
        <v>360</v>
      </c>
      <c r="AT324" s="238" t="s">
        <v>343</v>
      </c>
      <c r="AU324" s="238" t="s">
        <v>85</v>
      </c>
      <c r="AY324" s="18" t="s">
        <v>342</v>
      </c>
      <c r="BE324" s="239">
        <f>IF(N324="základní",J324,0)</f>
        <v>0</v>
      </c>
      <c r="BF324" s="239">
        <f>IF(N324="snížená",J324,0)</f>
        <v>0</v>
      </c>
      <c r="BG324" s="239">
        <f>IF(N324="zákl. přenesená",J324,0)</f>
        <v>0</v>
      </c>
      <c r="BH324" s="239">
        <f>IF(N324="sníž. přenesená",J324,0)</f>
        <v>0</v>
      </c>
      <c r="BI324" s="239">
        <f>IF(N324="nulová",J324,0)</f>
        <v>0</v>
      </c>
      <c r="BJ324" s="18" t="s">
        <v>83</v>
      </c>
      <c r="BK324" s="239">
        <f>ROUND(I324*H324,2)</f>
        <v>0</v>
      </c>
      <c r="BL324" s="18" t="s">
        <v>360</v>
      </c>
      <c r="BM324" s="238" t="s">
        <v>2414</v>
      </c>
    </row>
    <row r="325" s="2" customFormat="1">
      <c r="A325" s="39"/>
      <c r="B325" s="40"/>
      <c r="C325" s="41"/>
      <c r="D325" s="240" t="s">
        <v>349</v>
      </c>
      <c r="E325" s="41"/>
      <c r="F325" s="241" t="s">
        <v>2415</v>
      </c>
      <c r="G325" s="41"/>
      <c r="H325" s="41"/>
      <c r="I325" s="242"/>
      <c r="J325" s="41"/>
      <c r="K325" s="41"/>
      <c r="L325" s="45"/>
      <c r="M325" s="243"/>
      <c r="N325" s="244"/>
      <c r="O325" s="92"/>
      <c r="P325" s="92"/>
      <c r="Q325" s="92"/>
      <c r="R325" s="92"/>
      <c r="S325" s="92"/>
      <c r="T325" s="93"/>
      <c r="U325" s="39"/>
      <c r="V325" s="39"/>
      <c r="W325" s="39"/>
      <c r="X325" s="39"/>
      <c r="Y325" s="39"/>
      <c r="Z325" s="39"/>
      <c r="AA325" s="39"/>
      <c r="AB325" s="39"/>
      <c r="AC325" s="39"/>
      <c r="AD325" s="39"/>
      <c r="AE325" s="39"/>
      <c r="AT325" s="18" t="s">
        <v>349</v>
      </c>
      <c r="AU325" s="18" t="s">
        <v>85</v>
      </c>
    </row>
    <row r="326" s="14" customFormat="1">
      <c r="A326" s="14"/>
      <c r="B326" s="263"/>
      <c r="C326" s="264"/>
      <c r="D326" s="240" t="s">
        <v>446</v>
      </c>
      <c r="E326" s="265" t="s">
        <v>1</v>
      </c>
      <c r="F326" s="266" t="s">
        <v>2416</v>
      </c>
      <c r="G326" s="264"/>
      <c r="H326" s="265" t="s">
        <v>1</v>
      </c>
      <c r="I326" s="267"/>
      <c r="J326" s="264"/>
      <c r="K326" s="264"/>
      <c r="L326" s="268"/>
      <c r="M326" s="269"/>
      <c r="N326" s="270"/>
      <c r="O326" s="270"/>
      <c r="P326" s="270"/>
      <c r="Q326" s="270"/>
      <c r="R326" s="270"/>
      <c r="S326" s="270"/>
      <c r="T326" s="271"/>
      <c r="U326" s="14"/>
      <c r="V326" s="14"/>
      <c r="W326" s="14"/>
      <c r="X326" s="14"/>
      <c r="Y326" s="14"/>
      <c r="Z326" s="14"/>
      <c r="AA326" s="14"/>
      <c r="AB326" s="14"/>
      <c r="AC326" s="14"/>
      <c r="AD326" s="14"/>
      <c r="AE326" s="14"/>
      <c r="AT326" s="272" t="s">
        <v>446</v>
      </c>
      <c r="AU326" s="272" t="s">
        <v>85</v>
      </c>
      <c r="AV326" s="14" t="s">
        <v>83</v>
      </c>
      <c r="AW326" s="14" t="s">
        <v>32</v>
      </c>
      <c r="AX326" s="14" t="s">
        <v>76</v>
      </c>
      <c r="AY326" s="272" t="s">
        <v>342</v>
      </c>
    </row>
    <row r="327" s="13" customFormat="1">
      <c r="A327" s="13"/>
      <c r="B327" s="252"/>
      <c r="C327" s="253"/>
      <c r="D327" s="240" t="s">
        <v>446</v>
      </c>
      <c r="E327" s="254" t="s">
        <v>1</v>
      </c>
      <c r="F327" s="255" t="s">
        <v>2417</v>
      </c>
      <c r="G327" s="253"/>
      <c r="H327" s="256">
        <v>1.075</v>
      </c>
      <c r="I327" s="257"/>
      <c r="J327" s="253"/>
      <c r="K327" s="253"/>
      <c r="L327" s="258"/>
      <c r="M327" s="259"/>
      <c r="N327" s="260"/>
      <c r="O327" s="260"/>
      <c r="P327" s="260"/>
      <c r="Q327" s="260"/>
      <c r="R327" s="260"/>
      <c r="S327" s="260"/>
      <c r="T327" s="261"/>
      <c r="U327" s="13"/>
      <c r="V327" s="13"/>
      <c r="W327" s="13"/>
      <c r="X327" s="13"/>
      <c r="Y327" s="13"/>
      <c r="Z327" s="13"/>
      <c r="AA327" s="13"/>
      <c r="AB327" s="13"/>
      <c r="AC327" s="13"/>
      <c r="AD327" s="13"/>
      <c r="AE327" s="13"/>
      <c r="AT327" s="262" t="s">
        <v>446</v>
      </c>
      <c r="AU327" s="262" t="s">
        <v>85</v>
      </c>
      <c r="AV327" s="13" t="s">
        <v>85</v>
      </c>
      <c r="AW327" s="13" t="s">
        <v>32</v>
      </c>
      <c r="AX327" s="13" t="s">
        <v>76</v>
      </c>
      <c r="AY327" s="262" t="s">
        <v>342</v>
      </c>
    </row>
    <row r="328" s="13" customFormat="1">
      <c r="A328" s="13"/>
      <c r="B328" s="252"/>
      <c r="C328" s="253"/>
      <c r="D328" s="240" t="s">
        <v>446</v>
      </c>
      <c r="E328" s="254" t="s">
        <v>1</v>
      </c>
      <c r="F328" s="255" t="s">
        <v>2418</v>
      </c>
      <c r="G328" s="253"/>
      <c r="H328" s="256">
        <v>0.95999999999999996</v>
      </c>
      <c r="I328" s="257"/>
      <c r="J328" s="253"/>
      <c r="K328" s="253"/>
      <c r="L328" s="258"/>
      <c r="M328" s="259"/>
      <c r="N328" s="260"/>
      <c r="O328" s="260"/>
      <c r="P328" s="260"/>
      <c r="Q328" s="260"/>
      <c r="R328" s="260"/>
      <c r="S328" s="260"/>
      <c r="T328" s="261"/>
      <c r="U328" s="13"/>
      <c r="V328" s="13"/>
      <c r="W328" s="13"/>
      <c r="X328" s="13"/>
      <c r="Y328" s="13"/>
      <c r="Z328" s="13"/>
      <c r="AA328" s="13"/>
      <c r="AB328" s="13"/>
      <c r="AC328" s="13"/>
      <c r="AD328" s="13"/>
      <c r="AE328" s="13"/>
      <c r="AT328" s="262" t="s">
        <v>446</v>
      </c>
      <c r="AU328" s="262" t="s">
        <v>85</v>
      </c>
      <c r="AV328" s="13" t="s">
        <v>85</v>
      </c>
      <c r="AW328" s="13" t="s">
        <v>32</v>
      </c>
      <c r="AX328" s="13" t="s">
        <v>76</v>
      </c>
      <c r="AY328" s="262" t="s">
        <v>342</v>
      </c>
    </row>
    <row r="329" s="13" customFormat="1">
      <c r="A329" s="13"/>
      <c r="B329" s="252"/>
      <c r="C329" s="253"/>
      <c r="D329" s="240" t="s">
        <v>446</v>
      </c>
      <c r="E329" s="254" t="s">
        <v>1</v>
      </c>
      <c r="F329" s="255" t="s">
        <v>2419</v>
      </c>
      <c r="G329" s="253"/>
      <c r="H329" s="256">
        <v>15.035</v>
      </c>
      <c r="I329" s="257"/>
      <c r="J329" s="253"/>
      <c r="K329" s="253"/>
      <c r="L329" s="258"/>
      <c r="M329" s="259"/>
      <c r="N329" s="260"/>
      <c r="O329" s="260"/>
      <c r="P329" s="260"/>
      <c r="Q329" s="260"/>
      <c r="R329" s="260"/>
      <c r="S329" s="260"/>
      <c r="T329" s="261"/>
      <c r="U329" s="13"/>
      <c r="V329" s="13"/>
      <c r="W329" s="13"/>
      <c r="X329" s="13"/>
      <c r="Y329" s="13"/>
      <c r="Z329" s="13"/>
      <c r="AA329" s="13"/>
      <c r="AB329" s="13"/>
      <c r="AC329" s="13"/>
      <c r="AD329" s="13"/>
      <c r="AE329" s="13"/>
      <c r="AT329" s="262" t="s">
        <v>446</v>
      </c>
      <c r="AU329" s="262" t="s">
        <v>85</v>
      </c>
      <c r="AV329" s="13" t="s">
        <v>85</v>
      </c>
      <c r="AW329" s="13" t="s">
        <v>32</v>
      </c>
      <c r="AX329" s="13" t="s">
        <v>76</v>
      </c>
      <c r="AY329" s="262" t="s">
        <v>342</v>
      </c>
    </row>
    <row r="330" s="15" customFormat="1">
      <c r="A330" s="15"/>
      <c r="B330" s="273"/>
      <c r="C330" s="274"/>
      <c r="D330" s="240" t="s">
        <v>446</v>
      </c>
      <c r="E330" s="275" t="s">
        <v>1</v>
      </c>
      <c r="F330" s="276" t="s">
        <v>492</v>
      </c>
      <c r="G330" s="274"/>
      <c r="H330" s="277">
        <v>17.07</v>
      </c>
      <c r="I330" s="278"/>
      <c r="J330" s="274"/>
      <c r="K330" s="274"/>
      <c r="L330" s="279"/>
      <c r="M330" s="280"/>
      <c r="N330" s="281"/>
      <c r="O330" s="281"/>
      <c r="P330" s="281"/>
      <c r="Q330" s="281"/>
      <c r="R330" s="281"/>
      <c r="S330" s="281"/>
      <c r="T330" s="282"/>
      <c r="U330" s="15"/>
      <c r="V330" s="15"/>
      <c r="W330" s="15"/>
      <c r="X330" s="15"/>
      <c r="Y330" s="15"/>
      <c r="Z330" s="15"/>
      <c r="AA330" s="15"/>
      <c r="AB330" s="15"/>
      <c r="AC330" s="15"/>
      <c r="AD330" s="15"/>
      <c r="AE330" s="15"/>
      <c r="AT330" s="283" t="s">
        <v>446</v>
      </c>
      <c r="AU330" s="283" t="s">
        <v>85</v>
      </c>
      <c r="AV330" s="15" t="s">
        <v>92</v>
      </c>
      <c r="AW330" s="15" t="s">
        <v>32</v>
      </c>
      <c r="AX330" s="15" t="s">
        <v>76</v>
      </c>
      <c r="AY330" s="283" t="s">
        <v>342</v>
      </c>
    </row>
    <row r="331" s="14" customFormat="1">
      <c r="A331" s="14"/>
      <c r="B331" s="263"/>
      <c r="C331" s="264"/>
      <c r="D331" s="240" t="s">
        <v>446</v>
      </c>
      <c r="E331" s="265" t="s">
        <v>1</v>
      </c>
      <c r="F331" s="266" t="s">
        <v>2420</v>
      </c>
      <c r="G331" s="264"/>
      <c r="H331" s="265" t="s">
        <v>1</v>
      </c>
      <c r="I331" s="267"/>
      <c r="J331" s="264"/>
      <c r="K331" s="264"/>
      <c r="L331" s="268"/>
      <c r="M331" s="269"/>
      <c r="N331" s="270"/>
      <c r="O331" s="270"/>
      <c r="P331" s="270"/>
      <c r="Q331" s="270"/>
      <c r="R331" s="270"/>
      <c r="S331" s="270"/>
      <c r="T331" s="271"/>
      <c r="U331" s="14"/>
      <c r="V331" s="14"/>
      <c r="W331" s="14"/>
      <c r="X331" s="14"/>
      <c r="Y331" s="14"/>
      <c r="Z331" s="14"/>
      <c r="AA331" s="14"/>
      <c r="AB331" s="14"/>
      <c r="AC331" s="14"/>
      <c r="AD331" s="14"/>
      <c r="AE331" s="14"/>
      <c r="AT331" s="272" t="s">
        <v>446</v>
      </c>
      <c r="AU331" s="272" t="s">
        <v>85</v>
      </c>
      <c r="AV331" s="14" t="s">
        <v>83</v>
      </c>
      <c r="AW331" s="14" t="s">
        <v>32</v>
      </c>
      <c r="AX331" s="14" t="s">
        <v>76</v>
      </c>
      <c r="AY331" s="272" t="s">
        <v>342</v>
      </c>
    </row>
    <row r="332" s="13" customFormat="1">
      <c r="A332" s="13"/>
      <c r="B332" s="252"/>
      <c r="C332" s="253"/>
      <c r="D332" s="240" t="s">
        <v>446</v>
      </c>
      <c r="E332" s="254" t="s">
        <v>1</v>
      </c>
      <c r="F332" s="255" t="s">
        <v>2421</v>
      </c>
      <c r="G332" s="253"/>
      <c r="H332" s="256">
        <v>0.95999999999999996</v>
      </c>
      <c r="I332" s="257"/>
      <c r="J332" s="253"/>
      <c r="K332" s="253"/>
      <c r="L332" s="258"/>
      <c r="M332" s="259"/>
      <c r="N332" s="260"/>
      <c r="O332" s="260"/>
      <c r="P332" s="260"/>
      <c r="Q332" s="260"/>
      <c r="R332" s="260"/>
      <c r="S332" s="260"/>
      <c r="T332" s="261"/>
      <c r="U332" s="13"/>
      <c r="V332" s="13"/>
      <c r="W332" s="13"/>
      <c r="X332" s="13"/>
      <c r="Y332" s="13"/>
      <c r="Z332" s="13"/>
      <c r="AA332" s="13"/>
      <c r="AB332" s="13"/>
      <c r="AC332" s="13"/>
      <c r="AD332" s="13"/>
      <c r="AE332" s="13"/>
      <c r="AT332" s="262" t="s">
        <v>446</v>
      </c>
      <c r="AU332" s="262" t="s">
        <v>85</v>
      </c>
      <c r="AV332" s="13" t="s">
        <v>85</v>
      </c>
      <c r="AW332" s="13" t="s">
        <v>32</v>
      </c>
      <c r="AX332" s="13" t="s">
        <v>76</v>
      </c>
      <c r="AY332" s="262" t="s">
        <v>342</v>
      </c>
    </row>
    <row r="333" s="13" customFormat="1">
      <c r="A333" s="13"/>
      <c r="B333" s="252"/>
      <c r="C333" s="253"/>
      <c r="D333" s="240" t="s">
        <v>446</v>
      </c>
      <c r="E333" s="254" t="s">
        <v>1</v>
      </c>
      <c r="F333" s="255" t="s">
        <v>2422</v>
      </c>
      <c r="G333" s="253"/>
      <c r="H333" s="256">
        <v>0.97499999999999998</v>
      </c>
      <c r="I333" s="257"/>
      <c r="J333" s="253"/>
      <c r="K333" s="253"/>
      <c r="L333" s="258"/>
      <c r="M333" s="259"/>
      <c r="N333" s="260"/>
      <c r="O333" s="260"/>
      <c r="P333" s="260"/>
      <c r="Q333" s="260"/>
      <c r="R333" s="260"/>
      <c r="S333" s="260"/>
      <c r="T333" s="261"/>
      <c r="U333" s="13"/>
      <c r="V333" s="13"/>
      <c r="W333" s="13"/>
      <c r="X333" s="13"/>
      <c r="Y333" s="13"/>
      <c r="Z333" s="13"/>
      <c r="AA333" s="13"/>
      <c r="AB333" s="13"/>
      <c r="AC333" s="13"/>
      <c r="AD333" s="13"/>
      <c r="AE333" s="13"/>
      <c r="AT333" s="262" t="s">
        <v>446</v>
      </c>
      <c r="AU333" s="262" t="s">
        <v>85</v>
      </c>
      <c r="AV333" s="13" t="s">
        <v>85</v>
      </c>
      <c r="AW333" s="13" t="s">
        <v>32</v>
      </c>
      <c r="AX333" s="13" t="s">
        <v>76</v>
      </c>
      <c r="AY333" s="262" t="s">
        <v>342</v>
      </c>
    </row>
    <row r="334" s="13" customFormat="1">
      <c r="A334" s="13"/>
      <c r="B334" s="252"/>
      <c r="C334" s="253"/>
      <c r="D334" s="240" t="s">
        <v>446</v>
      </c>
      <c r="E334" s="254" t="s">
        <v>1</v>
      </c>
      <c r="F334" s="255" t="s">
        <v>2423</v>
      </c>
      <c r="G334" s="253"/>
      <c r="H334" s="256">
        <v>42.405000000000001</v>
      </c>
      <c r="I334" s="257"/>
      <c r="J334" s="253"/>
      <c r="K334" s="253"/>
      <c r="L334" s="258"/>
      <c r="M334" s="259"/>
      <c r="N334" s="260"/>
      <c r="O334" s="260"/>
      <c r="P334" s="260"/>
      <c r="Q334" s="260"/>
      <c r="R334" s="260"/>
      <c r="S334" s="260"/>
      <c r="T334" s="261"/>
      <c r="U334" s="13"/>
      <c r="V334" s="13"/>
      <c r="W334" s="13"/>
      <c r="X334" s="13"/>
      <c r="Y334" s="13"/>
      <c r="Z334" s="13"/>
      <c r="AA334" s="13"/>
      <c r="AB334" s="13"/>
      <c r="AC334" s="13"/>
      <c r="AD334" s="13"/>
      <c r="AE334" s="13"/>
      <c r="AT334" s="262" t="s">
        <v>446</v>
      </c>
      <c r="AU334" s="262" t="s">
        <v>85</v>
      </c>
      <c r="AV334" s="13" t="s">
        <v>85</v>
      </c>
      <c r="AW334" s="13" t="s">
        <v>32</v>
      </c>
      <c r="AX334" s="13" t="s">
        <v>76</v>
      </c>
      <c r="AY334" s="262" t="s">
        <v>342</v>
      </c>
    </row>
    <row r="335" s="15" customFormat="1">
      <c r="A335" s="15"/>
      <c r="B335" s="273"/>
      <c r="C335" s="274"/>
      <c r="D335" s="240" t="s">
        <v>446</v>
      </c>
      <c r="E335" s="275" t="s">
        <v>1</v>
      </c>
      <c r="F335" s="276" t="s">
        <v>492</v>
      </c>
      <c r="G335" s="274"/>
      <c r="H335" s="277">
        <v>44.340000000000003</v>
      </c>
      <c r="I335" s="278"/>
      <c r="J335" s="274"/>
      <c r="K335" s="274"/>
      <c r="L335" s="279"/>
      <c r="M335" s="280"/>
      <c r="N335" s="281"/>
      <c r="O335" s="281"/>
      <c r="P335" s="281"/>
      <c r="Q335" s="281"/>
      <c r="R335" s="281"/>
      <c r="S335" s="281"/>
      <c r="T335" s="282"/>
      <c r="U335" s="15"/>
      <c r="V335" s="15"/>
      <c r="W335" s="15"/>
      <c r="X335" s="15"/>
      <c r="Y335" s="15"/>
      <c r="Z335" s="15"/>
      <c r="AA335" s="15"/>
      <c r="AB335" s="15"/>
      <c r="AC335" s="15"/>
      <c r="AD335" s="15"/>
      <c r="AE335" s="15"/>
      <c r="AT335" s="283" t="s">
        <v>446</v>
      </c>
      <c r="AU335" s="283" t="s">
        <v>85</v>
      </c>
      <c r="AV335" s="15" t="s">
        <v>92</v>
      </c>
      <c r="AW335" s="15" t="s">
        <v>32</v>
      </c>
      <c r="AX335" s="15" t="s">
        <v>76</v>
      </c>
      <c r="AY335" s="283" t="s">
        <v>342</v>
      </c>
    </row>
    <row r="336" s="16" customFormat="1">
      <c r="A336" s="16"/>
      <c r="B336" s="284"/>
      <c r="C336" s="285"/>
      <c r="D336" s="240" t="s">
        <v>446</v>
      </c>
      <c r="E336" s="286" t="s">
        <v>1</v>
      </c>
      <c r="F336" s="287" t="s">
        <v>500</v>
      </c>
      <c r="G336" s="285"/>
      <c r="H336" s="288">
        <v>61.409999999999997</v>
      </c>
      <c r="I336" s="289"/>
      <c r="J336" s="285"/>
      <c r="K336" s="285"/>
      <c r="L336" s="290"/>
      <c r="M336" s="291"/>
      <c r="N336" s="292"/>
      <c r="O336" s="292"/>
      <c r="P336" s="292"/>
      <c r="Q336" s="292"/>
      <c r="R336" s="292"/>
      <c r="S336" s="292"/>
      <c r="T336" s="293"/>
      <c r="U336" s="16"/>
      <c r="V336" s="16"/>
      <c r="W336" s="16"/>
      <c r="X336" s="16"/>
      <c r="Y336" s="16"/>
      <c r="Z336" s="16"/>
      <c r="AA336" s="16"/>
      <c r="AB336" s="16"/>
      <c r="AC336" s="16"/>
      <c r="AD336" s="16"/>
      <c r="AE336" s="16"/>
      <c r="AT336" s="294" t="s">
        <v>446</v>
      </c>
      <c r="AU336" s="294" t="s">
        <v>85</v>
      </c>
      <c r="AV336" s="16" t="s">
        <v>360</v>
      </c>
      <c r="AW336" s="16" t="s">
        <v>32</v>
      </c>
      <c r="AX336" s="16" t="s">
        <v>83</v>
      </c>
      <c r="AY336" s="294" t="s">
        <v>342</v>
      </c>
    </row>
    <row r="337" s="2" customFormat="1" ht="16.5" customHeight="1">
      <c r="A337" s="39"/>
      <c r="B337" s="40"/>
      <c r="C337" s="227" t="s">
        <v>755</v>
      </c>
      <c r="D337" s="227" t="s">
        <v>343</v>
      </c>
      <c r="E337" s="228" t="s">
        <v>2424</v>
      </c>
      <c r="F337" s="229" t="s">
        <v>2425</v>
      </c>
      <c r="G337" s="230" t="s">
        <v>473</v>
      </c>
      <c r="H337" s="231">
        <v>86.572000000000003</v>
      </c>
      <c r="I337" s="232"/>
      <c r="J337" s="233">
        <f>ROUND(I337*H337,2)</f>
        <v>0</v>
      </c>
      <c r="K337" s="229" t="s">
        <v>443</v>
      </c>
      <c r="L337" s="45"/>
      <c r="M337" s="234" t="s">
        <v>1</v>
      </c>
      <c r="N337" s="235" t="s">
        <v>41</v>
      </c>
      <c r="O337" s="92"/>
      <c r="P337" s="236">
        <f>O337*H337</f>
        <v>0</v>
      </c>
      <c r="Q337" s="236">
        <v>0.0063200000000000001</v>
      </c>
      <c r="R337" s="236">
        <f>Q337*H337</f>
        <v>0.54713504000000002</v>
      </c>
      <c r="S337" s="236">
        <v>0</v>
      </c>
      <c r="T337" s="237">
        <f>S337*H337</f>
        <v>0</v>
      </c>
      <c r="U337" s="39"/>
      <c r="V337" s="39"/>
      <c r="W337" s="39"/>
      <c r="X337" s="39"/>
      <c r="Y337" s="39"/>
      <c r="Z337" s="39"/>
      <c r="AA337" s="39"/>
      <c r="AB337" s="39"/>
      <c r="AC337" s="39"/>
      <c r="AD337" s="39"/>
      <c r="AE337" s="39"/>
      <c r="AR337" s="238" t="s">
        <v>360</v>
      </c>
      <c r="AT337" s="238" t="s">
        <v>343</v>
      </c>
      <c r="AU337" s="238" t="s">
        <v>85</v>
      </c>
      <c r="AY337" s="18" t="s">
        <v>342</v>
      </c>
      <c r="BE337" s="239">
        <f>IF(N337="základní",J337,0)</f>
        <v>0</v>
      </c>
      <c r="BF337" s="239">
        <f>IF(N337="snížená",J337,0)</f>
        <v>0</v>
      </c>
      <c r="BG337" s="239">
        <f>IF(N337="zákl. přenesená",J337,0)</f>
        <v>0</v>
      </c>
      <c r="BH337" s="239">
        <f>IF(N337="sníž. přenesená",J337,0)</f>
        <v>0</v>
      </c>
      <c r="BI337" s="239">
        <f>IF(N337="nulová",J337,0)</f>
        <v>0</v>
      </c>
      <c r="BJ337" s="18" t="s">
        <v>83</v>
      </c>
      <c r="BK337" s="239">
        <f>ROUND(I337*H337,2)</f>
        <v>0</v>
      </c>
      <c r="BL337" s="18" t="s">
        <v>360</v>
      </c>
      <c r="BM337" s="238" t="s">
        <v>2426</v>
      </c>
    </row>
    <row r="338" s="2" customFormat="1">
      <c r="A338" s="39"/>
      <c r="B338" s="40"/>
      <c r="C338" s="41"/>
      <c r="D338" s="240" t="s">
        <v>349</v>
      </c>
      <c r="E338" s="41"/>
      <c r="F338" s="241" t="s">
        <v>2427</v>
      </c>
      <c r="G338" s="41"/>
      <c r="H338" s="41"/>
      <c r="I338" s="242"/>
      <c r="J338" s="41"/>
      <c r="K338" s="41"/>
      <c r="L338" s="45"/>
      <c r="M338" s="243"/>
      <c r="N338" s="244"/>
      <c r="O338" s="92"/>
      <c r="P338" s="92"/>
      <c r="Q338" s="92"/>
      <c r="R338" s="92"/>
      <c r="S338" s="92"/>
      <c r="T338" s="93"/>
      <c r="U338" s="39"/>
      <c r="V338" s="39"/>
      <c r="W338" s="39"/>
      <c r="X338" s="39"/>
      <c r="Y338" s="39"/>
      <c r="Z338" s="39"/>
      <c r="AA338" s="39"/>
      <c r="AB338" s="39"/>
      <c r="AC338" s="39"/>
      <c r="AD338" s="39"/>
      <c r="AE338" s="39"/>
      <c r="AT338" s="18" t="s">
        <v>349</v>
      </c>
      <c r="AU338" s="18" t="s">
        <v>85</v>
      </c>
    </row>
    <row r="339" s="13" customFormat="1">
      <c r="A339" s="13"/>
      <c r="B339" s="252"/>
      <c r="C339" s="253"/>
      <c r="D339" s="240" t="s">
        <v>446</v>
      </c>
      <c r="E339" s="254" t="s">
        <v>1</v>
      </c>
      <c r="F339" s="255" t="s">
        <v>2428</v>
      </c>
      <c r="G339" s="253"/>
      <c r="H339" s="256">
        <v>4.4800000000000004</v>
      </c>
      <c r="I339" s="257"/>
      <c r="J339" s="253"/>
      <c r="K339" s="253"/>
      <c r="L339" s="258"/>
      <c r="M339" s="259"/>
      <c r="N339" s="260"/>
      <c r="O339" s="260"/>
      <c r="P339" s="260"/>
      <c r="Q339" s="260"/>
      <c r="R339" s="260"/>
      <c r="S339" s="260"/>
      <c r="T339" s="261"/>
      <c r="U339" s="13"/>
      <c r="V339" s="13"/>
      <c r="W339" s="13"/>
      <c r="X339" s="13"/>
      <c r="Y339" s="13"/>
      <c r="Z339" s="13"/>
      <c r="AA339" s="13"/>
      <c r="AB339" s="13"/>
      <c r="AC339" s="13"/>
      <c r="AD339" s="13"/>
      <c r="AE339" s="13"/>
      <c r="AT339" s="262" t="s">
        <v>446</v>
      </c>
      <c r="AU339" s="262" t="s">
        <v>85</v>
      </c>
      <c r="AV339" s="13" t="s">
        <v>85</v>
      </c>
      <c r="AW339" s="13" t="s">
        <v>32</v>
      </c>
      <c r="AX339" s="13" t="s">
        <v>76</v>
      </c>
      <c r="AY339" s="262" t="s">
        <v>342</v>
      </c>
    </row>
    <row r="340" s="15" customFormat="1">
      <c r="A340" s="15"/>
      <c r="B340" s="273"/>
      <c r="C340" s="274"/>
      <c r="D340" s="240" t="s">
        <v>446</v>
      </c>
      <c r="E340" s="275" t="s">
        <v>1</v>
      </c>
      <c r="F340" s="276" t="s">
        <v>492</v>
      </c>
      <c r="G340" s="274"/>
      <c r="H340" s="277">
        <v>4.4800000000000004</v>
      </c>
      <c r="I340" s="278"/>
      <c r="J340" s="274"/>
      <c r="K340" s="274"/>
      <c r="L340" s="279"/>
      <c r="M340" s="280"/>
      <c r="N340" s="281"/>
      <c r="O340" s="281"/>
      <c r="P340" s="281"/>
      <c r="Q340" s="281"/>
      <c r="R340" s="281"/>
      <c r="S340" s="281"/>
      <c r="T340" s="282"/>
      <c r="U340" s="15"/>
      <c r="V340" s="15"/>
      <c r="W340" s="15"/>
      <c r="X340" s="15"/>
      <c r="Y340" s="15"/>
      <c r="Z340" s="15"/>
      <c r="AA340" s="15"/>
      <c r="AB340" s="15"/>
      <c r="AC340" s="15"/>
      <c r="AD340" s="15"/>
      <c r="AE340" s="15"/>
      <c r="AT340" s="283" t="s">
        <v>446</v>
      </c>
      <c r="AU340" s="283" t="s">
        <v>85</v>
      </c>
      <c r="AV340" s="15" t="s">
        <v>92</v>
      </c>
      <c r="AW340" s="15" t="s">
        <v>32</v>
      </c>
      <c r="AX340" s="15" t="s">
        <v>76</v>
      </c>
      <c r="AY340" s="283" t="s">
        <v>342</v>
      </c>
    </row>
    <row r="341" s="14" customFormat="1">
      <c r="A341" s="14"/>
      <c r="B341" s="263"/>
      <c r="C341" s="264"/>
      <c r="D341" s="240" t="s">
        <v>446</v>
      </c>
      <c r="E341" s="265" t="s">
        <v>1</v>
      </c>
      <c r="F341" s="266" t="s">
        <v>2420</v>
      </c>
      <c r="G341" s="264"/>
      <c r="H341" s="265" t="s">
        <v>1</v>
      </c>
      <c r="I341" s="267"/>
      <c r="J341" s="264"/>
      <c r="K341" s="264"/>
      <c r="L341" s="268"/>
      <c r="M341" s="269"/>
      <c r="N341" s="270"/>
      <c r="O341" s="270"/>
      <c r="P341" s="270"/>
      <c r="Q341" s="270"/>
      <c r="R341" s="270"/>
      <c r="S341" s="270"/>
      <c r="T341" s="271"/>
      <c r="U341" s="14"/>
      <c r="V341" s="14"/>
      <c r="W341" s="14"/>
      <c r="X341" s="14"/>
      <c r="Y341" s="14"/>
      <c r="Z341" s="14"/>
      <c r="AA341" s="14"/>
      <c r="AB341" s="14"/>
      <c r="AC341" s="14"/>
      <c r="AD341" s="14"/>
      <c r="AE341" s="14"/>
      <c r="AT341" s="272" t="s">
        <v>446</v>
      </c>
      <c r="AU341" s="272" t="s">
        <v>85</v>
      </c>
      <c r="AV341" s="14" t="s">
        <v>83</v>
      </c>
      <c r="AW341" s="14" t="s">
        <v>32</v>
      </c>
      <c r="AX341" s="14" t="s">
        <v>76</v>
      </c>
      <c r="AY341" s="272" t="s">
        <v>342</v>
      </c>
    </row>
    <row r="342" s="13" customFormat="1">
      <c r="A342" s="13"/>
      <c r="B342" s="252"/>
      <c r="C342" s="253"/>
      <c r="D342" s="240" t="s">
        <v>446</v>
      </c>
      <c r="E342" s="254" t="s">
        <v>1</v>
      </c>
      <c r="F342" s="255" t="s">
        <v>2429</v>
      </c>
      <c r="G342" s="253"/>
      <c r="H342" s="256">
        <v>3.4500000000000002</v>
      </c>
      <c r="I342" s="257"/>
      <c r="J342" s="253"/>
      <c r="K342" s="253"/>
      <c r="L342" s="258"/>
      <c r="M342" s="259"/>
      <c r="N342" s="260"/>
      <c r="O342" s="260"/>
      <c r="P342" s="260"/>
      <c r="Q342" s="260"/>
      <c r="R342" s="260"/>
      <c r="S342" s="260"/>
      <c r="T342" s="261"/>
      <c r="U342" s="13"/>
      <c r="V342" s="13"/>
      <c r="W342" s="13"/>
      <c r="X342" s="13"/>
      <c r="Y342" s="13"/>
      <c r="Z342" s="13"/>
      <c r="AA342" s="13"/>
      <c r="AB342" s="13"/>
      <c r="AC342" s="13"/>
      <c r="AD342" s="13"/>
      <c r="AE342" s="13"/>
      <c r="AT342" s="262" t="s">
        <v>446</v>
      </c>
      <c r="AU342" s="262" t="s">
        <v>85</v>
      </c>
      <c r="AV342" s="13" t="s">
        <v>85</v>
      </c>
      <c r="AW342" s="13" t="s">
        <v>32</v>
      </c>
      <c r="AX342" s="13" t="s">
        <v>76</v>
      </c>
      <c r="AY342" s="262" t="s">
        <v>342</v>
      </c>
    </row>
    <row r="343" s="13" customFormat="1">
      <c r="A343" s="13"/>
      <c r="B343" s="252"/>
      <c r="C343" s="253"/>
      <c r="D343" s="240" t="s">
        <v>446</v>
      </c>
      <c r="E343" s="254" t="s">
        <v>1</v>
      </c>
      <c r="F343" s="255" t="s">
        <v>2430</v>
      </c>
      <c r="G343" s="253"/>
      <c r="H343" s="256">
        <v>78.641999999999996</v>
      </c>
      <c r="I343" s="257"/>
      <c r="J343" s="253"/>
      <c r="K343" s="253"/>
      <c r="L343" s="258"/>
      <c r="M343" s="259"/>
      <c r="N343" s="260"/>
      <c r="O343" s="260"/>
      <c r="P343" s="260"/>
      <c r="Q343" s="260"/>
      <c r="R343" s="260"/>
      <c r="S343" s="260"/>
      <c r="T343" s="261"/>
      <c r="U343" s="13"/>
      <c r="V343" s="13"/>
      <c r="W343" s="13"/>
      <c r="X343" s="13"/>
      <c r="Y343" s="13"/>
      <c r="Z343" s="13"/>
      <c r="AA343" s="13"/>
      <c r="AB343" s="13"/>
      <c r="AC343" s="13"/>
      <c r="AD343" s="13"/>
      <c r="AE343" s="13"/>
      <c r="AT343" s="262" t="s">
        <v>446</v>
      </c>
      <c r="AU343" s="262" t="s">
        <v>85</v>
      </c>
      <c r="AV343" s="13" t="s">
        <v>85</v>
      </c>
      <c r="AW343" s="13" t="s">
        <v>32</v>
      </c>
      <c r="AX343" s="13" t="s">
        <v>76</v>
      </c>
      <c r="AY343" s="262" t="s">
        <v>342</v>
      </c>
    </row>
    <row r="344" s="15" customFormat="1">
      <c r="A344" s="15"/>
      <c r="B344" s="273"/>
      <c r="C344" s="274"/>
      <c r="D344" s="240" t="s">
        <v>446</v>
      </c>
      <c r="E344" s="275" t="s">
        <v>1</v>
      </c>
      <c r="F344" s="276" t="s">
        <v>492</v>
      </c>
      <c r="G344" s="274"/>
      <c r="H344" s="277">
        <v>82.091999999999999</v>
      </c>
      <c r="I344" s="278"/>
      <c r="J344" s="274"/>
      <c r="K344" s="274"/>
      <c r="L344" s="279"/>
      <c r="M344" s="280"/>
      <c r="N344" s="281"/>
      <c r="O344" s="281"/>
      <c r="P344" s="281"/>
      <c r="Q344" s="281"/>
      <c r="R344" s="281"/>
      <c r="S344" s="281"/>
      <c r="T344" s="282"/>
      <c r="U344" s="15"/>
      <c r="V344" s="15"/>
      <c r="W344" s="15"/>
      <c r="X344" s="15"/>
      <c r="Y344" s="15"/>
      <c r="Z344" s="15"/>
      <c r="AA344" s="15"/>
      <c r="AB344" s="15"/>
      <c r="AC344" s="15"/>
      <c r="AD344" s="15"/>
      <c r="AE344" s="15"/>
      <c r="AT344" s="283" t="s">
        <v>446</v>
      </c>
      <c r="AU344" s="283" t="s">
        <v>85</v>
      </c>
      <c r="AV344" s="15" t="s">
        <v>92</v>
      </c>
      <c r="AW344" s="15" t="s">
        <v>32</v>
      </c>
      <c r="AX344" s="15" t="s">
        <v>76</v>
      </c>
      <c r="AY344" s="283" t="s">
        <v>342</v>
      </c>
    </row>
    <row r="345" s="16" customFormat="1">
      <c r="A345" s="16"/>
      <c r="B345" s="284"/>
      <c r="C345" s="285"/>
      <c r="D345" s="240" t="s">
        <v>446</v>
      </c>
      <c r="E345" s="286" t="s">
        <v>1</v>
      </c>
      <c r="F345" s="287" t="s">
        <v>500</v>
      </c>
      <c r="G345" s="285"/>
      <c r="H345" s="288">
        <v>86.572000000000003</v>
      </c>
      <c r="I345" s="289"/>
      <c r="J345" s="285"/>
      <c r="K345" s="285"/>
      <c r="L345" s="290"/>
      <c r="M345" s="291"/>
      <c r="N345" s="292"/>
      <c r="O345" s="292"/>
      <c r="P345" s="292"/>
      <c r="Q345" s="292"/>
      <c r="R345" s="292"/>
      <c r="S345" s="292"/>
      <c r="T345" s="293"/>
      <c r="U345" s="16"/>
      <c r="V345" s="16"/>
      <c r="W345" s="16"/>
      <c r="X345" s="16"/>
      <c r="Y345" s="16"/>
      <c r="Z345" s="16"/>
      <c r="AA345" s="16"/>
      <c r="AB345" s="16"/>
      <c r="AC345" s="16"/>
      <c r="AD345" s="16"/>
      <c r="AE345" s="16"/>
      <c r="AT345" s="294" t="s">
        <v>446</v>
      </c>
      <c r="AU345" s="294" t="s">
        <v>85</v>
      </c>
      <c r="AV345" s="16" t="s">
        <v>360</v>
      </c>
      <c r="AW345" s="16" t="s">
        <v>32</v>
      </c>
      <c r="AX345" s="16" t="s">
        <v>83</v>
      </c>
      <c r="AY345" s="294" t="s">
        <v>342</v>
      </c>
    </row>
    <row r="346" s="12" customFormat="1" ht="22.8" customHeight="1">
      <c r="A346" s="12"/>
      <c r="B346" s="213"/>
      <c r="C346" s="214"/>
      <c r="D346" s="215" t="s">
        <v>75</v>
      </c>
      <c r="E346" s="246" t="s">
        <v>341</v>
      </c>
      <c r="F346" s="246" t="s">
        <v>676</v>
      </c>
      <c r="G346" s="214"/>
      <c r="H346" s="214"/>
      <c r="I346" s="217"/>
      <c r="J346" s="247">
        <f>BK346</f>
        <v>0</v>
      </c>
      <c r="K346" s="214"/>
      <c r="L346" s="219"/>
      <c r="M346" s="220"/>
      <c r="N346" s="221"/>
      <c r="O346" s="221"/>
      <c r="P346" s="222">
        <f>SUM(P347:P355)</f>
        <v>0</v>
      </c>
      <c r="Q346" s="221"/>
      <c r="R346" s="222">
        <f>SUM(R347:R355)</f>
        <v>0</v>
      </c>
      <c r="S346" s="221"/>
      <c r="T346" s="223">
        <f>SUM(T347:T355)</f>
        <v>0</v>
      </c>
      <c r="U346" s="12"/>
      <c r="V346" s="12"/>
      <c r="W346" s="12"/>
      <c r="X346" s="12"/>
      <c r="Y346" s="12"/>
      <c r="Z346" s="12"/>
      <c r="AA346" s="12"/>
      <c r="AB346" s="12"/>
      <c r="AC346" s="12"/>
      <c r="AD346" s="12"/>
      <c r="AE346" s="12"/>
      <c r="AR346" s="224" t="s">
        <v>83</v>
      </c>
      <c r="AT346" s="225" t="s">
        <v>75</v>
      </c>
      <c r="AU346" s="225" t="s">
        <v>83</v>
      </c>
      <c r="AY346" s="224" t="s">
        <v>342</v>
      </c>
      <c r="BK346" s="226">
        <f>SUM(BK347:BK355)</f>
        <v>0</v>
      </c>
    </row>
    <row r="347" s="2" customFormat="1" ht="16.5" customHeight="1">
      <c r="A347" s="39"/>
      <c r="B347" s="40"/>
      <c r="C347" s="227" t="s">
        <v>760</v>
      </c>
      <c r="D347" s="227" t="s">
        <v>343</v>
      </c>
      <c r="E347" s="228" t="s">
        <v>2431</v>
      </c>
      <c r="F347" s="229" t="s">
        <v>2432</v>
      </c>
      <c r="G347" s="230" t="s">
        <v>473</v>
      </c>
      <c r="H347" s="231">
        <v>169.00999999999999</v>
      </c>
      <c r="I347" s="232"/>
      <c r="J347" s="233">
        <f>ROUND(I347*H347,2)</f>
        <v>0</v>
      </c>
      <c r="K347" s="229" t="s">
        <v>443</v>
      </c>
      <c r="L347" s="45"/>
      <c r="M347" s="234" t="s">
        <v>1</v>
      </c>
      <c r="N347" s="235" t="s">
        <v>41</v>
      </c>
      <c r="O347" s="92"/>
      <c r="P347" s="236">
        <f>O347*H347</f>
        <v>0</v>
      </c>
      <c r="Q347" s="236">
        <v>0</v>
      </c>
      <c r="R347" s="236">
        <f>Q347*H347</f>
        <v>0</v>
      </c>
      <c r="S347" s="236">
        <v>0</v>
      </c>
      <c r="T347" s="237">
        <f>S347*H347</f>
        <v>0</v>
      </c>
      <c r="U347" s="39"/>
      <c r="V347" s="39"/>
      <c r="W347" s="39"/>
      <c r="X347" s="39"/>
      <c r="Y347" s="39"/>
      <c r="Z347" s="39"/>
      <c r="AA347" s="39"/>
      <c r="AB347" s="39"/>
      <c r="AC347" s="39"/>
      <c r="AD347" s="39"/>
      <c r="AE347" s="39"/>
      <c r="AR347" s="238" t="s">
        <v>360</v>
      </c>
      <c r="AT347" s="238" t="s">
        <v>343</v>
      </c>
      <c r="AU347" s="238" t="s">
        <v>85</v>
      </c>
      <c r="AY347" s="18" t="s">
        <v>342</v>
      </c>
      <c r="BE347" s="239">
        <f>IF(N347="základní",J347,0)</f>
        <v>0</v>
      </c>
      <c r="BF347" s="239">
        <f>IF(N347="snížená",J347,0)</f>
        <v>0</v>
      </c>
      <c r="BG347" s="239">
        <f>IF(N347="zákl. přenesená",J347,0)</f>
        <v>0</v>
      </c>
      <c r="BH347" s="239">
        <f>IF(N347="sníž. přenesená",J347,0)</f>
        <v>0</v>
      </c>
      <c r="BI347" s="239">
        <f>IF(N347="nulová",J347,0)</f>
        <v>0</v>
      </c>
      <c r="BJ347" s="18" t="s">
        <v>83</v>
      </c>
      <c r="BK347" s="239">
        <f>ROUND(I347*H347,2)</f>
        <v>0</v>
      </c>
      <c r="BL347" s="18" t="s">
        <v>360</v>
      </c>
      <c r="BM347" s="238" t="s">
        <v>2433</v>
      </c>
    </row>
    <row r="348" s="2" customFormat="1">
      <c r="A348" s="39"/>
      <c r="B348" s="40"/>
      <c r="C348" s="41"/>
      <c r="D348" s="240" t="s">
        <v>349</v>
      </c>
      <c r="E348" s="41"/>
      <c r="F348" s="241" t="s">
        <v>2434</v>
      </c>
      <c r="G348" s="41"/>
      <c r="H348" s="41"/>
      <c r="I348" s="242"/>
      <c r="J348" s="41"/>
      <c r="K348" s="41"/>
      <c r="L348" s="45"/>
      <c r="M348" s="243"/>
      <c r="N348" s="244"/>
      <c r="O348" s="92"/>
      <c r="P348" s="92"/>
      <c r="Q348" s="92"/>
      <c r="R348" s="92"/>
      <c r="S348" s="92"/>
      <c r="T348" s="93"/>
      <c r="U348" s="39"/>
      <c r="V348" s="39"/>
      <c r="W348" s="39"/>
      <c r="X348" s="39"/>
      <c r="Y348" s="39"/>
      <c r="Z348" s="39"/>
      <c r="AA348" s="39"/>
      <c r="AB348" s="39"/>
      <c r="AC348" s="39"/>
      <c r="AD348" s="39"/>
      <c r="AE348" s="39"/>
      <c r="AT348" s="18" t="s">
        <v>349</v>
      </c>
      <c r="AU348" s="18" t="s">
        <v>85</v>
      </c>
    </row>
    <row r="349" s="13" customFormat="1">
      <c r="A349" s="13"/>
      <c r="B349" s="252"/>
      <c r="C349" s="253"/>
      <c r="D349" s="240" t="s">
        <v>446</v>
      </c>
      <c r="E349" s="254" t="s">
        <v>1</v>
      </c>
      <c r="F349" s="255" t="s">
        <v>2370</v>
      </c>
      <c r="G349" s="253"/>
      <c r="H349" s="256">
        <v>169.00999999999999</v>
      </c>
      <c r="I349" s="257"/>
      <c r="J349" s="253"/>
      <c r="K349" s="253"/>
      <c r="L349" s="258"/>
      <c r="M349" s="259"/>
      <c r="N349" s="260"/>
      <c r="O349" s="260"/>
      <c r="P349" s="260"/>
      <c r="Q349" s="260"/>
      <c r="R349" s="260"/>
      <c r="S349" s="260"/>
      <c r="T349" s="261"/>
      <c r="U349" s="13"/>
      <c r="V349" s="13"/>
      <c r="W349" s="13"/>
      <c r="X349" s="13"/>
      <c r="Y349" s="13"/>
      <c r="Z349" s="13"/>
      <c r="AA349" s="13"/>
      <c r="AB349" s="13"/>
      <c r="AC349" s="13"/>
      <c r="AD349" s="13"/>
      <c r="AE349" s="13"/>
      <c r="AT349" s="262" t="s">
        <v>446</v>
      </c>
      <c r="AU349" s="262" t="s">
        <v>85</v>
      </c>
      <c r="AV349" s="13" t="s">
        <v>85</v>
      </c>
      <c r="AW349" s="13" t="s">
        <v>32</v>
      </c>
      <c r="AX349" s="13" t="s">
        <v>83</v>
      </c>
      <c r="AY349" s="262" t="s">
        <v>342</v>
      </c>
    </row>
    <row r="350" s="2" customFormat="1" ht="16.5" customHeight="1">
      <c r="A350" s="39"/>
      <c r="B350" s="40"/>
      <c r="C350" s="227" t="s">
        <v>766</v>
      </c>
      <c r="D350" s="227" t="s">
        <v>343</v>
      </c>
      <c r="E350" s="228" t="s">
        <v>1388</v>
      </c>
      <c r="F350" s="229" t="s">
        <v>1389</v>
      </c>
      <c r="G350" s="230" t="s">
        <v>473</v>
      </c>
      <c r="H350" s="231">
        <v>169.00999999999999</v>
      </c>
      <c r="I350" s="232"/>
      <c r="J350" s="233">
        <f>ROUND(I350*H350,2)</f>
        <v>0</v>
      </c>
      <c r="K350" s="229" t="s">
        <v>443</v>
      </c>
      <c r="L350" s="45"/>
      <c r="M350" s="234" t="s">
        <v>1</v>
      </c>
      <c r="N350" s="235" t="s">
        <v>41</v>
      </c>
      <c r="O350" s="92"/>
      <c r="P350" s="236">
        <f>O350*H350</f>
        <v>0</v>
      </c>
      <c r="Q350" s="236">
        <v>0</v>
      </c>
      <c r="R350" s="236">
        <f>Q350*H350</f>
        <v>0</v>
      </c>
      <c r="S350" s="236">
        <v>0</v>
      </c>
      <c r="T350" s="237">
        <f>S350*H350</f>
        <v>0</v>
      </c>
      <c r="U350" s="39"/>
      <c r="V350" s="39"/>
      <c r="W350" s="39"/>
      <c r="X350" s="39"/>
      <c r="Y350" s="39"/>
      <c r="Z350" s="39"/>
      <c r="AA350" s="39"/>
      <c r="AB350" s="39"/>
      <c r="AC350" s="39"/>
      <c r="AD350" s="39"/>
      <c r="AE350" s="39"/>
      <c r="AR350" s="238" t="s">
        <v>360</v>
      </c>
      <c r="AT350" s="238" t="s">
        <v>343</v>
      </c>
      <c r="AU350" s="238" t="s">
        <v>85</v>
      </c>
      <c r="AY350" s="18" t="s">
        <v>342</v>
      </c>
      <c r="BE350" s="239">
        <f>IF(N350="základní",J350,0)</f>
        <v>0</v>
      </c>
      <c r="BF350" s="239">
        <f>IF(N350="snížená",J350,0)</f>
        <v>0</v>
      </c>
      <c r="BG350" s="239">
        <f>IF(N350="zákl. přenesená",J350,0)</f>
        <v>0</v>
      </c>
      <c r="BH350" s="239">
        <f>IF(N350="sníž. přenesená",J350,0)</f>
        <v>0</v>
      </c>
      <c r="BI350" s="239">
        <f>IF(N350="nulová",J350,0)</f>
        <v>0</v>
      </c>
      <c r="BJ350" s="18" t="s">
        <v>83</v>
      </c>
      <c r="BK350" s="239">
        <f>ROUND(I350*H350,2)</f>
        <v>0</v>
      </c>
      <c r="BL350" s="18" t="s">
        <v>360</v>
      </c>
      <c r="BM350" s="238" t="s">
        <v>2435</v>
      </c>
    </row>
    <row r="351" s="2" customFormat="1">
      <c r="A351" s="39"/>
      <c r="B351" s="40"/>
      <c r="C351" s="41"/>
      <c r="D351" s="240" t="s">
        <v>349</v>
      </c>
      <c r="E351" s="41"/>
      <c r="F351" s="241" t="s">
        <v>1391</v>
      </c>
      <c r="G351" s="41"/>
      <c r="H351" s="41"/>
      <c r="I351" s="242"/>
      <c r="J351" s="41"/>
      <c r="K351" s="41"/>
      <c r="L351" s="45"/>
      <c r="M351" s="243"/>
      <c r="N351" s="244"/>
      <c r="O351" s="92"/>
      <c r="P351" s="92"/>
      <c r="Q351" s="92"/>
      <c r="R351" s="92"/>
      <c r="S351" s="92"/>
      <c r="T351" s="93"/>
      <c r="U351" s="39"/>
      <c r="V351" s="39"/>
      <c r="W351" s="39"/>
      <c r="X351" s="39"/>
      <c r="Y351" s="39"/>
      <c r="Z351" s="39"/>
      <c r="AA351" s="39"/>
      <c r="AB351" s="39"/>
      <c r="AC351" s="39"/>
      <c r="AD351" s="39"/>
      <c r="AE351" s="39"/>
      <c r="AT351" s="18" t="s">
        <v>349</v>
      </c>
      <c r="AU351" s="18" t="s">
        <v>85</v>
      </c>
    </row>
    <row r="352" s="13" customFormat="1">
      <c r="A352" s="13"/>
      <c r="B352" s="252"/>
      <c r="C352" s="253"/>
      <c r="D352" s="240" t="s">
        <v>446</v>
      </c>
      <c r="E352" s="254" t="s">
        <v>1</v>
      </c>
      <c r="F352" s="255" t="s">
        <v>2370</v>
      </c>
      <c r="G352" s="253"/>
      <c r="H352" s="256">
        <v>169.00999999999999</v>
      </c>
      <c r="I352" s="257"/>
      <c r="J352" s="253"/>
      <c r="K352" s="253"/>
      <c r="L352" s="258"/>
      <c r="M352" s="259"/>
      <c r="N352" s="260"/>
      <c r="O352" s="260"/>
      <c r="P352" s="260"/>
      <c r="Q352" s="260"/>
      <c r="R352" s="260"/>
      <c r="S352" s="260"/>
      <c r="T352" s="261"/>
      <c r="U352" s="13"/>
      <c r="V352" s="13"/>
      <c r="W352" s="13"/>
      <c r="X352" s="13"/>
      <c r="Y352" s="13"/>
      <c r="Z352" s="13"/>
      <c r="AA352" s="13"/>
      <c r="AB352" s="13"/>
      <c r="AC352" s="13"/>
      <c r="AD352" s="13"/>
      <c r="AE352" s="13"/>
      <c r="AT352" s="262" t="s">
        <v>446</v>
      </c>
      <c r="AU352" s="262" t="s">
        <v>85</v>
      </c>
      <c r="AV352" s="13" t="s">
        <v>85</v>
      </c>
      <c r="AW352" s="13" t="s">
        <v>32</v>
      </c>
      <c r="AX352" s="13" t="s">
        <v>83</v>
      </c>
      <c r="AY352" s="262" t="s">
        <v>342</v>
      </c>
    </row>
    <row r="353" s="2" customFormat="1" ht="16.5" customHeight="1">
      <c r="A353" s="39"/>
      <c r="B353" s="40"/>
      <c r="C353" s="227" t="s">
        <v>772</v>
      </c>
      <c r="D353" s="227" t="s">
        <v>343</v>
      </c>
      <c r="E353" s="228" t="s">
        <v>1393</v>
      </c>
      <c r="F353" s="229" t="s">
        <v>1394</v>
      </c>
      <c r="G353" s="230" t="s">
        <v>473</v>
      </c>
      <c r="H353" s="231">
        <v>6.6500000000000004</v>
      </c>
      <c r="I353" s="232"/>
      <c r="J353" s="233">
        <f>ROUND(I353*H353,2)</f>
        <v>0</v>
      </c>
      <c r="K353" s="229" t="s">
        <v>443</v>
      </c>
      <c r="L353" s="45"/>
      <c r="M353" s="234" t="s">
        <v>1</v>
      </c>
      <c r="N353" s="235" t="s">
        <v>41</v>
      </c>
      <c r="O353" s="92"/>
      <c r="P353" s="236">
        <f>O353*H353</f>
        <v>0</v>
      </c>
      <c r="Q353" s="236">
        <v>0</v>
      </c>
      <c r="R353" s="236">
        <f>Q353*H353</f>
        <v>0</v>
      </c>
      <c r="S353" s="236">
        <v>0</v>
      </c>
      <c r="T353" s="237">
        <f>S353*H353</f>
        <v>0</v>
      </c>
      <c r="U353" s="39"/>
      <c r="V353" s="39"/>
      <c r="W353" s="39"/>
      <c r="X353" s="39"/>
      <c r="Y353" s="39"/>
      <c r="Z353" s="39"/>
      <c r="AA353" s="39"/>
      <c r="AB353" s="39"/>
      <c r="AC353" s="39"/>
      <c r="AD353" s="39"/>
      <c r="AE353" s="39"/>
      <c r="AR353" s="238" t="s">
        <v>360</v>
      </c>
      <c r="AT353" s="238" t="s">
        <v>343</v>
      </c>
      <c r="AU353" s="238" t="s">
        <v>85</v>
      </c>
      <c r="AY353" s="18" t="s">
        <v>342</v>
      </c>
      <c r="BE353" s="239">
        <f>IF(N353="základní",J353,0)</f>
        <v>0</v>
      </c>
      <c r="BF353" s="239">
        <f>IF(N353="snížená",J353,0)</f>
        <v>0</v>
      </c>
      <c r="BG353" s="239">
        <f>IF(N353="zákl. přenesená",J353,0)</f>
        <v>0</v>
      </c>
      <c r="BH353" s="239">
        <f>IF(N353="sníž. přenesená",J353,0)</f>
        <v>0</v>
      </c>
      <c r="BI353" s="239">
        <f>IF(N353="nulová",J353,0)</f>
        <v>0</v>
      </c>
      <c r="BJ353" s="18" t="s">
        <v>83</v>
      </c>
      <c r="BK353" s="239">
        <f>ROUND(I353*H353,2)</f>
        <v>0</v>
      </c>
      <c r="BL353" s="18" t="s">
        <v>360</v>
      </c>
      <c r="BM353" s="238" t="s">
        <v>2436</v>
      </c>
    </row>
    <row r="354" s="2" customFormat="1">
      <c r="A354" s="39"/>
      <c r="B354" s="40"/>
      <c r="C354" s="41"/>
      <c r="D354" s="240" t="s">
        <v>349</v>
      </c>
      <c r="E354" s="41"/>
      <c r="F354" s="241" t="s">
        <v>1396</v>
      </c>
      <c r="G354" s="41"/>
      <c r="H354" s="41"/>
      <c r="I354" s="242"/>
      <c r="J354" s="41"/>
      <c r="K354" s="41"/>
      <c r="L354" s="45"/>
      <c r="M354" s="243"/>
      <c r="N354" s="244"/>
      <c r="O354" s="92"/>
      <c r="P354" s="92"/>
      <c r="Q354" s="92"/>
      <c r="R354" s="92"/>
      <c r="S354" s="92"/>
      <c r="T354" s="93"/>
      <c r="U354" s="39"/>
      <c r="V354" s="39"/>
      <c r="W354" s="39"/>
      <c r="X354" s="39"/>
      <c r="Y354" s="39"/>
      <c r="Z354" s="39"/>
      <c r="AA354" s="39"/>
      <c r="AB354" s="39"/>
      <c r="AC354" s="39"/>
      <c r="AD354" s="39"/>
      <c r="AE354" s="39"/>
      <c r="AT354" s="18" t="s">
        <v>349</v>
      </c>
      <c r="AU354" s="18" t="s">
        <v>85</v>
      </c>
    </row>
    <row r="355" s="13" customFormat="1">
      <c r="A355" s="13"/>
      <c r="B355" s="252"/>
      <c r="C355" s="253"/>
      <c r="D355" s="240" t="s">
        <v>446</v>
      </c>
      <c r="E355" s="254" t="s">
        <v>1</v>
      </c>
      <c r="F355" s="255" t="s">
        <v>2371</v>
      </c>
      <c r="G355" s="253"/>
      <c r="H355" s="256">
        <v>6.6500000000000004</v>
      </c>
      <c r="I355" s="257"/>
      <c r="J355" s="253"/>
      <c r="K355" s="253"/>
      <c r="L355" s="258"/>
      <c r="M355" s="259"/>
      <c r="N355" s="260"/>
      <c r="O355" s="260"/>
      <c r="P355" s="260"/>
      <c r="Q355" s="260"/>
      <c r="R355" s="260"/>
      <c r="S355" s="260"/>
      <c r="T355" s="261"/>
      <c r="U355" s="13"/>
      <c r="V355" s="13"/>
      <c r="W355" s="13"/>
      <c r="X355" s="13"/>
      <c r="Y355" s="13"/>
      <c r="Z355" s="13"/>
      <c r="AA355" s="13"/>
      <c r="AB355" s="13"/>
      <c r="AC355" s="13"/>
      <c r="AD355" s="13"/>
      <c r="AE355" s="13"/>
      <c r="AT355" s="262" t="s">
        <v>446</v>
      </c>
      <c r="AU355" s="262" t="s">
        <v>85</v>
      </c>
      <c r="AV355" s="13" t="s">
        <v>85</v>
      </c>
      <c r="AW355" s="13" t="s">
        <v>32</v>
      </c>
      <c r="AX355" s="13" t="s">
        <v>83</v>
      </c>
      <c r="AY355" s="262" t="s">
        <v>342</v>
      </c>
    </row>
    <row r="356" s="12" customFormat="1" ht="22.8" customHeight="1">
      <c r="A356" s="12"/>
      <c r="B356" s="213"/>
      <c r="C356" s="214"/>
      <c r="D356" s="215" t="s">
        <v>75</v>
      </c>
      <c r="E356" s="246" t="s">
        <v>376</v>
      </c>
      <c r="F356" s="246" t="s">
        <v>814</v>
      </c>
      <c r="G356" s="214"/>
      <c r="H356" s="214"/>
      <c r="I356" s="217"/>
      <c r="J356" s="247">
        <f>BK356</f>
        <v>0</v>
      </c>
      <c r="K356" s="214"/>
      <c r="L356" s="219"/>
      <c r="M356" s="220"/>
      <c r="N356" s="221"/>
      <c r="O356" s="221"/>
      <c r="P356" s="222">
        <f>SUM(P357:P509)</f>
        <v>0</v>
      </c>
      <c r="Q356" s="221"/>
      <c r="R356" s="222">
        <f>SUM(R357:R509)</f>
        <v>181.35027805000001</v>
      </c>
      <c r="S356" s="221"/>
      <c r="T356" s="223">
        <f>SUM(T357:T509)</f>
        <v>6.0778800000000004</v>
      </c>
      <c r="U356" s="12"/>
      <c r="V356" s="12"/>
      <c r="W356" s="12"/>
      <c r="X356" s="12"/>
      <c r="Y356" s="12"/>
      <c r="Z356" s="12"/>
      <c r="AA356" s="12"/>
      <c r="AB356" s="12"/>
      <c r="AC356" s="12"/>
      <c r="AD356" s="12"/>
      <c r="AE356" s="12"/>
      <c r="AR356" s="224" t="s">
        <v>83</v>
      </c>
      <c r="AT356" s="225" t="s">
        <v>75</v>
      </c>
      <c r="AU356" s="225" t="s">
        <v>83</v>
      </c>
      <c r="AY356" s="224" t="s">
        <v>342</v>
      </c>
      <c r="BK356" s="226">
        <f>SUM(BK357:BK509)</f>
        <v>0</v>
      </c>
    </row>
    <row r="357" s="2" customFormat="1" ht="16.5" customHeight="1">
      <c r="A357" s="39"/>
      <c r="B357" s="40"/>
      <c r="C357" s="227" t="s">
        <v>777</v>
      </c>
      <c r="D357" s="227" t="s">
        <v>343</v>
      </c>
      <c r="E357" s="228" t="s">
        <v>2437</v>
      </c>
      <c r="F357" s="229" t="s">
        <v>2438</v>
      </c>
      <c r="G357" s="230" t="s">
        <v>543</v>
      </c>
      <c r="H357" s="231">
        <v>8</v>
      </c>
      <c r="I357" s="232"/>
      <c r="J357" s="233">
        <f>ROUND(I357*H357,2)</f>
        <v>0</v>
      </c>
      <c r="K357" s="229" t="s">
        <v>443</v>
      </c>
      <c r="L357" s="45"/>
      <c r="M357" s="234" t="s">
        <v>1</v>
      </c>
      <c r="N357" s="235" t="s">
        <v>41</v>
      </c>
      <c r="O357" s="92"/>
      <c r="P357" s="236">
        <f>O357*H357</f>
        <v>0</v>
      </c>
      <c r="Q357" s="236">
        <v>0</v>
      </c>
      <c r="R357" s="236">
        <f>Q357*H357</f>
        <v>0</v>
      </c>
      <c r="S357" s="236">
        <v>0.308</v>
      </c>
      <c r="T357" s="237">
        <f>S357*H357</f>
        <v>2.464</v>
      </c>
      <c r="U357" s="39"/>
      <c r="V357" s="39"/>
      <c r="W357" s="39"/>
      <c r="X357" s="39"/>
      <c r="Y357" s="39"/>
      <c r="Z357" s="39"/>
      <c r="AA357" s="39"/>
      <c r="AB357" s="39"/>
      <c r="AC357" s="39"/>
      <c r="AD357" s="39"/>
      <c r="AE357" s="39"/>
      <c r="AR357" s="238" t="s">
        <v>360</v>
      </c>
      <c r="AT357" s="238" t="s">
        <v>343</v>
      </c>
      <c r="AU357" s="238" t="s">
        <v>85</v>
      </c>
      <c r="AY357" s="18" t="s">
        <v>342</v>
      </c>
      <c r="BE357" s="239">
        <f>IF(N357="základní",J357,0)</f>
        <v>0</v>
      </c>
      <c r="BF357" s="239">
        <f>IF(N357="snížená",J357,0)</f>
        <v>0</v>
      </c>
      <c r="BG357" s="239">
        <f>IF(N357="zákl. přenesená",J357,0)</f>
        <v>0</v>
      </c>
      <c r="BH357" s="239">
        <f>IF(N357="sníž. přenesená",J357,0)</f>
        <v>0</v>
      </c>
      <c r="BI357" s="239">
        <f>IF(N357="nulová",J357,0)</f>
        <v>0</v>
      </c>
      <c r="BJ357" s="18" t="s">
        <v>83</v>
      </c>
      <c r="BK357" s="239">
        <f>ROUND(I357*H357,2)</f>
        <v>0</v>
      </c>
      <c r="BL357" s="18" t="s">
        <v>360</v>
      </c>
      <c r="BM357" s="238" t="s">
        <v>2439</v>
      </c>
    </row>
    <row r="358" s="2" customFormat="1">
      <c r="A358" s="39"/>
      <c r="B358" s="40"/>
      <c r="C358" s="41"/>
      <c r="D358" s="240" t="s">
        <v>349</v>
      </c>
      <c r="E358" s="41"/>
      <c r="F358" s="241" t="s">
        <v>2440</v>
      </c>
      <c r="G358" s="41"/>
      <c r="H358" s="41"/>
      <c r="I358" s="242"/>
      <c r="J358" s="41"/>
      <c r="K358" s="41"/>
      <c r="L358" s="45"/>
      <c r="M358" s="243"/>
      <c r="N358" s="244"/>
      <c r="O358" s="92"/>
      <c r="P358" s="92"/>
      <c r="Q358" s="92"/>
      <c r="R358" s="92"/>
      <c r="S358" s="92"/>
      <c r="T358" s="93"/>
      <c r="U358" s="39"/>
      <c r="V358" s="39"/>
      <c r="W358" s="39"/>
      <c r="X358" s="39"/>
      <c r="Y358" s="39"/>
      <c r="Z358" s="39"/>
      <c r="AA358" s="39"/>
      <c r="AB358" s="39"/>
      <c r="AC358" s="39"/>
      <c r="AD358" s="39"/>
      <c r="AE358" s="39"/>
      <c r="AT358" s="18" t="s">
        <v>349</v>
      </c>
      <c r="AU358" s="18" t="s">
        <v>85</v>
      </c>
    </row>
    <row r="359" s="13" customFormat="1">
      <c r="A359" s="13"/>
      <c r="B359" s="252"/>
      <c r="C359" s="253"/>
      <c r="D359" s="240" t="s">
        <v>446</v>
      </c>
      <c r="E359" s="254" t="s">
        <v>1</v>
      </c>
      <c r="F359" s="255" t="s">
        <v>2441</v>
      </c>
      <c r="G359" s="253"/>
      <c r="H359" s="256">
        <v>8</v>
      </c>
      <c r="I359" s="257"/>
      <c r="J359" s="253"/>
      <c r="K359" s="253"/>
      <c r="L359" s="258"/>
      <c r="M359" s="259"/>
      <c r="N359" s="260"/>
      <c r="O359" s="260"/>
      <c r="P359" s="260"/>
      <c r="Q359" s="260"/>
      <c r="R359" s="260"/>
      <c r="S359" s="260"/>
      <c r="T359" s="261"/>
      <c r="U359" s="13"/>
      <c r="V359" s="13"/>
      <c r="W359" s="13"/>
      <c r="X359" s="13"/>
      <c r="Y359" s="13"/>
      <c r="Z359" s="13"/>
      <c r="AA359" s="13"/>
      <c r="AB359" s="13"/>
      <c r="AC359" s="13"/>
      <c r="AD359" s="13"/>
      <c r="AE359" s="13"/>
      <c r="AT359" s="262" t="s">
        <v>446</v>
      </c>
      <c r="AU359" s="262" t="s">
        <v>85</v>
      </c>
      <c r="AV359" s="13" t="s">
        <v>85</v>
      </c>
      <c r="AW359" s="13" t="s">
        <v>32</v>
      </c>
      <c r="AX359" s="13" t="s">
        <v>83</v>
      </c>
      <c r="AY359" s="262" t="s">
        <v>342</v>
      </c>
    </row>
    <row r="360" s="2" customFormat="1" ht="16.5" customHeight="1">
      <c r="A360" s="39"/>
      <c r="B360" s="40"/>
      <c r="C360" s="227" t="s">
        <v>782</v>
      </c>
      <c r="D360" s="227" t="s">
        <v>343</v>
      </c>
      <c r="E360" s="228" t="s">
        <v>2442</v>
      </c>
      <c r="F360" s="229" t="s">
        <v>2443</v>
      </c>
      <c r="G360" s="230" t="s">
        <v>442</v>
      </c>
      <c r="H360" s="231">
        <v>3</v>
      </c>
      <c r="I360" s="232"/>
      <c r="J360" s="233">
        <f>ROUND(I360*H360,2)</f>
        <v>0</v>
      </c>
      <c r="K360" s="229" t="s">
        <v>443</v>
      </c>
      <c r="L360" s="45"/>
      <c r="M360" s="234" t="s">
        <v>1</v>
      </c>
      <c r="N360" s="235" t="s">
        <v>41</v>
      </c>
      <c r="O360" s="92"/>
      <c r="P360" s="236">
        <f>O360*H360</f>
        <v>0</v>
      </c>
      <c r="Q360" s="236">
        <v>0.00165</v>
      </c>
      <c r="R360" s="236">
        <f>Q360*H360</f>
        <v>0.0049499999999999995</v>
      </c>
      <c r="S360" s="236">
        <v>0</v>
      </c>
      <c r="T360" s="237">
        <f>S360*H360</f>
        <v>0</v>
      </c>
      <c r="U360" s="39"/>
      <c r="V360" s="39"/>
      <c r="W360" s="39"/>
      <c r="X360" s="39"/>
      <c r="Y360" s="39"/>
      <c r="Z360" s="39"/>
      <c r="AA360" s="39"/>
      <c r="AB360" s="39"/>
      <c r="AC360" s="39"/>
      <c r="AD360" s="39"/>
      <c r="AE360" s="39"/>
      <c r="AR360" s="238" t="s">
        <v>360</v>
      </c>
      <c r="AT360" s="238" t="s">
        <v>343</v>
      </c>
      <c r="AU360" s="238" t="s">
        <v>85</v>
      </c>
      <c r="AY360" s="18" t="s">
        <v>342</v>
      </c>
      <c r="BE360" s="239">
        <f>IF(N360="základní",J360,0)</f>
        <v>0</v>
      </c>
      <c r="BF360" s="239">
        <f>IF(N360="snížená",J360,0)</f>
        <v>0</v>
      </c>
      <c r="BG360" s="239">
        <f>IF(N360="zákl. přenesená",J360,0)</f>
        <v>0</v>
      </c>
      <c r="BH360" s="239">
        <f>IF(N360="sníž. přenesená",J360,0)</f>
        <v>0</v>
      </c>
      <c r="BI360" s="239">
        <f>IF(N360="nulová",J360,0)</f>
        <v>0</v>
      </c>
      <c r="BJ360" s="18" t="s">
        <v>83</v>
      </c>
      <c r="BK360" s="239">
        <f>ROUND(I360*H360,2)</f>
        <v>0</v>
      </c>
      <c r="BL360" s="18" t="s">
        <v>360</v>
      </c>
      <c r="BM360" s="238" t="s">
        <v>2444</v>
      </c>
    </row>
    <row r="361" s="2" customFormat="1">
      <c r="A361" s="39"/>
      <c r="B361" s="40"/>
      <c r="C361" s="41"/>
      <c r="D361" s="240" t="s">
        <v>349</v>
      </c>
      <c r="E361" s="41"/>
      <c r="F361" s="241" t="s">
        <v>2445</v>
      </c>
      <c r="G361" s="41"/>
      <c r="H361" s="41"/>
      <c r="I361" s="242"/>
      <c r="J361" s="41"/>
      <c r="K361" s="41"/>
      <c r="L361" s="45"/>
      <c r="M361" s="243"/>
      <c r="N361" s="244"/>
      <c r="O361" s="92"/>
      <c r="P361" s="92"/>
      <c r="Q361" s="92"/>
      <c r="R361" s="92"/>
      <c r="S361" s="92"/>
      <c r="T361" s="93"/>
      <c r="U361" s="39"/>
      <c r="V361" s="39"/>
      <c r="W361" s="39"/>
      <c r="X361" s="39"/>
      <c r="Y361" s="39"/>
      <c r="Z361" s="39"/>
      <c r="AA361" s="39"/>
      <c r="AB361" s="39"/>
      <c r="AC361" s="39"/>
      <c r="AD361" s="39"/>
      <c r="AE361" s="39"/>
      <c r="AT361" s="18" t="s">
        <v>349</v>
      </c>
      <c r="AU361" s="18" t="s">
        <v>85</v>
      </c>
    </row>
    <row r="362" s="13" customFormat="1">
      <c r="A362" s="13"/>
      <c r="B362" s="252"/>
      <c r="C362" s="253"/>
      <c r="D362" s="240" t="s">
        <v>446</v>
      </c>
      <c r="E362" s="254" t="s">
        <v>1</v>
      </c>
      <c r="F362" s="255" t="s">
        <v>2446</v>
      </c>
      <c r="G362" s="253"/>
      <c r="H362" s="256">
        <v>3</v>
      </c>
      <c r="I362" s="257"/>
      <c r="J362" s="253"/>
      <c r="K362" s="253"/>
      <c r="L362" s="258"/>
      <c r="M362" s="259"/>
      <c r="N362" s="260"/>
      <c r="O362" s="260"/>
      <c r="P362" s="260"/>
      <c r="Q362" s="260"/>
      <c r="R362" s="260"/>
      <c r="S362" s="260"/>
      <c r="T362" s="261"/>
      <c r="U362" s="13"/>
      <c r="V362" s="13"/>
      <c r="W362" s="13"/>
      <c r="X362" s="13"/>
      <c r="Y362" s="13"/>
      <c r="Z362" s="13"/>
      <c r="AA362" s="13"/>
      <c r="AB362" s="13"/>
      <c r="AC362" s="13"/>
      <c r="AD362" s="13"/>
      <c r="AE362" s="13"/>
      <c r="AT362" s="262" t="s">
        <v>446</v>
      </c>
      <c r="AU362" s="262" t="s">
        <v>85</v>
      </c>
      <c r="AV362" s="13" t="s">
        <v>85</v>
      </c>
      <c r="AW362" s="13" t="s">
        <v>32</v>
      </c>
      <c r="AX362" s="13" t="s">
        <v>83</v>
      </c>
      <c r="AY362" s="262" t="s">
        <v>342</v>
      </c>
    </row>
    <row r="363" s="2" customFormat="1" ht="16.5" customHeight="1">
      <c r="A363" s="39"/>
      <c r="B363" s="40"/>
      <c r="C363" s="295" t="s">
        <v>787</v>
      </c>
      <c r="D363" s="295" t="s">
        <v>621</v>
      </c>
      <c r="E363" s="296" t="s">
        <v>2447</v>
      </c>
      <c r="F363" s="297" t="s">
        <v>2448</v>
      </c>
      <c r="G363" s="298" t="s">
        <v>442</v>
      </c>
      <c r="H363" s="299">
        <v>3</v>
      </c>
      <c r="I363" s="300"/>
      <c r="J363" s="301">
        <f>ROUND(I363*H363,2)</f>
        <v>0</v>
      </c>
      <c r="K363" s="297" t="s">
        <v>443</v>
      </c>
      <c r="L363" s="302"/>
      <c r="M363" s="303" t="s">
        <v>1</v>
      </c>
      <c r="N363" s="304" t="s">
        <v>41</v>
      </c>
      <c r="O363" s="92"/>
      <c r="P363" s="236">
        <f>O363*H363</f>
        <v>0</v>
      </c>
      <c r="Q363" s="236">
        <v>0.02</v>
      </c>
      <c r="R363" s="236">
        <f>Q363*H363</f>
        <v>0.059999999999999998</v>
      </c>
      <c r="S363" s="236">
        <v>0</v>
      </c>
      <c r="T363" s="237">
        <f>S363*H363</f>
        <v>0</v>
      </c>
      <c r="U363" s="39"/>
      <c r="V363" s="39"/>
      <c r="W363" s="39"/>
      <c r="X363" s="39"/>
      <c r="Y363" s="39"/>
      <c r="Z363" s="39"/>
      <c r="AA363" s="39"/>
      <c r="AB363" s="39"/>
      <c r="AC363" s="39"/>
      <c r="AD363" s="39"/>
      <c r="AE363" s="39"/>
      <c r="AR363" s="238" t="s">
        <v>376</v>
      </c>
      <c r="AT363" s="238" t="s">
        <v>621</v>
      </c>
      <c r="AU363" s="238" t="s">
        <v>85</v>
      </c>
      <c r="AY363" s="18" t="s">
        <v>342</v>
      </c>
      <c r="BE363" s="239">
        <f>IF(N363="základní",J363,0)</f>
        <v>0</v>
      </c>
      <c r="BF363" s="239">
        <f>IF(N363="snížená",J363,0)</f>
        <v>0</v>
      </c>
      <c r="BG363" s="239">
        <f>IF(N363="zákl. přenesená",J363,0)</f>
        <v>0</v>
      </c>
      <c r="BH363" s="239">
        <f>IF(N363="sníž. přenesená",J363,0)</f>
        <v>0</v>
      </c>
      <c r="BI363" s="239">
        <f>IF(N363="nulová",J363,0)</f>
        <v>0</v>
      </c>
      <c r="BJ363" s="18" t="s">
        <v>83</v>
      </c>
      <c r="BK363" s="239">
        <f>ROUND(I363*H363,2)</f>
        <v>0</v>
      </c>
      <c r="BL363" s="18" t="s">
        <v>360</v>
      </c>
      <c r="BM363" s="238" t="s">
        <v>2449</v>
      </c>
    </row>
    <row r="364" s="2" customFormat="1">
      <c r="A364" s="39"/>
      <c r="B364" s="40"/>
      <c r="C364" s="41"/>
      <c r="D364" s="240" t="s">
        <v>349</v>
      </c>
      <c r="E364" s="41"/>
      <c r="F364" s="241" t="s">
        <v>2448</v>
      </c>
      <c r="G364" s="41"/>
      <c r="H364" s="41"/>
      <c r="I364" s="242"/>
      <c r="J364" s="41"/>
      <c r="K364" s="41"/>
      <c r="L364" s="45"/>
      <c r="M364" s="243"/>
      <c r="N364" s="244"/>
      <c r="O364" s="92"/>
      <c r="P364" s="92"/>
      <c r="Q364" s="92"/>
      <c r="R364" s="92"/>
      <c r="S364" s="92"/>
      <c r="T364" s="93"/>
      <c r="U364" s="39"/>
      <c r="V364" s="39"/>
      <c r="W364" s="39"/>
      <c r="X364" s="39"/>
      <c r="Y364" s="39"/>
      <c r="Z364" s="39"/>
      <c r="AA364" s="39"/>
      <c r="AB364" s="39"/>
      <c r="AC364" s="39"/>
      <c r="AD364" s="39"/>
      <c r="AE364" s="39"/>
      <c r="AT364" s="18" t="s">
        <v>349</v>
      </c>
      <c r="AU364" s="18" t="s">
        <v>85</v>
      </c>
    </row>
    <row r="365" s="2" customFormat="1" ht="24.15" customHeight="1">
      <c r="A365" s="39"/>
      <c r="B365" s="40"/>
      <c r="C365" s="227" t="s">
        <v>793</v>
      </c>
      <c r="D365" s="227" t="s">
        <v>343</v>
      </c>
      <c r="E365" s="228" t="s">
        <v>2450</v>
      </c>
      <c r="F365" s="229" t="s">
        <v>2451</v>
      </c>
      <c r="G365" s="230" t="s">
        <v>543</v>
      </c>
      <c r="H365" s="231">
        <v>8.5</v>
      </c>
      <c r="I365" s="232"/>
      <c r="J365" s="233">
        <f>ROUND(I365*H365,2)</f>
        <v>0</v>
      </c>
      <c r="K365" s="229" t="s">
        <v>443</v>
      </c>
      <c r="L365" s="45"/>
      <c r="M365" s="234" t="s">
        <v>1</v>
      </c>
      <c r="N365" s="235" t="s">
        <v>41</v>
      </c>
      <c r="O365" s="92"/>
      <c r="P365" s="236">
        <f>O365*H365</f>
        <v>0</v>
      </c>
      <c r="Q365" s="236">
        <v>0.00018000000000000001</v>
      </c>
      <c r="R365" s="236">
        <f>Q365*H365</f>
        <v>0.0015300000000000001</v>
      </c>
      <c r="S365" s="236">
        <v>0</v>
      </c>
      <c r="T365" s="237">
        <f>S365*H365</f>
        <v>0</v>
      </c>
      <c r="U365" s="39"/>
      <c r="V365" s="39"/>
      <c r="W365" s="39"/>
      <c r="X365" s="39"/>
      <c r="Y365" s="39"/>
      <c r="Z365" s="39"/>
      <c r="AA365" s="39"/>
      <c r="AB365" s="39"/>
      <c r="AC365" s="39"/>
      <c r="AD365" s="39"/>
      <c r="AE365" s="39"/>
      <c r="AR365" s="238" t="s">
        <v>360</v>
      </c>
      <c r="AT365" s="238" t="s">
        <v>343</v>
      </c>
      <c r="AU365" s="238" t="s">
        <v>85</v>
      </c>
      <c r="AY365" s="18" t="s">
        <v>342</v>
      </c>
      <c r="BE365" s="239">
        <f>IF(N365="základní",J365,0)</f>
        <v>0</v>
      </c>
      <c r="BF365" s="239">
        <f>IF(N365="snížená",J365,0)</f>
        <v>0</v>
      </c>
      <c r="BG365" s="239">
        <f>IF(N365="zákl. přenesená",J365,0)</f>
        <v>0</v>
      </c>
      <c r="BH365" s="239">
        <f>IF(N365="sníž. přenesená",J365,0)</f>
        <v>0</v>
      </c>
      <c r="BI365" s="239">
        <f>IF(N365="nulová",J365,0)</f>
        <v>0</v>
      </c>
      <c r="BJ365" s="18" t="s">
        <v>83</v>
      </c>
      <c r="BK365" s="239">
        <f>ROUND(I365*H365,2)</f>
        <v>0</v>
      </c>
      <c r="BL365" s="18" t="s">
        <v>360</v>
      </c>
      <c r="BM365" s="238" t="s">
        <v>2452</v>
      </c>
    </row>
    <row r="366" s="2" customFormat="1">
      <c r="A366" s="39"/>
      <c r="B366" s="40"/>
      <c r="C366" s="41"/>
      <c r="D366" s="240" t="s">
        <v>349</v>
      </c>
      <c r="E366" s="41"/>
      <c r="F366" s="241" t="s">
        <v>2453</v>
      </c>
      <c r="G366" s="41"/>
      <c r="H366" s="41"/>
      <c r="I366" s="242"/>
      <c r="J366" s="41"/>
      <c r="K366" s="41"/>
      <c r="L366" s="45"/>
      <c r="M366" s="243"/>
      <c r="N366" s="244"/>
      <c r="O366" s="92"/>
      <c r="P366" s="92"/>
      <c r="Q366" s="92"/>
      <c r="R366" s="92"/>
      <c r="S366" s="92"/>
      <c r="T366" s="93"/>
      <c r="U366" s="39"/>
      <c r="V366" s="39"/>
      <c r="W366" s="39"/>
      <c r="X366" s="39"/>
      <c r="Y366" s="39"/>
      <c r="Z366" s="39"/>
      <c r="AA366" s="39"/>
      <c r="AB366" s="39"/>
      <c r="AC366" s="39"/>
      <c r="AD366" s="39"/>
      <c r="AE366" s="39"/>
      <c r="AT366" s="18" t="s">
        <v>349</v>
      </c>
      <c r="AU366" s="18" t="s">
        <v>85</v>
      </c>
    </row>
    <row r="367" s="13" customFormat="1">
      <c r="A367" s="13"/>
      <c r="B367" s="252"/>
      <c r="C367" s="253"/>
      <c r="D367" s="240" t="s">
        <v>446</v>
      </c>
      <c r="E367" s="254" t="s">
        <v>1</v>
      </c>
      <c r="F367" s="255" t="s">
        <v>2454</v>
      </c>
      <c r="G367" s="253"/>
      <c r="H367" s="256">
        <v>7.5</v>
      </c>
      <c r="I367" s="257"/>
      <c r="J367" s="253"/>
      <c r="K367" s="253"/>
      <c r="L367" s="258"/>
      <c r="M367" s="259"/>
      <c r="N367" s="260"/>
      <c r="O367" s="260"/>
      <c r="P367" s="260"/>
      <c r="Q367" s="260"/>
      <c r="R367" s="260"/>
      <c r="S367" s="260"/>
      <c r="T367" s="261"/>
      <c r="U367" s="13"/>
      <c r="V367" s="13"/>
      <c r="W367" s="13"/>
      <c r="X367" s="13"/>
      <c r="Y367" s="13"/>
      <c r="Z367" s="13"/>
      <c r="AA367" s="13"/>
      <c r="AB367" s="13"/>
      <c r="AC367" s="13"/>
      <c r="AD367" s="13"/>
      <c r="AE367" s="13"/>
      <c r="AT367" s="262" t="s">
        <v>446</v>
      </c>
      <c r="AU367" s="262" t="s">
        <v>85</v>
      </c>
      <c r="AV367" s="13" t="s">
        <v>85</v>
      </c>
      <c r="AW367" s="13" t="s">
        <v>32</v>
      </c>
      <c r="AX367" s="13" t="s">
        <v>76</v>
      </c>
      <c r="AY367" s="262" t="s">
        <v>342</v>
      </c>
    </row>
    <row r="368" s="13" customFormat="1">
      <c r="A368" s="13"/>
      <c r="B368" s="252"/>
      <c r="C368" s="253"/>
      <c r="D368" s="240" t="s">
        <v>446</v>
      </c>
      <c r="E368" s="254" t="s">
        <v>1</v>
      </c>
      <c r="F368" s="255" t="s">
        <v>2455</v>
      </c>
      <c r="G368" s="253"/>
      <c r="H368" s="256">
        <v>1</v>
      </c>
      <c r="I368" s="257"/>
      <c r="J368" s="253"/>
      <c r="K368" s="253"/>
      <c r="L368" s="258"/>
      <c r="M368" s="259"/>
      <c r="N368" s="260"/>
      <c r="O368" s="260"/>
      <c r="P368" s="260"/>
      <c r="Q368" s="260"/>
      <c r="R368" s="260"/>
      <c r="S368" s="260"/>
      <c r="T368" s="261"/>
      <c r="U368" s="13"/>
      <c r="V368" s="13"/>
      <c r="W368" s="13"/>
      <c r="X368" s="13"/>
      <c r="Y368" s="13"/>
      <c r="Z368" s="13"/>
      <c r="AA368" s="13"/>
      <c r="AB368" s="13"/>
      <c r="AC368" s="13"/>
      <c r="AD368" s="13"/>
      <c r="AE368" s="13"/>
      <c r="AT368" s="262" t="s">
        <v>446</v>
      </c>
      <c r="AU368" s="262" t="s">
        <v>85</v>
      </c>
      <c r="AV368" s="13" t="s">
        <v>85</v>
      </c>
      <c r="AW368" s="13" t="s">
        <v>32</v>
      </c>
      <c r="AX368" s="13" t="s">
        <v>76</v>
      </c>
      <c r="AY368" s="262" t="s">
        <v>342</v>
      </c>
    </row>
    <row r="369" s="16" customFormat="1">
      <c r="A369" s="16"/>
      <c r="B369" s="284"/>
      <c r="C369" s="285"/>
      <c r="D369" s="240" t="s">
        <v>446</v>
      </c>
      <c r="E369" s="286" t="s">
        <v>1</v>
      </c>
      <c r="F369" s="287" t="s">
        <v>500</v>
      </c>
      <c r="G369" s="285"/>
      <c r="H369" s="288">
        <v>8.5</v>
      </c>
      <c r="I369" s="289"/>
      <c r="J369" s="285"/>
      <c r="K369" s="285"/>
      <c r="L369" s="290"/>
      <c r="M369" s="291"/>
      <c r="N369" s="292"/>
      <c r="O369" s="292"/>
      <c r="P369" s="292"/>
      <c r="Q369" s="292"/>
      <c r="R369" s="292"/>
      <c r="S369" s="292"/>
      <c r="T369" s="293"/>
      <c r="U369" s="16"/>
      <c r="V369" s="16"/>
      <c r="W369" s="16"/>
      <c r="X369" s="16"/>
      <c r="Y369" s="16"/>
      <c r="Z369" s="16"/>
      <c r="AA369" s="16"/>
      <c r="AB369" s="16"/>
      <c r="AC369" s="16"/>
      <c r="AD369" s="16"/>
      <c r="AE369" s="16"/>
      <c r="AT369" s="294" t="s">
        <v>446</v>
      </c>
      <c r="AU369" s="294" t="s">
        <v>85</v>
      </c>
      <c r="AV369" s="16" t="s">
        <v>360</v>
      </c>
      <c r="AW369" s="16" t="s">
        <v>32</v>
      </c>
      <c r="AX369" s="16" t="s">
        <v>83</v>
      </c>
      <c r="AY369" s="294" t="s">
        <v>342</v>
      </c>
    </row>
    <row r="370" s="2" customFormat="1" ht="16.5" customHeight="1">
      <c r="A370" s="39"/>
      <c r="B370" s="40"/>
      <c r="C370" s="295" t="s">
        <v>798</v>
      </c>
      <c r="D370" s="295" t="s">
        <v>621</v>
      </c>
      <c r="E370" s="296" t="s">
        <v>2456</v>
      </c>
      <c r="F370" s="297" t="s">
        <v>2457</v>
      </c>
      <c r="G370" s="298" t="s">
        <v>543</v>
      </c>
      <c r="H370" s="299">
        <v>8.5850000000000009</v>
      </c>
      <c r="I370" s="300"/>
      <c r="J370" s="301">
        <f>ROUND(I370*H370,2)</f>
        <v>0</v>
      </c>
      <c r="K370" s="297" t="s">
        <v>443</v>
      </c>
      <c r="L370" s="302"/>
      <c r="M370" s="303" t="s">
        <v>1</v>
      </c>
      <c r="N370" s="304" t="s">
        <v>41</v>
      </c>
      <c r="O370" s="92"/>
      <c r="P370" s="236">
        <f>O370*H370</f>
        <v>0</v>
      </c>
      <c r="Q370" s="236">
        <v>0.57799999999999996</v>
      </c>
      <c r="R370" s="236">
        <f>Q370*H370</f>
        <v>4.9621300000000002</v>
      </c>
      <c r="S370" s="236">
        <v>0</v>
      </c>
      <c r="T370" s="237">
        <f>S370*H370</f>
        <v>0</v>
      </c>
      <c r="U370" s="39"/>
      <c r="V370" s="39"/>
      <c r="W370" s="39"/>
      <c r="X370" s="39"/>
      <c r="Y370" s="39"/>
      <c r="Z370" s="39"/>
      <c r="AA370" s="39"/>
      <c r="AB370" s="39"/>
      <c r="AC370" s="39"/>
      <c r="AD370" s="39"/>
      <c r="AE370" s="39"/>
      <c r="AR370" s="238" t="s">
        <v>376</v>
      </c>
      <c r="AT370" s="238" t="s">
        <v>621</v>
      </c>
      <c r="AU370" s="238" t="s">
        <v>85</v>
      </c>
      <c r="AY370" s="18" t="s">
        <v>342</v>
      </c>
      <c r="BE370" s="239">
        <f>IF(N370="základní",J370,0)</f>
        <v>0</v>
      </c>
      <c r="BF370" s="239">
        <f>IF(N370="snížená",J370,0)</f>
        <v>0</v>
      </c>
      <c r="BG370" s="239">
        <f>IF(N370="zákl. přenesená",J370,0)</f>
        <v>0</v>
      </c>
      <c r="BH370" s="239">
        <f>IF(N370="sníž. přenesená",J370,0)</f>
        <v>0</v>
      </c>
      <c r="BI370" s="239">
        <f>IF(N370="nulová",J370,0)</f>
        <v>0</v>
      </c>
      <c r="BJ370" s="18" t="s">
        <v>83</v>
      </c>
      <c r="BK370" s="239">
        <f>ROUND(I370*H370,2)</f>
        <v>0</v>
      </c>
      <c r="BL370" s="18" t="s">
        <v>360</v>
      </c>
      <c r="BM370" s="238" t="s">
        <v>2458</v>
      </c>
    </row>
    <row r="371" s="2" customFormat="1">
      <c r="A371" s="39"/>
      <c r="B371" s="40"/>
      <c r="C371" s="41"/>
      <c r="D371" s="240" t="s">
        <v>349</v>
      </c>
      <c r="E371" s="41"/>
      <c r="F371" s="241" t="s">
        <v>2457</v>
      </c>
      <c r="G371" s="41"/>
      <c r="H371" s="41"/>
      <c r="I371" s="242"/>
      <c r="J371" s="41"/>
      <c r="K371" s="41"/>
      <c r="L371" s="45"/>
      <c r="M371" s="243"/>
      <c r="N371" s="244"/>
      <c r="O371" s="92"/>
      <c r="P371" s="92"/>
      <c r="Q371" s="92"/>
      <c r="R371" s="92"/>
      <c r="S371" s="92"/>
      <c r="T371" s="93"/>
      <c r="U371" s="39"/>
      <c r="V371" s="39"/>
      <c r="W371" s="39"/>
      <c r="X371" s="39"/>
      <c r="Y371" s="39"/>
      <c r="Z371" s="39"/>
      <c r="AA371" s="39"/>
      <c r="AB371" s="39"/>
      <c r="AC371" s="39"/>
      <c r="AD371" s="39"/>
      <c r="AE371" s="39"/>
      <c r="AT371" s="18" t="s">
        <v>349</v>
      </c>
      <c r="AU371" s="18" t="s">
        <v>85</v>
      </c>
    </row>
    <row r="372" s="13" customFormat="1">
      <c r="A372" s="13"/>
      <c r="B372" s="252"/>
      <c r="C372" s="253"/>
      <c r="D372" s="240" t="s">
        <v>446</v>
      </c>
      <c r="E372" s="253"/>
      <c r="F372" s="255" t="s">
        <v>2459</v>
      </c>
      <c r="G372" s="253"/>
      <c r="H372" s="256">
        <v>8.5850000000000009</v>
      </c>
      <c r="I372" s="257"/>
      <c r="J372" s="253"/>
      <c r="K372" s="253"/>
      <c r="L372" s="258"/>
      <c r="M372" s="259"/>
      <c r="N372" s="260"/>
      <c r="O372" s="260"/>
      <c r="P372" s="260"/>
      <c r="Q372" s="260"/>
      <c r="R372" s="260"/>
      <c r="S372" s="260"/>
      <c r="T372" s="261"/>
      <c r="U372" s="13"/>
      <c r="V372" s="13"/>
      <c r="W372" s="13"/>
      <c r="X372" s="13"/>
      <c r="Y372" s="13"/>
      <c r="Z372" s="13"/>
      <c r="AA372" s="13"/>
      <c r="AB372" s="13"/>
      <c r="AC372" s="13"/>
      <c r="AD372" s="13"/>
      <c r="AE372" s="13"/>
      <c r="AT372" s="262" t="s">
        <v>446</v>
      </c>
      <c r="AU372" s="262" t="s">
        <v>85</v>
      </c>
      <c r="AV372" s="13" t="s">
        <v>85</v>
      </c>
      <c r="AW372" s="13" t="s">
        <v>4</v>
      </c>
      <c r="AX372" s="13" t="s">
        <v>83</v>
      </c>
      <c r="AY372" s="262" t="s">
        <v>342</v>
      </c>
    </row>
    <row r="373" s="2" customFormat="1" ht="16.5" customHeight="1">
      <c r="A373" s="39"/>
      <c r="B373" s="40"/>
      <c r="C373" s="227" t="s">
        <v>803</v>
      </c>
      <c r="D373" s="227" t="s">
        <v>343</v>
      </c>
      <c r="E373" s="228" t="s">
        <v>2460</v>
      </c>
      <c r="F373" s="229" t="s">
        <v>2461</v>
      </c>
      <c r="G373" s="230" t="s">
        <v>442</v>
      </c>
      <c r="H373" s="231">
        <v>27</v>
      </c>
      <c r="I373" s="232"/>
      <c r="J373" s="233">
        <f>ROUND(I373*H373,2)</f>
        <v>0</v>
      </c>
      <c r="K373" s="229" t="s">
        <v>443</v>
      </c>
      <c r="L373" s="45"/>
      <c r="M373" s="234" t="s">
        <v>1</v>
      </c>
      <c r="N373" s="235" t="s">
        <v>41</v>
      </c>
      <c r="O373" s="92"/>
      <c r="P373" s="236">
        <f>O373*H373</f>
        <v>0</v>
      </c>
      <c r="Q373" s="236">
        <v>0.00182</v>
      </c>
      <c r="R373" s="236">
        <f>Q373*H373</f>
        <v>0.049140000000000003</v>
      </c>
      <c r="S373" s="236">
        <v>0</v>
      </c>
      <c r="T373" s="237">
        <f>S373*H373</f>
        <v>0</v>
      </c>
      <c r="U373" s="39"/>
      <c r="V373" s="39"/>
      <c r="W373" s="39"/>
      <c r="X373" s="39"/>
      <c r="Y373" s="39"/>
      <c r="Z373" s="39"/>
      <c r="AA373" s="39"/>
      <c r="AB373" s="39"/>
      <c r="AC373" s="39"/>
      <c r="AD373" s="39"/>
      <c r="AE373" s="39"/>
      <c r="AR373" s="238" t="s">
        <v>360</v>
      </c>
      <c r="AT373" s="238" t="s">
        <v>343</v>
      </c>
      <c r="AU373" s="238" t="s">
        <v>85</v>
      </c>
      <c r="AY373" s="18" t="s">
        <v>342</v>
      </c>
      <c r="BE373" s="239">
        <f>IF(N373="základní",J373,0)</f>
        <v>0</v>
      </c>
      <c r="BF373" s="239">
        <f>IF(N373="snížená",J373,0)</f>
        <v>0</v>
      </c>
      <c r="BG373" s="239">
        <f>IF(N373="zákl. přenesená",J373,0)</f>
        <v>0</v>
      </c>
      <c r="BH373" s="239">
        <f>IF(N373="sníž. přenesená",J373,0)</f>
        <v>0</v>
      </c>
      <c r="BI373" s="239">
        <f>IF(N373="nulová",J373,0)</f>
        <v>0</v>
      </c>
      <c r="BJ373" s="18" t="s">
        <v>83</v>
      </c>
      <c r="BK373" s="239">
        <f>ROUND(I373*H373,2)</f>
        <v>0</v>
      </c>
      <c r="BL373" s="18" t="s">
        <v>360</v>
      </c>
      <c r="BM373" s="238" t="s">
        <v>2462</v>
      </c>
    </row>
    <row r="374" s="2" customFormat="1">
      <c r="A374" s="39"/>
      <c r="B374" s="40"/>
      <c r="C374" s="41"/>
      <c r="D374" s="240" t="s">
        <v>349</v>
      </c>
      <c r="E374" s="41"/>
      <c r="F374" s="241" t="s">
        <v>2463</v>
      </c>
      <c r="G374" s="41"/>
      <c r="H374" s="41"/>
      <c r="I374" s="242"/>
      <c r="J374" s="41"/>
      <c r="K374" s="41"/>
      <c r="L374" s="45"/>
      <c r="M374" s="243"/>
      <c r="N374" s="244"/>
      <c r="O374" s="92"/>
      <c r="P374" s="92"/>
      <c r="Q374" s="92"/>
      <c r="R374" s="92"/>
      <c r="S374" s="92"/>
      <c r="T374" s="93"/>
      <c r="U374" s="39"/>
      <c r="V374" s="39"/>
      <c r="W374" s="39"/>
      <c r="X374" s="39"/>
      <c r="Y374" s="39"/>
      <c r="Z374" s="39"/>
      <c r="AA374" s="39"/>
      <c r="AB374" s="39"/>
      <c r="AC374" s="39"/>
      <c r="AD374" s="39"/>
      <c r="AE374" s="39"/>
      <c r="AT374" s="18" t="s">
        <v>349</v>
      </c>
      <c r="AU374" s="18" t="s">
        <v>85</v>
      </c>
    </row>
    <row r="375" s="13" customFormat="1">
      <c r="A375" s="13"/>
      <c r="B375" s="252"/>
      <c r="C375" s="253"/>
      <c r="D375" s="240" t="s">
        <v>446</v>
      </c>
      <c r="E375" s="254" t="s">
        <v>1</v>
      </c>
      <c r="F375" s="255" t="s">
        <v>2464</v>
      </c>
      <c r="G375" s="253"/>
      <c r="H375" s="256">
        <v>27</v>
      </c>
      <c r="I375" s="257"/>
      <c r="J375" s="253"/>
      <c r="K375" s="253"/>
      <c r="L375" s="258"/>
      <c r="M375" s="259"/>
      <c r="N375" s="260"/>
      <c r="O375" s="260"/>
      <c r="P375" s="260"/>
      <c r="Q375" s="260"/>
      <c r="R375" s="260"/>
      <c r="S375" s="260"/>
      <c r="T375" s="261"/>
      <c r="U375" s="13"/>
      <c r="V375" s="13"/>
      <c r="W375" s="13"/>
      <c r="X375" s="13"/>
      <c r="Y375" s="13"/>
      <c r="Z375" s="13"/>
      <c r="AA375" s="13"/>
      <c r="AB375" s="13"/>
      <c r="AC375" s="13"/>
      <c r="AD375" s="13"/>
      <c r="AE375" s="13"/>
      <c r="AT375" s="262" t="s">
        <v>446</v>
      </c>
      <c r="AU375" s="262" t="s">
        <v>85</v>
      </c>
      <c r="AV375" s="13" t="s">
        <v>85</v>
      </c>
      <c r="AW375" s="13" t="s">
        <v>32</v>
      </c>
      <c r="AX375" s="13" t="s">
        <v>83</v>
      </c>
      <c r="AY375" s="262" t="s">
        <v>342</v>
      </c>
    </row>
    <row r="376" s="2" customFormat="1" ht="16.5" customHeight="1">
      <c r="A376" s="39"/>
      <c r="B376" s="40"/>
      <c r="C376" s="295" t="s">
        <v>808</v>
      </c>
      <c r="D376" s="295" t="s">
        <v>621</v>
      </c>
      <c r="E376" s="296" t="s">
        <v>2465</v>
      </c>
      <c r="F376" s="297" t="s">
        <v>2466</v>
      </c>
      <c r="G376" s="298" t="s">
        <v>442</v>
      </c>
      <c r="H376" s="299">
        <v>27</v>
      </c>
      <c r="I376" s="300"/>
      <c r="J376" s="301">
        <f>ROUND(I376*H376,2)</f>
        <v>0</v>
      </c>
      <c r="K376" s="297" t="s">
        <v>443</v>
      </c>
      <c r="L376" s="302"/>
      <c r="M376" s="303" t="s">
        <v>1</v>
      </c>
      <c r="N376" s="304" t="s">
        <v>41</v>
      </c>
      <c r="O376" s="92"/>
      <c r="P376" s="236">
        <f>O376*H376</f>
        <v>0</v>
      </c>
      <c r="Q376" s="236">
        <v>0.040000000000000001</v>
      </c>
      <c r="R376" s="236">
        <f>Q376*H376</f>
        <v>1.0800000000000001</v>
      </c>
      <c r="S376" s="236">
        <v>0</v>
      </c>
      <c r="T376" s="237">
        <f>S376*H376</f>
        <v>0</v>
      </c>
      <c r="U376" s="39"/>
      <c r="V376" s="39"/>
      <c r="W376" s="39"/>
      <c r="X376" s="39"/>
      <c r="Y376" s="39"/>
      <c r="Z376" s="39"/>
      <c r="AA376" s="39"/>
      <c r="AB376" s="39"/>
      <c r="AC376" s="39"/>
      <c r="AD376" s="39"/>
      <c r="AE376" s="39"/>
      <c r="AR376" s="238" t="s">
        <v>376</v>
      </c>
      <c r="AT376" s="238" t="s">
        <v>621</v>
      </c>
      <c r="AU376" s="238" t="s">
        <v>85</v>
      </c>
      <c r="AY376" s="18" t="s">
        <v>342</v>
      </c>
      <c r="BE376" s="239">
        <f>IF(N376="základní",J376,0)</f>
        <v>0</v>
      </c>
      <c r="BF376" s="239">
        <f>IF(N376="snížená",J376,0)</f>
        <v>0</v>
      </c>
      <c r="BG376" s="239">
        <f>IF(N376="zákl. přenesená",J376,0)</f>
        <v>0</v>
      </c>
      <c r="BH376" s="239">
        <f>IF(N376="sníž. přenesená",J376,0)</f>
        <v>0</v>
      </c>
      <c r="BI376" s="239">
        <f>IF(N376="nulová",J376,0)</f>
        <v>0</v>
      </c>
      <c r="BJ376" s="18" t="s">
        <v>83</v>
      </c>
      <c r="BK376" s="239">
        <f>ROUND(I376*H376,2)</f>
        <v>0</v>
      </c>
      <c r="BL376" s="18" t="s">
        <v>360</v>
      </c>
      <c r="BM376" s="238" t="s">
        <v>2467</v>
      </c>
    </row>
    <row r="377" s="2" customFormat="1">
      <c r="A377" s="39"/>
      <c r="B377" s="40"/>
      <c r="C377" s="41"/>
      <c r="D377" s="240" t="s">
        <v>349</v>
      </c>
      <c r="E377" s="41"/>
      <c r="F377" s="241" t="s">
        <v>2466</v>
      </c>
      <c r="G377" s="41"/>
      <c r="H377" s="41"/>
      <c r="I377" s="242"/>
      <c r="J377" s="41"/>
      <c r="K377" s="41"/>
      <c r="L377" s="45"/>
      <c r="M377" s="243"/>
      <c r="N377" s="244"/>
      <c r="O377" s="92"/>
      <c r="P377" s="92"/>
      <c r="Q377" s="92"/>
      <c r="R377" s="92"/>
      <c r="S377" s="92"/>
      <c r="T377" s="93"/>
      <c r="U377" s="39"/>
      <c r="V377" s="39"/>
      <c r="W377" s="39"/>
      <c r="X377" s="39"/>
      <c r="Y377" s="39"/>
      <c r="Z377" s="39"/>
      <c r="AA377" s="39"/>
      <c r="AB377" s="39"/>
      <c r="AC377" s="39"/>
      <c r="AD377" s="39"/>
      <c r="AE377" s="39"/>
      <c r="AT377" s="18" t="s">
        <v>349</v>
      </c>
      <c r="AU377" s="18" t="s">
        <v>85</v>
      </c>
    </row>
    <row r="378" s="2" customFormat="1" ht="24.15" customHeight="1">
      <c r="A378" s="39"/>
      <c r="B378" s="40"/>
      <c r="C378" s="227" t="s">
        <v>815</v>
      </c>
      <c r="D378" s="227" t="s">
        <v>343</v>
      </c>
      <c r="E378" s="228" t="s">
        <v>2468</v>
      </c>
      <c r="F378" s="229" t="s">
        <v>2469</v>
      </c>
      <c r="G378" s="230" t="s">
        <v>543</v>
      </c>
      <c r="H378" s="231">
        <v>78.099999999999994</v>
      </c>
      <c r="I378" s="232"/>
      <c r="J378" s="233">
        <f>ROUND(I378*H378,2)</f>
        <v>0</v>
      </c>
      <c r="K378" s="229" t="s">
        <v>443</v>
      </c>
      <c r="L378" s="45"/>
      <c r="M378" s="234" t="s">
        <v>1</v>
      </c>
      <c r="N378" s="235" t="s">
        <v>41</v>
      </c>
      <c r="O378" s="92"/>
      <c r="P378" s="236">
        <f>O378*H378</f>
        <v>0</v>
      </c>
      <c r="Q378" s="236">
        <v>0.00040000000000000002</v>
      </c>
      <c r="R378" s="236">
        <f>Q378*H378</f>
        <v>0.03124</v>
      </c>
      <c r="S378" s="236">
        <v>0</v>
      </c>
      <c r="T378" s="237">
        <f>S378*H378</f>
        <v>0</v>
      </c>
      <c r="U378" s="39"/>
      <c r="V378" s="39"/>
      <c r="W378" s="39"/>
      <c r="X378" s="39"/>
      <c r="Y378" s="39"/>
      <c r="Z378" s="39"/>
      <c r="AA378" s="39"/>
      <c r="AB378" s="39"/>
      <c r="AC378" s="39"/>
      <c r="AD378" s="39"/>
      <c r="AE378" s="39"/>
      <c r="AR378" s="238" t="s">
        <v>360</v>
      </c>
      <c r="AT378" s="238" t="s">
        <v>343</v>
      </c>
      <c r="AU378" s="238" t="s">
        <v>85</v>
      </c>
      <c r="AY378" s="18" t="s">
        <v>342</v>
      </c>
      <c r="BE378" s="239">
        <f>IF(N378="základní",J378,0)</f>
        <v>0</v>
      </c>
      <c r="BF378" s="239">
        <f>IF(N378="snížená",J378,0)</f>
        <v>0</v>
      </c>
      <c r="BG378" s="239">
        <f>IF(N378="zákl. přenesená",J378,0)</f>
        <v>0</v>
      </c>
      <c r="BH378" s="239">
        <f>IF(N378="sníž. přenesená",J378,0)</f>
        <v>0</v>
      </c>
      <c r="BI378" s="239">
        <f>IF(N378="nulová",J378,0)</f>
        <v>0</v>
      </c>
      <c r="BJ378" s="18" t="s">
        <v>83</v>
      </c>
      <c r="BK378" s="239">
        <f>ROUND(I378*H378,2)</f>
        <v>0</v>
      </c>
      <c r="BL378" s="18" t="s">
        <v>360</v>
      </c>
      <c r="BM378" s="238" t="s">
        <v>2470</v>
      </c>
    </row>
    <row r="379" s="2" customFormat="1">
      <c r="A379" s="39"/>
      <c r="B379" s="40"/>
      <c r="C379" s="41"/>
      <c r="D379" s="240" t="s">
        <v>349</v>
      </c>
      <c r="E379" s="41"/>
      <c r="F379" s="241" t="s">
        <v>2471</v>
      </c>
      <c r="G379" s="41"/>
      <c r="H379" s="41"/>
      <c r="I379" s="242"/>
      <c r="J379" s="41"/>
      <c r="K379" s="41"/>
      <c r="L379" s="45"/>
      <c r="M379" s="243"/>
      <c r="N379" s="244"/>
      <c r="O379" s="92"/>
      <c r="P379" s="92"/>
      <c r="Q379" s="92"/>
      <c r="R379" s="92"/>
      <c r="S379" s="92"/>
      <c r="T379" s="93"/>
      <c r="U379" s="39"/>
      <c r="V379" s="39"/>
      <c r="W379" s="39"/>
      <c r="X379" s="39"/>
      <c r="Y379" s="39"/>
      <c r="Z379" s="39"/>
      <c r="AA379" s="39"/>
      <c r="AB379" s="39"/>
      <c r="AC379" s="39"/>
      <c r="AD379" s="39"/>
      <c r="AE379" s="39"/>
      <c r="AT379" s="18" t="s">
        <v>349</v>
      </c>
      <c r="AU379" s="18" t="s">
        <v>85</v>
      </c>
    </row>
    <row r="380" s="13" customFormat="1">
      <c r="A380" s="13"/>
      <c r="B380" s="252"/>
      <c r="C380" s="253"/>
      <c r="D380" s="240" t="s">
        <v>446</v>
      </c>
      <c r="E380" s="254" t="s">
        <v>1</v>
      </c>
      <c r="F380" s="255" t="s">
        <v>2472</v>
      </c>
      <c r="G380" s="253"/>
      <c r="H380" s="256">
        <v>77.099999999999994</v>
      </c>
      <c r="I380" s="257"/>
      <c r="J380" s="253"/>
      <c r="K380" s="253"/>
      <c r="L380" s="258"/>
      <c r="M380" s="259"/>
      <c r="N380" s="260"/>
      <c r="O380" s="260"/>
      <c r="P380" s="260"/>
      <c r="Q380" s="260"/>
      <c r="R380" s="260"/>
      <c r="S380" s="260"/>
      <c r="T380" s="261"/>
      <c r="U380" s="13"/>
      <c r="V380" s="13"/>
      <c r="W380" s="13"/>
      <c r="X380" s="13"/>
      <c r="Y380" s="13"/>
      <c r="Z380" s="13"/>
      <c r="AA380" s="13"/>
      <c r="AB380" s="13"/>
      <c r="AC380" s="13"/>
      <c r="AD380" s="13"/>
      <c r="AE380" s="13"/>
      <c r="AT380" s="262" t="s">
        <v>446</v>
      </c>
      <c r="AU380" s="262" t="s">
        <v>85</v>
      </c>
      <c r="AV380" s="13" t="s">
        <v>85</v>
      </c>
      <c r="AW380" s="13" t="s">
        <v>32</v>
      </c>
      <c r="AX380" s="13" t="s">
        <v>76</v>
      </c>
      <c r="AY380" s="262" t="s">
        <v>342</v>
      </c>
    </row>
    <row r="381" s="13" customFormat="1">
      <c r="A381" s="13"/>
      <c r="B381" s="252"/>
      <c r="C381" s="253"/>
      <c r="D381" s="240" t="s">
        <v>446</v>
      </c>
      <c r="E381" s="254" t="s">
        <v>1</v>
      </c>
      <c r="F381" s="255" t="s">
        <v>2455</v>
      </c>
      <c r="G381" s="253"/>
      <c r="H381" s="256">
        <v>1</v>
      </c>
      <c r="I381" s="257"/>
      <c r="J381" s="253"/>
      <c r="K381" s="253"/>
      <c r="L381" s="258"/>
      <c r="M381" s="259"/>
      <c r="N381" s="260"/>
      <c r="O381" s="260"/>
      <c r="P381" s="260"/>
      <c r="Q381" s="260"/>
      <c r="R381" s="260"/>
      <c r="S381" s="260"/>
      <c r="T381" s="261"/>
      <c r="U381" s="13"/>
      <c r="V381" s="13"/>
      <c r="W381" s="13"/>
      <c r="X381" s="13"/>
      <c r="Y381" s="13"/>
      <c r="Z381" s="13"/>
      <c r="AA381" s="13"/>
      <c r="AB381" s="13"/>
      <c r="AC381" s="13"/>
      <c r="AD381" s="13"/>
      <c r="AE381" s="13"/>
      <c r="AT381" s="262" t="s">
        <v>446</v>
      </c>
      <c r="AU381" s="262" t="s">
        <v>85</v>
      </c>
      <c r="AV381" s="13" t="s">
        <v>85</v>
      </c>
      <c r="AW381" s="13" t="s">
        <v>32</v>
      </c>
      <c r="AX381" s="13" t="s">
        <v>76</v>
      </c>
      <c r="AY381" s="262" t="s">
        <v>342</v>
      </c>
    </row>
    <row r="382" s="16" customFormat="1">
      <c r="A382" s="16"/>
      <c r="B382" s="284"/>
      <c r="C382" s="285"/>
      <c r="D382" s="240" t="s">
        <v>446</v>
      </c>
      <c r="E382" s="286" t="s">
        <v>1</v>
      </c>
      <c r="F382" s="287" t="s">
        <v>500</v>
      </c>
      <c r="G382" s="285"/>
      <c r="H382" s="288">
        <v>78.099999999999994</v>
      </c>
      <c r="I382" s="289"/>
      <c r="J382" s="285"/>
      <c r="K382" s="285"/>
      <c r="L382" s="290"/>
      <c r="M382" s="291"/>
      <c r="N382" s="292"/>
      <c r="O382" s="292"/>
      <c r="P382" s="292"/>
      <c r="Q382" s="292"/>
      <c r="R382" s="292"/>
      <c r="S382" s="292"/>
      <c r="T382" s="293"/>
      <c r="U382" s="16"/>
      <c r="V382" s="16"/>
      <c r="W382" s="16"/>
      <c r="X382" s="16"/>
      <c r="Y382" s="16"/>
      <c r="Z382" s="16"/>
      <c r="AA382" s="16"/>
      <c r="AB382" s="16"/>
      <c r="AC382" s="16"/>
      <c r="AD382" s="16"/>
      <c r="AE382" s="16"/>
      <c r="AT382" s="294" t="s">
        <v>446</v>
      </c>
      <c r="AU382" s="294" t="s">
        <v>85</v>
      </c>
      <c r="AV382" s="16" t="s">
        <v>360</v>
      </c>
      <c r="AW382" s="16" t="s">
        <v>32</v>
      </c>
      <c r="AX382" s="16" t="s">
        <v>83</v>
      </c>
      <c r="AY382" s="294" t="s">
        <v>342</v>
      </c>
    </row>
    <row r="383" s="2" customFormat="1" ht="16.5" customHeight="1">
      <c r="A383" s="39"/>
      <c r="B383" s="40"/>
      <c r="C383" s="295" t="s">
        <v>821</v>
      </c>
      <c r="D383" s="295" t="s">
        <v>621</v>
      </c>
      <c r="E383" s="296" t="s">
        <v>2473</v>
      </c>
      <c r="F383" s="297" t="s">
        <v>2474</v>
      </c>
      <c r="G383" s="298" t="s">
        <v>543</v>
      </c>
      <c r="H383" s="299">
        <v>78.881</v>
      </c>
      <c r="I383" s="300"/>
      <c r="J383" s="301">
        <f>ROUND(I383*H383,2)</f>
        <v>0</v>
      </c>
      <c r="K383" s="297" t="s">
        <v>443</v>
      </c>
      <c r="L383" s="302"/>
      <c r="M383" s="303" t="s">
        <v>1</v>
      </c>
      <c r="N383" s="304" t="s">
        <v>41</v>
      </c>
      <c r="O383" s="92"/>
      <c r="P383" s="236">
        <f>O383*H383</f>
        <v>0</v>
      </c>
      <c r="Q383" s="236">
        <v>1.024</v>
      </c>
      <c r="R383" s="236">
        <f>Q383*H383</f>
        <v>80.774144000000007</v>
      </c>
      <c r="S383" s="236">
        <v>0</v>
      </c>
      <c r="T383" s="237">
        <f>S383*H383</f>
        <v>0</v>
      </c>
      <c r="U383" s="39"/>
      <c r="V383" s="39"/>
      <c r="W383" s="39"/>
      <c r="X383" s="39"/>
      <c r="Y383" s="39"/>
      <c r="Z383" s="39"/>
      <c r="AA383" s="39"/>
      <c r="AB383" s="39"/>
      <c r="AC383" s="39"/>
      <c r="AD383" s="39"/>
      <c r="AE383" s="39"/>
      <c r="AR383" s="238" t="s">
        <v>376</v>
      </c>
      <c r="AT383" s="238" t="s">
        <v>621</v>
      </c>
      <c r="AU383" s="238" t="s">
        <v>85</v>
      </c>
      <c r="AY383" s="18" t="s">
        <v>342</v>
      </c>
      <c r="BE383" s="239">
        <f>IF(N383="základní",J383,0)</f>
        <v>0</v>
      </c>
      <c r="BF383" s="239">
        <f>IF(N383="snížená",J383,0)</f>
        <v>0</v>
      </c>
      <c r="BG383" s="239">
        <f>IF(N383="zákl. přenesená",J383,0)</f>
        <v>0</v>
      </c>
      <c r="BH383" s="239">
        <f>IF(N383="sníž. přenesená",J383,0)</f>
        <v>0</v>
      </c>
      <c r="BI383" s="239">
        <f>IF(N383="nulová",J383,0)</f>
        <v>0</v>
      </c>
      <c r="BJ383" s="18" t="s">
        <v>83</v>
      </c>
      <c r="BK383" s="239">
        <f>ROUND(I383*H383,2)</f>
        <v>0</v>
      </c>
      <c r="BL383" s="18" t="s">
        <v>360</v>
      </c>
      <c r="BM383" s="238" t="s">
        <v>2475</v>
      </c>
    </row>
    <row r="384" s="2" customFormat="1">
      <c r="A384" s="39"/>
      <c r="B384" s="40"/>
      <c r="C384" s="41"/>
      <c r="D384" s="240" t="s">
        <v>349</v>
      </c>
      <c r="E384" s="41"/>
      <c r="F384" s="241" t="s">
        <v>2474</v>
      </c>
      <c r="G384" s="41"/>
      <c r="H384" s="41"/>
      <c r="I384" s="242"/>
      <c r="J384" s="41"/>
      <c r="K384" s="41"/>
      <c r="L384" s="45"/>
      <c r="M384" s="243"/>
      <c r="N384" s="244"/>
      <c r="O384" s="92"/>
      <c r="P384" s="92"/>
      <c r="Q384" s="92"/>
      <c r="R384" s="92"/>
      <c r="S384" s="92"/>
      <c r="T384" s="93"/>
      <c r="U384" s="39"/>
      <c r="V384" s="39"/>
      <c r="W384" s="39"/>
      <c r="X384" s="39"/>
      <c r="Y384" s="39"/>
      <c r="Z384" s="39"/>
      <c r="AA384" s="39"/>
      <c r="AB384" s="39"/>
      <c r="AC384" s="39"/>
      <c r="AD384" s="39"/>
      <c r="AE384" s="39"/>
      <c r="AT384" s="18" t="s">
        <v>349</v>
      </c>
      <c r="AU384" s="18" t="s">
        <v>85</v>
      </c>
    </row>
    <row r="385" s="13" customFormat="1">
      <c r="A385" s="13"/>
      <c r="B385" s="252"/>
      <c r="C385" s="253"/>
      <c r="D385" s="240" t="s">
        <v>446</v>
      </c>
      <c r="E385" s="253"/>
      <c r="F385" s="255" t="s">
        <v>2476</v>
      </c>
      <c r="G385" s="253"/>
      <c r="H385" s="256">
        <v>78.881</v>
      </c>
      <c r="I385" s="257"/>
      <c r="J385" s="253"/>
      <c r="K385" s="253"/>
      <c r="L385" s="258"/>
      <c r="M385" s="259"/>
      <c r="N385" s="260"/>
      <c r="O385" s="260"/>
      <c r="P385" s="260"/>
      <c r="Q385" s="260"/>
      <c r="R385" s="260"/>
      <c r="S385" s="260"/>
      <c r="T385" s="261"/>
      <c r="U385" s="13"/>
      <c r="V385" s="13"/>
      <c r="W385" s="13"/>
      <c r="X385" s="13"/>
      <c r="Y385" s="13"/>
      <c r="Z385" s="13"/>
      <c r="AA385" s="13"/>
      <c r="AB385" s="13"/>
      <c r="AC385" s="13"/>
      <c r="AD385" s="13"/>
      <c r="AE385" s="13"/>
      <c r="AT385" s="262" t="s">
        <v>446</v>
      </c>
      <c r="AU385" s="262" t="s">
        <v>85</v>
      </c>
      <c r="AV385" s="13" t="s">
        <v>85</v>
      </c>
      <c r="AW385" s="13" t="s">
        <v>4</v>
      </c>
      <c r="AX385" s="13" t="s">
        <v>83</v>
      </c>
      <c r="AY385" s="262" t="s">
        <v>342</v>
      </c>
    </row>
    <row r="386" s="2" customFormat="1" ht="24.15" customHeight="1">
      <c r="A386" s="39"/>
      <c r="B386" s="40"/>
      <c r="C386" s="227" t="s">
        <v>828</v>
      </c>
      <c r="D386" s="227" t="s">
        <v>343</v>
      </c>
      <c r="E386" s="228" t="s">
        <v>2477</v>
      </c>
      <c r="F386" s="229" t="s">
        <v>2478</v>
      </c>
      <c r="G386" s="230" t="s">
        <v>543</v>
      </c>
      <c r="H386" s="231">
        <v>1</v>
      </c>
      <c r="I386" s="232"/>
      <c r="J386" s="233">
        <f>ROUND(I386*H386,2)</f>
        <v>0</v>
      </c>
      <c r="K386" s="229" t="s">
        <v>443</v>
      </c>
      <c r="L386" s="45"/>
      <c r="M386" s="234" t="s">
        <v>1</v>
      </c>
      <c r="N386" s="235" t="s">
        <v>41</v>
      </c>
      <c r="O386" s="92"/>
      <c r="P386" s="236">
        <f>O386*H386</f>
        <v>0</v>
      </c>
      <c r="Q386" s="236">
        <v>0.00040000000000000002</v>
      </c>
      <c r="R386" s="236">
        <f>Q386*H386</f>
        <v>0.00040000000000000002</v>
      </c>
      <c r="S386" s="236">
        <v>0</v>
      </c>
      <c r="T386" s="237">
        <f>S386*H386</f>
        <v>0</v>
      </c>
      <c r="U386" s="39"/>
      <c r="V386" s="39"/>
      <c r="W386" s="39"/>
      <c r="X386" s="39"/>
      <c r="Y386" s="39"/>
      <c r="Z386" s="39"/>
      <c r="AA386" s="39"/>
      <c r="AB386" s="39"/>
      <c r="AC386" s="39"/>
      <c r="AD386" s="39"/>
      <c r="AE386" s="39"/>
      <c r="AR386" s="238" t="s">
        <v>360</v>
      </c>
      <c r="AT386" s="238" t="s">
        <v>343</v>
      </c>
      <c r="AU386" s="238" t="s">
        <v>85</v>
      </c>
      <c r="AY386" s="18" t="s">
        <v>342</v>
      </c>
      <c r="BE386" s="239">
        <f>IF(N386="základní",J386,0)</f>
        <v>0</v>
      </c>
      <c r="BF386" s="239">
        <f>IF(N386="snížená",J386,0)</f>
        <v>0</v>
      </c>
      <c r="BG386" s="239">
        <f>IF(N386="zákl. přenesená",J386,0)</f>
        <v>0</v>
      </c>
      <c r="BH386" s="239">
        <f>IF(N386="sníž. přenesená",J386,0)</f>
        <v>0</v>
      </c>
      <c r="BI386" s="239">
        <f>IF(N386="nulová",J386,0)</f>
        <v>0</v>
      </c>
      <c r="BJ386" s="18" t="s">
        <v>83</v>
      </c>
      <c r="BK386" s="239">
        <f>ROUND(I386*H386,2)</f>
        <v>0</v>
      </c>
      <c r="BL386" s="18" t="s">
        <v>360</v>
      </c>
      <c r="BM386" s="238" t="s">
        <v>2479</v>
      </c>
    </row>
    <row r="387" s="2" customFormat="1">
      <c r="A387" s="39"/>
      <c r="B387" s="40"/>
      <c r="C387" s="41"/>
      <c r="D387" s="240" t="s">
        <v>349</v>
      </c>
      <c r="E387" s="41"/>
      <c r="F387" s="241" t="s">
        <v>2480</v>
      </c>
      <c r="G387" s="41"/>
      <c r="H387" s="41"/>
      <c r="I387" s="242"/>
      <c r="J387" s="41"/>
      <c r="K387" s="41"/>
      <c r="L387" s="45"/>
      <c r="M387" s="243"/>
      <c r="N387" s="244"/>
      <c r="O387" s="92"/>
      <c r="P387" s="92"/>
      <c r="Q387" s="92"/>
      <c r="R387" s="92"/>
      <c r="S387" s="92"/>
      <c r="T387" s="93"/>
      <c r="U387" s="39"/>
      <c r="V387" s="39"/>
      <c r="W387" s="39"/>
      <c r="X387" s="39"/>
      <c r="Y387" s="39"/>
      <c r="Z387" s="39"/>
      <c r="AA387" s="39"/>
      <c r="AB387" s="39"/>
      <c r="AC387" s="39"/>
      <c r="AD387" s="39"/>
      <c r="AE387" s="39"/>
      <c r="AT387" s="18" t="s">
        <v>349</v>
      </c>
      <c r="AU387" s="18" t="s">
        <v>85</v>
      </c>
    </row>
    <row r="388" s="13" customFormat="1">
      <c r="A388" s="13"/>
      <c r="B388" s="252"/>
      <c r="C388" s="253"/>
      <c r="D388" s="240" t="s">
        <v>446</v>
      </c>
      <c r="E388" s="254" t="s">
        <v>1</v>
      </c>
      <c r="F388" s="255" t="s">
        <v>2455</v>
      </c>
      <c r="G388" s="253"/>
      <c r="H388" s="256">
        <v>1</v>
      </c>
      <c r="I388" s="257"/>
      <c r="J388" s="253"/>
      <c r="K388" s="253"/>
      <c r="L388" s="258"/>
      <c r="M388" s="259"/>
      <c r="N388" s="260"/>
      <c r="O388" s="260"/>
      <c r="P388" s="260"/>
      <c r="Q388" s="260"/>
      <c r="R388" s="260"/>
      <c r="S388" s="260"/>
      <c r="T388" s="261"/>
      <c r="U388" s="13"/>
      <c r="V388" s="13"/>
      <c r="W388" s="13"/>
      <c r="X388" s="13"/>
      <c r="Y388" s="13"/>
      <c r="Z388" s="13"/>
      <c r="AA388" s="13"/>
      <c r="AB388" s="13"/>
      <c r="AC388" s="13"/>
      <c r="AD388" s="13"/>
      <c r="AE388" s="13"/>
      <c r="AT388" s="262" t="s">
        <v>446</v>
      </c>
      <c r="AU388" s="262" t="s">
        <v>85</v>
      </c>
      <c r="AV388" s="13" t="s">
        <v>85</v>
      </c>
      <c r="AW388" s="13" t="s">
        <v>32</v>
      </c>
      <c r="AX388" s="13" t="s">
        <v>83</v>
      </c>
      <c r="AY388" s="262" t="s">
        <v>342</v>
      </c>
    </row>
    <row r="389" s="2" customFormat="1" ht="16.5" customHeight="1">
      <c r="A389" s="39"/>
      <c r="B389" s="40"/>
      <c r="C389" s="295" t="s">
        <v>834</v>
      </c>
      <c r="D389" s="295" t="s">
        <v>621</v>
      </c>
      <c r="E389" s="296" t="s">
        <v>2481</v>
      </c>
      <c r="F389" s="297" t="s">
        <v>2482</v>
      </c>
      <c r="G389" s="298" t="s">
        <v>543</v>
      </c>
      <c r="H389" s="299">
        <v>1.01</v>
      </c>
      <c r="I389" s="300"/>
      <c r="J389" s="301">
        <f>ROUND(I389*H389,2)</f>
        <v>0</v>
      </c>
      <c r="K389" s="297" t="s">
        <v>443</v>
      </c>
      <c r="L389" s="302"/>
      <c r="M389" s="303" t="s">
        <v>1</v>
      </c>
      <c r="N389" s="304" t="s">
        <v>41</v>
      </c>
      <c r="O389" s="92"/>
      <c r="P389" s="236">
        <f>O389*H389</f>
        <v>0</v>
      </c>
      <c r="Q389" s="236">
        <v>1.53</v>
      </c>
      <c r="R389" s="236">
        <f>Q389*H389</f>
        <v>1.5453000000000001</v>
      </c>
      <c r="S389" s="236">
        <v>0</v>
      </c>
      <c r="T389" s="237">
        <f>S389*H389</f>
        <v>0</v>
      </c>
      <c r="U389" s="39"/>
      <c r="V389" s="39"/>
      <c r="W389" s="39"/>
      <c r="X389" s="39"/>
      <c r="Y389" s="39"/>
      <c r="Z389" s="39"/>
      <c r="AA389" s="39"/>
      <c r="AB389" s="39"/>
      <c r="AC389" s="39"/>
      <c r="AD389" s="39"/>
      <c r="AE389" s="39"/>
      <c r="AR389" s="238" t="s">
        <v>376</v>
      </c>
      <c r="AT389" s="238" t="s">
        <v>621</v>
      </c>
      <c r="AU389" s="238" t="s">
        <v>85</v>
      </c>
      <c r="AY389" s="18" t="s">
        <v>342</v>
      </c>
      <c r="BE389" s="239">
        <f>IF(N389="základní",J389,0)</f>
        <v>0</v>
      </c>
      <c r="BF389" s="239">
        <f>IF(N389="snížená",J389,0)</f>
        <v>0</v>
      </c>
      <c r="BG389" s="239">
        <f>IF(N389="zákl. přenesená",J389,0)</f>
        <v>0</v>
      </c>
      <c r="BH389" s="239">
        <f>IF(N389="sníž. přenesená",J389,0)</f>
        <v>0</v>
      </c>
      <c r="BI389" s="239">
        <f>IF(N389="nulová",J389,0)</f>
        <v>0</v>
      </c>
      <c r="BJ389" s="18" t="s">
        <v>83</v>
      </c>
      <c r="BK389" s="239">
        <f>ROUND(I389*H389,2)</f>
        <v>0</v>
      </c>
      <c r="BL389" s="18" t="s">
        <v>360</v>
      </c>
      <c r="BM389" s="238" t="s">
        <v>2483</v>
      </c>
    </row>
    <row r="390" s="2" customFormat="1">
      <c r="A390" s="39"/>
      <c r="B390" s="40"/>
      <c r="C390" s="41"/>
      <c r="D390" s="240" t="s">
        <v>349</v>
      </c>
      <c r="E390" s="41"/>
      <c r="F390" s="241" t="s">
        <v>2482</v>
      </c>
      <c r="G390" s="41"/>
      <c r="H390" s="41"/>
      <c r="I390" s="242"/>
      <c r="J390" s="41"/>
      <c r="K390" s="41"/>
      <c r="L390" s="45"/>
      <c r="M390" s="243"/>
      <c r="N390" s="244"/>
      <c r="O390" s="92"/>
      <c r="P390" s="92"/>
      <c r="Q390" s="92"/>
      <c r="R390" s="92"/>
      <c r="S390" s="92"/>
      <c r="T390" s="93"/>
      <c r="U390" s="39"/>
      <c r="V390" s="39"/>
      <c r="W390" s="39"/>
      <c r="X390" s="39"/>
      <c r="Y390" s="39"/>
      <c r="Z390" s="39"/>
      <c r="AA390" s="39"/>
      <c r="AB390" s="39"/>
      <c r="AC390" s="39"/>
      <c r="AD390" s="39"/>
      <c r="AE390" s="39"/>
      <c r="AT390" s="18" t="s">
        <v>349</v>
      </c>
      <c r="AU390" s="18" t="s">
        <v>85</v>
      </c>
    </row>
    <row r="391" s="13" customFormat="1">
      <c r="A391" s="13"/>
      <c r="B391" s="252"/>
      <c r="C391" s="253"/>
      <c r="D391" s="240" t="s">
        <v>446</v>
      </c>
      <c r="E391" s="253"/>
      <c r="F391" s="255" t="s">
        <v>2484</v>
      </c>
      <c r="G391" s="253"/>
      <c r="H391" s="256">
        <v>1.01</v>
      </c>
      <c r="I391" s="257"/>
      <c r="J391" s="253"/>
      <c r="K391" s="253"/>
      <c r="L391" s="258"/>
      <c r="M391" s="259"/>
      <c r="N391" s="260"/>
      <c r="O391" s="260"/>
      <c r="P391" s="260"/>
      <c r="Q391" s="260"/>
      <c r="R391" s="260"/>
      <c r="S391" s="260"/>
      <c r="T391" s="261"/>
      <c r="U391" s="13"/>
      <c r="V391" s="13"/>
      <c r="W391" s="13"/>
      <c r="X391" s="13"/>
      <c r="Y391" s="13"/>
      <c r="Z391" s="13"/>
      <c r="AA391" s="13"/>
      <c r="AB391" s="13"/>
      <c r="AC391" s="13"/>
      <c r="AD391" s="13"/>
      <c r="AE391" s="13"/>
      <c r="AT391" s="262" t="s">
        <v>446</v>
      </c>
      <c r="AU391" s="262" t="s">
        <v>85</v>
      </c>
      <c r="AV391" s="13" t="s">
        <v>85</v>
      </c>
      <c r="AW391" s="13" t="s">
        <v>4</v>
      </c>
      <c r="AX391" s="13" t="s">
        <v>83</v>
      </c>
      <c r="AY391" s="262" t="s">
        <v>342</v>
      </c>
    </row>
    <row r="392" s="2" customFormat="1" ht="16.5" customHeight="1">
      <c r="A392" s="39"/>
      <c r="B392" s="40"/>
      <c r="C392" s="227" t="s">
        <v>840</v>
      </c>
      <c r="D392" s="227" t="s">
        <v>343</v>
      </c>
      <c r="E392" s="228" t="s">
        <v>2485</v>
      </c>
      <c r="F392" s="229" t="s">
        <v>2486</v>
      </c>
      <c r="G392" s="230" t="s">
        <v>442</v>
      </c>
      <c r="H392" s="231">
        <v>1</v>
      </c>
      <c r="I392" s="232"/>
      <c r="J392" s="233">
        <f>ROUND(I392*H392,2)</f>
        <v>0</v>
      </c>
      <c r="K392" s="229" t="s">
        <v>443</v>
      </c>
      <c r="L392" s="45"/>
      <c r="M392" s="234" t="s">
        <v>1</v>
      </c>
      <c r="N392" s="235" t="s">
        <v>41</v>
      </c>
      <c r="O392" s="92"/>
      <c r="P392" s="236">
        <f>O392*H392</f>
        <v>0</v>
      </c>
      <c r="Q392" s="236">
        <v>0.0020899999999999998</v>
      </c>
      <c r="R392" s="236">
        <f>Q392*H392</f>
        <v>0.0020899999999999998</v>
      </c>
      <c r="S392" s="236">
        <v>0</v>
      </c>
      <c r="T392" s="237">
        <f>S392*H392</f>
        <v>0</v>
      </c>
      <c r="U392" s="39"/>
      <c r="V392" s="39"/>
      <c r="W392" s="39"/>
      <c r="X392" s="39"/>
      <c r="Y392" s="39"/>
      <c r="Z392" s="39"/>
      <c r="AA392" s="39"/>
      <c r="AB392" s="39"/>
      <c r="AC392" s="39"/>
      <c r="AD392" s="39"/>
      <c r="AE392" s="39"/>
      <c r="AR392" s="238" t="s">
        <v>360</v>
      </c>
      <c r="AT392" s="238" t="s">
        <v>343</v>
      </c>
      <c r="AU392" s="238" t="s">
        <v>85</v>
      </c>
      <c r="AY392" s="18" t="s">
        <v>342</v>
      </c>
      <c r="BE392" s="239">
        <f>IF(N392="základní",J392,0)</f>
        <v>0</v>
      </c>
      <c r="BF392" s="239">
        <f>IF(N392="snížená",J392,0)</f>
        <v>0</v>
      </c>
      <c r="BG392" s="239">
        <f>IF(N392="zákl. přenesená",J392,0)</f>
        <v>0</v>
      </c>
      <c r="BH392" s="239">
        <f>IF(N392="sníž. přenesená",J392,0)</f>
        <v>0</v>
      </c>
      <c r="BI392" s="239">
        <f>IF(N392="nulová",J392,0)</f>
        <v>0</v>
      </c>
      <c r="BJ392" s="18" t="s">
        <v>83</v>
      </c>
      <c r="BK392" s="239">
        <f>ROUND(I392*H392,2)</f>
        <v>0</v>
      </c>
      <c r="BL392" s="18" t="s">
        <v>360</v>
      </c>
      <c r="BM392" s="238" t="s">
        <v>2487</v>
      </c>
    </row>
    <row r="393" s="2" customFormat="1">
      <c r="A393" s="39"/>
      <c r="B393" s="40"/>
      <c r="C393" s="41"/>
      <c r="D393" s="240" t="s">
        <v>349</v>
      </c>
      <c r="E393" s="41"/>
      <c r="F393" s="241" t="s">
        <v>2488</v>
      </c>
      <c r="G393" s="41"/>
      <c r="H393" s="41"/>
      <c r="I393" s="242"/>
      <c r="J393" s="41"/>
      <c r="K393" s="41"/>
      <c r="L393" s="45"/>
      <c r="M393" s="243"/>
      <c r="N393" s="244"/>
      <c r="O393" s="92"/>
      <c r="P393" s="92"/>
      <c r="Q393" s="92"/>
      <c r="R393" s="92"/>
      <c r="S393" s="92"/>
      <c r="T393" s="93"/>
      <c r="U393" s="39"/>
      <c r="V393" s="39"/>
      <c r="W393" s="39"/>
      <c r="X393" s="39"/>
      <c r="Y393" s="39"/>
      <c r="Z393" s="39"/>
      <c r="AA393" s="39"/>
      <c r="AB393" s="39"/>
      <c r="AC393" s="39"/>
      <c r="AD393" s="39"/>
      <c r="AE393" s="39"/>
      <c r="AT393" s="18" t="s">
        <v>349</v>
      </c>
      <c r="AU393" s="18" t="s">
        <v>85</v>
      </c>
    </row>
    <row r="394" s="13" customFormat="1">
      <c r="A394" s="13"/>
      <c r="B394" s="252"/>
      <c r="C394" s="253"/>
      <c r="D394" s="240" t="s">
        <v>446</v>
      </c>
      <c r="E394" s="254" t="s">
        <v>1</v>
      </c>
      <c r="F394" s="255" t="s">
        <v>2489</v>
      </c>
      <c r="G394" s="253"/>
      <c r="H394" s="256">
        <v>1</v>
      </c>
      <c r="I394" s="257"/>
      <c r="J394" s="253"/>
      <c r="K394" s="253"/>
      <c r="L394" s="258"/>
      <c r="M394" s="259"/>
      <c r="N394" s="260"/>
      <c r="O394" s="260"/>
      <c r="P394" s="260"/>
      <c r="Q394" s="260"/>
      <c r="R394" s="260"/>
      <c r="S394" s="260"/>
      <c r="T394" s="261"/>
      <c r="U394" s="13"/>
      <c r="V394" s="13"/>
      <c r="W394" s="13"/>
      <c r="X394" s="13"/>
      <c r="Y394" s="13"/>
      <c r="Z394" s="13"/>
      <c r="AA394" s="13"/>
      <c r="AB394" s="13"/>
      <c r="AC394" s="13"/>
      <c r="AD394" s="13"/>
      <c r="AE394" s="13"/>
      <c r="AT394" s="262" t="s">
        <v>446</v>
      </c>
      <c r="AU394" s="262" t="s">
        <v>85</v>
      </c>
      <c r="AV394" s="13" t="s">
        <v>85</v>
      </c>
      <c r="AW394" s="13" t="s">
        <v>32</v>
      </c>
      <c r="AX394" s="13" t="s">
        <v>83</v>
      </c>
      <c r="AY394" s="262" t="s">
        <v>342</v>
      </c>
    </row>
    <row r="395" s="2" customFormat="1" ht="16.5" customHeight="1">
      <c r="A395" s="39"/>
      <c r="B395" s="40"/>
      <c r="C395" s="295" t="s">
        <v>847</v>
      </c>
      <c r="D395" s="295" t="s">
        <v>621</v>
      </c>
      <c r="E395" s="296" t="s">
        <v>2490</v>
      </c>
      <c r="F395" s="297" t="s">
        <v>2491</v>
      </c>
      <c r="G395" s="298" t="s">
        <v>442</v>
      </c>
      <c r="H395" s="299">
        <v>1</v>
      </c>
      <c r="I395" s="300"/>
      <c r="J395" s="301">
        <f>ROUND(I395*H395,2)</f>
        <v>0</v>
      </c>
      <c r="K395" s="297" t="s">
        <v>443</v>
      </c>
      <c r="L395" s="302"/>
      <c r="M395" s="303" t="s">
        <v>1</v>
      </c>
      <c r="N395" s="304" t="s">
        <v>41</v>
      </c>
      <c r="O395" s="92"/>
      <c r="P395" s="236">
        <f>O395*H395</f>
        <v>0</v>
      </c>
      <c r="Q395" s="236">
        <v>0.085000000000000006</v>
      </c>
      <c r="R395" s="236">
        <f>Q395*H395</f>
        <v>0.085000000000000006</v>
      </c>
      <c r="S395" s="236">
        <v>0</v>
      </c>
      <c r="T395" s="237">
        <f>S395*H395</f>
        <v>0</v>
      </c>
      <c r="U395" s="39"/>
      <c r="V395" s="39"/>
      <c r="W395" s="39"/>
      <c r="X395" s="39"/>
      <c r="Y395" s="39"/>
      <c r="Z395" s="39"/>
      <c r="AA395" s="39"/>
      <c r="AB395" s="39"/>
      <c r="AC395" s="39"/>
      <c r="AD395" s="39"/>
      <c r="AE395" s="39"/>
      <c r="AR395" s="238" t="s">
        <v>376</v>
      </c>
      <c r="AT395" s="238" t="s">
        <v>621</v>
      </c>
      <c r="AU395" s="238" t="s">
        <v>85</v>
      </c>
      <c r="AY395" s="18" t="s">
        <v>342</v>
      </c>
      <c r="BE395" s="239">
        <f>IF(N395="základní",J395,0)</f>
        <v>0</v>
      </c>
      <c r="BF395" s="239">
        <f>IF(N395="snížená",J395,0)</f>
        <v>0</v>
      </c>
      <c r="BG395" s="239">
        <f>IF(N395="zákl. přenesená",J395,0)</f>
        <v>0</v>
      </c>
      <c r="BH395" s="239">
        <f>IF(N395="sníž. přenesená",J395,0)</f>
        <v>0</v>
      </c>
      <c r="BI395" s="239">
        <f>IF(N395="nulová",J395,0)</f>
        <v>0</v>
      </c>
      <c r="BJ395" s="18" t="s">
        <v>83</v>
      </c>
      <c r="BK395" s="239">
        <f>ROUND(I395*H395,2)</f>
        <v>0</v>
      </c>
      <c r="BL395" s="18" t="s">
        <v>360</v>
      </c>
      <c r="BM395" s="238" t="s">
        <v>2492</v>
      </c>
    </row>
    <row r="396" s="2" customFormat="1">
      <c r="A396" s="39"/>
      <c r="B396" s="40"/>
      <c r="C396" s="41"/>
      <c r="D396" s="240" t="s">
        <v>349</v>
      </c>
      <c r="E396" s="41"/>
      <c r="F396" s="241" t="s">
        <v>2491</v>
      </c>
      <c r="G396" s="41"/>
      <c r="H396" s="41"/>
      <c r="I396" s="242"/>
      <c r="J396" s="41"/>
      <c r="K396" s="41"/>
      <c r="L396" s="45"/>
      <c r="M396" s="243"/>
      <c r="N396" s="244"/>
      <c r="O396" s="92"/>
      <c r="P396" s="92"/>
      <c r="Q396" s="92"/>
      <c r="R396" s="92"/>
      <c r="S396" s="92"/>
      <c r="T396" s="93"/>
      <c r="U396" s="39"/>
      <c r="V396" s="39"/>
      <c r="W396" s="39"/>
      <c r="X396" s="39"/>
      <c r="Y396" s="39"/>
      <c r="Z396" s="39"/>
      <c r="AA396" s="39"/>
      <c r="AB396" s="39"/>
      <c r="AC396" s="39"/>
      <c r="AD396" s="39"/>
      <c r="AE396" s="39"/>
      <c r="AT396" s="18" t="s">
        <v>349</v>
      </c>
      <c r="AU396" s="18" t="s">
        <v>85</v>
      </c>
    </row>
    <row r="397" s="2" customFormat="1" ht="16.5" customHeight="1">
      <c r="A397" s="39"/>
      <c r="B397" s="40"/>
      <c r="C397" s="227" t="s">
        <v>854</v>
      </c>
      <c r="D397" s="227" t="s">
        <v>343</v>
      </c>
      <c r="E397" s="228" t="s">
        <v>2493</v>
      </c>
      <c r="F397" s="229" t="s">
        <v>2494</v>
      </c>
      <c r="G397" s="230" t="s">
        <v>543</v>
      </c>
      <c r="H397" s="231">
        <v>10</v>
      </c>
      <c r="I397" s="232"/>
      <c r="J397" s="233">
        <f>ROUND(I397*H397,2)</f>
        <v>0</v>
      </c>
      <c r="K397" s="229" t="s">
        <v>443</v>
      </c>
      <c r="L397" s="45"/>
      <c r="M397" s="234" t="s">
        <v>1</v>
      </c>
      <c r="N397" s="235" t="s">
        <v>41</v>
      </c>
      <c r="O397" s="92"/>
      <c r="P397" s="236">
        <f>O397*H397</f>
        <v>0</v>
      </c>
      <c r="Q397" s="236">
        <v>0</v>
      </c>
      <c r="R397" s="236">
        <f>Q397*H397</f>
        <v>0</v>
      </c>
      <c r="S397" s="236">
        <v>0.071999999999999995</v>
      </c>
      <c r="T397" s="237">
        <f>S397*H397</f>
        <v>0.71999999999999997</v>
      </c>
      <c r="U397" s="39"/>
      <c r="V397" s="39"/>
      <c r="W397" s="39"/>
      <c r="X397" s="39"/>
      <c r="Y397" s="39"/>
      <c r="Z397" s="39"/>
      <c r="AA397" s="39"/>
      <c r="AB397" s="39"/>
      <c r="AC397" s="39"/>
      <c r="AD397" s="39"/>
      <c r="AE397" s="39"/>
      <c r="AR397" s="238" t="s">
        <v>360</v>
      </c>
      <c r="AT397" s="238" t="s">
        <v>343</v>
      </c>
      <c r="AU397" s="238" t="s">
        <v>85</v>
      </c>
      <c r="AY397" s="18" t="s">
        <v>342</v>
      </c>
      <c r="BE397" s="239">
        <f>IF(N397="základní",J397,0)</f>
        <v>0</v>
      </c>
      <c r="BF397" s="239">
        <f>IF(N397="snížená",J397,0)</f>
        <v>0</v>
      </c>
      <c r="BG397" s="239">
        <f>IF(N397="zákl. přenesená",J397,0)</f>
        <v>0</v>
      </c>
      <c r="BH397" s="239">
        <f>IF(N397="sníž. přenesená",J397,0)</f>
        <v>0</v>
      </c>
      <c r="BI397" s="239">
        <f>IF(N397="nulová",J397,0)</f>
        <v>0</v>
      </c>
      <c r="BJ397" s="18" t="s">
        <v>83</v>
      </c>
      <c r="BK397" s="239">
        <f>ROUND(I397*H397,2)</f>
        <v>0</v>
      </c>
      <c r="BL397" s="18" t="s">
        <v>360</v>
      </c>
      <c r="BM397" s="238" t="s">
        <v>2495</v>
      </c>
    </row>
    <row r="398" s="2" customFormat="1">
      <c r="A398" s="39"/>
      <c r="B398" s="40"/>
      <c r="C398" s="41"/>
      <c r="D398" s="240" t="s">
        <v>349</v>
      </c>
      <c r="E398" s="41"/>
      <c r="F398" s="241" t="s">
        <v>2496</v>
      </c>
      <c r="G398" s="41"/>
      <c r="H398" s="41"/>
      <c r="I398" s="242"/>
      <c r="J398" s="41"/>
      <c r="K398" s="41"/>
      <c r="L398" s="45"/>
      <c r="M398" s="243"/>
      <c r="N398" s="244"/>
      <c r="O398" s="92"/>
      <c r="P398" s="92"/>
      <c r="Q398" s="92"/>
      <c r="R398" s="92"/>
      <c r="S398" s="92"/>
      <c r="T398" s="93"/>
      <c r="U398" s="39"/>
      <c r="V398" s="39"/>
      <c r="W398" s="39"/>
      <c r="X398" s="39"/>
      <c r="Y398" s="39"/>
      <c r="Z398" s="39"/>
      <c r="AA398" s="39"/>
      <c r="AB398" s="39"/>
      <c r="AC398" s="39"/>
      <c r="AD398" s="39"/>
      <c r="AE398" s="39"/>
      <c r="AT398" s="18" t="s">
        <v>349</v>
      </c>
      <c r="AU398" s="18" t="s">
        <v>85</v>
      </c>
    </row>
    <row r="399" s="13" customFormat="1">
      <c r="A399" s="13"/>
      <c r="B399" s="252"/>
      <c r="C399" s="253"/>
      <c r="D399" s="240" t="s">
        <v>446</v>
      </c>
      <c r="E399" s="254" t="s">
        <v>1</v>
      </c>
      <c r="F399" s="255" t="s">
        <v>2497</v>
      </c>
      <c r="G399" s="253"/>
      <c r="H399" s="256">
        <v>10</v>
      </c>
      <c r="I399" s="257"/>
      <c r="J399" s="253"/>
      <c r="K399" s="253"/>
      <c r="L399" s="258"/>
      <c r="M399" s="259"/>
      <c r="N399" s="260"/>
      <c r="O399" s="260"/>
      <c r="P399" s="260"/>
      <c r="Q399" s="260"/>
      <c r="R399" s="260"/>
      <c r="S399" s="260"/>
      <c r="T399" s="261"/>
      <c r="U399" s="13"/>
      <c r="V399" s="13"/>
      <c r="W399" s="13"/>
      <c r="X399" s="13"/>
      <c r="Y399" s="13"/>
      <c r="Z399" s="13"/>
      <c r="AA399" s="13"/>
      <c r="AB399" s="13"/>
      <c r="AC399" s="13"/>
      <c r="AD399" s="13"/>
      <c r="AE399" s="13"/>
      <c r="AT399" s="262" t="s">
        <v>446</v>
      </c>
      <c r="AU399" s="262" t="s">
        <v>85</v>
      </c>
      <c r="AV399" s="13" t="s">
        <v>85</v>
      </c>
      <c r="AW399" s="13" t="s">
        <v>32</v>
      </c>
      <c r="AX399" s="13" t="s">
        <v>83</v>
      </c>
      <c r="AY399" s="262" t="s">
        <v>342</v>
      </c>
    </row>
    <row r="400" s="2" customFormat="1" ht="21.75" customHeight="1">
      <c r="A400" s="39"/>
      <c r="B400" s="40"/>
      <c r="C400" s="227" t="s">
        <v>859</v>
      </c>
      <c r="D400" s="227" t="s">
        <v>343</v>
      </c>
      <c r="E400" s="228" t="s">
        <v>2498</v>
      </c>
      <c r="F400" s="229" t="s">
        <v>2499</v>
      </c>
      <c r="G400" s="230" t="s">
        <v>543</v>
      </c>
      <c r="H400" s="231">
        <v>10.6</v>
      </c>
      <c r="I400" s="232"/>
      <c r="J400" s="233">
        <f>ROUND(I400*H400,2)</f>
        <v>0</v>
      </c>
      <c r="K400" s="229" t="s">
        <v>443</v>
      </c>
      <c r="L400" s="45"/>
      <c r="M400" s="234" t="s">
        <v>1</v>
      </c>
      <c r="N400" s="235" t="s">
        <v>41</v>
      </c>
      <c r="O400" s="92"/>
      <c r="P400" s="236">
        <f>O400*H400</f>
        <v>0</v>
      </c>
      <c r="Q400" s="236">
        <v>8.0000000000000007E-05</v>
      </c>
      <c r="R400" s="236">
        <f>Q400*H400</f>
        <v>0.00084800000000000001</v>
      </c>
      <c r="S400" s="236">
        <v>0</v>
      </c>
      <c r="T400" s="237">
        <f>S400*H400</f>
        <v>0</v>
      </c>
      <c r="U400" s="39"/>
      <c r="V400" s="39"/>
      <c r="W400" s="39"/>
      <c r="X400" s="39"/>
      <c r="Y400" s="39"/>
      <c r="Z400" s="39"/>
      <c r="AA400" s="39"/>
      <c r="AB400" s="39"/>
      <c r="AC400" s="39"/>
      <c r="AD400" s="39"/>
      <c r="AE400" s="39"/>
      <c r="AR400" s="238" t="s">
        <v>360</v>
      </c>
      <c r="AT400" s="238" t="s">
        <v>343</v>
      </c>
      <c r="AU400" s="238" t="s">
        <v>85</v>
      </c>
      <c r="AY400" s="18" t="s">
        <v>342</v>
      </c>
      <c r="BE400" s="239">
        <f>IF(N400="základní",J400,0)</f>
        <v>0</v>
      </c>
      <c r="BF400" s="239">
        <f>IF(N400="snížená",J400,0)</f>
        <v>0</v>
      </c>
      <c r="BG400" s="239">
        <f>IF(N400="zákl. přenesená",J400,0)</f>
        <v>0</v>
      </c>
      <c r="BH400" s="239">
        <f>IF(N400="sníž. přenesená",J400,0)</f>
        <v>0</v>
      </c>
      <c r="BI400" s="239">
        <f>IF(N400="nulová",J400,0)</f>
        <v>0</v>
      </c>
      <c r="BJ400" s="18" t="s">
        <v>83</v>
      </c>
      <c r="BK400" s="239">
        <f>ROUND(I400*H400,2)</f>
        <v>0</v>
      </c>
      <c r="BL400" s="18" t="s">
        <v>360</v>
      </c>
      <c r="BM400" s="238" t="s">
        <v>2500</v>
      </c>
    </row>
    <row r="401" s="2" customFormat="1">
      <c r="A401" s="39"/>
      <c r="B401" s="40"/>
      <c r="C401" s="41"/>
      <c r="D401" s="240" t="s">
        <v>349</v>
      </c>
      <c r="E401" s="41"/>
      <c r="F401" s="241" t="s">
        <v>2501</v>
      </c>
      <c r="G401" s="41"/>
      <c r="H401" s="41"/>
      <c r="I401" s="242"/>
      <c r="J401" s="41"/>
      <c r="K401" s="41"/>
      <c r="L401" s="45"/>
      <c r="M401" s="243"/>
      <c r="N401" s="244"/>
      <c r="O401" s="92"/>
      <c r="P401" s="92"/>
      <c r="Q401" s="92"/>
      <c r="R401" s="92"/>
      <c r="S401" s="92"/>
      <c r="T401" s="93"/>
      <c r="U401" s="39"/>
      <c r="V401" s="39"/>
      <c r="W401" s="39"/>
      <c r="X401" s="39"/>
      <c r="Y401" s="39"/>
      <c r="Z401" s="39"/>
      <c r="AA401" s="39"/>
      <c r="AB401" s="39"/>
      <c r="AC401" s="39"/>
      <c r="AD401" s="39"/>
      <c r="AE401" s="39"/>
      <c r="AT401" s="18" t="s">
        <v>349</v>
      </c>
      <c r="AU401" s="18" t="s">
        <v>85</v>
      </c>
    </row>
    <row r="402" s="13" customFormat="1">
      <c r="A402" s="13"/>
      <c r="B402" s="252"/>
      <c r="C402" s="253"/>
      <c r="D402" s="240" t="s">
        <v>446</v>
      </c>
      <c r="E402" s="254" t="s">
        <v>1</v>
      </c>
      <c r="F402" s="255" t="s">
        <v>2502</v>
      </c>
      <c r="G402" s="253"/>
      <c r="H402" s="256">
        <v>9.5999999999999996</v>
      </c>
      <c r="I402" s="257"/>
      <c r="J402" s="253"/>
      <c r="K402" s="253"/>
      <c r="L402" s="258"/>
      <c r="M402" s="259"/>
      <c r="N402" s="260"/>
      <c r="O402" s="260"/>
      <c r="P402" s="260"/>
      <c r="Q402" s="260"/>
      <c r="R402" s="260"/>
      <c r="S402" s="260"/>
      <c r="T402" s="261"/>
      <c r="U402" s="13"/>
      <c r="V402" s="13"/>
      <c r="W402" s="13"/>
      <c r="X402" s="13"/>
      <c r="Y402" s="13"/>
      <c r="Z402" s="13"/>
      <c r="AA402" s="13"/>
      <c r="AB402" s="13"/>
      <c r="AC402" s="13"/>
      <c r="AD402" s="13"/>
      <c r="AE402" s="13"/>
      <c r="AT402" s="262" t="s">
        <v>446</v>
      </c>
      <c r="AU402" s="262" t="s">
        <v>85</v>
      </c>
      <c r="AV402" s="13" t="s">
        <v>85</v>
      </c>
      <c r="AW402" s="13" t="s">
        <v>32</v>
      </c>
      <c r="AX402" s="13" t="s">
        <v>76</v>
      </c>
      <c r="AY402" s="262" t="s">
        <v>342</v>
      </c>
    </row>
    <row r="403" s="13" customFormat="1">
      <c r="A403" s="13"/>
      <c r="B403" s="252"/>
      <c r="C403" s="253"/>
      <c r="D403" s="240" t="s">
        <v>446</v>
      </c>
      <c r="E403" s="254" t="s">
        <v>1</v>
      </c>
      <c r="F403" s="255" t="s">
        <v>2455</v>
      </c>
      <c r="G403" s="253"/>
      <c r="H403" s="256">
        <v>1</v>
      </c>
      <c r="I403" s="257"/>
      <c r="J403" s="253"/>
      <c r="K403" s="253"/>
      <c r="L403" s="258"/>
      <c r="M403" s="259"/>
      <c r="N403" s="260"/>
      <c r="O403" s="260"/>
      <c r="P403" s="260"/>
      <c r="Q403" s="260"/>
      <c r="R403" s="260"/>
      <c r="S403" s="260"/>
      <c r="T403" s="261"/>
      <c r="U403" s="13"/>
      <c r="V403" s="13"/>
      <c r="W403" s="13"/>
      <c r="X403" s="13"/>
      <c r="Y403" s="13"/>
      <c r="Z403" s="13"/>
      <c r="AA403" s="13"/>
      <c r="AB403" s="13"/>
      <c r="AC403" s="13"/>
      <c r="AD403" s="13"/>
      <c r="AE403" s="13"/>
      <c r="AT403" s="262" t="s">
        <v>446</v>
      </c>
      <c r="AU403" s="262" t="s">
        <v>85</v>
      </c>
      <c r="AV403" s="13" t="s">
        <v>85</v>
      </c>
      <c r="AW403" s="13" t="s">
        <v>32</v>
      </c>
      <c r="AX403" s="13" t="s">
        <v>76</v>
      </c>
      <c r="AY403" s="262" t="s">
        <v>342</v>
      </c>
    </row>
    <row r="404" s="16" customFormat="1">
      <c r="A404" s="16"/>
      <c r="B404" s="284"/>
      <c r="C404" s="285"/>
      <c r="D404" s="240" t="s">
        <v>446</v>
      </c>
      <c r="E404" s="286" t="s">
        <v>1</v>
      </c>
      <c r="F404" s="287" t="s">
        <v>500</v>
      </c>
      <c r="G404" s="285"/>
      <c r="H404" s="288">
        <v>10.6</v>
      </c>
      <c r="I404" s="289"/>
      <c r="J404" s="285"/>
      <c r="K404" s="285"/>
      <c r="L404" s="290"/>
      <c r="M404" s="291"/>
      <c r="N404" s="292"/>
      <c r="O404" s="292"/>
      <c r="P404" s="292"/>
      <c r="Q404" s="292"/>
      <c r="R404" s="292"/>
      <c r="S404" s="292"/>
      <c r="T404" s="293"/>
      <c r="U404" s="16"/>
      <c r="V404" s="16"/>
      <c r="W404" s="16"/>
      <c r="X404" s="16"/>
      <c r="Y404" s="16"/>
      <c r="Z404" s="16"/>
      <c r="AA404" s="16"/>
      <c r="AB404" s="16"/>
      <c r="AC404" s="16"/>
      <c r="AD404" s="16"/>
      <c r="AE404" s="16"/>
      <c r="AT404" s="294" t="s">
        <v>446</v>
      </c>
      <c r="AU404" s="294" t="s">
        <v>85</v>
      </c>
      <c r="AV404" s="16" t="s">
        <v>360</v>
      </c>
      <c r="AW404" s="16" t="s">
        <v>32</v>
      </c>
      <c r="AX404" s="16" t="s">
        <v>83</v>
      </c>
      <c r="AY404" s="294" t="s">
        <v>342</v>
      </c>
    </row>
    <row r="405" s="2" customFormat="1" ht="16.5" customHeight="1">
      <c r="A405" s="39"/>
      <c r="B405" s="40"/>
      <c r="C405" s="295" t="s">
        <v>864</v>
      </c>
      <c r="D405" s="295" t="s">
        <v>621</v>
      </c>
      <c r="E405" s="296" t="s">
        <v>2503</v>
      </c>
      <c r="F405" s="297" t="s">
        <v>2504</v>
      </c>
      <c r="G405" s="298" t="s">
        <v>543</v>
      </c>
      <c r="H405" s="299">
        <v>10.759</v>
      </c>
      <c r="I405" s="300"/>
      <c r="J405" s="301">
        <f>ROUND(I405*H405,2)</f>
        <v>0</v>
      </c>
      <c r="K405" s="297" t="s">
        <v>443</v>
      </c>
      <c r="L405" s="302"/>
      <c r="M405" s="303" t="s">
        <v>1</v>
      </c>
      <c r="N405" s="304" t="s">
        <v>41</v>
      </c>
      <c r="O405" s="92"/>
      <c r="P405" s="236">
        <f>O405*H405</f>
        <v>0</v>
      </c>
      <c r="Q405" s="236">
        <v>0.071999999999999995</v>
      </c>
      <c r="R405" s="236">
        <f>Q405*H405</f>
        <v>0.774648</v>
      </c>
      <c r="S405" s="236">
        <v>0</v>
      </c>
      <c r="T405" s="237">
        <f>S405*H405</f>
        <v>0</v>
      </c>
      <c r="U405" s="39"/>
      <c r="V405" s="39"/>
      <c r="W405" s="39"/>
      <c r="X405" s="39"/>
      <c r="Y405" s="39"/>
      <c r="Z405" s="39"/>
      <c r="AA405" s="39"/>
      <c r="AB405" s="39"/>
      <c r="AC405" s="39"/>
      <c r="AD405" s="39"/>
      <c r="AE405" s="39"/>
      <c r="AR405" s="238" t="s">
        <v>376</v>
      </c>
      <c r="AT405" s="238" t="s">
        <v>621</v>
      </c>
      <c r="AU405" s="238" t="s">
        <v>85</v>
      </c>
      <c r="AY405" s="18" t="s">
        <v>342</v>
      </c>
      <c r="BE405" s="239">
        <f>IF(N405="základní",J405,0)</f>
        <v>0</v>
      </c>
      <c r="BF405" s="239">
        <f>IF(N405="snížená",J405,0)</f>
        <v>0</v>
      </c>
      <c r="BG405" s="239">
        <f>IF(N405="zákl. přenesená",J405,0)</f>
        <v>0</v>
      </c>
      <c r="BH405" s="239">
        <f>IF(N405="sníž. přenesená",J405,0)</f>
        <v>0</v>
      </c>
      <c r="BI405" s="239">
        <f>IF(N405="nulová",J405,0)</f>
        <v>0</v>
      </c>
      <c r="BJ405" s="18" t="s">
        <v>83</v>
      </c>
      <c r="BK405" s="239">
        <f>ROUND(I405*H405,2)</f>
        <v>0</v>
      </c>
      <c r="BL405" s="18" t="s">
        <v>360</v>
      </c>
      <c r="BM405" s="238" t="s">
        <v>2505</v>
      </c>
    </row>
    <row r="406" s="2" customFormat="1">
      <c r="A406" s="39"/>
      <c r="B406" s="40"/>
      <c r="C406" s="41"/>
      <c r="D406" s="240" t="s">
        <v>349</v>
      </c>
      <c r="E406" s="41"/>
      <c r="F406" s="241" t="s">
        <v>2504</v>
      </c>
      <c r="G406" s="41"/>
      <c r="H406" s="41"/>
      <c r="I406" s="242"/>
      <c r="J406" s="41"/>
      <c r="K406" s="41"/>
      <c r="L406" s="45"/>
      <c r="M406" s="243"/>
      <c r="N406" s="244"/>
      <c r="O406" s="92"/>
      <c r="P406" s="92"/>
      <c r="Q406" s="92"/>
      <c r="R406" s="92"/>
      <c r="S406" s="92"/>
      <c r="T406" s="93"/>
      <c r="U406" s="39"/>
      <c r="V406" s="39"/>
      <c r="W406" s="39"/>
      <c r="X406" s="39"/>
      <c r="Y406" s="39"/>
      <c r="Z406" s="39"/>
      <c r="AA406" s="39"/>
      <c r="AB406" s="39"/>
      <c r="AC406" s="39"/>
      <c r="AD406" s="39"/>
      <c r="AE406" s="39"/>
      <c r="AT406" s="18" t="s">
        <v>349</v>
      </c>
      <c r="AU406" s="18" t="s">
        <v>85</v>
      </c>
    </row>
    <row r="407" s="13" customFormat="1">
      <c r="A407" s="13"/>
      <c r="B407" s="252"/>
      <c r="C407" s="253"/>
      <c r="D407" s="240" t="s">
        <v>446</v>
      </c>
      <c r="E407" s="253"/>
      <c r="F407" s="255" t="s">
        <v>2506</v>
      </c>
      <c r="G407" s="253"/>
      <c r="H407" s="256">
        <v>10.759</v>
      </c>
      <c r="I407" s="257"/>
      <c r="J407" s="253"/>
      <c r="K407" s="253"/>
      <c r="L407" s="258"/>
      <c r="M407" s="259"/>
      <c r="N407" s="260"/>
      <c r="O407" s="260"/>
      <c r="P407" s="260"/>
      <c r="Q407" s="260"/>
      <c r="R407" s="260"/>
      <c r="S407" s="260"/>
      <c r="T407" s="261"/>
      <c r="U407" s="13"/>
      <c r="V407" s="13"/>
      <c r="W407" s="13"/>
      <c r="X407" s="13"/>
      <c r="Y407" s="13"/>
      <c r="Z407" s="13"/>
      <c r="AA407" s="13"/>
      <c r="AB407" s="13"/>
      <c r="AC407" s="13"/>
      <c r="AD407" s="13"/>
      <c r="AE407" s="13"/>
      <c r="AT407" s="262" t="s">
        <v>446</v>
      </c>
      <c r="AU407" s="262" t="s">
        <v>85</v>
      </c>
      <c r="AV407" s="13" t="s">
        <v>85</v>
      </c>
      <c r="AW407" s="13" t="s">
        <v>4</v>
      </c>
      <c r="AX407" s="13" t="s">
        <v>83</v>
      </c>
      <c r="AY407" s="262" t="s">
        <v>342</v>
      </c>
    </row>
    <row r="408" s="2" customFormat="1" ht="16.5" customHeight="1">
      <c r="A408" s="39"/>
      <c r="B408" s="40"/>
      <c r="C408" s="227" t="s">
        <v>871</v>
      </c>
      <c r="D408" s="227" t="s">
        <v>343</v>
      </c>
      <c r="E408" s="228" t="s">
        <v>2507</v>
      </c>
      <c r="F408" s="229" t="s">
        <v>2508</v>
      </c>
      <c r="G408" s="230" t="s">
        <v>442</v>
      </c>
      <c r="H408" s="231">
        <v>3</v>
      </c>
      <c r="I408" s="232"/>
      <c r="J408" s="233">
        <f>ROUND(I408*H408,2)</f>
        <v>0</v>
      </c>
      <c r="K408" s="229" t="s">
        <v>443</v>
      </c>
      <c r="L408" s="45"/>
      <c r="M408" s="234" t="s">
        <v>1</v>
      </c>
      <c r="N408" s="235" t="s">
        <v>41</v>
      </c>
      <c r="O408" s="92"/>
      <c r="P408" s="236">
        <f>O408*H408</f>
        <v>0</v>
      </c>
      <c r="Q408" s="236">
        <v>9.0000000000000006E-05</v>
      </c>
      <c r="R408" s="236">
        <f>Q408*H408</f>
        <v>0.00027</v>
      </c>
      <c r="S408" s="236">
        <v>0</v>
      </c>
      <c r="T408" s="237">
        <f>S408*H408</f>
        <v>0</v>
      </c>
      <c r="U408" s="39"/>
      <c r="V408" s="39"/>
      <c r="W408" s="39"/>
      <c r="X408" s="39"/>
      <c r="Y408" s="39"/>
      <c r="Z408" s="39"/>
      <c r="AA408" s="39"/>
      <c r="AB408" s="39"/>
      <c r="AC408" s="39"/>
      <c r="AD408" s="39"/>
      <c r="AE408" s="39"/>
      <c r="AR408" s="238" t="s">
        <v>360</v>
      </c>
      <c r="AT408" s="238" t="s">
        <v>343</v>
      </c>
      <c r="AU408" s="238" t="s">
        <v>85</v>
      </c>
      <c r="AY408" s="18" t="s">
        <v>342</v>
      </c>
      <c r="BE408" s="239">
        <f>IF(N408="základní",J408,0)</f>
        <v>0</v>
      </c>
      <c r="BF408" s="239">
        <f>IF(N408="snížená",J408,0)</f>
        <v>0</v>
      </c>
      <c r="BG408" s="239">
        <f>IF(N408="zákl. přenesená",J408,0)</f>
        <v>0</v>
      </c>
      <c r="BH408" s="239">
        <f>IF(N408="sníž. přenesená",J408,0)</f>
        <v>0</v>
      </c>
      <c r="BI408" s="239">
        <f>IF(N408="nulová",J408,0)</f>
        <v>0</v>
      </c>
      <c r="BJ408" s="18" t="s">
        <v>83</v>
      </c>
      <c r="BK408" s="239">
        <f>ROUND(I408*H408,2)</f>
        <v>0</v>
      </c>
      <c r="BL408" s="18" t="s">
        <v>360</v>
      </c>
      <c r="BM408" s="238" t="s">
        <v>2509</v>
      </c>
    </row>
    <row r="409" s="2" customFormat="1">
      <c r="A409" s="39"/>
      <c r="B409" s="40"/>
      <c r="C409" s="41"/>
      <c r="D409" s="240" t="s">
        <v>349</v>
      </c>
      <c r="E409" s="41"/>
      <c r="F409" s="241" t="s">
        <v>2510</v>
      </c>
      <c r="G409" s="41"/>
      <c r="H409" s="41"/>
      <c r="I409" s="242"/>
      <c r="J409" s="41"/>
      <c r="K409" s="41"/>
      <c r="L409" s="45"/>
      <c r="M409" s="243"/>
      <c r="N409" s="244"/>
      <c r="O409" s="92"/>
      <c r="P409" s="92"/>
      <c r="Q409" s="92"/>
      <c r="R409" s="92"/>
      <c r="S409" s="92"/>
      <c r="T409" s="93"/>
      <c r="U409" s="39"/>
      <c r="V409" s="39"/>
      <c r="W409" s="39"/>
      <c r="X409" s="39"/>
      <c r="Y409" s="39"/>
      <c r="Z409" s="39"/>
      <c r="AA409" s="39"/>
      <c r="AB409" s="39"/>
      <c r="AC409" s="39"/>
      <c r="AD409" s="39"/>
      <c r="AE409" s="39"/>
      <c r="AT409" s="18" t="s">
        <v>349</v>
      </c>
      <c r="AU409" s="18" t="s">
        <v>85</v>
      </c>
    </row>
    <row r="410" s="13" customFormat="1">
      <c r="A410" s="13"/>
      <c r="B410" s="252"/>
      <c r="C410" s="253"/>
      <c r="D410" s="240" t="s">
        <v>446</v>
      </c>
      <c r="E410" s="254" t="s">
        <v>1</v>
      </c>
      <c r="F410" s="255" t="s">
        <v>2511</v>
      </c>
      <c r="G410" s="253"/>
      <c r="H410" s="256">
        <v>3</v>
      </c>
      <c r="I410" s="257"/>
      <c r="J410" s="253"/>
      <c r="K410" s="253"/>
      <c r="L410" s="258"/>
      <c r="M410" s="259"/>
      <c r="N410" s="260"/>
      <c r="O410" s="260"/>
      <c r="P410" s="260"/>
      <c r="Q410" s="260"/>
      <c r="R410" s="260"/>
      <c r="S410" s="260"/>
      <c r="T410" s="261"/>
      <c r="U410" s="13"/>
      <c r="V410" s="13"/>
      <c r="W410" s="13"/>
      <c r="X410" s="13"/>
      <c r="Y410" s="13"/>
      <c r="Z410" s="13"/>
      <c r="AA410" s="13"/>
      <c r="AB410" s="13"/>
      <c r="AC410" s="13"/>
      <c r="AD410" s="13"/>
      <c r="AE410" s="13"/>
      <c r="AT410" s="262" t="s">
        <v>446</v>
      </c>
      <c r="AU410" s="262" t="s">
        <v>85</v>
      </c>
      <c r="AV410" s="13" t="s">
        <v>85</v>
      </c>
      <c r="AW410" s="13" t="s">
        <v>32</v>
      </c>
      <c r="AX410" s="13" t="s">
        <v>83</v>
      </c>
      <c r="AY410" s="262" t="s">
        <v>342</v>
      </c>
    </row>
    <row r="411" s="2" customFormat="1" ht="16.5" customHeight="1">
      <c r="A411" s="39"/>
      <c r="B411" s="40"/>
      <c r="C411" s="295" t="s">
        <v>876</v>
      </c>
      <c r="D411" s="295" t="s">
        <v>621</v>
      </c>
      <c r="E411" s="296" t="s">
        <v>2512</v>
      </c>
      <c r="F411" s="297" t="s">
        <v>2513</v>
      </c>
      <c r="G411" s="298" t="s">
        <v>442</v>
      </c>
      <c r="H411" s="299">
        <v>2</v>
      </c>
      <c r="I411" s="300"/>
      <c r="J411" s="301">
        <f>ROUND(I411*H411,2)</f>
        <v>0</v>
      </c>
      <c r="K411" s="297" t="s">
        <v>443</v>
      </c>
      <c r="L411" s="302"/>
      <c r="M411" s="303" t="s">
        <v>1</v>
      </c>
      <c r="N411" s="304" t="s">
        <v>41</v>
      </c>
      <c r="O411" s="92"/>
      <c r="P411" s="236">
        <f>O411*H411</f>
        <v>0</v>
      </c>
      <c r="Q411" s="236">
        <v>0.056000000000000001</v>
      </c>
      <c r="R411" s="236">
        <f>Q411*H411</f>
        <v>0.112</v>
      </c>
      <c r="S411" s="236">
        <v>0</v>
      </c>
      <c r="T411" s="237">
        <f>S411*H411</f>
        <v>0</v>
      </c>
      <c r="U411" s="39"/>
      <c r="V411" s="39"/>
      <c r="W411" s="39"/>
      <c r="X411" s="39"/>
      <c r="Y411" s="39"/>
      <c r="Z411" s="39"/>
      <c r="AA411" s="39"/>
      <c r="AB411" s="39"/>
      <c r="AC411" s="39"/>
      <c r="AD411" s="39"/>
      <c r="AE411" s="39"/>
      <c r="AR411" s="238" t="s">
        <v>376</v>
      </c>
      <c r="AT411" s="238" t="s">
        <v>621</v>
      </c>
      <c r="AU411" s="238" t="s">
        <v>85</v>
      </c>
      <c r="AY411" s="18" t="s">
        <v>342</v>
      </c>
      <c r="BE411" s="239">
        <f>IF(N411="základní",J411,0)</f>
        <v>0</v>
      </c>
      <c r="BF411" s="239">
        <f>IF(N411="snížená",J411,0)</f>
        <v>0</v>
      </c>
      <c r="BG411" s="239">
        <f>IF(N411="zákl. přenesená",J411,0)</f>
        <v>0</v>
      </c>
      <c r="BH411" s="239">
        <f>IF(N411="sníž. přenesená",J411,0)</f>
        <v>0</v>
      </c>
      <c r="BI411" s="239">
        <f>IF(N411="nulová",J411,0)</f>
        <v>0</v>
      </c>
      <c r="BJ411" s="18" t="s">
        <v>83</v>
      </c>
      <c r="BK411" s="239">
        <f>ROUND(I411*H411,2)</f>
        <v>0</v>
      </c>
      <c r="BL411" s="18" t="s">
        <v>360</v>
      </c>
      <c r="BM411" s="238" t="s">
        <v>2514</v>
      </c>
    </row>
    <row r="412" s="2" customFormat="1">
      <c r="A412" s="39"/>
      <c r="B412" s="40"/>
      <c r="C412" s="41"/>
      <c r="D412" s="240" t="s">
        <v>349</v>
      </c>
      <c r="E412" s="41"/>
      <c r="F412" s="241" t="s">
        <v>2513</v>
      </c>
      <c r="G412" s="41"/>
      <c r="H412" s="41"/>
      <c r="I412" s="242"/>
      <c r="J412" s="41"/>
      <c r="K412" s="41"/>
      <c r="L412" s="45"/>
      <c r="M412" s="243"/>
      <c r="N412" s="244"/>
      <c r="O412" s="92"/>
      <c r="P412" s="92"/>
      <c r="Q412" s="92"/>
      <c r="R412" s="92"/>
      <c r="S412" s="92"/>
      <c r="T412" s="93"/>
      <c r="U412" s="39"/>
      <c r="V412" s="39"/>
      <c r="W412" s="39"/>
      <c r="X412" s="39"/>
      <c r="Y412" s="39"/>
      <c r="Z412" s="39"/>
      <c r="AA412" s="39"/>
      <c r="AB412" s="39"/>
      <c r="AC412" s="39"/>
      <c r="AD412" s="39"/>
      <c r="AE412" s="39"/>
      <c r="AT412" s="18" t="s">
        <v>349</v>
      </c>
      <c r="AU412" s="18" t="s">
        <v>85</v>
      </c>
    </row>
    <row r="413" s="13" customFormat="1">
      <c r="A413" s="13"/>
      <c r="B413" s="252"/>
      <c r="C413" s="253"/>
      <c r="D413" s="240" t="s">
        <v>446</v>
      </c>
      <c r="E413" s="254" t="s">
        <v>1</v>
      </c>
      <c r="F413" s="255" t="s">
        <v>2515</v>
      </c>
      <c r="G413" s="253"/>
      <c r="H413" s="256">
        <v>1</v>
      </c>
      <c r="I413" s="257"/>
      <c r="J413" s="253"/>
      <c r="K413" s="253"/>
      <c r="L413" s="258"/>
      <c r="M413" s="259"/>
      <c r="N413" s="260"/>
      <c r="O413" s="260"/>
      <c r="P413" s="260"/>
      <c r="Q413" s="260"/>
      <c r="R413" s="260"/>
      <c r="S413" s="260"/>
      <c r="T413" s="261"/>
      <c r="U413" s="13"/>
      <c r="V413" s="13"/>
      <c r="W413" s="13"/>
      <c r="X413" s="13"/>
      <c r="Y413" s="13"/>
      <c r="Z413" s="13"/>
      <c r="AA413" s="13"/>
      <c r="AB413" s="13"/>
      <c r="AC413" s="13"/>
      <c r="AD413" s="13"/>
      <c r="AE413" s="13"/>
      <c r="AT413" s="262" t="s">
        <v>446</v>
      </c>
      <c r="AU413" s="262" t="s">
        <v>85</v>
      </c>
      <c r="AV413" s="13" t="s">
        <v>85</v>
      </c>
      <c r="AW413" s="13" t="s">
        <v>32</v>
      </c>
      <c r="AX413" s="13" t="s">
        <v>76</v>
      </c>
      <c r="AY413" s="262" t="s">
        <v>342</v>
      </c>
    </row>
    <row r="414" s="13" customFormat="1">
      <c r="A414" s="13"/>
      <c r="B414" s="252"/>
      <c r="C414" s="253"/>
      <c r="D414" s="240" t="s">
        <v>446</v>
      </c>
      <c r="E414" s="254" t="s">
        <v>1</v>
      </c>
      <c r="F414" s="255" t="s">
        <v>2516</v>
      </c>
      <c r="G414" s="253"/>
      <c r="H414" s="256">
        <v>1</v>
      </c>
      <c r="I414" s="257"/>
      <c r="J414" s="253"/>
      <c r="K414" s="253"/>
      <c r="L414" s="258"/>
      <c r="M414" s="259"/>
      <c r="N414" s="260"/>
      <c r="O414" s="260"/>
      <c r="P414" s="260"/>
      <c r="Q414" s="260"/>
      <c r="R414" s="260"/>
      <c r="S414" s="260"/>
      <c r="T414" s="261"/>
      <c r="U414" s="13"/>
      <c r="V414" s="13"/>
      <c r="W414" s="13"/>
      <c r="X414" s="13"/>
      <c r="Y414" s="13"/>
      <c r="Z414" s="13"/>
      <c r="AA414" s="13"/>
      <c r="AB414" s="13"/>
      <c r="AC414" s="13"/>
      <c r="AD414" s="13"/>
      <c r="AE414" s="13"/>
      <c r="AT414" s="262" t="s">
        <v>446</v>
      </c>
      <c r="AU414" s="262" t="s">
        <v>85</v>
      </c>
      <c r="AV414" s="13" t="s">
        <v>85</v>
      </c>
      <c r="AW414" s="13" t="s">
        <v>32</v>
      </c>
      <c r="AX414" s="13" t="s">
        <v>76</v>
      </c>
      <c r="AY414" s="262" t="s">
        <v>342</v>
      </c>
    </row>
    <row r="415" s="16" customFormat="1">
      <c r="A415" s="16"/>
      <c r="B415" s="284"/>
      <c r="C415" s="285"/>
      <c r="D415" s="240" t="s">
        <v>446</v>
      </c>
      <c r="E415" s="286" t="s">
        <v>1</v>
      </c>
      <c r="F415" s="287" t="s">
        <v>500</v>
      </c>
      <c r="G415" s="285"/>
      <c r="H415" s="288">
        <v>2</v>
      </c>
      <c r="I415" s="289"/>
      <c r="J415" s="285"/>
      <c r="K415" s="285"/>
      <c r="L415" s="290"/>
      <c r="M415" s="291"/>
      <c r="N415" s="292"/>
      <c r="O415" s="292"/>
      <c r="P415" s="292"/>
      <c r="Q415" s="292"/>
      <c r="R415" s="292"/>
      <c r="S415" s="292"/>
      <c r="T415" s="293"/>
      <c r="U415" s="16"/>
      <c r="V415" s="16"/>
      <c r="W415" s="16"/>
      <c r="X415" s="16"/>
      <c r="Y415" s="16"/>
      <c r="Z415" s="16"/>
      <c r="AA415" s="16"/>
      <c r="AB415" s="16"/>
      <c r="AC415" s="16"/>
      <c r="AD415" s="16"/>
      <c r="AE415" s="16"/>
      <c r="AT415" s="294" t="s">
        <v>446</v>
      </c>
      <c r="AU415" s="294" t="s">
        <v>85</v>
      </c>
      <c r="AV415" s="16" t="s">
        <v>360</v>
      </c>
      <c r="AW415" s="16" t="s">
        <v>32</v>
      </c>
      <c r="AX415" s="16" t="s">
        <v>83</v>
      </c>
      <c r="AY415" s="294" t="s">
        <v>342</v>
      </c>
    </row>
    <row r="416" s="2" customFormat="1" ht="21.75" customHeight="1">
      <c r="A416" s="39"/>
      <c r="B416" s="40"/>
      <c r="C416" s="295" t="s">
        <v>884</v>
      </c>
      <c r="D416" s="295" t="s">
        <v>621</v>
      </c>
      <c r="E416" s="296" t="s">
        <v>2517</v>
      </c>
      <c r="F416" s="297" t="s">
        <v>2518</v>
      </c>
      <c r="G416" s="298" t="s">
        <v>442</v>
      </c>
      <c r="H416" s="299">
        <v>1</v>
      </c>
      <c r="I416" s="300"/>
      <c r="J416" s="301">
        <f>ROUND(I416*H416,2)</f>
        <v>0</v>
      </c>
      <c r="K416" s="297" t="s">
        <v>443</v>
      </c>
      <c r="L416" s="302"/>
      <c r="M416" s="303" t="s">
        <v>1</v>
      </c>
      <c r="N416" s="304" t="s">
        <v>41</v>
      </c>
      <c r="O416" s="92"/>
      <c r="P416" s="236">
        <f>O416*H416</f>
        <v>0</v>
      </c>
      <c r="Q416" s="236">
        <v>0.044999999999999998</v>
      </c>
      <c r="R416" s="236">
        <f>Q416*H416</f>
        <v>0.044999999999999998</v>
      </c>
      <c r="S416" s="236">
        <v>0</v>
      </c>
      <c r="T416" s="237">
        <f>S416*H416</f>
        <v>0</v>
      </c>
      <c r="U416" s="39"/>
      <c r="V416" s="39"/>
      <c r="W416" s="39"/>
      <c r="X416" s="39"/>
      <c r="Y416" s="39"/>
      <c r="Z416" s="39"/>
      <c r="AA416" s="39"/>
      <c r="AB416" s="39"/>
      <c r="AC416" s="39"/>
      <c r="AD416" s="39"/>
      <c r="AE416" s="39"/>
      <c r="AR416" s="238" t="s">
        <v>376</v>
      </c>
      <c r="AT416" s="238" t="s">
        <v>621</v>
      </c>
      <c r="AU416" s="238" t="s">
        <v>85</v>
      </c>
      <c r="AY416" s="18" t="s">
        <v>342</v>
      </c>
      <c r="BE416" s="239">
        <f>IF(N416="základní",J416,0)</f>
        <v>0</v>
      </c>
      <c r="BF416" s="239">
        <f>IF(N416="snížená",J416,0)</f>
        <v>0</v>
      </c>
      <c r="BG416" s="239">
        <f>IF(N416="zákl. přenesená",J416,0)</f>
        <v>0</v>
      </c>
      <c r="BH416" s="239">
        <f>IF(N416="sníž. přenesená",J416,0)</f>
        <v>0</v>
      </c>
      <c r="BI416" s="239">
        <f>IF(N416="nulová",J416,0)</f>
        <v>0</v>
      </c>
      <c r="BJ416" s="18" t="s">
        <v>83</v>
      </c>
      <c r="BK416" s="239">
        <f>ROUND(I416*H416,2)</f>
        <v>0</v>
      </c>
      <c r="BL416" s="18" t="s">
        <v>360</v>
      </c>
      <c r="BM416" s="238" t="s">
        <v>2519</v>
      </c>
    </row>
    <row r="417" s="2" customFormat="1">
      <c r="A417" s="39"/>
      <c r="B417" s="40"/>
      <c r="C417" s="41"/>
      <c r="D417" s="240" t="s">
        <v>349</v>
      </c>
      <c r="E417" s="41"/>
      <c r="F417" s="241" t="s">
        <v>2518</v>
      </c>
      <c r="G417" s="41"/>
      <c r="H417" s="41"/>
      <c r="I417" s="242"/>
      <c r="J417" s="41"/>
      <c r="K417" s="41"/>
      <c r="L417" s="45"/>
      <c r="M417" s="243"/>
      <c r="N417" s="244"/>
      <c r="O417" s="92"/>
      <c r="P417" s="92"/>
      <c r="Q417" s="92"/>
      <c r="R417" s="92"/>
      <c r="S417" s="92"/>
      <c r="T417" s="93"/>
      <c r="U417" s="39"/>
      <c r="V417" s="39"/>
      <c r="W417" s="39"/>
      <c r="X417" s="39"/>
      <c r="Y417" s="39"/>
      <c r="Z417" s="39"/>
      <c r="AA417" s="39"/>
      <c r="AB417" s="39"/>
      <c r="AC417" s="39"/>
      <c r="AD417" s="39"/>
      <c r="AE417" s="39"/>
      <c r="AT417" s="18" t="s">
        <v>349</v>
      </c>
      <c r="AU417" s="18" t="s">
        <v>85</v>
      </c>
    </row>
    <row r="418" s="13" customFormat="1">
      <c r="A418" s="13"/>
      <c r="B418" s="252"/>
      <c r="C418" s="253"/>
      <c r="D418" s="240" t="s">
        <v>446</v>
      </c>
      <c r="E418" s="254" t="s">
        <v>1</v>
      </c>
      <c r="F418" s="255" t="s">
        <v>2520</v>
      </c>
      <c r="G418" s="253"/>
      <c r="H418" s="256">
        <v>1</v>
      </c>
      <c r="I418" s="257"/>
      <c r="J418" s="253"/>
      <c r="K418" s="253"/>
      <c r="L418" s="258"/>
      <c r="M418" s="259"/>
      <c r="N418" s="260"/>
      <c r="O418" s="260"/>
      <c r="P418" s="260"/>
      <c r="Q418" s="260"/>
      <c r="R418" s="260"/>
      <c r="S418" s="260"/>
      <c r="T418" s="261"/>
      <c r="U418" s="13"/>
      <c r="V418" s="13"/>
      <c r="W418" s="13"/>
      <c r="X418" s="13"/>
      <c r="Y418" s="13"/>
      <c r="Z418" s="13"/>
      <c r="AA418" s="13"/>
      <c r="AB418" s="13"/>
      <c r="AC418" s="13"/>
      <c r="AD418" s="13"/>
      <c r="AE418" s="13"/>
      <c r="AT418" s="262" t="s">
        <v>446</v>
      </c>
      <c r="AU418" s="262" t="s">
        <v>85</v>
      </c>
      <c r="AV418" s="13" t="s">
        <v>85</v>
      </c>
      <c r="AW418" s="13" t="s">
        <v>32</v>
      </c>
      <c r="AX418" s="13" t="s">
        <v>83</v>
      </c>
      <c r="AY418" s="262" t="s">
        <v>342</v>
      </c>
    </row>
    <row r="419" s="2" customFormat="1" ht="16.5" customHeight="1">
      <c r="A419" s="39"/>
      <c r="B419" s="40"/>
      <c r="C419" s="227" t="s">
        <v>889</v>
      </c>
      <c r="D419" s="227" t="s">
        <v>343</v>
      </c>
      <c r="E419" s="228" t="s">
        <v>2521</v>
      </c>
      <c r="F419" s="229" t="s">
        <v>2522</v>
      </c>
      <c r="G419" s="230" t="s">
        <v>562</v>
      </c>
      <c r="H419" s="231">
        <v>7.4829999999999997</v>
      </c>
      <c r="I419" s="232"/>
      <c r="J419" s="233">
        <f>ROUND(I419*H419,2)</f>
        <v>0</v>
      </c>
      <c r="K419" s="229" t="s">
        <v>443</v>
      </c>
      <c r="L419" s="45"/>
      <c r="M419" s="234" t="s">
        <v>1</v>
      </c>
      <c r="N419" s="235" t="s">
        <v>41</v>
      </c>
      <c r="O419" s="92"/>
      <c r="P419" s="236">
        <f>O419*H419</f>
        <v>0</v>
      </c>
      <c r="Q419" s="236">
        <v>0</v>
      </c>
      <c r="R419" s="236">
        <f>Q419*H419</f>
        <v>0</v>
      </c>
      <c r="S419" s="236">
        <v>0.35999999999999999</v>
      </c>
      <c r="T419" s="237">
        <f>S419*H419</f>
        <v>2.6938799999999996</v>
      </c>
      <c r="U419" s="39"/>
      <c r="V419" s="39"/>
      <c r="W419" s="39"/>
      <c r="X419" s="39"/>
      <c r="Y419" s="39"/>
      <c r="Z419" s="39"/>
      <c r="AA419" s="39"/>
      <c r="AB419" s="39"/>
      <c r="AC419" s="39"/>
      <c r="AD419" s="39"/>
      <c r="AE419" s="39"/>
      <c r="AR419" s="238" t="s">
        <v>360</v>
      </c>
      <c r="AT419" s="238" t="s">
        <v>343</v>
      </c>
      <c r="AU419" s="238" t="s">
        <v>85</v>
      </c>
      <c r="AY419" s="18" t="s">
        <v>342</v>
      </c>
      <c r="BE419" s="239">
        <f>IF(N419="základní",J419,0)</f>
        <v>0</v>
      </c>
      <c r="BF419" s="239">
        <f>IF(N419="snížená",J419,0)</f>
        <v>0</v>
      </c>
      <c r="BG419" s="239">
        <f>IF(N419="zákl. přenesená",J419,0)</f>
        <v>0</v>
      </c>
      <c r="BH419" s="239">
        <f>IF(N419="sníž. přenesená",J419,0)</f>
        <v>0</v>
      </c>
      <c r="BI419" s="239">
        <f>IF(N419="nulová",J419,0)</f>
        <v>0</v>
      </c>
      <c r="BJ419" s="18" t="s">
        <v>83</v>
      </c>
      <c r="BK419" s="239">
        <f>ROUND(I419*H419,2)</f>
        <v>0</v>
      </c>
      <c r="BL419" s="18" t="s">
        <v>360</v>
      </c>
      <c r="BM419" s="238" t="s">
        <v>2523</v>
      </c>
    </row>
    <row r="420" s="2" customFormat="1">
      <c r="A420" s="39"/>
      <c r="B420" s="40"/>
      <c r="C420" s="41"/>
      <c r="D420" s="240" t="s">
        <v>349</v>
      </c>
      <c r="E420" s="41"/>
      <c r="F420" s="241" t="s">
        <v>2524</v>
      </c>
      <c r="G420" s="41"/>
      <c r="H420" s="41"/>
      <c r="I420" s="242"/>
      <c r="J420" s="41"/>
      <c r="K420" s="41"/>
      <c r="L420" s="45"/>
      <c r="M420" s="243"/>
      <c r="N420" s="244"/>
      <c r="O420" s="92"/>
      <c r="P420" s="92"/>
      <c r="Q420" s="92"/>
      <c r="R420" s="92"/>
      <c r="S420" s="92"/>
      <c r="T420" s="93"/>
      <c r="U420" s="39"/>
      <c r="V420" s="39"/>
      <c r="W420" s="39"/>
      <c r="X420" s="39"/>
      <c r="Y420" s="39"/>
      <c r="Z420" s="39"/>
      <c r="AA420" s="39"/>
      <c r="AB420" s="39"/>
      <c r="AC420" s="39"/>
      <c r="AD420" s="39"/>
      <c r="AE420" s="39"/>
      <c r="AT420" s="18" t="s">
        <v>349</v>
      </c>
      <c r="AU420" s="18" t="s">
        <v>85</v>
      </c>
    </row>
    <row r="421" s="13" customFormat="1">
      <c r="A421" s="13"/>
      <c r="B421" s="252"/>
      <c r="C421" s="253"/>
      <c r="D421" s="240" t="s">
        <v>446</v>
      </c>
      <c r="E421" s="254" t="s">
        <v>1</v>
      </c>
      <c r="F421" s="255" t="s">
        <v>2525</v>
      </c>
      <c r="G421" s="253"/>
      <c r="H421" s="256">
        <v>7.4829999999999997</v>
      </c>
      <c r="I421" s="257"/>
      <c r="J421" s="253"/>
      <c r="K421" s="253"/>
      <c r="L421" s="258"/>
      <c r="M421" s="259"/>
      <c r="N421" s="260"/>
      <c r="O421" s="260"/>
      <c r="P421" s="260"/>
      <c r="Q421" s="260"/>
      <c r="R421" s="260"/>
      <c r="S421" s="260"/>
      <c r="T421" s="261"/>
      <c r="U421" s="13"/>
      <c r="V421" s="13"/>
      <c r="W421" s="13"/>
      <c r="X421" s="13"/>
      <c r="Y421" s="13"/>
      <c r="Z421" s="13"/>
      <c r="AA421" s="13"/>
      <c r="AB421" s="13"/>
      <c r="AC421" s="13"/>
      <c r="AD421" s="13"/>
      <c r="AE421" s="13"/>
      <c r="AT421" s="262" t="s">
        <v>446</v>
      </c>
      <c r="AU421" s="262" t="s">
        <v>85</v>
      </c>
      <c r="AV421" s="13" t="s">
        <v>85</v>
      </c>
      <c r="AW421" s="13" t="s">
        <v>32</v>
      </c>
      <c r="AX421" s="13" t="s">
        <v>83</v>
      </c>
      <c r="AY421" s="262" t="s">
        <v>342</v>
      </c>
    </row>
    <row r="422" s="2" customFormat="1" ht="16.5" customHeight="1">
      <c r="A422" s="39"/>
      <c r="B422" s="40"/>
      <c r="C422" s="227" t="s">
        <v>895</v>
      </c>
      <c r="D422" s="227" t="s">
        <v>343</v>
      </c>
      <c r="E422" s="228" t="s">
        <v>2092</v>
      </c>
      <c r="F422" s="229" t="s">
        <v>2093</v>
      </c>
      <c r="G422" s="230" t="s">
        <v>2094</v>
      </c>
      <c r="H422" s="231">
        <v>1</v>
      </c>
      <c r="I422" s="232"/>
      <c r="J422" s="233">
        <f>ROUND(I422*H422,2)</f>
        <v>0</v>
      </c>
      <c r="K422" s="229" t="s">
        <v>1</v>
      </c>
      <c r="L422" s="45"/>
      <c r="M422" s="234" t="s">
        <v>1</v>
      </c>
      <c r="N422" s="235" t="s">
        <v>41</v>
      </c>
      <c r="O422" s="92"/>
      <c r="P422" s="236">
        <f>O422*H422</f>
        <v>0</v>
      </c>
      <c r="Q422" s="236">
        <v>0.00031</v>
      </c>
      <c r="R422" s="236">
        <f>Q422*H422</f>
        <v>0.00031</v>
      </c>
      <c r="S422" s="236">
        <v>0</v>
      </c>
      <c r="T422" s="237">
        <f>S422*H422</f>
        <v>0</v>
      </c>
      <c r="U422" s="39"/>
      <c r="V422" s="39"/>
      <c r="W422" s="39"/>
      <c r="X422" s="39"/>
      <c r="Y422" s="39"/>
      <c r="Z422" s="39"/>
      <c r="AA422" s="39"/>
      <c r="AB422" s="39"/>
      <c r="AC422" s="39"/>
      <c r="AD422" s="39"/>
      <c r="AE422" s="39"/>
      <c r="AR422" s="238" t="s">
        <v>360</v>
      </c>
      <c r="AT422" s="238" t="s">
        <v>343</v>
      </c>
      <c r="AU422" s="238" t="s">
        <v>85</v>
      </c>
      <c r="AY422" s="18" t="s">
        <v>342</v>
      </c>
      <c r="BE422" s="239">
        <f>IF(N422="základní",J422,0)</f>
        <v>0</v>
      </c>
      <c r="BF422" s="239">
        <f>IF(N422="snížená",J422,0)</f>
        <v>0</v>
      </c>
      <c r="BG422" s="239">
        <f>IF(N422="zákl. přenesená",J422,0)</f>
        <v>0</v>
      </c>
      <c r="BH422" s="239">
        <f>IF(N422="sníž. přenesená",J422,0)</f>
        <v>0</v>
      </c>
      <c r="BI422" s="239">
        <f>IF(N422="nulová",J422,0)</f>
        <v>0</v>
      </c>
      <c r="BJ422" s="18" t="s">
        <v>83</v>
      </c>
      <c r="BK422" s="239">
        <f>ROUND(I422*H422,2)</f>
        <v>0</v>
      </c>
      <c r="BL422" s="18" t="s">
        <v>360</v>
      </c>
      <c r="BM422" s="238" t="s">
        <v>2526</v>
      </c>
    </row>
    <row r="423" s="2" customFormat="1">
      <c r="A423" s="39"/>
      <c r="B423" s="40"/>
      <c r="C423" s="41"/>
      <c r="D423" s="240" t="s">
        <v>349</v>
      </c>
      <c r="E423" s="41"/>
      <c r="F423" s="241" t="s">
        <v>2096</v>
      </c>
      <c r="G423" s="41"/>
      <c r="H423" s="41"/>
      <c r="I423" s="242"/>
      <c r="J423" s="41"/>
      <c r="K423" s="41"/>
      <c r="L423" s="45"/>
      <c r="M423" s="243"/>
      <c r="N423" s="244"/>
      <c r="O423" s="92"/>
      <c r="P423" s="92"/>
      <c r="Q423" s="92"/>
      <c r="R423" s="92"/>
      <c r="S423" s="92"/>
      <c r="T423" s="93"/>
      <c r="U423" s="39"/>
      <c r="V423" s="39"/>
      <c r="W423" s="39"/>
      <c r="X423" s="39"/>
      <c r="Y423" s="39"/>
      <c r="Z423" s="39"/>
      <c r="AA423" s="39"/>
      <c r="AB423" s="39"/>
      <c r="AC423" s="39"/>
      <c r="AD423" s="39"/>
      <c r="AE423" s="39"/>
      <c r="AT423" s="18" t="s">
        <v>349</v>
      </c>
      <c r="AU423" s="18" t="s">
        <v>85</v>
      </c>
    </row>
    <row r="424" s="13" customFormat="1">
      <c r="A424" s="13"/>
      <c r="B424" s="252"/>
      <c r="C424" s="253"/>
      <c r="D424" s="240" t="s">
        <v>446</v>
      </c>
      <c r="E424" s="254" t="s">
        <v>1</v>
      </c>
      <c r="F424" s="255" t="s">
        <v>2098</v>
      </c>
      <c r="G424" s="253"/>
      <c r="H424" s="256">
        <v>1</v>
      </c>
      <c r="I424" s="257"/>
      <c r="J424" s="253"/>
      <c r="K424" s="253"/>
      <c r="L424" s="258"/>
      <c r="M424" s="259"/>
      <c r="N424" s="260"/>
      <c r="O424" s="260"/>
      <c r="P424" s="260"/>
      <c r="Q424" s="260"/>
      <c r="R424" s="260"/>
      <c r="S424" s="260"/>
      <c r="T424" s="261"/>
      <c r="U424" s="13"/>
      <c r="V424" s="13"/>
      <c r="W424" s="13"/>
      <c r="X424" s="13"/>
      <c r="Y424" s="13"/>
      <c r="Z424" s="13"/>
      <c r="AA424" s="13"/>
      <c r="AB424" s="13"/>
      <c r="AC424" s="13"/>
      <c r="AD424" s="13"/>
      <c r="AE424" s="13"/>
      <c r="AT424" s="262" t="s">
        <v>446</v>
      </c>
      <c r="AU424" s="262" t="s">
        <v>85</v>
      </c>
      <c r="AV424" s="13" t="s">
        <v>85</v>
      </c>
      <c r="AW424" s="13" t="s">
        <v>32</v>
      </c>
      <c r="AX424" s="13" t="s">
        <v>83</v>
      </c>
      <c r="AY424" s="262" t="s">
        <v>342</v>
      </c>
    </row>
    <row r="425" s="2" customFormat="1" ht="16.5" customHeight="1">
      <c r="A425" s="39"/>
      <c r="B425" s="40"/>
      <c r="C425" s="227" t="s">
        <v>900</v>
      </c>
      <c r="D425" s="227" t="s">
        <v>343</v>
      </c>
      <c r="E425" s="228" t="s">
        <v>2102</v>
      </c>
      <c r="F425" s="229" t="s">
        <v>2103</v>
      </c>
      <c r="G425" s="230" t="s">
        <v>2094</v>
      </c>
      <c r="H425" s="231">
        <v>1</v>
      </c>
      <c r="I425" s="232"/>
      <c r="J425" s="233">
        <f>ROUND(I425*H425,2)</f>
        <v>0</v>
      </c>
      <c r="K425" s="229" t="s">
        <v>1</v>
      </c>
      <c r="L425" s="45"/>
      <c r="M425" s="234" t="s">
        <v>1</v>
      </c>
      <c r="N425" s="235" t="s">
        <v>41</v>
      </c>
      <c r="O425" s="92"/>
      <c r="P425" s="236">
        <f>O425*H425</f>
        <v>0</v>
      </c>
      <c r="Q425" s="236">
        <v>0.00025000000000000001</v>
      </c>
      <c r="R425" s="236">
        <f>Q425*H425</f>
        <v>0.00025000000000000001</v>
      </c>
      <c r="S425" s="236">
        <v>0</v>
      </c>
      <c r="T425" s="237">
        <f>S425*H425</f>
        <v>0</v>
      </c>
      <c r="U425" s="39"/>
      <c r="V425" s="39"/>
      <c r="W425" s="39"/>
      <c r="X425" s="39"/>
      <c r="Y425" s="39"/>
      <c r="Z425" s="39"/>
      <c r="AA425" s="39"/>
      <c r="AB425" s="39"/>
      <c r="AC425" s="39"/>
      <c r="AD425" s="39"/>
      <c r="AE425" s="39"/>
      <c r="AR425" s="238" t="s">
        <v>360</v>
      </c>
      <c r="AT425" s="238" t="s">
        <v>343</v>
      </c>
      <c r="AU425" s="238" t="s">
        <v>85</v>
      </c>
      <c r="AY425" s="18" t="s">
        <v>342</v>
      </c>
      <c r="BE425" s="239">
        <f>IF(N425="základní",J425,0)</f>
        <v>0</v>
      </c>
      <c r="BF425" s="239">
        <f>IF(N425="snížená",J425,0)</f>
        <v>0</v>
      </c>
      <c r="BG425" s="239">
        <f>IF(N425="zákl. přenesená",J425,0)</f>
        <v>0</v>
      </c>
      <c r="BH425" s="239">
        <f>IF(N425="sníž. přenesená",J425,0)</f>
        <v>0</v>
      </c>
      <c r="BI425" s="239">
        <f>IF(N425="nulová",J425,0)</f>
        <v>0</v>
      </c>
      <c r="BJ425" s="18" t="s">
        <v>83</v>
      </c>
      <c r="BK425" s="239">
        <f>ROUND(I425*H425,2)</f>
        <v>0</v>
      </c>
      <c r="BL425" s="18" t="s">
        <v>360</v>
      </c>
      <c r="BM425" s="238" t="s">
        <v>2527</v>
      </c>
    </row>
    <row r="426" s="2" customFormat="1">
      <c r="A426" s="39"/>
      <c r="B426" s="40"/>
      <c r="C426" s="41"/>
      <c r="D426" s="240" t="s">
        <v>349</v>
      </c>
      <c r="E426" s="41"/>
      <c r="F426" s="241" t="s">
        <v>2105</v>
      </c>
      <c r="G426" s="41"/>
      <c r="H426" s="41"/>
      <c r="I426" s="242"/>
      <c r="J426" s="41"/>
      <c r="K426" s="41"/>
      <c r="L426" s="45"/>
      <c r="M426" s="243"/>
      <c r="N426" s="244"/>
      <c r="O426" s="92"/>
      <c r="P426" s="92"/>
      <c r="Q426" s="92"/>
      <c r="R426" s="92"/>
      <c r="S426" s="92"/>
      <c r="T426" s="93"/>
      <c r="U426" s="39"/>
      <c r="V426" s="39"/>
      <c r="W426" s="39"/>
      <c r="X426" s="39"/>
      <c r="Y426" s="39"/>
      <c r="Z426" s="39"/>
      <c r="AA426" s="39"/>
      <c r="AB426" s="39"/>
      <c r="AC426" s="39"/>
      <c r="AD426" s="39"/>
      <c r="AE426" s="39"/>
      <c r="AT426" s="18" t="s">
        <v>349</v>
      </c>
      <c r="AU426" s="18" t="s">
        <v>85</v>
      </c>
    </row>
    <row r="427" s="13" customFormat="1">
      <c r="A427" s="13"/>
      <c r="B427" s="252"/>
      <c r="C427" s="253"/>
      <c r="D427" s="240" t="s">
        <v>446</v>
      </c>
      <c r="E427" s="254" t="s">
        <v>1</v>
      </c>
      <c r="F427" s="255" t="s">
        <v>2528</v>
      </c>
      <c r="G427" s="253"/>
      <c r="H427" s="256">
        <v>1</v>
      </c>
      <c r="I427" s="257"/>
      <c r="J427" s="253"/>
      <c r="K427" s="253"/>
      <c r="L427" s="258"/>
      <c r="M427" s="259"/>
      <c r="N427" s="260"/>
      <c r="O427" s="260"/>
      <c r="P427" s="260"/>
      <c r="Q427" s="260"/>
      <c r="R427" s="260"/>
      <c r="S427" s="260"/>
      <c r="T427" s="261"/>
      <c r="U427" s="13"/>
      <c r="V427" s="13"/>
      <c r="W427" s="13"/>
      <c r="X427" s="13"/>
      <c r="Y427" s="13"/>
      <c r="Z427" s="13"/>
      <c r="AA427" s="13"/>
      <c r="AB427" s="13"/>
      <c r="AC427" s="13"/>
      <c r="AD427" s="13"/>
      <c r="AE427" s="13"/>
      <c r="AT427" s="262" t="s">
        <v>446</v>
      </c>
      <c r="AU427" s="262" t="s">
        <v>85</v>
      </c>
      <c r="AV427" s="13" t="s">
        <v>85</v>
      </c>
      <c r="AW427" s="13" t="s">
        <v>32</v>
      </c>
      <c r="AX427" s="13" t="s">
        <v>83</v>
      </c>
      <c r="AY427" s="262" t="s">
        <v>342</v>
      </c>
    </row>
    <row r="428" s="2" customFormat="1" ht="16.5" customHeight="1">
      <c r="A428" s="39"/>
      <c r="B428" s="40"/>
      <c r="C428" s="227" t="s">
        <v>905</v>
      </c>
      <c r="D428" s="227" t="s">
        <v>343</v>
      </c>
      <c r="E428" s="228" t="s">
        <v>2529</v>
      </c>
      <c r="F428" s="229" t="s">
        <v>2530</v>
      </c>
      <c r="G428" s="230" t="s">
        <v>2094</v>
      </c>
      <c r="H428" s="231">
        <v>4</v>
      </c>
      <c r="I428" s="232"/>
      <c r="J428" s="233">
        <f>ROUND(I428*H428,2)</f>
        <v>0</v>
      </c>
      <c r="K428" s="229" t="s">
        <v>1</v>
      </c>
      <c r="L428" s="45"/>
      <c r="M428" s="234" t="s">
        <v>1</v>
      </c>
      <c r="N428" s="235" t="s">
        <v>41</v>
      </c>
      <c r="O428" s="92"/>
      <c r="P428" s="236">
        <f>O428*H428</f>
        <v>0</v>
      </c>
      <c r="Q428" s="236">
        <v>0.0011999999999999999</v>
      </c>
      <c r="R428" s="236">
        <f>Q428*H428</f>
        <v>0.0047999999999999996</v>
      </c>
      <c r="S428" s="236">
        <v>0</v>
      </c>
      <c r="T428" s="237">
        <f>S428*H428</f>
        <v>0</v>
      </c>
      <c r="U428" s="39"/>
      <c r="V428" s="39"/>
      <c r="W428" s="39"/>
      <c r="X428" s="39"/>
      <c r="Y428" s="39"/>
      <c r="Z428" s="39"/>
      <c r="AA428" s="39"/>
      <c r="AB428" s="39"/>
      <c r="AC428" s="39"/>
      <c r="AD428" s="39"/>
      <c r="AE428" s="39"/>
      <c r="AR428" s="238" t="s">
        <v>360</v>
      </c>
      <c r="AT428" s="238" t="s">
        <v>343</v>
      </c>
      <c r="AU428" s="238" t="s">
        <v>85</v>
      </c>
      <c r="AY428" s="18" t="s">
        <v>342</v>
      </c>
      <c r="BE428" s="239">
        <f>IF(N428="základní",J428,0)</f>
        <v>0</v>
      </c>
      <c r="BF428" s="239">
        <f>IF(N428="snížená",J428,0)</f>
        <v>0</v>
      </c>
      <c r="BG428" s="239">
        <f>IF(N428="zákl. přenesená",J428,0)</f>
        <v>0</v>
      </c>
      <c r="BH428" s="239">
        <f>IF(N428="sníž. přenesená",J428,0)</f>
        <v>0</v>
      </c>
      <c r="BI428" s="239">
        <f>IF(N428="nulová",J428,0)</f>
        <v>0</v>
      </c>
      <c r="BJ428" s="18" t="s">
        <v>83</v>
      </c>
      <c r="BK428" s="239">
        <f>ROUND(I428*H428,2)</f>
        <v>0</v>
      </c>
      <c r="BL428" s="18" t="s">
        <v>360</v>
      </c>
      <c r="BM428" s="238" t="s">
        <v>2531</v>
      </c>
    </row>
    <row r="429" s="2" customFormat="1">
      <c r="A429" s="39"/>
      <c r="B429" s="40"/>
      <c r="C429" s="41"/>
      <c r="D429" s="240" t="s">
        <v>349</v>
      </c>
      <c r="E429" s="41"/>
      <c r="F429" s="241" t="s">
        <v>2532</v>
      </c>
      <c r="G429" s="41"/>
      <c r="H429" s="41"/>
      <c r="I429" s="242"/>
      <c r="J429" s="41"/>
      <c r="K429" s="41"/>
      <c r="L429" s="45"/>
      <c r="M429" s="243"/>
      <c r="N429" s="244"/>
      <c r="O429" s="92"/>
      <c r="P429" s="92"/>
      <c r="Q429" s="92"/>
      <c r="R429" s="92"/>
      <c r="S429" s="92"/>
      <c r="T429" s="93"/>
      <c r="U429" s="39"/>
      <c r="V429" s="39"/>
      <c r="W429" s="39"/>
      <c r="X429" s="39"/>
      <c r="Y429" s="39"/>
      <c r="Z429" s="39"/>
      <c r="AA429" s="39"/>
      <c r="AB429" s="39"/>
      <c r="AC429" s="39"/>
      <c r="AD429" s="39"/>
      <c r="AE429" s="39"/>
      <c r="AT429" s="18" t="s">
        <v>349</v>
      </c>
      <c r="AU429" s="18" t="s">
        <v>85</v>
      </c>
    </row>
    <row r="430" s="13" customFormat="1">
      <c r="A430" s="13"/>
      <c r="B430" s="252"/>
      <c r="C430" s="253"/>
      <c r="D430" s="240" t="s">
        <v>446</v>
      </c>
      <c r="E430" s="254" t="s">
        <v>1</v>
      </c>
      <c r="F430" s="255" t="s">
        <v>2533</v>
      </c>
      <c r="G430" s="253"/>
      <c r="H430" s="256">
        <v>4</v>
      </c>
      <c r="I430" s="257"/>
      <c r="J430" s="253"/>
      <c r="K430" s="253"/>
      <c r="L430" s="258"/>
      <c r="M430" s="259"/>
      <c r="N430" s="260"/>
      <c r="O430" s="260"/>
      <c r="P430" s="260"/>
      <c r="Q430" s="260"/>
      <c r="R430" s="260"/>
      <c r="S430" s="260"/>
      <c r="T430" s="261"/>
      <c r="U430" s="13"/>
      <c r="V430" s="13"/>
      <c r="W430" s="13"/>
      <c r="X430" s="13"/>
      <c r="Y430" s="13"/>
      <c r="Z430" s="13"/>
      <c r="AA430" s="13"/>
      <c r="AB430" s="13"/>
      <c r="AC430" s="13"/>
      <c r="AD430" s="13"/>
      <c r="AE430" s="13"/>
      <c r="AT430" s="262" t="s">
        <v>446</v>
      </c>
      <c r="AU430" s="262" t="s">
        <v>85</v>
      </c>
      <c r="AV430" s="13" t="s">
        <v>85</v>
      </c>
      <c r="AW430" s="13" t="s">
        <v>32</v>
      </c>
      <c r="AX430" s="13" t="s">
        <v>83</v>
      </c>
      <c r="AY430" s="262" t="s">
        <v>342</v>
      </c>
    </row>
    <row r="431" s="2" customFormat="1" ht="16.5" customHeight="1">
      <c r="A431" s="39"/>
      <c r="B431" s="40"/>
      <c r="C431" s="227" t="s">
        <v>911</v>
      </c>
      <c r="D431" s="227" t="s">
        <v>343</v>
      </c>
      <c r="E431" s="228" t="s">
        <v>2534</v>
      </c>
      <c r="F431" s="229" t="s">
        <v>2535</v>
      </c>
      <c r="G431" s="230" t="s">
        <v>442</v>
      </c>
      <c r="H431" s="231">
        <v>15</v>
      </c>
      <c r="I431" s="232"/>
      <c r="J431" s="233">
        <f>ROUND(I431*H431,2)</f>
        <v>0</v>
      </c>
      <c r="K431" s="229" t="s">
        <v>443</v>
      </c>
      <c r="L431" s="45"/>
      <c r="M431" s="234" t="s">
        <v>1</v>
      </c>
      <c r="N431" s="235" t="s">
        <v>41</v>
      </c>
      <c r="O431" s="92"/>
      <c r="P431" s="236">
        <f>O431*H431</f>
        <v>0</v>
      </c>
      <c r="Q431" s="236">
        <v>0.010189999999999999</v>
      </c>
      <c r="R431" s="236">
        <f>Q431*H431</f>
        <v>0.15284999999999999</v>
      </c>
      <c r="S431" s="236">
        <v>0</v>
      </c>
      <c r="T431" s="237">
        <f>S431*H431</f>
        <v>0</v>
      </c>
      <c r="U431" s="39"/>
      <c r="V431" s="39"/>
      <c r="W431" s="39"/>
      <c r="X431" s="39"/>
      <c r="Y431" s="39"/>
      <c r="Z431" s="39"/>
      <c r="AA431" s="39"/>
      <c r="AB431" s="39"/>
      <c r="AC431" s="39"/>
      <c r="AD431" s="39"/>
      <c r="AE431" s="39"/>
      <c r="AR431" s="238" t="s">
        <v>360</v>
      </c>
      <c r="AT431" s="238" t="s">
        <v>343</v>
      </c>
      <c r="AU431" s="238" t="s">
        <v>85</v>
      </c>
      <c r="AY431" s="18" t="s">
        <v>342</v>
      </c>
      <c r="BE431" s="239">
        <f>IF(N431="základní",J431,0)</f>
        <v>0</v>
      </c>
      <c r="BF431" s="239">
        <f>IF(N431="snížená",J431,0)</f>
        <v>0</v>
      </c>
      <c r="BG431" s="239">
        <f>IF(N431="zákl. přenesená",J431,0)</f>
        <v>0</v>
      </c>
      <c r="BH431" s="239">
        <f>IF(N431="sníž. přenesená",J431,0)</f>
        <v>0</v>
      </c>
      <c r="BI431" s="239">
        <f>IF(N431="nulová",J431,0)</f>
        <v>0</v>
      </c>
      <c r="BJ431" s="18" t="s">
        <v>83</v>
      </c>
      <c r="BK431" s="239">
        <f>ROUND(I431*H431,2)</f>
        <v>0</v>
      </c>
      <c r="BL431" s="18" t="s">
        <v>360</v>
      </c>
      <c r="BM431" s="238" t="s">
        <v>2536</v>
      </c>
    </row>
    <row r="432" s="2" customFormat="1">
      <c r="A432" s="39"/>
      <c r="B432" s="40"/>
      <c r="C432" s="41"/>
      <c r="D432" s="240" t="s">
        <v>349</v>
      </c>
      <c r="E432" s="41"/>
      <c r="F432" s="241" t="s">
        <v>2535</v>
      </c>
      <c r="G432" s="41"/>
      <c r="H432" s="41"/>
      <c r="I432" s="242"/>
      <c r="J432" s="41"/>
      <c r="K432" s="41"/>
      <c r="L432" s="45"/>
      <c r="M432" s="243"/>
      <c r="N432" s="244"/>
      <c r="O432" s="92"/>
      <c r="P432" s="92"/>
      <c r="Q432" s="92"/>
      <c r="R432" s="92"/>
      <c r="S432" s="92"/>
      <c r="T432" s="93"/>
      <c r="U432" s="39"/>
      <c r="V432" s="39"/>
      <c r="W432" s="39"/>
      <c r="X432" s="39"/>
      <c r="Y432" s="39"/>
      <c r="Z432" s="39"/>
      <c r="AA432" s="39"/>
      <c r="AB432" s="39"/>
      <c r="AC432" s="39"/>
      <c r="AD432" s="39"/>
      <c r="AE432" s="39"/>
      <c r="AT432" s="18" t="s">
        <v>349</v>
      </c>
      <c r="AU432" s="18" t="s">
        <v>85</v>
      </c>
    </row>
    <row r="433" s="13" customFormat="1">
      <c r="A433" s="13"/>
      <c r="B433" s="252"/>
      <c r="C433" s="253"/>
      <c r="D433" s="240" t="s">
        <v>446</v>
      </c>
      <c r="E433" s="254" t="s">
        <v>1</v>
      </c>
      <c r="F433" s="255" t="s">
        <v>2537</v>
      </c>
      <c r="G433" s="253"/>
      <c r="H433" s="256">
        <v>15</v>
      </c>
      <c r="I433" s="257"/>
      <c r="J433" s="253"/>
      <c r="K433" s="253"/>
      <c r="L433" s="258"/>
      <c r="M433" s="259"/>
      <c r="N433" s="260"/>
      <c r="O433" s="260"/>
      <c r="P433" s="260"/>
      <c r="Q433" s="260"/>
      <c r="R433" s="260"/>
      <c r="S433" s="260"/>
      <c r="T433" s="261"/>
      <c r="U433" s="13"/>
      <c r="V433" s="13"/>
      <c r="W433" s="13"/>
      <c r="X433" s="13"/>
      <c r="Y433" s="13"/>
      <c r="Z433" s="13"/>
      <c r="AA433" s="13"/>
      <c r="AB433" s="13"/>
      <c r="AC433" s="13"/>
      <c r="AD433" s="13"/>
      <c r="AE433" s="13"/>
      <c r="AT433" s="262" t="s">
        <v>446</v>
      </c>
      <c r="AU433" s="262" t="s">
        <v>85</v>
      </c>
      <c r="AV433" s="13" t="s">
        <v>85</v>
      </c>
      <c r="AW433" s="13" t="s">
        <v>32</v>
      </c>
      <c r="AX433" s="13" t="s">
        <v>83</v>
      </c>
      <c r="AY433" s="262" t="s">
        <v>342</v>
      </c>
    </row>
    <row r="434" s="2" customFormat="1" ht="16.5" customHeight="1">
      <c r="A434" s="39"/>
      <c r="B434" s="40"/>
      <c r="C434" s="295" t="s">
        <v>917</v>
      </c>
      <c r="D434" s="295" t="s">
        <v>621</v>
      </c>
      <c r="E434" s="296" t="s">
        <v>2538</v>
      </c>
      <c r="F434" s="297" t="s">
        <v>2539</v>
      </c>
      <c r="G434" s="298" t="s">
        <v>442</v>
      </c>
      <c r="H434" s="299">
        <v>6</v>
      </c>
      <c r="I434" s="300"/>
      <c r="J434" s="301">
        <f>ROUND(I434*H434,2)</f>
        <v>0</v>
      </c>
      <c r="K434" s="297" t="s">
        <v>443</v>
      </c>
      <c r="L434" s="302"/>
      <c r="M434" s="303" t="s">
        <v>1</v>
      </c>
      <c r="N434" s="304" t="s">
        <v>41</v>
      </c>
      <c r="O434" s="92"/>
      <c r="P434" s="236">
        <f>O434*H434</f>
        <v>0</v>
      </c>
      <c r="Q434" s="236">
        <v>0.254</v>
      </c>
      <c r="R434" s="236">
        <f>Q434*H434</f>
        <v>1.524</v>
      </c>
      <c r="S434" s="236">
        <v>0</v>
      </c>
      <c r="T434" s="237">
        <f>S434*H434</f>
        <v>0</v>
      </c>
      <c r="U434" s="39"/>
      <c r="V434" s="39"/>
      <c r="W434" s="39"/>
      <c r="X434" s="39"/>
      <c r="Y434" s="39"/>
      <c r="Z434" s="39"/>
      <c r="AA434" s="39"/>
      <c r="AB434" s="39"/>
      <c r="AC434" s="39"/>
      <c r="AD434" s="39"/>
      <c r="AE434" s="39"/>
      <c r="AR434" s="238" t="s">
        <v>376</v>
      </c>
      <c r="AT434" s="238" t="s">
        <v>621</v>
      </c>
      <c r="AU434" s="238" t="s">
        <v>85</v>
      </c>
      <c r="AY434" s="18" t="s">
        <v>342</v>
      </c>
      <c r="BE434" s="239">
        <f>IF(N434="základní",J434,0)</f>
        <v>0</v>
      </c>
      <c r="BF434" s="239">
        <f>IF(N434="snížená",J434,0)</f>
        <v>0</v>
      </c>
      <c r="BG434" s="239">
        <f>IF(N434="zákl. přenesená",J434,0)</f>
        <v>0</v>
      </c>
      <c r="BH434" s="239">
        <f>IF(N434="sníž. přenesená",J434,0)</f>
        <v>0</v>
      </c>
      <c r="BI434" s="239">
        <f>IF(N434="nulová",J434,0)</f>
        <v>0</v>
      </c>
      <c r="BJ434" s="18" t="s">
        <v>83</v>
      </c>
      <c r="BK434" s="239">
        <f>ROUND(I434*H434,2)</f>
        <v>0</v>
      </c>
      <c r="BL434" s="18" t="s">
        <v>360</v>
      </c>
      <c r="BM434" s="238" t="s">
        <v>2540</v>
      </c>
    </row>
    <row r="435" s="2" customFormat="1">
      <c r="A435" s="39"/>
      <c r="B435" s="40"/>
      <c r="C435" s="41"/>
      <c r="D435" s="240" t="s">
        <v>349</v>
      </c>
      <c r="E435" s="41"/>
      <c r="F435" s="241" t="s">
        <v>2539</v>
      </c>
      <c r="G435" s="41"/>
      <c r="H435" s="41"/>
      <c r="I435" s="242"/>
      <c r="J435" s="41"/>
      <c r="K435" s="41"/>
      <c r="L435" s="45"/>
      <c r="M435" s="243"/>
      <c r="N435" s="244"/>
      <c r="O435" s="92"/>
      <c r="P435" s="92"/>
      <c r="Q435" s="92"/>
      <c r="R435" s="92"/>
      <c r="S435" s="92"/>
      <c r="T435" s="93"/>
      <c r="U435" s="39"/>
      <c r="V435" s="39"/>
      <c r="W435" s="39"/>
      <c r="X435" s="39"/>
      <c r="Y435" s="39"/>
      <c r="Z435" s="39"/>
      <c r="AA435" s="39"/>
      <c r="AB435" s="39"/>
      <c r="AC435" s="39"/>
      <c r="AD435" s="39"/>
      <c r="AE435" s="39"/>
      <c r="AT435" s="18" t="s">
        <v>349</v>
      </c>
      <c r="AU435" s="18" t="s">
        <v>85</v>
      </c>
    </row>
    <row r="436" s="13" customFormat="1">
      <c r="A436" s="13"/>
      <c r="B436" s="252"/>
      <c r="C436" s="253"/>
      <c r="D436" s="240" t="s">
        <v>446</v>
      </c>
      <c r="E436" s="254" t="s">
        <v>1</v>
      </c>
      <c r="F436" s="255" t="s">
        <v>2541</v>
      </c>
      <c r="G436" s="253"/>
      <c r="H436" s="256">
        <v>6</v>
      </c>
      <c r="I436" s="257"/>
      <c r="J436" s="253"/>
      <c r="K436" s="253"/>
      <c r="L436" s="258"/>
      <c r="M436" s="259"/>
      <c r="N436" s="260"/>
      <c r="O436" s="260"/>
      <c r="P436" s="260"/>
      <c r="Q436" s="260"/>
      <c r="R436" s="260"/>
      <c r="S436" s="260"/>
      <c r="T436" s="261"/>
      <c r="U436" s="13"/>
      <c r="V436" s="13"/>
      <c r="W436" s="13"/>
      <c r="X436" s="13"/>
      <c r="Y436" s="13"/>
      <c r="Z436" s="13"/>
      <c r="AA436" s="13"/>
      <c r="AB436" s="13"/>
      <c r="AC436" s="13"/>
      <c r="AD436" s="13"/>
      <c r="AE436" s="13"/>
      <c r="AT436" s="262" t="s">
        <v>446</v>
      </c>
      <c r="AU436" s="262" t="s">
        <v>85</v>
      </c>
      <c r="AV436" s="13" t="s">
        <v>85</v>
      </c>
      <c r="AW436" s="13" t="s">
        <v>32</v>
      </c>
      <c r="AX436" s="13" t="s">
        <v>83</v>
      </c>
      <c r="AY436" s="262" t="s">
        <v>342</v>
      </c>
    </row>
    <row r="437" s="2" customFormat="1" ht="16.5" customHeight="1">
      <c r="A437" s="39"/>
      <c r="B437" s="40"/>
      <c r="C437" s="295" t="s">
        <v>923</v>
      </c>
      <c r="D437" s="295" t="s">
        <v>621</v>
      </c>
      <c r="E437" s="296" t="s">
        <v>2542</v>
      </c>
      <c r="F437" s="297" t="s">
        <v>2543</v>
      </c>
      <c r="G437" s="298" t="s">
        <v>442</v>
      </c>
      <c r="H437" s="299">
        <v>6</v>
      </c>
      <c r="I437" s="300"/>
      <c r="J437" s="301">
        <f>ROUND(I437*H437,2)</f>
        <v>0</v>
      </c>
      <c r="K437" s="297" t="s">
        <v>443</v>
      </c>
      <c r="L437" s="302"/>
      <c r="M437" s="303" t="s">
        <v>1</v>
      </c>
      <c r="N437" s="304" t="s">
        <v>41</v>
      </c>
      <c r="O437" s="92"/>
      <c r="P437" s="236">
        <f>O437*H437</f>
        <v>0</v>
      </c>
      <c r="Q437" s="236">
        <v>0.50600000000000001</v>
      </c>
      <c r="R437" s="236">
        <f>Q437*H437</f>
        <v>3.036</v>
      </c>
      <c r="S437" s="236">
        <v>0</v>
      </c>
      <c r="T437" s="237">
        <f>S437*H437</f>
        <v>0</v>
      </c>
      <c r="U437" s="39"/>
      <c r="V437" s="39"/>
      <c r="W437" s="39"/>
      <c r="X437" s="39"/>
      <c r="Y437" s="39"/>
      <c r="Z437" s="39"/>
      <c r="AA437" s="39"/>
      <c r="AB437" s="39"/>
      <c r="AC437" s="39"/>
      <c r="AD437" s="39"/>
      <c r="AE437" s="39"/>
      <c r="AR437" s="238" t="s">
        <v>376</v>
      </c>
      <c r="AT437" s="238" t="s">
        <v>621</v>
      </c>
      <c r="AU437" s="238" t="s">
        <v>85</v>
      </c>
      <c r="AY437" s="18" t="s">
        <v>342</v>
      </c>
      <c r="BE437" s="239">
        <f>IF(N437="základní",J437,0)</f>
        <v>0</v>
      </c>
      <c r="BF437" s="239">
        <f>IF(N437="snížená",J437,0)</f>
        <v>0</v>
      </c>
      <c r="BG437" s="239">
        <f>IF(N437="zákl. přenesená",J437,0)</f>
        <v>0</v>
      </c>
      <c r="BH437" s="239">
        <f>IF(N437="sníž. přenesená",J437,0)</f>
        <v>0</v>
      </c>
      <c r="BI437" s="239">
        <f>IF(N437="nulová",J437,0)</f>
        <v>0</v>
      </c>
      <c r="BJ437" s="18" t="s">
        <v>83</v>
      </c>
      <c r="BK437" s="239">
        <f>ROUND(I437*H437,2)</f>
        <v>0</v>
      </c>
      <c r="BL437" s="18" t="s">
        <v>360</v>
      </c>
      <c r="BM437" s="238" t="s">
        <v>2544</v>
      </c>
    </row>
    <row r="438" s="2" customFormat="1">
      <c r="A438" s="39"/>
      <c r="B438" s="40"/>
      <c r="C438" s="41"/>
      <c r="D438" s="240" t="s">
        <v>349</v>
      </c>
      <c r="E438" s="41"/>
      <c r="F438" s="241" t="s">
        <v>2543</v>
      </c>
      <c r="G438" s="41"/>
      <c r="H438" s="41"/>
      <c r="I438" s="242"/>
      <c r="J438" s="41"/>
      <c r="K438" s="41"/>
      <c r="L438" s="45"/>
      <c r="M438" s="243"/>
      <c r="N438" s="244"/>
      <c r="O438" s="92"/>
      <c r="P438" s="92"/>
      <c r="Q438" s="92"/>
      <c r="R438" s="92"/>
      <c r="S438" s="92"/>
      <c r="T438" s="93"/>
      <c r="U438" s="39"/>
      <c r="V438" s="39"/>
      <c r="W438" s="39"/>
      <c r="X438" s="39"/>
      <c r="Y438" s="39"/>
      <c r="Z438" s="39"/>
      <c r="AA438" s="39"/>
      <c r="AB438" s="39"/>
      <c r="AC438" s="39"/>
      <c r="AD438" s="39"/>
      <c r="AE438" s="39"/>
      <c r="AT438" s="18" t="s">
        <v>349</v>
      </c>
      <c r="AU438" s="18" t="s">
        <v>85</v>
      </c>
    </row>
    <row r="439" s="13" customFormat="1">
      <c r="A439" s="13"/>
      <c r="B439" s="252"/>
      <c r="C439" s="253"/>
      <c r="D439" s="240" t="s">
        <v>446</v>
      </c>
      <c r="E439" s="254" t="s">
        <v>1</v>
      </c>
      <c r="F439" s="255" t="s">
        <v>2541</v>
      </c>
      <c r="G439" s="253"/>
      <c r="H439" s="256">
        <v>6</v>
      </c>
      <c r="I439" s="257"/>
      <c r="J439" s="253"/>
      <c r="K439" s="253"/>
      <c r="L439" s="258"/>
      <c r="M439" s="259"/>
      <c r="N439" s="260"/>
      <c r="O439" s="260"/>
      <c r="P439" s="260"/>
      <c r="Q439" s="260"/>
      <c r="R439" s="260"/>
      <c r="S439" s="260"/>
      <c r="T439" s="261"/>
      <c r="U439" s="13"/>
      <c r="V439" s="13"/>
      <c r="W439" s="13"/>
      <c r="X439" s="13"/>
      <c r="Y439" s="13"/>
      <c r="Z439" s="13"/>
      <c r="AA439" s="13"/>
      <c r="AB439" s="13"/>
      <c r="AC439" s="13"/>
      <c r="AD439" s="13"/>
      <c r="AE439" s="13"/>
      <c r="AT439" s="262" t="s">
        <v>446</v>
      </c>
      <c r="AU439" s="262" t="s">
        <v>85</v>
      </c>
      <c r="AV439" s="13" t="s">
        <v>85</v>
      </c>
      <c r="AW439" s="13" t="s">
        <v>32</v>
      </c>
      <c r="AX439" s="13" t="s">
        <v>83</v>
      </c>
      <c r="AY439" s="262" t="s">
        <v>342</v>
      </c>
    </row>
    <row r="440" s="2" customFormat="1" ht="16.5" customHeight="1">
      <c r="A440" s="39"/>
      <c r="B440" s="40"/>
      <c r="C440" s="295" t="s">
        <v>929</v>
      </c>
      <c r="D440" s="295" t="s">
        <v>621</v>
      </c>
      <c r="E440" s="296" t="s">
        <v>2545</v>
      </c>
      <c r="F440" s="297" t="s">
        <v>2546</v>
      </c>
      <c r="G440" s="298" t="s">
        <v>442</v>
      </c>
      <c r="H440" s="299">
        <v>3</v>
      </c>
      <c r="I440" s="300"/>
      <c r="J440" s="301">
        <f>ROUND(I440*H440,2)</f>
        <v>0</v>
      </c>
      <c r="K440" s="297" t="s">
        <v>443</v>
      </c>
      <c r="L440" s="302"/>
      <c r="M440" s="303" t="s">
        <v>1</v>
      </c>
      <c r="N440" s="304" t="s">
        <v>41</v>
      </c>
      <c r="O440" s="92"/>
      <c r="P440" s="236">
        <f>O440*H440</f>
        <v>0</v>
      </c>
      <c r="Q440" s="236">
        <v>1.0129999999999999</v>
      </c>
      <c r="R440" s="236">
        <f>Q440*H440</f>
        <v>3.0389999999999997</v>
      </c>
      <c r="S440" s="236">
        <v>0</v>
      </c>
      <c r="T440" s="237">
        <f>S440*H440</f>
        <v>0</v>
      </c>
      <c r="U440" s="39"/>
      <c r="V440" s="39"/>
      <c r="W440" s="39"/>
      <c r="X440" s="39"/>
      <c r="Y440" s="39"/>
      <c r="Z440" s="39"/>
      <c r="AA440" s="39"/>
      <c r="AB440" s="39"/>
      <c r="AC440" s="39"/>
      <c r="AD440" s="39"/>
      <c r="AE440" s="39"/>
      <c r="AR440" s="238" t="s">
        <v>376</v>
      </c>
      <c r="AT440" s="238" t="s">
        <v>621</v>
      </c>
      <c r="AU440" s="238" t="s">
        <v>85</v>
      </c>
      <c r="AY440" s="18" t="s">
        <v>342</v>
      </c>
      <c r="BE440" s="239">
        <f>IF(N440="základní",J440,0)</f>
        <v>0</v>
      </c>
      <c r="BF440" s="239">
        <f>IF(N440="snížená",J440,0)</f>
        <v>0</v>
      </c>
      <c r="BG440" s="239">
        <f>IF(N440="zákl. přenesená",J440,0)</f>
        <v>0</v>
      </c>
      <c r="BH440" s="239">
        <f>IF(N440="sníž. přenesená",J440,0)</f>
        <v>0</v>
      </c>
      <c r="BI440" s="239">
        <f>IF(N440="nulová",J440,0)</f>
        <v>0</v>
      </c>
      <c r="BJ440" s="18" t="s">
        <v>83</v>
      </c>
      <c r="BK440" s="239">
        <f>ROUND(I440*H440,2)</f>
        <v>0</v>
      </c>
      <c r="BL440" s="18" t="s">
        <v>360</v>
      </c>
      <c r="BM440" s="238" t="s">
        <v>2547</v>
      </c>
    </row>
    <row r="441" s="2" customFormat="1">
      <c r="A441" s="39"/>
      <c r="B441" s="40"/>
      <c r="C441" s="41"/>
      <c r="D441" s="240" t="s">
        <v>349</v>
      </c>
      <c r="E441" s="41"/>
      <c r="F441" s="241" t="s">
        <v>2546</v>
      </c>
      <c r="G441" s="41"/>
      <c r="H441" s="41"/>
      <c r="I441" s="242"/>
      <c r="J441" s="41"/>
      <c r="K441" s="41"/>
      <c r="L441" s="45"/>
      <c r="M441" s="243"/>
      <c r="N441" s="244"/>
      <c r="O441" s="92"/>
      <c r="P441" s="92"/>
      <c r="Q441" s="92"/>
      <c r="R441" s="92"/>
      <c r="S441" s="92"/>
      <c r="T441" s="93"/>
      <c r="U441" s="39"/>
      <c r="V441" s="39"/>
      <c r="W441" s="39"/>
      <c r="X441" s="39"/>
      <c r="Y441" s="39"/>
      <c r="Z441" s="39"/>
      <c r="AA441" s="39"/>
      <c r="AB441" s="39"/>
      <c r="AC441" s="39"/>
      <c r="AD441" s="39"/>
      <c r="AE441" s="39"/>
      <c r="AT441" s="18" t="s">
        <v>349</v>
      </c>
      <c r="AU441" s="18" t="s">
        <v>85</v>
      </c>
    </row>
    <row r="442" s="13" customFormat="1">
      <c r="A442" s="13"/>
      <c r="B442" s="252"/>
      <c r="C442" s="253"/>
      <c r="D442" s="240" t="s">
        <v>446</v>
      </c>
      <c r="E442" s="254" t="s">
        <v>1</v>
      </c>
      <c r="F442" s="255" t="s">
        <v>2388</v>
      </c>
      <c r="G442" s="253"/>
      <c r="H442" s="256">
        <v>3</v>
      </c>
      <c r="I442" s="257"/>
      <c r="J442" s="253"/>
      <c r="K442" s="253"/>
      <c r="L442" s="258"/>
      <c r="M442" s="259"/>
      <c r="N442" s="260"/>
      <c r="O442" s="260"/>
      <c r="P442" s="260"/>
      <c r="Q442" s="260"/>
      <c r="R442" s="260"/>
      <c r="S442" s="260"/>
      <c r="T442" s="261"/>
      <c r="U442" s="13"/>
      <c r="V442" s="13"/>
      <c r="W442" s="13"/>
      <c r="X442" s="13"/>
      <c r="Y442" s="13"/>
      <c r="Z442" s="13"/>
      <c r="AA442" s="13"/>
      <c r="AB442" s="13"/>
      <c r="AC442" s="13"/>
      <c r="AD442" s="13"/>
      <c r="AE442" s="13"/>
      <c r="AT442" s="262" t="s">
        <v>446</v>
      </c>
      <c r="AU442" s="262" t="s">
        <v>85</v>
      </c>
      <c r="AV442" s="13" t="s">
        <v>85</v>
      </c>
      <c r="AW442" s="13" t="s">
        <v>32</v>
      </c>
      <c r="AX442" s="13" t="s">
        <v>83</v>
      </c>
      <c r="AY442" s="262" t="s">
        <v>342</v>
      </c>
    </row>
    <row r="443" s="2" customFormat="1" ht="16.5" customHeight="1">
      <c r="A443" s="39"/>
      <c r="B443" s="40"/>
      <c r="C443" s="295" t="s">
        <v>934</v>
      </c>
      <c r="D443" s="295" t="s">
        <v>621</v>
      </c>
      <c r="E443" s="296" t="s">
        <v>2548</v>
      </c>
      <c r="F443" s="297" t="s">
        <v>2549</v>
      </c>
      <c r="G443" s="298" t="s">
        <v>442</v>
      </c>
      <c r="H443" s="299">
        <v>22</v>
      </c>
      <c r="I443" s="300"/>
      <c r="J443" s="301">
        <f>ROUND(I443*H443,2)</f>
        <v>0</v>
      </c>
      <c r="K443" s="297" t="s">
        <v>443</v>
      </c>
      <c r="L443" s="302"/>
      <c r="M443" s="303" t="s">
        <v>1</v>
      </c>
      <c r="N443" s="304" t="s">
        <v>41</v>
      </c>
      <c r="O443" s="92"/>
      <c r="P443" s="236">
        <f>O443*H443</f>
        <v>0</v>
      </c>
      <c r="Q443" s="236">
        <v>0.002</v>
      </c>
      <c r="R443" s="236">
        <f>Q443*H443</f>
        <v>0.043999999999999997</v>
      </c>
      <c r="S443" s="236">
        <v>0</v>
      </c>
      <c r="T443" s="237">
        <f>S443*H443</f>
        <v>0</v>
      </c>
      <c r="U443" s="39"/>
      <c r="V443" s="39"/>
      <c r="W443" s="39"/>
      <c r="X443" s="39"/>
      <c r="Y443" s="39"/>
      <c r="Z443" s="39"/>
      <c r="AA443" s="39"/>
      <c r="AB443" s="39"/>
      <c r="AC443" s="39"/>
      <c r="AD443" s="39"/>
      <c r="AE443" s="39"/>
      <c r="AR443" s="238" t="s">
        <v>376</v>
      </c>
      <c r="AT443" s="238" t="s">
        <v>621</v>
      </c>
      <c r="AU443" s="238" t="s">
        <v>85</v>
      </c>
      <c r="AY443" s="18" t="s">
        <v>342</v>
      </c>
      <c r="BE443" s="239">
        <f>IF(N443="základní",J443,0)</f>
        <v>0</v>
      </c>
      <c r="BF443" s="239">
        <f>IF(N443="snížená",J443,0)</f>
        <v>0</v>
      </c>
      <c r="BG443" s="239">
        <f>IF(N443="zákl. přenesená",J443,0)</f>
        <v>0</v>
      </c>
      <c r="BH443" s="239">
        <f>IF(N443="sníž. přenesená",J443,0)</f>
        <v>0</v>
      </c>
      <c r="BI443" s="239">
        <f>IF(N443="nulová",J443,0)</f>
        <v>0</v>
      </c>
      <c r="BJ443" s="18" t="s">
        <v>83</v>
      </c>
      <c r="BK443" s="239">
        <f>ROUND(I443*H443,2)</f>
        <v>0</v>
      </c>
      <c r="BL443" s="18" t="s">
        <v>360</v>
      </c>
      <c r="BM443" s="238" t="s">
        <v>2550</v>
      </c>
    </row>
    <row r="444" s="2" customFormat="1">
      <c r="A444" s="39"/>
      <c r="B444" s="40"/>
      <c r="C444" s="41"/>
      <c r="D444" s="240" t="s">
        <v>349</v>
      </c>
      <c r="E444" s="41"/>
      <c r="F444" s="241" t="s">
        <v>2549</v>
      </c>
      <c r="G444" s="41"/>
      <c r="H444" s="41"/>
      <c r="I444" s="242"/>
      <c r="J444" s="41"/>
      <c r="K444" s="41"/>
      <c r="L444" s="45"/>
      <c r="M444" s="243"/>
      <c r="N444" s="244"/>
      <c r="O444" s="92"/>
      <c r="P444" s="92"/>
      <c r="Q444" s="92"/>
      <c r="R444" s="92"/>
      <c r="S444" s="92"/>
      <c r="T444" s="93"/>
      <c r="U444" s="39"/>
      <c r="V444" s="39"/>
      <c r="W444" s="39"/>
      <c r="X444" s="39"/>
      <c r="Y444" s="39"/>
      <c r="Z444" s="39"/>
      <c r="AA444" s="39"/>
      <c r="AB444" s="39"/>
      <c r="AC444" s="39"/>
      <c r="AD444" s="39"/>
      <c r="AE444" s="39"/>
      <c r="AT444" s="18" t="s">
        <v>349</v>
      </c>
      <c r="AU444" s="18" t="s">
        <v>85</v>
      </c>
    </row>
    <row r="445" s="13" customFormat="1">
      <c r="A445" s="13"/>
      <c r="B445" s="252"/>
      <c r="C445" s="253"/>
      <c r="D445" s="240" t="s">
        <v>446</v>
      </c>
      <c r="E445" s="254" t="s">
        <v>1</v>
      </c>
      <c r="F445" s="255" t="s">
        <v>2551</v>
      </c>
      <c r="G445" s="253"/>
      <c r="H445" s="256">
        <v>22</v>
      </c>
      <c r="I445" s="257"/>
      <c r="J445" s="253"/>
      <c r="K445" s="253"/>
      <c r="L445" s="258"/>
      <c r="M445" s="259"/>
      <c r="N445" s="260"/>
      <c r="O445" s="260"/>
      <c r="P445" s="260"/>
      <c r="Q445" s="260"/>
      <c r="R445" s="260"/>
      <c r="S445" s="260"/>
      <c r="T445" s="261"/>
      <c r="U445" s="13"/>
      <c r="V445" s="13"/>
      <c r="W445" s="13"/>
      <c r="X445" s="13"/>
      <c r="Y445" s="13"/>
      <c r="Z445" s="13"/>
      <c r="AA445" s="13"/>
      <c r="AB445" s="13"/>
      <c r="AC445" s="13"/>
      <c r="AD445" s="13"/>
      <c r="AE445" s="13"/>
      <c r="AT445" s="262" t="s">
        <v>446</v>
      </c>
      <c r="AU445" s="262" t="s">
        <v>85</v>
      </c>
      <c r="AV445" s="13" t="s">
        <v>85</v>
      </c>
      <c r="AW445" s="13" t="s">
        <v>32</v>
      </c>
      <c r="AX445" s="13" t="s">
        <v>83</v>
      </c>
      <c r="AY445" s="262" t="s">
        <v>342</v>
      </c>
    </row>
    <row r="446" s="2" customFormat="1" ht="16.5" customHeight="1">
      <c r="A446" s="39"/>
      <c r="B446" s="40"/>
      <c r="C446" s="295" t="s">
        <v>939</v>
      </c>
      <c r="D446" s="295" t="s">
        <v>621</v>
      </c>
      <c r="E446" s="296" t="s">
        <v>2552</v>
      </c>
      <c r="F446" s="297" t="s">
        <v>2553</v>
      </c>
      <c r="G446" s="298" t="s">
        <v>442</v>
      </c>
      <c r="H446" s="299">
        <v>5</v>
      </c>
      <c r="I446" s="300"/>
      <c r="J446" s="301">
        <f>ROUND(I446*H446,2)</f>
        <v>0</v>
      </c>
      <c r="K446" s="297" t="s">
        <v>443</v>
      </c>
      <c r="L446" s="302"/>
      <c r="M446" s="303" t="s">
        <v>1</v>
      </c>
      <c r="N446" s="304" t="s">
        <v>41</v>
      </c>
      <c r="O446" s="92"/>
      <c r="P446" s="236">
        <f>O446*H446</f>
        <v>0</v>
      </c>
      <c r="Q446" s="236">
        <v>0.0030000000000000001</v>
      </c>
      <c r="R446" s="236">
        <f>Q446*H446</f>
        <v>0.014999999999999999</v>
      </c>
      <c r="S446" s="236">
        <v>0</v>
      </c>
      <c r="T446" s="237">
        <f>S446*H446</f>
        <v>0</v>
      </c>
      <c r="U446" s="39"/>
      <c r="V446" s="39"/>
      <c r="W446" s="39"/>
      <c r="X446" s="39"/>
      <c r="Y446" s="39"/>
      <c r="Z446" s="39"/>
      <c r="AA446" s="39"/>
      <c r="AB446" s="39"/>
      <c r="AC446" s="39"/>
      <c r="AD446" s="39"/>
      <c r="AE446" s="39"/>
      <c r="AR446" s="238" t="s">
        <v>376</v>
      </c>
      <c r="AT446" s="238" t="s">
        <v>621</v>
      </c>
      <c r="AU446" s="238" t="s">
        <v>85</v>
      </c>
      <c r="AY446" s="18" t="s">
        <v>342</v>
      </c>
      <c r="BE446" s="239">
        <f>IF(N446="základní",J446,0)</f>
        <v>0</v>
      </c>
      <c r="BF446" s="239">
        <f>IF(N446="snížená",J446,0)</f>
        <v>0</v>
      </c>
      <c r="BG446" s="239">
        <f>IF(N446="zákl. přenesená",J446,0)</f>
        <v>0</v>
      </c>
      <c r="BH446" s="239">
        <f>IF(N446="sníž. přenesená",J446,0)</f>
        <v>0</v>
      </c>
      <c r="BI446" s="239">
        <f>IF(N446="nulová",J446,0)</f>
        <v>0</v>
      </c>
      <c r="BJ446" s="18" t="s">
        <v>83</v>
      </c>
      <c r="BK446" s="239">
        <f>ROUND(I446*H446,2)</f>
        <v>0</v>
      </c>
      <c r="BL446" s="18" t="s">
        <v>360</v>
      </c>
      <c r="BM446" s="238" t="s">
        <v>2554</v>
      </c>
    </row>
    <row r="447" s="2" customFormat="1">
      <c r="A447" s="39"/>
      <c r="B447" s="40"/>
      <c r="C447" s="41"/>
      <c r="D447" s="240" t="s">
        <v>349</v>
      </c>
      <c r="E447" s="41"/>
      <c r="F447" s="241" t="s">
        <v>2553</v>
      </c>
      <c r="G447" s="41"/>
      <c r="H447" s="41"/>
      <c r="I447" s="242"/>
      <c r="J447" s="41"/>
      <c r="K447" s="41"/>
      <c r="L447" s="45"/>
      <c r="M447" s="243"/>
      <c r="N447" s="244"/>
      <c r="O447" s="92"/>
      <c r="P447" s="92"/>
      <c r="Q447" s="92"/>
      <c r="R447" s="92"/>
      <c r="S447" s="92"/>
      <c r="T447" s="93"/>
      <c r="U447" s="39"/>
      <c r="V447" s="39"/>
      <c r="W447" s="39"/>
      <c r="X447" s="39"/>
      <c r="Y447" s="39"/>
      <c r="Z447" s="39"/>
      <c r="AA447" s="39"/>
      <c r="AB447" s="39"/>
      <c r="AC447" s="39"/>
      <c r="AD447" s="39"/>
      <c r="AE447" s="39"/>
      <c r="AT447" s="18" t="s">
        <v>349</v>
      </c>
      <c r="AU447" s="18" t="s">
        <v>85</v>
      </c>
    </row>
    <row r="448" s="13" customFormat="1">
      <c r="A448" s="13"/>
      <c r="B448" s="252"/>
      <c r="C448" s="253"/>
      <c r="D448" s="240" t="s">
        <v>446</v>
      </c>
      <c r="E448" s="254" t="s">
        <v>1</v>
      </c>
      <c r="F448" s="255" t="s">
        <v>2555</v>
      </c>
      <c r="G448" s="253"/>
      <c r="H448" s="256">
        <v>5</v>
      </c>
      <c r="I448" s="257"/>
      <c r="J448" s="253"/>
      <c r="K448" s="253"/>
      <c r="L448" s="258"/>
      <c r="M448" s="259"/>
      <c r="N448" s="260"/>
      <c r="O448" s="260"/>
      <c r="P448" s="260"/>
      <c r="Q448" s="260"/>
      <c r="R448" s="260"/>
      <c r="S448" s="260"/>
      <c r="T448" s="261"/>
      <c r="U448" s="13"/>
      <c r="V448" s="13"/>
      <c r="W448" s="13"/>
      <c r="X448" s="13"/>
      <c r="Y448" s="13"/>
      <c r="Z448" s="13"/>
      <c r="AA448" s="13"/>
      <c r="AB448" s="13"/>
      <c r="AC448" s="13"/>
      <c r="AD448" s="13"/>
      <c r="AE448" s="13"/>
      <c r="AT448" s="262" t="s">
        <v>446</v>
      </c>
      <c r="AU448" s="262" t="s">
        <v>85</v>
      </c>
      <c r="AV448" s="13" t="s">
        <v>85</v>
      </c>
      <c r="AW448" s="13" t="s">
        <v>32</v>
      </c>
      <c r="AX448" s="13" t="s">
        <v>83</v>
      </c>
      <c r="AY448" s="262" t="s">
        <v>342</v>
      </c>
    </row>
    <row r="449" s="2" customFormat="1" ht="16.5" customHeight="1">
      <c r="A449" s="39"/>
      <c r="B449" s="40"/>
      <c r="C449" s="227" t="s">
        <v>944</v>
      </c>
      <c r="D449" s="227" t="s">
        <v>343</v>
      </c>
      <c r="E449" s="228" t="s">
        <v>2556</v>
      </c>
      <c r="F449" s="229" t="s">
        <v>2557</v>
      </c>
      <c r="G449" s="230" t="s">
        <v>442</v>
      </c>
      <c r="H449" s="231">
        <v>12</v>
      </c>
      <c r="I449" s="232"/>
      <c r="J449" s="233">
        <f>ROUND(I449*H449,2)</f>
        <v>0</v>
      </c>
      <c r="K449" s="229" t="s">
        <v>443</v>
      </c>
      <c r="L449" s="45"/>
      <c r="M449" s="234" t="s">
        <v>1</v>
      </c>
      <c r="N449" s="235" t="s">
        <v>41</v>
      </c>
      <c r="O449" s="92"/>
      <c r="P449" s="236">
        <f>O449*H449</f>
        <v>0</v>
      </c>
      <c r="Q449" s="236">
        <v>0.01248</v>
      </c>
      <c r="R449" s="236">
        <f>Q449*H449</f>
        <v>0.14976</v>
      </c>
      <c r="S449" s="236">
        <v>0</v>
      </c>
      <c r="T449" s="237">
        <f>S449*H449</f>
        <v>0</v>
      </c>
      <c r="U449" s="39"/>
      <c r="V449" s="39"/>
      <c r="W449" s="39"/>
      <c r="X449" s="39"/>
      <c r="Y449" s="39"/>
      <c r="Z449" s="39"/>
      <c r="AA449" s="39"/>
      <c r="AB449" s="39"/>
      <c r="AC449" s="39"/>
      <c r="AD449" s="39"/>
      <c r="AE449" s="39"/>
      <c r="AR449" s="238" t="s">
        <v>360</v>
      </c>
      <c r="AT449" s="238" t="s">
        <v>343</v>
      </c>
      <c r="AU449" s="238" t="s">
        <v>85</v>
      </c>
      <c r="AY449" s="18" t="s">
        <v>342</v>
      </c>
      <c r="BE449" s="239">
        <f>IF(N449="základní",J449,0)</f>
        <v>0</v>
      </c>
      <c r="BF449" s="239">
        <f>IF(N449="snížená",J449,0)</f>
        <v>0</v>
      </c>
      <c r="BG449" s="239">
        <f>IF(N449="zákl. přenesená",J449,0)</f>
        <v>0</v>
      </c>
      <c r="BH449" s="239">
        <f>IF(N449="sníž. přenesená",J449,0)</f>
        <v>0</v>
      </c>
      <c r="BI449" s="239">
        <f>IF(N449="nulová",J449,0)</f>
        <v>0</v>
      </c>
      <c r="BJ449" s="18" t="s">
        <v>83</v>
      </c>
      <c r="BK449" s="239">
        <f>ROUND(I449*H449,2)</f>
        <v>0</v>
      </c>
      <c r="BL449" s="18" t="s">
        <v>360</v>
      </c>
      <c r="BM449" s="238" t="s">
        <v>2558</v>
      </c>
    </row>
    <row r="450" s="2" customFormat="1">
      <c r="A450" s="39"/>
      <c r="B450" s="40"/>
      <c r="C450" s="41"/>
      <c r="D450" s="240" t="s">
        <v>349</v>
      </c>
      <c r="E450" s="41"/>
      <c r="F450" s="241" t="s">
        <v>2557</v>
      </c>
      <c r="G450" s="41"/>
      <c r="H450" s="41"/>
      <c r="I450" s="242"/>
      <c r="J450" s="41"/>
      <c r="K450" s="41"/>
      <c r="L450" s="45"/>
      <c r="M450" s="243"/>
      <c r="N450" s="244"/>
      <c r="O450" s="92"/>
      <c r="P450" s="92"/>
      <c r="Q450" s="92"/>
      <c r="R450" s="92"/>
      <c r="S450" s="92"/>
      <c r="T450" s="93"/>
      <c r="U450" s="39"/>
      <c r="V450" s="39"/>
      <c r="W450" s="39"/>
      <c r="X450" s="39"/>
      <c r="Y450" s="39"/>
      <c r="Z450" s="39"/>
      <c r="AA450" s="39"/>
      <c r="AB450" s="39"/>
      <c r="AC450" s="39"/>
      <c r="AD450" s="39"/>
      <c r="AE450" s="39"/>
      <c r="AT450" s="18" t="s">
        <v>349</v>
      </c>
      <c r="AU450" s="18" t="s">
        <v>85</v>
      </c>
    </row>
    <row r="451" s="13" customFormat="1">
      <c r="A451" s="13"/>
      <c r="B451" s="252"/>
      <c r="C451" s="253"/>
      <c r="D451" s="240" t="s">
        <v>446</v>
      </c>
      <c r="E451" s="254" t="s">
        <v>1</v>
      </c>
      <c r="F451" s="255" t="s">
        <v>2559</v>
      </c>
      <c r="G451" s="253"/>
      <c r="H451" s="256">
        <v>12</v>
      </c>
      <c r="I451" s="257"/>
      <c r="J451" s="253"/>
      <c r="K451" s="253"/>
      <c r="L451" s="258"/>
      <c r="M451" s="259"/>
      <c r="N451" s="260"/>
      <c r="O451" s="260"/>
      <c r="P451" s="260"/>
      <c r="Q451" s="260"/>
      <c r="R451" s="260"/>
      <c r="S451" s="260"/>
      <c r="T451" s="261"/>
      <c r="U451" s="13"/>
      <c r="V451" s="13"/>
      <c r="W451" s="13"/>
      <c r="X451" s="13"/>
      <c r="Y451" s="13"/>
      <c r="Z451" s="13"/>
      <c r="AA451" s="13"/>
      <c r="AB451" s="13"/>
      <c r="AC451" s="13"/>
      <c r="AD451" s="13"/>
      <c r="AE451" s="13"/>
      <c r="AT451" s="262" t="s">
        <v>446</v>
      </c>
      <c r="AU451" s="262" t="s">
        <v>85</v>
      </c>
      <c r="AV451" s="13" t="s">
        <v>85</v>
      </c>
      <c r="AW451" s="13" t="s">
        <v>32</v>
      </c>
      <c r="AX451" s="13" t="s">
        <v>83</v>
      </c>
      <c r="AY451" s="262" t="s">
        <v>342</v>
      </c>
    </row>
    <row r="452" s="2" customFormat="1" ht="16.5" customHeight="1">
      <c r="A452" s="39"/>
      <c r="B452" s="40"/>
      <c r="C452" s="295" t="s">
        <v>952</v>
      </c>
      <c r="D452" s="295" t="s">
        <v>621</v>
      </c>
      <c r="E452" s="296" t="s">
        <v>2560</v>
      </c>
      <c r="F452" s="297" t="s">
        <v>2561</v>
      </c>
      <c r="G452" s="298" t="s">
        <v>442</v>
      </c>
      <c r="H452" s="299">
        <v>7</v>
      </c>
      <c r="I452" s="300"/>
      <c r="J452" s="301">
        <f>ROUND(I452*H452,2)</f>
        <v>0</v>
      </c>
      <c r="K452" s="297" t="s">
        <v>443</v>
      </c>
      <c r="L452" s="302"/>
      <c r="M452" s="303" t="s">
        <v>1</v>
      </c>
      <c r="N452" s="304" t="s">
        <v>41</v>
      </c>
      <c r="O452" s="92"/>
      <c r="P452" s="236">
        <f>O452*H452</f>
        <v>0</v>
      </c>
      <c r="Q452" s="236">
        <v>0.58499999999999996</v>
      </c>
      <c r="R452" s="236">
        <f>Q452*H452</f>
        <v>4.0949999999999998</v>
      </c>
      <c r="S452" s="236">
        <v>0</v>
      </c>
      <c r="T452" s="237">
        <f>S452*H452</f>
        <v>0</v>
      </c>
      <c r="U452" s="39"/>
      <c r="V452" s="39"/>
      <c r="W452" s="39"/>
      <c r="X452" s="39"/>
      <c r="Y452" s="39"/>
      <c r="Z452" s="39"/>
      <c r="AA452" s="39"/>
      <c r="AB452" s="39"/>
      <c r="AC452" s="39"/>
      <c r="AD452" s="39"/>
      <c r="AE452" s="39"/>
      <c r="AR452" s="238" t="s">
        <v>376</v>
      </c>
      <c r="AT452" s="238" t="s">
        <v>621</v>
      </c>
      <c r="AU452" s="238" t="s">
        <v>85</v>
      </c>
      <c r="AY452" s="18" t="s">
        <v>342</v>
      </c>
      <c r="BE452" s="239">
        <f>IF(N452="základní",J452,0)</f>
        <v>0</v>
      </c>
      <c r="BF452" s="239">
        <f>IF(N452="snížená",J452,0)</f>
        <v>0</v>
      </c>
      <c r="BG452" s="239">
        <f>IF(N452="zákl. přenesená",J452,0)</f>
        <v>0</v>
      </c>
      <c r="BH452" s="239">
        <f>IF(N452="sníž. přenesená",J452,0)</f>
        <v>0</v>
      </c>
      <c r="BI452" s="239">
        <f>IF(N452="nulová",J452,0)</f>
        <v>0</v>
      </c>
      <c r="BJ452" s="18" t="s">
        <v>83</v>
      </c>
      <c r="BK452" s="239">
        <f>ROUND(I452*H452,2)</f>
        <v>0</v>
      </c>
      <c r="BL452" s="18" t="s">
        <v>360</v>
      </c>
      <c r="BM452" s="238" t="s">
        <v>2562</v>
      </c>
    </row>
    <row r="453" s="2" customFormat="1">
      <c r="A453" s="39"/>
      <c r="B453" s="40"/>
      <c r="C453" s="41"/>
      <c r="D453" s="240" t="s">
        <v>349</v>
      </c>
      <c r="E453" s="41"/>
      <c r="F453" s="241" t="s">
        <v>2561</v>
      </c>
      <c r="G453" s="41"/>
      <c r="H453" s="41"/>
      <c r="I453" s="242"/>
      <c r="J453" s="41"/>
      <c r="K453" s="41"/>
      <c r="L453" s="45"/>
      <c r="M453" s="243"/>
      <c r="N453" s="244"/>
      <c r="O453" s="92"/>
      <c r="P453" s="92"/>
      <c r="Q453" s="92"/>
      <c r="R453" s="92"/>
      <c r="S453" s="92"/>
      <c r="T453" s="93"/>
      <c r="U453" s="39"/>
      <c r="V453" s="39"/>
      <c r="W453" s="39"/>
      <c r="X453" s="39"/>
      <c r="Y453" s="39"/>
      <c r="Z453" s="39"/>
      <c r="AA453" s="39"/>
      <c r="AB453" s="39"/>
      <c r="AC453" s="39"/>
      <c r="AD453" s="39"/>
      <c r="AE453" s="39"/>
      <c r="AT453" s="18" t="s">
        <v>349</v>
      </c>
      <c r="AU453" s="18" t="s">
        <v>85</v>
      </c>
    </row>
    <row r="454" s="13" customFormat="1">
      <c r="A454" s="13"/>
      <c r="B454" s="252"/>
      <c r="C454" s="253"/>
      <c r="D454" s="240" t="s">
        <v>446</v>
      </c>
      <c r="E454" s="254" t="s">
        <v>1</v>
      </c>
      <c r="F454" s="255" t="s">
        <v>2563</v>
      </c>
      <c r="G454" s="253"/>
      <c r="H454" s="256">
        <v>7</v>
      </c>
      <c r="I454" s="257"/>
      <c r="J454" s="253"/>
      <c r="K454" s="253"/>
      <c r="L454" s="258"/>
      <c r="M454" s="259"/>
      <c r="N454" s="260"/>
      <c r="O454" s="260"/>
      <c r="P454" s="260"/>
      <c r="Q454" s="260"/>
      <c r="R454" s="260"/>
      <c r="S454" s="260"/>
      <c r="T454" s="261"/>
      <c r="U454" s="13"/>
      <c r="V454" s="13"/>
      <c r="W454" s="13"/>
      <c r="X454" s="13"/>
      <c r="Y454" s="13"/>
      <c r="Z454" s="13"/>
      <c r="AA454" s="13"/>
      <c r="AB454" s="13"/>
      <c r="AC454" s="13"/>
      <c r="AD454" s="13"/>
      <c r="AE454" s="13"/>
      <c r="AT454" s="262" t="s">
        <v>446</v>
      </c>
      <c r="AU454" s="262" t="s">
        <v>85</v>
      </c>
      <c r="AV454" s="13" t="s">
        <v>85</v>
      </c>
      <c r="AW454" s="13" t="s">
        <v>32</v>
      </c>
      <c r="AX454" s="13" t="s">
        <v>83</v>
      </c>
      <c r="AY454" s="262" t="s">
        <v>342</v>
      </c>
    </row>
    <row r="455" s="2" customFormat="1" ht="16.5" customHeight="1">
      <c r="A455" s="39"/>
      <c r="B455" s="40"/>
      <c r="C455" s="295" t="s">
        <v>959</v>
      </c>
      <c r="D455" s="295" t="s">
        <v>621</v>
      </c>
      <c r="E455" s="296" t="s">
        <v>2564</v>
      </c>
      <c r="F455" s="297" t="s">
        <v>2565</v>
      </c>
      <c r="G455" s="298" t="s">
        <v>442</v>
      </c>
      <c r="H455" s="299">
        <v>5</v>
      </c>
      <c r="I455" s="300"/>
      <c r="J455" s="301">
        <f>ROUND(I455*H455,2)</f>
        <v>0</v>
      </c>
      <c r="K455" s="297" t="s">
        <v>443</v>
      </c>
      <c r="L455" s="302"/>
      <c r="M455" s="303" t="s">
        <v>1</v>
      </c>
      <c r="N455" s="304" t="s">
        <v>41</v>
      </c>
      <c r="O455" s="92"/>
      <c r="P455" s="236">
        <f>O455*H455</f>
        <v>0</v>
      </c>
      <c r="Q455" s="236">
        <v>0.5</v>
      </c>
      <c r="R455" s="236">
        <f>Q455*H455</f>
        <v>2.5</v>
      </c>
      <c r="S455" s="236">
        <v>0</v>
      </c>
      <c r="T455" s="237">
        <f>S455*H455</f>
        <v>0</v>
      </c>
      <c r="U455" s="39"/>
      <c r="V455" s="39"/>
      <c r="W455" s="39"/>
      <c r="X455" s="39"/>
      <c r="Y455" s="39"/>
      <c r="Z455" s="39"/>
      <c r="AA455" s="39"/>
      <c r="AB455" s="39"/>
      <c r="AC455" s="39"/>
      <c r="AD455" s="39"/>
      <c r="AE455" s="39"/>
      <c r="AR455" s="238" t="s">
        <v>376</v>
      </c>
      <c r="AT455" s="238" t="s">
        <v>621</v>
      </c>
      <c r="AU455" s="238" t="s">
        <v>85</v>
      </c>
      <c r="AY455" s="18" t="s">
        <v>342</v>
      </c>
      <c r="BE455" s="239">
        <f>IF(N455="základní",J455,0)</f>
        <v>0</v>
      </c>
      <c r="BF455" s="239">
        <f>IF(N455="snížená",J455,0)</f>
        <v>0</v>
      </c>
      <c r="BG455" s="239">
        <f>IF(N455="zákl. přenesená",J455,0)</f>
        <v>0</v>
      </c>
      <c r="BH455" s="239">
        <f>IF(N455="sníž. přenesená",J455,0)</f>
        <v>0</v>
      </c>
      <c r="BI455" s="239">
        <f>IF(N455="nulová",J455,0)</f>
        <v>0</v>
      </c>
      <c r="BJ455" s="18" t="s">
        <v>83</v>
      </c>
      <c r="BK455" s="239">
        <f>ROUND(I455*H455,2)</f>
        <v>0</v>
      </c>
      <c r="BL455" s="18" t="s">
        <v>360</v>
      </c>
      <c r="BM455" s="238" t="s">
        <v>2566</v>
      </c>
    </row>
    <row r="456" s="2" customFormat="1">
      <c r="A456" s="39"/>
      <c r="B456" s="40"/>
      <c r="C456" s="41"/>
      <c r="D456" s="240" t="s">
        <v>349</v>
      </c>
      <c r="E456" s="41"/>
      <c r="F456" s="241" t="s">
        <v>2565</v>
      </c>
      <c r="G456" s="41"/>
      <c r="H456" s="41"/>
      <c r="I456" s="242"/>
      <c r="J456" s="41"/>
      <c r="K456" s="41"/>
      <c r="L456" s="45"/>
      <c r="M456" s="243"/>
      <c r="N456" s="244"/>
      <c r="O456" s="92"/>
      <c r="P456" s="92"/>
      <c r="Q456" s="92"/>
      <c r="R456" s="92"/>
      <c r="S456" s="92"/>
      <c r="T456" s="93"/>
      <c r="U456" s="39"/>
      <c r="V456" s="39"/>
      <c r="W456" s="39"/>
      <c r="X456" s="39"/>
      <c r="Y456" s="39"/>
      <c r="Z456" s="39"/>
      <c r="AA456" s="39"/>
      <c r="AB456" s="39"/>
      <c r="AC456" s="39"/>
      <c r="AD456" s="39"/>
      <c r="AE456" s="39"/>
      <c r="AT456" s="18" t="s">
        <v>349</v>
      </c>
      <c r="AU456" s="18" t="s">
        <v>85</v>
      </c>
    </row>
    <row r="457" s="13" customFormat="1">
      <c r="A457" s="13"/>
      <c r="B457" s="252"/>
      <c r="C457" s="253"/>
      <c r="D457" s="240" t="s">
        <v>446</v>
      </c>
      <c r="E457" s="254" t="s">
        <v>1</v>
      </c>
      <c r="F457" s="255" t="s">
        <v>2567</v>
      </c>
      <c r="G457" s="253"/>
      <c r="H457" s="256">
        <v>5</v>
      </c>
      <c r="I457" s="257"/>
      <c r="J457" s="253"/>
      <c r="K457" s="253"/>
      <c r="L457" s="258"/>
      <c r="M457" s="259"/>
      <c r="N457" s="260"/>
      <c r="O457" s="260"/>
      <c r="P457" s="260"/>
      <c r="Q457" s="260"/>
      <c r="R457" s="260"/>
      <c r="S457" s="260"/>
      <c r="T457" s="261"/>
      <c r="U457" s="13"/>
      <c r="V457" s="13"/>
      <c r="W457" s="13"/>
      <c r="X457" s="13"/>
      <c r="Y457" s="13"/>
      <c r="Z457" s="13"/>
      <c r="AA457" s="13"/>
      <c r="AB457" s="13"/>
      <c r="AC457" s="13"/>
      <c r="AD457" s="13"/>
      <c r="AE457" s="13"/>
      <c r="AT457" s="262" t="s">
        <v>446</v>
      </c>
      <c r="AU457" s="262" t="s">
        <v>85</v>
      </c>
      <c r="AV457" s="13" t="s">
        <v>85</v>
      </c>
      <c r="AW457" s="13" t="s">
        <v>32</v>
      </c>
      <c r="AX457" s="13" t="s">
        <v>83</v>
      </c>
      <c r="AY457" s="262" t="s">
        <v>342</v>
      </c>
    </row>
    <row r="458" s="2" customFormat="1" ht="16.5" customHeight="1">
      <c r="A458" s="39"/>
      <c r="B458" s="40"/>
      <c r="C458" s="227" t="s">
        <v>964</v>
      </c>
      <c r="D458" s="227" t="s">
        <v>343</v>
      </c>
      <c r="E458" s="228" t="s">
        <v>2568</v>
      </c>
      <c r="F458" s="229" t="s">
        <v>2569</v>
      </c>
      <c r="G458" s="230" t="s">
        <v>442</v>
      </c>
      <c r="H458" s="231">
        <v>7</v>
      </c>
      <c r="I458" s="232"/>
      <c r="J458" s="233">
        <f>ROUND(I458*H458,2)</f>
        <v>0</v>
      </c>
      <c r="K458" s="229" t="s">
        <v>443</v>
      </c>
      <c r="L458" s="45"/>
      <c r="M458" s="234" t="s">
        <v>1</v>
      </c>
      <c r="N458" s="235" t="s">
        <v>41</v>
      </c>
      <c r="O458" s="92"/>
      <c r="P458" s="236">
        <f>O458*H458</f>
        <v>0</v>
      </c>
      <c r="Q458" s="236">
        <v>0.028539999999999999</v>
      </c>
      <c r="R458" s="236">
        <f>Q458*H458</f>
        <v>0.19977999999999999</v>
      </c>
      <c r="S458" s="236">
        <v>0</v>
      </c>
      <c r="T458" s="237">
        <f>S458*H458</f>
        <v>0</v>
      </c>
      <c r="U458" s="39"/>
      <c r="V458" s="39"/>
      <c r="W458" s="39"/>
      <c r="X458" s="39"/>
      <c r="Y458" s="39"/>
      <c r="Z458" s="39"/>
      <c r="AA458" s="39"/>
      <c r="AB458" s="39"/>
      <c r="AC458" s="39"/>
      <c r="AD458" s="39"/>
      <c r="AE458" s="39"/>
      <c r="AR458" s="238" t="s">
        <v>360</v>
      </c>
      <c r="AT458" s="238" t="s">
        <v>343</v>
      </c>
      <c r="AU458" s="238" t="s">
        <v>85</v>
      </c>
      <c r="AY458" s="18" t="s">
        <v>342</v>
      </c>
      <c r="BE458" s="239">
        <f>IF(N458="základní",J458,0)</f>
        <v>0</v>
      </c>
      <c r="BF458" s="239">
        <f>IF(N458="snížená",J458,0)</f>
        <v>0</v>
      </c>
      <c r="BG458" s="239">
        <f>IF(N458="zákl. přenesená",J458,0)</f>
        <v>0</v>
      </c>
      <c r="BH458" s="239">
        <f>IF(N458="sníž. přenesená",J458,0)</f>
        <v>0</v>
      </c>
      <c r="BI458" s="239">
        <f>IF(N458="nulová",J458,0)</f>
        <v>0</v>
      </c>
      <c r="BJ458" s="18" t="s">
        <v>83</v>
      </c>
      <c r="BK458" s="239">
        <f>ROUND(I458*H458,2)</f>
        <v>0</v>
      </c>
      <c r="BL458" s="18" t="s">
        <v>360</v>
      </c>
      <c r="BM458" s="238" t="s">
        <v>2570</v>
      </c>
    </row>
    <row r="459" s="2" customFormat="1">
      <c r="A459" s="39"/>
      <c r="B459" s="40"/>
      <c r="C459" s="41"/>
      <c r="D459" s="240" t="s">
        <v>349</v>
      </c>
      <c r="E459" s="41"/>
      <c r="F459" s="241" t="s">
        <v>2569</v>
      </c>
      <c r="G459" s="41"/>
      <c r="H459" s="41"/>
      <c r="I459" s="242"/>
      <c r="J459" s="41"/>
      <c r="K459" s="41"/>
      <c r="L459" s="45"/>
      <c r="M459" s="243"/>
      <c r="N459" s="244"/>
      <c r="O459" s="92"/>
      <c r="P459" s="92"/>
      <c r="Q459" s="92"/>
      <c r="R459" s="92"/>
      <c r="S459" s="92"/>
      <c r="T459" s="93"/>
      <c r="U459" s="39"/>
      <c r="V459" s="39"/>
      <c r="W459" s="39"/>
      <c r="X459" s="39"/>
      <c r="Y459" s="39"/>
      <c r="Z459" s="39"/>
      <c r="AA459" s="39"/>
      <c r="AB459" s="39"/>
      <c r="AC459" s="39"/>
      <c r="AD459" s="39"/>
      <c r="AE459" s="39"/>
      <c r="AT459" s="18" t="s">
        <v>349</v>
      </c>
      <c r="AU459" s="18" t="s">
        <v>85</v>
      </c>
    </row>
    <row r="460" s="13" customFormat="1">
      <c r="A460" s="13"/>
      <c r="B460" s="252"/>
      <c r="C460" s="253"/>
      <c r="D460" s="240" t="s">
        <v>446</v>
      </c>
      <c r="E460" s="254" t="s">
        <v>1</v>
      </c>
      <c r="F460" s="255" t="s">
        <v>2571</v>
      </c>
      <c r="G460" s="253"/>
      <c r="H460" s="256">
        <v>7</v>
      </c>
      <c r="I460" s="257"/>
      <c r="J460" s="253"/>
      <c r="K460" s="253"/>
      <c r="L460" s="258"/>
      <c r="M460" s="259"/>
      <c r="N460" s="260"/>
      <c r="O460" s="260"/>
      <c r="P460" s="260"/>
      <c r="Q460" s="260"/>
      <c r="R460" s="260"/>
      <c r="S460" s="260"/>
      <c r="T460" s="261"/>
      <c r="U460" s="13"/>
      <c r="V460" s="13"/>
      <c r="W460" s="13"/>
      <c r="X460" s="13"/>
      <c r="Y460" s="13"/>
      <c r="Z460" s="13"/>
      <c r="AA460" s="13"/>
      <c r="AB460" s="13"/>
      <c r="AC460" s="13"/>
      <c r="AD460" s="13"/>
      <c r="AE460" s="13"/>
      <c r="AT460" s="262" t="s">
        <v>446</v>
      </c>
      <c r="AU460" s="262" t="s">
        <v>85</v>
      </c>
      <c r="AV460" s="13" t="s">
        <v>85</v>
      </c>
      <c r="AW460" s="13" t="s">
        <v>32</v>
      </c>
      <c r="AX460" s="13" t="s">
        <v>83</v>
      </c>
      <c r="AY460" s="262" t="s">
        <v>342</v>
      </c>
    </row>
    <row r="461" s="2" customFormat="1" ht="21.75" customHeight="1">
      <c r="A461" s="39"/>
      <c r="B461" s="40"/>
      <c r="C461" s="295" t="s">
        <v>969</v>
      </c>
      <c r="D461" s="295" t="s">
        <v>621</v>
      </c>
      <c r="E461" s="296" t="s">
        <v>2572</v>
      </c>
      <c r="F461" s="297" t="s">
        <v>2573</v>
      </c>
      <c r="G461" s="298" t="s">
        <v>442</v>
      </c>
      <c r="H461" s="299">
        <v>1</v>
      </c>
      <c r="I461" s="300"/>
      <c r="J461" s="301">
        <f>ROUND(I461*H461,2)</f>
        <v>0</v>
      </c>
      <c r="K461" s="297" t="s">
        <v>1</v>
      </c>
      <c r="L461" s="302"/>
      <c r="M461" s="303" t="s">
        <v>1</v>
      </c>
      <c r="N461" s="304" t="s">
        <v>41</v>
      </c>
      <c r="O461" s="92"/>
      <c r="P461" s="236">
        <f>O461*H461</f>
        <v>0</v>
      </c>
      <c r="Q461" s="236">
        <v>1.1599999999999999</v>
      </c>
      <c r="R461" s="236">
        <f>Q461*H461</f>
        <v>1.1599999999999999</v>
      </c>
      <c r="S461" s="236">
        <v>0</v>
      </c>
      <c r="T461" s="237">
        <f>S461*H461</f>
        <v>0</v>
      </c>
      <c r="U461" s="39"/>
      <c r="V461" s="39"/>
      <c r="W461" s="39"/>
      <c r="X461" s="39"/>
      <c r="Y461" s="39"/>
      <c r="Z461" s="39"/>
      <c r="AA461" s="39"/>
      <c r="AB461" s="39"/>
      <c r="AC461" s="39"/>
      <c r="AD461" s="39"/>
      <c r="AE461" s="39"/>
      <c r="AR461" s="238" t="s">
        <v>376</v>
      </c>
      <c r="AT461" s="238" t="s">
        <v>621</v>
      </c>
      <c r="AU461" s="238" t="s">
        <v>85</v>
      </c>
      <c r="AY461" s="18" t="s">
        <v>342</v>
      </c>
      <c r="BE461" s="239">
        <f>IF(N461="základní",J461,0)</f>
        <v>0</v>
      </c>
      <c r="BF461" s="239">
        <f>IF(N461="snížená",J461,0)</f>
        <v>0</v>
      </c>
      <c r="BG461" s="239">
        <f>IF(N461="zákl. přenesená",J461,0)</f>
        <v>0</v>
      </c>
      <c r="BH461" s="239">
        <f>IF(N461="sníž. přenesená",J461,0)</f>
        <v>0</v>
      </c>
      <c r="BI461" s="239">
        <f>IF(N461="nulová",J461,0)</f>
        <v>0</v>
      </c>
      <c r="BJ461" s="18" t="s">
        <v>83</v>
      </c>
      <c r="BK461" s="239">
        <f>ROUND(I461*H461,2)</f>
        <v>0</v>
      </c>
      <c r="BL461" s="18" t="s">
        <v>360</v>
      </c>
      <c r="BM461" s="238" t="s">
        <v>2574</v>
      </c>
    </row>
    <row r="462" s="2" customFormat="1">
      <c r="A462" s="39"/>
      <c r="B462" s="40"/>
      <c r="C462" s="41"/>
      <c r="D462" s="240" t="s">
        <v>349</v>
      </c>
      <c r="E462" s="41"/>
      <c r="F462" s="241" t="s">
        <v>2573</v>
      </c>
      <c r="G462" s="41"/>
      <c r="H462" s="41"/>
      <c r="I462" s="242"/>
      <c r="J462" s="41"/>
      <c r="K462" s="41"/>
      <c r="L462" s="45"/>
      <c r="M462" s="243"/>
      <c r="N462" s="244"/>
      <c r="O462" s="92"/>
      <c r="P462" s="92"/>
      <c r="Q462" s="92"/>
      <c r="R462" s="92"/>
      <c r="S462" s="92"/>
      <c r="T462" s="93"/>
      <c r="U462" s="39"/>
      <c r="V462" s="39"/>
      <c r="W462" s="39"/>
      <c r="X462" s="39"/>
      <c r="Y462" s="39"/>
      <c r="Z462" s="39"/>
      <c r="AA462" s="39"/>
      <c r="AB462" s="39"/>
      <c r="AC462" s="39"/>
      <c r="AD462" s="39"/>
      <c r="AE462" s="39"/>
      <c r="AT462" s="18" t="s">
        <v>349</v>
      </c>
      <c r="AU462" s="18" t="s">
        <v>85</v>
      </c>
    </row>
    <row r="463" s="13" customFormat="1">
      <c r="A463" s="13"/>
      <c r="B463" s="252"/>
      <c r="C463" s="253"/>
      <c r="D463" s="240" t="s">
        <v>446</v>
      </c>
      <c r="E463" s="254" t="s">
        <v>1</v>
      </c>
      <c r="F463" s="255" t="s">
        <v>2489</v>
      </c>
      <c r="G463" s="253"/>
      <c r="H463" s="256">
        <v>1</v>
      </c>
      <c r="I463" s="257"/>
      <c r="J463" s="253"/>
      <c r="K463" s="253"/>
      <c r="L463" s="258"/>
      <c r="M463" s="259"/>
      <c r="N463" s="260"/>
      <c r="O463" s="260"/>
      <c r="P463" s="260"/>
      <c r="Q463" s="260"/>
      <c r="R463" s="260"/>
      <c r="S463" s="260"/>
      <c r="T463" s="261"/>
      <c r="U463" s="13"/>
      <c r="V463" s="13"/>
      <c r="W463" s="13"/>
      <c r="X463" s="13"/>
      <c r="Y463" s="13"/>
      <c r="Z463" s="13"/>
      <c r="AA463" s="13"/>
      <c r="AB463" s="13"/>
      <c r="AC463" s="13"/>
      <c r="AD463" s="13"/>
      <c r="AE463" s="13"/>
      <c r="AT463" s="262" t="s">
        <v>446</v>
      </c>
      <c r="AU463" s="262" t="s">
        <v>85</v>
      </c>
      <c r="AV463" s="13" t="s">
        <v>85</v>
      </c>
      <c r="AW463" s="13" t="s">
        <v>32</v>
      </c>
      <c r="AX463" s="13" t="s">
        <v>83</v>
      </c>
      <c r="AY463" s="262" t="s">
        <v>342</v>
      </c>
    </row>
    <row r="464" s="2" customFormat="1" ht="21.75" customHeight="1">
      <c r="A464" s="39"/>
      <c r="B464" s="40"/>
      <c r="C464" s="295" t="s">
        <v>975</v>
      </c>
      <c r="D464" s="295" t="s">
        <v>621</v>
      </c>
      <c r="E464" s="296" t="s">
        <v>2575</v>
      </c>
      <c r="F464" s="297" t="s">
        <v>2576</v>
      </c>
      <c r="G464" s="298" t="s">
        <v>442</v>
      </c>
      <c r="H464" s="299">
        <v>1</v>
      </c>
      <c r="I464" s="300"/>
      <c r="J464" s="301">
        <f>ROUND(I464*H464,2)</f>
        <v>0</v>
      </c>
      <c r="K464" s="297" t="s">
        <v>1</v>
      </c>
      <c r="L464" s="302"/>
      <c r="M464" s="303" t="s">
        <v>1</v>
      </c>
      <c r="N464" s="304" t="s">
        <v>41</v>
      </c>
      <c r="O464" s="92"/>
      <c r="P464" s="236">
        <f>O464*H464</f>
        <v>0</v>
      </c>
      <c r="Q464" s="236">
        <v>1.1599999999999999</v>
      </c>
      <c r="R464" s="236">
        <f>Q464*H464</f>
        <v>1.1599999999999999</v>
      </c>
      <c r="S464" s="236">
        <v>0</v>
      </c>
      <c r="T464" s="237">
        <f>S464*H464</f>
        <v>0</v>
      </c>
      <c r="U464" s="39"/>
      <c r="V464" s="39"/>
      <c r="W464" s="39"/>
      <c r="X464" s="39"/>
      <c r="Y464" s="39"/>
      <c r="Z464" s="39"/>
      <c r="AA464" s="39"/>
      <c r="AB464" s="39"/>
      <c r="AC464" s="39"/>
      <c r="AD464" s="39"/>
      <c r="AE464" s="39"/>
      <c r="AR464" s="238" t="s">
        <v>376</v>
      </c>
      <c r="AT464" s="238" t="s">
        <v>621</v>
      </c>
      <c r="AU464" s="238" t="s">
        <v>85</v>
      </c>
      <c r="AY464" s="18" t="s">
        <v>342</v>
      </c>
      <c r="BE464" s="239">
        <f>IF(N464="základní",J464,0)</f>
        <v>0</v>
      </c>
      <c r="BF464" s="239">
        <f>IF(N464="snížená",J464,0)</f>
        <v>0</v>
      </c>
      <c r="BG464" s="239">
        <f>IF(N464="zákl. přenesená",J464,0)</f>
        <v>0</v>
      </c>
      <c r="BH464" s="239">
        <f>IF(N464="sníž. přenesená",J464,0)</f>
        <v>0</v>
      </c>
      <c r="BI464" s="239">
        <f>IF(N464="nulová",J464,0)</f>
        <v>0</v>
      </c>
      <c r="BJ464" s="18" t="s">
        <v>83</v>
      </c>
      <c r="BK464" s="239">
        <f>ROUND(I464*H464,2)</f>
        <v>0</v>
      </c>
      <c r="BL464" s="18" t="s">
        <v>360</v>
      </c>
      <c r="BM464" s="238" t="s">
        <v>2577</v>
      </c>
    </row>
    <row r="465" s="2" customFormat="1">
      <c r="A465" s="39"/>
      <c r="B465" s="40"/>
      <c r="C465" s="41"/>
      <c r="D465" s="240" t="s">
        <v>349</v>
      </c>
      <c r="E465" s="41"/>
      <c r="F465" s="241" t="s">
        <v>2576</v>
      </c>
      <c r="G465" s="41"/>
      <c r="H465" s="41"/>
      <c r="I465" s="242"/>
      <c r="J465" s="41"/>
      <c r="K465" s="41"/>
      <c r="L465" s="45"/>
      <c r="M465" s="243"/>
      <c r="N465" s="244"/>
      <c r="O465" s="92"/>
      <c r="P465" s="92"/>
      <c r="Q465" s="92"/>
      <c r="R465" s="92"/>
      <c r="S465" s="92"/>
      <c r="T465" s="93"/>
      <c r="U465" s="39"/>
      <c r="V465" s="39"/>
      <c r="W465" s="39"/>
      <c r="X465" s="39"/>
      <c r="Y465" s="39"/>
      <c r="Z465" s="39"/>
      <c r="AA465" s="39"/>
      <c r="AB465" s="39"/>
      <c r="AC465" s="39"/>
      <c r="AD465" s="39"/>
      <c r="AE465" s="39"/>
      <c r="AT465" s="18" t="s">
        <v>349</v>
      </c>
      <c r="AU465" s="18" t="s">
        <v>85</v>
      </c>
    </row>
    <row r="466" s="13" customFormat="1">
      <c r="A466" s="13"/>
      <c r="B466" s="252"/>
      <c r="C466" s="253"/>
      <c r="D466" s="240" t="s">
        <v>446</v>
      </c>
      <c r="E466" s="254" t="s">
        <v>1</v>
      </c>
      <c r="F466" s="255" t="s">
        <v>2489</v>
      </c>
      <c r="G466" s="253"/>
      <c r="H466" s="256">
        <v>1</v>
      </c>
      <c r="I466" s="257"/>
      <c r="J466" s="253"/>
      <c r="K466" s="253"/>
      <c r="L466" s="258"/>
      <c r="M466" s="259"/>
      <c r="N466" s="260"/>
      <c r="O466" s="260"/>
      <c r="P466" s="260"/>
      <c r="Q466" s="260"/>
      <c r="R466" s="260"/>
      <c r="S466" s="260"/>
      <c r="T466" s="261"/>
      <c r="U466" s="13"/>
      <c r="V466" s="13"/>
      <c r="W466" s="13"/>
      <c r="X466" s="13"/>
      <c r="Y466" s="13"/>
      <c r="Z466" s="13"/>
      <c r="AA466" s="13"/>
      <c r="AB466" s="13"/>
      <c r="AC466" s="13"/>
      <c r="AD466" s="13"/>
      <c r="AE466" s="13"/>
      <c r="AT466" s="262" t="s">
        <v>446</v>
      </c>
      <c r="AU466" s="262" t="s">
        <v>85</v>
      </c>
      <c r="AV466" s="13" t="s">
        <v>85</v>
      </c>
      <c r="AW466" s="13" t="s">
        <v>32</v>
      </c>
      <c r="AX466" s="13" t="s">
        <v>83</v>
      </c>
      <c r="AY466" s="262" t="s">
        <v>342</v>
      </c>
    </row>
    <row r="467" s="2" customFormat="1" ht="21.75" customHeight="1">
      <c r="A467" s="39"/>
      <c r="B467" s="40"/>
      <c r="C467" s="295" t="s">
        <v>980</v>
      </c>
      <c r="D467" s="295" t="s">
        <v>621</v>
      </c>
      <c r="E467" s="296" t="s">
        <v>2578</v>
      </c>
      <c r="F467" s="297" t="s">
        <v>2579</v>
      </c>
      <c r="G467" s="298" t="s">
        <v>442</v>
      </c>
      <c r="H467" s="299">
        <v>5</v>
      </c>
      <c r="I467" s="300"/>
      <c r="J467" s="301">
        <f>ROUND(I467*H467,2)</f>
        <v>0</v>
      </c>
      <c r="K467" s="297" t="s">
        <v>1</v>
      </c>
      <c r="L467" s="302"/>
      <c r="M467" s="303" t="s">
        <v>1</v>
      </c>
      <c r="N467" s="304" t="s">
        <v>41</v>
      </c>
      <c r="O467" s="92"/>
      <c r="P467" s="236">
        <f>O467*H467</f>
        <v>0</v>
      </c>
      <c r="Q467" s="236">
        <v>3.5</v>
      </c>
      <c r="R467" s="236">
        <f>Q467*H467</f>
        <v>17.5</v>
      </c>
      <c r="S467" s="236">
        <v>0</v>
      </c>
      <c r="T467" s="237">
        <f>S467*H467</f>
        <v>0</v>
      </c>
      <c r="U467" s="39"/>
      <c r="V467" s="39"/>
      <c r="W467" s="39"/>
      <c r="X467" s="39"/>
      <c r="Y467" s="39"/>
      <c r="Z467" s="39"/>
      <c r="AA467" s="39"/>
      <c r="AB467" s="39"/>
      <c r="AC467" s="39"/>
      <c r="AD467" s="39"/>
      <c r="AE467" s="39"/>
      <c r="AR467" s="238" t="s">
        <v>376</v>
      </c>
      <c r="AT467" s="238" t="s">
        <v>621</v>
      </c>
      <c r="AU467" s="238" t="s">
        <v>85</v>
      </c>
      <c r="AY467" s="18" t="s">
        <v>342</v>
      </c>
      <c r="BE467" s="239">
        <f>IF(N467="základní",J467,0)</f>
        <v>0</v>
      </c>
      <c r="BF467" s="239">
        <f>IF(N467="snížená",J467,0)</f>
        <v>0</v>
      </c>
      <c r="BG467" s="239">
        <f>IF(N467="zákl. přenesená",J467,0)</f>
        <v>0</v>
      </c>
      <c r="BH467" s="239">
        <f>IF(N467="sníž. přenesená",J467,0)</f>
        <v>0</v>
      </c>
      <c r="BI467" s="239">
        <f>IF(N467="nulová",J467,0)</f>
        <v>0</v>
      </c>
      <c r="BJ467" s="18" t="s">
        <v>83</v>
      </c>
      <c r="BK467" s="239">
        <f>ROUND(I467*H467,2)</f>
        <v>0</v>
      </c>
      <c r="BL467" s="18" t="s">
        <v>360</v>
      </c>
      <c r="BM467" s="238" t="s">
        <v>2580</v>
      </c>
    </row>
    <row r="468" s="2" customFormat="1">
      <c r="A468" s="39"/>
      <c r="B468" s="40"/>
      <c r="C468" s="41"/>
      <c r="D468" s="240" t="s">
        <v>349</v>
      </c>
      <c r="E468" s="41"/>
      <c r="F468" s="241" t="s">
        <v>2579</v>
      </c>
      <c r="G468" s="41"/>
      <c r="H468" s="41"/>
      <c r="I468" s="242"/>
      <c r="J468" s="41"/>
      <c r="K468" s="41"/>
      <c r="L468" s="45"/>
      <c r="M468" s="243"/>
      <c r="N468" s="244"/>
      <c r="O468" s="92"/>
      <c r="P468" s="92"/>
      <c r="Q468" s="92"/>
      <c r="R468" s="92"/>
      <c r="S468" s="92"/>
      <c r="T468" s="93"/>
      <c r="U468" s="39"/>
      <c r="V468" s="39"/>
      <c r="W468" s="39"/>
      <c r="X468" s="39"/>
      <c r="Y468" s="39"/>
      <c r="Z468" s="39"/>
      <c r="AA468" s="39"/>
      <c r="AB468" s="39"/>
      <c r="AC468" s="39"/>
      <c r="AD468" s="39"/>
      <c r="AE468" s="39"/>
      <c r="AT468" s="18" t="s">
        <v>349</v>
      </c>
      <c r="AU468" s="18" t="s">
        <v>85</v>
      </c>
    </row>
    <row r="469" s="13" customFormat="1">
      <c r="A469" s="13"/>
      <c r="B469" s="252"/>
      <c r="C469" s="253"/>
      <c r="D469" s="240" t="s">
        <v>446</v>
      </c>
      <c r="E469" s="254" t="s">
        <v>1</v>
      </c>
      <c r="F469" s="255" t="s">
        <v>2555</v>
      </c>
      <c r="G469" s="253"/>
      <c r="H469" s="256">
        <v>5</v>
      </c>
      <c r="I469" s="257"/>
      <c r="J469" s="253"/>
      <c r="K469" s="253"/>
      <c r="L469" s="258"/>
      <c r="M469" s="259"/>
      <c r="N469" s="260"/>
      <c r="O469" s="260"/>
      <c r="P469" s="260"/>
      <c r="Q469" s="260"/>
      <c r="R469" s="260"/>
      <c r="S469" s="260"/>
      <c r="T469" s="261"/>
      <c r="U469" s="13"/>
      <c r="V469" s="13"/>
      <c r="W469" s="13"/>
      <c r="X469" s="13"/>
      <c r="Y469" s="13"/>
      <c r="Z469" s="13"/>
      <c r="AA469" s="13"/>
      <c r="AB469" s="13"/>
      <c r="AC469" s="13"/>
      <c r="AD469" s="13"/>
      <c r="AE469" s="13"/>
      <c r="AT469" s="262" t="s">
        <v>446</v>
      </c>
      <c r="AU469" s="262" t="s">
        <v>85</v>
      </c>
      <c r="AV469" s="13" t="s">
        <v>85</v>
      </c>
      <c r="AW469" s="13" t="s">
        <v>32</v>
      </c>
      <c r="AX469" s="13" t="s">
        <v>83</v>
      </c>
      <c r="AY469" s="262" t="s">
        <v>342</v>
      </c>
    </row>
    <row r="470" s="2" customFormat="1" ht="16.5" customHeight="1">
      <c r="A470" s="39"/>
      <c r="B470" s="40"/>
      <c r="C470" s="227" t="s">
        <v>987</v>
      </c>
      <c r="D470" s="227" t="s">
        <v>343</v>
      </c>
      <c r="E470" s="228" t="s">
        <v>2109</v>
      </c>
      <c r="F470" s="229" t="s">
        <v>2110</v>
      </c>
      <c r="G470" s="230" t="s">
        <v>442</v>
      </c>
      <c r="H470" s="231">
        <v>2</v>
      </c>
      <c r="I470" s="232"/>
      <c r="J470" s="233">
        <f>ROUND(I470*H470,2)</f>
        <v>0</v>
      </c>
      <c r="K470" s="229" t="s">
        <v>443</v>
      </c>
      <c r="L470" s="45"/>
      <c r="M470" s="234" t="s">
        <v>1</v>
      </c>
      <c r="N470" s="235" t="s">
        <v>41</v>
      </c>
      <c r="O470" s="92"/>
      <c r="P470" s="236">
        <f>O470*H470</f>
        <v>0</v>
      </c>
      <c r="Q470" s="236">
        <v>0</v>
      </c>
      <c r="R470" s="236">
        <f>Q470*H470</f>
        <v>0</v>
      </c>
      <c r="S470" s="236">
        <v>0.10000000000000001</v>
      </c>
      <c r="T470" s="237">
        <f>S470*H470</f>
        <v>0.20000000000000001</v>
      </c>
      <c r="U470" s="39"/>
      <c r="V470" s="39"/>
      <c r="W470" s="39"/>
      <c r="X470" s="39"/>
      <c r="Y470" s="39"/>
      <c r="Z470" s="39"/>
      <c r="AA470" s="39"/>
      <c r="AB470" s="39"/>
      <c r="AC470" s="39"/>
      <c r="AD470" s="39"/>
      <c r="AE470" s="39"/>
      <c r="AR470" s="238" t="s">
        <v>360</v>
      </c>
      <c r="AT470" s="238" t="s">
        <v>343</v>
      </c>
      <c r="AU470" s="238" t="s">
        <v>85</v>
      </c>
      <c r="AY470" s="18" t="s">
        <v>342</v>
      </c>
      <c r="BE470" s="239">
        <f>IF(N470="základní",J470,0)</f>
        <v>0</v>
      </c>
      <c r="BF470" s="239">
        <f>IF(N470="snížená",J470,0)</f>
        <v>0</v>
      </c>
      <c r="BG470" s="239">
        <f>IF(N470="zákl. přenesená",J470,0)</f>
        <v>0</v>
      </c>
      <c r="BH470" s="239">
        <f>IF(N470="sníž. přenesená",J470,0)</f>
        <v>0</v>
      </c>
      <c r="BI470" s="239">
        <f>IF(N470="nulová",J470,0)</f>
        <v>0</v>
      </c>
      <c r="BJ470" s="18" t="s">
        <v>83</v>
      </c>
      <c r="BK470" s="239">
        <f>ROUND(I470*H470,2)</f>
        <v>0</v>
      </c>
      <c r="BL470" s="18" t="s">
        <v>360</v>
      </c>
      <c r="BM470" s="238" t="s">
        <v>2581</v>
      </c>
    </row>
    <row r="471" s="2" customFormat="1">
      <c r="A471" s="39"/>
      <c r="B471" s="40"/>
      <c r="C471" s="41"/>
      <c r="D471" s="240" t="s">
        <v>349</v>
      </c>
      <c r="E471" s="41"/>
      <c r="F471" s="241" t="s">
        <v>2112</v>
      </c>
      <c r="G471" s="41"/>
      <c r="H471" s="41"/>
      <c r="I471" s="242"/>
      <c r="J471" s="41"/>
      <c r="K471" s="41"/>
      <c r="L471" s="45"/>
      <c r="M471" s="243"/>
      <c r="N471" s="244"/>
      <c r="O471" s="92"/>
      <c r="P471" s="92"/>
      <c r="Q471" s="92"/>
      <c r="R471" s="92"/>
      <c r="S471" s="92"/>
      <c r="T471" s="93"/>
      <c r="U471" s="39"/>
      <c r="V471" s="39"/>
      <c r="W471" s="39"/>
      <c r="X471" s="39"/>
      <c r="Y471" s="39"/>
      <c r="Z471" s="39"/>
      <c r="AA471" s="39"/>
      <c r="AB471" s="39"/>
      <c r="AC471" s="39"/>
      <c r="AD471" s="39"/>
      <c r="AE471" s="39"/>
      <c r="AT471" s="18" t="s">
        <v>349</v>
      </c>
      <c r="AU471" s="18" t="s">
        <v>85</v>
      </c>
    </row>
    <row r="472" s="14" customFormat="1">
      <c r="A472" s="14"/>
      <c r="B472" s="263"/>
      <c r="C472" s="264"/>
      <c r="D472" s="240" t="s">
        <v>446</v>
      </c>
      <c r="E472" s="265" t="s">
        <v>1</v>
      </c>
      <c r="F472" s="266" t="s">
        <v>529</v>
      </c>
      <c r="G472" s="264"/>
      <c r="H472" s="265" t="s">
        <v>1</v>
      </c>
      <c r="I472" s="267"/>
      <c r="J472" s="264"/>
      <c r="K472" s="264"/>
      <c r="L472" s="268"/>
      <c r="M472" s="269"/>
      <c r="N472" s="270"/>
      <c r="O472" s="270"/>
      <c r="P472" s="270"/>
      <c r="Q472" s="270"/>
      <c r="R472" s="270"/>
      <c r="S472" s="270"/>
      <c r="T472" s="271"/>
      <c r="U472" s="14"/>
      <c r="V472" s="14"/>
      <c r="W472" s="14"/>
      <c r="X472" s="14"/>
      <c r="Y472" s="14"/>
      <c r="Z472" s="14"/>
      <c r="AA472" s="14"/>
      <c r="AB472" s="14"/>
      <c r="AC472" s="14"/>
      <c r="AD472" s="14"/>
      <c r="AE472" s="14"/>
      <c r="AT472" s="272" t="s">
        <v>446</v>
      </c>
      <c r="AU472" s="272" t="s">
        <v>85</v>
      </c>
      <c r="AV472" s="14" t="s">
        <v>83</v>
      </c>
      <c r="AW472" s="14" t="s">
        <v>32</v>
      </c>
      <c r="AX472" s="14" t="s">
        <v>76</v>
      </c>
      <c r="AY472" s="272" t="s">
        <v>342</v>
      </c>
    </row>
    <row r="473" s="13" customFormat="1">
      <c r="A473" s="13"/>
      <c r="B473" s="252"/>
      <c r="C473" s="253"/>
      <c r="D473" s="240" t="s">
        <v>446</v>
      </c>
      <c r="E473" s="254" t="s">
        <v>1</v>
      </c>
      <c r="F473" s="255" t="s">
        <v>2582</v>
      </c>
      <c r="G473" s="253"/>
      <c r="H473" s="256">
        <v>2</v>
      </c>
      <c r="I473" s="257"/>
      <c r="J473" s="253"/>
      <c r="K473" s="253"/>
      <c r="L473" s="258"/>
      <c r="M473" s="259"/>
      <c r="N473" s="260"/>
      <c r="O473" s="260"/>
      <c r="P473" s="260"/>
      <c r="Q473" s="260"/>
      <c r="R473" s="260"/>
      <c r="S473" s="260"/>
      <c r="T473" s="261"/>
      <c r="U473" s="13"/>
      <c r="V473" s="13"/>
      <c r="W473" s="13"/>
      <c r="X473" s="13"/>
      <c r="Y473" s="13"/>
      <c r="Z473" s="13"/>
      <c r="AA473" s="13"/>
      <c r="AB473" s="13"/>
      <c r="AC473" s="13"/>
      <c r="AD473" s="13"/>
      <c r="AE473" s="13"/>
      <c r="AT473" s="262" t="s">
        <v>446</v>
      </c>
      <c r="AU473" s="262" t="s">
        <v>85</v>
      </c>
      <c r="AV473" s="13" t="s">
        <v>85</v>
      </c>
      <c r="AW473" s="13" t="s">
        <v>32</v>
      </c>
      <c r="AX473" s="13" t="s">
        <v>83</v>
      </c>
      <c r="AY473" s="262" t="s">
        <v>342</v>
      </c>
    </row>
    <row r="474" s="2" customFormat="1" ht="16.5" customHeight="1">
      <c r="A474" s="39"/>
      <c r="B474" s="40"/>
      <c r="C474" s="227" t="s">
        <v>996</v>
      </c>
      <c r="D474" s="227" t="s">
        <v>343</v>
      </c>
      <c r="E474" s="228" t="s">
        <v>2583</v>
      </c>
      <c r="F474" s="229" t="s">
        <v>2584</v>
      </c>
      <c r="G474" s="230" t="s">
        <v>442</v>
      </c>
      <c r="H474" s="231">
        <v>1</v>
      </c>
      <c r="I474" s="232"/>
      <c r="J474" s="233">
        <f>ROUND(I474*H474,2)</f>
        <v>0</v>
      </c>
      <c r="K474" s="229" t="s">
        <v>443</v>
      </c>
      <c r="L474" s="45"/>
      <c r="M474" s="234" t="s">
        <v>1</v>
      </c>
      <c r="N474" s="235" t="s">
        <v>41</v>
      </c>
      <c r="O474" s="92"/>
      <c r="P474" s="236">
        <f>O474*H474</f>
        <v>0</v>
      </c>
      <c r="Q474" s="236">
        <v>0.21734000000000001</v>
      </c>
      <c r="R474" s="236">
        <f>Q474*H474</f>
        <v>0.21734000000000001</v>
      </c>
      <c r="S474" s="236">
        <v>0</v>
      </c>
      <c r="T474" s="237">
        <f>S474*H474</f>
        <v>0</v>
      </c>
      <c r="U474" s="39"/>
      <c r="V474" s="39"/>
      <c r="W474" s="39"/>
      <c r="X474" s="39"/>
      <c r="Y474" s="39"/>
      <c r="Z474" s="39"/>
      <c r="AA474" s="39"/>
      <c r="AB474" s="39"/>
      <c r="AC474" s="39"/>
      <c r="AD474" s="39"/>
      <c r="AE474" s="39"/>
      <c r="AR474" s="238" t="s">
        <v>360</v>
      </c>
      <c r="AT474" s="238" t="s">
        <v>343</v>
      </c>
      <c r="AU474" s="238" t="s">
        <v>85</v>
      </c>
      <c r="AY474" s="18" t="s">
        <v>342</v>
      </c>
      <c r="BE474" s="239">
        <f>IF(N474="základní",J474,0)</f>
        <v>0</v>
      </c>
      <c r="BF474" s="239">
        <f>IF(N474="snížená",J474,0)</f>
        <v>0</v>
      </c>
      <c r="BG474" s="239">
        <f>IF(N474="zákl. přenesená",J474,0)</f>
        <v>0</v>
      </c>
      <c r="BH474" s="239">
        <f>IF(N474="sníž. přenesená",J474,0)</f>
        <v>0</v>
      </c>
      <c r="BI474" s="239">
        <f>IF(N474="nulová",J474,0)</f>
        <v>0</v>
      </c>
      <c r="BJ474" s="18" t="s">
        <v>83</v>
      </c>
      <c r="BK474" s="239">
        <f>ROUND(I474*H474,2)</f>
        <v>0</v>
      </c>
      <c r="BL474" s="18" t="s">
        <v>360</v>
      </c>
      <c r="BM474" s="238" t="s">
        <v>2585</v>
      </c>
    </row>
    <row r="475" s="2" customFormat="1">
      <c r="A475" s="39"/>
      <c r="B475" s="40"/>
      <c r="C475" s="41"/>
      <c r="D475" s="240" t="s">
        <v>349</v>
      </c>
      <c r="E475" s="41"/>
      <c r="F475" s="241" t="s">
        <v>2586</v>
      </c>
      <c r="G475" s="41"/>
      <c r="H475" s="41"/>
      <c r="I475" s="242"/>
      <c r="J475" s="41"/>
      <c r="K475" s="41"/>
      <c r="L475" s="45"/>
      <c r="M475" s="243"/>
      <c r="N475" s="244"/>
      <c r="O475" s="92"/>
      <c r="P475" s="92"/>
      <c r="Q475" s="92"/>
      <c r="R475" s="92"/>
      <c r="S475" s="92"/>
      <c r="T475" s="93"/>
      <c r="U475" s="39"/>
      <c r="V475" s="39"/>
      <c r="W475" s="39"/>
      <c r="X475" s="39"/>
      <c r="Y475" s="39"/>
      <c r="Z475" s="39"/>
      <c r="AA475" s="39"/>
      <c r="AB475" s="39"/>
      <c r="AC475" s="39"/>
      <c r="AD475" s="39"/>
      <c r="AE475" s="39"/>
      <c r="AT475" s="18" t="s">
        <v>349</v>
      </c>
      <c r="AU475" s="18" t="s">
        <v>85</v>
      </c>
    </row>
    <row r="476" s="13" customFormat="1">
      <c r="A476" s="13"/>
      <c r="B476" s="252"/>
      <c r="C476" s="253"/>
      <c r="D476" s="240" t="s">
        <v>446</v>
      </c>
      <c r="E476" s="254" t="s">
        <v>1</v>
      </c>
      <c r="F476" s="255" t="s">
        <v>2489</v>
      </c>
      <c r="G476" s="253"/>
      <c r="H476" s="256">
        <v>1</v>
      </c>
      <c r="I476" s="257"/>
      <c r="J476" s="253"/>
      <c r="K476" s="253"/>
      <c r="L476" s="258"/>
      <c r="M476" s="259"/>
      <c r="N476" s="260"/>
      <c r="O476" s="260"/>
      <c r="P476" s="260"/>
      <c r="Q476" s="260"/>
      <c r="R476" s="260"/>
      <c r="S476" s="260"/>
      <c r="T476" s="261"/>
      <c r="U476" s="13"/>
      <c r="V476" s="13"/>
      <c r="W476" s="13"/>
      <c r="X476" s="13"/>
      <c r="Y476" s="13"/>
      <c r="Z476" s="13"/>
      <c r="AA476" s="13"/>
      <c r="AB476" s="13"/>
      <c r="AC476" s="13"/>
      <c r="AD476" s="13"/>
      <c r="AE476" s="13"/>
      <c r="AT476" s="262" t="s">
        <v>446</v>
      </c>
      <c r="AU476" s="262" t="s">
        <v>85</v>
      </c>
      <c r="AV476" s="13" t="s">
        <v>85</v>
      </c>
      <c r="AW476" s="13" t="s">
        <v>32</v>
      </c>
      <c r="AX476" s="13" t="s">
        <v>83</v>
      </c>
      <c r="AY476" s="262" t="s">
        <v>342</v>
      </c>
    </row>
    <row r="477" s="2" customFormat="1" ht="16.5" customHeight="1">
      <c r="A477" s="39"/>
      <c r="B477" s="40"/>
      <c r="C477" s="295" t="s">
        <v>1001</v>
      </c>
      <c r="D477" s="295" t="s">
        <v>621</v>
      </c>
      <c r="E477" s="296" t="s">
        <v>2587</v>
      </c>
      <c r="F477" s="297" t="s">
        <v>2588</v>
      </c>
      <c r="G477" s="298" t="s">
        <v>442</v>
      </c>
      <c r="H477" s="299">
        <v>1</v>
      </c>
      <c r="I477" s="300"/>
      <c r="J477" s="301">
        <f>ROUND(I477*H477,2)</f>
        <v>0</v>
      </c>
      <c r="K477" s="297" t="s">
        <v>1</v>
      </c>
      <c r="L477" s="302"/>
      <c r="M477" s="303" t="s">
        <v>1</v>
      </c>
      <c r="N477" s="304" t="s">
        <v>41</v>
      </c>
      <c r="O477" s="92"/>
      <c r="P477" s="236">
        <f>O477*H477</f>
        <v>0</v>
      </c>
      <c r="Q477" s="236">
        <v>0.045999999999999999</v>
      </c>
      <c r="R477" s="236">
        <f>Q477*H477</f>
        <v>0.045999999999999999</v>
      </c>
      <c r="S477" s="236">
        <v>0</v>
      </c>
      <c r="T477" s="237">
        <f>S477*H477</f>
        <v>0</v>
      </c>
      <c r="U477" s="39"/>
      <c r="V477" s="39"/>
      <c r="W477" s="39"/>
      <c r="X477" s="39"/>
      <c r="Y477" s="39"/>
      <c r="Z477" s="39"/>
      <c r="AA477" s="39"/>
      <c r="AB477" s="39"/>
      <c r="AC477" s="39"/>
      <c r="AD477" s="39"/>
      <c r="AE477" s="39"/>
      <c r="AR477" s="238" t="s">
        <v>376</v>
      </c>
      <c r="AT477" s="238" t="s">
        <v>621</v>
      </c>
      <c r="AU477" s="238" t="s">
        <v>85</v>
      </c>
      <c r="AY477" s="18" t="s">
        <v>342</v>
      </c>
      <c r="BE477" s="239">
        <f>IF(N477="základní",J477,0)</f>
        <v>0</v>
      </c>
      <c r="BF477" s="239">
        <f>IF(N477="snížená",J477,0)</f>
        <v>0</v>
      </c>
      <c r="BG477" s="239">
        <f>IF(N477="zákl. přenesená",J477,0)</f>
        <v>0</v>
      </c>
      <c r="BH477" s="239">
        <f>IF(N477="sníž. přenesená",J477,0)</f>
        <v>0</v>
      </c>
      <c r="BI477" s="239">
        <f>IF(N477="nulová",J477,0)</f>
        <v>0</v>
      </c>
      <c r="BJ477" s="18" t="s">
        <v>83</v>
      </c>
      <c r="BK477" s="239">
        <f>ROUND(I477*H477,2)</f>
        <v>0</v>
      </c>
      <c r="BL477" s="18" t="s">
        <v>360</v>
      </c>
      <c r="BM477" s="238" t="s">
        <v>2589</v>
      </c>
    </row>
    <row r="478" s="2" customFormat="1">
      <c r="A478" s="39"/>
      <c r="B478" s="40"/>
      <c r="C478" s="41"/>
      <c r="D478" s="240" t="s">
        <v>349</v>
      </c>
      <c r="E478" s="41"/>
      <c r="F478" s="241" t="s">
        <v>2588</v>
      </c>
      <c r="G478" s="41"/>
      <c r="H478" s="41"/>
      <c r="I478" s="242"/>
      <c r="J478" s="41"/>
      <c r="K478" s="41"/>
      <c r="L478" s="45"/>
      <c r="M478" s="243"/>
      <c r="N478" s="244"/>
      <c r="O478" s="92"/>
      <c r="P478" s="92"/>
      <c r="Q478" s="92"/>
      <c r="R478" s="92"/>
      <c r="S478" s="92"/>
      <c r="T478" s="93"/>
      <c r="U478" s="39"/>
      <c r="V478" s="39"/>
      <c r="W478" s="39"/>
      <c r="X478" s="39"/>
      <c r="Y478" s="39"/>
      <c r="Z478" s="39"/>
      <c r="AA478" s="39"/>
      <c r="AB478" s="39"/>
      <c r="AC478" s="39"/>
      <c r="AD478" s="39"/>
      <c r="AE478" s="39"/>
      <c r="AT478" s="18" t="s">
        <v>349</v>
      </c>
      <c r="AU478" s="18" t="s">
        <v>85</v>
      </c>
    </row>
    <row r="479" s="13" customFormat="1">
      <c r="A479" s="13"/>
      <c r="B479" s="252"/>
      <c r="C479" s="253"/>
      <c r="D479" s="240" t="s">
        <v>446</v>
      </c>
      <c r="E479" s="254" t="s">
        <v>1</v>
      </c>
      <c r="F479" s="255" t="s">
        <v>2590</v>
      </c>
      <c r="G479" s="253"/>
      <c r="H479" s="256">
        <v>1</v>
      </c>
      <c r="I479" s="257"/>
      <c r="J479" s="253"/>
      <c r="K479" s="253"/>
      <c r="L479" s="258"/>
      <c r="M479" s="259"/>
      <c r="N479" s="260"/>
      <c r="O479" s="260"/>
      <c r="P479" s="260"/>
      <c r="Q479" s="260"/>
      <c r="R479" s="260"/>
      <c r="S479" s="260"/>
      <c r="T479" s="261"/>
      <c r="U479" s="13"/>
      <c r="V479" s="13"/>
      <c r="W479" s="13"/>
      <c r="X479" s="13"/>
      <c r="Y479" s="13"/>
      <c r="Z479" s="13"/>
      <c r="AA479" s="13"/>
      <c r="AB479" s="13"/>
      <c r="AC479" s="13"/>
      <c r="AD479" s="13"/>
      <c r="AE479" s="13"/>
      <c r="AT479" s="262" t="s">
        <v>446</v>
      </c>
      <c r="AU479" s="262" t="s">
        <v>85</v>
      </c>
      <c r="AV479" s="13" t="s">
        <v>85</v>
      </c>
      <c r="AW479" s="13" t="s">
        <v>32</v>
      </c>
      <c r="AX479" s="13" t="s">
        <v>83</v>
      </c>
      <c r="AY479" s="262" t="s">
        <v>342</v>
      </c>
    </row>
    <row r="480" s="2" customFormat="1" ht="16.5" customHeight="1">
      <c r="A480" s="39"/>
      <c r="B480" s="40"/>
      <c r="C480" s="227" t="s">
        <v>1006</v>
      </c>
      <c r="D480" s="227" t="s">
        <v>343</v>
      </c>
      <c r="E480" s="228" t="s">
        <v>2114</v>
      </c>
      <c r="F480" s="229" t="s">
        <v>2591</v>
      </c>
      <c r="G480" s="230" t="s">
        <v>442</v>
      </c>
      <c r="H480" s="231">
        <v>6</v>
      </c>
      <c r="I480" s="232"/>
      <c r="J480" s="233">
        <f>ROUND(I480*H480,2)</f>
        <v>0</v>
      </c>
      <c r="K480" s="229" t="s">
        <v>443</v>
      </c>
      <c r="L480" s="45"/>
      <c r="M480" s="234" t="s">
        <v>1</v>
      </c>
      <c r="N480" s="235" t="s">
        <v>41</v>
      </c>
      <c r="O480" s="92"/>
      <c r="P480" s="236">
        <f>O480*H480</f>
        <v>0</v>
      </c>
      <c r="Q480" s="236">
        <v>0.21734000000000001</v>
      </c>
      <c r="R480" s="236">
        <f>Q480*H480</f>
        <v>1.3040400000000001</v>
      </c>
      <c r="S480" s="236">
        <v>0</v>
      </c>
      <c r="T480" s="237">
        <f>S480*H480</f>
        <v>0</v>
      </c>
      <c r="U480" s="39"/>
      <c r="V480" s="39"/>
      <c r="W480" s="39"/>
      <c r="X480" s="39"/>
      <c r="Y480" s="39"/>
      <c r="Z480" s="39"/>
      <c r="AA480" s="39"/>
      <c r="AB480" s="39"/>
      <c r="AC480" s="39"/>
      <c r="AD480" s="39"/>
      <c r="AE480" s="39"/>
      <c r="AR480" s="238" t="s">
        <v>360</v>
      </c>
      <c r="AT480" s="238" t="s">
        <v>343</v>
      </c>
      <c r="AU480" s="238" t="s">
        <v>85</v>
      </c>
      <c r="AY480" s="18" t="s">
        <v>342</v>
      </c>
      <c r="BE480" s="239">
        <f>IF(N480="základní",J480,0)</f>
        <v>0</v>
      </c>
      <c r="BF480" s="239">
        <f>IF(N480="snížená",J480,0)</f>
        <v>0</v>
      </c>
      <c r="BG480" s="239">
        <f>IF(N480="zákl. přenesená",J480,0)</f>
        <v>0</v>
      </c>
      <c r="BH480" s="239">
        <f>IF(N480="sníž. přenesená",J480,0)</f>
        <v>0</v>
      </c>
      <c r="BI480" s="239">
        <f>IF(N480="nulová",J480,0)</f>
        <v>0</v>
      </c>
      <c r="BJ480" s="18" t="s">
        <v>83</v>
      </c>
      <c r="BK480" s="239">
        <f>ROUND(I480*H480,2)</f>
        <v>0</v>
      </c>
      <c r="BL480" s="18" t="s">
        <v>360</v>
      </c>
      <c r="BM480" s="238" t="s">
        <v>2592</v>
      </c>
    </row>
    <row r="481" s="2" customFormat="1">
      <c r="A481" s="39"/>
      <c r="B481" s="40"/>
      <c r="C481" s="41"/>
      <c r="D481" s="240" t="s">
        <v>349</v>
      </c>
      <c r="E481" s="41"/>
      <c r="F481" s="241" t="s">
        <v>2593</v>
      </c>
      <c r="G481" s="41"/>
      <c r="H481" s="41"/>
      <c r="I481" s="242"/>
      <c r="J481" s="41"/>
      <c r="K481" s="41"/>
      <c r="L481" s="45"/>
      <c r="M481" s="243"/>
      <c r="N481" s="244"/>
      <c r="O481" s="92"/>
      <c r="P481" s="92"/>
      <c r="Q481" s="92"/>
      <c r="R481" s="92"/>
      <c r="S481" s="92"/>
      <c r="T481" s="93"/>
      <c r="U481" s="39"/>
      <c r="V481" s="39"/>
      <c r="W481" s="39"/>
      <c r="X481" s="39"/>
      <c r="Y481" s="39"/>
      <c r="Z481" s="39"/>
      <c r="AA481" s="39"/>
      <c r="AB481" s="39"/>
      <c r="AC481" s="39"/>
      <c r="AD481" s="39"/>
      <c r="AE481" s="39"/>
      <c r="AT481" s="18" t="s">
        <v>349</v>
      </c>
      <c r="AU481" s="18" t="s">
        <v>85</v>
      </c>
    </row>
    <row r="482" s="13" customFormat="1">
      <c r="A482" s="13"/>
      <c r="B482" s="252"/>
      <c r="C482" s="253"/>
      <c r="D482" s="240" t="s">
        <v>446</v>
      </c>
      <c r="E482" s="254" t="s">
        <v>1</v>
      </c>
      <c r="F482" s="255" t="s">
        <v>2594</v>
      </c>
      <c r="G482" s="253"/>
      <c r="H482" s="256">
        <v>6</v>
      </c>
      <c r="I482" s="257"/>
      <c r="J482" s="253"/>
      <c r="K482" s="253"/>
      <c r="L482" s="258"/>
      <c r="M482" s="259"/>
      <c r="N482" s="260"/>
      <c r="O482" s="260"/>
      <c r="P482" s="260"/>
      <c r="Q482" s="260"/>
      <c r="R482" s="260"/>
      <c r="S482" s="260"/>
      <c r="T482" s="261"/>
      <c r="U482" s="13"/>
      <c r="V482" s="13"/>
      <c r="W482" s="13"/>
      <c r="X482" s="13"/>
      <c r="Y482" s="13"/>
      <c r="Z482" s="13"/>
      <c r="AA482" s="13"/>
      <c r="AB482" s="13"/>
      <c r="AC482" s="13"/>
      <c r="AD482" s="13"/>
      <c r="AE482" s="13"/>
      <c r="AT482" s="262" t="s">
        <v>446</v>
      </c>
      <c r="AU482" s="262" t="s">
        <v>85</v>
      </c>
      <c r="AV482" s="13" t="s">
        <v>85</v>
      </c>
      <c r="AW482" s="13" t="s">
        <v>32</v>
      </c>
      <c r="AX482" s="13" t="s">
        <v>83</v>
      </c>
      <c r="AY482" s="262" t="s">
        <v>342</v>
      </c>
    </row>
    <row r="483" s="2" customFormat="1" ht="16.5" customHeight="1">
      <c r="A483" s="39"/>
      <c r="B483" s="40"/>
      <c r="C483" s="295" t="s">
        <v>1010</v>
      </c>
      <c r="D483" s="295" t="s">
        <v>621</v>
      </c>
      <c r="E483" s="296" t="s">
        <v>2595</v>
      </c>
      <c r="F483" s="297" t="s">
        <v>2596</v>
      </c>
      <c r="G483" s="298" t="s">
        <v>442</v>
      </c>
      <c r="H483" s="299">
        <v>6</v>
      </c>
      <c r="I483" s="300"/>
      <c r="J483" s="301">
        <f>ROUND(I483*H483,2)</f>
        <v>0</v>
      </c>
      <c r="K483" s="297" t="s">
        <v>1</v>
      </c>
      <c r="L483" s="302"/>
      <c r="M483" s="303" t="s">
        <v>1</v>
      </c>
      <c r="N483" s="304" t="s">
        <v>41</v>
      </c>
      <c r="O483" s="92"/>
      <c r="P483" s="236">
        <f>O483*H483</f>
        <v>0</v>
      </c>
      <c r="Q483" s="236">
        <v>0.054600000000000003</v>
      </c>
      <c r="R483" s="236">
        <f>Q483*H483</f>
        <v>0.3276</v>
      </c>
      <c r="S483" s="236">
        <v>0</v>
      </c>
      <c r="T483" s="237">
        <f>S483*H483</f>
        <v>0</v>
      </c>
      <c r="U483" s="39"/>
      <c r="V483" s="39"/>
      <c r="W483" s="39"/>
      <c r="X483" s="39"/>
      <c r="Y483" s="39"/>
      <c r="Z483" s="39"/>
      <c r="AA483" s="39"/>
      <c r="AB483" s="39"/>
      <c r="AC483" s="39"/>
      <c r="AD483" s="39"/>
      <c r="AE483" s="39"/>
      <c r="AR483" s="238" t="s">
        <v>376</v>
      </c>
      <c r="AT483" s="238" t="s">
        <v>621</v>
      </c>
      <c r="AU483" s="238" t="s">
        <v>85</v>
      </c>
      <c r="AY483" s="18" t="s">
        <v>342</v>
      </c>
      <c r="BE483" s="239">
        <f>IF(N483="základní",J483,0)</f>
        <v>0</v>
      </c>
      <c r="BF483" s="239">
        <f>IF(N483="snížená",J483,0)</f>
        <v>0</v>
      </c>
      <c r="BG483" s="239">
        <f>IF(N483="zákl. přenesená",J483,0)</f>
        <v>0</v>
      </c>
      <c r="BH483" s="239">
        <f>IF(N483="sníž. přenesená",J483,0)</f>
        <v>0</v>
      </c>
      <c r="BI483" s="239">
        <f>IF(N483="nulová",J483,0)</f>
        <v>0</v>
      </c>
      <c r="BJ483" s="18" t="s">
        <v>83</v>
      </c>
      <c r="BK483" s="239">
        <f>ROUND(I483*H483,2)</f>
        <v>0</v>
      </c>
      <c r="BL483" s="18" t="s">
        <v>360</v>
      </c>
      <c r="BM483" s="238" t="s">
        <v>2597</v>
      </c>
    </row>
    <row r="484" s="2" customFormat="1">
      <c r="A484" s="39"/>
      <c r="B484" s="40"/>
      <c r="C484" s="41"/>
      <c r="D484" s="240" t="s">
        <v>349</v>
      </c>
      <c r="E484" s="41"/>
      <c r="F484" s="241" t="s">
        <v>2596</v>
      </c>
      <c r="G484" s="41"/>
      <c r="H484" s="41"/>
      <c r="I484" s="242"/>
      <c r="J484" s="41"/>
      <c r="K484" s="41"/>
      <c r="L484" s="45"/>
      <c r="M484" s="243"/>
      <c r="N484" s="244"/>
      <c r="O484" s="92"/>
      <c r="P484" s="92"/>
      <c r="Q484" s="92"/>
      <c r="R484" s="92"/>
      <c r="S484" s="92"/>
      <c r="T484" s="93"/>
      <c r="U484" s="39"/>
      <c r="V484" s="39"/>
      <c r="W484" s="39"/>
      <c r="X484" s="39"/>
      <c r="Y484" s="39"/>
      <c r="Z484" s="39"/>
      <c r="AA484" s="39"/>
      <c r="AB484" s="39"/>
      <c r="AC484" s="39"/>
      <c r="AD484" s="39"/>
      <c r="AE484" s="39"/>
      <c r="AT484" s="18" t="s">
        <v>349</v>
      </c>
      <c r="AU484" s="18" t="s">
        <v>85</v>
      </c>
    </row>
    <row r="485" s="13" customFormat="1">
      <c r="A485" s="13"/>
      <c r="B485" s="252"/>
      <c r="C485" s="253"/>
      <c r="D485" s="240" t="s">
        <v>446</v>
      </c>
      <c r="E485" s="254" t="s">
        <v>1</v>
      </c>
      <c r="F485" s="255" t="s">
        <v>2541</v>
      </c>
      <c r="G485" s="253"/>
      <c r="H485" s="256">
        <v>6</v>
      </c>
      <c r="I485" s="257"/>
      <c r="J485" s="253"/>
      <c r="K485" s="253"/>
      <c r="L485" s="258"/>
      <c r="M485" s="259"/>
      <c r="N485" s="260"/>
      <c r="O485" s="260"/>
      <c r="P485" s="260"/>
      <c r="Q485" s="260"/>
      <c r="R485" s="260"/>
      <c r="S485" s="260"/>
      <c r="T485" s="261"/>
      <c r="U485" s="13"/>
      <c r="V485" s="13"/>
      <c r="W485" s="13"/>
      <c r="X485" s="13"/>
      <c r="Y485" s="13"/>
      <c r="Z485" s="13"/>
      <c r="AA485" s="13"/>
      <c r="AB485" s="13"/>
      <c r="AC485" s="13"/>
      <c r="AD485" s="13"/>
      <c r="AE485" s="13"/>
      <c r="AT485" s="262" t="s">
        <v>446</v>
      </c>
      <c r="AU485" s="262" t="s">
        <v>85</v>
      </c>
      <c r="AV485" s="13" t="s">
        <v>85</v>
      </c>
      <c r="AW485" s="13" t="s">
        <v>32</v>
      </c>
      <c r="AX485" s="13" t="s">
        <v>83</v>
      </c>
      <c r="AY485" s="262" t="s">
        <v>342</v>
      </c>
    </row>
    <row r="486" s="2" customFormat="1" ht="16.5" customHeight="1">
      <c r="A486" s="39"/>
      <c r="B486" s="40"/>
      <c r="C486" s="227" t="s">
        <v>1284</v>
      </c>
      <c r="D486" s="227" t="s">
        <v>343</v>
      </c>
      <c r="E486" s="228" t="s">
        <v>2598</v>
      </c>
      <c r="F486" s="229" t="s">
        <v>2599</v>
      </c>
      <c r="G486" s="230" t="s">
        <v>442</v>
      </c>
      <c r="H486" s="231">
        <v>1</v>
      </c>
      <c r="I486" s="232"/>
      <c r="J486" s="233">
        <f>ROUND(I486*H486,2)</f>
        <v>0</v>
      </c>
      <c r="K486" s="229" t="s">
        <v>1</v>
      </c>
      <c r="L486" s="45"/>
      <c r="M486" s="234" t="s">
        <v>1</v>
      </c>
      <c r="N486" s="235" t="s">
        <v>41</v>
      </c>
      <c r="O486" s="92"/>
      <c r="P486" s="236">
        <f>O486*H486</f>
        <v>0</v>
      </c>
      <c r="Q486" s="236">
        <v>0</v>
      </c>
      <c r="R486" s="236">
        <f>Q486*H486</f>
        <v>0</v>
      </c>
      <c r="S486" s="236">
        <v>0</v>
      </c>
      <c r="T486" s="237">
        <f>S486*H486</f>
        <v>0</v>
      </c>
      <c r="U486" s="39"/>
      <c r="V486" s="39"/>
      <c r="W486" s="39"/>
      <c r="X486" s="39"/>
      <c r="Y486" s="39"/>
      <c r="Z486" s="39"/>
      <c r="AA486" s="39"/>
      <c r="AB486" s="39"/>
      <c r="AC486" s="39"/>
      <c r="AD486" s="39"/>
      <c r="AE486" s="39"/>
      <c r="AR486" s="238" t="s">
        <v>360</v>
      </c>
      <c r="AT486" s="238" t="s">
        <v>343</v>
      </c>
      <c r="AU486" s="238" t="s">
        <v>85</v>
      </c>
      <c r="AY486" s="18" t="s">
        <v>342</v>
      </c>
      <c r="BE486" s="239">
        <f>IF(N486="základní",J486,0)</f>
        <v>0</v>
      </c>
      <c r="BF486" s="239">
        <f>IF(N486="snížená",J486,0)</f>
        <v>0</v>
      </c>
      <c r="BG486" s="239">
        <f>IF(N486="zákl. přenesená",J486,0)</f>
        <v>0</v>
      </c>
      <c r="BH486" s="239">
        <f>IF(N486="sníž. přenesená",J486,0)</f>
        <v>0</v>
      </c>
      <c r="BI486" s="239">
        <f>IF(N486="nulová",J486,0)</f>
        <v>0</v>
      </c>
      <c r="BJ486" s="18" t="s">
        <v>83</v>
      </c>
      <c r="BK486" s="239">
        <f>ROUND(I486*H486,2)</f>
        <v>0</v>
      </c>
      <c r="BL486" s="18" t="s">
        <v>360</v>
      </c>
      <c r="BM486" s="238" t="s">
        <v>2600</v>
      </c>
    </row>
    <row r="487" s="2" customFormat="1">
      <c r="A487" s="39"/>
      <c r="B487" s="40"/>
      <c r="C487" s="41"/>
      <c r="D487" s="240" t="s">
        <v>349</v>
      </c>
      <c r="E487" s="41"/>
      <c r="F487" s="241" t="s">
        <v>2599</v>
      </c>
      <c r="G487" s="41"/>
      <c r="H487" s="41"/>
      <c r="I487" s="242"/>
      <c r="J487" s="41"/>
      <c r="K487" s="41"/>
      <c r="L487" s="45"/>
      <c r="M487" s="243"/>
      <c r="N487" s="244"/>
      <c r="O487" s="92"/>
      <c r="P487" s="92"/>
      <c r="Q487" s="92"/>
      <c r="R487" s="92"/>
      <c r="S487" s="92"/>
      <c r="T487" s="93"/>
      <c r="U487" s="39"/>
      <c r="V487" s="39"/>
      <c r="W487" s="39"/>
      <c r="X487" s="39"/>
      <c r="Y487" s="39"/>
      <c r="Z487" s="39"/>
      <c r="AA487" s="39"/>
      <c r="AB487" s="39"/>
      <c r="AC487" s="39"/>
      <c r="AD487" s="39"/>
      <c r="AE487" s="39"/>
      <c r="AT487" s="18" t="s">
        <v>349</v>
      </c>
      <c r="AU487" s="18" t="s">
        <v>85</v>
      </c>
    </row>
    <row r="488" s="13" customFormat="1">
      <c r="A488" s="13"/>
      <c r="B488" s="252"/>
      <c r="C488" s="253"/>
      <c r="D488" s="240" t="s">
        <v>446</v>
      </c>
      <c r="E488" s="254" t="s">
        <v>1</v>
      </c>
      <c r="F488" s="255" t="s">
        <v>2489</v>
      </c>
      <c r="G488" s="253"/>
      <c r="H488" s="256">
        <v>1</v>
      </c>
      <c r="I488" s="257"/>
      <c r="J488" s="253"/>
      <c r="K488" s="253"/>
      <c r="L488" s="258"/>
      <c r="M488" s="259"/>
      <c r="N488" s="260"/>
      <c r="O488" s="260"/>
      <c r="P488" s="260"/>
      <c r="Q488" s="260"/>
      <c r="R488" s="260"/>
      <c r="S488" s="260"/>
      <c r="T488" s="261"/>
      <c r="U488" s="13"/>
      <c r="V488" s="13"/>
      <c r="W488" s="13"/>
      <c r="X488" s="13"/>
      <c r="Y488" s="13"/>
      <c r="Z488" s="13"/>
      <c r="AA488" s="13"/>
      <c r="AB488" s="13"/>
      <c r="AC488" s="13"/>
      <c r="AD488" s="13"/>
      <c r="AE488" s="13"/>
      <c r="AT488" s="262" t="s">
        <v>446</v>
      </c>
      <c r="AU488" s="262" t="s">
        <v>85</v>
      </c>
      <c r="AV488" s="13" t="s">
        <v>85</v>
      </c>
      <c r="AW488" s="13" t="s">
        <v>32</v>
      </c>
      <c r="AX488" s="13" t="s">
        <v>83</v>
      </c>
      <c r="AY488" s="262" t="s">
        <v>342</v>
      </c>
    </row>
    <row r="489" s="2" customFormat="1" ht="16.5" customHeight="1">
      <c r="A489" s="39"/>
      <c r="B489" s="40"/>
      <c r="C489" s="227" t="s">
        <v>1290</v>
      </c>
      <c r="D489" s="227" t="s">
        <v>343</v>
      </c>
      <c r="E489" s="228" t="s">
        <v>2601</v>
      </c>
      <c r="F489" s="229" t="s">
        <v>2602</v>
      </c>
      <c r="G489" s="230" t="s">
        <v>543</v>
      </c>
      <c r="H489" s="231">
        <v>94.200000000000003</v>
      </c>
      <c r="I489" s="232"/>
      <c r="J489" s="233">
        <f>ROUND(I489*H489,2)</f>
        <v>0</v>
      </c>
      <c r="K489" s="229" t="s">
        <v>443</v>
      </c>
      <c r="L489" s="45"/>
      <c r="M489" s="234" t="s">
        <v>1</v>
      </c>
      <c r="N489" s="235" t="s">
        <v>41</v>
      </c>
      <c r="O489" s="92"/>
      <c r="P489" s="236">
        <f>O489*H489</f>
        <v>0</v>
      </c>
      <c r="Q489" s="236">
        <v>6.9999999999999994E-05</v>
      </c>
      <c r="R489" s="236">
        <f>Q489*H489</f>
        <v>0.006594</v>
      </c>
      <c r="S489" s="236">
        <v>0</v>
      </c>
      <c r="T489" s="237">
        <f>S489*H489</f>
        <v>0</v>
      </c>
      <c r="U489" s="39"/>
      <c r="V489" s="39"/>
      <c r="W489" s="39"/>
      <c r="X489" s="39"/>
      <c r="Y489" s="39"/>
      <c r="Z489" s="39"/>
      <c r="AA489" s="39"/>
      <c r="AB489" s="39"/>
      <c r="AC489" s="39"/>
      <c r="AD489" s="39"/>
      <c r="AE489" s="39"/>
      <c r="AR489" s="238" t="s">
        <v>360</v>
      </c>
      <c r="AT489" s="238" t="s">
        <v>343</v>
      </c>
      <c r="AU489" s="238" t="s">
        <v>85</v>
      </c>
      <c r="AY489" s="18" t="s">
        <v>342</v>
      </c>
      <c r="BE489" s="239">
        <f>IF(N489="základní",J489,0)</f>
        <v>0</v>
      </c>
      <c r="BF489" s="239">
        <f>IF(N489="snížená",J489,0)</f>
        <v>0</v>
      </c>
      <c r="BG489" s="239">
        <f>IF(N489="zákl. přenesená",J489,0)</f>
        <v>0</v>
      </c>
      <c r="BH489" s="239">
        <f>IF(N489="sníž. přenesená",J489,0)</f>
        <v>0</v>
      </c>
      <c r="BI489" s="239">
        <f>IF(N489="nulová",J489,0)</f>
        <v>0</v>
      </c>
      <c r="BJ489" s="18" t="s">
        <v>83</v>
      </c>
      <c r="BK489" s="239">
        <f>ROUND(I489*H489,2)</f>
        <v>0</v>
      </c>
      <c r="BL489" s="18" t="s">
        <v>360</v>
      </c>
      <c r="BM489" s="238" t="s">
        <v>2603</v>
      </c>
    </row>
    <row r="490" s="2" customFormat="1">
      <c r="A490" s="39"/>
      <c r="B490" s="40"/>
      <c r="C490" s="41"/>
      <c r="D490" s="240" t="s">
        <v>349</v>
      </c>
      <c r="E490" s="41"/>
      <c r="F490" s="241" t="s">
        <v>2604</v>
      </c>
      <c r="G490" s="41"/>
      <c r="H490" s="41"/>
      <c r="I490" s="242"/>
      <c r="J490" s="41"/>
      <c r="K490" s="41"/>
      <c r="L490" s="45"/>
      <c r="M490" s="243"/>
      <c r="N490" s="244"/>
      <c r="O490" s="92"/>
      <c r="P490" s="92"/>
      <c r="Q490" s="92"/>
      <c r="R490" s="92"/>
      <c r="S490" s="92"/>
      <c r="T490" s="93"/>
      <c r="U490" s="39"/>
      <c r="V490" s="39"/>
      <c r="W490" s="39"/>
      <c r="X490" s="39"/>
      <c r="Y490" s="39"/>
      <c r="Z490" s="39"/>
      <c r="AA490" s="39"/>
      <c r="AB490" s="39"/>
      <c r="AC490" s="39"/>
      <c r="AD490" s="39"/>
      <c r="AE490" s="39"/>
      <c r="AT490" s="18" t="s">
        <v>349</v>
      </c>
      <c r="AU490" s="18" t="s">
        <v>85</v>
      </c>
    </row>
    <row r="491" s="13" customFormat="1">
      <c r="A491" s="13"/>
      <c r="B491" s="252"/>
      <c r="C491" s="253"/>
      <c r="D491" s="240" t="s">
        <v>446</v>
      </c>
      <c r="E491" s="254" t="s">
        <v>1</v>
      </c>
      <c r="F491" s="255" t="s">
        <v>2376</v>
      </c>
      <c r="G491" s="253"/>
      <c r="H491" s="256">
        <v>9.5999999999999996</v>
      </c>
      <c r="I491" s="257"/>
      <c r="J491" s="253"/>
      <c r="K491" s="253"/>
      <c r="L491" s="258"/>
      <c r="M491" s="259"/>
      <c r="N491" s="260"/>
      <c r="O491" s="260"/>
      <c r="P491" s="260"/>
      <c r="Q491" s="260"/>
      <c r="R491" s="260"/>
      <c r="S491" s="260"/>
      <c r="T491" s="261"/>
      <c r="U491" s="13"/>
      <c r="V491" s="13"/>
      <c r="W491" s="13"/>
      <c r="X491" s="13"/>
      <c r="Y491" s="13"/>
      <c r="Z491" s="13"/>
      <c r="AA491" s="13"/>
      <c r="AB491" s="13"/>
      <c r="AC491" s="13"/>
      <c r="AD491" s="13"/>
      <c r="AE491" s="13"/>
      <c r="AT491" s="262" t="s">
        <v>446</v>
      </c>
      <c r="AU491" s="262" t="s">
        <v>85</v>
      </c>
      <c r="AV491" s="13" t="s">
        <v>85</v>
      </c>
      <c r="AW491" s="13" t="s">
        <v>32</v>
      </c>
      <c r="AX491" s="13" t="s">
        <v>76</v>
      </c>
      <c r="AY491" s="262" t="s">
        <v>342</v>
      </c>
    </row>
    <row r="492" s="13" customFormat="1">
      <c r="A492" s="13"/>
      <c r="B492" s="252"/>
      <c r="C492" s="253"/>
      <c r="D492" s="240" t="s">
        <v>446</v>
      </c>
      <c r="E492" s="254" t="s">
        <v>1</v>
      </c>
      <c r="F492" s="255" t="s">
        <v>2377</v>
      </c>
      <c r="G492" s="253"/>
      <c r="H492" s="256">
        <v>7.5</v>
      </c>
      <c r="I492" s="257"/>
      <c r="J492" s="253"/>
      <c r="K492" s="253"/>
      <c r="L492" s="258"/>
      <c r="M492" s="259"/>
      <c r="N492" s="260"/>
      <c r="O492" s="260"/>
      <c r="P492" s="260"/>
      <c r="Q492" s="260"/>
      <c r="R492" s="260"/>
      <c r="S492" s="260"/>
      <c r="T492" s="261"/>
      <c r="U492" s="13"/>
      <c r="V492" s="13"/>
      <c r="W492" s="13"/>
      <c r="X492" s="13"/>
      <c r="Y492" s="13"/>
      <c r="Z492" s="13"/>
      <c r="AA492" s="13"/>
      <c r="AB492" s="13"/>
      <c r="AC492" s="13"/>
      <c r="AD492" s="13"/>
      <c r="AE492" s="13"/>
      <c r="AT492" s="262" t="s">
        <v>446</v>
      </c>
      <c r="AU492" s="262" t="s">
        <v>85</v>
      </c>
      <c r="AV492" s="13" t="s">
        <v>85</v>
      </c>
      <c r="AW492" s="13" t="s">
        <v>32</v>
      </c>
      <c r="AX492" s="13" t="s">
        <v>76</v>
      </c>
      <c r="AY492" s="262" t="s">
        <v>342</v>
      </c>
    </row>
    <row r="493" s="13" customFormat="1">
      <c r="A493" s="13"/>
      <c r="B493" s="252"/>
      <c r="C493" s="253"/>
      <c r="D493" s="240" t="s">
        <v>446</v>
      </c>
      <c r="E493" s="254" t="s">
        <v>1</v>
      </c>
      <c r="F493" s="255" t="s">
        <v>2378</v>
      </c>
      <c r="G493" s="253"/>
      <c r="H493" s="256">
        <v>77.099999999999994</v>
      </c>
      <c r="I493" s="257"/>
      <c r="J493" s="253"/>
      <c r="K493" s="253"/>
      <c r="L493" s="258"/>
      <c r="M493" s="259"/>
      <c r="N493" s="260"/>
      <c r="O493" s="260"/>
      <c r="P493" s="260"/>
      <c r="Q493" s="260"/>
      <c r="R493" s="260"/>
      <c r="S493" s="260"/>
      <c r="T493" s="261"/>
      <c r="U493" s="13"/>
      <c r="V493" s="13"/>
      <c r="W493" s="13"/>
      <c r="X493" s="13"/>
      <c r="Y493" s="13"/>
      <c r="Z493" s="13"/>
      <c r="AA493" s="13"/>
      <c r="AB493" s="13"/>
      <c r="AC493" s="13"/>
      <c r="AD493" s="13"/>
      <c r="AE493" s="13"/>
      <c r="AT493" s="262" t="s">
        <v>446</v>
      </c>
      <c r="AU493" s="262" t="s">
        <v>85</v>
      </c>
      <c r="AV493" s="13" t="s">
        <v>85</v>
      </c>
      <c r="AW493" s="13" t="s">
        <v>32</v>
      </c>
      <c r="AX493" s="13" t="s">
        <v>76</v>
      </c>
      <c r="AY493" s="262" t="s">
        <v>342</v>
      </c>
    </row>
    <row r="494" s="16" customFormat="1">
      <c r="A494" s="16"/>
      <c r="B494" s="284"/>
      <c r="C494" s="285"/>
      <c r="D494" s="240" t="s">
        <v>446</v>
      </c>
      <c r="E494" s="286" t="s">
        <v>1</v>
      </c>
      <c r="F494" s="287" t="s">
        <v>500</v>
      </c>
      <c r="G494" s="285"/>
      <c r="H494" s="288">
        <v>94.200000000000003</v>
      </c>
      <c r="I494" s="289"/>
      <c r="J494" s="285"/>
      <c r="K494" s="285"/>
      <c r="L494" s="290"/>
      <c r="M494" s="291"/>
      <c r="N494" s="292"/>
      <c r="O494" s="292"/>
      <c r="P494" s="292"/>
      <c r="Q494" s="292"/>
      <c r="R494" s="292"/>
      <c r="S494" s="292"/>
      <c r="T494" s="293"/>
      <c r="U494" s="16"/>
      <c r="V494" s="16"/>
      <c r="W494" s="16"/>
      <c r="X494" s="16"/>
      <c r="Y494" s="16"/>
      <c r="Z494" s="16"/>
      <c r="AA494" s="16"/>
      <c r="AB494" s="16"/>
      <c r="AC494" s="16"/>
      <c r="AD494" s="16"/>
      <c r="AE494" s="16"/>
      <c r="AT494" s="294" t="s">
        <v>446</v>
      </c>
      <c r="AU494" s="294" t="s">
        <v>85</v>
      </c>
      <c r="AV494" s="16" t="s">
        <v>360</v>
      </c>
      <c r="AW494" s="16" t="s">
        <v>32</v>
      </c>
      <c r="AX494" s="16" t="s">
        <v>83</v>
      </c>
      <c r="AY494" s="294" t="s">
        <v>342</v>
      </c>
    </row>
    <row r="495" s="2" customFormat="1" ht="16.5" customHeight="1">
      <c r="A495" s="39"/>
      <c r="B495" s="40"/>
      <c r="C495" s="227" t="s">
        <v>1292</v>
      </c>
      <c r="D495" s="227" t="s">
        <v>343</v>
      </c>
      <c r="E495" s="228" t="s">
        <v>2605</v>
      </c>
      <c r="F495" s="229" t="s">
        <v>2606</v>
      </c>
      <c r="G495" s="230" t="s">
        <v>562</v>
      </c>
      <c r="H495" s="231">
        <v>36.173000000000002</v>
      </c>
      <c r="I495" s="232"/>
      <c r="J495" s="233">
        <f>ROUND(I495*H495,2)</f>
        <v>0</v>
      </c>
      <c r="K495" s="229" t="s">
        <v>1</v>
      </c>
      <c r="L495" s="45"/>
      <c r="M495" s="234" t="s">
        <v>1</v>
      </c>
      <c r="N495" s="235" t="s">
        <v>41</v>
      </c>
      <c r="O495" s="92"/>
      <c r="P495" s="236">
        <f>O495*H495</f>
        <v>0</v>
      </c>
      <c r="Q495" s="236">
        <v>1.5298499999999999</v>
      </c>
      <c r="R495" s="236">
        <f>Q495*H495</f>
        <v>55.339264049999997</v>
      </c>
      <c r="S495" s="236">
        <v>0</v>
      </c>
      <c r="T495" s="237">
        <f>S495*H495</f>
        <v>0</v>
      </c>
      <c r="U495" s="39"/>
      <c r="V495" s="39"/>
      <c r="W495" s="39"/>
      <c r="X495" s="39"/>
      <c r="Y495" s="39"/>
      <c r="Z495" s="39"/>
      <c r="AA495" s="39"/>
      <c r="AB495" s="39"/>
      <c r="AC495" s="39"/>
      <c r="AD495" s="39"/>
      <c r="AE495" s="39"/>
      <c r="AR495" s="238" t="s">
        <v>360</v>
      </c>
      <c r="AT495" s="238" t="s">
        <v>343</v>
      </c>
      <c r="AU495" s="238" t="s">
        <v>85</v>
      </c>
      <c r="AY495" s="18" t="s">
        <v>342</v>
      </c>
      <c r="BE495" s="239">
        <f>IF(N495="základní",J495,0)</f>
        <v>0</v>
      </c>
      <c r="BF495" s="239">
        <f>IF(N495="snížená",J495,0)</f>
        <v>0</v>
      </c>
      <c r="BG495" s="239">
        <f>IF(N495="zákl. přenesená",J495,0)</f>
        <v>0</v>
      </c>
      <c r="BH495" s="239">
        <f>IF(N495="sníž. přenesená",J495,0)</f>
        <v>0</v>
      </c>
      <c r="BI495" s="239">
        <f>IF(N495="nulová",J495,0)</f>
        <v>0</v>
      </c>
      <c r="BJ495" s="18" t="s">
        <v>83</v>
      </c>
      <c r="BK495" s="239">
        <f>ROUND(I495*H495,2)</f>
        <v>0</v>
      </c>
      <c r="BL495" s="18" t="s">
        <v>360</v>
      </c>
      <c r="BM495" s="238" t="s">
        <v>2607</v>
      </c>
    </row>
    <row r="496" s="2" customFormat="1">
      <c r="A496" s="39"/>
      <c r="B496" s="40"/>
      <c r="C496" s="41"/>
      <c r="D496" s="240" t="s">
        <v>349</v>
      </c>
      <c r="E496" s="41"/>
      <c r="F496" s="241" t="s">
        <v>2606</v>
      </c>
      <c r="G496" s="41"/>
      <c r="H496" s="41"/>
      <c r="I496" s="242"/>
      <c r="J496" s="41"/>
      <c r="K496" s="41"/>
      <c r="L496" s="45"/>
      <c r="M496" s="243"/>
      <c r="N496" s="244"/>
      <c r="O496" s="92"/>
      <c r="P496" s="92"/>
      <c r="Q496" s="92"/>
      <c r="R496" s="92"/>
      <c r="S496" s="92"/>
      <c r="T496" s="93"/>
      <c r="U496" s="39"/>
      <c r="V496" s="39"/>
      <c r="W496" s="39"/>
      <c r="X496" s="39"/>
      <c r="Y496" s="39"/>
      <c r="Z496" s="39"/>
      <c r="AA496" s="39"/>
      <c r="AB496" s="39"/>
      <c r="AC496" s="39"/>
      <c r="AD496" s="39"/>
      <c r="AE496" s="39"/>
      <c r="AT496" s="18" t="s">
        <v>349</v>
      </c>
      <c r="AU496" s="18" t="s">
        <v>85</v>
      </c>
    </row>
    <row r="497" s="13" customFormat="1">
      <c r="A497" s="13"/>
      <c r="B497" s="252"/>
      <c r="C497" s="253"/>
      <c r="D497" s="240" t="s">
        <v>446</v>
      </c>
      <c r="E497" s="254" t="s">
        <v>1</v>
      </c>
      <c r="F497" s="255" t="s">
        <v>2608</v>
      </c>
      <c r="G497" s="253"/>
      <c r="H497" s="256">
        <v>36.173000000000002</v>
      </c>
      <c r="I497" s="257"/>
      <c r="J497" s="253"/>
      <c r="K497" s="253"/>
      <c r="L497" s="258"/>
      <c r="M497" s="259"/>
      <c r="N497" s="260"/>
      <c r="O497" s="260"/>
      <c r="P497" s="260"/>
      <c r="Q497" s="260"/>
      <c r="R497" s="260"/>
      <c r="S497" s="260"/>
      <c r="T497" s="261"/>
      <c r="U497" s="13"/>
      <c r="V497" s="13"/>
      <c r="W497" s="13"/>
      <c r="X497" s="13"/>
      <c r="Y497" s="13"/>
      <c r="Z497" s="13"/>
      <c r="AA497" s="13"/>
      <c r="AB497" s="13"/>
      <c r="AC497" s="13"/>
      <c r="AD497" s="13"/>
      <c r="AE497" s="13"/>
      <c r="AT497" s="262" t="s">
        <v>446</v>
      </c>
      <c r="AU497" s="262" t="s">
        <v>85</v>
      </c>
      <c r="AV497" s="13" t="s">
        <v>85</v>
      </c>
      <c r="AW497" s="13" t="s">
        <v>32</v>
      </c>
      <c r="AX497" s="13" t="s">
        <v>83</v>
      </c>
      <c r="AY497" s="262" t="s">
        <v>342</v>
      </c>
    </row>
    <row r="498" s="2" customFormat="1" ht="16.5" customHeight="1">
      <c r="A498" s="39"/>
      <c r="B498" s="40"/>
      <c r="C498" s="227" t="s">
        <v>1294</v>
      </c>
      <c r="D498" s="227" t="s">
        <v>343</v>
      </c>
      <c r="E498" s="228" t="s">
        <v>2609</v>
      </c>
      <c r="F498" s="229" t="s">
        <v>2610</v>
      </c>
      <c r="G498" s="230" t="s">
        <v>824</v>
      </c>
      <c r="H498" s="231">
        <v>1</v>
      </c>
      <c r="I498" s="232"/>
      <c r="J498" s="233">
        <f>ROUND(I498*H498,2)</f>
        <v>0</v>
      </c>
      <c r="K498" s="229" t="s">
        <v>1</v>
      </c>
      <c r="L498" s="45"/>
      <c r="M498" s="234" t="s">
        <v>1</v>
      </c>
      <c r="N498" s="235" t="s">
        <v>41</v>
      </c>
      <c r="O498" s="92"/>
      <c r="P498" s="236">
        <f>O498*H498</f>
        <v>0</v>
      </c>
      <c r="Q498" s="236">
        <v>0</v>
      </c>
      <c r="R498" s="236">
        <f>Q498*H498</f>
        <v>0</v>
      </c>
      <c r="S498" s="236">
        <v>0</v>
      </c>
      <c r="T498" s="237">
        <f>S498*H498</f>
        <v>0</v>
      </c>
      <c r="U498" s="39"/>
      <c r="V498" s="39"/>
      <c r="W498" s="39"/>
      <c r="X498" s="39"/>
      <c r="Y498" s="39"/>
      <c r="Z498" s="39"/>
      <c r="AA498" s="39"/>
      <c r="AB498" s="39"/>
      <c r="AC498" s="39"/>
      <c r="AD498" s="39"/>
      <c r="AE498" s="39"/>
      <c r="AR498" s="238" t="s">
        <v>360</v>
      </c>
      <c r="AT498" s="238" t="s">
        <v>343</v>
      </c>
      <c r="AU498" s="238" t="s">
        <v>85</v>
      </c>
      <c r="AY498" s="18" t="s">
        <v>342</v>
      </c>
      <c r="BE498" s="239">
        <f>IF(N498="základní",J498,0)</f>
        <v>0</v>
      </c>
      <c r="BF498" s="239">
        <f>IF(N498="snížená",J498,0)</f>
        <v>0</v>
      </c>
      <c r="BG498" s="239">
        <f>IF(N498="zákl. přenesená",J498,0)</f>
        <v>0</v>
      </c>
      <c r="BH498" s="239">
        <f>IF(N498="sníž. přenesená",J498,0)</f>
        <v>0</v>
      </c>
      <c r="BI498" s="239">
        <f>IF(N498="nulová",J498,0)</f>
        <v>0</v>
      </c>
      <c r="BJ498" s="18" t="s">
        <v>83</v>
      </c>
      <c r="BK498" s="239">
        <f>ROUND(I498*H498,2)</f>
        <v>0</v>
      </c>
      <c r="BL498" s="18" t="s">
        <v>360</v>
      </c>
      <c r="BM498" s="238" t="s">
        <v>2611</v>
      </c>
    </row>
    <row r="499" s="2" customFormat="1">
      <c r="A499" s="39"/>
      <c r="B499" s="40"/>
      <c r="C499" s="41"/>
      <c r="D499" s="240" t="s">
        <v>349</v>
      </c>
      <c r="E499" s="41"/>
      <c r="F499" s="241" t="s">
        <v>2610</v>
      </c>
      <c r="G499" s="41"/>
      <c r="H499" s="41"/>
      <c r="I499" s="242"/>
      <c r="J499" s="41"/>
      <c r="K499" s="41"/>
      <c r="L499" s="45"/>
      <c r="M499" s="243"/>
      <c r="N499" s="244"/>
      <c r="O499" s="92"/>
      <c r="P499" s="92"/>
      <c r="Q499" s="92"/>
      <c r="R499" s="92"/>
      <c r="S499" s="92"/>
      <c r="T499" s="93"/>
      <c r="U499" s="39"/>
      <c r="V499" s="39"/>
      <c r="W499" s="39"/>
      <c r="X499" s="39"/>
      <c r="Y499" s="39"/>
      <c r="Z499" s="39"/>
      <c r="AA499" s="39"/>
      <c r="AB499" s="39"/>
      <c r="AC499" s="39"/>
      <c r="AD499" s="39"/>
      <c r="AE499" s="39"/>
      <c r="AT499" s="18" t="s">
        <v>349</v>
      </c>
      <c r="AU499" s="18" t="s">
        <v>85</v>
      </c>
    </row>
    <row r="500" s="13" customFormat="1">
      <c r="A500" s="13"/>
      <c r="B500" s="252"/>
      <c r="C500" s="253"/>
      <c r="D500" s="240" t="s">
        <v>446</v>
      </c>
      <c r="E500" s="254" t="s">
        <v>1</v>
      </c>
      <c r="F500" s="255" t="s">
        <v>2516</v>
      </c>
      <c r="G500" s="253"/>
      <c r="H500" s="256">
        <v>1</v>
      </c>
      <c r="I500" s="257"/>
      <c r="J500" s="253"/>
      <c r="K500" s="253"/>
      <c r="L500" s="258"/>
      <c r="M500" s="259"/>
      <c r="N500" s="260"/>
      <c r="O500" s="260"/>
      <c r="P500" s="260"/>
      <c r="Q500" s="260"/>
      <c r="R500" s="260"/>
      <c r="S500" s="260"/>
      <c r="T500" s="261"/>
      <c r="U500" s="13"/>
      <c r="V500" s="13"/>
      <c r="W500" s="13"/>
      <c r="X500" s="13"/>
      <c r="Y500" s="13"/>
      <c r="Z500" s="13"/>
      <c r="AA500" s="13"/>
      <c r="AB500" s="13"/>
      <c r="AC500" s="13"/>
      <c r="AD500" s="13"/>
      <c r="AE500" s="13"/>
      <c r="AT500" s="262" t="s">
        <v>446</v>
      </c>
      <c r="AU500" s="262" t="s">
        <v>85</v>
      </c>
      <c r="AV500" s="13" t="s">
        <v>85</v>
      </c>
      <c r="AW500" s="13" t="s">
        <v>32</v>
      </c>
      <c r="AX500" s="13" t="s">
        <v>83</v>
      </c>
      <c r="AY500" s="262" t="s">
        <v>342</v>
      </c>
    </row>
    <row r="501" s="2" customFormat="1" ht="16.5" customHeight="1">
      <c r="A501" s="39"/>
      <c r="B501" s="40"/>
      <c r="C501" s="227" t="s">
        <v>1296</v>
      </c>
      <c r="D501" s="227" t="s">
        <v>343</v>
      </c>
      <c r="E501" s="228" t="s">
        <v>2612</v>
      </c>
      <c r="F501" s="229" t="s">
        <v>2613</v>
      </c>
      <c r="G501" s="230" t="s">
        <v>824</v>
      </c>
      <c r="H501" s="231">
        <v>1</v>
      </c>
      <c r="I501" s="232"/>
      <c r="J501" s="233">
        <f>ROUND(I501*H501,2)</f>
        <v>0</v>
      </c>
      <c r="K501" s="229" t="s">
        <v>1</v>
      </c>
      <c r="L501" s="45"/>
      <c r="M501" s="234" t="s">
        <v>1</v>
      </c>
      <c r="N501" s="235" t="s">
        <v>41</v>
      </c>
      <c r="O501" s="92"/>
      <c r="P501" s="236">
        <f>O501*H501</f>
        <v>0</v>
      </c>
      <c r="Q501" s="236">
        <v>0</v>
      </c>
      <c r="R501" s="236">
        <f>Q501*H501</f>
        <v>0</v>
      </c>
      <c r="S501" s="236">
        <v>0</v>
      </c>
      <c r="T501" s="237">
        <f>S501*H501</f>
        <v>0</v>
      </c>
      <c r="U501" s="39"/>
      <c r="V501" s="39"/>
      <c r="W501" s="39"/>
      <c r="X501" s="39"/>
      <c r="Y501" s="39"/>
      <c r="Z501" s="39"/>
      <c r="AA501" s="39"/>
      <c r="AB501" s="39"/>
      <c r="AC501" s="39"/>
      <c r="AD501" s="39"/>
      <c r="AE501" s="39"/>
      <c r="AR501" s="238" t="s">
        <v>360</v>
      </c>
      <c r="AT501" s="238" t="s">
        <v>343</v>
      </c>
      <c r="AU501" s="238" t="s">
        <v>85</v>
      </c>
      <c r="AY501" s="18" t="s">
        <v>342</v>
      </c>
      <c r="BE501" s="239">
        <f>IF(N501="základní",J501,0)</f>
        <v>0</v>
      </c>
      <c r="BF501" s="239">
        <f>IF(N501="snížená",J501,0)</f>
        <v>0</v>
      </c>
      <c r="BG501" s="239">
        <f>IF(N501="zákl. přenesená",J501,0)</f>
        <v>0</v>
      </c>
      <c r="BH501" s="239">
        <f>IF(N501="sníž. přenesená",J501,0)</f>
        <v>0</v>
      </c>
      <c r="BI501" s="239">
        <f>IF(N501="nulová",J501,0)</f>
        <v>0</v>
      </c>
      <c r="BJ501" s="18" t="s">
        <v>83</v>
      </c>
      <c r="BK501" s="239">
        <f>ROUND(I501*H501,2)</f>
        <v>0</v>
      </c>
      <c r="BL501" s="18" t="s">
        <v>360</v>
      </c>
      <c r="BM501" s="238" t="s">
        <v>2614</v>
      </c>
    </row>
    <row r="502" s="2" customFormat="1">
      <c r="A502" s="39"/>
      <c r="B502" s="40"/>
      <c r="C502" s="41"/>
      <c r="D502" s="240" t="s">
        <v>349</v>
      </c>
      <c r="E502" s="41"/>
      <c r="F502" s="241" t="s">
        <v>2613</v>
      </c>
      <c r="G502" s="41"/>
      <c r="H502" s="41"/>
      <c r="I502" s="242"/>
      <c r="J502" s="41"/>
      <c r="K502" s="41"/>
      <c r="L502" s="45"/>
      <c r="M502" s="243"/>
      <c r="N502" s="244"/>
      <c r="O502" s="92"/>
      <c r="P502" s="92"/>
      <c r="Q502" s="92"/>
      <c r="R502" s="92"/>
      <c r="S502" s="92"/>
      <c r="T502" s="93"/>
      <c r="U502" s="39"/>
      <c r="V502" s="39"/>
      <c r="W502" s="39"/>
      <c r="X502" s="39"/>
      <c r="Y502" s="39"/>
      <c r="Z502" s="39"/>
      <c r="AA502" s="39"/>
      <c r="AB502" s="39"/>
      <c r="AC502" s="39"/>
      <c r="AD502" s="39"/>
      <c r="AE502" s="39"/>
      <c r="AT502" s="18" t="s">
        <v>349</v>
      </c>
      <c r="AU502" s="18" t="s">
        <v>85</v>
      </c>
    </row>
    <row r="503" s="13" customFormat="1">
      <c r="A503" s="13"/>
      <c r="B503" s="252"/>
      <c r="C503" s="253"/>
      <c r="D503" s="240" t="s">
        <v>446</v>
      </c>
      <c r="E503" s="254" t="s">
        <v>1</v>
      </c>
      <c r="F503" s="255" t="s">
        <v>2516</v>
      </c>
      <c r="G503" s="253"/>
      <c r="H503" s="256">
        <v>1</v>
      </c>
      <c r="I503" s="257"/>
      <c r="J503" s="253"/>
      <c r="K503" s="253"/>
      <c r="L503" s="258"/>
      <c r="M503" s="259"/>
      <c r="N503" s="260"/>
      <c r="O503" s="260"/>
      <c r="P503" s="260"/>
      <c r="Q503" s="260"/>
      <c r="R503" s="260"/>
      <c r="S503" s="260"/>
      <c r="T503" s="261"/>
      <c r="U503" s="13"/>
      <c r="V503" s="13"/>
      <c r="W503" s="13"/>
      <c r="X503" s="13"/>
      <c r="Y503" s="13"/>
      <c r="Z503" s="13"/>
      <c r="AA503" s="13"/>
      <c r="AB503" s="13"/>
      <c r="AC503" s="13"/>
      <c r="AD503" s="13"/>
      <c r="AE503" s="13"/>
      <c r="AT503" s="262" t="s">
        <v>446</v>
      </c>
      <c r="AU503" s="262" t="s">
        <v>85</v>
      </c>
      <c r="AV503" s="13" t="s">
        <v>85</v>
      </c>
      <c r="AW503" s="13" t="s">
        <v>32</v>
      </c>
      <c r="AX503" s="13" t="s">
        <v>83</v>
      </c>
      <c r="AY503" s="262" t="s">
        <v>342</v>
      </c>
    </row>
    <row r="504" s="2" customFormat="1" ht="16.5" customHeight="1">
      <c r="A504" s="39"/>
      <c r="B504" s="40"/>
      <c r="C504" s="227" t="s">
        <v>2615</v>
      </c>
      <c r="D504" s="227" t="s">
        <v>343</v>
      </c>
      <c r="E504" s="228" t="s">
        <v>2616</v>
      </c>
      <c r="F504" s="229" t="s">
        <v>2617</v>
      </c>
      <c r="G504" s="230" t="s">
        <v>824</v>
      </c>
      <c r="H504" s="231">
        <v>1</v>
      </c>
      <c r="I504" s="232"/>
      <c r="J504" s="233">
        <f>ROUND(I504*H504,2)</f>
        <v>0</v>
      </c>
      <c r="K504" s="229" t="s">
        <v>1</v>
      </c>
      <c r="L504" s="45"/>
      <c r="M504" s="234" t="s">
        <v>1</v>
      </c>
      <c r="N504" s="235" t="s">
        <v>41</v>
      </c>
      <c r="O504" s="92"/>
      <c r="P504" s="236">
        <f>O504*H504</f>
        <v>0</v>
      </c>
      <c r="Q504" s="236">
        <v>0</v>
      </c>
      <c r="R504" s="236">
        <f>Q504*H504</f>
        <v>0</v>
      </c>
      <c r="S504" s="236">
        <v>0</v>
      </c>
      <c r="T504" s="237">
        <f>S504*H504</f>
        <v>0</v>
      </c>
      <c r="U504" s="39"/>
      <c r="V504" s="39"/>
      <c r="W504" s="39"/>
      <c r="X504" s="39"/>
      <c r="Y504" s="39"/>
      <c r="Z504" s="39"/>
      <c r="AA504" s="39"/>
      <c r="AB504" s="39"/>
      <c r="AC504" s="39"/>
      <c r="AD504" s="39"/>
      <c r="AE504" s="39"/>
      <c r="AR504" s="238" t="s">
        <v>360</v>
      </c>
      <c r="AT504" s="238" t="s">
        <v>343</v>
      </c>
      <c r="AU504" s="238" t="s">
        <v>85</v>
      </c>
      <c r="AY504" s="18" t="s">
        <v>342</v>
      </c>
      <c r="BE504" s="239">
        <f>IF(N504="základní",J504,0)</f>
        <v>0</v>
      </c>
      <c r="BF504" s="239">
        <f>IF(N504="snížená",J504,0)</f>
        <v>0</v>
      </c>
      <c r="BG504" s="239">
        <f>IF(N504="zákl. přenesená",J504,0)</f>
        <v>0</v>
      </c>
      <c r="BH504" s="239">
        <f>IF(N504="sníž. přenesená",J504,0)</f>
        <v>0</v>
      </c>
      <c r="BI504" s="239">
        <f>IF(N504="nulová",J504,0)</f>
        <v>0</v>
      </c>
      <c r="BJ504" s="18" t="s">
        <v>83</v>
      </c>
      <c r="BK504" s="239">
        <f>ROUND(I504*H504,2)</f>
        <v>0</v>
      </c>
      <c r="BL504" s="18" t="s">
        <v>360</v>
      </c>
      <c r="BM504" s="238" t="s">
        <v>2618</v>
      </c>
    </row>
    <row r="505" s="2" customFormat="1">
      <c r="A505" s="39"/>
      <c r="B505" s="40"/>
      <c r="C505" s="41"/>
      <c r="D505" s="240" t="s">
        <v>349</v>
      </c>
      <c r="E505" s="41"/>
      <c r="F505" s="241" t="s">
        <v>2617</v>
      </c>
      <c r="G505" s="41"/>
      <c r="H505" s="41"/>
      <c r="I505" s="242"/>
      <c r="J505" s="41"/>
      <c r="K505" s="41"/>
      <c r="L505" s="45"/>
      <c r="M505" s="243"/>
      <c r="N505" s="244"/>
      <c r="O505" s="92"/>
      <c r="P505" s="92"/>
      <c r="Q505" s="92"/>
      <c r="R505" s="92"/>
      <c r="S505" s="92"/>
      <c r="T505" s="93"/>
      <c r="U505" s="39"/>
      <c r="V505" s="39"/>
      <c r="W505" s="39"/>
      <c r="X505" s="39"/>
      <c r="Y505" s="39"/>
      <c r="Z505" s="39"/>
      <c r="AA505" s="39"/>
      <c r="AB505" s="39"/>
      <c r="AC505" s="39"/>
      <c r="AD505" s="39"/>
      <c r="AE505" s="39"/>
      <c r="AT505" s="18" t="s">
        <v>349</v>
      </c>
      <c r="AU505" s="18" t="s">
        <v>85</v>
      </c>
    </row>
    <row r="506" s="13" customFormat="1">
      <c r="A506" s="13"/>
      <c r="B506" s="252"/>
      <c r="C506" s="253"/>
      <c r="D506" s="240" t="s">
        <v>446</v>
      </c>
      <c r="E506" s="254" t="s">
        <v>1</v>
      </c>
      <c r="F506" s="255" t="s">
        <v>2516</v>
      </c>
      <c r="G506" s="253"/>
      <c r="H506" s="256">
        <v>1</v>
      </c>
      <c r="I506" s="257"/>
      <c r="J506" s="253"/>
      <c r="K506" s="253"/>
      <c r="L506" s="258"/>
      <c r="M506" s="259"/>
      <c r="N506" s="260"/>
      <c r="O506" s="260"/>
      <c r="P506" s="260"/>
      <c r="Q506" s="260"/>
      <c r="R506" s="260"/>
      <c r="S506" s="260"/>
      <c r="T506" s="261"/>
      <c r="U506" s="13"/>
      <c r="V506" s="13"/>
      <c r="W506" s="13"/>
      <c r="X506" s="13"/>
      <c r="Y506" s="13"/>
      <c r="Z506" s="13"/>
      <c r="AA506" s="13"/>
      <c r="AB506" s="13"/>
      <c r="AC506" s="13"/>
      <c r="AD506" s="13"/>
      <c r="AE506" s="13"/>
      <c r="AT506" s="262" t="s">
        <v>446</v>
      </c>
      <c r="AU506" s="262" t="s">
        <v>85</v>
      </c>
      <c r="AV506" s="13" t="s">
        <v>85</v>
      </c>
      <c r="AW506" s="13" t="s">
        <v>32</v>
      </c>
      <c r="AX506" s="13" t="s">
        <v>83</v>
      </c>
      <c r="AY506" s="262" t="s">
        <v>342</v>
      </c>
    </row>
    <row r="507" s="2" customFormat="1" ht="16.5" customHeight="1">
      <c r="A507" s="39"/>
      <c r="B507" s="40"/>
      <c r="C507" s="227" t="s">
        <v>2619</v>
      </c>
      <c r="D507" s="227" t="s">
        <v>343</v>
      </c>
      <c r="E507" s="228" t="s">
        <v>2620</v>
      </c>
      <c r="F507" s="229" t="s">
        <v>2621</v>
      </c>
      <c r="G507" s="230" t="s">
        <v>824</v>
      </c>
      <c r="H507" s="231">
        <v>1</v>
      </c>
      <c r="I507" s="232"/>
      <c r="J507" s="233">
        <f>ROUND(I507*H507,2)</f>
        <v>0</v>
      </c>
      <c r="K507" s="229" t="s">
        <v>1</v>
      </c>
      <c r="L507" s="45"/>
      <c r="M507" s="234" t="s">
        <v>1</v>
      </c>
      <c r="N507" s="235" t="s">
        <v>41</v>
      </c>
      <c r="O507" s="92"/>
      <c r="P507" s="236">
        <f>O507*H507</f>
        <v>0</v>
      </c>
      <c r="Q507" s="236">
        <v>0</v>
      </c>
      <c r="R507" s="236">
        <f>Q507*H507</f>
        <v>0</v>
      </c>
      <c r="S507" s="236">
        <v>0</v>
      </c>
      <c r="T507" s="237">
        <f>S507*H507</f>
        <v>0</v>
      </c>
      <c r="U507" s="39"/>
      <c r="V507" s="39"/>
      <c r="W507" s="39"/>
      <c r="X507" s="39"/>
      <c r="Y507" s="39"/>
      <c r="Z507" s="39"/>
      <c r="AA507" s="39"/>
      <c r="AB507" s="39"/>
      <c r="AC507" s="39"/>
      <c r="AD507" s="39"/>
      <c r="AE507" s="39"/>
      <c r="AR507" s="238" t="s">
        <v>360</v>
      </c>
      <c r="AT507" s="238" t="s">
        <v>343</v>
      </c>
      <c r="AU507" s="238" t="s">
        <v>85</v>
      </c>
      <c r="AY507" s="18" t="s">
        <v>342</v>
      </c>
      <c r="BE507" s="239">
        <f>IF(N507="základní",J507,0)</f>
        <v>0</v>
      </c>
      <c r="BF507" s="239">
        <f>IF(N507="snížená",J507,0)</f>
        <v>0</v>
      </c>
      <c r="BG507" s="239">
        <f>IF(N507="zákl. přenesená",J507,0)</f>
        <v>0</v>
      </c>
      <c r="BH507" s="239">
        <f>IF(N507="sníž. přenesená",J507,0)</f>
        <v>0</v>
      </c>
      <c r="BI507" s="239">
        <f>IF(N507="nulová",J507,0)</f>
        <v>0</v>
      </c>
      <c r="BJ507" s="18" t="s">
        <v>83</v>
      </c>
      <c r="BK507" s="239">
        <f>ROUND(I507*H507,2)</f>
        <v>0</v>
      </c>
      <c r="BL507" s="18" t="s">
        <v>360</v>
      </c>
      <c r="BM507" s="238" t="s">
        <v>2622</v>
      </c>
    </row>
    <row r="508" s="2" customFormat="1">
      <c r="A508" s="39"/>
      <c r="B508" s="40"/>
      <c r="C508" s="41"/>
      <c r="D508" s="240" t="s">
        <v>349</v>
      </c>
      <c r="E508" s="41"/>
      <c r="F508" s="241" t="s">
        <v>2621</v>
      </c>
      <c r="G508" s="41"/>
      <c r="H508" s="41"/>
      <c r="I508" s="242"/>
      <c r="J508" s="41"/>
      <c r="K508" s="41"/>
      <c r="L508" s="45"/>
      <c r="M508" s="243"/>
      <c r="N508" s="244"/>
      <c r="O508" s="92"/>
      <c r="P508" s="92"/>
      <c r="Q508" s="92"/>
      <c r="R508" s="92"/>
      <c r="S508" s="92"/>
      <c r="T508" s="93"/>
      <c r="U508" s="39"/>
      <c r="V508" s="39"/>
      <c r="W508" s="39"/>
      <c r="X508" s="39"/>
      <c r="Y508" s="39"/>
      <c r="Z508" s="39"/>
      <c r="AA508" s="39"/>
      <c r="AB508" s="39"/>
      <c r="AC508" s="39"/>
      <c r="AD508" s="39"/>
      <c r="AE508" s="39"/>
      <c r="AT508" s="18" t="s">
        <v>349</v>
      </c>
      <c r="AU508" s="18" t="s">
        <v>85</v>
      </c>
    </row>
    <row r="509" s="13" customFormat="1">
      <c r="A509" s="13"/>
      <c r="B509" s="252"/>
      <c r="C509" s="253"/>
      <c r="D509" s="240" t="s">
        <v>446</v>
      </c>
      <c r="E509" s="254" t="s">
        <v>1</v>
      </c>
      <c r="F509" s="255" t="s">
        <v>2516</v>
      </c>
      <c r="G509" s="253"/>
      <c r="H509" s="256">
        <v>1</v>
      </c>
      <c r="I509" s="257"/>
      <c r="J509" s="253"/>
      <c r="K509" s="253"/>
      <c r="L509" s="258"/>
      <c r="M509" s="259"/>
      <c r="N509" s="260"/>
      <c r="O509" s="260"/>
      <c r="P509" s="260"/>
      <c r="Q509" s="260"/>
      <c r="R509" s="260"/>
      <c r="S509" s="260"/>
      <c r="T509" s="261"/>
      <c r="U509" s="13"/>
      <c r="V509" s="13"/>
      <c r="W509" s="13"/>
      <c r="X509" s="13"/>
      <c r="Y509" s="13"/>
      <c r="Z509" s="13"/>
      <c r="AA509" s="13"/>
      <c r="AB509" s="13"/>
      <c r="AC509" s="13"/>
      <c r="AD509" s="13"/>
      <c r="AE509" s="13"/>
      <c r="AT509" s="262" t="s">
        <v>446</v>
      </c>
      <c r="AU509" s="262" t="s">
        <v>85</v>
      </c>
      <c r="AV509" s="13" t="s">
        <v>85</v>
      </c>
      <c r="AW509" s="13" t="s">
        <v>32</v>
      </c>
      <c r="AX509" s="13" t="s">
        <v>83</v>
      </c>
      <c r="AY509" s="262" t="s">
        <v>342</v>
      </c>
    </row>
    <row r="510" s="12" customFormat="1" ht="22.8" customHeight="1">
      <c r="A510" s="12"/>
      <c r="B510" s="213"/>
      <c r="C510" s="214"/>
      <c r="D510" s="215" t="s">
        <v>75</v>
      </c>
      <c r="E510" s="246" t="s">
        <v>381</v>
      </c>
      <c r="F510" s="246" t="s">
        <v>839</v>
      </c>
      <c r="G510" s="214"/>
      <c r="H510" s="214"/>
      <c r="I510" s="217"/>
      <c r="J510" s="247">
        <f>BK510</f>
        <v>0</v>
      </c>
      <c r="K510" s="214"/>
      <c r="L510" s="219"/>
      <c r="M510" s="220"/>
      <c r="N510" s="221"/>
      <c r="O510" s="221"/>
      <c r="P510" s="222">
        <f>SUM(P511:P514)</f>
        <v>0</v>
      </c>
      <c r="Q510" s="221"/>
      <c r="R510" s="222">
        <f>SUM(R511:R514)</f>
        <v>0</v>
      </c>
      <c r="S510" s="221"/>
      <c r="T510" s="223">
        <f>SUM(T511:T514)</f>
        <v>0</v>
      </c>
      <c r="U510" s="12"/>
      <c r="V510" s="12"/>
      <c r="W510" s="12"/>
      <c r="X510" s="12"/>
      <c r="Y510" s="12"/>
      <c r="Z510" s="12"/>
      <c r="AA510" s="12"/>
      <c r="AB510" s="12"/>
      <c r="AC510" s="12"/>
      <c r="AD510" s="12"/>
      <c r="AE510" s="12"/>
      <c r="AR510" s="224" t="s">
        <v>83</v>
      </c>
      <c r="AT510" s="225" t="s">
        <v>75</v>
      </c>
      <c r="AU510" s="225" t="s">
        <v>83</v>
      </c>
      <c r="AY510" s="224" t="s">
        <v>342</v>
      </c>
      <c r="BK510" s="226">
        <f>SUM(BK511:BK514)</f>
        <v>0</v>
      </c>
    </row>
    <row r="511" s="2" customFormat="1" ht="16.5" customHeight="1">
      <c r="A511" s="39"/>
      <c r="B511" s="40"/>
      <c r="C511" s="227" t="s">
        <v>2623</v>
      </c>
      <c r="D511" s="227" t="s">
        <v>343</v>
      </c>
      <c r="E511" s="228" t="s">
        <v>2219</v>
      </c>
      <c r="F511" s="229" t="s">
        <v>2220</v>
      </c>
      <c r="G511" s="230" t="s">
        <v>543</v>
      </c>
      <c r="H511" s="231">
        <v>178.74000000000001</v>
      </c>
      <c r="I511" s="232"/>
      <c r="J511" s="233">
        <f>ROUND(I511*H511,2)</f>
        <v>0</v>
      </c>
      <c r="K511" s="229" t="s">
        <v>443</v>
      </c>
      <c r="L511" s="45"/>
      <c r="M511" s="234" t="s">
        <v>1</v>
      </c>
      <c r="N511" s="235" t="s">
        <v>41</v>
      </c>
      <c r="O511" s="92"/>
      <c r="P511" s="236">
        <f>O511*H511</f>
        <v>0</v>
      </c>
      <c r="Q511" s="236">
        <v>0</v>
      </c>
      <c r="R511" s="236">
        <f>Q511*H511</f>
        <v>0</v>
      </c>
      <c r="S511" s="236">
        <v>0</v>
      </c>
      <c r="T511" s="237">
        <f>S511*H511</f>
        <v>0</v>
      </c>
      <c r="U511" s="39"/>
      <c r="V511" s="39"/>
      <c r="W511" s="39"/>
      <c r="X511" s="39"/>
      <c r="Y511" s="39"/>
      <c r="Z511" s="39"/>
      <c r="AA511" s="39"/>
      <c r="AB511" s="39"/>
      <c r="AC511" s="39"/>
      <c r="AD511" s="39"/>
      <c r="AE511" s="39"/>
      <c r="AR511" s="238" t="s">
        <v>360</v>
      </c>
      <c r="AT511" s="238" t="s">
        <v>343</v>
      </c>
      <c r="AU511" s="238" t="s">
        <v>85</v>
      </c>
      <c r="AY511" s="18" t="s">
        <v>342</v>
      </c>
      <c r="BE511" s="239">
        <f>IF(N511="základní",J511,0)</f>
        <v>0</v>
      </c>
      <c r="BF511" s="239">
        <f>IF(N511="snížená",J511,0)</f>
        <v>0</v>
      </c>
      <c r="BG511" s="239">
        <f>IF(N511="zákl. přenesená",J511,0)</f>
        <v>0</v>
      </c>
      <c r="BH511" s="239">
        <f>IF(N511="sníž. přenesená",J511,0)</f>
        <v>0</v>
      </c>
      <c r="BI511" s="239">
        <f>IF(N511="nulová",J511,0)</f>
        <v>0</v>
      </c>
      <c r="BJ511" s="18" t="s">
        <v>83</v>
      </c>
      <c r="BK511" s="239">
        <f>ROUND(I511*H511,2)</f>
        <v>0</v>
      </c>
      <c r="BL511" s="18" t="s">
        <v>360</v>
      </c>
      <c r="BM511" s="238" t="s">
        <v>2624</v>
      </c>
    </row>
    <row r="512" s="2" customFormat="1">
      <c r="A512" s="39"/>
      <c r="B512" s="40"/>
      <c r="C512" s="41"/>
      <c r="D512" s="240" t="s">
        <v>349</v>
      </c>
      <c r="E512" s="41"/>
      <c r="F512" s="241" t="s">
        <v>2222</v>
      </c>
      <c r="G512" s="41"/>
      <c r="H512" s="41"/>
      <c r="I512" s="242"/>
      <c r="J512" s="41"/>
      <c r="K512" s="41"/>
      <c r="L512" s="45"/>
      <c r="M512" s="243"/>
      <c r="N512" s="244"/>
      <c r="O512" s="92"/>
      <c r="P512" s="92"/>
      <c r="Q512" s="92"/>
      <c r="R512" s="92"/>
      <c r="S512" s="92"/>
      <c r="T512" s="93"/>
      <c r="U512" s="39"/>
      <c r="V512" s="39"/>
      <c r="W512" s="39"/>
      <c r="X512" s="39"/>
      <c r="Y512" s="39"/>
      <c r="Z512" s="39"/>
      <c r="AA512" s="39"/>
      <c r="AB512" s="39"/>
      <c r="AC512" s="39"/>
      <c r="AD512" s="39"/>
      <c r="AE512" s="39"/>
      <c r="AT512" s="18" t="s">
        <v>349</v>
      </c>
      <c r="AU512" s="18" t="s">
        <v>85</v>
      </c>
    </row>
    <row r="513" s="14" customFormat="1">
      <c r="A513" s="14"/>
      <c r="B513" s="263"/>
      <c r="C513" s="264"/>
      <c r="D513" s="240" t="s">
        <v>446</v>
      </c>
      <c r="E513" s="265" t="s">
        <v>1</v>
      </c>
      <c r="F513" s="266" t="s">
        <v>2625</v>
      </c>
      <c r="G513" s="264"/>
      <c r="H513" s="265" t="s">
        <v>1</v>
      </c>
      <c r="I513" s="267"/>
      <c r="J513" s="264"/>
      <c r="K513" s="264"/>
      <c r="L513" s="268"/>
      <c r="M513" s="269"/>
      <c r="N513" s="270"/>
      <c r="O513" s="270"/>
      <c r="P513" s="270"/>
      <c r="Q513" s="270"/>
      <c r="R513" s="270"/>
      <c r="S513" s="270"/>
      <c r="T513" s="271"/>
      <c r="U513" s="14"/>
      <c r="V513" s="14"/>
      <c r="W513" s="14"/>
      <c r="X513" s="14"/>
      <c r="Y513" s="14"/>
      <c r="Z513" s="14"/>
      <c r="AA513" s="14"/>
      <c r="AB513" s="14"/>
      <c r="AC513" s="14"/>
      <c r="AD513" s="14"/>
      <c r="AE513" s="14"/>
      <c r="AT513" s="272" t="s">
        <v>446</v>
      </c>
      <c r="AU513" s="272" t="s">
        <v>85</v>
      </c>
      <c r="AV513" s="14" t="s">
        <v>83</v>
      </c>
      <c r="AW513" s="14" t="s">
        <v>32</v>
      </c>
      <c r="AX513" s="14" t="s">
        <v>76</v>
      </c>
      <c r="AY513" s="272" t="s">
        <v>342</v>
      </c>
    </row>
    <row r="514" s="13" customFormat="1">
      <c r="A514" s="13"/>
      <c r="B514" s="252"/>
      <c r="C514" s="253"/>
      <c r="D514" s="240" t="s">
        <v>446</v>
      </c>
      <c r="E514" s="254" t="s">
        <v>1</v>
      </c>
      <c r="F514" s="255" t="s">
        <v>2626</v>
      </c>
      <c r="G514" s="253"/>
      <c r="H514" s="256">
        <v>178.74000000000001</v>
      </c>
      <c r="I514" s="257"/>
      <c r="J514" s="253"/>
      <c r="K514" s="253"/>
      <c r="L514" s="258"/>
      <c r="M514" s="259"/>
      <c r="N514" s="260"/>
      <c r="O514" s="260"/>
      <c r="P514" s="260"/>
      <c r="Q514" s="260"/>
      <c r="R514" s="260"/>
      <c r="S514" s="260"/>
      <c r="T514" s="261"/>
      <c r="U514" s="13"/>
      <c r="V514" s="13"/>
      <c r="W514" s="13"/>
      <c r="X514" s="13"/>
      <c r="Y514" s="13"/>
      <c r="Z514" s="13"/>
      <c r="AA514" s="13"/>
      <c r="AB514" s="13"/>
      <c r="AC514" s="13"/>
      <c r="AD514" s="13"/>
      <c r="AE514" s="13"/>
      <c r="AT514" s="262" t="s">
        <v>446</v>
      </c>
      <c r="AU514" s="262" t="s">
        <v>85</v>
      </c>
      <c r="AV514" s="13" t="s">
        <v>85</v>
      </c>
      <c r="AW514" s="13" t="s">
        <v>32</v>
      </c>
      <c r="AX514" s="13" t="s">
        <v>83</v>
      </c>
      <c r="AY514" s="262" t="s">
        <v>342</v>
      </c>
    </row>
    <row r="515" s="12" customFormat="1" ht="22.8" customHeight="1">
      <c r="A515" s="12"/>
      <c r="B515" s="213"/>
      <c r="C515" s="214"/>
      <c r="D515" s="215" t="s">
        <v>75</v>
      </c>
      <c r="E515" s="246" t="s">
        <v>950</v>
      </c>
      <c r="F515" s="246" t="s">
        <v>951</v>
      </c>
      <c r="G515" s="214"/>
      <c r="H515" s="214"/>
      <c r="I515" s="217"/>
      <c r="J515" s="247">
        <f>BK515</f>
        <v>0</v>
      </c>
      <c r="K515" s="214"/>
      <c r="L515" s="219"/>
      <c r="M515" s="220"/>
      <c r="N515" s="221"/>
      <c r="O515" s="221"/>
      <c r="P515" s="222">
        <f>SUM(P516:P539)</f>
        <v>0</v>
      </c>
      <c r="Q515" s="221"/>
      <c r="R515" s="222">
        <f>SUM(R516:R539)</f>
        <v>0</v>
      </c>
      <c r="S515" s="221"/>
      <c r="T515" s="223">
        <f>SUM(T516:T539)</f>
        <v>0</v>
      </c>
      <c r="U515" s="12"/>
      <c r="V515" s="12"/>
      <c r="W515" s="12"/>
      <c r="X515" s="12"/>
      <c r="Y515" s="12"/>
      <c r="Z515" s="12"/>
      <c r="AA515" s="12"/>
      <c r="AB515" s="12"/>
      <c r="AC515" s="12"/>
      <c r="AD515" s="12"/>
      <c r="AE515" s="12"/>
      <c r="AR515" s="224" t="s">
        <v>83</v>
      </c>
      <c r="AT515" s="225" t="s">
        <v>75</v>
      </c>
      <c r="AU515" s="225" t="s">
        <v>83</v>
      </c>
      <c r="AY515" s="224" t="s">
        <v>342</v>
      </c>
      <c r="BK515" s="226">
        <f>SUM(BK516:BK539)</f>
        <v>0</v>
      </c>
    </row>
    <row r="516" s="2" customFormat="1" ht="24.15" customHeight="1">
      <c r="A516" s="39"/>
      <c r="B516" s="40"/>
      <c r="C516" s="227" t="s">
        <v>2627</v>
      </c>
      <c r="D516" s="227" t="s">
        <v>343</v>
      </c>
      <c r="E516" s="228" t="s">
        <v>953</v>
      </c>
      <c r="F516" s="229" t="s">
        <v>954</v>
      </c>
      <c r="G516" s="230" t="s">
        <v>462</v>
      </c>
      <c r="H516" s="231">
        <v>5.8780000000000001</v>
      </c>
      <c r="I516" s="232"/>
      <c r="J516" s="233">
        <f>ROUND(I516*H516,2)</f>
        <v>0</v>
      </c>
      <c r="K516" s="229" t="s">
        <v>1</v>
      </c>
      <c r="L516" s="45"/>
      <c r="M516" s="234" t="s">
        <v>1</v>
      </c>
      <c r="N516" s="235" t="s">
        <v>41</v>
      </c>
      <c r="O516" s="92"/>
      <c r="P516" s="236">
        <f>O516*H516</f>
        <v>0</v>
      </c>
      <c r="Q516" s="236">
        <v>0</v>
      </c>
      <c r="R516" s="236">
        <f>Q516*H516</f>
        <v>0</v>
      </c>
      <c r="S516" s="236">
        <v>0</v>
      </c>
      <c r="T516" s="237">
        <f>S516*H516</f>
        <v>0</v>
      </c>
      <c r="U516" s="39"/>
      <c r="V516" s="39"/>
      <c r="W516" s="39"/>
      <c r="X516" s="39"/>
      <c r="Y516" s="39"/>
      <c r="Z516" s="39"/>
      <c r="AA516" s="39"/>
      <c r="AB516" s="39"/>
      <c r="AC516" s="39"/>
      <c r="AD516" s="39"/>
      <c r="AE516" s="39"/>
      <c r="AR516" s="238" t="s">
        <v>360</v>
      </c>
      <c r="AT516" s="238" t="s">
        <v>343</v>
      </c>
      <c r="AU516" s="238" t="s">
        <v>85</v>
      </c>
      <c r="AY516" s="18" t="s">
        <v>342</v>
      </c>
      <c r="BE516" s="239">
        <f>IF(N516="základní",J516,0)</f>
        <v>0</v>
      </c>
      <c r="BF516" s="239">
        <f>IF(N516="snížená",J516,0)</f>
        <v>0</v>
      </c>
      <c r="BG516" s="239">
        <f>IF(N516="zákl. přenesená",J516,0)</f>
        <v>0</v>
      </c>
      <c r="BH516" s="239">
        <f>IF(N516="sníž. přenesená",J516,0)</f>
        <v>0</v>
      </c>
      <c r="BI516" s="239">
        <f>IF(N516="nulová",J516,0)</f>
        <v>0</v>
      </c>
      <c r="BJ516" s="18" t="s">
        <v>83</v>
      </c>
      <c r="BK516" s="239">
        <f>ROUND(I516*H516,2)</f>
        <v>0</v>
      </c>
      <c r="BL516" s="18" t="s">
        <v>360</v>
      </c>
      <c r="BM516" s="238" t="s">
        <v>2628</v>
      </c>
    </row>
    <row r="517" s="2" customFormat="1">
      <c r="A517" s="39"/>
      <c r="B517" s="40"/>
      <c r="C517" s="41"/>
      <c r="D517" s="240" t="s">
        <v>349</v>
      </c>
      <c r="E517" s="41"/>
      <c r="F517" s="241" t="s">
        <v>956</v>
      </c>
      <c r="G517" s="41"/>
      <c r="H517" s="41"/>
      <c r="I517" s="242"/>
      <c r="J517" s="41"/>
      <c r="K517" s="41"/>
      <c r="L517" s="45"/>
      <c r="M517" s="243"/>
      <c r="N517" s="244"/>
      <c r="O517" s="92"/>
      <c r="P517" s="92"/>
      <c r="Q517" s="92"/>
      <c r="R517" s="92"/>
      <c r="S517" s="92"/>
      <c r="T517" s="93"/>
      <c r="U517" s="39"/>
      <c r="V517" s="39"/>
      <c r="W517" s="39"/>
      <c r="X517" s="39"/>
      <c r="Y517" s="39"/>
      <c r="Z517" s="39"/>
      <c r="AA517" s="39"/>
      <c r="AB517" s="39"/>
      <c r="AC517" s="39"/>
      <c r="AD517" s="39"/>
      <c r="AE517" s="39"/>
      <c r="AT517" s="18" t="s">
        <v>349</v>
      </c>
      <c r="AU517" s="18" t="s">
        <v>85</v>
      </c>
    </row>
    <row r="518" s="13" customFormat="1">
      <c r="A518" s="13"/>
      <c r="B518" s="252"/>
      <c r="C518" s="253"/>
      <c r="D518" s="240" t="s">
        <v>446</v>
      </c>
      <c r="E518" s="254" t="s">
        <v>1</v>
      </c>
      <c r="F518" s="255" t="s">
        <v>2629</v>
      </c>
      <c r="G518" s="253"/>
      <c r="H518" s="256">
        <v>2.694</v>
      </c>
      <c r="I518" s="257"/>
      <c r="J518" s="253"/>
      <c r="K518" s="253"/>
      <c r="L518" s="258"/>
      <c r="M518" s="259"/>
      <c r="N518" s="260"/>
      <c r="O518" s="260"/>
      <c r="P518" s="260"/>
      <c r="Q518" s="260"/>
      <c r="R518" s="260"/>
      <c r="S518" s="260"/>
      <c r="T518" s="261"/>
      <c r="U518" s="13"/>
      <c r="V518" s="13"/>
      <c r="W518" s="13"/>
      <c r="X518" s="13"/>
      <c r="Y518" s="13"/>
      <c r="Z518" s="13"/>
      <c r="AA518" s="13"/>
      <c r="AB518" s="13"/>
      <c r="AC518" s="13"/>
      <c r="AD518" s="13"/>
      <c r="AE518" s="13"/>
      <c r="AT518" s="262" t="s">
        <v>446</v>
      </c>
      <c r="AU518" s="262" t="s">
        <v>85</v>
      </c>
      <c r="AV518" s="13" t="s">
        <v>85</v>
      </c>
      <c r="AW518" s="13" t="s">
        <v>32</v>
      </c>
      <c r="AX518" s="13" t="s">
        <v>76</v>
      </c>
      <c r="AY518" s="262" t="s">
        <v>342</v>
      </c>
    </row>
    <row r="519" s="13" customFormat="1">
      <c r="A519" s="13"/>
      <c r="B519" s="252"/>
      <c r="C519" s="253"/>
      <c r="D519" s="240" t="s">
        <v>446</v>
      </c>
      <c r="E519" s="254" t="s">
        <v>1</v>
      </c>
      <c r="F519" s="255" t="s">
        <v>2630</v>
      </c>
      <c r="G519" s="253"/>
      <c r="H519" s="256">
        <v>0.71999999999999997</v>
      </c>
      <c r="I519" s="257"/>
      <c r="J519" s="253"/>
      <c r="K519" s="253"/>
      <c r="L519" s="258"/>
      <c r="M519" s="259"/>
      <c r="N519" s="260"/>
      <c r="O519" s="260"/>
      <c r="P519" s="260"/>
      <c r="Q519" s="260"/>
      <c r="R519" s="260"/>
      <c r="S519" s="260"/>
      <c r="T519" s="261"/>
      <c r="U519" s="13"/>
      <c r="V519" s="13"/>
      <c r="W519" s="13"/>
      <c r="X519" s="13"/>
      <c r="Y519" s="13"/>
      <c r="Z519" s="13"/>
      <c r="AA519" s="13"/>
      <c r="AB519" s="13"/>
      <c r="AC519" s="13"/>
      <c r="AD519" s="13"/>
      <c r="AE519" s="13"/>
      <c r="AT519" s="262" t="s">
        <v>446</v>
      </c>
      <c r="AU519" s="262" t="s">
        <v>85</v>
      </c>
      <c r="AV519" s="13" t="s">
        <v>85</v>
      </c>
      <c r="AW519" s="13" t="s">
        <v>32</v>
      </c>
      <c r="AX519" s="13" t="s">
        <v>76</v>
      </c>
      <c r="AY519" s="262" t="s">
        <v>342</v>
      </c>
    </row>
    <row r="520" s="13" customFormat="1">
      <c r="A520" s="13"/>
      <c r="B520" s="252"/>
      <c r="C520" s="253"/>
      <c r="D520" s="240" t="s">
        <v>446</v>
      </c>
      <c r="E520" s="254" t="s">
        <v>1</v>
      </c>
      <c r="F520" s="255" t="s">
        <v>2631</v>
      </c>
      <c r="G520" s="253"/>
      <c r="H520" s="256">
        <v>2.464</v>
      </c>
      <c r="I520" s="257"/>
      <c r="J520" s="253"/>
      <c r="K520" s="253"/>
      <c r="L520" s="258"/>
      <c r="M520" s="259"/>
      <c r="N520" s="260"/>
      <c r="O520" s="260"/>
      <c r="P520" s="260"/>
      <c r="Q520" s="260"/>
      <c r="R520" s="260"/>
      <c r="S520" s="260"/>
      <c r="T520" s="261"/>
      <c r="U520" s="13"/>
      <c r="V520" s="13"/>
      <c r="W520" s="13"/>
      <c r="X520" s="13"/>
      <c r="Y520" s="13"/>
      <c r="Z520" s="13"/>
      <c r="AA520" s="13"/>
      <c r="AB520" s="13"/>
      <c r="AC520" s="13"/>
      <c r="AD520" s="13"/>
      <c r="AE520" s="13"/>
      <c r="AT520" s="262" t="s">
        <v>446</v>
      </c>
      <c r="AU520" s="262" t="s">
        <v>85</v>
      </c>
      <c r="AV520" s="13" t="s">
        <v>85</v>
      </c>
      <c r="AW520" s="13" t="s">
        <v>32</v>
      </c>
      <c r="AX520" s="13" t="s">
        <v>76</v>
      </c>
      <c r="AY520" s="262" t="s">
        <v>342</v>
      </c>
    </row>
    <row r="521" s="16" customFormat="1">
      <c r="A521" s="16"/>
      <c r="B521" s="284"/>
      <c r="C521" s="285"/>
      <c r="D521" s="240" t="s">
        <v>446</v>
      </c>
      <c r="E521" s="286" t="s">
        <v>1</v>
      </c>
      <c r="F521" s="287" t="s">
        <v>500</v>
      </c>
      <c r="G521" s="285"/>
      <c r="H521" s="288">
        <v>5.8780000000000001</v>
      </c>
      <c r="I521" s="289"/>
      <c r="J521" s="285"/>
      <c r="K521" s="285"/>
      <c r="L521" s="290"/>
      <c r="M521" s="291"/>
      <c r="N521" s="292"/>
      <c r="O521" s="292"/>
      <c r="P521" s="292"/>
      <c r="Q521" s="292"/>
      <c r="R521" s="292"/>
      <c r="S521" s="292"/>
      <c r="T521" s="293"/>
      <c r="U521" s="16"/>
      <c r="V521" s="16"/>
      <c r="W521" s="16"/>
      <c r="X521" s="16"/>
      <c r="Y521" s="16"/>
      <c r="Z521" s="16"/>
      <c r="AA521" s="16"/>
      <c r="AB521" s="16"/>
      <c r="AC521" s="16"/>
      <c r="AD521" s="16"/>
      <c r="AE521" s="16"/>
      <c r="AT521" s="294" t="s">
        <v>446</v>
      </c>
      <c r="AU521" s="294" t="s">
        <v>85</v>
      </c>
      <c r="AV521" s="16" t="s">
        <v>360</v>
      </c>
      <c r="AW521" s="16" t="s">
        <v>32</v>
      </c>
      <c r="AX521" s="16" t="s">
        <v>83</v>
      </c>
      <c r="AY521" s="294" t="s">
        <v>342</v>
      </c>
    </row>
    <row r="522" s="2" customFormat="1" ht="21.75" customHeight="1">
      <c r="A522" s="39"/>
      <c r="B522" s="40"/>
      <c r="C522" s="227" t="s">
        <v>2632</v>
      </c>
      <c r="D522" s="227" t="s">
        <v>343</v>
      </c>
      <c r="E522" s="228" t="s">
        <v>960</v>
      </c>
      <c r="F522" s="229" t="s">
        <v>961</v>
      </c>
      <c r="G522" s="230" t="s">
        <v>462</v>
      </c>
      <c r="H522" s="231">
        <v>0.71999999999999997</v>
      </c>
      <c r="I522" s="232"/>
      <c r="J522" s="233">
        <f>ROUND(I522*H522,2)</f>
        <v>0</v>
      </c>
      <c r="K522" s="229" t="s">
        <v>443</v>
      </c>
      <c r="L522" s="45"/>
      <c r="M522" s="234" t="s">
        <v>1</v>
      </c>
      <c r="N522" s="235" t="s">
        <v>41</v>
      </c>
      <c r="O522" s="92"/>
      <c r="P522" s="236">
        <f>O522*H522</f>
        <v>0</v>
      </c>
      <c r="Q522" s="236">
        <v>0</v>
      </c>
      <c r="R522" s="236">
        <f>Q522*H522</f>
        <v>0</v>
      </c>
      <c r="S522" s="236">
        <v>0</v>
      </c>
      <c r="T522" s="237">
        <f>S522*H522</f>
        <v>0</v>
      </c>
      <c r="U522" s="39"/>
      <c r="V522" s="39"/>
      <c r="W522" s="39"/>
      <c r="X522" s="39"/>
      <c r="Y522" s="39"/>
      <c r="Z522" s="39"/>
      <c r="AA522" s="39"/>
      <c r="AB522" s="39"/>
      <c r="AC522" s="39"/>
      <c r="AD522" s="39"/>
      <c r="AE522" s="39"/>
      <c r="AR522" s="238" t="s">
        <v>360</v>
      </c>
      <c r="AT522" s="238" t="s">
        <v>343</v>
      </c>
      <c r="AU522" s="238" t="s">
        <v>85</v>
      </c>
      <c r="AY522" s="18" t="s">
        <v>342</v>
      </c>
      <c r="BE522" s="239">
        <f>IF(N522="základní",J522,0)</f>
        <v>0</v>
      </c>
      <c r="BF522" s="239">
        <f>IF(N522="snížená",J522,0)</f>
        <v>0</v>
      </c>
      <c r="BG522" s="239">
        <f>IF(N522="zákl. přenesená",J522,0)</f>
        <v>0</v>
      </c>
      <c r="BH522" s="239">
        <f>IF(N522="sníž. přenesená",J522,0)</f>
        <v>0</v>
      </c>
      <c r="BI522" s="239">
        <f>IF(N522="nulová",J522,0)</f>
        <v>0</v>
      </c>
      <c r="BJ522" s="18" t="s">
        <v>83</v>
      </c>
      <c r="BK522" s="239">
        <f>ROUND(I522*H522,2)</f>
        <v>0</v>
      </c>
      <c r="BL522" s="18" t="s">
        <v>360</v>
      </c>
      <c r="BM522" s="238" t="s">
        <v>2633</v>
      </c>
    </row>
    <row r="523" s="2" customFormat="1">
      <c r="A523" s="39"/>
      <c r="B523" s="40"/>
      <c r="C523" s="41"/>
      <c r="D523" s="240" t="s">
        <v>349</v>
      </c>
      <c r="E523" s="41"/>
      <c r="F523" s="241" t="s">
        <v>963</v>
      </c>
      <c r="G523" s="41"/>
      <c r="H523" s="41"/>
      <c r="I523" s="242"/>
      <c r="J523" s="41"/>
      <c r="K523" s="41"/>
      <c r="L523" s="45"/>
      <c r="M523" s="243"/>
      <c r="N523" s="244"/>
      <c r="O523" s="92"/>
      <c r="P523" s="92"/>
      <c r="Q523" s="92"/>
      <c r="R523" s="92"/>
      <c r="S523" s="92"/>
      <c r="T523" s="93"/>
      <c r="U523" s="39"/>
      <c r="V523" s="39"/>
      <c r="W523" s="39"/>
      <c r="X523" s="39"/>
      <c r="Y523" s="39"/>
      <c r="Z523" s="39"/>
      <c r="AA523" s="39"/>
      <c r="AB523" s="39"/>
      <c r="AC523" s="39"/>
      <c r="AD523" s="39"/>
      <c r="AE523" s="39"/>
      <c r="AT523" s="18" t="s">
        <v>349</v>
      </c>
      <c r="AU523" s="18" t="s">
        <v>85</v>
      </c>
    </row>
    <row r="524" s="13" customFormat="1">
      <c r="A524" s="13"/>
      <c r="B524" s="252"/>
      <c r="C524" s="253"/>
      <c r="D524" s="240" t="s">
        <v>446</v>
      </c>
      <c r="E524" s="254" t="s">
        <v>1</v>
      </c>
      <c r="F524" s="255" t="s">
        <v>2630</v>
      </c>
      <c r="G524" s="253"/>
      <c r="H524" s="256">
        <v>0.71999999999999997</v>
      </c>
      <c r="I524" s="257"/>
      <c r="J524" s="253"/>
      <c r="K524" s="253"/>
      <c r="L524" s="258"/>
      <c r="M524" s="259"/>
      <c r="N524" s="260"/>
      <c r="O524" s="260"/>
      <c r="P524" s="260"/>
      <c r="Q524" s="260"/>
      <c r="R524" s="260"/>
      <c r="S524" s="260"/>
      <c r="T524" s="261"/>
      <c r="U524" s="13"/>
      <c r="V524" s="13"/>
      <c r="W524" s="13"/>
      <c r="X524" s="13"/>
      <c r="Y524" s="13"/>
      <c r="Z524" s="13"/>
      <c r="AA524" s="13"/>
      <c r="AB524" s="13"/>
      <c r="AC524" s="13"/>
      <c r="AD524" s="13"/>
      <c r="AE524" s="13"/>
      <c r="AT524" s="262" t="s">
        <v>446</v>
      </c>
      <c r="AU524" s="262" t="s">
        <v>85</v>
      </c>
      <c r="AV524" s="13" t="s">
        <v>85</v>
      </c>
      <c r="AW524" s="13" t="s">
        <v>32</v>
      </c>
      <c r="AX524" s="13" t="s">
        <v>83</v>
      </c>
      <c r="AY524" s="262" t="s">
        <v>342</v>
      </c>
    </row>
    <row r="525" s="2" customFormat="1" ht="16.5" customHeight="1">
      <c r="A525" s="39"/>
      <c r="B525" s="40"/>
      <c r="C525" s="227" t="s">
        <v>2634</v>
      </c>
      <c r="D525" s="227" t="s">
        <v>343</v>
      </c>
      <c r="E525" s="228" t="s">
        <v>981</v>
      </c>
      <c r="F525" s="229" t="s">
        <v>982</v>
      </c>
      <c r="G525" s="230" t="s">
        <v>462</v>
      </c>
      <c r="H525" s="231">
        <v>50.569000000000003</v>
      </c>
      <c r="I525" s="232"/>
      <c r="J525" s="233">
        <f>ROUND(I525*H525,2)</f>
        <v>0</v>
      </c>
      <c r="K525" s="229" t="s">
        <v>1</v>
      </c>
      <c r="L525" s="45"/>
      <c r="M525" s="234" t="s">
        <v>1</v>
      </c>
      <c r="N525" s="235" t="s">
        <v>41</v>
      </c>
      <c r="O525" s="92"/>
      <c r="P525" s="236">
        <f>O525*H525</f>
        <v>0</v>
      </c>
      <c r="Q525" s="236">
        <v>0</v>
      </c>
      <c r="R525" s="236">
        <f>Q525*H525</f>
        <v>0</v>
      </c>
      <c r="S525" s="236">
        <v>0</v>
      </c>
      <c r="T525" s="237">
        <f>S525*H525</f>
        <v>0</v>
      </c>
      <c r="U525" s="39"/>
      <c r="V525" s="39"/>
      <c r="W525" s="39"/>
      <c r="X525" s="39"/>
      <c r="Y525" s="39"/>
      <c r="Z525" s="39"/>
      <c r="AA525" s="39"/>
      <c r="AB525" s="39"/>
      <c r="AC525" s="39"/>
      <c r="AD525" s="39"/>
      <c r="AE525" s="39"/>
      <c r="AR525" s="238" t="s">
        <v>360</v>
      </c>
      <c r="AT525" s="238" t="s">
        <v>343</v>
      </c>
      <c r="AU525" s="238" t="s">
        <v>85</v>
      </c>
      <c r="AY525" s="18" t="s">
        <v>342</v>
      </c>
      <c r="BE525" s="239">
        <f>IF(N525="základní",J525,0)</f>
        <v>0</v>
      </c>
      <c r="BF525" s="239">
        <f>IF(N525="snížená",J525,0)</f>
        <v>0</v>
      </c>
      <c r="BG525" s="239">
        <f>IF(N525="zákl. přenesená",J525,0)</f>
        <v>0</v>
      </c>
      <c r="BH525" s="239">
        <f>IF(N525="sníž. přenesená",J525,0)</f>
        <v>0</v>
      </c>
      <c r="BI525" s="239">
        <f>IF(N525="nulová",J525,0)</f>
        <v>0</v>
      </c>
      <c r="BJ525" s="18" t="s">
        <v>83</v>
      </c>
      <c r="BK525" s="239">
        <f>ROUND(I525*H525,2)</f>
        <v>0</v>
      </c>
      <c r="BL525" s="18" t="s">
        <v>360</v>
      </c>
      <c r="BM525" s="238" t="s">
        <v>2635</v>
      </c>
    </row>
    <row r="526" s="2" customFormat="1">
      <c r="A526" s="39"/>
      <c r="B526" s="40"/>
      <c r="C526" s="41"/>
      <c r="D526" s="240" t="s">
        <v>349</v>
      </c>
      <c r="E526" s="41"/>
      <c r="F526" s="241" t="s">
        <v>984</v>
      </c>
      <c r="G526" s="41"/>
      <c r="H526" s="41"/>
      <c r="I526" s="242"/>
      <c r="J526" s="41"/>
      <c r="K526" s="41"/>
      <c r="L526" s="45"/>
      <c r="M526" s="243"/>
      <c r="N526" s="244"/>
      <c r="O526" s="92"/>
      <c r="P526" s="92"/>
      <c r="Q526" s="92"/>
      <c r="R526" s="92"/>
      <c r="S526" s="92"/>
      <c r="T526" s="93"/>
      <c r="U526" s="39"/>
      <c r="V526" s="39"/>
      <c r="W526" s="39"/>
      <c r="X526" s="39"/>
      <c r="Y526" s="39"/>
      <c r="Z526" s="39"/>
      <c r="AA526" s="39"/>
      <c r="AB526" s="39"/>
      <c r="AC526" s="39"/>
      <c r="AD526" s="39"/>
      <c r="AE526" s="39"/>
      <c r="AT526" s="18" t="s">
        <v>349</v>
      </c>
      <c r="AU526" s="18" t="s">
        <v>85</v>
      </c>
    </row>
    <row r="527" s="13" customFormat="1">
      <c r="A527" s="13"/>
      <c r="B527" s="252"/>
      <c r="C527" s="253"/>
      <c r="D527" s="240" t="s">
        <v>446</v>
      </c>
      <c r="E527" s="254" t="s">
        <v>1</v>
      </c>
      <c r="F527" s="255" t="s">
        <v>2636</v>
      </c>
      <c r="G527" s="253"/>
      <c r="H527" s="256">
        <v>50.569000000000003</v>
      </c>
      <c r="I527" s="257"/>
      <c r="J527" s="253"/>
      <c r="K527" s="253"/>
      <c r="L527" s="258"/>
      <c r="M527" s="259"/>
      <c r="N527" s="260"/>
      <c r="O527" s="260"/>
      <c r="P527" s="260"/>
      <c r="Q527" s="260"/>
      <c r="R527" s="260"/>
      <c r="S527" s="260"/>
      <c r="T527" s="261"/>
      <c r="U527" s="13"/>
      <c r="V527" s="13"/>
      <c r="W527" s="13"/>
      <c r="X527" s="13"/>
      <c r="Y527" s="13"/>
      <c r="Z527" s="13"/>
      <c r="AA527" s="13"/>
      <c r="AB527" s="13"/>
      <c r="AC527" s="13"/>
      <c r="AD527" s="13"/>
      <c r="AE527" s="13"/>
      <c r="AT527" s="262" t="s">
        <v>446</v>
      </c>
      <c r="AU527" s="262" t="s">
        <v>85</v>
      </c>
      <c r="AV527" s="13" t="s">
        <v>85</v>
      </c>
      <c r="AW527" s="13" t="s">
        <v>32</v>
      </c>
      <c r="AX527" s="13" t="s">
        <v>83</v>
      </c>
      <c r="AY527" s="262" t="s">
        <v>342</v>
      </c>
    </row>
    <row r="528" s="2" customFormat="1" ht="16.5" customHeight="1">
      <c r="A528" s="39"/>
      <c r="B528" s="40"/>
      <c r="C528" s="227" t="s">
        <v>2637</v>
      </c>
      <c r="D528" s="227" t="s">
        <v>343</v>
      </c>
      <c r="E528" s="228" t="s">
        <v>988</v>
      </c>
      <c r="F528" s="229" t="s">
        <v>989</v>
      </c>
      <c r="G528" s="230" t="s">
        <v>462</v>
      </c>
      <c r="H528" s="231">
        <v>0.79800000000000004</v>
      </c>
      <c r="I528" s="232"/>
      <c r="J528" s="233">
        <f>ROUND(I528*H528,2)</f>
        <v>0</v>
      </c>
      <c r="K528" s="229" t="s">
        <v>1</v>
      </c>
      <c r="L528" s="45"/>
      <c r="M528" s="234" t="s">
        <v>1</v>
      </c>
      <c r="N528" s="235" t="s">
        <v>41</v>
      </c>
      <c r="O528" s="92"/>
      <c r="P528" s="236">
        <f>O528*H528</f>
        <v>0</v>
      </c>
      <c r="Q528" s="236">
        <v>0</v>
      </c>
      <c r="R528" s="236">
        <f>Q528*H528</f>
        <v>0</v>
      </c>
      <c r="S528" s="236">
        <v>0</v>
      </c>
      <c r="T528" s="237">
        <f>S528*H528</f>
        <v>0</v>
      </c>
      <c r="U528" s="39"/>
      <c r="V528" s="39"/>
      <c r="W528" s="39"/>
      <c r="X528" s="39"/>
      <c r="Y528" s="39"/>
      <c r="Z528" s="39"/>
      <c r="AA528" s="39"/>
      <c r="AB528" s="39"/>
      <c r="AC528" s="39"/>
      <c r="AD528" s="39"/>
      <c r="AE528" s="39"/>
      <c r="AR528" s="238" t="s">
        <v>360</v>
      </c>
      <c r="AT528" s="238" t="s">
        <v>343</v>
      </c>
      <c r="AU528" s="238" t="s">
        <v>85</v>
      </c>
      <c r="AY528" s="18" t="s">
        <v>342</v>
      </c>
      <c r="BE528" s="239">
        <f>IF(N528="základní",J528,0)</f>
        <v>0</v>
      </c>
      <c r="BF528" s="239">
        <f>IF(N528="snížená",J528,0)</f>
        <v>0</v>
      </c>
      <c r="BG528" s="239">
        <f>IF(N528="zákl. přenesená",J528,0)</f>
        <v>0</v>
      </c>
      <c r="BH528" s="239">
        <f>IF(N528="sníž. přenesená",J528,0)</f>
        <v>0</v>
      </c>
      <c r="BI528" s="239">
        <f>IF(N528="nulová",J528,0)</f>
        <v>0</v>
      </c>
      <c r="BJ528" s="18" t="s">
        <v>83</v>
      </c>
      <c r="BK528" s="239">
        <f>ROUND(I528*H528,2)</f>
        <v>0</v>
      </c>
      <c r="BL528" s="18" t="s">
        <v>360</v>
      </c>
      <c r="BM528" s="238" t="s">
        <v>2638</v>
      </c>
    </row>
    <row r="529" s="2" customFormat="1">
      <c r="A529" s="39"/>
      <c r="B529" s="40"/>
      <c r="C529" s="41"/>
      <c r="D529" s="240" t="s">
        <v>349</v>
      </c>
      <c r="E529" s="41"/>
      <c r="F529" s="241" t="s">
        <v>991</v>
      </c>
      <c r="G529" s="41"/>
      <c r="H529" s="41"/>
      <c r="I529" s="242"/>
      <c r="J529" s="41"/>
      <c r="K529" s="41"/>
      <c r="L529" s="45"/>
      <c r="M529" s="243"/>
      <c r="N529" s="244"/>
      <c r="O529" s="92"/>
      <c r="P529" s="92"/>
      <c r="Q529" s="92"/>
      <c r="R529" s="92"/>
      <c r="S529" s="92"/>
      <c r="T529" s="93"/>
      <c r="U529" s="39"/>
      <c r="V529" s="39"/>
      <c r="W529" s="39"/>
      <c r="X529" s="39"/>
      <c r="Y529" s="39"/>
      <c r="Z529" s="39"/>
      <c r="AA529" s="39"/>
      <c r="AB529" s="39"/>
      <c r="AC529" s="39"/>
      <c r="AD529" s="39"/>
      <c r="AE529" s="39"/>
      <c r="AT529" s="18" t="s">
        <v>349</v>
      </c>
      <c r="AU529" s="18" t="s">
        <v>85</v>
      </c>
    </row>
    <row r="530" s="13" customFormat="1">
      <c r="A530" s="13"/>
      <c r="B530" s="252"/>
      <c r="C530" s="253"/>
      <c r="D530" s="240" t="s">
        <v>446</v>
      </c>
      <c r="E530" s="254" t="s">
        <v>1</v>
      </c>
      <c r="F530" s="255" t="s">
        <v>2639</v>
      </c>
      <c r="G530" s="253"/>
      <c r="H530" s="256">
        <v>0.79800000000000004</v>
      </c>
      <c r="I530" s="257"/>
      <c r="J530" s="253"/>
      <c r="K530" s="253"/>
      <c r="L530" s="258"/>
      <c r="M530" s="259"/>
      <c r="N530" s="260"/>
      <c r="O530" s="260"/>
      <c r="P530" s="260"/>
      <c r="Q530" s="260"/>
      <c r="R530" s="260"/>
      <c r="S530" s="260"/>
      <c r="T530" s="261"/>
      <c r="U530" s="13"/>
      <c r="V530" s="13"/>
      <c r="W530" s="13"/>
      <c r="X530" s="13"/>
      <c r="Y530" s="13"/>
      <c r="Z530" s="13"/>
      <c r="AA530" s="13"/>
      <c r="AB530" s="13"/>
      <c r="AC530" s="13"/>
      <c r="AD530" s="13"/>
      <c r="AE530" s="13"/>
      <c r="AT530" s="262" t="s">
        <v>446</v>
      </c>
      <c r="AU530" s="262" t="s">
        <v>85</v>
      </c>
      <c r="AV530" s="13" t="s">
        <v>85</v>
      </c>
      <c r="AW530" s="13" t="s">
        <v>32</v>
      </c>
      <c r="AX530" s="13" t="s">
        <v>83</v>
      </c>
      <c r="AY530" s="262" t="s">
        <v>342</v>
      </c>
    </row>
    <row r="531" s="2" customFormat="1" ht="24.15" customHeight="1">
      <c r="A531" s="39"/>
      <c r="B531" s="40"/>
      <c r="C531" s="227" t="s">
        <v>2640</v>
      </c>
      <c r="D531" s="227" t="s">
        <v>343</v>
      </c>
      <c r="E531" s="228" t="s">
        <v>1002</v>
      </c>
      <c r="F531" s="229" t="s">
        <v>1003</v>
      </c>
      <c r="G531" s="230" t="s">
        <v>462</v>
      </c>
      <c r="H531" s="231">
        <v>5.9560000000000004</v>
      </c>
      <c r="I531" s="232"/>
      <c r="J531" s="233">
        <f>ROUND(I531*H531,2)</f>
        <v>0</v>
      </c>
      <c r="K531" s="229" t="s">
        <v>443</v>
      </c>
      <c r="L531" s="45"/>
      <c r="M531" s="234" t="s">
        <v>1</v>
      </c>
      <c r="N531" s="235" t="s">
        <v>41</v>
      </c>
      <c r="O531" s="92"/>
      <c r="P531" s="236">
        <f>O531*H531</f>
        <v>0</v>
      </c>
      <c r="Q531" s="236">
        <v>0</v>
      </c>
      <c r="R531" s="236">
        <f>Q531*H531</f>
        <v>0</v>
      </c>
      <c r="S531" s="236">
        <v>0</v>
      </c>
      <c r="T531" s="237">
        <f>S531*H531</f>
        <v>0</v>
      </c>
      <c r="U531" s="39"/>
      <c r="V531" s="39"/>
      <c r="W531" s="39"/>
      <c r="X531" s="39"/>
      <c r="Y531" s="39"/>
      <c r="Z531" s="39"/>
      <c r="AA531" s="39"/>
      <c r="AB531" s="39"/>
      <c r="AC531" s="39"/>
      <c r="AD531" s="39"/>
      <c r="AE531" s="39"/>
      <c r="AR531" s="238" t="s">
        <v>360</v>
      </c>
      <c r="AT531" s="238" t="s">
        <v>343</v>
      </c>
      <c r="AU531" s="238" t="s">
        <v>85</v>
      </c>
      <c r="AY531" s="18" t="s">
        <v>342</v>
      </c>
      <c r="BE531" s="239">
        <f>IF(N531="základní",J531,0)</f>
        <v>0</v>
      </c>
      <c r="BF531" s="239">
        <f>IF(N531="snížená",J531,0)</f>
        <v>0</v>
      </c>
      <c r="BG531" s="239">
        <f>IF(N531="zákl. přenesená",J531,0)</f>
        <v>0</v>
      </c>
      <c r="BH531" s="239">
        <f>IF(N531="sníž. přenesená",J531,0)</f>
        <v>0</v>
      </c>
      <c r="BI531" s="239">
        <f>IF(N531="nulová",J531,0)</f>
        <v>0</v>
      </c>
      <c r="BJ531" s="18" t="s">
        <v>83</v>
      </c>
      <c r="BK531" s="239">
        <f>ROUND(I531*H531,2)</f>
        <v>0</v>
      </c>
      <c r="BL531" s="18" t="s">
        <v>360</v>
      </c>
      <c r="BM531" s="238" t="s">
        <v>2641</v>
      </c>
    </row>
    <row r="532" s="2" customFormat="1">
      <c r="A532" s="39"/>
      <c r="B532" s="40"/>
      <c r="C532" s="41"/>
      <c r="D532" s="240" t="s">
        <v>349</v>
      </c>
      <c r="E532" s="41"/>
      <c r="F532" s="241" t="s">
        <v>1005</v>
      </c>
      <c r="G532" s="41"/>
      <c r="H532" s="41"/>
      <c r="I532" s="242"/>
      <c r="J532" s="41"/>
      <c r="K532" s="41"/>
      <c r="L532" s="45"/>
      <c r="M532" s="243"/>
      <c r="N532" s="244"/>
      <c r="O532" s="92"/>
      <c r="P532" s="92"/>
      <c r="Q532" s="92"/>
      <c r="R532" s="92"/>
      <c r="S532" s="92"/>
      <c r="T532" s="93"/>
      <c r="U532" s="39"/>
      <c r="V532" s="39"/>
      <c r="W532" s="39"/>
      <c r="X532" s="39"/>
      <c r="Y532" s="39"/>
      <c r="Z532" s="39"/>
      <c r="AA532" s="39"/>
      <c r="AB532" s="39"/>
      <c r="AC532" s="39"/>
      <c r="AD532" s="39"/>
      <c r="AE532" s="39"/>
      <c r="AT532" s="18" t="s">
        <v>349</v>
      </c>
      <c r="AU532" s="18" t="s">
        <v>85</v>
      </c>
    </row>
    <row r="533" s="13" customFormat="1">
      <c r="A533" s="13"/>
      <c r="B533" s="252"/>
      <c r="C533" s="253"/>
      <c r="D533" s="240" t="s">
        <v>446</v>
      </c>
      <c r="E533" s="254" t="s">
        <v>1</v>
      </c>
      <c r="F533" s="255" t="s">
        <v>2629</v>
      </c>
      <c r="G533" s="253"/>
      <c r="H533" s="256">
        <v>2.694</v>
      </c>
      <c r="I533" s="257"/>
      <c r="J533" s="253"/>
      <c r="K533" s="253"/>
      <c r="L533" s="258"/>
      <c r="M533" s="259"/>
      <c r="N533" s="260"/>
      <c r="O533" s="260"/>
      <c r="P533" s="260"/>
      <c r="Q533" s="260"/>
      <c r="R533" s="260"/>
      <c r="S533" s="260"/>
      <c r="T533" s="261"/>
      <c r="U533" s="13"/>
      <c r="V533" s="13"/>
      <c r="W533" s="13"/>
      <c r="X533" s="13"/>
      <c r="Y533" s="13"/>
      <c r="Z533" s="13"/>
      <c r="AA533" s="13"/>
      <c r="AB533" s="13"/>
      <c r="AC533" s="13"/>
      <c r="AD533" s="13"/>
      <c r="AE533" s="13"/>
      <c r="AT533" s="262" t="s">
        <v>446</v>
      </c>
      <c r="AU533" s="262" t="s">
        <v>85</v>
      </c>
      <c r="AV533" s="13" t="s">
        <v>85</v>
      </c>
      <c r="AW533" s="13" t="s">
        <v>32</v>
      </c>
      <c r="AX533" s="13" t="s">
        <v>76</v>
      </c>
      <c r="AY533" s="262" t="s">
        <v>342</v>
      </c>
    </row>
    <row r="534" s="13" customFormat="1">
      <c r="A534" s="13"/>
      <c r="B534" s="252"/>
      <c r="C534" s="253"/>
      <c r="D534" s="240" t="s">
        <v>446</v>
      </c>
      <c r="E534" s="254" t="s">
        <v>1</v>
      </c>
      <c r="F534" s="255" t="s">
        <v>2631</v>
      </c>
      <c r="G534" s="253"/>
      <c r="H534" s="256">
        <v>2.464</v>
      </c>
      <c r="I534" s="257"/>
      <c r="J534" s="253"/>
      <c r="K534" s="253"/>
      <c r="L534" s="258"/>
      <c r="M534" s="259"/>
      <c r="N534" s="260"/>
      <c r="O534" s="260"/>
      <c r="P534" s="260"/>
      <c r="Q534" s="260"/>
      <c r="R534" s="260"/>
      <c r="S534" s="260"/>
      <c r="T534" s="261"/>
      <c r="U534" s="13"/>
      <c r="V534" s="13"/>
      <c r="W534" s="13"/>
      <c r="X534" s="13"/>
      <c r="Y534" s="13"/>
      <c r="Z534" s="13"/>
      <c r="AA534" s="13"/>
      <c r="AB534" s="13"/>
      <c r="AC534" s="13"/>
      <c r="AD534" s="13"/>
      <c r="AE534" s="13"/>
      <c r="AT534" s="262" t="s">
        <v>446</v>
      </c>
      <c r="AU534" s="262" t="s">
        <v>85</v>
      </c>
      <c r="AV534" s="13" t="s">
        <v>85</v>
      </c>
      <c r="AW534" s="13" t="s">
        <v>32</v>
      </c>
      <c r="AX534" s="13" t="s">
        <v>76</v>
      </c>
      <c r="AY534" s="262" t="s">
        <v>342</v>
      </c>
    </row>
    <row r="535" s="13" customFormat="1">
      <c r="A535" s="13"/>
      <c r="B535" s="252"/>
      <c r="C535" s="253"/>
      <c r="D535" s="240" t="s">
        <v>446</v>
      </c>
      <c r="E535" s="254" t="s">
        <v>1</v>
      </c>
      <c r="F535" s="255" t="s">
        <v>2639</v>
      </c>
      <c r="G535" s="253"/>
      <c r="H535" s="256">
        <v>0.79800000000000004</v>
      </c>
      <c r="I535" s="257"/>
      <c r="J535" s="253"/>
      <c r="K535" s="253"/>
      <c r="L535" s="258"/>
      <c r="M535" s="259"/>
      <c r="N535" s="260"/>
      <c r="O535" s="260"/>
      <c r="P535" s="260"/>
      <c r="Q535" s="260"/>
      <c r="R535" s="260"/>
      <c r="S535" s="260"/>
      <c r="T535" s="261"/>
      <c r="U535" s="13"/>
      <c r="V535" s="13"/>
      <c r="W535" s="13"/>
      <c r="X535" s="13"/>
      <c r="Y535" s="13"/>
      <c r="Z535" s="13"/>
      <c r="AA535" s="13"/>
      <c r="AB535" s="13"/>
      <c r="AC535" s="13"/>
      <c r="AD535" s="13"/>
      <c r="AE535" s="13"/>
      <c r="AT535" s="262" t="s">
        <v>446</v>
      </c>
      <c r="AU535" s="262" t="s">
        <v>85</v>
      </c>
      <c r="AV535" s="13" t="s">
        <v>85</v>
      </c>
      <c r="AW535" s="13" t="s">
        <v>32</v>
      </c>
      <c r="AX535" s="13" t="s">
        <v>76</v>
      </c>
      <c r="AY535" s="262" t="s">
        <v>342</v>
      </c>
    </row>
    <row r="536" s="16" customFormat="1">
      <c r="A536" s="16"/>
      <c r="B536" s="284"/>
      <c r="C536" s="285"/>
      <c r="D536" s="240" t="s">
        <v>446</v>
      </c>
      <c r="E536" s="286" t="s">
        <v>1</v>
      </c>
      <c r="F536" s="287" t="s">
        <v>500</v>
      </c>
      <c r="G536" s="285"/>
      <c r="H536" s="288">
        <v>5.9560000000000004</v>
      </c>
      <c r="I536" s="289"/>
      <c r="J536" s="285"/>
      <c r="K536" s="285"/>
      <c r="L536" s="290"/>
      <c r="M536" s="291"/>
      <c r="N536" s="292"/>
      <c r="O536" s="292"/>
      <c r="P536" s="292"/>
      <c r="Q536" s="292"/>
      <c r="R536" s="292"/>
      <c r="S536" s="292"/>
      <c r="T536" s="293"/>
      <c r="U536" s="16"/>
      <c r="V536" s="16"/>
      <c r="W536" s="16"/>
      <c r="X536" s="16"/>
      <c r="Y536" s="16"/>
      <c r="Z536" s="16"/>
      <c r="AA536" s="16"/>
      <c r="AB536" s="16"/>
      <c r="AC536" s="16"/>
      <c r="AD536" s="16"/>
      <c r="AE536" s="16"/>
      <c r="AT536" s="294" t="s">
        <v>446</v>
      </c>
      <c r="AU536" s="294" t="s">
        <v>85</v>
      </c>
      <c r="AV536" s="16" t="s">
        <v>360</v>
      </c>
      <c r="AW536" s="16" t="s">
        <v>32</v>
      </c>
      <c r="AX536" s="16" t="s">
        <v>83</v>
      </c>
      <c r="AY536" s="294" t="s">
        <v>342</v>
      </c>
    </row>
    <row r="537" s="2" customFormat="1" ht="24.15" customHeight="1">
      <c r="A537" s="39"/>
      <c r="B537" s="40"/>
      <c r="C537" s="227" t="s">
        <v>2642</v>
      </c>
      <c r="D537" s="227" t="s">
        <v>343</v>
      </c>
      <c r="E537" s="228" t="s">
        <v>1007</v>
      </c>
      <c r="F537" s="229" t="s">
        <v>1008</v>
      </c>
      <c r="G537" s="230" t="s">
        <v>462</v>
      </c>
      <c r="H537" s="231">
        <v>50.569000000000003</v>
      </c>
      <c r="I537" s="232"/>
      <c r="J537" s="233">
        <f>ROUND(I537*H537,2)</f>
        <v>0</v>
      </c>
      <c r="K537" s="229" t="s">
        <v>443</v>
      </c>
      <c r="L537" s="45"/>
      <c r="M537" s="234" t="s">
        <v>1</v>
      </c>
      <c r="N537" s="235" t="s">
        <v>41</v>
      </c>
      <c r="O537" s="92"/>
      <c r="P537" s="236">
        <f>O537*H537</f>
        <v>0</v>
      </c>
      <c r="Q537" s="236">
        <v>0</v>
      </c>
      <c r="R537" s="236">
        <f>Q537*H537</f>
        <v>0</v>
      </c>
      <c r="S537" s="236">
        <v>0</v>
      </c>
      <c r="T537" s="237">
        <f>S537*H537</f>
        <v>0</v>
      </c>
      <c r="U537" s="39"/>
      <c r="V537" s="39"/>
      <c r="W537" s="39"/>
      <c r="X537" s="39"/>
      <c r="Y537" s="39"/>
      <c r="Z537" s="39"/>
      <c r="AA537" s="39"/>
      <c r="AB537" s="39"/>
      <c r="AC537" s="39"/>
      <c r="AD537" s="39"/>
      <c r="AE537" s="39"/>
      <c r="AR537" s="238" t="s">
        <v>360</v>
      </c>
      <c r="AT537" s="238" t="s">
        <v>343</v>
      </c>
      <c r="AU537" s="238" t="s">
        <v>85</v>
      </c>
      <c r="AY537" s="18" t="s">
        <v>342</v>
      </c>
      <c r="BE537" s="239">
        <f>IF(N537="základní",J537,0)</f>
        <v>0</v>
      </c>
      <c r="BF537" s="239">
        <f>IF(N537="snížená",J537,0)</f>
        <v>0</v>
      </c>
      <c r="BG537" s="239">
        <f>IF(N537="zákl. přenesená",J537,0)</f>
        <v>0</v>
      </c>
      <c r="BH537" s="239">
        <f>IF(N537="sníž. přenesená",J537,0)</f>
        <v>0</v>
      </c>
      <c r="BI537" s="239">
        <f>IF(N537="nulová",J537,0)</f>
        <v>0</v>
      </c>
      <c r="BJ537" s="18" t="s">
        <v>83</v>
      </c>
      <c r="BK537" s="239">
        <f>ROUND(I537*H537,2)</f>
        <v>0</v>
      </c>
      <c r="BL537" s="18" t="s">
        <v>360</v>
      </c>
      <c r="BM537" s="238" t="s">
        <v>2643</v>
      </c>
    </row>
    <row r="538" s="2" customFormat="1">
      <c r="A538" s="39"/>
      <c r="B538" s="40"/>
      <c r="C538" s="41"/>
      <c r="D538" s="240" t="s">
        <v>349</v>
      </c>
      <c r="E538" s="41"/>
      <c r="F538" s="241" t="s">
        <v>636</v>
      </c>
      <c r="G538" s="41"/>
      <c r="H538" s="41"/>
      <c r="I538" s="242"/>
      <c r="J538" s="41"/>
      <c r="K538" s="41"/>
      <c r="L538" s="45"/>
      <c r="M538" s="243"/>
      <c r="N538" s="244"/>
      <c r="O538" s="92"/>
      <c r="P538" s="92"/>
      <c r="Q538" s="92"/>
      <c r="R538" s="92"/>
      <c r="S538" s="92"/>
      <c r="T538" s="93"/>
      <c r="U538" s="39"/>
      <c r="V538" s="39"/>
      <c r="W538" s="39"/>
      <c r="X538" s="39"/>
      <c r="Y538" s="39"/>
      <c r="Z538" s="39"/>
      <c r="AA538" s="39"/>
      <c r="AB538" s="39"/>
      <c r="AC538" s="39"/>
      <c r="AD538" s="39"/>
      <c r="AE538" s="39"/>
      <c r="AT538" s="18" t="s">
        <v>349</v>
      </c>
      <c r="AU538" s="18" t="s">
        <v>85</v>
      </c>
    </row>
    <row r="539" s="13" customFormat="1">
      <c r="A539" s="13"/>
      <c r="B539" s="252"/>
      <c r="C539" s="253"/>
      <c r="D539" s="240" t="s">
        <v>446</v>
      </c>
      <c r="E539" s="254" t="s">
        <v>1</v>
      </c>
      <c r="F539" s="255" t="s">
        <v>2636</v>
      </c>
      <c r="G539" s="253"/>
      <c r="H539" s="256">
        <v>50.569000000000003</v>
      </c>
      <c r="I539" s="257"/>
      <c r="J539" s="253"/>
      <c r="K539" s="253"/>
      <c r="L539" s="258"/>
      <c r="M539" s="259"/>
      <c r="N539" s="260"/>
      <c r="O539" s="260"/>
      <c r="P539" s="260"/>
      <c r="Q539" s="260"/>
      <c r="R539" s="260"/>
      <c r="S539" s="260"/>
      <c r="T539" s="261"/>
      <c r="U539" s="13"/>
      <c r="V539" s="13"/>
      <c r="W539" s="13"/>
      <c r="X539" s="13"/>
      <c r="Y539" s="13"/>
      <c r="Z539" s="13"/>
      <c r="AA539" s="13"/>
      <c r="AB539" s="13"/>
      <c r="AC539" s="13"/>
      <c r="AD539" s="13"/>
      <c r="AE539" s="13"/>
      <c r="AT539" s="262" t="s">
        <v>446</v>
      </c>
      <c r="AU539" s="262" t="s">
        <v>85</v>
      </c>
      <c r="AV539" s="13" t="s">
        <v>85</v>
      </c>
      <c r="AW539" s="13" t="s">
        <v>32</v>
      </c>
      <c r="AX539" s="13" t="s">
        <v>83</v>
      </c>
      <c r="AY539" s="262" t="s">
        <v>342</v>
      </c>
    </row>
    <row r="540" s="12" customFormat="1" ht="22.8" customHeight="1">
      <c r="A540" s="12"/>
      <c r="B540" s="213"/>
      <c r="C540" s="214"/>
      <c r="D540" s="215" t="s">
        <v>75</v>
      </c>
      <c r="E540" s="246" t="s">
        <v>458</v>
      </c>
      <c r="F540" s="246" t="s">
        <v>459</v>
      </c>
      <c r="G540" s="214"/>
      <c r="H540" s="214"/>
      <c r="I540" s="217"/>
      <c r="J540" s="247">
        <f>BK540</f>
        <v>0</v>
      </c>
      <c r="K540" s="214"/>
      <c r="L540" s="219"/>
      <c r="M540" s="220"/>
      <c r="N540" s="221"/>
      <c r="O540" s="221"/>
      <c r="P540" s="222">
        <f>SUM(P541:P542)</f>
        <v>0</v>
      </c>
      <c r="Q540" s="221"/>
      <c r="R540" s="222">
        <f>SUM(R541:R542)</f>
        <v>0</v>
      </c>
      <c r="S540" s="221"/>
      <c r="T540" s="223">
        <f>SUM(T541:T542)</f>
        <v>0</v>
      </c>
      <c r="U540" s="12"/>
      <c r="V540" s="12"/>
      <c r="W540" s="12"/>
      <c r="X540" s="12"/>
      <c r="Y540" s="12"/>
      <c r="Z540" s="12"/>
      <c r="AA540" s="12"/>
      <c r="AB540" s="12"/>
      <c r="AC540" s="12"/>
      <c r="AD540" s="12"/>
      <c r="AE540" s="12"/>
      <c r="AR540" s="224" t="s">
        <v>83</v>
      </c>
      <c r="AT540" s="225" t="s">
        <v>75</v>
      </c>
      <c r="AU540" s="225" t="s">
        <v>83</v>
      </c>
      <c r="AY540" s="224" t="s">
        <v>342</v>
      </c>
      <c r="BK540" s="226">
        <f>SUM(BK541:BK542)</f>
        <v>0</v>
      </c>
    </row>
    <row r="541" s="2" customFormat="1" ht="16.5" customHeight="1">
      <c r="A541" s="39"/>
      <c r="B541" s="40"/>
      <c r="C541" s="227" t="s">
        <v>2644</v>
      </c>
      <c r="D541" s="227" t="s">
        <v>343</v>
      </c>
      <c r="E541" s="228" t="s">
        <v>2228</v>
      </c>
      <c r="F541" s="229" t="s">
        <v>2229</v>
      </c>
      <c r="G541" s="230" t="s">
        <v>462</v>
      </c>
      <c r="H541" s="231">
        <v>185.32499999999999</v>
      </c>
      <c r="I541" s="232"/>
      <c r="J541" s="233">
        <f>ROUND(I541*H541,2)</f>
        <v>0</v>
      </c>
      <c r="K541" s="229" t="s">
        <v>443</v>
      </c>
      <c r="L541" s="45"/>
      <c r="M541" s="234" t="s">
        <v>1</v>
      </c>
      <c r="N541" s="235" t="s">
        <v>41</v>
      </c>
      <c r="O541" s="92"/>
      <c r="P541" s="236">
        <f>O541*H541</f>
        <v>0</v>
      </c>
      <c r="Q541" s="236">
        <v>0</v>
      </c>
      <c r="R541" s="236">
        <f>Q541*H541</f>
        <v>0</v>
      </c>
      <c r="S541" s="236">
        <v>0</v>
      </c>
      <c r="T541" s="237">
        <f>S541*H541</f>
        <v>0</v>
      </c>
      <c r="U541" s="39"/>
      <c r="V541" s="39"/>
      <c r="W541" s="39"/>
      <c r="X541" s="39"/>
      <c r="Y541" s="39"/>
      <c r="Z541" s="39"/>
      <c r="AA541" s="39"/>
      <c r="AB541" s="39"/>
      <c r="AC541" s="39"/>
      <c r="AD541" s="39"/>
      <c r="AE541" s="39"/>
      <c r="AR541" s="238" t="s">
        <v>360</v>
      </c>
      <c r="AT541" s="238" t="s">
        <v>343</v>
      </c>
      <c r="AU541" s="238" t="s">
        <v>85</v>
      </c>
      <c r="AY541" s="18" t="s">
        <v>342</v>
      </c>
      <c r="BE541" s="239">
        <f>IF(N541="základní",J541,0)</f>
        <v>0</v>
      </c>
      <c r="BF541" s="239">
        <f>IF(N541="snížená",J541,0)</f>
        <v>0</v>
      </c>
      <c r="BG541" s="239">
        <f>IF(N541="zákl. přenesená",J541,0)</f>
        <v>0</v>
      </c>
      <c r="BH541" s="239">
        <f>IF(N541="sníž. přenesená",J541,0)</f>
        <v>0</v>
      </c>
      <c r="BI541" s="239">
        <f>IF(N541="nulová",J541,0)</f>
        <v>0</v>
      </c>
      <c r="BJ541" s="18" t="s">
        <v>83</v>
      </c>
      <c r="BK541" s="239">
        <f>ROUND(I541*H541,2)</f>
        <v>0</v>
      </c>
      <c r="BL541" s="18" t="s">
        <v>360</v>
      </c>
      <c r="BM541" s="238" t="s">
        <v>2645</v>
      </c>
    </row>
    <row r="542" s="2" customFormat="1">
      <c r="A542" s="39"/>
      <c r="B542" s="40"/>
      <c r="C542" s="41"/>
      <c r="D542" s="240" t="s">
        <v>349</v>
      </c>
      <c r="E542" s="41"/>
      <c r="F542" s="241" t="s">
        <v>2231</v>
      </c>
      <c r="G542" s="41"/>
      <c r="H542" s="41"/>
      <c r="I542" s="242"/>
      <c r="J542" s="41"/>
      <c r="K542" s="41"/>
      <c r="L542" s="45"/>
      <c r="M542" s="248"/>
      <c r="N542" s="249"/>
      <c r="O542" s="250"/>
      <c r="P542" s="250"/>
      <c r="Q542" s="250"/>
      <c r="R542" s="250"/>
      <c r="S542" s="250"/>
      <c r="T542" s="251"/>
      <c r="U542" s="39"/>
      <c r="V542" s="39"/>
      <c r="W542" s="39"/>
      <c r="X542" s="39"/>
      <c r="Y542" s="39"/>
      <c r="Z542" s="39"/>
      <c r="AA542" s="39"/>
      <c r="AB542" s="39"/>
      <c r="AC542" s="39"/>
      <c r="AD542" s="39"/>
      <c r="AE542" s="39"/>
      <c r="AT542" s="18" t="s">
        <v>349</v>
      </c>
      <c r="AU542" s="18" t="s">
        <v>85</v>
      </c>
    </row>
    <row r="543" s="2" customFormat="1" ht="6.96" customHeight="1">
      <c r="A543" s="39"/>
      <c r="B543" s="67"/>
      <c r="C543" s="68"/>
      <c r="D543" s="68"/>
      <c r="E543" s="68"/>
      <c r="F543" s="68"/>
      <c r="G543" s="68"/>
      <c r="H543" s="68"/>
      <c r="I543" s="68"/>
      <c r="J543" s="68"/>
      <c r="K543" s="68"/>
      <c r="L543" s="45"/>
      <c r="M543" s="39"/>
      <c r="O543" s="39"/>
      <c r="P543" s="39"/>
      <c r="Q543" s="39"/>
      <c r="R543" s="39"/>
      <c r="S543" s="39"/>
      <c r="T543" s="39"/>
      <c r="U543" s="39"/>
      <c r="V543" s="39"/>
      <c r="W543" s="39"/>
      <c r="X543" s="39"/>
      <c r="Y543" s="39"/>
      <c r="Z543" s="39"/>
      <c r="AA543" s="39"/>
      <c r="AB543" s="39"/>
      <c r="AC543" s="39"/>
      <c r="AD543" s="39"/>
      <c r="AE543" s="39"/>
    </row>
  </sheetData>
  <sheetProtection sheet="1" autoFilter="0" formatColumns="0" formatRows="0" objects="1" scenarios="1" spinCount="100000" saltValue="nNSW43XEp9pyJ4lfeaJjOowDs/AD5mg04wGB4oAg/Yw4Fl9vrEJvQKKR7E3XVKsNchj9UN/S92AOGzwWHZ9zqw==" hashValue="06bBqApVbEc64uNx7lGgKBnQB5aBAYU3paWkH88tW9oakV4d7niFr69ys5EUhGVq2HDQnu+AJ7Wkug3VYX23Mg==" algorithmName="SHA-512" password="CC35"/>
  <autoFilter ref="C132:K542"/>
  <mergeCells count="15">
    <mergeCell ref="E7:H7"/>
    <mergeCell ref="E11:H11"/>
    <mergeCell ref="E9:H9"/>
    <mergeCell ref="E13:H13"/>
    <mergeCell ref="E22:H22"/>
    <mergeCell ref="E31:H31"/>
    <mergeCell ref="E85:H85"/>
    <mergeCell ref="E89:H89"/>
    <mergeCell ref="E87:H87"/>
    <mergeCell ref="E91:H91"/>
    <mergeCell ref="E119:H119"/>
    <mergeCell ref="E123:H123"/>
    <mergeCell ref="E121:H121"/>
    <mergeCell ref="E125:H12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157</v>
      </c>
    </row>
    <row r="3" s="1" customFormat="1" ht="6.96" customHeight="1">
      <c r="B3" s="148"/>
      <c r="C3" s="149"/>
      <c r="D3" s="149"/>
      <c r="E3" s="149"/>
      <c r="F3" s="149"/>
      <c r="G3" s="149"/>
      <c r="H3" s="149"/>
      <c r="I3" s="149"/>
      <c r="J3" s="149"/>
      <c r="K3" s="149"/>
      <c r="L3" s="21"/>
      <c r="AT3" s="18" t="s">
        <v>85</v>
      </c>
    </row>
    <row r="4" s="1" customFormat="1" ht="24.96" customHeight="1">
      <c r="B4" s="21"/>
      <c r="D4" s="150" t="s">
        <v>309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II/610 TUŘICE - KBEL (BENÁTKY NAD JIZEROU, PRŮTAH)</v>
      </c>
      <c r="F7" s="152"/>
      <c r="G7" s="152"/>
      <c r="H7" s="152"/>
      <c r="L7" s="21"/>
    </row>
    <row r="8">
      <c r="B8" s="21"/>
      <c r="D8" s="152" t="s">
        <v>310</v>
      </c>
      <c r="L8" s="21"/>
    </row>
    <row r="9" s="1" customFormat="1" ht="16.5" customHeight="1">
      <c r="B9" s="21"/>
      <c r="E9" s="153" t="s">
        <v>311</v>
      </c>
      <c r="F9" s="1"/>
      <c r="G9" s="1"/>
      <c r="H9" s="1"/>
      <c r="L9" s="21"/>
    </row>
    <row r="10" s="1" customFormat="1" ht="12" customHeight="1">
      <c r="B10" s="21"/>
      <c r="D10" s="152" t="s">
        <v>312</v>
      </c>
      <c r="L10" s="21"/>
    </row>
    <row r="11" s="2" customFormat="1" ht="16.5" customHeight="1">
      <c r="A11" s="39"/>
      <c r="B11" s="45"/>
      <c r="C11" s="39"/>
      <c r="D11" s="39"/>
      <c r="E11" s="154" t="s">
        <v>2646</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314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2647</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15. 12. 2023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2"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2648</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36</v>
      </c>
      <c r="E34" s="39"/>
      <c r="F34" s="39"/>
      <c r="G34" s="39"/>
      <c r="H34" s="39"/>
      <c r="I34" s="39"/>
      <c r="J34" s="163">
        <f>ROUND(J135,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38</v>
      </c>
      <c r="G36" s="39"/>
      <c r="H36" s="39"/>
      <c r="I36" s="164" t="s">
        <v>37</v>
      </c>
      <c r="J36" s="164" t="s">
        <v>39</v>
      </c>
      <c r="K36" s="39"/>
      <c r="L36" s="64"/>
      <c r="S36" s="39"/>
      <c r="T36" s="39"/>
      <c r="U36" s="39"/>
      <c r="V36" s="39"/>
      <c r="W36" s="39"/>
      <c r="X36" s="39"/>
      <c r="Y36" s="39"/>
      <c r="Z36" s="39"/>
      <c r="AA36" s="39"/>
      <c r="AB36" s="39"/>
      <c r="AC36" s="39"/>
      <c r="AD36" s="39"/>
      <c r="AE36" s="39"/>
    </row>
    <row r="37" s="2" customFormat="1" ht="14.4" customHeight="1">
      <c r="A37" s="39"/>
      <c r="B37" s="45"/>
      <c r="C37" s="39"/>
      <c r="D37" s="154" t="s">
        <v>40</v>
      </c>
      <c r="E37" s="152" t="s">
        <v>41</v>
      </c>
      <c r="F37" s="165">
        <f>ROUND((SUM(BE135:BE538)),  2)</f>
        <v>0</v>
      </c>
      <c r="G37" s="39"/>
      <c r="H37" s="39"/>
      <c r="I37" s="166">
        <v>0.20999999999999999</v>
      </c>
      <c r="J37" s="165">
        <f>ROUND(((SUM(BE135:BE538))*I37),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ROUND((SUM(BF135:BF538)),  2)</f>
        <v>0</v>
      </c>
      <c r="G38" s="39"/>
      <c r="H38" s="39"/>
      <c r="I38" s="166">
        <v>0.14999999999999999</v>
      </c>
      <c r="J38" s="165">
        <f>ROUND(((SUM(BF135:BF538))*I38),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ROUND((SUM(BG135:BG538)),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ROUND((SUM(BH135:BH538)),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ROUND((SUM(BI135:BI538)),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316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II/610 TUŘICE - KBEL (BENÁTKY NAD JIZEROU, PRŮTAH)</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310</v>
      </c>
      <c r="D86" s="23"/>
      <c r="E86" s="23"/>
      <c r="F86" s="23"/>
      <c r="G86" s="23"/>
      <c r="H86" s="23"/>
      <c r="I86" s="23"/>
      <c r="J86" s="23"/>
      <c r="K86" s="23"/>
      <c r="L86" s="21"/>
    </row>
    <row r="87" s="1" customFormat="1" ht="16.5" customHeight="1">
      <c r="B87" s="22"/>
      <c r="C87" s="23"/>
      <c r="D87" s="23"/>
      <c r="E87" s="185" t="s">
        <v>311</v>
      </c>
      <c r="F87" s="23"/>
      <c r="G87" s="23"/>
      <c r="H87" s="23"/>
      <c r="I87" s="23"/>
      <c r="J87" s="23"/>
      <c r="K87" s="23"/>
      <c r="L87" s="21"/>
    </row>
    <row r="88" s="1" customFormat="1" ht="12" customHeight="1">
      <c r="B88" s="22"/>
      <c r="C88" s="33" t="s">
        <v>312</v>
      </c>
      <c r="D88" s="23"/>
      <c r="E88" s="23"/>
      <c r="F88" s="23"/>
      <c r="G88" s="23"/>
      <c r="H88" s="23"/>
      <c r="I88" s="23"/>
      <c r="J88" s="23"/>
      <c r="K88" s="23"/>
      <c r="L88" s="21"/>
    </row>
    <row r="89" s="2" customFormat="1" ht="16.5" customHeight="1">
      <c r="A89" s="39"/>
      <c r="B89" s="40"/>
      <c r="C89" s="41"/>
      <c r="D89" s="41"/>
      <c r="E89" s="186" t="s">
        <v>2646</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314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305 - Odvodnění komunikace v ulici Bratří Bendů</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15. 12. 2023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KSÚS Středočeského kraje</v>
      </c>
      <c r="G95" s="41"/>
      <c r="H95" s="41"/>
      <c r="I95" s="33" t="s">
        <v>30</v>
      </c>
      <c r="J95" s="37" t="str">
        <f>E25</f>
        <v>Valbek spol.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317</v>
      </c>
      <c r="D98" s="188"/>
      <c r="E98" s="188"/>
      <c r="F98" s="188"/>
      <c r="G98" s="188"/>
      <c r="H98" s="188"/>
      <c r="I98" s="188"/>
      <c r="J98" s="189" t="s">
        <v>318</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319</v>
      </c>
      <c r="D100" s="41"/>
      <c r="E100" s="41"/>
      <c r="F100" s="41"/>
      <c r="G100" s="41"/>
      <c r="H100" s="41"/>
      <c r="I100" s="41"/>
      <c r="J100" s="111">
        <f>J135</f>
        <v>0</v>
      </c>
      <c r="K100" s="41"/>
      <c r="L100" s="64"/>
      <c r="S100" s="39"/>
      <c r="T100" s="39"/>
      <c r="U100" s="39"/>
      <c r="V100" s="39"/>
      <c r="W100" s="39"/>
      <c r="X100" s="39"/>
      <c r="Y100" s="39"/>
      <c r="Z100" s="39"/>
      <c r="AA100" s="39"/>
      <c r="AB100" s="39"/>
      <c r="AC100" s="39"/>
      <c r="AD100" s="39"/>
      <c r="AE100" s="39"/>
      <c r="AU100" s="18" t="s">
        <v>320</v>
      </c>
    </row>
    <row r="101" s="9" customFormat="1" ht="24.96" customHeight="1">
      <c r="A101" s="9"/>
      <c r="B101" s="191"/>
      <c r="C101" s="192"/>
      <c r="D101" s="193" t="s">
        <v>434</v>
      </c>
      <c r="E101" s="194"/>
      <c r="F101" s="194"/>
      <c r="G101" s="194"/>
      <c r="H101" s="194"/>
      <c r="I101" s="194"/>
      <c r="J101" s="195">
        <f>J136</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435</v>
      </c>
      <c r="E102" s="199"/>
      <c r="F102" s="199"/>
      <c r="G102" s="199"/>
      <c r="H102" s="199"/>
      <c r="I102" s="199"/>
      <c r="J102" s="200">
        <f>J137</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1986</v>
      </c>
      <c r="E103" s="199"/>
      <c r="F103" s="199"/>
      <c r="G103" s="199"/>
      <c r="H103" s="199"/>
      <c r="I103" s="199"/>
      <c r="J103" s="200">
        <f>J351</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2234</v>
      </c>
      <c r="E104" s="199"/>
      <c r="F104" s="199"/>
      <c r="G104" s="199"/>
      <c r="H104" s="199"/>
      <c r="I104" s="199"/>
      <c r="J104" s="200">
        <f>J366</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467</v>
      </c>
      <c r="E105" s="199"/>
      <c r="F105" s="199"/>
      <c r="G105" s="199"/>
      <c r="H105" s="199"/>
      <c r="I105" s="199"/>
      <c r="J105" s="200">
        <f>J406</f>
        <v>0</v>
      </c>
      <c r="K105" s="133"/>
      <c r="L105" s="201"/>
      <c r="S105" s="10"/>
      <c r="T105" s="10"/>
      <c r="U105" s="10"/>
      <c r="V105" s="10"/>
      <c r="W105" s="10"/>
      <c r="X105" s="10"/>
      <c r="Y105" s="10"/>
      <c r="Z105" s="10"/>
      <c r="AA105" s="10"/>
      <c r="AB105" s="10"/>
      <c r="AC105" s="10"/>
      <c r="AD105" s="10"/>
      <c r="AE105" s="10"/>
    </row>
    <row r="106" s="10" customFormat="1" ht="19.92" customHeight="1">
      <c r="A106" s="10"/>
      <c r="B106" s="197"/>
      <c r="C106" s="133"/>
      <c r="D106" s="198" t="s">
        <v>468</v>
      </c>
      <c r="E106" s="199"/>
      <c r="F106" s="199"/>
      <c r="G106" s="199"/>
      <c r="H106" s="199"/>
      <c r="I106" s="199"/>
      <c r="J106" s="200">
        <f>J421</f>
        <v>0</v>
      </c>
      <c r="K106" s="133"/>
      <c r="L106" s="201"/>
      <c r="S106" s="10"/>
      <c r="T106" s="10"/>
      <c r="U106" s="10"/>
      <c r="V106" s="10"/>
      <c r="W106" s="10"/>
      <c r="X106" s="10"/>
      <c r="Y106" s="10"/>
      <c r="Z106" s="10"/>
      <c r="AA106" s="10"/>
      <c r="AB106" s="10"/>
      <c r="AC106" s="10"/>
      <c r="AD106" s="10"/>
      <c r="AE106" s="10"/>
    </row>
    <row r="107" s="10" customFormat="1" ht="19.92" customHeight="1">
      <c r="A107" s="10"/>
      <c r="B107" s="197"/>
      <c r="C107" s="133"/>
      <c r="D107" s="198" t="s">
        <v>469</v>
      </c>
      <c r="E107" s="199"/>
      <c r="F107" s="199"/>
      <c r="G107" s="199"/>
      <c r="H107" s="199"/>
      <c r="I107" s="199"/>
      <c r="J107" s="200">
        <f>J514</f>
        <v>0</v>
      </c>
      <c r="K107" s="133"/>
      <c r="L107" s="201"/>
      <c r="S107" s="10"/>
      <c r="T107" s="10"/>
      <c r="U107" s="10"/>
      <c r="V107" s="10"/>
      <c r="W107" s="10"/>
      <c r="X107" s="10"/>
      <c r="Y107" s="10"/>
      <c r="Z107" s="10"/>
      <c r="AA107" s="10"/>
      <c r="AB107" s="10"/>
      <c r="AC107" s="10"/>
      <c r="AD107" s="10"/>
      <c r="AE107" s="10"/>
    </row>
    <row r="108" s="10" customFormat="1" ht="19.92" customHeight="1">
      <c r="A108" s="10"/>
      <c r="B108" s="197"/>
      <c r="C108" s="133"/>
      <c r="D108" s="198" t="s">
        <v>470</v>
      </c>
      <c r="E108" s="199"/>
      <c r="F108" s="199"/>
      <c r="G108" s="199"/>
      <c r="H108" s="199"/>
      <c r="I108" s="199"/>
      <c r="J108" s="200">
        <f>J519</f>
        <v>0</v>
      </c>
      <c r="K108" s="133"/>
      <c r="L108" s="201"/>
      <c r="S108" s="10"/>
      <c r="T108" s="10"/>
      <c r="U108" s="10"/>
      <c r="V108" s="10"/>
      <c r="W108" s="10"/>
      <c r="X108" s="10"/>
      <c r="Y108" s="10"/>
      <c r="Z108" s="10"/>
      <c r="AA108" s="10"/>
      <c r="AB108" s="10"/>
      <c r="AC108" s="10"/>
      <c r="AD108" s="10"/>
      <c r="AE108" s="10"/>
    </row>
    <row r="109" s="10" customFormat="1" ht="19.92" customHeight="1">
      <c r="A109" s="10"/>
      <c r="B109" s="197"/>
      <c r="C109" s="133"/>
      <c r="D109" s="198" t="s">
        <v>436</v>
      </c>
      <c r="E109" s="199"/>
      <c r="F109" s="199"/>
      <c r="G109" s="199"/>
      <c r="H109" s="199"/>
      <c r="I109" s="199"/>
      <c r="J109" s="200">
        <f>J526</f>
        <v>0</v>
      </c>
      <c r="K109" s="133"/>
      <c r="L109" s="201"/>
      <c r="S109" s="10"/>
      <c r="T109" s="10"/>
      <c r="U109" s="10"/>
      <c r="V109" s="10"/>
      <c r="W109" s="10"/>
      <c r="X109" s="10"/>
      <c r="Y109" s="10"/>
      <c r="Z109" s="10"/>
      <c r="AA109" s="10"/>
      <c r="AB109" s="10"/>
      <c r="AC109" s="10"/>
      <c r="AD109" s="10"/>
      <c r="AE109" s="10"/>
    </row>
    <row r="110" s="9" customFormat="1" ht="24.96" customHeight="1">
      <c r="A110" s="9"/>
      <c r="B110" s="191"/>
      <c r="C110" s="192"/>
      <c r="D110" s="193" t="s">
        <v>2649</v>
      </c>
      <c r="E110" s="194"/>
      <c r="F110" s="194"/>
      <c r="G110" s="194"/>
      <c r="H110" s="194"/>
      <c r="I110" s="194"/>
      <c r="J110" s="195">
        <f>J529</f>
        <v>0</v>
      </c>
      <c r="K110" s="192"/>
      <c r="L110" s="196"/>
      <c r="S110" s="9"/>
      <c r="T110" s="9"/>
      <c r="U110" s="9"/>
      <c r="V110" s="9"/>
      <c r="W110" s="9"/>
      <c r="X110" s="9"/>
      <c r="Y110" s="9"/>
      <c r="Z110" s="9"/>
      <c r="AA110" s="9"/>
      <c r="AB110" s="9"/>
      <c r="AC110" s="9"/>
      <c r="AD110" s="9"/>
      <c r="AE110" s="9"/>
    </row>
    <row r="111" s="10" customFormat="1" ht="19.92" customHeight="1">
      <c r="A111" s="10"/>
      <c r="B111" s="197"/>
      <c r="C111" s="133"/>
      <c r="D111" s="198" t="s">
        <v>2650</v>
      </c>
      <c r="E111" s="199"/>
      <c r="F111" s="199"/>
      <c r="G111" s="199"/>
      <c r="H111" s="199"/>
      <c r="I111" s="199"/>
      <c r="J111" s="200">
        <f>J530</f>
        <v>0</v>
      </c>
      <c r="K111" s="133"/>
      <c r="L111" s="201"/>
      <c r="S111" s="10"/>
      <c r="T111" s="10"/>
      <c r="U111" s="10"/>
      <c r="V111" s="10"/>
      <c r="W111" s="10"/>
      <c r="X111" s="10"/>
      <c r="Y111" s="10"/>
      <c r="Z111" s="10"/>
      <c r="AA111" s="10"/>
      <c r="AB111" s="10"/>
      <c r="AC111" s="10"/>
      <c r="AD111" s="10"/>
      <c r="AE111" s="10"/>
    </row>
    <row r="112" s="2" customFormat="1" ht="21.84"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67"/>
      <c r="C113" s="68"/>
      <c r="D113" s="68"/>
      <c r="E113" s="68"/>
      <c r="F113" s="68"/>
      <c r="G113" s="68"/>
      <c r="H113" s="68"/>
      <c r="I113" s="68"/>
      <c r="J113" s="68"/>
      <c r="K113" s="68"/>
      <c r="L113" s="64"/>
      <c r="S113" s="39"/>
      <c r="T113" s="39"/>
      <c r="U113" s="39"/>
      <c r="V113" s="39"/>
      <c r="W113" s="39"/>
      <c r="X113" s="39"/>
      <c r="Y113" s="39"/>
      <c r="Z113" s="39"/>
      <c r="AA113" s="39"/>
      <c r="AB113" s="39"/>
      <c r="AC113" s="39"/>
      <c r="AD113" s="39"/>
      <c r="AE113" s="39"/>
    </row>
    <row r="117" s="2" customFormat="1" ht="6.96" customHeight="1">
      <c r="A117" s="39"/>
      <c r="B117" s="69"/>
      <c r="C117" s="70"/>
      <c r="D117" s="70"/>
      <c r="E117" s="70"/>
      <c r="F117" s="70"/>
      <c r="G117" s="70"/>
      <c r="H117" s="70"/>
      <c r="I117" s="70"/>
      <c r="J117" s="70"/>
      <c r="K117" s="70"/>
      <c r="L117" s="64"/>
      <c r="S117" s="39"/>
      <c r="T117" s="39"/>
      <c r="U117" s="39"/>
      <c r="V117" s="39"/>
      <c r="W117" s="39"/>
      <c r="X117" s="39"/>
      <c r="Y117" s="39"/>
      <c r="Z117" s="39"/>
      <c r="AA117" s="39"/>
      <c r="AB117" s="39"/>
      <c r="AC117" s="39"/>
      <c r="AD117" s="39"/>
      <c r="AE117" s="39"/>
    </row>
    <row r="118" s="2" customFormat="1" ht="24.96" customHeight="1">
      <c r="A118" s="39"/>
      <c r="B118" s="40"/>
      <c r="C118" s="24" t="s">
        <v>326</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16</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185" t="str">
        <f>E7</f>
        <v>II/610 TUŘICE - KBEL (BENÁTKY NAD JIZEROU, PRŮTAH)</v>
      </c>
      <c r="F121" s="33"/>
      <c r="G121" s="33"/>
      <c r="H121" s="33"/>
      <c r="I121" s="41"/>
      <c r="J121" s="41"/>
      <c r="K121" s="41"/>
      <c r="L121" s="64"/>
      <c r="S121" s="39"/>
      <c r="T121" s="39"/>
      <c r="U121" s="39"/>
      <c r="V121" s="39"/>
      <c r="W121" s="39"/>
      <c r="X121" s="39"/>
      <c r="Y121" s="39"/>
      <c r="Z121" s="39"/>
      <c r="AA121" s="39"/>
      <c r="AB121" s="39"/>
      <c r="AC121" s="39"/>
      <c r="AD121" s="39"/>
      <c r="AE121" s="39"/>
    </row>
    <row r="122" s="1" customFormat="1" ht="12" customHeight="1">
      <c r="B122" s="22"/>
      <c r="C122" s="33" t="s">
        <v>310</v>
      </c>
      <c r="D122" s="23"/>
      <c r="E122" s="23"/>
      <c r="F122" s="23"/>
      <c r="G122" s="23"/>
      <c r="H122" s="23"/>
      <c r="I122" s="23"/>
      <c r="J122" s="23"/>
      <c r="K122" s="23"/>
      <c r="L122" s="21"/>
    </row>
    <row r="123" s="1" customFormat="1" ht="16.5" customHeight="1">
      <c r="B123" s="22"/>
      <c r="C123" s="23"/>
      <c r="D123" s="23"/>
      <c r="E123" s="185" t="s">
        <v>311</v>
      </c>
      <c r="F123" s="23"/>
      <c r="G123" s="23"/>
      <c r="H123" s="23"/>
      <c r="I123" s="23"/>
      <c r="J123" s="23"/>
      <c r="K123" s="23"/>
      <c r="L123" s="21"/>
    </row>
    <row r="124" s="1" customFormat="1" ht="12" customHeight="1">
      <c r="B124" s="22"/>
      <c r="C124" s="33" t="s">
        <v>312</v>
      </c>
      <c r="D124" s="23"/>
      <c r="E124" s="23"/>
      <c r="F124" s="23"/>
      <c r="G124" s="23"/>
      <c r="H124" s="23"/>
      <c r="I124" s="23"/>
      <c r="J124" s="23"/>
      <c r="K124" s="23"/>
      <c r="L124" s="21"/>
    </row>
    <row r="125" s="2" customFormat="1" ht="16.5" customHeight="1">
      <c r="A125" s="39"/>
      <c r="B125" s="40"/>
      <c r="C125" s="41"/>
      <c r="D125" s="41"/>
      <c r="E125" s="186" t="s">
        <v>2646</v>
      </c>
      <c r="F125" s="41"/>
      <c r="G125" s="41"/>
      <c r="H125" s="41"/>
      <c r="I125" s="41"/>
      <c r="J125" s="41"/>
      <c r="K125" s="41"/>
      <c r="L125" s="64"/>
      <c r="S125" s="39"/>
      <c r="T125" s="39"/>
      <c r="U125" s="39"/>
      <c r="V125" s="39"/>
      <c r="W125" s="39"/>
      <c r="X125" s="39"/>
      <c r="Y125" s="39"/>
      <c r="Z125" s="39"/>
      <c r="AA125" s="39"/>
      <c r="AB125" s="39"/>
      <c r="AC125" s="39"/>
      <c r="AD125" s="39"/>
      <c r="AE125" s="39"/>
    </row>
    <row r="126" s="2" customFormat="1" ht="12" customHeight="1">
      <c r="A126" s="39"/>
      <c r="B126" s="40"/>
      <c r="C126" s="33" t="s">
        <v>314</v>
      </c>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16.5" customHeight="1">
      <c r="A127" s="39"/>
      <c r="B127" s="40"/>
      <c r="C127" s="41"/>
      <c r="D127" s="41"/>
      <c r="E127" s="77" t="str">
        <f>E13</f>
        <v>305 - Odvodnění komunikace v ulici Bratří Bendů</v>
      </c>
      <c r="F127" s="41"/>
      <c r="G127" s="41"/>
      <c r="H127" s="41"/>
      <c r="I127" s="41"/>
      <c r="J127" s="41"/>
      <c r="K127" s="41"/>
      <c r="L127" s="64"/>
      <c r="S127" s="39"/>
      <c r="T127" s="39"/>
      <c r="U127" s="39"/>
      <c r="V127" s="39"/>
      <c r="W127" s="39"/>
      <c r="X127" s="39"/>
      <c r="Y127" s="39"/>
      <c r="Z127" s="39"/>
      <c r="AA127" s="39"/>
      <c r="AB127" s="39"/>
      <c r="AC127" s="39"/>
      <c r="AD127" s="39"/>
      <c r="AE127" s="39"/>
    </row>
    <row r="128" s="2" customFormat="1" ht="6.96"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2" customFormat="1" ht="12" customHeight="1">
      <c r="A129" s="39"/>
      <c r="B129" s="40"/>
      <c r="C129" s="33" t="s">
        <v>20</v>
      </c>
      <c r="D129" s="41"/>
      <c r="E129" s="41"/>
      <c r="F129" s="28" t="str">
        <f>F16</f>
        <v xml:space="preserve"> </v>
      </c>
      <c r="G129" s="41"/>
      <c r="H129" s="41"/>
      <c r="I129" s="33" t="s">
        <v>22</v>
      </c>
      <c r="J129" s="80" t="str">
        <f>IF(J16="","",J16)</f>
        <v>15. 12. 2023</v>
      </c>
      <c r="K129" s="41"/>
      <c r="L129" s="64"/>
      <c r="S129" s="39"/>
      <c r="T129" s="39"/>
      <c r="U129" s="39"/>
      <c r="V129" s="39"/>
      <c r="W129" s="39"/>
      <c r="X129" s="39"/>
      <c r="Y129" s="39"/>
      <c r="Z129" s="39"/>
      <c r="AA129" s="39"/>
      <c r="AB129" s="39"/>
      <c r="AC129" s="39"/>
      <c r="AD129" s="39"/>
      <c r="AE129" s="39"/>
    </row>
    <row r="130" s="2" customFormat="1" ht="6.96"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2" customFormat="1" ht="15.15" customHeight="1">
      <c r="A131" s="39"/>
      <c r="B131" s="40"/>
      <c r="C131" s="33" t="s">
        <v>24</v>
      </c>
      <c r="D131" s="41"/>
      <c r="E131" s="41"/>
      <c r="F131" s="28" t="str">
        <f>E19</f>
        <v>KSÚS Středočeského kraje</v>
      </c>
      <c r="G131" s="41"/>
      <c r="H131" s="41"/>
      <c r="I131" s="33" t="s">
        <v>30</v>
      </c>
      <c r="J131" s="37" t="str">
        <f>E25</f>
        <v>Valbek spol. s.r.o.</v>
      </c>
      <c r="K131" s="41"/>
      <c r="L131" s="64"/>
      <c r="S131" s="39"/>
      <c r="T131" s="39"/>
      <c r="U131" s="39"/>
      <c r="V131" s="39"/>
      <c r="W131" s="39"/>
      <c r="X131" s="39"/>
      <c r="Y131" s="39"/>
      <c r="Z131" s="39"/>
      <c r="AA131" s="39"/>
      <c r="AB131" s="39"/>
      <c r="AC131" s="39"/>
      <c r="AD131" s="39"/>
      <c r="AE131" s="39"/>
    </row>
    <row r="132" s="2" customFormat="1" ht="15.15" customHeight="1">
      <c r="A132" s="39"/>
      <c r="B132" s="40"/>
      <c r="C132" s="33" t="s">
        <v>28</v>
      </c>
      <c r="D132" s="41"/>
      <c r="E132" s="41"/>
      <c r="F132" s="28" t="str">
        <f>IF(E22="","",E22)</f>
        <v>Vyplň údaj</v>
      </c>
      <c r="G132" s="41"/>
      <c r="H132" s="41"/>
      <c r="I132" s="33" t="s">
        <v>33</v>
      </c>
      <c r="J132" s="37" t="str">
        <f>E28</f>
        <v xml:space="preserve"> </v>
      </c>
      <c r="K132" s="41"/>
      <c r="L132" s="64"/>
      <c r="S132" s="39"/>
      <c r="T132" s="39"/>
      <c r="U132" s="39"/>
      <c r="V132" s="39"/>
      <c r="W132" s="39"/>
      <c r="X132" s="39"/>
      <c r="Y132" s="39"/>
      <c r="Z132" s="39"/>
      <c r="AA132" s="39"/>
      <c r="AB132" s="39"/>
      <c r="AC132" s="39"/>
      <c r="AD132" s="39"/>
      <c r="AE132" s="39"/>
    </row>
    <row r="133" s="2" customFormat="1" ht="10.32" customHeight="1">
      <c r="A133" s="39"/>
      <c r="B133" s="40"/>
      <c r="C133" s="41"/>
      <c r="D133" s="41"/>
      <c r="E133" s="41"/>
      <c r="F133" s="41"/>
      <c r="G133" s="41"/>
      <c r="H133" s="41"/>
      <c r="I133" s="41"/>
      <c r="J133" s="41"/>
      <c r="K133" s="41"/>
      <c r="L133" s="64"/>
      <c r="S133" s="39"/>
      <c r="T133" s="39"/>
      <c r="U133" s="39"/>
      <c r="V133" s="39"/>
      <c r="W133" s="39"/>
      <c r="X133" s="39"/>
      <c r="Y133" s="39"/>
      <c r="Z133" s="39"/>
      <c r="AA133" s="39"/>
      <c r="AB133" s="39"/>
      <c r="AC133" s="39"/>
      <c r="AD133" s="39"/>
      <c r="AE133" s="39"/>
    </row>
    <row r="134" s="11" customFormat="1" ht="29.28" customHeight="1">
      <c r="A134" s="202"/>
      <c r="B134" s="203"/>
      <c r="C134" s="204" t="s">
        <v>327</v>
      </c>
      <c r="D134" s="205" t="s">
        <v>61</v>
      </c>
      <c r="E134" s="205" t="s">
        <v>57</v>
      </c>
      <c r="F134" s="205" t="s">
        <v>58</v>
      </c>
      <c r="G134" s="205" t="s">
        <v>328</v>
      </c>
      <c r="H134" s="205" t="s">
        <v>329</v>
      </c>
      <c r="I134" s="205" t="s">
        <v>330</v>
      </c>
      <c r="J134" s="205" t="s">
        <v>318</v>
      </c>
      <c r="K134" s="206" t="s">
        <v>331</v>
      </c>
      <c r="L134" s="207"/>
      <c r="M134" s="101" t="s">
        <v>1</v>
      </c>
      <c r="N134" s="102" t="s">
        <v>40</v>
      </c>
      <c r="O134" s="102" t="s">
        <v>332</v>
      </c>
      <c r="P134" s="102" t="s">
        <v>333</v>
      </c>
      <c r="Q134" s="102" t="s">
        <v>334</v>
      </c>
      <c r="R134" s="102" t="s">
        <v>335</v>
      </c>
      <c r="S134" s="102" t="s">
        <v>336</v>
      </c>
      <c r="T134" s="103" t="s">
        <v>337</v>
      </c>
      <c r="U134" s="202"/>
      <c r="V134" s="202"/>
      <c r="W134" s="202"/>
      <c r="X134" s="202"/>
      <c r="Y134" s="202"/>
      <c r="Z134" s="202"/>
      <c r="AA134" s="202"/>
      <c r="AB134" s="202"/>
      <c r="AC134" s="202"/>
      <c r="AD134" s="202"/>
      <c r="AE134" s="202"/>
    </row>
    <row r="135" s="2" customFormat="1" ht="22.8" customHeight="1">
      <c r="A135" s="39"/>
      <c r="B135" s="40"/>
      <c r="C135" s="108" t="s">
        <v>338</v>
      </c>
      <c r="D135" s="41"/>
      <c r="E135" s="41"/>
      <c r="F135" s="41"/>
      <c r="G135" s="41"/>
      <c r="H135" s="41"/>
      <c r="I135" s="41"/>
      <c r="J135" s="208">
        <f>BK135</f>
        <v>0</v>
      </c>
      <c r="K135" s="41"/>
      <c r="L135" s="45"/>
      <c r="M135" s="104"/>
      <c r="N135" s="209"/>
      <c r="O135" s="105"/>
      <c r="P135" s="210">
        <f>P136+P529</f>
        <v>0</v>
      </c>
      <c r="Q135" s="105"/>
      <c r="R135" s="210">
        <f>R136+R529</f>
        <v>147.06567624000002</v>
      </c>
      <c r="S135" s="105"/>
      <c r="T135" s="211">
        <f>T136+T529</f>
        <v>749.6187000000001</v>
      </c>
      <c r="U135" s="39"/>
      <c r="V135" s="39"/>
      <c r="W135" s="39"/>
      <c r="X135" s="39"/>
      <c r="Y135" s="39"/>
      <c r="Z135" s="39"/>
      <c r="AA135" s="39"/>
      <c r="AB135" s="39"/>
      <c r="AC135" s="39"/>
      <c r="AD135" s="39"/>
      <c r="AE135" s="39"/>
      <c r="AT135" s="18" t="s">
        <v>75</v>
      </c>
      <c r="AU135" s="18" t="s">
        <v>320</v>
      </c>
      <c r="BK135" s="212">
        <f>BK136+BK529</f>
        <v>0</v>
      </c>
    </row>
    <row r="136" s="12" customFormat="1" ht="25.92" customHeight="1">
      <c r="A136" s="12"/>
      <c r="B136" s="213"/>
      <c r="C136" s="214"/>
      <c r="D136" s="215" t="s">
        <v>75</v>
      </c>
      <c r="E136" s="216" t="s">
        <v>437</v>
      </c>
      <c r="F136" s="216" t="s">
        <v>438</v>
      </c>
      <c r="G136" s="214"/>
      <c r="H136" s="214"/>
      <c r="I136" s="217"/>
      <c r="J136" s="218">
        <f>BK136</f>
        <v>0</v>
      </c>
      <c r="K136" s="214"/>
      <c r="L136" s="219"/>
      <c r="M136" s="220"/>
      <c r="N136" s="221"/>
      <c r="O136" s="221"/>
      <c r="P136" s="222">
        <f>P137+P351+P366+P406+P421+P514+P519+P526</f>
        <v>0</v>
      </c>
      <c r="Q136" s="221"/>
      <c r="R136" s="222">
        <f>R137+R351+R366+R406+R421+R514+R519+R526</f>
        <v>147.05677434</v>
      </c>
      <c r="S136" s="221"/>
      <c r="T136" s="223">
        <f>T137+T351+T366+T406+T421+T514+T519+T526</f>
        <v>749.6187000000001</v>
      </c>
      <c r="U136" s="12"/>
      <c r="V136" s="12"/>
      <c r="W136" s="12"/>
      <c r="X136" s="12"/>
      <c r="Y136" s="12"/>
      <c r="Z136" s="12"/>
      <c r="AA136" s="12"/>
      <c r="AB136" s="12"/>
      <c r="AC136" s="12"/>
      <c r="AD136" s="12"/>
      <c r="AE136" s="12"/>
      <c r="AR136" s="224" t="s">
        <v>83</v>
      </c>
      <c r="AT136" s="225" t="s">
        <v>75</v>
      </c>
      <c r="AU136" s="225" t="s">
        <v>76</v>
      </c>
      <c r="AY136" s="224" t="s">
        <v>342</v>
      </c>
      <c r="BK136" s="226">
        <f>BK137+BK351+BK366+BK406+BK421+BK514+BK519+BK526</f>
        <v>0</v>
      </c>
    </row>
    <row r="137" s="12" customFormat="1" ht="22.8" customHeight="1">
      <c r="A137" s="12"/>
      <c r="B137" s="213"/>
      <c r="C137" s="214"/>
      <c r="D137" s="215" t="s">
        <v>75</v>
      </c>
      <c r="E137" s="246" t="s">
        <v>83</v>
      </c>
      <c r="F137" s="246" t="s">
        <v>439</v>
      </c>
      <c r="G137" s="214"/>
      <c r="H137" s="214"/>
      <c r="I137" s="217"/>
      <c r="J137" s="247">
        <f>BK137</f>
        <v>0</v>
      </c>
      <c r="K137" s="214"/>
      <c r="L137" s="219"/>
      <c r="M137" s="220"/>
      <c r="N137" s="221"/>
      <c r="O137" s="221"/>
      <c r="P137" s="222">
        <f>SUM(P138:P350)</f>
        <v>0</v>
      </c>
      <c r="Q137" s="221"/>
      <c r="R137" s="222">
        <f>SUM(R138:R350)</f>
        <v>7.2541897399999993</v>
      </c>
      <c r="S137" s="221"/>
      <c r="T137" s="223">
        <f>SUM(T138:T350)</f>
        <v>749.6187000000001</v>
      </c>
      <c r="U137" s="12"/>
      <c r="V137" s="12"/>
      <c r="W137" s="12"/>
      <c r="X137" s="12"/>
      <c r="Y137" s="12"/>
      <c r="Z137" s="12"/>
      <c r="AA137" s="12"/>
      <c r="AB137" s="12"/>
      <c r="AC137" s="12"/>
      <c r="AD137" s="12"/>
      <c r="AE137" s="12"/>
      <c r="AR137" s="224" t="s">
        <v>83</v>
      </c>
      <c r="AT137" s="225" t="s">
        <v>75</v>
      </c>
      <c r="AU137" s="225" t="s">
        <v>83</v>
      </c>
      <c r="AY137" s="224" t="s">
        <v>342</v>
      </c>
      <c r="BK137" s="226">
        <f>SUM(BK138:BK350)</f>
        <v>0</v>
      </c>
    </row>
    <row r="138" s="2" customFormat="1" ht="21.75" customHeight="1">
      <c r="A138" s="39"/>
      <c r="B138" s="40"/>
      <c r="C138" s="227" t="s">
        <v>83</v>
      </c>
      <c r="D138" s="227" t="s">
        <v>343</v>
      </c>
      <c r="E138" s="228" t="s">
        <v>2145</v>
      </c>
      <c r="F138" s="229" t="s">
        <v>2146</v>
      </c>
      <c r="G138" s="230" t="s">
        <v>473</v>
      </c>
      <c r="H138" s="231">
        <v>671.10000000000002</v>
      </c>
      <c r="I138" s="232"/>
      <c r="J138" s="233">
        <f>ROUND(I138*H138,2)</f>
        <v>0</v>
      </c>
      <c r="K138" s="229" t="s">
        <v>443</v>
      </c>
      <c r="L138" s="45"/>
      <c r="M138" s="234" t="s">
        <v>1</v>
      </c>
      <c r="N138" s="235" t="s">
        <v>41</v>
      </c>
      <c r="O138" s="92"/>
      <c r="P138" s="236">
        <f>O138*H138</f>
        <v>0</v>
      </c>
      <c r="Q138" s="236">
        <v>0</v>
      </c>
      <c r="R138" s="236">
        <f>Q138*H138</f>
        <v>0</v>
      </c>
      <c r="S138" s="236">
        <v>0.26000000000000001</v>
      </c>
      <c r="T138" s="237">
        <f>S138*H138</f>
        <v>174.48600000000002</v>
      </c>
      <c r="U138" s="39"/>
      <c r="V138" s="39"/>
      <c r="W138" s="39"/>
      <c r="X138" s="39"/>
      <c r="Y138" s="39"/>
      <c r="Z138" s="39"/>
      <c r="AA138" s="39"/>
      <c r="AB138" s="39"/>
      <c r="AC138" s="39"/>
      <c r="AD138" s="39"/>
      <c r="AE138" s="39"/>
      <c r="AR138" s="238" t="s">
        <v>360</v>
      </c>
      <c r="AT138" s="238" t="s">
        <v>343</v>
      </c>
      <c r="AU138" s="238" t="s">
        <v>85</v>
      </c>
      <c r="AY138" s="18" t="s">
        <v>342</v>
      </c>
      <c r="BE138" s="239">
        <f>IF(N138="základní",J138,0)</f>
        <v>0</v>
      </c>
      <c r="BF138" s="239">
        <f>IF(N138="snížená",J138,0)</f>
        <v>0</v>
      </c>
      <c r="BG138" s="239">
        <f>IF(N138="zákl. přenesená",J138,0)</f>
        <v>0</v>
      </c>
      <c r="BH138" s="239">
        <f>IF(N138="sníž. přenesená",J138,0)</f>
        <v>0</v>
      </c>
      <c r="BI138" s="239">
        <f>IF(N138="nulová",J138,0)</f>
        <v>0</v>
      </c>
      <c r="BJ138" s="18" t="s">
        <v>83</v>
      </c>
      <c r="BK138" s="239">
        <f>ROUND(I138*H138,2)</f>
        <v>0</v>
      </c>
      <c r="BL138" s="18" t="s">
        <v>360</v>
      </c>
      <c r="BM138" s="238" t="s">
        <v>2651</v>
      </c>
    </row>
    <row r="139" s="2" customFormat="1">
      <c r="A139" s="39"/>
      <c r="B139" s="40"/>
      <c r="C139" s="41"/>
      <c r="D139" s="240" t="s">
        <v>349</v>
      </c>
      <c r="E139" s="41"/>
      <c r="F139" s="241" t="s">
        <v>2148</v>
      </c>
      <c r="G139" s="41"/>
      <c r="H139" s="41"/>
      <c r="I139" s="242"/>
      <c r="J139" s="41"/>
      <c r="K139" s="41"/>
      <c r="L139" s="45"/>
      <c r="M139" s="243"/>
      <c r="N139" s="244"/>
      <c r="O139" s="92"/>
      <c r="P139" s="92"/>
      <c r="Q139" s="92"/>
      <c r="R139" s="92"/>
      <c r="S139" s="92"/>
      <c r="T139" s="93"/>
      <c r="U139" s="39"/>
      <c r="V139" s="39"/>
      <c r="W139" s="39"/>
      <c r="X139" s="39"/>
      <c r="Y139" s="39"/>
      <c r="Z139" s="39"/>
      <c r="AA139" s="39"/>
      <c r="AB139" s="39"/>
      <c r="AC139" s="39"/>
      <c r="AD139" s="39"/>
      <c r="AE139" s="39"/>
      <c r="AT139" s="18" t="s">
        <v>349</v>
      </c>
      <c r="AU139" s="18" t="s">
        <v>85</v>
      </c>
    </row>
    <row r="140" s="14" customFormat="1">
      <c r="A140" s="14"/>
      <c r="B140" s="263"/>
      <c r="C140" s="264"/>
      <c r="D140" s="240" t="s">
        <v>446</v>
      </c>
      <c r="E140" s="265" t="s">
        <v>1</v>
      </c>
      <c r="F140" s="266" t="s">
        <v>529</v>
      </c>
      <c r="G140" s="264"/>
      <c r="H140" s="265" t="s">
        <v>1</v>
      </c>
      <c r="I140" s="267"/>
      <c r="J140" s="264"/>
      <c r="K140" s="264"/>
      <c r="L140" s="268"/>
      <c r="M140" s="269"/>
      <c r="N140" s="270"/>
      <c r="O140" s="270"/>
      <c r="P140" s="270"/>
      <c r="Q140" s="270"/>
      <c r="R140" s="270"/>
      <c r="S140" s="270"/>
      <c r="T140" s="271"/>
      <c r="U140" s="14"/>
      <c r="V140" s="14"/>
      <c r="W140" s="14"/>
      <c r="X140" s="14"/>
      <c r="Y140" s="14"/>
      <c r="Z140" s="14"/>
      <c r="AA140" s="14"/>
      <c r="AB140" s="14"/>
      <c r="AC140" s="14"/>
      <c r="AD140" s="14"/>
      <c r="AE140" s="14"/>
      <c r="AT140" s="272" t="s">
        <v>446</v>
      </c>
      <c r="AU140" s="272" t="s">
        <v>85</v>
      </c>
      <c r="AV140" s="14" t="s">
        <v>83</v>
      </c>
      <c r="AW140" s="14" t="s">
        <v>32</v>
      </c>
      <c r="AX140" s="14" t="s">
        <v>76</v>
      </c>
      <c r="AY140" s="272" t="s">
        <v>342</v>
      </c>
    </row>
    <row r="141" s="13" customFormat="1">
      <c r="A141" s="13"/>
      <c r="B141" s="252"/>
      <c r="C141" s="253"/>
      <c r="D141" s="240" t="s">
        <v>446</v>
      </c>
      <c r="E141" s="254" t="s">
        <v>1</v>
      </c>
      <c r="F141" s="255" t="s">
        <v>2652</v>
      </c>
      <c r="G141" s="253"/>
      <c r="H141" s="256">
        <v>671.10000000000002</v>
      </c>
      <c r="I141" s="257"/>
      <c r="J141" s="253"/>
      <c r="K141" s="253"/>
      <c r="L141" s="258"/>
      <c r="M141" s="259"/>
      <c r="N141" s="260"/>
      <c r="O141" s="260"/>
      <c r="P141" s="260"/>
      <c r="Q141" s="260"/>
      <c r="R141" s="260"/>
      <c r="S141" s="260"/>
      <c r="T141" s="261"/>
      <c r="U141" s="13"/>
      <c r="V141" s="13"/>
      <c r="W141" s="13"/>
      <c r="X141" s="13"/>
      <c r="Y141" s="13"/>
      <c r="Z141" s="13"/>
      <c r="AA141" s="13"/>
      <c r="AB141" s="13"/>
      <c r="AC141" s="13"/>
      <c r="AD141" s="13"/>
      <c r="AE141" s="13"/>
      <c r="AT141" s="262" t="s">
        <v>446</v>
      </c>
      <c r="AU141" s="262" t="s">
        <v>85</v>
      </c>
      <c r="AV141" s="13" t="s">
        <v>85</v>
      </c>
      <c r="AW141" s="13" t="s">
        <v>32</v>
      </c>
      <c r="AX141" s="13" t="s">
        <v>83</v>
      </c>
      <c r="AY141" s="262" t="s">
        <v>342</v>
      </c>
    </row>
    <row r="142" s="2" customFormat="1" ht="21.75" customHeight="1">
      <c r="A142" s="39"/>
      <c r="B142" s="40"/>
      <c r="C142" s="227" t="s">
        <v>85</v>
      </c>
      <c r="D142" s="227" t="s">
        <v>343</v>
      </c>
      <c r="E142" s="228" t="s">
        <v>2150</v>
      </c>
      <c r="F142" s="229" t="s">
        <v>2151</v>
      </c>
      <c r="G142" s="230" t="s">
        <v>473</v>
      </c>
      <c r="H142" s="231">
        <v>671.10000000000002</v>
      </c>
      <c r="I142" s="232"/>
      <c r="J142" s="233">
        <f>ROUND(I142*H142,2)</f>
        <v>0</v>
      </c>
      <c r="K142" s="229" t="s">
        <v>443</v>
      </c>
      <c r="L142" s="45"/>
      <c r="M142" s="234" t="s">
        <v>1</v>
      </c>
      <c r="N142" s="235" t="s">
        <v>41</v>
      </c>
      <c r="O142" s="92"/>
      <c r="P142" s="236">
        <f>O142*H142</f>
        <v>0</v>
      </c>
      <c r="Q142" s="236">
        <v>0</v>
      </c>
      <c r="R142" s="236">
        <f>Q142*H142</f>
        <v>0</v>
      </c>
      <c r="S142" s="236">
        <v>0.30399999999999999</v>
      </c>
      <c r="T142" s="237">
        <f>S142*H142</f>
        <v>204.0144</v>
      </c>
      <c r="U142" s="39"/>
      <c r="V142" s="39"/>
      <c r="W142" s="39"/>
      <c r="X142" s="39"/>
      <c r="Y142" s="39"/>
      <c r="Z142" s="39"/>
      <c r="AA142" s="39"/>
      <c r="AB142" s="39"/>
      <c r="AC142" s="39"/>
      <c r="AD142" s="39"/>
      <c r="AE142" s="39"/>
      <c r="AR142" s="238" t="s">
        <v>360</v>
      </c>
      <c r="AT142" s="238" t="s">
        <v>343</v>
      </c>
      <c r="AU142" s="238" t="s">
        <v>85</v>
      </c>
      <c r="AY142" s="18" t="s">
        <v>342</v>
      </c>
      <c r="BE142" s="239">
        <f>IF(N142="základní",J142,0)</f>
        <v>0</v>
      </c>
      <c r="BF142" s="239">
        <f>IF(N142="snížená",J142,0)</f>
        <v>0</v>
      </c>
      <c r="BG142" s="239">
        <f>IF(N142="zákl. přenesená",J142,0)</f>
        <v>0</v>
      </c>
      <c r="BH142" s="239">
        <f>IF(N142="sníž. přenesená",J142,0)</f>
        <v>0</v>
      </c>
      <c r="BI142" s="239">
        <f>IF(N142="nulová",J142,0)</f>
        <v>0</v>
      </c>
      <c r="BJ142" s="18" t="s">
        <v>83</v>
      </c>
      <c r="BK142" s="239">
        <f>ROUND(I142*H142,2)</f>
        <v>0</v>
      </c>
      <c r="BL142" s="18" t="s">
        <v>360</v>
      </c>
      <c r="BM142" s="238" t="s">
        <v>2653</v>
      </c>
    </row>
    <row r="143" s="2" customFormat="1">
      <c r="A143" s="39"/>
      <c r="B143" s="40"/>
      <c r="C143" s="41"/>
      <c r="D143" s="240" t="s">
        <v>349</v>
      </c>
      <c r="E143" s="41"/>
      <c r="F143" s="241" t="s">
        <v>2153</v>
      </c>
      <c r="G143" s="41"/>
      <c r="H143" s="41"/>
      <c r="I143" s="242"/>
      <c r="J143" s="41"/>
      <c r="K143" s="41"/>
      <c r="L143" s="45"/>
      <c r="M143" s="243"/>
      <c r="N143" s="244"/>
      <c r="O143" s="92"/>
      <c r="P143" s="92"/>
      <c r="Q143" s="92"/>
      <c r="R143" s="92"/>
      <c r="S143" s="92"/>
      <c r="T143" s="93"/>
      <c r="U143" s="39"/>
      <c r="V143" s="39"/>
      <c r="W143" s="39"/>
      <c r="X143" s="39"/>
      <c r="Y143" s="39"/>
      <c r="Z143" s="39"/>
      <c r="AA143" s="39"/>
      <c r="AB143" s="39"/>
      <c r="AC143" s="39"/>
      <c r="AD143" s="39"/>
      <c r="AE143" s="39"/>
      <c r="AT143" s="18" t="s">
        <v>349</v>
      </c>
      <c r="AU143" s="18" t="s">
        <v>85</v>
      </c>
    </row>
    <row r="144" s="13" customFormat="1">
      <c r="A144" s="13"/>
      <c r="B144" s="252"/>
      <c r="C144" s="253"/>
      <c r="D144" s="240" t="s">
        <v>446</v>
      </c>
      <c r="E144" s="254" t="s">
        <v>1</v>
      </c>
      <c r="F144" s="255" t="s">
        <v>2654</v>
      </c>
      <c r="G144" s="253"/>
      <c r="H144" s="256">
        <v>671.10000000000002</v>
      </c>
      <c r="I144" s="257"/>
      <c r="J144" s="253"/>
      <c r="K144" s="253"/>
      <c r="L144" s="258"/>
      <c r="M144" s="259"/>
      <c r="N144" s="260"/>
      <c r="O144" s="260"/>
      <c r="P144" s="260"/>
      <c r="Q144" s="260"/>
      <c r="R144" s="260"/>
      <c r="S144" s="260"/>
      <c r="T144" s="261"/>
      <c r="U144" s="13"/>
      <c r="V144" s="13"/>
      <c r="W144" s="13"/>
      <c r="X144" s="13"/>
      <c r="Y144" s="13"/>
      <c r="Z144" s="13"/>
      <c r="AA144" s="13"/>
      <c r="AB144" s="13"/>
      <c r="AC144" s="13"/>
      <c r="AD144" s="13"/>
      <c r="AE144" s="13"/>
      <c r="AT144" s="262" t="s">
        <v>446</v>
      </c>
      <c r="AU144" s="262" t="s">
        <v>85</v>
      </c>
      <c r="AV144" s="13" t="s">
        <v>85</v>
      </c>
      <c r="AW144" s="13" t="s">
        <v>32</v>
      </c>
      <c r="AX144" s="13" t="s">
        <v>83</v>
      </c>
      <c r="AY144" s="262" t="s">
        <v>342</v>
      </c>
    </row>
    <row r="145" s="2" customFormat="1" ht="21.75" customHeight="1">
      <c r="A145" s="39"/>
      <c r="B145" s="40"/>
      <c r="C145" s="227" t="s">
        <v>92</v>
      </c>
      <c r="D145" s="227" t="s">
        <v>343</v>
      </c>
      <c r="E145" s="228" t="s">
        <v>2155</v>
      </c>
      <c r="F145" s="229" t="s">
        <v>2156</v>
      </c>
      <c r="G145" s="230" t="s">
        <v>473</v>
      </c>
      <c r="H145" s="231">
        <v>671.10000000000002</v>
      </c>
      <c r="I145" s="232"/>
      <c r="J145" s="233">
        <f>ROUND(I145*H145,2)</f>
        <v>0</v>
      </c>
      <c r="K145" s="229" t="s">
        <v>443</v>
      </c>
      <c r="L145" s="45"/>
      <c r="M145" s="234" t="s">
        <v>1</v>
      </c>
      <c r="N145" s="235" t="s">
        <v>41</v>
      </c>
      <c r="O145" s="92"/>
      <c r="P145" s="236">
        <f>O145*H145</f>
        <v>0</v>
      </c>
      <c r="Q145" s="236">
        <v>0</v>
      </c>
      <c r="R145" s="236">
        <f>Q145*H145</f>
        <v>0</v>
      </c>
      <c r="S145" s="236">
        <v>0.32300000000000001</v>
      </c>
      <c r="T145" s="237">
        <f>S145*H145</f>
        <v>216.76530000000003</v>
      </c>
      <c r="U145" s="39"/>
      <c r="V145" s="39"/>
      <c r="W145" s="39"/>
      <c r="X145" s="39"/>
      <c r="Y145" s="39"/>
      <c r="Z145" s="39"/>
      <c r="AA145" s="39"/>
      <c r="AB145" s="39"/>
      <c r="AC145" s="39"/>
      <c r="AD145" s="39"/>
      <c r="AE145" s="39"/>
      <c r="AR145" s="238" t="s">
        <v>360</v>
      </c>
      <c r="AT145" s="238" t="s">
        <v>343</v>
      </c>
      <c r="AU145" s="238" t="s">
        <v>85</v>
      </c>
      <c r="AY145" s="18" t="s">
        <v>342</v>
      </c>
      <c r="BE145" s="239">
        <f>IF(N145="základní",J145,0)</f>
        <v>0</v>
      </c>
      <c r="BF145" s="239">
        <f>IF(N145="snížená",J145,0)</f>
        <v>0</v>
      </c>
      <c r="BG145" s="239">
        <f>IF(N145="zákl. přenesená",J145,0)</f>
        <v>0</v>
      </c>
      <c r="BH145" s="239">
        <f>IF(N145="sníž. přenesená",J145,0)</f>
        <v>0</v>
      </c>
      <c r="BI145" s="239">
        <f>IF(N145="nulová",J145,0)</f>
        <v>0</v>
      </c>
      <c r="BJ145" s="18" t="s">
        <v>83</v>
      </c>
      <c r="BK145" s="239">
        <f>ROUND(I145*H145,2)</f>
        <v>0</v>
      </c>
      <c r="BL145" s="18" t="s">
        <v>360</v>
      </c>
      <c r="BM145" s="238" t="s">
        <v>2655</v>
      </c>
    </row>
    <row r="146" s="2" customFormat="1">
      <c r="A146" s="39"/>
      <c r="B146" s="40"/>
      <c r="C146" s="41"/>
      <c r="D146" s="240" t="s">
        <v>349</v>
      </c>
      <c r="E146" s="41"/>
      <c r="F146" s="241" t="s">
        <v>2158</v>
      </c>
      <c r="G146" s="41"/>
      <c r="H146" s="41"/>
      <c r="I146" s="242"/>
      <c r="J146" s="41"/>
      <c r="K146" s="41"/>
      <c r="L146" s="45"/>
      <c r="M146" s="243"/>
      <c r="N146" s="244"/>
      <c r="O146" s="92"/>
      <c r="P146" s="92"/>
      <c r="Q146" s="92"/>
      <c r="R146" s="92"/>
      <c r="S146" s="92"/>
      <c r="T146" s="93"/>
      <c r="U146" s="39"/>
      <c r="V146" s="39"/>
      <c r="W146" s="39"/>
      <c r="X146" s="39"/>
      <c r="Y146" s="39"/>
      <c r="Z146" s="39"/>
      <c r="AA146" s="39"/>
      <c r="AB146" s="39"/>
      <c r="AC146" s="39"/>
      <c r="AD146" s="39"/>
      <c r="AE146" s="39"/>
      <c r="AT146" s="18" t="s">
        <v>349</v>
      </c>
      <c r="AU146" s="18" t="s">
        <v>85</v>
      </c>
    </row>
    <row r="147" s="13" customFormat="1">
      <c r="A147" s="13"/>
      <c r="B147" s="252"/>
      <c r="C147" s="253"/>
      <c r="D147" s="240" t="s">
        <v>446</v>
      </c>
      <c r="E147" s="254" t="s">
        <v>1</v>
      </c>
      <c r="F147" s="255" t="s">
        <v>2656</v>
      </c>
      <c r="G147" s="253"/>
      <c r="H147" s="256">
        <v>671.10000000000002</v>
      </c>
      <c r="I147" s="257"/>
      <c r="J147" s="253"/>
      <c r="K147" s="253"/>
      <c r="L147" s="258"/>
      <c r="M147" s="259"/>
      <c r="N147" s="260"/>
      <c r="O147" s="260"/>
      <c r="P147" s="260"/>
      <c r="Q147" s="260"/>
      <c r="R147" s="260"/>
      <c r="S147" s="260"/>
      <c r="T147" s="261"/>
      <c r="U147" s="13"/>
      <c r="V147" s="13"/>
      <c r="W147" s="13"/>
      <c r="X147" s="13"/>
      <c r="Y147" s="13"/>
      <c r="Z147" s="13"/>
      <c r="AA147" s="13"/>
      <c r="AB147" s="13"/>
      <c r="AC147" s="13"/>
      <c r="AD147" s="13"/>
      <c r="AE147" s="13"/>
      <c r="AT147" s="262" t="s">
        <v>446</v>
      </c>
      <c r="AU147" s="262" t="s">
        <v>85</v>
      </c>
      <c r="AV147" s="13" t="s">
        <v>85</v>
      </c>
      <c r="AW147" s="13" t="s">
        <v>32</v>
      </c>
      <c r="AX147" s="13" t="s">
        <v>83</v>
      </c>
      <c r="AY147" s="262" t="s">
        <v>342</v>
      </c>
    </row>
    <row r="148" s="2" customFormat="1" ht="21.75" customHeight="1">
      <c r="A148" s="39"/>
      <c r="B148" s="40"/>
      <c r="C148" s="227" t="s">
        <v>360</v>
      </c>
      <c r="D148" s="227" t="s">
        <v>343</v>
      </c>
      <c r="E148" s="228" t="s">
        <v>2657</v>
      </c>
      <c r="F148" s="229" t="s">
        <v>2658</v>
      </c>
      <c r="G148" s="230" t="s">
        <v>473</v>
      </c>
      <c r="H148" s="231">
        <v>671.10000000000002</v>
      </c>
      <c r="I148" s="232"/>
      <c r="J148" s="233">
        <f>ROUND(I148*H148,2)</f>
        <v>0</v>
      </c>
      <c r="K148" s="229" t="s">
        <v>443</v>
      </c>
      <c r="L148" s="45"/>
      <c r="M148" s="234" t="s">
        <v>1</v>
      </c>
      <c r="N148" s="235" t="s">
        <v>41</v>
      </c>
      <c r="O148" s="92"/>
      <c r="P148" s="236">
        <f>O148*H148</f>
        <v>0</v>
      </c>
      <c r="Q148" s="236">
        <v>0.00012999999999999999</v>
      </c>
      <c r="R148" s="236">
        <f>Q148*H148</f>
        <v>0.087243000000000001</v>
      </c>
      <c r="S148" s="236">
        <v>0.23000000000000001</v>
      </c>
      <c r="T148" s="237">
        <f>S148*H148</f>
        <v>154.35300000000001</v>
      </c>
      <c r="U148" s="39"/>
      <c r="V148" s="39"/>
      <c r="W148" s="39"/>
      <c r="X148" s="39"/>
      <c r="Y148" s="39"/>
      <c r="Z148" s="39"/>
      <c r="AA148" s="39"/>
      <c r="AB148" s="39"/>
      <c r="AC148" s="39"/>
      <c r="AD148" s="39"/>
      <c r="AE148" s="39"/>
      <c r="AR148" s="238" t="s">
        <v>360</v>
      </c>
      <c r="AT148" s="238" t="s">
        <v>343</v>
      </c>
      <c r="AU148" s="238" t="s">
        <v>85</v>
      </c>
      <c r="AY148" s="18" t="s">
        <v>342</v>
      </c>
      <c r="BE148" s="239">
        <f>IF(N148="základní",J148,0)</f>
        <v>0</v>
      </c>
      <c r="BF148" s="239">
        <f>IF(N148="snížená",J148,0)</f>
        <v>0</v>
      </c>
      <c r="BG148" s="239">
        <f>IF(N148="zákl. přenesená",J148,0)</f>
        <v>0</v>
      </c>
      <c r="BH148" s="239">
        <f>IF(N148="sníž. přenesená",J148,0)</f>
        <v>0</v>
      </c>
      <c r="BI148" s="239">
        <f>IF(N148="nulová",J148,0)</f>
        <v>0</v>
      </c>
      <c r="BJ148" s="18" t="s">
        <v>83</v>
      </c>
      <c r="BK148" s="239">
        <f>ROUND(I148*H148,2)</f>
        <v>0</v>
      </c>
      <c r="BL148" s="18" t="s">
        <v>360</v>
      </c>
      <c r="BM148" s="238" t="s">
        <v>2659</v>
      </c>
    </row>
    <row r="149" s="2" customFormat="1">
      <c r="A149" s="39"/>
      <c r="B149" s="40"/>
      <c r="C149" s="41"/>
      <c r="D149" s="240" t="s">
        <v>349</v>
      </c>
      <c r="E149" s="41"/>
      <c r="F149" s="241" t="s">
        <v>2660</v>
      </c>
      <c r="G149" s="41"/>
      <c r="H149" s="41"/>
      <c r="I149" s="242"/>
      <c r="J149" s="41"/>
      <c r="K149" s="41"/>
      <c r="L149" s="45"/>
      <c r="M149" s="243"/>
      <c r="N149" s="244"/>
      <c r="O149" s="92"/>
      <c r="P149" s="92"/>
      <c r="Q149" s="92"/>
      <c r="R149" s="92"/>
      <c r="S149" s="92"/>
      <c r="T149" s="93"/>
      <c r="U149" s="39"/>
      <c r="V149" s="39"/>
      <c r="W149" s="39"/>
      <c r="X149" s="39"/>
      <c r="Y149" s="39"/>
      <c r="Z149" s="39"/>
      <c r="AA149" s="39"/>
      <c r="AB149" s="39"/>
      <c r="AC149" s="39"/>
      <c r="AD149" s="39"/>
      <c r="AE149" s="39"/>
      <c r="AT149" s="18" t="s">
        <v>349</v>
      </c>
      <c r="AU149" s="18" t="s">
        <v>85</v>
      </c>
    </row>
    <row r="150" s="14" customFormat="1">
      <c r="A150" s="14"/>
      <c r="B150" s="263"/>
      <c r="C150" s="264"/>
      <c r="D150" s="240" t="s">
        <v>446</v>
      </c>
      <c r="E150" s="265" t="s">
        <v>1</v>
      </c>
      <c r="F150" s="266" t="s">
        <v>529</v>
      </c>
      <c r="G150" s="264"/>
      <c r="H150" s="265" t="s">
        <v>1</v>
      </c>
      <c r="I150" s="267"/>
      <c r="J150" s="264"/>
      <c r="K150" s="264"/>
      <c r="L150" s="268"/>
      <c r="M150" s="269"/>
      <c r="N150" s="270"/>
      <c r="O150" s="270"/>
      <c r="P150" s="270"/>
      <c r="Q150" s="270"/>
      <c r="R150" s="270"/>
      <c r="S150" s="270"/>
      <c r="T150" s="271"/>
      <c r="U150" s="14"/>
      <c r="V150" s="14"/>
      <c r="W150" s="14"/>
      <c r="X150" s="14"/>
      <c r="Y150" s="14"/>
      <c r="Z150" s="14"/>
      <c r="AA150" s="14"/>
      <c r="AB150" s="14"/>
      <c r="AC150" s="14"/>
      <c r="AD150" s="14"/>
      <c r="AE150" s="14"/>
      <c r="AT150" s="272" t="s">
        <v>446</v>
      </c>
      <c r="AU150" s="272" t="s">
        <v>85</v>
      </c>
      <c r="AV150" s="14" t="s">
        <v>83</v>
      </c>
      <c r="AW150" s="14" t="s">
        <v>32</v>
      </c>
      <c r="AX150" s="14" t="s">
        <v>76</v>
      </c>
      <c r="AY150" s="272" t="s">
        <v>342</v>
      </c>
    </row>
    <row r="151" s="13" customFormat="1">
      <c r="A151" s="13"/>
      <c r="B151" s="252"/>
      <c r="C151" s="253"/>
      <c r="D151" s="240" t="s">
        <v>446</v>
      </c>
      <c r="E151" s="254" t="s">
        <v>1</v>
      </c>
      <c r="F151" s="255" t="s">
        <v>2661</v>
      </c>
      <c r="G151" s="253"/>
      <c r="H151" s="256">
        <v>671.10000000000002</v>
      </c>
      <c r="I151" s="257"/>
      <c r="J151" s="253"/>
      <c r="K151" s="253"/>
      <c r="L151" s="258"/>
      <c r="M151" s="259"/>
      <c r="N151" s="260"/>
      <c r="O151" s="260"/>
      <c r="P151" s="260"/>
      <c r="Q151" s="260"/>
      <c r="R151" s="260"/>
      <c r="S151" s="260"/>
      <c r="T151" s="261"/>
      <c r="U151" s="13"/>
      <c r="V151" s="13"/>
      <c r="W151" s="13"/>
      <c r="X151" s="13"/>
      <c r="Y151" s="13"/>
      <c r="Z151" s="13"/>
      <c r="AA151" s="13"/>
      <c r="AB151" s="13"/>
      <c r="AC151" s="13"/>
      <c r="AD151" s="13"/>
      <c r="AE151" s="13"/>
      <c r="AT151" s="262" t="s">
        <v>446</v>
      </c>
      <c r="AU151" s="262" t="s">
        <v>85</v>
      </c>
      <c r="AV151" s="13" t="s">
        <v>85</v>
      </c>
      <c r="AW151" s="13" t="s">
        <v>32</v>
      </c>
      <c r="AX151" s="13" t="s">
        <v>83</v>
      </c>
      <c r="AY151" s="262" t="s">
        <v>342</v>
      </c>
    </row>
    <row r="152" s="2" customFormat="1" ht="16.5" customHeight="1">
      <c r="A152" s="39"/>
      <c r="B152" s="40"/>
      <c r="C152" s="227" t="s">
        <v>341</v>
      </c>
      <c r="D152" s="227" t="s">
        <v>343</v>
      </c>
      <c r="E152" s="228" t="s">
        <v>2251</v>
      </c>
      <c r="F152" s="229" t="s">
        <v>2252</v>
      </c>
      <c r="G152" s="230" t="s">
        <v>543</v>
      </c>
      <c r="H152" s="231">
        <v>581.24000000000001</v>
      </c>
      <c r="I152" s="232"/>
      <c r="J152" s="233">
        <f>ROUND(I152*H152,2)</f>
        <v>0</v>
      </c>
      <c r="K152" s="229" t="s">
        <v>443</v>
      </c>
      <c r="L152" s="45"/>
      <c r="M152" s="234" t="s">
        <v>1</v>
      </c>
      <c r="N152" s="235" t="s">
        <v>41</v>
      </c>
      <c r="O152" s="92"/>
      <c r="P152" s="236">
        <f>O152*H152</f>
        <v>0</v>
      </c>
      <c r="Q152" s="236">
        <v>0.0071900000000000002</v>
      </c>
      <c r="R152" s="236">
        <f>Q152*H152</f>
        <v>4.1791156000000003</v>
      </c>
      <c r="S152" s="236">
        <v>0</v>
      </c>
      <c r="T152" s="237">
        <f>S152*H152</f>
        <v>0</v>
      </c>
      <c r="U152" s="39"/>
      <c r="V152" s="39"/>
      <c r="W152" s="39"/>
      <c r="X152" s="39"/>
      <c r="Y152" s="39"/>
      <c r="Z152" s="39"/>
      <c r="AA152" s="39"/>
      <c r="AB152" s="39"/>
      <c r="AC152" s="39"/>
      <c r="AD152" s="39"/>
      <c r="AE152" s="39"/>
      <c r="AR152" s="238" t="s">
        <v>360</v>
      </c>
      <c r="AT152" s="238" t="s">
        <v>343</v>
      </c>
      <c r="AU152" s="238" t="s">
        <v>85</v>
      </c>
      <c r="AY152" s="18" t="s">
        <v>342</v>
      </c>
      <c r="BE152" s="239">
        <f>IF(N152="základní",J152,0)</f>
        <v>0</v>
      </c>
      <c r="BF152" s="239">
        <f>IF(N152="snížená",J152,0)</f>
        <v>0</v>
      </c>
      <c r="BG152" s="239">
        <f>IF(N152="zákl. přenesená",J152,0)</f>
        <v>0</v>
      </c>
      <c r="BH152" s="239">
        <f>IF(N152="sníž. přenesená",J152,0)</f>
        <v>0</v>
      </c>
      <c r="BI152" s="239">
        <f>IF(N152="nulová",J152,0)</f>
        <v>0</v>
      </c>
      <c r="BJ152" s="18" t="s">
        <v>83</v>
      </c>
      <c r="BK152" s="239">
        <f>ROUND(I152*H152,2)</f>
        <v>0</v>
      </c>
      <c r="BL152" s="18" t="s">
        <v>360</v>
      </c>
      <c r="BM152" s="238" t="s">
        <v>2662</v>
      </c>
    </row>
    <row r="153" s="2" customFormat="1">
      <c r="A153" s="39"/>
      <c r="B153" s="40"/>
      <c r="C153" s="41"/>
      <c r="D153" s="240" t="s">
        <v>349</v>
      </c>
      <c r="E153" s="41"/>
      <c r="F153" s="241" t="s">
        <v>2254</v>
      </c>
      <c r="G153" s="41"/>
      <c r="H153" s="41"/>
      <c r="I153" s="242"/>
      <c r="J153" s="41"/>
      <c r="K153" s="41"/>
      <c r="L153" s="45"/>
      <c r="M153" s="243"/>
      <c r="N153" s="244"/>
      <c r="O153" s="92"/>
      <c r="P153" s="92"/>
      <c r="Q153" s="92"/>
      <c r="R153" s="92"/>
      <c r="S153" s="92"/>
      <c r="T153" s="93"/>
      <c r="U153" s="39"/>
      <c r="V153" s="39"/>
      <c r="W153" s="39"/>
      <c r="X153" s="39"/>
      <c r="Y153" s="39"/>
      <c r="Z153" s="39"/>
      <c r="AA153" s="39"/>
      <c r="AB153" s="39"/>
      <c r="AC153" s="39"/>
      <c r="AD153" s="39"/>
      <c r="AE153" s="39"/>
      <c r="AT153" s="18" t="s">
        <v>349</v>
      </c>
      <c r="AU153" s="18" t="s">
        <v>85</v>
      </c>
    </row>
    <row r="154" s="13" customFormat="1">
      <c r="A154" s="13"/>
      <c r="B154" s="252"/>
      <c r="C154" s="253"/>
      <c r="D154" s="240" t="s">
        <v>446</v>
      </c>
      <c r="E154" s="254" t="s">
        <v>1</v>
      </c>
      <c r="F154" s="255" t="s">
        <v>2663</v>
      </c>
      <c r="G154" s="253"/>
      <c r="H154" s="256">
        <v>581.24000000000001</v>
      </c>
      <c r="I154" s="257"/>
      <c r="J154" s="253"/>
      <c r="K154" s="253"/>
      <c r="L154" s="258"/>
      <c r="M154" s="259"/>
      <c r="N154" s="260"/>
      <c r="O154" s="260"/>
      <c r="P154" s="260"/>
      <c r="Q154" s="260"/>
      <c r="R154" s="260"/>
      <c r="S154" s="260"/>
      <c r="T154" s="261"/>
      <c r="U154" s="13"/>
      <c r="V154" s="13"/>
      <c r="W154" s="13"/>
      <c r="X154" s="13"/>
      <c r="Y154" s="13"/>
      <c r="Z154" s="13"/>
      <c r="AA154" s="13"/>
      <c r="AB154" s="13"/>
      <c r="AC154" s="13"/>
      <c r="AD154" s="13"/>
      <c r="AE154" s="13"/>
      <c r="AT154" s="262" t="s">
        <v>446</v>
      </c>
      <c r="AU154" s="262" t="s">
        <v>85</v>
      </c>
      <c r="AV154" s="13" t="s">
        <v>85</v>
      </c>
      <c r="AW154" s="13" t="s">
        <v>32</v>
      </c>
      <c r="AX154" s="13" t="s">
        <v>83</v>
      </c>
      <c r="AY154" s="262" t="s">
        <v>342</v>
      </c>
    </row>
    <row r="155" s="2" customFormat="1" ht="16.5" customHeight="1">
      <c r="A155" s="39"/>
      <c r="B155" s="40"/>
      <c r="C155" s="227" t="s">
        <v>368</v>
      </c>
      <c r="D155" s="227" t="s">
        <v>343</v>
      </c>
      <c r="E155" s="228" t="s">
        <v>2012</v>
      </c>
      <c r="F155" s="229" t="s">
        <v>2013</v>
      </c>
      <c r="G155" s="230" t="s">
        <v>2014</v>
      </c>
      <c r="H155" s="231">
        <v>40</v>
      </c>
      <c r="I155" s="232"/>
      <c r="J155" s="233">
        <f>ROUND(I155*H155,2)</f>
        <v>0</v>
      </c>
      <c r="K155" s="229" t="s">
        <v>443</v>
      </c>
      <c r="L155" s="45"/>
      <c r="M155" s="234" t="s">
        <v>1</v>
      </c>
      <c r="N155" s="235" t="s">
        <v>41</v>
      </c>
      <c r="O155" s="92"/>
      <c r="P155" s="236">
        <f>O155*H155</f>
        <v>0</v>
      </c>
      <c r="Q155" s="236">
        <v>0</v>
      </c>
      <c r="R155" s="236">
        <f>Q155*H155</f>
        <v>0</v>
      </c>
      <c r="S155" s="236">
        <v>0</v>
      </c>
      <c r="T155" s="237">
        <f>S155*H155</f>
        <v>0</v>
      </c>
      <c r="U155" s="39"/>
      <c r="V155" s="39"/>
      <c r="W155" s="39"/>
      <c r="X155" s="39"/>
      <c r="Y155" s="39"/>
      <c r="Z155" s="39"/>
      <c r="AA155" s="39"/>
      <c r="AB155" s="39"/>
      <c r="AC155" s="39"/>
      <c r="AD155" s="39"/>
      <c r="AE155" s="39"/>
      <c r="AR155" s="238" t="s">
        <v>360</v>
      </c>
      <c r="AT155" s="238" t="s">
        <v>343</v>
      </c>
      <c r="AU155" s="238" t="s">
        <v>85</v>
      </c>
      <c r="AY155" s="18" t="s">
        <v>342</v>
      </c>
      <c r="BE155" s="239">
        <f>IF(N155="základní",J155,0)</f>
        <v>0</v>
      </c>
      <c r="BF155" s="239">
        <f>IF(N155="snížená",J155,0)</f>
        <v>0</v>
      </c>
      <c r="BG155" s="239">
        <f>IF(N155="zákl. přenesená",J155,0)</f>
        <v>0</v>
      </c>
      <c r="BH155" s="239">
        <f>IF(N155="sníž. přenesená",J155,0)</f>
        <v>0</v>
      </c>
      <c r="BI155" s="239">
        <f>IF(N155="nulová",J155,0)</f>
        <v>0</v>
      </c>
      <c r="BJ155" s="18" t="s">
        <v>83</v>
      </c>
      <c r="BK155" s="239">
        <f>ROUND(I155*H155,2)</f>
        <v>0</v>
      </c>
      <c r="BL155" s="18" t="s">
        <v>360</v>
      </c>
      <c r="BM155" s="238" t="s">
        <v>2664</v>
      </c>
    </row>
    <row r="156" s="2" customFormat="1">
      <c r="A156" s="39"/>
      <c r="B156" s="40"/>
      <c r="C156" s="41"/>
      <c r="D156" s="240" t="s">
        <v>349</v>
      </c>
      <c r="E156" s="41"/>
      <c r="F156" s="241" t="s">
        <v>2016</v>
      </c>
      <c r="G156" s="41"/>
      <c r="H156" s="41"/>
      <c r="I156" s="242"/>
      <c r="J156" s="41"/>
      <c r="K156" s="41"/>
      <c r="L156" s="45"/>
      <c r="M156" s="243"/>
      <c r="N156" s="244"/>
      <c r="O156" s="92"/>
      <c r="P156" s="92"/>
      <c r="Q156" s="92"/>
      <c r="R156" s="92"/>
      <c r="S156" s="92"/>
      <c r="T156" s="93"/>
      <c r="U156" s="39"/>
      <c r="V156" s="39"/>
      <c r="W156" s="39"/>
      <c r="X156" s="39"/>
      <c r="Y156" s="39"/>
      <c r="Z156" s="39"/>
      <c r="AA156" s="39"/>
      <c r="AB156" s="39"/>
      <c r="AC156" s="39"/>
      <c r="AD156" s="39"/>
      <c r="AE156" s="39"/>
      <c r="AT156" s="18" t="s">
        <v>349</v>
      </c>
      <c r="AU156" s="18" t="s">
        <v>85</v>
      </c>
    </row>
    <row r="157" s="13" customFormat="1">
      <c r="A157" s="13"/>
      <c r="B157" s="252"/>
      <c r="C157" s="253"/>
      <c r="D157" s="240" t="s">
        <v>446</v>
      </c>
      <c r="E157" s="254" t="s">
        <v>1</v>
      </c>
      <c r="F157" s="255" t="s">
        <v>2665</v>
      </c>
      <c r="G157" s="253"/>
      <c r="H157" s="256">
        <v>40</v>
      </c>
      <c r="I157" s="257"/>
      <c r="J157" s="253"/>
      <c r="K157" s="253"/>
      <c r="L157" s="258"/>
      <c r="M157" s="259"/>
      <c r="N157" s="260"/>
      <c r="O157" s="260"/>
      <c r="P157" s="260"/>
      <c r="Q157" s="260"/>
      <c r="R157" s="260"/>
      <c r="S157" s="260"/>
      <c r="T157" s="261"/>
      <c r="U157" s="13"/>
      <c r="V157" s="13"/>
      <c r="W157" s="13"/>
      <c r="X157" s="13"/>
      <c r="Y157" s="13"/>
      <c r="Z157" s="13"/>
      <c r="AA157" s="13"/>
      <c r="AB157" s="13"/>
      <c r="AC157" s="13"/>
      <c r="AD157" s="13"/>
      <c r="AE157" s="13"/>
      <c r="AT157" s="262" t="s">
        <v>446</v>
      </c>
      <c r="AU157" s="262" t="s">
        <v>85</v>
      </c>
      <c r="AV157" s="13" t="s">
        <v>85</v>
      </c>
      <c r="AW157" s="13" t="s">
        <v>32</v>
      </c>
      <c r="AX157" s="13" t="s">
        <v>83</v>
      </c>
      <c r="AY157" s="262" t="s">
        <v>342</v>
      </c>
    </row>
    <row r="158" s="2" customFormat="1" ht="16.5" customHeight="1">
      <c r="A158" s="39"/>
      <c r="B158" s="40"/>
      <c r="C158" s="227" t="s">
        <v>372</v>
      </c>
      <c r="D158" s="227" t="s">
        <v>343</v>
      </c>
      <c r="E158" s="228" t="s">
        <v>2260</v>
      </c>
      <c r="F158" s="229" t="s">
        <v>2261</v>
      </c>
      <c r="G158" s="230" t="s">
        <v>543</v>
      </c>
      <c r="H158" s="231">
        <v>3.75</v>
      </c>
      <c r="I158" s="232"/>
      <c r="J158" s="233">
        <f>ROUND(I158*H158,2)</f>
        <v>0</v>
      </c>
      <c r="K158" s="229" t="s">
        <v>443</v>
      </c>
      <c r="L158" s="45"/>
      <c r="M158" s="234" t="s">
        <v>1</v>
      </c>
      <c r="N158" s="235" t="s">
        <v>41</v>
      </c>
      <c r="O158" s="92"/>
      <c r="P158" s="236">
        <f>O158*H158</f>
        <v>0</v>
      </c>
      <c r="Q158" s="236">
        <v>0.0086800000000000002</v>
      </c>
      <c r="R158" s="236">
        <f>Q158*H158</f>
        <v>0.032550000000000003</v>
      </c>
      <c r="S158" s="236">
        <v>0</v>
      </c>
      <c r="T158" s="237">
        <f>S158*H158</f>
        <v>0</v>
      </c>
      <c r="U158" s="39"/>
      <c r="V158" s="39"/>
      <c r="W158" s="39"/>
      <c r="X158" s="39"/>
      <c r="Y158" s="39"/>
      <c r="Z158" s="39"/>
      <c r="AA158" s="39"/>
      <c r="AB158" s="39"/>
      <c r="AC158" s="39"/>
      <c r="AD158" s="39"/>
      <c r="AE158" s="39"/>
      <c r="AR158" s="238" t="s">
        <v>360</v>
      </c>
      <c r="AT158" s="238" t="s">
        <v>343</v>
      </c>
      <c r="AU158" s="238" t="s">
        <v>85</v>
      </c>
      <c r="AY158" s="18" t="s">
        <v>342</v>
      </c>
      <c r="BE158" s="239">
        <f>IF(N158="základní",J158,0)</f>
        <v>0</v>
      </c>
      <c r="BF158" s="239">
        <f>IF(N158="snížená",J158,0)</f>
        <v>0</v>
      </c>
      <c r="BG158" s="239">
        <f>IF(N158="zákl. přenesená",J158,0)</f>
        <v>0</v>
      </c>
      <c r="BH158" s="239">
        <f>IF(N158="sníž. přenesená",J158,0)</f>
        <v>0</v>
      </c>
      <c r="BI158" s="239">
        <f>IF(N158="nulová",J158,0)</f>
        <v>0</v>
      </c>
      <c r="BJ158" s="18" t="s">
        <v>83</v>
      </c>
      <c r="BK158" s="239">
        <f>ROUND(I158*H158,2)</f>
        <v>0</v>
      </c>
      <c r="BL158" s="18" t="s">
        <v>360</v>
      </c>
      <c r="BM158" s="238" t="s">
        <v>2666</v>
      </c>
    </row>
    <row r="159" s="2" customFormat="1">
      <c r="A159" s="39"/>
      <c r="B159" s="40"/>
      <c r="C159" s="41"/>
      <c r="D159" s="240" t="s">
        <v>349</v>
      </c>
      <c r="E159" s="41"/>
      <c r="F159" s="241" t="s">
        <v>2263</v>
      </c>
      <c r="G159" s="41"/>
      <c r="H159" s="41"/>
      <c r="I159" s="242"/>
      <c r="J159" s="41"/>
      <c r="K159" s="41"/>
      <c r="L159" s="45"/>
      <c r="M159" s="243"/>
      <c r="N159" s="244"/>
      <c r="O159" s="92"/>
      <c r="P159" s="92"/>
      <c r="Q159" s="92"/>
      <c r="R159" s="92"/>
      <c r="S159" s="92"/>
      <c r="T159" s="93"/>
      <c r="U159" s="39"/>
      <c r="V159" s="39"/>
      <c r="W159" s="39"/>
      <c r="X159" s="39"/>
      <c r="Y159" s="39"/>
      <c r="Z159" s="39"/>
      <c r="AA159" s="39"/>
      <c r="AB159" s="39"/>
      <c r="AC159" s="39"/>
      <c r="AD159" s="39"/>
      <c r="AE159" s="39"/>
      <c r="AT159" s="18" t="s">
        <v>349</v>
      </c>
      <c r="AU159" s="18" t="s">
        <v>85</v>
      </c>
    </row>
    <row r="160" s="13" customFormat="1">
      <c r="A160" s="13"/>
      <c r="B160" s="252"/>
      <c r="C160" s="253"/>
      <c r="D160" s="240" t="s">
        <v>446</v>
      </c>
      <c r="E160" s="254" t="s">
        <v>1</v>
      </c>
      <c r="F160" s="255" t="s">
        <v>2667</v>
      </c>
      <c r="G160" s="253"/>
      <c r="H160" s="256">
        <v>2.5</v>
      </c>
      <c r="I160" s="257"/>
      <c r="J160" s="253"/>
      <c r="K160" s="253"/>
      <c r="L160" s="258"/>
      <c r="M160" s="259"/>
      <c r="N160" s="260"/>
      <c r="O160" s="260"/>
      <c r="P160" s="260"/>
      <c r="Q160" s="260"/>
      <c r="R160" s="260"/>
      <c r="S160" s="260"/>
      <c r="T160" s="261"/>
      <c r="U160" s="13"/>
      <c r="V160" s="13"/>
      <c r="W160" s="13"/>
      <c r="X160" s="13"/>
      <c r="Y160" s="13"/>
      <c r="Z160" s="13"/>
      <c r="AA160" s="13"/>
      <c r="AB160" s="13"/>
      <c r="AC160" s="13"/>
      <c r="AD160" s="13"/>
      <c r="AE160" s="13"/>
      <c r="AT160" s="262" t="s">
        <v>446</v>
      </c>
      <c r="AU160" s="262" t="s">
        <v>85</v>
      </c>
      <c r="AV160" s="13" t="s">
        <v>85</v>
      </c>
      <c r="AW160" s="13" t="s">
        <v>32</v>
      </c>
      <c r="AX160" s="13" t="s">
        <v>76</v>
      </c>
      <c r="AY160" s="262" t="s">
        <v>342</v>
      </c>
    </row>
    <row r="161" s="13" customFormat="1">
      <c r="A161" s="13"/>
      <c r="B161" s="252"/>
      <c r="C161" s="253"/>
      <c r="D161" s="240" t="s">
        <v>446</v>
      </c>
      <c r="E161" s="254" t="s">
        <v>1</v>
      </c>
      <c r="F161" s="255" t="s">
        <v>2668</v>
      </c>
      <c r="G161" s="253"/>
      <c r="H161" s="256">
        <v>1.25</v>
      </c>
      <c r="I161" s="257"/>
      <c r="J161" s="253"/>
      <c r="K161" s="253"/>
      <c r="L161" s="258"/>
      <c r="M161" s="259"/>
      <c r="N161" s="260"/>
      <c r="O161" s="260"/>
      <c r="P161" s="260"/>
      <c r="Q161" s="260"/>
      <c r="R161" s="260"/>
      <c r="S161" s="260"/>
      <c r="T161" s="261"/>
      <c r="U161" s="13"/>
      <c r="V161" s="13"/>
      <c r="W161" s="13"/>
      <c r="X161" s="13"/>
      <c r="Y161" s="13"/>
      <c r="Z161" s="13"/>
      <c r="AA161" s="13"/>
      <c r="AB161" s="13"/>
      <c r="AC161" s="13"/>
      <c r="AD161" s="13"/>
      <c r="AE161" s="13"/>
      <c r="AT161" s="262" t="s">
        <v>446</v>
      </c>
      <c r="AU161" s="262" t="s">
        <v>85</v>
      </c>
      <c r="AV161" s="13" t="s">
        <v>85</v>
      </c>
      <c r="AW161" s="13" t="s">
        <v>32</v>
      </c>
      <c r="AX161" s="13" t="s">
        <v>76</v>
      </c>
      <c r="AY161" s="262" t="s">
        <v>342</v>
      </c>
    </row>
    <row r="162" s="16" customFormat="1">
      <c r="A162" s="16"/>
      <c r="B162" s="284"/>
      <c r="C162" s="285"/>
      <c r="D162" s="240" t="s">
        <v>446</v>
      </c>
      <c r="E162" s="286" t="s">
        <v>1</v>
      </c>
      <c r="F162" s="287" t="s">
        <v>500</v>
      </c>
      <c r="G162" s="285"/>
      <c r="H162" s="288">
        <v>3.75</v>
      </c>
      <c r="I162" s="289"/>
      <c r="J162" s="285"/>
      <c r="K162" s="285"/>
      <c r="L162" s="290"/>
      <c r="M162" s="291"/>
      <c r="N162" s="292"/>
      <c r="O162" s="292"/>
      <c r="P162" s="292"/>
      <c r="Q162" s="292"/>
      <c r="R162" s="292"/>
      <c r="S162" s="292"/>
      <c r="T162" s="293"/>
      <c r="U162" s="16"/>
      <c r="V162" s="16"/>
      <c r="W162" s="16"/>
      <c r="X162" s="16"/>
      <c r="Y162" s="16"/>
      <c r="Z162" s="16"/>
      <c r="AA162" s="16"/>
      <c r="AB162" s="16"/>
      <c r="AC162" s="16"/>
      <c r="AD162" s="16"/>
      <c r="AE162" s="16"/>
      <c r="AT162" s="294" t="s">
        <v>446</v>
      </c>
      <c r="AU162" s="294" t="s">
        <v>85</v>
      </c>
      <c r="AV162" s="16" t="s">
        <v>360</v>
      </c>
      <c r="AW162" s="16" t="s">
        <v>32</v>
      </c>
      <c r="AX162" s="16" t="s">
        <v>83</v>
      </c>
      <c r="AY162" s="294" t="s">
        <v>342</v>
      </c>
    </row>
    <row r="163" s="2" customFormat="1" ht="16.5" customHeight="1">
      <c r="A163" s="39"/>
      <c r="B163" s="40"/>
      <c r="C163" s="227" t="s">
        <v>376</v>
      </c>
      <c r="D163" s="227" t="s">
        <v>343</v>
      </c>
      <c r="E163" s="228" t="s">
        <v>2023</v>
      </c>
      <c r="F163" s="229" t="s">
        <v>2024</v>
      </c>
      <c r="G163" s="230" t="s">
        <v>543</v>
      </c>
      <c r="H163" s="231">
        <v>16.25</v>
      </c>
      <c r="I163" s="232"/>
      <c r="J163" s="233">
        <f>ROUND(I163*H163,2)</f>
        <v>0</v>
      </c>
      <c r="K163" s="229" t="s">
        <v>443</v>
      </c>
      <c r="L163" s="45"/>
      <c r="M163" s="234" t="s">
        <v>1</v>
      </c>
      <c r="N163" s="235" t="s">
        <v>41</v>
      </c>
      <c r="O163" s="92"/>
      <c r="P163" s="236">
        <f>O163*H163</f>
        <v>0</v>
      </c>
      <c r="Q163" s="236">
        <v>0.036900000000000002</v>
      </c>
      <c r="R163" s="236">
        <f>Q163*H163</f>
        <v>0.59962500000000007</v>
      </c>
      <c r="S163" s="236">
        <v>0</v>
      </c>
      <c r="T163" s="237">
        <f>S163*H163</f>
        <v>0</v>
      </c>
      <c r="U163" s="39"/>
      <c r="V163" s="39"/>
      <c r="W163" s="39"/>
      <c r="X163" s="39"/>
      <c r="Y163" s="39"/>
      <c r="Z163" s="39"/>
      <c r="AA163" s="39"/>
      <c r="AB163" s="39"/>
      <c r="AC163" s="39"/>
      <c r="AD163" s="39"/>
      <c r="AE163" s="39"/>
      <c r="AR163" s="238" t="s">
        <v>360</v>
      </c>
      <c r="AT163" s="238" t="s">
        <v>343</v>
      </c>
      <c r="AU163" s="238" t="s">
        <v>85</v>
      </c>
      <c r="AY163" s="18" t="s">
        <v>342</v>
      </c>
      <c r="BE163" s="239">
        <f>IF(N163="základní",J163,0)</f>
        <v>0</v>
      </c>
      <c r="BF163" s="239">
        <f>IF(N163="snížená",J163,0)</f>
        <v>0</v>
      </c>
      <c r="BG163" s="239">
        <f>IF(N163="zákl. přenesená",J163,0)</f>
        <v>0</v>
      </c>
      <c r="BH163" s="239">
        <f>IF(N163="sníž. přenesená",J163,0)</f>
        <v>0</v>
      </c>
      <c r="BI163" s="239">
        <f>IF(N163="nulová",J163,0)</f>
        <v>0</v>
      </c>
      <c r="BJ163" s="18" t="s">
        <v>83</v>
      </c>
      <c r="BK163" s="239">
        <f>ROUND(I163*H163,2)</f>
        <v>0</v>
      </c>
      <c r="BL163" s="18" t="s">
        <v>360</v>
      </c>
      <c r="BM163" s="238" t="s">
        <v>2669</v>
      </c>
    </row>
    <row r="164" s="2" customFormat="1">
      <c r="A164" s="39"/>
      <c r="B164" s="40"/>
      <c r="C164" s="41"/>
      <c r="D164" s="240" t="s">
        <v>349</v>
      </c>
      <c r="E164" s="41"/>
      <c r="F164" s="241" t="s">
        <v>2026</v>
      </c>
      <c r="G164" s="41"/>
      <c r="H164" s="41"/>
      <c r="I164" s="242"/>
      <c r="J164" s="41"/>
      <c r="K164" s="41"/>
      <c r="L164" s="45"/>
      <c r="M164" s="243"/>
      <c r="N164" s="244"/>
      <c r="O164" s="92"/>
      <c r="P164" s="92"/>
      <c r="Q164" s="92"/>
      <c r="R164" s="92"/>
      <c r="S164" s="92"/>
      <c r="T164" s="93"/>
      <c r="U164" s="39"/>
      <c r="V164" s="39"/>
      <c r="W164" s="39"/>
      <c r="X164" s="39"/>
      <c r="Y164" s="39"/>
      <c r="Z164" s="39"/>
      <c r="AA164" s="39"/>
      <c r="AB164" s="39"/>
      <c r="AC164" s="39"/>
      <c r="AD164" s="39"/>
      <c r="AE164" s="39"/>
      <c r="AT164" s="18" t="s">
        <v>349</v>
      </c>
      <c r="AU164" s="18" t="s">
        <v>85</v>
      </c>
    </row>
    <row r="165" s="13" customFormat="1">
      <c r="A165" s="13"/>
      <c r="B165" s="252"/>
      <c r="C165" s="253"/>
      <c r="D165" s="240" t="s">
        <v>446</v>
      </c>
      <c r="E165" s="254" t="s">
        <v>1</v>
      </c>
      <c r="F165" s="255" t="s">
        <v>2670</v>
      </c>
      <c r="G165" s="253"/>
      <c r="H165" s="256">
        <v>16.25</v>
      </c>
      <c r="I165" s="257"/>
      <c r="J165" s="253"/>
      <c r="K165" s="253"/>
      <c r="L165" s="258"/>
      <c r="M165" s="259"/>
      <c r="N165" s="260"/>
      <c r="O165" s="260"/>
      <c r="P165" s="260"/>
      <c r="Q165" s="260"/>
      <c r="R165" s="260"/>
      <c r="S165" s="260"/>
      <c r="T165" s="261"/>
      <c r="U165" s="13"/>
      <c r="V165" s="13"/>
      <c r="W165" s="13"/>
      <c r="X165" s="13"/>
      <c r="Y165" s="13"/>
      <c r="Z165" s="13"/>
      <c r="AA165" s="13"/>
      <c r="AB165" s="13"/>
      <c r="AC165" s="13"/>
      <c r="AD165" s="13"/>
      <c r="AE165" s="13"/>
      <c r="AT165" s="262" t="s">
        <v>446</v>
      </c>
      <c r="AU165" s="262" t="s">
        <v>85</v>
      </c>
      <c r="AV165" s="13" t="s">
        <v>85</v>
      </c>
      <c r="AW165" s="13" t="s">
        <v>32</v>
      </c>
      <c r="AX165" s="13" t="s">
        <v>83</v>
      </c>
      <c r="AY165" s="262" t="s">
        <v>342</v>
      </c>
    </row>
    <row r="166" s="2" customFormat="1" ht="16.5" customHeight="1">
      <c r="A166" s="39"/>
      <c r="B166" s="40"/>
      <c r="C166" s="227" t="s">
        <v>381</v>
      </c>
      <c r="D166" s="227" t="s">
        <v>343</v>
      </c>
      <c r="E166" s="228" t="s">
        <v>566</v>
      </c>
      <c r="F166" s="229" t="s">
        <v>567</v>
      </c>
      <c r="G166" s="230" t="s">
        <v>562</v>
      </c>
      <c r="H166" s="231">
        <v>31.635000000000002</v>
      </c>
      <c r="I166" s="232"/>
      <c r="J166" s="233">
        <f>ROUND(I166*H166,2)</f>
        <v>0</v>
      </c>
      <c r="K166" s="229" t="s">
        <v>443</v>
      </c>
      <c r="L166" s="45"/>
      <c r="M166" s="234" t="s">
        <v>1</v>
      </c>
      <c r="N166" s="235" t="s">
        <v>41</v>
      </c>
      <c r="O166" s="92"/>
      <c r="P166" s="236">
        <f>O166*H166</f>
        <v>0</v>
      </c>
      <c r="Q166" s="236">
        <v>0</v>
      </c>
      <c r="R166" s="236">
        <f>Q166*H166</f>
        <v>0</v>
      </c>
      <c r="S166" s="236">
        <v>0</v>
      </c>
      <c r="T166" s="237">
        <f>S166*H166</f>
        <v>0</v>
      </c>
      <c r="U166" s="39"/>
      <c r="V166" s="39"/>
      <c r="W166" s="39"/>
      <c r="X166" s="39"/>
      <c r="Y166" s="39"/>
      <c r="Z166" s="39"/>
      <c r="AA166" s="39"/>
      <c r="AB166" s="39"/>
      <c r="AC166" s="39"/>
      <c r="AD166" s="39"/>
      <c r="AE166" s="39"/>
      <c r="AR166" s="238" t="s">
        <v>360</v>
      </c>
      <c r="AT166" s="238" t="s">
        <v>343</v>
      </c>
      <c r="AU166" s="238" t="s">
        <v>85</v>
      </c>
      <c r="AY166" s="18" t="s">
        <v>342</v>
      </c>
      <c r="BE166" s="239">
        <f>IF(N166="základní",J166,0)</f>
        <v>0</v>
      </c>
      <c r="BF166" s="239">
        <f>IF(N166="snížená",J166,0)</f>
        <v>0</v>
      </c>
      <c r="BG166" s="239">
        <f>IF(N166="zákl. přenesená",J166,0)</f>
        <v>0</v>
      </c>
      <c r="BH166" s="239">
        <f>IF(N166="sníž. přenesená",J166,0)</f>
        <v>0</v>
      </c>
      <c r="BI166" s="239">
        <f>IF(N166="nulová",J166,0)</f>
        <v>0</v>
      </c>
      <c r="BJ166" s="18" t="s">
        <v>83</v>
      </c>
      <c r="BK166" s="239">
        <f>ROUND(I166*H166,2)</f>
        <v>0</v>
      </c>
      <c r="BL166" s="18" t="s">
        <v>360</v>
      </c>
      <c r="BM166" s="238" t="s">
        <v>2671</v>
      </c>
    </row>
    <row r="167" s="2" customFormat="1">
      <c r="A167" s="39"/>
      <c r="B167" s="40"/>
      <c r="C167" s="41"/>
      <c r="D167" s="240" t="s">
        <v>349</v>
      </c>
      <c r="E167" s="41"/>
      <c r="F167" s="241" t="s">
        <v>569</v>
      </c>
      <c r="G167" s="41"/>
      <c r="H167" s="41"/>
      <c r="I167" s="242"/>
      <c r="J167" s="41"/>
      <c r="K167" s="41"/>
      <c r="L167" s="45"/>
      <c r="M167" s="243"/>
      <c r="N167" s="244"/>
      <c r="O167" s="92"/>
      <c r="P167" s="92"/>
      <c r="Q167" s="92"/>
      <c r="R167" s="92"/>
      <c r="S167" s="92"/>
      <c r="T167" s="93"/>
      <c r="U167" s="39"/>
      <c r="V167" s="39"/>
      <c r="W167" s="39"/>
      <c r="X167" s="39"/>
      <c r="Y167" s="39"/>
      <c r="Z167" s="39"/>
      <c r="AA167" s="39"/>
      <c r="AB167" s="39"/>
      <c r="AC167" s="39"/>
      <c r="AD167" s="39"/>
      <c r="AE167" s="39"/>
      <c r="AT167" s="18" t="s">
        <v>349</v>
      </c>
      <c r="AU167" s="18" t="s">
        <v>85</v>
      </c>
    </row>
    <row r="168" s="13" customFormat="1">
      <c r="A168" s="13"/>
      <c r="B168" s="252"/>
      <c r="C168" s="253"/>
      <c r="D168" s="240" t="s">
        <v>446</v>
      </c>
      <c r="E168" s="254" t="s">
        <v>1</v>
      </c>
      <c r="F168" s="255" t="s">
        <v>2672</v>
      </c>
      <c r="G168" s="253"/>
      <c r="H168" s="256">
        <v>31.635000000000002</v>
      </c>
      <c r="I168" s="257"/>
      <c r="J168" s="253"/>
      <c r="K168" s="253"/>
      <c r="L168" s="258"/>
      <c r="M168" s="259"/>
      <c r="N168" s="260"/>
      <c r="O168" s="260"/>
      <c r="P168" s="260"/>
      <c r="Q168" s="260"/>
      <c r="R168" s="260"/>
      <c r="S168" s="260"/>
      <c r="T168" s="261"/>
      <c r="U168" s="13"/>
      <c r="V168" s="13"/>
      <c r="W168" s="13"/>
      <c r="X168" s="13"/>
      <c r="Y168" s="13"/>
      <c r="Z168" s="13"/>
      <c r="AA168" s="13"/>
      <c r="AB168" s="13"/>
      <c r="AC168" s="13"/>
      <c r="AD168" s="13"/>
      <c r="AE168" s="13"/>
      <c r="AT168" s="262" t="s">
        <v>446</v>
      </c>
      <c r="AU168" s="262" t="s">
        <v>85</v>
      </c>
      <c r="AV168" s="13" t="s">
        <v>85</v>
      </c>
      <c r="AW168" s="13" t="s">
        <v>32</v>
      </c>
      <c r="AX168" s="13" t="s">
        <v>83</v>
      </c>
      <c r="AY168" s="262" t="s">
        <v>342</v>
      </c>
    </row>
    <row r="169" s="2" customFormat="1" ht="16.5" customHeight="1">
      <c r="A169" s="39"/>
      <c r="B169" s="40"/>
      <c r="C169" s="227" t="s">
        <v>386</v>
      </c>
      <c r="D169" s="227" t="s">
        <v>343</v>
      </c>
      <c r="E169" s="228" t="s">
        <v>1092</v>
      </c>
      <c r="F169" s="229" t="s">
        <v>1093</v>
      </c>
      <c r="G169" s="230" t="s">
        <v>473</v>
      </c>
      <c r="H169" s="231">
        <v>135.46799999999999</v>
      </c>
      <c r="I169" s="232"/>
      <c r="J169" s="233">
        <f>ROUND(I169*H169,2)</f>
        <v>0</v>
      </c>
      <c r="K169" s="229" t="s">
        <v>443</v>
      </c>
      <c r="L169" s="45"/>
      <c r="M169" s="234" t="s">
        <v>1</v>
      </c>
      <c r="N169" s="235" t="s">
        <v>41</v>
      </c>
      <c r="O169" s="92"/>
      <c r="P169" s="236">
        <f>O169*H169</f>
        <v>0</v>
      </c>
      <c r="Q169" s="236">
        <v>0</v>
      </c>
      <c r="R169" s="236">
        <f>Q169*H169</f>
        <v>0</v>
      </c>
      <c r="S169" s="236">
        <v>0</v>
      </c>
      <c r="T169" s="237">
        <f>S169*H169</f>
        <v>0</v>
      </c>
      <c r="U169" s="39"/>
      <c r="V169" s="39"/>
      <c r="W169" s="39"/>
      <c r="X169" s="39"/>
      <c r="Y169" s="39"/>
      <c r="Z169" s="39"/>
      <c r="AA169" s="39"/>
      <c r="AB169" s="39"/>
      <c r="AC169" s="39"/>
      <c r="AD169" s="39"/>
      <c r="AE169" s="39"/>
      <c r="AR169" s="238" t="s">
        <v>360</v>
      </c>
      <c r="AT169" s="238" t="s">
        <v>343</v>
      </c>
      <c r="AU169" s="238" t="s">
        <v>85</v>
      </c>
      <c r="AY169" s="18" t="s">
        <v>342</v>
      </c>
      <c r="BE169" s="239">
        <f>IF(N169="základní",J169,0)</f>
        <v>0</v>
      </c>
      <c r="BF169" s="239">
        <f>IF(N169="snížená",J169,0)</f>
        <v>0</v>
      </c>
      <c r="BG169" s="239">
        <f>IF(N169="zákl. přenesená",J169,0)</f>
        <v>0</v>
      </c>
      <c r="BH169" s="239">
        <f>IF(N169="sníž. přenesená",J169,0)</f>
        <v>0</v>
      </c>
      <c r="BI169" s="239">
        <f>IF(N169="nulová",J169,0)</f>
        <v>0</v>
      </c>
      <c r="BJ169" s="18" t="s">
        <v>83</v>
      </c>
      <c r="BK169" s="239">
        <f>ROUND(I169*H169,2)</f>
        <v>0</v>
      </c>
      <c r="BL169" s="18" t="s">
        <v>360</v>
      </c>
      <c r="BM169" s="238" t="s">
        <v>2673</v>
      </c>
    </row>
    <row r="170" s="2" customFormat="1">
      <c r="A170" s="39"/>
      <c r="B170" s="40"/>
      <c r="C170" s="41"/>
      <c r="D170" s="240" t="s">
        <v>349</v>
      </c>
      <c r="E170" s="41"/>
      <c r="F170" s="241" t="s">
        <v>1095</v>
      </c>
      <c r="G170" s="41"/>
      <c r="H170" s="41"/>
      <c r="I170" s="242"/>
      <c r="J170" s="41"/>
      <c r="K170" s="41"/>
      <c r="L170" s="45"/>
      <c r="M170" s="243"/>
      <c r="N170" s="244"/>
      <c r="O170" s="92"/>
      <c r="P170" s="92"/>
      <c r="Q170" s="92"/>
      <c r="R170" s="92"/>
      <c r="S170" s="92"/>
      <c r="T170" s="93"/>
      <c r="U170" s="39"/>
      <c r="V170" s="39"/>
      <c r="W170" s="39"/>
      <c r="X170" s="39"/>
      <c r="Y170" s="39"/>
      <c r="Z170" s="39"/>
      <c r="AA170" s="39"/>
      <c r="AB170" s="39"/>
      <c r="AC170" s="39"/>
      <c r="AD170" s="39"/>
      <c r="AE170" s="39"/>
      <c r="AT170" s="18" t="s">
        <v>349</v>
      </c>
      <c r="AU170" s="18" t="s">
        <v>85</v>
      </c>
    </row>
    <row r="171" s="13" customFormat="1">
      <c r="A171" s="13"/>
      <c r="B171" s="252"/>
      <c r="C171" s="253"/>
      <c r="D171" s="240" t="s">
        <v>446</v>
      </c>
      <c r="E171" s="254" t="s">
        <v>1</v>
      </c>
      <c r="F171" s="255" t="s">
        <v>2674</v>
      </c>
      <c r="G171" s="253"/>
      <c r="H171" s="256">
        <v>129.13</v>
      </c>
      <c r="I171" s="257"/>
      <c r="J171" s="253"/>
      <c r="K171" s="253"/>
      <c r="L171" s="258"/>
      <c r="M171" s="259"/>
      <c r="N171" s="260"/>
      <c r="O171" s="260"/>
      <c r="P171" s="260"/>
      <c r="Q171" s="260"/>
      <c r="R171" s="260"/>
      <c r="S171" s="260"/>
      <c r="T171" s="261"/>
      <c r="U171" s="13"/>
      <c r="V171" s="13"/>
      <c r="W171" s="13"/>
      <c r="X171" s="13"/>
      <c r="Y171" s="13"/>
      <c r="Z171" s="13"/>
      <c r="AA171" s="13"/>
      <c r="AB171" s="13"/>
      <c r="AC171" s="13"/>
      <c r="AD171" s="13"/>
      <c r="AE171" s="13"/>
      <c r="AT171" s="262" t="s">
        <v>446</v>
      </c>
      <c r="AU171" s="262" t="s">
        <v>85</v>
      </c>
      <c r="AV171" s="13" t="s">
        <v>85</v>
      </c>
      <c r="AW171" s="13" t="s">
        <v>32</v>
      </c>
      <c r="AX171" s="13" t="s">
        <v>76</v>
      </c>
      <c r="AY171" s="262" t="s">
        <v>342</v>
      </c>
    </row>
    <row r="172" s="13" customFormat="1">
      <c r="A172" s="13"/>
      <c r="B172" s="252"/>
      <c r="C172" s="253"/>
      <c r="D172" s="240" t="s">
        <v>446</v>
      </c>
      <c r="E172" s="254" t="s">
        <v>1</v>
      </c>
      <c r="F172" s="255" t="s">
        <v>2675</v>
      </c>
      <c r="G172" s="253"/>
      <c r="H172" s="256">
        <v>6.3380000000000001</v>
      </c>
      <c r="I172" s="257"/>
      <c r="J172" s="253"/>
      <c r="K172" s="253"/>
      <c r="L172" s="258"/>
      <c r="M172" s="259"/>
      <c r="N172" s="260"/>
      <c r="O172" s="260"/>
      <c r="P172" s="260"/>
      <c r="Q172" s="260"/>
      <c r="R172" s="260"/>
      <c r="S172" s="260"/>
      <c r="T172" s="261"/>
      <c r="U172" s="13"/>
      <c r="V172" s="13"/>
      <c r="W172" s="13"/>
      <c r="X172" s="13"/>
      <c r="Y172" s="13"/>
      <c r="Z172" s="13"/>
      <c r="AA172" s="13"/>
      <c r="AB172" s="13"/>
      <c r="AC172" s="13"/>
      <c r="AD172" s="13"/>
      <c r="AE172" s="13"/>
      <c r="AT172" s="262" t="s">
        <v>446</v>
      </c>
      <c r="AU172" s="262" t="s">
        <v>85</v>
      </c>
      <c r="AV172" s="13" t="s">
        <v>85</v>
      </c>
      <c r="AW172" s="13" t="s">
        <v>32</v>
      </c>
      <c r="AX172" s="13" t="s">
        <v>76</v>
      </c>
      <c r="AY172" s="262" t="s">
        <v>342</v>
      </c>
    </row>
    <row r="173" s="16" customFormat="1">
      <c r="A173" s="16"/>
      <c r="B173" s="284"/>
      <c r="C173" s="285"/>
      <c r="D173" s="240" t="s">
        <v>446</v>
      </c>
      <c r="E173" s="286" t="s">
        <v>1</v>
      </c>
      <c r="F173" s="287" t="s">
        <v>500</v>
      </c>
      <c r="G173" s="285"/>
      <c r="H173" s="288">
        <v>135.46799999999999</v>
      </c>
      <c r="I173" s="289"/>
      <c r="J173" s="285"/>
      <c r="K173" s="285"/>
      <c r="L173" s="290"/>
      <c r="M173" s="291"/>
      <c r="N173" s="292"/>
      <c r="O173" s="292"/>
      <c r="P173" s="292"/>
      <c r="Q173" s="292"/>
      <c r="R173" s="292"/>
      <c r="S173" s="292"/>
      <c r="T173" s="293"/>
      <c r="U173" s="16"/>
      <c r="V173" s="16"/>
      <c r="W173" s="16"/>
      <c r="X173" s="16"/>
      <c r="Y173" s="16"/>
      <c r="Z173" s="16"/>
      <c r="AA173" s="16"/>
      <c r="AB173" s="16"/>
      <c r="AC173" s="16"/>
      <c r="AD173" s="16"/>
      <c r="AE173" s="16"/>
      <c r="AT173" s="294" t="s">
        <v>446</v>
      </c>
      <c r="AU173" s="294" t="s">
        <v>85</v>
      </c>
      <c r="AV173" s="16" t="s">
        <v>360</v>
      </c>
      <c r="AW173" s="16" t="s">
        <v>32</v>
      </c>
      <c r="AX173" s="16" t="s">
        <v>83</v>
      </c>
      <c r="AY173" s="294" t="s">
        <v>342</v>
      </c>
    </row>
    <row r="174" s="2" customFormat="1" ht="16.5" customHeight="1">
      <c r="A174" s="39"/>
      <c r="B174" s="40"/>
      <c r="C174" s="227" t="s">
        <v>392</v>
      </c>
      <c r="D174" s="227" t="s">
        <v>343</v>
      </c>
      <c r="E174" s="228" t="s">
        <v>2270</v>
      </c>
      <c r="F174" s="229" t="s">
        <v>2271</v>
      </c>
      <c r="G174" s="230" t="s">
        <v>562</v>
      </c>
      <c r="H174" s="231">
        <v>89.257999999999996</v>
      </c>
      <c r="I174" s="232"/>
      <c r="J174" s="233">
        <f>ROUND(I174*H174,2)</f>
        <v>0</v>
      </c>
      <c r="K174" s="229" t="s">
        <v>1</v>
      </c>
      <c r="L174" s="45"/>
      <c r="M174" s="234" t="s">
        <v>1</v>
      </c>
      <c r="N174" s="235" t="s">
        <v>41</v>
      </c>
      <c r="O174" s="92"/>
      <c r="P174" s="236">
        <f>O174*H174</f>
        <v>0</v>
      </c>
      <c r="Q174" s="236">
        <v>0</v>
      </c>
      <c r="R174" s="236">
        <f>Q174*H174</f>
        <v>0</v>
      </c>
      <c r="S174" s="236">
        <v>0</v>
      </c>
      <c r="T174" s="237">
        <f>S174*H174</f>
        <v>0</v>
      </c>
      <c r="U174" s="39"/>
      <c r="V174" s="39"/>
      <c r="W174" s="39"/>
      <c r="X174" s="39"/>
      <c r="Y174" s="39"/>
      <c r="Z174" s="39"/>
      <c r="AA174" s="39"/>
      <c r="AB174" s="39"/>
      <c r="AC174" s="39"/>
      <c r="AD174" s="39"/>
      <c r="AE174" s="39"/>
      <c r="AR174" s="238" t="s">
        <v>360</v>
      </c>
      <c r="AT174" s="238" t="s">
        <v>343</v>
      </c>
      <c r="AU174" s="238" t="s">
        <v>85</v>
      </c>
      <c r="AY174" s="18" t="s">
        <v>342</v>
      </c>
      <c r="BE174" s="239">
        <f>IF(N174="základní",J174,0)</f>
        <v>0</v>
      </c>
      <c r="BF174" s="239">
        <f>IF(N174="snížená",J174,0)</f>
        <v>0</v>
      </c>
      <c r="BG174" s="239">
        <f>IF(N174="zákl. přenesená",J174,0)</f>
        <v>0</v>
      </c>
      <c r="BH174" s="239">
        <f>IF(N174="sníž. přenesená",J174,0)</f>
        <v>0</v>
      </c>
      <c r="BI174" s="239">
        <f>IF(N174="nulová",J174,0)</f>
        <v>0</v>
      </c>
      <c r="BJ174" s="18" t="s">
        <v>83</v>
      </c>
      <c r="BK174" s="239">
        <f>ROUND(I174*H174,2)</f>
        <v>0</v>
      </c>
      <c r="BL174" s="18" t="s">
        <v>360</v>
      </c>
      <c r="BM174" s="238" t="s">
        <v>2676</v>
      </c>
    </row>
    <row r="175" s="2" customFormat="1">
      <c r="A175" s="39"/>
      <c r="B175" s="40"/>
      <c r="C175" s="41"/>
      <c r="D175" s="240" t="s">
        <v>349</v>
      </c>
      <c r="E175" s="41"/>
      <c r="F175" s="241" t="s">
        <v>2271</v>
      </c>
      <c r="G175" s="41"/>
      <c r="H175" s="41"/>
      <c r="I175" s="242"/>
      <c r="J175" s="41"/>
      <c r="K175" s="41"/>
      <c r="L175" s="45"/>
      <c r="M175" s="243"/>
      <c r="N175" s="244"/>
      <c r="O175" s="92"/>
      <c r="P175" s="92"/>
      <c r="Q175" s="92"/>
      <c r="R175" s="92"/>
      <c r="S175" s="92"/>
      <c r="T175" s="93"/>
      <c r="U175" s="39"/>
      <c r="V175" s="39"/>
      <c r="W175" s="39"/>
      <c r="X175" s="39"/>
      <c r="Y175" s="39"/>
      <c r="Z175" s="39"/>
      <c r="AA175" s="39"/>
      <c r="AB175" s="39"/>
      <c r="AC175" s="39"/>
      <c r="AD175" s="39"/>
      <c r="AE175" s="39"/>
      <c r="AT175" s="18" t="s">
        <v>349</v>
      </c>
      <c r="AU175" s="18" t="s">
        <v>85</v>
      </c>
    </row>
    <row r="176" s="13" customFormat="1">
      <c r="A176" s="13"/>
      <c r="B176" s="252"/>
      <c r="C176" s="253"/>
      <c r="D176" s="240" t="s">
        <v>446</v>
      </c>
      <c r="E176" s="254" t="s">
        <v>1</v>
      </c>
      <c r="F176" s="255" t="s">
        <v>2677</v>
      </c>
      <c r="G176" s="253"/>
      <c r="H176" s="256">
        <v>89.257999999999996</v>
      </c>
      <c r="I176" s="257"/>
      <c r="J176" s="253"/>
      <c r="K176" s="253"/>
      <c r="L176" s="258"/>
      <c r="M176" s="259"/>
      <c r="N176" s="260"/>
      <c r="O176" s="260"/>
      <c r="P176" s="260"/>
      <c r="Q176" s="260"/>
      <c r="R176" s="260"/>
      <c r="S176" s="260"/>
      <c r="T176" s="261"/>
      <c r="U176" s="13"/>
      <c r="V176" s="13"/>
      <c r="W176" s="13"/>
      <c r="X176" s="13"/>
      <c r="Y176" s="13"/>
      <c r="Z176" s="13"/>
      <c r="AA176" s="13"/>
      <c r="AB176" s="13"/>
      <c r="AC176" s="13"/>
      <c r="AD176" s="13"/>
      <c r="AE176" s="13"/>
      <c r="AT176" s="262" t="s">
        <v>446</v>
      </c>
      <c r="AU176" s="262" t="s">
        <v>85</v>
      </c>
      <c r="AV176" s="13" t="s">
        <v>85</v>
      </c>
      <c r="AW176" s="13" t="s">
        <v>32</v>
      </c>
      <c r="AX176" s="13" t="s">
        <v>83</v>
      </c>
      <c r="AY176" s="262" t="s">
        <v>342</v>
      </c>
    </row>
    <row r="177" s="2" customFormat="1" ht="16.5" customHeight="1">
      <c r="A177" s="39"/>
      <c r="B177" s="40"/>
      <c r="C177" s="227" t="s">
        <v>397</v>
      </c>
      <c r="D177" s="227" t="s">
        <v>343</v>
      </c>
      <c r="E177" s="228" t="s">
        <v>2678</v>
      </c>
      <c r="F177" s="229" t="s">
        <v>2679</v>
      </c>
      <c r="G177" s="230" t="s">
        <v>562</v>
      </c>
      <c r="H177" s="231">
        <v>215.65199999999999</v>
      </c>
      <c r="I177" s="232"/>
      <c r="J177" s="233">
        <f>ROUND(I177*H177,2)</f>
        <v>0</v>
      </c>
      <c r="K177" s="229" t="s">
        <v>443</v>
      </c>
      <c r="L177" s="45"/>
      <c r="M177" s="234" t="s">
        <v>1</v>
      </c>
      <c r="N177" s="235" t="s">
        <v>41</v>
      </c>
      <c r="O177" s="92"/>
      <c r="P177" s="236">
        <f>O177*H177</f>
        <v>0</v>
      </c>
      <c r="Q177" s="236">
        <v>0</v>
      </c>
      <c r="R177" s="236">
        <f>Q177*H177</f>
        <v>0</v>
      </c>
      <c r="S177" s="236">
        <v>0</v>
      </c>
      <c r="T177" s="237">
        <f>S177*H177</f>
        <v>0</v>
      </c>
      <c r="U177" s="39"/>
      <c r="V177" s="39"/>
      <c r="W177" s="39"/>
      <c r="X177" s="39"/>
      <c r="Y177" s="39"/>
      <c r="Z177" s="39"/>
      <c r="AA177" s="39"/>
      <c r="AB177" s="39"/>
      <c r="AC177" s="39"/>
      <c r="AD177" s="39"/>
      <c r="AE177" s="39"/>
      <c r="AR177" s="238" t="s">
        <v>360</v>
      </c>
      <c r="AT177" s="238" t="s">
        <v>343</v>
      </c>
      <c r="AU177" s="238" t="s">
        <v>85</v>
      </c>
      <c r="AY177" s="18" t="s">
        <v>342</v>
      </c>
      <c r="BE177" s="239">
        <f>IF(N177="základní",J177,0)</f>
        <v>0</v>
      </c>
      <c r="BF177" s="239">
        <f>IF(N177="snížená",J177,0)</f>
        <v>0</v>
      </c>
      <c r="BG177" s="239">
        <f>IF(N177="zákl. přenesená",J177,0)</f>
        <v>0</v>
      </c>
      <c r="BH177" s="239">
        <f>IF(N177="sníž. přenesená",J177,0)</f>
        <v>0</v>
      </c>
      <c r="BI177" s="239">
        <f>IF(N177="nulová",J177,0)</f>
        <v>0</v>
      </c>
      <c r="BJ177" s="18" t="s">
        <v>83</v>
      </c>
      <c r="BK177" s="239">
        <f>ROUND(I177*H177,2)</f>
        <v>0</v>
      </c>
      <c r="BL177" s="18" t="s">
        <v>360</v>
      </c>
      <c r="BM177" s="238" t="s">
        <v>2680</v>
      </c>
    </row>
    <row r="178" s="2" customFormat="1">
      <c r="A178" s="39"/>
      <c r="B178" s="40"/>
      <c r="C178" s="41"/>
      <c r="D178" s="240" t="s">
        <v>349</v>
      </c>
      <c r="E178" s="41"/>
      <c r="F178" s="241" t="s">
        <v>2681</v>
      </c>
      <c r="G178" s="41"/>
      <c r="H178" s="41"/>
      <c r="I178" s="242"/>
      <c r="J178" s="41"/>
      <c r="K178" s="41"/>
      <c r="L178" s="45"/>
      <c r="M178" s="243"/>
      <c r="N178" s="244"/>
      <c r="O178" s="92"/>
      <c r="P178" s="92"/>
      <c r="Q178" s="92"/>
      <c r="R178" s="92"/>
      <c r="S178" s="92"/>
      <c r="T178" s="93"/>
      <c r="U178" s="39"/>
      <c r="V178" s="39"/>
      <c r="W178" s="39"/>
      <c r="X178" s="39"/>
      <c r="Y178" s="39"/>
      <c r="Z178" s="39"/>
      <c r="AA178" s="39"/>
      <c r="AB178" s="39"/>
      <c r="AC178" s="39"/>
      <c r="AD178" s="39"/>
      <c r="AE178" s="39"/>
      <c r="AT178" s="18" t="s">
        <v>349</v>
      </c>
      <c r="AU178" s="18" t="s">
        <v>85</v>
      </c>
    </row>
    <row r="179" s="13" customFormat="1">
      <c r="A179" s="13"/>
      <c r="B179" s="252"/>
      <c r="C179" s="253"/>
      <c r="D179" s="240" t="s">
        <v>446</v>
      </c>
      <c r="E179" s="254" t="s">
        <v>1</v>
      </c>
      <c r="F179" s="255" t="s">
        <v>2682</v>
      </c>
      <c r="G179" s="253"/>
      <c r="H179" s="256">
        <v>155.98599999999999</v>
      </c>
      <c r="I179" s="257"/>
      <c r="J179" s="253"/>
      <c r="K179" s="253"/>
      <c r="L179" s="258"/>
      <c r="M179" s="259"/>
      <c r="N179" s="260"/>
      <c r="O179" s="260"/>
      <c r="P179" s="260"/>
      <c r="Q179" s="260"/>
      <c r="R179" s="260"/>
      <c r="S179" s="260"/>
      <c r="T179" s="261"/>
      <c r="U179" s="13"/>
      <c r="V179" s="13"/>
      <c r="W179" s="13"/>
      <c r="X179" s="13"/>
      <c r="Y179" s="13"/>
      <c r="Z179" s="13"/>
      <c r="AA179" s="13"/>
      <c r="AB179" s="13"/>
      <c r="AC179" s="13"/>
      <c r="AD179" s="13"/>
      <c r="AE179" s="13"/>
      <c r="AT179" s="262" t="s">
        <v>446</v>
      </c>
      <c r="AU179" s="262" t="s">
        <v>85</v>
      </c>
      <c r="AV179" s="13" t="s">
        <v>85</v>
      </c>
      <c r="AW179" s="13" t="s">
        <v>32</v>
      </c>
      <c r="AX179" s="13" t="s">
        <v>76</v>
      </c>
      <c r="AY179" s="262" t="s">
        <v>342</v>
      </c>
    </row>
    <row r="180" s="13" customFormat="1">
      <c r="A180" s="13"/>
      <c r="B180" s="252"/>
      <c r="C180" s="253"/>
      <c r="D180" s="240" t="s">
        <v>446</v>
      </c>
      <c r="E180" s="254" t="s">
        <v>1</v>
      </c>
      <c r="F180" s="255" t="s">
        <v>2683</v>
      </c>
      <c r="G180" s="253"/>
      <c r="H180" s="256">
        <v>402.51499999999999</v>
      </c>
      <c r="I180" s="257"/>
      <c r="J180" s="253"/>
      <c r="K180" s="253"/>
      <c r="L180" s="258"/>
      <c r="M180" s="259"/>
      <c r="N180" s="260"/>
      <c r="O180" s="260"/>
      <c r="P180" s="260"/>
      <c r="Q180" s="260"/>
      <c r="R180" s="260"/>
      <c r="S180" s="260"/>
      <c r="T180" s="261"/>
      <c r="U180" s="13"/>
      <c r="V180" s="13"/>
      <c r="W180" s="13"/>
      <c r="X180" s="13"/>
      <c r="Y180" s="13"/>
      <c r="Z180" s="13"/>
      <c r="AA180" s="13"/>
      <c r="AB180" s="13"/>
      <c r="AC180" s="13"/>
      <c r="AD180" s="13"/>
      <c r="AE180" s="13"/>
      <c r="AT180" s="262" t="s">
        <v>446</v>
      </c>
      <c r="AU180" s="262" t="s">
        <v>85</v>
      </c>
      <c r="AV180" s="13" t="s">
        <v>85</v>
      </c>
      <c r="AW180" s="13" t="s">
        <v>32</v>
      </c>
      <c r="AX180" s="13" t="s">
        <v>76</v>
      </c>
      <c r="AY180" s="262" t="s">
        <v>342</v>
      </c>
    </row>
    <row r="181" s="15" customFormat="1">
      <c r="A181" s="15"/>
      <c r="B181" s="273"/>
      <c r="C181" s="274"/>
      <c r="D181" s="240" t="s">
        <v>446</v>
      </c>
      <c r="E181" s="275" t="s">
        <v>1</v>
      </c>
      <c r="F181" s="276" t="s">
        <v>492</v>
      </c>
      <c r="G181" s="274"/>
      <c r="H181" s="277">
        <v>558.50099999999998</v>
      </c>
      <c r="I181" s="278"/>
      <c r="J181" s="274"/>
      <c r="K181" s="274"/>
      <c r="L181" s="279"/>
      <c r="M181" s="280"/>
      <c r="N181" s="281"/>
      <c r="O181" s="281"/>
      <c r="P181" s="281"/>
      <c r="Q181" s="281"/>
      <c r="R181" s="281"/>
      <c r="S181" s="281"/>
      <c r="T181" s="282"/>
      <c r="U181" s="15"/>
      <c r="V181" s="15"/>
      <c r="W181" s="15"/>
      <c r="X181" s="15"/>
      <c r="Y181" s="15"/>
      <c r="Z181" s="15"/>
      <c r="AA181" s="15"/>
      <c r="AB181" s="15"/>
      <c r="AC181" s="15"/>
      <c r="AD181" s="15"/>
      <c r="AE181" s="15"/>
      <c r="AT181" s="283" t="s">
        <v>446</v>
      </c>
      <c r="AU181" s="283" t="s">
        <v>85</v>
      </c>
      <c r="AV181" s="15" t="s">
        <v>92</v>
      </c>
      <c r="AW181" s="15" t="s">
        <v>32</v>
      </c>
      <c r="AX181" s="15" t="s">
        <v>76</v>
      </c>
      <c r="AY181" s="283" t="s">
        <v>342</v>
      </c>
    </row>
    <row r="182" s="14" customFormat="1">
      <c r="A182" s="14"/>
      <c r="B182" s="263"/>
      <c r="C182" s="264"/>
      <c r="D182" s="240" t="s">
        <v>446</v>
      </c>
      <c r="E182" s="265" t="s">
        <v>1</v>
      </c>
      <c r="F182" s="266" t="s">
        <v>2684</v>
      </c>
      <c r="G182" s="264"/>
      <c r="H182" s="265" t="s">
        <v>1</v>
      </c>
      <c r="I182" s="267"/>
      <c r="J182" s="264"/>
      <c r="K182" s="264"/>
      <c r="L182" s="268"/>
      <c r="M182" s="269"/>
      <c r="N182" s="270"/>
      <c r="O182" s="270"/>
      <c r="P182" s="270"/>
      <c r="Q182" s="270"/>
      <c r="R182" s="270"/>
      <c r="S182" s="270"/>
      <c r="T182" s="271"/>
      <c r="U182" s="14"/>
      <c r="V182" s="14"/>
      <c r="W182" s="14"/>
      <c r="X182" s="14"/>
      <c r="Y182" s="14"/>
      <c r="Z182" s="14"/>
      <c r="AA182" s="14"/>
      <c r="AB182" s="14"/>
      <c r="AC182" s="14"/>
      <c r="AD182" s="14"/>
      <c r="AE182" s="14"/>
      <c r="AT182" s="272" t="s">
        <v>446</v>
      </c>
      <c r="AU182" s="272" t="s">
        <v>85</v>
      </c>
      <c r="AV182" s="14" t="s">
        <v>83</v>
      </c>
      <c r="AW182" s="14" t="s">
        <v>32</v>
      </c>
      <c r="AX182" s="14" t="s">
        <v>76</v>
      </c>
      <c r="AY182" s="272" t="s">
        <v>342</v>
      </c>
    </row>
    <row r="183" s="13" customFormat="1">
      <c r="A183" s="13"/>
      <c r="B183" s="252"/>
      <c r="C183" s="253"/>
      <c r="D183" s="240" t="s">
        <v>446</v>
      </c>
      <c r="E183" s="254" t="s">
        <v>1</v>
      </c>
      <c r="F183" s="255" t="s">
        <v>2685</v>
      </c>
      <c r="G183" s="253"/>
      <c r="H183" s="256">
        <v>-19.370000000000001</v>
      </c>
      <c r="I183" s="257"/>
      <c r="J183" s="253"/>
      <c r="K183" s="253"/>
      <c r="L183" s="258"/>
      <c r="M183" s="259"/>
      <c r="N183" s="260"/>
      <c r="O183" s="260"/>
      <c r="P183" s="260"/>
      <c r="Q183" s="260"/>
      <c r="R183" s="260"/>
      <c r="S183" s="260"/>
      <c r="T183" s="261"/>
      <c r="U183" s="13"/>
      <c r="V183" s="13"/>
      <c r="W183" s="13"/>
      <c r="X183" s="13"/>
      <c r="Y183" s="13"/>
      <c r="Z183" s="13"/>
      <c r="AA183" s="13"/>
      <c r="AB183" s="13"/>
      <c r="AC183" s="13"/>
      <c r="AD183" s="13"/>
      <c r="AE183" s="13"/>
      <c r="AT183" s="262" t="s">
        <v>446</v>
      </c>
      <c r="AU183" s="262" t="s">
        <v>85</v>
      </c>
      <c r="AV183" s="13" t="s">
        <v>85</v>
      </c>
      <c r="AW183" s="13" t="s">
        <v>32</v>
      </c>
      <c r="AX183" s="13" t="s">
        <v>76</v>
      </c>
      <c r="AY183" s="262" t="s">
        <v>342</v>
      </c>
    </row>
    <row r="184" s="16" customFormat="1">
      <c r="A184" s="16"/>
      <c r="B184" s="284"/>
      <c r="C184" s="285"/>
      <c r="D184" s="240" t="s">
        <v>446</v>
      </c>
      <c r="E184" s="286" t="s">
        <v>1</v>
      </c>
      <c r="F184" s="287" t="s">
        <v>500</v>
      </c>
      <c r="G184" s="285"/>
      <c r="H184" s="288">
        <v>539.13099999999997</v>
      </c>
      <c r="I184" s="289"/>
      <c r="J184" s="285"/>
      <c r="K184" s="285"/>
      <c r="L184" s="290"/>
      <c r="M184" s="291"/>
      <c r="N184" s="292"/>
      <c r="O184" s="292"/>
      <c r="P184" s="292"/>
      <c r="Q184" s="292"/>
      <c r="R184" s="292"/>
      <c r="S184" s="292"/>
      <c r="T184" s="293"/>
      <c r="U184" s="16"/>
      <c r="V184" s="16"/>
      <c r="W184" s="16"/>
      <c r="X184" s="16"/>
      <c r="Y184" s="16"/>
      <c r="Z184" s="16"/>
      <c r="AA184" s="16"/>
      <c r="AB184" s="16"/>
      <c r="AC184" s="16"/>
      <c r="AD184" s="16"/>
      <c r="AE184" s="16"/>
      <c r="AT184" s="294" t="s">
        <v>446</v>
      </c>
      <c r="AU184" s="294" t="s">
        <v>85</v>
      </c>
      <c r="AV184" s="16" t="s">
        <v>360</v>
      </c>
      <c r="AW184" s="16" t="s">
        <v>32</v>
      </c>
      <c r="AX184" s="16" t="s">
        <v>76</v>
      </c>
      <c r="AY184" s="294" t="s">
        <v>342</v>
      </c>
    </row>
    <row r="185" s="13" customFormat="1">
      <c r="A185" s="13"/>
      <c r="B185" s="252"/>
      <c r="C185" s="253"/>
      <c r="D185" s="240" t="s">
        <v>446</v>
      </c>
      <c r="E185" s="254" t="s">
        <v>1</v>
      </c>
      <c r="F185" s="255" t="s">
        <v>2686</v>
      </c>
      <c r="G185" s="253"/>
      <c r="H185" s="256">
        <v>215.65199999999999</v>
      </c>
      <c r="I185" s="257"/>
      <c r="J185" s="253"/>
      <c r="K185" s="253"/>
      <c r="L185" s="258"/>
      <c r="M185" s="259"/>
      <c r="N185" s="260"/>
      <c r="O185" s="260"/>
      <c r="P185" s="260"/>
      <c r="Q185" s="260"/>
      <c r="R185" s="260"/>
      <c r="S185" s="260"/>
      <c r="T185" s="261"/>
      <c r="U185" s="13"/>
      <c r="V185" s="13"/>
      <c r="W185" s="13"/>
      <c r="X185" s="13"/>
      <c r="Y185" s="13"/>
      <c r="Z185" s="13"/>
      <c r="AA185" s="13"/>
      <c r="AB185" s="13"/>
      <c r="AC185" s="13"/>
      <c r="AD185" s="13"/>
      <c r="AE185" s="13"/>
      <c r="AT185" s="262" t="s">
        <v>446</v>
      </c>
      <c r="AU185" s="262" t="s">
        <v>85</v>
      </c>
      <c r="AV185" s="13" t="s">
        <v>85</v>
      </c>
      <c r="AW185" s="13" t="s">
        <v>32</v>
      </c>
      <c r="AX185" s="13" t="s">
        <v>83</v>
      </c>
      <c r="AY185" s="262" t="s">
        <v>342</v>
      </c>
    </row>
    <row r="186" s="2" customFormat="1" ht="16.5" customHeight="1">
      <c r="A186" s="39"/>
      <c r="B186" s="40"/>
      <c r="C186" s="227" t="s">
        <v>401</v>
      </c>
      <c r="D186" s="227" t="s">
        <v>343</v>
      </c>
      <c r="E186" s="228" t="s">
        <v>2687</v>
      </c>
      <c r="F186" s="229" t="s">
        <v>2688</v>
      </c>
      <c r="G186" s="230" t="s">
        <v>562</v>
      </c>
      <c r="H186" s="231">
        <v>215.65199999999999</v>
      </c>
      <c r="I186" s="232"/>
      <c r="J186" s="233">
        <f>ROUND(I186*H186,2)</f>
        <v>0</v>
      </c>
      <c r="K186" s="229" t="s">
        <v>443</v>
      </c>
      <c r="L186" s="45"/>
      <c r="M186" s="234" t="s">
        <v>1</v>
      </c>
      <c r="N186" s="235" t="s">
        <v>41</v>
      </c>
      <c r="O186" s="92"/>
      <c r="P186" s="236">
        <f>O186*H186</f>
        <v>0</v>
      </c>
      <c r="Q186" s="236">
        <v>0</v>
      </c>
      <c r="R186" s="236">
        <f>Q186*H186</f>
        <v>0</v>
      </c>
      <c r="S186" s="236">
        <v>0</v>
      </c>
      <c r="T186" s="237">
        <f>S186*H186</f>
        <v>0</v>
      </c>
      <c r="U186" s="39"/>
      <c r="V186" s="39"/>
      <c r="W186" s="39"/>
      <c r="X186" s="39"/>
      <c r="Y186" s="39"/>
      <c r="Z186" s="39"/>
      <c r="AA186" s="39"/>
      <c r="AB186" s="39"/>
      <c r="AC186" s="39"/>
      <c r="AD186" s="39"/>
      <c r="AE186" s="39"/>
      <c r="AR186" s="238" t="s">
        <v>360</v>
      </c>
      <c r="AT186" s="238" t="s">
        <v>343</v>
      </c>
      <c r="AU186" s="238" t="s">
        <v>85</v>
      </c>
      <c r="AY186" s="18" t="s">
        <v>342</v>
      </c>
      <c r="BE186" s="239">
        <f>IF(N186="základní",J186,0)</f>
        <v>0</v>
      </c>
      <c r="BF186" s="239">
        <f>IF(N186="snížená",J186,0)</f>
        <v>0</v>
      </c>
      <c r="BG186" s="239">
        <f>IF(N186="zákl. přenesená",J186,0)</f>
        <v>0</v>
      </c>
      <c r="BH186" s="239">
        <f>IF(N186="sníž. přenesená",J186,0)</f>
        <v>0</v>
      </c>
      <c r="BI186" s="239">
        <f>IF(N186="nulová",J186,0)</f>
        <v>0</v>
      </c>
      <c r="BJ186" s="18" t="s">
        <v>83</v>
      </c>
      <c r="BK186" s="239">
        <f>ROUND(I186*H186,2)</f>
        <v>0</v>
      </c>
      <c r="BL186" s="18" t="s">
        <v>360</v>
      </c>
      <c r="BM186" s="238" t="s">
        <v>2689</v>
      </c>
    </row>
    <row r="187" s="2" customFormat="1">
      <c r="A187" s="39"/>
      <c r="B187" s="40"/>
      <c r="C187" s="41"/>
      <c r="D187" s="240" t="s">
        <v>349</v>
      </c>
      <c r="E187" s="41"/>
      <c r="F187" s="241" t="s">
        <v>2690</v>
      </c>
      <c r="G187" s="41"/>
      <c r="H187" s="41"/>
      <c r="I187" s="242"/>
      <c r="J187" s="41"/>
      <c r="K187" s="41"/>
      <c r="L187" s="45"/>
      <c r="M187" s="243"/>
      <c r="N187" s="244"/>
      <c r="O187" s="92"/>
      <c r="P187" s="92"/>
      <c r="Q187" s="92"/>
      <c r="R187" s="92"/>
      <c r="S187" s="92"/>
      <c r="T187" s="93"/>
      <c r="U187" s="39"/>
      <c r="V187" s="39"/>
      <c r="W187" s="39"/>
      <c r="X187" s="39"/>
      <c r="Y187" s="39"/>
      <c r="Z187" s="39"/>
      <c r="AA187" s="39"/>
      <c r="AB187" s="39"/>
      <c r="AC187" s="39"/>
      <c r="AD187" s="39"/>
      <c r="AE187" s="39"/>
      <c r="AT187" s="18" t="s">
        <v>349</v>
      </c>
      <c r="AU187" s="18" t="s">
        <v>85</v>
      </c>
    </row>
    <row r="188" s="13" customFormat="1">
      <c r="A188" s="13"/>
      <c r="B188" s="252"/>
      <c r="C188" s="253"/>
      <c r="D188" s="240" t="s">
        <v>446</v>
      </c>
      <c r="E188" s="254" t="s">
        <v>1</v>
      </c>
      <c r="F188" s="255" t="s">
        <v>2691</v>
      </c>
      <c r="G188" s="253"/>
      <c r="H188" s="256">
        <v>215.65199999999999</v>
      </c>
      <c r="I188" s="257"/>
      <c r="J188" s="253"/>
      <c r="K188" s="253"/>
      <c r="L188" s="258"/>
      <c r="M188" s="259"/>
      <c r="N188" s="260"/>
      <c r="O188" s="260"/>
      <c r="P188" s="260"/>
      <c r="Q188" s="260"/>
      <c r="R188" s="260"/>
      <c r="S188" s="260"/>
      <c r="T188" s="261"/>
      <c r="U188" s="13"/>
      <c r="V188" s="13"/>
      <c r="W188" s="13"/>
      <c r="X188" s="13"/>
      <c r="Y188" s="13"/>
      <c r="Z188" s="13"/>
      <c r="AA188" s="13"/>
      <c r="AB188" s="13"/>
      <c r="AC188" s="13"/>
      <c r="AD188" s="13"/>
      <c r="AE188" s="13"/>
      <c r="AT188" s="262" t="s">
        <v>446</v>
      </c>
      <c r="AU188" s="262" t="s">
        <v>85</v>
      </c>
      <c r="AV188" s="13" t="s">
        <v>85</v>
      </c>
      <c r="AW188" s="13" t="s">
        <v>32</v>
      </c>
      <c r="AX188" s="13" t="s">
        <v>83</v>
      </c>
      <c r="AY188" s="262" t="s">
        <v>342</v>
      </c>
    </row>
    <row r="189" s="2" customFormat="1" ht="16.5" customHeight="1">
      <c r="A189" s="39"/>
      <c r="B189" s="40"/>
      <c r="C189" s="227" t="s">
        <v>408</v>
      </c>
      <c r="D189" s="227" t="s">
        <v>343</v>
      </c>
      <c r="E189" s="228" t="s">
        <v>2692</v>
      </c>
      <c r="F189" s="229" t="s">
        <v>2693</v>
      </c>
      <c r="G189" s="230" t="s">
        <v>562</v>
      </c>
      <c r="H189" s="231">
        <v>107.82599999999999</v>
      </c>
      <c r="I189" s="232"/>
      <c r="J189" s="233">
        <f>ROUND(I189*H189,2)</f>
        <v>0</v>
      </c>
      <c r="K189" s="229" t="s">
        <v>443</v>
      </c>
      <c r="L189" s="45"/>
      <c r="M189" s="234" t="s">
        <v>1</v>
      </c>
      <c r="N189" s="235" t="s">
        <v>41</v>
      </c>
      <c r="O189" s="92"/>
      <c r="P189" s="236">
        <f>O189*H189</f>
        <v>0</v>
      </c>
      <c r="Q189" s="236">
        <v>0</v>
      </c>
      <c r="R189" s="236">
        <f>Q189*H189</f>
        <v>0</v>
      </c>
      <c r="S189" s="236">
        <v>0</v>
      </c>
      <c r="T189" s="237">
        <f>S189*H189</f>
        <v>0</v>
      </c>
      <c r="U189" s="39"/>
      <c r="V189" s="39"/>
      <c r="W189" s="39"/>
      <c r="X189" s="39"/>
      <c r="Y189" s="39"/>
      <c r="Z189" s="39"/>
      <c r="AA189" s="39"/>
      <c r="AB189" s="39"/>
      <c r="AC189" s="39"/>
      <c r="AD189" s="39"/>
      <c r="AE189" s="39"/>
      <c r="AR189" s="238" t="s">
        <v>360</v>
      </c>
      <c r="AT189" s="238" t="s">
        <v>343</v>
      </c>
      <c r="AU189" s="238" t="s">
        <v>85</v>
      </c>
      <c r="AY189" s="18" t="s">
        <v>342</v>
      </c>
      <c r="BE189" s="239">
        <f>IF(N189="základní",J189,0)</f>
        <v>0</v>
      </c>
      <c r="BF189" s="239">
        <f>IF(N189="snížená",J189,0)</f>
        <v>0</v>
      </c>
      <c r="BG189" s="239">
        <f>IF(N189="zákl. přenesená",J189,0)</f>
        <v>0</v>
      </c>
      <c r="BH189" s="239">
        <f>IF(N189="sníž. přenesená",J189,0)</f>
        <v>0</v>
      </c>
      <c r="BI189" s="239">
        <f>IF(N189="nulová",J189,0)</f>
        <v>0</v>
      </c>
      <c r="BJ189" s="18" t="s">
        <v>83</v>
      </c>
      <c r="BK189" s="239">
        <f>ROUND(I189*H189,2)</f>
        <v>0</v>
      </c>
      <c r="BL189" s="18" t="s">
        <v>360</v>
      </c>
      <c r="BM189" s="238" t="s">
        <v>2694</v>
      </c>
    </row>
    <row r="190" s="2" customFormat="1">
      <c r="A190" s="39"/>
      <c r="B190" s="40"/>
      <c r="C190" s="41"/>
      <c r="D190" s="240" t="s">
        <v>349</v>
      </c>
      <c r="E190" s="41"/>
      <c r="F190" s="241" t="s">
        <v>2695</v>
      </c>
      <c r="G190" s="41"/>
      <c r="H190" s="41"/>
      <c r="I190" s="242"/>
      <c r="J190" s="41"/>
      <c r="K190" s="41"/>
      <c r="L190" s="45"/>
      <c r="M190" s="243"/>
      <c r="N190" s="244"/>
      <c r="O190" s="92"/>
      <c r="P190" s="92"/>
      <c r="Q190" s="92"/>
      <c r="R190" s="92"/>
      <c r="S190" s="92"/>
      <c r="T190" s="93"/>
      <c r="U190" s="39"/>
      <c r="V190" s="39"/>
      <c r="W190" s="39"/>
      <c r="X190" s="39"/>
      <c r="Y190" s="39"/>
      <c r="Z190" s="39"/>
      <c r="AA190" s="39"/>
      <c r="AB190" s="39"/>
      <c r="AC190" s="39"/>
      <c r="AD190" s="39"/>
      <c r="AE190" s="39"/>
      <c r="AT190" s="18" t="s">
        <v>349</v>
      </c>
      <c r="AU190" s="18" t="s">
        <v>85</v>
      </c>
    </row>
    <row r="191" s="13" customFormat="1">
      <c r="A191" s="13"/>
      <c r="B191" s="252"/>
      <c r="C191" s="253"/>
      <c r="D191" s="240" t="s">
        <v>446</v>
      </c>
      <c r="E191" s="254" t="s">
        <v>1</v>
      </c>
      <c r="F191" s="255" t="s">
        <v>2696</v>
      </c>
      <c r="G191" s="253"/>
      <c r="H191" s="256">
        <v>107.82599999999999</v>
      </c>
      <c r="I191" s="257"/>
      <c r="J191" s="253"/>
      <c r="K191" s="253"/>
      <c r="L191" s="258"/>
      <c r="M191" s="259"/>
      <c r="N191" s="260"/>
      <c r="O191" s="260"/>
      <c r="P191" s="260"/>
      <c r="Q191" s="260"/>
      <c r="R191" s="260"/>
      <c r="S191" s="260"/>
      <c r="T191" s="261"/>
      <c r="U191" s="13"/>
      <c r="V191" s="13"/>
      <c r="W191" s="13"/>
      <c r="X191" s="13"/>
      <c r="Y191" s="13"/>
      <c r="Z191" s="13"/>
      <c r="AA191" s="13"/>
      <c r="AB191" s="13"/>
      <c r="AC191" s="13"/>
      <c r="AD191" s="13"/>
      <c r="AE191" s="13"/>
      <c r="AT191" s="262" t="s">
        <v>446</v>
      </c>
      <c r="AU191" s="262" t="s">
        <v>85</v>
      </c>
      <c r="AV191" s="13" t="s">
        <v>85</v>
      </c>
      <c r="AW191" s="13" t="s">
        <v>32</v>
      </c>
      <c r="AX191" s="13" t="s">
        <v>83</v>
      </c>
      <c r="AY191" s="262" t="s">
        <v>342</v>
      </c>
    </row>
    <row r="192" s="2" customFormat="1" ht="21.75" customHeight="1">
      <c r="A192" s="39"/>
      <c r="B192" s="40"/>
      <c r="C192" s="227" t="s">
        <v>8</v>
      </c>
      <c r="D192" s="227" t="s">
        <v>343</v>
      </c>
      <c r="E192" s="228" t="s">
        <v>2697</v>
      </c>
      <c r="F192" s="229" t="s">
        <v>2698</v>
      </c>
      <c r="G192" s="230" t="s">
        <v>562</v>
      </c>
      <c r="H192" s="231">
        <v>417.04599999999999</v>
      </c>
      <c r="I192" s="232"/>
      <c r="J192" s="233">
        <f>ROUND(I192*H192,2)</f>
        <v>0</v>
      </c>
      <c r="K192" s="229" t="s">
        <v>443</v>
      </c>
      <c r="L192" s="45"/>
      <c r="M192" s="234" t="s">
        <v>1</v>
      </c>
      <c r="N192" s="235" t="s">
        <v>41</v>
      </c>
      <c r="O192" s="92"/>
      <c r="P192" s="236">
        <f>O192*H192</f>
        <v>0</v>
      </c>
      <c r="Q192" s="236">
        <v>0</v>
      </c>
      <c r="R192" s="236">
        <f>Q192*H192</f>
        <v>0</v>
      </c>
      <c r="S192" s="236">
        <v>0</v>
      </c>
      <c r="T192" s="237">
        <f>S192*H192</f>
        <v>0</v>
      </c>
      <c r="U192" s="39"/>
      <c r="V192" s="39"/>
      <c r="W192" s="39"/>
      <c r="X192" s="39"/>
      <c r="Y192" s="39"/>
      <c r="Z192" s="39"/>
      <c r="AA192" s="39"/>
      <c r="AB192" s="39"/>
      <c r="AC192" s="39"/>
      <c r="AD192" s="39"/>
      <c r="AE192" s="39"/>
      <c r="AR192" s="238" t="s">
        <v>360</v>
      </c>
      <c r="AT192" s="238" t="s">
        <v>343</v>
      </c>
      <c r="AU192" s="238" t="s">
        <v>85</v>
      </c>
      <c r="AY192" s="18" t="s">
        <v>342</v>
      </c>
      <c r="BE192" s="239">
        <f>IF(N192="základní",J192,0)</f>
        <v>0</v>
      </c>
      <c r="BF192" s="239">
        <f>IF(N192="snížená",J192,0)</f>
        <v>0</v>
      </c>
      <c r="BG192" s="239">
        <f>IF(N192="zákl. přenesená",J192,0)</f>
        <v>0</v>
      </c>
      <c r="BH192" s="239">
        <f>IF(N192="sníž. přenesená",J192,0)</f>
        <v>0</v>
      </c>
      <c r="BI192" s="239">
        <f>IF(N192="nulová",J192,0)</f>
        <v>0</v>
      </c>
      <c r="BJ192" s="18" t="s">
        <v>83</v>
      </c>
      <c r="BK192" s="239">
        <f>ROUND(I192*H192,2)</f>
        <v>0</v>
      </c>
      <c r="BL192" s="18" t="s">
        <v>360</v>
      </c>
      <c r="BM192" s="238" t="s">
        <v>2699</v>
      </c>
    </row>
    <row r="193" s="2" customFormat="1">
      <c r="A193" s="39"/>
      <c r="B193" s="40"/>
      <c r="C193" s="41"/>
      <c r="D193" s="240" t="s">
        <v>349</v>
      </c>
      <c r="E193" s="41"/>
      <c r="F193" s="241" t="s">
        <v>2700</v>
      </c>
      <c r="G193" s="41"/>
      <c r="H193" s="41"/>
      <c r="I193" s="242"/>
      <c r="J193" s="41"/>
      <c r="K193" s="41"/>
      <c r="L193" s="45"/>
      <c r="M193" s="243"/>
      <c r="N193" s="244"/>
      <c r="O193" s="92"/>
      <c r="P193" s="92"/>
      <c r="Q193" s="92"/>
      <c r="R193" s="92"/>
      <c r="S193" s="92"/>
      <c r="T193" s="93"/>
      <c r="U193" s="39"/>
      <c r="V193" s="39"/>
      <c r="W193" s="39"/>
      <c r="X193" s="39"/>
      <c r="Y193" s="39"/>
      <c r="Z193" s="39"/>
      <c r="AA193" s="39"/>
      <c r="AB193" s="39"/>
      <c r="AC193" s="39"/>
      <c r="AD193" s="39"/>
      <c r="AE193" s="39"/>
      <c r="AT193" s="18" t="s">
        <v>349</v>
      </c>
      <c r="AU193" s="18" t="s">
        <v>85</v>
      </c>
    </row>
    <row r="194" s="14" customFormat="1">
      <c r="A194" s="14"/>
      <c r="B194" s="263"/>
      <c r="C194" s="264"/>
      <c r="D194" s="240" t="s">
        <v>446</v>
      </c>
      <c r="E194" s="265" t="s">
        <v>1</v>
      </c>
      <c r="F194" s="266" t="s">
        <v>2701</v>
      </c>
      <c r="G194" s="264"/>
      <c r="H194" s="265" t="s">
        <v>1</v>
      </c>
      <c r="I194" s="267"/>
      <c r="J194" s="264"/>
      <c r="K194" s="264"/>
      <c r="L194" s="268"/>
      <c r="M194" s="269"/>
      <c r="N194" s="270"/>
      <c r="O194" s="270"/>
      <c r="P194" s="270"/>
      <c r="Q194" s="270"/>
      <c r="R194" s="270"/>
      <c r="S194" s="270"/>
      <c r="T194" s="271"/>
      <c r="U194" s="14"/>
      <c r="V194" s="14"/>
      <c r="W194" s="14"/>
      <c r="X194" s="14"/>
      <c r="Y194" s="14"/>
      <c r="Z194" s="14"/>
      <c r="AA194" s="14"/>
      <c r="AB194" s="14"/>
      <c r="AC194" s="14"/>
      <c r="AD194" s="14"/>
      <c r="AE194" s="14"/>
      <c r="AT194" s="272" t="s">
        <v>446</v>
      </c>
      <c r="AU194" s="272" t="s">
        <v>85</v>
      </c>
      <c r="AV194" s="14" t="s">
        <v>83</v>
      </c>
      <c r="AW194" s="14" t="s">
        <v>32</v>
      </c>
      <c r="AX194" s="14" t="s">
        <v>76</v>
      </c>
      <c r="AY194" s="272" t="s">
        <v>342</v>
      </c>
    </row>
    <row r="195" s="13" customFormat="1">
      <c r="A195" s="13"/>
      <c r="B195" s="252"/>
      <c r="C195" s="253"/>
      <c r="D195" s="240" t="s">
        <v>446</v>
      </c>
      <c r="E195" s="254" t="s">
        <v>1</v>
      </c>
      <c r="F195" s="255" t="s">
        <v>2702</v>
      </c>
      <c r="G195" s="253"/>
      <c r="H195" s="256">
        <v>4.0880000000000001</v>
      </c>
      <c r="I195" s="257"/>
      <c r="J195" s="253"/>
      <c r="K195" s="253"/>
      <c r="L195" s="258"/>
      <c r="M195" s="259"/>
      <c r="N195" s="260"/>
      <c r="O195" s="260"/>
      <c r="P195" s="260"/>
      <c r="Q195" s="260"/>
      <c r="R195" s="260"/>
      <c r="S195" s="260"/>
      <c r="T195" s="261"/>
      <c r="U195" s="13"/>
      <c r="V195" s="13"/>
      <c r="W195" s="13"/>
      <c r="X195" s="13"/>
      <c r="Y195" s="13"/>
      <c r="Z195" s="13"/>
      <c r="AA195" s="13"/>
      <c r="AB195" s="13"/>
      <c r="AC195" s="13"/>
      <c r="AD195" s="13"/>
      <c r="AE195" s="13"/>
      <c r="AT195" s="262" t="s">
        <v>446</v>
      </c>
      <c r="AU195" s="262" t="s">
        <v>85</v>
      </c>
      <c r="AV195" s="13" t="s">
        <v>85</v>
      </c>
      <c r="AW195" s="13" t="s">
        <v>32</v>
      </c>
      <c r="AX195" s="13" t="s">
        <v>76</v>
      </c>
      <c r="AY195" s="262" t="s">
        <v>342</v>
      </c>
    </row>
    <row r="196" s="13" customFormat="1">
      <c r="A196" s="13"/>
      <c r="B196" s="252"/>
      <c r="C196" s="253"/>
      <c r="D196" s="240" t="s">
        <v>446</v>
      </c>
      <c r="E196" s="254" t="s">
        <v>1</v>
      </c>
      <c r="F196" s="255" t="s">
        <v>2703</v>
      </c>
      <c r="G196" s="253"/>
      <c r="H196" s="256">
        <v>49.851999999999997</v>
      </c>
      <c r="I196" s="257"/>
      <c r="J196" s="253"/>
      <c r="K196" s="253"/>
      <c r="L196" s="258"/>
      <c r="M196" s="259"/>
      <c r="N196" s="260"/>
      <c r="O196" s="260"/>
      <c r="P196" s="260"/>
      <c r="Q196" s="260"/>
      <c r="R196" s="260"/>
      <c r="S196" s="260"/>
      <c r="T196" s="261"/>
      <c r="U196" s="13"/>
      <c r="V196" s="13"/>
      <c r="W196" s="13"/>
      <c r="X196" s="13"/>
      <c r="Y196" s="13"/>
      <c r="Z196" s="13"/>
      <c r="AA196" s="13"/>
      <c r="AB196" s="13"/>
      <c r="AC196" s="13"/>
      <c r="AD196" s="13"/>
      <c r="AE196" s="13"/>
      <c r="AT196" s="262" t="s">
        <v>446</v>
      </c>
      <c r="AU196" s="262" t="s">
        <v>85</v>
      </c>
      <c r="AV196" s="13" t="s">
        <v>85</v>
      </c>
      <c r="AW196" s="13" t="s">
        <v>32</v>
      </c>
      <c r="AX196" s="13" t="s">
        <v>76</v>
      </c>
      <c r="AY196" s="262" t="s">
        <v>342</v>
      </c>
    </row>
    <row r="197" s="13" customFormat="1">
      <c r="A197" s="13"/>
      <c r="B197" s="252"/>
      <c r="C197" s="253"/>
      <c r="D197" s="240" t="s">
        <v>446</v>
      </c>
      <c r="E197" s="254" t="s">
        <v>1</v>
      </c>
      <c r="F197" s="255" t="s">
        <v>2704</v>
      </c>
      <c r="G197" s="253"/>
      <c r="H197" s="256">
        <v>55.843000000000004</v>
      </c>
      <c r="I197" s="257"/>
      <c r="J197" s="253"/>
      <c r="K197" s="253"/>
      <c r="L197" s="258"/>
      <c r="M197" s="259"/>
      <c r="N197" s="260"/>
      <c r="O197" s="260"/>
      <c r="P197" s="260"/>
      <c r="Q197" s="260"/>
      <c r="R197" s="260"/>
      <c r="S197" s="260"/>
      <c r="T197" s="261"/>
      <c r="U197" s="13"/>
      <c r="V197" s="13"/>
      <c r="W197" s="13"/>
      <c r="X197" s="13"/>
      <c r="Y197" s="13"/>
      <c r="Z197" s="13"/>
      <c r="AA197" s="13"/>
      <c r="AB197" s="13"/>
      <c r="AC197" s="13"/>
      <c r="AD197" s="13"/>
      <c r="AE197" s="13"/>
      <c r="AT197" s="262" t="s">
        <v>446</v>
      </c>
      <c r="AU197" s="262" t="s">
        <v>85</v>
      </c>
      <c r="AV197" s="13" t="s">
        <v>85</v>
      </c>
      <c r="AW197" s="13" t="s">
        <v>32</v>
      </c>
      <c r="AX197" s="13" t="s">
        <v>76</v>
      </c>
      <c r="AY197" s="262" t="s">
        <v>342</v>
      </c>
    </row>
    <row r="198" s="13" customFormat="1">
      <c r="A198" s="13"/>
      <c r="B198" s="252"/>
      <c r="C198" s="253"/>
      <c r="D198" s="240" t="s">
        <v>446</v>
      </c>
      <c r="E198" s="254" t="s">
        <v>1</v>
      </c>
      <c r="F198" s="255" t="s">
        <v>2705</v>
      </c>
      <c r="G198" s="253"/>
      <c r="H198" s="256">
        <v>126.563</v>
      </c>
      <c r="I198" s="257"/>
      <c r="J198" s="253"/>
      <c r="K198" s="253"/>
      <c r="L198" s="258"/>
      <c r="M198" s="259"/>
      <c r="N198" s="260"/>
      <c r="O198" s="260"/>
      <c r="P198" s="260"/>
      <c r="Q198" s="260"/>
      <c r="R198" s="260"/>
      <c r="S198" s="260"/>
      <c r="T198" s="261"/>
      <c r="U198" s="13"/>
      <c r="V198" s="13"/>
      <c r="W198" s="13"/>
      <c r="X198" s="13"/>
      <c r="Y198" s="13"/>
      <c r="Z198" s="13"/>
      <c r="AA198" s="13"/>
      <c r="AB198" s="13"/>
      <c r="AC198" s="13"/>
      <c r="AD198" s="13"/>
      <c r="AE198" s="13"/>
      <c r="AT198" s="262" t="s">
        <v>446</v>
      </c>
      <c r="AU198" s="262" t="s">
        <v>85</v>
      </c>
      <c r="AV198" s="13" t="s">
        <v>85</v>
      </c>
      <c r="AW198" s="13" t="s">
        <v>32</v>
      </c>
      <c r="AX198" s="13" t="s">
        <v>76</v>
      </c>
      <c r="AY198" s="262" t="s">
        <v>342</v>
      </c>
    </row>
    <row r="199" s="13" customFormat="1">
      <c r="A199" s="13"/>
      <c r="B199" s="252"/>
      <c r="C199" s="253"/>
      <c r="D199" s="240" t="s">
        <v>446</v>
      </c>
      <c r="E199" s="254" t="s">
        <v>1</v>
      </c>
      <c r="F199" s="255" t="s">
        <v>2706</v>
      </c>
      <c r="G199" s="253"/>
      <c r="H199" s="256">
        <v>129.68799999999999</v>
      </c>
      <c r="I199" s="257"/>
      <c r="J199" s="253"/>
      <c r="K199" s="253"/>
      <c r="L199" s="258"/>
      <c r="M199" s="259"/>
      <c r="N199" s="260"/>
      <c r="O199" s="260"/>
      <c r="P199" s="260"/>
      <c r="Q199" s="260"/>
      <c r="R199" s="260"/>
      <c r="S199" s="260"/>
      <c r="T199" s="261"/>
      <c r="U199" s="13"/>
      <c r="V199" s="13"/>
      <c r="W199" s="13"/>
      <c r="X199" s="13"/>
      <c r="Y199" s="13"/>
      <c r="Z199" s="13"/>
      <c r="AA199" s="13"/>
      <c r="AB199" s="13"/>
      <c r="AC199" s="13"/>
      <c r="AD199" s="13"/>
      <c r="AE199" s="13"/>
      <c r="AT199" s="262" t="s">
        <v>446</v>
      </c>
      <c r="AU199" s="262" t="s">
        <v>85</v>
      </c>
      <c r="AV199" s="13" t="s">
        <v>85</v>
      </c>
      <c r="AW199" s="13" t="s">
        <v>32</v>
      </c>
      <c r="AX199" s="13" t="s">
        <v>76</v>
      </c>
      <c r="AY199" s="262" t="s">
        <v>342</v>
      </c>
    </row>
    <row r="200" s="13" customFormat="1">
      <c r="A200" s="13"/>
      <c r="B200" s="252"/>
      <c r="C200" s="253"/>
      <c r="D200" s="240" t="s">
        <v>446</v>
      </c>
      <c r="E200" s="254" t="s">
        <v>1</v>
      </c>
      <c r="F200" s="255" t="s">
        <v>2707</v>
      </c>
      <c r="G200" s="253"/>
      <c r="H200" s="256">
        <v>134.68799999999999</v>
      </c>
      <c r="I200" s="257"/>
      <c r="J200" s="253"/>
      <c r="K200" s="253"/>
      <c r="L200" s="258"/>
      <c r="M200" s="259"/>
      <c r="N200" s="260"/>
      <c r="O200" s="260"/>
      <c r="P200" s="260"/>
      <c r="Q200" s="260"/>
      <c r="R200" s="260"/>
      <c r="S200" s="260"/>
      <c r="T200" s="261"/>
      <c r="U200" s="13"/>
      <c r="V200" s="13"/>
      <c r="W200" s="13"/>
      <c r="X200" s="13"/>
      <c r="Y200" s="13"/>
      <c r="Z200" s="13"/>
      <c r="AA200" s="13"/>
      <c r="AB200" s="13"/>
      <c r="AC200" s="13"/>
      <c r="AD200" s="13"/>
      <c r="AE200" s="13"/>
      <c r="AT200" s="262" t="s">
        <v>446</v>
      </c>
      <c r="AU200" s="262" t="s">
        <v>85</v>
      </c>
      <c r="AV200" s="13" t="s">
        <v>85</v>
      </c>
      <c r="AW200" s="13" t="s">
        <v>32</v>
      </c>
      <c r="AX200" s="13" t="s">
        <v>76</v>
      </c>
      <c r="AY200" s="262" t="s">
        <v>342</v>
      </c>
    </row>
    <row r="201" s="13" customFormat="1">
      <c r="A201" s="13"/>
      <c r="B201" s="252"/>
      <c r="C201" s="253"/>
      <c r="D201" s="240" t="s">
        <v>446</v>
      </c>
      <c r="E201" s="254" t="s">
        <v>1</v>
      </c>
      <c r="F201" s="255" t="s">
        <v>2708</v>
      </c>
      <c r="G201" s="253"/>
      <c r="H201" s="256">
        <v>134.68799999999999</v>
      </c>
      <c r="I201" s="257"/>
      <c r="J201" s="253"/>
      <c r="K201" s="253"/>
      <c r="L201" s="258"/>
      <c r="M201" s="259"/>
      <c r="N201" s="260"/>
      <c r="O201" s="260"/>
      <c r="P201" s="260"/>
      <c r="Q201" s="260"/>
      <c r="R201" s="260"/>
      <c r="S201" s="260"/>
      <c r="T201" s="261"/>
      <c r="U201" s="13"/>
      <c r="V201" s="13"/>
      <c r="W201" s="13"/>
      <c r="X201" s="13"/>
      <c r="Y201" s="13"/>
      <c r="Z201" s="13"/>
      <c r="AA201" s="13"/>
      <c r="AB201" s="13"/>
      <c r="AC201" s="13"/>
      <c r="AD201" s="13"/>
      <c r="AE201" s="13"/>
      <c r="AT201" s="262" t="s">
        <v>446</v>
      </c>
      <c r="AU201" s="262" t="s">
        <v>85</v>
      </c>
      <c r="AV201" s="13" t="s">
        <v>85</v>
      </c>
      <c r="AW201" s="13" t="s">
        <v>32</v>
      </c>
      <c r="AX201" s="13" t="s">
        <v>76</v>
      </c>
      <c r="AY201" s="262" t="s">
        <v>342</v>
      </c>
    </row>
    <row r="202" s="13" customFormat="1">
      <c r="A202" s="13"/>
      <c r="B202" s="252"/>
      <c r="C202" s="253"/>
      <c r="D202" s="240" t="s">
        <v>446</v>
      </c>
      <c r="E202" s="254" t="s">
        <v>1</v>
      </c>
      <c r="F202" s="255" t="s">
        <v>2709</v>
      </c>
      <c r="G202" s="253"/>
      <c r="H202" s="256">
        <v>137.5</v>
      </c>
      <c r="I202" s="257"/>
      <c r="J202" s="253"/>
      <c r="K202" s="253"/>
      <c r="L202" s="258"/>
      <c r="M202" s="259"/>
      <c r="N202" s="260"/>
      <c r="O202" s="260"/>
      <c r="P202" s="260"/>
      <c r="Q202" s="260"/>
      <c r="R202" s="260"/>
      <c r="S202" s="260"/>
      <c r="T202" s="261"/>
      <c r="U202" s="13"/>
      <c r="V202" s="13"/>
      <c r="W202" s="13"/>
      <c r="X202" s="13"/>
      <c r="Y202" s="13"/>
      <c r="Z202" s="13"/>
      <c r="AA202" s="13"/>
      <c r="AB202" s="13"/>
      <c r="AC202" s="13"/>
      <c r="AD202" s="13"/>
      <c r="AE202" s="13"/>
      <c r="AT202" s="262" t="s">
        <v>446</v>
      </c>
      <c r="AU202" s="262" t="s">
        <v>85</v>
      </c>
      <c r="AV202" s="13" t="s">
        <v>85</v>
      </c>
      <c r="AW202" s="13" t="s">
        <v>32</v>
      </c>
      <c r="AX202" s="13" t="s">
        <v>76</v>
      </c>
      <c r="AY202" s="262" t="s">
        <v>342</v>
      </c>
    </row>
    <row r="203" s="13" customFormat="1">
      <c r="A203" s="13"/>
      <c r="B203" s="252"/>
      <c r="C203" s="253"/>
      <c r="D203" s="240" t="s">
        <v>446</v>
      </c>
      <c r="E203" s="254" t="s">
        <v>1</v>
      </c>
      <c r="F203" s="255" t="s">
        <v>2710</v>
      </c>
      <c r="G203" s="253"/>
      <c r="H203" s="256">
        <v>16.344999999999999</v>
      </c>
      <c r="I203" s="257"/>
      <c r="J203" s="253"/>
      <c r="K203" s="253"/>
      <c r="L203" s="258"/>
      <c r="M203" s="259"/>
      <c r="N203" s="260"/>
      <c r="O203" s="260"/>
      <c r="P203" s="260"/>
      <c r="Q203" s="260"/>
      <c r="R203" s="260"/>
      <c r="S203" s="260"/>
      <c r="T203" s="261"/>
      <c r="U203" s="13"/>
      <c r="V203" s="13"/>
      <c r="W203" s="13"/>
      <c r="X203" s="13"/>
      <c r="Y203" s="13"/>
      <c r="Z203" s="13"/>
      <c r="AA203" s="13"/>
      <c r="AB203" s="13"/>
      <c r="AC203" s="13"/>
      <c r="AD203" s="13"/>
      <c r="AE203" s="13"/>
      <c r="AT203" s="262" t="s">
        <v>446</v>
      </c>
      <c r="AU203" s="262" t="s">
        <v>85</v>
      </c>
      <c r="AV203" s="13" t="s">
        <v>85</v>
      </c>
      <c r="AW203" s="13" t="s">
        <v>32</v>
      </c>
      <c r="AX203" s="13" t="s">
        <v>76</v>
      </c>
      <c r="AY203" s="262" t="s">
        <v>342</v>
      </c>
    </row>
    <row r="204" s="13" customFormat="1">
      <c r="A204" s="13"/>
      <c r="B204" s="252"/>
      <c r="C204" s="253"/>
      <c r="D204" s="240" t="s">
        <v>446</v>
      </c>
      <c r="E204" s="254" t="s">
        <v>1</v>
      </c>
      <c r="F204" s="255" t="s">
        <v>2711</v>
      </c>
      <c r="G204" s="253"/>
      <c r="H204" s="256">
        <v>7.7759999999999998</v>
      </c>
      <c r="I204" s="257"/>
      <c r="J204" s="253"/>
      <c r="K204" s="253"/>
      <c r="L204" s="258"/>
      <c r="M204" s="259"/>
      <c r="N204" s="260"/>
      <c r="O204" s="260"/>
      <c r="P204" s="260"/>
      <c r="Q204" s="260"/>
      <c r="R204" s="260"/>
      <c r="S204" s="260"/>
      <c r="T204" s="261"/>
      <c r="U204" s="13"/>
      <c r="V204" s="13"/>
      <c r="W204" s="13"/>
      <c r="X204" s="13"/>
      <c r="Y204" s="13"/>
      <c r="Z204" s="13"/>
      <c r="AA204" s="13"/>
      <c r="AB204" s="13"/>
      <c r="AC204" s="13"/>
      <c r="AD204" s="13"/>
      <c r="AE204" s="13"/>
      <c r="AT204" s="262" t="s">
        <v>446</v>
      </c>
      <c r="AU204" s="262" t="s">
        <v>85</v>
      </c>
      <c r="AV204" s="13" t="s">
        <v>85</v>
      </c>
      <c r="AW204" s="13" t="s">
        <v>32</v>
      </c>
      <c r="AX204" s="13" t="s">
        <v>76</v>
      </c>
      <c r="AY204" s="262" t="s">
        <v>342</v>
      </c>
    </row>
    <row r="205" s="14" customFormat="1">
      <c r="A205" s="14"/>
      <c r="B205" s="263"/>
      <c r="C205" s="264"/>
      <c r="D205" s="240" t="s">
        <v>446</v>
      </c>
      <c r="E205" s="265" t="s">
        <v>1</v>
      </c>
      <c r="F205" s="266" t="s">
        <v>2712</v>
      </c>
      <c r="G205" s="264"/>
      <c r="H205" s="265" t="s">
        <v>1</v>
      </c>
      <c r="I205" s="267"/>
      <c r="J205" s="264"/>
      <c r="K205" s="264"/>
      <c r="L205" s="268"/>
      <c r="M205" s="269"/>
      <c r="N205" s="270"/>
      <c r="O205" s="270"/>
      <c r="P205" s="270"/>
      <c r="Q205" s="270"/>
      <c r="R205" s="270"/>
      <c r="S205" s="270"/>
      <c r="T205" s="271"/>
      <c r="U205" s="14"/>
      <c r="V205" s="14"/>
      <c r="W205" s="14"/>
      <c r="X205" s="14"/>
      <c r="Y205" s="14"/>
      <c r="Z205" s="14"/>
      <c r="AA205" s="14"/>
      <c r="AB205" s="14"/>
      <c r="AC205" s="14"/>
      <c r="AD205" s="14"/>
      <c r="AE205" s="14"/>
      <c r="AT205" s="272" t="s">
        <v>446</v>
      </c>
      <c r="AU205" s="272" t="s">
        <v>85</v>
      </c>
      <c r="AV205" s="14" t="s">
        <v>83</v>
      </c>
      <c r="AW205" s="14" t="s">
        <v>32</v>
      </c>
      <c r="AX205" s="14" t="s">
        <v>76</v>
      </c>
      <c r="AY205" s="272" t="s">
        <v>342</v>
      </c>
    </row>
    <row r="206" s="13" customFormat="1">
      <c r="A206" s="13"/>
      <c r="B206" s="252"/>
      <c r="C206" s="253"/>
      <c r="D206" s="240" t="s">
        <v>446</v>
      </c>
      <c r="E206" s="254" t="s">
        <v>1</v>
      </c>
      <c r="F206" s="255" t="s">
        <v>2713</v>
      </c>
      <c r="G206" s="253"/>
      <c r="H206" s="256">
        <v>37.213000000000001</v>
      </c>
      <c r="I206" s="257"/>
      <c r="J206" s="253"/>
      <c r="K206" s="253"/>
      <c r="L206" s="258"/>
      <c r="M206" s="259"/>
      <c r="N206" s="260"/>
      <c r="O206" s="260"/>
      <c r="P206" s="260"/>
      <c r="Q206" s="260"/>
      <c r="R206" s="260"/>
      <c r="S206" s="260"/>
      <c r="T206" s="261"/>
      <c r="U206" s="13"/>
      <c r="V206" s="13"/>
      <c r="W206" s="13"/>
      <c r="X206" s="13"/>
      <c r="Y206" s="13"/>
      <c r="Z206" s="13"/>
      <c r="AA206" s="13"/>
      <c r="AB206" s="13"/>
      <c r="AC206" s="13"/>
      <c r="AD206" s="13"/>
      <c r="AE206" s="13"/>
      <c r="AT206" s="262" t="s">
        <v>446</v>
      </c>
      <c r="AU206" s="262" t="s">
        <v>85</v>
      </c>
      <c r="AV206" s="13" t="s">
        <v>85</v>
      </c>
      <c r="AW206" s="13" t="s">
        <v>32</v>
      </c>
      <c r="AX206" s="13" t="s">
        <v>76</v>
      </c>
      <c r="AY206" s="262" t="s">
        <v>342</v>
      </c>
    </row>
    <row r="207" s="13" customFormat="1">
      <c r="A207" s="13"/>
      <c r="B207" s="252"/>
      <c r="C207" s="253"/>
      <c r="D207" s="240" t="s">
        <v>446</v>
      </c>
      <c r="E207" s="254" t="s">
        <v>1</v>
      </c>
      <c r="F207" s="255" t="s">
        <v>2714</v>
      </c>
      <c r="G207" s="253"/>
      <c r="H207" s="256">
        <v>38.276000000000003</v>
      </c>
      <c r="I207" s="257"/>
      <c r="J207" s="253"/>
      <c r="K207" s="253"/>
      <c r="L207" s="258"/>
      <c r="M207" s="259"/>
      <c r="N207" s="260"/>
      <c r="O207" s="260"/>
      <c r="P207" s="260"/>
      <c r="Q207" s="260"/>
      <c r="R207" s="260"/>
      <c r="S207" s="260"/>
      <c r="T207" s="261"/>
      <c r="U207" s="13"/>
      <c r="V207" s="13"/>
      <c r="W207" s="13"/>
      <c r="X207" s="13"/>
      <c r="Y207" s="13"/>
      <c r="Z207" s="13"/>
      <c r="AA207" s="13"/>
      <c r="AB207" s="13"/>
      <c r="AC207" s="13"/>
      <c r="AD207" s="13"/>
      <c r="AE207" s="13"/>
      <c r="AT207" s="262" t="s">
        <v>446</v>
      </c>
      <c r="AU207" s="262" t="s">
        <v>85</v>
      </c>
      <c r="AV207" s="13" t="s">
        <v>85</v>
      </c>
      <c r="AW207" s="13" t="s">
        <v>32</v>
      </c>
      <c r="AX207" s="13" t="s">
        <v>76</v>
      </c>
      <c r="AY207" s="262" t="s">
        <v>342</v>
      </c>
    </row>
    <row r="208" s="13" customFormat="1">
      <c r="A208" s="13"/>
      <c r="B208" s="252"/>
      <c r="C208" s="253"/>
      <c r="D208" s="240" t="s">
        <v>446</v>
      </c>
      <c r="E208" s="254" t="s">
        <v>1</v>
      </c>
      <c r="F208" s="255" t="s">
        <v>2715</v>
      </c>
      <c r="G208" s="253"/>
      <c r="H208" s="256">
        <v>83.218000000000004</v>
      </c>
      <c r="I208" s="257"/>
      <c r="J208" s="253"/>
      <c r="K208" s="253"/>
      <c r="L208" s="258"/>
      <c r="M208" s="259"/>
      <c r="N208" s="260"/>
      <c r="O208" s="260"/>
      <c r="P208" s="260"/>
      <c r="Q208" s="260"/>
      <c r="R208" s="260"/>
      <c r="S208" s="260"/>
      <c r="T208" s="261"/>
      <c r="U208" s="13"/>
      <c r="V208" s="13"/>
      <c r="W208" s="13"/>
      <c r="X208" s="13"/>
      <c r="Y208" s="13"/>
      <c r="Z208" s="13"/>
      <c r="AA208" s="13"/>
      <c r="AB208" s="13"/>
      <c r="AC208" s="13"/>
      <c r="AD208" s="13"/>
      <c r="AE208" s="13"/>
      <c r="AT208" s="262" t="s">
        <v>446</v>
      </c>
      <c r="AU208" s="262" t="s">
        <v>85</v>
      </c>
      <c r="AV208" s="13" t="s">
        <v>85</v>
      </c>
      <c r="AW208" s="13" t="s">
        <v>32</v>
      </c>
      <c r="AX208" s="13" t="s">
        <v>76</v>
      </c>
      <c r="AY208" s="262" t="s">
        <v>342</v>
      </c>
    </row>
    <row r="209" s="13" customFormat="1">
      <c r="A209" s="13"/>
      <c r="B209" s="252"/>
      <c r="C209" s="253"/>
      <c r="D209" s="240" t="s">
        <v>446</v>
      </c>
      <c r="E209" s="254" t="s">
        <v>1</v>
      </c>
      <c r="F209" s="255" t="s">
        <v>2716</v>
      </c>
      <c r="G209" s="253"/>
      <c r="H209" s="256">
        <v>113.125</v>
      </c>
      <c r="I209" s="257"/>
      <c r="J209" s="253"/>
      <c r="K209" s="253"/>
      <c r="L209" s="258"/>
      <c r="M209" s="259"/>
      <c r="N209" s="260"/>
      <c r="O209" s="260"/>
      <c r="P209" s="260"/>
      <c r="Q209" s="260"/>
      <c r="R209" s="260"/>
      <c r="S209" s="260"/>
      <c r="T209" s="261"/>
      <c r="U209" s="13"/>
      <c r="V209" s="13"/>
      <c r="W209" s="13"/>
      <c r="X209" s="13"/>
      <c r="Y209" s="13"/>
      <c r="Z209" s="13"/>
      <c r="AA209" s="13"/>
      <c r="AB209" s="13"/>
      <c r="AC209" s="13"/>
      <c r="AD209" s="13"/>
      <c r="AE209" s="13"/>
      <c r="AT209" s="262" t="s">
        <v>446</v>
      </c>
      <c r="AU209" s="262" t="s">
        <v>85</v>
      </c>
      <c r="AV209" s="13" t="s">
        <v>85</v>
      </c>
      <c r="AW209" s="13" t="s">
        <v>32</v>
      </c>
      <c r="AX209" s="13" t="s">
        <v>76</v>
      </c>
      <c r="AY209" s="262" t="s">
        <v>342</v>
      </c>
    </row>
    <row r="210" s="13" customFormat="1">
      <c r="A210" s="13"/>
      <c r="B210" s="252"/>
      <c r="C210" s="253"/>
      <c r="D210" s="240" t="s">
        <v>446</v>
      </c>
      <c r="E210" s="254" t="s">
        <v>1</v>
      </c>
      <c r="F210" s="255" t="s">
        <v>2717</v>
      </c>
      <c r="G210" s="253"/>
      <c r="H210" s="256">
        <v>54.063000000000002</v>
      </c>
      <c r="I210" s="257"/>
      <c r="J210" s="253"/>
      <c r="K210" s="253"/>
      <c r="L210" s="258"/>
      <c r="M210" s="259"/>
      <c r="N210" s="260"/>
      <c r="O210" s="260"/>
      <c r="P210" s="260"/>
      <c r="Q210" s="260"/>
      <c r="R210" s="260"/>
      <c r="S210" s="260"/>
      <c r="T210" s="261"/>
      <c r="U210" s="13"/>
      <c r="V210" s="13"/>
      <c r="W210" s="13"/>
      <c r="X210" s="13"/>
      <c r="Y210" s="13"/>
      <c r="Z210" s="13"/>
      <c r="AA210" s="13"/>
      <c r="AB210" s="13"/>
      <c r="AC210" s="13"/>
      <c r="AD210" s="13"/>
      <c r="AE210" s="13"/>
      <c r="AT210" s="262" t="s">
        <v>446</v>
      </c>
      <c r="AU210" s="262" t="s">
        <v>85</v>
      </c>
      <c r="AV210" s="13" t="s">
        <v>85</v>
      </c>
      <c r="AW210" s="13" t="s">
        <v>32</v>
      </c>
      <c r="AX210" s="13" t="s">
        <v>76</v>
      </c>
      <c r="AY210" s="262" t="s">
        <v>342</v>
      </c>
    </row>
    <row r="211" s="13" customFormat="1">
      <c r="A211" s="13"/>
      <c r="B211" s="252"/>
      <c r="C211" s="253"/>
      <c r="D211" s="240" t="s">
        <v>446</v>
      </c>
      <c r="E211" s="254" t="s">
        <v>1</v>
      </c>
      <c r="F211" s="255" t="s">
        <v>2718</v>
      </c>
      <c r="G211" s="253"/>
      <c r="H211" s="256">
        <v>58.75</v>
      </c>
      <c r="I211" s="257"/>
      <c r="J211" s="253"/>
      <c r="K211" s="253"/>
      <c r="L211" s="258"/>
      <c r="M211" s="259"/>
      <c r="N211" s="260"/>
      <c r="O211" s="260"/>
      <c r="P211" s="260"/>
      <c r="Q211" s="260"/>
      <c r="R211" s="260"/>
      <c r="S211" s="260"/>
      <c r="T211" s="261"/>
      <c r="U211" s="13"/>
      <c r="V211" s="13"/>
      <c r="W211" s="13"/>
      <c r="X211" s="13"/>
      <c r="Y211" s="13"/>
      <c r="Z211" s="13"/>
      <c r="AA211" s="13"/>
      <c r="AB211" s="13"/>
      <c r="AC211" s="13"/>
      <c r="AD211" s="13"/>
      <c r="AE211" s="13"/>
      <c r="AT211" s="262" t="s">
        <v>446</v>
      </c>
      <c r="AU211" s="262" t="s">
        <v>85</v>
      </c>
      <c r="AV211" s="13" t="s">
        <v>85</v>
      </c>
      <c r="AW211" s="13" t="s">
        <v>32</v>
      </c>
      <c r="AX211" s="13" t="s">
        <v>76</v>
      </c>
      <c r="AY211" s="262" t="s">
        <v>342</v>
      </c>
    </row>
    <row r="212" s="13" customFormat="1">
      <c r="A212" s="13"/>
      <c r="B212" s="252"/>
      <c r="C212" s="253"/>
      <c r="D212" s="240" t="s">
        <v>446</v>
      </c>
      <c r="E212" s="254" t="s">
        <v>1</v>
      </c>
      <c r="F212" s="255" t="s">
        <v>2719</v>
      </c>
      <c r="G212" s="253"/>
      <c r="H212" s="256">
        <v>7.7519999999999998</v>
      </c>
      <c r="I212" s="257"/>
      <c r="J212" s="253"/>
      <c r="K212" s="253"/>
      <c r="L212" s="258"/>
      <c r="M212" s="259"/>
      <c r="N212" s="260"/>
      <c r="O212" s="260"/>
      <c r="P212" s="260"/>
      <c r="Q212" s="260"/>
      <c r="R212" s="260"/>
      <c r="S212" s="260"/>
      <c r="T212" s="261"/>
      <c r="U212" s="13"/>
      <c r="V212" s="13"/>
      <c r="W212" s="13"/>
      <c r="X212" s="13"/>
      <c r="Y212" s="13"/>
      <c r="Z212" s="13"/>
      <c r="AA212" s="13"/>
      <c r="AB212" s="13"/>
      <c r="AC212" s="13"/>
      <c r="AD212" s="13"/>
      <c r="AE212" s="13"/>
      <c r="AT212" s="262" t="s">
        <v>446</v>
      </c>
      <c r="AU212" s="262" t="s">
        <v>85</v>
      </c>
      <c r="AV212" s="13" t="s">
        <v>85</v>
      </c>
      <c r="AW212" s="13" t="s">
        <v>32</v>
      </c>
      <c r="AX212" s="13" t="s">
        <v>76</v>
      </c>
      <c r="AY212" s="262" t="s">
        <v>342</v>
      </c>
    </row>
    <row r="213" s="13" customFormat="1">
      <c r="A213" s="13"/>
      <c r="B213" s="252"/>
      <c r="C213" s="253"/>
      <c r="D213" s="240" t="s">
        <v>446</v>
      </c>
      <c r="E213" s="254" t="s">
        <v>1</v>
      </c>
      <c r="F213" s="255" t="s">
        <v>2720</v>
      </c>
      <c r="G213" s="253"/>
      <c r="H213" s="256">
        <v>3.8879999999999999</v>
      </c>
      <c r="I213" s="257"/>
      <c r="J213" s="253"/>
      <c r="K213" s="253"/>
      <c r="L213" s="258"/>
      <c r="M213" s="259"/>
      <c r="N213" s="260"/>
      <c r="O213" s="260"/>
      <c r="P213" s="260"/>
      <c r="Q213" s="260"/>
      <c r="R213" s="260"/>
      <c r="S213" s="260"/>
      <c r="T213" s="261"/>
      <c r="U213" s="13"/>
      <c r="V213" s="13"/>
      <c r="W213" s="13"/>
      <c r="X213" s="13"/>
      <c r="Y213" s="13"/>
      <c r="Z213" s="13"/>
      <c r="AA213" s="13"/>
      <c r="AB213" s="13"/>
      <c r="AC213" s="13"/>
      <c r="AD213" s="13"/>
      <c r="AE213" s="13"/>
      <c r="AT213" s="262" t="s">
        <v>446</v>
      </c>
      <c r="AU213" s="262" t="s">
        <v>85</v>
      </c>
      <c r="AV213" s="13" t="s">
        <v>85</v>
      </c>
      <c r="AW213" s="13" t="s">
        <v>32</v>
      </c>
      <c r="AX213" s="13" t="s">
        <v>76</v>
      </c>
      <c r="AY213" s="262" t="s">
        <v>342</v>
      </c>
    </row>
    <row r="214" s="13" customFormat="1">
      <c r="A214" s="13"/>
      <c r="B214" s="252"/>
      <c r="C214" s="253"/>
      <c r="D214" s="240" t="s">
        <v>446</v>
      </c>
      <c r="E214" s="254" t="s">
        <v>1</v>
      </c>
      <c r="F214" s="255" t="s">
        <v>2721</v>
      </c>
      <c r="G214" s="253"/>
      <c r="H214" s="256">
        <v>192.50999999999999</v>
      </c>
      <c r="I214" s="257"/>
      <c r="J214" s="253"/>
      <c r="K214" s="253"/>
      <c r="L214" s="258"/>
      <c r="M214" s="259"/>
      <c r="N214" s="260"/>
      <c r="O214" s="260"/>
      <c r="P214" s="260"/>
      <c r="Q214" s="260"/>
      <c r="R214" s="260"/>
      <c r="S214" s="260"/>
      <c r="T214" s="261"/>
      <c r="U214" s="13"/>
      <c r="V214" s="13"/>
      <c r="W214" s="13"/>
      <c r="X214" s="13"/>
      <c r="Y214" s="13"/>
      <c r="Z214" s="13"/>
      <c r="AA214" s="13"/>
      <c r="AB214" s="13"/>
      <c r="AC214" s="13"/>
      <c r="AD214" s="13"/>
      <c r="AE214" s="13"/>
      <c r="AT214" s="262" t="s">
        <v>446</v>
      </c>
      <c r="AU214" s="262" t="s">
        <v>85</v>
      </c>
      <c r="AV214" s="13" t="s">
        <v>85</v>
      </c>
      <c r="AW214" s="13" t="s">
        <v>32</v>
      </c>
      <c r="AX214" s="13" t="s">
        <v>76</v>
      </c>
      <c r="AY214" s="262" t="s">
        <v>342</v>
      </c>
    </row>
    <row r="215" s="15" customFormat="1">
      <c r="A215" s="15"/>
      <c r="B215" s="273"/>
      <c r="C215" s="274"/>
      <c r="D215" s="240" t="s">
        <v>446</v>
      </c>
      <c r="E215" s="275" t="s">
        <v>1</v>
      </c>
      <c r="F215" s="276" t="s">
        <v>492</v>
      </c>
      <c r="G215" s="274"/>
      <c r="H215" s="277">
        <v>1385.826</v>
      </c>
      <c r="I215" s="278"/>
      <c r="J215" s="274"/>
      <c r="K215" s="274"/>
      <c r="L215" s="279"/>
      <c r="M215" s="280"/>
      <c r="N215" s="281"/>
      <c r="O215" s="281"/>
      <c r="P215" s="281"/>
      <c r="Q215" s="281"/>
      <c r="R215" s="281"/>
      <c r="S215" s="281"/>
      <c r="T215" s="282"/>
      <c r="U215" s="15"/>
      <c r="V215" s="15"/>
      <c r="W215" s="15"/>
      <c r="X215" s="15"/>
      <c r="Y215" s="15"/>
      <c r="Z215" s="15"/>
      <c r="AA215" s="15"/>
      <c r="AB215" s="15"/>
      <c r="AC215" s="15"/>
      <c r="AD215" s="15"/>
      <c r="AE215" s="15"/>
      <c r="AT215" s="283" t="s">
        <v>446</v>
      </c>
      <c r="AU215" s="283" t="s">
        <v>85</v>
      </c>
      <c r="AV215" s="15" t="s">
        <v>92</v>
      </c>
      <c r="AW215" s="15" t="s">
        <v>32</v>
      </c>
      <c r="AX215" s="15" t="s">
        <v>76</v>
      </c>
      <c r="AY215" s="283" t="s">
        <v>342</v>
      </c>
    </row>
    <row r="216" s="14" customFormat="1">
      <c r="A216" s="14"/>
      <c r="B216" s="263"/>
      <c r="C216" s="264"/>
      <c r="D216" s="240" t="s">
        <v>446</v>
      </c>
      <c r="E216" s="265" t="s">
        <v>1</v>
      </c>
      <c r="F216" s="266" t="s">
        <v>2296</v>
      </c>
      <c r="G216" s="264"/>
      <c r="H216" s="265" t="s">
        <v>1</v>
      </c>
      <c r="I216" s="267"/>
      <c r="J216" s="264"/>
      <c r="K216" s="264"/>
      <c r="L216" s="268"/>
      <c r="M216" s="269"/>
      <c r="N216" s="270"/>
      <c r="O216" s="270"/>
      <c r="P216" s="270"/>
      <c r="Q216" s="270"/>
      <c r="R216" s="270"/>
      <c r="S216" s="270"/>
      <c r="T216" s="271"/>
      <c r="U216" s="14"/>
      <c r="V216" s="14"/>
      <c r="W216" s="14"/>
      <c r="X216" s="14"/>
      <c r="Y216" s="14"/>
      <c r="Z216" s="14"/>
      <c r="AA216" s="14"/>
      <c r="AB216" s="14"/>
      <c r="AC216" s="14"/>
      <c r="AD216" s="14"/>
      <c r="AE216" s="14"/>
      <c r="AT216" s="272" t="s">
        <v>446</v>
      </c>
      <c r="AU216" s="272" t="s">
        <v>85</v>
      </c>
      <c r="AV216" s="14" t="s">
        <v>83</v>
      </c>
      <c r="AW216" s="14" t="s">
        <v>32</v>
      </c>
      <c r="AX216" s="14" t="s">
        <v>76</v>
      </c>
      <c r="AY216" s="272" t="s">
        <v>342</v>
      </c>
    </row>
    <row r="217" s="13" customFormat="1">
      <c r="A217" s="13"/>
      <c r="B217" s="252"/>
      <c r="C217" s="253"/>
      <c r="D217" s="240" t="s">
        <v>446</v>
      </c>
      <c r="E217" s="254" t="s">
        <v>1</v>
      </c>
      <c r="F217" s="255" t="s">
        <v>2722</v>
      </c>
      <c r="G217" s="253"/>
      <c r="H217" s="256">
        <v>-342.26100000000002</v>
      </c>
      <c r="I217" s="257"/>
      <c r="J217" s="253"/>
      <c r="K217" s="253"/>
      <c r="L217" s="258"/>
      <c r="M217" s="259"/>
      <c r="N217" s="260"/>
      <c r="O217" s="260"/>
      <c r="P217" s="260"/>
      <c r="Q217" s="260"/>
      <c r="R217" s="260"/>
      <c r="S217" s="260"/>
      <c r="T217" s="261"/>
      <c r="U217" s="13"/>
      <c r="V217" s="13"/>
      <c r="W217" s="13"/>
      <c r="X217" s="13"/>
      <c r="Y217" s="13"/>
      <c r="Z217" s="13"/>
      <c r="AA217" s="13"/>
      <c r="AB217" s="13"/>
      <c r="AC217" s="13"/>
      <c r="AD217" s="13"/>
      <c r="AE217" s="13"/>
      <c r="AT217" s="262" t="s">
        <v>446</v>
      </c>
      <c r="AU217" s="262" t="s">
        <v>85</v>
      </c>
      <c r="AV217" s="13" t="s">
        <v>85</v>
      </c>
      <c r="AW217" s="13" t="s">
        <v>32</v>
      </c>
      <c r="AX217" s="13" t="s">
        <v>76</v>
      </c>
      <c r="AY217" s="262" t="s">
        <v>342</v>
      </c>
    </row>
    <row r="218" s="13" customFormat="1">
      <c r="A218" s="13"/>
      <c r="B218" s="252"/>
      <c r="C218" s="253"/>
      <c r="D218" s="240" t="s">
        <v>446</v>
      </c>
      <c r="E218" s="254" t="s">
        <v>1</v>
      </c>
      <c r="F218" s="255" t="s">
        <v>2723</v>
      </c>
      <c r="G218" s="253"/>
      <c r="H218" s="256">
        <v>-0.95099999999999996</v>
      </c>
      <c r="I218" s="257"/>
      <c r="J218" s="253"/>
      <c r="K218" s="253"/>
      <c r="L218" s="258"/>
      <c r="M218" s="259"/>
      <c r="N218" s="260"/>
      <c r="O218" s="260"/>
      <c r="P218" s="260"/>
      <c r="Q218" s="260"/>
      <c r="R218" s="260"/>
      <c r="S218" s="260"/>
      <c r="T218" s="261"/>
      <c r="U218" s="13"/>
      <c r="V218" s="13"/>
      <c r="W218" s="13"/>
      <c r="X218" s="13"/>
      <c r="Y218" s="13"/>
      <c r="Z218" s="13"/>
      <c r="AA218" s="13"/>
      <c r="AB218" s="13"/>
      <c r="AC218" s="13"/>
      <c r="AD218" s="13"/>
      <c r="AE218" s="13"/>
      <c r="AT218" s="262" t="s">
        <v>446</v>
      </c>
      <c r="AU218" s="262" t="s">
        <v>85</v>
      </c>
      <c r="AV218" s="13" t="s">
        <v>85</v>
      </c>
      <c r="AW218" s="13" t="s">
        <v>32</v>
      </c>
      <c r="AX218" s="13" t="s">
        <v>76</v>
      </c>
      <c r="AY218" s="262" t="s">
        <v>342</v>
      </c>
    </row>
    <row r="219" s="15" customFormat="1">
      <c r="A219" s="15"/>
      <c r="B219" s="273"/>
      <c r="C219" s="274"/>
      <c r="D219" s="240" t="s">
        <v>446</v>
      </c>
      <c r="E219" s="275" t="s">
        <v>1</v>
      </c>
      <c r="F219" s="276" t="s">
        <v>492</v>
      </c>
      <c r="G219" s="274"/>
      <c r="H219" s="277">
        <v>-343.21199999999999</v>
      </c>
      <c r="I219" s="278"/>
      <c r="J219" s="274"/>
      <c r="K219" s="274"/>
      <c r="L219" s="279"/>
      <c r="M219" s="280"/>
      <c r="N219" s="281"/>
      <c r="O219" s="281"/>
      <c r="P219" s="281"/>
      <c r="Q219" s="281"/>
      <c r="R219" s="281"/>
      <c r="S219" s="281"/>
      <c r="T219" s="282"/>
      <c r="U219" s="15"/>
      <c r="V219" s="15"/>
      <c r="W219" s="15"/>
      <c r="X219" s="15"/>
      <c r="Y219" s="15"/>
      <c r="Z219" s="15"/>
      <c r="AA219" s="15"/>
      <c r="AB219" s="15"/>
      <c r="AC219" s="15"/>
      <c r="AD219" s="15"/>
      <c r="AE219" s="15"/>
      <c r="AT219" s="283" t="s">
        <v>446</v>
      </c>
      <c r="AU219" s="283" t="s">
        <v>85</v>
      </c>
      <c r="AV219" s="15" t="s">
        <v>92</v>
      </c>
      <c r="AW219" s="15" t="s">
        <v>32</v>
      </c>
      <c r="AX219" s="15" t="s">
        <v>76</v>
      </c>
      <c r="AY219" s="283" t="s">
        <v>342</v>
      </c>
    </row>
    <row r="220" s="16" customFormat="1">
      <c r="A220" s="16"/>
      <c r="B220" s="284"/>
      <c r="C220" s="285"/>
      <c r="D220" s="240" t="s">
        <v>446</v>
      </c>
      <c r="E220" s="286" t="s">
        <v>1</v>
      </c>
      <c r="F220" s="287" t="s">
        <v>500</v>
      </c>
      <c r="G220" s="285"/>
      <c r="H220" s="288">
        <v>1042.614</v>
      </c>
      <c r="I220" s="289"/>
      <c r="J220" s="285"/>
      <c r="K220" s="285"/>
      <c r="L220" s="290"/>
      <c r="M220" s="291"/>
      <c r="N220" s="292"/>
      <c r="O220" s="292"/>
      <c r="P220" s="292"/>
      <c r="Q220" s="292"/>
      <c r="R220" s="292"/>
      <c r="S220" s="292"/>
      <c r="T220" s="293"/>
      <c r="U220" s="16"/>
      <c r="V220" s="16"/>
      <c r="W220" s="16"/>
      <c r="X220" s="16"/>
      <c r="Y220" s="16"/>
      <c r="Z220" s="16"/>
      <c r="AA220" s="16"/>
      <c r="AB220" s="16"/>
      <c r="AC220" s="16"/>
      <c r="AD220" s="16"/>
      <c r="AE220" s="16"/>
      <c r="AT220" s="294" t="s">
        <v>446</v>
      </c>
      <c r="AU220" s="294" t="s">
        <v>85</v>
      </c>
      <c r="AV220" s="16" t="s">
        <v>360</v>
      </c>
      <c r="AW220" s="16" t="s">
        <v>32</v>
      </c>
      <c r="AX220" s="16" t="s">
        <v>76</v>
      </c>
      <c r="AY220" s="294" t="s">
        <v>342</v>
      </c>
    </row>
    <row r="221" s="13" customFormat="1">
      <c r="A221" s="13"/>
      <c r="B221" s="252"/>
      <c r="C221" s="253"/>
      <c r="D221" s="240" t="s">
        <v>446</v>
      </c>
      <c r="E221" s="254" t="s">
        <v>1</v>
      </c>
      <c r="F221" s="255" t="s">
        <v>2724</v>
      </c>
      <c r="G221" s="253"/>
      <c r="H221" s="256">
        <v>417.04599999999999</v>
      </c>
      <c r="I221" s="257"/>
      <c r="J221" s="253"/>
      <c r="K221" s="253"/>
      <c r="L221" s="258"/>
      <c r="M221" s="259"/>
      <c r="N221" s="260"/>
      <c r="O221" s="260"/>
      <c r="P221" s="260"/>
      <c r="Q221" s="260"/>
      <c r="R221" s="260"/>
      <c r="S221" s="260"/>
      <c r="T221" s="261"/>
      <c r="U221" s="13"/>
      <c r="V221" s="13"/>
      <c r="W221" s="13"/>
      <c r="X221" s="13"/>
      <c r="Y221" s="13"/>
      <c r="Z221" s="13"/>
      <c r="AA221" s="13"/>
      <c r="AB221" s="13"/>
      <c r="AC221" s="13"/>
      <c r="AD221" s="13"/>
      <c r="AE221" s="13"/>
      <c r="AT221" s="262" t="s">
        <v>446</v>
      </c>
      <c r="AU221" s="262" t="s">
        <v>85</v>
      </c>
      <c r="AV221" s="13" t="s">
        <v>85</v>
      </c>
      <c r="AW221" s="13" t="s">
        <v>32</v>
      </c>
      <c r="AX221" s="13" t="s">
        <v>83</v>
      </c>
      <c r="AY221" s="262" t="s">
        <v>342</v>
      </c>
    </row>
    <row r="222" s="2" customFormat="1" ht="21.75" customHeight="1">
      <c r="A222" s="39"/>
      <c r="B222" s="40"/>
      <c r="C222" s="227" t="s">
        <v>419</v>
      </c>
      <c r="D222" s="227" t="s">
        <v>343</v>
      </c>
      <c r="E222" s="228" t="s">
        <v>2725</v>
      </c>
      <c r="F222" s="229" t="s">
        <v>2726</v>
      </c>
      <c r="G222" s="230" t="s">
        <v>562</v>
      </c>
      <c r="H222" s="231">
        <v>417.04599999999999</v>
      </c>
      <c r="I222" s="232"/>
      <c r="J222" s="233">
        <f>ROUND(I222*H222,2)</f>
        <v>0</v>
      </c>
      <c r="K222" s="229" t="s">
        <v>443</v>
      </c>
      <c r="L222" s="45"/>
      <c r="M222" s="234" t="s">
        <v>1</v>
      </c>
      <c r="N222" s="235" t="s">
        <v>41</v>
      </c>
      <c r="O222" s="92"/>
      <c r="P222" s="236">
        <f>O222*H222</f>
        <v>0</v>
      </c>
      <c r="Q222" s="236">
        <v>0</v>
      </c>
      <c r="R222" s="236">
        <f>Q222*H222</f>
        <v>0</v>
      </c>
      <c r="S222" s="236">
        <v>0</v>
      </c>
      <c r="T222" s="237">
        <f>S222*H222</f>
        <v>0</v>
      </c>
      <c r="U222" s="39"/>
      <c r="V222" s="39"/>
      <c r="W222" s="39"/>
      <c r="X222" s="39"/>
      <c r="Y222" s="39"/>
      <c r="Z222" s="39"/>
      <c r="AA222" s="39"/>
      <c r="AB222" s="39"/>
      <c r="AC222" s="39"/>
      <c r="AD222" s="39"/>
      <c r="AE222" s="39"/>
      <c r="AR222" s="238" t="s">
        <v>360</v>
      </c>
      <c r="AT222" s="238" t="s">
        <v>343</v>
      </c>
      <c r="AU222" s="238" t="s">
        <v>85</v>
      </c>
      <c r="AY222" s="18" t="s">
        <v>342</v>
      </c>
      <c r="BE222" s="239">
        <f>IF(N222="základní",J222,0)</f>
        <v>0</v>
      </c>
      <c r="BF222" s="239">
        <f>IF(N222="snížená",J222,0)</f>
        <v>0</v>
      </c>
      <c r="BG222" s="239">
        <f>IF(N222="zákl. přenesená",J222,0)</f>
        <v>0</v>
      </c>
      <c r="BH222" s="239">
        <f>IF(N222="sníž. přenesená",J222,0)</f>
        <v>0</v>
      </c>
      <c r="BI222" s="239">
        <f>IF(N222="nulová",J222,0)</f>
        <v>0</v>
      </c>
      <c r="BJ222" s="18" t="s">
        <v>83</v>
      </c>
      <c r="BK222" s="239">
        <f>ROUND(I222*H222,2)</f>
        <v>0</v>
      </c>
      <c r="BL222" s="18" t="s">
        <v>360</v>
      </c>
      <c r="BM222" s="238" t="s">
        <v>2727</v>
      </c>
    </row>
    <row r="223" s="2" customFormat="1">
      <c r="A223" s="39"/>
      <c r="B223" s="40"/>
      <c r="C223" s="41"/>
      <c r="D223" s="240" t="s">
        <v>349</v>
      </c>
      <c r="E223" s="41"/>
      <c r="F223" s="241" t="s">
        <v>2728</v>
      </c>
      <c r="G223" s="41"/>
      <c r="H223" s="41"/>
      <c r="I223" s="242"/>
      <c r="J223" s="41"/>
      <c r="K223" s="41"/>
      <c r="L223" s="45"/>
      <c r="M223" s="243"/>
      <c r="N223" s="244"/>
      <c r="O223" s="92"/>
      <c r="P223" s="92"/>
      <c r="Q223" s="92"/>
      <c r="R223" s="92"/>
      <c r="S223" s="92"/>
      <c r="T223" s="93"/>
      <c r="U223" s="39"/>
      <c r="V223" s="39"/>
      <c r="W223" s="39"/>
      <c r="X223" s="39"/>
      <c r="Y223" s="39"/>
      <c r="Z223" s="39"/>
      <c r="AA223" s="39"/>
      <c r="AB223" s="39"/>
      <c r="AC223" s="39"/>
      <c r="AD223" s="39"/>
      <c r="AE223" s="39"/>
      <c r="AT223" s="18" t="s">
        <v>349</v>
      </c>
      <c r="AU223" s="18" t="s">
        <v>85</v>
      </c>
    </row>
    <row r="224" s="13" customFormat="1">
      <c r="A224" s="13"/>
      <c r="B224" s="252"/>
      <c r="C224" s="253"/>
      <c r="D224" s="240" t="s">
        <v>446</v>
      </c>
      <c r="E224" s="254" t="s">
        <v>1</v>
      </c>
      <c r="F224" s="255" t="s">
        <v>2729</v>
      </c>
      <c r="G224" s="253"/>
      <c r="H224" s="256">
        <v>417.04599999999999</v>
      </c>
      <c r="I224" s="257"/>
      <c r="J224" s="253"/>
      <c r="K224" s="253"/>
      <c r="L224" s="258"/>
      <c r="M224" s="259"/>
      <c r="N224" s="260"/>
      <c r="O224" s="260"/>
      <c r="P224" s="260"/>
      <c r="Q224" s="260"/>
      <c r="R224" s="260"/>
      <c r="S224" s="260"/>
      <c r="T224" s="261"/>
      <c r="U224" s="13"/>
      <c r="V224" s="13"/>
      <c r="W224" s="13"/>
      <c r="X224" s="13"/>
      <c r="Y224" s="13"/>
      <c r="Z224" s="13"/>
      <c r="AA224" s="13"/>
      <c r="AB224" s="13"/>
      <c r="AC224" s="13"/>
      <c r="AD224" s="13"/>
      <c r="AE224" s="13"/>
      <c r="AT224" s="262" t="s">
        <v>446</v>
      </c>
      <c r="AU224" s="262" t="s">
        <v>85</v>
      </c>
      <c r="AV224" s="13" t="s">
        <v>85</v>
      </c>
      <c r="AW224" s="13" t="s">
        <v>32</v>
      </c>
      <c r="AX224" s="13" t="s">
        <v>83</v>
      </c>
      <c r="AY224" s="262" t="s">
        <v>342</v>
      </c>
    </row>
    <row r="225" s="2" customFormat="1" ht="21.75" customHeight="1">
      <c r="A225" s="39"/>
      <c r="B225" s="40"/>
      <c r="C225" s="227" t="s">
        <v>423</v>
      </c>
      <c r="D225" s="227" t="s">
        <v>343</v>
      </c>
      <c r="E225" s="228" t="s">
        <v>2730</v>
      </c>
      <c r="F225" s="229" t="s">
        <v>2731</v>
      </c>
      <c r="G225" s="230" t="s">
        <v>562</v>
      </c>
      <c r="H225" s="231">
        <v>208.523</v>
      </c>
      <c r="I225" s="232"/>
      <c r="J225" s="233">
        <f>ROUND(I225*H225,2)</f>
        <v>0</v>
      </c>
      <c r="K225" s="229" t="s">
        <v>443</v>
      </c>
      <c r="L225" s="45"/>
      <c r="M225" s="234" t="s">
        <v>1</v>
      </c>
      <c r="N225" s="235" t="s">
        <v>41</v>
      </c>
      <c r="O225" s="92"/>
      <c r="P225" s="236">
        <f>O225*H225</f>
        <v>0</v>
      </c>
      <c r="Q225" s="236">
        <v>0</v>
      </c>
      <c r="R225" s="236">
        <f>Q225*H225</f>
        <v>0</v>
      </c>
      <c r="S225" s="236">
        <v>0</v>
      </c>
      <c r="T225" s="237">
        <f>S225*H225</f>
        <v>0</v>
      </c>
      <c r="U225" s="39"/>
      <c r="V225" s="39"/>
      <c r="W225" s="39"/>
      <c r="X225" s="39"/>
      <c r="Y225" s="39"/>
      <c r="Z225" s="39"/>
      <c r="AA225" s="39"/>
      <c r="AB225" s="39"/>
      <c r="AC225" s="39"/>
      <c r="AD225" s="39"/>
      <c r="AE225" s="39"/>
      <c r="AR225" s="238" t="s">
        <v>360</v>
      </c>
      <c r="AT225" s="238" t="s">
        <v>343</v>
      </c>
      <c r="AU225" s="238" t="s">
        <v>85</v>
      </c>
      <c r="AY225" s="18" t="s">
        <v>342</v>
      </c>
      <c r="BE225" s="239">
        <f>IF(N225="základní",J225,0)</f>
        <v>0</v>
      </c>
      <c r="BF225" s="239">
        <f>IF(N225="snížená",J225,0)</f>
        <v>0</v>
      </c>
      <c r="BG225" s="239">
        <f>IF(N225="zákl. přenesená",J225,0)</f>
        <v>0</v>
      </c>
      <c r="BH225" s="239">
        <f>IF(N225="sníž. přenesená",J225,0)</f>
        <v>0</v>
      </c>
      <c r="BI225" s="239">
        <f>IF(N225="nulová",J225,0)</f>
        <v>0</v>
      </c>
      <c r="BJ225" s="18" t="s">
        <v>83</v>
      </c>
      <c r="BK225" s="239">
        <f>ROUND(I225*H225,2)</f>
        <v>0</v>
      </c>
      <c r="BL225" s="18" t="s">
        <v>360</v>
      </c>
      <c r="BM225" s="238" t="s">
        <v>2732</v>
      </c>
    </row>
    <row r="226" s="2" customFormat="1">
      <c r="A226" s="39"/>
      <c r="B226" s="40"/>
      <c r="C226" s="41"/>
      <c r="D226" s="240" t="s">
        <v>349</v>
      </c>
      <c r="E226" s="41"/>
      <c r="F226" s="241" t="s">
        <v>2733</v>
      </c>
      <c r="G226" s="41"/>
      <c r="H226" s="41"/>
      <c r="I226" s="242"/>
      <c r="J226" s="41"/>
      <c r="K226" s="41"/>
      <c r="L226" s="45"/>
      <c r="M226" s="243"/>
      <c r="N226" s="244"/>
      <c r="O226" s="92"/>
      <c r="P226" s="92"/>
      <c r="Q226" s="92"/>
      <c r="R226" s="92"/>
      <c r="S226" s="92"/>
      <c r="T226" s="93"/>
      <c r="U226" s="39"/>
      <c r="V226" s="39"/>
      <c r="W226" s="39"/>
      <c r="X226" s="39"/>
      <c r="Y226" s="39"/>
      <c r="Z226" s="39"/>
      <c r="AA226" s="39"/>
      <c r="AB226" s="39"/>
      <c r="AC226" s="39"/>
      <c r="AD226" s="39"/>
      <c r="AE226" s="39"/>
      <c r="AT226" s="18" t="s">
        <v>349</v>
      </c>
      <c r="AU226" s="18" t="s">
        <v>85</v>
      </c>
    </row>
    <row r="227" s="13" customFormat="1">
      <c r="A227" s="13"/>
      <c r="B227" s="252"/>
      <c r="C227" s="253"/>
      <c r="D227" s="240" t="s">
        <v>446</v>
      </c>
      <c r="E227" s="254" t="s">
        <v>1</v>
      </c>
      <c r="F227" s="255" t="s">
        <v>2734</v>
      </c>
      <c r="G227" s="253"/>
      <c r="H227" s="256">
        <v>208.523</v>
      </c>
      <c r="I227" s="257"/>
      <c r="J227" s="253"/>
      <c r="K227" s="253"/>
      <c r="L227" s="258"/>
      <c r="M227" s="259"/>
      <c r="N227" s="260"/>
      <c r="O227" s="260"/>
      <c r="P227" s="260"/>
      <c r="Q227" s="260"/>
      <c r="R227" s="260"/>
      <c r="S227" s="260"/>
      <c r="T227" s="261"/>
      <c r="U227" s="13"/>
      <c r="V227" s="13"/>
      <c r="W227" s="13"/>
      <c r="X227" s="13"/>
      <c r="Y227" s="13"/>
      <c r="Z227" s="13"/>
      <c r="AA227" s="13"/>
      <c r="AB227" s="13"/>
      <c r="AC227" s="13"/>
      <c r="AD227" s="13"/>
      <c r="AE227" s="13"/>
      <c r="AT227" s="262" t="s">
        <v>446</v>
      </c>
      <c r="AU227" s="262" t="s">
        <v>85</v>
      </c>
      <c r="AV227" s="13" t="s">
        <v>85</v>
      </c>
      <c r="AW227" s="13" t="s">
        <v>32</v>
      </c>
      <c r="AX227" s="13" t="s">
        <v>83</v>
      </c>
      <c r="AY227" s="262" t="s">
        <v>342</v>
      </c>
    </row>
    <row r="228" s="2" customFormat="1" ht="16.5" customHeight="1">
      <c r="A228" s="39"/>
      <c r="B228" s="40"/>
      <c r="C228" s="227" t="s">
        <v>428</v>
      </c>
      <c r="D228" s="227" t="s">
        <v>343</v>
      </c>
      <c r="E228" s="228" t="s">
        <v>2735</v>
      </c>
      <c r="F228" s="229" t="s">
        <v>2736</v>
      </c>
      <c r="G228" s="230" t="s">
        <v>473</v>
      </c>
      <c r="H228" s="231">
        <v>1005.1</v>
      </c>
      <c r="I228" s="232"/>
      <c r="J228" s="233">
        <f>ROUND(I228*H228,2)</f>
        <v>0</v>
      </c>
      <c r="K228" s="229" t="s">
        <v>443</v>
      </c>
      <c r="L228" s="45"/>
      <c r="M228" s="234" t="s">
        <v>1</v>
      </c>
      <c r="N228" s="235" t="s">
        <v>41</v>
      </c>
      <c r="O228" s="92"/>
      <c r="P228" s="236">
        <f>O228*H228</f>
        <v>0</v>
      </c>
      <c r="Q228" s="236">
        <v>0.00084000000000000003</v>
      </c>
      <c r="R228" s="236">
        <f>Q228*H228</f>
        <v>0.84428400000000003</v>
      </c>
      <c r="S228" s="236">
        <v>0</v>
      </c>
      <c r="T228" s="237">
        <f>S228*H228</f>
        <v>0</v>
      </c>
      <c r="U228" s="39"/>
      <c r="V228" s="39"/>
      <c r="W228" s="39"/>
      <c r="X228" s="39"/>
      <c r="Y228" s="39"/>
      <c r="Z228" s="39"/>
      <c r="AA228" s="39"/>
      <c r="AB228" s="39"/>
      <c r="AC228" s="39"/>
      <c r="AD228" s="39"/>
      <c r="AE228" s="39"/>
      <c r="AR228" s="238" t="s">
        <v>360</v>
      </c>
      <c r="AT228" s="238" t="s">
        <v>343</v>
      </c>
      <c r="AU228" s="238" t="s">
        <v>85</v>
      </c>
      <c r="AY228" s="18" t="s">
        <v>342</v>
      </c>
      <c r="BE228" s="239">
        <f>IF(N228="základní",J228,0)</f>
        <v>0</v>
      </c>
      <c r="BF228" s="239">
        <f>IF(N228="snížená",J228,0)</f>
        <v>0</v>
      </c>
      <c r="BG228" s="239">
        <f>IF(N228="zákl. přenesená",J228,0)</f>
        <v>0</v>
      </c>
      <c r="BH228" s="239">
        <f>IF(N228="sníž. přenesená",J228,0)</f>
        <v>0</v>
      </c>
      <c r="BI228" s="239">
        <f>IF(N228="nulová",J228,0)</f>
        <v>0</v>
      </c>
      <c r="BJ228" s="18" t="s">
        <v>83</v>
      </c>
      <c r="BK228" s="239">
        <f>ROUND(I228*H228,2)</f>
        <v>0</v>
      </c>
      <c r="BL228" s="18" t="s">
        <v>360</v>
      </c>
      <c r="BM228" s="238" t="s">
        <v>2737</v>
      </c>
    </row>
    <row r="229" s="2" customFormat="1">
      <c r="A229" s="39"/>
      <c r="B229" s="40"/>
      <c r="C229" s="41"/>
      <c r="D229" s="240" t="s">
        <v>349</v>
      </c>
      <c r="E229" s="41"/>
      <c r="F229" s="241" t="s">
        <v>2738</v>
      </c>
      <c r="G229" s="41"/>
      <c r="H229" s="41"/>
      <c r="I229" s="242"/>
      <c r="J229" s="41"/>
      <c r="K229" s="41"/>
      <c r="L229" s="45"/>
      <c r="M229" s="243"/>
      <c r="N229" s="244"/>
      <c r="O229" s="92"/>
      <c r="P229" s="92"/>
      <c r="Q229" s="92"/>
      <c r="R229" s="92"/>
      <c r="S229" s="92"/>
      <c r="T229" s="93"/>
      <c r="U229" s="39"/>
      <c r="V229" s="39"/>
      <c r="W229" s="39"/>
      <c r="X229" s="39"/>
      <c r="Y229" s="39"/>
      <c r="Z229" s="39"/>
      <c r="AA229" s="39"/>
      <c r="AB229" s="39"/>
      <c r="AC229" s="39"/>
      <c r="AD229" s="39"/>
      <c r="AE229" s="39"/>
      <c r="AT229" s="18" t="s">
        <v>349</v>
      </c>
      <c r="AU229" s="18" t="s">
        <v>85</v>
      </c>
    </row>
    <row r="230" s="14" customFormat="1">
      <c r="A230" s="14"/>
      <c r="B230" s="263"/>
      <c r="C230" s="264"/>
      <c r="D230" s="240" t="s">
        <v>446</v>
      </c>
      <c r="E230" s="265" t="s">
        <v>1</v>
      </c>
      <c r="F230" s="266" t="s">
        <v>2701</v>
      </c>
      <c r="G230" s="264"/>
      <c r="H230" s="265" t="s">
        <v>1</v>
      </c>
      <c r="I230" s="267"/>
      <c r="J230" s="264"/>
      <c r="K230" s="264"/>
      <c r="L230" s="268"/>
      <c r="M230" s="269"/>
      <c r="N230" s="270"/>
      <c r="O230" s="270"/>
      <c r="P230" s="270"/>
      <c r="Q230" s="270"/>
      <c r="R230" s="270"/>
      <c r="S230" s="270"/>
      <c r="T230" s="271"/>
      <c r="U230" s="14"/>
      <c r="V230" s="14"/>
      <c r="W230" s="14"/>
      <c r="X230" s="14"/>
      <c r="Y230" s="14"/>
      <c r="Z230" s="14"/>
      <c r="AA230" s="14"/>
      <c r="AB230" s="14"/>
      <c r="AC230" s="14"/>
      <c r="AD230" s="14"/>
      <c r="AE230" s="14"/>
      <c r="AT230" s="272" t="s">
        <v>446</v>
      </c>
      <c r="AU230" s="272" t="s">
        <v>85</v>
      </c>
      <c r="AV230" s="14" t="s">
        <v>83</v>
      </c>
      <c r="AW230" s="14" t="s">
        <v>32</v>
      </c>
      <c r="AX230" s="14" t="s">
        <v>76</v>
      </c>
      <c r="AY230" s="272" t="s">
        <v>342</v>
      </c>
    </row>
    <row r="231" s="13" customFormat="1">
      <c r="A231" s="13"/>
      <c r="B231" s="252"/>
      <c r="C231" s="253"/>
      <c r="D231" s="240" t="s">
        <v>446</v>
      </c>
      <c r="E231" s="254" t="s">
        <v>1</v>
      </c>
      <c r="F231" s="255" t="s">
        <v>2739</v>
      </c>
      <c r="G231" s="253"/>
      <c r="H231" s="256">
        <v>6.54</v>
      </c>
      <c r="I231" s="257"/>
      <c r="J231" s="253"/>
      <c r="K231" s="253"/>
      <c r="L231" s="258"/>
      <c r="M231" s="259"/>
      <c r="N231" s="260"/>
      <c r="O231" s="260"/>
      <c r="P231" s="260"/>
      <c r="Q231" s="260"/>
      <c r="R231" s="260"/>
      <c r="S231" s="260"/>
      <c r="T231" s="261"/>
      <c r="U231" s="13"/>
      <c r="V231" s="13"/>
      <c r="W231" s="13"/>
      <c r="X231" s="13"/>
      <c r="Y231" s="13"/>
      <c r="Z231" s="13"/>
      <c r="AA231" s="13"/>
      <c r="AB231" s="13"/>
      <c r="AC231" s="13"/>
      <c r="AD231" s="13"/>
      <c r="AE231" s="13"/>
      <c r="AT231" s="262" t="s">
        <v>446</v>
      </c>
      <c r="AU231" s="262" t="s">
        <v>85</v>
      </c>
      <c r="AV231" s="13" t="s">
        <v>85</v>
      </c>
      <c r="AW231" s="13" t="s">
        <v>32</v>
      </c>
      <c r="AX231" s="13" t="s">
        <v>76</v>
      </c>
      <c r="AY231" s="262" t="s">
        <v>342</v>
      </c>
    </row>
    <row r="232" s="13" customFormat="1">
      <c r="A232" s="13"/>
      <c r="B232" s="252"/>
      <c r="C232" s="253"/>
      <c r="D232" s="240" t="s">
        <v>446</v>
      </c>
      <c r="E232" s="254" t="s">
        <v>1</v>
      </c>
      <c r="F232" s="255" t="s">
        <v>2740</v>
      </c>
      <c r="G232" s="253"/>
      <c r="H232" s="256">
        <v>79.763000000000005</v>
      </c>
      <c r="I232" s="257"/>
      <c r="J232" s="253"/>
      <c r="K232" s="253"/>
      <c r="L232" s="258"/>
      <c r="M232" s="259"/>
      <c r="N232" s="260"/>
      <c r="O232" s="260"/>
      <c r="P232" s="260"/>
      <c r="Q232" s="260"/>
      <c r="R232" s="260"/>
      <c r="S232" s="260"/>
      <c r="T232" s="261"/>
      <c r="U232" s="13"/>
      <c r="V232" s="13"/>
      <c r="W232" s="13"/>
      <c r="X232" s="13"/>
      <c r="Y232" s="13"/>
      <c r="Z232" s="13"/>
      <c r="AA232" s="13"/>
      <c r="AB232" s="13"/>
      <c r="AC232" s="13"/>
      <c r="AD232" s="13"/>
      <c r="AE232" s="13"/>
      <c r="AT232" s="262" t="s">
        <v>446</v>
      </c>
      <c r="AU232" s="262" t="s">
        <v>85</v>
      </c>
      <c r="AV232" s="13" t="s">
        <v>85</v>
      </c>
      <c r="AW232" s="13" t="s">
        <v>32</v>
      </c>
      <c r="AX232" s="13" t="s">
        <v>76</v>
      </c>
      <c r="AY232" s="262" t="s">
        <v>342</v>
      </c>
    </row>
    <row r="233" s="13" customFormat="1">
      <c r="A233" s="13"/>
      <c r="B233" s="252"/>
      <c r="C233" s="253"/>
      <c r="D233" s="240" t="s">
        <v>446</v>
      </c>
      <c r="E233" s="254" t="s">
        <v>1</v>
      </c>
      <c r="F233" s="255" t="s">
        <v>2741</v>
      </c>
      <c r="G233" s="253"/>
      <c r="H233" s="256">
        <v>89.349000000000004</v>
      </c>
      <c r="I233" s="257"/>
      <c r="J233" s="253"/>
      <c r="K233" s="253"/>
      <c r="L233" s="258"/>
      <c r="M233" s="259"/>
      <c r="N233" s="260"/>
      <c r="O233" s="260"/>
      <c r="P233" s="260"/>
      <c r="Q233" s="260"/>
      <c r="R233" s="260"/>
      <c r="S233" s="260"/>
      <c r="T233" s="261"/>
      <c r="U233" s="13"/>
      <c r="V233" s="13"/>
      <c r="W233" s="13"/>
      <c r="X233" s="13"/>
      <c r="Y233" s="13"/>
      <c r="Z233" s="13"/>
      <c r="AA233" s="13"/>
      <c r="AB233" s="13"/>
      <c r="AC233" s="13"/>
      <c r="AD233" s="13"/>
      <c r="AE233" s="13"/>
      <c r="AT233" s="262" t="s">
        <v>446</v>
      </c>
      <c r="AU233" s="262" t="s">
        <v>85</v>
      </c>
      <c r="AV233" s="13" t="s">
        <v>85</v>
      </c>
      <c r="AW233" s="13" t="s">
        <v>32</v>
      </c>
      <c r="AX233" s="13" t="s">
        <v>76</v>
      </c>
      <c r="AY233" s="262" t="s">
        <v>342</v>
      </c>
    </row>
    <row r="234" s="14" customFormat="1">
      <c r="A234" s="14"/>
      <c r="B234" s="263"/>
      <c r="C234" s="264"/>
      <c r="D234" s="240" t="s">
        <v>446</v>
      </c>
      <c r="E234" s="265" t="s">
        <v>1</v>
      </c>
      <c r="F234" s="266" t="s">
        <v>2712</v>
      </c>
      <c r="G234" s="264"/>
      <c r="H234" s="265" t="s">
        <v>1</v>
      </c>
      <c r="I234" s="267"/>
      <c r="J234" s="264"/>
      <c r="K234" s="264"/>
      <c r="L234" s="268"/>
      <c r="M234" s="269"/>
      <c r="N234" s="270"/>
      <c r="O234" s="270"/>
      <c r="P234" s="270"/>
      <c r="Q234" s="270"/>
      <c r="R234" s="270"/>
      <c r="S234" s="270"/>
      <c r="T234" s="271"/>
      <c r="U234" s="14"/>
      <c r="V234" s="14"/>
      <c r="W234" s="14"/>
      <c r="X234" s="14"/>
      <c r="Y234" s="14"/>
      <c r="Z234" s="14"/>
      <c r="AA234" s="14"/>
      <c r="AB234" s="14"/>
      <c r="AC234" s="14"/>
      <c r="AD234" s="14"/>
      <c r="AE234" s="14"/>
      <c r="AT234" s="272" t="s">
        <v>446</v>
      </c>
      <c r="AU234" s="272" t="s">
        <v>85</v>
      </c>
      <c r="AV234" s="14" t="s">
        <v>83</v>
      </c>
      <c r="AW234" s="14" t="s">
        <v>32</v>
      </c>
      <c r="AX234" s="14" t="s">
        <v>76</v>
      </c>
      <c r="AY234" s="272" t="s">
        <v>342</v>
      </c>
    </row>
    <row r="235" s="13" customFormat="1">
      <c r="A235" s="13"/>
      <c r="B235" s="252"/>
      <c r="C235" s="253"/>
      <c r="D235" s="240" t="s">
        <v>446</v>
      </c>
      <c r="E235" s="254" t="s">
        <v>1</v>
      </c>
      <c r="F235" s="255" t="s">
        <v>2742</v>
      </c>
      <c r="G235" s="253"/>
      <c r="H235" s="256">
        <v>133.148</v>
      </c>
      <c r="I235" s="257"/>
      <c r="J235" s="253"/>
      <c r="K235" s="253"/>
      <c r="L235" s="258"/>
      <c r="M235" s="259"/>
      <c r="N235" s="260"/>
      <c r="O235" s="260"/>
      <c r="P235" s="260"/>
      <c r="Q235" s="260"/>
      <c r="R235" s="260"/>
      <c r="S235" s="260"/>
      <c r="T235" s="261"/>
      <c r="U235" s="13"/>
      <c r="V235" s="13"/>
      <c r="W235" s="13"/>
      <c r="X235" s="13"/>
      <c r="Y235" s="13"/>
      <c r="Z235" s="13"/>
      <c r="AA235" s="13"/>
      <c r="AB235" s="13"/>
      <c r="AC235" s="13"/>
      <c r="AD235" s="13"/>
      <c r="AE235" s="13"/>
      <c r="AT235" s="262" t="s">
        <v>446</v>
      </c>
      <c r="AU235" s="262" t="s">
        <v>85</v>
      </c>
      <c r="AV235" s="13" t="s">
        <v>85</v>
      </c>
      <c r="AW235" s="13" t="s">
        <v>32</v>
      </c>
      <c r="AX235" s="13" t="s">
        <v>76</v>
      </c>
      <c r="AY235" s="262" t="s">
        <v>342</v>
      </c>
    </row>
    <row r="236" s="13" customFormat="1">
      <c r="A236" s="13"/>
      <c r="B236" s="252"/>
      <c r="C236" s="253"/>
      <c r="D236" s="240" t="s">
        <v>446</v>
      </c>
      <c r="E236" s="254" t="s">
        <v>1</v>
      </c>
      <c r="F236" s="255" t="s">
        <v>2743</v>
      </c>
      <c r="G236" s="253"/>
      <c r="H236" s="256">
        <v>181</v>
      </c>
      <c r="I236" s="257"/>
      <c r="J236" s="253"/>
      <c r="K236" s="253"/>
      <c r="L236" s="258"/>
      <c r="M236" s="259"/>
      <c r="N236" s="260"/>
      <c r="O236" s="260"/>
      <c r="P236" s="260"/>
      <c r="Q236" s="260"/>
      <c r="R236" s="260"/>
      <c r="S236" s="260"/>
      <c r="T236" s="261"/>
      <c r="U236" s="13"/>
      <c r="V236" s="13"/>
      <c r="W236" s="13"/>
      <c r="X236" s="13"/>
      <c r="Y236" s="13"/>
      <c r="Z236" s="13"/>
      <c r="AA236" s="13"/>
      <c r="AB236" s="13"/>
      <c r="AC236" s="13"/>
      <c r="AD236" s="13"/>
      <c r="AE236" s="13"/>
      <c r="AT236" s="262" t="s">
        <v>446</v>
      </c>
      <c r="AU236" s="262" t="s">
        <v>85</v>
      </c>
      <c r="AV236" s="13" t="s">
        <v>85</v>
      </c>
      <c r="AW236" s="13" t="s">
        <v>32</v>
      </c>
      <c r="AX236" s="13" t="s">
        <v>76</v>
      </c>
      <c r="AY236" s="262" t="s">
        <v>342</v>
      </c>
    </row>
    <row r="237" s="13" customFormat="1">
      <c r="A237" s="13"/>
      <c r="B237" s="252"/>
      <c r="C237" s="253"/>
      <c r="D237" s="240" t="s">
        <v>446</v>
      </c>
      <c r="E237" s="254" t="s">
        <v>1</v>
      </c>
      <c r="F237" s="255" t="s">
        <v>2744</v>
      </c>
      <c r="G237" s="253"/>
      <c r="H237" s="256">
        <v>86.5</v>
      </c>
      <c r="I237" s="257"/>
      <c r="J237" s="253"/>
      <c r="K237" s="253"/>
      <c r="L237" s="258"/>
      <c r="M237" s="259"/>
      <c r="N237" s="260"/>
      <c r="O237" s="260"/>
      <c r="P237" s="260"/>
      <c r="Q237" s="260"/>
      <c r="R237" s="260"/>
      <c r="S237" s="260"/>
      <c r="T237" s="261"/>
      <c r="U237" s="13"/>
      <c r="V237" s="13"/>
      <c r="W237" s="13"/>
      <c r="X237" s="13"/>
      <c r="Y237" s="13"/>
      <c r="Z237" s="13"/>
      <c r="AA237" s="13"/>
      <c r="AB237" s="13"/>
      <c r="AC237" s="13"/>
      <c r="AD237" s="13"/>
      <c r="AE237" s="13"/>
      <c r="AT237" s="262" t="s">
        <v>446</v>
      </c>
      <c r="AU237" s="262" t="s">
        <v>85</v>
      </c>
      <c r="AV237" s="13" t="s">
        <v>85</v>
      </c>
      <c r="AW237" s="13" t="s">
        <v>32</v>
      </c>
      <c r="AX237" s="13" t="s">
        <v>76</v>
      </c>
      <c r="AY237" s="262" t="s">
        <v>342</v>
      </c>
    </row>
    <row r="238" s="13" customFormat="1">
      <c r="A238" s="13"/>
      <c r="B238" s="252"/>
      <c r="C238" s="253"/>
      <c r="D238" s="240" t="s">
        <v>446</v>
      </c>
      <c r="E238" s="254" t="s">
        <v>1</v>
      </c>
      <c r="F238" s="255" t="s">
        <v>2745</v>
      </c>
      <c r="G238" s="253"/>
      <c r="H238" s="256">
        <v>94</v>
      </c>
      <c r="I238" s="257"/>
      <c r="J238" s="253"/>
      <c r="K238" s="253"/>
      <c r="L238" s="258"/>
      <c r="M238" s="259"/>
      <c r="N238" s="260"/>
      <c r="O238" s="260"/>
      <c r="P238" s="260"/>
      <c r="Q238" s="260"/>
      <c r="R238" s="260"/>
      <c r="S238" s="260"/>
      <c r="T238" s="261"/>
      <c r="U238" s="13"/>
      <c r="V238" s="13"/>
      <c r="W238" s="13"/>
      <c r="X238" s="13"/>
      <c r="Y238" s="13"/>
      <c r="Z238" s="13"/>
      <c r="AA238" s="13"/>
      <c r="AB238" s="13"/>
      <c r="AC238" s="13"/>
      <c r="AD238" s="13"/>
      <c r="AE238" s="13"/>
      <c r="AT238" s="262" t="s">
        <v>446</v>
      </c>
      <c r="AU238" s="262" t="s">
        <v>85</v>
      </c>
      <c r="AV238" s="13" t="s">
        <v>85</v>
      </c>
      <c r="AW238" s="13" t="s">
        <v>32</v>
      </c>
      <c r="AX238" s="13" t="s">
        <v>76</v>
      </c>
      <c r="AY238" s="262" t="s">
        <v>342</v>
      </c>
    </row>
    <row r="239" s="13" customFormat="1">
      <c r="A239" s="13"/>
      <c r="B239" s="252"/>
      <c r="C239" s="253"/>
      <c r="D239" s="240" t="s">
        <v>446</v>
      </c>
      <c r="E239" s="254" t="s">
        <v>1</v>
      </c>
      <c r="F239" s="255" t="s">
        <v>2746</v>
      </c>
      <c r="G239" s="253"/>
      <c r="H239" s="256">
        <v>334.80000000000001</v>
      </c>
      <c r="I239" s="257"/>
      <c r="J239" s="253"/>
      <c r="K239" s="253"/>
      <c r="L239" s="258"/>
      <c r="M239" s="259"/>
      <c r="N239" s="260"/>
      <c r="O239" s="260"/>
      <c r="P239" s="260"/>
      <c r="Q239" s="260"/>
      <c r="R239" s="260"/>
      <c r="S239" s="260"/>
      <c r="T239" s="261"/>
      <c r="U239" s="13"/>
      <c r="V239" s="13"/>
      <c r="W239" s="13"/>
      <c r="X239" s="13"/>
      <c r="Y239" s="13"/>
      <c r="Z239" s="13"/>
      <c r="AA239" s="13"/>
      <c r="AB239" s="13"/>
      <c r="AC239" s="13"/>
      <c r="AD239" s="13"/>
      <c r="AE239" s="13"/>
      <c r="AT239" s="262" t="s">
        <v>446</v>
      </c>
      <c r="AU239" s="262" t="s">
        <v>85</v>
      </c>
      <c r="AV239" s="13" t="s">
        <v>85</v>
      </c>
      <c r="AW239" s="13" t="s">
        <v>32</v>
      </c>
      <c r="AX239" s="13" t="s">
        <v>76</v>
      </c>
      <c r="AY239" s="262" t="s">
        <v>342</v>
      </c>
    </row>
    <row r="240" s="16" customFormat="1">
      <c r="A240" s="16"/>
      <c r="B240" s="284"/>
      <c r="C240" s="285"/>
      <c r="D240" s="240" t="s">
        <v>446</v>
      </c>
      <c r="E240" s="286" t="s">
        <v>1</v>
      </c>
      <c r="F240" s="287" t="s">
        <v>500</v>
      </c>
      <c r="G240" s="285"/>
      <c r="H240" s="288">
        <v>1005.1</v>
      </c>
      <c r="I240" s="289"/>
      <c r="J240" s="285"/>
      <c r="K240" s="285"/>
      <c r="L240" s="290"/>
      <c r="M240" s="291"/>
      <c r="N240" s="292"/>
      <c r="O240" s="292"/>
      <c r="P240" s="292"/>
      <c r="Q240" s="292"/>
      <c r="R240" s="292"/>
      <c r="S240" s="292"/>
      <c r="T240" s="293"/>
      <c r="U240" s="16"/>
      <c r="V240" s="16"/>
      <c r="W240" s="16"/>
      <c r="X240" s="16"/>
      <c r="Y240" s="16"/>
      <c r="Z240" s="16"/>
      <c r="AA240" s="16"/>
      <c r="AB240" s="16"/>
      <c r="AC240" s="16"/>
      <c r="AD240" s="16"/>
      <c r="AE240" s="16"/>
      <c r="AT240" s="294" t="s">
        <v>446</v>
      </c>
      <c r="AU240" s="294" t="s">
        <v>85</v>
      </c>
      <c r="AV240" s="16" t="s">
        <v>360</v>
      </c>
      <c r="AW240" s="16" t="s">
        <v>32</v>
      </c>
      <c r="AX240" s="16" t="s">
        <v>83</v>
      </c>
      <c r="AY240" s="294" t="s">
        <v>342</v>
      </c>
    </row>
    <row r="241" s="2" customFormat="1" ht="16.5" customHeight="1">
      <c r="A241" s="39"/>
      <c r="B241" s="40"/>
      <c r="C241" s="227" t="s">
        <v>606</v>
      </c>
      <c r="D241" s="227" t="s">
        <v>343</v>
      </c>
      <c r="E241" s="228" t="s">
        <v>2047</v>
      </c>
      <c r="F241" s="229" t="s">
        <v>2048</v>
      </c>
      <c r="G241" s="230" t="s">
        <v>473</v>
      </c>
      <c r="H241" s="231">
        <v>1181.7819999999999</v>
      </c>
      <c r="I241" s="232"/>
      <c r="J241" s="233">
        <f>ROUND(I241*H241,2)</f>
        <v>0</v>
      </c>
      <c r="K241" s="229" t="s">
        <v>443</v>
      </c>
      <c r="L241" s="45"/>
      <c r="M241" s="234" t="s">
        <v>1</v>
      </c>
      <c r="N241" s="235" t="s">
        <v>41</v>
      </c>
      <c r="O241" s="92"/>
      <c r="P241" s="236">
        <f>O241*H241</f>
        <v>0</v>
      </c>
      <c r="Q241" s="236">
        <v>0.00084999999999999995</v>
      </c>
      <c r="R241" s="236">
        <f>Q241*H241</f>
        <v>1.0045146999999999</v>
      </c>
      <c r="S241" s="236">
        <v>0</v>
      </c>
      <c r="T241" s="237">
        <f>S241*H241</f>
        <v>0</v>
      </c>
      <c r="U241" s="39"/>
      <c r="V241" s="39"/>
      <c r="W241" s="39"/>
      <c r="X241" s="39"/>
      <c r="Y241" s="39"/>
      <c r="Z241" s="39"/>
      <c r="AA241" s="39"/>
      <c r="AB241" s="39"/>
      <c r="AC241" s="39"/>
      <c r="AD241" s="39"/>
      <c r="AE241" s="39"/>
      <c r="AR241" s="238" t="s">
        <v>360</v>
      </c>
      <c r="AT241" s="238" t="s">
        <v>343</v>
      </c>
      <c r="AU241" s="238" t="s">
        <v>85</v>
      </c>
      <c r="AY241" s="18" t="s">
        <v>342</v>
      </c>
      <c r="BE241" s="239">
        <f>IF(N241="základní",J241,0)</f>
        <v>0</v>
      </c>
      <c r="BF241" s="239">
        <f>IF(N241="snížená",J241,0)</f>
        <v>0</v>
      </c>
      <c r="BG241" s="239">
        <f>IF(N241="zákl. přenesená",J241,0)</f>
        <v>0</v>
      </c>
      <c r="BH241" s="239">
        <f>IF(N241="sníž. přenesená",J241,0)</f>
        <v>0</v>
      </c>
      <c r="BI241" s="239">
        <f>IF(N241="nulová",J241,0)</f>
        <v>0</v>
      </c>
      <c r="BJ241" s="18" t="s">
        <v>83</v>
      </c>
      <c r="BK241" s="239">
        <f>ROUND(I241*H241,2)</f>
        <v>0</v>
      </c>
      <c r="BL241" s="18" t="s">
        <v>360</v>
      </c>
      <c r="BM241" s="238" t="s">
        <v>2747</v>
      </c>
    </row>
    <row r="242" s="2" customFormat="1">
      <c r="A242" s="39"/>
      <c r="B242" s="40"/>
      <c r="C242" s="41"/>
      <c r="D242" s="240" t="s">
        <v>349</v>
      </c>
      <c r="E242" s="41"/>
      <c r="F242" s="241" t="s">
        <v>2050</v>
      </c>
      <c r="G242" s="41"/>
      <c r="H242" s="41"/>
      <c r="I242" s="242"/>
      <c r="J242" s="41"/>
      <c r="K242" s="41"/>
      <c r="L242" s="45"/>
      <c r="M242" s="243"/>
      <c r="N242" s="244"/>
      <c r="O242" s="92"/>
      <c r="P242" s="92"/>
      <c r="Q242" s="92"/>
      <c r="R242" s="92"/>
      <c r="S242" s="92"/>
      <c r="T242" s="93"/>
      <c r="U242" s="39"/>
      <c r="V242" s="39"/>
      <c r="W242" s="39"/>
      <c r="X242" s="39"/>
      <c r="Y242" s="39"/>
      <c r="Z242" s="39"/>
      <c r="AA242" s="39"/>
      <c r="AB242" s="39"/>
      <c r="AC242" s="39"/>
      <c r="AD242" s="39"/>
      <c r="AE242" s="39"/>
      <c r="AT242" s="18" t="s">
        <v>349</v>
      </c>
      <c r="AU242" s="18" t="s">
        <v>85</v>
      </c>
    </row>
    <row r="243" s="14" customFormat="1">
      <c r="A243" s="14"/>
      <c r="B243" s="263"/>
      <c r="C243" s="264"/>
      <c r="D243" s="240" t="s">
        <v>446</v>
      </c>
      <c r="E243" s="265" t="s">
        <v>1</v>
      </c>
      <c r="F243" s="266" t="s">
        <v>2701</v>
      </c>
      <c r="G243" s="264"/>
      <c r="H243" s="265" t="s">
        <v>1</v>
      </c>
      <c r="I243" s="267"/>
      <c r="J243" s="264"/>
      <c r="K243" s="264"/>
      <c r="L243" s="268"/>
      <c r="M243" s="269"/>
      <c r="N243" s="270"/>
      <c r="O243" s="270"/>
      <c r="P243" s="270"/>
      <c r="Q243" s="270"/>
      <c r="R243" s="270"/>
      <c r="S243" s="270"/>
      <c r="T243" s="271"/>
      <c r="U243" s="14"/>
      <c r="V243" s="14"/>
      <c r="W243" s="14"/>
      <c r="X243" s="14"/>
      <c r="Y243" s="14"/>
      <c r="Z243" s="14"/>
      <c r="AA243" s="14"/>
      <c r="AB243" s="14"/>
      <c r="AC243" s="14"/>
      <c r="AD243" s="14"/>
      <c r="AE243" s="14"/>
      <c r="AT243" s="272" t="s">
        <v>446</v>
      </c>
      <c r="AU243" s="272" t="s">
        <v>85</v>
      </c>
      <c r="AV243" s="14" t="s">
        <v>83</v>
      </c>
      <c r="AW243" s="14" t="s">
        <v>32</v>
      </c>
      <c r="AX243" s="14" t="s">
        <v>76</v>
      </c>
      <c r="AY243" s="272" t="s">
        <v>342</v>
      </c>
    </row>
    <row r="244" s="13" customFormat="1">
      <c r="A244" s="13"/>
      <c r="B244" s="252"/>
      <c r="C244" s="253"/>
      <c r="D244" s="240" t="s">
        <v>446</v>
      </c>
      <c r="E244" s="254" t="s">
        <v>1</v>
      </c>
      <c r="F244" s="255" t="s">
        <v>2748</v>
      </c>
      <c r="G244" s="253"/>
      <c r="H244" s="256">
        <v>202.5</v>
      </c>
      <c r="I244" s="257"/>
      <c r="J244" s="253"/>
      <c r="K244" s="253"/>
      <c r="L244" s="258"/>
      <c r="M244" s="259"/>
      <c r="N244" s="260"/>
      <c r="O244" s="260"/>
      <c r="P244" s="260"/>
      <c r="Q244" s="260"/>
      <c r="R244" s="260"/>
      <c r="S244" s="260"/>
      <c r="T244" s="261"/>
      <c r="U244" s="13"/>
      <c r="V244" s="13"/>
      <c r="W244" s="13"/>
      <c r="X244" s="13"/>
      <c r="Y244" s="13"/>
      <c r="Z244" s="13"/>
      <c r="AA244" s="13"/>
      <c r="AB244" s="13"/>
      <c r="AC244" s="13"/>
      <c r="AD244" s="13"/>
      <c r="AE244" s="13"/>
      <c r="AT244" s="262" t="s">
        <v>446</v>
      </c>
      <c r="AU244" s="262" t="s">
        <v>85</v>
      </c>
      <c r="AV244" s="13" t="s">
        <v>85</v>
      </c>
      <c r="AW244" s="13" t="s">
        <v>32</v>
      </c>
      <c r="AX244" s="13" t="s">
        <v>76</v>
      </c>
      <c r="AY244" s="262" t="s">
        <v>342</v>
      </c>
    </row>
    <row r="245" s="13" customFormat="1">
      <c r="A245" s="13"/>
      <c r="B245" s="252"/>
      <c r="C245" s="253"/>
      <c r="D245" s="240" t="s">
        <v>446</v>
      </c>
      <c r="E245" s="254" t="s">
        <v>1</v>
      </c>
      <c r="F245" s="255" t="s">
        <v>2749</v>
      </c>
      <c r="G245" s="253"/>
      <c r="H245" s="256">
        <v>207.5</v>
      </c>
      <c r="I245" s="257"/>
      <c r="J245" s="253"/>
      <c r="K245" s="253"/>
      <c r="L245" s="258"/>
      <c r="M245" s="259"/>
      <c r="N245" s="260"/>
      <c r="O245" s="260"/>
      <c r="P245" s="260"/>
      <c r="Q245" s="260"/>
      <c r="R245" s="260"/>
      <c r="S245" s="260"/>
      <c r="T245" s="261"/>
      <c r="U245" s="13"/>
      <c r="V245" s="13"/>
      <c r="W245" s="13"/>
      <c r="X245" s="13"/>
      <c r="Y245" s="13"/>
      <c r="Z245" s="13"/>
      <c r="AA245" s="13"/>
      <c r="AB245" s="13"/>
      <c r="AC245" s="13"/>
      <c r="AD245" s="13"/>
      <c r="AE245" s="13"/>
      <c r="AT245" s="262" t="s">
        <v>446</v>
      </c>
      <c r="AU245" s="262" t="s">
        <v>85</v>
      </c>
      <c r="AV245" s="13" t="s">
        <v>85</v>
      </c>
      <c r="AW245" s="13" t="s">
        <v>32</v>
      </c>
      <c r="AX245" s="13" t="s">
        <v>76</v>
      </c>
      <c r="AY245" s="262" t="s">
        <v>342</v>
      </c>
    </row>
    <row r="246" s="13" customFormat="1">
      <c r="A246" s="13"/>
      <c r="B246" s="252"/>
      <c r="C246" s="253"/>
      <c r="D246" s="240" t="s">
        <v>446</v>
      </c>
      <c r="E246" s="254" t="s">
        <v>1</v>
      </c>
      <c r="F246" s="255" t="s">
        <v>2750</v>
      </c>
      <c r="G246" s="253"/>
      <c r="H246" s="256">
        <v>215.5</v>
      </c>
      <c r="I246" s="257"/>
      <c r="J246" s="253"/>
      <c r="K246" s="253"/>
      <c r="L246" s="258"/>
      <c r="M246" s="259"/>
      <c r="N246" s="260"/>
      <c r="O246" s="260"/>
      <c r="P246" s="260"/>
      <c r="Q246" s="260"/>
      <c r="R246" s="260"/>
      <c r="S246" s="260"/>
      <c r="T246" s="261"/>
      <c r="U246" s="13"/>
      <c r="V246" s="13"/>
      <c r="W246" s="13"/>
      <c r="X246" s="13"/>
      <c r="Y246" s="13"/>
      <c r="Z246" s="13"/>
      <c r="AA246" s="13"/>
      <c r="AB246" s="13"/>
      <c r="AC246" s="13"/>
      <c r="AD246" s="13"/>
      <c r="AE246" s="13"/>
      <c r="AT246" s="262" t="s">
        <v>446</v>
      </c>
      <c r="AU246" s="262" t="s">
        <v>85</v>
      </c>
      <c r="AV246" s="13" t="s">
        <v>85</v>
      </c>
      <c r="AW246" s="13" t="s">
        <v>32</v>
      </c>
      <c r="AX246" s="13" t="s">
        <v>76</v>
      </c>
      <c r="AY246" s="262" t="s">
        <v>342</v>
      </c>
    </row>
    <row r="247" s="13" customFormat="1">
      <c r="A247" s="13"/>
      <c r="B247" s="252"/>
      <c r="C247" s="253"/>
      <c r="D247" s="240" t="s">
        <v>446</v>
      </c>
      <c r="E247" s="254" t="s">
        <v>1</v>
      </c>
      <c r="F247" s="255" t="s">
        <v>2751</v>
      </c>
      <c r="G247" s="253"/>
      <c r="H247" s="256">
        <v>215.5</v>
      </c>
      <c r="I247" s="257"/>
      <c r="J247" s="253"/>
      <c r="K247" s="253"/>
      <c r="L247" s="258"/>
      <c r="M247" s="259"/>
      <c r="N247" s="260"/>
      <c r="O247" s="260"/>
      <c r="P247" s="260"/>
      <c r="Q247" s="260"/>
      <c r="R247" s="260"/>
      <c r="S247" s="260"/>
      <c r="T247" s="261"/>
      <c r="U247" s="13"/>
      <c r="V247" s="13"/>
      <c r="W247" s="13"/>
      <c r="X247" s="13"/>
      <c r="Y247" s="13"/>
      <c r="Z247" s="13"/>
      <c r="AA247" s="13"/>
      <c r="AB247" s="13"/>
      <c r="AC247" s="13"/>
      <c r="AD247" s="13"/>
      <c r="AE247" s="13"/>
      <c r="AT247" s="262" t="s">
        <v>446</v>
      </c>
      <c r="AU247" s="262" t="s">
        <v>85</v>
      </c>
      <c r="AV247" s="13" t="s">
        <v>85</v>
      </c>
      <c r="AW247" s="13" t="s">
        <v>32</v>
      </c>
      <c r="AX247" s="13" t="s">
        <v>76</v>
      </c>
      <c r="AY247" s="262" t="s">
        <v>342</v>
      </c>
    </row>
    <row r="248" s="13" customFormat="1">
      <c r="A248" s="13"/>
      <c r="B248" s="252"/>
      <c r="C248" s="253"/>
      <c r="D248" s="240" t="s">
        <v>446</v>
      </c>
      <c r="E248" s="254" t="s">
        <v>1</v>
      </c>
      <c r="F248" s="255" t="s">
        <v>2752</v>
      </c>
      <c r="G248" s="253"/>
      <c r="H248" s="256">
        <v>220</v>
      </c>
      <c r="I248" s="257"/>
      <c r="J248" s="253"/>
      <c r="K248" s="253"/>
      <c r="L248" s="258"/>
      <c r="M248" s="259"/>
      <c r="N248" s="260"/>
      <c r="O248" s="260"/>
      <c r="P248" s="260"/>
      <c r="Q248" s="260"/>
      <c r="R248" s="260"/>
      <c r="S248" s="260"/>
      <c r="T248" s="261"/>
      <c r="U248" s="13"/>
      <c r="V248" s="13"/>
      <c r="W248" s="13"/>
      <c r="X248" s="13"/>
      <c r="Y248" s="13"/>
      <c r="Z248" s="13"/>
      <c r="AA248" s="13"/>
      <c r="AB248" s="13"/>
      <c r="AC248" s="13"/>
      <c r="AD248" s="13"/>
      <c r="AE248" s="13"/>
      <c r="AT248" s="262" t="s">
        <v>446</v>
      </c>
      <c r="AU248" s="262" t="s">
        <v>85</v>
      </c>
      <c r="AV248" s="13" t="s">
        <v>85</v>
      </c>
      <c r="AW248" s="13" t="s">
        <v>32</v>
      </c>
      <c r="AX248" s="13" t="s">
        <v>76</v>
      </c>
      <c r="AY248" s="262" t="s">
        <v>342</v>
      </c>
    </row>
    <row r="249" s="14" customFormat="1">
      <c r="A249" s="14"/>
      <c r="B249" s="263"/>
      <c r="C249" s="264"/>
      <c r="D249" s="240" t="s">
        <v>446</v>
      </c>
      <c r="E249" s="265" t="s">
        <v>1</v>
      </c>
      <c r="F249" s="266" t="s">
        <v>2712</v>
      </c>
      <c r="G249" s="264"/>
      <c r="H249" s="265" t="s">
        <v>1</v>
      </c>
      <c r="I249" s="267"/>
      <c r="J249" s="264"/>
      <c r="K249" s="264"/>
      <c r="L249" s="268"/>
      <c r="M249" s="269"/>
      <c r="N249" s="270"/>
      <c r="O249" s="270"/>
      <c r="P249" s="270"/>
      <c r="Q249" s="270"/>
      <c r="R249" s="270"/>
      <c r="S249" s="270"/>
      <c r="T249" s="271"/>
      <c r="U249" s="14"/>
      <c r="V249" s="14"/>
      <c r="W249" s="14"/>
      <c r="X249" s="14"/>
      <c r="Y249" s="14"/>
      <c r="Z249" s="14"/>
      <c r="AA249" s="14"/>
      <c r="AB249" s="14"/>
      <c r="AC249" s="14"/>
      <c r="AD249" s="14"/>
      <c r="AE249" s="14"/>
      <c r="AT249" s="272" t="s">
        <v>446</v>
      </c>
      <c r="AU249" s="272" t="s">
        <v>85</v>
      </c>
      <c r="AV249" s="14" t="s">
        <v>83</v>
      </c>
      <c r="AW249" s="14" t="s">
        <v>32</v>
      </c>
      <c r="AX249" s="14" t="s">
        <v>76</v>
      </c>
      <c r="AY249" s="272" t="s">
        <v>342</v>
      </c>
    </row>
    <row r="250" s="13" customFormat="1">
      <c r="A250" s="13"/>
      <c r="B250" s="252"/>
      <c r="C250" s="253"/>
      <c r="D250" s="240" t="s">
        <v>446</v>
      </c>
      <c r="E250" s="254" t="s">
        <v>1</v>
      </c>
      <c r="F250" s="255" t="s">
        <v>2753</v>
      </c>
      <c r="G250" s="253"/>
      <c r="H250" s="256">
        <v>59.539999999999999</v>
      </c>
      <c r="I250" s="257"/>
      <c r="J250" s="253"/>
      <c r="K250" s="253"/>
      <c r="L250" s="258"/>
      <c r="M250" s="259"/>
      <c r="N250" s="260"/>
      <c r="O250" s="260"/>
      <c r="P250" s="260"/>
      <c r="Q250" s="260"/>
      <c r="R250" s="260"/>
      <c r="S250" s="260"/>
      <c r="T250" s="261"/>
      <c r="U250" s="13"/>
      <c r="V250" s="13"/>
      <c r="W250" s="13"/>
      <c r="X250" s="13"/>
      <c r="Y250" s="13"/>
      <c r="Z250" s="13"/>
      <c r="AA250" s="13"/>
      <c r="AB250" s="13"/>
      <c r="AC250" s="13"/>
      <c r="AD250" s="13"/>
      <c r="AE250" s="13"/>
      <c r="AT250" s="262" t="s">
        <v>446</v>
      </c>
      <c r="AU250" s="262" t="s">
        <v>85</v>
      </c>
      <c r="AV250" s="13" t="s">
        <v>85</v>
      </c>
      <c r="AW250" s="13" t="s">
        <v>32</v>
      </c>
      <c r="AX250" s="13" t="s">
        <v>76</v>
      </c>
      <c r="AY250" s="262" t="s">
        <v>342</v>
      </c>
    </row>
    <row r="251" s="13" customFormat="1">
      <c r="A251" s="13"/>
      <c r="B251" s="252"/>
      <c r="C251" s="253"/>
      <c r="D251" s="240" t="s">
        <v>446</v>
      </c>
      <c r="E251" s="254" t="s">
        <v>1</v>
      </c>
      <c r="F251" s="255" t="s">
        <v>2754</v>
      </c>
      <c r="G251" s="253"/>
      <c r="H251" s="256">
        <v>61.241999999999997</v>
      </c>
      <c r="I251" s="257"/>
      <c r="J251" s="253"/>
      <c r="K251" s="253"/>
      <c r="L251" s="258"/>
      <c r="M251" s="259"/>
      <c r="N251" s="260"/>
      <c r="O251" s="260"/>
      <c r="P251" s="260"/>
      <c r="Q251" s="260"/>
      <c r="R251" s="260"/>
      <c r="S251" s="260"/>
      <c r="T251" s="261"/>
      <c r="U251" s="13"/>
      <c r="V251" s="13"/>
      <c r="W251" s="13"/>
      <c r="X251" s="13"/>
      <c r="Y251" s="13"/>
      <c r="Z251" s="13"/>
      <c r="AA251" s="13"/>
      <c r="AB251" s="13"/>
      <c r="AC251" s="13"/>
      <c r="AD251" s="13"/>
      <c r="AE251" s="13"/>
      <c r="AT251" s="262" t="s">
        <v>446</v>
      </c>
      <c r="AU251" s="262" t="s">
        <v>85</v>
      </c>
      <c r="AV251" s="13" t="s">
        <v>85</v>
      </c>
      <c r="AW251" s="13" t="s">
        <v>32</v>
      </c>
      <c r="AX251" s="13" t="s">
        <v>76</v>
      </c>
      <c r="AY251" s="262" t="s">
        <v>342</v>
      </c>
    </row>
    <row r="252" s="16" customFormat="1">
      <c r="A252" s="16"/>
      <c r="B252" s="284"/>
      <c r="C252" s="285"/>
      <c r="D252" s="240" t="s">
        <v>446</v>
      </c>
      <c r="E252" s="286" t="s">
        <v>1</v>
      </c>
      <c r="F252" s="287" t="s">
        <v>500</v>
      </c>
      <c r="G252" s="285"/>
      <c r="H252" s="288">
        <v>1181.7819999999999</v>
      </c>
      <c r="I252" s="289"/>
      <c r="J252" s="285"/>
      <c r="K252" s="285"/>
      <c r="L252" s="290"/>
      <c r="M252" s="291"/>
      <c r="N252" s="292"/>
      <c r="O252" s="292"/>
      <c r="P252" s="292"/>
      <c r="Q252" s="292"/>
      <c r="R252" s="292"/>
      <c r="S252" s="292"/>
      <c r="T252" s="293"/>
      <c r="U252" s="16"/>
      <c r="V252" s="16"/>
      <c r="W252" s="16"/>
      <c r="X252" s="16"/>
      <c r="Y252" s="16"/>
      <c r="Z252" s="16"/>
      <c r="AA252" s="16"/>
      <c r="AB252" s="16"/>
      <c r="AC252" s="16"/>
      <c r="AD252" s="16"/>
      <c r="AE252" s="16"/>
      <c r="AT252" s="294" t="s">
        <v>446</v>
      </c>
      <c r="AU252" s="294" t="s">
        <v>85</v>
      </c>
      <c r="AV252" s="16" t="s">
        <v>360</v>
      </c>
      <c r="AW252" s="16" t="s">
        <v>32</v>
      </c>
      <c r="AX252" s="16" t="s">
        <v>83</v>
      </c>
      <c r="AY252" s="294" t="s">
        <v>342</v>
      </c>
    </row>
    <row r="253" s="2" customFormat="1" ht="16.5" customHeight="1">
      <c r="A253" s="39"/>
      <c r="B253" s="40"/>
      <c r="C253" s="227" t="s">
        <v>613</v>
      </c>
      <c r="D253" s="227" t="s">
        <v>343</v>
      </c>
      <c r="E253" s="228" t="s">
        <v>2755</v>
      </c>
      <c r="F253" s="229" t="s">
        <v>2756</v>
      </c>
      <c r="G253" s="230" t="s">
        <v>473</v>
      </c>
      <c r="H253" s="231">
        <v>1005.1</v>
      </c>
      <c r="I253" s="232"/>
      <c r="J253" s="233">
        <f>ROUND(I253*H253,2)</f>
        <v>0</v>
      </c>
      <c r="K253" s="229" t="s">
        <v>443</v>
      </c>
      <c r="L253" s="45"/>
      <c r="M253" s="234" t="s">
        <v>1</v>
      </c>
      <c r="N253" s="235" t="s">
        <v>41</v>
      </c>
      <c r="O253" s="92"/>
      <c r="P253" s="236">
        <f>O253*H253</f>
        <v>0</v>
      </c>
      <c r="Q253" s="236">
        <v>0</v>
      </c>
      <c r="R253" s="236">
        <f>Q253*H253</f>
        <v>0</v>
      </c>
      <c r="S253" s="236">
        <v>0</v>
      </c>
      <c r="T253" s="237">
        <f>S253*H253</f>
        <v>0</v>
      </c>
      <c r="U253" s="39"/>
      <c r="V253" s="39"/>
      <c r="W253" s="39"/>
      <c r="X253" s="39"/>
      <c r="Y253" s="39"/>
      <c r="Z253" s="39"/>
      <c r="AA253" s="39"/>
      <c r="AB253" s="39"/>
      <c r="AC253" s="39"/>
      <c r="AD253" s="39"/>
      <c r="AE253" s="39"/>
      <c r="AR253" s="238" t="s">
        <v>360</v>
      </c>
      <c r="AT253" s="238" t="s">
        <v>343</v>
      </c>
      <c r="AU253" s="238" t="s">
        <v>85</v>
      </c>
      <c r="AY253" s="18" t="s">
        <v>342</v>
      </c>
      <c r="BE253" s="239">
        <f>IF(N253="základní",J253,0)</f>
        <v>0</v>
      </c>
      <c r="BF253" s="239">
        <f>IF(N253="snížená",J253,0)</f>
        <v>0</v>
      </c>
      <c r="BG253" s="239">
        <f>IF(N253="zákl. přenesená",J253,0)</f>
        <v>0</v>
      </c>
      <c r="BH253" s="239">
        <f>IF(N253="sníž. přenesená",J253,0)</f>
        <v>0</v>
      </c>
      <c r="BI253" s="239">
        <f>IF(N253="nulová",J253,0)</f>
        <v>0</v>
      </c>
      <c r="BJ253" s="18" t="s">
        <v>83</v>
      </c>
      <c r="BK253" s="239">
        <f>ROUND(I253*H253,2)</f>
        <v>0</v>
      </c>
      <c r="BL253" s="18" t="s">
        <v>360</v>
      </c>
      <c r="BM253" s="238" t="s">
        <v>2757</v>
      </c>
    </row>
    <row r="254" s="2" customFormat="1">
      <c r="A254" s="39"/>
      <c r="B254" s="40"/>
      <c r="C254" s="41"/>
      <c r="D254" s="240" t="s">
        <v>349</v>
      </c>
      <c r="E254" s="41"/>
      <c r="F254" s="241" t="s">
        <v>2758</v>
      </c>
      <c r="G254" s="41"/>
      <c r="H254" s="41"/>
      <c r="I254" s="242"/>
      <c r="J254" s="41"/>
      <c r="K254" s="41"/>
      <c r="L254" s="45"/>
      <c r="M254" s="243"/>
      <c r="N254" s="244"/>
      <c r="O254" s="92"/>
      <c r="P254" s="92"/>
      <c r="Q254" s="92"/>
      <c r="R254" s="92"/>
      <c r="S254" s="92"/>
      <c r="T254" s="93"/>
      <c r="U254" s="39"/>
      <c r="V254" s="39"/>
      <c r="W254" s="39"/>
      <c r="X254" s="39"/>
      <c r="Y254" s="39"/>
      <c r="Z254" s="39"/>
      <c r="AA254" s="39"/>
      <c r="AB254" s="39"/>
      <c r="AC254" s="39"/>
      <c r="AD254" s="39"/>
      <c r="AE254" s="39"/>
      <c r="AT254" s="18" t="s">
        <v>349</v>
      </c>
      <c r="AU254" s="18" t="s">
        <v>85</v>
      </c>
    </row>
    <row r="255" s="13" customFormat="1">
      <c r="A255" s="13"/>
      <c r="B255" s="252"/>
      <c r="C255" s="253"/>
      <c r="D255" s="240" t="s">
        <v>446</v>
      </c>
      <c r="E255" s="254" t="s">
        <v>1</v>
      </c>
      <c r="F255" s="255" t="s">
        <v>2759</v>
      </c>
      <c r="G255" s="253"/>
      <c r="H255" s="256">
        <v>1005.1</v>
      </c>
      <c r="I255" s="257"/>
      <c r="J255" s="253"/>
      <c r="K255" s="253"/>
      <c r="L255" s="258"/>
      <c r="M255" s="259"/>
      <c r="N255" s="260"/>
      <c r="O255" s="260"/>
      <c r="P255" s="260"/>
      <c r="Q255" s="260"/>
      <c r="R255" s="260"/>
      <c r="S255" s="260"/>
      <c r="T255" s="261"/>
      <c r="U255" s="13"/>
      <c r="V255" s="13"/>
      <c r="W255" s="13"/>
      <c r="X255" s="13"/>
      <c r="Y255" s="13"/>
      <c r="Z255" s="13"/>
      <c r="AA255" s="13"/>
      <c r="AB255" s="13"/>
      <c r="AC255" s="13"/>
      <c r="AD255" s="13"/>
      <c r="AE255" s="13"/>
      <c r="AT255" s="262" t="s">
        <v>446</v>
      </c>
      <c r="AU255" s="262" t="s">
        <v>85</v>
      </c>
      <c r="AV255" s="13" t="s">
        <v>85</v>
      </c>
      <c r="AW255" s="13" t="s">
        <v>32</v>
      </c>
      <c r="AX255" s="13" t="s">
        <v>83</v>
      </c>
      <c r="AY255" s="262" t="s">
        <v>342</v>
      </c>
    </row>
    <row r="256" s="2" customFormat="1" ht="16.5" customHeight="1">
      <c r="A256" s="39"/>
      <c r="B256" s="40"/>
      <c r="C256" s="227" t="s">
        <v>7</v>
      </c>
      <c r="D256" s="227" t="s">
        <v>343</v>
      </c>
      <c r="E256" s="228" t="s">
        <v>2055</v>
      </c>
      <c r="F256" s="229" t="s">
        <v>2056</v>
      </c>
      <c r="G256" s="230" t="s">
        <v>473</v>
      </c>
      <c r="H256" s="231">
        <v>1181.7819999999999</v>
      </c>
      <c r="I256" s="232"/>
      <c r="J256" s="233">
        <f>ROUND(I256*H256,2)</f>
        <v>0</v>
      </c>
      <c r="K256" s="229" t="s">
        <v>443</v>
      </c>
      <c r="L256" s="45"/>
      <c r="M256" s="234" t="s">
        <v>1</v>
      </c>
      <c r="N256" s="235" t="s">
        <v>41</v>
      </c>
      <c r="O256" s="92"/>
      <c r="P256" s="236">
        <f>O256*H256</f>
        <v>0</v>
      </c>
      <c r="Q256" s="236">
        <v>0</v>
      </c>
      <c r="R256" s="236">
        <f>Q256*H256</f>
        <v>0</v>
      </c>
      <c r="S256" s="236">
        <v>0</v>
      </c>
      <c r="T256" s="237">
        <f>S256*H256</f>
        <v>0</v>
      </c>
      <c r="U256" s="39"/>
      <c r="V256" s="39"/>
      <c r="W256" s="39"/>
      <c r="X256" s="39"/>
      <c r="Y256" s="39"/>
      <c r="Z256" s="39"/>
      <c r="AA256" s="39"/>
      <c r="AB256" s="39"/>
      <c r="AC256" s="39"/>
      <c r="AD256" s="39"/>
      <c r="AE256" s="39"/>
      <c r="AR256" s="238" t="s">
        <v>360</v>
      </c>
      <c r="AT256" s="238" t="s">
        <v>343</v>
      </c>
      <c r="AU256" s="238" t="s">
        <v>85</v>
      </c>
      <c r="AY256" s="18" t="s">
        <v>342</v>
      </c>
      <c r="BE256" s="239">
        <f>IF(N256="základní",J256,0)</f>
        <v>0</v>
      </c>
      <c r="BF256" s="239">
        <f>IF(N256="snížená",J256,0)</f>
        <v>0</v>
      </c>
      <c r="BG256" s="239">
        <f>IF(N256="zákl. přenesená",J256,0)</f>
        <v>0</v>
      </c>
      <c r="BH256" s="239">
        <f>IF(N256="sníž. přenesená",J256,0)</f>
        <v>0</v>
      </c>
      <c r="BI256" s="239">
        <f>IF(N256="nulová",J256,0)</f>
        <v>0</v>
      </c>
      <c r="BJ256" s="18" t="s">
        <v>83</v>
      </c>
      <c r="BK256" s="239">
        <f>ROUND(I256*H256,2)</f>
        <v>0</v>
      </c>
      <c r="BL256" s="18" t="s">
        <v>360</v>
      </c>
      <c r="BM256" s="238" t="s">
        <v>2760</v>
      </c>
    </row>
    <row r="257" s="2" customFormat="1">
      <c r="A257" s="39"/>
      <c r="B257" s="40"/>
      <c r="C257" s="41"/>
      <c r="D257" s="240" t="s">
        <v>349</v>
      </c>
      <c r="E257" s="41"/>
      <c r="F257" s="241" t="s">
        <v>2058</v>
      </c>
      <c r="G257" s="41"/>
      <c r="H257" s="41"/>
      <c r="I257" s="242"/>
      <c r="J257" s="41"/>
      <c r="K257" s="41"/>
      <c r="L257" s="45"/>
      <c r="M257" s="243"/>
      <c r="N257" s="244"/>
      <c r="O257" s="92"/>
      <c r="P257" s="92"/>
      <c r="Q257" s="92"/>
      <c r="R257" s="92"/>
      <c r="S257" s="92"/>
      <c r="T257" s="93"/>
      <c r="U257" s="39"/>
      <c r="V257" s="39"/>
      <c r="W257" s="39"/>
      <c r="X257" s="39"/>
      <c r="Y257" s="39"/>
      <c r="Z257" s="39"/>
      <c r="AA257" s="39"/>
      <c r="AB257" s="39"/>
      <c r="AC257" s="39"/>
      <c r="AD257" s="39"/>
      <c r="AE257" s="39"/>
      <c r="AT257" s="18" t="s">
        <v>349</v>
      </c>
      <c r="AU257" s="18" t="s">
        <v>85</v>
      </c>
    </row>
    <row r="258" s="13" customFormat="1">
      <c r="A258" s="13"/>
      <c r="B258" s="252"/>
      <c r="C258" s="253"/>
      <c r="D258" s="240" t="s">
        <v>446</v>
      </c>
      <c r="E258" s="254" t="s">
        <v>1</v>
      </c>
      <c r="F258" s="255" t="s">
        <v>2761</v>
      </c>
      <c r="G258" s="253"/>
      <c r="H258" s="256">
        <v>1181.7819999999999</v>
      </c>
      <c r="I258" s="257"/>
      <c r="J258" s="253"/>
      <c r="K258" s="253"/>
      <c r="L258" s="258"/>
      <c r="M258" s="259"/>
      <c r="N258" s="260"/>
      <c r="O258" s="260"/>
      <c r="P258" s="260"/>
      <c r="Q258" s="260"/>
      <c r="R258" s="260"/>
      <c r="S258" s="260"/>
      <c r="T258" s="261"/>
      <c r="U258" s="13"/>
      <c r="V258" s="13"/>
      <c r="W258" s="13"/>
      <c r="X258" s="13"/>
      <c r="Y258" s="13"/>
      <c r="Z258" s="13"/>
      <c r="AA258" s="13"/>
      <c r="AB258" s="13"/>
      <c r="AC258" s="13"/>
      <c r="AD258" s="13"/>
      <c r="AE258" s="13"/>
      <c r="AT258" s="262" t="s">
        <v>446</v>
      </c>
      <c r="AU258" s="262" t="s">
        <v>85</v>
      </c>
      <c r="AV258" s="13" t="s">
        <v>85</v>
      </c>
      <c r="AW258" s="13" t="s">
        <v>32</v>
      </c>
      <c r="AX258" s="13" t="s">
        <v>83</v>
      </c>
      <c r="AY258" s="262" t="s">
        <v>342</v>
      </c>
    </row>
    <row r="259" s="2" customFormat="1" ht="16.5" customHeight="1">
      <c r="A259" s="39"/>
      <c r="B259" s="40"/>
      <c r="C259" s="227" t="s">
        <v>626</v>
      </c>
      <c r="D259" s="227" t="s">
        <v>343</v>
      </c>
      <c r="E259" s="228" t="s">
        <v>2762</v>
      </c>
      <c r="F259" s="229" t="s">
        <v>2763</v>
      </c>
      <c r="G259" s="230" t="s">
        <v>473</v>
      </c>
      <c r="H259" s="231">
        <v>275.46600000000001</v>
      </c>
      <c r="I259" s="232"/>
      <c r="J259" s="233">
        <f>ROUND(I259*H259,2)</f>
        <v>0</v>
      </c>
      <c r="K259" s="229" t="s">
        <v>443</v>
      </c>
      <c r="L259" s="45"/>
      <c r="M259" s="234" t="s">
        <v>1</v>
      </c>
      <c r="N259" s="235" t="s">
        <v>41</v>
      </c>
      <c r="O259" s="92"/>
      <c r="P259" s="236">
        <f>O259*H259</f>
        <v>0</v>
      </c>
      <c r="Q259" s="236">
        <v>0.00072000000000000005</v>
      </c>
      <c r="R259" s="236">
        <f>Q259*H259</f>
        <v>0.19833552000000002</v>
      </c>
      <c r="S259" s="236">
        <v>0</v>
      </c>
      <c r="T259" s="237">
        <f>S259*H259</f>
        <v>0</v>
      </c>
      <c r="U259" s="39"/>
      <c r="V259" s="39"/>
      <c r="W259" s="39"/>
      <c r="X259" s="39"/>
      <c r="Y259" s="39"/>
      <c r="Z259" s="39"/>
      <c r="AA259" s="39"/>
      <c r="AB259" s="39"/>
      <c r="AC259" s="39"/>
      <c r="AD259" s="39"/>
      <c r="AE259" s="39"/>
      <c r="AR259" s="238" t="s">
        <v>360</v>
      </c>
      <c r="AT259" s="238" t="s">
        <v>343</v>
      </c>
      <c r="AU259" s="238" t="s">
        <v>85</v>
      </c>
      <c r="AY259" s="18" t="s">
        <v>342</v>
      </c>
      <c r="BE259" s="239">
        <f>IF(N259="základní",J259,0)</f>
        <v>0</v>
      </c>
      <c r="BF259" s="239">
        <f>IF(N259="snížená",J259,0)</f>
        <v>0</v>
      </c>
      <c r="BG259" s="239">
        <f>IF(N259="zákl. přenesená",J259,0)</f>
        <v>0</v>
      </c>
      <c r="BH259" s="239">
        <f>IF(N259="sníž. přenesená",J259,0)</f>
        <v>0</v>
      </c>
      <c r="BI259" s="239">
        <f>IF(N259="nulová",J259,0)</f>
        <v>0</v>
      </c>
      <c r="BJ259" s="18" t="s">
        <v>83</v>
      </c>
      <c r="BK259" s="239">
        <f>ROUND(I259*H259,2)</f>
        <v>0</v>
      </c>
      <c r="BL259" s="18" t="s">
        <v>360</v>
      </c>
      <c r="BM259" s="238" t="s">
        <v>2764</v>
      </c>
    </row>
    <row r="260" s="2" customFormat="1">
      <c r="A260" s="39"/>
      <c r="B260" s="40"/>
      <c r="C260" s="41"/>
      <c r="D260" s="240" t="s">
        <v>349</v>
      </c>
      <c r="E260" s="41"/>
      <c r="F260" s="241" t="s">
        <v>2765</v>
      </c>
      <c r="G260" s="41"/>
      <c r="H260" s="41"/>
      <c r="I260" s="242"/>
      <c r="J260" s="41"/>
      <c r="K260" s="41"/>
      <c r="L260" s="45"/>
      <c r="M260" s="243"/>
      <c r="N260" s="244"/>
      <c r="O260" s="92"/>
      <c r="P260" s="92"/>
      <c r="Q260" s="92"/>
      <c r="R260" s="92"/>
      <c r="S260" s="92"/>
      <c r="T260" s="93"/>
      <c r="U260" s="39"/>
      <c r="V260" s="39"/>
      <c r="W260" s="39"/>
      <c r="X260" s="39"/>
      <c r="Y260" s="39"/>
      <c r="Z260" s="39"/>
      <c r="AA260" s="39"/>
      <c r="AB260" s="39"/>
      <c r="AC260" s="39"/>
      <c r="AD260" s="39"/>
      <c r="AE260" s="39"/>
      <c r="AT260" s="18" t="s">
        <v>349</v>
      </c>
      <c r="AU260" s="18" t="s">
        <v>85</v>
      </c>
    </row>
    <row r="261" s="13" customFormat="1">
      <c r="A261" s="13"/>
      <c r="B261" s="252"/>
      <c r="C261" s="253"/>
      <c r="D261" s="240" t="s">
        <v>446</v>
      </c>
      <c r="E261" s="254" t="s">
        <v>1</v>
      </c>
      <c r="F261" s="255" t="s">
        <v>2766</v>
      </c>
      <c r="G261" s="253"/>
      <c r="H261" s="256">
        <v>105.986</v>
      </c>
      <c r="I261" s="257"/>
      <c r="J261" s="253"/>
      <c r="K261" s="253"/>
      <c r="L261" s="258"/>
      <c r="M261" s="259"/>
      <c r="N261" s="260"/>
      <c r="O261" s="260"/>
      <c r="P261" s="260"/>
      <c r="Q261" s="260"/>
      <c r="R261" s="260"/>
      <c r="S261" s="260"/>
      <c r="T261" s="261"/>
      <c r="U261" s="13"/>
      <c r="V261" s="13"/>
      <c r="W261" s="13"/>
      <c r="X261" s="13"/>
      <c r="Y261" s="13"/>
      <c r="Z261" s="13"/>
      <c r="AA261" s="13"/>
      <c r="AB261" s="13"/>
      <c r="AC261" s="13"/>
      <c r="AD261" s="13"/>
      <c r="AE261" s="13"/>
      <c r="AT261" s="262" t="s">
        <v>446</v>
      </c>
      <c r="AU261" s="262" t="s">
        <v>85</v>
      </c>
      <c r="AV261" s="13" t="s">
        <v>85</v>
      </c>
      <c r="AW261" s="13" t="s">
        <v>32</v>
      </c>
      <c r="AX261" s="13" t="s">
        <v>76</v>
      </c>
      <c r="AY261" s="262" t="s">
        <v>342</v>
      </c>
    </row>
    <row r="262" s="13" customFormat="1">
      <c r="A262" s="13"/>
      <c r="B262" s="252"/>
      <c r="C262" s="253"/>
      <c r="D262" s="240" t="s">
        <v>446</v>
      </c>
      <c r="E262" s="254" t="s">
        <v>1</v>
      </c>
      <c r="F262" s="255" t="s">
        <v>2767</v>
      </c>
      <c r="G262" s="253"/>
      <c r="H262" s="256">
        <v>169.47999999999999</v>
      </c>
      <c r="I262" s="257"/>
      <c r="J262" s="253"/>
      <c r="K262" s="253"/>
      <c r="L262" s="258"/>
      <c r="M262" s="259"/>
      <c r="N262" s="260"/>
      <c r="O262" s="260"/>
      <c r="P262" s="260"/>
      <c r="Q262" s="260"/>
      <c r="R262" s="260"/>
      <c r="S262" s="260"/>
      <c r="T262" s="261"/>
      <c r="U262" s="13"/>
      <c r="V262" s="13"/>
      <c r="W262" s="13"/>
      <c r="X262" s="13"/>
      <c r="Y262" s="13"/>
      <c r="Z262" s="13"/>
      <c r="AA262" s="13"/>
      <c r="AB262" s="13"/>
      <c r="AC262" s="13"/>
      <c r="AD262" s="13"/>
      <c r="AE262" s="13"/>
      <c r="AT262" s="262" t="s">
        <v>446</v>
      </c>
      <c r="AU262" s="262" t="s">
        <v>85</v>
      </c>
      <c r="AV262" s="13" t="s">
        <v>85</v>
      </c>
      <c r="AW262" s="13" t="s">
        <v>32</v>
      </c>
      <c r="AX262" s="13" t="s">
        <v>76</v>
      </c>
      <c r="AY262" s="262" t="s">
        <v>342</v>
      </c>
    </row>
    <row r="263" s="16" customFormat="1">
      <c r="A263" s="16"/>
      <c r="B263" s="284"/>
      <c r="C263" s="285"/>
      <c r="D263" s="240" t="s">
        <v>446</v>
      </c>
      <c r="E263" s="286" t="s">
        <v>1</v>
      </c>
      <c r="F263" s="287" t="s">
        <v>500</v>
      </c>
      <c r="G263" s="285"/>
      <c r="H263" s="288">
        <v>275.46600000000001</v>
      </c>
      <c r="I263" s="289"/>
      <c r="J263" s="285"/>
      <c r="K263" s="285"/>
      <c r="L263" s="290"/>
      <c r="M263" s="291"/>
      <c r="N263" s="292"/>
      <c r="O263" s="292"/>
      <c r="P263" s="292"/>
      <c r="Q263" s="292"/>
      <c r="R263" s="292"/>
      <c r="S263" s="292"/>
      <c r="T263" s="293"/>
      <c r="U263" s="16"/>
      <c r="V263" s="16"/>
      <c r="W263" s="16"/>
      <c r="X263" s="16"/>
      <c r="Y263" s="16"/>
      <c r="Z263" s="16"/>
      <c r="AA263" s="16"/>
      <c r="AB263" s="16"/>
      <c r="AC263" s="16"/>
      <c r="AD263" s="16"/>
      <c r="AE263" s="16"/>
      <c r="AT263" s="294" t="s">
        <v>446</v>
      </c>
      <c r="AU263" s="294" t="s">
        <v>85</v>
      </c>
      <c r="AV263" s="16" t="s">
        <v>360</v>
      </c>
      <c r="AW263" s="16" t="s">
        <v>32</v>
      </c>
      <c r="AX263" s="16" t="s">
        <v>83</v>
      </c>
      <c r="AY263" s="294" t="s">
        <v>342</v>
      </c>
    </row>
    <row r="264" s="2" customFormat="1" ht="16.5" customHeight="1">
      <c r="A264" s="39"/>
      <c r="B264" s="40"/>
      <c r="C264" s="227" t="s">
        <v>632</v>
      </c>
      <c r="D264" s="227" t="s">
        <v>343</v>
      </c>
      <c r="E264" s="228" t="s">
        <v>2768</v>
      </c>
      <c r="F264" s="229" t="s">
        <v>2769</v>
      </c>
      <c r="G264" s="230" t="s">
        <v>473</v>
      </c>
      <c r="H264" s="231">
        <v>275.46600000000001</v>
      </c>
      <c r="I264" s="232"/>
      <c r="J264" s="233">
        <f>ROUND(I264*H264,2)</f>
        <v>0</v>
      </c>
      <c r="K264" s="229" t="s">
        <v>443</v>
      </c>
      <c r="L264" s="45"/>
      <c r="M264" s="234" t="s">
        <v>1</v>
      </c>
      <c r="N264" s="235" t="s">
        <v>41</v>
      </c>
      <c r="O264" s="92"/>
      <c r="P264" s="236">
        <f>O264*H264</f>
        <v>0</v>
      </c>
      <c r="Q264" s="236">
        <v>0</v>
      </c>
      <c r="R264" s="236">
        <f>Q264*H264</f>
        <v>0</v>
      </c>
      <c r="S264" s="236">
        <v>0</v>
      </c>
      <c r="T264" s="237">
        <f>S264*H264</f>
        <v>0</v>
      </c>
      <c r="U264" s="39"/>
      <c r="V264" s="39"/>
      <c r="W264" s="39"/>
      <c r="X264" s="39"/>
      <c r="Y264" s="39"/>
      <c r="Z264" s="39"/>
      <c r="AA264" s="39"/>
      <c r="AB264" s="39"/>
      <c r="AC264" s="39"/>
      <c r="AD264" s="39"/>
      <c r="AE264" s="39"/>
      <c r="AR264" s="238" t="s">
        <v>360</v>
      </c>
      <c r="AT264" s="238" t="s">
        <v>343</v>
      </c>
      <c r="AU264" s="238" t="s">
        <v>85</v>
      </c>
      <c r="AY264" s="18" t="s">
        <v>342</v>
      </c>
      <c r="BE264" s="239">
        <f>IF(N264="základní",J264,0)</f>
        <v>0</v>
      </c>
      <c r="BF264" s="239">
        <f>IF(N264="snížená",J264,0)</f>
        <v>0</v>
      </c>
      <c r="BG264" s="239">
        <f>IF(N264="zákl. přenesená",J264,0)</f>
        <v>0</v>
      </c>
      <c r="BH264" s="239">
        <f>IF(N264="sníž. přenesená",J264,0)</f>
        <v>0</v>
      </c>
      <c r="BI264" s="239">
        <f>IF(N264="nulová",J264,0)</f>
        <v>0</v>
      </c>
      <c r="BJ264" s="18" t="s">
        <v>83</v>
      </c>
      <c r="BK264" s="239">
        <f>ROUND(I264*H264,2)</f>
        <v>0</v>
      </c>
      <c r="BL264" s="18" t="s">
        <v>360</v>
      </c>
      <c r="BM264" s="238" t="s">
        <v>2770</v>
      </c>
    </row>
    <row r="265" s="2" customFormat="1">
      <c r="A265" s="39"/>
      <c r="B265" s="40"/>
      <c r="C265" s="41"/>
      <c r="D265" s="240" t="s">
        <v>349</v>
      </c>
      <c r="E265" s="41"/>
      <c r="F265" s="241" t="s">
        <v>2771</v>
      </c>
      <c r="G265" s="41"/>
      <c r="H265" s="41"/>
      <c r="I265" s="242"/>
      <c r="J265" s="41"/>
      <c r="K265" s="41"/>
      <c r="L265" s="45"/>
      <c r="M265" s="243"/>
      <c r="N265" s="244"/>
      <c r="O265" s="92"/>
      <c r="P265" s="92"/>
      <c r="Q265" s="92"/>
      <c r="R265" s="92"/>
      <c r="S265" s="92"/>
      <c r="T265" s="93"/>
      <c r="U265" s="39"/>
      <c r="V265" s="39"/>
      <c r="W265" s="39"/>
      <c r="X265" s="39"/>
      <c r="Y265" s="39"/>
      <c r="Z265" s="39"/>
      <c r="AA265" s="39"/>
      <c r="AB265" s="39"/>
      <c r="AC265" s="39"/>
      <c r="AD265" s="39"/>
      <c r="AE265" s="39"/>
      <c r="AT265" s="18" t="s">
        <v>349</v>
      </c>
      <c r="AU265" s="18" t="s">
        <v>85</v>
      </c>
    </row>
    <row r="266" s="13" customFormat="1">
      <c r="A266" s="13"/>
      <c r="B266" s="252"/>
      <c r="C266" s="253"/>
      <c r="D266" s="240" t="s">
        <v>446</v>
      </c>
      <c r="E266" s="254" t="s">
        <v>1</v>
      </c>
      <c r="F266" s="255" t="s">
        <v>2772</v>
      </c>
      <c r="G266" s="253"/>
      <c r="H266" s="256">
        <v>275.46600000000001</v>
      </c>
      <c r="I266" s="257"/>
      <c r="J266" s="253"/>
      <c r="K266" s="253"/>
      <c r="L266" s="258"/>
      <c r="M266" s="259"/>
      <c r="N266" s="260"/>
      <c r="O266" s="260"/>
      <c r="P266" s="260"/>
      <c r="Q266" s="260"/>
      <c r="R266" s="260"/>
      <c r="S266" s="260"/>
      <c r="T266" s="261"/>
      <c r="U266" s="13"/>
      <c r="V266" s="13"/>
      <c r="W266" s="13"/>
      <c r="X266" s="13"/>
      <c r="Y266" s="13"/>
      <c r="Z266" s="13"/>
      <c r="AA266" s="13"/>
      <c r="AB266" s="13"/>
      <c r="AC266" s="13"/>
      <c r="AD266" s="13"/>
      <c r="AE266" s="13"/>
      <c r="AT266" s="262" t="s">
        <v>446</v>
      </c>
      <c r="AU266" s="262" t="s">
        <v>85</v>
      </c>
      <c r="AV266" s="13" t="s">
        <v>85</v>
      </c>
      <c r="AW266" s="13" t="s">
        <v>32</v>
      </c>
      <c r="AX266" s="13" t="s">
        <v>83</v>
      </c>
      <c r="AY266" s="262" t="s">
        <v>342</v>
      </c>
    </row>
    <row r="267" s="2" customFormat="1" ht="16.5" customHeight="1">
      <c r="A267" s="39"/>
      <c r="B267" s="40"/>
      <c r="C267" s="227" t="s">
        <v>639</v>
      </c>
      <c r="D267" s="227" t="s">
        <v>343</v>
      </c>
      <c r="E267" s="228" t="s">
        <v>2773</v>
      </c>
      <c r="F267" s="229" t="s">
        <v>2774</v>
      </c>
      <c r="G267" s="230" t="s">
        <v>473</v>
      </c>
      <c r="H267" s="231">
        <v>275.46600000000001</v>
      </c>
      <c r="I267" s="232"/>
      <c r="J267" s="233">
        <f>ROUND(I267*H267,2)</f>
        <v>0</v>
      </c>
      <c r="K267" s="229" t="s">
        <v>443</v>
      </c>
      <c r="L267" s="45"/>
      <c r="M267" s="234" t="s">
        <v>1</v>
      </c>
      <c r="N267" s="235" t="s">
        <v>41</v>
      </c>
      <c r="O267" s="92"/>
      <c r="P267" s="236">
        <f>O267*H267</f>
        <v>0</v>
      </c>
      <c r="Q267" s="236">
        <v>0.0011199999999999999</v>
      </c>
      <c r="R267" s="236">
        <f>Q267*H267</f>
        <v>0.30852192000000001</v>
      </c>
      <c r="S267" s="236">
        <v>0</v>
      </c>
      <c r="T267" s="237">
        <f>S267*H267</f>
        <v>0</v>
      </c>
      <c r="U267" s="39"/>
      <c r="V267" s="39"/>
      <c r="W267" s="39"/>
      <c r="X267" s="39"/>
      <c r="Y267" s="39"/>
      <c r="Z267" s="39"/>
      <c r="AA267" s="39"/>
      <c r="AB267" s="39"/>
      <c r="AC267" s="39"/>
      <c r="AD267" s="39"/>
      <c r="AE267" s="39"/>
      <c r="AR267" s="238" t="s">
        <v>360</v>
      </c>
      <c r="AT267" s="238" t="s">
        <v>343</v>
      </c>
      <c r="AU267" s="238" t="s">
        <v>85</v>
      </c>
      <c r="AY267" s="18" t="s">
        <v>342</v>
      </c>
      <c r="BE267" s="239">
        <f>IF(N267="základní",J267,0)</f>
        <v>0</v>
      </c>
      <c r="BF267" s="239">
        <f>IF(N267="snížená",J267,0)</f>
        <v>0</v>
      </c>
      <c r="BG267" s="239">
        <f>IF(N267="zákl. přenesená",J267,0)</f>
        <v>0</v>
      </c>
      <c r="BH267" s="239">
        <f>IF(N267="sníž. přenesená",J267,0)</f>
        <v>0</v>
      </c>
      <c r="BI267" s="239">
        <f>IF(N267="nulová",J267,0)</f>
        <v>0</v>
      </c>
      <c r="BJ267" s="18" t="s">
        <v>83</v>
      </c>
      <c r="BK267" s="239">
        <f>ROUND(I267*H267,2)</f>
        <v>0</v>
      </c>
      <c r="BL267" s="18" t="s">
        <v>360</v>
      </c>
      <c r="BM267" s="238" t="s">
        <v>2775</v>
      </c>
    </row>
    <row r="268" s="2" customFormat="1">
      <c r="A268" s="39"/>
      <c r="B268" s="40"/>
      <c r="C268" s="41"/>
      <c r="D268" s="240" t="s">
        <v>349</v>
      </c>
      <c r="E268" s="41"/>
      <c r="F268" s="241" t="s">
        <v>2776</v>
      </c>
      <c r="G268" s="41"/>
      <c r="H268" s="41"/>
      <c r="I268" s="242"/>
      <c r="J268" s="41"/>
      <c r="K268" s="41"/>
      <c r="L268" s="45"/>
      <c r="M268" s="243"/>
      <c r="N268" s="244"/>
      <c r="O268" s="92"/>
      <c r="P268" s="92"/>
      <c r="Q268" s="92"/>
      <c r="R268" s="92"/>
      <c r="S268" s="92"/>
      <c r="T268" s="93"/>
      <c r="U268" s="39"/>
      <c r="V268" s="39"/>
      <c r="W268" s="39"/>
      <c r="X268" s="39"/>
      <c r="Y268" s="39"/>
      <c r="Z268" s="39"/>
      <c r="AA268" s="39"/>
      <c r="AB268" s="39"/>
      <c r="AC268" s="39"/>
      <c r="AD268" s="39"/>
      <c r="AE268" s="39"/>
      <c r="AT268" s="18" t="s">
        <v>349</v>
      </c>
      <c r="AU268" s="18" t="s">
        <v>85</v>
      </c>
    </row>
    <row r="269" s="13" customFormat="1">
      <c r="A269" s="13"/>
      <c r="B269" s="252"/>
      <c r="C269" s="253"/>
      <c r="D269" s="240" t="s">
        <v>446</v>
      </c>
      <c r="E269" s="254" t="s">
        <v>1</v>
      </c>
      <c r="F269" s="255" t="s">
        <v>2772</v>
      </c>
      <c r="G269" s="253"/>
      <c r="H269" s="256">
        <v>275.46600000000001</v>
      </c>
      <c r="I269" s="257"/>
      <c r="J269" s="253"/>
      <c r="K269" s="253"/>
      <c r="L269" s="258"/>
      <c r="M269" s="259"/>
      <c r="N269" s="260"/>
      <c r="O269" s="260"/>
      <c r="P269" s="260"/>
      <c r="Q269" s="260"/>
      <c r="R269" s="260"/>
      <c r="S269" s="260"/>
      <c r="T269" s="261"/>
      <c r="U269" s="13"/>
      <c r="V269" s="13"/>
      <c r="W269" s="13"/>
      <c r="X269" s="13"/>
      <c r="Y269" s="13"/>
      <c r="Z269" s="13"/>
      <c r="AA269" s="13"/>
      <c r="AB269" s="13"/>
      <c r="AC269" s="13"/>
      <c r="AD269" s="13"/>
      <c r="AE269" s="13"/>
      <c r="AT269" s="262" t="s">
        <v>446</v>
      </c>
      <c r="AU269" s="262" t="s">
        <v>85</v>
      </c>
      <c r="AV269" s="13" t="s">
        <v>85</v>
      </c>
      <c r="AW269" s="13" t="s">
        <v>32</v>
      </c>
      <c r="AX269" s="13" t="s">
        <v>83</v>
      </c>
      <c r="AY269" s="262" t="s">
        <v>342</v>
      </c>
    </row>
    <row r="270" s="2" customFormat="1" ht="16.5" customHeight="1">
      <c r="A270" s="39"/>
      <c r="B270" s="40"/>
      <c r="C270" s="227" t="s">
        <v>645</v>
      </c>
      <c r="D270" s="227" t="s">
        <v>343</v>
      </c>
      <c r="E270" s="228" t="s">
        <v>2777</v>
      </c>
      <c r="F270" s="229" t="s">
        <v>2778</v>
      </c>
      <c r="G270" s="230" t="s">
        <v>473</v>
      </c>
      <c r="H270" s="231">
        <v>275.46600000000001</v>
      </c>
      <c r="I270" s="232"/>
      <c r="J270" s="233">
        <f>ROUND(I270*H270,2)</f>
        <v>0</v>
      </c>
      <c r="K270" s="229" t="s">
        <v>443</v>
      </c>
      <c r="L270" s="45"/>
      <c r="M270" s="234" t="s">
        <v>1</v>
      </c>
      <c r="N270" s="235" t="s">
        <v>41</v>
      </c>
      <c r="O270" s="92"/>
      <c r="P270" s="236">
        <f>O270*H270</f>
        <v>0</v>
      </c>
      <c r="Q270" s="236">
        <v>0</v>
      </c>
      <c r="R270" s="236">
        <f>Q270*H270</f>
        <v>0</v>
      </c>
      <c r="S270" s="236">
        <v>0</v>
      </c>
      <c r="T270" s="237">
        <f>S270*H270</f>
        <v>0</v>
      </c>
      <c r="U270" s="39"/>
      <c r="V270" s="39"/>
      <c r="W270" s="39"/>
      <c r="X270" s="39"/>
      <c r="Y270" s="39"/>
      <c r="Z270" s="39"/>
      <c r="AA270" s="39"/>
      <c r="AB270" s="39"/>
      <c r="AC270" s="39"/>
      <c r="AD270" s="39"/>
      <c r="AE270" s="39"/>
      <c r="AR270" s="238" t="s">
        <v>360</v>
      </c>
      <c r="AT270" s="238" t="s">
        <v>343</v>
      </c>
      <c r="AU270" s="238" t="s">
        <v>85</v>
      </c>
      <c r="AY270" s="18" t="s">
        <v>342</v>
      </c>
      <c r="BE270" s="239">
        <f>IF(N270="základní",J270,0)</f>
        <v>0</v>
      </c>
      <c r="BF270" s="239">
        <f>IF(N270="snížená",J270,0)</f>
        <v>0</v>
      </c>
      <c r="BG270" s="239">
        <f>IF(N270="zákl. přenesená",J270,0)</f>
        <v>0</v>
      </c>
      <c r="BH270" s="239">
        <f>IF(N270="sníž. přenesená",J270,0)</f>
        <v>0</v>
      </c>
      <c r="BI270" s="239">
        <f>IF(N270="nulová",J270,0)</f>
        <v>0</v>
      </c>
      <c r="BJ270" s="18" t="s">
        <v>83</v>
      </c>
      <c r="BK270" s="239">
        <f>ROUND(I270*H270,2)</f>
        <v>0</v>
      </c>
      <c r="BL270" s="18" t="s">
        <v>360</v>
      </c>
      <c r="BM270" s="238" t="s">
        <v>2779</v>
      </c>
    </row>
    <row r="271" s="2" customFormat="1">
      <c r="A271" s="39"/>
      <c r="B271" s="40"/>
      <c r="C271" s="41"/>
      <c r="D271" s="240" t="s">
        <v>349</v>
      </c>
      <c r="E271" s="41"/>
      <c r="F271" s="241" t="s">
        <v>2780</v>
      </c>
      <c r="G271" s="41"/>
      <c r="H271" s="41"/>
      <c r="I271" s="242"/>
      <c r="J271" s="41"/>
      <c r="K271" s="41"/>
      <c r="L271" s="45"/>
      <c r="M271" s="243"/>
      <c r="N271" s="244"/>
      <c r="O271" s="92"/>
      <c r="P271" s="92"/>
      <c r="Q271" s="92"/>
      <c r="R271" s="92"/>
      <c r="S271" s="92"/>
      <c r="T271" s="93"/>
      <c r="U271" s="39"/>
      <c r="V271" s="39"/>
      <c r="W271" s="39"/>
      <c r="X271" s="39"/>
      <c r="Y271" s="39"/>
      <c r="Z271" s="39"/>
      <c r="AA271" s="39"/>
      <c r="AB271" s="39"/>
      <c r="AC271" s="39"/>
      <c r="AD271" s="39"/>
      <c r="AE271" s="39"/>
      <c r="AT271" s="18" t="s">
        <v>349</v>
      </c>
      <c r="AU271" s="18" t="s">
        <v>85</v>
      </c>
    </row>
    <row r="272" s="13" customFormat="1">
      <c r="A272" s="13"/>
      <c r="B272" s="252"/>
      <c r="C272" s="253"/>
      <c r="D272" s="240" t="s">
        <v>446</v>
      </c>
      <c r="E272" s="254" t="s">
        <v>1</v>
      </c>
      <c r="F272" s="255" t="s">
        <v>2772</v>
      </c>
      <c r="G272" s="253"/>
      <c r="H272" s="256">
        <v>275.46600000000001</v>
      </c>
      <c r="I272" s="257"/>
      <c r="J272" s="253"/>
      <c r="K272" s="253"/>
      <c r="L272" s="258"/>
      <c r="M272" s="259"/>
      <c r="N272" s="260"/>
      <c r="O272" s="260"/>
      <c r="P272" s="260"/>
      <c r="Q272" s="260"/>
      <c r="R272" s="260"/>
      <c r="S272" s="260"/>
      <c r="T272" s="261"/>
      <c r="U272" s="13"/>
      <c r="V272" s="13"/>
      <c r="W272" s="13"/>
      <c r="X272" s="13"/>
      <c r="Y272" s="13"/>
      <c r="Z272" s="13"/>
      <c r="AA272" s="13"/>
      <c r="AB272" s="13"/>
      <c r="AC272" s="13"/>
      <c r="AD272" s="13"/>
      <c r="AE272" s="13"/>
      <c r="AT272" s="262" t="s">
        <v>446</v>
      </c>
      <c r="AU272" s="262" t="s">
        <v>85</v>
      </c>
      <c r="AV272" s="13" t="s">
        <v>85</v>
      </c>
      <c r="AW272" s="13" t="s">
        <v>32</v>
      </c>
      <c r="AX272" s="13" t="s">
        <v>83</v>
      </c>
      <c r="AY272" s="262" t="s">
        <v>342</v>
      </c>
    </row>
    <row r="273" s="2" customFormat="1" ht="16.5" customHeight="1">
      <c r="A273" s="39"/>
      <c r="B273" s="40"/>
      <c r="C273" s="227" t="s">
        <v>654</v>
      </c>
      <c r="D273" s="227" t="s">
        <v>343</v>
      </c>
      <c r="E273" s="228" t="s">
        <v>2781</v>
      </c>
      <c r="F273" s="229" t="s">
        <v>2782</v>
      </c>
      <c r="G273" s="230" t="s">
        <v>562</v>
      </c>
      <c r="H273" s="231">
        <v>107.82599999999999</v>
      </c>
      <c r="I273" s="232"/>
      <c r="J273" s="233">
        <f>ROUND(I273*H273,2)</f>
        <v>0</v>
      </c>
      <c r="K273" s="229" t="s">
        <v>443</v>
      </c>
      <c r="L273" s="45"/>
      <c r="M273" s="234" t="s">
        <v>1</v>
      </c>
      <c r="N273" s="235" t="s">
        <v>41</v>
      </c>
      <c r="O273" s="92"/>
      <c r="P273" s="236">
        <f>O273*H273</f>
        <v>0</v>
      </c>
      <c r="Q273" s="236">
        <v>0</v>
      </c>
      <c r="R273" s="236">
        <f>Q273*H273</f>
        <v>0</v>
      </c>
      <c r="S273" s="236">
        <v>0</v>
      </c>
      <c r="T273" s="237">
        <f>S273*H273</f>
        <v>0</v>
      </c>
      <c r="U273" s="39"/>
      <c r="V273" s="39"/>
      <c r="W273" s="39"/>
      <c r="X273" s="39"/>
      <c r="Y273" s="39"/>
      <c r="Z273" s="39"/>
      <c r="AA273" s="39"/>
      <c r="AB273" s="39"/>
      <c r="AC273" s="39"/>
      <c r="AD273" s="39"/>
      <c r="AE273" s="39"/>
      <c r="AR273" s="238" t="s">
        <v>360</v>
      </c>
      <c r="AT273" s="238" t="s">
        <v>343</v>
      </c>
      <c r="AU273" s="238" t="s">
        <v>85</v>
      </c>
      <c r="AY273" s="18" t="s">
        <v>342</v>
      </c>
      <c r="BE273" s="239">
        <f>IF(N273="základní",J273,0)</f>
        <v>0</v>
      </c>
      <c r="BF273" s="239">
        <f>IF(N273="snížená",J273,0)</f>
        <v>0</v>
      </c>
      <c r="BG273" s="239">
        <f>IF(N273="zákl. přenesená",J273,0)</f>
        <v>0</v>
      </c>
      <c r="BH273" s="239">
        <f>IF(N273="sníž. přenesená",J273,0)</f>
        <v>0</v>
      </c>
      <c r="BI273" s="239">
        <f>IF(N273="nulová",J273,0)</f>
        <v>0</v>
      </c>
      <c r="BJ273" s="18" t="s">
        <v>83</v>
      </c>
      <c r="BK273" s="239">
        <f>ROUND(I273*H273,2)</f>
        <v>0</v>
      </c>
      <c r="BL273" s="18" t="s">
        <v>360</v>
      </c>
      <c r="BM273" s="238" t="s">
        <v>2783</v>
      </c>
    </row>
    <row r="274" s="2" customFormat="1">
      <c r="A274" s="39"/>
      <c r="B274" s="40"/>
      <c r="C274" s="41"/>
      <c r="D274" s="240" t="s">
        <v>349</v>
      </c>
      <c r="E274" s="41"/>
      <c r="F274" s="241" t="s">
        <v>2784</v>
      </c>
      <c r="G274" s="41"/>
      <c r="H274" s="41"/>
      <c r="I274" s="242"/>
      <c r="J274" s="41"/>
      <c r="K274" s="41"/>
      <c r="L274" s="45"/>
      <c r="M274" s="243"/>
      <c r="N274" s="244"/>
      <c r="O274" s="92"/>
      <c r="P274" s="92"/>
      <c r="Q274" s="92"/>
      <c r="R274" s="92"/>
      <c r="S274" s="92"/>
      <c r="T274" s="93"/>
      <c r="U274" s="39"/>
      <c r="V274" s="39"/>
      <c r="W274" s="39"/>
      <c r="X274" s="39"/>
      <c r="Y274" s="39"/>
      <c r="Z274" s="39"/>
      <c r="AA274" s="39"/>
      <c r="AB274" s="39"/>
      <c r="AC274" s="39"/>
      <c r="AD274" s="39"/>
      <c r="AE274" s="39"/>
      <c r="AT274" s="18" t="s">
        <v>349</v>
      </c>
      <c r="AU274" s="18" t="s">
        <v>85</v>
      </c>
    </row>
    <row r="275" s="13" customFormat="1">
      <c r="A275" s="13"/>
      <c r="B275" s="252"/>
      <c r="C275" s="253"/>
      <c r="D275" s="240" t="s">
        <v>446</v>
      </c>
      <c r="E275" s="254" t="s">
        <v>1</v>
      </c>
      <c r="F275" s="255" t="s">
        <v>2785</v>
      </c>
      <c r="G275" s="253"/>
      <c r="H275" s="256">
        <v>107.82599999999999</v>
      </c>
      <c r="I275" s="257"/>
      <c r="J275" s="253"/>
      <c r="K275" s="253"/>
      <c r="L275" s="258"/>
      <c r="M275" s="259"/>
      <c r="N275" s="260"/>
      <c r="O275" s="260"/>
      <c r="P275" s="260"/>
      <c r="Q275" s="260"/>
      <c r="R275" s="260"/>
      <c r="S275" s="260"/>
      <c r="T275" s="261"/>
      <c r="U275" s="13"/>
      <c r="V275" s="13"/>
      <c r="W275" s="13"/>
      <c r="X275" s="13"/>
      <c r="Y275" s="13"/>
      <c r="Z275" s="13"/>
      <c r="AA275" s="13"/>
      <c r="AB275" s="13"/>
      <c r="AC275" s="13"/>
      <c r="AD275" s="13"/>
      <c r="AE275" s="13"/>
      <c r="AT275" s="262" t="s">
        <v>446</v>
      </c>
      <c r="AU275" s="262" t="s">
        <v>85</v>
      </c>
      <c r="AV275" s="13" t="s">
        <v>85</v>
      </c>
      <c r="AW275" s="13" t="s">
        <v>32</v>
      </c>
      <c r="AX275" s="13" t="s">
        <v>83</v>
      </c>
      <c r="AY275" s="262" t="s">
        <v>342</v>
      </c>
    </row>
    <row r="276" s="2" customFormat="1" ht="16.5" customHeight="1">
      <c r="A276" s="39"/>
      <c r="B276" s="40"/>
      <c r="C276" s="227" t="s">
        <v>665</v>
      </c>
      <c r="D276" s="227" t="s">
        <v>343</v>
      </c>
      <c r="E276" s="228" t="s">
        <v>2786</v>
      </c>
      <c r="F276" s="229" t="s">
        <v>2787</v>
      </c>
      <c r="G276" s="230" t="s">
        <v>562</v>
      </c>
      <c r="H276" s="231">
        <v>161.739</v>
      </c>
      <c r="I276" s="232"/>
      <c r="J276" s="233">
        <f>ROUND(I276*H276,2)</f>
        <v>0</v>
      </c>
      <c r="K276" s="229" t="s">
        <v>443</v>
      </c>
      <c r="L276" s="45"/>
      <c r="M276" s="234" t="s">
        <v>1</v>
      </c>
      <c r="N276" s="235" t="s">
        <v>41</v>
      </c>
      <c r="O276" s="92"/>
      <c r="P276" s="236">
        <f>O276*H276</f>
        <v>0</v>
      </c>
      <c r="Q276" s="236">
        <v>0</v>
      </c>
      <c r="R276" s="236">
        <f>Q276*H276</f>
        <v>0</v>
      </c>
      <c r="S276" s="236">
        <v>0</v>
      </c>
      <c r="T276" s="237">
        <f>S276*H276</f>
        <v>0</v>
      </c>
      <c r="U276" s="39"/>
      <c r="V276" s="39"/>
      <c r="W276" s="39"/>
      <c r="X276" s="39"/>
      <c r="Y276" s="39"/>
      <c r="Z276" s="39"/>
      <c r="AA276" s="39"/>
      <c r="AB276" s="39"/>
      <c r="AC276" s="39"/>
      <c r="AD276" s="39"/>
      <c r="AE276" s="39"/>
      <c r="AR276" s="238" t="s">
        <v>360</v>
      </c>
      <c r="AT276" s="238" t="s">
        <v>343</v>
      </c>
      <c r="AU276" s="238" t="s">
        <v>85</v>
      </c>
      <c r="AY276" s="18" t="s">
        <v>342</v>
      </c>
      <c r="BE276" s="239">
        <f>IF(N276="základní",J276,0)</f>
        <v>0</v>
      </c>
      <c r="BF276" s="239">
        <f>IF(N276="snížená",J276,0)</f>
        <v>0</v>
      </c>
      <c r="BG276" s="239">
        <f>IF(N276="zákl. přenesená",J276,0)</f>
        <v>0</v>
      </c>
      <c r="BH276" s="239">
        <f>IF(N276="sníž. přenesená",J276,0)</f>
        <v>0</v>
      </c>
      <c r="BI276" s="239">
        <f>IF(N276="nulová",J276,0)</f>
        <v>0</v>
      </c>
      <c r="BJ276" s="18" t="s">
        <v>83</v>
      </c>
      <c r="BK276" s="239">
        <f>ROUND(I276*H276,2)</f>
        <v>0</v>
      </c>
      <c r="BL276" s="18" t="s">
        <v>360</v>
      </c>
      <c r="BM276" s="238" t="s">
        <v>2788</v>
      </c>
    </row>
    <row r="277" s="2" customFormat="1">
      <c r="A277" s="39"/>
      <c r="B277" s="40"/>
      <c r="C277" s="41"/>
      <c r="D277" s="240" t="s">
        <v>349</v>
      </c>
      <c r="E277" s="41"/>
      <c r="F277" s="241" t="s">
        <v>2789</v>
      </c>
      <c r="G277" s="41"/>
      <c r="H277" s="41"/>
      <c r="I277" s="242"/>
      <c r="J277" s="41"/>
      <c r="K277" s="41"/>
      <c r="L277" s="45"/>
      <c r="M277" s="243"/>
      <c r="N277" s="244"/>
      <c r="O277" s="92"/>
      <c r="P277" s="92"/>
      <c r="Q277" s="92"/>
      <c r="R277" s="92"/>
      <c r="S277" s="92"/>
      <c r="T277" s="93"/>
      <c r="U277" s="39"/>
      <c r="V277" s="39"/>
      <c r="W277" s="39"/>
      <c r="X277" s="39"/>
      <c r="Y277" s="39"/>
      <c r="Z277" s="39"/>
      <c r="AA277" s="39"/>
      <c r="AB277" s="39"/>
      <c r="AC277" s="39"/>
      <c r="AD277" s="39"/>
      <c r="AE277" s="39"/>
      <c r="AT277" s="18" t="s">
        <v>349</v>
      </c>
      <c r="AU277" s="18" t="s">
        <v>85</v>
      </c>
    </row>
    <row r="278" s="13" customFormat="1">
      <c r="A278" s="13"/>
      <c r="B278" s="252"/>
      <c r="C278" s="253"/>
      <c r="D278" s="240" t="s">
        <v>446</v>
      </c>
      <c r="E278" s="254" t="s">
        <v>1</v>
      </c>
      <c r="F278" s="255" t="s">
        <v>2790</v>
      </c>
      <c r="G278" s="253"/>
      <c r="H278" s="256">
        <v>161.739</v>
      </c>
      <c r="I278" s="257"/>
      <c r="J278" s="253"/>
      <c r="K278" s="253"/>
      <c r="L278" s="258"/>
      <c r="M278" s="259"/>
      <c r="N278" s="260"/>
      <c r="O278" s="260"/>
      <c r="P278" s="260"/>
      <c r="Q278" s="260"/>
      <c r="R278" s="260"/>
      <c r="S278" s="260"/>
      <c r="T278" s="261"/>
      <c r="U278" s="13"/>
      <c r="V278" s="13"/>
      <c r="W278" s="13"/>
      <c r="X278" s="13"/>
      <c r="Y278" s="13"/>
      <c r="Z278" s="13"/>
      <c r="AA278" s="13"/>
      <c r="AB278" s="13"/>
      <c r="AC278" s="13"/>
      <c r="AD278" s="13"/>
      <c r="AE278" s="13"/>
      <c r="AT278" s="262" t="s">
        <v>446</v>
      </c>
      <c r="AU278" s="262" t="s">
        <v>85</v>
      </c>
      <c r="AV278" s="13" t="s">
        <v>85</v>
      </c>
      <c r="AW278" s="13" t="s">
        <v>32</v>
      </c>
      <c r="AX278" s="13" t="s">
        <v>83</v>
      </c>
      <c r="AY278" s="262" t="s">
        <v>342</v>
      </c>
    </row>
    <row r="279" s="2" customFormat="1" ht="24.15" customHeight="1">
      <c r="A279" s="39"/>
      <c r="B279" s="40"/>
      <c r="C279" s="227" t="s">
        <v>671</v>
      </c>
      <c r="D279" s="227" t="s">
        <v>343</v>
      </c>
      <c r="E279" s="228" t="s">
        <v>587</v>
      </c>
      <c r="F279" s="229" t="s">
        <v>588</v>
      </c>
      <c r="G279" s="230" t="s">
        <v>562</v>
      </c>
      <c r="H279" s="231">
        <v>1817.568</v>
      </c>
      <c r="I279" s="232"/>
      <c r="J279" s="233">
        <f>ROUND(I279*H279,2)</f>
        <v>0</v>
      </c>
      <c r="K279" s="229" t="s">
        <v>1</v>
      </c>
      <c r="L279" s="45"/>
      <c r="M279" s="234" t="s">
        <v>1</v>
      </c>
      <c r="N279" s="235" t="s">
        <v>41</v>
      </c>
      <c r="O279" s="92"/>
      <c r="P279" s="236">
        <f>O279*H279</f>
        <v>0</v>
      </c>
      <c r="Q279" s="236">
        <v>0</v>
      </c>
      <c r="R279" s="236">
        <f>Q279*H279</f>
        <v>0</v>
      </c>
      <c r="S279" s="236">
        <v>0</v>
      </c>
      <c r="T279" s="237">
        <f>S279*H279</f>
        <v>0</v>
      </c>
      <c r="U279" s="39"/>
      <c r="V279" s="39"/>
      <c r="W279" s="39"/>
      <c r="X279" s="39"/>
      <c r="Y279" s="39"/>
      <c r="Z279" s="39"/>
      <c r="AA279" s="39"/>
      <c r="AB279" s="39"/>
      <c r="AC279" s="39"/>
      <c r="AD279" s="39"/>
      <c r="AE279" s="39"/>
      <c r="AR279" s="238" t="s">
        <v>360</v>
      </c>
      <c r="AT279" s="238" t="s">
        <v>343</v>
      </c>
      <c r="AU279" s="238" t="s">
        <v>85</v>
      </c>
      <c r="AY279" s="18" t="s">
        <v>342</v>
      </c>
      <c r="BE279" s="239">
        <f>IF(N279="základní",J279,0)</f>
        <v>0</v>
      </c>
      <c r="BF279" s="239">
        <f>IF(N279="snížená",J279,0)</f>
        <v>0</v>
      </c>
      <c r="BG279" s="239">
        <f>IF(N279="zákl. přenesená",J279,0)</f>
        <v>0</v>
      </c>
      <c r="BH279" s="239">
        <f>IF(N279="sníž. přenesená",J279,0)</f>
        <v>0</v>
      </c>
      <c r="BI279" s="239">
        <f>IF(N279="nulová",J279,0)</f>
        <v>0</v>
      </c>
      <c r="BJ279" s="18" t="s">
        <v>83</v>
      </c>
      <c r="BK279" s="239">
        <f>ROUND(I279*H279,2)</f>
        <v>0</v>
      </c>
      <c r="BL279" s="18" t="s">
        <v>360</v>
      </c>
      <c r="BM279" s="238" t="s">
        <v>2791</v>
      </c>
    </row>
    <row r="280" s="2" customFormat="1">
      <c r="A280" s="39"/>
      <c r="B280" s="40"/>
      <c r="C280" s="41"/>
      <c r="D280" s="240" t="s">
        <v>349</v>
      </c>
      <c r="E280" s="41"/>
      <c r="F280" s="241" t="s">
        <v>590</v>
      </c>
      <c r="G280" s="41"/>
      <c r="H280" s="41"/>
      <c r="I280" s="242"/>
      <c r="J280" s="41"/>
      <c r="K280" s="41"/>
      <c r="L280" s="45"/>
      <c r="M280" s="243"/>
      <c r="N280" s="244"/>
      <c r="O280" s="92"/>
      <c r="P280" s="92"/>
      <c r="Q280" s="92"/>
      <c r="R280" s="92"/>
      <c r="S280" s="92"/>
      <c r="T280" s="93"/>
      <c r="U280" s="39"/>
      <c r="V280" s="39"/>
      <c r="W280" s="39"/>
      <c r="X280" s="39"/>
      <c r="Y280" s="39"/>
      <c r="Z280" s="39"/>
      <c r="AA280" s="39"/>
      <c r="AB280" s="39"/>
      <c r="AC280" s="39"/>
      <c r="AD280" s="39"/>
      <c r="AE280" s="39"/>
      <c r="AT280" s="18" t="s">
        <v>349</v>
      </c>
      <c r="AU280" s="18" t="s">
        <v>85</v>
      </c>
    </row>
    <row r="281" s="13" customFormat="1">
      <c r="A281" s="13"/>
      <c r="B281" s="252"/>
      <c r="C281" s="253"/>
      <c r="D281" s="240" t="s">
        <v>446</v>
      </c>
      <c r="E281" s="254" t="s">
        <v>1</v>
      </c>
      <c r="F281" s="255" t="s">
        <v>2792</v>
      </c>
      <c r="G281" s="253"/>
      <c r="H281" s="256">
        <v>359.18900000000002</v>
      </c>
      <c r="I281" s="257"/>
      <c r="J281" s="253"/>
      <c r="K281" s="253"/>
      <c r="L281" s="258"/>
      <c r="M281" s="259"/>
      <c r="N281" s="260"/>
      <c r="O281" s="260"/>
      <c r="P281" s="260"/>
      <c r="Q281" s="260"/>
      <c r="R281" s="260"/>
      <c r="S281" s="260"/>
      <c r="T281" s="261"/>
      <c r="U281" s="13"/>
      <c r="V281" s="13"/>
      <c r="W281" s="13"/>
      <c r="X281" s="13"/>
      <c r="Y281" s="13"/>
      <c r="Z281" s="13"/>
      <c r="AA281" s="13"/>
      <c r="AB281" s="13"/>
      <c r="AC281" s="13"/>
      <c r="AD281" s="13"/>
      <c r="AE281" s="13"/>
      <c r="AT281" s="262" t="s">
        <v>446</v>
      </c>
      <c r="AU281" s="262" t="s">
        <v>85</v>
      </c>
      <c r="AV281" s="13" t="s">
        <v>85</v>
      </c>
      <c r="AW281" s="13" t="s">
        <v>32</v>
      </c>
      <c r="AX281" s="13" t="s">
        <v>76</v>
      </c>
      <c r="AY281" s="262" t="s">
        <v>342</v>
      </c>
    </row>
    <row r="282" s="13" customFormat="1">
      <c r="A282" s="13"/>
      <c r="B282" s="252"/>
      <c r="C282" s="253"/>
      <c r="D282" s="240" t="s">
        <v>446</v>
      </c>
      <c r="E282" s="254" t="s">
        <v>1</v>
      </c>
      <c r="F282" s="255" t="s">
        <v>2793</v>
      </c>
      <c r="G282" s="253"/>
      <c r="H282" s="256">
        <v>78.872</v>
      </c>
      <c r="I282" s="257"/>
      <c r="J282" s="253"/>
      <c r="K282" s="253"/>
      <c r="L282" s="258"/>
      <c r="M282" s="259"/>
      <c r="N282" s="260"/>
      <c r="O282" s="260"/>
      <c r="P282" s="260"/>
      <c r="Q282" s="260"/>
      <c r="R282" s="260"/>
      <c r="S282" s="260"/>
      <c r="T282" s="261"/>
      <c r="U282" s="13"/>
      <c r="V282" s="13"/>
      <c r="W282" s="13"/>
      <c r="X282" s="13"/>
      <c r="Y282" s="13"/>
      <c r="Z282" s="13"/>
      <c r="AA282" s="13"/>
      <c r="AB282" s="13"/>
      <c r="AC282" s="13"/>
      <c r="AD282" s="13"/>
      <c r="AE282" s="13"/>
      <c r="AT282" s="262" t="s">
        <v>446</v>
      </c>
      <c r="AU282" s="262" t="s">
        <v>85</v>
      </c>
      <c r="AV282" s="13" t="s">
        <v>85</v>
      </c>
      <c r="AW282" s="13" t="s">
        <v>32</v>
      </c>
      <c r="AX282" s="13" t="s">
        <v>76</v>
      </c>
      <c r="AY282" s="262" t="s">
        <v>342</v>
      </c>
    </row>
    <row r="283" s="13" customFormat="1">
      <c r="A283" s="13"/>
      <c r="B283" s="252"/>
      <c r="C283" s="253"/>
      <c r="D283" s="240" t="s">
        <v>446</v>
      </c>
      <c r="E283" s="254" t="s">
        <v>1</v>
      </c>
      <c r="F283" s="255" t="s">
        <v>2794</v>
      </c>
      <c r="G283" s="253"/>
      <c r="H283" s="256">
        <v>446.28899999999999</v>
      </c>
      <c r="I283" s="257"/>
      <c r="J283" s="253"/>
      <c r="K283" s="253"/>
      <c r="L283" s="258"/>
      <c r="M283" s="259"/>
      <c r="N283" s="260"/>
      <c r="O283" s="260"/>
      <c r="P283" s="260"/>
      <c r="Q283" s="260"/>
      <c r="R283" s="260"/>
      <c r="S283" s="260"/>
      <c r="T283" s="261"/>
      <c r="U283" s="13"/>
      <c r="V283" s="13"/>
      <c r="W283" s="13"/>
      <c r="X283" s="13"/>
      <c r="Y283" s="13"/>
      <c r="Z283" s="13"/>
      <c r="AA283" s="13"/>
      <c r="AB283" s="13"/>
      <c r="AC283" s="13"/>
      <c r="AD283" s="13"/>
      <c r="AE283" s="13"/>
      <c r="AT283" s="262" t="s">
        <v>446</v>
      </c>
      <c r="AU283" s="262" t="s">
        <v>85</v>
      </c>
      <c r="AV283" s="13" t="s">
        <v>85</v>
      </c>
      <c r="AW283" s="13" t="s">
        <v>32</v>
      </c>
      <c r="AX283" s="13" t="s">
        <v>76</v>
      </c>
      <c r="AY283" s="262" t="s">
        <v>342</v>
      </c>
    </row>
    <row r="284" s="13" customFormat="1">
      <c r="A284" s="13"/>
      <c r="B284" s="252"/>
      <c r="C284" s="253"/>
      <c r="D284" s="240" t="s">
        <v>446</v>
      </c>
      <c r="E284" s="254" t="s">
        <v>1</v>
      </c>
      <c r="F284" s="255" t="s">
        <v>2795</v>
      </c>
      <c r="G284" s="253"/>
      <c r="H284" s="256">
        <v>446.28899999999999</v>
      </c>
      <c r="I284" s="257"/>
      <c r="J284" s="253"/>
      <c r="K284" s="253"/>
      <c r="L284" s="258"/>
      <c r="M284" s="259"/>
      <c r="N284" s="260"/>
      <c r="O284" s="260"/>
      <c r="P284" s="260"/>
      <c r="Q284" s="260"/>
      <c r="R284" s="260"/>
      <c r="S284" s="260"/>
      <c r="T284" s="261"/>
      <c r="U284" s="13"/>
      <c r="V284" s="13"/>
      <c r="W284" s="13"/>
      <c r="X284" s="13"/>
      <c r="Y284" s="13"/>
      <c r="Z284" s="13"/>
      <c r="AA284" s="13"/>
      <c r="AB284" s="13"/>
      <c r="AC284" s="13"/>
      <c r="AD284" s="13"/>
      <c r="AE284" s="13"/>
      <c r="AT284" s="262" t="s">
        <v>446</v>
      </c>
      <c r="AU284" s="262" t="s">
        <v>85</v>
      </c>
      <c r="AV284" s="13" t="s">
        <v>85</v>
      </c>
      <c r="AW284" s="13" t="s">
        <v>32</v>
      </c>
      <c r="AX284" s="13" t="s">
        <v>76</v>
      </c>
      <c r="AY284" s="262" t="s">
        <v>342</v>
      </c>
    </row>
    <row r="285" s="13" customFormat="1">
      <c r="A285" s="13"/>
      <c r="B285" s="252"/>
      <c r="C285" s="253"/>
      <c r="D285" s="240" t="s">
        <v>446</v>
      </c>
      <c r="E285" s="254" t="s">
        <v>1</v>
      </c>
      <c r="F285" s="255" t="s">
        <v>2796</v>
      </c>
      <c r="G285" s="253"/>
      <c r="H285" s="256">
        <v>446.28899999999999</v>
      </c>
      <c r="I285" s="257"/>
      <c r="J285" s="253"/>
      <c r="K285" s="253"/>
      <c r="L285" s="258"/>
      <c r="M285" s="259"/>
      <c r="N285" s="260"/>
      <c r="O285" s="260"/>
      <c r="P285" s="260"/>
      <c r="Q285" s="260"/>
      <c r="R285" s="260"/>
      <c r="S285" s="260"/>
      <c r="T285" s="261"/>
      <c r="U285" s="13"/>
      <c r="V285" s="13"/>
      <c r="W285" s="13"/>
      <c r="X285" s="13"/>
      <c r="Y285" s="13"/>
      <c r="Z285" s="13"/>
      <c r="AA285" s="13"/>
      <c r="AB285" s="13"/>
      <c r="AC285" s="13"/>
      <c r="AD285" s="13"/>
      <c r="AE285" s="13"/>
      <c r="AT285" s="262" t="s">
        <v>446</v>
      </c>
      <c r="AU285" s="262" t="s">
        <v>85</v>
      </c>
      <c r="AV285" s="13" t="s">
        <v>85</v>
      </c>
      <c r="AW285" s="13" t="s">
        <v>32</v>
      </c>
      <c r="AX285" s="13" t="s">
        <v>76</v>
      </c>
      <c r="AY285" s="262" t="s">
        <v>342</v>
      </c>
    </row>
    <row r="286" s="13" customFormat="1">
      <c r="A286" s="13"/>
      <c r="B286" s="252"/>
      <c r="C286" s="253"/>
      <c r="D286" s="240" t="s">
        <v>446</v>
      </c>
      <c r="E286" s="254" t="s">
        <v>1</v>
      </c>
      <c r="F286" s="255" t="s">
        <v>2797</v>
      </c>
      <c r="G286" s="253"/>
      <c r="H286" s="256">
        <v>40.640000000000001</v>
      </c>
      <c r="I286" s="257"/>
      <c r="J286" s="253"/>
      <c r="K286" s="253"/>
      <c r="L286" s="258"/>
      <c r="M286" s="259"/>
      <c r="N286" s="260"/>
      <c r="O286" s="260"/>
      <c r="P286" s="260"/>
      <c r="Q286" s="260"/>
      <c r="R286" s="260"/>
      <c r="S286" s="260"/>
      <c r="T286" s="261"/>
      <c r="U286" s="13"/>
      <c r="V286" s="13"/>
      <c r="W286" s="13"/>
      <c r="X286" s="13"/>
      <c r="Y286" s="13"/>
      <c r="Z286" s="13"/>
      <c r="AA286" s="13"/>
      <c r="AB286" s="13"/>
      <c r="AC286" s="13"/>
      <c r="AD286" s="13"/>
      <c r="AE286" s="13"/>
      <c r="AT286" s="262" t="s">
        <v>446</v>
      </c>
      <c r="AU286" s="262" t="s">
        <v>85</v>
      </c>
      <c r="AV286" s="13" t="s">
        <v>85</v>
      </c>
      <c r="AW286" s="13" t="s">
        <v>32</v>
      </c>
      <c r="AX286" s="13" t="s">
        <v>76</v>
      </c>
      <c r="AY286" s="262" t="s">
        <v>342</v>
      </c>
    </row>
    <row r="287" s="16" customFormat="1">
      <c r="A287" s="16"/>
      <c r="B287" s="284"/>
      <c r="C287" s="285"/>
      <c r="D287" s="240" t="s">
        <v>446</v>
      </c>
      <c r="E287" s="286" t="s">
        <v>1</v>
      </c>
      <c r="F287" s="287" t="s">
        <v>500</v>
      </c>
      <c r="G287" s="285"/>
      <c r="H287" s="288">
        <v>1817.568</v>
      </c>
      <c r="I287" s="289"/>
      <c r="J287" s="285"/>
      <c r="K287" s="285"/>
      <c r="L287" s="290"/>
      <c r="M287" s="291"/>
      <c r="N287" s="292"/>
      <c r="O287" s="292"/>
      <c r="P287" s="292"/>
      <c r="Q287" s="292"/>
      <c r="R287" s="292"/>
      <c r="S287" s="292"/>
      <c r="T287" s="293"/>
      <c r="U287" s="16"/>
      <c r="V287" s="16"/>
      <c r="W287" s="16"/>
      <c r="X287" s="16"/>
      <c r="Y287" s="16"/>
      <c r="Z287" s="16"/>
      <c r="AA287" s="16"/>
      <c r="AB287" s="16"/>
      <c r="AC287" s="16"/>
      <c r="AD287" s="16"/>
      <c r="AE287" s="16"/>
      <c r="AT287" s="294" t="s">
        <v>446</v>
      </c>
      <c r="AU287" s="294" t="s">
        <v>85</v>
      </c>
      <c r="AV287" s="16" t="s">
        <v>360</v>
      </c>
      <c r="AW287" s="16" t="s">
        <v>32</v>
      </c>
      <c r="AX287" s="16" t="s">
        <v>83</v>
      </c>
      <c r="AY287" s="294" t="s">
        <v>342</v>
      </c>
    </row>
    <row r="288" s="2" customFormat="1" ht="24.15" customHeight="1">
      <c r="A288" s="39"/>
      <c r="B288" s="40"/>
      <c r="C288" s="227" t="s">
        <v>677</v>
      </c>
      <c r="D288" s="227" t="s">
        <v>343</v>
      </c>
      <c r="E288" s="228" t="s">
        <v>593</v>
      </c>
      <c r="F288" s="229" t="s">
        <v>594</v>
      </c>
      <c r="G288" s="230" t="s">
        <v>562</v>
      </c>
      <c r="H288" s="231">
        <v>454.18200000000002</v>
      </c>
      <c r="I288" s="232"/>
      <c r="J288" s="233">
        <f>ROUND(I288*H288,2)</f>
        <v>0</v>
      </c>
      <c r="K288" s="229" t="s">
        <v>1</v>
      </c>
      <c r="L288" s="45"/>
      <c r="M288" s="234" t="s">
        <v>1</v>
      </c>
      <c r="N288" s="235" t="s">
        <v>41</v>
      </c>
      <c r="O288" s="92"/>
      <c r="P288" s="236">
        <f>O288*H288</f>
        <v>0</v>
      </c>
      <c r="Q288" s="236">
        <v>0</v>
      </c>
      <c r="R288" s="236">
        <f>Q288*H288</f>
        <v>0</v>
      </c>
      <c r="S288" s="236">
        <v>0</v>
      </c>
      <c r="T288" s="237">
        <f>S288*H288</f>
        <v>0</v>
      </c>
      <c r="U288" s="39"/>
      <c r="V288" s="39"/>
      <c r="W288" s="39"/>
      <c r="X288" s="39"/>
      <c r="Y288" s="39"/>
      <c r="Z288" s="39"/>
      <c r="AA288" s="39"/>
      <c r="AB288" s="39"/>
      <c r="AC288" s="39"/>
      <c r="AD288" s="39"/>
      <c r="AE288" s="39"/>
      <c r="AR288" s="238" t="s">
        <v>360</v>
      </c>
      <c r="AT288" s="238" t="s">
        <v>343</v>
      </c>
      <c r="AU288" s="238" t="s">
        <v>85</v>
      </c>
      <c r="AY288" s="18" t="s">
        <v>342</v>
      </c>
      <c r="BE288" s="239">
        <f>IF(N288="základní",J288,0)</f>
        <v>0</v>
      </c>
      <c r="BF288" s="239">
        <f>IF(N288="snížená",J288,0)</f>
        <v>0</v>
      </c>
      <c r="BG288" s="239">
        <f>IF(N288="zákl. přenesená",J288,0)</f>
        <v>0</v>
      </c>
      <c r="BH288" s="239">
        <f>IF(N288="sníž. přenesená",J288,0)</f>
        <v>0</v>
      </c>
      <c r="BI288" s="239">
        <f>IF(N288="nulová",J288,0)</f>
        <v>0</v>
      </c>
      <c r="BJ288" s="18" t="s">
        <v>83</v>
      </c>
      <c r="BK288" s="239">
        <f>ROUND(I288*H288,2)</f>
        <v>0</v>
      </c>
      <c r="BL288" s="18" t="s">
        <v>360</v>
      </c>
      <c r="BM288" s="238" t="s">
        <v>2798</v>
      </c>
    </row>
    <row r="289" s="2" customFormat="1">
      <c r="A289" s="39"/>
      <c r="B289" s="40"/>
      <c r="C289" s="41"/>
      <c r="D289" s="240" t="s">
        <v>349</v>
      </c>
      <c r="E289" s="41"/>
      <c r="F289" s="241" t="s">
        <v>596</v>
      </c>
      <c r="G289" s="41"/>
      <c r="H289" s="41"/>
      <c r="I289" s="242"/>
      <c r="J289" s="41"/>
      <c r="K289" s="41"/>
      <c r="L289" s="45"/>
      <c r="M289" s="243"/>
      <c r="N289" s="244"/>
      <c r="O289" s="92"/>
      <c r="P289" s="92"/>
      <c r="Q289" s="92"/>
      <c r="R289" s="92"/>
      <c r="S289" s="92"/>
      <c r="T289" s="93"/>
      <c r="U289" s="39"/>
      <c r="V289" s="39"/>
      <c r="W289" s="39"/>
      <c r="X289" s="39"/>
      <c r="Y289" s="39"/>
      <c r="Z289" s="39"/>
      <c r="AA289" s="39"/>
      <c r="AB289" s="39"/>
      <c r="AC289" s="39"/>
      <c r="AD289" s="39"/>
      <c r="AE289" s="39"/>
      <c r="AT289" s="18" t="s">
        <v>349</v>
      </c>
      <c r="AU289" s="18" t="s">
        <v>85</v>
      </c>
    </row>
    <row r="290" s="13" customFormat="1">
      <c r="A290" s="13"/>
      <c r="B290" s="252"/>
      <c r="C290" s="253"/>
      <c r="D290" s="240" t="s">
        <v>446</v>
      </c>
      <c r="E290" s="254" t="s">
        <v>1</v>
      </c>
      <c r="F290" s="255" t="s">
        <v>2799</v>
      </c>
      <c r="G290" s="253"/>
      <c r="H290" s="256">
        <v>1581.7449999999999</v>
      </c>
      <c r="I290" s="257"/>
      <c r="J290" s="253"/>
      <c r="K290" s="253"/>
      <c r="L290" s="258"/>
      <c r="M290" s="259"/>
      <c r="N290" s="260"/>
      <c r="O290" s="260"/>
      <c r="P290" s="260"/>
      <c r="Q290" s="260"/>
      <c r="R290" s="260"/>
      <c r="S290" s="260"/>
      <c r="T290" s="261"/>
      <c r="U290" s="13"/>
      <c r="V290" s="13"/>
      <c r="W290" s="13"/>
      <c r="X290" s="13"/>
      <c r="Y290" s="13"/>
      <c r="Z290" s="13"/>
      <c r="AA290" s="13"/>
      <c r="AB290" s="13"/>
      <c r="AC290" s="13"/>
      <c r="AD290" s="13"/>
      <c r="AE290" s="13"/>
      <c r="AT290" s="262" t="s">
        <v>446</v>
      </c>
      <c r="AU290" s="262" t="s">
        <v>85</v>
      </c>
      <c r="AV290" s="13" t="s">
        <v>85</v>
      </c>
      <c r="AW290" s="13" t="s">
        <v>32</v>
      </c>
      <c r="AX290" s="13" t="s">
        <v>76</v>
      </c>
      <c r="AY290" s="262" t="s">
        <v>342</v>
      </c>
    </row>
    <row r="291" s="13" customFormat="1">
      <c r="A291" s="13"/>
      <c r="B291" s="252"/>
      <c r="C291" s="253"/>
      <c r="D291" s="240" t="s">
        <v>446</v>
      </c>
      <c r="E291" s="254" t="s">
        <v>1</v>
      </c>
      <c r="F291" s="255" t="s">
        <v>2800</v>
      </c>
      <c r="G291" s="253"/>
      <c r="H291" s="256">
        <v>-446.28899999999999</v>
      </c>
      <c r="I291" s="257"/>
      <c r="J291" s="253"/>
      <c r="K291" s="253"/>
      <c r="L291" s="258"/>
      <c r="M291" s="259"/>
      <c r="N291" s="260"/>
      <c r="O291" s="260"/>
      <c r="P291" s="260"/>
      <c r="Q291" s="260"/>
      <c r="R291" s="260"/>
      <c r="S291" s="260"/>
      <c r="T291" s="261"/>
      <c r="U291" s="13"/>
      <c r="V291" s="13"/>
      <c r="W291" s="13"/>
      <c r="X291" s="13"/>
      <c r="Y291" s="13"/>
      <c r="Z291" s="13"/>
      <c r="AA291" s="13"/>
      <c r="AB291" s="13"/>
      <c r="AC291" s="13"/>
      <c r="AD291" s="13"/>
      <c r="AE291" s="13"/>
      <c r="AT291" s="262" t="s">
        <v>446</v>
      </c>
      <c r="AU291" s="262" t="s">
        <v>85</v>
      </c>
      <c r="AV291" s="13" t="s">
        <v>85</v>
      </c>
      <c r="AW291" s="13" t="s">
        <v>32</v>
      </c>
      <c r="AX291" s="13" t="s">
        <v>76</v>
      </c>
      <c r="AY291" s="262" t="s">
        <v>342</v>
      </c>
    </row>
    <row r="292" s="16" customFormat="1">
      <c r="A292" s="16"/>
      <c r="B292" s="284"/>
      <c r="C292" s="285"/>
      <c r="D292" s="240" t="s">
        <v>446</v>
      </c>
      <c r="E292" s="286" t="s">
        <v>1</v>
      </c>
      <c r="F292" s="287" t="s">
        <v>500</v>
      </c>
      <c r="G292" s="285"/>
      <c r="H292" s="288">
        <v>1135.4559999999999</v>
      </c>
      <c r="I292" s="289"/>
      <c r="J292" s="285"/>
      <c r="K292" s="285"/>
      <c r="L292" s="290"/>
      <c r="M292" s="291"/>
      <c r="N292" s="292"/>
      <c r="O292" s="292"/>
      <c r="P292" s="292"/>
      <c r="Q292" s="292"/>
      <c r="R292" s="292"/>
      <c r="S292" s="292"/>
      <c r="T292" s="293"/>
      <c r="U292" s="16"/>
      <c r="V292" s="16"/>
      <c r="W292" s="16"/>
      <c r="X292" s="16"/>
      <c r="Y292" s="16"/>
      <c r="Z292" s="16"/>
      <c r="AA292" s="16"/>
      <c r="AB292" s="16"/>
      <c r="AC292" s="16"/>
      <c r="AD292" s="16"/>
      <c r="AE292" s="16"/>
      <c r="AT292" s="294" t="s">
        <v>446</v>
      </c>
      <c r="AU292" s="294" t="s">
        <v>85</v>
      </c>
      <c r="AV292" s="16" t="s">
        <v>360</v>
      </c>
      <c r="AW292" s="16" t="s">
        <v>32</v>
      </c>
      <c r="AX292" s="16" t="s">
        <v>76</v>
      </c>
      <c r="AY292" s="294" t="s">
        <v>342</v>
      </c>
    </row>
    <row r="293" s="13" customFormat="1">
      <c r="A293" s="13"/>
      <c r="B293" s="252"/>
      <c r="C293" s="253"/>
      <c r="D293" s="240" t="s">
        <v>446</v>
      </c>
      <c r="E293" s="254" t="s">
        <v>1</v>
      </c>
      <c r="F293" s="255" t="s">
        <v>2801</v>
      </c>
      <c r="G293" s="253"/>
      <c r="H293" s="256">
        <v>454.18200000000002</v>
      </c>
      <c r="I293" s="257"/>
      <c r="J293" s="253"/>
      <c r="K293" s="253"/>
      <c r="L293" s="258"/>
      <c r="M293" s="259"/>
      <c r="N293" s="260"/>
      <c r="O293" s="260"/>
      <c r="P293" s="260"/>
      <c r="Q293" s="260"/>
      <c r="R293" s="260"/>
      <c r="S293" s="260"/>
      <c r="T293" s="261"/>
      <c r="U293" s="13"/>
      <c r="V293" s="13"/>
      <c r="W293" s="13"/>
      <c r="X293" s="13"/>
      <c r="Y293" s="13"/>
      <c r="Z293" s="13"/>
      <c r="AA293" s="13"/>
      <c r="AB293" s="13"/>
      <c r="AC293" s="13"/>
      <c r="AD293" s="13"/>
      <c r="AE293" s="13"/>
      <c r="AT293" s="262" t="s">
        <v>446</v>
      </c>
      <c r="AU293" s="262" t="s">
        <v>85</v>
      </c>
      <c r="AV293" s="13" t="s">
        <v>85</v>
      </c>
      <c r="AW293" s="13" t="s">
        <v>32</v>
      </c>
      <c r="AX293" s="13" t="s">
        <v>83</v>
      </c>
      <c r="AY293" s="262" t="s">
        <v>342</v>
      </c>
    </row>
    <row r="294" s="2" customFormat="1" ht="24.15" customHeight="1">
      <c r="A294" s="39"/>
      <c r="B294" s="40"/>
      <c r="C294" s="227" t="s">
        <v>687</v>
      </c>
      <c r="D294" s="227" t="s">
        <v>343</v>
      </c>
      <c r="E294" s="228" t="s">
        <v>2331</v>
      </c>
      <c r="F294" s="229" t="s">
        <v>2332</v>
      </c>
      <c r="G294" s="230" t="s">
        <v>562</v>
      </c>
      <c r="H294" s="231">
        <v>681.274</v>
      </c>
      <c r="I294" s="232"/>
      <c r="J294" s="233">
        <f>ROUND(I294*H294,2)</f>
        <v>0</v>
      </c>
      <c r="K294" s="229" t="s">
        <v>1</v>
      </c>
      <c r="L294" s="45"/>
      <c r="M294" s="234" t="s">
        <v>1</v>
      </c>
      <c r="N294" s="235" t="s">
        <v>41</v>
      </c>
      <c r="O294" s="92"/>
      <c r="P294" s="236">
        <f>O294*H294</f>
        <v>0</v>
      </c>
      <c r="Q294" s="236">
        <v>0</v>
      </c>
      <c r="R294" s="236">
        <f>Q294*H294</f>
        <v>0</v>
      </c>
      <c r="S294" s="236">
        <v>0</v>
      </c>
      <c r="T294" s="237">
        <f>S294*H294</f>
        <v>0</v>
      </c>
      <c r="U294" s="39"/>
      <c r="V294" s="39"/>
      <c r="W294" s="39"/>
      <c r="X294" s="39"/>
      <c r="Y294" s="39"/>
      <c r="Z294" s="39"/>
      <c r="AA294" s="39"/>
      <c r="AB294" s="39"/>
      <c r="AC294" s="39"/>
      <c r="AD294" s="39"/>
      <c r="AE294" s="39"/>
      <c r="AR294" s="238" t="s">
        <v>360</v>
      </c>
      <c r="AT294" s="238" t="s">
        <v>343</v>
      </c>
      <c r="AU294" s="238" t="s">
        <v>85</v>
      </c>
      <c r="AY294" s="18" t="s">
        <v>342</v>
      </c>
      <c r="BE294" s="239">
        <f>IF(N294="základní",J294,0)</f>
        <v>0</v>
      </c>
      <c r="BF294" s="239">
        <f>IF(N294="snížená",J294,0)</f>
        <v>0</v>
      </c>
      <c r="BG294" s="239">
        <f>IF(N294="zákl. přenesená",J294,0)</f>
        <v>0</v>
      </c>
      <c r="BH294" s="239">
        <f>IF(N294="sníž. přenesená",J294,0)</f>
        <v>0</v>
      </c>
      <c r="BI294" s="239">
        <f>IF(N294="nulová",J294,0)</f>
        <v>0</v>
      </c>
      <c r="BJ294" s="18" t="s">
        <v>83</v>
      </c>
      <c r="BK294" s="239">
        <f>ROUND(I294*H294,2)</f>
        <v>0</v>
      </c>
      <c r="BL294" s="18" t="s">
        <v>360</v>
      </c>
      <c r="BM294" s="238" t="s">
        <v>2802</v>
      </c>
    </row>
    <row r="295" s="2" customFormat="1">
      <c r="A295" s="39"/>
      <c r="B295" s="40"/>
      <c r="C295" s="41"/>
      <c r="D295" s="240" t="s">
        <v>349</v>
      </c>
      <c r="E295" s="41"/>
      <c r="F295" s="241" t="s">
        <v>2334</v>
      </c>
      <c r="G295" s="41"/>
      <c r="H295" s="41"/>
      <c r="I295" s="242"/>
      <c r="J295" s="41"/>
      <c r="K295" s="41"/>
      <c r="L295" s="45"/>
      <c r="M295" s="243"/>
      <c r="N295" s="244"/>
      <c r="O295" s="92"/>
      <c r="P295" s="92"/>
      <c r="Q295" s="92"/>
      <c r="R295" s="92"/>
      <c r="S295" s="92"/>
      <c r="T295" s="93"/>
      <c r="U295" s="39"/>
      <c r="V295" s="39"/>
      <c r="W295" s="39"/>
      <c r="X295" s="39"/>
      <c r="Y295" s="39"/>
      <c r="Z295" s="39"/>
      <c r="AA295" s="39"/>
      <c r="AB295" s="39"/>
      <c r="AC295" s="39"/>
      <c r="AD295" s="39"/>
      <c r="AE295" s="39"/>
      <c r="AT295" s="18" t="s">
        <v>349</v>
      </c>
      <c r="AU295" s="18" t="s">
        <v>85</v>
      </c>
    </row>
    <row r="296" s="13" customFormat="1">
      <c r="A296" s="13"/>
      <c r="B296" s="252"/>
      <c r="C296" s="253"/>
      <c r="D296" s="240" t="s">
        <v>446</v>
      </c>
      <c r="E296" s="254" t="s">
        <v>1</v>
      </c>
      <c r="F296" s="255" t="s">
        <v>2803</v>
      </c>
      <c r="G296" s="253"/>
      <c r="H296" s="256">
        <v>681.274</v>
      </c>
      <c r="I296" s="257"/>
      <c r="J296" s="253"/>
      <c r="K296" s="253"/>
      <c r="L296" s="258"/>
      <c r="M296" s="259"/>
      <c r="N296" s="260"/>
      <c r="O296" s="260"/>
      <c r="P296" s="260"/>
      <c r="Q296" s="260"/>
      <c r="R296" s="260"/>
      <c r="S296" s="260"/>
      <c r="T296" s="261"/>
      <c r="U296" s="13"/>
      <c r="V296" s="13"/>
      <c r="W296" s="13"/>
      <c r="X296" s="13"/>
      <c r="Y296" s="13"/>
      <c r="Z296" s="13"/>
      <c r="AA296" s="13"/>
      <c r="AB296" s="13"/>
      <c r="AC296" s="13"/>
      <c r="AD296" s="13"/>
      <c r="AE296" s="13"/>
      <c r="AT296" s="262" t="s">
        <v>446</v>
      </c>
      <c r="AU296" s="262" t="s">
        <v>85</v>
      </c>
      <c r="AV296" s="13" t="s">
        <v>85</v>
      </c>
      <c r="AW296" s="13" t="s">
        <v>32</v>
      </c>
      <c r="AX296" s="13" t="s">
        <v>83</v>
      </c>
      <c r="AY296" s="262" t="s">
        <v>342</v>
      </c>
    </row>
    <row r="297" s="2" customFormat="1" ht="16.5" customHeight="1">
      <c r="A297" s="39"/>
      <c r="B297" s="40"/>
      <c r="C297" s="227" t="s">
        <v>692</v>
      </c>
      <c r="D297" s="227" t="s">
        <v>343</v>
      </c>
      <c r="E297" s="228" t="s">
        <v>602</v>
      </c>
      <c r="F297" s="229" t="s">
        <v>603</v>
      </c>
      <c r="G297" s="230" t="s">
        <v>562</v>
      </c>
      <c r="H297" s="231">
        <v>1350.9590000000001</v>
      </c>
      <c r="I297" s="232"/>
      <c r="J297" s="233">
        <f>ROUND(I297*H297,2)</f>
        <v>0</v>
      </c>
      <c r="K297" s="229" t="s">
        <v>443</v>
      </c>
      <c r="L297" s="45"/>
      <c r="M297" s="234" t="s">
        <v>1</v>
      </c>
      <c r="N297" s="235" t="s">
        <v>41</v>
      </c>
      <c r="O297" s="92"/>
      <c r="P297" s="236">
        <f>O297*H297</f>
        <v>0</v>
      </c>
      <c r="Q297" s="236">
        <v>0</v>
      </c>
      <c r="R297" s="236">
        <f>Q297*H297</f>
        <v>0</v>
      </c>
      <c r="S297" s="236">
        <v>0</v>
      </c>
      <c r="T297" s="237">
        <f>S297*H297</f>
        <v>0</v>
      </c>
      <c r="U297" s="39"/>
      <c r="V297" s="39"/>
      <c r="W297" s="39"/>
      <c r="X297" s="39"/>
      <c r="Y297" s="39"/>
      <c r="Z297" s="39"/>
      <c r="AA297" s="39"/>
      <c r="AB297" s="39"/>
      <c r="AC297" s="39"/>
      <c r="AD297" s="39"/>
      <c r="AE297" s="39"/>
      <c r="AR297" s="238" t="s">
        <v>360</v>
      </c>
      <c r="AT297" s="238" t="s">
        <v>343</v>
      </c>
      <c r="AU297" s="238" t="s">
        <v>85</v>
      </c>
      <c r="AY297" s="18" t="s">
        <v>342</v>
      </c>
      <c r="BE297" s="239">
        <f>IF(N297="základní",J297,0)</f>
        <v>0</v>
      </c>
      <c r="BF297" s="239">
        <f>IF(N297="snížená",J297,0)</f>
        <v>0</v>
      </c>
      <c r="BG297" s="239">
        <f>IF(N297="zákl. přenesená",J297,0)</f>
        <v>0</v>
      </c>
      <c r="BH297" s="239">
        <f>IF(N297="sníž. přenesená",J297,0)</f>
        <v>0</v>
      </c>
      <c r="BI297" s="239">
        <f>IF(N297="nulová",J297,0)</f>
        <v>0</v>
      </c>
      <c r="BJ297" s="18" t="s">
        <v>83</v>
      </c>
      <c r="BK297" s="239">
        <f>ROUND(I297*H297,2)</f>
        <v>0</v>
      </c>
      <c r="BL297" s="18" t="s">
        <v>360</v>
      </c>
      <c r="BM297" s="238" t="s">
        <v>2804</v>
      </c>
    </row>
    <row r="298" s="2" customFormat="1">
      <c r="A298" s="39"/>
      <c r="B298" s="40"/>
      <c r="C298" s="41"/>
      <c r="D298" s="240" t="s">
        <v>349</v>
      </c>
      <c r="E298" s="41"/>
      <c r="F298" s="241" t="s">
        <v>605</v>
      </c>
      <c r="G298" s="41"/>
      <c r="H298" s="41"/>
      <c r="I298" s="242"/>
      <c r="J298" s="41"/>
      <c r="K298" s="41"/>
      <c r="L298" s="45"/>
      <c r="M298" s="243"/>
      <c r="N298" s="244"/>
      <c r="O298" s="92"/>
      <c r="P298" s="92"/>
      <c r="Q298" s="92"/>
      <c r="R298" s="92"/>
      <c r="S298" s="92"/>
      <c r="T298" s="93"/>
      <c r="U298" s="39"/>
      <c r="V298" s="39"/>
      <c r="W298" s="39"/>
      <c r="X298" s="39"/>
      <c r="Y298" s="39"/>
      <c r="Z298" s="39"/>
      <c r="AA298" s="39"/>
      <c r="AB298" s="39"/>
      <c r="AC298" s="39"/>
      <c r="AD298" s="39"/>
      <c r="AE298" s="39"/>
      <c r="AT298" s="18" t="s">
        <v>349</v>
      </c>
      <c r="AU298" s="18" t="s">
        <v>85</v>
      </c>
    </row>
    <row r="299" s="13" customFormat="1">
      <c r="A299" s="13"/>
      <c r="B299" s="252"/>
      <c r="C299" s="253"/>
      <c r="D299" s="240" t="s">
        <v>446</v>
      </c>
      <c r="E299" s="254" t="s">
        <v>1</v>
      </c>
      <c r="F299" s="255" t="s">
        <v>2792</v>
      </c>
      <c r="G299" s="253"/>
      <c r="H299" s="256">
        <v>359.18900000000002</v>
      </c>
      <c r="I299" s="257"/>
      <c r="J299" s="253"/>
      <c r="K299" s="253"/>
      <c r="L299" s="258"/>
      <c r="M299" s="259"/>
      <c r="N299" s="260"/>
      <c r="O299" s="260"/>
      <c r="P299" s="260"/>
      <c r="Q299" s="260"/>
      <c r="R299" s="260"/>
      <c r="S299" s="260"/>
      <c r="T299" s="261"/>
      <c r="U299" s="13"/>
      <c r="V299" s="13"/>
      <c r="W299" s="13"/>
      <c r="X299" s="13"/>
      <c r="Y299" s="13"/>
      <c r="Z299" s="13"/>
      <c r="AA299" s="13"/>
      <c r="AB299" s="13"/>
      <c r="AC299" s="13"/>
      <c r="AD299" s="13"/>
      <c r="AE299" s="13"/>
      <c r="AT299" s="262" t="s">
        <v>446</v>
      </c>
      <c r="AU299" s="262" t="s">
        <v>85</v>
      </c>
      <c r="AV299" s="13" t="s">
        <v>85</v>
      </c>
      <c r="AW299" s="13" t="s">
        <v>32</v>
      </c>
      <c r="AX299" s="13" t="s">
        <v>76</v>
      </c>
      <c r="AY299" s="262" t="s">
        <v>342</v>
      </c>
    </row>
    <row r="300" s="13" customFormat="1">
      <c r="A300" s="13"/>
      <c r="B300" s="252"/>
      <c r="C300" s="253"/>
      <c r="D300" s="240" t="s">
        <v>446</v>
      </c>
      <c r="E300" s="254" t="s">
        <v>1</v>
      </c>
      <c r="F300" s="255" t="s">
        <v>2793</v>
      </c>
      <c r="G300" s="253"/>
      <c r="H300" s="256">
        <v>78.872</v>
      </c>
      <c r="I300" s="257"/>
      <c r="J300" s="253"/>
      <c r="K300" s="253"/>
      <c r="L300" s="258"/>
      <c r="M300" s="259"/>
      <c r="N300" s="260"/>
      <c r="O300" s="260"/>
      <c r="P300" s="260"/>
      <c r="Q300" s="260"/>
      <c r="R300" s="260"/>
      <c r="S300" s="260"/>
      <c r="T300" s="261"/>
      <c r="U300" s="13"/>
      <c r="V300" s="13"/>
      <c r="W300" s="13"/>
      <c r="X300" s="13"/>
      <c r="Y300" s="13"/>
      <c r="Z300" s="13"/>
      <c r="AA300" s="13"/>
      <c r="AB300" s="13"/>
      <c r="AC300" s="13"/>
      <c r="AD300" s="13"/>
      <c r="AE300" s="13"/>
      <c r="AT300" s="262" t="s">
        <v>446</v>
      </c>
      <c r="AU300" s="262" t="s">
        <v>85</v>
      </c>
      <c r="AV300" s="13" t="s">
        <v>85</v>
      </c>
      <c r="AW300" s="13" t="s">
        <v>32</v>
      </c>
      <c r="AX300" s="13" t="s">
        <v>76</v>
      </c>
      <c r="AY300" s="262" t="s">
        <v>342</v>
      </c>
    </row>
    <row r="301" s="13" customFormat="1">
      <c r="A301" s="13"/>
      <c r="B301" s="252"/>
      <c r="C301" s="253"/>
      <c r="D301" s="240" t="s">
        <v>446</v>
      </c>
      <c r="E301" s="254" t="s">
        <v>1</v>
      </c>
      <c r="F301" s="255" t="s">
        <v>2794</v>
      </c>
      <c r="G301" s="253"/>
      <c r="H301" s="256">
        <v>446.28899999999999</v>
      </c>
      <c r="I301" s="257"/>
      <c r="J301" s="253"/>
      <c r="K301" s="253"/>
      <c r="L301" s="258"/>
      <c r="M301" s="259"/>
      <c r="N301" s="260"/>
      <c r="O301" s="260"/>
      <c r="P301" s="260"/>
      <c r="Q301" s="260"/>
      <c r="R301" s="260"/>
      <c r="S301" s="260"/>
      <c r="T301" s="261"/>
      <c r="U301" s="13"/>
      <c r="V301" s="13"/>
      <c r="W301" s="13"/>
      <c r="X301" s="13"/>
      <c r="Y301" s="13"/>
      <c r="Z301" s="13"/>
      <c r="AA301" s="13"/>
      <c r="AB301" s="13"/>
      <c r="AC301" s="13"/>
      <c r="AD301" s="13"/>
      <c r="AE301" s="13"/>
      <c r="AT301" s="262" t="s">
        <v>446</v>
      </c>
      <c r="AU301" s="262" t="s">
        <v>85</v>
      </c>
      <c r="AV301" s="13" t="s">
        <v>85</v>
      </c>
      <c r="AW301" s="13" t="s">
        <v>32</v>
      </c>
      <c r="AX301" s="13" t="s">
        <v>76</v>
      </c>
      <c r="AY301" s="262" t="s">
        <v>342</v>
      </c>
    </row>
    <row r="302" s="13" customFormat="1">
      <c r="A302" s="13"/>
      <c r="B302" s="252"/>
      <c r="C302" s="253"/>
      <c r="D302" s="240" t="s">
        <v>446</v>
      </c>
      <c r="E302" s="254" t="s">
        <v>1</v>
      </c>
      <c r="F302" s="255" t="s">
        <v>2796</v>
      </c>
      <c r="G302" s="253"/>
      <c r="H302" s="256">
        <v>446.28899999999999</v>
      </c>
      <c r="I302" s="257"/>
      <c r="J302" s="253"/>
      <c r="K302" s="253"/>
      <c r="L302" s="258"/>
      <c r="M302" s="259"/>
      <c r="N302" s="260"/>
      <c r="O302" s="260"/>
      <c r="P302" s="260"/>
      <c r="Q302" s="260"/>
      <c r="R302" s="260"/>
      <c r="S302" s="260"/>
      <c r="T302" s="261"/>
      <c r="U302" s="13"/>
      <c r="V302" s="13"/>
      <c r="W302" s="13"/>
      <c r="X302" s="13"/>
      <c r="Y302" s="13"/>
      <c r="Z302" s="13"/>
      <c r="AA302" s="13"/>
      <c r="AB302" s="13"/>
      <c r="AC302" s="13"/>
      <c r="AD302" s="13"/>
      <c r="AE302" s="13"/>
      <c r="AT302" s="262" t="s">
        <v>446</v>
      </c>
      <c r="AU302" s="262" t="s">
        <v>85</v>
      </c>
      <c r="AV302" s="13" t="s">
        <v>85</v>
      </c>
      <c r="AW302" s="13" t="s">
        <v>32</v>
      </c>
      <c r="AX302" s="13" t="s">
        <v>76</v>
      </c>
      <c r="AY302" s="262" t="s">
        <v>342</v>
      </c>
    </row>
    <row r="303" s="13" customFormat="1">
      <c r="A303" s="13"/>
      <c r="B303" s="252"/>
      <c r="C303" s="253"/>
      <c r="D303" s="240" t="s">
        <v>446</v>
      </c>
      <c r="E303" s="254" t="s">
        <v>1</v>
      </c>
      <c r="F303" s="255" t="s">
        <v>2805</v>
      </c>
      <c r="G303" s="253"/>
      <c r="H303" s="256">
        <v>20.32</v>
      </c>
      <c r="I303" s="257"/>
      <c r="J303" s="253"/>
      <c r="K303" s="253"/>
      <c r="L303" s="258"/>
      <c r="M303" s="259"/>
      <c r="N303" s="260"/>
      <c r="O303" s="260"/>
      <c r="P303" s="260"/>
      <c r="Q303" s="260"/>
      <c r="R303" s="260"/>
      <c r="S303" s="260"/>
      <c r="T303" s="261"/>
      <c r="U303" s="13"/>
      <c r="V303" s="13"/>
      <c r="W303" s="13"/>
      <c r="X303" s="13"/>
      <c r="Y303" s="13"/>
      <c r="Z303" s="13"/>
      <c r="AA303" s="13"/>
      <c r="AB303" s="13"/>
      <c r="AC303" s="13"/>
      <c r="AD303" s="13"/>
      <c r="AE303" s="13"/>
      <c r="AT303" s="262" t="s">
        <v>446</v>
      </c>
      <c r="AU303" s="262" t="s">
        <v>85</v>
      </c>
      <c r="AV303" s="13" t="s">
        <v>85</v>
      </c>
      <c r="AW303" s="13" t="s">
        <v>32</v>
      </c>
      <c r="AX303" s="13" t="s">
        <v>76</v>
      </c>
      <c r="AY303" s="262" t="s">
        <v>342</v>
      </c>
    </row>
    <row r="304" s="16" customFormat="1">
      <c r="A304" s="16"/>
      <c r="B304" s="284"/>
      <c r="C304" s="285"/>
      <c r="D304" s="240" t="s">
        <v>446</v>
      </c>
      <c r="E304" s="286" t="s">
        <v>1</v>
      </c>
      <c r="F304" s="287" t="s">
        <v>500</v>
      </c>
      <c r="G304" s="285"/>
      <c r="H304" s="288">
        <v>1350.9590000000001</v>
      </c>
      <c r="I304" s="289"/>
      <c r="J304" s="285"/>
      <c r="K304" s="285"/>
      <c r="L304" s="290"/>
      <c r="M304" s="291"/>
      <c r="N304" s="292"/>
      <c r="O304" s="292"/>
      <c r="P304" s="292"/>
      <c r="Q304" s="292"/>
      <c r="R304" s="292"/>
      <c r="S304" s="292"/>
      <c r="T304" s="293"/>
      <c r="U304" s="16"/>
      <c r="V304" s="16"/>
      <c r="W304" s="16"/>
      <c r="X304" s="16"/>
      <c r="Y304" s="16"/>
      <c r="Z304" s="16"/>
      <c r="AA304" s="16"/>
      <c r="AB304" s="16"/>
      <c r="AC304" s="16"/>
      <c r="AD304" s="16"/>
      <c r="AE304" s="16"/>
      <c r="AT304" s="294" t="s">
        <v>446</v>
      </c>
      <c r="AU304" s="294" t="s">
        <v>85</v>
      </c>
      <c r="AV304" s="16" t="s">
        <v>360</v>
      </c>
      <c r="AW304" s="16" t="s">
        <v>32</v>
      </c>
      <c r="AX304" s="16" t="s">
        <v>83</v>
      </c>
      <c r="AY304" s="294" t="s">
        <v>342</v>
      </c>
    </row>
    <row r="305" s="2" customFormat="1" ht="16.5" customHeight="1">
      <c r="A305" s="39"/>
      <c r="B305" s="40"/>
      <c r="C305" s="227" t="s">
        <v>700</v>
      </c>
      <c r="D305" s="227" t="s">
        <v>343</v>
      </c>
      <c r="E305" s="228" t="s">
        <v>627</v>
      </c>
      <c r="F305" s="229" t="s">
        <v>628</v>
      </c>
      <c r="G305" s="230" t="s">
        <v>562</v>
      </c>
      <c r="H305" s="231">
        <v>1602.0650000000001</v>
      </c>
      <c r="I305" s="232"/>
      <c r="J305" s="233">
        <f>ROUND(I305*H305,2)</f>
        <v>0</v>
      </c>
      <c r="K305" s="229" t="s">
        <v>443</v>
      </c>
      <c r="L305" s="45"/>
      <c r="M305" s="234" t="s">
        <v>1</v>
      </c>
      <c r="N305" s="235" t="s">
        <v>41</v>
      </c>
      <c r="O305" s="92"/>
      <c r="P305" s="236">
        <f>O305*H305</f>
        <v>0</v>
      </c>
      <c r="Q305" s="236">
        <v>0</v>
      </c>
      <c r="R305" s="236">
        <f>Q305*H305</f>
        <v>0</v>
      </c>
      <c r="S305" s="236">
        <v>0</v>
      </c>
      <c r="T305" s="237">
        <f>S305*H305</f>
        <v>0</v>
      </c>
      <c r="U305" s="39"/>
      <c r="V305" s="39"/>
      <c r="W305" s="39"/>
      <c r="X305" s="39"/>
      <c r="Y305" s="39"/>
      <c r="Z305" s="39"/>
      <c r="AA305" s="39"/>
      <c r="AB305" s="39"/>
      <c r="AC305" s="39"/>
      <c r="AD305" s="39"/>
      <c r="AE305" s="39"/>
      <c r="AR305" s="238" t="s">
        <v>360</v>
      </c>
      <c r="AT305" s="238" t="s">
        <v>343</v>
      </c>
      <c r="AU305" s="238" t="s">
        <v>85</v>
      </c>
      <c r="AY305" s="18" t="s">
        <v>342</v>
      </c>
      <c r="BE305" s="239">
        <f>IF(N305="základní",J305,0)</f>
        <v>0</v>
      </c>
      <c r="BF305" s="239">
        <f>IF(N305="snížená",J305,0)</f>
        <v>0</v>
      </c>
      <c r="BG305" s="239">
        <f>IF(N305="zákl. přenesená",J305,0)</f>
        <v>0</v>
      </c>
      <c r="BH305" s="239">
        <f>IF(N305="sníž. přenesená",J305,0)</f>
        <v>0</v>
      </c>
      <c r="BI305" s="239">
        <f>IF(N305="nulová",J305,0)</f>
        <v>0</v>
      </c>
      <c r="BJ305" s="18" t="s">
        <v>83</v>
      </c>
      <c r="BK305" s="239">
        <f>ROUND(I305*H305,2)</f>
        <v>0</v>
      </c>
      <c r="BL305" s="18" t="s">
        <v>360</v>
      </c>
      <c r="BM305" s="238" t="s">
        <v>2806</v>
      </c>
    </row>
    <row r="306" s="2" customFormat="1">
      <c r="A306" s="39"/>
      <c r="B306" s="40"/>
      <c r="C306" s="41"/>
      <c r="D306" s="240" t="s">
        <v>349</v>
      </c>
      <c r="E306" s="41"/>
      <c r="F306" s="241" t="s">
        <v>630</v>
      </c>
      <c r="G306" s="41"/>
      <c r="H306" s="41"/>
      <c r="I306" s="242"/>
      <c r="J306" s="41"/>
      <c r="K306" s="41"/>
      <c r="L306" s="45"/>
      <c r="M306" s="243"/>
      <c r="N306" s="244"/>
      <c r="O306" s="92"/>
      <c r="P306" s="92"/>
      <c r="Q306" s="92"/>
      <c r="R306" s="92"/>
      <c r="S306" s="92"/>
      <c r="T306" s="93"/>
      <c r="U306" s="39"/>
      <c r="V306" s="39"/>
      <c r="W306" s="39"/>
      <c r="X306" s="39"/>
      <c r="Y306" s="39"/>
      <c r="Z306" s="39"/>
      <c r="AA306" s="39"/>
      <c r="AB306" s="39"/>
      <c r="AC306" s="39"/>
      <c r="AD306" s="39"/>
      <c r="AE306" s="39"/>
      <c r="AT306" s="18" t="s">
        <v>349</v>
      </c>
      <c r="AU306" s="18" t="s">
        <v>85</v>
      </c>
    </row>
    <row r="307" s="13" customFormat="1">
      <c r="A307" s="13"/>
      <c r="B307" s="252"/>
      <c r="C307" s="253"/>
      <c r="D307" s="240" t="s">
        <v>446</v>
      </c>
      <c r="E307" s="254" t="s">
        <v>1</v>
      </c>
      <c r="F307" s="255" t="s">
        <v>2807</v>
      </c>
      <c r="G307" s="253"/>
      <c r="H307" s="256">
        <v>1581.7449999999999</v>
      </c>
      <c r="I307" s="257"/>
      <c r="J307" s="253"/>
      <c r="K307" s="253"/>
      <c r="L307" s="258"/>
      <c r="M307" s="259"/>
      <c r="N307" s="260"/>
      <c r="O307" s="260"/>
      <c r="P307" s="260"/>
      <c r="Q307" s="260"/>
      <c r="R307" s="260"/>
      <c r="S307" s="260"/>
      <c r="T307" s="261"/>
      <c r="U307" s="13"/>
      <c r="V307" s="13"/>
      <c r="W307" s="13"/>
      <c r="X307" s="13"/>
      <c r="Y307" s="13"/>
      <c r="Z307" s="13"/>
      <c r="AA307" s="13"/>
      <c r="AB307" s="13"/>
      <c r="AC307" s="13"/>
      <c r="AD307" s="13"/>
      <c r="AE307" s="13"/>
      <c r="AT307" s="262" t="s">
        <v>446</v>
      </c>
      <c r="AU307" s="262" t="s">
        <v>85</v>
      </c>
      <c r="AV307" s="13" t="s">
        <v>85</v>
      </c>
      <c r="AW307" s="13" t="s">
        <v>32</v>
      </c>
      <c r="AX307" s="13" t="s">
        <v>76</v>
      </c>
      <c r="AY307" s="262" t="s">
        <v>342</v>
      </c>
    </row>
    <row r="308" s="13" customFormat="1">
      <c r="A308" s="13"/>
      <c r="B308" s="252"/>
      <c r="C308" s="253"/>
      <c r="D308" s="240" t="s">
        <v>446</v>
      </c>
      <c r="E308" s="254" t="s">
        <v>1</v>
      </c>
      <c r="F308" s="255" t="s">
        <v>2808</v>
      </c>
      <c r="G308" s="253"/>
      <c r="H308" s="256">
        <v>20.32</v>
      </c>
      <c r="I308" s="257"/>
      <c r="J308" s="253"/>
      <c r="K308" s="253"/>
      <c r="L308" s="258"/>
      <c r="M308" s="259"/>
      <c r="N308" s="260"/>
      <c r="O308" s="260"/>
      <c r="P308" s="260"/>
      <c r="Q308" s="260"/>
      <c r="R308" s="260"/>
      <c r="S308" s="260"/>
      <c r="T308" s="261"/>
      <c r="U308" s="13"/>
      <c r="V308" s="13"/>
      <c r="W308" s="13"/>
      <c r="X308" s="13"/>
      <c r="Y308" s="13"/>
      <c r="Z308" s="13"/>
      <c r="AA308" s="13"/>
      <c r="AB308" s="13"/>
      <c r="AC308" s="13"/>
      <c r="AD308" s="13"/>
      <c r="AE308" s="13"/>
      <c r="AT308" s="262" t="s">
        <v>446</v>
      </c>
      <c r="AU308" s="262" t="s">
        <v>85</v>
      </c>
      <c r="AV308" s="13" t="s">
        <v>85</v>
      </c>
      <c r="AW308" s="13" t="s">
        <v>32</v>
      </c>
      <c r="AX308" s="13" t="s">
        <v>76</v>
      </c>
      <c r="AY308" s="262" t="s">
        <v>342</v>
      </c>
    </row>
    <row r="309" s="16" customFormat="1">
      <c r="A309" s="16"/>
      <c r="B309" s="284"/>
      <c r="C309" s="285"/>
      <c r="D309" s="240" t="s">
        <v>446</v>
      </c>
      <c r="E309" s="286" t="s">
        <v>1</v>
      </c>
      <c r="F309" s="287" t="s">
        <v>500</v>
      </c>
      <c r="G309" s="285"/>
      <c r="H309" s="288">
        <v>1602.0650000000001</v>
      </c>
      <c r="I309" s="289"/>
      <c r="J309" s="285"/>
      <c r="K309" s="285"/>
      <c r="L309" s="290"/>
      <c r="M309" s="291"/>
      <c r="N309" s="292"/>
      <c r="O309" s="292"/>
      <c r="P309" s="292"/>
      <c r="Q309" s="292"/>
      <c r="R309" s="292"/>
      <c r="S309" s="292"/>
      <c r="T309" s="293"/>
      <c r="U309" s="16"/>
      <c r="V309" s="16"/>
      <c r="W309" s="16"/>
      <c r="X309" s="16"/>
      <c r="Y309" s="16"/>
      <c r="Z309" s="16"/>
      <c r="AA309" s="16"/>
      <c r="AB309" s="16"/>
      <c r="AC309" s="16"/>
      <c r="AD309" s="16"/>
      <c r="AE309" s="16"/>
      <c r="AT309" s="294" t="s">
        <v>446</v>
      </c>
      <c r="AU309" s="294" t="s">
        <v>85</v>
      </c>
      <c r="AV309" s="16" t="s">
        <v>360</v>
      </c>
      <c r="AW309" s="16" t="s">
        <v>32</v>
      </c>
      <c r="AX309" s="16" t="s">
        <v>83</v>
      </c>
      <c r="AY309" s="294" t="s">
        <v>342</v>
      </c>
    </row>
    <row r="310" s="2" customFormat="1" ht="16.5" customHeight="1">
      <c r="A310" s="39"/>
      <c r="B310" s="40"/>
      <c r="C310" s="227" t="s">
        <v>710</v>
      </c>
      <c r="D310" s="227" t="s">
        <v>343</v>
      </c>
      <c r="E310" s="228" t="s">
        <v>633</v>
      </c>
      <c r="F310" s="229" t="s">
        <v>634</v>
      </c>
      <c r="G310" s="230" t="s">
        <v>462</v>
      </c>
      <c r="H310" s="231">
        <v>2270.9119999999998</v>
      </c>
      <c r="I310" s="232"/>
      <c r="J310" s="233">
        <f>ROUND(I310*H310,2)</f>
        <v>0</v>
      </c>
      <c r="K310" s="229" t="s">
        <v>443</v>
      </c>
      <c r="L310" s="45"/>
      <c r="M310" s="234" t="s">
        <v>1</v>
      </c>
      <c r="N310" s="235" t="s">
        <v>41</v>
      </c>
      <c r="O310" s="92"/>
      <c r="P310" s="236">
        <f>O310*H310</f>
        <v>0</v>
      </c>
      <c r="Q310" s="236">
        <v>0</v>
      </c>
      <c r="R310" s="236">
        <f>Q310*H310</f>
        <v>0</v>
      </c>
      <c r="S310" s="236">
        <v>0</v>
      </c>
      <c r="T310" s="237">
        <f>S310*H310</f>
        <v>0</v>
      </c>
      <c r="U310" s="39"/>
      <c r="V310" s="39"/>
      <c r="W310" s="39"/>
      <c r="X310" s="39"/>
      <c r="Y310" s="39"/>
      <c r="Z310" s="39"/>
      <c r="AA310" s="39"/>
      <c r="AB310" s="39"/>
      <c r="AC310" s="39"/>
      <c r="AD310" s="39"/>
      <c r="AE310" s="39"/>
      <c r="AR310" s="238" t="s">
        <v>360</v>
      </c>
      <c r="AT310" s="238" t="s">
        <v>343</v>
      </c>
      <c r="AU310" s="238" t="s">
        <v>85</v>
      </c>
      <c r="AY310" s="18" t="s">
        <v>342</v>
      </c>
      <c r="BE310" s="239">
        <f>IF(N310="základní",J310,0)</f>
        <v>0</v>
      </c>
      <c r="BF310" s="239">
        <f>IF(N310="snížená",J310,0)</f>
        <v>0</v>
      </c>
      <c r="BG310" s="239">
        <f>IF(N310="zákl. přenesená",J310,0)</f>
        <v>0</v>
      </c>
      <c r="BH310" s="239">
        <f>IF(N310="sníž. přenesená",J310,0)</f>
        <v>0</v>
      </c>
      <c r="BI310" s="239">
        <f>IF(N310="nulová",J310,0)</f>
        <v>0</v>
      </c>
      <c r="BJ310" s="18" t="s">
        <v>83</v>
      </c>
      <c r="BK310" s="239">
        <f>ROUND(I310*H310,2)</f>
        <v>0</v>
      </c>
      <c r="BL310" s="18" t="s">
        <v>360</v>
      </c>
      <c r="BM310" s="238" t="s">
        <v>2809</v>
      </c>
    </row>
    <row r="311" s="2" customFormat="1">
      <c r="A311" s="39"/>
      <c r="B311" s="40"/>
      <c r="C311" s="41"/>
      <c r="D311" s="240" t="s">
        <v>349</v>
      </c>
      <c r="E311" s="41"/>
      <c r="F311" s="241" t="s">
        <v>636</v>
      </c>
      <c r="G311" s="41"/>
      <c r="H311" s="41"/>
      <c r="I311" s="242"/>
      <c r="J311" s="41"/>
      <c r="K311" s="41"/>
      <c r="L311" s="45"/>
      <c r="M311" s="243"/>
      <c r="N311" s="244"/>
      <c r="O311" s="92"/>
      <c r="P311" s="92"/>
      <c r="Q311" s="92"/>
      <c r="R311" s="92"/>
      <c r="S311" s="92"/>
      <c r="T311" s="93"/>
      <c r="U311" s="39"/>
      <c r="V311" s="39"/>
      <c r="W311" s="39"/>
      <c r="X311" s="39"/>
      <c r="Y311" s="39"/>
      <c r="Z311" s="39"/>
      <c r="AA311" s="39"/>
      <c r="AB311" s="39"/>
      <c r="AC311" s="39"/>
      <c r="AD311" s="39"/>
      <c r="AE311" s="39"/>
      <c r="AT311" s="18" t="s">
        <v>349</v>
      </c>
      <c r="AU311" s="18" t="s">
        <v>85</v>
      </c>
    </row>
    <row r="312" s="13" customFormat="1">
      <c r="A312" s="13"/>
      <c r="B312" s="252"/>
      <c r="C312" s="253"/>
      <c r="D312" s="240" t="s">
        <v>446</v>
      </c>
      <c r="E312" s="254" t="s">
        <v>1</v>
      </c>
      <c r="F312" s="255" t="s">
        <v>2810</v>
      </c>
      <c r="G312" s="253"/>
      <c r="H312" s="256">
        <v>1135.4559999999999</v>
      </c>
      <c r="I312" s="257"/>
      <c r="J312" s="253"/>
      <c r="K312" s="253"/>
      <c r="L312" s="258"/>
      <c r="M312" s="259"/>
      <c r="N312" s="260"/>
      <c r="O312" s="260"/>
      <c r="P312" s="260"/>
      <c r="Q312" s="260"/>
      <c r="R312" s="260"/>
      <c r="S312" s="260"/>
      <c r="T312" s="261"/>
      <c r="U312" s="13"/>
      <c r="V312" s="13"/>
      <c r="W312" s="13"/>
      <c r="X312" s="13"/>
      <c r="Y312" s="13"/>
      <c r="Z312" s="13"/>
      <c r="AA312" s="13"/>
      <c r="AB312" s="13"/>
      <c r="AC312" s="13"/>
      <c r="AD312" s="13"/>
      <c r="AE312" s="13"/>
      <c r="AT312" s="262" t="s">
        <v>446</v>
      </c>
      <c r="AU312" s="262" t="s">
        <v>85</v>
      </c>
      <c r="AV312" s="13" t="s">
        <v>85</v>
      </c>
      <c r="AW312" s="13" t="s">
        <v>32</v>
      </c>
      <c r="AX312" s="13" t="s">
        <v>76</v>
      </c>
      <c r="AY312" s="262" t="s">
        <v>342</v>
      </c>
    </row>
    <row r="313" s="13" customFormat="1">
      <c r="A313" s="13"/>
      <c r="B313" s="252"/>
      <c r="C313" s="253"/>
      <c r="D313" s="240" t="s">
        <v>446</v>
      </c>
      <c r="E313" s="254" t="s">
        <v>1</v>
      </c>
      <c r="F313" s="255" t="s">
        <v>2811</v>
      </c>
      <c r="G313" s="253"/>
      <c r="H313" s="256">
        <v>2270.9119999999998</v>
      </c>
      <c r="I313" s="257"/>
      <c r="J313" s="253"/>
      <c r="K313" s="253"/>
      <c r="L313" s="258"/>
      <c r="M313" s="259"/>
      <c r="N313" s="260"/>
      <c r="O313" s="260"/>
      <c r="P313" s="260"/>
      <c r="Q313" s="260"/>
      <c r="R313" s="260"/>
      <c r="S313" s="260"/>
      <c r="T313" s="261"/>
      <c r="U313" s="13"/>
      <c r="V313" s="13"/>
      <c r="W313" s="13"/>
      <c r="X313" s="13"/>
      <c r="Y313" s="13"/>
      <c r="Z313" s="13"/>
      <c r="AA313" s="13"/>
      <c r="AB313" s="13"/>
      <c r="AC313" s="13"/>
      <c r="AD313" s="13"/>
      <c r="AE313" s="13"/>
      <c r="AT313" s="262" t="s">
        <v>446</v>
      </c>
      <c r="AU313" s="262" t="s">
        <v>85</v>
      </c>
      <c r="AV313" s="13" t="s">
        <v>85</v>
      </c>
      <c r="AW313" s="13" t="s">
        <v>32</v>
      </c>
      <c r="AX313" s="13" t="s">
        <v>83</v>
      </c>
      <c r="AY313" s="262" t="s">
        <v>342</v>
      </c>
    </row>
    <row r="314" s="2" customFormat="1" ht="16.5" customHeight="1">
      <c r="A314" s="39"/>
      <c r="B314" s="40"/>
      <c r="C314" s="227" t="s">
        <v>717</v>
      </c>
      <c r="D314" s="227" t="s">
        <v>343</v>
      </c>
      <c r="E314" s="228" t="s">
        <v>2071</v>
      </c>
      <c r="F314" s="229" t="s">
        <v>641</v>
      </c>
      <c r="G314" s="230" t="s">
        <v>562</v>
      </c>
      <c r="H314" s="231">
        <v>892.577</v>
      </c>
      <c r="I314" s="232"/>
      <c r="J314" s="233">
        <f>ROUND(I314*H314,2)</f>
        <v>0</v>
      </c>
      <c r="K314" s="229" t="s">
        <v>443</v>
      </c>
      <c r="L314" s="45"/>
      <c r="M314" s="234" t="s">
        <v>1</v>
      </c>
      <c r="N314" s="235" t="s">
        <v>41</v>
      </c>
      <c r="O314" s="92"/>
      <c r="P314" s="236">
        <f>O314*H314</f>
        <v>0</v>
      </c>
      <c r="Q314" s="236">
        <v>0</v>
      </c>
      <c r="R314" s="236">
        <f>Q314*H314</f>
        <v>0</v>
      </c>
      <c r="S314" s="236">
        <v>0</v>
      </c>
      <c r="T314" s="237">
        <f>S314*H314</f>
        <v>0</v>
      </c>
      <c r="U314" s="39"/>
      <c r="V314" s="39"/>
      <c r="W314" s="39"/>
      <c r="X314" s="39"/>
      <c r="Y314" s="39"/>
      <c r="Z314" s="39"/>
      <c r="AA314" s="39"/>
      <c r="AB314" s="39"/>
      <c r="AC314" s="39"/>
      <c r="AD314" s="39"/>
      <c r="AE314" s="39"/>
      <c r="AR314" s="238" t="s">
        <v>360</v>
      </c>
      <c r="AT314" s="238" t="s">
        <v>343</v>
      </c>
      <c r="AU314" s="238" t="s">
        <v>85</v>
      </c>
      <c r="AY314" s="18" t="s">
        <v>342</v>
      </c>
      <c r="BE314" s="239">
        <f>IF(N314="základní",J314,0)</f>
        <v>0</v>
      </c>
      <c r="BF314" s="239">
        <f>IF(N314="snížená",J314,0)</f>
        <v>0</v>
      </c>
      <c r="BG314" s="239">
        <f>IF(N314="zákl. přenesená",J314,0)</f>
        <v>0</v>
      </c>
      <c r="BH314" s="239">
        <f>IF(N314="sníž. přenesená",J314,0)</f>
        <v>0</v>
      </c>
      <c r="BI314" s="239">
        <f>IF(N314="nulová",J314,0)</f>
        <v>0</v>
      </c>
      <c r="BJ314" s="18" t="s">
        <v>83</v>
      </c>
      <c r="BK314" s="239">
        <f>ROUND(I314*H314,2)</f>
        <v>0</v>
      </c>
      <c r="BL314" s="18" t="s">
        <v>360</v>
      </c>
      <c r="BM314" s="238" t="s">
        <v>2812</v>
      </c>
    </row>
    <row r="315" s="2" customFormat="1">
      <c r="A315" s="39"/>
      <c r="B315" s="40"/>
      <c r="C315" s="41"/>
      <c r="D315" s="240" t="s">
        <v>349</v>
      </c>
      <c r="E315" s="41"/>
      <c r="F315" s="241" t="s">
        <v>643</v>
      </c>
      <c r="G315" s="41"/>
      <c r="H315" s="41"/>
      <c r="I315" s="242"/>
      <c r="J315" s="41"/>
      <c r="K315" s="41"/>
      <c r="L315" s="45"/>
      <c r="M315" s="243"/>
      <c r="N315" s="244"/>
      <c r="O315" s="92"/>
      <c r="P315" s="92"/>
      <c r="Q315" s="92"/>
      <c r="R315" s="92"/>
      <c r="S315" s="92"/>
      <c r="T315" s="93"/>
      <c r="U315" s="39"/>
      <c r="V315" s="39"/>
      <c r="W315" s="39"/>
      <c r="X315" s="39"/>
      <c r="Y315" s="39"/>
      <c r="Z315" s="39"/>
      <c r="AA315" s="39"/>
      <c r="AB315" s="39"/>
      <c r="AC315" s="39"/>
      <c r="AD315" s="39"/>
      <c r="AE315" s="39"/>
      <c r="AT315" s="18" t="s">
        <v>349</v>
      </c>
      <c r="AU315" s="18" t="s">
        <v>85</v>
      </c>
    </row>
    <row r="316" s="13" customFormat="1">
      <c r="A316" s="13"/>
      <c r="B316" s="252"/>
      <c r="C316" s="253"/>
      <c r="D316" s="240" t="s">
        <v>446</v>
      </c>
      <c r="E316" s="254" t="s">
        <v>1</v>
      </c>
      <c r="F316" s="255" t="s">
        <v>2813</v>
      </c>
      <c r="G316" s="253"/>
      <c r="H316" s="256">
        <v>1581.7449999999999</v>
      </c>
      <c r="I316" s="257"/>
      <c r="J316" s="253"/>
      <c r="K316" s="253"/>
      <c r="L316" s="258"/>
      <c r="M316" s="259"/>
      <c r="N316" s="260"/>
      <c r="O316" s="260"/>
      <c r="P316" s="260"/>
      <c r="Q316" s="260"/>
      <c r="R316" s="260"/>
      <c r="S316" s="260"/>
      <c r="T316" s="261"/>
      <c r="U316" s="13"/>
      <c r="V316" s="13"/>
      <c r="W316" s="13"/>
      <c r="X316" s="13"/>
      <c r="Y316" s="13"/>
      <c r="Z316" s="13"/>
      <c r="AA316" s="13"/>
      <c r="AB316" s="13"/>
      <c r="AC316" s="13"/>
      <c r="AD316" s="13"/>
      <c r="AE316" s="13"/>
      <c r="AT316" s="262" t="s">
        <v>446</v>
      </c>
      <c r="AU316" s="262" t="s">
        <v>85</v>
      </c>
      <c r="AV316" s="13" t="s">
        <v>85</v>
      </c>
      <c r="AW316" s="13" t="s">
        <v>32</v>
      </c>
      <c r="AX316" s="13" t="s">
        <v>76</v>
      </c>
      <c r="AY316" s="262" t="s">
        <v>342</v>
      </c>
    </row>
    <row r="317" s="14" customFormat="1">
      <c r="A317" s="14"/>
      <c r="B317" s="263"/>
      <c r="C317" s="264"/>
      <c r="D317" s="240" t="s">
        <v>446</v>
      </c>
      <c r="E317" s="265" t="s">
        <v>1</v>
      </c>
      <c r="F317" s="266" t="s">
        <v>2074</v>
      </c>
      <c r="G317" s="264"/>
      <c r="H317" s="265" t="s">
        <v>1</v>
      </c>
      <c r="I317" s="267"/>
      <c r="J317" s="264"/>
      <c r="K317" s="264"/>
      <c r="L317" s="268"/>
      <c r="M317" s="269"/>
      <c r="N317" s="270"/>
      <c r="O317" s="270"/>
      <c r="P317" s="270"/>
      <c r="Q317" s="270"/>
      <c r="R317" s="270"/>
      <c r="S317" s="270"/>
      <c r="T317" s="271"/>
      <c r="U317" s="14"/>
      <c r="V317" s="14"/>
      <c r="W317" s="14"/>
      <c r="X317" s="14"/>
      <c r="Y317" s="14"/>
      <c r="Z317" s="14"/>
      <c r="AA317" s="14"/>
      <c r="AB317" s="14"/>
      <c r="AC317" s="14"/>
      <c r="AD317" s="14"/>
      <c r="AE317" s="14"/>
      <c r="AT317" s="272" t="s">
        <v>446</v>
      </c>
      <c r="AU317" s="272" t="s">
        <v>85</v>
      </c>
      <c r="AV317" s="14" t="s">
        <v>83</v>
      </c>
      <c r="AW317" s="14" t="s">
        <v>32</v>
      </c>
      <c r="AX317" s="14" t="s">
        <v>76</v>
      </c>
      <c r="AY317" s="272" t="s">
        <v>342</v>
      </c>
    </row>
    <row r="318" s="13" customFormat="1">
      <c r="A318" s="13"/>
      <c r="B318" s="252"/>
      <c r="C318" s="253"/>
      <c r="D318" s="240" t="s">
        <v>446</v>
      </c>
      <c r="E318" s="254" t="s">
        <v>1</v>
      </c>
      <c r="F318" s="255" t="s">
        <v>2814</v>
      </c>
      <c r="G318" s="253"/>
      <c r="H318" s="256">
        <v>-359.18900000000002</v>
      </c>
      <c r="I318" s="257"/>
      <c r="J318" s="253"/>
      <c r="K318" s="253"/>
      <c r="L318" s="258"/>
      <c r="M318" s="259"/>
      <c r="N318" s="260"/>
      <c r="O318" s="260"/>
      <c r="P318" s="260"/>
      <c r="Q318" s="260"/>
      <c r="R318" s="260"/>
      <c r="S318" s="260"/>
      <c r="T318" s="261"/>
      <c r="U318" s="13"/>
      <c r="V318" s="13"/>
      <c r="W318" s="13"/>
      <c r="X318" s="13"/>
      <c r="Y318" s="13"/>
      <c r="Z318" s="13"/>
      <c r="AA318" s="13"/>
      <c r="AB318" s="13"/>
      <c r="AC318" s="13"/>
      <c r="AD318" s="13"/>
      <c r="AE318" s="13"/>
      <c r="AT318" s="262" t="s">
        <v>446</v>
      </c>
      <c r="AU318" s="262" t="s">
        <v>85</v>
      </c>
      <c r="AV318" s="13" t="s">
        <v>85</v>
      </c>
      <c r="AW318" s="13" t="s">
        <v>32</v>
      </c>
      <c r="AX318" s="13" t="s">
        <v>76</v>
      </c>
      <c r="AY318" s="262" t="s">
        <v>342</v>
      </c>
    </row>
    <row r="319" s="13" customFormat="1">
      <c r="A319" s="13"/>
      <c r="B319" s="252"/>
      <c r="C319" s="253"/>
      <c r="D319" s="240" t="s">
        <v>446</v>
      </c>
      <c r="E319" s="254" t="s">
        <v>1</v>
      </c>
      <c r="F319" s="255" t="s">
        <v>2815</v>
      </c>
      <c r="G319" s="253"/>
      <c r="H319" s="256">
        <v>-78.872</v>
      </c>
      <c r="I319" s="257"/>
      <c r="J319" s="253"/>
      <c r="K319" s="253"/>
      <c r="L319" s="258"/>
      <c r="M319" s="259"/>
      <c r="N319" s="260"/>
      <c r="O319" s="260"/>
      <c r="P319" s="260"/>
      <c r="Q319" s="260"/>
      <c r="R319" s="260"/>
      <c r="S319" s="260"/>
      <c r="T319" s="261"/>
      <c r="U319" s="13"/>
      <c r="V319" s="13"/>
      <c r="W319" s="13"/>
      <c r="X319" s="13"/>
      <c r="Y319" s="13"/>
      <c r="Z319" s="13"/>
      <c r="AA319" s="13"/>
      <c r="AB319" s="13"/>
      <c r="AC319" s="13"/>
      <c r="AD319" s="13"/>
      <c r="AE319" s="13"/>
      <c r="AT319" s="262" t="s">
        <v>446</v>
      </c>
      <c r="AU319" s="262" t="s">
        <v>85</v>
      </c>
      <c r="AV319" s="13" t="s">
        <v>85</v>
      </c>
      <c r="AW319" s="13" t="s">
        <v>32</v>
      </c>
      <c r="AX319" s="13" t="s">
        <v>76</v>
      </c>
      <c r="AY319" s="262" t="s">
        <v>342</v>
      </c>
    </row>
    <row r="320" s="13" customFormat="1">
      <c r="A320" s="13"/>
      <c r="B320" s="252"/>
      <c r="C320" s="253"/>
      <c r="D320" s="240" t="s">
        <v>446</v>
      </c>
      <c r="E320" s="254" t="s">
        <v>1</v>
      </c>
      <c r="F320" s="255" t="s">
        <v>2816</v>
      </c>
      <c r="G320" s="253"/>
      <c r="H320" s="256">
        <v>-2.4929999999999999</v>
      </c>
      <c r="I320" s="257"/>
      <c r="J320" s="253"/>
      <c r="K320" s="253"/>
      <c r="L320" s="258"/>
      <c r="M320" s="259"/>
      <c r="N320" s="260"/>
      <c r="O320" s="260"/>
      <c r="P320" s="260"/>
      <c r="Q320" s="260"/>
      <c r="R320" s="260"/>
      <c r="S320" s="260"/>
      <c r="T320" s="261"/>
      <c r="U320" s="13"/>
      <c r="V320" s="13"/>
      <c r="W320" s="13"/>
      <c r="X320" s="13"/>
      <c r="Y320" s="13"/>
      <c r="Z320" s="13"/>
      <c r="AA320" s="13"/>
      <c r="AB320" s="13"/>
      <c r="AC320" s="13"/>
      <c r="AD320" s="13"/>
      <c r="AE320" s="13"/>
      <c r="AT320" s="262" t="s">
        <v>446</v>
      </c>
      <c r="AU320" s="262" t="s">
        <v>85</v>
      </c>
      <c r="AV320" s="13" t="s">
        <v>85</v>
      </c>
      <c r="AW320" s="13" t="s">
        <v>32</v>
      </c>
      <c r="AX320" s="13" t="s">
        <v>76</v>
      </c>
      <c r="AY320" s="262" t="s">
        <v>342</v>
      </c>
    </row>
    <row r="321" s="13" customFormat="1">
      <c r="A321" s="13"/>
      <c r="B321" s="252"/>
      <c r="C321" s="253"/>
      <c r="D321" s="240" t="s">
        <v>446</v>
      </c>
      <c r="E321" s="254" t="s">
        <v>1</v>
      </c>
      <c r="F321" s="255" t="s">
        <v>2817</v>
      </c>
      <c r="G321" s="253"/>
      <c r="H321" s="256">
        <v>-36.969000000000001</v>
      </c>
      <c r="I321" s="257"/>
      <c r="J321" s="253"/>
      <c r="K321" s="253"/>
      <c r="L321" s="258"/>
      <c r="M321" s="259"/>
      <c r="N321" s="260"/>
      <c r="O321" s="260"/>
      <c r="P321" s="260"/>
      <c r="Q321" s="260"/>
      <c r="R321" s="260"/>
      <c r="S321" s="260"/>
      <c r="T321" s="261"/>
      <c r="U321" s="13"/>
      <c r="V321" s="13"/>
      <c r="W321" s="13"/>
      <c r="X321" s="13"/>
      <c r="Y321" s="13"/>
      <c r="Z321" s="13"/>
      <c r="AA321" s="13"/>
      <c r="AB321" s="13"/>
      <c r="AC321" s="13"/>
      <c r="AD321" s="13"/>
      <c r="AE321" s="13"/>
      <c r="AT321" s="262" t="s">
        <v>446</v>
      </c>
      <c r="AU321" s="262" t="s">
        <v>85</v>
      </c>
      <c r="AV321" s="13" t="s">
        <v>85</v>
      </c>
      <c r="AW321" s="13" t="s">
        <v>32</v>
      </c>
      <c r="AX321" s="13" t="s">
        <v>76</v>
      </c>
      <c r="AY321" s="262" t="s">
        <v>342</v>
      </c>
    </row>
    <row r="322" s="13" customFormat="1">
      <c r="A322" s="13"/>
      <c r="B322" s="252"/>
      <c r="C322" s="253"/>
      <c r="D322" s="240" t="s">
        <v>446</v>
      </c>
      <c r="E322" s="254" t="s">
        <v>1</v>
      </c>
      <c r="F322" s="255" t="s">
        <v>2818</v>
      </c>
      <c r="G322" s="253"/>
      <c r="H322" s="256">
        <v>-21.992000000000001</v>
      </c>
      <c r="I322" s="257"/>
      <c r="J322" s="253"/>
      <c r="K322" s="253"/>
      <c r="L322" s="258"/>
      <c r="M322" s="259"/>
      <c r="N322" s="260"/>
      <c r="O322" s="260"/>
      <c r="P322" s="260"/>
      <c r="Q322" s="260"/>
      <c r="R322" s="260"/>
      <c r="S322" s="260"/>
      <c r="T322" s="261"/>
      <c r="U322" s="13"/>
      <c r="V322" s="13"/>
      <c r="W322" s="13"/>
      <c r="X322" s="13"/>
      <c r="Y322" s="13"/>
      <c r="Z322" s="13"/>
      <c r="AA322" s="13"/>
      <c r="AB322" s="13"/>
      <c r="AC322" s="13"/>
      <c r="AD322" s="13"/>
      <c r="AE322" s="13"/>
      <c r="AT322" s="262" t="s">
        <v>446</v>
      </c>
      <c r="AU322" s="262" t="s">
        <v>85</v>
      </c>
      <c r="AV322" s="13" t="s">
        <v>85</v>
      </c>
      <c r="AW322" s="13" t="s">
        <v>32</v>
      </c>
      <c r="AX322" s="13" t="s">
        <v>76</v>
      </c>
      <c r="AY322" s="262" t="s">
        <v>342</v>
      </c>
    </row>
    <row r="323" s="13" customFormat="1">
      <c r="A323" s="13"/>
      <c r="B323" s="252"/>
      <c r="C323" s="253"/>
      <c r="D323" s="240" t="s">
        <v>446</v>
      </c>
      <c r="E323" s="254" t="s">
        <v>1</v>
      </c>
      <c r="F323" s="255" t="s">
        <v>2819</v>
      </c>
      <c r="G323" s="253"/>
      <c r="H323" s="256">
        <v>-6.8319999999999999</v>
      </c>
      <c r="I323" s="257"/>
      <c r="J323" s="253"/>
      <c r="K323" s="253"/>
      <c r="L323" s="258"/>
      <c r="M323" s="259"/>
      <c r="N323" s="260"/>
      <c r="O323" s="260"/>
      <c r="P323" s="260"/>
      <c r="Q323" s="260"/>
      <c r="R323" s="260"/>
      <c r="S323" s="260"/>
      <c r="T323" s="261"/>
      <c r="U323" s="13"/>
      <c r="V323" s="13"/>
      <c r="W323" s="13"/>
      <c r="X323" s="13"/>
      <c r="Y323" s="13"/>
      <c r="Z323" s="13"/>
      <c r="AA323" s="13"/>
      <c r="AB323" s="13"/>
      <c r="AC323" s="13"/>
      <c r="AD323" s="13"/>
      <c r="AE323" s="13"/>
      <c r="AT323" s="262" t="s">
        <v>446</v>
      </c>
      <c r="AU323" s="262" t="s">
        <v>85</v>
      </c>
      <c r="AV323" s="13" t="s">
        <v>85</v>
      </c>
      <c r="AW323" s="13" t="s">
        <v>32</v>
      </c>
      <c r="AX323" s="13" t="s">
        <v>76</v>
      </c>
      <c r="AY323" s="262" t="s">
        <v>342</v>
      </c>
    </row>
    <row r="324" s="13" customFormat="1">
      <c r="A324" s="13"/>
      <c r="B324" s="252"/>
      <c r="C324" s="253"/>
      <c r="D324" s="240" t="s">
        <v>446</v>
      </c>
      <c r="E324" s="254" t="s">
        <v>1</v>
      </c>
      <c r="F324" s="255" t="s">
        <v>2820</v>
      </c>
      <c r="G324" s="253"/>
      <c r="H324" s="256">
        <v>-143.61699999999999</v>
      </c>
      <c r="I324" s="257"/>
      <c r="J324" s="253"/>
      <c r="K324" s="253"/>
      <c r="L324" s="258"/>
      <c r="M324" s="259"/>
      <c r="N324" s="260"/>
      <c r="O324" s="260"/>
      <c r="P324" s="260"/>
      <c r="Q324" s="260"/>
      <c r="R324" s="260"/>
      <c r="S324" s="260"/>
      <c r="T324" s="261"/>
      <c r="U324" s="13"/>
      <c r="V324" s="13"/>
      <c r="W324" s="13"/>
      <c r="X324" s="13"/>
      <c r="Y324" s="13"/>
      <c r="Z324" s="13"/>
      <c r="AA324" s="13"/>
      <c r="AB324" s="13"/>
      <c r="AC324" s="13"/>
      <c r="AD324" s="13"/>
      <c r="AE324" s="13"/>
      <c r="AT324" s="262" t="s">
        <v>446</v>
      </c>
      <c r="AU324" s="262" t="s">
        <v>85</v>
      </c>
      <c r="AV324" s="13" t="s">
        <v>85</v>
      </c>
      <c r="AW324" s="13" t="s">
        <v>32</v>
      </c>
      <c r="AX324" s="13" t="s">
        <v>76</v>
      </c>
      <c r="AY324" s="262" t="s">
        <v>342</v>
      </c>
    </row>
    <row r="325" s="13" customFormat="1">
      <c r="A325" s="13"/>
      <c r="B325" s="252"/>
      <c r="C325" s="253"/>
      <c r="D325" s="240" t="s">
        <v>446</v>
      </c>
      <c r="E325" s="254" t="s">
        <v>1</v>
      </c>
      <c r="F325" s="255" t="s">
        <v>2821</v>
      </c>
      <c r="G325" s="253"/>
      <c r="H325" s="256">
        <v>-39.204000000000001</v>
      </c>
      <c r="I325" s="257"/>
      <c r="J325" s="253"/>
      <c r="K325" s="253"/>
      <c r="L325" s="258"/>
      <c r="M325" s="259"/>
      <c r="N325" s="260"/>
      <c r="O325" s="260"/>
      <c r="P325" s="260"/>
      <c r="Q325" s="260"/>
      <c r="R325" s="260"/>
      <c r="S325" s="260"/>
      <c r="T325" s="261"/>
      <c r="U325" s="13"/>
      <c r="V325" s="13"/>
      <c r="W325" s="13"/>
      <c r="X325" s="13"/>
      <c r="Y325" s="13"/>
      <c r="Z325" s="13"/>
      <c r="AA325" s="13"/>
      <c r="AB325" s="13"/>
      <c r="AC325" s="13"/>
      <c r="AD325" s="13"/>
      <c r="AE325" s="13"/>
      <c r="AT325" s="262" t="s">
        <v>446</v>
      </c>
      <c r="AU325" s="262" t="s">
        <v>85</v>
      </c>
      <c r="AV325" s="13" t="s">
        <v>85</v>
      </c>
      <c r="AW325" s="13" t="s">
        <v>32</v>
      </c>
      <c r="AX325" s="13" t="s">
        <v>76</v>
      </c>
      <c r="AY325" s="262" t="s">
        <v>342</v>
      </c>
    </row>
    <row r="326" s="16" customFormat="1">
      <c r="A326" s="16"/>
      <c r="B326" s="284"/>
      <c r="C326" s="285"/>
      <c r="D326" s="240" t="s">
        <v>446</v>
      </c>
      <c r="E326" s="286" t="s">
        <v>1</v>
      </c>
      <c r="F326" s="287" t="s">
        <v>500</v>
      </c>
      <c r="G326" s="285"/>
      <c r="H326" s="288">
        <v>892.577</v>
      </c>
      <c r="I326" s="289"/>
      <c r="J326" s="285"/>
      <c r="K326" s="285"/>
      <c r="L326" s="290"/>
      <c r="M326" s="291"/>
      <c r="N326" s="292"/>
      <c r="O326" s="292"/>
      <c r="P326" s="292"/>
      <c r="Q326" s="292"/>
      <c r="R326" s="292"/>
      <c r="S326" s="292"/>
      <c r="T326" s="293"/>
      <c r="U326" s="16"/>
      <c r="V326" s="16"/>
      <c r="W326" s="16"/>
      <c r="X326" s="16"/>
      <c r="Y326" s="16"/>
      <c r="Z326" s="16"/>
      <c r="AA326" s="16"/>
      <c r="AB326" s="16"/>
      <c r="AC326" s="16"/>
      <c r="AD326" s="16"/>
      <c r="AE326" s="16"/>
      <c r="AT326" s="294" t="s">
        <v>446</v>
      </c>
      <c r="AU326" s="294" t="s">
        <v>85</v>
      </c>
      <c r="AV326" s="16" t="s">
        <v>360</v>
      </c>
      <c r="AW326" s="16" t="s">
        <v>32</v>
      </c>
      <c r="AX326" s="16" t="s">
        <v>83</v>
      </c>
      <c r="AY326" s="294" t="s">
        <v>342</v>
      </c>
    </row>
    <row r="327" s="2" customFormat="1" ht="16.5" customHeight="1">
      <c r="A327" s="39"/>
      <c r="B327" s="40"/>
      <c r="C327" s="295" t="s">
        <v>724</v>
      </c>
      <c r="D327" s="295" t="s">
        <v>621</v>
      </c>
      <c r="E327" s="296" t="s">
        <v>2350</v>
      </c>
      <c r="F327" s="297" t="s">
        <v>2351</v>
      </c>
      <c r="G327" s="298" t="s">
        <v>462</v>
      </c>
      <c r="H327" s="299">
        <v>803.31899999999996</v>
      </c>
      <c r="I327" s="300"/>
      <c r="J327" s="301">
        <f>ROUND(I327*H327,2)</f>
        <v>0</v>
      </c>
      <c r="K327" s="297" t="s">
        <v>443</v>
      </c>
      <c r="L327" s="302"/>
      <c r="M327" s="303" t="s">
        <v>1</v>
      </c>
      <c r="N327" s="304" t="s">
        <v>41</v>
      </c>
      <c r="O327" s="92"/>
      <c r="P327" s="236">
        <f>O327*H327</f>
        <v>0</v>
      </c>
      <c r="Q327" s="236">
        <v>0</v>
      </c>
      <c r="R327" s="236">
        <f>Q327*H327</f>
        <v>0</v>
      </c>
      <c r="S327" s="236">
        <v>0</v>
      </c>
      <c r="T327" s="237">
        <f>S327*H327</f>
        <v>0</v>
      </c>
      <c r="U327" s="39"/>
      <c r="V327" s="39"/>
      <c r="W327" s="39"/>
      <c r="X327" s="39"/>
      <c r="Y327" s="39"/>
      <c r="Z327" s="39"/>
      <c r="AA327" s="39"/>
      <c r="AB327" s="39"/>
      <c r="AC327" s="39"/>
      <c r="AD327" s="39"/>
      <c r="AE327" s="39"/>
      <c r="AR327" s="238" t="s">
        <v>376</v>
      </c>
      <c r="AT327" s="238" t="s">
        <v>621</v>
      </c>
      <c r="AU327" s="238" t="s">
        <v>85</v>
      </c>
      <c r="AY327" s="18" t="s">
        <v>342</v>
      </c>
      <c r="BE327" s="239">
        <f>IF(N327="základní",J327,0)</f>
        <v>0</v>
      </c>
      <c r="BF327" s="239">
        <f>IF(N327="snížená",J327,0)</f>
        <v>0</v>
      </c>
      <c r="BG327" s="239">
        <f>IF(N327="zákl. přenesená",J327,0)</f>
        <v>0</v>
      </c>
      <c r="BH327" s="239">
        <f>IF(N327="sníž. přenesená",J327,0)</f>
        <v>0</v>
      </c>
      <c r="BI327" s="239">
        <f>IF(N327="nulová",J327,0)</f>
        <v>0</v>
      </c>
      <c r="BJ327" s="18" t="s">
        <v>83</v>
      </c>
      <c r="BK327" s="239">
        <f>ROUND(I327*H327,2)</f>
        <v>0</v>
      </c>
      <c r="BL327" s="18" t="s">
        <v>360</v>
      </c>
      <c r="BM327" s="238" t="s">
        <v>2822</v>
      </c>
    </row>
    <row r="328" s="2" customFormat="1">
      <c r="A328" s="39"/>
      <c r="B328" s="40"/>
      <c r="C328" s="41"/>
      <c r="D328" s="240" t="s">
        <v>349</v>
      </c>
      <c r="E328" s="41"/>
      <c r="F328" s="241" t="s">
        <v>2351</v>
      </c>
      <c r="G328" s="41"/>
      <c r="H328" s="41"/>
      <c r="I328" s="242"/>
      <c r="J328" s="41"/>
      <c r="K328" s="41"/>
      <c r="L328" s="45"/>
      <c r="M328" s="243"/>
      <c r="N328" s="244"/>
      <c r="O328" s="92"/>
      <c r="P328" s="92"/>
      <c r="Q328" s="92"/>
      <c r="R328" s="92"/>
      <c r="S328" s="92"/>
      <c r="T328" s="93"/>
      <c r="U328" s="39"/>
      <c r="V328" s="39"/>
      <c r="W328" s="39"/>
      <c r="X328" s="39"/>
      <c r="Y328" s="39"/>
      <c r="Z328" s="39"/>
      <c r="AA328" s="39"/>
      <c r="AB328" s="39"/>
      <c r="AC328" s="39"/>
      <c r="AD328" s="39"/>
      <c r="AE328" s="39"/>
      <c r="AT328" s="18" t="s">
        <v>349</v>
      </c>
      <c r="AU328" s="18" t="s">
        <v>85</v>
      </c>
    </row>
    <row r="329" s="13" customFormat="1">
      <c r="A329" s="13"/>
      <c r="B329" s="252"/>
      <c r="C329" s="253"/>
      <c r="D329" s="240" t="s">
        <v>446</v>
      </c>
      <c r="E329" s="254" t="s">
        <v>1</v>
      </c>
      <c r="F329" s="255" t="s">
        <v>2823</v>
      </c>
      <c r="G329" s="253"/>
      <c r="H329" s="256">
        <v>803.31899999999996</v>
      </c>
      <c r="I329" s="257"/>
      <c r="J329" s="253"/>
      <c r="K329" s="253"/>
      <c r="L329" s="258"/>
      <c r="M329" s="259"/>
      <c r="N329" s="260"/>
      <c r="O329" s="260"/>
      <c r="P329" s="260"/>
      <c r="Q329" s="260"/>
      <c r="R329" s="260"/>
      <c r="S329" s="260"/>
      <c r="T329" s="261"/>
      <c r="U329" s="13"/>
      <c r="V329" s="13"/>
      <c r="W329" s="13"/>
      <c r="X329" s="13"/>
      <c r="Y329" s="13"/>
      <c r="Z329" s="13"/>
      <c r="AA329" s="13"/>
      <c r="AB329" s="13"/>
      <c r="AC329" s="13"/>
      <c r="AD329" s="13"/>
      <c r="AE329" s="13"/>
      <c r="AT329" s="262" t="s">
        <v>446</v>
      </c>
      <c r="AU329" s="262" t="s">
        <v>85</v>
      </c>
      <c r="AV329" s="13" t="s">
        <v>85</v>
      </c>
      <c r="AW329" s="13" t="s">
        <v>32</v>
      </c>
      <c r="AX329" s="13" t="s">
        <v>83</v>
      </c>
      <c r="AY329" s="262" t="s">
        <v>342</v>
      </c>
    </row>
    <row r="330" s="2" customFormat="1" ht="16.5" customHeight="1">
      <c r="A330" s="39"/>
      <c r="B330" s="40"/>
      <c r="C330" s="227" t="s">
        <v>730</v>
      </c>
      <c r="D330" s="227" t="s">
        <v>343</v>
      </c>
      <c r="E330" s="228" t="s">
        <v>2354</v>
      </c>
      <c r="F330" s="229" t="s">
        <v>2355</v>
      </c>
      <c r="G330" s="230" t="s">
        <v>562</v>
      </c>
      <c r="H330" s="231">
        <v>446.28899999999999</v>
      </c>
      <c r="I330" s="232"/>
      <c r="J330" s="233">
        <f>ROUND(I330*H330,2)</f>
        <v>0</v>
      </c>
      <c r="K330" s="229" t="s">
        <v>1</v>
      </c>
      <c r="L330" s="45"/>
      <c r="M330" s="234" t="s">
        <v>1</v>
      </c>
      <c r="N330" s="235" t="s">
        <v>41</v>
      </c>
      <c r="O330" s="92"/>
      <c r="P330" s="236">
        <f>O330*H330</f>
        <v>0</v>
      </c>
      <c r="Q330" s="236">
        <v>0</v>
      </c>
      <c r="R330" s="236">
        <f>Q330*H330</f>
        <v>0</v>
      </c>
      <c r="S330" s="236">
        <v>0</v>
      </c>
      <c r="T330" s="237">
        <f>S330*H330</f>
        <v>0</v>
      </c>
      <c r="U330" s="39"/>
      <c r="V330" s="39"/>
      <c r="W330" s="39"/>
      <c r="X330" s="39"/>
      <c r="Y330" s="39"/>
      <c r="Z330" s="39"/>
      <c r="AA330" s="39"/>
      <c r="AB330" s="39"/>
      <c r="AC330" s="39"/>
      <c r="AD330" s="39"/>
      <c r="AE330" s="39"/>
      <c r="AR330" s="238" t="s">
        <v>360</v>
      </c>
      <c r="AT330" s="238" t="s">
        <v>343</v>
      </c>
      <c r="AU330" s="238" t="s">
        <v>85</v>
      </c>
      <c r="AY330" s="18" t="s">
        <v>342</v>
      </c>
      <c r="BE330" s="239">
        <f>IF(N330="základní",J330,0)</f>
        <v>0</v>
      </c>
      <c r="BF330" s="239">
        <f>IF(N330="snížená",J330,0)</f>
        <v>0</v>
      </c>
      <c r="BG330" s="239">
        <f>IF(N330="zákl. přenesená",J330,0)</f>
        <v>0</v>
      </c>
      <c r="BH330" s="239">
        <f>IF(N330="sníž. přenesená",J330,0)</f>
        <v>0</v>
      </c>
      <c r="BI330" s="239">
        <f>IF(N330="nulová",J330,0)</f>
        <v>0</v>
      </c>
      <c r="BJ330" s="18" t="s">
        <v>83</v>
      </c>
      <c r="BK330" s="239">
        <f>ROUND(I330*H330,2)</f>
        <v>0</v>
      </c>
      <c r="BL330" s="18" t="s">
        <v>360</v>
      </c>
      <c r="BM330" s="238" t="s">
        <v>2824</v>
      </c>
    </row>
    <row r="331" s="2" customFormat="1">
      <c r="A331" s="39"/>
      <c r="B331" s="40"/>
      <c r="C331" s="41"/>
      <c r="D331" s="240" t="s">
        <v>349</v>
      </c>
      <c r="E331" s="41"/>
      <c r="F331" s="241" t="s">
        <v>2355</v>
      </c>
      <c r="G331" s="41"/>
      <c r="H331" s="41"/>
      <c r="I331" s="242"/>
      <c r="J331" s="41"/>
      <c r="K331" s="41"/>
      <c r="L331" s="45"/>
      <c r="M331" s="243"/>
      <c r="N331" s="244"/>
      <c r="O331" s="92"/>
      <c r="P331" s="92"/>
      <c r="Q331" s="92"/>
      <c r="R331" s="92"/>
      <c r="S331" s="92"/>
      <c r="T331" s="93"/>
      <c r="U331" s="39"/>
      <c r="V331" s="39"/>
      <c r="W331" s="39"/>
      <c r="X331" s="39"/>
      <c r="Y331" s="39"/>
      <c r="Z331" s="39"/>
      <c r="AA331" s="39"/>
      <c r="AB331" s="39"/>
      <c r="AC331" s="39"/>
      <c r="AD331" s="39"/>
      <c r="AE331" s="39"/>
      <c r="AT331" s="18" t="s">
        <v>349</v>
      </c>
      <c r="AU331" s="18" t="s">
        <v>85</v>
      </c>
    </row>
    <row r="332" s="13" customFormat="1">
      <c r="A332" s="13"/>
      <c r="B332" s="252"/>
      <c r="C332" s="253"/>
      <c r="D332" s="240" t="s">
        <v>446</v>
      </c>
      <c r="E332" s="254" t="s">
        <v>1</v>
      </c>
      <c r="F332" s="255" t="s">
        <v>2825</v>
      </c>
      <c r="G332" s="253"/>
      <c r="H332" s="256">
        <v>446.28899999999999</v>
      </c>
      <c r="I332" s="257"/>
      <c r="J332" s="253"/>
      <c r="K332" s="253"/>
      <c r="L332" s="258"/>
      <c r="M332" s="259"/>
      <c r="N332" s="260"/>
      <c r="O332" s="260"/>
      <c r="P332" s="260"/>
      <c r="Q332" s="260"/>
      <c r="R332" s="260"/>
      <c r="S332" s="260"/>
      <c r="T332" s="261"/>
      <c r="U332" s="13"/>
      <c r="V332" s="13"/>
      <c r="W332" s="13"/>
      <c r="X332" s="13"/>
      <c r="Y332" s="13"/>
      <c r="Z332" s="13"/>
      <c r="AA332" s="13"/>
      <c r="AB332" s="13"/>
      <c r="AC332" s="13"/>
      <c r="AD332" s="13"/>
      <c r="AE332" s="13"/>
      <c r="AT332" s="262" t="s">
        <v>446</v>
      </c>
      <c r="AU332" s="262" t="s">
        <v>85</v>
      </c>
      <c r="AV332" s="13" t="s">
        <v>85</v>
      </c>
      <c r="AW332" s="13" t="s">
        <v>32</v>
      </c>
      <c r="AX332" s="13" t="s">
        <v>83</v>
      </c>
      <c r="AY332" s="262" t="s">
        <v>342</v>
      </c>
    </row>
    <row r="333" s="2" customFormat="1" ht="16.5" customHeight="1">
      <c r="A333" s="39"/>
      <c r="B333" s="40"/>
      <c r="C333" s="227" t="s">
        <v>737</v>
      </c>
      <c r="D333" s="227" t="s">
        <v>343</v>
      </c>
      <c r="E333" s="228" t="s">
        <v>2358</v>
      </c>
      <c r="F333" s="229" t="s">
        <v>2359</v>
      </c>
      <c r="G333" s="230" t="s">
        <v>562</v>
      </c>
      <c r="H333" s="231">
        <v>359.18900000000002</v>
      </c>
      <c r="I333" s="232"/>
      <c r="J333" s="233">
        <f>ROUND(I333*H333,2)</f>
        <v>0</v>
      </c>
      <c r="K333" s="229" t="s">
        <v>443</v>
      </c>
      <c r="L333" s="45"/>
      <c r="M333" s="234" t="s">
        <v>1</v>
      </c>
      <c r="N333" s="235" t="s">
        <v>41</v>
      </c>
      <c r="O333" s="92"/>
      <c r="P333" s="236">
        <f>O333*H333</f>
        <v>0</v>
      </c>
      <c r="Q333" s="236">
        <v>0</v>
      </c>
      <c r="R333" s="236">
        <f>Q333*H333</f>
        <v>0</v>
      </c>
      <c r="S333" s="236">
        <v>0</v>
      </c>
      <c r="T333" s="237">
        <f>S333*H333</f>
        <v>0</v>
      </c>
      <c r="U333" s="39"/>
      <c r="V333" s="39"/>
      <c r="W333" s="39"/>
      <c r="X333" s="39"/>
      <c r="Y333" s="39"/>
      <c r="Z333" s="39"/>
      <c r="AA333" s="39"/>
      <c r="AB333" s="39"/>
      <c r="AC333" s="39"/>
      <c r="AD333" s="39"/>
      <c r="AE333" s="39"/>
      <c r="AR333" s="238" t="s">
        <v>360</v>
      </c>
      <c r="AT333" s="238" t="s">
        <v>343</v>
      </c>
      <c r="AU333" s="238" t="s">
        <v>85</v>
      </c>
      <c r="AY333" s="18" t="s">
        <v>342</v>
      </c>
      <c r="BE333" s="239">
        <f>IF(N333="základní",J333,0)</f>
        <v>0</v>
      </c>
      <c r="BF333" s="239">
        <f>IF(N333="snížená",J333,0)</f>
        <v>0</v>
      </c>
      <c r="BG333" s="239">
        <f>IF(N333="zákl. přenesená",J333,0)</f>
        <v>0</v>
      </c>
      <c r="BH333" s="239">
        <f>IF(N333="sníž. přenesená",J333,0)</f>
        <v>0</v>
      </c>
      <c r="BI333" s="239">
        <f>IF(N333="nulová",J333,0)</f>
        <v>0</v>
      </c>
      <c r="BJ333" s="18" t="s">
        <v>83</v>
      </c>
      <c r="BK333" s="239">
        <f>ROUND(I333*H333,2)</f>
        <v>0</v>
      </c>
      <c r="BL333" s="18" t="s">
        <v>360</v>
      </c>
      <c r="BM333" s="238" t="s">
        <v>2826</v>
      </c>
    </row>
    <row r="334" s="2" customFormat="1">
      <c r="A334" s="39"/>
      <c r="B334" s="40"/>
      <c r="C334" s="41"/>
      <c r="D334" s="240" t="s">
        <v>349</v>
      </c>
      <c r="E334" s="41"/>
      <c r="F334" s="241" t="s">
        <v>2361</v>
      </c>
      <c r="G334" s="41"/>
      <c r="H334" s="41"/>
      <c r="I334" s="242"/>
      <c r="J334" s="41"/>
      <c r="K334" s="41"/>
      <c r="L334" s="45"/>
      <c r="M334" s="243"/>
      <c r="N334" s="244"/>
      <c r="O334" s="92"/>
      <c r="P334" s="92"/>
      <c r="Q334" s="92"/>
      <c r="R334" s="92"/>
      <c r="S334" s="92"/>
      <c r="T334" s="93"/>
      <c r="U334" s="39"/>
      <c r="V334" s="39"/>
      <c r="W334" s="39"/>
      <c r="X334" s="39"/>
      <c r="Y334" s="39"/>
      <c r="Z334" s="39"/>
      <c r="AA334" s="39"/>
      <c r="AB334" s="39"/>
      <c r="AC334" s="39"/>
      <c r="AD334" s="39"/>
      <c r="AE334" s="39"/>
      <c r="AT334" s="18" t="s">
        <v>349</v>
      </c>
      <c r="AU334" s="18" t="s">
        <v>85</v>
      </c>
    </row>
    <row r="335" s="13" customFormat="1">
      <c r="A335" s="13"/>
      <c r="B335" s="252"/>
      <c r="C335" s="253"/>
      <c r="D335" s="240" t="s">
        <v>446</v>
      </c>
      <c r="E335" s="254" t="s">
        <v>1</v>
      </c>
      <c r="F335" s="255" t="s">
        <v>2827</v>
      </c>
      <c r="G335" s="253"/>
      <c r="H335" s="256">
        <v>39.734999999999999</v>
      </c>
      <c r="I335" s="257"/>
      <c r="J335" s="253"/>
      <c r="K335" s="253"/>
      <c r="L335" s="258"/>
      <c r="M335" s="259"/>
      <c r="N335" s="260"/>
      <c r="O335" s="260"/>
      <c r="P335" s="260"/>
      <c r="Q335" s="260"/>
      <c r="R335" s="260"/>
      <c r="S335" s="260"/>
      <c r="T335" s="261"/>
      <c r="U335" s="13"/>
      <c r="V335" s="13"/>
      <c r="W335" s="13"/>
      <c r="X335" s="13"/>
      <c r="Y335" s="13"/>
      <c r="Z335" s="13"/>
      <c r="AA335" s="13"/>
      <c r="AB335" s="13"/>
      <c r="AC335" s="13"/>
      <c r="AD335" s="13"/>
      <c r="AE335" s="13"/>
      <c r="AT335" s="262" t="s">
        <v>446</v>
      </c>
      <c r="AU335" s="262" t="s">
        <v>85</v>
      </c>
      <c r="AV335" s="13" t="s">
        <v>85</v>
      </c>
      <c r="AW335" s="13" t="s">
        <v>32</v>
      </c>
      <c r="AX335" s="13" t="s">
        <v>76</v>
      </c>
      <c r="AY335" s="262" t="s">
        <v>342</v>
      </c>
    </row>
    <row r="336" s="13" customFormat="1">
      <c r="A336" s="13"/>
      <c r="B336" s="252"/>
      <c r="C336" s="253"/>
      <c r="D336" s="240" t="s">
        <v>446</v>
      </c>
      <c r="E336" s="254" t="s">
        <v>1</v>
      </c>
      <c r="F336" s="255" t="s">
        <v>2828</v>
      </c>
      <c r="G336" s="253"/>
      <c r="H336" s="256">
        <v>317.02300000000002</v>
      </c>
      <c r="I336" s="257"/>
      <c r="J336" s="253"/>
      <c r="K336" s="253"/>
      <c r="L336" s="258"/>
      <c r="M336" s="259"/>
      <c r="N336" s="260"/>
      <c r="O336" s="260"/>
      <c r="P336" s="260"/>
      <c r="Q336" s="260"/>
      <c r="R336" s="260"/>
      <c r="S336" s="260"/>
      <c r="T336" s="261"/>
      <c r="U336" s="13"/>
      <c r="V336" s="13"/>
      <c r="W336" s="13"/>
      <c r="X336" s="13"/>
      <c r="Y336" s="13"/>
      <c r="Z336" s="13"/>
      <c r="AA336" s="13"/>
      <c r="AB336" s="13"/>
      <c r="AC336" s="13"/>
      <c r="AD336" s="13"/>
      <c r="AE336" s="13"/>
      <c r="AT336" s="262" t="s">
        <v>446</v>
      </c>
      <c r="AU336" s="262" t="s">
        <v>85</v>
      </c>
      <c r="AV336" s="13" t="s">
        <v>85</v>
      </c>
      <c r="AW336" s="13" t="s">
        <v>32</v>
      </c>
      <c r="AX336" s="13" t="s">
        <v>76</v>
      </c>
      <c r="AY336" s="262" t="s">
        <v>342</v>
      </c>
    </row>
    <row r="337" s="13" customFormat="1">
      <c r="A337" s="13"/>
      <c r="B337" s="252"/>
      <c r="C337" s="253"/>
      <c r="D337" s="240" t="s">
        <v>446</v>
      </c>
      <c r="E337" s="254" t="s">
        <v>1</v>
      </c>
      <c r="F337" s="255" t="s">
        <v>2829</v>
      </c>
      <c r="G337" s="253"/>
      <c r="H337" s="256">
        <v>2.431</v>
      </c>
      <c r="I337" s="257"/>
      <c r="J337" s="253"/>
      <c r="K337" s="253"/>
      <c r="L337" s="258"/>
      <c r="M337" s="259"/>
      <c r="N337" s="260"/>
      <c r="O337" s="260"/>
      <c r="P337" s="260"/>
      <c r="Q337" s="260"/>
      <c r="R337" s="260"/>
      <c r="S337" s="260"/>
      <c r="T337" s="261"/>
      <c r="U337" s="13"/>
      <c r="V337" s="13"/>
      <c r="W337" s="13"/>
      <c r="X337" s="13"/>
      <c r="Y337" s="13"/>
      <c r="Z337" s="13"/>
      <c r="AA337" s="13"/>
      <c r="AB337" s="13"/>
      <c r="AC337" s="13"/>
      <c r="AD337" s="13"/>
      <c r="AE337" s="13"/>
      <c r="AT337" s="262" t="s">
        <v>446</v>
      </c>
      <c r="AU337" s="262" t="s">
        <v>85</v>
      </c>
      <c r="AV337" s="13" t="s">
        <v>85</v>
      </c>
      <c r="AW337" s="13" t="s">
        <v>32</v>
      </c>
      <c r="AX337" s="13" t="s">
        <v>76</v>
      </c>
      <c r="AY337" s="262" t="s">
        <v>342</v>
      </c>
    </row>
    <row r="338" s="16" customFormat="1">
      <c r="A338" s="16"/>
      <c r="B338" s="284"/>
      <c r="C338" s="285"/>
      <c r="D338" s="240" t="s">
        <v>446</v>
      </c>
      <c r="E338" s="286" t="s">
        <v>1</v>
      </c>
      <c r="F338" s="287" t="s">
        <v>500</v>
      </c>
      <c r="G338" s="285"/>
      <c r="H338" s="288">
        <v>359.18900000000002</v>
      </c>
      <c r="I338" s="289"/>
      <c r="J338" s="285"/>
      <c r="K338" s="285"/>
      <c r="L338" s="290"/>
      <c r="M338" s="291"/>
      <c r="N338" s="292"/>
      <c r="O338" s="292"/>
      <c r="P338" s="292"/>
      <c r="Q338" s="292"/>
      <c r="R338" s="292"/>
      <c r="S338" s="292"/>
      <c r="T338" s="293"/>
      <c r="U338" s="16"/>
      <c r="V338" s="16"/>
      <c r="W338" s="16"/>
      <c r="X338" s="16"/>
      <c r="Y338" s="16"/>
      <c r="Z338" s="16"/>
      <c r="AA338" s="16"/>
      <c r="AB338" s="16"/>
      <c r="AC338" s="16"/>
      <c r="AD338" s="16"/>
      <c r="AE338" s="16"/>
      <c r="AT338" s="294" t="s">
        <v>446</v>
      </c>
      <c r="AU338" s="294" t="s">
        <v>85</v>
      </c>
      <c r="AV338" s="16" t="s">
        <v>360</v>
      </c>
      <c r="AW338" s="16" t="s">
        <v>32</v>
      </c>
      <c r="AX338" s="16" t="s">
        <v>83</v>
      </c>
      <c r="AY338" s="294" t="s">
        <v>342</v>
      </c>
    </row>
    <row r="339" s="2" customFormat="1" ht="16.5" customHeight="1">
      <c r="A339" s="39"/>
      <c r="B339" s="40"/>
      <c r="C339" s="295" t="s">
        <v>743</v>
      </c>
      <c r="D339" s="295" t="s">
        <v>621</v>
      </c>
      <c r="E339" s="296" t="s">
        <v>2365</v>
      </c>
      <c r="F339" s="297" t="s">
        <v>2366</v>
      </c>
      <c r="G339" s="298" t="s">
        <v>462</v>
      </c>
      <c r="H339" s="299">
        <v>646.53999999999996</v>
      </c>
      <c r="I339" s="300"/>
      <c r="J339" s="301">
        <f>ROUND(I339*H339,2)</f>
        <v>0</v>
      </c>
      <c r="K339" s="297" t="s">
        <v>443</v>
      </c>
      <c r="L339" s="302"/>
      <c r="M339" s="303" t="s">
        <v>1</v>
      </c>
      <c r="N339" s="304" t="s">
        <v>41</v>
      </c>
      <c r="O339" s="92"/>
      <c r="P339" s="236">
        <f>O339*H339</f>
        <v>0</v>
      </c>
      <c r="Q339" s="236">
        <v>0</v>
      </c>
      <c r="R339" s="236">
        <f>Q339*H339</f>
        <v>0</v>
      </c>
      <c r="S339" s="236">
        <v>0</v>
      </c>
      <c r="T339" s="237">
        <f>S339*H339</f>
        <v>0</v>
      </c>
      <c r="U339" s="39"/>
      <c r="V339" s="39"/>
      <c r="W339" s="39"/>
      <c r="X339" s="39"/>
      <c r="Y339" s="39"/>
      <c r="Z339" s="39"/>
      <c r="AA339" s="39"/>
      <c r="AB339" s="39"/>
      <c r="AC339" s="39"/>
      <c r="AD339" s="39"/>
      <c r="AE339" s="39"/>
      <c r="AR339" s="238" t="s">
        <v>376</v>
      </c>
      <c r="AT339" s="238" t="s">
        <v>621</v>
      </c>
      <c r="AU339" s="238" t="s">
        <v>85</v>
      </c>
      <c r="AY339" s="18" t="s">
        <v>342</v>
      </c>
      <c r="BE339" s="239">
        <f>IF(N339="základní",J339,0)</f>
        <v>0</v>
      </c>
      <c r="BF339" s="239">
        <f>IF(N339="snížená",J339,0)</f>
        <v>0</v>
      </c>
      <c r="BG339" s="239">
        <f>IF(N339="zákl. přenesená",J339,0)</f>
        <v>0</v>
      </c>
      <c r="BH339" s="239">
        <f>IF(N339="sníž. přenesená",J339,0)</f>
        <v>0</v>
      </c>
      <c r="BI339" s="239">
        <f>IF(N339="nulová",J339,0)</f>
        <v>0</v>
      </c>
      <c r="BJ339" s="18" t="s">
        <v>83</v>
      </c>
      <c r="BK339" s="239">
        <f>ROUND(I339*H339,2)</f>
        <v>0</v>
      </c>
      <c r="BL339" s="18" t="s">
        <v>360</v>
      </c>
      <c r="BM339" s="238" t="s">
        <v>2830</v>
      </c>
    </row>
    <row r="340" s="2" customFormat="1">
      <c r="A340" s="39"/>
      <c r="B340" s="40"/>
      <c r="C340" s="41"/>
      <c r="D340" s="240" t="s">
        <v>349</v>
      </c>
      <c r="E340" s="41"/>
      <c r="F340" s="241" t="s">
        <v>2366</v>
      </c>
      <c r="G340" s="41"/>
      <c r="H340" s="41"/>
      <c r="I340" s="242"/>
      <c r="J340" s="41"/>
      <c r="K340" s="41"/>
      <c r="L340" s="45"/>
      <c r="M340" s="243"/>
      <c r="N340" s="244"/>
      <c r="O340" s="92"/>
      <c r="P340" s="92"/>
      <c r="Q340" s="92"/>
      <c r="R340" s="92"/>
      <c r="S340" s="92"/>
      <c r="T340" s="93"/>
      <c r="U340" s="39"/>
      <c r="V340" s="39"/>
      <c r="W340" s="39"/>
      <c r="X340" s="39"/>
      <c r="Y340" s="39"/>
      <c r="Z340" s="39"/>
      <c r="AA340" s="39"/>
      <c r="AB340" s="39"/>
      <c r="AC340" s="39"/>
      <c r="AD340" s="39"/>
      <c r="AE340" s="39"/>
      <c r="AT340" s="18" t="s">
        <v>349</v>
      </c>
      <c r="AU340" s="18" t="s">
        <v>85</v>
      </c>
    </row>
    <row r="341" s="13" customFormat="1">
      <c r="A341" s="13"/>
      <c r="B341" s="252"/>
      <c r="C341" s="253"/>
      <c r="D341" s="240" t="s">
        <v>446</v>
      </c>
      <c r="E341" s="253"/>
      <c r="F341" s="255" t="s">
        <v>2831</v>
      </c>
      <c r="G341" s="253"/>
      <c r="H341" s="256">
        <v>646.53999999999996</v>
      </c>
      <c r="I341" s="257"/>
      <c r="J341" s="253"/>
      <c r="K341" s="253"/>
      <c r="L341" s="258"/>
      <c r="M341" s="259"/>
      <c r="N341" s="260"/>
      <c r="O341" s="260"/>
      <c r="P341" s="260"/>
      <c r="Q341" s="260"/>
      <c r="R341" s="260"/>
      <c r="S341" s="260"/>
      <c r="T341" s="261"/>
      <c r="U341" s="13"/>
      <c r="V341" s="13"/>
      <c r="W341" s="13"/>
      <c r="X341" s="13"/>
      <c r="Y341" s="13"/>
      <c r="Z341" s="13"/>
      <c r="AA341" s="13"/>
      <c r="AB341" s="13"/>
      <c r="AC341" s="13"/>
      <c r="AD341" s="13"/>
      <c r="AE341" s="13"/>
      <c r="AT341" s="262" t="s">
        <v>446</v>
      </c>
      <c r="AU341" s="262" t="s">
        <v>85</v>
      </c>
      <c r="AV341" s="13" t="s">
        <v>85</v>
      </c>
      <c r="AW341" s="13" t="s">
        <v>4</v>
      </c>
      <c r="AX341" s="13" t="s">
        <v>83</v>
      </c>
      <c r="AY341" s="262" t="s">
        <v>342</v>
      </c>
    </row>
    <row r="342" s="2" customFormat="1" ht="21.75" customHeight="1">
      <c r="A342" s="39"/>
      <c r="B342" s="40"/>
      <c r="C342" s="227" t="s">
        <v>749</v>
      </c>
      <c r="D342" s="227" t="s">
        <v>343</v>
      </c>
      <c r="E342" s="228" t="s">
        <v>1137</v>
      </c>
      <c r="F342" s="229" t="s">
        <v>1138</v>
      </c>
      <c r="G342" s="230" t="s">
        <v>473</v>
      </c>
      <c r="H342" s="231">
        <v>135.46799999999999</v>
      </c>
      <c r="I342" s="232"/>
      <c r="J342" s="233">
        <f>ROUND(I342*H342,2)</f>
        <v>0</v>
      </c>
      <c r="K342" s="229" t="s">
        <v>443</v>
      </c>
      <c r="L342" s="45"/>
      <c r="M342" s="234" t="s">
        <v>1</v>
      </c>
      <c r="N342" s="235" t="s">
        <v>41</v>
      </c>
      <c r="O342" s="92"/>
      <c r="P342" s="236">
        <f>O342*H342</f>
        <v>0</v>
      </c>
      <c r="Q342" s="236">
        <v>0</v>
      </c>
      <c r="R342" s="236">
        <f>Q342*H342</f>
        <v>0</v>
      </c>
      <c r="S342" s="236">
        <v>0</v>
      </c>
      <c r="T342" s="237">
        <f>S342*H342</f>
        <v>0</v>
      </c>
      <c r="U342" s="39"/>
      <c r="V342" s="39"/>
      <c r="W342" s="39"/>
      <c r="X342" s="39"/>
      <c r="Y342" s="39"/>
      <c r="Z342" s="39"/>
      <c r="AA342" s="39"/>
      <c r="AB342" s="39"/>
      <c r="AC342" s="39"/>
      <c r="AD342" s="39"/>
      <c r="AE342" s="39"/>
      <c r="AR342" s="238" t="s">
        <v>360</v>
      </c>
      <c r="AT342" s="238" t="s">
        <v>343</v>
      </c>
      <c r="AU342" s="238" t="s">
        <v>85</v>
      </c>
      <c r="AY342" s="18" t="s">
        <v>342</v>
      </c>
      <c r="BE342" s="239">
        <f>IF(N342="základní",J342,0)</f>
        <v>0</v>
      </c>
      <c r="BF342" s="239">
        <f>IF(N342="snížená",J342,0)</f>
        <v>0</v>
      </c>
      <c r="BG342" s="239">
        <f>IF(N342="zákl. přenesená",J342,0)</f>
        <v>0</v>
      </c>
      <c r="BH342" s="239">
        <f>IF(N342="sníž. přenesená",J342,0)</f>
        <v>0</v>
      </c>
      <c r="BI342" s="239">
        <f>IF(N342="nulová",J342,0)</f>
        <v>0</v>
      </c>
      <c r="BJ342" s="18" t="s">
        <v>83</v>
      </c>
      <c r="BK342" s="239">
        <f>ROUND(I342*H342,2)</f>
        <v>0</v>
      </c>
      <c r="BL342" s="18" t="s">
        <v>360</v>
      </c>
      <c r="BM342" s="238" t="s">
        <v>2832</v>
      </c>
    </row>
    <row r="343" s="2" customFormat="1">
      <c r="A343" s="39"/>
      <c r="B343" s="40"/>
      <c r="C343" s="41"/>
      <c r="D343" s="240" t="s">
        <v>349</v>
      </c>
      <c r="E343" s="41"/>
      <c r="F343" s="241" t="s">
        <v>1140</v>
      </c>
      <c r="G343" s="41"/>
      <c r="H343" s="41"/>
      <c r="I343" s="242"/>
      <c r="J343" s="41"/>
      <c r="K343" s="41"/>
      <c r="L343" s="45"/>
      <c r="M343" s="243"/>
      <c r="N343" s="244"/>
      <c r="O343" s="92"/>
      <c r="P343" s="92"/>
      <c r="Q343" s="92"/>
      <c r="R343" s="92"/>
      <c r="S343" s="92"/>
      <c r="T343" s="93"/>
      <c r="U343" s="39"/>
      <c r="V343" s="39"/>
      <c r="W343" s="39"/>
      <c r="X343" s="39"/>
      <c r="Y343" s="39"/>
      <c r="Z343" s="39"/>
      <c r="AA343" s="39"/>
      <c r="AB343" s="39"/>
      <c r="AC343" s="39"/>
      <c r="AD343" s="39"/>
      <c r="AE343" s="39"/>
      <c r="AT343" s="18" t="s">
        <v>349</v>
      </c>
      <c r="AU343" s="18" t="s">
        <v>85</v>
      </c>
    </row>
    <row r="344" s="13" customFormat="1">
      <c r="A344" s="13"/>
      <c r="B344" s="252"/>
      <c r="C344" s="253"/>
      <c r="D344" s="240" t="s">
        <v>446</v>
      </c>
      <c r="E344" s="254" t="s">
        <v>1</v>
      </c>
      <c r="F344" s="255" t="s">
        <v>2674</v>
      </c>
      <c r="G344" s="253"/>
      <c r="H344" s="256">
        <v>129.13</v>
      </c>
      <c r="I344" s="257"/>
      <c r="J344" s="253"/>
      <c r="K344" s="253"/>
      <c r="L344" s="258"/>
      <c r="M344" s="259"/>
      <c r="N344" s="260"/>
      <c r="O344" s="260"/>
      <c r="P344" s="260"/>
      <c r="Q344" s="260"/>
      <c r="R344" s="260"/>
      <c r="S344" s="260"/>
      <c r="T344" s="261"/>
      <c r="U344" s="13"/>
      <c r="V344" s="13"/>
      <c r="W344" s="13"/>
      <c r="X344" s="13"/>
      <c r="Y344" s="13"/>
      <c r="Z344" s="13"/>
      <c r="AA344" s="13"/>
      <c r="AB344" s="13"/>
      <c r="AC344" s="13"/>
      <c r="AD344" s="13"/>
      <c r="AE344" s="13"/>
      <c r="AT344" s="262" t="s">
        <v>446</v>
      </c>
      <c r="AU344" s="262" t="s">
        <v>85</v>
      </c>
      <c r="AV344" s="13" t="s">
        <v>85</v>
      </c>
      <c r="AW344" s="13" t="s">
        <v>32</v>
      </c>
      <c r="AX344" s="13" t="s">
        <v>76</v>
      </c>
      <c r="AY344" s="262" t="s">
        <v>342</v>
      </c>
    </row>
    <row r="345" s="13" customFormat="1">
      <c r="A345" s="13"/>
      <c r="B345" s="252"/>
      <c r="C345" s="253"/>
      <c r="D345" s="240" t="s">
        <v>446</v>
      </c>
      <c r="E345" s="254" t="s">
        <v>1</v>
      </c>
      <c r="F345" s="255" t="s">
        <v>2675</v>
      </c>
      <c r="G345" s="253"/>
      <c r="H345" s="256">
        <v>6.3380000000000001</v>
      </c>
      <c r="I345" s="257"/>
      <c r="J345" s="253"/>
      <c r="K345" s="253"/>
      <c r="L345" s="258"/>
      <c r="M345" s="259"/>
      <c r="N345" s="260"/>
      <c r="O345" s="260"/>
      <c r="P345" s="260"/>
      <c r="Q345" s="260"/>
      <c r="R345" s="260"/>
      <c r="S345" s="260"/>
      <c r="T345" s="261"/>
      <c r="U345" s="13"/>
      <c r="V345" s="13"/>
      <c r="W345" s="13"/>
      <c r="X345" s="13"/>
      <c r="Y345" s="13"/>
      <c r="Z345" s="13"/>
      <c r="AA345" s="13"/>
      <c r="AB345" s="13"/>
      <c r="AC345" s="13"/>
      <c r="AD345" s="13"/>
      <c r="AE345" s="13"/>
      <c r="AT345" s="262" t="s">
        <v>446</v>
      </c>
      <c r="AU345" s="262" t="s">
        <v>85</v>
      </c>
      <c r="AV345" s="13" t="s">
        <v>85</v>
      </c>
      <c r="AW345" s="13" t="s">
        <v>32</v>
      </c>
      <c r="AX345" s="13" t="s">
        <v>76</v>
      </c>
      <c r="AY345" s="262" t="s">
        <v>342</v>
      </c>
    </row>
    <row r="346" s="16" customFormat="1">
      <c r="A346" s="16"/>
      <c r="B346" s="284"/>
      <c r="C346" s="285"/>
      <c r="D346" s="240" t="s">
        <v>446</v>
      </c>
      <c r="E346" s="286" t="s">
        <v>1</v>
      </c>
      <c r="F346" s="287" t="s">
        <v>500</v>
      </c>
      <c r="G346" s="285"/>
      <c r="H346" s="288">
        <v>135.46799999999999</v>
      </c>
      <c r="I346" s="289"/>
      <c r="J346" s="285"/>
      <c r="K346" s="285"/>
      <c r="L346" s="290"/>
      <c r="M346" s="291"/>
      <c r="N346" s="292"/>
      <c r="O346" s="292"/>
      <c r="P346" s="292"/>
      <c r="Q346" s="292"/>
      <c r="R346" s="292"/>
      <c r="S346" s="292"/>
      <c r="T346" s="293"/>
      <c r="U346" s="16"/>
      <c r="V346" s="16"/>
      <c r="W346" s="16"/>
      <c r="X346" s="16"/>
      <c r="Y346" s="16"/>
      <c r="Z346" s="16"/>
      <c r="AA346" s="16"/>
      <c r="AB346" s="16"/>
      <c r="AC346" s="16"/>
      <c r="AD346" s="16"/>
      <c r="AE346" s="16"/>
      <c r="AT346" s="294" t="s">
        <v>446</v>
      </c>
      <c r="AU346" s="294" t="s">
        <v>85</v>
      </c>
      <c r="AV346" s="16" t="s">
        <v>360</v>
      </c>
      <c r="AW346" s="16" t="s">
        <v>32</v>
      </c>
      <c r="AX346" s="16" t="s">
        <v>83</v>
      </c>
      <c r="AY346" s="294" t="s">
        <v>342</v>
      </c>
    </row>
    <row r="347" s="2" customFormat="1" ht="16.5" customHeight="1">
      <c r="A347" s="39"/>
      <c r="B347" s="40"/>
      <c r="C347" s="227" t="s">
        <v>755</v>
      </c>
      <c r="D347" s="227" t="s">
        <v>343</v>
      </c>
      <c r="E347" s="228" t="s">
        <v>655</v>
      </c>
      <c r="F347" s="229" t="s">
        <v>656</v>
      </c>
      <c r="G347" s="230" t="s">
        <v>473</v>
      </c>
      <c r="H347" s="231">
        <v>671.10000000000002</v>
      </c>
      <c r="I347" s="232"/>
      <c r="J347" s="233">
        <f>ROUND(I347*H347,2)</f>
        <v>0</v>
      </c>
      <c r="K347" s="229" t="s">
        <v>443</v>
      </c>
      <c r="L347" s="45"/>
      <c r="M347" s="234" t="s">
        <v>1</v>
      </c>
      <c r="N347" s="235" t="s">
        <v>41</v>
      </c>
      <c r="O347" s="92"/>
      <c r="P347" s="236">
        <f>O347*H347</f>
        <v>0</v>
      </c>
      <c r="Q347" s="236">
        <v>0</v>
      </c>
      <c r="R347" s="236">
        <f>Q347*H347</f>
        <v>0</v>
      </c>
      <c r="S347" s="236">
        <v>0</v>
      </c>
      <c r="T347" s="237">
        <f>S347*H347</f>
        <v>0</v>
      </c>
      <c r="U347" s="39"/>
      <c r="V347" s="39"/>
      <c r="W347" s="39"/>
      <c r="X347" s="39"/>
      <c r="Y347" s="39"/>
      <c r="Z347" s="39"/>
      <c r="AA347" s="39"/>
      <c r="AB347" s="39"/>
      <c r="AC347" s="39"/>
      <c r="AD347" s="39"/>
      <c r="AE347" s="39"/>
      <c r="AR347" s="238" t="s">
        <v>360</v>
      </c>
      <c r="AT347" s="238" t="s">
        <v>343</v>
      </c>
      <c r="AU347" s="238" t="s">
        <v>85</v>
      </c>
      <c r="AY347" s="18" t="s">
        <v>342</v>
      </c>
      <c r="BE347" s="239">
        <f>IF(N347="základní",J347,0)</f>
        <v>0</v>
      </c>
      <c r="BF347" s="239">
        <f>IF(N347="snížená",J347,0)</f>
        <v>0</v>
      </c>
      <c r="BG347" s="239">
        <f>IF(N347="zákl. přenesená",J347,0)</f>
        <v>0</v>
      </c>
      <c r="BH347" s="239">
        <f>IF(N347="sníž. přenesená",J347,0)</f>
        <v>0</v>
      </c>
      <c r="BI347" s="239">
        <f>IF(N347="nulová",J347,0)</f>
        <v>0</v>
      </c>
      <c r="BJ347" s="18" t="s">
        <v>83</v>
      </c>
      <c r="BK347" s="239">
        <f>ROUND(I347*H347,2)</f>
        <v>0</v>
      </c>
      <c r="BL347" s="18" t="s">
        <v>360</v>
      </c>
      <c r="BM347" s="238" t="s">
        <v>2833</v>
      </c>
    </row>
    <row r="348" s="2" customFormat="1">
      <c r="A348" s="39"/>
      <c r="B348" s="40"/>
      <c r="C348" s="41"/>
      <c r="D348" s="240" t="s">
        <v>349</v>
      </c>
      <c r="E348" s="41"/>
      <c r="F348" s="241" t="s">
        <v>658</v>
      </c>
      <c r="G348" s="41"/>
      <c r="H348" s="41"/>
      <c r="I348" s="242"/>
      <c r="J348" s="41"/>
      <c r="K348" s="41"/>
      <c r="L348" s="45"/>
      <c r="M348" s="243"/>
      <c r="N348" s="244"/>
      <c r="O348" s="92"/>
      <c r="P348" s="92"/>
      <c r="Q348" s="92"/>
      <c r="R348" s="92"/>
      <c r="S348" s="92"/>
      <c r="T348" s="93"/>
      <c r="U348" s="39"/>
      <c r="V348" s="39"/>
      <c r="W348" s="39"/>
      <c r="X348" s="39"/>
      <c r="Y348" s="39"/>
      <c r="Z348" s="39"/>
      <c r="AA348" s="39"/>
      <c r="AB348" s="39"/>
      <c r="AC348" s="39"/>
      <c r="AD348" s="39"/>
      <c r="AE348" s="39"/>
      <c r="AT348" s="18" t="s">
        <v>349</v>
      </c>
      <c r="AU348" s="18" t="s">
        <v>85</v>
      </c>
    </row>
    <row r="349" s="14" customFormat="1">
      <c r="A349" s="14"/>
      <c r="B349" s="263"/>
      <c r="C349" s="264"/>
      <c r="D349" s="240" t="s">
        <v>446</v>
      </c>
      <c r="E349" s="265" t="s">
        <v>1</v>
      </c>
      <c r="F349" s="266" t="s">
        <v>2195</v>
      </c>
      <c r="G349" s="264"/>
      <c r="H349" s="265" t="s">
        <v>1</v>
      </c>
      <c r="I349" s="267"/>
      <c r="J349" s="264"/>
      <c r="K349" s="264"/>
      <c r="L349" s="268"/>
      <c r="M349" s="269"/>
      <c r="N349" s="270"/>
      <c r="O349" s="270"/>
      <c r="P349" s="270"/>
      <c r="Q349" s="270"/>
      <c r="R349" s="270"/>
      <c r="S349" s="270"/>
      <c r="T349" s="271"/>
      <c r="U349" s="14"/>
      <c r="V349" s="14"/>
      <c r="W349" s="14"/>
      <c r="X349" s="14"/>
      <c r="Y349" s="14"/>
      <c r="Z349" s="14"/>
      <c r="AA349" s="14"/>
      <c r="AB349" s="14"/>
      <c r="AC349" s="14"/>
      <c r="AD349" s="14"/>
      <c r="AE349" s="14"/>
      <c r="AT349" s="272" t="s">
        <v>446</v>
      </c>
      <c r="AU349" s="272" t="s">
        <v>85</v>
      </c>
      <c r="AV349" s="14" t="s">
        <v>83</v>
      </c>
      <c r="AW349" s="14" t="s">
        <v>32</v>
      </c>
      <c r="AX349" s="14" t="s">
        <v>76</v>
      </c>
      <c r="AY349" s="272" t="s">
        <v>342</v>
      </c>
    </row>
    <row r="350" s="13" customFormat="1">
      <c r="A350" s="13"/>
      <c r="B350" s="252"/>
      <c r="C350" s="253"/>
      <c r="D350" s="240" t="s">
        <v>446</v>
      </c>
      <c r="E350" s="254" t="s">
        <v>1</v>
      </c>
      <c r="F350" s="255" t="s">
        <v>2834</v>
      </c>
      <c r="G350" s="253"/>
      <c r="H350" s="256">
        <v>671.10000000000002</v>
      </c>
      <c r="I350" s="257"/>
      <c r="J350" s="253"/>
      <c r="K350" s="253"/>
      <c r="L350" s="258"/>
      <c r="M350" s="259"/>
      <c r="N350" s="260"/>
      <c r="O350" s="260"/>
      <c r="P350" s="260"/>
      <c r="Q350" s="260"/>
      <c r="R350" s="260"/>
      <c r="S350" s="260"/>
      <c r="T350" s="261"/>
      <c r="U350" s="13"/>
      <c r="V350" s="13"/>
      <c r="W350" s="13"/>
      <c r="X350" s="13"/>
      <c r="Y350" s="13"/>
      <c r="Z350" s="13"/>
      <c r="AA350" s="13"/>
      <c r="AB350" s="13"/>
      <c r="AC350" s="13"/>
      <c r="AD350" s="13"/>
      <c r="AE350" s="13"/>
      <c r="AT350" s="262" t="s">
        <v>446</v>
      </c>
      <c r="AU350" s="262" t="s">
        <v>85</v>
      </c>
      <c r="AV350" s="13" t="s">
        <v>85</v>
      </c>
      <c r="AW350" s="13" t="s">
        <v>32</v>
      </c>
      <c r="AX350" s="13" t="s">
        <v>83</v>
      </c>
      <c r="AY350" s="262" t="s">
        <v>342</v>
      </c>
    </row>
    <row r="351" s="12" customFormat="1" ht="22.8" customHeight="1">
      <c r="A351" s="12"/>
      <c r="B351" s="213"/>
      <c r="C351" s="214"/>
      <c r="D351" s="215" t="s">
        <v>75</v>
      </c>
      <c r="E351" s="246" t="s">
        <v>92</v>
      </c>
      <c r="F351" s="246" t="s">
        <v>2079</v>
      </c>
      <c r="G351" s="214"/>
      <c r="H351" s="214"/>
      <c r="I351" s="217"/>
      <c r="J351" s="247">
        <f>BK351</f>
        <v>0</v>
      </c>
      <c r="K351" s="214"/>
      <c r="L351" s="219"/>
      <c r="M351" s="220"/>
      <c r="N351" s="221"/>
      <c r="O351" s="221"/>
      <c r="P351" s="222">
        <f>SUM(P352:P365)</f>
        <v>0</v>
      </c>
      <c r="Q351" s="221"/>
      <c r="R351" s="222">
        <f>SUM(R352:R365)</f>
        <v>76.775999999999996</v>
      </c>
      <c r="S351" s="221"/>
      <c r="T351" s="223">
        <f>SUM(T352:T365)</f>
        <v>0</v>
      </c>
      <c r="U351" s="12"/>
      <c r="V351" s="12"/>
      <c r="W351" s="12"/>
      <c r="X351" s="12"/>
      <c r="Y351" s="12"/>
      <c r="Z351" s="12"/>
      <c r="AA351" s="12"/>
      <c r="AB351" s="12"/>
      <c r="AC351" s="12"/>
      <c r="AD351" s="12"/>
      <c r="AE351" s="12"/>
      <c r="AR351" s="224" t="s">
        <v>83</v>
      </c>
      <c r="AT351" s="225" t="s">
        <v>75</v>
      </c>
      <c r="AU351" s="225" t="s">
        <v>83</v>
      </c>
      <c r="AY351" s="224" t="s">
        <v>342</v>
      </c>
      <c r="BK351" s="226">
        <f>SUM(BK352:BK365)</f>
        <v>0</v>
      </c>
    </row>
    <row r="352" s="2" customFormat="1" ht="16.5" customHeight="1">
      <c r="A352" s="39"/>
      <c r="B352" s="40"/>
      <c r="C352" s="227" t="s">
        <v>760</v>
      </c>
      <c r="D352" s="227" t="s">
        <v>343</v>
      </c>
      <c r="E352" s="228" t="s">
        <v>2372</v>
      </c>
      <c r="F352" s="229" t="s">
        <v>2373</v>
      </c>
      <c r="G352" s="230" t="s">
        <v>543</v>
      </c>
      <c r="H352" s="231">
        <v>531.89999999999998</v>
      </c>
      <c r="I352" s="232"/>
      <c r="J352" s="233">
        <f>ROUND(I352*H352,2)</f>
        <v>0</v>
      </c>
      <c r="K352" s="229" t="s">
        <v>443</v>
      </c>
      <c r="L352" s="45"/>
      <c r="M352" s="234" t="s">
        <v>1</v>
      </c>
      <c r="N352" s="235" t="s">
        <v>41</v>
      </c>
      <c r="O352" s="92"/>
      <c r="P352" s="236">
        <f>O352*H352</f>
        <v>0</v>
      </c>
      <c r="Q352" s="236">
        <v>0</v>
      </c>
      <c r="R352" s="236">
        <f>Q352*H352</f>
        <v>0</v>
      </c>
      <c r="S352" s="236">
        <v>0</v>
      </c>
      <c r="T352" s="237">
        <f>S352*H352</f>
        <v>0</v>
      </c>
      <c r="U352" s="39"/>
      <c r="V352" s="39"/>
      <c r="W352" s="39"/>
      <c r="X352" s="39"/>
      <c r="Y352" s="39"/>
      <c r="Z352" s="39"/>
      <c r="AA352" s="39"/>
      <c r="AB352" s="39"/>
      <c r="AC352" s="39"/>
      <c r="AD352" s="39"/>
      <c r="AE352" s="39"/>
      <c r="AR352" s="238" t="s">
        <v>360</v>
      </c>
      <c r="AT352" s="238" t="s">
        <v>343</v>
      </c>
      <c r="AU352" s="238" t="s">
        <v>85</v>
      </c>
      <c r="AY352" s="18" t="s">
        <v>342</v>
      </c>
      <c r="BE352" s="239">
        <f>IF(N352="základní",J352,0)</f>
        <v>0</v>
      </c>
      <c r="BF352" s="239">
        <f>IF(N352="snížená",J352,0)</f>
        <v>0</v>
      </c>
      <c r="BG352" s="239">
        <f>IF(N352="zákl. přenesená",J352,0)</f>
        <v>0</v>
      </c>
      <c r="BH352" s="239">
        <f>IF(N352="sníž. přenesená",J352,0)</f>
        <v>0</v>
      </c>
      <c r="BI352" s="239">
        <f>IF(N352="nulová",J352,0)</f>
        <v>0</v>
      </c>
      <c r="BJ352" s="18" t="s">
        <v>83</v>
      </c>
      <c r="BK352" s="239">
        <f>ROUND(I352*H352,2)</f>
        <v>0</v>
      </c>
      <c r="BL352" s="18" t="s">
        <v>360</v>
      </c>
      <c r="BM352" s="238" t="s">
        <v>2835</v>
      </c>
    </row>
    <row r="353" s="2" customFormat="1">
      <c r="A353" s="39"/>
      <c r="B353" s="40"/>
      <c r="C353" s="41"/>
      <c r="D353" s="240" t="s">
        <v>349</v>
      </c>
      <c r="E353" s="41"/>
      <c r="F353" s="241" t="s">
        <v>2375</v>
      </c>
      <c r="G353" s="41"/>
      <c r="H353" s="41"/>
      <c r="I353" s="242"/>
      <c r="J353" s="41"/>
      <c r="K353" s="41"/>
      <c r="L353" s="45"/>
      <c r="M353" s="243"/>
      <c r="N353" s="244"/>
      <c r="O353" s="92"/>
      <c r="P353" s="92"/>
      <c r="Q353" s="92"/>
      <c r="R353" s="92"/>
      <c r="S353" s="92"/>
      <c r="T353" s="93"/>
      <c r="U353" s="39"/>
      <c r="V353" s="39"/>
      <c r="W353" s="39"/>
      <c r="X353" s="39"/>
      <c r="Y353" s="39"/>
      <c r="Z353" s="39"/>
      <c r="AA353" s="39"/>
      <c r="AB353" s="39"/>
      <c r="AC353" s="39"/>
      <c r="AD353" s="39"/>
      <c r="AE353" s="39"/>
      <c r="AT353" s="18" t="s">
        <v>349</v>
      </c>
      <c r="AU353" s="18" t="s">
        <v>85</v>
      </c>
    </row>
    <row r="354" s="13" customFormat="1">
      <c r="A354" s="13"/>
      <c r="B354" s="252"/>
      <c r="C354" s="253"/>
      <c r="D354" s="240" t="s">
        <v>446</v>
      </c>
      <c r="E354" s="254" t="s">
        <v>1</v>
      </c>
      <c r="F354" s="255" t="s">
        <v>2836</v>
      </c>
      <c r="G354" s="253"/>
      <c r="H354" s="256">
        <v>72</v>
      </c>
      <c r="I354" s="257"/>
      <c r="J354" s="253"/>
      <c r="K354" s="253"/>
      <c r="L354" s="258"/>
      <c r="M354" s="259"/>
      <c r="N354" s="260"/>
      <c r="O354" s="260"/>
      <c r="P354" s="260"/>
      <c r="Q354" s="260"/>
      <c r="R354" s="260"/>
      <c r="S354" s="260"/>
      <c r="T354" s="261"/>
      <c r="U354" s="13"/>
      <c r="V354" s="13"/>
      <c r="W354" s="13"/>
      <c r="X354" s="13"/>
      <c r="Y354" s="13"/>
      <c r="Z354" s="13"/>
      <c r="AA354" s="13"/>
      <c r="AB354" s="13"/>
      <c r="AC354" s="13"/>
      <c r="AD354" s="13"/>
      <c r="AE354" s="13"/>
      <c r="AT354" s="262" t="s">
        <v>446</v>
      </c>
      <c r="AU354" s="262" t="s">
        <v>85</v>
      </c>
      <c r="AV354" s="13" t="s">
        <v>85</v>
      </c>
      <c r="AW354" s="13" t="s">
        <v>32</v>
      </c>
      <c r="AX354" s="13" t="s">
        <v>76</v>
      </c>
      <c r="AY354" s="262" t="s">
        <v>342</v>
      </c>
    </row>
    <row r="355" s="13" customFormat="1">
      <c r="A355" s="13"/>
      <c r="B355" s="252"/>
      <c r="C355" s="253"/>
      <c r="D355" s="240" t="s">
        <v>446</v>
      </c>
      <c r="E355" s="254" t="s">
        <v>1</v>
      </c>
      <c r="F355" s="255" t="s">
        <v>2837</v>
      </c>
      <c r="G355" s="253"/>
      <c r="H355" s="256">
        <v>459.89999999999998</v>
      </c>
      <c r="I355" s="257"/>
      <c r="J355" s="253"/>
      <c r="K355" s="253"/>
      <c r="L355" s="258"/>
      <c r="M355" s="259"/>
      <c r="N355" s="260"/>
      <c r="O355" s="260"/>
      <c r="P355" s="260"/>
      <c r="Q355" s="260"/>
      <c r="R355" s="260"/>
      <c r="S355" s="260"/>
      <c r="T355" s="261"/>
      <c r="U355" s="13"/>
      <c r="V355" s="13"/>
      <c r="W355" s="13"/>
      <c r="X355" s="13"/>
      <c r="Y355" s="13"/>
      <c r="Z355" s="13"/>
      <c r="AA355" s="13"/>
      <c r="AB355" s="13"/>
      <c r="AC355" s="13"/>
      <c r="AD355" s="13"/>
      <c r="AE355" s="13"/>
      <c r="AT355" s="262" t="s">
        <v>446</v>
      </c>
      <c r="AU355" s="262" t="s">
        <v>85</v>
      </c>
      <c r="AV355" s="13" t="s">
        <v>85</v>
      </c>
      <c r="AW355" s="13" t="s">
        <v>32</v>
      </c>
      <c r="AX355" s="13" t="s">
        <v>76</v>
      </c>
      <c r="AY355" s="262" t="s">
        <v>342</v>
      </c>
    </row>
    <row r="356" s="16" customFormat="1">
      <c r="A356" s="16"/>
      <c r="B356" s="284"/>
      <c r="C356" s="285"/>
      <c r="D356" s="240" t="s">
        <v>446</v>
      </c>
      <c r="E356" s="286" t="s">
        <v>1</v>
      </c>
      <c r="F356" s="287" t="s">
        <v>500</v>
      </c>
      <c r="G356" s="285"/>
      <c r="H356" s="288">
        <v>531.89999999999998</v>
      </c>
      <c r="I356" s="289"/>
      <c r="J356" s="285"/>
      <c r="K356" s="285"/>
      <c r="L356" s="290"/>
      <c r="M356" s="291"/>
      <c r="N356" s="292"/>
      <c r="O356" s="292"/>
      <c r="P356" s="292"/>
      <c r="Q356" s="292"/>
      <c r="R356" s="292"/>
      <c r="S356" s="292"/>
      <c r="T356" s="293"/>
      <c r="U356" s="16"/>
      <c r="V356" s="16"/>
      <c r="W356" s="16"/>
      <c r="X356" s="16"/>
      <c r="Y356" s="16"/>
      <c r="Z356" s="16"/>
      <c r="AA356" s="16"/>
      <c r="AB356" s="16"/>
      <c r="AC356" s="16"/>
      <c r="AD356" s="16"/>
      <c r="AE356" s="16"/>
      <c r="AT356" s="294" t="s">
        <v>446</v>
      </c>
      <c r="AU356" s="294" t="s">
        <v>85</v>
      </c>
      <c r="AV356" s="16" t="s">
        <v>360</v>
      </c>
      <c r="AW356" s="16" t="s">
        <v>32</v>
      </c>
      <c r="AX356" s="16" t="s">
        <v>83</v>
      </c>
      <c r="AY356" s="294" t="s">
        <v>342</v>
      </c>
    </row>
    <row r="357" s="2" customFormat="1" ht="16.5" customHeight="1">
      <c r="A357" s="39"/>
      <c r="B357" s="40"/>
      <c r="C357" s="227" t="s">
        <v>766</v>
      </c>
      <c r="D357" s="227" t="s">
        <v>343</v>
      </c>
      <c r="E357" s="228" t="s">
        <v>2838</v>
      </c>
      <c r="F357" s="229" t="s">
        <v>2839</v>
      </c>
      <c r="G357" s="230" t="s">
        <v>562</v>
      </c>
      <c r="H357" s="231">
        <v>31.989999999999998</v>
      </c>
      <c r="I357" s="232"/>
      <c r="J357" s="233">
        <f>ROUND(I357*H357,2)</f>
        <v>0</v>
      </c>
      <c r="K357" s="229" t="s">
        <v>1</v>
      </c>
      <c r="L357" s="45"/>
      <c r="M357" s="234" t="s">
        <v>1</v>
      </c>
      <c r="N357" s="235" t="s">
        <v>41</v>
      </c>
      <c r="O357" s="92"/>
      <c r="P357" s="236">
        <f>O357*H357</f>
        <v>0</v>
      </c>
      <c r="Q357" s="236">
        <v>2.3999999999999999</v>
      </c>
      <c r="R357" s="236">
        <f>Q357*H357</f>
        <v>76.775999999999996</v>
      </c>
      <c r="S357" s="236">
        <v>0</v>
      </c>
      <c r="T357" s="237">
        <f>S357*H357</f>
        <v>0</v>
      </c>
      <c r="U357" s="39"/>
      <c r="V357" s="39"/>
      <c r="W357" s="39"/>
      <c r="X357" s="39"/>
      <c r="Y357" s="39"/>
      <c r="Z357" s="39"/>
      <c r="AA357" s="39"/>
      <c r="AB357" s="39"/>
      <c r="AC357" s="39"/>
      <c r="AD357" s="39"/>
      <c r="AE357" s="39"/>
      <c r="AR357" s="238" t="s">
        <v>360</v>
      </c>
      <c r="AT357" s="238" t="s">
        <v>343</v>
      </c>
      <c r="AU357" s="238" t="s">
        <v>85</v>
      </c>
      <c r="AY357" s="18" t="s">
        <v>342</v>
      </c>
      <c r="BE357" s="239">
        <f>IF(N357="základní",J357,0)</f>
        <v>0</v>
      </c>
      <c r="BF357" s="239">
        <f>IF(N357="snížená",J357,0)</f>
        <v>0</v>
      </c>
      <c r="BG357" s="239">
        <f>IF(N357="zákl. přenesená",J357,0)</f>
        <v>0</v>
      </c>
      <c r="BH357" s="239">
        <f>IF(N357="sníž. přenesená",J357,0)</f>
        <v>0</v>
      </c>
      <c r="BI357" s="239">
        <f>IF(N357="nulová",J357,0)</f>
        <v>0</v>
      </c>
      <c r="BJ357" s="18" t="s">
        <v>83</v>
      </c>
      <c r="BK357" s="239">
        <f>ROUND(I357*H357,2)</f>
        <v>0</v>
      </c>
      <c r="BL357" s="18" t="s">
        <v>360</v>
      </c>
      <c r="BM357" s="238" t="s">
        <v>2840</v>
      </c>
    </row>
    <row r="358" s="2" customFormat="1">
      <c r="A358" s="39"/>
      <c r="B358" s="40"/>
      <c r="C358" s="41"/>
      <c r="D358" s="240" t="s">
        <v>349</v>
      </c>
      <c r="E358" s="41"/>
      <c r="F358" s="241" t="s">
        <v>2841</v>
      </c>
      <c r="G358" s="41"/>
      <c r="H358" s="41"/>
      <c r="I358" s="242"/>
      <c r="J358" s="41"/>
      <c r="K358" s="41"/>
      <c r="L358" s="45"/>
      <c r="M358" s="243"/>
      <c r="N358" s="244"/>
      <c r="O358" s="92"/>
      <c r="P358" s="92"/>
      <c r="Q358" s="92"/>
      <c r="R358" s="92"/>
      <c r="S358" s="92"/>
      <c r="T358" s="93"/>
      <c r="U358" s="39"/>
      <c r="V358" s="39"/>
      <c r="W358" s="39"/>
      <c r="X358" s="39"/>
      <c r="Y358" s="39"/>
      <c r="Z358" s="39"/>
      <c r="AA358" s="39"/>
      <c r="AB358" s="39"/>
      <c r="AC358" s="39"/>
      <c r="AD358" s="39"/>
      <c r="AE358" s="39"/>
      <c r="AT358" s="18" t="s">
        <v>349</v>
      </c>
      <c r="AU358" s="18" t="s">
        <v>85</v>
      </c>
    </row>
    <row r="359" s="2" customFormat="1">
      <c r="A359" s="39"/>
      <c r="B359" s="40"/>
      <c r="C359" s="41"/>
      <c r="D359" s="240" t="s">
        <v>350</v>
      </c>
      <c r="E359" s="41"/>
      <c r="F359" s="245" t="s">
        <v>2842</v>
      </c>
      <c r="G359" s="41"/>
      <c r="H359" s="41"/>
      <c r="I359" s="242"/>
      <c r="J359" s="41"/>
      <c r="K359" s="41"/>
      <c r="L359" s="45"/>
      <c r="M359" s="243"/>
      <c r="N359" s="244"/>
      <c r="O359" s="92"/>
      <c r="P359" s="92"/>
      <c r="Q359" s="92"/>
      <c r="R359" s="92"/>
      <c r="S359" s="92"/>
      <c r="T359" s="93"/>
      <c r="U359" s="39"/>
      <c r="V359" s="39"/>
      <c r="W359" s="39"/>
      <c r="X359" s="39"/>
      <c r="Y359" s="39"/>
      <c r="Z359" s="39"/>
      <c r="AA359" s="39"/>
      <c r="AB359" s="39"/>
      <c r="AC359" s="39"/>
      <c r="AD359" s="39"/>
      <c r="AE359" s="39"/>
      <c r="AT359" s="18" t="s">
        <v>350</v>
      </c>
      <c r="AU359" s="18" t="s">
        <v>85</v>
      </c>
    </row>
    <row r="360" s="14" customFormat="1">
      <c r="A360" s="14"/>
      <c r="B360" s="263"/>
      <c r="C360" s="264"/>
      <c r="D360" s="240" t="s">
        <v>446</v>
      </c>
      <c r="E360" s="265" t="s">
        <v>1</v>
      </c>
      <c r="F360" s="266" t="s">
        <v>2843</v>
      </c>
      <c r="G360" s="264"/>
      <c r="H360" s="265" t="s">
        <v>1</v>
      </c>
      <c r="I360" s="267"/>
      <c r="J360" s="264"/>
      <c r="K360" s="264"/>
      <c r="L360" s="268"/>
      <c r="M360" s="269"/>
      <c r="N360" s="270"/>
      <c r="O360" s="270"/>
      <c r="P360" s="270"/>
      <c r="Q360" s="270"/>
      <c r="R360" s="270"/>
      <c r="S360" s="270"/>
      <c r="T360" s="271"/>
      <c r="U360" s="14"/>
      <c r="V360" s="14"/>
      <c r="W360" s="14"/>
      <c r="X360" s="14"/>
      <c r="Y360" s="14"/>
      <c r="Z360" s="14"/>
      <c r="AA360" s="14"/>
      <c r="AB360" s="14"/>
      <c r="AC360" s="14"/>
      <c r="AD360" s="14"/>
      <c r="AE360" s="14"/>
      <c r="AT360" s="272" t="s">
        <v>446</v>
      </c>
      <c r="AU360" s="272" t="s">
        <v>85</v>
      </c>
      <c r="AV360" s="14" t="s">
        <v>83</v>
      </c>
      <c r="AW360" s="14" t="s">
        <v>32</v>
      </c>
      <c r="AX360" s="14" t="s">
        <v>76</v>
      </c>
      <c r="AY360" s="272" t="s">
        <v>342</v>
      </c>
    </row>
    <row r="361" s="13" customFormat="1">
      <c r="A361" s="13"/>
      <c r="B361" s="252"/>
      <c r="C361" s="253"/>
      <c r="D361" s="240" t="s">
        <v>446</v>
      </c>
      <c r="E361" s="254" t="s">
        <v>1</v>
      </c>
      <c r="F361" s="255" t="s">
        <v>2844</v>
      </c>
      <c r="G361" s="253"/>
      <c r="H361" s="256">
        <v>31.989999999999998</v>
      </c>
      <c r="I361" s="257"/>
      <c r="J361" s="253"/>
      <c r="K361" s="253"/>
      <c r="L361" s="258"/>
      <c r="M361" s="259"/>
      <c r="N361" s="260"/>
      <c r="O361" s="260"/>
      <c r="P361" s="260"/>
      <c r="Q361" s="260"/>
      <c r="R361" s="260"/>
      <c r="S361" s="260"/>
      <c r="T361" s="261"/>
      <c r="U361" s="13"/>
      <c r="V361" s="13"/>
      <c r="W361" s="13"/>
      <c r="X361" s="13"/>
      <c r="Y361" s="13"/>
      <c r="Z361" s="13"/>
      <c r="AA361" s="13"/>
      <c r="AB361" s="13"/>
      <c r="AC361" s="13"/>
      <c r="AD361" s="13"/>
      <c r="AE361" s="13"/>
      <c r="AT361" s="262" t="s">
        <v>446</v>
      </c>
      <c r="AU361" s="262" t="s">
        <v>85</v>
      </c>
      <c r="AV361" s="13" t="s">
        <v>85</v>
      </c>
      <c r="AW361" s="13" t="s">
        <v>32</v>
      </c>
      <c r="AX361" s="13" t="s">
        <v>83</v>
      </c>
      <c r="AY361" s="262" t="s">
        <v>342</v>
      </c>
    </row>
    <row r="362" s="2" customFormat="1" ht="24.15" customHeight="1">
      <c r="A362" s="39"/>
      <c r="B362" s="40"/>
      <c r="C362" s="227" t="s">
        <v>772</v>
      </c>
      <c r="D362" s="227" t="s">
        <v>343</v>
      </c>
      <c r="E362" s="228" t="s">
        <v>2845</v>
      </c>
      <c r="F362" s="229" t="s">
        <v>2846</v>
      </c>
      <c r="G362" s="230" t="s">
        <v>442</v>
      </c>
      <c r="H362" s="231">
        <v>1</v>
      </c>
      <c r="I362" s="232"/>
      <c r="J362" s="233">
        <f>ROUND(I362*H362,2)</f>
        <v>0</v>
      </c>
      <c r="K362" s="229" t="s">
        <v>1</v>
      </c>
      <c r="L362" s="45"/>
      <c r="M362" s="234" t="s">
        <v>1</v>
      </c>
      <c r="N362" s="235" t="s">
        <v>41</v>
      </c>
      <c r="O362" s="92"/>
      <c r="P362" s="236">
        <f>O362*H362</f>
        <v>0</v>
      </c>
      <c r="Q362" s="236">
        <v>0</v>
      </c>
      <c r="R362" s="236">
        <f>Q362*H362</f>
        <v>0</v>
      </c>
      <c r="S362" s="236">
        <v>0</v>
      </c>
      <c r="T362" s="237">
        <f>S362*H362</f>
        <v>0</v>
      </c>
      <c r="U362" s="39"/>
      <c r="V362" s="39"/>
      <c r="W362" s="39"/>
      <c r="X362" s="39"/>
      <c r="Y362" s="39"/>
      <c r="Z362" s="39"/>
      <c r="AA362" s="39"/>
      <c r="AB362" s="39"/>
      <c r="AC362" s="39"/>
      <c r="AD362" s="39"/>
      <c r="AE362" s="39"/>
      <c r="AR362" s="238" t="s">
        <v>360</v>
      </c>
      <c r="AT362" s="238" t="s">
        <v>343</v>
      </c>
      <c r="AU362" s="238" t="s">
        <v>85</v>
      </c>
      <c r="AY362" s="18" t="s">
        <v>342</v>
      </c>
      <c r="BE362" s="239">
        <f>IF(N362="základní",J362,0)</f>
        <v>0</v>
      </c>
      <c r="BF362" s="239">
        <f>IF(N362="snížená",J362,0)</f>
        <v>0</v>
      </c>
      <c r="BG362" s="239">
        <f>IF(N362="zákl. přenesená",J362,0)</f>
        <v>0</v>
      </c>
      <c r="BH362" s="239">
        <f>IF(N362="sníž. přenesená",J362,0)</f>
        <v>0</v>
      </c>
      <c r="BI362" s="239">
        <f>IF(N362="nulová",J362,0)</f>
        <v>0</v>
      </c>
      <c r="BJ362" s="18" t="s">
        <v>83</v>
      </c>
      <c r="BK362" s="239">
        <f>ROUND(I362*H362,2)</f>
        <v>0</v>
      </c>
      <c r="BL362" s="18" t="s">
        <v>360</v>
      </c>
      <c r="BM362" s="238" t="s">
        <v>2847</v>
      </c>
    </row>
    <row r="363" s="2" customFormat="1">
      <c r="A363" s="39"/>
      <c r="B363" s="40"/>
      <c r="C363" s="41"/>
      <c r="D363" s="240" t="s">
        <v>349</v>
      </c>
      <c r="E363" s="41"/>
      <c r="F363" s="241" t="s">
        <v>2846</v>
      </c>
      <c r="G363" s="41"/>
      <c r="H363" s="41"/>
      <c r="I363" s="242"/>
      <c r="J363" s="41"/>
      <c r="K363" s="41"/>
      <c r="L363" s="45"/>
      <c r="M363" s="243"/>
      <c r="N363" s="244"/>
      <c r="O363" s="92"/>
      <c r="P363" s="92"/>
      <c r="Q363" s="92"/>
      <c r="R363" s="92"/>
      <c r="S363" s="92"/>
      <c r="T363" s="93"/>
      <c r="U363" s="39"/>
      <c r="V363" s="39"/>
      <c r="W363" s="39"/>
      <c r="X363" s="39"/>
      <c r="Y363" s="39"/>
      <c r="Z363" s="39"/>
      <c r="AA363" s="39"/>
      <c r="AB363" s="39"/>
      <c r="AC363" s="39"/>
      <c r="AD363" s="39"/>
      <c r="AE363" s="39"/>
      <c r="AT363" s="18" t="s">
        <v>349</v>
      </c>
      <c r="AU363" s="18" t="s">
        <v>85</v>
      </c>
    </row>
    <row r="364" s="2" customFormat="1">
      <c r="A364" s="39"/>
      <c r="B364" s="40"/>
      <c r="C364" s="41"/>
      <c r="D364" s="240" t="s">
        <v>350</v>
      </c>
      <c r="E364" s="41"/>
      <c r="F364" s="245" t="s">
        <v>2848</v>
      </c>
      <c r="G364" s="41"/>
      <c r="H364" s="41"/>
      <c r="I364" s="242"/>
      <c r="J364" s="41"/>
      <c r="K364" s="41"/>
      <c r="L364" s="45"/>
      <c r="M364" s="243"/>
      <c r="N364" s="244"/>
      <c r="O364" s="92"/>
      <c r="P364" s="92"/>
      <c r="Q364" s="92"/>
      <c r="R364" s="92"/>
      <c r="S364" s="92"/>
      <c r="T364" s="93"/>
      <c r="U364" s="39"/>
      <c r="V364" s="39"/>
      <c r="W364" s="39"/>
      <c r="X364" s="39"/>
      <c r="Y364" s="39"/>
      <c r="Z364" s="39"/>
      <c r="AA364" s="39"/>
      <c r="AB364" s="39"/>
      <c r="AC364" s="39"/>
      <c r="AD364" s="39"/>
      <c r="AE364" s="39"/>
      <c r="AT364" s="18" t="s">
        <v>350</v>
      </c>
      <c r="AU364" s="18" t="s">
        <v>85</v>
      </c>
    </row>
    <row r="365" s="13" customFormat="1">
      <c r="A365" s="13"/>
      <c r="B365" s="252"/>
      <c r="C365" s="253"/>
      <c r="D365" s="240" t="s">
        <v>446</v>
      </c>
      <c r="E365" s="254" t="s">
        <v>1</v>
      </c>
      <c r="F365" s="255" t="s">
        <v>2489</v>
      </c>
      <c r="G365" s="253"/>
      <c r="H365" s="256">
        <v>1</v>
      </c>
      <c r="I365" s="257"/>
      <c r="J365" s="253"/>
      <c r="K365" s="253"/>
      <c r="L365" s="258"/>
      <c r="M365" s="259"/>
      <c r="N365" s="260"/>
      <c r="O365" s="260"/>
      <c r="P365" s="260"/>
      <c r="Q365" s="260"/>
      <c r="R365" s="260"/>
      <c r="S365" s="260"/>
      <c r="T365" s="261"/>
      <c r="U365" s="13"/>
      <c r="V365" s="13"/>
      <c r="W365" s="13"/>
      <c r="X365" s="13"/>
      <c r="Y365" s="13"/>
      <c r="Z365" s="13"/>
      <c r="AA365" s="13"/>
      <c r="AB365" s="13"/>
      <c r="AC365" s="13"/>
      <c r="AD365" s="13"/>
      <c r="AE365" s="13"/>
      <c r="AT365" s="262" t="s">
        <v>446</v>
      </c>
      <c r="AU365" s="262" t="s">
        <v>85</v>
      </c>
      <c r="AV365" s="13" t="s">
        <v>85</v>
      </c>
      <c r="AW365" s="13" t="s">
        <v>32</v>
      </c>
      <c r="AX365" s="13" t="s">
        <v>83</v>
      </c>
      <c r="AY365" s="262" t="s">
        <v>342</v>
      </c>
    </row>
    <row r="366" s="12" customFormat="1" ht="22.8" customHeight="1">
      <c r="A366" s="12"/>
      <c r="B366" s="213"/>
      <c r="C366" s="214"/>
      <c r="D366" s="215" t="s">
        <v>75</v>
      </c>
      <c r="E366" s="246" t="s">
        <v>360</v>
      </c>
      <c r="F366" s="246" t="s">
        <v>2379</v>
      </c>
      <c r="G366" s="214"/>
      <c r="H366" s="214"/>
      <c r="I366" s="217"/>
      <c r="J366" s="247">
        <f>BK366</f>
        <v>0</v>
      </c>
      <c r="K366" s="214"/>
      <c r="L366" s="219"/>
      <c r="M366" s="220"/>
      <c r="N366" s="221"/>
      <c r="O366" s="221"/>
      <c r="P366" s="222">
        <f>SUM(P367:P405)</f>
        <v>0</v>
      </c>
      <c r="Q366" s="221"/>
      <c r="R366" s="222">
        <f>SUM(R367:R405)</f>
        <v>5.6628815999999995</v>
      </c>
      <c r="S366" s="221"/>
      <c r="T366" s="223">
        <f>SUM(T367:T405)</f>
        <v>0</v>
      </c>
      <c r="U366" s="12"/>
      <c r="V366" s="12"/>
      <c r="W366" s="12"/>
      <c r="X366" s="12"/>
      <c r="Y366" s="12"/>
      <c r="Z366" s="12"/>
      <c r="AA366" s="12"/>
      <c r="AB366" s="12"/>
      <c r="AC366" s="12"/>
      <c r="AD366" s="12"/>
      <c r="AE366" s="12"/>
      <c r="AR366" s="224" t="s">
        <v>83</v>
      </c>
      <c r="AT366" s="225" t="s">
        <v>75</v>
      </c>
      <c r="AU366" s="225" t="s">
        <v>83</v>
      </c>
      <c r="AY366" s="224" t="s">
        <v>342</v>
      </c>
      <c r="BK366" s="226">
        <f>SUM(BK367:BK405)</f>
        <v>0</v>
      </c>
    </row>
    <row r="367" s="2" customFormat="1" ht="16.5" customHeight="1">
      <c r="A367" s="39"/>
      <c r="B367" s="40"/>
      <c r="C367" s="227" t="s">
        <v>777</v>
      </c>
      <c r="D367" s="227" t="s">
        <v>343</v>
      </c>
      <c r="E367" s="228" t="s">
        <v>2849</v>
      </c>
      <c r="F367" s="229" t="s">
        <v>2850</v>
      </c>
      <c r="G367" s="230" t="s">
        <v>562</v>
      </c>
      <c r="H367" s="231">
        <v>65.768000000000001</v>
      </c>
      <c r="I367" s="232"/>
      <c r="J367" s="233">
        <f>ROUND(I367*H367,2)</f>
        <v>0</v>
      </c>
      <c r="K367" s="229" t="s">
        <v>443</v>
      </c>
      <c r="L367" s="45"/>
      <c r="M367" s="234" t="s">
        <v>1</v>
      </c>
      <c r="N367" s="235" t="s">
        <v>41</v>
      </c>
      <c r="O367" s="92"/>
      <c r="P367" s="236">
        <f>O367*H367</f>
        <v>0</v>
      </c>
      <c r="Q367" s="236">
        <v>0</v>
      </c>
      <c r="R367" s="236">
        <f>Q367*H367</f>
        <v>0</v>
      </c>
      <c r="S367" s="236">
        <v>0</v>
      </c>
      <c r="T367" s="237">
        <f>S367*H367</f>
        <v>0</v>
      </c>
      <c r="U367" s="39"/>
      <c r="V367" s="39"/>
      <c r="W367" s="39"/>
      <c r="X367" s="39"/>
      <c r="Y367" s="39"/>
      <c r="Z367" s="39"/>
      <c r="AA367" s="39"/>
      <c r="AB367" s="39"/>
      <c r="AC367" s="39"/>
      <c r="AD367" s="39"/>
      <c r="AE367" s="39"/>
      <c r="AR367" s="238" t="s">
        <v>360</v>
      </c>
      <c r="AT367" s="238" t="s">
        <v>343</v>
      </c>
      <c r="AU367" s="238" t="s">
        <v>85</v>
      </c>
      <c r="AY367" s="18" t="s">
        <v>342</v>
      </c>
      <c r="BE367" s="239">
        <f>IF(N367="základní",J367,0)</f>
        <v>0</v>
      </c>
      <c r="BF367" s="239">
        <f>IF(N367="snížená",J367,0)</f>
        <v>0</v>
      </c>
      <c r="BG367" s="239">
        <f>IF(N367="zákl. přenesená",J367,0)</f>
        <v>0</v>
      </c>
      <c r="BH367" s="239">
        <f>IF(N367="sníž. přenesená",J367,0)</f>
        <v>0</v>
      </c>
      <c r="BI367" s="239">
        <f>IF(N367="nulová",J367,0)</f>
        <v>0</v>
      </c>
      <c r="BJ367" s="18" t="s">
        <v>83</v>
      </c>
      <c r="BK367" s="239">
        <f>ROUND(I367*H367,2)</f>
        <v>0</v>
      </c>
      <c r="BL367" s="18" t="s">
        <v>360</v>
      </c>
      <c r="BM367" s="238" t="s">
        <v>2851</v>
      </c>
    </row>
    <row r="368" s="2" customFormat="1">
      <c r="A368" s="39"/>
      <c r="B368" s="40"/>
      <c r="C368" s="41"/>
      <c r="D368" s="240" t="s">
        <v>349</v>
      </c>
      <c r="E368" s="41"/>
      <c r="F368" s="241" t="s">
        <v>2852</v>
      </c>
      <c r="G368" s="41"/>
      <c r="H368" s="41"/>
      <c r="I368" s="242"/>
      <c r="J368" s="41"/>
      <c r="K368" s="41"/>
      <c r="L368" s="45"/>
      <c r="M368" s="243"/>
      <c r="N368" s="244"/>
      <c r="O368" s="92"/>
      <c r="P368" s="92"/>
      <c r="Q368" s="92"/>
      <c r="R368" s="92"/>
      <c r="S368" s="92"/>
      <c r="T368" s="93"/>
      <c r="U368" s="39"/>
      <c r="V368" s="39"/>
      <c r="W368" s="39"/>
      <c r="X368" s="39"/>
      <c r="Y368" s="39"/>
      <c r="Z368" s="39"/>
      <c r="AA368" s="39"/>
      <c r="AB368" s="39"/>
      <c r="AC368" s="39"/>
      <c r="AD368" s="39"/>
      <c r="AE368" s="39"/>
      <c r="AT368" s="18" t="s">
        <v>349</v>
      </c>
      <c r="AU368" s="18" t="s">
        <v>85</v>
      </c>
    </row>
    <row r="369" s="13" customFormat="1">
      <c r="A369" s="13"/>
      <c r="B369" s="252"/>
      <c r="C369" s="253"/>
      <c r="D369" s="240" t="s">
        <v>446</v>
      </c>
      <c r="E369" s="254" t="s">
        <v>1</v>
      </c>
      <c r="F369" s="255" t="s">
        <v>2853</v>
      </c>
      <c r="G369" s="253"/>
      <c r="H369" s="256">
        <v>8.2799999999999994</v>
      </c>
      <c r="I369" s="257"/>
      <c r="J369" s="253"/>
      <c r="K369" s="253"/>
      <c r="L369" s="258"/>
      <c r="M369" s="259"/>
      <c r="N369" s="260"/>
      <c r="O369" s="260"/>
      <c r="P369" s="260"/>
      <c r="Q369" s="260"/>
      <c r="R369" s="260"/>
      <c r="S369" s="260"/>
      <c r="T369" s="261"/>
      <c r="U369" s="13"/>
      <c r="V369" s="13"/>
      <c r="W369" s="13"/>
      <c r="X369" s="13"/>
      <c r="Y369" s="13"/>
      <c r="Z369" s="13"/>
      <c r="AA369" s="13"/>
      <c r="AB369" s="13"/>
      <c r="AC369" s="13"/>
      <c r="AD369" s="13"/>
      <c r="AE369" s="13"/>
      <c r="AT369" s="262" t="s">
        <v>446</v>
      </c>
      <c r="AU369" s="262" t="s">
        <v>85</v>
      </c>
      <c r="AV369" s="13" t="s">
        <v>85</v>
      </c>
      <c r="AW369" s="13" t="s">
        <v>32</v>
      </c>
      <c r="AX369" s="13" t="s">
        <v>76</v>
      </c>
      <c r="AY369" s="262" t="s">
        <v>342</v>
      </c>
    </row>
    <row r="370" s="13" customFormat="1">
      <c r="A370" s="13"/>
      <c r="B370" s="252"/>
      <c r="C370" s="253"/>
      <c r="D370" s="240" t="s">
        <v>446</v>
      </c>
      <c r="E370" s="254" t="s">
        <v>1</v>
      </c>
      <c r="F370" s="255" t="s">
        <v>2854</v>
      </c>
      <c r="G370" s="253"/>
      <c r="H370" s="256">
        <v>57.049999999999997</v>
      </c>
      <c r="I370" s="257"/>
      <c r="J370" s="253"/>
      <c r="K370" s="253"/>
      <c r="L370" s="258"/>
      <c r="M370" s="259"/>
      <c r="N370" s="260"/>
      <c r="O370" s="260"/>
      <c r="P370" s="260"/>
      <c r="Q370" s="260"/>
      <c r="R370" s="260"/>
      <c r="S370" s="260"/>
      <c r="T370" s="261"/>
      <c r="U370" s="13"/>
      <c r="V370" s="13"/>
      <c r="W370" s="13"/>
      <c r="X370" s="13"/>
      <c r="Y370" s="13"/>
      <c r="Z370" s="13"/>
      <c r="AA370" s="13"/>
      <c r="AB370" s="13"/>
      <c r="AC370" s="13"/>
      <c r="AD370" s="13"/>
      <c r="AE370" s="13"/>
      <c r="AT370" s="262" t="s">
        <v>446</v>
      </c>
      <c r="AU370" s="262" t="s">
        <v>85</v>
      </c>
      <c r="AV370" s="13" t="s">
        <v>85</v>
      </c>
      <c r="AW370" s="13" t="s">
        <v>32</v>
      </c>
      <c r="AX370" s="13" t="s">
        <v>76</v>
      </c>
      <c r="AY370" s="262" t="s">
        <v>342</v>
      </c>
    </row>
    <row r="371" s="13" customFormat="1">
      <c r="A371" s="13"/>
      <c r="B371" s="252"/>
      <c r="C371" s="253"/>
      <c r="D371" s="240" t="s">
        <v>446</v>
      </c>
      <c r="E371" s="254" t="s">
        <v>1</v>
      </c>
      <c r="F371" s="255" t="s">
        <v>2855</v>
      </c>
      <c r="G371" s="253"/>
      <c r="H371" s="256">
        <v>0.438</v>
      </c>
      <c r="I371" s="257"/>
      <c r="J371" s="253"/>
      <c r="K371" s="253"/>
      <c r="L371" s="258"/>
      <c r="M371" s="259"/>
      <c r="N371" s="260"/>
      <c r="O371" s="260"/>
      <c r="P371" s="260"/>
      <c r="Q371" s="260"/>
      <c r="R371" s="260"/>
      <c r="S371" s="260"/>
      <c r="T371" s="261"/>
      <c r="U371" s="13"/>
      <c r="V371" s="13"/>
      <c r="W371" s="13"/>
      <c r="X371" s="13"/>
      <c r="Y371" s="13"/>
      <c r="Z371" s="13"/>
      <c r="AA371" s="13"/>
      <c r="AB371" s="13"/>
      <c r="AC371" s="13"/>
      <c r="AD371" s="13"/>
      <c r="AE371" s="13"/>
      <c r="AT371" s="262" t="s">
        <v>446</v>
      </c>
      <c r="AU371" s="262" t="s">
        <v>85</v>
      </c>
      <c r="AV371" s="13" t="s">
        <v>85</v>
      </c>
      <c r="AW371" s="13" t="s">
        <v>32</v>
      </c>
      <c r="AX371" s="13" t="s">
        <v>76</v>
      </c>
      <c r="AY371" s="262" t="s">
        <v>342</v>
      </c>
    </row>
    <row r="372" s="16" customFormat="1">
      <c r="A372" s="16"/>
      <c r="B372" s="284"/>
      <c r="C372" s="285"/>
      <c r="D372" s="240" t="s">
        <v>446</v>
      </c>
      <c r="E372" s="286" t="s">
        <v>1</v>
      </c>
      <c r="F372" s="287" t="s">
        <v>500</v>
      </c>
      <c r="G372" s="285"/>
      <c r="H372" s="288">
        <v>65.768000000000001</v>
      </c>
      <c r="I372" s="289"/>
      <c r="J372" s="285"/>
      <c r="K372" s="285"/>
      <c r="L372" s="290"/>
      <c r="M372" s="291"/>
      <c r="N372" s="292"/>
      <c r="O372" s="292"/>
      <c r="P372" s="292"/>
      <c r="Q372" s="292"/>
      <c r="R372" s="292"/>
      <c r="S372" s="292"/>
      <c r="T372" s="293"/>
      <c r="U372" s="16"/>
      <c r="V372" s="16"/>
      <c r="W372" s="16"/>
      <c r="X372" s="16"/>
      <c r="Y372" s="16"/>
      <c r="Z372" s="16"/>
      <c r="AA372" s="16"/>
      <c r="AB372" s="16"/>
      <c r="AC372" s="16"/>
      <c r="AD372" s="16"/>
      <c r="AE372" s="16"/>
      <c r="AT372" s="294" t="s">
        <v>446</v>
      </c>
      <c r="AU372" s="294" t="s">
        <v>85</v>
      </c>
      <c r="AV372" s="16" t="s">
        <v>360</v>
      </c>
      <c r="AW372" s="16" t="s">
        <v>32</v>
      </c>
      <c r="AX372" s="16" t="s">
        <v>83</v>
      </c>
      <c r="AY372" s="294" t="s">
        <v>342</v>
      </c>
    </row>
    <row r="373" s="2" customFormat="1" ht="16.5" customHeight="1">
      <c r="A373" s="39"/>
      <c r="B373" s="40"/>
      <c r="C373" s="227" t="s">
        <v>782</v>
      </c>
      <c r="D373" s="227" t="s">
        <v>343</v>
      </c>
      <c r="E373" s="228" t="s">
        <v>2856</v>
      </c>
      <c r="F373" s="229" t="s">
        <v>2857</v>
      </c>
      <c r="G373" s="230" t="s">
        <v>562</v>
      </c>
      <c r="H373" s="231">
        <v>13.103999999999999</v>
      </c>
      <c r="I373" s="232"/>
      <c r="J373" s="233">
        <f>ROUND(I373*H373,2)</f>
        <v>0</v>
      </c>
      <c r="K373" s="229" t="s">
        <v>443</v>
      </c>
      <c r="L373" s="45"/>
      <c r="M373" s="234" t="s">
        <v>1</v>
      </c>
      <c r="N373" s="235" t="s">
        <v>41</v>
      </c>
      <c r="O373" s="92"/>
      <c r="P373" s="236">
        <f>O373*H373</f>
        <v>0</v>
      </c>
      <c r="Q373" s="236">
        <v>0</v>
      </c>
      <c r="R373" s="236">
        <f>Q373*H373</f>
        <v>0</v>
      </c>
      <c r="S373" s="236">
        <v>0</v>
      </c>
      <c r="T373" s="237">
        <f>S373*H373</f>
        <v>0</v>
      </c>
      <c r="U373" s="39"/>
      <c r="V373" s="39"/>
      <c r="W373" s="39"/>
      <c r="X373" s="39"/>
      <c r="Y373" s="39"/>
      <c r="Z373" s="39"/>
      <c r="AA373" s="39"/>
      <c r="AB373" s="39"/>
      <c r="AC373" s="39"/>
      <c r="AD373" s="39"/>
      <c r="AE373" s="39"/>
      <c r="AR373" s="238" t="s">
        <v>360</v>
      </c>
      <c r="AT373" s="238" t="s">
        <v>343</v>
      </c>
      <c r="AU373" s="238" t="s">
        <v>85</v>
      </c>
      <c r="AY373" s="18" t="s">
        <v>342</v>
      </c>
      <c r="BE373" s="239">
        <f>IF(N373="základní",J373,0)</f>
        <v>0</v>
      </c>
      <c r="BF373" s="239">
        <f>IF(N373="snížená",J373,0)</f>
        <v>0</v>
      </c>
      <c r="BG373" s="239">
        <f>IF(N373="zákl. přenesená",J373,0)</f>
        <v>0</v>
      </c>
      <c r="BH373" s="239">
        <f>IF(N373="sníž. přenesená",J373,0)</f>
        <v>0</v>
      </c>
      <c r="BI373" s="239">
        <f>IF(N373="nulová",J373,0)</f>
        <v>0</v>
      </c>
      <c r="BJ373" s="18" t="s">
        <v>83</v>
      </c>
      <c r="BK373" s="239">
        <f>ROUND(I373*H373,2)</f>
        <v>0</v>
      </c>
      <c r="BL373" s="18" t="s">
        <v>360</v>
      </c>
      <c r="BM373" s="238" t="s">
        <v>2858</v>
      </c>
    </row>
    <row r="374" s="2" customFormat="1">
      <c r="A374" s="39"/>
      <c r="B374" s="40"/>
      <c r="C374" s="41"/>
      <c r="D374" s="240" t="s">
        <v>349</v>
      </c>
      <c r="E374" s="41"/>
      <c r="F374" s="241" t="s">
        <v>2859</v>
      </c>
      <c r="G374" s="41"/>
      <c r="H374" s="41"/>
      <c r="I374" s="242"/>
      <c r="J374" s="41"/>
      <c r="K374" s="41"/>
      <c r="L374" s="45"/>
      <c r="M374" s="243"/>
      <c r="N374" s="244"/>
      <c r="O374" s="92"/>
      <c r="P374" s="92"/>
      <c r="Q374" s="92"/>
      <c r="R374" s="92"/>
      <c r="S374" s="92"/>
      <c r="T374" s="93"/>
      <c r="U374" s="39"/>
      <c r="V374" s="39"/>
      <c r="W374" s="39"/>
      <c r="X374" s="39"/>
      <c r="Y374" s="39"/>
      <c r="Z374" s="39"/>
      <c r="AA374" s="39"/>
      <c r="AB374" s="39"/>
      <c r="AC374" s="39"/>
      <c r="AD374" s="39"/>
      <c r="AE374" s="39"/>
      <c r="AT374" s="18" t="s">
        <v>349</v>
      </c>
      <c r="AU374" s="18" t="s">
        <v>85</v>
      </c>
    </row>
    <row r="375" s="13" customFormat="1">
      <c r="A375" s="13"/>
      <c r="B375" s="252"/>
      <c r="C375" s="253"/>
      <c r="D375" s="240" t="s">
        <v>446</v>
      </c>
      <c r="E375" s="254" t="s">
        <v>1</v>
      </c>
      <c r="F375" s="255" t="s">
        <v>2860</v>
      </c>
      <c r="G375" s="253"/>
      <c r="H375" s="256">
        <v>1.8</v>
      </c>
      <c r="I375" s="257"/>
      <c r="J375" s="253"/>
      <c r="K375" s="253"/>
      <c r="L375" s="258"/>
      <c r="M375" s="259"/>
      <c r="N375" s="260"/>
      <c r="O375" s="260"/>
      <c r="P375" s="260"/>
      <c r="Q375" s="260"/>
      <c r="R375" s="260"/>
      <c r="S375" s="260"/>
      <c r="T375" s="261"/>
      <c r="U375" s="13"/>
      <c r="V375" s="13"/>
      <c r="W375" s="13"/>
      <c r="X375" s="13"/>
      <c r="Y375" s="13"/>
      <c r="Z375" s="13"/>
      <c r="AA375" s="13"/>
      <c r="AB375" s="13"/>
      <c r="AC375" s="13"/>
      <c r="AD375" s="13"/>
      <c r="AE375" s="13"/>
      <c r="AT375" s="262" t="s">
        <v>446</v>
      </c>
      <c r="AU375" s="262" t="s">
        <v>85</v>
      </c>
      <c r="AV375" s="13" t="s">
        <v>85</v>
      </c>
      <c r="AW375" s="13" t="s">
        <v>32</v>
      </c>
      <c r="AX375" s="13" t="s">
        <v>76</v>
      </c>
      <c r="AY375" s="262" t="s">
        <v>342</v>
      </c>
    </row>
    <row r="376" s="13" customFormat="1">
      <c r="A376" s="13"/>
      <c r="B376" s="252"/>
      <c r="C376" s="253"/>
      <c r="D376" s="240" t="s">
        <v>446</v>
      </c>
      <c r="E376" s="254" t="s">
        <v>1</v>
      </c>
      <c r="F376" s="255" t="s">
        <v>2861</v>
      </c>
      <c r="G376" s="253"/>
      <c r="H376" s="256">
        <v>11.304</v>
      </c>
      <c r="I376" s="257"/>
      <c r="J376" s="253"/>
      <c r="K376" s="253"/>
      <c r="L376" s="258"/>
      <c r="M376" s="259"/>
      <c r="N376" s="260"/>
      <c r="O376" s="260"/>
      <c r="P376" s="260"/>
      <c r="Q376" s="260"/>
      <c r="R376" s="260"/>
      <c r="S376" s="260"/>
      <c r="T376" s="261"/>
      <c r="U376" s="13"/>
      <c r="V376" s="13"/>
      <c r="W376" s="13"/>
      <c r="X376" s="13"/>
      <c r="Y376" s="13"/>
      <c r="Z376" s="13"/>
      <c r="AA376" s="13"/>
      <c r="AB376" s="13"/>
      <c r="AC376" s="13"/>
      <c r="AD376" s="13"/>
      <c r="AE376" s="13"/>
      <c r="AT376" s="262" t="s">
        <v>446</v>
      </c>
      <c r="AU376" s="262" t="s">
        <v>85</v>
      </c>
      <c r="AV376" s="13" t="s">
        <v>85</v>
      </c>
      <c r="AW376" s="13" t="s">
        <v>32</v>
      </c>
      <c r="AX376" s="13" t="s">
        <v>76</v>
      </c>
      <c r="AY376" s="262" t="s">
        <v>342</v>
      </c>
    </row>
    <row r="377" s="16" customFormat="1">
      <c r="A377" s="16"/>
      <c r="B377" s="284"/>
      <c r="C377" s="285"/>
      <c r="D377" s="240" t="s">
        <v>446</v>
      </c>
      <c r="E377" s="286" t="s">
        <v>1</v>
      </c>
      <c r="F377" s="287" t="s">
        <v>500</v>
      </c>
      <c r="G377" s="285"/>
      <c r="H377" s="288">
        <v>13.103999999999999</v>
      </c>
      <c r="I377" s="289"/>
      <c r="J377" s="285"/>
      <c r="K377" s="285"/>
      <c r="L377" s="290"/>
      <c r="M377" s="291"/>
      <c r="N377" s="292"/>
      <c r="O377" s="292"/>
      <c r="P377" s="292"/>
      <c r="Q377" s="292"/>
      <c r="R377" s="292"/>
      <c r="S377" s="292"/>
      <c r="T377" s="293"/>
      <c r="U377" s="16"/>
      <c r="V377" s="16"/>
      <c r="W377" s="16"/>
      <c r="X377" s="16"/>
      <c r="Y377" s="16"/>
      <c r="Z377" s="16"/>
      <c r="AA377" s="16"/>
      <c r="AB377" s="16"/>
      <c r="AC377" s="16"/>
      <c r="AD377" s="16"/>
      <c r="AE377" s="16"/>
      <c r="AT377" s="294" t="s">
        <v>446</v>
      </c>
      <c r="AU377" s="294" t="s">
        <v>85</v>
      </c>
      <c r="AV377" s="16" t="s">
        <v>360</v>
      </c>
      <c r="AW377" s="16" t="s">
        <v>32</v>
      </c>
      <c r="AX377" s="16" t="s">
        <v>83</v>
      </c>
      <c r="AY377" s="294" t="s">
        <v>342</v>
      </c>
    </row>
    <row r="378" s="2" customFormat="1" ht="16.5" customHeight="1">
      <c r="A378" s="39"/>
      <c r="B378" s="40"/>
      <c r="C378" s="227" t="s">
        <v>787</v>
      </c>
      <c r="D378" s="227" t="s">
        <v>343</v>
      </c>
      <c r="E378" s="228" t="s">
        <v>2380</v>
      </c>
      <c r="F378" s="229" t="s">
        <v>2381</v>
      </c>
      <c r="G378" s="230" t="s">
        <v>442</v>
      </c>
      <c r="H378" s="231">
        <v>34</v>
      </c>
      <c r="I378" s="232"/>
      <c r="J378" s="233">
        <f>ROUND(I378*H378,2)</f>
        <v>0</v>
      </c>
      <c r="K378" s="229" t="s">
        <v>443</v>
      </c>
      <c r="L378" s="45"/>
      <c r="M378" s="234" t="s">
        <v>1</v>
      </c>
      <c r="N378" s="235" t="s">
        <v>41</v>
      </c>
      <c r="O378" s="92"/>
      <c r="P378" s="236">
        <f>O378*H378</f>
        <v>0</v>
      </c>
      <c r="Q378" s="236">
        <v>0.087419999999999998</v>
      </c>
      <c r="R378" s="236">
        <f>Q378*H378</f>
        <v>2.97228</v>
      </c>
      <c r="S378" s="236">
        <v>0</v>
      </c>
      <c r="T378" s="237">
        <f>S378*H378</f>
        <v>0</v>
      </c>
      <c r="U378" s="39"/>
      <c r="V378" s="39"/>
      <c r="W378" s="39"/>
      <c r="X378" s="39"/>
      <c r="Y378" s="39"/>
      <c r="Z378" s="39"/>
      <c r="AA378" s="39"/>
      <c r="AB378" s="39"/>
      <c r="AC378" s="39"/>
      <c r="AD378" s="39"/>
      <c r="AE378" s="39"/>
      <c r="AR378" s="238" t="s">
        <v>360</v>
      </c>
      <c r="AT378" s="238" t="s">
        <v>343</v>
      </c>
      <c r="AU378" s="238" t="s">
        <v>85</v>
      </c>
      <c r="AY378" s="18" t="s">
        <v>342</v>
      </c>
      <c r="BE378" s="239">
        <f>IF(N378="základní",J378,0)</f>
        <v>0</v>
      </c>
      <c r="BF378" s="239">
        <f>IF(N378="snížená",J378,0)</f>
        <v>0</v>
      </c>
      <c r="BG378" s="239">
        <f>IF(N378="zákl. přenesená",J378,0)</f>
        <v>0</v>
      </c>
      <c r="BH378" s="239">
        <f>IF(N378="sníž. přenesená",J378,0)</f>
        <v>0</v>
      </c>
      <c r="BI378" s="239">
        <f>IF(N378="nulová",J378,0)</f>
        <v>0</v>
      </c>
      <c r="BJ378" s="18" t="s">
        <v>83</v>
      </c>
      <c r="BK378" s="239">
        <f>ROUND(I378*H378,2)</f>
        <v>0</v>
      </c>
      <c r="BL378" s="18" t="s">
        <v>360</v>
      </c>
      <c r="BM378" s="238" t="s">
        <v>2862</v>
      </c>
    </row>
    <row r="379" s="2" customFormat="1">
      <c r="A379" s="39"/>
      <c r="B379" s="40"/>
      <c r="C379" s="41"/>
      <c r="D379" s="240" t="s">
        <v>349</v>
      </c>
      <c r="E379" s="41"/>
      <c r="F379" s="241" t="s">
        <v>2383</v>
      </c>
      <c r="G379" s="41"/>
      <c r="H379" s="41"/>
      <c r="I379" s="242"/>
      <c r="J379" s="41"/>
      <c r="K379" s="41"/>
      <c r="L379" s="45"/>
      <c r="M379" s="243"/>
      <c r="N379" s="244"/>
      <c r="O379" s="92"/>
      <c r="P379" s="92"/>
      <c r="Q379" s="92"/>
      <c r="R379" s="92"/>
      <c r="S379" s="92"/>
      <c r="T379" s="93"/>
      <c r="U379" s="39"/>
      <c r="V379" s="39"/>
      <c r="W379" s="39"/>
      <c r="X379" s="39"/>
      <c r="Y379" s="39"/>
      <c r="Z379" s="39"/>
      <c r="AA379" s="39"/>
      <c r="AB379" s="39"/>
      <c r="AC379" s="39"/>
      <c r="AD379" s="39"/>
      <c r="AE379" s="39"/>
      <c r="AT379" s="18" t="s">
        <v>349</v>
      </c>
      <c r="AU379" s="18" t="s">
        <v>85</v>
      </c>
    </row>
    <row r="380" s="13" customFormat="1">
      <c r="A380" s="13"/>
      <c r="B380" s="252"/>
      <c r="C380" s="253"/>
      <c r="D380" s="240" t="s">
        <v>446</v>
      </c>
      <c r="E380" s="254" t="s">
        <v>1</v>
      </c>
      <c r="F380" s="255" t="s">
        <v>2863</v>
      </c>
      <c r="G380" s="253"/>
      <c r="H380" s="256">
        <v>34</v>
      </c>
      <c r="I380" s="257"/>
      <c r="J380" s="253"/>
      <c r="K380" s="253"/>
      <c r="L380" s="258"/>
      <c r="M380" s="259"/>
      <c r="N380" s="260"/>
      <c r="O380" s="260"/>
      <c r="P380" s="260"/>
      <c r="Q380" s="260"/>
      <c r="R380" s="260"/>
      <c r="S380" s="260"/>
      <c r="T380" s="261"/>
      <c r="U380" s="13"/>
      <c r="V380" s="13"/>
      <c r="W380" s="13"/>
      <c r="X380" s="13"/>
      <c r="Y380" s="13"/>
      <c r="Z380" s="13"/>
      <c r="AA380" s="13"/>
      <c r="AB380" s="13"/>
      <c r="AC380" s="13"/>
      <c r="AD380" s="13"/>
      <c r="AE380" s="13"/>
      <c r="AT380" s="262" t="s">
        <v>446</v>
      </c>
      <c r="AU380" s="262" t="s">
        <v>85</v>
      </c>
      <c r="AV380" s="13" t="s">
        <v>85</v>
      </c>
      <c r="AW380" s="13" t="s">
        <v>32</v>
      </c>
      <c r="AX380" s="13" t="s">
        <v>83</v>
      </c>
      <c r="AY380" s="262" t="s">
        <v>342</v>
      </c>
    </row>
    <row r="381" s="2" customFormat="1" ht="16.5" customHeight="1">
      <c r="A381" s="39"/>
      <c r="B381" s="40"/>
      <c r="C381" s="295" t="s">
        <v>793</v>
      </c>
      <c r="D381" s="295" t="s">
        <v>621</v>
      </c>
      <c r="E381" s="296" t="s">
        <v>2393</v>
      </c>
      <c r="F381" s="297" t="s">
        <v>2394</v>
      </c>
      <c r="G381" s="298" t="s">
        <v>442</v>
      </c>
      <c r="H381" s="299">
        <v>7</v>
      </c>
      <c r="I381" s="300"/>
      <c r="J381" s="301">
        <f>ROUND(I381*H381,2)</f>
        <v>0</v>
      </c>
      <c r="K381" s="297" t="s">
        <v>443</v>
      </c>
      <c r="L381" s="302"/>
      <c r="M381" s="303" t="s">
        <v>1</v>
      </c>
      <c r="N381" s="304" t="s">
        <v>41</v>
      </c>
      <c r="O381" s="92"/>
      <c r="P381" s="236">
        <f>O381*H381</f>
        <v>0</v>
      </c>
      <c r="Q381" s="236">
        <v>0.050999999999999997</v>
      </c>
      <c r="R381" s="236">
        <f>Q381*H381</f>
        <v>0.35699999999999998</v>
      </c>
      <c r="S381" s="236">
        <v>0</v>
      </c>
      <c r="T381" s="237">
        <f>S381*H381</f>
        <v>0</v>
      </c>
      <c r="U381" s="39"/>
      <c r="V381" s="39"/>
      <c r="W381" s="39"/>
      <c r="X381" s="39"/>
      <c r="Y381" s="39"/>
      <c r="Z381" s="39"/>
      <c r="AA381" s="39"/>
      <c r="AB381" s="39"/>
      <c r="AC381" s="39"/>
      <c r="AD381" s="39"/>
      <c r="AE381" s="39"/>
      <c r="AR381" s="238" t="s">
        <v>376</v>
      </c>
      <c r="AT381" s="238" t="s">
        <v>621</v>
      </c>
      <c r="AU381" s="238" t="s">
        <v>85</v>
      </c>
      <c r="AY381" s="18" t="s">
        <v>342</v>
      </c>
      <c r="BE381" s="239">
        <f>IF(N381="základní",J381,0)</f>
        <v>0</v>
      </c>
      <c r="BF381" s="239">
        <f>IF(N381="snížená",J381,0)</f>
        <v>0</v>
      </c>
      <c r="BG381" s="239">
        <f>IF(N381="zákl. přenesená",J381,0)</f>
        <v>0</v>
      </c>
      <c r="BH381" s="239">
        <f>IF(N381="sníž. přenesená",J381,0)</f>
        <v>0</v>
      </c>
      <c r="BI381" s="239">
        <f>IF(N381="nulová",J381,0)</f>
        <v>0</v>
      </c>
      <c r="BJ381" s="18" t="s">
        <v>83</v>
      </c>
      <c r="BK381" s="239">
        <f>ROUND(I381*H381,2)</f>
        <v>0</v>
      </c>
      <c r="BL381" s="18" t="s">
        <v>360</v>
      </c>
      <c r="BM381" s="238" t="s">
        <v>2864</v>
      </c>
    </row>
    <row r="382" s="2" customFormat="1">
      <c r="A382" s="39"/>
      <c r="B382" s="40"/>
      <c r="C382" s="41"/>
      <c r="D382" s="240" t="s">
        <v>349</v>
      </c>
      <c r="E382" s="41"/>
      <c r="F382" s="241" t="s">
        <v>2394</v>
      </c>
      <c r="G382" s="41"/>
      <c r="H382" s="41"/>
      <c r="I382" s="242"/>
      <c r="J382" s="41"/>
      <c r="K382" s="41"/>
      <c r="L382" s="45"/>
      <c r="M382" s="243"/>
      <c r="N382" s="244"/>
      <c r="O382" s="92"/>
      <c r="P382" s="92"/>
      <c r="Q382" s="92"/>
      <c r="R382" s="92"/>
      <c r="S382" s="92"/>
      <c r="T382" s="93"/>
      <c r="U382" s="39"/>
      <c r="V382" s="39"/>
      <c r="W382" s="39"/>
      <c r="X382" s="39"/>
      <c r="Y382" s="39"/>
      <c r="Z382" s="39"/>
      <c r="AA382" s="39"/>
      <c r="AB382" s="39"/>
      <c r="AC382" s="39"/>
      <c r="AD382" s="39"/>
      <c r="AE382" s="39"/>
      <c r="AT382" s="18" t="s">
        <v>349</v>
      </c>
      <c r="AU382" s="18" t="s">
        <v>85</v>
      </c>
    </row>
    <row r="383" s="13" customFormat="1">
      <c r="A383" s="13"/>
      <c r="B383" s="252"/>
      <c r="C383" s="253"/>
      <c r="D383" s="240" t="s">
        <v>446</v>
      </c>
      <c r="E383" s="254" t="s">
        <v>1</v>
      </c>
      <c r="F383" s="255" t="s">
        <v>2865</v>
      </c>
      <c r="G383" s="253"/>
      <c r="H383" s="256">
        <v>7</v>
      </c>
      <c r="I383" s="257"/>
      <c r="J383" s="253"/>
      <c r="K383" s="253"/>
      <c r="L383" s="258"/>
      <c r="M383" s="259"/>
      <c r="N383" s="260"/>
      <c r="O383" s="260"/>
      <c r="P383" s="260"/>
      <c r="Q383" s="260"/>
      <c r="R383" s="260"/>
      <c r="S383" s="260"/>
      <c r="T383" s="261"/>
      <c r="U383" s="13"/>
      <c r="V383" s="13"/>
      <c r="W383" s="13"/>
      <c r="X383" s="13"/>
      <c r="Y383" s="13"/>
      <c r="Z383" s="13"/>
      <c r="AA383" s="13"/>
      <c r="AB383" s="13"/>
      <c r="AC383" s="13"/>
      <c r="AD383" s="13"/>
      <c r="AE383" s="13"/>
      <c r="AT383" s="262" t="s">
        <v>446</v>
      </c>
      <c r="AU383" s="262" t="s">
        <v>85</v>
      </c>
      <c r="AV383" s="13" t="s">
        <v>85</v>
      </c>
      <c r="AW383" s="13" t="s">
        <v>32</v>
      </c>
      <c r="AX383" s="13" t="s">
        <v>83</v>
      </c>
      <c r="AY383" s="262" t="s">
        <v>342</v>
      </c>
    </row>
    <row r="384" s="2" customFormat="1" ht="16.5" customHeight="1">
      <c r="A384" s="39"/>
      <c r="B384" s="40"/>
      <c r="C384" s="295" t="s">
        <v>798</v>
      </c>
      <c r="D384" s="295" t="s">
        <v>621</v>
      </c>
      <c r="E384" s="296" t="s">
        <v>2396</v>
      </c>
      <c r="F384" s="297" t="s">
        <v>2397</v>
      </c>
      <c r="G384" s="298" t="s">
        <v>442</v>
      </c>
      <c r="H384" s="299">
        <v>6</v>
      </c>
      <c r="I384" s="300"/>
      <c r="J384" s="301">
        <f>ROUND(I384*H384,2)</f>
        <v>0</v>
      </c>
      <c r="K384" s="297" t="s">
        <v>443</v>
      </c>
      <c r="L384" s="302"/>
      <c r="M384" s="303" t="s">
        <v>1</v>
      </c>
      <c r="N384" s="304" t="s">
        <v>41</v>
      </c>
      <c r="O384" s="92"/>
      <c r="P384" s="236">
        <f>O384*H384</f>
        <v>0</v>
      </c>
      <c r="Q384" s="236">
        <v>0.068000000000000005</v>
      </c>
      <c r="R384" s="236">
        <f>Q384*H384</f>
        <v>0.40800000000000003</v>
      </c>
      <c r="S384" s="236">
        <v>0</v>
      </c>
      <c r="T384" s="237">
        <f>S384*H384</f>
        <v>0</v>
      </c>
      <c r="U384" s="39"/>
      <c r="V384" s="39"/>
      <c r="W384" s="39"/>
      <c r="X384" s="39"/>
      <c r="Y384" s="39"/>
      <c r="Z384" s="39"/>
      <c r="AA384" s="39"/>
      <c r="AB384" s="39"/>
      <c r="AC384" s="39"/>
      <c r="AD384" s="39"/>
      <c r="AE384" s="39"/>
      <c r="AR384" s="238" t="s">
        <v>376</v>
      </c>
      <c r="AT384" s="238" t="s">
        <v>621</v>
      </c>
      <c r="AU384" s="238" t="s">
        <v>85</v>
      </c>
      <c r="AY384" s="18" t="s">
        <v>342</v>
      </c>
      <c r="BE384" s="239">
        <f>IF(N384="základní",J384,0)</f>
        <v>0</v>
      </c>
      <c r="BF384" s="239">
        <f>IF(N384="snížená",J384,0)</f>
        <v>0</v>
      </c>
      <c r="BG384" s="239">
        <f>IF(N384="zákl. přenesená",J384,0)</f>
        <v>0</v>
      </c>
      <c r="BH384" s="239">
        <f>IF(N384="sníž. přenesená",J384,0)</f>
        <v>0</v>
      </c>
      <c r="BI384" s="239">
        <f>IF(N384="nulová",J384,0)</f>
        <v>0</v>
      </c>
      <c r="BJ384" s="18" t="s">
        <v>83</v>
      </c>
      <c r="BK384" s="239">
        <f>ROUND(I384*H384,2)</f>
        <v>0</v>
      </c>
      <c r="BL384" s="18" t="s">
        <v>360</v>
      </c>
      <c r="BM384" s="238" t="s">
        <v>2866</v>
      </c>
    </row>
    <row r="385" s="2" customFormat="1">
      <c r="A385" s="39"/>
      <c r="B385" s="40"/>
      <c r="C385" s="41"/>
      <c r="D385" s="240" t="s">
        <v>349</v>
      </c>
      <c r="E385" s="41"/>
      <c r="F385" s="241" t="s">
        <v>2397</v>
      </c>
      <c r="G385" s="41"/>
      <c r="H385" s="41"/>
      <c r="I385" s="242"/>
      <c r="J385" s="41"/>
      <c r="K385" s="41"/>
      <c r="L385" s="45"/>
      <c r="M385" s="243"/>
      <c r="N385" s="244"/>
      <c r="O385" s="92"/>
      <c r="P385" s="92"/>
      <c r="Q385" s="92"/>
      <c r="R385" s="92"/>
      <c r="S385" s="92"/>
      <c r="T385" s="93"/>
      <c r="U385" s="39"/>
      <c r="V385" s="39"/>
      <c r="W385" s="39"/>
      <c r="X385" s="39"/>
      <c r="Y385" s="39"/>
      <c r="Z385" s="39"/>
      <c r="AA385" s="39"/>
      <c r="AB385" s="39"/>
      <c r="AC385" s="39"/>
      <c r="AD385" s="39"/>
      <c r="AE385" s="39"/>
      <c r="AT385" s="18" t="s">
        <v>349</v>
      </c>
      <c r="AU385" s="18" t="s">
        <v>85</v>
      </c>
    </row>
    <row r="386" s="13" customFormat="1">
      <c r="A386" s="13"/>
      <c r="B386" s="252"/>
      <c r="C386" s="253"/>
      <c r="D386" s="240" t="s">
        <v>446</v>
      </c>
      <c r="E386" s="254" t="s">
        <v>1</v>
      </c>
      <c r="F386" s="255" t="s">
        <v>2541</v>
      </c>
      <c r="G386" s="253"/>
      <c r="H386" s="256">
        <v>6</v>
      </c>
      <c r="I386" s="257"/>
      <c r="J386" s="253"/>
      <c r="K386" s="253"/>
      <c r="L386" s="258"/>
      <c r="M386" s="259"/>
      <c r="N386" s="260"/>
      <c r="O386" s="260"/>
      <c r="P386" s="260"/>
      <c r="Q386" s="260"/>
      <c r="R386" s="260"/>
      <c r="S386" s="260"/>
      <c r="T386" s="261"/>
      <c r="U386" s="13"/>
      <c r="V386" s="13"/>
      <c r="W386" s="13"/>
      <c r="X386" s="13"/>
      <c r="Y386" s="13"/>
      <c r="Z386" s="13"/>
      <c r="AA386" s="13"/>
      <c r="AB386" s="13"/>
      <c r="AC386" s="13"/>
      <c r="AD386" s="13"/>
      <c r="AE386" s="13"/>
      <c r="AT386" s="262" t="s">
        <v>446</v>
      </c>
      <c r="AU386" s="262" t="s">
        <v>85</v>
      </c>
      <c r="AV386" s="13" t="s">
        <v>85</v>
      </c>
      <c r="AW386" s="13" t="s">
        <v>32</v>
      </c>
      <c r="AX386" s="13" t="s">
        <v>83</v>
      </c>
      <c r="AY386" s="262" t="s">
        <v>342</v>
      </c>
    </row>
    <row r="387" s="2" customFormat="1" ht="16.5" customHeight="1">
      <c r="A387" s="39"/>
      <c r="B387" s="40"/>
      <c r="C387" s="295" t="s">
        <v>803</v>
      </c>
      <c r="D387" s="295" t="s">
        <v>621</v>
      </c>
      <c r="E387" s="296" t="s">
        <v>2867</v>
      </c>
      <c r="F387" s="297" t="s">
        <v>2868</v>
      </c>
      <c r="G387" s="298" t="s">
        <v>442</v>
      </c>
      <c r="H387" s="299">
        <v>21</v>
      </c>
      <c r="I387" s="300"/>
      <c r="J387" s="301">
        <f>ROUND(I387*H387,2)</f>
        <v>0</v>
      </c>
      <c r="K387" s="297" t="s">
        <v>1</v>
      </c>
      <c r="L387" s="302"/>
      <c r="M387" s="303" t="s">
        <v>1</v>
      </c>
      <c r="N387" s="304" t="s">
        <v>41</v>
      </c>
      <c r="O387" s="92"/>
      <c r="P387" s="236">
        <f>O387*H387</f>
        <v>0</v>
      </c>
      <c r="Q387" s="236">
        <v>0.040000000000000001</v>
      </c>
      <c r="R387" s="236">
        <f>Q387*H387</f>
        <v>0.83999999999999997</v>
      </c>
      <c r="S387" s="236">
        <v>0</v>
      </c>
      <c r="T387" s="237">
        <f>S387*H387</f>
        <v>0</v>
      </c>
      <c r="U387" s="39"/>
      <c r="V387" s="39"/>
      <c r="W387" s="39"/>
      <c r="X387" s="39"/>
      <c r="Y387" s="39"/>
      <c r="Z387" s="39"/>
      <c r="AA387" s="39"/>
      <c r="AB387" s="39"/>
      <c r="AC387" s="39"/>
      <c r="AD387" s="39"/>
      <c r="AE387" s="39"/>
      <c r="AR387" s="238" t="s">
        <v>376</v>
      </c>
      <c r="AT387" s="238" t="s">
        <v>621</v>
      </c>
      <c r="AU387" s="238" t="s">
        <v>85</v>
      </c>
      <c r="AY387" s="18" t="s">
        <v>342</v>
      </c>
      <c r="BE387" s="239">
        <f>IF(N387="základní",J387,0)</f>
        <v>0</v>
      </c>
      <c r="BF387" s="239">
        <f>IF(N387="snížená",J387,0)</f>
        <v>0</v>
      </c>
      <c r="BG387" s="239">
        <f>IF(N387="zákl. přenesená",J387,0)</f>
        <v>0</v>
      </c>
      <c r="BH387" s="239">
        <f>IF(N387="sníž. přenesená",J387,0)</f>
        <v>0</v>
      </c>
      <c r="BI387" s="239">
        <f>IF(N387="nulová",J387,0)</f>
        <v>0</v>
      </c>
      <c r="BJ387" s="18" t="s">
        <v>83</v>
      </c>
      <c r="BK387" s="239">
        <f>ROUND(I387*H387,2)</f>
        <v>0</v>
      </c>
      <c r="BL387" s="18" t="s">
        <v>360</v>
      </c>
      <c r="BM387" s="238" t="s">
        <v>2869</v>
      </c>
    </row>
    <row r="388" s="2" customFormat="1">
      <c r="A388" s="39"/>
      <c r="B388" s="40"/>
      <c r="C388" s="41"/>
      <c r="D388" s="240" t="s">
        <v>349</v>
      </c>
      <c r="E388" s="41"/>
      <c r="F388" s="241" t="s">
        <v>2868</v>
      </c>
      <c r="G388" s="41"/>
      <c r="H388" s="41"/>
      <c r="I388" s="242"/>
      <c r="J388" s="41"/>
      <c r="K388" s="41"/>
      <c r="L388" s="45"/>
      <c r="M388" s="243"/>
      <c r="N388" s="244"/>
      <c r="O388" s="92"/>
      <c r="P388" s="92"/>
      <c r="Q388" s="92"/>
      <c r="R388" s="92"/>
      <c r="S388" s="92"/>
      <c r="T388" s="93"/>
      <c r="U388" s="39"/>
      <c r="V388" s="39"/>
      <c r="W388" s="39"/>
      <c r="X388" s="39"/>
      <c r="Y388" s="39"/>
      <c r="Z388" s="39"/>
      <c r="AA388" s="39"/>
      <c r="AB388" s="39"/>
      <c r="AC388" s="39"/>
      <c r="AD388" s="39"/>
      <c r="AE388" s="39"/>
      <c r="AT388" s="18" t="s">
        <v>349</v>
      </c>
      <c r="AU388" s="18" t="s">
        <v>85</v>
      </c>
    </row>
    <row r="389" s="13" customFormat="1">
      <c r="A389" s="13"/>
      <c r="B389" s="252"/>
      <c r="C389" s="253"/>
      <c r="D389" s="240" t="s">
        <v>446</v>
      </c>
      <c r="E389" s="254" t="s">
        <v>1</v>
      </c>
      <c r="F389" s="255" t="s">
        <v>2870</v>
      </c>
      <c r="G389" s="253"/>
      <c r="H389" s="256">
        <v>21</v>
      </c>
      <c r="I389" s="257"/>
      <c r="J389" s="253"/>
      <c r="K389" s="253"/>
      <c r="L389" s="258"/>
      <c r="M389" s="259"/>
      <c r="N389" s="260"/>
      <c r="O389" s="260"/>
      <c r="P389" s="260"/>
      <c r="Q389" s="260"/>
      <c r="R389" s="260"/>
      <c r="S389" s="260"/>
      <c r="T389" s="261"/>
      <c r="U389" s="13"/>
      <c r="V389" s="13"/>
      <c r="W389" s="13"/>
      <c r="X389" s="13"/>
      <c r="Y389" s="13"/>
      <c r="Z389" s="13"/>
      <c r="AA389" s="13"/>
      <c r="AB389" s="13"/>
      <c r="AC389" s="13"/>
      <c r="AD389" s="13"/>
      <c r="AE389" s="13"/>
      <c r="AT389" s="262" t="s">
        <v>446</v>
      </c>
      <c r="AU389" s="262" t="s">
        <v>85</v>
      </c>
      <c r="AV389" s="13" t="s">
        <v>85</v>
      </c>
      <c r="AW389" s="13" t="s">
        <v>32</v>
      </c>
      <c r="AX389" s="13" t="s">
        <v>83</v>
      </c>
      <c r="AY389" s="262" t="s">
        <v>342</v>
      </c>
    </row>
    <row r="390" s="2" customFormat="1" ht="16.5" customHeight="1">
      <c r="A390" s="39"/>
      <c r="B390" s="40"/>
      <c r="C390" s="227" t="s">
        <v>808</v>
      </c>
      <c r="D390" s="227" t="s">
        <v>343</v>
      </c>
      <c r="E390" s="228" t="s">
        <v>2399</v>
      </c>
      <c r="F390" s="229" t="s">
        <v>2400</v>
      </c>
      <c r="G390" s="230" t="s">
        <v>442</v>
      </c>
      <c r="H390" s="231">
        <v>6</v>
      </c>
      <c r="I390" s="232"/>
      <c r="J390" s="233">
        <f>ROUND(I390*H390,2)</f>
        <v>0</v>
      </c>
      <c r="K390" s="229" t="s">
        <v>443</v>
      </c>
      <c r="L390" s="45"/>
      <c r="M390" s="234" t="s">
        <v>1</v>
      </c>
      <c r="N390" s="235" t="s">
        <v>41</v>
      </c>
      <c r="O390" s="92"/>
      <c r="P390" s="236">
        <f>O390*H390</f>
        <v>0</v>
      </c>
      <c r="Q390" s="236">
        <v>0.087419999999999998</v>
      </c>
      <c r="R390" s="236">
        <f>Q390*H390</f>
        <v>0.52451999999999999</v>
      </c>
      <c r="S390" s="236">
        <v>0</v>
      </c>
      <c r="T390" s="237">
        <f>S390*H390</f>
        <v>0</v>
      </c>
      <c r="U390" s="39"/>
      <c r="V390" s="39"/>
      <c r="W390" s="39"/>
      <c r="X390" s="39"/>
      <c r="Y390" s="39"/>
      <c r="Z390" s="39"/>
      <c r="AA390" s="39"/>
      <c r="AB390" s="39"/>
      <c r="AC390" s="39"/>
      <c r="AD390" s="39"/>
      <c r="AE390" s="39"/>
      <c r="AR390" s="238" t="s">
        <v>360</v>
      </c>
      <c r="AT390" s="238" t="s">
        <v>343</v>
      </c>
      <c r="AU390" s="238" t="s">
        <v>85</v>
      </c>
      <c r="AY390" s="18" t="s">
        <v>342</v>
      </c>
      <c r="BE390" s="239">
        <f>IF(N390="základní",J390,0)</f>
        <v>0</v>
      </c>
      <c r="BF390" s="239">
        <f>IF(N390="snížená",J390,0)</f>
        <v>0</v>
      </c>
      <c r="BG390" s="239">
        <f>IF(N390="zákl. přenesená",J390,0)</f>
        <v>0</v>
      </c>
      <c r="BH390" s="239">
        <f>IF(N390="sníž. přenesená",J390,0)</f>
        <v>0</v>
      </c>
      <c r="BI390" s="239">
        <f>IF(N390="nulová",J390,0)</f>
        <v>0</v>
      </c>
      <c r="BJ390" s="18" t="s">
        <v>83</v>
      </c>
      <c r="BK390" s="239">
        <f>ROUND(I390*H390,2)</f>
        <v>0</v>
      </c>
      <c r="BL390" s="18" t="s">
        <v>360</v>
      </c>
      <c r="BM390" s="238" t="s">
        <v>2871</v>
      </c>
    </row>
    <row r="391" s="2" customFormat="1">
      <c r="A391" s="39"/>
      <c r="B391" s="40"/>
      <c r="C391" s="41"/>
      <c r="D391" s="240" t="s">
        <v>349</v>
      </c>
      <c r="E391" s="41"/>
      <c r="F391" s="241" t="s">
        <v>2402</v>
      </c>
      <c r="G391" s="41"/>
      <c r="H391" s="41"/>
      <c r="I391" s="242"/>
      <c r="J391" s="41"/>
      <c r="K391" s="41"/>
      <c r="L391" s="45"/>
      <c r="M391" s="243"/>
      <c r="N391" s="244"/>
      <c r="O391" s="92"/>
      <c r="P391" s="92"/>
      <c r="Q391" s="92"/>
      <c r="R391" s="92"/>
      <c r="S391" s="92"/>
      <c r="T391" s="93"/>
      <c r="U391" s="39"/>
      <c r="V391" s="39"/>
      <c r="W391" s="39"/>
      <c r="X391" s="39"/>
      <c r="Y391" s="39"/>
      <c r="Z391" s="39"/>
      <c r="AA391" s="39"/>
      <c r="AB391" s="39"/>
      <c r="AC391" s="39"/>
      <c r="AD391" s="39"/>
      <c r="AE391" s="39"/>
      <c r="AT391" s="18" t="s">
        <v>349</v>
      </c>
      <c r="AU391" s="18" t="s">
        <v>85</v>
      </c>
    </row>
    <row r="392" s="13" customFormat="1">
      <c r="A392" s="13"/>
      <c r="B392" s="252"/>
      <c r="C392" s="253"/>
      <c r="D392" s="240" t="s">
        <v>446</v>
      </c>
      <c r="E392" s="254" t="s">
        <v>1</v>
      </c>
      <c r="F392" s="255" t="s">
        <v>2594</v>
      </c>
      <c r="G392" s="253"/>
      <c r="H392" s="256">
        <v>6</v>
      </c>
      <c r="I392" s="257"/>
      <c r="J392" s="253"/>
      <c r="K392" s="253"/>
      <c r="L392" s="258"/>
      <c r="M392" s="259"/>
      <c r="N392" s="260"/>
      <c r="O392" s="260"/>
      <c r="P392" s="260"/>
      <c r="Q392" s="260"/>
      <c r="R392" s="260"/>
      <c r="S392" s="260"/>
      <c r="T392" s="261"/>
      <c r="U392" s="13"/>
      <c r="V392" s="13"/>
      <c r="W392" s="13"/>
      <c r="X392" s="13"/>
      <c r="Y392" s="13"/>
      <c r="Z392" s="13"/>
      <c r="AA392" s="13"/>
      <c r="AB392" s="13"/>
      <c r="AC392" s="13"/>
      <c r="AD392" s="13"/>
      <c r="AE392" s="13"/>
      <c r="AT392" s="262" t="s">
        <v>446</v>
      </c>
      <c r="AU392" s="262" t="s">
        <v>85</v>
      </c>
      <c r="AV392" s="13" t="s">
        <v>85</v>
      </c>
      <c r="AW392" s="13" t="s">
        <v>32</v>
      </c>
      <c r="AX392" s="13" t="s">
        <v>83</v>
      </c>
      <c r="AY392" s="262" t="s">
        <v>342</v>
      </c>
    </row>
    <row r="393" s="2" customFormat="1" ht="16.5" customHeight="1">
      <c r="A393" s="39"/>
      <c r="B393" s="40"/>
      <c r="C393" s="295" t="s">
        <v>815</v>
      </c>
      <c r="D393" s="295" t="s">
        <v>621</v>
      </c>
      <c r="E393" s="296" t="s">
        <v>2404</v>
      </c>
      <c r="F393" s="297" t="s">
        <v>2405</v>
      </c>
      <c r="G393" s="298" t="s">
        <v>442</v>
      </c>
      <c r="H393" s="299">
        <v>6</v>
      </c>
      <c r="I393" s="300"/>
      <c r="J393" s="301">
        <f>ROUND(I393*H393,2)</f>
        <v>0</v>
      </c>
      <c r="K393" s="297" t="s">
        <v>443</v>
      </c>
      <c r="L393" s="302"/>
      <c r="M393" s="303" t="s">
        <v>1</v>
      </c>
      <c r="N393" s="304" t="s">
        <v>41</v>
      </c>
      <c r="O393" s="92"/>
      <c r="P393" s="236">
        <f>O393*H393</f>
        <v>0</v>
      </c>
      <c r="Q393" s="236">
        <v>0.081000000000000003</v>
      </c>
      <c r="R393" s="236">
        <f>Q393*H393</f>
        <v>0.48599999999999999</v>
      </c>
      <c r="S393" s="236">
        <v>0</v>
      </c>
      <c r="T393" s="237">
        <f>S393*H393</f>
        <v>0</v>
      </c>
      <c r="U393" s="39"/>
      <c r="V393" s="39"/>
      <c r="W393" s="39"/>
      <c r="X393" s="39"/>
      <c r="Y393" s="39"/>
      <c r="Z393" s="39"/>
      <c r="AA393" s="39"/>
      <c r="AB393" s="39"/>
      <c r="AC393" s="39"/>
      <c r="AD393" s="39"/>
      <c r="AE393" s="39"/>
      <c r="AR393" s="238" t="s">
        <v>376</v>
      </c>
      <c r="AT393" s="238" t="s">
        <v>621</v>
      </c>
      <c r="AU393" s="238" t="s">
        <v>85</v>
      </c>
      <c r="AY393" s="18" t="s">
        <v>342</v>
      </c>
      <c r="BE393" s="239">
        <f>IF(N393="základní",J393,0)</f>
        <v>0</v>
      </c>
      <c r="BF393" s="239">
        <f>IF(N393="snížená",J393,0)</f>
        <v>0</v>
      </c>
      <c r="BG393" s="239">
        <f>IF(N393="zákl. přenesená",J393,0)</f>
        <v>0</v>
      </c>
      <c r="BH393" s="239">
        <f>IF(N393="sníž. přenesená",J393,0)</f>
        <v>0</v>
      </c>
      <c r="BI393" s="239">
        <f>IF(N393="nulová",J393,0)</f>
        <v>0</v>
      </c>
      <c r="BJ393" s="18" t="s">
        <v>83</v>
      </c>
      <c r="BK393" s="239">
        <f>ROUND(I393*H393,2)</f>
        <v>0</v>
      </c>
      <c r="BL393" s="18" t="s">
        <v>360</v>
      </c>
      <c r="BM393" s="238" t="s">
        <v>2872</v>
      </c>
    </row>
    <row r="394" s="2" customFormat="1">
      <c r="A394" s="39"/>
      <c r="B394" s="40"/>
      <c r="C394" s="41"/>
      <c r="D394" s="240" t="s">
        <v>349</v>
      </c>
      <c r="E394" s="41"/>
      <c r="F394" s="241" t="s">
        <v>2405</v>
      </c>
      <c r="G394" s="41"/>
      <c r="H394" s="41"/>
      <c r="I394" s="242"/>
      <c r="J394" s="41"/>
      <c r="K394" s="41"/>
      <c r="L394" s="45"/>
      <c r="M394" s="243"/>
      <c r="N394" s="244"/>
      <c r="O394" s="92"/>
      <c r="P394" s="92"/>
      <c r="Q394" s="92"/>
      <c r="R394" s="92"/>
      <c r="S394" s="92"/>
      <c r="T394" s="93"/>
      <c r="U394" s="39"/>
      <c r="V394" s="39"/>
      <c r="W394" s="39"/>
      <c r="X394" s="39"/>
      <c r="Y394" s="39"/>
      <c r="Z394" s="39"/>
      <c r="AA394" s="39"/>
      <c r="AB394" s="39"/>
      <c r="AC394" s="39"/>
      <c r="AD394" s="39"/>
      <c r="AE394" s="39"/>
      <c r="AT394" s="18" t="s">
        <v>349</v>
      </c>
      <c r="AU394" s="18" t="s">
        <v>85</v>
      </c>
    </row>
    <row r="395" s="13" customFormat="1">
      <c r="A395" s="13"/>
      <c r="B395" s="252"/>
      <c r="C395" s="253"/>
      <c r="D395" s="240" t="s">
        <v>446</v>
      </c>
      <c r="E395" s="254" t="s">
        <v>1</v>
      </c>
      <c r="F395" s="255" t="s">
        <v>2541</v>
      </c>
      <c r="G395" s="253"/>
      <c r="H395" s="256">
        <v>6</v>
      </c>
      <c r="I395" s="257"/>
      <c r="J395" s="253"/>
      <c r="K395" s="253"/>
      <c r="L395" s="258"/>
      <c r="M395" s="259"/>
      <c r="N395" s="260"/>
      <c r="O395" s="260"/>
      <c r="P395" s="260"/>
      <c r="Q395" s="260"/>
      <c r="R395" s="260"/>
      <c r="S395" s="260"/>
      <c r="T395" s="261"/>
      <c r="U395" s="13"/>
      <c r="V395" s="13"/>
      <c r="W395" s="13"/>
      <c r="X395" s="13"/>
      <c r="Y395" s="13"/>
      <c r="Z395" s="13"/>
      <c r="AA395" s="13"/>
      <c r="AB395" s="13"/>
      <c r="AC395" s="13"/>
      <c r="AD395" s="13"/>
      <c r="AE395" s="13"/>
      <c r="AT395" s="262" t="s">
        <v>446</v>
      </c>
      <c r="AU395" s="262" t="s">
        <v>85</v>
      </c>
      <c r="AV395" s="13" t="s">
        <v>85</v>
      </c>
      <c r="AW395" s="13" t="s">
        <v>32</v>
      </c>
      <c r="AX395" s="13" t="s">
        <v>83</v>
      </c>
      <c r="AY395" s="262" t="s">
        <v>342</v>
      </c>
    </row>
    <row r="396" s="2" customFormat="1" ht="21.75" customHeight="1">
      <c r="A396" s="39"/>
      <c r="B396" s="40"/>
      <c r="C396" s="227" t="s">
        <v>821</v>
      </c>
      <c r="D396" s="227" t="s">
        <v>343</v>
      </c>
      <c r="E396" s="228" t="s">
        <v>2407</v>
      </c>
      <c r="F396" s="229" t="s">
        <v>2408</v>
      </c>
      <c r="G396" s="230" t="s">
        <v>562</v>
      </c>
      <c r="H396" s="231">
        <v>3.597</v>
      </c>
      <c r="I396" s="232"/>
      <c r="J396" s="233">
        <f>ROUND(I396*H396,2)</f>
        <v>0</v>
      </c>
      <c r="K396" s="229" t="s">
        <v>443</v>
      </c>
      <c r="L396" s="45"/>
      <c r="M396" s="234" t="s">
        <v>1</v>
      </c>
      <c r="N396" s="235" t="s">
        <v>41</v>
      </c>
      <c r="O396" s="92"/>
      <c r="P396" s="236">
        <f>O396*H396</f>
        <v>0</v>
      </c>
      <c r="Q396" s="236">
        <v>0</v>
      </c>
      <c r="R396" s="236">
        <f>Q396*H396</f>
        <v>0</v>
      </c>
      <c r="S396" s="236">
        <v>0</v>
      </c>
      <c r="T396" s="237">
        <f>S396*H396</f>
        <v>0</v>
      </c>
      <c r="U396" s="39"/>
      <c r="V396" s="39"/>
      <c r="W396" s="39"/>
      <c r="X396" s="39"/>
      <c r="Y396" s="39"/>
      <c r="Z396" s="39"/>
      <c r="AA396" s="39"/>
      <c r="AB396" s="39"/>
      <c r="AC396" s="39"/>
      <c r="AD396" s="39"/>
      <c r="AE396" s="39"/>
      <c r="AR396" s="238" t="s">
        <v>360</v>
      </c>
      <c r="AT396" s="238" t="s">
        <v>343</v>
      </c>
      <c r="AU396" s="238" t="s">
        <v>85</v>
      </c>
      <c r="AY396" s="18" t="s">
        <v>342</v>
      </c>
      <c r="BE396" s="239">
        <f>IF(N396="základní",J396,0)</f>
        <v>0</v>
      </c>
      <c r="BF396" s="239">
        <f>IF(N396="snížená",J396,0)</f>
        <v>0</v>
      </c>
      <c r="BG396" s="239">
        <f>IF(N396="zákl. přenesená",J396,0)</f>
        <v>0</v>
      </c>
      <c r="BH396" s="239">
        <f>IF(N396="sníž. přenesená",J396,0)</f>
        <v>0</v>
      </c>
      <c r="BI396" s="239">
        <f>IF(N396="nulová",J396,0)</f>
        <v>0</v>
      </c>
      <c r="BJ396" s="18" t="s">
        <v>83</v>
      </c>
      <c r="BK396" s="239">
        <f>ROUND(I396*H396,2)</f>
        <v>0</v>
      </c>
      <c r="BL396" s="18" t="s">
        <v>360</v>
      </c>
      <c r="BM396" s="238" t="s">
        <v>2873</v>
      </c>
    </row>
    <row r="397" s="2" customFormat="1">
      <c r="A397" s="39"/>
      <c r="B397" s="40"/>
      <c r="C397" s="41"/>
      <c r="D397" s="240" t="s">
        <v>349</v>
      </c>
      <c r="E397" s="41"/>
      <c r="F397" s="241" t="s">
        <v>2410</v>
      </c>
      <c r="G397" s="41"/>
      <c r="H397" s="41"/>
      <c r="I397" s="242"/>
      <c r="J397" s="41"/>
      <c r="K397" s="41"/>
      <c r="L397" s="45"/>
      <c r="M397" s="243"/>
      <c r="N397" s="244"/>
      <c r="O397" s="92"/>
      <c r="P397" s="92"/>
      <c r="Q397" s="92"/>
      <c r="R397" s="92"/>
      <c r="S397" s="92"/>
      <c r="T397" s="93"/>
      <c r="U397" s="39"/>
      <c r="V397" s="39"/>
      <c r="W397" s="39"/>
      <c r="X397" s="39"/>
      <c r="Y397" s="39"/>
      <c r="Z397" s="39"/>
      <c r="AA397" s="39"/>
      <c r="AB397" s="39"/>
      <c r="AC397" s="39"/>
      <c r="AD397" s="39"/>
      <c r="AE397" s="39"/>
      <c r="AT397" s="18" t="s">
        <v>349</v>
      </c>
      <c r="AU397" s="18" t="s">
        <v>85</v>
      </c>
    </row>
    <row r="398" s="13" customFormat="1">
      <c r="A398" s="13"/>
      <c r="B398" s="252"/>
      <c r="C398" s="253"/>
      <c r="D398" s="240" t="s">
        <v>446</v>
      </c>
      <c r="E398" s="254" t="s">
        <v>1</v>
      </c>
      <c r="F398" s="255" t="s">
        <v>2874</v>
      </c>
      <c r="G398" s="253"/>
      <c r="H398" s="256">
        <v>3.0720000000000001</v>
      </c>
      <c r="I398" s="257"/>
      <c r="J398" s="253"/>
      <c r="K398" s="253"/>
      <c r="L398" s="258"/>
      <c r="M398" s="259"/>
      <c r="N398" s="260"/>
      <c r="O398" s="260"/>
      <c r="P398" s="260"/>
      <c r="Q398" s="260"/>
      <c r="R398" s="260"/>
      <c r="S398" s="260"/>
      <c r="T398" s="261"/>
      <c r="U398" s="13"/>
      <c r="V398" s="13"/>
      <c r="W398" s="13"/>
      <c r="X398" s="13"/>
      <c r="Y398" s="13"/>
      <c r="Z398" s="13"/>
      <c r="AA398" s="13"/>
      <c r="AB398" s="13"/>
      <c r="AC398" s="13"/>
      <c r="AD398" s="13"/>
      <c r="AE398" s="13"/>
      <c r="AT398" s="262" t="s">
        <v>446</v>
      </c>
      <c r="AU398" s="262" t="s">
        <v>85</v>
      </c>
      <c r="AV398" s="13" t="s">
        <v>85</v>
      </c>
      <c r="AW398" s="13" t="s">
        <v>32</v>
      </c>
      <c r="AX398" s="13" t="s">
        <v>76</v>
      </c>
      <c r="AY398" s="262" t="s">
        <v>342</v>
      </c>
    </row>
    <row r="399" s="13" customFormat="1">
      <c r="A399" s="13"/>
      <c r="B399" s="252"/>
      <c r="C399" s="253"/>
      <c r="D399" s="240" t="s">
        <v>446</v>
      </c>
      <c r="E399" s="254" t="s">
        <v>1</v>
      </c>
      <c r="F399" s="255" t="s">
        <v>2875</v>
      </c>
      <c r="G399" s="253"/>
      <c r="H399" s="256">
        <v>0.52500000000000002</v>
      </c>
      <c r="I399" s="257"/>
      <c r="J399" s="253"/>
      <c r="K399" s="253"/>
      <c r="L399" s="258"/>
      <c r="M399" s="259"/>
      <c r="N399" s="260"/>
      <c r="O399" s="260"/>
      <c r="P399" s="260"/>
      <c r="Q399" s="260"/>
      <c r="R399" s="260"/>
      <c r="S399" s="260"/>
      <c r="T399" s="261"/>
      <c r="U399" s="13"/>
      <c r="V399" s="13"/>
      <c r="W399" s="13"/>
      <c r="X399" s="13"/>
      <c r="Y399" s="13"/>
      <c r="Z399" s="13"/>
      <c r="AA399" s="13"/>
      <c r="AB399" s="13"/>
      <c r="AC399" s="13"/>
      <c r="AD399" s="13"/>
      <c r="AE399" s="13"/>
      <c r="AT399" s="262" t="s">
        <v>446</v>
      </c>
      <c r="AU399" s="262" t="s">
        <v>85</v>
      </c>
      <c r="AV399" s="13" t="s">
        <v>85</v>
      </c>
      <c r="AW399" s="13" t="s">
        <v>32</v>
      </c>
      <c r="AX399" s="13" t="s">
        <v>76</v>
      </c>
      <c r="AY399" s="262" t="s">
        <v>342</v>
      </c>
    </row>
    <row r="400" s="16" customFormat="1">
      <c r="A400" s="16"/>
      <c r="B400" s="284"/>
      <c r="C400" s="285"/>
      <c r="D400" s="240" t="s">
        <v>446</v>
      </c>
      <c r="E400" s="286" t="s">
        <v>1</v>
      </c>
      <c r="F400" s="287" t="s">
        <v>500</v>
      </c>
      <c r="G400" s="285"/>
      <c r="H400" s="288">
        <v>3.597</v>
      </c>
      <c r="I400" s="289"/>
      <c r="J400" s="285"/>
      <c r="K400" s="285"/>
      <c r="L400" s="290"/>
      <c r="M400" s="291"/>
      <c r="N400" s="292"/>
      <c r="O400" s="292"/>
      <c r="P400" s="292"/>
      <c r="Q400" s="292"/>
      <c r="R400" s="292"/>
      <c r="S400" s="292"/>
      <c r="T400" s="293"/>
      <c r="U400" s="16"/>
      <c r="V400" s="16"/>
      <c r="W400" s="16"/>
      <c r="X400" s="16"/>
      <c r="Y400" s="16"/>
      <c r="Z400" s="16"/>
      <c r="AA400" s="16"/>
      <c r="AB400" s="16"/>
      <c r="AC400" s="16"/>
      <c r="AD400" s="16"/>
      <c r="AE400" s="16"/>
      <c r="AT400" s="294" t="s">
        <v>446</v>
      </c>
      <c r="AU400" s="294" t="s">
        <v>85</v>
      </c>
      <c r="AV400" s="16" t="s">
        <v>360</v>
      </c>
      <c r="AW400" s="16" t="s">
        <v>32</v>
      </c>
      <c r="AX400" s="16" t="s">
        <v>83</v>
      </c>
      <c r="AY400" s="294" t="s">
        <v>342</v>
      </c>
    </row>
    <row r="401" s="2" customFormat="1" ht="16.5" customHeight="1">
      <c r="A401" s="39"/>
      <c r="B401" s="40"/>
      <c r="C401" s="227" t="s">
        <v>828</v>
      </c>
      <c r="D401" s="227" t="s">
        <v>343</v>
      </c>
      <c r="E401" s="228" t="s">
        <v>2424</v>
      </c>
      <c r="F401" s="229" t="s">
        <v>2425</v>
      </c>
      <c r="G401" s="230" t="s">
        <v>473</v>
      </c>
      <c r="H401" s="231">
        <v>11.880000000000001</v>
      </c>
      <c r="I401" s="232"/>
      <c r="J401" s="233">
        <f>ROUND(I401*H401,2)</f>
        <v>0</v>
      </c>
      <c r="K401" s="229" t="s">
        <v>443</v>
      </c>
      <c r="L401" s="45"/>
      <c r="M401" s="234" t="s">
        <v>1</v>
      </c>
      <c r="N401" s="235" t="s">
        <v>41</v>
      </c>
      <c r="O401" s="92"/>
      <c r="P401" s="236">
        <f>O401*H401</f>
        <v>0</v>
      </c>
      <c r="Q401" s="236">
        <v>0.0063200000000000001</v>
      </c>
      <c r="R401" s="236">
        <f>Q401*H401</f>
        <v>0.075081600000000012</v>
      </c>
      <c r="S401" s="236">
        <v>0</v>
      </c>
      <c r="T401" s="237">
        <f>S401*H401</f>
        <v>0</v>
      </c>
      <c r="U401" s="39"/>
      <c r="V401" s="39"/>
      <c r="W401" s="39"/>
      <c r="X401" s="39"/>
      <c r="Y401" s="39"/>
      <c r="Z401" s="39"/>
      <c r="AA401" s="39"/>
      <c r="AB401" s="39"/>
      <c r="AC401" s="39"/>
      <c r="AD401" s="39"/>
      <c r="AE401" s="39"/>
      <c r="AR401" s="238" t="s">
        <v>360</v>
      </c>
      <c r="AT401" s="238" t="s">
        <v>343</v>
      </c>
      <c r="AU401" s="238" t="s">
        <v>85</v>
      </c>
      <c r="AY401" s="18" t="s">
        <v>342</v>
      </c>
      <c r="BE401" s="239">
        <f>IF(N401="základní",J401,0)</f>
        <v>0</v>
      </c>
      <c r="BF401" s="239">
        <f>IF(N401="snížená",J401,0)</f>
        <v>0</v>
      </c>
      <c r="BG401" s="239">
        <f>IF(N401="zákl. přenesená",J401,0)</f>
        <v>0</v>
      </c>
      <c r="BH401" s="239">
        <f>IF(N401="sníž. přenesená",J401,0)</f>
        <v>0</v>
      </c>
      <c r="BI401" s="239">
        <f>IF(N401="nulová",J401,0)</f>
        <v>0</v>
      </c>
      <c r="BJ401" s="18" t="s">
        <v>83</v>
      </c>
      <c r="BK401" s="239">
        <f>ROUND(I401*H401,2)</f>
        <v>0</v>
      </c>
      <c r="BL401" s="18" t="s">
        <v>360</v>
      </c>
      <c r="BM401" s="238" t="s">
        <v>2876</v>
      </c>
    </row>
    <row r="402" s="2" customFormat="1">
      <c r="A402" s="39"/>
      <c r="B402" s="40"/>
      <c r="C402" s="41"/>
      <c r="D402" s="240" t="s">
        <v>349</v>
      </c>
      <c r="E402" s="41"/>
      <c r="F402" s="241" t="s">
        <v>2427</v>
      </c>
      <c r="G402" s="41"/>
      <c r="H402" s="41"/>
      <c r="I402" s="242"/>
      <c r="J402" s="41"/>
      <c r="K402" s="41"/>
      <c r="L402" s="45"/>
      <c r="M402" s="243"/>
      <c r="N402" s="244"/>
      <c r="O402" s="92"/>
      <c r="P402" s="92"/>
      <c r="Q402" s="92"/>
      <c r="R402" s="92"/>
      <c r="S402" s="92"/>
      <c r="T402" s="93"/>
      <c r="U402" s="39"/>
      <c r="V402" s="39"/>
      <c r="W402" s="39"/>
      <c r="X402" s="39"/>
      <c r="Y402" s="39"/>
      <c r="Z402" s="39"/>
      <c r="AA402" s="39"/>
      <c r="AB402" s="39"/>
      <c r="AC402" s="39"/>
      <c r="AD402" s="39"/>
      <c r="AE402" s="39"/>
      <c r="AT402" s="18" t="s">
        <v>349</v>
      </c>
      <c r="AU402" s="18" t="s">
        <v>85</v>
      </c>
    </row>
    <row r="403" s="13" customFormat="1">
      <c r="A403" s="13"/>
      <c r="B403" s="252"/>
      <c r="C403" s="253"/>
      <c r="D403" s="240" t="s">
        <v>446</v>
      </c>
      <c r="E403" s="254" t="s">
        <v>1</v>
      </c>
      <c r="F403" s="255" t="s">
        <v>2877</v>
      </c>
      <c r="G403" s="253"/>
      <c r="H403" s="256">
        <v>7.6799999999999997</v>
      </c>
      <c r="I403" s="257"/>
      <c r="J403" s="253"/>
      <c r="K403" s="253"/>
      <c r="L403" s="258"/>
      <c r="M403" s="259"/>
      <c r="N403" s="260"/>
      <c r="O403" s="260"/>
      <c r="P403" s="260"/>
      <c r="Q403" s="260"/>
      <c r="R403" s="260"/>
      <c r="S403" s="260"/>
      <c r="T403" s="261"/>
      <c r="U403" s="13"/>
      <c r="V403" s="13"/>
      <c r="W403" s="13"/>
      <c r="X403" s="13"/>
      <c r="Y403" s="13"/>
      <c r="Z403" s="13"/>
      <c r="AA403" s="13"/>
      <c r="AB403" s="13"/>
      <c r="AC403" s="13"/>
      <c r="AD403" s="13"/>
      <c r="AE403" s="13"/>
      <c r="AT403" s="262" t="s">
        <v>446</v>
      </c>
      <c r="AU403" s="262" t="s">
        <v>85</v>
      </c>
      <c r="AV403" s="13" t="s">
        <v>85</v>
      </c>
      <c r="AW403" s="13" t="s">
        <v>32</v>
      </c>
      <c r="AX403" s="13" t="s">
        <v>76</v>
      </c>
      <c r="AY403" s="262" t="s">
        <v>342</v>
      </c>
    </row>
    <row r="404" s="13" customFormat="1">
      <c r="A404" s="13"/>
      <c r="B404" s="252"/>
      <c r="C404" s="253"/>
      <c r="D404" s="240" t="s">
        <v>446</v>
      </c>
      <c r="E404" s="254" t="s">
        <v>1</v>
      </c>
      <c r="F404" s="255" t="s">
        <v>2878</v>
      </c>
      <c r="G404" s="253"/>
      <c r="H404" s="256">
        <v>4.2000000000000002</v>
      </c>
      <c r="I404" s="257"/>
      <c r="J404" s="253"/>
      <c r="K404" s="253"/>
      <c r="L404" s="258"/>
      <c r="M404" s="259"/>
      <c r="N404" s="260"/>
      <c r="O404" s="260"/>
      <c r="P404" s="260"/>
      <c r="Q404" s="260"/>
      <c r="R404" s="260"/>
      <c r="S404" s="260"/>
      <c r="T404" s="261"/>
      <c r="U404" s="13"/>
      <c r="V404" s="13"/>
      <c r="W404" s="13"/>
      <c r="X404" s="13"/>
      <c r="Y404" s="13"/>
      <c r="Z404" s="13"/>
      <c r="AA404" s="13"/>
      <c r="AB404" s="13"/>
      <c r="AC404" s="13"/>
      <c r="AD404" s="13"/>
      <c r="AE404" s="13"/>
      <c r="AT404" s="262" t="s">
        <v>446</v>
      </c>
      <c r="AU404" s="262" t="s">
        <v>85</v>
      </c>
      <c r="AV404" s="13" t="s">
        <v>85</v>
      </c>
      <c r="AW404" s="13" t="s">
        <v>32</v>
      </c>
      <c r="AX404" s="13" t="s">
        <v>76</v>
      </c>
      <c r="AY404" s="262" t="s">
        <v>342</v>
      </c>
    </row>
    <row r="405" s="16" customFormat="1">
      <c r="A405" s="16"/>
      <c r="B405" s="284"/>
      <c r="C405" s="285"/>
      <c r="D405" s="240" t="s">
        <v>446</v>
      </c>
      <c r="E405" s="286" t="s">
        <v>1</v>
      </c>
      <c r="F405" s="287" t="s">
        <v>500</v>
      </c>
      <c r="G405" s="285"/>
      <c r="H405" s="288">
        <v>11.880000000000001</v>
      </c>
      <c r="I405" s="289"/>
      <c r="J405" s="285"/>
      <c r="K405" s="285"/>
      <c r="L405" s="290"/>
      <c r="M405" s="291"/>
      <c r="N405" s="292"/>
      <c r="O405" s="292"/>
      <c r="P405" s="292"/>
      <c r="Q405" s="292"/>
      <c r="R405" s="292"/>
      <c r="S405" s="292"/>
      <c r="T405" s="293"/>
      <c r="U405" s="16"/>
      <c r="V405" s="16"/>
      <c r="W405" s="16"/>
      <c r="X405" s="16"/>
      <c r="Y405" s="16"/>
      <c r="Z405" s="16"/>
      <c r="AA405" s="16"/>
      <c r="AB405" s="16"/>
      <c r="AC405" s="16"/>
      <c r="AD405" s="16"/>
      <c r="AE405" s="16"/>
      <c r="AT405" s="294" t="s">
        <v>446</v>
      </c>
      <c r="AU405" s="294" t="s">
        <v>85</v>
      </c>
      <c r="AV405" s="16" t="s">
        <v>360</v>
      </c>
      <c r="AW405" s="16" t="s">
        <v>32</v>
      </c>
      <c r="AX405" s="16" t="s">
        <v>83</v>
      </c>
      <c r="AY405" s="294" t="s">
        <v>342</v>
      </c>
    </row>
    <row r="406" s="12" customFormat="1" ht="22.8" customHeight="1">
      <c r="A406" s="12"/>
      <c r="B406" s="213"/>
      <c r="C406" s="214"/>
      <c r="D406" s="215" t="s">
        <v>75</v>
      </c>
      <c r="E406" s="246" t="s">
        <v>341</v>
      </c>
      <c r="F406" s="246" t="s">
        <v>676</v>
      </c>
      <c r="G406" s="214"/>
      <c r="H406" s="214"/>
      <c r="I406" s="217"/>
      <c r="J406" s="247">
        <f>BK406</f>
        <v>0</v>
      </c>
      <c r="K406" s="214"/>
      <c r="L406" s="219"/>
      <c r="M406" s="220"/>
      <c r="N406" s="221"/>
      <c r="O406" s="221"/>
      <c r="P406" s="222">
        <f>SUM(P407:P420)</f>
        <v>0</v>
      </c>
      <c r="Q406" s="221"/>
      <c r="R406" s="222">
        <f>SUM(R407:R420)</f>
        <v>0.21842</v>
      </c>
      <c r="S406" s="221"/>
      <c r="T406" s="223">
        <f>SUM(T407:T420)</f>
        <v>0</v>
      </c>
      <c r="U406" s="12"/>
      <c r="V406" s="12"/>
      <c r="W406" s="12"/>
      <c r="X406" s="12"/>
      <c r="Y406" s="12"/>
      <c r="Z406" s="12"/>
      <c r="AA406" s="12"/>
      <c r="AB406" s="12"/>
      <c r="AC406" s="12"/>
      <c r="AD406" s="12"/>
      <c r="AE406" s="12"/>
      <c r="AR406" s="224" t="s">
        <v>83</v>
      </c>
      <c r="AT406" s="225" t="s">
        <v>75</v>
      </c>
      <c r="AU406" s="225" t="s">
        <v>83</v>
      </c>
      <c r="AY406" s="224" t="s">
        <v>342</v>
      </c>
      <c r="BK406" s="226">
        <f>SUM(BK407:BK420)</f>
        <v>0</v>
      </c>
    </row>
    <row r="407" s="2" customFormat="1" ht="16.5" customHeight="1">
      <c r="A407" s="39"/>
      <c r="B407" s="40"/>
      <c r="C407" s="227" t="s">
        <v>834</v>
      </c>
      <c r="D407" s="227" t="s">
        <v>343</v>
      </c>
      <c r="E407" s="228" t="s">
        <v>693</v>
      </c>
      <c r="F407" s="229" t="s">
        <v>694</v>
      </c>
      <c r="G407" s="230" t="s">
        <v>473</v>
      </c>
      <c r="H407" s="231">
        <v>671.10000000000002</v>
      </c>
      <c r="I407" s="232"/>
      <c r="J407" s="233">
        <f>ROUND(I407*H407,2)</f>
        <v>0</v>
      </c>
      <c r="K407" s="229" t="s">
        <v>443</v>
      </c>
      <c r="L407" s="45"/>
      <c r="M407" s="234" t="s">
        <v>1</v>
      </c>
      <c r="N407" s="235" t="s">
        <v>41</v>
      </c>
      <c r="O407" s="92"/>
      <c r="P407" s="236">
        <f>O407*H407</f>
        <v>0</v>
      </c>
      <c r="Q407" s="236">
        <v>0</v>
      </c>
      <c r="R407" s="236">
        <f>Q407*H407</f>
        <v>0</v>
      </c>
      <c r="S407" s="236">
        <v>0</v>
      </c>
      <c r="T407" s="237">
        <f>S407*H407</f>
        <v>0</v>
      </c>
      <c r="U407" s="39"/>
      <c r="V407" s="39"/>
      <c r="W407" s="39"/>
      <c r="X407" s="39"/>
      <c r="Y407" s="39"/>
      <c r="Z407" s="39"/>
      <c r="AA407" s="39"/>
      <c r="AB407" s="39"/>
      <c r="AC407" s="39"/>
      <c r="AD407" s="39"/>
      <c r="AE407" s="39"/>
      <c r="AR407" s="238" t="s">
        <v>360</v>
      </c>
      <c r="AT407" s="238" t="s">
        <v>343</v>
      </c>
      <c r="AU407" s="238" t="s">
        <v>85</v>
      </c>
      <c r="AY407" s="18" t="s">
        <v>342</v>
      </c>
      <c r="BE407" s="239">
        <f>IF(N407="základní",J407,0)</f>
        <v>0</v>
      </c>
      <c r="BF407" s="239">
        <f>IF(N407="snížená",J407,0)</f>
        <v>0</v>
      </c>
      <c r="BG407" s="239">
        <f>IF(N407="zákl. přenesená",J407,0)</f>
        <v>0</v>
      </c>
      <c r="BH407" s="239">
        <f>IF(N407="sníž. přenesená",J407,0)</f>
        <v>0</v>
      </c>
      <c r="BI407" s="239">
        <f>IF(N407="nulová",J407,0)</f>
        <v>0</v>
      </c>
      <c r="BJ407" s="18" t="s">
        <v>83</v>
      </c>
      <c r="BK407" s="239">
        <f>ROUND(I407*H407,2)</f>
        <v>0</v>
      </c>
      <c r="BL407" s="18" t="s">
        <v>360</v>
      </c>
      <c r="BM407" s="238" t="s">
        <v>2879</v>
      </c>
    </row>
    <row r="408" s="2" customFormat="1">
      <c r="A408" s="39"/>
      <c r="B408" s="40"/>
      <c r="C408" s="41"/>
      <c r="D408" s="240" t="s">
        <v>349</v>
      </c>
      <c r="E408" s="41"/>
      <c r="F408" s="241" t="s">
        <v>696</v>
      </c>
      <c r="G408" s="41"/>
      <c r="H408" s="41"/>
      <c r="I408" s="242"/>
      <c r="J408" s="41"/>
      <c r="K408" s="41"/>
      <c r="L408" s="45"/>
      <c r="M408" s="243"/>
      <c r="N408" s="244"/>
      <c r="O408" s="92"/>
      <c r="P408" s="92"/>
      <c r="Q408" s="92"/>
      <c r="R408" s="92"/>
      <c r="S408" s="92"/>
      <c r="T408" s="93"/>
      <c r="U408" s="39"/>
      <c r="V408" s="39"/>
      <c r="W408" s="39"/>
      <c r="X408" s="39"/>
      <c r="Y408" s="39"/>
      <c r="Z408" s="39"/>
      <c r="AA408" s="39"/>
      <c r="AB408" s="39"/>
      <c r="AC408" s="39"/>
      <c r="AD408" s="39"/>
      <c r="AE408" s="39"/>
      <c r="AT408" s="18" t="s">
        <v>349</v>
      </c>
      <c r="AU408" s="18" t="s">
        <v>85</v>
      </c>
    </row>
    <row r="409" s="14" customFormat="1">
      <c r="A409" s="14"/>
      <c r="B409" s="263"/>
      <c r="C409" s="264"/>
      <c r="D409" s="240" t="s">
        <v>446</v>
      </c>
      <c r="E409" s="265" t="s">
        <v>1</v>
      </c>
      <c r="F409" s="266" t="s">
        <v>2195</v>
      </c>
      <c r="G409" s="264"/>
      <c r="H409" s="265" t="s">
        <v>1</v>
      </c>
      <c r="I409" s="267"/>
      <c r="J409" s="264"/>
      <c r="K409" s="264"/>
      <c r="L409" s="268"/>
      <c r="M409" s="269"/>
      <c r="N409" s="270"/>
      <c r="O409" s="270"/>
      <c r="P409" s="270"/>
      <c r="Q409" s="270"/>
      <c r="R409" s="270"/>
      <c r="S409" s="270"/>
      <c r="T409" s="271"/>
      <c r="U409" s="14"/>
      <c r="V409" s="14"/>
      <c r="W409" s="14"/>
      <c r="X409" s="14"/>
      <c r="Y409" s="14"/>
      <c r="Z409" s="14"/>
      <c r="AA409" s="14"/>
      <c r="AB409" s="14"/>
      <c r="AC409" s="14"/>
      <c r="AD409" s="14"/>
      <c r="AE409" s="14"/>
      <c r="AT409" s="272" t="s">
        <v>446</v>
      </c>
      <c r="AU409" s="272" t="s">
        <v>85</v>
      </c>
      <c r="AV409" s="14" t="s">
        <v>83</v>
      </c>
      <c r="AW409" s="14" t="s">
        <v>32</v>
      </c>
      <c r="AX409" s="14" t="s">
        <v>76</v>
      </c>
      <c r="AY409" s="272" t="s">
        <v>342</v>
      </c>
    </row>
    <row r="410" s="13" customFormat="1">
      <c r="A410" s="13"/>
      <c r="B410" s="252"/>
      <c r="C410" s="253"/>
      <c r="D410" s="240" t="s">
        <v>446</v>
      </c>
      <c r="E410" s="254" t="s">
        <v>1</v>
      </c>
      <c r="F410" s="255" t="s">
        <v>2834</v>
      </c>
      <c r="G410" s="253"/>
      <c r="H410" s="256">
        <v>671.10000000000002</v>
      </c>
      <c r="I410" s="257"/>
      <c r="J410" s="253"/>
      <c r="K410" s="253"/>
      <c r="L410" s="258"/>
      <c r="M410" s="259"/>
      <c r="N410" s="260"/>
      <c r="O410" s="260"/>
      <c r="P410" s="260"/>
      <c r="Q410" s="260"/>
      <c r="R410" s="260"/>
      <c r="S410" s="260"/>
      <c r="T410" s="261"/>
      <c r="U410" s="13"/>
      <c r="V410" s="13"/>
      <c r="W410" s="13"/>
      <c r="X410" s="13"/>
      <c r="Y410" s="13"/>
      <c r="Z410" s="13"/>
      <c r="AA410" s="13"/>
      <c r="AB410" s="13"/>
      <c r="AC410" s="13"/>
      <c r="AD410" s="13"/>
      <c r="AE410" s="13"/>
      <c r="AT410" s="262" t="s">
        <v>446</v>
      </c>
      <c r="AU410" s="262" t="s">
        <v>85</v>
      </c>
      <c r="AV410" s="13" t="s">
        <v>85</v>
      </c>
      <c r="AW410" s="13" t="s">
        <v>32</v>
      </c>
      <c r="AX410" s="13" t="s">
        <v>83</v>
      </c>
      <c r="AY410" s="262" t="s">
        <v>342</v>
      </c>
    </row>
    <row r="411" s="2" customFormat="1" ht="16.5" customHeight="1">
      <c r="A411" s="39"/>
      <c r="B411" s="40"/>
      <c r="C411" s="227" t="s">
        <v>840</v>
      </c>
      <c r="D411" s="227" t="s">
        <v>343</v>
      </c>
      <c r="E411" s="228" t="s">
        <v>2880</v>
      </c>
      <c r="F411" s="229" t="s">
        <v>2881</v>
      </c>
      <c r="G411" s="230" t="s">
        <v>473</v>
      </c>
      <c r="H411" s="231">
        <v>671.10000000000002</v>
      </c>
      <c r="I411" s="232"/>
      <c r="J411" s="233">
        <f>ROUND(I411*H411,2)</f>
        <v>0</v>
      </c>
      <c r="K411" s="229" t="s">
        <v>443</v>
      </c>
      <c r="L411" s="45"/>
      <c r="M411" s="234" t="s">
        <v>1</v>
      </c>
      <c r="N411" s="235" t="s">
        <v>41</v>
      </c>
      <c r="O411" s="92"/>
      <c r="P411" s="236">
        <f>O411*H411</f>
        <v>0</v>
      </c>
      <c r="Q411" s="236">
        <v>0</v>
      </c>
      <c r="R411" s="236">
        <f>Q411*H411</f>
        <v>0</v>
      </c>
      <c r="S411" s="236">
        <v>0</v>
      </c>
      <c r="T411" s="237">
        <f>S411*H411</f>
        <v>0</v>
      </c>
      <c r="U411" s="39"/>
      <c r="V411" s="39"/>
      <c r="W411" s="39"/>
      <c r="X411" s="39"/>
      <c r="Y411" s="39"/>
      <c r="Z411" s="39"/>
      <c r="AA411" s="39"/>
      <c r="AB411" s="39"/>
      <c r="AC411" s="39"/>
      <c r="AD411" s="39"/>
      <c r="AE411" s="39"/>
      <c r="AR411" s="238" t="s">
        <v>360</v>
      </c>
      <c r="AT411" s="238" t="s">
        <v>343</v>
      </c>
      <c r="AU411" s="238" t="s">
        <v>85</v>
      </c>
      <c r="AY411" s="18" t="s">
        <v>342</v>
      </c>
      <c r="BE411" s="239">
        <f>IF(N411="základní",J411,0)</f>
        <v>0</v>
      </c>
      <c r="BF411" s="239">
        <f>IF(N411="snížená",J411,0)</f>
        <v>0</v>
      </c>
      <c r="BG411" s="239">
        <f>IF(N411="zákl. přenesená",J411,0)</f>
        <v>0</v>
      </c>
      <c r="BH411" s="239">
        <f>IF(N411="sníž. přenesená",J411,0)</f>
        <v>0</v>
      </c>
      <c r="BI411" s="239">
        <f>IF(N411="nulová",J411,0)</f>
        <v>0</v>
      </c>
      <c r="BJ411" s="18" t="s">
        <v>83</v>
      </c>
      <c r="BK411" s="239">
        <f>ROUND(I411*H411,2)</f>
        <v>0</v>
      </c>
      <c r="BL411" s="18" t="s">
        <v>360</v>
      </c>
      <c r="BM411" s="238" t="s">
        <v>2882</v>
      </c>
    </row>
    <row r="412" s="2" customFormat="1">
      <c r="A412" s="39"/>
      <c r="B412" s="40"/>
      <c r="C412" s="41"/>
      <c r="D412" s="240" t="s">
        <v>349</v>
      </c>
      <c r="E412" s="41"/>
      <c r="F412" s="241" t="s">
        <v>2883</v>
      </c>
      <c r="G412" s="41"/>
      <c r="H412" s="41"/>
      <c r="I412" s="242"/>
      <c r="J412" s="41"/>
      <c r="K412" s="41"/>
      <c r="L412" s="45"/>
      <c r="M412" s="243"/>
      <c r="N412" s="244"/>
      <c r="O412" s="92"/>
      <c r="P412" s="92"/>
      <c r="Q412" s="92"/>
      <c r="R412" s="92"/>
      <c r="S412" s="92"/>
      <c r="T412" s="93"/>
      <c r="U412" s="39"/>
      <c r="V412" s="39"/>
      <c r="W412" s="39"/>
      <c r="X412" s="39"/>
      <c r="Y412" s="39"/>
      <c r="Z412" s="39"/>
      <c r="AA412" s="39"/>
      <c r="AB412" s="39"/>
      <c r="AC412" s="39"/>
      <c r="AD412" s="39"/>
      <c r="AE412" s="39"/>
      <c r="AT412" s="18" t="s">
        <v>349</v>
      </c>
      <c r="AU412" s="18" t="s">
        <v>85</v>
      </c>
    </row>
    <row r="413" s="14" customFormat="1">
      <c r="A413" s="14"/>
      <c r="B413" s="263"/>
      <c r="C413" s="264"/>
      <c r="D413" s="240" t="s">
        <v>446</v>
      </c>
      <c r="E413" s="265" t="s">
        <v>1</v>
      </c>
      <c r="F413" s="266" t="s">
        <v>2195</v>
      </c>
      <c r="G413" s="264"/>
      <c r="H413" s="265" t="s">
        <v>1</v>
      </c>
      <c r="I413" s="267"/>
      <c r="J413" s="264"/>
      <c r="K413" s="264"/>
      <c r="L413" s="268"/>
      <c r="M413" s="269"/>
      <c r="N413" s="270"/>
      <c r="O413" s="270"/>
      <c r="P413" s="270"/>
      <c r="Q413" s="270"/>
      <c r="R413" s="270"/>
      <c r="S413" s="270"/>
      <c r="T413" s="271"/>
      <c r="U413" s="14"/>
      <c r="V413" s="14"/>
      <c r="W413" s="14"/>
      <c r="X413" s="14"/>
      <c r="Y413" s="14"/>
      <c r="Z413" s="14"/>
      <c r="AA413" s="14"/>
      <c r="AB413" s="14"/>
      <c r="AC413" s="14"/>
      <c r="AD413" s="14"/>
      <c r="AE413" s="14"/>
      <c r="AT413" s="272" t="s">
        <v>446</v>
      </c>
      <c r="AU413" s="272" t="s">
        <v>85</v>
      </c>
      <c r="AV413" s="14" t="s">
        <v>83</v>
      </c>
      <c r="AW413" s="14" t="s">
        <v>32</v>
      </c>
      <c r="AX413" s="14" t="s">
        <v>76</v>
      </c>
      <c r="AY413" s="272" t="s">
        <v>342</v>
      </c>
    </row>
    <row r="414" s="13" customFormat="1">
      <c r="A414" s="13"/>
      <c r="B414" s="252"/>
      <c r="C414" s="253"/>
      <c r="D414" s="240" t="s">
        <v>446</v>
      </c>
      <c r="E414" s="254" t="s">
        <v>1</v>
      </c>
      <c r="F414" s="255" t="s">
        <v>2834</v>
      </c>
      <c r="G414" s="253"/>
      <c r="H414" s="256">
        <v>671.10000000000002</v>
      </c>
      <c r="I414" s="257"/>
      <c r="J414" s="253"/>
      <c r="K414" s="253"/>
      <c r="L414" s="258"/>
      <c r="M414" s="259"/>
      <c r="N414" s="260"/>
      <c r="O414" s="260"/>
      <c r="P414" s="260"/>
      <c r="Q414" s="260"/>
      <c r="R414" s="260"/>
      <c r="S414" s="260"/>
      <c r="T414" s="261"/>
      <c r="U414" s="13"/>
      <c r="V414" s="13"/>
      <c r="W414" s="13"/>
      <c r="X414" s="13"/>
      <c r="Y414" s="13"/>
      <c r="Z414" s="13"/>
      <c r="AA414" s="13"/>
      <c r="AB414" s="13"/>
      <c r="AC414" s="13"/>
      <c r="AD414" s="13"/>
      <c r="AE414" s="13"/>
      <c r="AT414" s="262" t="s">
        <v>446</v>
      </c>
      <c r="AU414" s="262" t="s">
        <v>85</v>
      </c>
      <c r="AV414" s="13" t="s">
        <v>85</v>
      </c>
      <c r="AW414" s="13" t="s">
        <v>32</v>
      </c>
      <c r="AX414" s="13" t="s">
        <v>83</v>
      </c>
      <c r="AY414" s="262" t="s">
        <v>342</v>
      </c>
    </row>
    <row r="415" s="2" customFormat="1" ht="21.75" customHeight="1">
      <c r="A415" s="39"/>
      <c r="B415" s="40"/>
      <c r="C415" s="227" t="s">
        <v>847</v>
      </c>
      <c r="D415" s="227" t="s">
        <v>343</v>
      </c>
      <c r="E415" s="228" t="s">
        <v>2884</v>
      </c>
      <c r="F415" s="229" t="s">
        <v>2885</v>
      </c>
      <c r="G415" s="230" t="s">
        <v>473</v>
      </c>
      <c r="H415" s="231">
        <v>1</v>
      </c>
      <c r="I415" s="232"/>
      <c r="J415" s="233">
        <f>ROUND(I415*H415,2)</f>
        <v>0</v>
      </c>
      <c r="K415" s="229" t="s">
        <v>443</v>
      </c>
      <c r="L415" s="45"/>
      <c r="M415" s="234" t="s">
        <v>1</v>
      </c>
      <c r="N415" s="235" t="s">
        <v>41</v>
      </c>
      <c r="O415" s="92"/>
      <c r="P415" s="236">
        <f>O415*H415</f>
        <v>0</v>
      </c>
      <c r="Q415" s="236">
        <v>0.10100000000000001</v>
      </c>
      <c r="R415" s="236">
        <f>Q415*H415</f>
        <v>0.10100000000000001</v>
      </c>
      <c r="S415" s="236">
        <v>0</v>
      </c>
      <c r="T415" s="237">
        <f>S415*H415</f>
        <v>0</v>
      </c>
      <c r="U415" s="39"/>
      <c r="V415" s="39"/>
      <c r="W415" s="39"/>
      <c r="X415" s="39"/>
      <c r="Y415" s="39"/>
      <c r="Z415" s="39"/>
      <c r="AA415" s="39"/>
      <c r="AB415" s="39"/>
      <c r="AC415" s="39"/>
      <c r="AD415" s="39"/>
      <c r="AE415" s="39"/>
      <c r="AR415" s="238" t="s">
        <v>360</v>
      </c>
      <c r="AT415" s="238" t="s">
        <v>343</v>
      </c>
      <c r="AU415" s="238" t="s">
        <v>85</v>
      </c>
      <c r="AY415" s="18" t="s">
        <v>342</v>
      </c>
      <c r="BE415" s="239">
        <f>IF(N415="základní",J415,0)</f>
        <v>0</v>
      </c>
      <c r="BF415" s="239">
        <f>IF(N415="snížená",J415,0)</f>
        <v>0</v>
      </c>
      <c r="BG415" s="239">
        <f>IF(N415="zákl. přenesená",J415,0)</f>
        <v>0</v>
      </c>
      <c r="BH415" s="239">
        <f>IF(N415="sníž. přenesená",J415,0)</f>
        <v>0</v>
      </c>
      <c r="BI415" s="239">
        <f>IF(N415="nulová",J415,0)</f>
        <v>0</v>
      </c>
      <c r="BJ415" s="18" t="s">
        <v>83</v>
      </c>
      <c r="BK415" s="239">
        <f>ROUND(I415*H415,2)</f>
        <v>0</v>
      </c>
      <c r="BL415" s="18" t="s">
        <v>360</v>
      </c>
      <c r="BM415" s="238" t="s">
        <v>2886</v>
      </c>
    </row>
    <row r="416" s="2" customFormat="1">
      <c r="A416" s="39"/>
      <c r="B416" s="40"/>
      <c r="C416" s="41"/>
      <c r="D416" s="240" t="s">
        <v>349</v>
      </c>
      <c r="E416" s="41"/>
      <c r="F416" s="241" t="s">
        <v>2887</v>
      </c>
      <c r="G416" s="41"/>
      <c r="H416" s="41"/>
      <c r="I416" s="242"/>
      <c r="J416" s="41"/>
      <c r="K416" s="41"/>
      <c r="L416" s="45"/>
      <c r="M416" s="243"/>
      <c r="N416" s="244"/>
      <c r="O416" s="92"/>
      <c r="P416" s="92"/>
      <c r="Q416" s="92"/>
      <c r="R416" s="92"/>
      <c r="S416" s="92"/>
      <c r="T416" s="93"/>
      <c r="U416" s="39"/>
      <c r="V416" s="39"/>
      <c r="W416" s="39"/>
      <c r="X416" s="39"/>
      <c r="Y416" s="39"/>
      <c r="Z416" s="39"/>
      <c r="AA416" s="39"/>
      <c r="AB416" s="39"/>
      <c r="AC416" s="39"/>
      <c r="AD416" s="39"/>
      <c r="AE416" s="39"/>
      <c r="AT416" s="18" t="s">
        <v>349</v>
      </c>
      <c r="AU416" s="18" t="s">
        <v>85</v>
      </c>
    </row>
    <row r="417" s="13" customFormat="1">
      <c r="A417" s="13"/>
      <c r="B417" s="252"/>
      <c r="C417" s="253"/>
      <c r="D417" s="240" t="s">
        <v>446</v>
      </c>
      <c r="E417" s="254" t="s">
        <v>1</v>
      </c>
      <c r="F417" s="255" t="s">
        <v>2888</v>
      </c>
      <c r="G417" s="253"/>
      <c r="H417" s="256">
        <v>1</v>
      </c>
      <c r="I417" s="257"/>
      <c r="J417" s="253"/>
      <c r="K417" s="253"/>
      <c r="L417" s="258"/>
      <c r="M417" s="259"/>
      <c r="N417" s="260"/>
      <c r="O417" s="260"/>
      <c r="P417" s="260"/>
      <c r="Q417" s="260"/>
      <c r="R417" s="260"/>
      <c r="S417" s="260"/>
      <c r="T417" s="261"/>
      <c r="U417" s="13"/>
      <c r="V417" s="13"/>
      <c r="W417" s="13"/>
      <c r="X417" s="13"/>
      <c r="Y417" s="13"/>
      <c r="Z417" s="13"/>
      <c r="AA417" s="13"/>
      <c r="AB417" s="13"/>
      <c r="AC417" s="13"/>
      <c r="AD417" s="13"/>
      <c r="AE417" s="13"/>
      <c r="AT417" s="262" t="s">
        <v>446</v>
      </c>
      <c r="AU417" s="262" t="s">
        <v>85</v>
      </c>
      <c r="AV417" s="13" t="s">
        <v>85</v>
      </c>
      <c r="AW417" s="13" t="s">
        <v>32</v>
      </c>
      <c r="AX417" s="13" t="s">
        <v>83</v>
      </c>
      <c r="AY417" s="262" t="s">
        <v>342</v>
      </c>
    </row>
    <row r="418" s="2" customFormat="1" ht="16.5" customHeight="1">
      <c r="A418" s="39"/>
      <c r="B418" s="40"/>
      <c r="C418" s="295" t="s">
        <v>854</v>
      </c>
      <c r="D418" s="295" t="s">
        <v>621</v>
      </c>
      <c r="E418" s="296" t="s">
        <v>2889</v>
      </c>
      <c r="F418" s="297" t="s">
        <v>2890</v>
      </c>
      <c r="G418" s="298" t="s">
        <v>473</v>
      </c>
      <c r="H418" s="299">
        <v>1.03</v>
      </c>
      <c r="I418" s="300"/>
      <c r="J418" s="301">
        <f>ROUND(I418*H418,2)</f>
        <v>0</v>
      </c>
      <c r="K418" s="297" t="s">
        <v>443</v>
      </c>
      <c r="L418" s="302"/>
      <c r="M418" s="303" t="s">
        <v>1</v>
      </c>
      <c r="N418" s="304" t="s">
        <v>41</v>
      </c>
      <c r="O418" s="92"/>
      <c r="P418" s="236">
        <f>O418*H418</f>
        <v>0</v>
      </c>
      <c r="Q418" s="236">
        <v>0.114</v>
      </c>
      <c r="R418" s="236">
        <f>Q418*H418</f>
        <v>0.11742000000000001</v>
      </c>
      <c r="S418" s="236">
        <v>0</v>
      </c>
      <c r="T418" s="237">
        <f>S418*H418</f>
        <v>0</v>
      </c>
      <c r="U418" s="39"/>
      <c r="V418" s="39"/>
      <c r="W418" s="39"/>
      <c r="X418" s="39"/>
      <c r="Y418" s="39"/>
      <c r="Z418" s="39"/>
      <c r="AA418" s="39"/>
      <c r="AB418" s="39"/>
      <c r="AC418" s="39"/>
      <c r="AD418" s="39"/>
      <c r="AE418" s="39"/>
      <c r="AR418" s="238" t="s">
        <v>376</v>
      </c>
      <c r="AT418" s="238" t="s">
        <v>621</v>
      </c>
      <c r="AU418" s="238" t="s">
        <v>85</v>
      </c>
      <c r="AY418" s="18" t="s">
        <v>342</v>
      </c>
      <c r="BE418" s="239">
        <f>IF(N418="základní",J418,0)</f>
        <v>0</v>
      </c>
      <c r="BF418" s="239">
        <f>IF(N418="snížená",J418,0)</f>
        <v>0</v>
      </c>
      <c r="BG418" s="239">
        <f>IF(N418="zákl. přenesená",J418,0)</f>
        <v>0</v>
      </c>
      <c r="BH418" s="239">
        <f>IF(N418="sníž. přenesená",J418,0)</f>
        <v>0</v>
      </c>
      <c r="BI418" s="239">
        <f>IF(N418="nulová",J418,0)</f>
        <v>0</v>
      </c>
      <c r="BJ418" s="18" t="s">
        <v>83</v>
      </c>
      <c r="BK418" s="239">
        <f>ROUND(I418*H418,2)</f>
        <v>0</v>
      </c>
      <c r="BL418" s="18" t="s">
        <v>360</v>
      </c>
      <c r="BM418" s="238" t="s">
        <v>2891</v>
      </c>
    </row>
    <row r="419" s="2" customFormat="1">
      <c r="A419" s="39"/>
      <c r="B419" s="40"/>
      <c r="C419" s="41"/>
      <c r="D419" s="240" t="s">
        <v>349</v>
      </c>
      <c r="E419" s="41"/>
      <c r="F419" s="241" t="s">
        <v>2890</v>
      </c>
      <c r="G419" s="41"/>
      <c r="H419" s="41"/>
      <c r="I419" s="242"/>
      <c r="J419" s="41"/>
      <c r="K419" s="41"/>
      <c r="L419" s="45"/>
      <c r="M419" s="243"/>
      <c r="N419" s="244"/>
      <c r="O419" s="92"/>
      <c r="P419" s="92"/>
      <c r="Q419" s="92"/>
      <c r="R419" s="92"/>
      <c r="S419" s="92"/>
      <c r="T419" s="93"/>
      <c r="U419" s="39"/>
      <c r="V419" s="39"/>
      <c r="W419" s="39"/>
      <c r="X419" s="39"/>
      <c r="Y419" s="39"/>
      <c r="Z419" s="39"/>
      <c r="AA419" s="39"/>
      <c r="AB419" s="39"/>
      <c r="AC419" s="39"/>
      <c r="AD419" s="39"/>
      <c r="AE419" s="39"/>
      <c r="AT419" s="18" t="s">
        <v>349</v>
      </c>
      <c r="AU419" s="18" t="s">
        <v>85</v>
      </c>
    </row>
    <row r="420" s="13" customFormat="1">
      <c r="A420" s="13"/>
      <c r="B420" s="252"/>
      <c r="C420" s="253"/>
      <c r="D420" s="240" t="s">
        <v>446</v>
      </c>
      <c r="E420" s="253"/>
      <c r="F420" s="255" t="s">
        <v>2892</v>
      </c>
      <c r="G420" s="253"/>
      <c r="H420" s="256">
        <v>1.03</v>
      </c>
      <c r="I420" s="257"/>
      <c r="J420" s="253"/>
      <c r="K420" s="253"/>
      <c r="L420" s="258"/>
      <c r="M420" s="259"/>
      <c r="N420" s="260"/>
      <c r="O420" s="260"/>
      <c r="P420" s="260"/>
      <c r="Q420" s="260"/>
      <c r="R420" s="260"/>
      <c r="S420" s="260"/>
      <c r="T420" s="261"/>
      <c r="U420" s="13"/>
      <c r="V420" s="13"/>
      <c r="W420" s="13"/>
      <c r="X420" s="13"/>
      <c r="Y420" s="13"/>
      <c r="Z420" s="13"/>
      <c r="AA420" s="13"/>
      <c r="AB420" s="13"/>
      <c r="AC420" s="13"/>
      <c r="AD420" s="13"/>
      <c r="AE420" s="13"/>
      <c r="AT420" s="262" t="s">
        <v>446</v>
      </c>
      <c r="AU420" s="262" t="s">
        <v>85</v>
      </c>
      <c r="AV420" s="13" t="s">
        <v>85</v>
      </c>
      <c r="AW420" s="13" t="s">
        <v>4</v>
      </c>
      <c r="AX420" s="13" t="s">
        <v>83</v>
      </c>
      <c r="AY420" s="262" t="s">
        <v>342</v>
      </c>
    </row>
    <row r="421" s="12" customFormat="1" ht="22.8" customHeight="1">
      <c r="A421" s="12"/>
      <c r="B421" s="213"/>
      <c r="C421" s="214"/>
      <c r="D421" s="215" t="s">
        <v>75</v>
      </c>
      <c r="E421" s="246" t="s">
        <v>376</v>
      </c>
      <c r="F421" s="246" t="s">
        <v>814</v>
      </c>
      <c r="G421" s="214"/>
      <c r="H421" s="214"/>
      <c r="I421" s="217"/>
      <c r="J421" s="247">
        <f>BK421</f>
        <v>0</v>
      </c>
      <c r="K421" s="214"/>
      <c r="L421" s="219"/>
      <c r="M421" s="220"/>
      <c r="N421" s="221"/>
      <c r="O421" s="221"/>
      <c r="P421" s="222">
        <f>SUM(P422:P513)</f>
        <v>0</v>
      </c>
      <c r="Q421" s="221"/>
      <c r="R421" s="222">
        <f>SUM(R422:R513)</f>
        <v>57.145282999999999</v>
      </c>
      <c r="S421" s="221"/>
      <c r="T421" s="223">
        <f>SUM(T422:T513)</f>
        <v>0</v>
      </c>
      <c r="U421" s="12"/>
      <c r="V421" s="12"/>
      <c r="W421" s="12"/>
      <c r="X421" s="12"/>
      <c r="Y421" s="12"/>
      <c r="Z421" s="12"/>
      <c r="AA421" s="12"/>
      <c r="AB421" s="12"/>
      <c r="AC421" s="12"/>
      <c r="AD421" s="12"/>
      <c r="AE421" s="12"/>
      <c r="AR421" s="224" t="s">
        <v>83</v>
      </c>
      <c r="AT421" s="225" t="s">
        <v>75</v>
      </c>
      <c r="AU421" s="225" t="s">
        <v>83</v>
      </c>
      <c r="AY421" s="224" t="s">
        <v>342</v>
      </c>
      <c r="BK421" s="226">
        <f>SUM(BK422:BK513)</f>
        <v>0</v>
      </c>
    </row>
    <row r="422" s="2" customFormat="1" ht="16.5" customHeight="1">
      <c r="A422" s="39"/>
      <c r="B422" s="40"/>
      <c r="C422" s="227" t="s">
        <v>859</v>
      </c>
      <c r="D422" s="227" t="s">
        <v>343</v>
      </c>
      <c r="E422" s="228" t="s">
        <v>2893</v>
      </c>
      <c r="F422" s="229" t="s">
        <v>2894</v>
      </c>
      <c r="G422" s="230" t="s">
        <v>543</v>
      </c>
      <c r="H422" s="231">
        <v>72</v>
      </c>
      <c r="I422" s="232"/>
      <c r="J422" s="233">
        <f>ROUND(I422*H422,2)</f>
        <v>0</v>
      </c>
      <c r="K422" s="229" t="s">
        <v>1</v>
      </c>
      <c r="L422" s="45"/>
      <c r="M422" s="234" t="s">
        <v>1</v>
      </c>
      <c r="N422" s="235" t="s">
        <v>41</v>
      </c>
      <c r="O422" s="92"/>
      <c r="P422" s="236">
        <f>O422*H422</f>
        <v>0</v>
      </c>
      <c r="Q422" s="236">
        <v>0.0082500000000000004</v>
      </c>
      <c r="R422" s="236">
        <f>Q422*H422</f>
        <v>0.59400000000000008</v>
      </c>
      <c r="S422" s="236">
        <v>0</v>
      </c>
      <c r="T422" s="237">
        <f>S422*H422</f>
        <v>0</v>
      </c>
      <c r="U422" s="39"/>
      <c r="V422" s="39"/>
      <c r="W422" s="39"/>
      <c r="X422" s="39"/>
      <c r="Y422" s="39"/>
      <c r="Z422" s="39"/>
      <c r="AA422" s="39"/>
      <c r="AB422" s="39"/>
      <c r="AC422" s="39"/>
      <c r="AD422" s="39"/>
      <c r="AE422" s="39"/>
      <c r="AR422" s="238" t="s">
        <v>360</v>
      </c>
      <c r="AT422" s="238" t="s">
        <v>343</v>
      </c>
      <c r="AU422" s="238" t="s">
        <v>85</v>
      </c>
      <c r="AY422" s="18" t="s">
        <v>342</v>
      </c>
      <c r="BE422" s="239">
        <f>IF(N422="základní",J422,0)</f>
        <v>0</v>
      </c>
      <c r="BF422" s="239">
        <f>IF(N422="snížená",J422,0)</f>
        <v>0</v>
      </c>
      <c r="BG422" s="239">
        <f>IF(N422="zákl. přenesená",J422,0)</f>
        <v>0</v>
      </c>
      <c r="BH422" s="239">
        <f>IF(N422="sníž. přenesená",J422,0)</f>
        <v>0</v>
      </c>
      <c r="BI422" s="239">
        <f>IF(N422="nulová",J422,0)</f>
        <v>0</v>
      </c>
      <c r="BJ422" s="18" t="s">
        <v>83</v>
      </c>
      <c r="BK422" s="239">
        <f>ROUND(I422*H422,2)</f>
        <v>0</v>
      </c>
      <c r="BL422" s="18" t="s">
        <v>360</v>
      </c>
      <c r="BM422" s="238" t="s">
        <v>2895</v>
      </c>
    </row>
    <row r="423" s="2" customFormat="1">
      <c r="A423" s="39"/>
      <c r="B423" s="40"/>
      <c r="C423" s="41"/>
      <c r="D423" s="240" t="s">
        <v>349</v>
      </c>
      <c r="E423" s="41"/>
      <c r="F423" s="241" t="s">
        <v>2894</v>
      </c>
      <c r="G423" s="41"/>
      <c r="H423" s="41"/>
      <c r="I423" s="242"/>
      <c r="J423" s="41"/>
      <c r="K423" s="41"/>
      <c r="L423" s="45"/>
      <c r="M423" s="243"/>
      <c r="N423" s="244"/>
      <c r="O423" s="92"/>
      <c r="P423" s="92"/>
      <c r="Q423" s="92"/>
      <c r="R423" s="92"/>
      <c r="S423" s="92"/>
      <c r="T423" s="93"/>
      <c r="U423" s="39"/>
      <c r="V423" s="39"/>
      <c r="W423" s="39"/>
      <c r="X423" s="39"/>
      <c r="Y423" s="39"/>
      <c r="Z423" s="39"/>
      <c r="AA423" s="39"/>
      <c r="AB423" s="39"/>
      <c r="AC423" s="39"/>
      <c r="AD423" s="39"/>
      <c r="AE423" s="39"/>
      <c r="AT423" s="18" t="s">
        <v>349</v>
      </c>
      <c r="AU423" s="18" t="s">
        <v>85</v>
      </c>
    </row>
    <row r="424" s="14" customFormat="1">
      <c r="A424" s="14"/>
      <c r="B424" s="263"/>
      <c r="C424" s="264"/>
      <c r="D424" s="240" t="s">
        <v>446</v>
      </c>
      <c r="E424" s="265" t="s">
        <v>1</v>
      </c>
      <c r="F424" s="266" t="s">
        <v>2896</v>
      </c>
      <c r="G424" s="264"/>
      <c r="H424" s="265" t="s">
        <v>1</v>
      </c>
      <c r="I424" s="267"/>
      <c r="J424" s="264"/>
      <c r="K424" s="264"/>
      <c r="L424" s="268"/>
      <c r="M424" s="269"/>
      <c r="N424" s="270"/>
      <c r="O424" s="270"/>
      <c r="P424" s="270"/>
      <c r="Q424" s="270"/>
      <c r="R424" s="270"/>
      <c r="S424" s="270"/>
      <c r="T424" s="271"/>
      <c r="U424" s="14"/>
      <c r="V424" s="14"/>
      <c r="W424" s="14"/>
      <c r="X424" s="14"/>
      <c r="Y424" s="14"/>
      <c r="Z424" s="14"/>
      <c r="AA424" s="14"/>
      <c r="AB424" s="14"/>
      <c r="AC424" s="14"/>
      <c r="AD424" s="14"/>
      <c r="AE424" s="14"/>
      <c r="AT424" s="272" t="s">
        <v>446</v>
      </c>
      <c r="AU424" s="272" t="s">
        <v>85</v>
      </c>
      <c r="AV424" s="14" t="s">
        <v>83</v>
      </c>
      <c r="AW424" s="14" t="s">
        <v>32</v>
      </c>
      <c r="AX424" s="14" t="s">
        <v>76</v>
      </c>
      <c r="AY424" s="272" t="s">
        <v>342</v>
      </c>
    </row>
    <row r="425" s="13" customFormat="1">
      <c r="A425" s="13"/>
      <c r="B425" s="252"/>
      <c r="C425" s="253"/>
      <c r="D425" s="240" t="s">
        <v>446</v>
      </c>
      <c r="E425" s="254" t="s">
        <v>1</v>
      </c>
      <c r="F425" s="255" t="s">
        <v>2897</v>
      </c>
      <c r="G425" s="253"/>
      <c r="H425" s="256">
        <v>38.200000000000003</v>
      </c>
      <c r="I425" s="257"/>
      <c r="J425" s="253"/>
      <c r="K425" s="253"/>
      <c r="L425" s="258"/>
      <c r="M425" s="259"/>
      <c r="N425" s="260"/>
      <c r="O425" s="260"/>
      <c r="P425" s="260"/>
      <c r="Q425" s="260"/>
      <c r="R425" s="260"/>
      <c r="S425" s="260"/>
      <c r="T425" s="261"/>
      <c r="U425" s="13"/>
      <c r="V425" s="13"/>
      <c r="W425" s="13"/>
      <c r="X425" s="13"/>
      <c r="Y425" s="13"/>
      <c r="Z425" s="13"/>
      <c r="AA425" s="13"/>
      <c r="AB425" s="13"/>
      <c r="AC425" s="13"/>
      <c r="AD425" s="13"/>
      <c r="AE425" s="13"/>
      <c r="AT425" s="262" t="s">
        <v>446</v>
      </c>
      <c r="AU425" s="262" t="s">
        <v>85</v>
      </c>
      <c r="AV425" s="13" t="s">
        <v>85</v>
      </c>
      <c r="AW425" s="13" t="s">
        <v>32</v>
      </c>
      <c r="AX425" s="13" t="s">
        <v>76</v>
      </c>
      <c r="AY425" s="262" t="s">
        <v>342</v>
      </c>
    </row>
    <row r="426" s="13" customFormat="1">
      <c r="A426" s="13"/>
      <c r="B426" s="252"/>
      <c r="C426" s="253"/>
      <c r="D426" s="240" t="s">
        <v>446</v>
      </c>
      <c r="E426" s="254" t="s">
        <v>1</v>
      </c>
      <c r="F426" s="255" t="s">
        <v>2898</v>
      </c>
      <c r="G426" s="253"/>
      <c r="H426" s="256">
        <v>33.799999999999997</v>
      </c>
      <c r="I426" s="257"/>
      <c r="J426" s="253"/>
      <c r="K426" s="253"/>
      <c r="L426" s="258"/>
      <c r="M426" s="259"/>
      <c r="N426" s="260"/>
      <c r="O426" s="260"/>
      <c r="P426" s="260"/>
      <c r="Q426" s="260"/>
      <c r="R426" s="260"/>
      <c r="S426" s="260"/>
      <c r="T426" s="261"/>
      <c r="U426" s="13"/>
      <c r="V426" s="13"/>
      <c r="W426" s="13"/>
      <c r="X426" s="13"/>
      <c r="Y426" s="13"/>
      <c r="Z426" s="13"/>
      <c r="AA426" s="13"/>
      <c r="AB426" s="13"/>
      <c r="AC426" s="13"/>
      <c r="AD426" s="13"/>
      <c r="AE426" s="13"/>
      <c r="AT426" s="262" t="s">
        <v>446</v>
      </c>
      <c r="AU426" s="262" t="s">
        <v>85</v>
      </c>
      <c r="AV426" s="13" t="s">
        <v>85</v>
      </c>
      <c r="AW426" s="13" t="s">
        <v>32</v>
      </c>
      <c r="AX426" s="13" t="s">
        <v>76</v>
      </c>
      <c r="AY426" s="262" t="s">
        <v>342</v>
      </c>
    </row>
    <row r="427" s="16" customFormat="1">
      <c r="A427" s="16"/>
      <c r="B427" s="284"/>
      <c r="C427" s="285"/>
      <c r="D427" s="240" t="s">
        <v>446</v>
      </c>
      <c r="E427" s="286" t="s">
        <v>1</v>
      </c>
      <c r="F427" s="287" t="s">
        <v>500</v>
      </c>
      <c r="G427" s="285"/>
      <c r="H427" s="288">
        <v>72</v>
      </c>
      <c r="I427" s="289"/>
      <c r="J427" s="285"/>
      <c r="K427" s="285"/>
      <c r="L427" s="290"/>
      <c r="M427" s="291"/>
      <c r="N427" s="292"/>
      <c r="O427" s="292"/>
      <c r="P427" s="292"/>
      <c r="Q427" s="292"/>
      <c r="R427" s="292"/>
      <c r="S427" s="292"/>
      <c r="T427" s="293"/>
      <c r="U427" s="16"/>
      <c r="V427" s="16"/>
      <c r="W427" s="16"/>
      <c r="X427" s="16"/>
      <c r="Y427" s="16"/>
      <c r="Z427" s="16"/>
      <c r="AA427" s="16"/>
      <c r="AB427" s="16"/>
      <c r="AC427" s="16"/>
      <c r="AD427" s="16"/>
      <c r="AE427" s="16"/>
      <c r="AT427" s="294" t="s">
        <v>446</v>
      </c>
      <c r="AU427" s="294" t="s">
        <v>85</v>
      </c>
      <c r="AV427" s="16" t="s">
        <v>360</v>
      </c>
      <c r="AW427" s="16" t="s">
        <v>32</v>
      </c>
      <c r="AX427" s="16" t="s">
        <v>83</v>
      </c>
      <c r="AY427" s="294" t="s">
        <v>342</v>
      </c>
    </row>
    <row r="428" s="2" customFormat="1" ht="16.5" customHeight="1">
      <c r="A428" s="39"/>
      <c r="B428" s="40"/>
      <c r="C428" s="227" t="s">
        <v>864</v>
      </c>
      <c r="D428" s="227" t="s">
        <v>343</v>
      </c>
      <c r="E428" s="228" t="s">
        <v>2899</v>
      </c>
      <c r="F428" s="229" t="s">
        <v>2900</v>
      </c>
      <c r="G428" s="230" t="s">
        <v>543</v>
      </c>
      <c r="H428" s="231">
        <v>459.89999999999998</v>
      </c>
      <c r="I428" s="232"/>
      <c r="J428" s="233">
        <f>ROUND(I428*H428,2)</f>
        <v>0</v>
      </c>
      <c r="K428" s="229" t="s">
        <v>1</v>
      </c>
      <c r="L428" s="45"/>
      <c r="M428" s="234" t="s">
        <v>1</v>
      </c>
      <c r="N428" s="235" t="s">
        <v>41</v>
      </c>
      <c r="O428" s="92"/>
      <c r="P428" s="236">
        <f>O428*H428</f>
        <v>0</v>
      </c>
      <c r="Q428" s="236">
        <v>0.018100000000000002</v>
      </c>
      <c r="R428" s="236">
        <f>Q428*H428</f>
        <v>8.3241899999999998</v>
      </c>
      <c r="S428" s="236">
        <v>0</v>
      </c>
      <c r="T428" s="237">
        <f>S428*H428</f>
        <v>0</v>
      </c>
      <c r="U428" s="39"/>
      <c r="V428" s="39"/>
      <c r="W428" s="39"/>
      <c r="X428" s="39"/>
      <c r="Y428" s="39"/>
      <c r="Z428" s="39"/>
      <c r="AA428" s="39"/>
      <c r="AB428" s="39"/>
      <c r="AC428" s="39"/>
      <c r="AD428" s="39"/>
      <c r="AE428" s="39"/>
      <c r="AR428" s="238" t="s">
        <v>360</v>
      </c>
      <c r="AT428" s="238" t="s">
        <v>343</v>
      </c>
      <c r="AU428" s="238" t="s">
        <v>85</v>
      </c>
      <c r="AY428" s="18" t="s">
        <v>342</v>
      </c>
      <c r="BE428" s="239">
        <f>IF(N428="základní",J428,0)</f>
        <v>0</v>
      </c>
      <c r="BF428" s="239">
        <f>IF(N428="snížená",J428,0)</f>
        <v>0</v>
      </c>
      <c r="BG428" s="239">
        <f>IF(N428="zákl. přenesená",J428,0)</f>
        <v>0</v>
      </c>
      <c r="BH428" s="239">
        <f>IF(N428="sníž. přenesená",J428,0)</f>
        <v>0</v>
      </c>
      <c r="BI428" s="239">
        <f>IF(N428="nulová",J428,0)</f>
        <v>0</v>
      </c>
      <c r="BJ428" s="18" t="s">
        <v>83</v>
      </c>
      <c r="BK428" s="239">
        <f>ROUND(I428*H428,2)</f>
        <v>0</v>
      </c>
      <c r="BL428" s="18" t="s">
        <v>360</v>
      </c>
      <c r="BM428" s="238" t="s">
        <v>2901</v>
      </c>
    </row>
    <row r="429" s="2" customFormat="1">
      <c r="A429" s="39"/>
      <c r="B429" s="40"/>
      <c r="C429" s="41"/>
      <c r="D429" s="240" t="s">
        <v>349</v>
      </c>
      <c r="E429" s="41"/>
      <c r="F429" s="241" t="s">
        <v>2900</v>
      </c>
      <c r="G429" s="41"/>
      <c r="H429" s="41"/>
      <c r="I429" s="242"/>
      <c r="J429" s="41"/>
      <c r="K429" s="41"/>
      <c r="L429" s="45"/>
      <c r="M429" s="243"/>
      <c r="N429" s="244"/>
      <c r="O429" s="92"/>
      <c r="P429" s="92"/>
      <c r="Q429" s="92"/>
      <c r="R429" s="92"/>
      <c r="S429" s="92"/>
      <c r="T429" s="93"/>
      <c r="U429" s="39"/>
      <c r="V429" s="39"/>
      <c r="W429" s="39"/>
      <c r="X429" s="39"/>
      <c r="Y429" s="39"/>
      <c r="Z429" s="39"/>
      <c r="AA429" s="39"/>
      <c r="AB429" s="39"/>
      <c r="AC429" s="39"/>
      <c r="AD429" s="39"/>
      <c r="AE429" s="39"/>
      <c r="AT429" s="18" t="s">
        <v>349</v>
      </c>
      <c r="AU429" s="18" t="s">
        <v>85</v>
      </c>
    </row>
    <row r="430" s="13" customFormat="1">
      <c r="A430" s="13"/>
      <c r="B430" s="252"/>
      <c r="C430" s="253"/>
      <c r="D430" s="240" t="s">
        <v>446</v>
      </c>
      <c r="E430" s="254" t="s">
        <v>1</v>
      </c>
      <c r="F430" s="255" t="s">
        <v>2902</v>
      </c>
      <c r="G430" s="253"/>
      <c r="H430" s="256">
        <v>295.80000000000001</v>
      </c>
      <c r="I430" s="257"/>
      <c r="J430" s="253"/>
      <c r="K430" s="253"/>
      <c r="L430" s="258"/>
      <c r="M430" s="259"/>
      <c r="N430" s="260"/>
      <c r="O430" s="260"/>
      <c r="P430" s="260"/>
      <c r="Q430" s="260"/>
      <c r="R430" s="260"/>
      <c r="S430" s="260"/>
      <c r="T430" s="261"/>
      <c r="U430" s="13"/>
      <c r="V430" s="13"/>
      <c r="W430" s="13"/>
      <c r="X430" s="13"/>
      <c r="Y430" s="13"/>
      <c r="Z430" s="13"/>
      <c r="AA430" s="13"/>
      <c r="AB430" s="13"/>
      <c r="AC430" s="13"/>
      <c r="AD430" s="13"/>
      <c r="AE430" s="13"/>
      <c r="AT430" s="262" t="s">
        <v>446</v>
      </c>
      <c r="AU430" s="262" t="s">
        <v>85</v>
      </c>
      <c r="AV430" s="13" t="s">
        <v>85</v>
      </c>
      <c r="AW430" s="13" t="s">
        <v>32</v>
      </c>
      <c r="AX430" s="13" t="s">
        <v>76</v>
      </c>
      <c r="AY430" s="262" t="s">
        <v>342</v>
      </c>
    </row>
    <row r="431" s="13" customFormat="1">
      <c r="A431" s="13"/>
      <c r="B431" s="252"/>
      <c r="C431" s="253"/>
      <c r="D431" s="240" t="s">
        <v>446</v>
      </c>
      <c r="E431" s="254" t="s">
        <v>1</v>
      </c>
      <c r="F431" s="255" t="s">
        <v>2903</v>
      </c>
      <c r="G431" s="253"/>
      <c r="H431" s="256">
        <v>160.59999999999999</v>
      </c>
      <c r="I431" s="257"/>
      <c r="J431" s="253"/>
      <c r="K431" s="253"/>
      <c r="L431" s="258"/>
      <c r="M431" s="259"/>
      <c r="N431" s="260"/>
      <c r="O431" s="260"/>
      <c r="P431" s="260"/>
      <c r="Q431" s="260"/>
      <c r="R431" s="260"/>
      <c r="S431" s="260"/>
      <c r="T431" s="261"/>
      <c r="U431" s="13"/>
      <c r="V431" s="13"/>
      <c r="W431" s="13"/>
      <c r="X431" s="13"/>
      <c r="Y431" s="13"/>
      <c r="Z431" s="13"/>
      <c r="AA431" s="13"/>
      <c r="AB431" s="13"/>
      <c r="AC431" s="13"/>
      <c r="AD431" s="13"/>
      <c r="AE431" s="13"/>
      <c r="AT431" s="262" t="s">
        <v>446</v>
      </c>
      <c r="AU431" s="262" t="s">
        <v>85</v>
      </c>
      <c r="AV431" s="13" t="s">
        <v>85</v>
      </c>
      <c r="AW431" s="13" t="s">
        <v>32</v>
      </c>
      <c r="AX431" s="13" t="s">
        <v>76</v>
      </c>
      <c r="AY431" s="262" t="s">
        <v>342</v>
      </c>
    </row>
    <row r="432" s="15" customFormat="1">
      <c r="A432" s="15"/>
      <c r="B432" s="273"/>
      <c r="C432" s="274"/>
      <c r="D432" s="240" t="s">
        <v>446</v>
      </c>
      <c r="E432" s="275" t="s">
        <v>1</v>
      </c>
      <c r="F432" s="276" t="s">
        <v>492</v>
      </c>
      <c r="G432" s="274"/>
      <c r="H432" s="277">
        <v>456.39999999999998</v>
      </c>
      <c r="I432" s="278"/>
      <c r="J432" s="274"/>
      <c r="K432" s="274"/>
      <c r="L432" s="279"/>
      <c r="M432" s="280"/>
      <c r="N432" s="281"/>
      <c r="O432" s="281"/>
      <c r="P432" s="281"/>
      <c r="Q432" s="281"/>
      <c r="R432" s="281"/>
      <c r="S432" s="281"/>
      <c r="T432" s="282"/>
      <c r="U432" s="15"/>
      <c r="V432" s="15"/>
      <c r="W432" s="15"/>
      <c r="X432" s="15"/>
      <c r="Y432" s="15"/>
      <c r="Z432" s="15"/>
      <c r="AA432" s="15"/>
      <c r="AB432" s="15"/>
      <c r="AC432" s="15"/>
      <c r="AD432" s="15"/>
      <c r="AE432" s="15"/>
      <c r="AT432" s="283" t="s">
        <v>446</v>
      </c>
      <c r="AU432" s="283" t="s">
        <v>85</v>
      </c>
      <c r="AV432" s="15" t="s">
        <v>92</v>
      </c>
      <c r="AW432" s="15" t="s">
        <v>32</v>
      </c>
      <c r="AX432" s="15" t="s">
        <v>76</v>
      </c>
      <c r="AY432" s="283" t="s">
        <v>342</v>
      </c>
    </row>
    <row r="433" s="13" customFormat="1">
      <c r="A433" s="13"/>
      <c r="B433" s="252"/>
      <c r="C433" s="253"/>
      <c r="D433" s="240" t="s">
        <v>446</v>
      </c>
      <c r="E433" s="254" t="s">
        <v>1</v>
      </c>
      <c r="F433" s="255" t="s">
        <v>2904</v>
      </c>
      <c r="G433" s="253"/>
      <c r="H433" s="256">
        <v>3.5</v>
      </c>
      <c r="I433" s="257"/>
      <c r="J433" s="253"/>
      <c r="K433" s="253"/>
      <c r="L433" s="258"/>
      <c r="M433" s="259"/>
      <c r="N433" s="260"/>
      <c r="O433" s="260"/>
      <c r="P433" s="260"/>
      <c r="Q433" s="260"/>
      <c r="R433" s="260"/>
      <c r="S433" s="260"/>
      <c r="T433" s="261"/>
      <c r="U433" s="13"/>
      <c r="V433" s="13"/>
      <c r="W433" s="13"/>
      <c r="X433" s="13"/>
      <c r="Y433" s="13"/>
      <c r="Z433" s="13"/>
      <c r="AA433" s="13"/>
      <c r="AB433" s="13"/>
      <c r="AC433" s="13"/>
      <c r="AD433" s="13"/>
      <c r="AE433" s="13"/>
      <c r="AT433" s="262" t="s">
        <v>446</v>
      </c>
      <c r="AU433" s="262" t="s">
        <v>85</v>
      </c>
      <c r="AV433" s="13" t="s">
        <v>85</v>
      </c>
      <c r="AW433" s="13" t="s">
        <v>32</v>
      </c>
      <c r="AX433" s="13" t="s">
        <v>76</v>
      </c>
      <c r="AY433" s="262" t="s">
        <v>342</v>
      </c>
    </row>
    <row r="434" s="16" customFormat="1">
      <c r="A434" s="16"/>
      <c r="B434" s="284"/>
      <c r="C434" s="285"/>
      <c r="D434" s="240" t="s">
        <v>446</v>
      </c>
      <c r="E434" s="286" t="s">
        <v>1</v>
      </c>
      <c r="F434" s="287" t="s">
        <v>500</v>
      </c>
      <c r="G434" s="285"/>
      <c r="H434" s="288">
        <v>459.89999999999998</v>
      </c>
      <c r="I434" s="289"/>
      <c r="J434" s="285"/>
      <c r="K434" s="285"/>
      <c r="L434" s="290"/>
      <c r="M434" s="291"/>
      <c r="N434" s="292"/>
      <c r="O434" s="292"/>
      <c r="P434" s="292"/>
      <c r="Q434" s="292"/>
      <c r="R434" s="292"/>
      <c r="S434" s="292"/>
      <c r="T434" s="293"/>
      <c r="U434" s="16"/>
      <c r="V434" s="16"/>
      <c r="W434" s="16"/>
      <c r="X434" s="16"/>
      <c r="Y434" s="16"/>
      <c r="Z434" s="16"/>
      <c r="AA434" s="16"/>
      <c r="AB434" s="16"/>
      <c r="AC434" s="16"/>
      <c r="AD434" s="16"/>
      <c r="AE434" s="16"/>
      <c r="AT434" s="294" t="s">
        <v>446</v>
      </c>
      <c r="AU434" s="294" t="s">
        <v>85</v>
      </c>
      <c r="AV434" s="16" t="s">
        <v>360</v>
      </c>
      <c r="AW434" s="16" t="s">
        <v>32</v>
      </c>
      <c r="AX434" s="16" t="s">
        <v>83</v>
      </c>
      <c r="AY434" s="294" t="s">
        <v>342</v>
      </c>
    </row>
    <row r="435" s="2" customFormat="1" ht="16.5" customHeight="1">
      <c r="A435" s="39"/>
      <c r="B435" s="40"/>
      <c r="C435" s="227" t="s">
        <v>871</v>
      </c>
      <c r="D435" s="227" t="s">
        <v>343</v>
      </c>
      <c r="E435" s="228" t="s">
        <v>2092</v>
      </c>
      <c r="F435" s="229" t="s">
        <v>2093</v>
      </c>
      <c r="G435" s="230" t="s">
        <v>2094</v>
      </c>
      <c r="H435" s="231">
        <v>11</v>
      </c>
      <c r="I435" s="232"/>
      <c r="J435" s="233">
        <f>ROUND(I435*H435,2)</f>
        <v>0</v>
      </c>
      <c r="K435" s="229" t="s">
        <v>1</v>
      </c>
      <c r="L435" s="45"/>
      <c r="M435" s="234" t="s">
        <v>1</v>
      </c>
      <c r="N435" s="235" t="s">
        <v>41</v>
      </c>
      <c r="O435" s="92"/>
      <c r="P435" s="236">
        <f>O435*H435</f>
        <v>0</v>
      </c>
      <c r="Q435" s="236">
        <v>0.00031</v>
      </c>
      <c r="R435" s="236">
        <f>Q435*H435</f>
        <v>0.0034099999999999998</v>
      </c>
      <c r="S435" s="236">
        <v>0</v>
      </c>
      <c r="T435" s="237">
        <f>S435*H435</f>
        <v>0</v>
      </c>
      <c r="U435" s="39"/>
      <c r="V435" s="39"/>
      <c r="W435" s="39"/>
      <c r="X435" s="39"/>
      <c r="Y435" s="39"/>
      <c r="Z435" s="39"/>
      <c r="AA435" s="39"/>
      <c r="AB435" s="39"/>
      <c r="AC435" s="39"/>
      <c r="AD435" s="39"/>
      <c r="AE435" s="39"/>
      <c r="AR435" s="238" t="s">
        <v>360</v>
      </c>
      <c r="AT435" s="238" t="s">
        <v>343</v>
      </c>
      <c r="AU435" s="238" t="s">
        <v>85</v>
      </c>
      <c r="AY435" s="18" t="s">
        <v>342</v>
      </c>
      <c r="BE435" s="239">
        <f>IF(N435="základní",J435,0)</f>
        <v>0</v>
      </c>
      <c r="BF435" s="239">
        <f>IF(N435="snížená",J435,0)</f>
        <v>0</v>
      </c>
      <c r="BG435" s="239">
        <f>IF(N435="zákl. přenesená",J435,0)</f>
        <v>0</v>
      </c>
      <c r="BH435" s="239">
        <f>IF(N435="sníž. přenesená",J435,0)</f>
        <v>0</v>
      </c>
      <c r="BI435" s="239">
        <f>IF(N435="nulová",J435,0)</f>
        <v>0</v>
      </c>
      <c r="BJ435" s="18" t="s">
        <v>83</v>
      </c>
      <c r="BK435" s="239">
        <f>ROUND(I435*H435,2)</f>
        <v>0</v>
      </c>
      <c r="BL435" s="18" t="s">
        <v>360</v>
      </c>
      <c r="BM435" s="238" t="s">
        <v>2905</v>
      </c>
    </row>
    <row r="436" s="2" customFormat="1">
      <c r="A436" s="39"/>
      <c r="B436" s="40"/>
      <c r="C436" s="41"/>
      <c r="D436" s="240" t="s">
        <v>349</v>
      </c>
      <c r="E436" s="41"/>
      <c r="F436" s="241" t="s">
        <v>2096</v>
      </c>
      <c r="G436" s="41"/>
      <c r="H436" s="41"/>
      <c r="I436" s="242"/>
      <c r="J436" s="41"/>
      <c r="K436" s="41"/>
      <c r="L436" s="45"/>
      <c r="M436" s="243"/>
      <c r="N436" s="244"/>
      <c r="O436" s="92"/>
      <c r="P436" s="92"/>
      <c r="Q436" s="92"/>
      <c r="R436" s="92"/>
      <c r="S436" s="92"/>
      <c r="T436" s="93"/>
      <c r="U436" s="39"/>
      <c r="V436" s="39"/>
      <c r="W436" s="39"/>
      <c r="X436" s="39"/>
      <c r="Y436" s="39"/>
      <c r="Z436" s="39"/>
      <c r="AA436" s="39"/>
      <c r="AB436" s="39"/>
      <c r="AC436" s="39"/>
      <c r="AD436" s="39"/>
      <c r="AE436" s="39"/>
      <c r="AT436" s="18" t="s">
        <v>349</v>
      </c>
      <c r="AU436" s="18" t="s">
        <v>85</v>
      </c>
    </row>
    <row r="437" s="13" customFormat="1">
      <c r="A437" s="13"/>
      <c r="B437" s="252"/>
      <c r="C437" s="253"/>
      <c r="D437" s="240" t="s">
        <v>446</v>
      </c>
      <c r="E437" s="254" t="s">
        <v>1</v>
      </c>
      <c r="F437" s="255" t="s">
        <v>2906</v>
      </c>
      <c r="G437" s="253"/>
      <c r="H437" s="256">
        <v>7</v>
      </c>
      <c r="I437" s="257"/>
      <c r="J437" s="253"/>
      <c r="K437" s="253"/>
      <c r="L437" s="258"/>
      <c r="M437" s="259"/>
      <c r="N437" s="260"/>
      <c r="O437" s="260"/>
      <c r="P437" s="260"/>
      <c r="Q437" s="260"/>
      <c r="R437" s="260"/>
      <c r="S437" s="260"/>
      <c r="T437" s="261"/>
      <c r="U437" s="13"/>
      <c r="V437" s="13"/>
      <c r="W437" s="13"/>
      <c r="X437" s="13"/>
      <c r="Y437" s="13"/>
      <c r="Z437" s="13"/>
      <c r="AA437" s="13"/>
      <c r="AB437" s="13"/>
      <c r="AC437" s="13"/>
      <c r="AD437" s="13"/>
      <c r="AE437" s="13"/>
      <c r="AT437" s="262" t="s">
        <v>446</v>
      </c>
      <c r="AU437" s="262" t="s">
        <v>85</v>
      </c>
      <c r="AV437" s="13" t="s">
        <v>85</v>
      </c>
      <c r="AW437" s="13" t="s">
        <v>32</v>
      </c>
      <c r="AX437" s="13" t="s">
        <v>76</v>
      </c>
      <c r="AY437" s="262" t="s">
        <v>342</v>
      </c>
    </row>
    <row r="438" s="13" customFormat="1">
      <c r="A438" s="13"/>
      <c r="B438" s="252"/>
      <c r="C438" s="253"/>
      <c r="D438" s="240" t="s">
        <v>446</v>
      </c>
      <c r="E438" s="254" t="s">
        <v>1</v>
      </c>
      <c r="F438" s="255" t="s">
        <v>2907</v>
      </c>
      <c r="G438" s="253"/>
      <c r="H438" s="256">
        <v>4</v>
      </c>
      <c r="I438" s="257"/>
      <c r="J438" s="253"/>
      <c r="K438" s="253"/>
      <c r="L438" s="258"/>
      <c r="M438" s="259"/>
      <c r="N438" s="260"/>
      <c r="O438" s="260"/>
      <c r="P438" s="260"/>
      <c r="Q438" s="260"/>
      <c r="R438" s="260"/>
      <c r="S438" s="260"/>
      <c r="T438" s="261"/>
      <c r="U438" s="13"/>
      <c r="V438" s="13"/>
      <c r="W438" s="13"/>
      <c r="X438" s="13"/>
      <c r="Y438" s="13"/>
      <c r="Z438" s="13"/>
      <c r="AA438" s="13"/>
      <c r="AB438" s="13"/>
      <c r="AC438" s="13"/>
      <c r="AD438" s="13"/>
      <c r="AE438" s="13"/>
      <c r="AT438" s="262" t="s">
        <v>446</v>
      </c>
      <c r="AU438" s="262" t="s">
        <v>85</v>
      </c>
      <c r="AV438" s="13" t="s">
        <v>85</v>
      </c>
      <c r="AW438" s="13" t="s">
        <v>32</v>
      </c>
      <c r="AX438" s="13" t="s">
        <v>76</v>
      </c>
      <c r="AY438" s="262" t="s">
        <v>342</v>
      </c>
    </row>
    <row r="439" s="16" customFormat="1">
      <c r="A439" s="16"/>
      <c r="B439" s="284"/>
      <c r="C439" s="285"/>
      <c r="D439" s="240" t="s">
        <v>446</v>
      </c>
      <c r="E439" s="286" t="s">
        <v>1</v>
      </c>
      <c r="F439" s="287" t="s">
        <v>500</v>
      </c>
      <c r="G439" s="285"/>
      <c r="H439" s="288">
        <v>11</v>
      </c>
      <c r="I439" s="289"/>
      <c r="J439" s="285"/>
      <c r="K439" s="285"/>
      <c r="L439" s="290"/>
      <c r="M439" s="291"/>
      <c r="N439" s="292"/>
      <c r="O439" s="292"/>
      <c r="P439" s="292"/>
      <c r="Q439" s="292"/>
      <c r="R439" s="292"/>
      <c r="S439" s="292"/>
      <c r="T439" s="293"/>
      <c r="U439" s="16"/>
      <c r="V439" s="16"/>
      <c r="W439" s="16"/>
      <c r="X439" s="16"/>
      <c r="Y439" s="16"/>
      <c r="Z439" s="16"/>
      <c r="AA439" s="16"/>
      <c r="AB439" s="16"/>
      <c r="AC439" s="16"/>
      <c r="AD439" s="16"/>
      <c r="AE439" s="16"/>
      <c r="AT439" s="294" t="s">
        <v>446</v>
      </c>
      <c r="AU439" s="294" t="s">
        <v>85</v>
      </c>
      <c r="AV439" s="16" t="s">
        <v>360</v>
      </c>
      <c r="AW439" s="16" t="s">
        <v>32</v>
      </c>
      <c r="AX439" s="16" t="s">
        <v>83</v>
      </c>
      <c r="AY439" s="294" t="s">
        <v>342</v>
      </c>
    </row>
    <row r="440" s="2" customFormat="1" ht="16.5" customHeight="1">
      <c r="A440" s="39"/>
      <c r="B440" s="40"/>
      <c r="C440" s="227" t="s">
        <v>876</v>
      </c>
      <c r="D440" s="227" t="s">
        <v>343</v>
      </c>
      <c r="E440" s="228" t="s">
        <v>2099</v>
      </c>
      <c r="F440" s="229" t="s">
        <v>2100</v>
      </c>
      <c r="G440" s="230" t="s">
        <v>543</v>
      </c>
      <c r="H440" s="231">
        <v>72</v>
      </c>
      <c r="I440" s="232"/>
      <c r="J440" s="233">
        <f>ROUND(I440*H440,2)</f>
        <v>0</v>
      </c>
      <c r="K440" s="229" t="s">
        <v>1</v>
      </c>
      <c r="L440" s="45"/>
      <c r="M440" s="234" t="s">
        <v>1</v>
      </c>
      <c r="N440" s="235" t="s">
        <v>41</v>
      </c>
      <c r="O440" s="92"/>
      <c r="P440" s="236">
        <f>O440*H440</f>
        <v>0</v>
      </c>
      <c r="Q440" s="236">
        <v>0.00031</v>
      </c>
      <c r="R440" s="236">
        <f>Q440*H440</f>
        <v>0.02232</v>
      </c>
      <c r="S440" s="236">
        <v>0</v>
      </c>
      <c r="T440" s="237">
        <f>S440*H440</f>
        <v>0</v>
      </c>
      <c r="U440" s="39"/>
      <c r="V440" s="39"/>
      <c r="W440" s="39"/>
      <c r="X440" s="39"/>
      <c r="Y440" s="39"/>
      <c r="Z440" s="39"/>
      <c r="AA440" s="39"/>
      <c r="AB440" s="39"/>
      <c r="AC440" s="39"/>
      <c r="AD440" s="39"/>
      <c r="AE440" s="39"/>
      <c r="AR440" s="238" t="s">
        <v>360</v>
      </c>
      <c r="AT440" s="238" t="s">
        <v>343</v>
      </c>
      <c r="AU440" s="238" t="s">
        <v>85</v>
      </c>
      <c r="AY440" s="18" t="s">
        <v>342</v>
      </c>
      <c r="BE440" s="239">
        <f>IF(N440="základní",J440,0)</f>
        <v>0</v>
      </c>
      <c r="BF440" s="239">
        <f>IF(N440="snížená",J440,0)</f>
        <v>0</v>
      </c>
      <c r="BG440" s="239">
        <f>IF(N440="zákl. přenesená",J440,0)</f>
        <v>0</v>
      </c>
      <c r="BH440" s="239">
        <f>IF(N440="sníž. přenesená",J440,0)</f>
        <v>0</v>
      </c>
      <c r="BI440" s="239">
        <f>IF(N440="nulová",J440,0)</f>
        <v>0</v>
      </c>
      <c r="BJ440" s="18" t="s">
        <v>83</v>
      </c>
      <c r="BK440" s="239">
        <f>ROUND(I440*H440,2)</f>
        <v>0</v>
      </c>
      <c r="BL440" s="18" t="s">
        <v>360</v>
      </c>
      <c r="BM440" s="238" t="s">
        <v>2908</v>
      </c>
    </row>
    <row r="441" s="2" customFormat="1">
      <c r="A441" s="39"/>
      <c r="B441" s="40"/>
      <c r="C441" s="41"/>
      <c r="D441" s="240" t="s">
        <v>349</v>
      </c>
      <c r="E441" s="41"/>
      <c r="F441" s="241" t="s">
        <v>2100</v>
      </c>
      <c r="G441" s="41"/>
      <c r="H441" s="41"/>
      <c r="I441" s="242"/>
      <c r="J441" s="41"/>
      <c r="K441" s="41"/>
      <c r="L441" s="45"/>
      <c r="M441" s="243"/>
      <c r="N441" s="244"/>
      <c r="O441" s="92"/>
      <c r="P441" s="92"/>
      <c r="Q441" s="92"/>
      <c r="R441" s="92"/>
      <c r="S441" s="92"/>
      <c r="T441" s="93"/>
      <c r="U441" s="39"/>
      <c r="V441" s="39"/>
      <c r="W441" s="39"/>
      <c r="X441" s="39"/>
      <c r="Y441" s="39"/>
      <c r="Z441" s="39"/>
      <c r="AA441" s="39"/>
      <c r="AB441" s="39"/>
      <c r="AC441" s="39"/>
      <c r="AD441" s="39"/>
      <c r="AE441" s="39"/>
      <c r="AT441" s="18" t="s">
        <v>349</v>
      </c>
      <c r="AU441" s="18" t="s">
        <v>85</v>
      </c>
    </row>
    <row r="442" s="13" customFormat="1">
      <c r="A442" s="13"/>
      <c r="B442" s="252"/>
      <c r="C442" s="253"/>
      <c r="D442" s="240" t="s">
        <v>446</v>
      </c>
      <c r="E442" s="254" t="s">
        <v>1</v>
      </c>
      <c r="F442" s="255" t="s">
        <v>2909</v>
      </c>
      <c r="G442" s="253"/>
      <c r="H442" s="256">
        <v>72</v>
      </c>
      <c r="I442" s="257"/>
      <c r="J442" s="253"/>
      <c r="K442" s="253"/>
      <c r="L442" s="258"/>
      <c r="M442" s="259"/>
      <c r="N442" s="260"/>
      <c r="O442" s="260"/>
      <c r="P442" s="260"/>
      <c r="Q442" s="260"/>
      <c r="R442" s="260"/>
      <c r="S442" s="260"/>
      <c r="T442" s="261"/>
      <c r="U442" s="13"/>
      <c r="V442" s="13"/>
      <c r="W442" s="13"/>
      <c r="X442" s="13"/>
      <c r="Y442" s="13"/>
      <c r="Z442" s="13"/>
      <c r="AA442" s="13"/>
      <c r="AB442" s="13"/>
      <c r="AC442" s="13"/>
      <c r="AD442" s="13"/>
      <c r="AE442" s="13"/>
      <c r="AT442" s="262" t="s">
        <v>446</v>
      </c>
      <c r="AU442" s="262" t="s">
        <v>85</v>
      </c>
      <c r="AV442" s="13" t="s">
        <v>85</v>
      </c>
      <c r="AW442" s="13" t="s">
        <v>32</v>
      </c>
      <c r="AX442" s="13" t="s">
        <v>83</v>
      </c>
      <c r="AY442" s="262" t="s">
        <v>342</v>
      </c>
    </row>
    <row r="443" s="2" customFormat="1" ht="16.5" customHeight="1">
      <c r="A443" s="39"/>
      <c r="B443" s="40"/>
      <c r="C443" s="227" t="s">
        <v>884</v>
      </c>
      <c r="D443" s="227" t="s">
        <v>343</v>
      </c>
      <c r="E443" s="228" t="s">
        <v>2534</v>
      </c>
      <c r="F443" s="229" t="s">
        <v>2535</v>
      </c>
      <c r="G443" s="230" t="s">
        <v>442</v>
      </c>
      <c r="H443" s="231">
        <v>15</v>
      </c>
      <c r="I443" s="232"/>
      <c r="J443" s="233">
        <f>ROUND(I443*H443,2)</f>
        <v>0</v>
      </c>
      <c r="K443" s="229" t="s">
        <v>443</v>
      </c>
      <c r="L443" s="45"/>
      <c r="M443" s="234" t="s">
        <v>1</v>
      </c>
      <c r="N443" s="235" t="s">
        <v>41</v>
      </c>
      <c r="O443" s="92"/>
      <c r="P443" s="236">
        <f>O443*H443</f>
        <v>0</v>
      </c>
      <c r="Q443" s="236">
        <v>0.010189999999999999</v>
      </c>
      <c r="R443" s="236">
        <f>Q443*H443</f>
        <v>0.15284999999999999</v>
      </c>
      <c r="S443" s="236">
        <v>0</v>
      </c>
      <c r="T443" s="237">
        <f>S443*H443</f>
        <v>0</v>
      </c>
      <c r="U443" s="39"/>
      <c r="V443" s="39"/>
      <c r="W443" s="39"/>
      <c r="X443" s="39"/>
      <c r="Y443" s="39"/>
      <c r="Z443" s="39"/>
      <c r="AA443" s="39"/>
      <c r="AB443" s="39"/>
      <c r="AC443" s="39"/>
      <c r="AD443" s="39"/>
      <c r="AE443" s="39"/>
      <c r="AR443" s="238" t="s">
        <v>360</v>
      </c>
      <c r="AT443" s="238" t="s">
        <v>343</v>
      </c>
      <c r="AU443" s="238" t="s">
        <v>85</v>
      </c>
      <c r="AY443" s="18" t="s">
        <v>342</v>
      </c>
      <c r="BE443" s="239">
        <f>IF(N443="základní",J443,0)</f>
        <v>0</v>
      </c>
      <c r="BF443" s="239">
        <f>IF(N443="snížená",J443,0)</f>
        <v>0</v>
      </c>
      <c r="BG443" s="239">
        <f>IF(N443="zákl. přenesená",J443,0)</f>
        <v>0</v>
      </c>
      <c r="BH443" s="239">
        <f>IF(N443="sníž. přenesená",J443,0)</f>
        <v>0</v>
      </c>
      <c r="BI443" s="239">
        <f>IF(N443="nulová",J443,0)</f>
        <v>0</v>
      </c>
      <c r="BJ443" s="18" t="s">
        <v>83</v>
      </c>
      <c r="BK443" s="239">
        <f>ROUND(I443*H443,2)</f>
        <v>0</v>
      </c>
      <c r="BL443" s="18" t="s">
        <v>360</v>
      </c>
      <c r="BM443" s="238" t="s">
        <v>2910</v>
      </c>
    </row>
    <row r="444" s="2" customFormat="1">
      <c r="A444" s="39"/>
      <c r="B444" s="40"/>
      <c r="C444" s="41"/>
      <c r="D444" s="240" t="s">
        <v>349</v>
      </c>
      <c r="E444" s="41"/>
      <c r="F444" s="241" t="s">
        <v>2535</v>
      </c>
      <c r="G444" s="41"/>
      <c r="H444" s="41"/>
      <c r="I444" s="242"/>
      <c r="J444" s="41"/>
      <c r="K444" s="41"/>
      <c r="L444" s="45"/>
      <c r="M444" s="243"/>
      <c r="N444" s="244"/>
      <c r="O444" s="92"/>
      <c r="P444" s="92"/>
      <c r="Q444" s="92"/>
      <c r="R444" s="92"/>
      <c r="S444" s="92"/>
      <c r="T444" s="93"/>
      <c r="U444" s="39"/>
      <c r="V444" s="39"/>
      <c r="W444" s="39"/>
      <c r="X444" s="39"/>
      <c r="Y444" s="39"/>
      <c r="Z444" s="39"/>
      <c r="AA444" s="39"/>
      <c r="AB444" s="39"/>
      <c r="AC444" s="39"/>
      <c r="AD444" s="39"/>
      <c r="AE444" s="39"/>
      <c r="AT444" s="18" t="s">
        <v>349</v>
      </c>
      <c r="AU444" s="18" t="s">
        <v>85</v>
      </c>
    </row>
    <row r="445" s="13" customFormat="1">
      <c r="A445" s="13"/>
      <c r="B445" s="252"/>
      <c r="C445" s="253"/>
      <c r="D445" s="240" t="s">
        <v>446</v>
      </c>
      <c r="E445" s="254" t="s">
        <v>1</v>
      </c>
      <c r="F445" s="255" t="s">
        <v>2911</v>
      </c>
      <c r="G445" s="253"/>
      <c r="H445" s="256">
        <v>15</v>
      </c>
      <c r="I445" s="257"/>
      <c r="J445" s="253"/>
      <c r="K445" s="253"/>
      <c r="L445" s="258"/>
      <c r="M445" s="259"/>
      <c r="N445" s="260"/>
      <c r="O445" s="260"/>
      <c r="P445" s="260"/>
      <c r="Q445" s="260"/>
      <c r="R445" s="260"/>
      <c r="S445" s="260"/>
      <c r="T445" s="261"/>
      <c r="U445" s="13"/>
      <c r="V445" s="13"/>
      <c r="W445" s="13"/>
      <c r="X445" s="13"/>
      <c r="Y445" s="13"/>
      <c r="Z445" s="13"/>
      <c r="AA445" s="13"/>
      <c r="AB445" s="13"/>
      <c r="AC445" s="13"/>
      <c r="AD445" s="13"/>
      <c r="AE445" s="13"/>
      <c r="AT445" s="262" t="s">
        <v>446</v>
      </c>
      <c r="AU445" s="262" t="s">
        <v>85</v>
      </c>
      <c r="AV445" s="13" t="s">
        <v>85</v>
      </c>
      <c r="AW445" s="13" t="s">
        <v>32</v>
      </c>
      <c r="AX445" s="13" t="s">
        <v>83</v>
      </c>
      <c r="AY445" s="262" t="s">
        <v>342</v>
      </c>
    </row>
    <row r="446" s="2" customFormat="1" ht="16.5" customHeight="1">
      <c r="A446" s="39"/>
      <c r="B446" s="40"/>
      <c r="C446" s="295" t="s">
        <v>889</v>
      </c>
      <c r="D446" s="295" t="s">
        <v>621</v>
      </c>
      <c r="E446" s="296" t="s">
        <v>2538</v>
      </c>
      <c r="F446" s="297" t="s">
        <v>2539</v>
      </c>
      <c r="G446" s="298" t="s">
        <v>442</v>
      </c>
      <c r="H446" s="299">
        <v>6</v>
      </c>
      <c r="I446" s="300"/>
      <c r="J446" s="301">
        <f>ROUND(I446*H446,2)</f>
        <v>0</v>
      </c>
      <c r="K446" s="297" t="s">
        <v>443</v>
      </c>
      <c r="L446" s="302"/>
      <c r="M446" s="303" t="s">
        <v>1</v>
      </c>
      <c r="N446" s="304" t="s">
        <v>41</v>
      </c>
      <c r="O446" s="92"/>
      <c r="P446" s="236">
        <f>O446*H446</f>
        <v>0</v>
      </c>
      <c r="Q446" s="236">
        <v>0.254</v>
      </c>
      <c r="R446" s="236">
        <f>Q446*H446</f>
        <v>1.524</v>
      </c>
      <c r="S446" s="236">
        <v>0</v>
      </c>
      <c r="T446" s="237">
        <f>S446*H446</f>
        <v>0</v>
      </c>
      <c r="U446" s="39"/>
      <c r="V446" s="39"/>
      <c r="W446" s="39"/>
      <c r="X446" s="39"/>
      <c r="Y446" s="39"/>
      <c r="Z446" s="39"/>
      <c r="AA446" s="39"/>
      <c r="AB446" s="39"/>
      <c r="AC446" s="39"/>
      <c r="AD446" s="39"/>
      <c r="AE446" s="39"/>
      <c r="AR446" s="238" t="s">
        <v>376</v>
      </c>
      <c r="AT446" s="238" t="s">
        <v>621</v>
      </c>
      <c r="AU446" s="238" t="s">
        <v>85</v>
      </c>
      <c r="AY446" s="18" t="s">
        <v>342</v>
      </c>
      <c r="BE446" s="239">
        <f>IF(N446="základní",J446,0)</f>
        <v>0</v>
      </c>
      <c r="BF446" s="239">
        <f>IF(N446="snížená",J446,0)</f>
        <v>0</v>
      </c>
      <c r="BG446" s="239">
        <f>IF(N446="zákl. přenesená",J446,0)</f>
        <v>0</v>
      </c>
      <c r="BH446" s="239">
        <f>IF(N446="sníž. přenesená",J446,0)</f>
        <v>0</v>
      </c>
      <c r="BI446" s="239">
        <f>IF(N446="nulová",J446,0)</f>
        <v>0</v>
      </c>
      <c r="BJ446" s="18" t="s">
        <v>83</v>
      </c>
      <c r="BK446" s="239">
        <f>ROUND(I446*H446,2)</f>
        <v>0</v>
      </c>
      <c r="BL446" s="18" t="s">
        <v>360</v>
      </c>
      <c r="BM446" s="238" t="s">
        <v>2912</v>
      </c>
    </row>
    <row r="447" s="2" customFormat="1">
      <c r="A447" s="39"/>
      <c r="B447" s="40"/>
      <c r="C447" s="41"/>
      <c r="D447" s="240" t="s">
        <v>349</v>
      </c>
      <c r="E447" s="41"/>
      <c r="F447" s="241" t="s">
        <v>2539</v>
      </c>
      <c r="G447" s="41"/>
      <c r="H447" s="41"/>
      <c r="I447" s="242"/>
      <c r="J447" s="41"/>
      <c r="K447" s="41"/>
      <c r="L447" s="45"/>
      <c r="M447" s="243"/>
      <c r="N447" s="244"/>
      <c r="O447" s="92"/>
      <c r="P447" s="92"/>
      <c r="Q447" s="92"/>
      <c r="R447" s="92"/>
      <c r="S447" s="92"/>
      <c r="T447" s="93"/>
      <c r="U447" s="39"/>
      <c r="V447" s="39"/>
      <c r="W447" s="39"/>
      <c r="X447" s="39"/>
      <c r="Y447" s="39"/>
      <c r="Z447" s="39"/>
      <c r="AA447" s="39"/>
      <c r="AB447" s="39"/>
      <c r="AC447" s="39"/>
      <c r="AD447" s="39"/>
      <c r="AE447" s="39"/>
      <c r="AT447" s="18" t="s">
        <v>349</v>
      </c>
      <c r="AU447" s="18" t="s">
        <v>85</v>
      </c>
    </row>
    <row r="448" s="13" customFormat="1">
      <c r="A448" s="13"/>
      <c r="B448" s="252"/>
      <c r="C448" s="253"/>
      <c r="D448" s="240" t="s">
        <v>446</v>
      </c>
      <c r="E448" s="254" t="s">
        <v>1</v>
      </c>
      <c r="F448" s="255" t="s">
        <v>2541</v>
      </c>
      <c r="G448" s="253"/>
      <c r="H448" s="256">
        <v>6</v>
      </c>
      <c r="I448" s="257"/>
      <c r="J448" s="253"/>
      <c r="K448" s="253"/>
      <c r="L448" s="258"/>
      <c r="M448" s="259"/>
      <c r="N448" s="260"/>
      <c r="O448" s="260"/>
      <c r="P448" s="260"/>
      <c r="Q448" s="260"/>
      <c r="R448" s="260"/>
      <c r="S448" s="260"/>
      <c r="T448" s="261"/>
      <c r="U448" s="13"/>
      <c r="V448" s="13"/>
      <c r="W448" s="13"/>
      <c r="X448" s="13"/>
      <c r="Y448" s="13"/>
      <c r="Z448" s="13"/>
      <c r="AA448" s="13"/>
      <c r="AB448" s="13"/>
      <c r="AC448" s="13"/>
      <c r="AD448" s="13"/>
      <c r="AE448" s="13"/>
      <c r="AT448" s="262" t="s">
        <v>446</v>
      </c>
      <c r="AU448" s="262" t="s">
        <v>85</v>
      </c>
      <c r="AV448" s="13" t="s">
        <v>85</v>
      </c>
      <c r="AW448" s="13" t="s">
        <v>32</v>
      </c>
      <c r="AX448" s="13" t="s">
        <v>83</v>
      </c>
      <c r="AY448" s="262" t="s">
        <v>342</v>
      </c>
    </row>
    <row r="449" s="2" customFormat="1" ht="16.5" customHeight="1">
      <c r="A449" s="39"/>
      <c r="B449" s="40"/>
      <c r="C449" s="295" t="s">
        <v>895</v>
      </c>
      <c r="D449" s="295" t="s">
        <v>621</v>
      </c>
      <c r="E449" s="296" t="s">
        <v>2542</v>
      </c>
      <c r="F449" s="297" t="s">
        <v>2543</v>
      </c>
      <c r="G449" s="298" t="s">
        <v>442</v>
      </c>
      <c r="H449" s="299">
        <v>9</v>
      </c>
      <c r="I449" s="300"/>
      <c r="J449" s="301">
        <f>ROUND(I449*H449,2)</f>
        <v>0</v>
      </c>
      <c r="K449" s="297" t="s">
        <v>443</v>
      </c>
      <c r="L449" s="302"/>
      <c r="M449" s="303" t="s">
        <v>1</v>
      </c>
      <c r="N449" s="304" t="s">
        <v>41</v>
      </c>
      <c r="O449" s="92"/>
      <c r="P449" s="236">
        <f>O449*H449</f>
        <v>0</v>
      </c>
      <c r="Q449" s="236">
        <v>0.50600000000000001</v>
      </c>
      <c r="R449" s="236">
        <f>Q449*H449</f>
        <v>4.5540000000000003</v>
      </c>
      <c r="S449" s="236">
        <v>0</v>
      </c>
      <c r="T449" s="237">
        <f>S449*H449</f>
        <v>0</v>
      </c>
      <c r="U449" s="39"/>
      <c r="V449" s="39"/>
      <c r="W449" s="39"/>
      <c r="X449" s="39"/>
      <c r="Y449" s="39"/>
      <c r="Z449" s="39"/>
      <c r="AA449" s="39"/>
      <c r="AB449" s="39"/>
      <c r="AC449" s="39"/>
      <c r="AD449" s="39"/>
      <c r="AE449" s="39"/>
      <c r="AR449" s="238" t="s">
        <v>376</v>
      </c>
      <c r="AT449" s="238" t="s">
        <v>621</v>
      </c>
      <c r="AU449" s="238" t="s">
        <v>85</v>
      </c>
      <c r="AY449" s="18" t="s">
        <v>342</v>
      </c>
      <c r="BE449" s="239">
        <f>IF(N449="základní",J449,0)</f>
        <v>0</v>
      </c>
      <c r="BF449" s="239">
        <f>IF(N449="snížená",J449,0)</f>
        <v>0</v>
      </c>
      <c r="BG449" s="239">
        <f>IF(N449="zákl. přenesená",J449,0)</f>
        <v>0</v>
      </c>
      <c r="BH449" s="239">
        <f>IF(N449="sníž. přenesená",J449,0)</f>
        <v>0</v>
      </c>
      <c r="BI449" s="239">
        <f>IF(N449="nulová",J449,0)</f>
        <v>0</v>
      </c>
      <c r="BJ449" s="18" t="s">
        <v>83</v>
      </c>
      <c r="BK449" s="239">
        <f>ROUND(I449*H449,2)</f>
        <v>0</v>
      </c>
      <c r="BL449" s="18" t="s">
        <v>360</v>
      </c>
      <c r="BM449" s="238" t="s">
        <v>2913</v>
      </c>
    </row>
    <row r="450" s="2" customFormat="1">
      <c r="A450" s="39"/>
      <c r="B450" s="40"/>
      <c r="C450" s="41"/>
      <c r="D450" s="240" t="s">
        <v>349</v>
      </c>
      <c r="E450" s="41"/>
      <c r="F450" s="241" t="s">
        <v>2543</v>
      </c>
      <c r="G450" s="41"/>
      <c r="H450" s="41"/>
      <c r="I450" s="242"/>
      <c r="J450" s="41"/>
      <c r="K450" s="41"/>
      <c r="L450" s="45"/>
      <c r="M450" s="243"/>
      <c r="N450" s="244"/>
      <c r="O450" s="92"/>
      <c r="P450" s="92"/>
      <c r="Q450" s="92"/>
      <c r="R450" s="92"/>
      <c r="S450" s="92"/>
      <c r="T450" s="93"/>
      <c r="U450" s="39"/>
      <c r="V450" s="39"/>
      <c r="W450" s="39"/>
      <c r="X450" s="39"/>
      <c r="Y450" s="39"/>
      <c r="Z450" s="39"/>
      <c r="AA450" s="39"/>
      <c r="AB450" s="39"/>
      <c r="AC450" s="39"/>
      <c r="AD450" s="39"/>
      <c r="AE450" s="39"/>
      <c r="AT450" s="18" t="s">
        <v>349</v>
      </c>
      <c r="AU450" s="18" t="s">
        <v>85</v>
      </c>
    </row>
    <row r="451" s="13" customFormat="1">
      <c r="A451" s="13"/>
      <c r="B451" s="252"/>
      <c r="C451" s="253"/>
      <c r="D451" s="240" t="s">
        <v>446</v>
      </c>
      <c r="E451" s="254" t="s">
        <v>1</v>
      </c>
      <c r="F451" s="255" t="s">
        <v>2914</v>
      </c>
      <c r="G451" s="253"/>
      <c r="H451" s="256">
        <v>9</v>
      </c>
      <c r="I451" s="257"/>
      <c r="J451" s="253"/>
      <c r="K451" s="253"/>
      <c r="L451" s="258"/>
      <c r="M451" s="259"/>
      <c r="N451" s="260"/>
      <c r="O451" s="260"/>
      <c r="P451" s="260"/>
      <c r="Q451" s="260"/>
      <c r="R451" s="260"/>
      <c r="S451" s="260"/>
      <c r="T451" s="261"/>
      <c r="U451" s="13"/>
      <c r="V451" s="13"/>
      <c r="W451" s="13"/>
      <c r="X451" s="13"/>
      <c r="Y451" s="13"/>
      <c r="Z451" s="13"/>
      <c r="AA451" s="13"/>
      <c r="AB451" s="13"/>
      <c r="AC451" s="13"/>
      <c r="AD451" s="13"/>
      <c r="AE451" s="13"/>
      <c r="AT451" s="262" t="s">
        <v>446</v>
      </c>
      <c r="AU451" s="262" t="s">
        <v>85</v>
      </c>
      <c r="AV451" s="13" t="s">
        <v>85</v>
      </c>
      <c r="AW451" s="13" t="s">
        <v>32</v>
      </c>
      <c r="AX451" s="13" t="s">
        <v>83</v>
      </c>
      <c r="AY451" s="262" t="s">
        <v>342</v>
      </c>
    </row>
    <row r="452" s="2" customFormat="1" ht="16.5" customHeight="1">
      <c r="A452" s="39"/>
      <c r="B452" s="40"/>
      <c r="C452" s="295" t="s">
        <v>900</v>
      </c>
      <c r="D452" s="295" t="s">
        <v>621</v>
      </c>
      <c r="E452" s="296" t="s">
        <v>2548</v>
      </c>
      <c r="F452" s="297" t="s">
        <v>2549</v>
      </c>
      <c r="G452" s="298" t="s">
        <v>442</v>
      </c>
      <c r="H452" s="299">
        <v>27</v>
      </c>
      <c r="I452" s="300"/>
      <c r="J452" s="301">
        <f>ROUND(I452*H452,2)</f>
        <v>0</v>
      </c>
      <c r="K452" s="297" t="s">
        <v>443</v>
      </c>
      <c r="L452" s="302"/>
      <c r="M452" s="303" t="s">
        <v>1</v>
      </c>
      <c r="N452" s="304" t="s">
        <v>41</v>
      </c>
      <c r="O452" s="92"/>
      <c r="P452" s="236">
        <f>O452*H452</f>
        <v>0</v>
      </c>
      <c r="Q452" s="236">
        <v>0.002</v>
      </c>
      <c r="R452" s="236">
        <f>Q452*H452</f>
        <v>0.053999999999999999</v>
      </c>
      <c r="S452" s="236">
        <v>0</v>
      </c>
      <c r="T452" s="237">
        <f>S452*H452</f>
        <v>0</v>
      </c>
      <c r="U452" s="39"/>
      <c r="V452" s="39"/>
      <c r="W452" s="39"/>
      <c r="X452" s="39"/>
      <c r="Y452" s="39"/>
      <c r="Z452" s="39"/>
      <c r="AA452" s="39"/>
      <c r="AB452" s="39"/>
      <c r="AC452" s="39"/>
      <c r="AD452" s="39"/>
      <c r="AE452" s="39"/>
      <c r="AR452" s="238" t="s">
        <v>376</v>
      </c>
      <c r="AT452" s="238" t="s">
        <v>621</v>
      </c>
      <c r="AU452" s="238" t="s">
        <v>85</v>
      </c>
      <c r="AY452" s="18" t="s">
        <v>342</v>
      </c>
      <c r="BE452" s="239">
        <f>IF(N452="základní",J452,0)</f>
        <v>0</v>
      </c>
      <c r="BF452" s="239">
        <f>IF(N452="snížená",J452,0)</f>
        <v>0</v>
      </c>
      <c r="BG452" s="239">
        <f>IF(N452="zákl. přenesená",J452,0)</f>
        <v>0</v>
      </c>
      <c r="BH452" s="239">
        <f>IF(N452="sníž. přenesená",J452,0)</f>
        <v>0</v>
      </c>
      <c r="BI452" s="239">
        <f>IF(N452="nulová",J452,0)</f>
        <v>0</v>
      </c>
      <c r="BJ452" s="18" t="s">
        <v>83</v>
      </c>
      <c r="BK452" s="239">
        <f>ROUND(I452*H452,2)</f>
        <v>0</v>
      </c>
      <c r="BL452" s="18" t="s">
        <v>360</v>
      </c>
      <c r="BM452" s="238" t="s">
        <v>2915</v>
      </c>
    </row>
    <row r="453" s="2" customFormat="1">
      <c r="A453" s="39"/>
      <c r="B453" s="40"/>
      <c r="C453" s="41"/>
      <c r="D453" s="240" t="s">
        <v>349</v>
      </c>
      <c r="E453" s="41"/>
      <c r="F453" s="241" t="s">
        <v>2549</v>
      </c>
      <c r="G453" s="41"/>
      <c r="H453" s="41"/>
      <c r="I453" s="242"/>
      <c r="J453" s="41"/>
      <c r="K453" s="41"/>
      <c r="L453" s="45"/>
      <c r="M453" s="243"/>
      <c r="N453" s="244"/>
      <c r="O453" s="92"/>
      <c r="P453" s="92"/>
      <c r="Q453" s="92"/>
      <c r="R453" s="92"/>
      <c r="S453" s="92"/>
      <c r="T453" s="93"/>
      <c r="U453" s="39"/>
      <c r="V453" s="39"/>
      <c r="W453" s="39"/>
      <c r="X453" s="39"/>
      <c r="Y453" s="39"/>
      <c r="Z453" s="39"/>
      <c r="AA453" s="39"/>
      <c r="AB453" s="39"/>
      <c r="AC453" s="39"/>
      <c r="AD453" s="39"/>
      <c r="AE453" s="39"/>
      <c r="AT453" s="18" t="s">
        <v>349</v>
      </c>
      <c r="AU453" s="18" t="s">
        <v>85</v>
      </c>
    </row>
    <row r="454" s="13" customFormat="1">
      <c r="A454" s="13"/>
      <c r="B454" s="252"/>
      <c r="C454" s="253"/>
      <c r="D454" s="240" t="s">
        <v>446</v>
      </c>
      <c r="E454" s="254" t="s">
        <v>1</v>
      </c>
      <c r="F454" s="255" t="s">
        <v>2464</v>
      </c>
      <c r="G454" s="253"/>
      <c r="H454" s="256">
        <v>27</v>
      </c>
      <c r="I454" s="257"/>
      <c r="J454" s="253"/>
      <c r="K454" s="253"/>
      <c r="L454" s="258"/>
      <c r="M454" s="259"/>
      <c r="N454" s="260"/>
      <c r="O454" s="260"/>
      <c r="P454" s="260"/>
      <c r="Q454" s="260"/>
      <c r="R454" s="260"/>
      <c r="S454" s="260"/>
      <c r="T454" s="261"/>
      <c r="U454" s="13"/>
      <c r="V454" s="13"/>
      <c r="W454" s="13"/>
      <c r="X454" s="13"/>
      <c r="Y454" s="13"/>
      <c r="Z454" s="13"/>
      <c r="AA454" s="13"/>
      <c r="AB454" s="13"/>
      <c r="AC454" s="13"/>
      <c r="AD454" s="13"/>
      <c r="AE454" s="13"/>
      <c r="AT454" s="262" t="s">
        <v>446</v>
      </c>
      <c r="AU454" s="262" t="s">
        <v>85</v>
      </c>
      <c r="AV454" s="13" t="s">
        <v>85</v>
      </c>
      <c r="AW454" s="13" t="s">
        <v>32</v>
      </c>
      <c r="AX454" s="13" t="s">
        <v>83</v>
      </c>
      <c r="AY454" s="262" t="s">
        <v>342</v>
      </c>
    </row>
    <row r="455" s="2" customFormat="1" ht="16.5" customHeight="1">
      <c r="A455" s="39"/>
      <c r="B455" s="40"/>
      <c r="C455" s="227" t="s">
        <v>905</v>
      </c>
      <c r="D455" s="227" t="s">
        <v>343</v>
      </c>
      <c r="E455" s="228" t="s">
        <v>2556</v>
      </c>
      <c r="F455" s="229" t="s">
        <v>2557</v>
      </c>
      <c r="G455" s="230" t="s">
        <v>442</v>
      </c>
      <c r="H455" s="231">
        <v>12</v>
      </c>
      <c r="I455" s="232"/>
      <c r="J455" s="233">
        <f>ROUND(I455*H455,2)</f>
        <v>0</v>
      </c>
      <c r="K455" s="229" t="s">
        <v>443</v>
      </c>
      <c r="L455" s="45"/>
      <c r="M455" s="234" t="s">
        <v>1</v>
      </c>
      <c r="N455" s="235" t="s">
        <v>41</v>
      </c>
      <c r="O455" s="92"/>
      <c r="P455" s="236">
        <f>O455*H455</f>
        <v>0</v>
      </c>
      <c r="Q455" s="236">
        <v>0.01248</v>
      </c>
      <c r="R455" s="236">
        <f>Q455*H455</f>
        <v>0.14976</v>
      </c>
      <c r="S455" s="236">
        <v>0</v>
      </c>
      <c r="T455" s="237">
        <f>S455*H455</f>
        <v>0</v>
      </c>
      <c r="U455" s="39"/>
      <c r="V455" s="39"/>
      <c r="W455" s="39"/>
      <c r="X455" s="39"/>
      <c r="Y455" s="39"/>
      <c r="Z455" s="39"/>
      <c r="AA455" s="39"/>
      <c r="AB455" s="39"/>
      <c r="AC455" s="39"/>
      <c r="AD455" s="39"/>
      <c r="AE455" s="39"/>
      <c r="AR455" s="238" t="s">
        <v>360</v>
      </c>
      <c r="AT455" s="238" t="s">
        <v>343</v>
      </c>
      <c r="AU455" s="238" t="s">
        <v>85</v>
      </c>
      <c r="AY455" s="18" t="s">
        <v>342</v>
      </c>
      <c r="BE455" s="239">
        <f>IF(N455="základní",J455,0)</f>
        <v>0</v>
      </c>
      <c r="BF455" s="239">
        <f>IF(N455="snížená",J455,0)</f>
        <v>0</v>
      </c>
      <c r="BG455" s="239">
        <f>IF(N455="zákl. přenesená",J455,0)</f>
        <v>0</v>
      </c>
      <c r="BH455" s="239">
        <f>IF(N455="sníž. přenesená",J455,0)</f>
        <v>0</v>
      </c>
      <c r="BI455" s="239">
        <f>IF(N455="nulová",J455,0)</f>
        <v>0</v>
      </c>
      <c r="BJ455" s="18" t="s">
        <v>83</v>
      </c>
      <c r="BK455" s="239">
        <f>ROUND(I455*H455,2)</f>
        <v>0</v>
      </c>
      <c r="BL455" s="18" t="s">
        <v>360</v>
      </c>
      <c r="BM455" s="238" t="s">
        <v>2916</v>
      </c>
    </row>
    <row r="456" s="2" customFormat="1">
      <c r="A456" s="39"/>
      <c r="B456" s="40"/>
      <c r="C456" s="41"/>
      <c r="D456" s="240" t="s">
        <v>349</v>
      </c>
      <c r="E456" s="41"/>
      <c r="F456" s="241" t="s">
        <v>2557</v>
      </c>
      <c r="G456" s="41"/>
      <c r="H456" s="41"/>
      <c r="I456" s="242"/>
      <c r="J456" s="41"/>
      <c r="K456" s="41"/>
      <c r="L456" s="45"/>
      <c r="M456" s="243"/>
      <c r="N456" s="244"/>
      <c r="O456" s="92"/>
      <c r="P456" s="92"/>
      <c r="Q456" s="92"/>
      <c r="R456" s="92"/>
      <c r="S456" s="92"/>
      <c r="T456" s="93"/>
      <c r="U456" s="39"/>
      <c r="V456" s="39"/>
      <c r="W456" s="39"/>
      <c r="X456" s="39"/>
      <c r="Y456" s="39"/>
      <c r="Z456" s="39"/>
      <c r="AA456" s="39"/>
      <c r="AB456" s="39"/>
      <c r="AC456" s="39"/>
      <c r="AD456" s="39"/>
      <c r="AE456" s="39"/>
      <c r="AT456" s="18" t="s">
        <v>349</v>
      </c>
      <c r="AU456" s="18" t="s">
        <v>85</v>
      </c>
    </row>
    <row r="457" s="13" customFormat="1">
      <c r="A457" s="13"/>
      <c r="B457" s="252"/>
      <c r="C457" s="253"/>
      <c r="D457" s="240" t="s">
        <v>446</v>
      </c>
      <c r="E457" s="254" t="s">
        <v>1</v>
      </c>
      <c r="F457" s="255" t="s">
        <v>2917</v>
      </c>
      <c r="G457" s="253"/>
      <c r="H457" s="256">
        <v>12</v>
      </c>
      <c r="I457" s="257"/>
      <c r="J457" s="253"/>
      <c r="K457" s="253"/>
      <c r="L457" s="258"/>
      <c r="M457" s="259"/>
      <c r="N457" s="260"/>
      <c r="O457" s="260"/>
      <c r="P457" s="260"/>
      <c r="Q457" s="260"/>
      <c r="R457" s="260"/>
      <c r="S457" s="260"/>
      <c r="T457" s="261"/>
      <c r="U457" s="13"/>
      <c r="V457" s="13"/>
      <c r="W457" s="13"/>
      <c r="X457" s="13"/>
      <c r="Y457" s="13"/>
      <c r="Z457" s="13"/>
      <c r="AA457" s="13"/>
      <c r="AB457" s="13"/>
      <c r="AC457" s="13"/>
      <c r="AD457" s="13"/>
      <c r="AE457" s="13"/>
      <c r="AT457" s="262" t="s">
        <v>446</v>
      </c>
      <c r="AU457" s="262" t="s">
        <v>85</v>
      </c>
      <c r="AV457" s="13" t="s">
        <v>85</v>
      </c>
      <c r="AW457" s="13" t="s">
        <v>32</v>
      </c>
      <c r="AX457" s="13" t="s">
        <v>83</v>
      </c>
      <c r="AY457" s="262" t="s">
        <v>342</v>
      </c>
    </row>
    <row r="458" s="2" customFormat="1" ht="16.5" customHeight="1">
      <c r="A458" s="39"/>
      <c r="B458" s="40"/>
      <c r="C458" s="295" t="s">
        <v>911</v>
      </c>
      <c r="D458" s="295" t="s">
        <v>621</v>
      </c>
      <c r="E458" s="296" t="s">
        <v>2560</v>
      </c>
      <c r="F458" s="297" t="s">
        <v>2561</v>
      </c>
      <c r="G458" s="298" t="s">
        <v>442</v>
      </c>
      <c r="H458" s="299">
        <v>12</v>
      </c>
      <c r="I458" s="300"/>
      <c r="J458" s="301">
        <f>ROUND(I458*H458,2)</f>
        <v>0</v>
      </c>
      <c r="K458" s="297" t="s">
        <v>443</v>
      </c>
      <c r="L458" s="302"/>
      <c r="M458" s="303" t="s">
        <v>1</v>
      </c>
      <c r="N458" s="304" t="s">
        <v>41</v>
      </c>
      <c r="O458" s="92"/>
      <c r="P458" s="236">
        <f>O458*H458</f>
        <v>0</v>
      </c>
      <c r="Q458" s="236">
        <v>0.58499999999999996</v>
      </c>
      <c r="R458" s="236">
        <f>Q458*H458</f>
        <v>7.0199999999999996</v>
      </c>
      <c r="S458" s="236">
        <v>0</v>
      </c>
      <c r="T458" s="237">
        <f>S458*H458</f>
        <v>0</v>
      </c>
      <c r="U458" s="39"/>
      <c r="V458" s="39"/>
      <c r="W458" s="39"/>
      <c r="X458" s="39"/>
      <c r="Y458" s="39"/>
      <c r="Z458" s="39"/>
      <c r="AA458" s="39"/>
      <c r="AB458" s="39"/>
      <c r="AC458" s="39"/>
      <c r="AD458" s="39"/>
      <c r="AE458" s="39"/>
      <c r="AR458" s="238" t="s">
        <v>376</v>
      </c>
      <c r="AT458" s="238" t="s">
        <v>621</v>
      </c>
      <c r="AU458" s="238" t="s">
        <v>85</v>
      </c>
      <c r="AY458" s="18" t="s">
        <v>342</v>
      </c>
      <c r="BE458" s="239">
        <f>IF(N458="základní",J458,0)</f>
        <v>0</v>
      </c>
      <c r="BF458" s="239">
        <f>IF(N458="snížená",J458,0)</f>
        <v>0</v>
      </c>
      <c r="BG458" s="239">
        <f>IF(N458="zákl. přenesená",J458,0)</f>
        <v>0</v>
      </c>
      <c r="BH458" s="239">
        <f>IF(N458="sníž. přenesená",J458,0)</f>
        <v>0</v>
      </c>
      <c r="BI458" s="239">
        <f>IF(N458="nulová",J458,0)</f>
        <v>0</v>
      </c>
      <c r="BJ458" s="18" t="s">
        <v>83</v>
      </c>
      <c r="BK458" s="239">
        <f>ROUND(I458*H458,2)</f>
        <v>0</v>
      </c>
      <c r="BL458" s="18" t="s">
        <v>360</v>
      </c>
      <c r="BM458" s="238" t="s">
        <v>2918</v>
      </c>
    </row>
    <row r="459" s="2" customFormat="1">
      <c r="A459" s="39"/>
      <c r="B459" s="40"/>
      <c r="C459" s="41"/>
      <c r="D459" s="240" t="s">
        <v>349</v>
      </c>
      <c r="E459" s="41"/>
      <c r="F459" s="241" t="s">
        <v>2561</v>
      </c>
      <c r="G459" s="41"/>
      <c r="H459" s="41"/>
      <c r="I459" s="242"/>
      <c r="J459" s="41"/>
      <c r="K459" s="41"/>
      <c r="L459" s="45"/>
      <c r="M459" s="243"/>
      <c r="N459" s="244"/>
      <c r="O459" s="92"/>
      <c r="P459" s="92"/>
      <c r="Q459" s="92"/>
      <c r="R459" s="92"/>
      <c r="S459" s="92"/>
      <c r="T459" s="93"/>
      <c r="U459" s="39"/>
      <c r="V459" s="39"/>
      <c r="W459" s="39"/>
      <c r="X459" s="39"/>
      <c r="Y459" s="39"/>
      <c r="Z459" s="39"/>
      <c r="AA459" s="39"/>
      <c r="AB459" s="39"/>
      <c r="AC459" s="39"/>
      <c r="AD459" s="39"/>
      <c r="AE459" s="39"/>
      <c r="AT459" s="18" t="s">
        <v>349</v>
      </c>
      <c r="AU459" s="18" t="s">
        <v>85</v>
      </c>
    </row>
    <row r="460" s="13" customFormat="1">
      <c r="A460" s="13"/>
      <c r="B460" s="252"/>
      <c r="C460" s="253"/>
      <c r="D460" s="240" t="s">
        <v>446</v>
      </c>
      <c r="E460" s="254" t="s">
        <v>1</v>
      </c>
      <c r="F460" s="255" t="s">
        <v>2919</v>
      </c>
      <c r="G460" s="253"/>
      <c r="H460" s="256">
        <v>12</v>
      </c>
      <c r="I460" s="257"/>
      <c r="J460" s="253"/>
      <c r="K460" s="253"/>
      <c r="L460" s="258"/>
      <c r="M460" s="259"/>
      <c r="N460" s="260"/>
      <c r="O460" s="260"/>
      <c r="P460" s="260"/>
      <c r="Q460" s="260"/>
      <c r="R460" s="260"/>
      <c r="S460" s="260"/>
      <c r="T460" s="261"/>
      <c r="U460" s="13"/>
      <c r="V460" s="13"/>
      <c r="W460" s="13"/>
      <c r="X460" s="13"/>
      <c r="Y460" s="13"/>
      <c r="Z460" s="13"/>
      <c r="AA460" s="13"/>
      <c r="AB460" s="13"/>
      <c r="AC460" s="13"/>
      <c r="AD460" s="13"/>
      <c r="AE460" s="13"/>
      <c r="AT460" s="262" t="s">
        <v>446</v>
      </c>
      <c r="AU460" s="262" t="s">
        <v>85</v>
      </c>
      <c r="AV460" s="13" t="s">
        <v>85</v>
      </c>
      <c r="AW460" s="13" t="s">
        <v>32</v>
      </c>
      <c r="AX460" s="13" t="s">
        <v>83</v>
      </c>
      <c r="AY460" s="262" t="s">
        <v>342</v>
      </c>
    </row>
    <row r="461" s="2" customFormat="1" ht="16.5" customHeight="1">
      <c r="A461" s="39"/>
      <c r="B461" s="40"/>
      <c r="C461" s="227" t="s">
        <v>917</v>
      </c>
      <c r="D461" s="227" t="s">
        <v>343</v>
      </c>
      <c r="E461" s="228" t="s">
        <v>2568</v>
      </c>
      <c r="F461" s="229" t="s">
        <v>2569</v>
      </c>
      <c r="G461" s="230" t="s">
        <v>442</v>
      </c>
      <c r="H461" s="231">
        <v>12</v>
      </c>
      <c r="I461" s="232"/>
      <c r="J461" s="233">
        <f>ROUND(I461*H461,2)</f>
        <v>0</v>
      </c>
      <c r="K461" s="229" t="s">
        <v>443</v>
      </c>
      <c r="L461" s="45"/>
      <c r="M461" s="234" t="s">
        <v>1</v>
      </c>
      <c r="N461" s="235" t="s">
        <v>41</v>
      </c>
      <c r="O461" s="92"/>
      <c r="P461" s="236">
        <f>O461*H461</f>
        <v>0</v>
      </c>
      <c r="Q461" s="236">
        <v>0.028539999999999999</v>
      </c>
      <c r="R461" s="236">
        <f>Q461*H461</f>
        <v>0.34248000000000001</v>
      </c>
      <c r="S461" s="236">
        <v>0</v>
      </c>
      <c r="T461" s="237">
        <f>S461*H461</f>
        <v>0</v>
      </c>
      <c r="U461" s="39"/>
      <c r="V461" s="39"/>
      <c r="W461" s="39"/>
      <c r="X461" s="39"/>
      <c r="Y461" s="39"/>
      <c r="Z461" s="39"/>
      <c r="AA461" s="39"/>
      <c r="AB461" s="39"/>
      <c r="AC461" s="39"/>
      <c r="AD461" s="39"/>
      <c r="AE461" s="39"/>
      <c r="AR461" s="238" t="s">
        <v>360</v>
      </c>
      <c r="AT461" s="238" t="s">
        <v>343</v>
      </c>
      <c r="AU461" s="238" t="s">
        <v>85</v>
      </c>
      <c r="AY461" s="18" t="s">
        <v>342</v>
      </c>
      <c r="BE461" s="239">
        <f>IF(N461="základní",J461,0)</f>
        <v>0</v>
      </c>
      <c r="BF461" s="239">
        <f>IF(N461="snížená",J461,0)</f>
        <v>0</v>
      </c>
      <c r="BG461" s="239">
        <f>IF(N461="zákl. přenesená",J461,0)</f>
        <v>0</v>
      </c>
      <c r="BH461" s="239">
        <f>IF(N461="sníž. přenesená",J461,0)</f>
        <v>0</v>
      </c>
      <c r="BI461" s="239">
        <f>IF(N461="nulová",J461,0)</f>
        <v>0</v>
      </c>
      <c r="BJ461" s="18" t="s">
        <v>83</v>
      </c>
      <c r="BK461" s="239">
        <f>ROUND(I461*H461,2)</f>
        <v>0</v>
      </c>
      <c r="BL461" s="18" t="s">
        <v>360</v>
      </c>
      <c r="BM461" s="238" t="s">
        <v>2920</v>
      </c>
    </row>
    <row r="462" s="2" customFormat="1">
      <c r="A462" s="39"/>
      <c r="B462" s="40"/>
      <c r="C462" s="41"/>
      <c r="D462" s="240" t="s">
        <v>349</v>
      </c>
      <c r="E462" s="41"/>
      <c r="F462" s="241" t="s">
        <v>2569</v>
      </c>
      <c r="G462" s="41"/>
      <c r="H462" s="41"/>
      <c r="I462" s="242"/>
      <c r="J462" s="41"/>
      <c r="K462" s="41"/>
      <c r="L462" s="45"/>
      <c r="M462" s="243"/>
      <c r="N462" s="244"/>
      <c r="O462" s="92"/>
      <c r="P462" s="92"/>
      <c r="Q462" s="92"/>
      <c r="R462" s="92"/>
      <c r="S462" s="92"/>
      <c r="T462" s="93"/>
      <c r="U462" s="39"/>
      <c r="V462" s="39"/>
      <c r="W462" s="39"/>
      <c r="X462" s="39"/>
      <c r="Y462" s="39"/>
      <c r="Z462" s="39"/>
      <c r="AA462" s="39"/>
      <c r="AB462" s="39"/>
      <c r="AC462" s="39"/>
      <c r="AD462" s="39"/>
      <c r="AE462" s="39"/>
      <c r="AT462" s="18" t="s">
        <v>349</v>
      </c>
      <c r="AU462" s="18" t="s">
        <v>85</v>
      </c>
    </row>
    <row r="463" s="13" customFormat="1">
      <c r="A463" s="13"/>
      <c r="B463" s="252"/>
      <c r="C463" s="253"/>
      <c r="D463" s="240" t="s">
        <v>446</v>
      </c>
      <c r="E463" s="254" t="s">
        <v>1</v>
      </c>
      <c r="F463" s="255" t="s">
        <v>2917</v>
      </c>
      <c r="G463" s="253"/>
      <c r="H463" s="256">
        <v>12</v>
      </c>
      <c r="I463" s="257"/>
      <c r="J463" s="253"/>
      <c r="K463" s="253"/>
      <c r="L463" s="258"/>
      <c r="M463" s="259"/>
      <c r="N463" s="260"/>
      <c r="O463" s="260"/>
      <c r="P463" s="260"/>
      <c r="Q463" s="260"/>
      <c r="R463" s="260"/>
      <c r="S463" s="260"/>
      <c r="T463" s="261"/>
      <c r="U463" s="13"/>
      <c r="V463" s="13"/>
      <c r="W463" s="13"/>
      <c r="X463" s="13"/>
      <c r="Y463" s="13"/>
      <c r="Z463" s="13"/>
      <c r="AA463" s="13"/>
      <c r="AB463" s="13"/>
      <c r="AC463" s="13"/>
      <c r="AD463" s="13"/>
      <c r="AE463" s="13"/>
      <c r="AT463" s="262" t="s">
        <v>446</v>
      </c>
      <c r="AU463" s="262" t="s">
        <v>85</v>
      </c>
      <c r="AV463" s="13" t="s">
        <v>85</v>
      </c>
      <c r="AW463" s="13" t="s">
        <v>32</v>
      </c>
      <c r="AX463" s="13" t="s">
        <v>83</v>
      </c>
      <c r="AY463" s="262" t="s">
        <v>342</v>
      </c>
    </row>
    <row r="464" s="2" customFormat="1" ht="16.5" customHeight="1">
      <c r="A464" s="39"/>
      <c r="B464" s="40"/>
      <c r="C464" s="295" t="s">
        <v>923</v>
      </c>
      <c r="D464" s="295" t="s">
        <v>621</v>
      </c>
      <c r="E464" s="296" t="s">
        <v>2921</v>
      </c>
      <c r="F464" s="297" t="s">
        <v>2922</v>
      </c>
      <c r="G464" s="298" t="s">
        <v>442</v>
      </c>
      <c r="H464" s="299">
        <v>12</v>
      </c>
      <c r="I464" s="300"/>
      <c r="J464" s="301">
        <f>ROUND(I464*H464,2)</f>
        <v>0</v>
      </c>
      <c r="K464" s="297" t="s">
        <v>1</v>
      </c>
      <c r="L464" s="302"/>
      <c r="M464" s="303" t="s">
        <v>1</v>
      </c>
      <c r="N464" s="304" t="s">
        <v>41</v>
      </c>
      <c r="O464" s="92"/>
      <c r="P464" s="236">
        <f>O464*H464</f>
        <v>0</v>
      </c>
      <c r="Q464" s="236">
        <v>1.1599999999999999</v>
      </c>
      <c r="R464" s="236">
        <f>Q464*H464</f>
        <v>13.919999999999998</v>
      </c>
      <c r="S464" s="236">
        <v>0</v>
      </c>
      <c r="T464" s="237">
        <f>S464*H464</f>
        <v>0</v>
      </c>
      <c r="U464" s="39"/>
      <c r="V464" s="39"/>
      <c r="W464" s="39"/>
      <c r="X464" s="39"/>
      <c r="Y464" s="39"/>
      <c r="Z464" s="39"/>
      <c r="AA464" s="39"/>
      <c r="AB464" s="39"/>
      <c r="AC464" s="39"/>
      <c r="AD464" s="39"/>
      <c r="AE464" s="39"/>
      <c r="AR464" s="238" t="s">
        <v>376</v>
      </c>
      <c r="AT464" s="238" t="s">
        <v>621</v>
      </c>
      <c r="AU464" s="238" t="s">
        <v>85</v>
      </c>
      <c r="AY464" s="18" t="s">
        <v>342</v>
      </c>
      <c r="BE464" s="239">
        <f>IF(N464="základní",J464,0)</f>
        <v>0</v>
      </c>
      <c r="BF464" s="239">
        <f>IF(N464="snížená",J464,0)</f>
        <v>0</v>
      </c>
      <c r="BG464" s="239">
        <f>IF(N464="zákl. přenesená",J464,0)</f>
        <v>0</v>
      </c>
      <c r="BH464" s="239">
        <f>IF(N464="sníž. přenesená",J464,0)</f>
        <v>0</v>
      </c>
      <c r="BI464" s="239">
        <f>IF(N464="nulová",J464,0)</f>
        <v>0</v>
      </c>
      <c r="BJ464" s="18" t="s">
        <v>83</v>
      </c>
      <c r="BK464" s="239">
        <f>ROUND(I464*H464,2)</f>
        <v>0</v>
      </c>
      <c r="BL464" s="18" t="s">
        <v>360</v>
      </c>
      <c r="BM464" s="238" t="s">
        <v>2923</v>
      </c>
    </row>
    <row r="465" s="2" customFormat="1">
      <c r="A465" s="39"/>
      <c r="B465" s="40"/>
      <c r="C465" s="41"/>
      <c r="D465" s="240" t="s">
        <v>349</v>
      </c>
      <c r="E465" s="41"/>
      <c r="F465" s="241" t="s">
        <v>2922</v>
      </c>
      <c r="G465" s="41"/>
      <c r="H465" s="41"/>
      <c r="I465" s="242"/>
      <c r="J465" s="41"/>
      <c r="K465" s="41"/>
      <c r="L465" s="45"/>
      <c r="M465" s="243"/>
      <c r="N465" s="244"/>
      <c r="O465" s="92"/>
      <c r="P465" s="92"/>
      <c r="Q465" s="92"/>
      <c r="R465" s="92"/>
      <c r="S465" s="92"/>
      <c r="T465" s="93"/>
      <c r="U465" s="39"/>
      <c r="V465" s="39"/>
      <c r="W465" s="39"/>
      <c r="X465" s="39"/>
      <c r="Y465" s="39"/>
      <c r="Z465" s="39"/>
      <c r="AA465" s="39"/>
      <c r="AB465" s="39"/>
      <c r="AC465" s="39"/>
      <c r="AD465" s="39"/>
      <c r="AE465" s="39"/>
      <c r="AT465" s="18" t="s">
        <v>349</v>
      </c>
      <c r="AU465" s="18" t="s">
        <v>85</v>
      </c>
    </row>
    <row r="466" s="13" customFormat="1">
      <c r="A466" s="13"/>
      <c r="B466" s="252"/>
      <c r="C466" s="253"/>
      <c r="D466" s="240" t="s">
        <v>446</v>
      </c>
      <c r="E466" s="254" t="s">
        <v>1</v>
      </c>
      <c r="F466" s="255" t="s">
        <v>2917</v>
      </c>
      <c r="G466" s="253"/>
      <c r="H466" s="256">
        <v>12</v>
      </c>
      <c r="I466" s="257"/>
      <c r="J466" s="253"/>
      <c r="K466" s="253"/>
      <c r="L466" s="258"/>
      <c r="M466" s="259"/>
      <c r="N466" s="260"/>
      <c r="O466" s="260"/>
      <c r="P466" s="260"/>
      <c r="Q466" s="260"/>
      <c r="R466" s="260"/>
      <c r="S466" s="260"/>
      <c r="T466" s="261"/>
      <c r="U466" s="13"/>
      <c r="V466" s="13"/>
      <c r="W466" s="13"/>
      <c r="X466" s="13"/>
      <c r="Y466" s="13"/>
      <c r="Z466" s="13"/>
      <c r="AA466" s="13"/>
      <c r="AB466" s="13"/>
      <c r="AC466" s="13"/>
      <c r="AD466" s="13"/>
      <c r="AE466" s="13"/>
      <c r="AT466" s="262" t="s">
        <v>446</v>
      </c>
      <c r="AU466" s="262" t="s">
        <v>85</v>
      </c>
      <c r="AV466" s="13" t="s">
        <v>85</v>
      </c>
      <c r="AW466" s="13" t="s">
        <v>32</v>
      </c>
      <c r="AX466" s="13" t="s">
        <v>83</v>
      </c>
      <c r="AY466" s="262" t="s">
        <v>342</v>
      </c>
    </row>
    <row r="467" s="2" customFormat="1" ht="16.5" customHeight="1">
      <c r="A467" s="39"/>
      <c r="B467" s="40"/>
      <c r="C467" s="227" t="s">
        <v>929</v>
      </c>
      <c r="D467" s="227" t="s">
        <v>343</v>
      </c>
      <c r="E467" s="228" t="s">
        <v>2924</v>
      </c>
      <c r="F467" s="229" t="s">
        <v>2925</v>
      </c>
      <c r="G467" s="230" t="s">
        <v>442</v>
      </c>
      <c r="H467" s="231">
        <v>21</v>
      </c>
      <c r="I467" s="232"/>
      <c r="J467" s="233">
        <f>ROUND(I467*H467,2)</f>
        <v>0</v>
      </c>
      <c r="K467" s="229" t="s">
        <v>443</v>
      </c>
      <c r="L467" s="45"/>
      <c r="M467" s="234" t="s">
        <v>1</v>
      </c>
      <c r="N467" s="235" t="s">
        <v>41</v>
      </c>
      <c r="O467" s="92"/>
      <c r="P467" s="236">
        <f>O467*H467</f>
        <v>0</v>
      </c>
      <c r="Q467" s="236">
        <v>0.12422</v>
      </c>
      <c r="R467" s="236">
        <f>Q467*H467</f>
        <v>2.6086200000000002</v>
      </c>
      <c r="S467" s="236">
        <v>0</v>
      </c>
      <c r="T467" s="237">
        <f>S467*H467</f>
        <v>0</v>
      </c>
      <c r="U467" s="39"/>
      <c r="V467" s="39"/>
      <c r="W467" s="39"/>
      <c r="X467" s="39"/>
      <c r="Y467" s="39"/>
      <c r="Z467" s="39"/>
      <c r="AA467" s="39"/>
      <c r="AB467" s="39"/>
      <c r="AC467" s="39"/>
      <c r="AD467" s="39"/>
      <c r="AE467" s="39"/>
      <c r="AR467" s="238" t="s">
        <v>360</v>
      </c>
      <c r="AT467" s="238" t="s">
        <v>343</v>
      </c>
      <c r="AU467" s="238" t="s">
        <v>85</v>
      </c>
      <c r="AY467" s="18" t="s">
        <v>342</v>
      </c>
      <c r="BE467" s="239">
        <f>IF(N467="základní",J467,0)</f>
        <v>0</v>
      </c>
      <c r="BF467" s="239">
        <f>IF(N467="snížená",J467,0)</f>
        <v>0</v>
      </c>
      <c r="BG467" s="239">
        <f>IF(N467="zákl. přenesená",J467,0)</f>
        <v>0</v>
      </c>
      <c r="BH467" s="239">
        <f>IF(N467="sníž. přenesená",J467,0)</f>
        <v>0</v>
      </c>
      <c r="BI467" s="239">
        <f>IF(N467="nulová",J467,0)</f>
        <v>0</v>
      </c>
      <c r="BJ467" s="18" t="s">
        <v>83</v>
      </c>
      <c r="BK467" s="239">
        <f>ROUND(I467*H467,2)</f>
        <v>0</v>
      </c>
      <c r="BL467" s="18" t="s">
        <v>360</v>
      </c>
      <c r="BM467" s="238" t="s">
        <v>2926</v>
      </c>
    </row>
    <row r="468" s="2" customFormat="1">
      <c r="A468" s="39"/>
      <c r="B468" s="40"/>
      <c r="C468" s="41"/>
      <c r="D468" s="240" t="s">
        <v>349</v>
      </c>
      <c r="E468" s="41"/>
      <c r="F468" s="241" t="s">
        <v>2927</v>
      </c>
      <c r="G468" s="41"/>
      <c r="H468" s="41"/>
      <c r="I468" s="242"/>
      <c r="J468" s="41"/>
      <c r="K468" s="41"/>
      <c r="L468" s="45"/>
      <c r="M468" s="243"/>
      <c r="N468" s="244"/>
      <c r="O468" s="92"/>
      <c r="P468" s="92"/>
      <c r="Q468" s="92"/>
      <c r="R468" s="92"/>
      <c r="S468" s="92"/>
      <c r="T468" s="93"/>
      <c r="U468" s="39"/>
      <c r="V468" s="39"/>
      <c r="W468" s="39"/>
      <c r="X468" s="39"/>
      <c r="Y468" s="39"/>
      <c r="Z468" s="39"/>
      <c r="AA468" s="39"/>
      <c r="AB468" s="39"/>
      <c r="AC468" s="39"/>
      <c r="AD468" s="39"/>
      <c r="AE468" s="39"/>
      <c r="AT468" s="18" t="s">
        <v>349</v>
      </c>
      <c r="AU468" s="18" t="s">
        <v>85</v>
      </c>
    </row>
    <row r="469" s="13" customFormat="1">
      <c r="A469" s="13"/>
      <c r="B469" s="252"/>
      <c r="C469" s="253"/>
      <c r="D469" s="240" t="s">
        <v>446</v>
      </c>
      <c r="E469" s="254" t="s">
        <v>1</v>
      </c>
      <c r="F469" s="255" t="s">
        <v>2870</v>
      </c>
      <c r="G469" s="253"/>
      <c r="H469" s="256">
        <v>21</v>
      </c>
      <c r="I469" s="257"/>
      <c r="J469" s="253"/>
      <c r="K469" s="253"/>
      <c r="L469" s="258"/>
      <c r="M469" s="259"/>
      <c r="N469" s="260"/>
      <c r="O469" s="260"/>
      <c r="P469" s="260"/>
      <c r="Q469" s="260"/>
      <c r="R469" s="260"/>
      <c r="S469" s="260"/>
      <c r="T469" s="261"/>
      <c r="U469" s="13"/>
      <c r="V469" s="13"/>
      <c r="W469" s="13"/>
      <c r="X469" s="13"/>
      <c r="Y469" s="13"/>
      <c r="Z469" s="13"/>
      <c r="AA469" s="13"/>
      <c r="AB469" s="13"/>
      <c r="AC469" s="13"/>
      <c r="AD469" s="13"/>
      <c r="AE469" s="13"/>
      <c r="AT469" s="262" t="s">
        <v>446</v>
      </c>
      <c r="AU469" s="262" t="s">
        <v>85</v>
      </c>
      <c r="AV469" s="13" t="s">
        <v>85</v>
      </c>
      <c r="AW469" s="13" t="s">
        <v>32</v>
      </c>
      <c r="AX469" s="13" t="s">
        <v>83</v>
      </c>
      <c r="AY469" s="262" t="s">
        <v>342</v>
      </c>
    </row>
    <row r="470" s="2" customFormat="1" ht="16.5" customHeight="1">
      <c r="A470" s="39"/>
      <c r="B470" s="40"/>
      <c r="C470" s="295" t="s">
        <v>934</v>
      </c>
      <c r="D470" s="295" t="s">
        <v>621</v>
      </c>
      <c r="E470" s="296" t="s">
        <v>2928</v>
      </c>
      <c r="F470" s="297" t="s">
        <v>2929</v>
      </c>
      <c r="G470" s="298" t="s">
        <v>442</v>
      </c>
      <c r="H470" s="299">
        <v>21</v>
      </c>
      <c r="I470" s="300"/>
      <c r="J470" s="301">
        <f>ROUND(I470*H470,2)</f>
        <v>0</v>
      </c>
      <c r="K470" s="297" t="s">
        <v>443</v>
      </c>
      <c r="L470" s="302"/>
      <c r="M470" s="303" t="s">
        <v>1</v>
      </c>
      <c r="N470" s="304" t="s">
        <v>41</v>
      </c>
      <c r="O470" s="92"/>
      <c r="P470" s="236">
        <f>O470*H470</f>
        <v>0</v>
      </c>
      <c r="Q470" s="236">
        <v>0.108</v>
      </c>
      <c r="R470" s="236">
        <f>Q470*H470</f>
        <v>2.2679999999999998</v>
      </c>
      <c r="S470" s="236">
        <v>0</v>
      </c>
      <c r="T470" s="237">
        <f>S470*H470</f>
        <v>0</v>
      </c>
      <c r="U470" s="39"/>
      <c r="V470" s="39"/>
      <c r="W470" s="39"/>
      <c r="X470" s="39"/>
      <c r="Y470" s="39"/>
      <c r="Z470" s="39"/>
      <c r="AA470" s="39"/>
      <c r="AB470" s="39"/>
      <c r="AC470" s="39"/>
      <c r="AD470" s="39"/>
      <c r="AE470" s="39"/>
      <c r="AR470" s="238" t="s">
        <v>376</v>
      </c>
      <c r="AT470" s="238" t="s">
        <v>621</v>
      </c>
      <c r="AU470" s="238" t="s">
        <v>85</v>
      </c>
      <c r="AY470" s="18" t="s">
        <v>342</v>
      </c>
      <c r="BE470" s="239">
        <f>IF(N470="základní",J470,0)</f>
        <v>0</v>
      </c>
      <c r="BF470" s="239">
        <f>IF(N470="snížená",J470,0)</f>
        <v>0</v>
      </c>
      <c r="BG470" s="239">
        <f>IF(N470="zákl. přenesená",J470,0)</f>
        <v>0</v>
      </c>
      <c r="BH470" s="239">
        <f>IF(N470="sníž. přenesená",J470,0)</f>
        <v>0</v>
      </c>
      <c r="BI470" s="239">
        <f>IF(N470="nulová",J470,0)</f>
        <v>0</v>
      </c>
      <c r="BJ470" s="18" t="s">
        <v>83</v>
      </c>
      <c r="BK470" s="239">
        <f>ROUND(I470*H470,2)</f>
        <v>0</v>
      </c>
      <c r="BL470" s="18" t="s">
        <v>360</v>
      </c>
      <c r="BM470" s="238" t="s">
        <v>2930</v>
      </c>
    </row>
    <row r="471" s="2" customFormat="1">
      <c r="A471" s="39"/>
      <c r="B471" s="40"/>
      <c r="C471" s="41"/>
      <c r="D471" s="240" t="s">
        <v>349</v>
      </c>
      <c r="E471" s="41"/>
      <c r="F471" s="241" t="s">
        <v>2929</v>
      </c>
      <c r="G471" s="41"/>
      <c r="H471" s="41"/>
      <c r="I471" s="242"/>
      <c r="J471" s="41"/>
      <c r="K471" s="41"/>
      <c r="L471" s="45"/>
      <c r="M471" s="243"/>
      <c r="N471" s="244"/>
      <c r="O471" s="92"/>
      <c r="P471" s="92"/>
      <c r="Q471" s="92"/>
      <c r="R471" s="92"/>
      <c r="S471" s="92"/>
      <c r="T471" s="93"/>
      <c r="U471" s="39"/>
      <c r="V471" s="39"/>
      <c r="W471" s="39"/>
      <c r="X471" s="39"/>
      <c r="Y471" s="39"/>
      <c r="Z471" s="39"/>
      <c r="AA471" s="39"/>
      <c r="AB471" s="39"/>
      <c r="AC471" s="39"/>
      <c r="AD471" s="39"/>
      <c r="AE471" s="39"/>
      <c r="AT471" s="18" t="s">
        <v>349</v>
      </c>
      <c r="AU471" s="18" t="s">
        <v>85</v>
      </c>
    </row>
    <row r="472" s="13" customFormat="1">
      <c r="A472" s="13"/>
      <c r="B472" s="252"/>
      <c r="C472" s="253"/>
      <c r="D472" s="240" t="s">
        <v>446</v>
      </c>
      <c r="E472" s="254" t="s">
        <v>1</v>
      </c>
      <c r="F472" s="255" t="s">
        <v>2870</v>
      </c>
      <c r="G472" s="253"/>
      <c r="H472" s="256">
        <v>21</v>
      </c>
      <c r="I472" s="257"/>
      <c r="J472" s="253"/>
      <c r="K472" s="253"/>
      <c r="L472" s="258"/>
      <c r="M472" s="259"/>
      <c r="N472" s="260"/>
      <c r="O472" s="260"/>
      <c r="P472" s="260"/>
      <c r="Q472" s="260"/>
      <c r="R472" s="260"/>
      <c r="S472" s="260"/>
      <c r="T472" s="261"/>
      <c r="U472" s="13"/>
      <c r="V472" s="13"/>
      <c r="W472" s="13"/>
      <c r="X472" s="13"/>
      <c r="Y472" s="13"/>
      <c r="Z472" s="13"/>
      <c r="AA472" s="13"/>
      <c r="AB472" s="13"/>
      <c r="AC472" s="13"/>
      <c r="AD472" s="13"/>
      <c r="AE472" s="13"/>
      <c r="AT472" s="262" t="s">
        <v>446</v>
      </c>
      <c r="AU472" s="262" t="s">
        <v>85</v>
      </c>
      <c r="AV472" s="13" t="s">
        <v>85</v>
      </c>
      <c r="AW472" s="13" t="s">
        <v>32</v>
      </c>
      <c r="AX472" s="13" t="s">
        <v>83</v>
      </c>
      <c r="AY472" s="262" t="s">
        <v>342</v>
      </c>
    </row>
    <row r="473" s="2" customFormat="1" ht="16.5" customHeight="1">
      <c r="A473" s="39"/>
      <c r="B473" s="40"/>
      <c r="C473" s="227" t="s">
        <v>939</v>
      </c>
      <c r="D473" s="227" t="s">
        <v>343</v>
      </c>
      <c r="E473" s="228" t="s">
        <v>2931</v>
      </c>
      <c r="F473" s="229" t="s">
        <v>2932</v>
      </c>
      <c r="G473" s="230" t="s">
        <v>442</v>
      </c>
      <c r="H473" s="231">
        <v>16</v>
      </c>
      <c r="I473" s="232"/>
      <c r="J473" s="233">
        <f>ROUND(I473*H473,2)</f>
        <v>0</v>
      </c>
      <c r="K473" s="229" t="s">
        <v>443</v>
      </c>
      <c r="L473" s="45"/>
      <c r="M473" s="234" t="s">
        <v>1</v>
      </c>
      <c r="N473" s="235" t="s">
        <v>41</v>
      </c>
      <c r="O473" s="92"/>
      <c r="P473" s="236">
        <f>O473*H473</f>
        <v>0</v>
      </c>
      <c r="Q473" s="236">
        <v>0.02972</v>
      </c>
      <c r="R473" s="236">
        <f>Q473*H473</f>
        <v>0.47552</v>
      </c>
      <c r="S473" s="236">
        <v>0</v>
      </c>
      <c r="T473" s="237">
        <f>S473*H473</f>
        <v>0</v>
      </c>
      <c r="U473" s="39"/>
      <c r="V473" s="39"/>
      <c r="W473" s="39"/>
      <c r="X473" s="39"/>
      <c r="Y473" s="39"/>
      <c r="Z473" s="39"/>
      <c r="AA473" s="39"/>
      <c r="AB473" s="39"/>
      <c r="AC473" s="39"/>
      <c r="AD473" s="39"/>
      <c r="AE473" s="39"/>
      <c r="AR473" s="238" t="s">
        <v>360</v>
      </c>
      <c r="AT473" s="238" t="s">
        <v>343</v>
      </c>
      <c r="AU473" s="238" t="s">
        <v>85</v>
      </c>
      <c r="AY473" s="18" t="s">
        <v>342</v>
      </c>
      <c r="BE473" s="239">
        <f>IF(N473="základní",J473,0)</f>
        <v>0</v>
      </c>
      <c r="BF473" s="239">
        <f>IF(N473="snížená",J473,0)</f>
        <v>0</v>
      </c>
      <c r="BG473" s="239">
        <f>IF(N473="zákl. přenesená",J473,0)</f>
        <v>0</v>
      </c>
      <c r="BH473" s="239">
        <f>IF(N473="sníž. přenesená",J473,0)</f>
        <v>0</v>
      </c>
      <c r="BI473" s="239">
        <f>IF(N473="nulová",J473,0)</f>
        <v>0</v>
      </c>
      <c r="BJ473" s="18" t="s">
        <v>83</v>
      </c>
      <c r="BK473" s="239">
        <f>ROUND(I473*H473,2)</f>
        <v>0</v>
      </c>
      <c r="BL473" s="18" t="s">
        <v>360</v>
      </c>
      <c r="BM473" s="238" t="s">
        <v>2933</v>
      </c>
    </row>
    <row r="474" s="2" customFormat="1">
      <c r="A474" s="39"/>
      <c r="B474" s="40"/>
      <c r="C474" s="41"/>
      <c r="D474" s="240" t="s">
        <v>349</v>
      </c>
      <c r="E474" s="41"/>
      <c r="F474" s="241" t="s">
        <v>2934</v>
      </c>
      <c r="G474" s="41"/>
      <c r="H474" s="41"/>
      <c r="I474" s="242"/>
      <c r="J474" s="41"/>
      <c r="K474" s="41"/>
      <c r="L474" s="45"/>
      <c r="M474" s="243"/>
      <c r="N474" s="244"/>
      <c r="O474" s="92"/>
      <c r="P474" s="92"/>
      <c r="Q474" s="92"/>
      <c r="R474" s="92"/>
      <c r="S474" s="92"/>
      <c r="T474" s="93"/>
      <c r="U474" s="39"/>
      <c r="V474" s="39"/>
      <c r="W474" s="39"/>
      <c r="X474" s="39"/>
      <c r="Y474" s="39"/>
      <c r="Z474" s="39"/>
      <c r="AA474" s="39"/>
      <c r="AB474" s="39"/>
      <c r="AC474" s="39"/>
      <c r="AD474" s="39"/>
      <c r="AE474" s="39"/>
      <c r="AT474" s="18" t="s">
        <v>349</v>
      </c>
      <c r="AU474" s="18" t="s">
        <v>85</v>
      </c>
    </row>
    <row r="475" s="13" customFormat="1">
      <c r="A475" s="13"/>
      <c r="B475" s="252"/>
      <c r="C475" s="253"/>
      <c r="D475" s="240" t="s">
        <v>446</v>
      </c>
      <c r="E475" s="254" t="s">
        <v>1</v>
      </c>
      <c r="F475" s="255" t="s">
        <v>2935</v>
      </c>
      <c r="G475" s="253"/>
      <c r="H475" s="256">
        <v>16</v>
      </c>
      <c r="I475" s="257"/>
      <c r="J475" s="253"/>
      <c r="K475" s="253"/>
      <c r="L475" s="258"/>
      <c r="M475" s="259"/>
      <c r="N475" s="260"/>
      <c r="O475" s="260"/>
      <c r="P475" s="260"/>
      <c r="Q475" s="260"/>
      <c r="R475" s="260"/>
      <c r="S475" s="260"/>
      <c r="T475" s="261"/>
      <c r="U475" s="13"/>
      <c r="V475" s="13"/>
      <c r="W475" s="13"/>
      <c r="X475" s="13"/>
      <c r="Y475" s="13"/>
      <c r="Z475" s="13"/>
      <c r="AA475" s="13"/>
      <c r="AB475" s="13"/>
      <c r="AC475" s="13"/>
      <c r="AD475" s="13"/>
      <c r="AE475" s="13"/>
      <c r="AT475" s="262" t="s">
        <v>446</v>
      </c>
      <c r="AU475" s="262" t="s">
        <v>85</v>
      </c>
      <c r="AV475" s="13" t="s">
        <v>85</v>
      </c>
      <c r="AW475" s="13" t="s">
        <v>32</v>
      </c>
      <c r="AX475" s="13" t="s">
        <v>83</v>
      </c>
      <c r="AY475" s="262" t="s">
        <v>342</v>
      </c>
    </row>
    <row r="476" s="2" customFormat="1" ht="16.5" customHeight="1">
      <c r="A476" s="39"/>
      <c r="B476" s="40"/>
      <c r="C476" s="295" t="s">
        <v>944</v>
      </c>
      <c r="D476" s="295" t="s">
        <v>621</v>
      </c>
      <c r="E476" s="296" t="s">
        <v>2936</v>
      </c>
      <c r="F476" s="297" t="s">
        <v>2937</v>
      </c>
      <c r="G476" s="298" t="s">
        <v>442</v>
      </c>
      <c r="H476" s="299">
        <v>16</v>
      </c>
      <c r="I476" s="300"/>
      <c r="J476" s="301">
        <f>ROUND(I476*H476,2)</f>
        <v>0</v>
      </c>
      <c r="K476" s="297" t="s">
        <v>443</v>
      </c>
      <c r="L476" s="302"/>
      <c r="M476" s="303" t="s">
        <v>1</v>
      </c>
      <c r="N476" s="304" t="s">
        <v>41</v>
      </c>
      <c r="O476" s="92"/>
      <c r="P476" s="236">
        <f>O476*H476</f>
        <v>0</v>
      </c>
      <c r="Q476" s="236">
        <v>0.058000000000000003</v>
      </c>
      <c r="R476" s="236">
        <f>Q476*H476</f>
        <v>0.92800000000000005</v>
      </c>
      <c r="S476" s="236">
        <v>0</v>
      </c>
      <c r="T476" s="237">
        <f>S476*H476</f>
        <v>0</v>
      </c>
      <c r="U476" s="39"/>
      <c r="V476" s="39"/>
      <c r="W476" s="39"/>
      <c r="X476" s="39"/>
      <c r="Y476" s="39"/>
      <c r="Z476" s="39"/>
      <c r="AA476" s="39"/>
      <c r="AB476" s="39"/>
      <c r="AC476" s="39"/>
      <c r="AD476" s="39"/>
      <c r="AE476" s="39"/>
      <c r="AR476" s="238" t="s">
        <v>376</v>
      </c>
      <c r="AT476" s="238" t="s">
        <v>621</v>
      </c>
      <c r="AU476" s="238" t="s">
        <v>85</v>
      </c>
      <c r="AY476" s="18" t="s">
        <v>342</v>
      </c>
      <c r="BE476" s="239">
        <f>IF(N476="základní",J476,0)</f>
        <v>0</v>
      </c>
      <c r="BF476" s="239">
        <f>IF(N476="snížená",J476,0)</f>
        <v>0</v>
      </c>
      <c r="BG476" s="239">
        <f>IF(N476="zákl. přenesená",J476,0)</f>
        <v>0</v>
      </c>
      <c r="BH476" s="239">
        <f>IF(N476="sníž. přenesená",J476,0)</f>
        <v>0</v>
      </c>
      <c r="BI476" s="239">
        <f>IF(N476="nulová",J476,0)</f>
        <v>0</v>
      </c>
      <c r="BJ476" s="18" t="s">
        <v>83</v>
      </c>
      <c r="BK476" s="239">
        <f>ROUND(I476*H476,2)</f>
        <v>0</v>
      </c>
      <c r="BL476" s="18" t="s">
        <v>360</v>
      </c>
      <c r="BM476" s="238" t="s">
        <v>2938</v>
      </c>
    </row>
    <row r="477" s="2" customFormat="1">
      <c r="A477" s="39"/>
      <c r="B477" s="40"/>
      <c r="C477" s="41"/>
      <c r="D477" s="240" t="s">
        <v>349</v>
      </c>
      <c r="E477" s="41"/>
      <c r="F477" s="241" t="s">
        <v>2937</v>
      </c>
      <c r="G477" s="41"/>
      <c r="H477" s="41"/>
      <c r="I477" s="242"/>
      <c r="J477" s="41"/>
      <c r="K477" s="41"/>
      <c r="L477" s="45"/>
      <c r="M477" s="243"/>
      <c r="N477" s="244"/>
      <c r="O477" s="92"/>
      <c r="P477" s="92"/>
      <c r="Q477" s="92"/>
      <c r="R477" s="92"/>
      <c r="S477" s="92"/>
      <c r="T477" s="93"/>
      <c r="U477" s="39"/>
      <c r="V477" s="39"/>
      <c r="W477" s="39"/>
      <c r="X477" s="39"/>
      <c r="Y477" s="39"/>
      <c r="Z477" s="39"/>
      <c r="AA477" s="39"/>
      <c r="AB477" s="39"/>
      <c r="AC477" s="39"/>
      <c r="AD477" s="39"/>
      <c r="AE477" s="39"/>
      <c r="AT477" s="18" t="s">
        <v>349</v>
      </c>
      <c r="AU477" s="18" t="s">
        <v>85</v>
      </c>
    </row>
    <row r="478" s="13" customFormat="1">
      <c r="A478" s="13"/>
      <c r="B478" s="252"/>
      <c r="C478" s="253"/>
      <c r="D478" s="240" t="s">
        <v>446</v>
      </c>
      <c r="E478" s="254" t="s">
        <v>1</v>
      </c>
      <c r="F478" s="255" t="s">
        <v>2935</v>
      </c>
      <c r="G478" s="253"/>
      <c r="H478" s="256">
        <v>16</v>
      </c>
      <c r="I478" s="257"/>
      <c r="J478" s="253"/>
      <c r="K478" s="253"/>
      <c r="L478" s="258"/>
      <c r="M478" s="259"/>
      <c r="N478" s="260"/>
      <c r="O478" s="260"/>
      <c r="P478" s="260"/>
      <c r="Q478" s="260"/>
      <c r="R478" s="260"/>
      <c r="S478" s="260"/>
      <c r="T478" s="261"/>
      <c r="U478" s="13"/>
      <c r="V478" s="13"/>
      <c r="W478" s="13"/>
      <c r="X478" s="13"/>
      <c r="Y478" s="13"/>
      <c r="Z478" s="13"/>
      <c r="AA478" s="13"/>
      <c r="AB478" s="13"/>
      <c r="AC478" s="13"/>
      <c r="AD478" s="13"/>
      <c r="AE478" s="13"/>
      <c r="AT478" s="262" t="s">
        <v>446</v>
      </c>
      <c r="AU478" s="262" t="s">
        <v>85</v>
      </c>
      <c r="AV478" s="13" t="s">
        <v>85</v>
      </c>
      <c r="AW478" s="13" t="s">
        <v>32</v>
      </c>
      <c r="AX478" s="13" t="s">
        <v>83</v>
      </c>
      <c r="AY478" s="262" t="s">
        <v>342</v>
      </c>
    </row>
    <row r="479" s="2" customFormat="1" ht="16.5" customHeight="1">
      <c r="A479" s="39"/>
      <c r="B479" s="40"/>
      <c r="C479" s="227" t="s">
        <v>952</v>
      </c>
      <c r="D479" s="227" t="s">
        <v>343</v>
      </c>
      <c r="E479" s="228" t="s">
        <v>2939</v>
      </c>
      <c r="F479" s="229" t="s">
        <v>2940</v>
      </c>
      <c r="G479" s="230" t="s">
        <v>442</v>
      </c>
      <c r="H479" s="231">
        <v>21</v>
      </c>
      <c r="I479" s="232"/>
      <c r="J479" s="233">
        <f>ROUND(I479*H479,2)</f>
        <v>0</v>
      </c>
      <c r="K479" s="229" t="s">
        <v>443</v>
      </c>
      <c r="L479" s="45"/>
      <c r="M479" s="234" t="s">
        <v>1</v>
      </c>
      <c r="N479" s="235" t="s">
        <v>41</v>
      </c>
      <c r="O479" s="92"/>
      <c r="P479" s="236">
        <f>O479*H479</f>
        <v>0</v>
      </c>
      <c r="Q479" s="236">
        <v>0.02972</v>
      </c>
      <c r="R479" s="236">
        <f>Q479*H479</f>
        <v>0.62412000000000001</v>
      </c>
      <c r="S479" s="236">
        <v>0</v>
      </c>
      <c r="T479" s="237">
        <f>S479*H479</f>
        <v>0</v>
      </c>
      <c r="U479" s="39"/>
      <c r="V479" s="39"/>
      <c r="W479" s="39"/>
      <c r="X479" s="39"/>
      <c r="Y479" s="39"/>
      <c r="Z479" s="39"/>
      <c r="AA479" s="39"/>
      <c r="AB479" s="39"/>
      <c r="AC479" s="39"/>
      <c r="AD479" s="39"/>
      <c r="AE479" s="39"/>
      <c r="AR479" s="238" t="s">
        <v>360</v>
      </c>
      <c r="AT479" s="238" t="s">
        <v>343</v>
      </c>
      <c r="AU479" s="238" t="s">
        <v>85</v>
      </c>
      <c r="AY479" s="18" t="s">
        <v>342</v>
      </c>
      <c r="BE479" s="239">
        <f>IF(N479="základní",J479,0)</f>
        <v>0</v>
      </c>
      <c r="BF479" s="239">
        <f>IF(N479="snížená",J479,0)</f>
        <v>0</v>
      </c>
      <c r="BG479" s="239">
        <f>IF(N479="zákl. přenesená",J479,0)</f>
        <v>0</v>
      </c>
      <c r="BH479" s="239">
        <f>IF(N479="sníž. přenesená",J479,0)</f>
        <v>0</v>
      </c>
      <c r="BI479" s="239">
        <f>IF(N479="nulová",J479,0)</f>
        <v>0</v>
      </c>
      <c r="BJ479" s="18" t="s">
        <v>83</v>
      </c>
      <c r="BK479" s="239">
        <f>ROUND(I479*H479,2)</f>
        <v>0</v>
      </c>
      <c r="BL479" s="18" t="s">
        <v>360</v>
      </c>
      <c r="BM479" s="238" t="s">
        <v>2941</v>
      </c>
    </row>
    <row r="480" s="2" customFormat="1">
      <c r="A480" s="39"/>
      <c r="B480" s="40"/>
      <c r="C480" s="41"/>
      <c r="D480" s="240" t="s">
        <v>349</v>
      </c>
      <c r="E480" s="41"/>
      <c r="F480" s="241" t="s">
        <v>2942</v>
      </c>
      <c r="G480" s="41"/>
      <c r="H480" s="41"/>
      <c r="I480" s="242"/>
      <c r="J480" s="41"/>
      <c r="K480" s="41"/>
      <c r="L480" s="45"/>
      <c r="M480" s="243"/>
      <c r="N480" s="244"/>
      <c r="O480" s="92"/>
      <c r="P480" s="92"/>
      <c r="Q480" s="92"/>
      <c r="R480" s="92"/>
      <c r="S480" s="92"/>
      <c r="T480" s="93"/>
      <c r="U480" s="39"/>
      <c r="V480" s="39"/>
      <c r="W480" s="39"/>
      <c r="X480" s="39"/>
      <c r="Y480" s="39"/>
      <c r="Z480" s="39"/>
      <c r="AA480" s="39"/>
      <c r="AB480" s="39"/>
      <c r="AC480" s="39"/>
      <c r="AD480" s="39"/>
      <c r="AE480" s="39"/>
      <c r="AT480" s="18" t="s">
        <v>349</v>
      </c>
      <c r="AU480" s="18" t="s">
        <v>85</v>
      </c>
    </row>
    <row r="481" s="13" customFormat="1">
      <c r="A481" s="13"/>
      <c r="B481" s="252"/>
      <c r="C481" s="253"/>
      <c r="D481" s="240" t="s">
        <v>446</v>
      </c>
      <c r="E481" s="254" t="s">
        <v>1</v>
      </c>
      <c r="F481" s="255" t="s">
        <v>2870</v>
      </c>
      <c r="G481" s="253"/>
      <c r="H481" s="256">
        <v>21</v>
      </c>
      <c r="I481" s="257"/>
      <c r="J481" s="253"/>
      <c r="K481" s="253"/>
      <c r="L481" s="258"/>
      <c r="M481" s="259"/>
      <c r="N481" s="260"/>
      <c r="O481" s="260"/>
      <c r="P481" s="260"/>
      <c r="Q481" s="260"/>
      <c r="R481" s="260"/>
      <c r="S481" s="260"/>
      <c r="T481" s="261"/>
      <c r="U481" s="13"/>
      <c r="V481" s="13"/>
      <c r="W481" s="13"/>
      <c r="X481" s="13"/>
      <c r="Y481" s="13"/>
      <c r="Z481" s="13"/>
      <c r="AA481" s="13"/>
      <c r="AB481" s="13"/>
      <c r="AC481" s="13"/>
      <c r="AD481" s="13"/>
      <c r="AE481" s="13"/>
      <c r="AT481" s="262" t="s">
        <v>446</v>
      </c>
      <c r="AU481" s="262" t="s">
        <v>85</v>
      </c>
      <c r="AV481" s="13" t="s">
        <v>85</v>
      </c>
      <c r="AW481" s="13" t="s">
        <v>32</v>
      </c>
      <c r="AX481" s="13" t="s">
        <v>83</v>
      </c>
      <c r="AY481" s="262" t="s">
        <v>342</v>
      </c>
    </row>
    <row r="482" s="2" customFormat="1" ht="16.5" customHeight="1">
      <c r="A482" s="39"/>
      <c r="B482" s="40"/>
      <c r="C482" s="295" t="s">
        <v>959</v>
      </c>
      <c r="D482" s="295" t="s">
        <v>621</v>
      </c>
      <c r="E482" s="296" t="s">
        <v>2943</v>
      </c>
      <c r="F482" s="297" t="s">
        <v>2944</v>
      </c>
      <c r="G482" s="298" t="s">
        <v>442</v>
      </c>
      <c r="H482" s="299">
        <v>21</v>
      </c>
      <c r="I482" s="300"/>
      <c r="J482" s="301">
        <f>ROUND(I482*H482,2)</f>
        <v>0</v>
      </c>
      <c r="K482" s="297" t="s">
        <v>443</v>
      </c>
      <c r="L482" s="302"/>
      <c r="M482" s="303" t="s">
        <v>1</v>
      </c>
      <c r="N482" s="304" t="s">
        <v>41</v>
      </c>
      <c r="O482" s="92"/>
      <c r="P482" s="236">
        <f>O482*H482</f>
        <v>0</v>
      </c>
      <c r="Q482" s="236">
        <v>0.11</v>
      </c>
      <c r="R482" s="236">
        <f>Q482*H482</f>
        <v>2.3100000000000001</v>
      </c>
      <c r="S482" s="236">
        <v>0</v>
      </c>
      <c r="T482" s="237">
        <f>S482*H482</f>
        <v>0</v>
      </c>
      <c r="U482" s="39"/>
      <c r="V482" s="39"/>
      <c r="W482" s="39"/>
      <c r="X482" s="39"/>
      <c r="Y482" s="39"/>
      <c r="Z482" s="39"/>
      <c r="AA482" s="39"/>
      <c r="AB482" s="39"/>
      <c r="AC482" s="39"/>
      <c r="AD482" s="39"/>
      <c r="AE482" s="39"/>
      <c r="AR482" s="238" t="s">
        <v>376</v>
      </c>
      <c r="AT482" s="238" t="s">
        <v>621</v>
      </c>
      <c r="AU482" s="238" t="s">
        <v>85</v>
      </c>
      <c r="AY482" s="18" t="s">
        <v>342</v>
      </c>
      <c r="BE482" s="239">
        <f>IF(N482="základní",J482,0)</f>
        <v>0</v>
      </c>
      <c r="BF482" s="239">
        <f>IF(N482="snížená",J482,0)</f>
        <v>0</v>
      </c>
      <c r="BG482" s="239">
        <f>IF(N482="zákl. přenesená",J482,0)</f>
        <v>0</v>
      </c>
      <c r="BH482" s="239">
        <f>IF(N482="sníž. přenesená",J482,0)</f>
        <v>0</v>
      </c>
      <c r="BI482" s="239">
        <f>IF(N482="nulová",J482,0)</f>
        <v>0</v>
      </c>
      <c r="BJ482" s="18" t="s">
        <v>83</v>
      </c>
      <c r="BK482" s="239">
        <f>ROUND(I482*H482,2)</f>
        <v>0</v>
      </c>
      <c r="BL482" s="18" t="s">
        <v>360</v>
      </c>
      <c r="BM482" s="238" t="s">
        <v>2945</v>
      </c>
    </row>
    <row r="483" s="2" customFormat="1">
      <c r="A483" s="39"/>
      <c r="B483" s="40"/>
      <c r="C483" s="41"/>
      <c r="D483" s="240" t="s">
        <v>349</v>
      </c>
      <c r="E483" s="41"/>
      <c r="F483" s="241" t="s">
        <v>2944</v>
      </c>
      <c r="G483" s="41"/>
      <c r="H483" s="41"/>
      <c r="I483" s="242"/>
      <c r="J483" s="41"/>
      <c r="K483" s="41"/>
      <c r="L483" s="45"/>
      <c r="M483" s="243"/>
      <c r="N483" s="244"/>
      <c r="O483" s="92"/>
      <c r="P483" s="92"/>
      <c r="Q483" s="92"/>
      <c r="R483" s="92"/>
      <c r="S483" s="92"/>
      <c r="T483" s="93"/>
      <c r="U483" s="39"/>
      <c r="V483" s="39"/>
      <c r="W483" s="39"/>
      <c r="X483" s="39"/>
      <c r="Y483" s="39"/>
      <c r="Z483" s="39"/>
      <c r="AA483" s="39"/>
      <c r="AB483" s="39"/>
      <c r="AC483" s="39"/>
      <c r="AD483" s="39"/>
      <c r="AE483" s="39"/>
      <c r="AT483" s="18" t="s">
        <v>349</v>
      </c>
      <c r="AU483" s="18" t="s">
        <v>85</v>
      </c>
    </row>
    <row r="484" s="13" customFormat="1">
      <c r="A484" s="13"/>
      <c r="B484" s="252"/>
      <c r="C484" s="253"/>
      <c r="D484" s="240" t="s">
        <v>446</v>
      </c>
      <c r="E484" s="254" t="s">
        <v>1</v>
      </c>
      <c r="F484" s="255" t="s">
        <v>2870</v>
      </c>
      <c r="G484" s="253"/>
      <c r="H484" s="256">
        <v>21</v>
      </c>
      <c r="I484" s="257"/>
      <c r="J484" s="253"/>
      <c r="K484" s="253"/>
      <c r="L484" s="258"/>
      <c r="M484" s="259"/>
      <c r="N484" s="260"/>
      <c r="O484" s="260"/>
      <c r="P484" s="260"/>
      <c r="Q484" s="260"/>
      <c r="R484" s="260"/>
      <c r="S484" s="260"/>
      <c r="T484" s="261"/>
      <c r="U484" s="13"/>
      <c r="V484" s="13"/>
      <c r="W484" s="13"/>
      <c r="X484" s="13"/>
      <c r="Y484" s="13"/>
      <c r="Z484" s="13"/>
      <c r="AA484" s="13"/>
      <c r="AB484" s="13"/>
      <c r="AC484" s="13"/>
      <c r="AD484" s="13"/>
      <c r="AE484" s="13"/>
      <c r="AT484" s="262" t="s">
        <v>446</v>
      </c>
      <c r="AU484" s="262" t="s">
        <v>85</v>
      </c>
      <c r="AV484" s="13" t="s">
        <v>85</v>
      </c>
      <c r="AW484" s="13" t="s">
        <v>32</v>
      </c>
      <c r="AX484" s="13" t="s">
        <v>83</v>
      </c>
      <c r="AY484" s="262" t="s">
        <v>342</v>
      </c>
    </row>
    <row r="485" s="2" customFormat="1" ht="16.5" customHeight="1">
      <c r="A485" s="39"/>
      <c r="B485" s="40"/>
      <c r="C485" s="227" t="s">
        <v>964</v>
      </c>
      <c r="D485" s="227" t="s">
        <v>343</v>
      </c>
      <c r="E485" s="228" t="s">
        <v>2583</v>
      </c>
      <c r="F485" s="229" t="s">
        <v>2584</v>
      </c>
      <c r="G485" s="230" t="s">
        <v>442</v>
      </c>
      <c r="H485" s="231">
        <v>4</v>
      </c>
      <c r="I485" s="232"/>
      <c r="J485" s="233">
        <f>ROUND(I485*H485,2)</f>
        <v>0</v>
      </c>
      <c r="K485" s="229" t="s">
        <v>443</v>
      </c>
      <c r="L485" s="45"/>
      <c r="M485" s="234" t="s">
        <v>1</v>
      </c>
      <c r="N485" s="235" t="s">
        <v>41</v>
      </c>
      <c r="O485" s="92"/>
      <c r="P485" s="236">
        <f>O485*H485</f>
        <v>0</v>
      </c>
      <c r="Q485" s="236">
        <v>0.21734000000000001</v>
      </c>
      <c r="R485" s="236">
        <f>Q485*H485</f>
        <v>0.86936000000000002</v>
      </c>
      <c r="S485" s="236">
        <v>0</v>
      </c>
      <c r="T485" s="237">
        <f>S485*H485</f>
        <v>0</v>
      </c>
      <c r="U485" s="39"/>
      <c r="V485" s="39"/>
      <c r="W485" s="39"/>
      <c r="X485" s="39"/>
      <c r="Y485" s="39"/>
      <c r="Z485" s="39"/>
      <c r="AA485" s="39"/>
      <c r="AB485" s="39"/>
      <c r="AC485" s="39"/>
      <c r="AD485" s="39"/>
      <c r="AE485" s="39"/>
      <c r="AR485" s="238" t="s">
        <v>360</v>
      </c>
      <c r="AT485" s="238" t="s">
        <v>343</v>
      </c>
      <c r="AU485" s="238" t="s">
        <v>85</v>
      </c>
      <c r="AY485" s="18" t="s">
        <v>342</v>
      </c>
      <c r="BE485" s="239">
        <f>IF(N485="základní",J485,0)</f>
        <v>0</v>
      </c>
      <c r="BF485" s="239">
        <f>IF(N485="snížená",J485,0)</f>
        <v>0</v>
      </c>
      <c r="BG485" s="239">
        <f>IF(N485="zákl. přenesená",J485,0)</f>
        <v>0</v>
      </c>
      <c r="BH485" s="239">
        <f>IF(N485="sníž. přenesená",J485,0)</f>
        <v>0</v>
      </c>
      <c r="BI485" s="239">
        <f>IF(N485="nulová",J485,0)</f>
        <v>0</v>
      </c>
      <c r="BJ485" s="18" t="s">
        <v>83</v>
      </c>
      <c r="BK485" s="239">
        <f>ROUND(I485*H485,2)</f>
        <v>0</v>
      </c>
      <c r="BL485" s="18" t="s">
        <v>360</v>
      </c>
      <c r="BM485" s="238" t="s">
        <v>2946</v>
      </c>
    </row>
    <row r="486" s="2" customFormat="1">
      <c r="A486" s="39"/>
      <c r="B486" s="40"/>
      <c r="C486" s="41"/>
      <c r="D486" s="240" t="s">
        <v>349</v>
      </c>
      <c r="E486" s="41"/>
      <c r="F486" s="241" t="s">
        <v>2586</v>
      </c>
      <c r="G486" s="41"/>
      <c r="H486" s="41"/>
      <c r="I486" s="242"/>
      <c r="J486" s="41"/>
      <c r="K486" s="41"/>
      <c r="L486" s="45"/>
      <c r="M486" s="243"/>
      <c r="N486" s="244"/>
      <c r="O486" s="92"/>
      <c r="P486" s="92"/>
      <c r="Q486" s="92"/>
      <c r="R486" s="92"/>
      <c r="S486" s="92"/>
      <c r="T486" s="93"/>
      <c r="U486" s="39"/>
      <c r="V486" s="39"/>
      <c r="W486" s="39"/>
      <c r="X486" s="39"/>
      <c r="Y486" s="39"/>
      <c r="Z486" s="39"/>
      <c r="AA486" s="39"/>
      <c r="AB486" s="39"/>
      <c r="AC486" s="39"/>
      <c r="AD486" s="39"/>
      <c r="AE486" s="39"/>
      <c r="AT486" s="18" t="s">
        <v>349</v>
      </c>
      <c r="AU486" s="18" t="s">
        <v>85</v>
      </c>
    </row>
    <row r="487" s="13" customFormat="1">
      <c r="A487" s="13"/>
      <c r="B487" s="252"/>
      <c r="C487" s="253"/>
      <c r="D487" s="240" t="s">
        <v>446</v>
      </c>
      <c r="E487" s="254" t="s">
        <v>1</v>
      </c>
      <c r="F487" s="255" t="s">
        <v>2947</v>
      </c>
      <c r="G487" s="253"/>
      <c r="H487" s="256">
        <v>4</v>
      </c>
      <c r="I487" s="257"/>
      <c r="J487" s="253"/>
      <c r="K487" s="253"/>
      <c r="L487" s="258"/>
      <c r="M487" s="259"/>
      <c r="N487" s="260"/>
      <c r="O487" s="260"/>
      <c r="P487" s="260"/>
      <c r="Q487" s="260"/>
      <c r="R487" s="260"/>
      <c r="S487" s="260"/>
      <c r="T487" s="261"/>
      <c r="U487" s="13"/>
      <c r="V487" s="13"/>
      <c r="W487" s="13"/>
      <c r="X487" s="13"/>
      <c r="Y487" s="13"/>
      <c r="Z487" s="13"/>
      <c r="AA487" s="13"/>
      <c r="AB487" s="13"/>
      <c r="AC487" s="13"/>
      <c r="AD487" s="13"/>
      <c r="AE487" s="13"/>
      <c r="AT487" s="262" t="s">
        <v>446</v>
      </c>
      <c r="AU487" s="262" t="s">
        <v>85</v>
      </c>
      <c r="AV487" s="13" t="s">
        <v>85</v>
      </c>
      <c r="AW487" s="13" t="s">
        <v>32</v>
      </c>
      <c r="AX487" s="13" t="s">
        <v>83</v>
      </c>
      <c r="AY487" s="262" t="s">
        <v>342</v>
      </c>
    </row>
    <row r="488" s="2" customFormat="1" ht="16.5" customHeight="1">
      <c r="A488" s="39"/>
      <c r="B488" s="40"/>
      <c r="C488" s="295" t="s">
        <v>969</v>
      </c>
      <c r="D488" s="295" t="s">
        <v>621</v>
      </c>
      <c r="E488" s="296" t="s">
        <v>2587</v>
      </c>
      <c r="F488" s="297" t="s">
        <v>2588</v>
      </c>
      <c r="G488" s="298" t="s">
        <v>442</v>
      </c>
      <c r="H488" s="299">
        <v>4</v>
      </c>
      <c r="I488" s="300"/>
      <c r="J488" s="301">
        <f>ROUND(I488*H488,2)</f>
        <v>0</v>
      </c>
      <c r="K488" s="297" t="s">
        <v>1</v>
      </c>
      <c r="L488" s="302"/>
      <c r="M488" s="303" t="s">
        <v>1</v>
      </c>
      <c r="N488" s="304" t="s">
        <v>41</v>
      </c>
      <c r="O488" s="92"/>
      <c r="P488" s="236">
        <f>O488*H488</f>
        <v>0</v>
      </c>
      <c r="Q488" s="236">
        <v>0.045999999999999999</v>
      </c>
      <c r="R488" s="236">
        <f>Q488*H488</f>
        <v>0.184</v>
      </c>
      <c r="S488" s="236">
        <v>0</v>
      </c>
      <c r="T488" s="237">
        <f>S488*H488</f>
        <v>0</v>
      </c>
      <c r="U488" s="39"/>
      <c r="V488" s="39"/>
      <c r="W488" s="39"/>
      <c r="X488" s="39"/>
      <c r="Y488" s="39"/>
      <c r="Z488" s="39"/>
      <c r="AA488" s="39"/>
      <c r="AB488" s="39"/>
      <c r="AC488" s="39"/>
      <c r="AD488" s="39"/>
      <c r="AE488" s="39"/>
      <c r="AR488" s="238" t="s">
        <v>376</v>
      </c>
      <c r="AT488" s="238" t="s">
        <v>621</v>
      </c>
      <c r="AU488" s="238" t="s">
        <v>85</v>
      </c>
      <c r="AY488" s="18" t="s">
        <v>342</v>
      </c>
      <c r="BE488" s="239">
        <f>IF(N488="základní",J488,0)</f>
        <v>0</v>
      </c>
      <c r="BF488" s="239">
        <f>IF(N488="snížená",J488,0)</f>
        <v>0</v>
      </c>
      <c r="BG488" s="239">
        <f>IF(N488="zákl. přenesená",J488,0)</f>
        <v>0</v>
      </c>
      <c r="BH488" s="239">
        <f>IF(N488="sníž. přenesená",J488,0)</f>
        <v>0</v>
      </c>
      <c r="BI488" s="239">
        <f>IF(N488="nulová",J488,0)</f>
        <v>0</v>
      </c>
      <c r="BJ488" s="18" t="s">
        <v>83</v>
      </c>
      <c r="BK488" s="239">
        <f>ROUND(I488*H488,2)</f>
        <v>0</v>
      </c>
      <c r="BL488" s="18" t="s">
        <v>360</v>
      </c>
      <c r="BM488" s="238" t="s">
        <v>2948</v>
      </c>
    </row>
    <row r="489" s="2" customFormat="1">
      <c r="A489" s="39"/>
      <c r="B489" s="40"/>
      <c r="C489" s="41"/>
      <c r="D489" s="240" t="s">
        <v>349</v>
      </c>
      <c r="E489" s="41"/>
      <c r="F489" s="241" t="s">
        <v>2588</v>
      </c>
      <c r="G489" s="41"/>
      <c r="H489" s="41"/>
      <c r="I489" s="242"/>
      <c r="J489" s="41"/>
      <c r="K489" s="41"/>
      <c r="L489" s="45"/>
      <c r="M489" s="243"/>
      <c r="N489" s="244"/>
      <c r="O489" s="92"/>
      <c r="P489" s="92"/>
      <c r="Q489" s="92"/>
      <c r="R489" s="92"/>
      <c r="S489" s="92"/>
      <c r="T489" s="93"/>
      <c r="U489" s="39"/>
      <c r="V489" s="39"/>
      <c r="W489" s="39"/>
      <c r="X489" s="39"/>
      <c r="Y489" s="39"/>
      <c r="Z489" s="39"/>
      <c r="AA489" s="39"/>
      <c r="AB489" s="39"/>
      <c r="AC489" s="39"/>
      <c r="AD489" s="39"/>
      <c r="AE489" s="39"/>
      <c r="AT489" s="18" t="s">
        <v>349</v>
      </c>
      <c r="AU489" s="18" t="s">
        <v>85</v>
      </c>
    </row>
    <row r="490" s="13" customFormat="1">
      <c r="A490" s="13"/>
      <c r="B490" s="252"/>
      <c r="C490" s="253"/>
      <c r="D490" s="240" t="s">
        <v>446</v>
      </c>
      <c r="E490" s="254" t="s">
        <v>1</v>
      </c>
      <c r="F490" s="255" t="s">
        <v>2949</v>
      </c>
      <c r="G490" s="253"/>
      <c r="H490" s="256">
        <v>4</v>
      </c>
      <c r="I490" s="257"/>
      <c r="J490" s="253"/>
      <c r="K490" s="253"/>
      <c r="L490" s="258"/>
      <c r="M490" s="259"/>
      <c r="N490" s="260"/>
      <c r="O490" s="260"/>
      <c r="P490" s="260"/>
      <c r="Q490" s="260"/>
      <c r="R490" s="260"/>
      <c r="S490" s="260"/>
      <c r="T490" s="261"/>
      <c r="U490" s="13"/>
      <c r="V490" s="13"/>
      <c r="W490" s="13"/>
      <c r="X490" s="13"/>
      <c r="Y490" s="13"/>
      <c r="Z490" s="13"/>
      <c r="AA490" s="13"/>
      <c r="AB490" s="13"/>
      <c r="AC490" s="13"/>
      <c r="AD490" s="13"/>
      <c r="AE490" s="13"/>
      <c r="AT490" s="262" t="s">
        <v>446</v>
      </c>
      <c r="AU490" s="262" t="s">
        <v>85</v>
      </c>
      <c r="AV490" s="13" t="s">
        <v>85</v>
      </c>
      <c r="AW490" s="13" t="s">
        <v>32</v>
      </c>
      <c r="AX490" s="13" t="s">
        <v>83</v>
      </c>
      <c r="AY490" s="262" t="s">
        <v>342</v>
      </c>
    </row>
    <row r="491" s="2" customFormat="1" ht="16.5" customHeight="1">
      <c r="A491" s="39"/>
      <c r="B491" s="40"/>
      <c r="C491" s="227" t="s">
        <v>975</v>
      </c>
      <c r="D491" s="227" t="s">
        <v>343</v>
      </c>
      <c r="E491" s="228" t="s">
        <v>2114</v>
      </c>
      <c r="F491" s="229" t="s">
        <v>2591</v>
      </c>
      <c r="G491" s="230" t="s">
        <v>442</v>
      </c>
      <c r="H491" s="231">
        <v>12</v>
      </c>
      <c r="I491" s="232"/>
      <c r="J491" s="233">
        <f>ROUND(I491*H491,2)</f>
        <v>0</v>
      </c>
      <c r="K491" s="229" t="s">
        <v>443</v>
      </c>
      <c r="L491" s="45"/>
      <c r="M491" s="234" t="s">
        <v>1</v>
      </c>
      <c r="N491" s="235" t="s">
        <v>41</v>
      </c>
      <c r="O491" s="92"/>
      <c r="P491" s="236">
        <f>O491*H491</f>
        <v>0</v>
      </c>
      <c r="Q491" s="236">
        <v>0.21734000000000001</v>
      </c>
      <c r="R491" s="236">
        <f>Q491*H491</f>
        <v>2.6080800000000002</v>
      </c>
      <c r="S491" s="236">
        <v>0</v>
      </c>
      <c r="T491" s="237">
        <f>S491*H491</f>
        <v>0</v>
      </c>
      <c r="U491" s="39"/>
      <c r="V491" s="39"/>
      <c r="W491" s="39"/>
      <c r="X491" s="39"/>
      <c r="Y491" s="39"/>
      <c r="Z491" s="39"/>
      <c r="AA491" s="39"/>
      <c r="AB491" s="39"/>
      <c r="AC491" s="39"/>
      <c r="AD491" s="39"/>
      <c r="AE491" s="39"/>
      <c r="AR491" s="238" t="s">
        <v>360</v>
      </c>
      <c r="AT491" s="238" t="s">
        <v>343</v>
      </c>
      <c r="AU491" s="238" t="s">
        <v>85</v>
      </c>
      <c r="AY491" s="18" t="s">
        <v>342</v>
      </c>
      <c r="BE491" s="239">
        <f>IF(N491="základní",J491,0)</f>
        <v>0</v>
      </c>
      <c r="BF491" s="239">
        <f>IF(N491="snížená",J491,0)</f>
        <v>0</v>
      </c>
      <c r="BG491" s="239">
        <f>IF(N491="zákl. přenesená",J491,0)</f>
        <v>0</v>
      </c>
      <c r="BH491" s="239">
        <f>IF(N491="sníž. přenesená",J491,0)</f>
        <v>0</v>
      </c>
      <c r="BI491" s="239">
        <f>IF(N491="nulová",J491,0)</f>
        <v>0</v>
      </c>
      <c r="BJ491" s="18" t="s">
        <v>83</v>
      </c>
      <c r="BK491" s="239">
        <f>ROUND(I491*H491,2)</f>
        <v>0</v>
      </c>
      <c r="BL491" s="18" t="s">
        <v>360</v>
      </c>
      <c r="BM491" s="238" t="s">
        <v>2950</v>
      </c>
    </row>
    <row r="492" s="2" customFormat="1">
      <c r="A492" s="39"/>
      <c r="B492" s="40"/>
      <c r="C492" s="41"/>
      <c r="D492" s="240" t="s">
        <v>349</v>
      </c>
      <c r="E492" s="41"/>
      <c r="F492" s="241" t="s">
        <v>2593</v>
      </c>
      <c r="G492" s="41"/>
      <c r="H492" s="41"/>
      <c r="I492" s="242"/>
      <c r="J492" s="41"/>
      <c r="K492" s="41"/>
      <c r="L492" s="45"/>
      <c r="M492" s="243"/>
      <c r="N492" s="244"/>
      <c r="O492" s="92"/>
      <c r="P492" s="92"/>
      <c r="Q492" s="92"/>
      <c r="R492" s="92"/>
      <c r="S492" s="92"/>
      <c r="T492" s="93"/>
      <c r="U492" s="39"/>
      <c r="V492" s="39"/>
      <c r="W492" s="39"/>
      <c r="X492" s="39"/>
      <c r="Y492" s="39"/>
      <c r="Z492" s="39"/>
      <c r="AA492" s="39"/>
      <c r="AB492" s="39"/>
      <c r="AC492" s="39"/>
      <c r="AD492" s="39"/>
      <c r="AE492" s="39"/>
      <c r="AT492" s="18" t="s">
        <v>349</v>
      </c>
      <c r="AU492" s="18" t="s">
        <v>85</v>
      </c>
    </row>
    <row r="493" s="13" customFormat="1">
      <c r="A493" s="13"/>
      <c r="B493" s="252"/>
      <c r="C493" s="253"/>
      <c r="D493" s="240" t="s">
        <v>446</v>
      </c>
      <c r="E493" s="254" t="s">
        <v>1</v>
      </c>
      <c r="F493" s="255" t="s">
        <v>2917</v>
      </c>
      <c r="G493" s="253"/>
      <c r="H493" s="256">
        <v>12</v>
      </c>
      <c r="I493" s="257"/>
      <c r="J493" s="253"/>
      <c r="K493" s="253"/>
      <c r="L493" s="258"/>
      <c r="M493" s="259"/>
      <c r="N493" s="260"/>
      <c r="O493" s="260"/>
      <c r="P493" s="260"/>
      <c r="Q493" s="260"/>
      <c r="R493" s="260"/>
      <c r="S493" s="260"/>
      <c r="T493" s="261"/>
      <c r="U493" s="13"/>
      <c r="V493" s="13"/>
      <c r="W493" s="13"/>
      <c r="X493" s="13"/>
      <c r="Y493" s="13"/>
      <c r="Z493" s="13"/>
      <c r="AA493" s="13"/>
      <c r="AB493" s="13"/>
      <c r="AC493" s="13"/>
      <c r="AD493" s="13"/>
      <c r="AE493" s="13"/>
      <c r="AT493" s="262" t="s">
        <v>446</v>
      </c>
      <c r="AU493" s="262" t="s">
        <v>85</v>
      </c>
      <c r="AV493" s="13" t="s">
        <v>85</v>
      </c>
      <c r="AW493" s="13" t="s">
        <v>32</v>
      </c>
      <c r="AX493" s="13" t="s">
        <v>83</v>
      </c>
      <c r="AY493" s="262" t="s">
        <v>342</v>
      </c>
    </row>
    <row r="494" s="2" customFormat="1" ht="16.5" customHeight="1">
      <c r="A494" s="39"/>
      <c r="B494" s="40"/>
      <c r="C494" s="295" t="s">
        <v>980</v>
      </c>
      <c r="D494" s="295" t="s">
        <v>621</v>
      </c>
      <c r="E494" s="296" t="s">
        <v>2595</v>
      </c>
      <c r="F494" s="297" t="s">
        <v>2596</v>
      </c>
      <c r="G494" s="298" t="s">
        <v>442</v>
      </c>
      <c r="H494" s="299">
        <v>12</v>
      </c>
      <c r="I494" s="300"/>
      <c r="J494" s="301">
        <f>ROUND(I494*H494,2)</f>
        <v>0</v>
      </c>
      <c r="K494" s="297" t="s">
        <v>1</v>
      </c>
      <c r="L494" s="302"/>
      <c r="M494" s="303" t="s">
        <v>1</v>
      </c>
      <c r="N494" s="304" t="s">
        <v>41</v>
      </c>
      <c r="O494" s="92"/>
      <c r="P494" s="236">
        <f>O494*H494</f>
        <v>0</v>
      </c>
      <c r="Q494" s="236">
        <v>0.054600000000000003</v>
      </c>
      <c r="R494" s="236">
        <f>Q494*H494</f>
        <v>0.6552</v>
      </c>
      <c r="S494" s="236">
        <v>0</v>
      </c>
      <c r="T494" s="237">
        <f>S494*H494</f>
        <v>0</v>
      </c>
      <c r="U494" s="39"/>
      <c r="V494" s="39"/>
      <c r="W494" s="39"/>
      <c r="X494" s="39"/>
      <c r="Y494" s="39"/>
      <c r="Z494" s="39"/>
      <c r="AA494" s="39"/>
      <c r="AB494" s="39"/>
      <c r="AC494" s="39"/>
      <c r="AD494" s="39"/>
      <c r="AE494" s="39"/>
      <c r="AR494" s="238" t="s">
        <v>376</v>
      </c>
      <c r="AT494" s="238" t="s">
        <v>621</v>
      </c>
      <c r="AU494" s="238" t="s">
        <v>85</v>
      </c>
      <c r="AY494" s="18" t="s">
        <v>342</v>
      </c>
      <c r="BE494" s="239">
        <f>IF(N494="základní",J494,0)</f>
        <v>0</v>
      </c>
      <c r="BF494" s="239">
        <f>IF(N494="snížená",J494,0)</f>
        <v>0</v>
      </c>
      <c r="BG494" s="239">
        <f>IF(N494="zákl. přenesená",J494,0)</f>
        <v>0</v>
      </c>
      <c r="BH494" s="239">
        <f>IF(N494="sníž. přenesená",J494,0)</f>
        <v>0</v>
      </c>
      <c r="BI494" s="239">
        <f>IF(N494="nulová",J494,0)</f>
        <v>0</v>
      </c>
      <c r="BJ494" s="18" t="s">
        <v>83</v>
      </c>
      <c r="BK494" s="239">
        <f>ROUND(I494*H494,2)</f>
        <v>0</v>
      </c>
      <c r="BL494" s="18" t="s">
        <v>360</v>
      </c>
      <c r="BM494" s="238" t="s">
        <v>2951</v>
      </c>
    </row>
    <row r="495" s="2" customFormat="1">
      <c r="A495" s="39"/>
      <c r="B495" s="40"/>
      <c r="C495" s="41"/>
      <c r="D495" s="240" t="s">
        <v>349</v>
      </c>
      <c r="E495" s="41"/>
      <c r="F495" s="241" t="s">
        <v>2596</v>
      </c>
      <c r="G495" s="41"/>
      <c r="H495" s="41"/>
      <c r="I495" s="242"/>
      <c r="J495" s="41"/>
      <c r="K495" s="41"/>
      <c r="L495" s="45"/>
      <c r="M495" s="243"/>
      <c r="N495" s="244"/>
      <c r="O495" s="92"/>
      <c r="P495" s="92"/>
      <c r="Q495" s="92"/>
      <c r="R495" s="92"/>
      <c r="S495" s="92"/>
      <c r="T495" s="93"/>
      <c r="U495" s="39"/>
      <c r="V495" s="39"/>
      <c r="W495" s="39"/>
      <c r="X495" s="39"/>
      <c r="Y495" s="39"/>
      <c r="Z495" s="39"/>
      <c r="AA495" s="39"/>
      <c r="AB495" s="39"/>
      <c r="AC495" s="39"/>
      <c r="AD495" s="39"/>
      <c r="AE495" s="39"/>
      <c r="AT495" s="18" t="s">
        <v>349</v>
      </c>
      <c r="AU495" s="18" t="s">
        <v>85</v>
      </c>
    </row>
    <row r="496" s="13" customFormat="1">
      <c r="A496" s="13"/>
      <c r="B496" s="252"/>
      <c r="C496" s="253"/>
      <c r="D496" s="240" t="s">
        <v>446</v>
      </c>
      <c r="E496" s="254" t="s">
        <v>1</v>
      </c>
      <c r="F496" s="255" t="s">
        <v>2952</v>
      </c>
      <c r="G496" s="253"/>
      <c r="H496" s="256">
        <v>12</v>
      </c>
      <c r="I496" s="257"/>
      <c r="J496" s="253"/>
      <c r="K496" s="253"/>
      <c r="L496" s="258"/>
      <c r="M496" s="259"/>
      <c r="N496" s="260"/>
      <c r="O496" s="260"/>
      <c r="P496" s="260"/>
      <c r="Q496" s="260"/>
      <c r="R496" s="260"/>
      <c r="S496" s="260"/>
      <c r="T496" s="261"/>
      <c r="U496" s="13"/>
      <c r="V496" s="13"/>
      <c r="W496" s="13"/>
      <c r="X496" s="13"/>
      <c r="Y496" s="13"/>
      <c r="Z496" s="13"/>
      <c r="AA496" s="13"/>
      <c r="AB496" s="13"/>
      <c r="AC496" s="13"/>
      <c r="AD496" s="13"/>
      <c r="AE496" s="13"/>
      <c r="AT496" s="262" t="s">
        <v>446</v>
      </c>
      <c r="AU496" s="262" t="s">
        <v>85</v>
      </c>
      <c r="AV496" s="13" t="s">
        <v>85</v>
      </c>
      <c r="AW496" s="13" t="s">
        <v>32</v>
      </c>
      <c r="AX496" s="13" t="s">
        <v>83</v>
      </c>
      <c r="AY496" s="262" t="s">
        <v>342</v>
      </c>
    </row>
    <row r="497" s="2" customFormat="1" ht="16.5" customHeight="1">
      <c r="A497" s="39"/>
      <c r="B497" s="40"/>
      <c r="C497" s="227" t="s">
        <v>987</v>
      </c>
      <c r="D497" s="227" t="s">
        <v>343</v>
      </c>
      <c r="E497" s="228" t="s">
        <v>2953</v>
      </c>
      <c r="F497" s="229" t="s">
        <v>2954</v>
      </c>
      <c r="G497" s="230" t="s">
        <v>442</v>
      </c>
      <c r="H497" s="231">
        <v>21</v>
      </c>
      <c r="I497" s="232"/>
      <c r="J497" s="233">
        <f>ROUND(I497*H497,2)</f>
        <v>0</v>
      </c>
      <c r="K497" s="229" t="s">
        <v>443</v>
      </c>
      <c r="L497" s="45"/>
      <c r="M497" s="234" t="s">
        <v>1</v>
      </c>
      <c r="N497" s="235" t="s">
        <v>41</v>
      </c>
      <c r="O497" s="92"/>
      <c r="P497" s="236">
        <f>O497*H497</f>
        <v>0</v>
      </c>
      <c r="Q497" s="236">
        <v>0.21734000000000001</v>
      </c>
      <c r="R497" s="236">
        <f>Q497*H497</f>
        <v>4.5641400000000001</v>
      </c>
      <c r="S497" s="236">
        <v>0</v>
      </c>
      <c r="T497" s="237">
        <f>S497*H497</f>
        <v>0</v>
      </c>
      <c r="U497" s="39"/>
      <c r="V497" s="39"/>
      <c r="W497" s="39"/>
      <c r="X497" s="39"/>
      <c r="Y497" s="39"/>
      <c r="Z497" s="39"/>
      <c r="AA497" s="39"/>
      <c r="AB497" s="39"/>
      <c r="AC497" s="39"/>
      <c r="AD497" s="39"/>
      <c r="AE497" s="39"/>
      <c r="AR497" s="238" t="s">
        <v>360</v>
      </c>
      <c r="AT497" s="238" t="s">
        <v>343</v>
      </c>
      <c r="AU497" s="238" t="s">
        <v>85</v>
      </c>
      <c r="AY497" s="18" t="s">
        <v>342</v>
      </c>
      <c r="BE497" s="239">
        <f>IF(N497="základní",J497,0)</f>
        <v>0</v>
      </c>
      <c r="BF497" s="239">
        <f>IF(N497="snížená",J497,0)</f>
        <v>0</v>
      </c>
      <c r="BG497" s="239">
        <f>IF(N497="zákl. přenesená",J497,0)</f>
        <v>0</v>
      </c>
      <c r="BH497" s="239">
        <f>IF(N497="sníž. přenesená",J497,0)</f>
        <v>0</v>
      </c>
      <c r="BI497" s="239">
        <f>IF(N497="nulová",J497,0)</f>
        <v>0</v>
      </c>
      <c r="BJ497" s="18" t="s">
        <v>83</v>
      </c>
      <c r="BK497" s="239">
        <f>ROUND(I497*H497,2)</f>
        <v>0</v>
      </c>
      <c r="BL497" s="18" t="s">
        <v>360</v>
      </c>
      <c r="BM497" s="238" t="s">
        <v>2955</v>
      </c>
    </row>
    <row r="498" s="2" customFormat="1">
      <c r="A498" s="39"/>
      <c r="B498" s="40"/>
      <c r="C498" s="41"/>
      <c r="D498" s="240" t="s">
        <v>349</v>
      </c>
      <c r="E498" s="41"/>
      <c r="F498" s="241" t="s">
        <v>2954</v>
      </c>
      <c r="G498" s="41"/>
      <c r="H498" s="41"/>
      <c r="I498" s="242"/>
      <c r="J498" s="41"/>
      <c r="K498" s="41"/>
      <c r="L498" s="45"/>
      <c r="M498" s="243"/>
      <c r="N498" s="244"/>
      <c r="O498" s="92"/>
      <c r="P498" s="92"/>
      <c r="Q498" s="92"/>
      <c r="R498" s="92"/>
      <c r="S498" s="92"/>
      <c r="T498" s="93"/>
      <c r="U498" s="39"/>
      <c r="V498" s="39"/>
      <c r="W498" s="39"/>
      <c r="X498" s="39"/>
      <c r="Y498" s="39"/>
      <c r="Z498" s="39"/>
      <c r="AA498" s="39"/>
      <c r="AB498" s="39"/>
      <c r="AC498" s="39"/>
      <c r="AD498" s="39"/>
      <c r="AE498" s="39"/>
      <c r="AT498" s="18" t="s">
        <v>349</v>
      </c>
      <c r="AU498" s="18" t="s">
        <v>85</v>
      </c>
    </row>
    <row r="499" s="13" customFormat="1">
      <c r="A499" s="13"/>
      <c r="B499" s="252"/>
      <c r="C499" s="253"/>
      <c r="D499" s="240" t="s">
        <v>446</v>
      </c>
      <c r="E499" s="254" t="s">
        <v>1</v>
      </c>
      <c r="F499" s="255" t="s">
        <v>2870</v>
      </c>
      <c r="G499" s="253"/>
      <c r="H499" s="256">
        <v>21</v>
      </c>
      <c r="I499" s="257"/>
      <c r="J499" s="253"/>
      <c r="K499" s="253"/>
      <c r="L499" s="258"/>
      <c r="M499" s="259"/>
      <c r="N499" s="260"/>
      <c r="O499" s="260"/>
      <c r="P499" s="260"/>
      <c r="Q499" s="260"/>
      <c r="R499" s="260"/>
      <c r="S499" s="260"/>
      <c r="T499" s="261"/>
      <c r="U499" s="13"/>
      <c r="V499" s="13"/>
      <c r="W499" s="13"/>
      <c r="X499" s="13"/>
      <c r="Y499" s="13"/>
      <c r="Z499" s="13"/>
      <c r="AA499" s="13"/>
      <c r="AB499" s="13"/>
      <c r="AC499" s="13"/>
      <c r="AD499" s="13"/>
      <c r="AE499" s="13"/>
      <c r="AT499" s="262" t="s">
        <v>446</v>
      </c>
      <c r="AU499" s="262" t="s">
        <v>85</v>
      </c>
      <c r="AV499" s="13" t="s">
        <v>85</v>
      </c>
      <c r="AW499" s="13" t="s">
        <v>32</v>
      </c>
      <c r="AX499" s="13" t="s">
        <v>83</v>
      </c>
      <c r="AY499" s="262" t="s">
        <v>342</v>
      </c>
    </row>
    <row r="500" s="2" customFormat="1" ht="16.5" customHeight="1">
      <c r="A500" s="39"/>
      <c r="B500" s="40"/>
      <c r="C500" s="295" t="s">
        <v>996</v>
      </c>
      <c r="D500" s="295" t="s">
        <v>621</v>
      </c>
      <c r="E500" s="296" t="s">
        <v>2956</v>
      </c>
      <c r="F500" s="297" t="s">
        <v>2957</v>
      </c>
      <c r="G500" s="298" t="s">
        <v>442</v>
      </c>
      <c r="H500" s="299">
        <v>21</v>
      </c>
      <c r="I500" s="300"/>
      <c r="J500" s="301">
        <f>ROUND(I500*H500,2)</f>
        <v>0</v>
      </c>
      <c r="K500" s="297" t="s">
        <v>443</v>
      </c>
      <c r="L500" s="302"/>
      <c r="M500" s="303" t="s">
        <v>1</v>
      </c>
      <c r="N500" s="304" t="s">
        <v>41</v>
      </c>
      <c r="O500" s="92"/>
      <c r="P500" s="236">
        <f>O500*H500</f>
        <v>0</v>
      </c>
      <c r="Q500" s="236">
        <v>0.0040000000000000001</v>
      </c>
      <c r="R500" s="236">
        <f>Q500*H500</f>
        <v>0.084000000000000005</v>
      </c>
      <c r="S500" s="236">
        <v>0</v>
      </c>
      <c r="T500" s="237">
        <f>S500*H500</f>
        <v>0</v>
      </c>
      <c r="U500" s="39"/>
      <c r="V500" s="39"/>
      <c r="W500" s="39"/>
      <c r="X500" s="39"/>
      <c r="Y500" s="39"/>
      <c r="Z500" s="39"/>
      <c r="AA500" s="39"/>
      <c r="AB500" s="39"/>
      <c r="AC500" s="39"/>
      <c r="AD500" s="39"/>
      <c r="AE500" s="39"/>
      <c r="AR500" s="238" t="s">
        <v>376</v>
      </c>
      <c r="AT500" s="238" t="s">
        <v>621</v>
      </c>
      <c r="AU500" s="238" t="s">
        <v>85</v>
      </c>
      <c r="AY500" s="18" t="s">
        <v>342</v>
      </c>
      <c r="BE500" s="239">
        <f>IF(N500="základní",J500,0)</f>
        <v>0</v>
      </c>
      <c r="BF500" s="239">
        <f>IF(N500="snížená",J500,0)</f>
        <v>0</v>
      </c>
      <c r="BG500" s="239">
        <f>IF(N500="zákl. přenesená",J500,0)</f>
        <v>0</v>
      </c>
      <c r="BH500" s="239">
        <f>IF(N500="sníž. přenesená",J500,0)</f>
        <v>0</v>
      </c>
      <c r="BI500" s="239">
        <f>IF(N500="nulová",J500,0)</f>
        <v>0</v>
      </c>
      <c r="BJ500" s="18" t="s">
        <v>83</v>
      </c>
      <c r="BK500" s="239">
        <f>ROUND(I500*H500,2)</f>
        <v>0</v>
      </c>
      <c r="BL500" s="18" t="s">
        <v>360</v>
      </c>
      <c r="BM500" s="238" t="s">
        <v>2958</v>
      </c>
    </row>
    <row r="501" s="2" customFormat="1">
      <c r="A501" s="39"/>
      <c r="B501" s="40"/>
      <c r="C501" s="41"/>
      <c r="D501" s="240" t="s">
        <v>349</v>
      </c>
      <c r="E501" s="41"/>
      <c r="F501" s="241" t="s">
        <v>2957</v>
      </c>
      <c r="G501" s="41"/>
      <c r="H501" s="41"/>
      <c r="I501" s="242"/>
      <c r="J501" s="41"/>
      <c r="K501" s="41"/>
      <c r="L501" s="45"/>
      <c r="M501" s="243"/>
      <c r="N501" s="244"/>
      <c r="O501" s="92"/>
      <c r="P501" s="92"/>
      <c r="Q501" s="92"/>
      <c r="R501" s="92"/>
      <c r="S501" s="92"/>
      <c r="T501" s="93"/>
      <c r="U501" s="39"/>
      <c r="V501" s="39"/>
      <c r="W501" s="39"/>
      <c r="X501" s="39"/>
      <c r="Y501" s="39"/>
      <c r="Z501" s="39"/>
      <c r="AA501" s="39"/>
      <c r="AB501" s="39"/>
      <c r="AC501" s="39"/>
      <c r="AD501" s="39"/>
      <c r="AE501" s="39"/>
      <c r="AT501" s="18" t="s">
        <v>349</v>
      </c>
      <c r="AU501" s="18" t="s">
        <v>85</v>
      </c>
    </row>
    <row r="502" s="13" customFormat="1">
      <c r="A502" s="13"/>
      <c r="B502" s="252"/>
      <c r="C502" s="253"/>
      <c r="D502" s="240" t="s">
        <v>446</v>
      </c>
      <c r="E502" s="254" t="s">
        <v>1</v>
      </c>
      <c r="F502" s="255" t="s">
        <v>2870</v>
      </c>
      <c r="G502" s="253"/>
      <c r="H502" s="256">
        <v>21</v>
      </c>
      <c r="I502" s="257"/>
      <c r="J502" s="253"/>
      <c r="K502" s="253"/>
      <c r="L502" s="258"/>
      <c r="M502" s="259"/>
      <c r="N502" s="260"/>
      <c r="O502" s="260"/>
      <c r="P502" s="260"/>
      <c r="Q502" s="260"/>
      <c r="R502" s="260"/>
      <c r="S502" s="260"/>
      <c r="T502" s="261"/>
      <c r="U502" s="13"/>
      <c r="V502" s="13"/>
      <c r="W502" s="13"/>
      <c r="X502" s="13"/>
      <c r="Y502" s="13"/>
      <c r="Z502" s="13"/>
      <c r="AA502" s="13"/>
      <c r="AB502" s="13"/>
      <c r="AC502" s="13"/>
      <c r="AD502" s="13"/>
      <c r="AE502" s="13"/>
      <c r="AT502" s="262" t="s">
        <v>446</v>
      </c>
      <c r="AU502" s="262" t="s">
        <v>85</v>
      </c>
      <c r="AV502" s="13" t="s">
        <v>85</v>
      </c>
      <c r="AW502" s="13" t="s">
        <v>32</v>
      </c>
      <c r="AX502" s="13" t="s">
        <v>83</v>
      </c>
      <c r="AY502" s="262" t="s">
        <v>342</v>
      </c>
    </row>
    <row r="503" s="2" customFormat="1" ht="16.5" customHeight="1">
      <c r="A503" s="39"/>
      <c r="B503" s="40"/>
      <c r="C503" s="295" t="s">
        <v>1001</v>
      </c>
      <c r="D503" s="295" t="s">
        <v>621</v>
      </c>
      <c r="E503" s="296" t="s">
        <v>2959</v>
      </c>
      <c r="F503" s="297" t="s">
        <v>2960</v>
      </c>
      <c r="G503" s="298" t="s">
        <v>442</v>
      </c>
      <c r="H503" s="299">
        <v>21</v>
      </c>
      <c r="I503" s="300"/>
      <c r="J503" s="301">
        <f>ROUND(I503*H503,2)</f>
        <v>0</v>
      </c>
      <c r="K503" s="297" t="s">
        <v>443</v>
      </c>
      <c r="L503" s="302"/>
      <c r="M503" s="303" t="s">
        <v>1</v>
      </c>
      <c r="N503" s="304" t="s">
        <v>41</v>
      </c>
      <c r="O503" s="92"/>
      <c r="P503" s="236">
        <f>O503*H503</f>
        <v>0</v>
      </c>
      <c r="Q503" s="236">
        <v>0.108</v>
      </c>
      <c r="R503" s="236">
        <f>Q503*H503</f>
        <v>2.2679999999999998</v>
      </c>
      <c r="S503" s="236">
        <v>0</v>
      </c>
      <c r="T503" s="237">
        <f>S503*H503</f>
        <v>0</v>
      </c>
      <c r="U503" s="39"/>
      <c r="V503" s="39"/>
      <c r="W503" s="39"/>
      <c r="X503" s="39"/>
      <c r="Y503" s="39"/>
      <c r="Z503" s="39"/>
      <c r="AA503" s="39"/>
      <c r="AB503" s="39"/>
      <c r="AC503" s="39"/>
      <c r="AD503" s="39"/>
      <c r="AE503" s="39"/>
      <c r="AR503" s="238" t="s">
        <v>376</v>
      </c>
      <c r="AT503" s="238" t="s">
        <v>621</v>
      </c>
      <c r="AU503" s="238" t="s">
        <v>85</v>
      </c>
      <c r="AY503" s="18" t="s">
        <v>342</v>
      </c>
      <c r="BE503" s="239">
        <f>IF(N503="základní",J503,0)</f>
        <v>0</v>
      </c>
      <c r="BF503" s="239">
        <f>IF(N503="snížená",J503,0)</f>
        <v>0</v>
      </c>
      <c r="BG503" s="239">
        <f>IF(N503="zákl. přenesená",J503,0)</f>
        <v>0</v>
      </c>
      <c r="BH503" s="239">
        <f>IF(N503="sníž. přenesená",J503,0)</f>
        <v>0</v>
      </c>
      <c r="BI503" s="239">
        <f>IF(N503="nulová",J503,0)</f>
        <v>0</v>
      </c>
      <c r="BJ503" s="18" t="s">
        <v>83</v>
      </c>
      <c r="BK503" s="239">
        <f>ROUND(I503*H503,2)</f>
        <v>0</v>
      </c>
      <c r="BL503" s="18" t="s">
        <v>360</v>
      </c>
      <c r="BM503" s="238" t="s">
        <v>2961</v>
      </c>
    </row>
    <row r="504" s="2" customFormat="1">
      <c r="A504" s="39"/>
      <c r="B504" s="40"/>
      <c r="C504" s="41"/>
      <c r="D504" s="240" t="s">
        <v>349</v>
      </c>
      <c r="E504" s="41"/>
      <c r="F504" s="241" t="s">
        <v>2960</v>
      </c>
      <c r="G504" s="41"/>
      <c r="H504" s="41"/>
      <c r="I504" s="242"/>
      <c r="J504" s="41"/>
      <c r="K504" s="41"/>
      <c r="L504" s="45"/>
      <c r="M504" s="243"/>
      <c r="N504" s="244"/>
      <c r="O504" s="92"/>
      <c r="P504" s="92"/>
      <c r="Q504" s="92"/>
      <c r="R504" s="92"/>
      <c r="S504" s="92"/>
      <c r="T504" s="93"/>
      <c r="U504" s="39"/>
      <c r="V504" s="39"/>
      <c r="W504" s="39"/>
      <c r="X504" s="39"/>
      <c r="Y504" s="39"/>
      <c r="Z504" s="39"/>
      <c r="AA504" s="39"/>
      <c r="AB504" s="39"/>
      <c r="AC504" s="39"/>
      <c r="AD504" s="39"/>
      <c r="AE504" s="39"/>
      <c r="AT504" s="18" t="s">
        <v>349</v>
      </c>
      <c r="AU504" s="18" t="s">
        <v>85</v>
      </c>
    </row>
    <row r="505" s="13" customFormat="1">
      <c r="A505" s="13"/>
      <c r="B505" s="252"/>
      <c r="C505" s="253"/>
      <c r="D505" s="240" t="s">
        <v>446</v>
      </c>
      <c r="E505" s="254" t="s">
        <v>1</v>
      </c>
      <c r="F505" s="255" t="s">
        <v>2870</v>
      </c>
      <c r="G505" s="253"/>
      <c r="H505" s="256">
        <v>21</v>
      </c>
      <c r="I505" s="257"/>
      <c r="J505" s="253"/>
      <c r="K505" s="253"/>
      <c r="L505" s="258"/>
      <c r="M505" s="259"/>
      <c r="N505" s="260"/>
      <c r="O505" s="260"/>
      <c r="P505" s="260"/>
      <c r="Q505" s="260"/>
      <c r="R505" s="260"/>
      <c r="S505" s="260"/>
      <c r="T505" s="261"/>
      <c r="U505" s="13"/>
      <c r="V505" s="13"/>
      <c r="W505" s="13"/>
      <c r="X505" s="13"/>
      <c r="Y505" s="13"/>
      <c r="Z505" s="13"/>
      <c r="AA505" s="13"/>
      <c r="AB505" s="13"/>
      <c r="AC505" s="13"/>
      <c r="AD505" s="13"/>
      <c r="AE505" s="13"/>
      <c r="AT505" s="262" t="s">
        <v>446</v>
      </c>
      <c r="AU505" s="262" t="s">
        <v>85</v>
      </c>
      <c r="AV505" s="13" t="s">
        <v>85</v>
      </c>
      <c r="AW505" s="13" t="s">
        <v>32</v>
      </c>
      <c r="AX505" s="13" t="s">
        <v>83</v>
      </c>
      <c r="AY505" s="262" t="s">
        <v>342</v>
      </c>
    </row>
    <row r="506" s="2" customFormat="1" ht="16.5" customHeight="1">
      <c r="A506" s="39"/>
      <c r="B506" s="40"/>
      <c r="C506" s="227" t="s">
        <v>1006</v>
      </c>
      <c r="D506" s="227" t="s">
        <v>343</v>
      </c>
      <c r="E506" s="228" t="s">
        <v>2601</v>
      </c>
      <c r="F506" s="229" t="s">
        <v>2602</v>
      </c>
      <c r="G506" s="230" t="s">
        <v>543</v>
      </c>
      <c r="H506" s="231">
        <v>531.89999999999998</v>
      </c>
      <c r="I506" s="232"/>
      <c r="J506" s="233">
        <f>ROUND(I506*H506,2)</f>
        <v>0</v>
      </c>
      <c r="K506" s="229" t="s">
        <v>443</v>
      </c>
      <c r="L506" s="45"/>
      <c r="M506" s="234" t="s">
        <v>1</v>
      </c>
      <c r="N506" s="235" t="s">
        <v>41</v>
      </c>
      <c r="O506" s="92"/>
      <c r="P506" s="236">
        <f>O506*H506</f>
        <v>0</v>
      </c>
      <c r="Q506" s="236">
        <v>6.9999999999999994E-05</v>
      </c>
      <c r="R506" s="236">
        <f>Q506*H506</f>
        <v>0.037232999999999995</v>
      </c>
      <c r="S506" s="236">
        <v>0</v>
      </c>
      <c r="T506" s="237">
        <f>S506*H506</f>
        <v>0</v>
      </c>
      <c r="U506" s="39"/>
      <c r="V506" s="39"/>
      <c r="W506" s="39"/>
      <c r="X506" s="39"/>
      <c r="Y506" s="39"/>
      <c r="Z506" s="39"/>
      <c r="AA506" s="39"/>
      <c r="AB506" s="39"/>
      <c r="AC506" s="39"/>
      <c r="AD506" s="39"/>
      <c r="AE506" s="39"/>
      <c r="AR506" s="238" t="s">
        <v>360</v>
      </c>
      <c r="AT506" s="238" t="s">
        <v>343</v>
      </c>
      <c r="AU506" s="238" t="s">
        <v>85</v>
      </c>
      <c r="AY506" s="18" t="s">
        <v>342</v>
      </c>
      <c r="BE506" s="239">
        <f>IF(N506="základní",J506,0)</f>
        <v>0</v>
      </c>
      <c r="BF506" s="239">
        <f>IF(N506="snížená",J506,0)</f>
        <v>0</v>
      </c>
      <c r="BG506" s="239">
        <f>IF(N506="zákl. přenesená",J506,0)</f>
        <v>0</v>
      </c>
      <c r="BH506" s="239">
        <f>IF(N506="sníž. přenesená",J506,0)</f>
        <v>0</v>
      </c>
      <c r="BI506" s="239">
        <f>IF(N506="nulová",J506,0)</f>
        <v>0</v>
      </c>
      <c r="BJ506" s="18" t="s">
        <v>83</v>
      </c>
      <c r="BK506" s="239">
        <f>ROUND(I506*H506,2)</f>
        <v>0</v>
      </c>
      <c r="BL506" s="18" t="s">
        <v>360</v>
      </c>
      <c r="BM506" s="238" t="s">
        <v>2962</v>
      </c>
    </row>
    <row r="507" s="2" customFormat="1">
      <c r="A507" s="39"/>
      <c r="B507" s="40"/>
      <c r="C507" s="41"/>
      <c r="D507" s="240" t="s">
        <v>349</v>
      </c>
      <c r="E507" s="41"/>
      <c r="F507" s="241" t="s">
        <v>2604</v>
      </c>
      <c r="G507" s="41"/>
      <c r="H507" s="41"/>
      <c r="I507" s="242"/>
      <c r="J507" s="41"/>
      <c r="K507" s="41"/>
      <c r="L507" s="45"/>
      <c r="M507" s="243"/>
      <c r="N507" s="244"/>
      <c r="O507" s="92"/>
      <c r="P507" s="92"/>
      <c r="Q507" s="92"/>
      <c r="R507" s="92"/>
      <c r="S507" s="92"/>
      <c r="T507" s="93"/>
      <c r="U507" s="39"/>
      <c r="V507" s="39"/>
      <c r="W507" s="39"/>
      <c r="X507" s="39"/>
      <c r="Y507" s="39"/>
      <c r="Z507" s="39"/>
      <c r="AA507" s="39"/>
      <c r="AB507" s="39"/>
      <c r="AC507" s="39"/>
      <c r="AD507" s="39"/>
      <c r="AE507" s="39"/>
      <c r="AT507" s="18" t="s">
        <v>349</v>
      </c>
      <c r="AU507" s="18" t="s">
        <v>85</v>
      </c>
    </row>
    <row r="508" s="13" customFormat="1">
      <c r="A508" s="13"/>
      <c r="B508" s="252"/>
      <c r="C508" s="253"/>
      <c r="D508" s="240" t="s">
        <v>446</v>
      </c>
      <c r="E508" s="254" t="s">
        <v>1</v>
      </c>
      <c r="F508" s="255" t="s">
        <v>2836</v>
      </c>
      <c r="G508" s="253"/>
      <c r="H508" s="256">
        <v>72</v>
      </c>
      <c r="I508" s="257"/>
      <c r="J508" s="253"/>
      <c r="K508" s="253"/>
      <c r="L508" s="258"/>
      <c r="M508" s="259"/>
      <c r="N508" s="260"/>
      <c r="O508" s="260"/>
      <c r="P508" s="260"/>
      <c r="Q508" s="260"/>
      <c r="R508" s="260"/>
      <c r="S508" s="260"/>
      <c r="T508" s="261"/>
      <c r="U508" s="13"/>
      <c r="V508" s="13"/>
      <c r="W508" s="13"/>
      <c r="X508" s="13"/>
      <c r="Y508" s="13"/>
      <c r="Z508" s="13"/>
      <c r="AA508" s="13"/>
      <c r="AB508" s="13"/>
      <c r="AC508" s="13"/>
      <c r="AD508" s="13"/>
      <c r="AE508" s="13"/>
      <c r="AT508" s="262" t="s">
        <v>446</v>
      </c>
      <c r="AU508" s="262" t="s">
        <v>85</v>
      </c>
      <c r="AV508" s="13" t="s">
        <v>85</v>
      </c>
      <c r="AW508" s="13" t="s">
        <v>32</v>
      </c>
      <c r="AX508" s="13" t="s">
        <v>76</v>
      </c>
      <c r="AY508" s="262" t="s">
        <v>342</v>
      </c>
    </row>
    <row r="509" s="13" customFormat="1">
      <c r="A509" s="13"/>
      <c r="B509" s="252"/>
      <c r="C509" s="253"/>
      <c r="D509" s="240" t="s">
        <v>446</v>
      </c>
      <c r="E509" s="254" t="s">
        <v>1</v>
      </c>
      <c r="F509" s="255" t="s">
        <v>2837</v>
      </c>
      <c r="G509" s="253"/>
      <c r="H509" s="256">
        <v>459.89999999999998</v>
      </c>
      <c r="I509" s="257"/>
      <c r="J509" s="253"/>
      <c r="K509" s="253"/>
      <c r="L509" s="258"/>
      <c r="M509" s="259"/>
      <c r="N509" s="260"/>
      <c r="O509" s="260"/>
      <c r="P509" s="260"/>
      <c r="Q509" s="260"/>
      <c r="R509" s="260"/>
      <c r="S509" s="260"/>
      <c r="T509" s="261"/>
      <c r="U509" s="13"/>
      <c r="V509" s="13"/>
      <c r="W509" s="13"/>
      <c r="X509" s="13"/>
      <c r="Y509" s="13"/>
      <c r="Z509" s="13"/>
      <c r="AA509" s="13"/>
      <c r="AB509" s="13"/>
      <c r="AC509" s="13"/>
      <c r="AD509" s="13"/>
      <c r="AE509" s="13"/>
      <c r="AT509" s="262" t="s">
        <v>446</v>
      </c>
      <c r="AU509" s="262" t="s">
        <v>85</v>
      </c>
      <c r="AV509" s="13" t="s">
        <v>85</v>
      </c>
      <c r="AW509" s="13" t="s">
        <v>32</v>
      </c>
      <c r="AX509" s="13" t="s">
        <v>76</v>
      </c>
      <c r="AY509" s="262" t="s">
        <v>342</v>
      </c>
    </row>
    <row r="510" s="16" customFormat="1">
      <c r="A510" s="16"/>
      <c r="B510" s="284"/>
      <c r="C510" s="285"/>
      <c r="D510" s="240" t="s">
        <v>446</v>
      </c>
      <c r="E510" s="286" t="s">
        <v>1</v>
      </c>
      <c r="F510" s="287" t="s">
        <v>500</v>
      </c>
      <c r="G510" s="285"/>
      <c r="H510" s="288">
        <v>531.89999999999998</v>
      </c>
      <c r="I510" s="289"/>
      <c r="J510" s="285"/>
      <c r="K510" s="285"/>
      <c r="L510" s="290"/>
      <c r="M510" s="291"/>
      <c r="N510" s="292"/>
      <c r="O510" s="292"/>
      <c r="P510" s="292"/>
      <c r="Q510" s="292"/>
      <c r="R510" s="292"/>
      <c r="S510" s="292"/>
      <c r="T510" s="293"/>
      <c r="U510" s="16"/>
      <c r="V510" s="16"/>
      <c r="W510" s="16"/>
      <c r="X510" s="16"/>
      <c r="Y510" s="16"/>
      <c r="Z510" s="16"/>
      <c r="AA510" s="16"/>
      <c r="AB510" s="16"/>
      <c r="AC510" s="16"/>
      <c r="AD510" s="16"/>
      <c r="AE510" s="16"/>
      <c r="AT510" s="294" t="s">
        <v>446</v>
      </c>
      <c r="AU510" s="294" t="s">
        <v>85</v>
      </c>
      <c r="AV510" s="16" t="s">
        <v>360</v>
      </c>
      <c r="AW510" s="16" t="s">
        <v>32</v>
      </c>
      <c r="AX510" s="16" t="s">
        <v>83</v>
      </c>
      <c r="AY510" s="294" t="s">
        <v>342</v>
      </c>
    </row>
    <row r="511" s="2" customFormat="1" ht="16.5" customHeight="1">
      <c r="A511" s="39"/>
      <c r="B511" s="40"/>
      <c r="C511" s="227" t="s">
        <v>1010</v>
      </c>
      <c r="D511" s="227" t="s">
        <v>343</v>
      </c>
      <c r="E511" s="228" t="s">
        <v>2963</v>
      </c>
      <c r="F511" s="229" t="s">
        <v>2964</v>
      </c>
      <c r="G511" s="230" t="s">
        <v>543</v>
      </c>
      <c r="H511" s="231">
        <v>10</v>
      </c>
      <c r="I511" s="232"/>
      <c r="J511" s="233">
        <f>ROUND(I511*H511,2)</f>
        <v>0</v>
      </c>
      <c r="K511" s="229" t="s">
        <v>1</v>
      </c>
      <c r="L511" s="45"/>
      <c r="M511" s="234" t="s">
        <v>1</v>
      </c>
      <c r="N511" s="235" t="s">
        <v>41</v>
      </c>
      <c r="O511" s="92"/>
      <c r="P511" s="236">
        <f>O511*H511</f>
        <v>0</v>
      </c>
      <c r="Q511" s="236">
        <v>0</v>
      </c>
      <c r="R511" s="236">
        <f>Q511*H511</f>
        <v>0</v>
      </c>
      <c r="S511" s="236">
        <v>0</v>
      </c>
      <c r="T511" s="237">
        <f>S511*H511</f>
        <v>0</v>
      </c>
      <c r="U511" s="39"/>
      <c r="V511" s="39"/>
      <c r="W511" s="39"/>
      <c r="X511" s="39"/>
      <c r="Y511" s="39"/>
      <c r="Z511" s="39"/>
      <c r="AA511" s="39"/>
      <c r="AB511" s="39"/>
      <c r="AC511" s="39"/>
      <c r="AD511" s="39"/>
      <c r="AE511" s="39"/>
      <c r="AR511" s="238" t="s">
        <v>360</v>
      </c>
      <c r="AT511" s="238" t="s">
        <v>343</v>
      </c>
      <c r="AU511" s="238" t="s">
        <v>85</v>
      </c>
      <c r="AY511" s="18" t="s">
        <v>342</v>
      </c>
      <c r="BE511" s="239">
        <f>IF(N511="základní",J511,0)</f>
        <v>0</v>
      </c>
      <c r="BF511" s="239">
        <f>IF(N511="snížená",J511,0)</f>
        <v>0</v>
      </c>
      <c r="BG511" s="239">
        <f>IF(N511="zákl. přenesená",J511,0)</f>
        <v>0</v>
      </c>
      <c r="BH511" s="239">
        <f>IF(N511="sníž. přenesená",J511,0)</f>
        <v>0</v>
      </c>
      <c r="BI511" s="239">
        <f>IF(N511="nulová",J511,0)</f>
        <v>0</v>
      </c>
      <c r="BJ511" s="18" t="s">
        <v>83</v>
      </c>
      <c r="BK511" s="239">
        <f>ROUND(I511*H511,2)</f>
        <v>0</v>
      </c>
      <c r="BL511" s="18" t="s">
        <v>360</v>
      </c>
      <c r="BM511" s="238" t="s">
        <v>2965</v>
      </c>
    </row>
    <row r="512" s="2" customFormat="1">
      <c r="A512" s="39"/>
      <c r="B512" s="40"/>
      <c r="C512" s="41"/>
      <c r="D512" s="240" t="s">
        <v>349</v>
      </c>
      <c r="E512" s="41"/>
      <c r="F512" s="241" t="s">
        <v>2966</v>
      </c>
      <c r="G512" s="41"/>
      <c r="H512" s="41"/>
      <c r="I512" s="242"/>
      <c r="J512" s="41"/>
      <c r="K512" s="41"/>
      <c r="L512" s="45"/>
      <c r="M512" s="243"/>
      <c r="N512" s="244"/>
      <c r="O512" s="92"/>
      <c r="P512" s="92"/>
      <c r="Q512" s="92"/>
      <c r="R512" s="92"/>
      <c r="S512" s="92"/>
      <c r="T512" s="93"/>
      <c r="U512" s="39"/>
      <c r="V512" s="39"/>
      <c r="W512" s="39"/>
      <c r="X512" s="39"/>
      <c r="Y512" s="39"/>
      <c r="Z512" s="39"/>
      <c r="AA512" s="39"/>
      <c r="AB512" s="39"/>
      <c r="AC512" s="39"/>
      <c r="AD512" s="39"/>
      <c r="AE512" s="39"/>
      <c r="AT512" s="18" t="s">
        <v>349</v>
      </c>
      <c r="AU512" s="18" t="s">
        <v>85</v>
      </c>
    </row>
    <row r="513" s="13" customFormat="1">
      <c r="A513" s="13"/>
      <c r="B513" s="252"/>
      <c r="C513" s="253"/>
      <c r="D513" s="240" t="s">
        <v>446</v>
      </c>
      <c r="E513" s="254" t="s">
        <v>1</v>
      </c>
      <c r="F513" s="255" t="s">
        <v>2967</v>
      </c>
      <c r="G513" s="253"/>
      <c r="H513" s="256">
        <v>10</v>
      </c>
      <c r="I513" s="257"/>
      <c r="J513" s="253"/>
      <c r="K513" s="253"/>
      <c r="L513" s="258"/>
      <c r="M513" s="259"/>
      <c r="N513" s="260"/>
      <c r="O513" s="260"/>
      <c r="P513" s="260"/>
      <c r="Q513" s="260"/>
      <c r="R513" s="260"/>
      <c r="S513" s="260"/>
      <c r="T513" s="261"/>
      <c r="U513" s="13"/>
      <c r="V513" s="13"/>
      <c r="W513" s="13"/>
      <c r="X513" s="13"/>
      <c r="Y513" s="13"/>
      <c r="Z513" s="13"/>
      <c r="AA513" s="13"/>
      <c r="AB513" s="13"/>
      <c r="AC513" s="13"/>
      <c r="AD513" s="13"/>
      <c r="AE513" s="13"/>
      <c r="AT513" s="262" t="s">
        <v>446</v>
      </c>
      <c r="AU513" s="262" t="s">
        <v>85</v>
      </c>
      <c r="AV513" s="13" t="s">
        <v>85</v>
      </c>
      <c r="AW513" s="13" t="s">
        <v>32</v>
      </c>
      <c r="AX513" s="13" t="s">
        <v>83</v>
      </c>
      <c r="AY513" s="262" t="s">
        <v>342</v>
      </c>
    </row>
    <row r="514" s="12" customFormat="1" ht="22.8" customHeight="1">
      <c r="A514" s="12"/>
      <c r="B514" s="213"/>
      <c r="C514" s="214"/>
      <c r="D514" s="215" t="s">
        <v>75</v>
      </c>
      <c r="E514" s="246" t="s">
        <v>381</v>
      </c>
      <c r="F514" s="246" t="s">
        <v>839</v>
      </c>
      <c r="G514" s="214"/>
      <c r="H514" s="214"/>
      <c r="I514" s="217"/>
      <c r="J514" s="247">
        <f>BK514</f>
        <v>0</v>
      </c>
      <c r="K514" s="214"/>
      <c r="L514" s="219"/>
      <c r="M514" s="220"/>
      <c r="N514" s="221"/>
      <c r="O514" s="221"/>
      <c r="P514" s="222">
        <f>SUM(P515:P518)</f>
        <v>0</v>
      </c>
      <c r="Q514" s="221"/>
      <c r="R514" s="222">
        <f>SUM(R515:R518)</f>
        <v>0</v>
      </c>
      <c r="S514" s="221"/>
      <c r="T514" s="223">
        <f>SUM(T515:T518)</f>
        <v>0</v>
      </c>
      <c r="U514" s="12"/>
      <c r="V514" s="12"/>
      <c r="W514" s="12"/>
      <c r="X514" s="12"/>
      <c r="Y514" s="12"/>
      <c r="Z514" s="12"/>
      <c r="AA514" s="12"/>
      <c r="AB514" s="12"/>
      <c r="AC514" s="12"/>
      <c r="AD514" s="12"/>
      <c r="AE514" s="12"/>
      <c r="AR514" s="224" t="s">
        <v>83</v>
      </c>
      <c r="AT514" s="225" t="s">
        <v>75</v>
      </c>
      <c r="AU514" s="225" t="s">
        <v>83</v>
      </c>
      <c r="AY514" s="224" t="s">
        <v>342</v>
      </c>
      <c r="BK514" s="226">
        <f>SUM(BK515:BK518)</f>
        <v>0</v>
      </c>
    </row>
    <row r="515" s="2" customFormat="1" ht="16.5" customHeight="1">
      <c r="A515" s="39"/>
      <c r="B515" s="40"/>
      <c r="C515" s="227" t="s">
        <v>1284</v>
      </c>
      <c r="D515" s="227" t="s">
        <v>343</v>
      </c>
      <c r="E515" s="228" t="s">
        <v>2219</v>
      </c>
      <c r="F515" s="229" t="s">
        <v>2220</v>
      </c>
      <c r="G515" s="230" t="s">
        <v>543</v>
      </c>
      <c r="H515" s="231">
        <v>1088.6400000000001</v>
      </c>
      <c r="I515" s="232"/>
      <c r="J515" s="233">
        <f>ROUND(I515*H515,2)</f>
        <v>0</v>
      </c>
      <c r="K515" s="229" t="s">
        <v>443</v>
      </c>
      <c r="L515" s="45"/>
      <c r="M515" s="234" t="s">
        <v>1</v>
      </c>
      <c r="N515" s="235" t="s">
        <v>41</v>
      </c>
      <c r="O515" s="92"/>
      <c r="P515" s="236">
        <f>O515*H515</f>
        <v>0</v>
      </c>
      <c r="Q515" s="236">
        <v>0</v>
      </c>
      <c r="R515" s="236">
        <f>Q515*H515</f>
        <v>0</v>
      </c>
      <c r="S515" s="236">
        <v>0</v>
      </c>
      <c r="T515" s="237">
        <f>S515*H515</f>
        <v>0</v>
      </c>
      <c r="U515" s="39"/>
      <c r="V515" s="39"/>
      <c r="W515" s="39"/>
      <c r="X515" s="39"/>
      <c r="Y515" s="39"/>
      <c r="Z515" s="39"/>
      <c r="AA515" s="39"/>
      <c r="AB515" s="39"/>
      <c r="AC515" s="39"/>
      <c r="AD515" s="39"/>
      <c r="AE515" s="39"/>
      <c r="AR515" s="238" t="s">
        <v>360</v>
      </c>
      <c r="AT515" s="238" t="s">
        <v>343</v>
      </c>
      <c r="AU515" s="238" t="s">
        <v>85</v>
      </c>
      <c r="AY515" s="18" t="s">
        <v>342</v>
      </c>
      <c r="BE515" s="239">
        <f>IF(N515="základní",J515,0)</f>
        <v>0</v>
      </c>
      <c r="BF515" s="239">
        <f>IF(N515="snížená",J515,0)</f>
        <v>0</v>
      </c>
      <c r="BG515" s="239">
        <f>IF(N515="zákl. přenesená",J515,0)</f>
        <v>0</v>
      </c>
      <c r="BH515" s="239">
        <f>IF(N515="sníž. přenesená",J515,0)</f>
        <v>0</v>
      </c>
      <c r="BI515" s="239">
        <f>IF(N515="nulová",J515,0)</f>
        <v>0</v>
      </c>
      <c r="BJ515" s="18" t="s">
        <v>83</v>
      </c>
      <c r="BK515" s="239">
        <f>ROUND(I515*H515,2)</f>
        <v>0</v>
      </c>
      <c r="BL515" s="18" t="s">
        <v>360</v>
      </c>
      <c r="BM515" s="238" t="s">
        <v>2968</v>
      </c>
    </row>
    <row r="516" s="2" customFormat="1">
      <c r="A516" s="39"/>
      <c r="B516" s="40"/>
      <c r="C516" s="41"/>
      <c r="D516" s="240" t="s">
        <v>349</v>
      </c>
      <c r="E516" s="41"/>
      <c r="F516" s="241" t="s">
        <v>2222</v>
      </c>
      <c r="G516" s="41"/>
      <c r="H516" s="41"/>
      <c r="I516" s="242"/>
      <c r="J516" s="41"/>
      <c r="K516" s="41"/>
      <c r="L516" s="45"/>
      <c r="M516" s="243"/>
      <c r="N516" s="244"/>
      <c r="O516" s="92"/>
      <c r="P516" s="92"/>
      <c r="Q516" s="92"/>
      <c r="R516" s="92"/>
      <c r="S516" s="92"/>
      <c r="T516" s="93"/>
      <c r="U516" s="39"/>
      <c r="V516" s="39"/>
      <c r="W516" s="39"/>
      <c r="X516" s="39"/>
      <c r="Y516" s="39"/>
      <c r="Z516" s="39"/>
      <c r="AA516" s="39"/>
      <c r="AB516" s="39"/>
      <c r="AC516" s="39"/>
      <c r="AD516" s="39"/>
      <c r="AE516" s="39"/>
      <c r="AT516" s="18" t="s">
        <v>349</v>
      </c>
      <c r="AU516" s="18" t="s">
        <v>85</v>
      </c>
    </row>
    <row r="517" s="14" customFormat="1">
      <c r="A517" s="14"/>
      <c r="B517" s="263"/>
      <c r="C517" s="264"/>
      <c r="D517" s="240" t="s">
        <v>446</v>
      </c>
      <c r="E517" s="265" t="s">
        <v>1</v>
      </c>
      <c r="F517" s="266" t="s">
        <v>2625</v>
      </c>
      <c r="G517" s="264"/>
      <c r="H517" s="265" t="s">
        <v>1</v>
      </c>
      <c r="I517" s="267"/>
      <c r="J517" s="264"/>
      <c r="K517" s="264"/>
      <c r="L517" s="268"/>
      <c r="M517" s="269"/>
      <c r="N517" s="270"/>
      <c r="O517" s="270"/>
      <c r="P517" s="270"/>
      <c r="Q517" s="270"/>
      <c r="R517" s="270"/>
      <c r="S517" s="270"/>
      <c r="T517" s="271"/>
      <c r="U517" s="14"/>
      <c r="V517" s="14"/>
      <c r="W517" s="14"/>
      <c r="X517" s="14"/>
      <c r="Y517" s="14"/>
      <c r="Z517" s="14"/>
      <c r="AA517" s="14"/>
      <c r="AB517" s="14"/>
      <c r="AC517" s="14"/>
      <c r="AD517" s="14"/>
      <c r="AE517" s="14"/>
      <c r="AT517" s="272" t="s">
        <v>446</v>
      </c>
      <c r="AU517" s="272" t="s">
        <v>85</v>
      </c>
      <c r="AV517" s="14" t="s">
        <v>83</v>
      </c>
      <c r="AW517" s="14" t="s">
        <v>32</v>
      </c>
      <c r="AX517" s="14" t="s">
        <v>76</v>
      </c>
      <c r="AY517" s="272" t="s">
        <v>342</v>
      </c>
    </row>
    <row r="518" s="13" customFormat="1">
      <c r="A518" s="13"/>
      <c r="B518" s="252"/>
      <c r="C518" s="253"/>
      <c r="D518" s="240" t="s">
        <v>446</v>
      </c>
      <c r="E518" s="254" t="s">
        <v>1</v>
      </c>
      <c r="F518" s="255" t="s">
        <v>2969</v>
      </c>
      <c r="G518" s="253"/>
      <c r="H518" s="256">
        <v>1088.6400000000001</v>
      </c>
      <c r="I518" s="257"/>
      <c r="J518" s="253"/>
      <c r="K518" s="253"/>
      <c r="L518" s="258"/>
      <c r="M518" s="259"/>
      <c r="N518" s="260"/>
      <c r="O518" s="260"/>
      <c r="P518" s="260"/>
      <c r="Q518" s="260"/>
      <c r="R518" s="260"/>
      <c r="S518" s="260"/>
      <c r="T518" s="261"/>
      <c r="U518" s="13"/>
      <c r="V518" s="13"/>
      <c r="W518" s="13"/>
      <c r="X518" s="13"/>
      <c r="Y518" s="13"/>
      <c r="Z518" s="13"/>
      <c r="AA518" s="13"/>
      <c r="AB518" s="13"/>
      <c r="AC518" s="13"/>
      <c r="AD518" s="13"/>
      <c r="AE518" s="13"/>
      <c r="AT518" s="262" t="s">
        <v>446</v>
      </c>
      <c r="AU518" s="262" t="s">
        <v>85</v>
      </c>
      <c r="AV518" s="13" t="s">
        <v>85</v>
      </c>
      <c r="AW518" s="13" t="s">
        <v>32</v>
      </c>
      <c r="AX518" s="13" t="s">
        <v>83</v>
      </c>
      <c r="AY518" s="262" t="s">
        <v>342</v>
      </c>
    </row>
    <row r="519" s="12" customFormat="1" ht="22.8" customHeight="1">
      <c r="A519" s="12"/>
      <c r="B519" s="213"/>
      <c r="C519" s="214"/>
      <c r="D519" s="215" t="s">
        <v>75</v>
      </c>
      <c r="E519" s="246" t="s">
        <v>950</v>
      </c>
      <c r="F519" s="246" t="s">
        <v>951</v>
      </c>
      <c r="G519" s="214"/>
      <c r="H519" s="214"/>
      <c r="I519" s="217"/>
      <c r="J519" s="247">
        <f>BK519</f>
        <v>0</v>
      </c>
      <c r="K519" s="214"/>
      <c r="L519" s="219"/>
      <c r="M519" s="220"/>
      <c r="N519" s="221"/>
      <c r="O519" s="221"/>
      <c r="P519" s="222">
        <f>SUM(P520:P525)</f>
        <v>0</v>
      </c>
      <c r="Q519" s="221"/>
      <c r="R519" s="222">
        <f>SUM(R520:R525)</f>
        <v>0</v>
      </c>
      <c r="S519" s="221"/>
      <c r="T519" s="223">
        <f>SUM(T520:T525)</f>
        <v>0</v>
      </c>
      <c r="U519" s="12"/>
      <c r="V519" s="12"/>
      <c r="W519" s="12"/>
      <c r="X519" s="12"/>
      <c r="Y519" s="12"/>
      <c r="Z519" s="12"/>
      <c r="AA519" s="12"/>
      <c r="AB519" s="12"/>
      <c r="AC519" s="12"/>
      <c r="AD519" s="12"/>
      <c r="AE519" s="12"/>
      <c r="AR519" s="224" t="s">
        <v>83</v>
      </c>
      <c r="AT519" s="225" t="s">
        <v>75</v>
      </c>
      <c r="AU519" s="225" t="s">
        <v>83</v>
      </c>
      <c r="AY519" s="224" t="s">
        <v>342</v>
      </c>
      <c r="BK519" s="226">
        <f>SUM(BK520:BK525)</f>
        <v>0</v>
      </c>
    </row>
    <row r="520" s="2" customFormat="1" ht="16.5" customHeight="1">
      <c r="A520" s="39"/>
      <c r="B520" s="40"/>
      <c r="C520" s="227" t="s">
        <v>1290</v>
      </c>
      <c r="D520" s="227" t="s">
        <v>343</v>
      </c>
      <c r="E520" s="228" t="s">
        <v>981</v>
      </c>
      <c r="F520" s="229" t="s">
        <v>982</v>
      </c>
      <c r="G520" s="230" t="s">
        <v>462</v>
      </c>
      <c r="H520" s="231">
        <v>420.779</v>
      </c>
      <c r="I520" s="232"/>
      <c r="J520" s="233">
        <f>ROUND(I520*H520,2)</f>
        <v>0</v>
      </c>
      <c r="K520" s="229" t="s">
        <v>1</v>
      </c>
      <c r="L520" s="45"/>
      <c r="M520" s="234" t="s">
        <v>1</v>
      </c>
      <c r="N520" s="235" t="s">
        <v>41</v>
      </c>
      <c r="O520" s="92"/>
      <c r="P520" s="236">
        <f>O520*H520</f>
        <v>0</v>
      </c>
      <c r="Q520" s="236">
        <v>0</v>
      </c>
      <c r="R520" s="236">
        <f>Q520*H520</f>
        <v>0</v>
      </c>
      <c r="S520" s="236">
        <v>0</v>
      </c>
      <c r="T520" s="237">
        <f>S520*H520</f>
        <v>0</v>
      </c>
      <c r="U520" s="39"/>
      <c r="V520" s="39"/>
      <c r="W520" s="39"/>
      <c r="X520" s="39"/>
      <c r="Y520" s="39"/>
      <c r="Z520" s="39"/>
      <c r="AA520" s="39"/>
      <c r="AB520" s="39"/>
      <c r="AC520" s="39"/>
      <c r="AD520" s="39"/>
      <c r="AE520" s="39"/>
      <c r="AR520" s="238" t="s">
        <v>360</v>
      </c>
      <c r="AT520" s="238" t="s">
        <v>343</v>
      </c>
      <c r="AU520" s="238" t="s">
        <v>85</v>
      </c>
      <c r="AY520" s="18" t="s">
        <v>342</v>
      </c>
      <c r="BE520" s="239">
        <f>IF(N520="základní",J520,0)</f>
        <v>0</v>
      </c>
      <c r="BF520" s="239">
        <f>IF(N520="snížená",J520,0)</f>
        <v>0</v>
      </c>
      <c r="BG520" s="239">
        <f>IF(N520="zákl. přenesená",J520,0)</f>
        <v>0</v>
      </c>
      <c r="BH520" s="239">
        <f>IF(N520="sníž. přenesená",J520,0)</f>
        <v>0</v>
      </c>
      <c r="BI520" s="239">
        <f>IF(N520="nulová",J520,0)</f>
        <v>0</v>
      </c>
      <c r="BJ520" s="18" t="s">
        <v>83</v>
      </c>
      <c r="BK520" s="239">
        <f>ROUND(I520*H520,2)</f>
        <v>0</v>
      </c>
      <c r="BL520" s="18" t="s">
        <v>360</v>
      </c>
      <c r="BM520" s="238" t="s">
        <v>2970</v>
      </c>
    </row>
    <row r="521" s="2" customFormat="1">
      <c r="A521" s="39"/>
      <c r="B521" s="40"/>
      <c r="C521" s="41"/>
      <c r="D521" s="240" t="s">
        <v>349</v>
      </c>
      <c r="E521" s="41"/>
      <c r="F521" s="241" t="s">
        <v>984</v>
      </c>
      <c r="G521" s="41"/>
      <c r="H521" s="41"/>
      <c r="I521" s="242"/>
      <c r="J521" s="41"/>
      <c r="K521" s="41"/>
      <c r="L521" s="45"/>
      <c r="M521" s="243"/>
      <c r="N521" s="244"/>
      <c r="O521" s="92"/>
      <c r="P521" s="92"/>
      <c r="Q521" s="92"/>
      <c r="R521" s="92"/>
      <c r="S521" s="92"/>
      <c r="T521" s="93"/>
      <c r="U521" s="39"/>
      <c r="V521" s="39"/>
      <c r="W521" s="39"/>
      <c r="X521" s="39"/>
      <c r="Y521" s="39"/>
      <c r="Z521" s="39"/>
      <c r="AA521" s="39"/>
      <c r="AB521" s="39"/>
      <c r="AC521" s="39"/>
      <c r="AD521" s="39"/>
      <c r="AE521" s="39"/>
      <c r="AT521" s="18" t="s">
        <v>349</v>
      </c>
      <c r="AU521" s="18" t="s">
        <v>85</v>
      </c>
    </row>
    <row r="522" s="13" customFormat="1">
      <c r="A522" s="13"/>
      <c r="B522" s="252"/>
      <c r="C522" s="253"/>
      <c r="D522" s="240" t="s">
        <v>446</v>
      </c>
      <c r="E522" s="254" t="s">
        <v>1</v>
      </c>
      <c r="F522" s="255" t="s">
        <v>2971</v>
      </c>
      <c r="G522" s="253"/>
      <c r="H522" s="256">
        <v>420.779</v>
      </c>
      <c r="I522" s="257"/>
      <c r="J522" s="253"/>
      <c r="K522" s="253"/>
      <c r="L522" s="258"/>
      <c r="M522" s="259"/>
      <c r="N522" s="260"/>
      <c r="O522" s="260"/>
      <c r="P522" s="260"/>
      <c r="Q522" s="260"/>
      <c r="R522" s="260"/>
      <c r="S522" s="260"/>
      <c r="T522" s="261"/>
      <c r="U522" s="13"/>
      <c r="V522" s="13"/>
      <c r="W522" s="13"/>
      <c r="X522" s="13"/>
      <c r="Y522" s="13"/>
      <c r="Z522" s="13"/>
      <c r="AA522" s="13"/>
      <c r="AB522" s="13"/>
      <c r="AC522" s="13"/>
      <c r="AD522" s="13"/>
      <c r="AE522" s="13"/>
      <c r="AT522" s="262" t="s">
        <v>446</v>
      </c>
      <c r="AU522" s="262" t="s">
        <v>85</v>
      </c>
      <c r="AV522" s="13" t="s">
        <v>85</v>
      </c>
      <c r="AW522" s="13" t="s">
        <v>32</v>
      </c>
      <c r="AX522" s="13" t="s">
        <v>83</v>
      </c>
      <c r="AY522" s="262" t="s">
        <v>342</v>
      </c>
    </row>
    <row r="523" s="2" customFormat="1" ht="24.15" customHeight="1">
      <c r="A523" s="39"/>
      <c r="B523" s="40"/>
      <c r="C523" s="227" t="s">
        <v>1292</v>
      </c>
      <c r="D523" s="227" t="s">
        <v>343</v>
      </c>
      <c r="E523" s="228" t="s">
        <v>1007</v>
      </c>
      <c r="F523" s="229" t="s">
        <v>1008</v>
      </c>
      <c r="G523" s="230" t="s">
        <v>462</v>
      </c>
      <c r="H523" s="231">
        <v>420.779</v>
      </c>
      <c r="I523" s="232"/>
      <c r="J523" s="233">
        <f>ROUND(I523*H523,2)</f>
        <v>0</v>
      </c>
      <c r="K523" s="229" t="s">
        <v>443</v>
      </c>
      <c r="L523" s="45"/>
      <c r="M523" s="234" t="s">
        <v>1</v>
      </c>
      <c r="N523" s="235" t="s">
        <v>41</v>
      </c>
      <c r="O523" s="92"/>
      <c r="P523" s="236">
        <f>O523*H523</f>
        <v>0</v>
      </c>
      <c r="Q523" s="236">
        <v>0</v>
      </c>
      <c r="R523" s="236">
        <f>Q523*H523</f>
        <v>0</v>
      </c>
      <c r="S523" s="236">
        <v>0</v>
      </c>
      <c r="T523" s="237">
        <f>S523*H523</f>
        <v>0</v>
      </c>
      <c r="U523" s="39"/>
      <c r="V523" s="39"/>
      <c r="W523" s="39"/>
      <c r="X523" s="39"/>
      <c r="Y523" s="39"/>
      <c r="Z523" s="39"/>
      <c r="AA523" s="39"/>
      <c r="AB523" s="39"/>
      <c r="AC523" s="39"/>
      <c r="AD523" s="39"/>
      <c r="AE523" s="39"/>
      <c r="AR523" s="238" t="s">
        <v>360</v>
      </c>
      <c r="AT523" s="238" t="s">
        <v>343</v>
      </c>
      <c r="AU523" s="238" t="s">
        <v>85</v>
      </c>
      <c r="AY523" s="18" t="s">
        <v>342</v>
      </c>
      <c r="BE523" s="239">
        <f>IF(N523="základní",J523,0)</f>
        <v>0</v>
      </c>
      <c r="BF523" s="239">
        <f>IF(N523="snížená",J523,0)</f>
        <v>0</v>
      </c>
      <c r="BG523" s="239">
        <f>IF(N523="zákl. přenesená",J523,0)</f>
        <v>0</v>
      </c>
      <c r="BH523" s="239">
        <f>IF(N523="sníž. přenesená",J523,0)</f>
        <v>0</v>
      </c>
      <c r="BI523" s="239">
        <f>IF(N523="nulová",J523,0)</f>
        <v>0</v>
      </c>
      <c r="BJ523" s="18" t="s">
        <v>83</v>
      </c>
      <c r="BK523" s="239">
        <f>ROUND(I523*H523,2)</f>
        <v>0</v>
      </c>
      <c r="BL523" s="18" t="s">
        <v>360</v>
      </c>
      <c r="BM523" s="238" t="s">
        <v>2972</v>
      </c>
    </row>
    <row r="524" s="2" customFormat="1">
      <c r="A524" s="39"/>
      <c r="B524" s="40"/>
      <c r="C524" s="41"/>
      <c r="D524" s="240" t="s">
        <v>349</v>
      </c>
      <c r="E524" s="41"/>
      <c r="F524" s="241" t="s">
        <v>636</v>
      </c>
      <c r="G524" s="41"/>
      <c r="H524" s="41"/>
      <c r="I524" s="242"/>
      <c r="J524" s="41"/>
      <c r="K524" s="41"/>
      <c r="L524" s="45"/>
      <c r="M524" s="243"/>
      <c r="N524" s="244"/>
      <c r="O524" s="92"/>
      <c r="P524" s="92"/>
      <c r="Q524" s="92"/>
      <c r="R524" s="92"/>
      <c r="S524" s="92"/>
      <c r="T524" s="93"/>
      <c r="U524" s="39"/>
      <c r="V524" s="39"/>
      <c r="W524" s="39"/>
      <c r="X524" s="39"/>
      <c r="Y524" s="39"/>
      <c r="Z524" s="39"/>
      <c r="AA524" s="39"/>
      <c r="AB524" s="39"/>
      <c r="AC524" s="39"/>
      <c r="AD524" s="39"/>
      <c r="AE524" s="39"/>
      <c r="AT524" s="18" t="s">
        <v>349</v>
      </c>
      <c r="AU524" s="18" t="s">
        <v>85</v>
      </c>
    </row>
    <row r="525" s="13" customFormat="1">
      <c r="A525" s="13"/>
      <c r="B525" s="252"/>
      <c r="C525" s="253"/>
      <c r="D525" s="240" t="s">
        <v>446</v>
      </c>
      <c r="E525" s="254" t="s">
        <v>1</v>
      </c>
      <c r="F525" s="255" t="s">
        <v>2971</v>
      </c>
      <c r="G525" s="253"/>
      <c r="H525" s="256">
        <v>420.779</v>
      </c>
      <c r="I525" s="257"/>
      <c r="J525" s="253"/>
      <c r="K525" s="253"/>
      <c r="L525" s="258"/>
      <c r="M525" s="259"/>
      <c r="N525" s="260"/>
      <c r="O525" s="260"/>
      <c r="P525" s="260"/>
      <c r="Q525" s="260"/>
      <c r="R525" s="260"/>
      <c r="S525" s="260"/>
      <c r="T525" s="261"/>
      <c r="U525" s="13"/>
      <c r="V525" s="13"/>
      <c r="W525" s="13"/>
      <c r="X525" s="13"/>
      <c r="Y525" s="13"/>
      <c r="Z525" s="13"/>
      <c r="AA525" s="13"/>
      <c r="AB525" s="13"/>
      <c r="AC525" s="13"/>
      <c r="AD525" s="13"/>
      <c r="AE525" s="13"/>
      <c r="AT525" s="262" t="s">
        <v>446</v>
      </c>
      <c r="AU525" s="262" t="s">
        <v>85</v>
      </c>
      <c r="AV525" s="13" t="s">
        <v>85</v>
      </c>
      <c r="AW525" s="13" t="s">
        <v>32</v>
      </c>
      <c r="AX525" s="13" t="s">
        <v>83</v>
      </c>
      <c r="AY525" s="262" t="s">
        <v>342</v>
      </c>
    </row>
    <row r="526" s="12" customFormat="1" ht="22.8" customHeight="1">
      <c r="A526" s="12"/>
      <c r="B526" s="213"/>
      <c r="C526" s="214"/>
      <c r="D526" s="215" t="s">
        <v>75</v>
      </c>
      <c r="E526" s="246" t="s">
        <v>458</v>
      </c>
      <c r="F526" s="246" t="s">
        <v>459</v>
      </c>
      <c r="G526" s="214"/>
      <c r="H526" s="214"/>
      <c r="I526" s="217"/>
      <c r="J526" s="247">
        <f>BK526</f>
        <v>0</v>
      </c>
      <c r="K526" s="214"/>
      <c r="L526" s="219"/>
      <c r="M526" s="220"/>
      <c r="N526" s="221"/>
      <c r="O526" s="221"/>
      <c r="P526" s="222">
        <f>SUM(P527:P528)</f>
        <v>0</v>
      </c>
      <c r="Q526" s="221"/>
      <c r="R526" s="222">
        <f>SUM(R527:R528)</f>
        <v>0</v>
      </c>
      <c r="S526" s="221"/>
      <c r="T526" s="223">
        <f>SUM(T527:T528)</f>
        <v>0</v>
      </c>
      <c r="U526" s="12"/>
      <c r="V526" s="12"/>
      <c r="W526" s="12"/>
      <c r="X526" s="12"/>
      <c r="Y526" s="12"/>
      <c r="Z526" s="12"/>
      <c r="AA526" s="12"/>
      <c r="AB526" s="12"/>
      <c r="AC526" s="12"/>
      <c r="AD526" s="12"/>
      <c r="AE526" s="12"/>
      <c r="AR526" s="224" t="s">
        <v>83</v>
      </c>
      <c r="AT526" s="225" t="s">
        <v>75</v>
      </c>
      <c r="AU526" s="225" t="s">
        <v>83</v>
      </c>
      <c r="AY526" s="224" t="s">
        <v>342</v>
      </c>
      <c r="BK526" s="226">
        <f>SUM(BK527:BK528)</f>
        <v>0</v>
      </c>
    </row>
    <row r="527" s="2" customFormat="1" ht="16.5" customHeight="1">
      <c r="A527" s="39"/>
      <c r="B527" s="40"/>
      <c r="C527" s="227" t="s">
        <v>1294</v>
      </c>
      <c r="D527" s="227" t="s">
        <v>343</v>
      </c>
      <c r="E527" s="228" t="s">
        <v>2973</v>
      </c>
      <c r="F527" s="229" t="s">
        <v>2974</v>
      </c>
      <c r="G527" s="230" t="s">
        <v>462</v>
      </c>
      <c r="H527" s="231">
        <v>147.05699999999999</v>
      </c>
      <c r="I527" s="232"/>
      <c r="J527" s="233">
        <f>ROUND(I527*H527,2)</f>
        <v>0</v>
      </c>
      <c r="K527" s="229" t="s">
        <v>443</v>
      </c>
      <c r="L527" s="45"/>
      <c r="M527" s="234" t="s">
        <v>1</v>
      </c>
      <c r="N527" s="235" t="s">
        <v>41</v>
      </c>
      <c r="O527" s="92"/>
      <c r="P527" s="236">
        <f>O527*H527</f>
        <v>0</v>
      </c>
      <c r="Q527" s="236">
        <v>0</v>
      </c>
      <c r="R527" s="236">
        <f>Q527*H527</f>
        <v>0</v>
      </c>
      <c r="S527" s="236">
        <v>0</v>
      </c>
      <c r="T527" s="237">
        <f>S527*H527</f>
        <v>0</v>
      </c>
      <c r="U527" s="39"/>
      <c r="V527" s="39"/>
      <c r="W527" s="39"/>
      <c r="X527" s="39"/>
      <c r="Y527" s="39"/>
      <c r="Z527" s="39"/>
      <c r="AA527" s="39"/>
      <c r="AB527" s="39"/>
      <c r="AC527" s="39"/>
      <c r="AD527" s="39"/>
      <c r="AE527" s="39"/>
      <c r="AR527" s="238" t="s">
        <v>360</v>
      </c>
      <c r="AT527" s="238" t="s">
        <v>343</v>
      </c>
      <c r="AU527" s="238" t="s">
        <v>85</v>
      </c>
      <c r="AY527" s="18" t="s">
        <v>342</v>
      </c>
      <c r="BE527" s="239">
        <f>IF(N527="základní",J527,0)</f>
        <v>0</v>
      </c>
      <c r="BF527" s="239">
        <f>IF(N527="snížená",J527,0)</f>
        <v>0</v>
      </c>
      <c r="BG527" s="239">
        <f>IF(N527="zákl. přenesená",J527,0)</f>
        <v>0</v>
      </c>
      <c r="BH527" s="239">
        <f>IF(N527="sníž. přenesená",J527,0)</f>
        <v>0</v>
      </c>
      <c r="BI527" s="239">
        <f>IF(N527="nulová",J527,0)</f>
        <v>0</v>
      </c>
      <c r="BJ527" s="18" t="s">
        <v>83</v>
      </c>
      <c r="BK527" s="239">
        <f>ROUND(I527*H527,2)</f>
        <v>0</v>
      </c>
      <c r="BL527" s="18" t="s">
        <v>360</v>
      </c>
      <c r="BM527" s="238" t="s">
        <v>2975</v>
      </c>
    </row>
    <row r="528" s="2" customFormat="1">
      <c r="A528" s="39"/>
      <c r="B528" s="40"/>
      <c r="C528" s="41"/>
      <c r="D528" s="240" t="s">
        <v>349</v>
      </c>
      <c r="E528" s="41"/>
      <c r="F528" s="241" t="s">
        <v>2976</v>
      </c>
      <c r="G528" s="41"/>
      <c r="H528" s="41"/>
      <c r="I528" s="242"/>
      <c r="J528" s="41"/>
      <c r="K528" s="41"/>
      <c r="L528" s="45"/>
      <c r="M528" s="243"/>
      <c r="N528" s="244"/>
      <c r="O528" s="92"/>
      <c r="P528" s="92"/>
      <c r="Q528" s="92"/>
      <c r="R528" s="92"/>
      <c r="S528" s="92"/>
      <c r="T528" s="93"/>
      <c r="U528" s="39"/>
      <c r="V528" s="39"/>
      <c r="W528" s="39"/>
      <c r="X528" s="39"/>
      <c r="Y528" s="39"/>
      <c r="Z528" s="39"/>
      <c r="AA528" s="39"/>
      <c r="AB528" s="39"/>
      <c r="AC528" s="39"/>
      <c r="AD528" s="39"/>
      <c r="AE528" s="39"/>
      <c r="AT528" s="18" t="s">
        <v>349</v>
      </c>
      <c r="AU528" s="18" t="s">
        <v>85</v>
      </c>
    </row>
    <row r="529" s="12" customFormat="1" ht="25.92" customHeight="1">
      <c r="A529" s="12"/>
      <c r="B529" s="213"/>
      <c r="C529" s="214"/>
      <c r="D529" s="215" t="s">
        <v>75</v>
      </c>
      <c r="E529" s="216" t="s">
        <v>2977</v>
      </c>
      <c r="F529" s="216" t="s">
        <v>2978</v>
      </c>
      <c r="G529" s="214"/>
      <c r="H529" s="214"/>
      <c r="I529" s="217"/>
      <c r="J529" s="218">
        <f>BK529</f>
        <v>0</v>
      </c>
      <c r="K529" s="214"/>
      <c r="L529" s="219"/>
      <c r="M529" s="220"/>
      <c r="N529" s="221"/>
      <c r="O529" s="221"/>
      <c r="P529" s="222">
        <f>P530</f>
        <v>0</v>
      </c>
      <c r="Q529" s="221"/>
      <c r="R529" s="222">
        <f>R530</f>
        <v>0.008901899999999999</v>
      </c>
      <c r="S529" s="221"/>
      <c r="T529" s="223">
        <f>T530</f>
        <v>0</v>
      </c>
      <c r="U529" s="12"/>
      <c r="V529" s="12"/>
      <c r="W529" s="12"/>
      <c r="X529" s="12"/>
      <c r="Y529" s="12"/>
      <c r="Z529" s="12"/>
      <c r="AA529" s="12"/>
      <c r="AB529" s="12"/>
      <c r="AC529" s="12"/>
      <c r="AD529" s="12"/>
      <c r="AE529" s="12"/>
      <c r="AR529" s="224" t="s">
        <v>85</v>
      </c>
      <c r="AT529" s="225" t="s">
        <v>75</v>
      </c>
      <c r="AU529" s="225" t="s">
        <v>76</v>
      </c>
      <c r="AY529" s="224" t="s">
        <v>342</v>
      </c>
      <c r="BK529" s="226">
        <f>BK530</f>
        <v>0</v>
      </c>
    </row>
    <row r="530" s="12" customFormat="1" ht="22.8" customHeight="1">
      <c r="A530" s="12"/>
      <c r="B530" s="213"/>
      <c r="C530" s="214"/>
      <c r="D530" s="215" t="s">
        <v>75</v>
      </c>
      <c r="E530" s="246" t="s">
        <v>2979</v>
      </c>
      <c r="F530" s="246" t="s">
        <v>2980</v>
      </c>
      <c r="G530" s="214"/>
      <c r="H530" s="214"/>
      <c r="I530" s="217"/>
      <c r="J530" s="247">
        <f>BK530</f>
        <v>0</v>
      </c>
      <c r="K530" s="214"/>
      <c r="L530" s="219"/>
      <c r="M530" s="220"/>
      <c r="N530" s="221"/>
      <c r="O530" s="221"/>
      <c r="P530" s="222">
        <f>SUM(P531:P538)</f>
        <v>0</v>
      </c>
      <c r="Q530" s="221"/>
      <c r="R530" s="222">
        <f>SUM(R531:R538)</f>
        <v>0.008901899999999999</v>
      </c>
      <c r="S530" s="221"/>
      <c r="T530" s="223">
        <f>SUM(T531:T538)</f>
        <v>0</v>
      </c>
      <c r="U530" s="12"/>
      <c r="V530" s="12"/>
      <c r="W530" s="12"/>
      <c r="X530" s="12"/>
      <c r="Y530" s="12"/>
      <c r="Z530" s="12"/>
      <c r="AA530" s="12"/>
      <c r="AB530" s="12"/>
      <c r="AC530" s="12"/>
      <c r="AD530" s="12"/>
      <c r="AE530" s="12"/>
      <c r="AR530" s="224" t="s">
        <v>85</v>
      </c>
      <c r="AT530" s="225" t="s">
        <v>75</v>
      </c>
      <c r="AU530" s="225" t="s">
        <v>83</v>
      </c>
      <c r="AY530" s="224" t="s">
        <v>342</v>
      </c>
      <c r="BK530" s="226">
        <f>SUM(BK531:BK538)</f>
        <v>0</v>
      </c>
    </row>
    <row r="531" s="2" customFormat="1" ht="16.5" customHeight="1">
      <c r="A531" s="39"/>
      <c r="B531" s="40"/>
      <c r="C531" s="227" t="s">
        <v>1296</v>
      </c>
      <c r="D531" s="227" t="s">
        <v>343</v>
      </c>
      <c r="E531" s="228" t="s">
        <v>2981</v>
      </c>
      <c r="F531" s="229" t="s">
        <v>2982</v>
      </c>
      <c r="G531" s="230" t="s">
        <v>473</v>
      </c>
      <c r="H531" s="231">
        <v>28.260000000000002</v>
      </c>
      <c r="I531" s="232"/>
      <c r="J531" s="233">
        <f>ROUND(I531*H531,2)</f>
        <v>0</v>
      </c>
      <c r="K531" s="229" t="s">
        <v>443</v>
      </c>
      <c r="L531" s="45"/>
      <c r="M531" s="234" t="s">
        <v>1</v>
      </c>
      <c r="N531" s="235" t="s">
        <v>41</v>
      </c>
      <c r="O531" s="92"/>
      <c r="P531" s="236">
        <f>O531*H531</f>
        <v>0</v>
      </c>
      <c r="Q531" s="236">
        <v>0</v>
      </c>
      <c r="R531" s="236">
        <f>Q531*H531</f>
        <v>0</v>
      </c>
      <c r="S531" s="236">
        <v>0</v>
      </c>
      <c r="T531" s="237">
        <f>S531*H531</f>
        <v>0</v>
      </c>
      <c r="U531" s="39"/>
      <c r="V531" s="39"/>
      <c r="W531" s="39"/>
      <c r="X531" s="39"/>
      <c r="Y531" s="39"/>
      <c r="Z531" s="39"/>
      <c r="AA531" s="39"/>
      <c r="AB531" s="39"/>
      <c r="AC531" s="39"/>
      <c r="AD531" s="39"/>
      <c r="AE531" s="39"/>
      <c r="AR531" s="238" t="s">
        <v>419</v>
      </c>
      <c r="AT531" s="238" t="s">
        <v>343</v>
      </c>
      <c r="AU531" s="238" t="s">
        <v>85</v>
      </c>
      <c r="AY531" s="18" t="s">
        <v>342</v>
      </c>
      <c r="BE531" s="239">
        <f>IF(N531="základní",J531,0)</f>
        <v>0</v>
      </c>
      <c r="BF531" s="239">
        <f>IF(N531="snížená",J531,0)</f>
        <v>0</v>
      </c>
      <c r="BG531" s="239">
        <f>IF(N531="zákl. přenesená",J531,0)</f>
        <v>0</v>
      </c>
      <c r="BH531" s="239">
        <f>IF(N531="sníž. přenesená",J531,0)</f>
        <v>0</v>
      </c>
      <c r="BI531" s="239">
        <f>IF(N531="nulová",J531,0)</f>
        <v>0</v>
      </c>
      <c r="BJ531" s="18" t="s">
        <v>83</v>
      </c>
      <c r="BK531" s="239">
        <f>ROUND(I531*H531,2)</f>
        <v>0</v>
      </c>
      <c r="BL531" s="18" t="s">
        <v>419</v>
      </c>
      <c r="BM531" s="238" t="s">
        <v>2983</v>
      </c>
    </row>
    <row r="532" s="2" customFormat="1">
      <c r="A532" s="39"/>
      <c r="B532" s="40"/>
      <c r="C532" s="41"/>
      <c r="D532" s="240" t="s">
        <v>349</v>
      </c>
      <c r="E532" s="41"/>
      <c r="F532" s="241" t="s">
        <v>2984</v>
      </c>
      <c r="G532" s="41"/>
      <c r="H532" s="41"/>
      <c r="I532" s="242"/>
      <c r="J532" s="41"/>
      <c r="K532" s="41"/>
      <c r="L532" s="45"/>
      <c r="M532" s="243"/>
      <c r="N532" s="244"/>
      <c r="O532" s="92"/>
      <c r="P532" s="92"/>
      <c r="Q532" s="92"/>
      <c r="R532" s="92"/>
      <c r="S532" s="92"/>
      <c r="T532" s="93"/>
      <c r="U532" s="39"/>
      <c r="V532" s="39"/>
      <c r="W532" s="39"/>
      <c r="X532" s="39"/>
      <c r="Y532" s="39"/>
      <c r="Z532" s="39"/>
      <c r="AA532" s="39"/>
      <c r="AB532" s="39"/>
      <c r="AC532" s="39"/>
      <c r="AD532" s="39"/>
      <c r="AE532" s="39"/>
      <c r="AT532" s="18" t="s">
        <v>349</v>
      </c>
      <c r="AU532" s="18" t="s">
        <v>85</v>
      </c>
    </row>
    <row r="533" s="13" customFormat="1">
      <c r="A533" s="13"/>
      <c r="B533" s="252"/>
      <c r="C533" s="253"/>
      <c r="D533" s="240" t="s">
        <v>446</v>
      </c>
      <c r="E533" s="254" t="s">
        <v>1</v>
      </c>
      <c r="F533" s="255" t="s">
        <v>2985</v>
      </c>
      <c r="G533" s="253"/>
      <c r="H533" s="256">
        <v>28.260000000000002</v>
      </c>
      <c r="I533" s="257"/>
      <c r="J533" s="253"/>
      <c r="K533" s="253"/>
      <c r="L533" s="258"/>
      <c r="M533" s="259"/>
      <c r="N533" s="260"/>
      <c r="O533" s="260"/>
      <c r="P533" s="260"/>
      <c r="Q533" s="260"/>
      <c r="R533" s="260"/>
      <c r="S533" s="260"/>
      <c r="T533" s="261"/>
      <c r="U533" s="13"/>
      <c r="V533" s="13"/>
      <c r="W533" s="13"/>
      <c r="X533" s="13"/>
      <c r="Y533" s="13"/>
      <c r="Z533" s="13"/>
      <c r="AA533" s="13"/>
      <c r="AB533" s="13"/>
      <c r="AC533" s="13"/>
      <c r="AD533" s="13"/>
      <c r="AE533" s="13"/>
      <c r="AT533" s="262" t="s">
        <v>446</v>
      </c>
      <c r="AU533" s="262" t="s">
        <v>85</v>
      </c>
      <c r="AV533" s="13" t="s">
        <v>85</v>
      </c>
      <c r="AW533" s="13" t="s">
        <v>32</v>
      </c>
      <c r="AX533" s="13" t="s">
        <v>83</v>
      </c>
      <c r="AY533" s="262" t="s">
        <v>342</v>
      </c>
    </row>
    <row r="534" s="2" customFormat="1" ht="16.5" customHeight="1">
      <c r="A534" s="39"/>
      <c r="B534" s="40"/>
      <c r="C534" s="295" t="s">
        <v>2615</v>
      </c>
      <c r="D534" s="295" t="s">
        <v>621</v>
      </c>
      <c r="E534" s="296" t="s">
        <v>2986</v>
      </c>
      <c r="F534" s="297" t="s">
        <v>2987</v>
      </c>
      <c r="G534" s="298" t="s">
        <v>473</v>
      </c>
      <c r="H534" s="299">
        <v>29.672999999999998</v>
      </c>
      <c r="I534" s="300"/>
      <c r="J534" s="301">
        <f>ROUND(I534*H534,2)</f>
        <v>0</v>
      </c>
      <c r="K534" s="297" t="s">
        <v>443</v>
      </c>
      <c r="L534" s="302"/>
      <c r="M534" s="303" t="s">
        <v>1</v>
      </c>
      <c r="N534" s="304" t="s">
        <v>41</v>
      </c>
      <c r="O534" s="92"/>
      <c r="P534" s="236">
        <f>O534*H534</f>
        <v>0</v>
      </c>
      <c r="Q534" s="236">
        <v>0.00029999999999999997</v>
      </c>
      <c r="R534" s="236">
        <f>Q534*H534</f>
        <v>0.008901899999999999</v>
      </c>
      <c r="S534" s="236">
        <v>0</v>
      </c>
      <c r="T534" s="237">
        <f>S534*H534</f>
        <v>0</v>
      </c>
      <c r="U534" s="39"/>
      <c r="V534" s="39"/>
      <c r="W534" s="39"/>
      <c r="X534" s="39"/>
      <c r="Y534" s="39"/>
      <c r="Z534" s="39"/>
      <c r="AA534" s="39"/>
      <c r="AB534" s="39"/>
      <c r="AC534" s="39"/>
      <c r="AD534" s="39"/>
      <c r="AE534" s="39"/>
      <c r="AR534" s="238" t="s">
        <v>700</v>
      </c>
      <c r="AT534" s="238" t="s">
        <v>621</v>
      </c>
      <c r="AU534" s="238" t="s">
        <v>85</v>
      </c>
      <c r="AY534" s="18" t="s">
        <v>342</v>
      </c>
      <c r="BE534" s="239">
        <f>IF(N534="základní",J534,0)</f>
        <v>0</v>
      </c>
      <c r="BF534" s="239">
        <f>IF(N534="snížená",J534,0)</f>
        <v>0</v>
      </c>
      <c r="BG534" s="239">
        <f>IF(N534="zákl. přenesená",J534,0)</f>
        <v>0</v>
      </c>
      <c r="BH534" s="239">
        <f>IF(N534="sníž. přenesená",J534,0)</f>
        <v>0</v>
      </c>
      <c r="BI534" s="239">
        <f>IF(N534="nulová",J534,0)</f>
        <v>0</v>
      </c>
      <c r="BJ534" s="18" t="s">
        <v>83</v>
      </c>
      <c r="BK534" s="239">
        <f>ROUND(I534*H534,2)</f>
        <v>0</v>
      </c>
      <c r="BL534" s="18" t="s">
        <v>419</v>
      </c>
      <c r="BM534" s="238" t="s">
        <v>2988</v>
      </c>
    </row>
    <row r="535" s="2" customFormat="1">
      <c r="A535" s="39"/>
      <c r="B535" s="40"/>
      <c r="C535" s="41"/>
      <c r="D535" s="240" t="s">
        <v>349</v>
      </c>
      <c r="E535" s="41"/>
      <c r="F535" s="241" t="s">
        <v>2987</v>
      </c>
      <c r="G535" s="41"/>
      <c r="H535" s="41"/>
      <c r="I535" s="242"/>
      <c r="J535" s="41"/>
      <c r="K535" s="41"/>
      <c r="L535" s="45"/>
      <c r="M535" s="243"/>
      <c r="N535" s="244"/>
      <c r="O535" s="92"/>
      <c r="P535" s="92"/>
      <c r="Q535" s="92"/>
      <c r="R535" s="92"/>
      <c r="S535" s="92"/>
      <c r="T535" s="93"/>
      <c r="U535" s="39"/>
      <c r="V535" s="39"/>
      <c r="W535" s="39"/>
      <c r="X535" s="39"/>
      <c r="Y535" s="39"/>
      <c r="Z535" s="39"/>
      <c r="AA535" s="39"/>
      <c r="AB535" s="39"/>
      <c r="AC535" s="39"/>
      <c r="AD535" s="39"/>
      <c r="AE535" s="39"/>
      <c r="AT535" s="18" t="s">
        <v>349</v>
      </c>
      <c r="AU535" s="18" t="s">
        <v>85</v>
      </c>
    </row>
    <row r="536" s="13" customFormat="1">
      <c r="A536" s="13"/>
      <c r="B536" s="252"/>
      <c r="C536" s="253"/>
      <c r="D536" s="240" t="s">
        <v>446</v>
      </c>
      <c r="E536" s="253"/>
      <c r="F536" s="255" t="s">
        <v>2989</v>
      </c>
      <c r="G536" s="253"/>
      <c r="H536" s="256">
        <v>29.672999999999998</v>
      </c>
      <c r="I536" s="257"/>
      <c r="J536" s="253"/>
      <c r="K536" s="253"/>
      <c r="L536" s="258"/>
      <c r="M536" s="259"/>
      <c r="N536" s="260"/>
      <c r="O536" s="260"/>
      <c r="P536" s="260"/>
      <c r="Q536" s="260"/>
      <c r="R536" s="260"/>
      <c r="S536" s="260"/>
      <c r="T536" s="261"/>
      <c r="U536" s="13"/>
      <c r="V536" s="13"/>
      <c r="W536" s="13"/>
      <c r="X536" s="13"/>
      <c r="Y536" s="13"/>
      <c r="Z536" s="13"/>
      <c r="AA536" s="13"/>
      <c r="AB536" s="13"/>
      <c r="AC536" s="13"/>
      <c r="AD536" s="13"/>
      <c r="AE536" s="13"/>
      <c r="AT536" s="262" t="s">
        <v>446</v>
      </c>
      <c r="AU536" s="262" t="s">
        <v>85</v>
      </c>
      <c r="AV536" s="13" t="s">
        <v>85</v>
      </c>
      <c r="AW536" s="13" t="s">
        <v>4</v>
      </c>
      <c r="AX536" s="13" t="s">
        <v>83</v>
      </c>
      <c r="AY536" s="262" t="s">
        <v>342</v>
      </c>
    </row>
    <row r="537" s="2" customFormat="1" ht="16.5" customHeight="1">
      <c r="A537" s="39"/>
      <c r="B537" s="40"/>
      <c r="C537" s="227" t="s">
        <v>2619</v>
      </c>
      <c r="D537" s="227" t="s">
        <v>343</v>
      </c>
      <c r="E537" s="228" t="s">
        <v>2990</v>
      </c>
      <c r="F537" s="229" t="s">
        <v>2991</v>
      </c>
      <c r="G537" s="230" t="s">
        <v>462</v>
      </c>
      <c r="H537" s="231">
        <v>0.0089999999999999993</v>
      </c>
      <c r="I537" s="232"/>
      <c r="J537" s="233">
        <f>ROUND(I537*H537,2)</f>
        <v>0</v>
      </c>
      <c r="K537" s="229" t="s">
        <v>443</v>
      </c>
      <c r="L537" s="45"/>
      <c r="M537" s="234" t="s">
        <v>1</v>
      </c>
      <c r="N537" s="235" t="s">
        <v>41</v>
      </c>
      <c r="O537" s="92"/>
      <c r="P537" s="236">
        <f>O537*H537</f>
        <v>0</v>
      </c>
      <c r="Q537" s="236">
        <v>0</v>
      </c>
      <c r="R537" s="236">
        <f>Q537*H537</f>
        <v>0</v>
      </c>
      <c r="S537" s="236">
        <v>0</v>
      </c>
      <c r="T537" s="237">
        <f>S537*H537</f>
        <v>0</v>
      </c>
      <c r="U537" s="39"/>
      <c r="V537" s="39"/>
      <c r="W537" s="39"/>
      <c r="X537" s="39"/>
      <c r="Y537" s="39"/>
      <c r="Z537" s="39"/>
      <c r="AA537" s="39"/>
      <c r="AB537" s="39"/>
      <c r="AC537" s="39"/>
      <c r="AD537" s="39"/>
      <c r="AE537" s="39"/>
      <c r="AR537" s="238" t="s">
        <v>419</v>
      </c>
      <c r="AT537" s="238" t="s">
        <v>343</v>
      </c>
      <c r="AU537" s="238" t="s">
        <v>85</v>
      </c>
      <c r="AY537" s="18" t="s">
        <v>342</v>
      </c>
      <c r="BE537" s="239">
        <f>IF(N537="základní",J537,0)</f>
        <v>0</v>
      </c>
      <c r="BF537" s="239">
        <f>IF(N537="snížená",J537,0)</f>
        <v>0</v>
      </c>
      <c r="BG537" s="239">
        <f>IF(N537="zákl. přenesená",J537,0)</f>
        <v>0</v>
      </c>
      <c r="BH537" s="239">
        <f>IF(N537="sníž. přenesená",J537,0)</f>
        <v>0</v>
      </c>
      <c r="BI537" s="239">
        <f>IF(N537="nulová",J537,0)</f>
        <v>0</v>
      </c>
      <c r="BJ537" s="18" t="s">
        <v>83</v>
      </c>
      <c r="BK537" s="239">
        <f>ROUND(I537*H537,2)</f>
        <v>0</v>
      </c>
      <c r="BL537" s="18" t="s">
        <v>419</v>
      </c>
      <c r="BM537" s="238" t="s">
        <v>2992</v>
      </c>
    </row>
    <row r="538" s="2" customFormat="1">
      <c r="A538" s="39"/>
      <c r="B538" s="40"/>
      <c r="C538" s="41"/>
      <c r="D538" s="240" t="s">
        <v>349</v>
      </c>
      <c r="E538" s="41"/>
      <c r="F538" s="241" t="s">
        <v>2993</v>
      </c>
      <c r="G538" s="41"/>
      <c r="H538" s="41"/>
      <c r="I538" s="242"/>
      <c r="J538" s="41"/>
      <c r="K538" s="41"/>
      <c r="L538" s="45"/>
      <c r="M538" s="248"/>
      <c r="N538" s="249"/>
      <c r="O538" s="250"/>
      <c r="P538" s="250"/>
      <c r="Q538" s="250"/>
      <c r="R538" s="250"/>
      <c r="S538" s="250"/>
      <c r="T538" s="251"/>
      <c r="U538" s="39"/>
      <c r="V538" s="39"/>
      <c r="W538" s="39"/>
      <c r="X538" s="39"/>
      <c r="Y538" s="39"/>
      <c r="Z538" s="39"/>
      <c r="AA538" s="39"/>
      <c r="AB538" s="39"/>
      <c r="AC538" s="39"/>
      <c r="AD538" s="39"/>
      <c r="AE538" s="39"/>
      <c r="AT538" s="18" t="s">
        <v>349</v>
      </c>
      <c r="AU538" s="18" t="s">
        <v>85</v>
      </c>
    </row>
    <row r="539" s="2" customFormat="1" ht="6.96" customHeight="1">
      <c r="A539" s="39"/>
      <c r="B539" s="67"/>
      <c r="C539" s="68"/>
      <c r="D539" s="68"/>
      <c r="E539" s="68"/>
      <c r="F539" s="68"/>
      <c r="G539" s="68"/>
      <c r="H539" s="68"/>
      <c r="I539" s="68"/>
      <c r="J539" s="68"/>
      <c r="K539" s="68"/>
      <c r="L539" s="45"/>
      <c r="M539" s="39"/>
      <c r="O539" s="39"/>
      <c r="P539" s="39"/>
      <c r="Q539" s="39"/>
      <c r="R539" s="39"/>
      <c r="S539" s="39"/>
      <c r="T539" s="39"/>
      <c r="U539" s="39"/>
      <c r="V539" s="39"/>
      <c r="W539" s="39"/>
      <c r="X539" s="39"/>
      <c r="Y539" s="39"/>
      <c r="Z539" s="39"/>
      <c r="AA539" s="39"/>
      <c r="AB539" s="39"/>
      <c r="AC539" s="39"/>
      <c r="AD539" s="39"/>
      <c r="AE539" s="39"/>
    </row>
  </sheetData>
  <sheetProtection sheet="1" autoFilter="0" formatColumns="0" formatRows="0" objects="1" scenarios="1" spinCount="100000" saltValue="vNVjexrcTaDoMc9MllSuhtPcD6+DhWbew7gGeu4KfMrZyrOZFjTZ61v+4SPoHj274M6QlojVQOHMo+Pl3LCf1g==" hashValue="lXBFMj0QtMKiADc4WBG4FCvoclRS48/qWD2u5OAs0BDCHmQ1Iry1BzuVySdIYT+/Xx7M/1CbAw+1Ty+xshEptQ==" algorithmName="SHA-512" password="CC35"/>
  <autoFilter ref="C134:K538"/>
  <mergeCells count="15">
    <mergeCell ref="E7:H7"/>
    <mergeCell ref="E11:H11"/>
    <mergeCell ref="E9:H9"/>
    <mergeCell ref="E13:H13"/>
    <mergeCell ref="E22:H22"/>
    <mergeCell ref="E31:H31"/>
    <mergeCell ref="E85:H85"/>
    <mergeCell ref="E89:H89"/>
    <mergeCell ref="E87:H87"/>
    <mergeCell ref="E91:H91"/>
    <mergeCell ref="E121:H121"/>
    <mergeCell ref="E125:H125"/>
    <mergeCell ref="E123:H123"/>
    <mergeCell ref="E127:H12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162</v>
      </c>
    </row>
    <row r="3" s="1" customFormat="1" ht="6.96" customHeight="1">
      <c r="B3" s="148"/>
      <c r="C3" s="149"/>
      <c r="D3" s="149"/>
      <c r="E3" s="149"/>
      <c r="F3" s="149"/>
      <c r="G3" s="149"/>
      <c r="H3" s="149"/>
      <c r="I3" s="149"/>
      <c r="J3" s="149"/>
      <c r="K3" s="149"/>
      <c r="L3" s="21"/>
      <c r="AT3" s="18" t="s">
        <v>85</v>
      </c>
    </row>
    <row r="4" s="1" customFormat="1" ht="24.96" customHeight="1">
      <c r="B4" s="21"/>
      <c r="D4" s="150" t="s">
        <v>309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II/610 TUŘICE - KBEL (BENÁTKY NAD JIZEROU, PRŮTAH)</v>
      </c>
      <c r="F7" s="152"/>
      <c r="G7" s="152"/>
      <c r="H7" s="152"/>
      <c r="L7" s="21"/>
    </row>
    <row r="8">
      <c r="B8" s="21"/>
      <c r="D8" s="152" t="s">
        <v>310</v>
      </c>
      <c r="L8" s="21"/>
    </row>
    <row r="9" s="1" customFormat="1" ht="16.5" customHeight="1">
      <c r="B9" s="21"/>
      <c r="E9" s="153" t="s">
        <v>311</v>
      </c>
      <c r="F9" s="1"/>
      <c r="G9" s="1"/>
      <c r="H9" s="1"/>
      <c r="L9" s="21"/>
    </row>
    <row r="10" s="1" customFormat="1" ht="12" customHeight="1">
      <c r="B10" s="21"/>
      <c r="D10" s="152" t="s">
        <v>312</v>
      </c>
      <c r="L10" s="21"/>
    </row>
    <row r="11" s="2" customFormat="1" ht="16.5" customHeight="1">
      <c r="A11" s="39"/>
      <c r="B11" s="45"/>
      <c r="C11" s="39"/>
      <c r="D11" s="39"/>
      <c r="E11" s="154" t="s">
        <v>2994</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314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2995</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15. 12. 2023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2"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2648</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36</v>
      </c>
      <c r="E34" s="39"/>
      <c r="F34" s="39"/>
      <c r="G34" s="39"/>
      <c r="H34" s="39"/>
      <c r="I34" s="39"/>
      <c r="J34" s="163">
        <f>ROUND(J133,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38</v>
      </c>
      <c r="G36" s="39"/>
      <c r="H36" s="39"/>
      <c r="I36" s="164" t="s">
        <v>37</v>
      </c>
      <c r="J36" s="164" t="s">
        <v>39</v>
      </c>
      <c r="K36" s="39"/>
      <c r="L36" s="64"/>
      <c r="S36" s="39"/>
      <c r="T36" s="39"/>
      <c r="U36" s="39"/>
      <c r="V36" s="39"/>
      <c r="W36" s="39"/>
      <c r="X36" s="39"/>
      <c r="Y36" s="39"/>
      <c r="Z36" s="39"/>
      <c r="AA36" s="39"/>
      <c r="AB36" s="39"/>
      <c r="AC36" s="39"/>
      <c r="AD36" s="39"/>
      <c r="AE36" s="39"/>
    </row>
    <row r="37" s="2" customFormat="1" ht="14.4" customHeight="1">
      <c r="A37" s="39"/>
      <c r="B37" s="45"/>
      <c r="C37" s="39"/>
      <c r="D37" s="154" t="s">
        <v>40</v>
      </c>
      <c r="E37" s="152" t="s">
        <v>41</v>
      </c>
      <c r="F37" s="165">
        <f>ROUND((SUM(BE133:BE375)),  2)</f>
        <v>0</v>
      </c>
      <c r="G37" s="39"/>
      <c r="H37" s="39"/>
      <c r="I37" s="166">
        <v>0.20999999999999999</v>
      </c>
      <c r="J37" s="165">
        <f>ROUND(((SUM(BE133:BE375))*I37),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ROUND((SUM(BF133:BF375)),  2)</f>
        <v>0</v>
      </c>
      <c r="G38" s="39"/>
      <c r="H38" s="39"/>
      <c r="I38" s="166">
        <v>0.14999999999999999</v>
      </c>
      <c r="J38" s="165">
        <f>ROUND(((SUM(BF133:BF375))*I38),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ROUND((SUM(BG133:BG375)),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ROUND((SUM(BH133:BH375)),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ROUND((SUM(BI133:BI375)),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316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II/610 TUŘICE - KBEL (BENÁTKY NAD JIZEROU, PRŮTAH)</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310</v>
      </c>
      <c r="D86" s="23"/>
      <c r="E86" s="23"/>
      <c r="F86" s="23"/>
      <c r="G86" s="23"/>
      <c r="H86" s="23"/>
      <c r="I86" s="23"/>
      <c r="J86" s="23"/>
      <c r="K86" s="23"/>
      <c r="L86" s="21"/>
    </row>
    <row r="87" s="1" customFormat="1" ht="16.5" customHeight="1">
      <c r="B87" s="22"/>
      <c r="C87" s="23"/>
      <c r="D87" s="23"/>
      <c r="E87" s="185" t="s">
        <v>311</v>
      </c>
      <c r="F87" s="23"/>
      <c r="G87" s="23"/>
      <c r="H87" s="23"/>
      <c r="I87" s="23"/>
      <c r="J87" s="23"/>
      <c r="K87" s="23"/>
      <c r="L87" s="21"/>
    </row>
    <row r="88" s="1" customFormat="1" ht="12" customHeight="1">
      <c r="B88" s="22"/>
      <c r="C88" s="33" t="s">
        <v>312</v>
      </c>
      <c r="D88" s="23"/>
      <c r="E88" s="23"/>
      <c r="F88" s="23"/>
      <c r="G88" s="23"/>
      <c r="H88" s="23"/>
      <c r="I88" s="23"/>
      <c r="J88" s="23"/>
      <c r="K88" s="23"/>
      <c r="L88" s="21"/>
    </row>
    <row r="89" s="2" customFormat="1" ht="16.5" customHeight="1">
      <c r="A89" s="39"/>
      <c r="B89" s="40"/>
      <c r="C89" s="41"/>
      <c r="D89" s="41"/>
      <c r="E89" s="186" t="s">
        <v>2994</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314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305.1 - Odvodnění komunikace v ulici Bratří Bendů - přípojka</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15. 12. 2023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KSÚS Středočeského kraje</v>
      </c>
      <c r="G95" s="41"/>
      <c r="H95" s="41"/>
      <c r="I95" s="33" t="s">
        <v>30</v>
      </c>
      <c r="J95" s="37" t="str">
        <f>E25</f>
        <v>Valbek spol.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317</v>
      </c>
      <c r="D98" s="188"/>
      <c r="E98" s="188"/>
      <c r="F98" s="188"/>
      <c r="G98" s="188"/>
      <c r="H98" s="188"/>
      <c r="I98" s="188"/>
      <c r="J98" s="189" t="s">
        <v>318</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319</v>
      </c>
      <c r="D100" s="41"/>
      <c r="E100" s="41"/>
      <c r="F100" s="41"/>
      <c r="G100" s="41"/>
      <c r="H100" s="41"/>
      <c r="I100" s="41"/>
      <c r="J100" s="111">
        <f>J133</f>
        <v>0</v>
      </c>
      <c r="K100" s="41"/>
      <c r="L100" s="64"/>
      <c r="S100" s="39"/>
      <c r="T100" s="39"/>
      <c r="U100" s="39"/>
      <c r="V100" s="39"/>
      <c r="W100" s="39"/>
      <c r="X100" s="39"/>
      <c r="Y100" s="39"/>
      <c r="Z100" s="39"/>
      <c r="AA100" s="39"/>
      <c r="AB100" s="39"/>
      <c r="AC100" s="39"/>
      <c r="AD100" s="39"/>
      <c r="AE100" s="39"/>
      <c r="AU100" s="18" t="s">
        <v>320</v>
      </c>
    </row>
    <row r="101" s="9" customFormat="1" ht="24.96" customHeight="1">
      <c r="A101" s="9"/>
      <c r="B101" s="191"/>
      <c r="C101" s="192"/>
      <c r="D101" s="193" t="s">
        <v>434</v>
      </c>
      <c r="E101" s="194"/>
      <c r="F101" s="194"/>
      <c r="G101" s="194"/>
      <c r="H101" s="194"/>
      <c r="I101" s="194"/>
      <c r="J101" s="195">
        <f>J134</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435</v>
      </c>
      <c r="E102" s="199"/>
      <c r="F102" s="199"/>
      <c r="G102" s="199"/>
      <c r="H102" s="199"/>
      <c r="I102" s="199"/>
      <c r="J102" s="200">
        <f>J135</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1986</v>
      </c>
      <c r="E103" s="199"/>
      <c r="F103" s="199"/>
      <c r="G103" s="199"/>
      <c r="H103" s="199"/>
      <c r="I103" s="199"/>
      <c r="J103" s="200">
        <f>J250</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2234</v>
      </c>
      <c r="E104" s="199"/>
      <c r="F104" s="199"/>
      <c r="G104" s="199"/>
      <c r="H104" s="199"/>
      <c r="I104" s="199"/>
      <c r="J104" s="200">
        <f>J254</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467</v>
      </c>
      <c r="E105" s="199"/>
      <c r="F105" s="199"/>
      <c r="G105" s="199"/>
      <c r="H105" s="199"/>
      <c r="I105" s="199"/>
      <c r="J105" s="200">
        <f>J274</f>
        <v>0</v>
      </c>
      <c r="K105" s="133"/>
      <c r="L105" s="201"/>
      <c r="S105" s="10"/>
      <c r="T105" s="10"/>
      <c r="U105" s="10"/>
      <c r="V105" s="10"/>
      <c r="W105" s="10"/>
      <c r="X105" s="10"/>
      <c r="Y105" s="10"/>
      <c r="Z105" s="10"/>
      <c r="AA105" s="10"/>
      <c r="AB105" s="10"/>
      <c r="AC105" s="10"/>
      <c r="AD105" s="10"/>
      <c r="AE105" s="10"/>
    </row>
    <row r="106" s="10" customFormat="1" ht="19.92" customHeight="1">
      <c r="A106" s="10"/>
      <c r="B106" s="197"/>
      <c r="C106" s="133"/>
      <c r="D106" s="198" t="s">
        <v>468</v>
      </c>
      <c r="E106" s="199"/>
      <c r="F106" s="199"/>
      <c r="G106" s="199"/>
      <c r="H106" s="199"/>
      <c r="I106" s="199"/>
      <c r="J106" s="200">
        <f>J281</f>
        <v>0</v>
      </c>
      <c r="K106" s="133"/>
      <c r="L106" s="201"/>
      <c r="S106" s="10"/>
      <c r="T106" s="10"/>
      <c r="U106" s="10"/>
      <c r="V106" s="10"/>
      <c r="W106" s="10"/>
      <c r="X106" s="10"/>
      <c r="Y106" s="10"/>
      <c r="Z106" s="10"/>
      <c r="AA106" s="10"/>
      <c r="AB106" s="10"/>
      <c r="AC106" s="10"/>
      <c r="AD106" s="10"/>
      <c r="AE106" s="10"/>
    </row>
    <row r="107" s="10" customFormat="1" ht="19.92" customHeight="1">
      <c r="A107" s="10"/>
      <c r="B107" s="197"/>
      <c r="C107" s="133"/>
      <c r="D107" s="198" t="s">
        <v>469</v>
      </c>
      <c r="E107" s="199"/>
      <c r="F107" s="199"/>
      <c r="G107" s="199"/>
      <c r="H107" s="199"/>
      <c r="I107" s="199"/>
      <c r="J107" s="200">
        <f>J352</f>
        <v>0</v>
      </c>
      <c r="K107" s="133"/>
      <c r="L107" s="201"/>
      <c r="S107" s="10"/>
      <c r="T107" s="10"/>
      <c r="U107" s="10"/>
      <c r="V107" s="10"/>
      <c r="W107" s="10"/>
      <c r="X107" s="10"/>
      <c r="Y107" s="10"/>
      <c r="Z107" s="10"/>
      <c r="AA107" s="10"/>
      <c r="AB107" s="10"/>
      <c r="AC107" s="10"/>
      <c r="AD107" s="10"/>
      <c r="AE107" s="10"/>
    </row>
    <row r="108" s="10" customFormat="1" ht="19.92" customHeight="1">
      <c r="A108" s="10"/>
      <c r="B108" s="197"/>
      <c r="C108" s="133"/>
      <c r="D108" s="198" t="s">
        <v>470</v>
      </c>
      <c r="E108" s="199"/>
      <c r="F108" s="199"/>
      <c r="G108" s="199"/>
      <c r="H108" s="199"/>
      <c r="I108" s="199"/>
      <c r="J108" s="200">
        <f>J360</f>
        <v>0</v>
      </c>
      <c r="K108" s="133"/>
      <c r="L108" s="201"/>
      <c r="S108" s="10"/>
      <c r="T108" s="10"/>
      <c r="U108" s="10"/>
      <c r="V108" s="10"/>
      <c r="W108" s="10"/>
      <c r="X108" s="10"/>
      <c r="Y108" s="10"/>
      <c r="Z108" s="10"/>
      <c r="AA108" s="10"/>
      <c r="AB108" s="10"/>
      <c r="AC108" s="10"/>
      <c r="AD108" s="10"/>
      <c r="AE108" s="10"/>
    </row>
    <row r="109" s="10" customFormat="1" ht="19.92" customHeight="1">
      <c r="A109" s="10"/>
      <c r="B109" s="197"/>
      <c r="C109" s="133"/>
      <c r="D109" s="198" t="s">
        <v>436</v>
      </c>
      <c r="E109" s="199"/>
      <c r="F109" s="199"/>
      <c r="G109" s="199"/>
      <c r="H109" s="199"/>
      <c r="I109" s="199"/>
      <c r="J109" s="200">
        <f>J373</f>
        <v>0</v>
      </c>
      <c r="K109" s="133"/>
      <c r="L109" s="201"/>
      <c r="S109" s="10"/>
      <c r="T109" s="10"/>
      <c r="U109" s="10"/>
      <c r="V109" s="10"/>
      <c r="W109" s="10"/>
      <c r="X109" s="10"/>
      <c r="Y109" s="10"/>
      <c r="Z109" s="10"/>
      <c r="AA109" s="10"/>
      <c r="AB109" s="10"/>
      <c r="AC109" s="10"/>
      <c r="AD109" s="10"/>
      <c r="AE109" s="10"/>
    </row>
    <row r="110" s="2" customFormat="1" ht="21.84"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67"/>
      <c r="C111" s="68"/>
      <c r="D111" s="68"/>
      <c r="E111" s="68"/>
      <c r="F111" s="68"/>
      <c r="G111" s="68"/>
      <c r="H111" s="68"/>
      <c r="I111" s="68"/>
      <c r="J111" s="68"/>
      <c r="K111" s="68"/>
      <c r="L111" s="64"/>
      <c r="S111" s="39"/>
      <c r="T111" s="39"/>
      <c r="U111" s="39"/>
      <c r="V111" s="39"/>
      <c r="W111" s="39"/>
      <c r="X111" s="39"/>
      <c r="Y111" s="39"/>
      <c r="Z111" s="39"/>
      <c r="AA111" s="39"/>
      <c r="AB111" s="39"/>
      <c r="AC111" s="39"/>
      <c r="AD111" s="39"/>
      <c r="AE111" s="39"/>
    </row>
    <row r="115" s="2" customFormat="1" ht="6.96" customHeight="1">
      <c r="A115" s="39"/>
      <c r="B115" s="69"/>
      <c r="C115" s="70"/>
      <c r="D115" s="70"/>
      <c r="E115" s="70"/>
      <c r="F115" s="70"/>
      <c r="G115" s="70"/>
      <c r="H115" s="70"/>
      <c r="I115" s="70"/>
      <c r="J115" s="70"/>
      <c r="K115" s="70"/>
      <c r="L115" s="64"/>
      <c r="S115" s="39"/>
      <c r="T115" s="39"/>
      <c r="U115" s="39"/>
      <c r="V115" s="39"/>
      <c r="W115" s="39"/>
      <c r="X115" s="39"/>
      <c r="Y115" s="39"/>
      <c r="Z115" s="39"/>
      <c r="AA115" s="39"/>
      <c r="AB115" s="39"/>
      <c r="AC115" s="39"/>
      <c r="AD115" s="39"/>
      <c r="AE115" s="39"/>
    </row>
    <row r="116" s="2" customFormat="1" ht="24.96" customHeight="1">
      <c r="A116" s="39"/>
      <c r="B116" s="40"/>
      <c r="C116" s="24" t="s">
        <v>326</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16</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185" t="str">
        <f>E7</f>
        <v>II/610 TUŘICE - KBEL (BENÁTKY NAD JIZEROU, PRŮTAH)</v>
      </c>
      <c r="F119" s="33"/>
      <c r="G119" s="33"/>
      <c r="H119" s="33"/>
      <c r="I119" s="41"/>
      <c r="J119" s="41"/>
      <c r="K119" s="41"/>
      <c r="L119" s="64"/>
      <c r="S119" s="39"/>
      <c r="T119" s="39"/>
      <c r="U119" s="39"/>
      <c r="V119" s="39"/>
      <c r="W119" s="39"/>
      <c r="X119" s="39"/>
      <c r="Y119" s="39"/>
      <c r="Z119" s="39"/>
      <c r="AA119" s="39"/>
      <c r="AB119" s="39"/>
      <c r="AC119" s="39"/>
      <c r="AD119" s="39"/>
      <c r="AE119" s="39"/>
    </row>
    <row r="120" s="1" customFormat="1" ht="12" customHeight="1">
      <c r="B120" s="22"/>
      <c r="C120" s="33" t="s">
        <v>310</v>
      </c>
      <c r="D120" s="23"/>
      <c r="E120" s="23"/>
      <c r="F120" s="23"/>
      <c r="G120" s="23"/>
      <c r="H120" s="23"/>
      <c r="I120" s="23"/>
      <c r="J120" s="23"/>
      <c r="K120" s="23"/>
      <c r="L120" s="21"/>
    </row>
    <row r="121" s="1" customFormat="1" ht="16.5" customHeight="1">
      <c r="B121" s="22"/>
      <c r="C121" s="23"/>
      <c r="D121" s="23"/>
      <c r="E121" s="185" t="s">
        <v>311</v>
      </c>
      <c r="F121" s="23"/>
      <c r="G121" s="23"/>
      <c r="H121" s="23"/>
      <c r="I121" s="23"/>
      <c r="J121" s="23"/>
      <c r="K121" s="23"/>
      <c r="L121" s="21"/>
    </row>
    <row r="122" s="1" customFormat="1" ht="12" customHeight="1">
      <c r="B122" s="22"/>
      <c r="C122" s="33" t="s">
        <v>312</v>
      </c>
      <c r="D122" s="23"/>
      <c r="E122" s="23"/>
      <c r="F122" s="23"/>
      <c r="G122" s="23"/>
      <c r="H122" s="23"/>
      <c r="I122" s="23"/>
      <c r="J122" s="23"/>
      <c r="K122" s="23"/>
      <c r="L122" s="21"/>
    </row>
    <row r="123" s="2" customFormat="1" ht="16.5" customHeight="1">
      <c r="A123" s="39"/>
      <c r="B123" s="40"/>
      <c r="C123" s="41"/>
      <c r="D123" s="41"/>
      <c r="E123" s="186" t="s">
        <v>2994</v>
      </c>
      <c r="F123" s="41"/>
      <c r="G123" s="41"/>
      <c r="H123" s="41"/>
      <c r="I123" s="41"/>
      <c r="J123" s="41"/>
      <c r="K123" s="41"/>
      <c r="L123" s="64"/>
      <c r="S123" s="39"/>
      <c r="T123" s="39"/>
      <c r="U123" s="39"/>
      <c r="V123" s="39"/>
      <c r="W123" s="39"/>
      <c r="X123" s="39"/>
      <c r="Y123" s="39"/>
      <c r="Z123" s="39"/>
      <c r="AA123" s="39"/>
      <c r="AB123" s="39"/>
      <c r="AC123" s="39"/>
      <c r="AD123" s="39"/>
      <c r="AE123" s="39"/>
    </row>
    <row r="124" s="2" customFormat="1" ht="12" customHeight="1">
      <c r="A124" s="39"/>
      <c r="B124" s="40"/>
      <c r="C124" s="33" t="s">
        <v>314</v>
      </c>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6.5" customHeight="1">
      <c r="A125" s="39"/>
      <c r="B125" s="40"/>
      <c r="C125" s="41"/>
      <c r="D125" s="41"/>
      <c r="E125" s="77" t="str">
        <f>E13</f>
        <v>305.1 - Odvodnění komunikace v ulici Bratří Bendů - přípojka</v>
      </c>
      <c r="F125" s="41"/>
      <c r="G125" s="41"/>
      <c r="H125" s="41"/>
      <c r="I125" s="41"/>
      <c r="J125" s="41"/>
      <c r="K125" s="41"/>
      <c r="L125" s="64"/>
      <c r="S125" s="39"/>
      <c r="T125" s="39"/>
      <c r="U125" s="39"/>
      <c r="V125" s="39"/>
      <c r="W125" s="39"/>
      <c r="X125" s="39"/>
      <c r="Y125" s="39"/>
      <c r="Z125" s="39"/>
      <c r="AA125" s="39"/>
      <c r="AB125" s="39"/>
      <c r="AC125" s="39"/>
      <c r="AD125" s="39"/>
      <c r="AE125" s="39"/>
    </row>
    <row r="126" s="2" customFormat="1" ht="6.96"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12" customHeight="1">
      <c r="A127" s="39"/>
      <c r="B127" s="40"/>
      <c r="C127" s="33" t="s">
        <v>20</v>
      </c>
      <c r="D127" s="41"/>
      <c r="E127" s="41"/>
      <c r="F127" s="28" t="str">
        <f>F16</f>
        <v xml:space="preserve"> </v>
      </c>
      <c r="G127" s="41"/>
      <c r="H127" s="41"/>
      <c r="I127" s="33" t="s">
        <v>22</v>
      </c>
      <c r="J127" s="80" t="str">
        <f>IF(J16="","",J16)</f>
        <v>15. 12. 2023</v>
      </c>
      <c r="K127" s="41"/>
      <c r="L127" s="64"/>
      <c r="S127" s="39"/>
      <c r="T127" s="39"/>
      <c r="U127" s="39"/>
      <c r="V127" s="39"/>
      <c r="W127" s="39"/>
      <c r="X127" s="39"/>
      <c r="Y127" s="39"/>
      <c r="Z127" s="39"/>
      <c r="AA127" s="39"/>
      <c r="AB127" s="39"/>
      <c r="AC127" s="39"/>
      <c r="AD127" s="39"/>
      <c r="AE127" s="39"/>
    </row>
    <row r="128" s="2" customFormat="1" ht="6.96"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2" customFormat="1" ht="15.15" customHeight="1">
      <c r="A129" s="39"/>
      <c r="B129" s="40"/>
      <c r="C129" s="33" t="s">
        <v>24</v>
      </c>
      <c r="D129" s="41"/>
      <c r="E129" s="41"/>
      <c r="F129" s="28" t="str">
        <f>E19</f>
        <v>KSÚS Středočeského kraje</v>
      </c>
      <c r="G129" s="41"/>
      <c r="H129" s="41"/>
      <c r="I129" s="33" t="s">
        <v>30</v>
      </c>
      <c r="J129" s="37" t="str">
        <f>E25</f>
        <v>Valbek spol. s.r.o.</v>
      </c>
      <c r="K129" s="41"/>
      <c r="L129" s="64"/>
      <c r="S129" s="39"/>
      <c r="T129" s="39"/>
      <c r="U129" s="39"/>
      <c r="V129" s="39"/>
      <c r="W129" s="39"/>
      <c r="X129" s="39"/>
      <c r="Y129" s="39"/>
      <c r="Z129" s="39"/>
      <c r="AA129" s="39"/>
      <c r="AB129" s="39"/>
      <c r="AC129" s="39"/>
      <c r="AD129" s="39"/>
      <c r="AE129" s="39"/>
    </row>
    <row r="130" s="2" customFormat="1" ht="15.15" customHeight="1">
      <c r="A130" s="39"/>
      <c r="B130" s="40"/>
      <c r="C130" s="33" t="s">
        <v>28</v>
      </c>
      <c r="D130" s="41"/>
      <c r="E130" s="41"/>
      <c r="F130" s="28" t="str">
        <f>IF(E22="","",E22)</f>
        <v>Vyplň údaj</v>
      </c>
      <c r="G130" s="41"/>
      <c r="H130" s="41"/>
      <c r="I130" s="33" t="s">
        <v>33</v>
      </c>
      <c r="J130" s="37" t="str">
        <f>E28</f>
        <v xml:space="preserve"> </v>
      </c>
      <c r="K130" s="41"/>
      <c r="L130" s="64"/>
      <c r="S130" s="39"/>
      <c r="T130" s="39"/>
      <c r="U130" s="39"/>
      <c r="V130" s="39"/>
      <c r="W130" s="39"/>
      <c r="X130" s="39"/>
      <c r="Y130" s="39"/>
      <c r="Z130" s="39"/>
      <c r="AA130" s="39"/>
      <c r="AB130" s="39"/>
      <c r="AC130" s="39"/>
      <c r="AD130" s="39"/>
      <c r="AE130" s="39"/>
    </row>
    <row r="131" s="2" customFormat="1" ht="10.32" customHeight="1">
      <c r="A131" s="39"/>
      <c r="B131" s="40"/>
      <c r="C131" s="41"/>
      <c r="D131" s="41"/>
      <c r="E131" s="41"/>
      <c r="F131" s="41"/>
      <c r="G131" s="41"/>
      <c r="H131" s="41"/>
      <c r="I131" s="41"/>
      <c r="J131" s="41"/>
      <c r="K131" s="41"/>
      <c r="L131" s="64"/>
      <c r="S131" s="39"/>
      <c r="T131" s="39"/>
      <c r="U131" s="39"/>
      <c r="V131" s="39"/>
      <c r="W131" s="39"/>
      <c r="X131" s="39"/>
      <c r="Y131" s="39"/>
      <c r="Z131" s="39"/>
      <c r="AA131" s="39"/>
      <c r="AB131" s="39"/>
      <c r="AC131" s="39"/>
      <c r="AD131" s="39"/>
      <c r="AE131" s="39"/>
    </row>
    <row r="132" s="11" customFormat="1" ht="29.28" customHeight="1">
      <c r="A132" s="202"/>
      <c r="B132" s="203"/>
      <c r="C132" s="204" t="s">
        <v>327</v>
      </c>
      <c r="D132" s="205" t="s">
        <v>61</v>
      </c>
      <c r="E132" s="205" t="s">
        <v>57</v>
      </c>
      <c r="F132" s="205" t="s">
        <v>58</v>
      </c>
      <c r="G132" s="205" t="s">
        <v>328</v>
      </c>
      <c r="H132" s="205" t="s">
        <v>329</v>
      </c>
      <c r="I132" s="205" t="s">
        <v>330</v>
      </c>
      <c r="J132" s="205" t="s">
        <v>318</v>
      </c>
      <c r="K132" s="206" t="s">
        <v>331</v>
      </c>
      <c r="L132" s="207"/>
      <c r="M132" s="101" t="s">
        <v>1</v>
      </c>
      <c r="N132" s="102" t="s">
        <v>40</v>
      </c>
      <c r="O132" s="102" t="s">
        <v>332</v>
      </c>
      <c r="P132" s="102" t="s">
        <v>333</v>
      </c>
      <c r="Q132" s="102" t="s">
        <v>334</v>
      </c>
      <c r="R132" s="102" t="s">
        <v>335</v>
      </c>
      <c r="S132" s="102" t="s">
        <v>336</v>
      </c>
      <c r="T132" s="103" t="s">
        <v>337</v>
      </c>
      <c r="U132" s="202"/>
      <c r="V132" s="202"/>
      <c r="W132" s="202"/>
      <c r="X132" s="202"/>
      <c r="Y132" s="202"/>
      <c r="Z132" s="202"/>
      <c r="AA132" s="202"/>
      <c r="AB132" s="202"/>
      <c r="AC132" s="202"/>
      <c r="AD132" s="202"/>
      <c r="AE132" s="202"/>
    </row>
    <row r="133" s="2" customFormat="1" ht="22.8" customHeight="1">
      <c r="A133" s="39"/>
      <c r="B133" s="40"/>
      <c r="C133" s="108" t="s">
        <v>338</v>
      </c>
      <c r="D133" s="41"/>
      <c r="E133" s="41"/>
      <c r="F133" s="41"/>
      <c r="G133" s="41"/>
      <c r="H133" s="41"/>
      <c r="I133" s="41"/>
      <c r="J133" s="208">
        <f>BK133</f>
        <v>0</v>
      </c>
      <c r="K133" s="41"/>
      <c r="L133" s="45"/>
      <c r="M133" s="104"/>
      <c r="N133" s="209"/>
      <c r="O133" s="105"/>
      <c r="P133" s="210">
        <f>P134</f>
        <v>0</v>
      </c>
      <c r="Q133" s="105"/>
      <c r="R133" s="210">
        <f>R134</f>
        <v>7.6116631999999989</v>
      </c>
      <c r="S133" s="105"/>
      <c r="T133" s="211">
        <f>T134</f>
        <v>11.784160000000002</v>
      </c>
      <c r="U133" s="39"/>
      <c r="V133" s="39"/>
      <c r="W133" s="39"/>
      <c r="X133" s="39"/>
      <c r="Y133" s="39"/>
      <c r="Z133" s="39"/>
      <c r="AA133" s="39"/>
      <c r="AB133" s="39"/>
      <c r="AC133" s="39"/>
      <c r="AD133" s="39"/>
      <c r="AE133" s="39"/>
      <c r="AT133" s="18" t="s">
        <v>75</v>
      </c>
      <c r="AU133" s="18" t="s">
        <v>320</v>
      </c>
      <c r="BK133" s="212">
        <f>BK134</f>
        <v>0</v>
      </c>
    </row>
    <row r="134" s="12" customFormat="1" ht="25.92" customHeight="1">
      <c r="A134" s="12"/>
      <c r="B134" s="213"/>
      <c r="C134" s="214"/>
      <c r="D134" s="215" t="s">
        <v>75</v>
      </c>
      <c r="E134" s="216" t="s">
        <v>437</v>
      </c>
      <c r="F134" s="216" t="s">
        <v>438</v>
      </c>
      <c r="G134" s="214"/>
      <c r="H134" s="214"/>
      <c r="I134" s="217"/>
      <c r="J134" s="218">
        <f>BK134</f>
        <v>0</v>
      </c>
      <c r="K134" s="214"/>
      <c r="L134" s="219"/>
      <c r="M134" s="220"/>
      <c r="N134" s="221"/>
      <c r="O134" s="221"/>
      <c r="P134" s="222">
        <f>P135+P250+P254+P274+P281+P352+P360+P373</f>
        <v>0</v>
      </c>
      <c r="Q134" s="221"/>
      <c r="R134" s="222">
        <f>R135+R250+R254+R274+R281+R352+R360+R373</f>
        <v>7.6116631999999989</v>
      </c>
      <c r="S134" s="221"/>
      <c r="T134" s="223">
        <f>T135+T250+T254+T274+T281+T352+T360+T373</f>
        <v>11.784160000000002</v>
      </c>
      <c r="U134" s="12"/>
      <c r="V134" s="12"/>
      <c r="W134" s="12"/>
      <c r="X134" s="12"/>
      <c r="Y134" s="12"/>
      <c r="Z134" s="12"/>
      <c r="AA134" s="12"/>
      <c r="AB134" s="12"/>
      <c r="AC134" s="12"/>
      <c r="AD134" s="12"/>
      <c r="AE134" s="12"/>
      <c r="AR134" s="224" t="s">
        <v>83</v>
      </c>
      <c r="AT134" s="225" t="s">
        <v>75</v>
      </c>
      <c r="AU134" s="225" t="s">
        <v>76</v>
      </c>
      <c r="AY134" s="224" t="s">
        <v>342</v>
      </c>
      <c r="BK134" s="226">
        <f>BK135+BK250+BK254+BK274+BK281+BK352+BK360+BK373</f>
        <v>0</v>
      </c>
    </row>
    <row r="135" s="12" customFormat="1" ht="22.8" customHeight="1">
      <c r="A135" s="12"/>
      <c r="B135" s="213"/>
      <c r="C135" s="214"/>
      <c r="D135" s="215" t="s">
        <v>75</v>
      </c>
      <c r="E135" s="246" t="s">
        <v>83</v>
      </c>
      <c r="F135" s="246" t="s">
        <v>439</v>
      </c>
      <c r="G135" s="214"/>
      <c r="H135" s="214"/>
      <c r="I135" s="217"/>
      <c r="J135" s="247">
        <f>BK135</f>
        <v>0</v>
      </c>
      <c r="K135" s="214"/>
      <c r="L135" s="219"/>
      <c r="M135" s="220"/>
      <c r="N135" s="221"/>
      <c r="O135" s="221"/>
      <c r="P135" s="222">
        <f>SUM(P136:P249)</f>
        <v>0</v>
      </c>
      <c r="Q135" s="221"/>
      <c r="R135" s="222">
        <f>SUM(R136:R249)</f>
        <v>0.0581244</v>
      </c>
      <c r="S135" s="221"/>
      <c r="T135" s="223">
        <f>SUM(T136:T249)</f>
        <v>10.452960000000001</v>
      </c>
      <c r="U135" s="12"/>
      <c r="V135" s="12"/>
      <c r="W135" s="12"/>
      <c r="X135" s="12"/>
      <c r="Y135" s="12"/>
      <c r="Z135" s="12"/>
      <c r="AA135" s="12"/>
      <c r="AB135" s="12"/>
      <c r="AC135" s="12"/>
      <c r="AD135" s="12"/>
      <c r="AE135" s="12"/>
      <c r="AR135" s="224" t="s">
        <v>83</v>
      </c>
      <c r="AT135" s="225" t="s">
        <v>75</v>
      </c>
      <c r="AU135" s="225" t="s">
        <v>83</v>
      </c>
      <c r="AY135" s="224" t="s">
        <v>342</v>
      </c>
      <c r="BK135" s="226">
        <f>SUM(BK136:BK249)</f>
        <v>0</v>
      </c>
    </row>
    <row r="136" s="2" customFormat="1" ht="21.75" customHeight="1">
      <c r="A136" s="39"/>
      <c r="B136" s="40"/>
      <c r="C136" s="227" t="s">
        <v>83</v>
      </c>
      <c r="D136" s="227" t="s">
        <v>343</v>
      </c>
      <c r="E136" s="228" t="s">
        <v>2996</v>
      </c>
      <c r="F136" s="229" t="s">
        <v>2997</v>
      </c>
      <c r="G136" s="230" t="s">
        <v>473</v>
      </c>
      <c r="H136" s="231">
        <v>9.5199999999999996</v>
      </c>
      <c r="I136" s="232"/>
      <c r="J136" s="233">
        <f>ROUND(I136*H136,2)</f>
        <v>0</v>
      </c>
      <c r="K136" s="229" t="s">
        <v>443</v>
      </c>
      <c r="L136" s="45"/>
      <c r="M136" s="234" t="s">
        <v>1</v>
      </c>
      <c r="N136" s="235" t="s">
        <v>41</v>
      </c>
      <c r="O136" s="92"/>
      <c r="P136" s="236">
        <f>O136*H136</f>
        <v>0</v>
      </c>
      <c r="Q136" s="236">
        <v>0</v>
      </c>
      <c r="R136" s="236">
        <f>Q136*H136</f>
        <v>0</v>
      </c>
      <c r="S136" s="236">
        <v>0.26000000000000001</v>
      </c>
      <c r="T136" s="237">
        <f>S136*H136</f>
        <v>2.4752000000000001</v>
      </c>
      <c r="U136" s="39"/>
      <c r="V136" s="39"/>
      <c r="W136" s="39"/>
      <c r="X136" s="39"/>
      <c r="Y136" s="39"/>
      <c r="Z136" s="39"/>
      <c r="AA136" s="39"/>
      <c r="AB136" s="39"/>
      <c r="AC136" s="39"/>
      <c r="AD136" s="39"/>
      <c r="AE136" s="39"/>
      <c r="AR136" s="238" t="s">
        <v>360</v>
      </c>
      <c r="AT136" s="238" t="s">
        <v>343</v>
      </c>
      <c r="AU136" s="238" t="s">
        <v>85</v>
      </c>
      <c r="AY136" s="18" t="s">
        <v>342</v>
      </c>
      <c r="BE136" s="239">
        <f>IF(N136="základní",J136,0)</f>
        <v>0</v>
      </c>
      <c r="BF136" s="239">
        <f>IF(N136="snížená",J136,0)</f>
        <v>0</v>
      </c>
      <c r="BG136" s="239">
        <f>IF(N136="zákl. přenesená",J136,0)</f>
        <v>0</v>
      </c>
      <c r="BH136" s="239">
        <f>IF(N136="sníž. přenesená",J136,0)</f>
        <v>0</v>
      </c>
      <c r="BI136" s="239">
        <f>IF(N136="nulová",J136,0)</f>
        <v>0</v>
      </c>
      <c r="BJ136" s="18" t="s">
        <v>83</v>
      </c>
      <c r="BK136" s="239">
        <f>ROUND(I136*H136,2)</f>
        <v>0</v>
      </c>
      <c r="BL136" s="18" t="s">
        <v>360</v>
      </c>
      <c r="BM136" s="238" t="s">
        <v>2998</v>
      </c>
    </row>
    <row r="137" s="2" customFormat="1">
      <c r="A137" s="39"/>
      <c r="B137" s="40"/>
      <c r="C137" s="41"/>
      <c r="D137" s="240" t="s">
        <v>349</v>
      </c>
      <c r="E137" s="41"/>
      <c r="F137" s="241" t="s">
        <v>2999</v>
      </c>
      <c r="G137" s="41"/>
      <c r="H137" s="41"/>
      <c r="I137" s="242"/>
      <c r="J137" s="41"/>
      <c r="K137" s="41"/>
      <c r="L137" s="45"/>
      <c r="M137" s="243"/>
      <c r="N137" s="244"/>
      <c r="O137" s="92"/>
      <c r="P137" s="92"/>
      <c r="Q137" s="92"/>
      <c r="R137" s="92"/>
      <c r="S137" s="92"/>
      <c r="T137" s="93"/>
      <c r="U137" s="39"/>
      <c r="V137" s="39"/>
      <c r="W137" s="39"/>
      <c r="X137" s="39"/>
      <c r="Y137" s="39"/>
      <c r="Z137" s="39"/>
      <c r="AA137" s="39"/>
      <c r="AB137" s="39"/>
      <c r="AC137" s="39"/>
      <c r="AD137" s="39"/>
      <c r="AE137" s="39"/>
      <c r="AT137" s="18" t="s">
        <v>349</v>
      </c>
      <c r="AU137" s="18" t="s">
        <v>85</v>
      </c>
    </row>
    <row r="138" s="14" customFormat="1">
      <c r="A138" s="14"/>
      <c r="B138" s="263"/>
      <c r="C138" s="264"/>
      <c r="D138" s="240" t="s">
        <v>446</v>
      </c>
      <c r="E138" s="265" t="s">
        <v>1</v>
      </c>
      <c r="F138" s="266" t="s">
        <v>529</v>
      </c>
      <c r="G138" s="264"/>
      <c r="H138" s="265" t="s">
        <v>1</v>
      </c>
      <c r="I138" s="267"/>
      <c r="J138" s="264"/>
      <c r="K138" s="264"/>
      <c r="L138" s="268"/>
      <c r="M138" s="269"/>
      <c r="N138" s="270"/>
      <c r="O138" s="270"/>
      <c r="P138" s="270"/>
      <c r="Q138" s="270"/>
      <c r="R138" s="270"/>
      <c r="S138" s="270"/>
      <c r="T138" s="271"/>
      <c r="U138" s="14"/>
      <c r="V138" s="14"/>
      <c r="W138" s="14"/>
      <c r="X138" s="14"/>
      <c r="Y138" s="14"/>
      <c r="Z138" s="14"/>
      <c r="AA138" s="14"/>
      <c r="AB138" s="14"/>
      <c r="AC138" s="14"/>
      <c r="AD138" s="14"/>
      <c r="AE138" s="14"/>
      <c r="AT138" s="272" t="s">
        <v>446</v>
      </c>
      <c r="AU138" s="272" t="s">
        <v>85</v>
      </c>
      <c r="AV138" s="14" t="s">
        <v>83</v>
      </c>
      <c r="AW138" s="14" t="s">
        <v>32</v>
      </c>
      <c r="AX138" s="14" t="s">
        <v>76</v>
      </c>
      <c r="AY138" s="272" t="s">
        <v>342</v>
      </c>
    </row>
    <row r="139" s="13" customFormat="1">
      <c r="A139" s="13"/>
      <c r="B139" s="252"/>
      <c r="C139" s="253"/>
      <c r="D139" s="240" t="s">
        <v>446</v>
      </c>
      <c r="E139" s="254" t="s">
        <v>1</v>
      </c>
      <c r="F139" s="255" t="s">
        <v>3000</v>
      </c>
      <c r="G139" s="253"/>
      <c r="H139" s="256">
        <v>9.5199999999999996</v>
      </c>
      <c r="I139" s="257"/>
      <c r="J139" s="253"/>
      <c r="K139" s="253"/>
      <c r="L139" s="258"/>
      <c r="M139" s="259"/>
      <c r="N139" s="260"/>
      <c r="O139" s="260"/>
      <c r="P139" s="260"/>
      <c r="Q139" s="260"/>
      <c r="R139" s="260"/>
      <c r="S139" s="260"/>
      <c r="T139" s="261"/>
      <c r="U139" s="13"/>
      <c r="V139" s="13"/>
      <c r="W139" s="13"/>
      <c r="X139" s="13"/>
      <c r="Y139" s="13"/>
      <c r="Z139" s="13"/>
      <c r="AA139" s="13"/>
      <c r="AB139" s="13"/>
      <c r="AC139" s="13"/>
      <c r="AD139" s="13"/>
      <c r="AE139" s="13"/>
      <c r="AT139" s="262" t="s">
        <v>446</v>
      </c>
      <c r="AU139" s="262" t="s">
        <v>85</v>
      </c>
      <c r="AV139" s="13" t="s">
        <v>85</v>
      </c>
      <c r="AW139" s="13" t="s">
        <v>32</v>
      </c>
      <c r="AX139" s="13" t="s">
        <v>83</v>
      </c>
      <c r="AY139" s="262" t="s">
        <v>342</v>
      </c>
    </row>
    <row r="140" s="2" customFormat="1" ht="21.75" customHeight="1">
      <c r="A140" s="39"/>
      <c r="B140" s="40"/>
      <c r="C140" s="227" t="s">
        <v>85</v>
      </c>
      <c r="D140" s="227" t="s">
        <v>343</v>
      </c>
      <c r="E140" s="228" t="s">
        <v>3001</v>
      </c>
      <c r="F140" s="229" t="s">
        <v>3002</v>
      </c>
      <c r="G140" s="230" t="s">
        <v>473</v>
      </c>
      <c r="H140" s="231">
        <v>9.5199999999999996</v>
      </c>
      <c r="I140" s="232"/>
      <c r="J140" s="233">
        <f>ROUND(I140*H140,2)</f>
        <v>0</v>
      </c>
      <c r="K140" s="229" t="s">
        <v>443</v>
      </c>
      <c r="L140" s="45"/>
      <c r="M140" s="234" t="s">
        <v>1</v>
      </c>
      <c r="N140" s="235" t="s">
        <v>41</v>
      </c>
      <c r="O140" s="92"/>
      <c r="P140" s="236">
        <f>O140*H140</f>
        <v>0</v>
      </c>
      <c r="Q140" s="236">
        <v>0</v>
      </c>
      <c r="R140" s="236">
        <f>Q140*H140</f>
        <v>0</v>
      </c>
      <c r="S140" s="236">
        <v>0.28499999999999998</v>
      </c>
      <c r="T140" s="237">
        <f>S140*H140</f>
        <v>2.7131999999999996</v>
      </c>
      <c r="U140" s="39"/>
      <c r="V140" s="39"/>
      <c r="W140" s="39"/>
      <c r="X140" s="39"/>
      <c r="Y140" s="39"/>
      <c r="Z140" s="39"/>
      <c r="AA140" s="39"/>
      <c r="AB140" s="39"/>
      <c r="AC140" s="39"/>
      <c r="AD140" s="39"/>
      <c r="AE140" s="39"/>
      <c r="AR140" s="238" t="s">
        <v>360</v>
      </c>
      <c r="AT140" s="238" t="s">
        <v>343</v>
      </c>
      <c r="AU140" s="238" t="s">
        <v>85</v>
      </c>
      <c r="AY140" s="18" t="s">
        <v>342</v>
      </c>
      <c r="BE140" s="239">
        <f>IF(N140="základní",J140,0)</f>
        <v>0</v>
      </c>
      <c r="BF140" s="239">
        <f>IF(N140="snížená",J140,0)</f>
        <v>0</v>
      </c>
      <c r="BG140" s="239">
        <f>IF(N140="zákl. přenesená",J140,0)</f>
        <v>0</v>
      </c>
      <c r="BH140" s="239">
        <f>IF(N140="sníž. přenesená",J140,0)</f>
        <v>0</v>
      </c>
      <c r="BI140" s="239">
        <f>IF(N140="nulová",J140,0)</f>
        <v>0</v>
      </c>
      <c r="BJ140" s="18" t="s">
        <v>83</v>
      </c>
      <c r="BK140" s="239">
        <f>ROUND(I140*H140,2)</f>
        <v>0</v>
      </c>
      <c r="BL140" s="18" t="s">
        <v>360</v>
      </c>
      <c r="BM140" s="238" t="s">
        <v>3003</v>
      </c>
    </row>
    <row r="141" s="2" customFormat="1">
      <c r="A141" s="39"/>
      <c r="B141" s="40"/>
      <c r="C141" s="41"/>
      <c r="D141" s="240" t="s">
        <v>349</v>
      </c>
      <c r="E141" s="41"/>
      <c r="F141" s="241" t="s">
        <v>3004</v>
      </c>
      <c r="G141" s="41"/>
      <c r="H141" s="41"/>
      <c r="I141" s="242"/>
      <c r="J141" s="41"/>
      <c r="K141" s="41"/>
      <c r="L141" s="45"/>
      <c r="M141" s="243"/>
      <c r="N141" s="244"/>
      <c r="O141" s="92"/>
      <c r="P141" s="92"/>
      <c r="Q141" s="92"/>
      <c r="R141" s="92"/>
      <c r="S141" s="92"/>
      <c r="T141" s="93"/>
      <c r="U141" s="39"/>
      <c r="V141" s="39"/>
      <c r="W141" s="39"/>
      <c r="X141" s="39"/>
      <c r="Y141" s="39"/>
      <c r="Z141" s="39"/>
      <c r="AA141" s="39"/>
      <c r="AB141" s="39"/>
      <c r="AC141" s="39"/>
      <c r="AD141" s="39"/>
      <c r="AE141" s="39"/>
      <c r="AT141" s="18" t="s">
        <v>349</v>
      </c>
      <c r="AU141" s="18" t="s">
        <v>85</v>
      </c>
    </row>
    <row r="142" s="13" customFormat="1">
      <c r="A142" s="13"/>
      <c r="B142" s="252"/>
      <c r="C142" s="253"/>
      <c r="D142" s="240" t="s">
        <v>446</v>
      </c>
      <c r="E142" s="254" t="s">
        <v>1</v>
      </c>
      <c r="F142" s="255" t="s">
        <v>3005</v>
      </c>
      <c r="G142" s="253"/>
      <c r="H142" s="256">
        <v>9.5199999999999996</v>
      </c>
      <c r="I142" s="257"/>
      <c r="J142" s="253"/>
      <c r="K142" s="253"/>
      <c r="L142" s="258"/>
      <c r="M142" s="259"/>
      <c r="N142" s="260"/>
      <c r="O142" s="260"/>
      <c r="P142" s="260"/>
      <c r="Q142" s="260"/>
      <c r="R142" s="260"/>
      <c r="S142" s="260"/>
      <c r="T142" s="261"/>
      <c r="U142" s="13"/>
      <c r="V142" s="13"/>
      <c r="W142" s="13"/>
      <c r="X142" s="13"/>
      <c r="Y142" s="13"/>
      <c r="Z142" s="13"/>
      <c r="AA142" s="13"/>
      <c r="AB142" s="13"/>
      <c r="AC142" s="13"/>
      <c r="AD142" s="13"/>
      <c r="AE142" s="13"/>
      <c r="AT142" s="262" t="s">
        <v>446</v>
      </c>
      <c r="AU142" s="262" t="s">
        <v>85</v>
      </c>
      <c r="AV142" s="13" t="s">
        <v>85</v>
      </c>
      <c r="AW142" s="13" t="s">
        <v>32</v>
      </c>
      <c r="AX142" s="13" t="s">
        <v>83</v>
      </c>
      <c r="AY142" s="262" t="s">
        <v>342</v>
      </c>
    </row>
    <row r="143" s="2" customFormat="1" ht="21.75" customHeight="1">
      <c r="A143" s="39"/>
      <c r="B143" s="40"/>
      <c r="C143" s="227" t="s">
        <v>92</v>
      </c>
      <c r="D143" s="227" t="s">
        <v>343</v>
      </c>
      <c r="E143" s="228" t="s">
        <v>2246</v>
      </c>
      <c r="F143" s="229" t="s">
        <v>2247</v>
      </c>
      <c r="G143" s="230" t="s">
        <v>473</v>
      </c>
      <c r="H143" s="231">
        <v>9.5199999999999996</v>
      </c>
      <c r="I143" s="232"/>
      <c r="J143" s="233">
        <f>ROUND(I143*H143,2)</f>
        <v>0</v>
      </c>
      <c r="K143" s="229" t="s">
        <v>443</v>
      </c>
      <c r="L143" s="45"/>
      <c r="M143" s="234" t="s">
        <v>1</v>
      </c>
      <c r="N143" s="235" t="s">
        <v>41</v>
      </c>
      <c r="O143" s="92"/>
      <c r="P143" s="236">
        <f>O143*H143</f>
        <v>0</v>
      </c>
      <c r="Q143" s="236">
        <v>0</v>
      </c>
      <c r="R143" s="236">
        <f>Q143*H143</f>
        <v>0</v>
      </c>
      <c r="S143" s="236">
        <v>0.32300000000000001</v>
      </c>
      <c r="T143" s="237">
        <f>S143*H143</f>
        <v>3.0749599999999999</v>
      </c>
      <c r="U143" s="39"/>
      <c r="V143" s="39"/>
      <c r="W143" s="39"/>
      <c r="X143" s="39"/>
      <c r="Y143" s="39"/>
      <c r="Z143" s="39"/>
      <c r="AA143" s="39"/>
      <c r="AB143" s="39"/>
      <c r="AC143" s="39"/>
      <c r="AD143" s="39"/>
      <c r="AE143" s="39"/>
      <c r="AR143" s="238" t="s">
        <v>360</v>
      </c>
      <c r="AT143" s="238" t="s">
        <v>343</v>
      </c>
      <c r="AU143" s="238" t="s">
        <v>85</v>
      </c>
      <c r="AY143" s="18" t="s">
        <v>342</v>
      </c>
      <c r="BE143" s="239">
        <f>IF(N143="základní",J143,0)</f>
        <v>0</v>
      </c>
      <c r="BF143" s="239">
        <f>IF(N143="snížená",J143,0)</f>
        <v>0</v>
      </c>
      <c r="BG143" s="239">
        <f>IF(N143="zákl. přenesená",J143,0)</f>
        <v>0</v>
      </c>
      <c r="BH143" s="239">
        <f>IF(N143="sníž. přenesená",J143,0)</f>
        <v>0</v>
      </c>
      <c r="BI143" s="239">
        <f>IF(N143="nulová",J143,0)</f>
        <v>0</v>
      </c>
      <c r="BJ143" s="18" t="s">
        <v>83</v>
      </c>
      <c r="BK143" s="239">
        <f>ROUND(I143*H143,2)</f>
        <v>0</v>
      </c>
      <c r="BL143" s="18" t="s">
        <v>360</v>
      </c>
      <c r="BM143" s="238" t="s">
        <v>3006</v>
      </c>
    </row>
    <row r="144" s="2" customFormat="1">
      <c r="A144" s="39"/>
      <c r="B144" s="40"/>
      <c r="C144" s="41"/>
      <c r="D144" s="240" t="s">
        <v>349</v>
      </c>
      <c r="E144" s="41"/>
      <c r="F144" s="241" t="s">
        <v>2249</v>
      </c>
      <c r="G144" s="41"/>
      <c r="H144" s="41"/>
      <c r="I144" s="242"/>
      <c r="J144" s="41"/>
      <c r="K144" s="41"/>
      <c r="L144" s="45"/>
      <c r="M144" s="243"/>
      <c r="N144" s="244"/>
      <c r="O144" s="92"/>
      <c r="P144" s="92"/>
      <c r="Q144" s="92"/>
      <c r="R144" s="92"/>
      <c r="S144" s="92"/>
      <c r="T144" s="93"/>
      <c r="U144" s="39"/>
      <c r="V144" s="39"/>
      <c r="W144" s="39"/>
      <c r="X144" s="39"/>
      <c r="Y144" s="39"/>
      <c r="Z144" s="39"/>
      <c r="AA144" s="39"/>
      <c r="AB144" s="39"/>
      <c r="AC144" s="39"/>
      <c r="AD144" s="39"/>
      <c r="AE144" s="39"/>
      <c r="AT144" s="18" t="s">
        <v>349</v>
      </c>
      <c r="AU144" s="18" t="s">
        <v>85</v>
      </c>
    </row>
    <row r="145" s="13" customFormat="1">
      <c r="A145" s="13"/>
      <c r="B145" s="252"/>
      <c r="C145" s="253"/>
      <c r="D145" s="240" t="s">
        <v>446</v>
      </c>
      <c r="E145" s="254" t="s">
        <v>1</v>
      </c>
      <c r="F145" s="255" t="s">
        <v>3007</v>
      </c>
      <c r="G145" s="253"/>
      <c r="H145" s="256">
        <v>9.5199999999999996</v>
      </c>
      <c r="I145" s="257"/>
      <c r="J145" s="253"/>
      <c r="K145" s="253"/>
      <c r="L145" s="258"/>
      <c r="M145" s="259"/>
      <c r="N145" s="260"/>
      <c r="O145" s="260"/>
      <c r="P145" s="260"/>
      <c r="Q145" s="260"/>
      <c r="R145" s="260"/>
      <c r="S145" s="260"/>
      <c r="T145" s="261"/>
      <c r="U145" s="13"/>
      <c r="V145" s="13"/>
      <c r="W145" s="13"/>
      <c r="X145" s="13"/>
      <c r="Y145" s="13"/>
      <c r="Z145" s="13"/>
      <c r="AA145" s="13"/>
      <c r="AB145" s="13"/>
      <c r="AC145" s="13"/>
      <c r="AD145" s="13"/>
      <c r="AE145" s="13"/>
      <c r="AT145" s="262" t="s">
        <v>446</v>
      </c>
      <c r="AU145" s="262" t="s">
        <v>85</v>
      </c>
      <c r="AV145" s="13" t="s">
        <v>85</v>
      </c>
      <c r="AW145" s="13" t="s">
        <v>32</v>
      </c>
      <c r="AX145" s="13" t="s">
        <v>83</v>
      </c>
      <c r="AY145" s="262" t="s">
        <v>342</v>
      </c>
    </row>
    <row r="146" s="2" customFormat="1" ht="21.75" customHeight="1">
      <c r="A146" s="39"/>
      <c r="B146" s="40"/>
      <c r="C146" s="227" t="s">
        <v>360</v>
      </c>
      <c r="D146" s="227" t="s">
        <v>343</v>
      </c>
      <c r="E146" s="228" t="s">
        <v>2002</v>
      </c>
      <c r="F146" s="229" t="s">
        <v>2003</v>
      </c>
      <c r="G146" s="230" t="s">
        <v>473</v>
      </c>
      <c r="H146" s="231">
        <v>9.5199999999999996</v>
      </c>
      <c r="I146" s="232"/>
      <c r="J146" s="233">
        <f>ROUND(I146*H146,2)</f>
        <v>0</v>
      </c>
      <c r="K146" s="229" t="s">
        <v>443</v>
      </c>
      <c r="L146" s="45"/>
      <c r="M146" s="234" t="s">
        <v>1</v>
      </c>
      <c r="N146" s="235" t="s">
        <v>41</v>
      </c>
      <c r="O146" s="92"/>
      <c r="P146" s="236">
        <f>O146*H146</f>
        <v>0</v>
      </c>
      <c r="Q146" s="236">
        <v>9.0000000000000006E-05</v>
      </c>
      <c r="R146" s="236">
        <f>Q146*H146</f>
        <v>0.00085680000000000001</v>
      </c>
      <c r="S146" s="236">
        <v>0.23000000000000001</v>
      </c>
      <c r="T146" s="237">
        <f>S146*H146</f>
        <v>2.1896</v>
      </c>
      <c r="U146" s="39"/>
      <c r="V146" s="39"/>
      <c r="W146" s="39"/>
      <c r="X146" s="39"/>
      <c r="Y146" s="39"/>
      <c r="Z146" s="39"/>
      <c r="AA146" s="39"/>
      <c r="AB146" s="39"/>
      <c r="AC146" s="39"/>
      <c r="AD146" s="39"/>
      <c r="AE146" s="39"/>
      <c r="AR146" s="238" t="s">
        <v>360</v>
      </c>
      <c r="AT146" s="238" t="s">
        <v>343</v>
      </c>
      <c r="AU146" s="238" t="s">
        <v>85</v>
      </c>
      <c r="AY146" s="18" t="s">
        <v>342</v>
      </c>
      <c r="BE146" s="239">
        <f>IF(N146="základní",J146,0)</f>
        <v>0</v>
      </c>
      <c r="BF146" s="239">
        <f>IF(N146="snížená",J146,0)</f>
        <v>0</v>
      </c>
      <c r="BG146" s="239">
        <f>IF(N146="zákl. přenesená",J146,0)</f>
        <v>0</v>
      </c>
      <c r="BH146" s="239">
        <f>IF(N146="sníž. přenesená",J146,0)</f>
        <v>0</v>
      </c>
      <c r="BI146" s="239">
        <f>IF(N146="nulová",J146,0)</f>
        <v>0</v>
      </c>
      <c r="BJ146" s="18" t="s">
        <v>83</v>
      </c>
      <c r="BK146" s="239">
        <f>ROUND(I146*H146,2)</f>
        <v>0</v>
      </c>
      <c r="BL146" s="18" t="s">
        <v>360</v>
      </c>
      <c r="BM146" s="238" t="s">
        <v>3008</v>
      </c>
    </row>
    <row r="147" s="2" customFormat="1">
      <c r="A147" s="39"/>
      <c r="B147" s="40"/>
      <c r="C147" s="41"/>
      <c r="D147" s="240" t="s">
        <v>349</v>
      </c>
      <c r="E147" s="41"/>
      <c r="F147" s="241" t="s">
        <v>2005</v>
      </c>
      <c r="G147" s="41"/>
      <c r="H147" s="41"/>
      <c r="I147" s="242"/>
      <c r="J147" s="41"/>
      <c r="K147" s="41"/>
      <c r="L147" s="45"/>
      <c r="M147" s="243"/>
      <c r="N147" s="244"/>
      <c r="O147" s="92"/>
      <c r="P147" s="92"/>
      <c r="Q147" s="92"/>
      <c r="R147" s="92"/>
      <c r="S147" s="92"/>
      <c r="T147" s="93"/>
      <c r="U147" s="39"/>
      <c r="V147" s="39"/>
      <c r="W147" s="39"/>
      <c r="X147" s="39"/>
      <c r="Y147" s="39"/>
      <c r="Z147" s="39"/>
      <c r="AA147" s="39"/>
      <c r="AB147" s="39"/>
      <c r="AC147" s="39"/>
      <c r="AD147" s="39"/>
      <c r="AE147" s="39"/>
      <c r="AT147" s="18" t="s">
        <v>349</v>
      </c>
      <c r="AU147" s="18" t="s">
        <v>85</v>
      </c>
    </row>
    <row r="148" s="14" customFormat="1">
      <c r="A148" s="14"/>
      <c r="B148" s="263"/>
      <c r="C148" s="264"/>
      <c r="D148" s="240" t="s">
        <v>446</v>
      </c>
      <c r="E148" s="265" t="s">
        <v>1</v>
      </c>
      <c r="F148" s="266" t="s">
        <v>529</v>
      </c>
      <c r="G148" s="264"/>
      <c r="H148" s="265" t="s">
        <v>1</v>
      </c>
      <c r="I148" s="267"/>
      <c r="J148" s="264"/>
      <c r="K148" s="264"/>
      <c r="L148" s="268"/>
      <c r="M148" s="269"/>
      <c r="N148" s="270"/>
      <c r="O148" s="270"/>
      <c r="P148" s="270"/>
      <c r="Q148" s="270"/>
      <c r="R148" s="270"/>
      <c r="S148" s="270"/>
      <c r="T148" s="271"/>
      <c r="U148" s="14"/>
      <c r="V148" s="14"/>
      <c r="W148" s="14"/>
      <c r="X148" s="14"/>
      <c r="Y148" s="14"/>
      <c r="Z148" s="14"/>
      <c r="AA148" s="14"/>
      <c r="AB148" s="14"/>
      <c r="AC148" s="14"/>
      <c r="AD148" s="14"/>
      <c r="AE148" s="14"/>
      <c r="AT148" s="272" t="s">
        <v>446</v>
      </c>
      <c r="AU148" s="272" t="s">
        <v>85</v>
      </c>
      <c r="AV148" s="14" t="s">
        <v>83</v>
      </c>
      <c r="AW148" s="14" t="s">
        <v>32</v>
      </c>
      <c r="AX148" s="14" t="s">
        <v>76</v>
      </c>
      <c r="AY148" s="272" t="s">
        <v>342</v>
      </c>
    </row>
    <row r="149" s="13" customFormat="1">
      <c r="A149" s="13"/>
      <c r="B149" s="252"/>
      <c r="C149" s="253"/>
      <c r="D149" s="240" t="s">
        <v>446</v>
      </c>
      <c r="E149" s="254" t="s">
        <v>1</v>
      </c>
      <c r="F149" s="255" t="s">
        <v>3009</v>
      </c>
      <c r="G149" s="253"/>
      <c r="H149" s="256">
        <v>9.5199999999999996</v>
      </c>
      <c r="I149" s="257"/>
      <c r="J149" s="253"/>
      <c r="K149" s="253"/>
      <c r="L149" s="258"/>
      <c r="M149" s="259"/>
      <c r="N149" s="260"/>
      <c r="O149" s="260"/>
      <c r="P149" s="260"/>
      <c r="Q149" s="260"/>
      <c r="R149" s="260"/>
      <c r="S149" s="260"/>
      <c r="T149" s="261"/>
      <c r="U149" s="13"/>
      <c r="V149" s="13"/>
      <c r="W149" s="13"/>
      <c r="X149" s="13"/>
      <c r="Y149" s="13"/>
      <c r="Z149" s="13"/>
      <c r="AA149" s="13"/>
      <c r="AB149" s="13"/>
      <c r="AC149" s="13"/>
      <c r="AD149" s="13"/>
      <c r="AE149" s="13"/>
      <c r="AT149" s="262" t="s">
        <v>446</v>
      </c>
      <c r="AU149" s="262" t="s">
        <v>85</v>
      </c>
      <c r="AV149" s="13" t="s">
        <v>85</v>
      </c>
      <c r="AW149" s="13" t="s">
        <v>32</v>
      </c>
      <c r="AX149" s="13" t="s">
        <v>83</v>
      </c>
      <c r="AY149" s="262" t="s">
        <v>342</v>
      </c>
    </row>
    <row r="150" s="2" customFormat="1" ht="16.5" customHeight="1">
      <c r="A150" s="39"/>
      <c r="B150" s="40"/>
      <c r="C150" s="227" t="s">
        <v>341</v>
      </c>
      <c r="D150" s="227" t="s">
        <v>343</v>
      </c>
      <c r="E150" s="228" t="s">
        <v>2006</v>
      </c>
      <c r="F150" s="229" t="s">
        <v>2007</v>
      </c>
      <c r="G150" s="230" t="s">
        <v>2008</v>
      </c>
      <c r="H150" s="231">
        <v>15</v>
      </c>
      <c r="I150" s="232"/>
      <c r="J150" s="233">
        <f>ROUND(I150*H150,2)</f>
        <v>0</v>
      </c>
      <c r="K150" s="229" t="s">
        <v>443</v>
      </c>
      <c r="L150" s="45"/>
      <c r="M150" s="234" t="s">
        <v>1</v>
      </c>
      <c r="N150" s="235" t="s">
        <v>41</v>
      </c>
      <c r="O150" s="92"/>
      <c r="P150" s="236">
        <f>O150*H150</f>
        <v>0</v>
      </c>
      <c r="Q150" s="236">
        <v>3.0000000000000001E-05</v>
      </c>
      <c r="R150" s="236">
        <f>Q150*H150</f>
        <v>0.00044999999999999999</v>
      </c>
      <c r="S150" s="236">
        <v>0</v>
      </c>
      <c r="T150" s="237">
        <f>S150*H150</f>
        <v>0</v>
      </c>
      <c r="U150" s="39"/>
      <c r="V150" s="39"/>
      <c r="W150" s="39"/>
      <c r="X150" s="39"/>
      <c r="Y150" s="39"/>
      <c r="Z150" s="39"/>
      <c r="AA150" s="39"/>
      <c r="AB150" s="39"/>
      <c r="AC150" s="39"/>
      <c r="AD150" s="39"/>
      <c r="AE150" s="39"/>
      <c r="AR150" s="238" t="s">
        <v>360</v>
      </c>
      <c r="AT150" s="238" t="s">
        <v>343</v>
      </c>
      <c r="AU150" s="238" t="s">
        <v>85</v>
      </c>
      <c r="AY150" s="18" t="s">
        <v>342</v>
      </c>
      <c r="BE150" s="239">
        <f>IF(N150="základní",J150,0)</f>
        <v>0</v>
      </c>
      <c r="BF150" s="239">
        <f>IF(N150="snížená",J150,0)</f>
        <v>0</v>
      </c>
      <c r="BG150" s="239">
        <f>IF(N150="zákl. přenesená",J150,0)</f>
        <v>0</v>
      </c>
      <c r="BH150" s="239">
        <f>IF(N150="sníž. přenesená",J150,0)</f>
        <v>0</v>
      </c>
      <c r="BI150" s="239">
        <f>IF(N150="nulová",J150,0)</f>
        <v>0</v>
      </c>
      <c r="BJ150" s="18" t="s">
        <v>83</v>
      </c>
      <c r="BK150" s="239">
        <f>ROUND(I150*H150,2)</f>
        <v>0</v>
      </c>
      <c r="BL150" s="18" t="s">
        <v>360</v>
      </c>
      <c r="BM150" s="238" t="s">
        <v>3010</v>
      </c>
    </row>
    <row r="151" s="2" customFormat="1">
      <c r="A151" s="39"/>
      <c r="B151" s="40"/>
      <c r="C151" s="41"/>
      <c r="D151" s="240" t="s">
        <v>349</v>
      </c>
      <c r="E151" s="41"/>
      <c r="F151" s="241" t="s">
        <v>2010</v>
      </c>
      <c r="G151" s="41"/>
      <c r="H151" s="41"/>
      <c r="I151" s="242"/>
      <c r="J151" s="41"/>
      <c r="K151" s="41"/>
      <c r="L151" s="45"/>
      <c r="M151" s="243"/>
      <c r="N151" s="244"/>
      <c r="O151" s="92"/>
      <c r="P151" s="92"/>
      <c r="Q151" s="92"/>
      <c r="R151" s="92"/>
      <c r="S151" s="92"/>
      <c r="T151" s="93"/>
      <c r="U151" s="39"/>
      <c r="V151" s="39"/>
      <c r="W151" s="39"/>
      <c r="X151" s="39"/>
      <c r="Y151" s="39"/>
      <c r="Z151" s="39"/>
      <c r="AA151" s="39"/>
      <c r="AB151" s="39"/>
      <c r="AC151" s="39"/>
      <c r="AD151" s="39"/>
      <c r="AE151" s="39"/>
      <c r="AT151" s="18" t="s">
        <v>349</v>
      </c>
      <c r="AU151" s="18" t="s">
        <v>85</v>
      </c>
    </row>
    <row r="152" s="13" customFormat="1">
      <c r="A152" s="13"/>
      <c r="B152" s="252"/>
      <c r="C152" s="253"/>
      <c r="D152" s="240" t="s">
        <v>446</v>
      </c>
      <c r="E152" s="254" t="s">
        <v>1</v>
      </c>
      <c r="F152" s="255" t="s">
        <v>3011</v>
      </c>
      <c r="G152" s="253"/>
      <c r="H152" s="256">
        <v>15</v>
      </c>
      <c r="I152" s="257"/>
      <c r="J152" s="253"/>
      <c r="K152" s="253"/>
      <c r="L152" s="258"/>
      <c r="M152" s="259"/>
      <c r="N152" s="260"/>
      <c r="O152" s="260"/>
      <c r="P152" s="260"/>
      <c r="Q152" s="260"/>
      <c r="R152" s="260"/>
      <c r="S152" s="260"/>
      <c r="T152" s="261"/>
      <c r="U152" s="13"/>
      <c r="V152" s="13"/>
      <c r="W152" s="13"/>
      <c r="X152" s="13"/>
      <c r="Y152" s="13"/>
      <c r="Z152" s="13"/>
      <c r="AA152" s="13"/>
      <c r="AB152" s="13"/>
      <c r="AC152" s="13"/>
      <c r="AD152" s="13"/>
      <c r="AE152" s="13"/>
      <c r="AT152" s="262" t="s">
        <v>446</v>
      </c>
      <c r="AU152" s="262" t="s">
        <v>85</v>
      </c>
      <c r="AV152" s="13" t="s">
        <v>85</v>
      </c>
      <c r="AW152" s="13" t="s">
        <v>32</v>
      </c>
      <c r="AX152" s="13" t="s">
        <v>83</v>
      </c>
      <c r="AY152" s="262" t="s">
        <v>342</v>
      </c>
    </row>
    <row r="153" s="2" customFormat="1" ht="16.5" customHeight="1">
      <c r="A153" s="39"/>
      <c r="B153" s="40"/>
      <c r="C153" s="227" t="s">
        <v>368</v>
      </c>
      <c r="D153" s="227" t="s">
        <v>343</v>
      </c>
      <c r="E153" s="228" t="s">
        <v>2012</v>
      </c>
      <c r="F153" s="229" t="s">
        <v>2013</v>
      </c>
      <c r="G153" s="230" t="s">
        <v>2014</v>
      </c>
      <c r="H153" s="231">
        <v>3</v>
      </c>
      <c r="I153" s="232"/>
      <c r="J153" s="233">
        <f>ROUND(I153*H153,2)</f>
        <v>0</v>
      </c>
      <c r="K153" s="229" t="s">
        <v>443</v>
      </c>
      <c r="L153" s="45"/>
      <c r="M153" s="234" t="s">
        <v>1</v>
      </c>
      <c r="N153" s="235" t="s">
        <v>41</v>
      </c>
      <c r="O153" s="92"/>
      <c r="P153" s="236">
        <f>O153*H153</f>
        <v>0</v>
      </c>
      <c r="Q153" s="236">
        <v>0</v>
      </c>
      <c r="R153" s="236">
        <f>Q153*H153</f>
        <v>0</v>
      </c>
      <c r="S153" s="236">
        <v>0</v>
      </c>
      <c r="T153" s="237">
        <f>S153*H153</f>
        <v>0</v>
      </c>
      <c r="U153" s="39"/>
      <c r="V153" s="39"/>
      <c r="W153" s="39"/>
      <c r="X153" s="39"/>
      <c r="Y153" s="39"/>
      <c r="Z153" s="39"/>
      <c r="AA153" s="39"/>
      <c r="AB153" s="39"/>
      <c r="AC153" s="39"/>
      <c r="AD153" s="39"/>
      <c r="AE153" s="39"/>
      <c r="AR153" s="238" t="s">
        <v>360</v>
      </c>
      <c r="AT153" s="238" t="s">
        <v>343</v>
      </c>
      <c r="AU153" s="238" t="s">
        <v>85</v>
      </c>
      <c r="AY153" s="18" t="s">
        <v>342</v>
      </c>
      <c r="BE153" s="239">
        <f>IF(N153="základní",J153,0)</f>
        <v>0</v>
      </c>
      <c r="BF153" s="239">
        <f>IF(N153="snížená",J153,0)</f>
        <v>0</v>
      </c>
      <c r="BG153" s="239">
        <f>IF(N153="zákl. přenesená",J153,0)</f>
        <v>0</v>
      </c>
      <c r="BH153" s="239">
        <f>IF(N153="sníž. přenesená",J153,0)</f>
        <v>0</v>
      </c>
      <c r="BI153" s="239">
        <f>IF(N153="nulová",J153,0)</f>
        <v>0</v>
      </c>
      <c r="BJ153" s="18" t="s">
        <v>83</v>
      </c>
      <c r="BK153" s="239">
        <f>ROUND(I153*H153,2)</f>
        <v>0</v>
      </c>
      <c r="BL153" s="18" t="s">
        <v>360</v>
      </c>
      <c r="BM153" s="238" t="s">
        <v>3012</v>
      </c>
    </row>
    <row r="154" s="2" customFormat="1">
      <c r="A154" s="39"/>
      <c r="B154" s="40"/>
      <c r="C154" s="41"/>
      <c r="D154" s="240" t="s">
        <v>349</v>
      </c>
      <c r="E154" s="41"/>
      <c r="F154" s="241" t="s">
        <v>2016</v>
      </c>
      <c r="G154" s="41"/>
      <c r="H154" s="41"/>
      <c r="I154" s="242"/>
      <c r="J154" s="41"/>
      <c r="K154" s="41"/>
      <c r="L154" s="45"/>
      <c r="M154" s="243"/>
      <c r="N154" s="244"/>
      <c r="O154" s="92"/>
      <c r="P154" s="92"/>
      <c r="Q154" s="92"/>
      <c r="R154" s="92"/>
      <c r="S154" s="92"/>
      <c r="T154" s="93"/>
      <c r="U154" s="39"/>
      <c r="V154" s="39"/>
      <c r="W154" s="39"/>
      <c r="X154" s="39"/>
      <c r="Y154" s="39"/>
      <c r="Z154" s="39"/>
      <c r="AA154" s="39"/>
      <c r="AB154" s="39"/>
      <c r="AC154" s="39"/>
      <c r="AD154" s="39"/>
      <c r="AE154" s="39"/>
      <c r="AT154" s="18" t="s">
        <v>349</v>
      </c>
      <c r="AU154" s="18" t="s">
        <v>85</v>
      </c>
    </row>
    <row r="155" s="13" customFormat="1">
      <c r="A155" s="13"/>
      <c r="B155" s="252"/>
      <c r="C155" s="253"/>
      <c r="D155" s="240" t="s">
        <v>446</v>
      </c>
      <c r="E155" s="254" t="s">
        <v>1</v>
      </c>
      <c r="F155" s="255" t="s">
        <v>3013</v>
      </c>
      <c r="G155" s="253"/>
      <c r="H155" s="256">
        <v>3</v>
      </c>
      <c r="I155" s="257"/>
      <c r="J155" s="253"/>
      <c r="K155" s="253"/>
      <c r="L155" s="258"/>
      <c r="M155" s="259"/>
      <c r="N155" s="260"/>
      <c r="O155" s="260"/>
      <c r="P155" s="260"/>
      <c r="Q155" s="260"/>
      <c r="R155" s="260"/>
      <c r="S155" s="260"/>
      <c r="T155" s="261"/>
      <c r="U155" s="13"/>
      <c r="V155" s="13"/>
      <c r="W155" s="13"/>
      <c r="X155" s="13"/>
      <c r="Y155" s="13"/>
      <c r="Z155" s="13"/>
      <c r="AA155" s="13"/>
      <c r="AB155" s="13"/>
      <c r="AC155" s="13"/>
      <c r="AD155" s="13"/>
      <c r="AE155" s="13"/>
      <c r="AT155" s="262" t="s">
        <v>446</v>
      </c>
      <c r="AU155" s="262" t="s">
        <v>85</v>
      </c>
      <c r="AV155" s="13" t="s">
        <v>85</v>
      </c>
      <c r="AW155" s="13" t="s">
        <v>32</v>
      </c>
      <c r="AX155" s="13" t="s">
        <v>83</v>
      </c>
      <c r="AY155" s="262" t="s">
        <v>342</v>
      </c>
    </row>
    <row r="156" s="2" customFormat="1" ht="16.5" customHeight="1">
      <c r="A156" s="39"/>
      <c r="B156" s="40"/>
      <c r="C156" s="227" t="s">
        <v>372</v>
      </c>
      <c r="D156" s="227" t="s">
        <v>343</v>
      </c>
      <c r="E156" s="228" t="s">
        <v>3014</v>
      </c>
      <c r="F156" s="229" t="s">
        <v>3015</v>
      </c>
      <c r="G156" s="230" t="s">
        <v>473</v>
      </c>
      <c r="H156" s="231">
        <v>15.4</v>
      </c>
      <c r="I156" s="232"/>
      <c r="J156" s="233">
        <f>ROUND(I156*H156,2)</f>
        <v>0</v>
      </c>
      <c r="K156" s="229" t="s">
        <v>443</v>
      </c>
      <c r="L156" s="45"/>
      <c r="M156" s="234" t="s">
        <v>1</v>
      </c>
      <c r="N156" s="235" t="s">
        <v>41</v>
      </c>
      <c r="O156" s="92"/>
      <c r="P156" s="236">
        <f>O156*H156</f>
        <v>0</v>
      </c>
      <c r="Q156" s="236">
        <v>0</v>
      </c>
      <c r="R156" s="236">
        <f>Q156*H156</f>
        <v>0</v>
      </c>
      <c r="S156" s="236">
        <v>0</v>
      </c>
      <c r="T156" s="237">
        <f>S156*H156</f>
        <v>0</v>
      </c>
      <c r="U156" s="39"/>
      <c r="V156" s="39"/>
      <c r="W156" s="39"/>
      <c r="X156" s="39"/>
      <c r="Y156" s="39"/>
      <c r="Z156" s="39"/>
      <c r="AA156" s="39"/>
      <c r="AB156" s="39"/>
      <c r="AC156" s="39"/>
      <c r="AD156" s="39"/>
      <c r="AE156" s="39"/>
      <c r="AR156" s="238" t="s">
        <v>360</v>
      </c>
      <c r="AT156" s="238" t="s">
        <v>343</v>
      </c>
      <c r="AU156" s="238" t="s">
        <v>85</v>
      </c>
      <c r="AY156" s="18" t="s">
        <v>342</v>
      </c>
      <c r="BE156" s="239">
        <f>IF(N156="základní",J156,0)</f>
        <v>0</v>
      </c>
      <c r="BF156" s="239">
        <f>IF(N156="snížená",J156,0)</f>
        <v>0</v>
      </c>
      <c r="BG156" s="239">
        <f>IF(N156="zákl. přenesená",J156,0)</f>
        <v>0</v>
      </c>
      <c r="BH156" s="239">
        <f>IF(N156="sníž. přenesená",J156,0)</f>
        <v>0</v>
      </c>
      <c r="BI156" s="239">
        <f>IF(N156="nulová",J156,0)</f>
        <v>0</v>
      </c>
      <c r="BJ156" s="18" t="s">
        <v>83</v>
      </c>
      <c r="BK156" s="239">
        <f>ROUND(I156*H156,2)</f>
        <v>0</v>
      </c>
      <c r="BL156" s="18" t="s">
        <v>360</v>
      </c>
      <c r="BM156" s="238" t="s">
        <v>3016</v>
      </c>
    </row>
    <row r="157" s="2" customFormat="1">
      <c r="A157" s="39"/>
      <c r="B157" s="40"/>
      <c r="C157" s="41"/>
      <c r="D157" s="240" t="s">
        <v>349</v>
      </c>
      <c r="E157" s="41"/>
      <c r="F157" s="241" t="s">
        <v>3017</v>
      </c>
      <c r="G157" s="41"/>
      <c r="H157" s="41"/>
      <c r="I157" s="242"/>
      <c r="J157" s="41"/>
      <c r="K157" s="41"/>
      <c r="L157" s="45"/>
      <c r="M157" s="243"/>
      <c r="N157" s="244"/>
      <c r="O157" s="92"/>
      <c r="P157" s="92"/>
      <c r="Q157" s="92"/>
      <c r="R157" s="92"/>
      <c r="S157" s="92"/>
      <c r="T157" s="93"/>
      <c r="U157" s="39"/>
      <c r="V157" s="39"/>
      <c r="W157" s="39"/>
      <c r="X157" s="39"/>
      <c r="Y157" s="39"/>
      <c r="Z157" s="39"/>
      <c r="AA157" s="39"/>
      <c r="AB157" s="39"/>
      <c r="AC157" s="39"/>
      <c r="AD157" s="39"/>
      <c r="AE157" s="39"/>
      <c r="AT157" s="18" t="s">
        <v>349</v>
      </c>
      <c r="AU157" s="18" t="s">
        <v>85</v>
      </c>
    </row>
    <row r="158" s="13" customFormat="1">
      <c r="A158" s="13"/>
      <c r="B158" s="252"/>
      <c r="C158" s="253"/>
      <c r="D158" s="240" t="s">
        <v>446</v>
      </c>
      <c r="E158" s="254" t="s">
        <v>1</v>
      </c>
      <c r="F158" s="255" t="s">
        <v>3018</v>
      </c>
      <c r="G158" s="253"/>
      <c r="H158" s="256">
        <v>15.4</v>
      </c>
      <c r="I158" s="257"/>
      <c r="J158" s="253"/>
      <c r="K158" s="253"/>
      <c r="L158" s="258"/>
      <c r="M158" s="259"/>
      <c r="N158" s="260"/>
      <c r="O158" s="260"/>
      <c r="P158" s="260"/>
      <c r="Q158" s="260"/>
      <c r="R158" s="260"/>
      <c r="S158" s="260"/>
      <c r="T158" s="261"/>
      <c r="U158" s="13"/>
      <c r="V158" s="13"/>
      <c r="W158" s="13"/>
      <c r="X158" s="13"/>
      <c r="Y158" s="13"/>
      <c r="Z158" s="13"/>
      <c r="AA158" s="13"/>
      <c r="AB158" s="13"/>
      <c r="AC158" s="13"/>
      <c r="AD158" s="13"/>
      <c r="AE158" s="13"/>
      <c r="AT158" s="262" t="s">
        <v>446</v>
      </c>
      <c r="AU158" s="262" t="s">
        <v>85</v>
      </c>
      <c r="AV158" s="13" t="s">
        <v>85</v>
      </c>
      <c r="AW158" s="13" t="s">
        <v>32</v>
      </c>
      <c r="AX158" s="13" t="s">
        <v>83</v>
      </c>
      <c r="AY158" s="262" t="s">
        <v>342</v>
      </c>
    </row>
    <row r="159" s="2" customFormat="1" ht="16.5" customHeight="1">
      <c r="A159" s="39"/>
      <c r="B159" s="40"/>
      <c r="C159" s="227" t="s">
        <v>376</v>
      </c>
      <c r="D159" s="227" t="s">
        <v>343</v>
      </c>
      <c r="E159" s="228" t="s">
        <v>2270</v>
      </c>
      <c r="F159" s="229" t="s">
        <v>2271</v>
      </c>
      <c r="G159" s="230" t="s">
        <v>562</v>
      </c>
      <c r="H159" s="231">
        <v>2.1739999999999999</v>
      </c>
      <c r="I159" s="232"/>
      <c r="J159" s="233">
        <f>ROUND(I159*H159,2)</f>
        <v>0</v>
      </c>
      <c r="K159" s="229" t="s">
        <v>1</v>
      </c>
      <c r="L159" s="45"/>
      <c r="M159" s="234" t="s">
        <v>1</v>
      </c>
      <c r="N159" s="235" t="s">
        <v>41</v>
      </c>
      <c r="O159" s="92"/>
      <c r="P159" s="236">
        <f>O159*H159</f>
        <v>0</v>
      </c>
      <c r="Q159" s="236">
        <v>0</v>
      </c>
      <c r="R159" s="236">
        <f>Q159*H159</f>
        <v>0</v>
      </c>
      <c r="S159" s="236">
        <v>0</v>
      </c>
      <c r="T159" s="237">
        <f>S159*H159</f>
        <v>0</v>
      </c>
      <c r="U159" s="39"/>
      <c r="V159" s="39"/>
      <c r="W159" s="39"/>
      <c r="X159" s="39"/>
      <c r="Y159" s="39"/>
      <c r="Z159" s="39"/>
      <c r="AA159" s="39"/>
      <c r="AB159" s="39"/>
      <c r="AC159" s="39"/>
      <c r="AD159" s="39"/>
      <c r="AE159" s="39"/>
      <c r="AR159" s="238" t="s">
        <v>360</v>
      </c>
      <c r="AT159" s="238" t="s">
        <v>343</v>
      </c>
      <c r="AU159" s="238" t="s">
        <v>85</v>
      </c>
      <c r="AY159" s="18" t="s">
        <v>342</v>
      </c>
      <c r="BE159" s="239">
        <f>IF(N159="základní",J159,0)</f>
        <v>0</v>
      </c>
      <c r="BF159" s="239">
        <f>IF(N159="snížená",J159,0)</f>
        <v>0</v>
      </c>
      <c r="BG159" s="239">
        <f>IF(N159="zákl. přenesená",J159,0)</f>
        <v>0</v>
      </c>
      <c r="BH159" s="239">
        <f>IF(N159="sníž. přenesená",J159,0)</f>
        <v>0</v>
      </c>
      <c r="BI159" s="239">
        <f>IF(N159="nulová",J159,0)</f>
        <v>0</v>
      </c>
      <c r="BJ159" s="18" t="s">
        <v>83</v>
      </c>
      <c r="BK159" s="239">
        <f>ROUND(I159*H159,2)</f>
        <v>0</v>
      </c>
      <c r="BL159" s="18" t="s">
        <v>360</v>
      </c>
      <c r="BM159" s="238" t="s">
        <v>3019</v>
      </c>
    </row>
    <row r="160" s="2" customFormat="1">
      <c r="A160" s="39"/>
      <c r="B160" s="40"/>
      <c r="C160" s="41"/>
      <c r="D160" s="240" t="s">
        <v>349</v>
      </c>
      <c r="E160" s="41"/>
      <c r="F160" s="241" t="s">
        <v>2271</v>
      </c>
      <c r="G160" s="41"/>
      <c r="H160" s="41"/>
      <c r="I160" s="242"/>
      <c r="J160" s="41"/>
      <c r="K160" s="41"/>
      <c r="L160" s="45"/>
      <c r="M160" s="243"/>
      <c r="N160" s="244"/>
      <c r="O160" s="92"/>
      <c r="P160" s="92"/>
      <c r="Q160" s="92"/>
      <c r="R160" s="92"/>
      <c r="S160" s="92"/>
      <c r="T160" s="93"/>
      <c r="U160" s="39"/>
      <c r="V160" s="39"/>
      <c r="W160" s="39"/>
      <c r="X160" s="39"/>
      <c r="Y160" s="39"/>
      <c r="Z160" s="39"/>
      <c r="AA160" s="39"/>
      <c r="AB160" s="39"/>
      <c r="AC160" s="39"/>
      <c r="AD160" s="39"/>
      <c r="AE160" s="39"/>
      <c r="AT160" s="18" t="s">
        <v>349</v>
      </c>
      <c r="AU160" s="18" t="s">
        <v>85</v>
      </c>
    </row>
    <row r="161" s="13" customFormat="1">
      <c r="A161" s="13"/>
      <c r="B161" s="252"/>
      <c r="C161" s="253"/>
      <c r="D161" s="240" t="s">
        <v>446</v>
      </c>
      <c r="E161" s="254" t="s">
        <v>1</v>
      </c>
      <c r="F161" s="255" t="s">
        <v>3020</v>
      </c>
      <c r="G161" s="253"/>
      <c r="H161" s="256">
        <v>2.1739999999999999</v>
      </c>
      <c r="I161" s="257"/>
      <c r="J161" s="253"/>
      <c r="K161" s="253"/>
      <c r="L161" s="258"/>
      <c r="M161" s="259"/>
      <c r="N161" s="260"/>
      <c r="O161" s="260"/>
      <c r="P161" s="260"/>
      <c r="Q161" s="260"/>
      <c r="R161" s="260"/>
      <c r="S161" s="260"/>
      <c r="T161" s="261"/>
      <c r="U161" s="13"/>
      <c r="V161" s="13"/>
      <c r="W161" s="13"/>
      <c r="X161" s="13"/>
      <c r="Y161" s="13"/>
      <c r="Z161" s="13"/>
      <c r="AA161" s="13"/>
      <c r="AB161" s="13"/>
      <c r="AC161" s="13"/>
      <c r="AD161" s="13"/>
      <c r="AE161" s="13"/>
      <c r="AT161" s="262" t="s">
        <v>446</v>
      </c>
      <c r="AU161" s="262" t="s">
        <v>85</v>
      </c>
      <c r="AV161" s="13" t="s">
        <v>85</v>
      </c>
      <c r="AW161" s="13" t="s">
        <v>32</v>
      </c>
      <c r="AX161" s="13" t="s">
        <v>83</v>
      </c>
      <c r="AY161" s="262" t="s">
        <v>342</v>
      </c>
    </row>
    <row r="162" s="2" customFormat="1" ht="21.75" customHeight="1">
      <c r="A162" s="39"/>
      <c r="B162" s="40"/>
      <c r="C162" s="227" t="s">
        <v>381</v>
      </c>
      <c r="D162" s="227" t="s">
        <v>343</v>
      </c>
      <c r="E162" s="228" t="s">
        <v>3021</v>
      </c>
      <c r="F162" s="229" t="s">
        <v>3022</v>
      </c>
      <c r="G162" s="230" t="s">
        <v>562</v>
      </c>
      <c r="H162" s="231">
        <v>16.073</v>
      </c>
      <c r="I162" s="232"/>
      <c r="J162" s="233">
        <f>ROUND(I162*H162,2)</f>
        <v>0</v>
      </c>
      <c r="K162" s="229" t="s">
        <v>443</v>
      </c>
      <c r="L162" s="45"/>
      <c r="M162" s="234" t="s">
        <v>1</v>
      </c>
      <c r="N162" s="235" t="s">
        <v>41</v>
      </c>
      <c r="O162" s="92"/>
      <c r="P162" s="236">
        <f>O162*H162</f>
        <v>0</v>
      </c>
      <c r="Q162" s="236">
        <v>0</v>
      </c>
      <c r="R162" s="236">
        <f>Q162*H162</f>
        <v>0</v>
      </c>
      <c r="S162" s="236">
        <v>0</v>
      </c>
      <c r="T162" s="237">
        <f>S162*H162</f>
        <v>0</v>
      </c>
      <c r="U162" s="39"/>
      <c r="V162" s="39"/>
      <c r="W162" s="39"/>
      <c r="X162" s="39"/>
      <c r="Y162" s="39"/>
      <c r="Z162" s="39"/>
      <c r="AA162" s="39"/>
      <c r="AB162" s="39"/>
      <c r="AC162" s="39"/>
      <c r="AD162" s="39"/>
      <c r="AE162" s="39"/>
      <c r="AR162" s="238" t="s">
        <v>360</v>
      </c>
      <c r="AT162" s="238" t="s">
        <v>343</v>
      </c>
      <c r="AU162" s="238" t="s">
        <v>85</v>
      </c>
      <c r="AY162" s="18" t="s">
        <v>342</v>
      </c>
      <c r="BE162" s="239">
        <f>IF(N162="základní",J162,0)</f>
        <v>0</v>
      </c>
      <c r="BF162" s="239">
        <f>IF(N162="snížená",J162,0)</f>
        <v>0</v>
      </c>
      <c r="BG162" s="239">
        <f>IF(N162="zákl. přenesená",J162,0)</f>
        <v>0</v>
      </c>
      <c r="BH162" s="239">
        <f>IF(N162="sníž. přenesená",J162,0)</f>
        <v>0</v>
      </c>
      <c r="BI162" s="239">
        <f>IF(N162="nulová",J162,0)</f>
        <v>0</v>
      </c>
      <c r="BJ162" s="18" t="s">
        <v>83</v>
      </c>
      <c r="BK162" s="239">
        <f>ROUND(I162*H162,2)</f>
        <v>0</v>
      </c>
      <c r="BL162" s="18" t="s">
        <v>360</v>
      </c>
      <c r="BM162" s="238" t="s">
        <v>3023</v>
      </c>
    </row>
    <row r="163" s="2" customFormat="1">
      <c r="A163" s="39"/>
      <c r="B163" s="40"/>
      <c r="C163" s="41"/>
      <c r="D163" s="240" t="s">
        <v>349</v>
      </c>
      <c r="E163" s="41"/>
      <c r="F163" s="241" t="s">
        <v>3024</v>
      </c>
      <c r="G163" s="41"/>
      <c r="H163" s="41"/>
      <c r="I163" s="242"/>
      <c r="J163" s="41"/>
      <c r="K163" s="41"/>
      <c r="L163" s="45"/>
      <c r="M163" s="243"/>
      <c r="N163" s="244"/>
      <c r="O163" s="92"/>
      <c r="P163" s="92"/>
      <c r="Q163" s="92"/>
      <c r="R163" s="92"/>
      <c r="S163" s="92"/>
      <c r="T163" s="93"/>
      <c r="U163" s="39"/>
      <c r="V163" s="39"/>
      <c r="W163" s="39"/>
      <c r="X163" s="39"/>
      <c r="Y163" s="39"/>
      <c r="Z163" s="39"/>
      <c r="AA163" s="39"/>
      <c r="AB163" s="39"/>
      <c r="AC163" s="39"/>
      <c r="AD163" s="39"/>
      <c r="AE163" s="39"/>
      <c r="AT163" s="18" t="s">
        <v>349</v>
      </c>
      <c r="AU163" s="18" t="s">
        <v>85</v>
      </c>
    </row>
    <row r="164" s="14" customFormat="1">
      <c r="A164" s="14"/>
      <c r="B164" s="263"/>
      <c r="C164" s="264"/>
      <c r="D164" s="240" t="s">
        <v>446</v>
      </c>
      <c r="E164" s="265" t="s">
        <v>1</v>
      </c>
      <c r="F164" s="266" t="s">
        <v>3025</v>
      </c>
      <c r="G164" s="264"/>
      <c r="H164" s="265" t="s">
        <v>1</v>
      </c>
      <c r="I164" s="267"/>
      <c r="J164" s="264"/>
      <c r="K164" s="264"/>
      <c r="L164" s="268"/>
      <c r="M164" s="269"/>
      <c r="N164" s="270"/>
      <c r="O164" s="270"/>
      <c r="P164" s="270"/>
      <c r="Q164" s="270"/>
      <c r="R164" s="270"/>
      <c r="S164" s="270"/>
      <c r="T164" s="271"/>
      <c r="U164" s="14"/>
      <c r="V164" s="14"/>
      <c r="W164" s="14"/>
      <c r="X164" s="14"/>
      <c r="Y164" s="14"/>
      <c r="Z164" s="14"/>
      <c r="AA164" s="14"/>
      <c r="AB164" s="14"/>
      <c r="AC164" s="14"/>
      <c r="AD164" s="14"/>
      <c r="AE164" s="14"/>
      <c r="AT164" s="272" t="s">
        <v>446</v>
      </c>
      <c r="AU164" s="272" t="s">
        <v>85</v>
      </c>
      <c r="AV164" s="14" t="s">
        <v>83</v>
      </c>
      <c r="AW164" s="14" t="s">
        <v>32</v>
      </c>
      <c r="AX164" s="14" t="s">
        <v>76</v>
      </c>
      <c r="AY164" s="272" t="s">
        <v>342</v>
      </c>
    </row>
    <row r="165" s="13" customFormat="1">
      <c r="A165" s="13"/>
      <c r="B165" s="252"/>
      <c r="C165" s="253"/>
      <c r="D165" s="240" t="s">
        <v>446</v>
      </c>
      <c r="E165" s="254" t="s">
        <v>1</v>
      </c>
      <c r="F165" s="255" t="s">
        <v>3026</v>
      </c>
      <c r="G165" s="253"/>
      <c r="H165" s="256">
        <v>44.856000000000002</v>
      </c>
      <c r="I165" s="257"/>
      <c r="J165" s="253"/>
      <c r="K165" s="253"/>
      <c r="L165" s="258"/>
      <c r="M165" s="259"/>
      <c r="N165" s="260"/>
      <c r="O165" s="260"/>
      <c r="P165" s="260"/>
      <c r="Q165" s="260"/>
      <c r="R165" s="260"/>
      <c r="S165" s="260"/>
      <c r="T165" s="261"/>
      <c r="U165" s="13"/>
      <c r="V165" s="13"/>
      <c r="W165" s="13"/>
      <c r="X165" s="13"/>
      <c r="Y165" s="13"/>
      <c r="Z165" s="13"/>
      <c r="AA165" s="13"/>
      <c r="AB165" s="13"/>
      <c r="AC165" s="13"/>
      <c r="AD165" s="13"/>
      <c r="AE165" s="13"/>
      <c r="AT165" s="262" t="s">
        <v>446</v>
      </c>
      <c r="AU165" s="262" t="s">
        <v>85</v>
      </c>
      <c r="AV165" s="13" t="s">
        <v>85</v>
      </c>
      <c r="AW165" s="13" t="s">
        <v>32</v>
      </c>
      <c r="AX165" s="13" t="s">
        <v>76</v>
      </c>
      <c r="AY165" s="262" t="s">
        <v>342</v>
      </c>
    </row>
    <row r="166" s="14" customFormat="1">
      <c r="A166" s="14"/>
      <c r="B166" s="263"/>
      <c r="C166" s="264"/>
      <c r="D166" s="240" t="s">
        <v>446</v>
      </c>
      <c r="E166" s="265" t="s">
        <v>1</v>
      </c>
      <c r="F166" s="266" t="s">
        <v>2292</v>
      </c>
      <c r="G166" s="264"/>
      <c r="H166" s="265" t="s">
        <v>1</v>
      </c>
      <c r="I166" s="267"/>
      <c r="J166" s="264"/>
      <c r="K166" s="264"/>
      <c r="L166" s="268"/>
      <c r="M166" s="269"/>
      <c r="N166" s="270"/>
      <c r="O166" s="270"/>
      <c r="P166" s="270"/>
      <c r="Q166" s="270"/>
      <c r="R166" s="270"/>
      <c r="S166" s="270"/>
      <c r="T166" s="271"/>
      <c r="U166" s="14"/>
      <c r="V166" s="14"/>
      <c r="W166" s="14"/>
      <c r="X166" s="14"/>
      <c r="Y166" s="14"/>
      <c r="Z166" s="14"/>
      <c r="AA166" s="14"/>
      <c r="AB166" s="14"/>
      <c r="AC166" s="14"/>
      <c r="AD166" s="14"/>
      <c r="AE166" s="14"/>
      <c r="AT166" s="272" t="s">
        <v>446</v>
      </c>
      <c r="AU166" s="272" t="s">
        <v>85</v>
      </c>
      <c r="AV166" s="14" t="s">
        <v>83</v>
      </c>
      <c r="AW166" s="14" t="s">
        <v>32</v>
      </c>
      <c r="AX166" s="14" t="s">
        <v>76</v>
      </c>
      <c r="AY166" s="272" t="s">
        <v>342</v>
      </c>
    </row>
    <row r="167" s="13" customFormat="1">
      <c r="A167" s="13"/>
      <c r="B167" s="252"/>
      <c r="C167" s="253"/>
      <c r="D167" s="240" t="s">
        <v>446</v>
      </c>
      <c r="E167" s="254" t="s">
        <v>1</v>
      </c>
      <c r="F167" s="255" t="s">
        <v>3027</v>
      </c>
      <c r="G167" s="253"/>
      <c r="H167" s="256">
        <v>2.492</v>
      </c>
      <c r="I167" s="257"/>
      <c r="J167" s="253"/>
      <c r="K167" s="253"/>
      <c r="L167" s="258"/>
      <c r="M167" s="259"/>
      <c r="N167" s="260"/>
      <c r="O167" s="260"/>
      <c r="P167" s="260"/>
      <c r="Q167" s="260"/>
      <c r="R167" s="260"/>
      <c r="S167" s="260"/>
      <c r="T167" s="261"/>
      <c r="U167" s="13"/>
      <c r="V167" s="13"/>
      <c r="W167" s="13"/>
      <c r="X167" s="13"/>
      <c r="Y167" s="13"/>
      <c r="Z167" s="13"/>
      <c r="AA167" s="13"/>
      <c r="AB167" s="13"/>
      <c r="AC167" s="13"/>
      <c r="AD167" s="13"/>
      <c r="AE167" s="13"/>
      <c r="AT167" s="262" t="s">
        <v>446</v>
      </c>
      <c r="AU167" s="262" t="s">
        <v>85</v>
      </c>
      <c r="AV167" s="13" t="s">
        <v>85</v>
      </c>
      <c r="AW167" s="13" t="s">
        <v>32</v>
      </c>
      <c r="AX167" s="13" t="s">
        <v>76</v>
      </c>
      <c r="AY167" s="262" t="s">
        <v>342</v>
      </c>
    </row>
    <row r="168" s="15" customFormat="1">
      <c r="A168" s="15"/>
      <c r="B168" s="273"/>
      <c r="C168" s="274"/>
      <c r="D168" s="240" t="s">
        <v>446</v>
      </c>
      <c r="E168" s="275" t="s">
        <v>1</v>
      </c>
      <c r="F168" s="276" t="s">
        <v>492</v>
      </c>
      <c r="G168" s="274"/>
      <c r="H168" s="277">
        <v>47.347999999999999</v>
      </c>
      <c r="I168" s="278"/>
      <c r="J168" s="274"/>
      <c r="K168" s="274"/>
      <c r="L168" s="279"/>
      <c r="M168" s="280"/>
      <c r="N168" s="281"/>
      <c r="O168" s="281"/>
      <c r="P168" s="281"/>
      <c r="Q168" s="281"/>
      <c r="R168" s="281"/>
      <c r="S168" s="281"/>
      <c r="T168" s="282"/>
      <c r="U168" s="15"/>
      <c r="V168" s="15"/>
      <c r="W168" s="15"/>
      <c r="X168" s="15"/>
      <c r="Y168" s="15"/>
      <c r="Z168" s="15"/>
      <c r="AA168" s="15"/>
      <c r="AB168" s="15"/>
      <c r="AC168" s="15"/>
      <c r="AD168" s="15"/>
      <c r="AE168" s="15"/>
      <c r="AT168" s="283" t="s">
        <v>446</v>
      </c>
      <c r="AU168" s="283" t="s">
        <v>85</v>
      </c>
      <c r="AV168" s="15" t="s">
        <v>92</v>
      </c>
      <c r="AW168" s="15" t="s">
        <v>32</v>
      </c>
      <c r="AX168" s="15" t="s">
        <v>76</v>
      </c>
      <c r="AY168" s="283" t="s">
        <v>342</v>
      </c>
    </row>
    <row r="169" s="14" customFormat="1">
      <c r="A169" s="14"/>
      <c r="B169" s="263"/>
      <c r="C169" s="264"/>
      <c r="D169" s="240" t="s">
        <v>446</v>
      </c>
      <c r="E169" s="265" t="s">
        <v>1</v>
      </c>
      <c r="F169" s="266" t="s">
        <v>2296</v>
      </c>
      <c r="G169" s="264"/>
      <c r="H169" s="265" t="s">
        <v>1</v>
      </c>
      <c r="I169" s="267"/>
      <c r="J169" s="264"/>
      <c r="K169" s="264"/>
      <c r="L169" s="268"/>
      <c r="M169" s="269"/>
      <c r="N169" s="270"/>
      <c r="O169" s="270"/>
      <c r="P169" s="270"/>
      <c r="Q169" s="270"/>
      <c r="R169" s="270"/>
      <c r="S169" s="270"/>
      <c r="T169" s="271"/>
      <c r="U169" s="14"/>
      <c r="V169" s="14"/>
      <c r="W169" s="14"/>
      <c r="X169" s="14"/>
      <c r="Y169" s="14"/>
      <c r="Z169" s="14"/>
      <c r="AA169" s="14"/>
      <c r="AB169" s="14"/>
      <c r="AC169" s="14"/>
      <c r="AD169" s="14"/>
      <c r="AE169" s="14"/>
      <c r="AT169" s="272" t="s">
        <v>446</v>
      </c>
      <c r="AU169" s="272" t="s">
        <v>85</v>
      </c>
      <c r="AV169" s="14" t="s">
        <v>83</v>
      </c>
      <c r="AW169" s="14" t="s">
        <v>32</v>
      </c>
      <c r="AX169" s="14" t="s">
        <v>76</v>
      </c>
      <c r="AY169" s="272" t="s">
        <v>342</v>
      </c>
    </row>
    <row r="170" s="13" customFormat="1">
      <c r="A170" s="13"/>
      <c r="B170" s="252"/>
      <c r="C170" s="253"/>
      <c r="D170" s="240" t="s">
        <v>446</v>
      </c>
      <c r="E170" s="254" t="s">
        <v>1</v>
      </c>
      <c r="F170" s="255" t="s">
        <v>3028</v>
      </c>
      <c r="G170" s="253"/>
      <c r="H170" s="256">
        <v>-4.8550000000000004</v>
      </c>
      <c r="I170" s="257"/>
      <c r="J170" s="253"/>
      <c r="K170" s="253"/>
      <c r="L170" s="258"/>
      <c r="M170" s="259"/>
      <c r="N170" s="260"/>
      <c r="O170" s="260"/>
      <c r="P170" s="260"/>
      <c r="Q170" s="260"/>
      <c r="R170" s="260"/>
      <c r="S170" s="260"/>
      <c r="T170" s="261"/>
      <c r="U170" s="13"/>
      <c r="V170" s="13"/>
      <c r="W170" s="13"/>
      <c r="X170" s="13"/>
      <c r="Y170" s="13"/>
      <c r="Z170" s="13"/>
      <c r="AA170" s="13"/>
      <c r="AB170" s="13"/>
      <c r="AC170" s="13"/>
      <c r="AD170" s="13"/>
      <c r="AE170" s="13"/>
      <c r="AT170" s="262" t="s">
        <v>446</v>
      </c>
      <c r="AU170" s="262" t="s">
        <v>85</v>
      </c>
      <c r="AV170" s="13" t="s">
        <v>85</v>
      </c>
      <c r="AW170" s="13" t="s">
        <v>32</v>
      </c>
      <c r="AX170" s="13" t="s">
        <v>76</v>
      </c>
      <c r="AY170" s="262" t="s">
        <v>342</v>
      </c>
    </row>
    <row r="171" s="13" customFormat="1">
      <c r="A171" s="13"/>
      <c r="B171" s="252"/>
      <c r="C171" s="253"/>
      <c r="D171" s="240" t="s">
        <v>446</v>
      </c>
      <c r="E171" s="254" t="s">
        <v>1</v>
      </c>
      <c r="F171" s="255" t="s">
        <v>3029</v>
      </c>
      <c r="G171" s="253"/>
      <c r="H171" s="256">
        <v>-2.3100000000000001</v>
      </c>
      <c r="I171" s="257"/>
      <c r="J171" s="253"/>
      <c r="K171" s="253"/>
      <c r="L171" s="258"/>
      <c r="M171" s="259"/>
      <c r="N171" s="260"/>
      <c r="O171" s="260"/>
      <c r="P171" s="260"/>
      <c r="Q171" s="260"/>
      <c r="R171" s="260"/>
      <c r="S171" s="260"/>
      <c r="T171" s="261"/>
      <c r="U171" s="13"/>
      <c r="V171" s="13"/>
      <c r="W171" s="13"/>
      <c r="X171" s="13"/>
      <c r="Y171" s="13"/>
      <c r="Z171" s="13"/>
      <c r="AA171" s="13"/>
      <c r="AB171" s="13"/>
      <c r="AC171" s="13"/>
      <c r="AD171" s="13"/>
      <c r="AE171" s="13"/>
      <c r="AT171" s="262" t="s">
        <v>446</v>
      </c>
      <c r="AU171" s="262" t="s">
        <v>85</v>
      </c>
      <c r="AV171" s="13" t="s">
        <v>85</v>
      </c>
      <c r="AW171" s="13" t="s">
        <v>32</v>
      </c>
      <c r="AX171" s="13" t="s">
        <v>76</v>
      </c>
      <c r="AY171" s="262" t="s">
        <v>342</v>
      </c>
    </row>
    <row r="172" s="15" customFormat="1">
      <c r="A172" s="15"/>
      <c r="B172" s="273"/>
      <c r="C172" s="274"/>
      <c r="D172" s="240" t="s">
        <v>446</v>
      </c>
      <c r="E172" s="275" t="s">
        <v>1</v>
      </c>
      <c r="F172" s="276" t="s">
        <v>492</v>
      </c>
      <c r="G172" s="274"/>
      <c r="H172" s="277">
        <v>-7.165</v>
      </c>
      <c r="I172" s="278"/>
      <c r="J172" s="274"/>
      <c r="K172" s="274"/>
      <c r="L172" s="279"/>
      <c r="M172" s="280"/>
      <c r="N172" s="281"/>
      <c r="O172" s="281"/>
      <c r="P172" s="281"/>
      <c r="Q172" s="281"/>
      <c r="R172" s="281"/>
      <c r="S172" s="281"/>
      <c r="T172" s="282"/>
      <c r="U172" s="15"/>
      <c r="V172" s="15"/>
      <c r="W172" s="15"/>
      <c r="X172" s="15"/>
      <c r="Y172" s="15"/>
      <c r="Z172" s="15"/>
      <c r="AA172" s="15"/>
      <c r="AB172" s="15"/>
      <c r="AC172" s="15"/>
      <c r="AD172" s="15"/>
      <c r="AE172" s="15"/>
      <c r="AT172" s="283" t="s">
        <v>446</v>
      </c>
      <c r="AU172" s="283" t="s">
        <v>85</v>
      </c>
      <c r="AV172" s="15" t="s">
        <v>92</v>
      </c>
      <c r="AW172" s="15" t="s">
        <v>32</v>
      </c>
      <c r="AX172" s="15" t="s">
        <v>76</v>
      </c>
      <c r="AY172" s="283" t="s">
        <v>342</v>
      </c>
    </row>
    <row r="173" s="16" customFormat="1">
      <c r="A173" s="16"/>
      <c r="B173" s="284"/>
      <c r="C173" s="285"/>
      <c r="D173" s="240" t="s">
        <v>446</v>
      </c>
      <c r="E173" s="286" t="s">
        <v>1</v>
      </c>
      <c r="F173" s="287" t="s">
        <v>500</v>
      </c>
      <c r="G173" s="285"/>
      <c r="H173" s="288">
        <v>40.183</v>
      </c>
      <c r="I173" s="289"/>
      <c r="J173" s="285"/>
      <c r="K173" s="285"/>
      <c r="L173" s="290"/>
      <c r="M173" s="291"/>
      <c r="N173" s="292"/>
      <c r="O173" s="292"/>
      <c r="P173" s="292"/>
      <c r="Q173" s="292"/>
      <c r="R173" s="292"/>
      <c r="S173" s="292"/>
      <c r="T173" s="293"/>
      <c r="U173" s="16"/>
      <c r="V173" s="16"/>
      <c r="W173" s="16"/>
      <c r="X173" s="16"/>
      <c r="Y173" s="16"/>
      <c r="Z173" s="16"/>
      <c r="AA173" s="16"/>
      <c r="AB173" s="16"/>
      <c r="AC173" s="16"/>
      <c r="AD173" s="16"/>
      <c r="AE173" s="16"/>
      <c r="AT173" s="294" t="s">
        <v>446</v>
      </c>
      <c r="AU173" s="294" t="s">
        <v>85</v>
      </c>
      <c r="AV173" s="16" t="s">
        <v>360</v>
      </c>
      <c r="AW173" s="16" t="s">
        <v>32</v>
      </c>
      <c r="AX173" s="16" t="s">
        <v>76</v>
      </c>
      <c r="AY173" s="294" t="s">
        <v>342</v>
      </c>
    </row>
    <row r="174" s="13" customFormat="1">
      <c r="A174" s="13"/>
      <c r="B174" s="252"/>
      <c r="C174" s="253"/>
      <c r="D174" s="240" t="s">
        <v>446</v>
      </c>
      <c r="E174" s="254" t="s">
        <v>1</v>
      </c>
      <c r="F174" s="255" t="s">
        <v>3030</v>
      </c>
      <c r="G174" s="253"/>
      <c r="H174" s="256">
        <v>16.073</v>
      </c>
      <c r="I174" s="257"/>
      <c r="J174" s="253"/>
      <c r="K174" s="253"/>
      <c r="L174" s="258"/>
      <c r="M174" s="259"/>
      <c r="N174" s="260"/>
      <c r="O174" s="260"/>
      <c r="P174" s="260"/>
      <c r="Q174" s="260"/>
      <c r="R174" s="260"/>
      <c r="S174" s="260"/>
      <c r="T174" s="261"/>
      <c r="U174" s="13"/>
      <c r="V174" s="13"/>
      <c r="W174" s="13"/>
      <c r="X174" s="13"/>
      <c r="Y174" s="13"/>
      <c r="Z174" s="13"/>
      <c r="AA174" s="13"/>
      <c r="AB174" s="13"/>
      <c r="AC174" s="13"/>
      <c r="AD174" s="13"/>
      <c r="AE174" s="13"/>
      <c r="AT174" s="262" t="s">
        <v>446</v>
      </c>
      <c r="AU174" s="262" t="s">
        <v>85</v>
      </c>
      <c r="AV174" s="13" t="s">
        <v>85</v>
      </c>
      <c r="AW174" s="13" t="s">
        <v>32</v>
      </c>
      <c r="AX174" s="13" t="s">
        <v>83</v>
      </c>
      <c r="AY174" s="262" t="s">
        <v>342</v>
      </c>
    </row>
    <row r="175" s="2" customFormat="1" ht="21.75" customHeight="1">
      <c r="A175" s="39"/>
      <c r="B175" s="40"/>
      <c r="C175" s="227" t="s">
        <v>386</v>
      </c>
      <c r="D175" s="227" t="s">
        <v>343</v>
      </c>
      <c r="E175" s="228" t="s">
        <v>3031</v>
      </c>
      <c r="F175" s="229" t="s">
        <v>3032</v>
      </c>
      <c r="G175" s="230" t="s">
        <v>562</v>
      </c>
      <c r="H175" s="231">
        <v>16.073</v>
      </c>
      <c r="I175" s="232"/>
      <c r="J175" s="233">
        <f>ROUND(I175*H175,2)</f>
        <v>0</v>
      </c>
      <c r="K175" s="229" t="s">
        <v>443</v>
      </c>
      <c r="L175" s="45"/>
      <c r="M175" s="234" t="s">
        <v>1</v>
      </c>
      <c r="N175" s="235" t="s">
        <v>41</v>
      </c>
      <c r="O175" s="92"/>
      <c r="P175" s="236">
        <f>O175*H175</f>
        <v>0</v>
      </c>
      <c r="Q175" s="236">
        <v>0</v>
      </c>
      <c r="R175" s="236">
        <f>Q175*H175</f>
        <v>0</v>
      </c>
      <c r="S175" s="236">
        <v>0</v>
      </c>
      <c r="T175" s="237">
        <f>S175*H175</f>
        <v>0</v>
      </c>
      <c r="U175" s="39"/>
      <c r="V175" s="39"/>
      <c r="W175" s="39"/>
      <c r="X175" s="39"/>
      <c r="Y175" s="39"/>
      <c r="Z175" s="39"/>
      <c r="AA175" s="39"/>
      <c r="AB175" s="39"/>
      <c r="AC175" s="39"/>
      <c r="AD175" s="39"/>
      <c r="AE175" s="39"/>
      <c r="AR175" s="238" t="s">
        <v>360</v>
      </c>
      <c r="AT175" s="238" t="s">
        <v>343</v>
      </c>
      <c r="AU175" s="238" t="s">
        <v>85</v>
      </c>
      <c r="AY175" s="18" t="s">
        <v>342</v>
      </c>
      <c r="BE175" s="239">
        <f>IF(N175="základní",J175,0)</f>
        <v>0</v>
      </c>
      <c r="BF175" s="239">
        <f>IF(N175="snížená",J175,0)</f>
        <v>0</v>
      </c>
      <c r="BG175" s="239">
        <f>IF(N175="zákl. přenesená",J175,0)</f>
        <v>0</v>
      </c>
      <c r="BH175" s="239">
        <f>IF(N175="sníž. přenesená",J175,0)</f>
        <v>0</v>
      </c>
      <c r="BI175" s="239">
        <f>IF(N175="nulová",J175,0)</f>
        <v>0</v>
      </c>
      <c r="BJ175" s="18" t="s">
        <v>83</v>
      </c>
      <c r="BK175" s="239">
        <f>ROUND(I175*H175,2)</f>
        <v>0</v>
      </c>
      <c r="BL175" s="18" t="s">
        <v>360</v>
      </c>
      <c r="BM175" s="238" t="s">
        <v>3033</v>
      </c>
    </row>
    <row r="176" s="2" customFormat="1">
      <c r="A176" s="39"/>
      <c r="B176" s="40"/>
      <c r="C176" s="41"/>
      <c r="D176" s="240" t="s">
        <v>349</v>
      </c>
      <c r="E176" s="41"/>
      <c r="F176" s="241" t="s">
        <v>3034</v>
      </c>
      <c r="G176" s="41"/>
      <c r="H176" s="41"/>
      <c r="I176" s="242"/>
      <c r="J176" s="41"/>
      <c r="K176" s="41"/>
      <c r="L176" s="45"/>
      <c r="M176" s="243"/>
      <c r="N176" s="244"/>
      <c r="O176" s="92"/>
      <c r="P176" s="92"/>
      <c r="Q176" s="92"/>
      <c r="R176" s="92"/>
      <c r="S176" s="92"/>
      <c r="T176" s="93"/>
      <c r="U176" s="39"/>
      <c r="V176" s="39"/>
      <c r="W176" s="39"/>
      <c r="X176" s="39"/>
      <c r="Y176" s="39"/>
      <c r="Z176" s="39"/>
      <c r="AA176" s="39"/>
      <c r="AB176" s="39"/>
      <c r="AC176" s="39"/>
      <c r="AD176" s="39"/>
      <c r="AE176" s="39"/>
      <c r="AT176" s="18" t="s">
        <v>349</v>
      </c>
      <c r="AU176" s="18" t="s">
        <v>85</v>
      </c>
    </row>
    <row r="177" s="13" customFormat="1">
      <c r="A177" s="13"/>
      <c r="B177" s="252"/>
      <c r="C177" s="253"/>
      <c r="D177" s="240" t="s">
        <v>446</v>
      </c>
      <c r="E177" s="254" t="s">
        <v>1</v>
      </c>
      <c r="F177" s="255" t="s">
        <v>3035</v>
      </c>
      <c r="G177" s="253"/>
      <c r="H177" s="256">
        <v>16.073</v>
      </c>
      <c r="I177" s="257"/>
      <c r="J177" s="253"/>
      <c r="K177" s="253"/>
      <c r="L177" s="258"/>
      <c r="M177" s="259"/>
      <c r="N177" s="260"/>
      <c r="O177" s="260"/>
      <c r="P177" s="260"/>
      <c r="Q177" s="260"/>
      <c r="R177" s="260"/>
      <c r="S177" s="260"/>
      <c r="T177" s="261"/>
      <c r="U177" s="13"/>
      <c r="V177" s="13"/>
      <c r="W177" s="13"/>
      <c r="X177" s="13"/>
      <c r="Y177" s="13"/>
      <c r="Z177" s="13"/>
      <c r="AA177" s="13"/>
      <c r="AB177" s="13"/>
      <c r="AC177" s="13"/>
      <c r="AD177" s="13"/>
      <c r="AE177" s="13"/>
      <c r="AT177" s="262" t="s">
        <v>446</v>
      </c>
      <c r="AU177" s="262" t="s">
        <v>85</v>
      </c>
      <c r="AV177" s="13" t="s">
        <v>85</v>
      </c>
      <c r="AW177" s="13" t="s">
        <v>32</v>
      </c>
      <c r="AX177" s="13" t="s">
        <v>83</v>
      </c>
      <c r="AY177" s="262" t="s">
        <v>342</v>
      </c>
    </row>
    <row r="178" s="2" customFormat="1" ht="21.75" customHeight="1">
      <c r="A178" s="39"/>
      <c r="B178" s="40"/>
      <c r="C178" s="227" t="s">
        <v>392</v>
      </c>
      <c r="D178" s="227" t="s">
        <v>343</v>
      </c>
      <c r="E178" s="228" t="s">
        <v>3036</v>
      </c>
      <c r="F178" s="229" t="s">
        <v>3037</v>
      </c>
      <c r="G178" s="230" t="s">
        <v>562</v>
      </c>
      <c r="H178" s="231">
        <v>8.0370000000000008</v>
      </c>
      <c r="I178" s="232"/>
      <c r="J178" s="233">
        <f>ROUND(I178*H178,2)</f>
        <v>0</v>
      </c>
      <c r="K178" s="229" t="s">
        <v>443</v>
      </c>
      <c r="L178" s="45"/>
      <c r="M178" s="234" t="s">
        <v>1</v>
      </c>
      <c r="N178" s="235" t="s">
        <v>41</v>
      </c>
      <c r="O178" s="92"/>
      <c r="P178" s="236">
        <f>O178*H178</f>
        <v>0</v>
      </c>
      <c r="Q178" s="236">
        <v>0</v>
      </c>
      <c r="R178" s="236">
        <f>Q178*H178</f>
        <v>0</v>
      </c>
      <c r="S178" s="236">
        <v>0</v>
      </c>
      <c r="T178" s="237">
        <f>S178*H178</f>
        <v>0</v>
      </c>
      <c r="U178" s="39"/>
      <c r="V178" s="39"/>
      <c r="W178" s="39"/>
      <c r="X178" s="39"/>
      <c r="Y178" s="39"/>
      <c r="Z178" s="39"/>
      <c r="AA178" s="39"/>
      <c r="AB178" s="39"/>
      <c r="AC178" s="39"/>
      <c r="AD178" s="39"/>
      <c r="AE178" s="39"/>
      <c r="AR178" s="238" t="s">
        <v>360</v>
      </c>
      <c r="AT178" s="238" t="s">
        <v>343</v>
      </c>
      <c r="AU178" s="238" t="s">
        <v>85</v>
      </c>
      <c r="AY178" s="18" t="s">
        <v>342</v>
      </c>
      <c r="BE178" s="239">
        <f>IF(N178="základní",J178,0)</f>
        <v>0</v>
      </c>
      <c r="BF178" s="239">
        <f>IF(N178="snížená",J178,0)</f>
        <v>0</v>
      </c>
      <c r="BG178" s="239">
        <f>IF(N178="zákl. přenesená",J178,0)</f>
        <v>0</v>
      </c>
      <c r="BH178" s="239">
        <f>IF(N178="sníž. přenesená",J178,0)</f>
        <v>0</v>
      </c>
      <c r="BI178" s="239">
        <f>IF(N178="nulová",J178,0)</f>
        <v>0</v>
      </c>
      <c r="BJ178" s="18" t="s">
        <v>83</v>
      </c>
      <c r="BK178" s="239">
        <f>ROUND(I178*H178,2)</f>
        <v>0</v>
      </c>
      <c r="BL178" s="18" t="s">
        <v>360</v>
      </c>
      <c r="BM178" s="238" t="s">
        <v>3038</v>
      </c>
    </row>
    <row r="179" s="2" customFormat="1">
      <c r="A179" s="39"/>
      <c r="B179" s="40"/>
      <c r="C179" s="41"/>
      <c r="D179" s="240" t="s">
        <v>349</v>
      </c>
      <c r="E179" s="41"/>
      <c r="F179" s="241" t="s">
        <v>3039</v>
      </c>
      <c r="G179" s="41"/>
      <c r="H179" s="41"/>
      <c r="I179" s="242"/>
      <c r="J179" s="41"/>
      <c r="K179" s="41"/>
      <c r="L179" s="45"/>
      <c r="M179" s="243"/>
      <c r="N179" s="244"/>
      <c r="O179" s="92"/>
      <c r="P179" s="92"/>
      <c r="Q179" s="92"/>
      <c r="R179" s="92"/>
      <c r="S179" s="92"/>
      <c r="T179" s="93"/>
      <c r="U179" s="39"/>
      <c r="V179" s="39"/>
      <c r="W179" s="39"/>
      <c r="X179" s="39"/>
      <c r="Y179" s="39"/>
      <c r="Z179" s="39"/>
      <c r="AA179" s="39"/>
      <c r="AB179" s="39"/>
      <c r="AC179" s="39"/>
      <c r="AD179" s="39"/>
      <c r="AE179" s="39"/>
      <c r="AT179" s="18" t="s">
        <v>349</v>
      </c>
      <c r="AU179" s="18" t="s">
        <v>85</v>
      </c>
    </row>
    <row r="180" s="13" customFormat="1">
      <c r="A180" s="13"/>
      <c r="B180" s="252"/>
      <c r="C180" s="253"/>
      <c r="D180" s="240" t="s">
        <v>446</v>
      </c>
      <c r="E180" s="254" t="s">
        <v>1</v>
      </c>
      <c r="F180" s="255" t="s">
        <v>3040</v>
      </c>
      <c r="G180" s="253"/>
      <c r="H180" s="256">
        <v>8.0370000000000008</v>
      </c>
      <c r="I180" s="257"/>
      <c r="J180" s="253"/>
      <c r="K180" s="253"/>
      <c r="L180" s="258"/>
      <c r="M180" s="259"/>
      <c r="N180" s="260"/>
      <c r="O180" s="260"/>
      <c r="P180" s="260"/>
      <c r="Q180" s="260"/>
      <c r="R180" s="260"/>
      <c r="S180" s="260"/>
      <c r="T180" s="261"/>
      <c r="U180" s="13"/>
      <c r="V180" s="13"/>
      <c r="W180" s="13"/>
      <c r="X180" s="13"/>
      <c r="Y180" s="13"/>
      <c r="Z180" s="13"/>
      <c r="AA180" s="13"/>
      <c r="AB180" s="13"/>
      <c r="AC180" s="13"/>
      <c r="AD180" s="13"/>
      <c r="AE180" s="13"/>
      <c r="AT180" s="262" t="s">
        <v>446</v>
      </c>
      <c r="AU180" s="262" t="s">
        <v>85</v>
      </c>
      <c r="AV180" s="13" t="s">
        <v>85</v>
      </c>
      <c r="AW180" s="13" t="s">
        <v>32</v>
      </c>
      <c r="AX180" s="13" t="s">
        <v>83</v>
      </c>
      <c r="AY180" s="262" t="s">
        <v>342</v>
      </c>
    </row>
    <row r="181" s="2" customFormat="1" ht="16.5" customHeight="1">
      <c r="A181" s="39"/>
      <c r="B181" s="40"/>
      <c r="C181" s="227" t="s">
        <v>397</v>
      </c>
      <c r="D181" s="227" t="s">
        <v>343</v>
      </c>
      <c r="E181" s="228" t="s">
        <v>2735</v>
      </c>
      <c r="F181" s="229" t="s">
        <v>2736</v>
      </c>
      <c r="G181" s="230" t="s">
        <v>473</v>
      </c>
      <c r="H181" s="231">
        <v>67.640000000000001</v>
      </c>
      <c r="I181" s="232"/>
      <c r="J181" s="233">
        <f>ROUND(I181*H181,2)</f>
        <v>0</v>
      </c>
      <c r="K181" s="229" t="s">
        <v>443</v>
      </c>
      <c r="L181" s="45"/>
      <c r="M181" s="234" t="s">
        <v>1</v>
      </c>
      <c r="N181" s="235" t="s">
        <v>41</v>
      </c>
      <c r="O181" s="92"/>
      <c r="P181" s="236">
        <f>O181*H181</f>
        <v>0</v>
      </c>
      <c r="Q181" s="236">
        <v>0.00084000000000000003</v>
      </c>
      <c r="R181" s="236">
        <f>Q181*H181</f>
        <v>0.056817600000000003</v>
      </c>
      <c r="S181" s="236">
        <v>0</v>
      </c>
      <c r="T181" s="237">
        <f>S181*H181</f>
        <v>0</v>
      </c>
      <c r="U181" s="39"/>
      <c r="V181" s="39"/>
      <c r="W181" s="39"/>
      <c r="X181" s="39"/>
      <c r="Y181" s="39"/>
      <c r="Z181" s="39"/>
      <c r="AA181" s="39"/>
      <c r="AB181" s="39"/>
      <c r="AC181" s="39"/>
      <c r="AD181" s="39"/>
      <c r="AE181" s="39"/>
      <c r="AR181" s="238" t="s">
        <v>360</v>
      </c>
      <c r="AT181" s="238" t="s">
        <v>343</v>
      </c>
      <c r="AU181" s="238" t="s">
        <v>85</v>
      </c>
      <c r="AY181" s="18" t="s">
        <v>342</v>
      </c>
      <c r="BE181" s="239">
        <f>IF(N181="základní",J181,0)</f>
        <v>0</v>
      </c>
      <c r="BF181" s="239">
        <f>IF(N181="snížená",J181,0)</f>
        <v>0</v>
      </c>
      <c r="BG181" s="239">
        <f>IF(N181="zákl. přenesená",J181,0)</f>
        <v>0</v>
      </c>
      <c r="BH181" s="239">
        <f>IF(N181="sníž. přenesená",J181,0)</f>
        <v>0</v>
      </c>
      <c r="BI181" s="239">
        <f>IF(N181="nulová",J181,0)</f>
        <v>0</v>
      </c>
      <c r="BJ181" s="18" t="s">
        <v>83</v>
      </c>
      <c r="BK181" s="239">
        <f>ROUND(I181*H181,2)</f>
        <v>0</v>
      </c>
      <c r="BL181" s="18" t="s">
        <v>360</v>
      </c>
      <c r="BM181" s="238" t="s">
        <v>3041</v>
      </c>
    </row>
    <row r="182" s="2" customFormat="1">
      <c r="A182" s="39"/>
      <c r="B182" s="40"/>
      <c r="C182" s="41"/>
      <c r="D182" s="240" t="s">
        <v>349</v>
      </c>
      <c r="E182" s="41"/>
      <c r="F182" s="241" t="s">
        <v>2738</v>
      </c>
      <c r="G182" s="41"/>
      <c r="H182" s="41"/>
      <c r="I182" s="242"/>
      <c r="J182" s="41"/>
      <c r="K182" s="41"/>
      <c r="L182" s="45"/>
      <c r="M182" s="243"/>
      <c r="N182" s="244"/>
      <c r="O182" s="92"/>
      <c r="P182" s="92"/>
      <c r="Q182" s="92"/>
      <c r="R182" s="92"/>
      <c r="S182" s="92"/>
      <c r="T182" s="93"/>
      <c r="U182" s="39"/>
      <c r="V182" s="39"/>
      <c r="W182" s="39"/>
      <c r="X182" s="39"/>
      <c r="Y182" s="39"/>
      <c r="Z182" s="39"/>
      <c r="AA182" s="39"/>
      <c r="AB182" s="39"/>
      <c r="AC182" s="39"/>
      <c r="AD182" s="39"/>
      <c r="AE182" s="39"/>
      <c r="AT182" s="18" t="s">
        <v>349</v>
      </c>
      <c r="AU182" s="18" t="s">
        <v>85</v>
      </c>
    </row>
    <row r="183" s="14" customFormat="1">
      <c r="A183" s="14"/>
      <c r="B183" s="263"/>
      <c r="C183" s="264"/>
      <c r="D183" s="240" t="s">
        <v>446</v>
      </c>
      <c r="E183" s="265" t="s">
        <v>1</v>
      </c>
      <c r="F183" s="266" t="s">
        <v>3025</v>
      </c>
      <c r="G183" s="264"/>
      <c r="H183" s="265" t="s">
        <v>1</v>
      </c>
      <c r="I183" s="267"/>
      <c r="J183" s="264"/>
      <c r="K183" s="264"/>
      <c r="L183" s="268"/>
      <c r="M183" s="269"/>
      <c r="N183" s="270"/>
      <c r="O183" s="270"/>
      <c r="P183" s="270"/>
      <c r="Q183" s="270"/>
      <c r="R183" s="270"/>
      <c r="S183" s="270"/>
      <c r="T183" s="271"/>
      <c r="U183" s="14"/>
      <c r="V183" s="14"/>
      <c r="W183" s="14"/>
      <c r="X183" s="14"/>
      <c r="Y183" s="14"/>
      <c r="Z183" s="14"/>
      <c r="AA183" s="14"/>
      <c r="AB183" s="14"/>
      <c r="AC183" s="14"/>
      <c r="AD183" s="14"/>
      <c r="AE183" s="14"/>
      <c r="AT183" s="272" t="s">
        <v>446</v>
      </c>
      <c r="AU183" s="272" t="s">
        <v>85</v>
      </c>
      <c r="AV183" s="14" t="s">
        <v>83</v>
      </c>
      <c r="AW183" s="14" t="s">
        <v>32</v>
      </c>
      <c r="AX183" s="14" t="s">
        <v>76</v>
      </c>
      <c r="AY183" s="272" t="s">
        <v>342</v>
      </c>
    </row>
    <row r="184" s="13" customFormat="1">
      <c r="A184" s="13"/>
      <c r="B184" s="252"/>
      <c r="C184" s="253"/>
      <c r="D184" s="240" t="s">
        <v>446</v>
      </c>
      <c r="E184" s="254" t="s">
        <v>1</v>
      </c>
      <c r="F184" s="255" t="s">
        <v>3042</v>
      </c>
      <c r="G184" s="253"/>
      <c r="H184" s="256">
        <v>64.079999999999998</v>
      </c>
      <c r="I184" s="257"/>
      <c r="J184" s="253"/>
      <c r="K184" s="253"/>
      <c r="L184" s="258"/>
      <c r="M184" s="259"/>
      <c r="N184" s="260"/>
      <c r="O184" s="260"/>
      <c r="P184" s="260"/>
      <c r="Q184" s="260"/>
      <c r="R184" s="260"/>
      <c r="S184" s="260"/>
      <c r="T184" s="261"/>
      <c r="U184" s="13"/>
      <c r="V184" s="13"/>
      <c r="W184" s="13"/>
      <c r="X184" s="13"/>
      <c r="Y184" s="13"/>
      <c r="Z184" s="13"/>
      <c r="AA184" s="13"/>
      <c r="AB184" s="13"/>
      <c r="AC184" s="13"/>
      <c r="AD184" s="13"/>
      <c r="AE184" s="13"/>
      <c r="AT184" s="262" t="s">
        <v>446</v>
      </c>
      <c r="AU184" s="262" t="s">
        <v>85</v>
      </c>
      <c r="AV184" s="13" t="s">
        <v>85</v>
      </c>
      <c r="AW184" s="13" t="s">
        <v>32</v>
      </c>
      <c r="AX184" s="13" t="s">
        <v>76</v>
      </c>
      <c r="AY184" s="262" t="s">
        <v>342</v>
      </c>
    </row>
    <row r="185" s="14" customFormat="1">
      <c r="A185" s="14"/>
      <c r="B185" s="263"/>
      <c r="C185" s="264"/>
      <c r="D185" s="240" t="s">
        <v>446</v>
      </c>
      <c r="E185" s="265" t="s">
        <v>1</v>
      </c>
      <c r="F185" s="266" t="s">
        <v>2292</v>
      </c>
      <c r="G185" s="264"/>
      <c r="H185" s="265" t="s">
        <v>1</v>
      </c>
      <c r="I185" s="267"/>
      <c r="J185" s="264"/>
      <c r="K185" s="264"/>
      <c r="L185" s="268"/>
      <c r="M185" s="269"/>
      <c r="N185" s="270"/>
      <c r="O185" s="270"/>
      <c r="P185" s="270"/>
      <c r="Q185" s="270"/>
      <c r="R185" s="270"/>
      <c r="S185" s="270"/>
      <c r="T185" s="271"/>
      <c r="U185" s="14"/>
      <c r="V185" s="14"/>
      <c r="W185" s="14"/>
      <c r="X185" s="14"/>
      <c r="Y185" s="14"/>
      <c r="Z185" s="14"/>
      <c r="AA185" s="14"/>
      <c r="AB185" s="14"/>
      <c r="AC185" s="14"/>
      <c r="AD185" s="14"/>
      <c r="AE185" s="14"/>
      <c r="AT185" s="272" t="s">
        <v>446</v>
      </c>
      <c r="AU185" s="272" t="s">
        <v>85</v>
      </c>
      <c r="AV185" s="14" t="s">
        <v>83</v>
      </c>
      <c r="AW185" s="14" t="s">
        <v>32</v>
      </c>
      <c r="AX185" s="14" t="s">
        <v>76</v>
      </c>
      <c r="AY185" s="272" t="s">
        <v>342</v>
      </c>
    </row>
    <row r="186" s="13" customFormat="1">
      <c r="A186" s="13"/>
      <c r="B186" s="252"/>
      <c r="C186" s="253"/>
      <c r="D186" s="240" t="s">
        <v>446</v>
      </c>
      <c r="E186" s="254" t="s">
        <v>1</v>
      </c>
      <c r="F186" s="255" t="s">
        <v>3043</v>
      </c>
      <c r="G186" s="253"/>
      <c r="H186" s="256">
        <v>3.5600000000000001</v>
      </c>
      <c r="I186" s="257"/>
      <c r="J186" s="253"/>
      <c r="K186" s="253"/>
      <c r="L186" s="258"/>
      <c r="M186" s="259"/>
      <c r="N186" s="260"/>
      <c r="O186" s="260"/>
      <c r="P186" s="260"/>
      <c r="Q186" s="260"/>
      <c r="R186" s="260"/>
      <c r="S186" s="260"/>
      <c r="T186" s="261"/>
      <c r="U186" s="13"/>
      <c r="V186" s="13"/>
      <c r="W186" s="13"/>
      <c r="X186" s="13"/>
      <c r="Y186" s="13"/>
      <c r="Z186" s="13"/>
      <c r="AA186" s="13"/>
      <c r="AB186" s="13"/>
      <c r="AC186" s="13"/>
      <c r="AD186" s="13"/>
      <c r="AE186" s="13"/>
      <c r="AT186" s="262" t="s">
        <v>446</v>
      </c>
      <c r="AU186" s="262" t="s">
        <v>85</v>
      </c>
      <c r="AV186" s="13" t="s">
        <v>85</v>
      </c>
      <c r="AW186" s="13" t="s">
        <v>32</v>
      </c>
      <c r="AX186" s="13" t="s">
        <v>76</v>
      </c>
      <c r="AY186" s="262" t="s">
        <v>342</v>
      </c>
    </row>
    <row r="187" s="16" customFormat="1">
      <c r="A187" s="16"/>
      <c r="B187" s="284"/>
      <c r="C187" s="285"/>
      <c r="D187" s="240" t="s">
        <v>446</v>
      </c>
      <c r="E187" s="286" t="s">
        <v>1</v>
      </c>
      <c r="F187" s="287" t="s">
        <v>500</v>
      </c>
      <c r="G187" s="285"/>
      <c r="H187" s="288">
        <v>67.640000000000001</v>
      </c>
      <c r="I187" s="289"/>
      <c r="J187" s="285"/>
      <c r="K187" s="285"/>
      <c r="L187" s="290"/>
      <c r="M187" s="291"/>
      <c r="N187" s="292"/>
      <c r="O187" s="292"/>
      <c r="P187" s="292"/>
      <c r="Q187" s="292"/>
      <c r="R187" s="292"/>
      <c r="S187" s="292"/>
      <c r="T187" s="293"/>
      <c r="U187" s="16"/>
      <c r="V187" s="16"/>
      <c r="W187" s="16"/>
      <c r="X187" s="16"/>
      <c r="Y187" s="16"/>
      <c r="Z187" s="16"/>
      <c r="AA187" s="16"/>
      <c r="AB187" s="16"/>
      <c r="AC187" s="16"/>
      <c r="AD187" s="16"/>
      <c r="AE187" s="16"/>
      <c r="AT187" s="294" t="s">
        <v>446</v>
      </c>
      <c r="AU187" s="294" t="s">
        <v>85</v>
      </c>
      <c r="AV187" s="16" t="s">
        <v>360</v>
      </c>
      <c r="AW187" s="16" t="s">
        <v>32</v>
      </c>
      <c r="AX187" s="16" t="s">
        <v>83</v>
      </c>
      <c r="AY187" s="294" t="s">
        <v>342</v>
      </c>
    </row>
    <row r="188" s="2" customFormat="1" ht="16.5" customHeight="1">
      <c r="A188" s="39"/>
      <c r="B188" s="40"/>
      <c r="C188" s="227" t="s">
        <v>401</v>
      </c>
      <c r="D188" s="227" t="s">
        <v>343</v>
      </c>
      <c r="E188" s="228" t="s">
        <v>2755</v>
      </c>
      <c r="F188" s="229" t="s">
        <v>2756</v>
      </c>
      <c r="G188" s="230" t="s">
        <v>473</v>
      </c>
      <c r="H188" s="231">
        <v>67.640000000000001</v>
      </c>
      <c r="I188" s="232"/>
      <c r="J188" s="233">
        <f>ROUND(I188*H188,2)</f>
        <v>0</v>
      </c>
      <c r="K188" s="229" t="s">
        <v>443</v>
      </c>
      <c r="L188" s="45"/>
      <c r="M188" s="234" t="s">
        <v>1</v>
      </c>
      <c r="N188" s="235" t="s">
        <v>41</v>
      </c>
      <c r="O188" s="92"/>
      <c r="P188" s="236">
        <f>O188*H188</f>
        <v>0</v>
      </c>
      <c r="Q188" s="236">
        <v>0</v>
      </c>
      <c r="R188" s="236">
        <f>Q188*H188</f>
        <v>0</v>
      </c>
      <c r="S188" s="236">
        <v>0</v>
      </c>
      <c r="T188" s="237">
        <f>S188*H188</f>
        <v>0</v>
      </c>
      <c r="U188" s="39"/>
      <c r="V188" s="39"/>
      <c r="W188" s="39"/>
      <c r="X188" s="39"/>
      <c r="Y188" s="39"/>
      <c r="Z188" s="39"/>
      <c r="AA188" s="39"/>
      <c r="AB188" s="39"/>
      <c r="AC188" s="39"/>
      <c r="AD188" s="39"/>
      <c r="AE188" s="39"/>
      <c r="AR188" s="238" t="s">
        <v>360</v>
      </c>
      <c r="AT188" s="238" t="s">
        <v>343</v>
      </c>
      <c r="AU188" s="238" t="s">
        <v>85</v>
      </c>
      <c r="AY188" s="18" t="s">
        <v>342</v>
      </c>
      <c r="BE188" s="239">
        <f>IF(N188="základní",J188,0)</f>
        <v>0</v>
      </c>
      <c r="BF188" s="239">
        <f>IF(N188="snížená",J188,0)</f>
        <v>0</v>
      </c>
      <c r="BG188" s="239">
        <f>IF(N188="zákl. přenesená",J188,0)</f>
        <v>0</v>
      </c>
      <c r="BH188" s="239">
        <f>IF(N188="sníž. přenesená",J188,0)</f>
        <v>0</v>
      </c>
      <c r="BI188" s="239">
        <f>IF(N188="nulová",J188,0)</f>
        <v>0</v>
      </c>
      <c r="BJ188" s="18" t="s">
        <v>83</v>
      </c>
      <c r="BK188" s="239">
        <f>ROUND(I188*H188,2)</f>
        <v>0</v>
      </c>
      <c r="BL188" s="18" t="s">
        <v>360</v>
      </c>
      <c r="BM188" s="238" t="s">
        <v>3044</v>
      </c>
    </row>
    <row r="189" s="2" customFormat="1">
      <c r="A189" s="39"/>
      <c r="B189" s="40"/>
      <c r="C189" s="41"/>
      <c r="D189" s="240" t="s">
        <v>349</v>
      </c>
      <c r="E189" s="41"/>
      <c r="F189" s="241" t="s">
        <v>2758</v>
      </c>
      <c r="G189" s="41"/>
      <c r="H189" s="41"/>
      <c r="I189" s="242"/>
      <c r="J189" s="41"/>
      <c r="K189" s="41"/>
      <c r="L189" s="45"/>
      <c r="M189" s="243"/>
      <c r="N189" s="244"/>
      <c r="O189" s="92"/>
      <c r="P189" s="92"/>
      <c r="Q189" s="92"/>
      <c r="R189" s="92"/>
      <c r="S189" s="92"/>
      <c r="T189" s="93"/>
      <c r="U189" s="39"/>
      <c r="V189" s="39"/>
      <c r="W189" s="39"/>
      <c r="X189" s="39"/>
      <c r="Y189" s="39"/>
      <c r="Z189" s="39"/>
      <c r="AA189" s="39"/>
      <c r="AB189" s="39"/>
      <c r="AC189" s="39"/>
      <c r="AD189" s="39"/>
      <c r="AE189" s="39"/>
      <c r="AT189" s="18" t="s">
        <v>349</v>
      </c>
      <c r="AU189" s="18" t="s">
        <v>85</v>
      </c>
    </row>
    <row r="190" s="13" customFormat="1">
      <c r="A190" s="13"/>
      <c r="B190" s="252"/>
      <c r="C190" s="253"/>
      <c r="D190" s="240" t="s">
        <v>446</v>
      </c>
      <c r="E190" s="254" t="s">
        <v>1</v>
      </c>
      <c r="F190" s="255" t="s">
        <v>3045</v>
      </c>
      <c r="G190" s="253"/>
      <c r="H190" s="256">
        <v>67.640000000000001</v>
      </c>
      <c r="I190" s="257"/>
      <c r="J190" s="253"/>
      <c r="K190" s="253"/>
      <c r="L190" s="258"/>
      <c r="M190" s="259"/>
      <c r="N190" s="260"/>
      <c r="O190" s="260"/>
      <c r="P190" s="260"/>
      <c r="Q190" s="260"/>
      <c r="R190" s="260"/>
      <c r="S190" s="260"/>
      <c r="T190" s="261"/>
      <c r="U190" s="13"/>
      <c r="V190" s="13"/>
      <c r="W190" s="13"/>
      <c r="X190" s="13"/>
      <c r="Y190" s="13"/>
      <c r="Z190" s="13"/>
      <c r="AA190" s="13"/>
      <c r="AB190" s="13"/>
      <c r="AC190" s="13"/>
      <c r="AD190" s="13"/>
      <c r="AE190" s="13"/>
      <c r="AT190" s="262" t="s">
        <v>446</v>
      </c>
      <c r="AU190" s="262" t="s">
        <v>85</v>
      </c>
      <c r="AV190" s="13" t="s">
        <v>85</v>
      </c>
      <c r="AW190" s="13" t="s">
        <v>32</v>
      </c>
      <c r="AX190" s="13" t="s">
        <v>83</v>
      </c>
      <c r="AY190" s="262" t="s">
        <v>342</v>
      </c>
    </row>
    <row r="191" s="2" customFormat="1" ht="24.15" customHeight="1">
      <c r="A191" s="39"/>
      <c r="B191" s="40"/>
      <c r="C191" s="227" t="s">
        <v>408</v>
      </c>
      <c r="D191" s="227" t="s">
        <v>343</v>
      </c>
      <c r="E191" s="228" t="s">
        <v>587</v>
      </c>
      <c r="F191" s="229" t="s">
        <v>588</v>
      </c>
      <c r="G191" s="230" t="s">
        <v>562</v>
      </c>
      <c r="H191" s="231">
        <v>50.088999999999999</v>
      </c>
      <c r="I191" s="232"/>
      <c r="J191" s="233">
        <f>ROUND(I191*H191,2)</f>
        <v>0</v>
      </c>
      <c r="K191" s="229" t="s">
        <v>1</v>
      </c>
      <c r="L191" s="45"/>
      <c r="M191" s="234" t="s">
        <v>1</v>
      </c>
      <c r="N191" s="235" t="s">
        <v>41</v>
      </c>
      <c r="O191" s="92"/>
      <c r="P191" s="236">
        <f>O191*H191</f>
        <v>0</v>
      </c>
      <c r="Q191" s="236">
        <v>0</v>
      </c>
      <c r="R191" s="236">
        <f>Q191*H191</f>
        <v>0</v>
      </c>
      <c r="S191" s="236">
        <v>0</v>
      </c>
      <c r="T191" s="237">
        <f>S191*H191</f>
        <v>0</v>
      </c>
      <c r="U191" s="39"/>
      <c r="V191" s="39"/>
      <c r="W191" s="39"/>
      <c r="X191" s="39"/>
      <c r="Y191" s="39"/>
      <c r="Z191" s="39"/>
      <c r="AA191" s="39"/>
      <c r="AB191" s="39"/>
      <c r="AC191" s="39"/>
      <c r="AD191" s="39"/>
      <c r="AE191" s="39"/>
      <c r="AR191" s="238" t="s">
        <v>360</v>
      </c>
      <c r="AT191" s="238" t="s">
        <v>343</v>
      </c>
      <c r="AU191" s="238" t="s">
        <v>85</v>
      </c>
      <c r="AY191" s="18" t="s">
        <v>342</v>
      </c>
      <c r="BE191" s="239">
        <f>IF(N191="základní",J191,0)</f>
        <v>0</v>
      </c>
      <c r="BF191" s="239">
        <f>IF(N191="snížená",J191,0)</f>
        <v>0</v>
      </c>
      <c r="BG191" s="239">
        <f>IF(N191="zákl. přenesená",J191,0)</f>
        <v>0</v>
      </c>
      <c r="BH191" s="239">
        <f>IF(N191="sníž. přenesená",J191,0)</f>
        <v>0</v>
      </c>
      <c r="BI191" s="239">
        <f>IF(N191="nulová",J191,0)</f>
        <v>0</v>
      </c>
      <c r="BJ191" s="18" t="s">
        <v>83</v>
      </c>
      <c r="BK191" s="239">
        <f>ROUND(I191*H191,2)</f>
        <v>0</v>
      </c>
      <c r="BL191" s="18" t="s">
        <v>360</v>
      </c>
      <c r="BM191" s="238" t="s">
        <v>3046</v>
      </c>
    </row>
    <row r="192" s="2" customFormat="1">
      <c r="A192" s="39"/>
      <c r="B192" s="40"/>
      <c r="C192" s="41"/>
      <c r="D192" s="240" t="s">
        <v>349</v>
      </c>
      <c r="E192" s="41"/>
      <c r="F192" s="241" t="s">
        <v>590</v>
      </c>
      <c r="G192" s="41"/>
      <c r="H192" s="41"/>
      <c r="I192" s="242"/>
      <c r="J192" s="41"/>
      <c r="K192" s="41"/>
      <c r="L192" s="45"/>
      <c r="M192" s="243"/>
      <c r="N192" s="244"/>
      <c r="O192" s="92"/>
      <c r="P192" s="92"/>
      <c r="Q192" s="92"/>
      <c r="R192" s="92"/>
      <c r="S192" s="92"/>
      <c r="T192" s="93"/>
      <c r="U192" s="39"/>
      <c r="V192" s="39"/>
      <c r="W192" s="39"/>
      <c r="X192" s="39"/>
      <c r="Y192" s="39"/>
      <c r="Z192" s="39"/>
      <c r="AA192" s="39"/>
      <c r="AB192" s="39"/>
      <c r="AC192" s="39"/>
      <c r="AD192" s="39"/>
      <c r="AE192" s="39"/>
      <c r="AT192" s="18" t="s">
        <v>349</v>
      </c>
      <c r="AU192" s="18" t="s">
        <v>85</v>
      </c>
    </row>
    <row r="193" s="13" customFormat="1">
      <c r="A193" s="13"/>
      <c r="B193" s="252"/>
      <c r="C193" s="253"/>
      <c r="D193" s="240" t="s">
        <v>446</v>
      </c>
      <c r="E193" s="254" t="s">
        <v>1</v>
      </c>
      <c r="F193" s="255" t="s">
        <v>3047</v>
      </c>
      <c r="G193" s="253"/>
      <c r="H193" s="256">
        <v>12.856</v>
      </c>
      <c r="I193" s="257"/>
      <c r="J193" s="253"/>
      <c r="K193" s="253"/>
      <c r="L193" s="258"/>
      <c r="M193" s="259"/>
      <c r="N193" s="260"/>
      <c r="O193" s="260"/>
      <c r="P193" s="260"/>
      <c r="Q193" s="260"/>
      <c r="R193" s="260"/>
      <c r="S193" s="260"/>
      <c r="T193" s="261"/>
      <c r="U193" s="13"/>
      <c r="V193" s="13"/>
      <c r="W193" s="13"/>
      <c r="X193" s="13"/>
      <c r="Y193" s="13"/>
      <c r="Z193" s="13"/>
      <c r="AA193" s="13"/>
      <c r="AB193" s="13"/>
      <c r="AC193" s="13"/>
      <c r="AD193" s="13"/>
      <c r="AE193" s="13"/>
      <c r="AT193" s="262" t="s">
        <v>446</v>
      </c>
      <c r="AU193" s="262" t="s">
        <v>85</v>
      </c>
      <c r="AV193" s="13" t="s">
        <v>85</v>
      </c>
      <c r="AW193" s="13" t="s">
        <v>32</v>
      </c>
      <c r="AX193" s="13" t="s">
        <v>76</v>
      </c>
      <c r="AY193" s="262" t="s">
        <v>342</v>
      </c>
    </row>
    <row r="194" s="13" customFormat="1">
      <c r="A194" s="13"/>
      <c r="B194" s="252"/>
      <c r="C194" s="253"/>
      <c r="D194" s="240" t="s">
        <v>446</v>
      </c>
      <c r="E194" s="254" t="s">
        <v>1</v>
      </c>
      <c r="F194" s="255" t="s">
        <v>3048</v>
      </c>
      <c r="G194" s="253"/>
      <c r="H194" s="256">
        <v>10.871</v>
      </c>
      <c r="I194" s="257"/>
      <c r="J194" s="253"/>
      <c r="K194" s="253"/>
      <c r="L194" s="258"/>
      <c r="M194" s="259"/>
      <c r="N194" s="260"/>
      <c r="O194" s="260"/>
      <c r="P194" s="260"/>
      <c r="Q194" s="260"/>
      <c r="R194" s="260"/>
      <c r="S194" s="260"/>
      <c r="T194" s="261"/>
      <c r="U194" s="13"/>
      <c r="V194" s="13"/>
      <c r="W194" s="13"/>
      <c r="X194" s="13"/>
      <c r="Y194" s="13"/>
      <c r="Z194" s="13"/>
      <c r="AA194" s="13"/>
      <c r="AB194" s="13"/>
      <c r="AC194" s="13"/>
      <c r="AD194" s="13"/>
      <c r="AE194" s="13"/>
      <c r="AT194" s="262" t="s">
        <v>446</v>
      </c>
      <c r="AU194" s="262" t="s">
        <v>85</v>
      </c>
      <c r="AV194" s="13" t="s">
        <v>85</v>
      </c>
      <c r="AW194" s="13" t="s">
        <v>32</v>
      </c>
      <c r="AX194" s="13" t="s">
        <v>76</v>
      </c>
      <c r="AY194" s="262" t="s">
        <v>342</v>
      </c>
    </row>
    <row r="195" s="13" customFormat="1">
      <c r="A195" s="13"/>
      <c r="B195" s="252"/>
      <c r="C195" s="253"/>
      <c r="D195" s="240" t="s">
        <v>446</v>
      </c>
      <c r="E195" s="254" t="s">
        <v>1</v>
      </c>
      <c r="F195" s="255" t="s">
        <v>3049</v>
      </c>
      <c r="G195" s="253"/>
      <c r="H195" s="256">
        <v>10.871</v>
      </c>
      <c r="I195" s="257"/>
      <c r="J195" s="253"/>
      <c r="K195" s="253"/>
      <c r="L195" s="258"/>
      <c r="M195" s="259"/>
      <c r="N195" s="260"/>
      <c r="O195" s="260"/>
      <c r="P195" s="260"/>
      <c r="Q195" s="260"/>
      <c r="R195" s="260"/>
      <c r="S195" s="260"/>
      <c r="T195" s="261"/>
      <c r="U195" s="13"/>
      <c r="V195" s="13"/>
      <c r="W195" s="13"/>
      <c r="X195" s="13"/>
      <c r="Y195" s="13"/>
      <c r="Z195" s="13"/>
      <c r="AA195" s="13"/>
      <c r="AB195" s="13"/>
      <c r="AC195" s="13"/>
      <c r="AD195" s="13"/>
      <c r="AE195" s="13"/>
      <c r="AT195" s="262" t="s">
        <v>446</v>
      </c>
      <c r="AU195" s="262" t="s">
        <v>85</v>
      </c>
      <c r="AV195" s="13" t="s">
        <v>85</v>
      </c>
      <c r="AW195" s="13" t="s">
        <v>32</v>
      </c>
      <c r="AX195" s="13" t="s">
        <v>76</v>
      </c>
      <c r="AY195" s="262" t="s">
        <v>342</v>
      </c>
    </row>
    <row r="196" s="13" customFormat="1">
      <c r="A196" s="13"/>
      <c r="B196" s="252"/>
      <c r="C196" s="253"/>
      <c r="D196" s="240" t="s">
        <v>446</v>
      </c>
      <c r="E196" s="254" t="s">
        <v>1</v>
      </c>
      <c r="F196" s="255" t="s">
        <v>3050</v>
      </c>
      <c r="G196" s="253"/>
      <c r="H196" s="256">
        <v>10.871</v>
      </c>
      <c r="I196" s="257"/>
      <c r="J196" s="253"/>
      <c r="K196" s="253"/>
      <c r="L196" s="258"/>
      <c r="M196" s="259"/>
      <c r="N196" s="260"/>
      <c r="O196" s="260"/>
      <c r="P196" s="260"/>
      <c r="Q196" s="260"/>
      <c r="R196" s="260"/>
      <c r="S196" s="260"/>
      <c r="T196" s="261"/>
      <c r="U196" s="13"/>
      <c r="V196" s="13"/>
      <c r="W196" s="13"/>
      <c r="X196" s="13"/>
      <c r="Y196" s="13"/>
      <c r="Z196" s="13"/>
      <c r="AA196" s="13"/>
      <c r="AB196" s="13"/>
      <c r="AC196" s="13"/>
      <c r="AD196" s="13"/>
      <c r="AE196" s="13"/>
      <c r="AT196" s="262" t="s">
        <v>446</v>
      </c>
      <c r="AU196" s="262" t="s">
        <v>85</v>
      </c>
      <c r="AV196" s="13" t="s">
        <v>85</v>
      </c>
      <c r="AW196" s="13" t="s">
        <v>32</v>
      </c>
      <c r="AX196" s="13" t="s">
        <v>76</v>
      </c>
      <c r="AY196" s="262" t="s">
        <v>342</v>
      </c>
    </row>
    <row r="197" s="13" customFormat="1">
      <c r="A197" s="13"/>
      <c r="B197" s="252"/>
      <c r="C197" s="253"/>
      <c r="D197" s="240" t="s">
        <v>446</v>
      </c>
      <c r="E197" s="254" t="s">
        <v>1</v>
      </c>
      <c r="F197" s="255" t="s">
        <v>3051</v>
      </c>
      <c r="G197" s="253"/>
      <c r="H197" s="256">
        <v>4.6200000000000001</v>
      </c>
      <c r="I197" s="257"/>
      <c r="J197" s="253"/>
      <c r="K197" s="253"/>
      <c r="L197" s="258"/>
      <c r="M197" s="259"/>
      <c r="N197" s="260"/>
      <c r="O197" s="260"/>
      <c r="P197" s="260"/>
      <c r="Q197" s="260"/>
      <c r="R197" s="260"/>
      <c r="S197" s="260"/>
      <c r="T197" s="261"/>
      <c r="U197" s="13"/>
      <c r="V197" s="13"/>
      <c r="W197" s="13"/>
      <c r="X197" s="13"/>
      <c r="Y197" s="13"/>
      <c r="Z197" s="13"/>
      <c r="AA197" s="13"/>
      <c r="AB197" s="13"/>
      <c r="AC197" s="13"/>
      <c r="AD197" s="13"/>
      <c r="AE197" s="13"/>
      <c r="AT197" s="262" t="s">
        <v>446</v>
      </c>
      <c r="AU197" s="262" t="s">
        <v>85</v>
      </c>
      <c r="AV197" s="13" t="s">
        <v>85</v>
      </c>
      <c r="AW197" s="13" t="s">
        <v>32</v>
      </c>
      <c r="AX197" s="13" t="s">
        <v>76</v>
      </c>
      <c r="AY197" s="262" t="s">
        <v>342</v>
      </c>
    </row>
    <row r="198" s="16" customFormat="1">
      <c r="A198" s="16"/>
      <c r="B198" s="284"/>
      <c r="C198" s="285"/>
      <c r="D198" s="240" t="s">
        <v>446</v>
      </c>
      <c r="E198" s="286" t="s">
        <v>1</v>
      </c>
      <c r="F198" s="287" t="s">
        <v>500</v>
      </c>
      <c r="G198" s="285"/>
      <c r="H198" s="288">
        <v>50.088999999999999</v>
      </c>
      <c r="I198" s="289"/>
      <c r="J198" s="285"/>
      <c r="K198" s="285"/>
      <c r="L198" s="290"/>
      <c r="M198" s="291"/>
      <c r="N198" s="292"/>
      <c r="O198" s="292"/>
      <c r="P198" s="292"/>
      <c r="Q198" s="292"/>
      <c r="R198" s="292"/>
      <c r="S198" s="292"/>
      <c r="T198" s="293"/>
      <c r="U198" s="16"/>
      <c r="V198" s="16"/>
      <c r="W198" s="16"/>
      <c r="X198" s="16"/>
      <c r="Y198" s="16"/>
      <c r="Z198" s="16"/>
      <c r="AA198" s="16"/>
      <c r="AB198" s="16"/>
      <c r="AC198" s="16"/>
      <c r="AD198" s="16"/>
      <c r="AE198" s="16"/>
      <c r="AT198" s="294" t="s">
        <v>446</v>
      </c>
      <c r="AU198" s="294" t="s">
        <v>85</v>
      </c>
      <c r="AV198" s="16" t="s">
        <v>360</v>
      </c>
      <c r="AW198" s="16" t="s">
        <v>32</v>
      </c>
      <c r="AX198" s="16" t="s">
        <v>83</v>
      </c>
      <c r="AY198" s="294" t="s">
        <v>342</v>
      </c>
    </row>
    <row r="199" s="2" customFormat="1" ht="24.15" customHeight="1">
      <c r="A199" s="39"/>
      <c r="B199" s="40"/>
      <c r="C199" s="227" t="s">
        <v>8</v>
      </c>
      <c r="D199" s="227" t="s">
        <v>343</v>
      </c>
      <c r="E199" s="228" t="s">
        <v>593</v>
      </c>
      <c r="F199" s="229" t="s">
        <v>594</v>
      </c>
      <c r="G199" s="230" t="s">
        <v>562</v>
      </c>
      <c r="H199" s="231">
        <v>11.725</v>
      </c>
      <c r="I199" s="232"/>
      <c r="J199" s="233">
        <f>ROUND(I199*H199,2)</f>
        <v>0</v>
      </c>
      <c r="K199" s="229" t="s">
        <v>1</v>
      </c>
      <c r="L199" s="45"/>
      <c r="M199" s="234" t="s">
        <v>1</v>
      </c>
      <c r="N199" s="235" t="s">
        <v>41</v>
      </c>
      <c r="O199" s="92"/>
      <c r="P199" s="236">
        <f>O199*H199</f>
        <v>0</v>
      </c>
      <c r="Q199" s="236">
        <v>0</v>
      </c>
      <c r="R199" s="236">
        <f>Q199*H199</f>
        <v>0</v>
      </c>
      <c r="S199" s="236">
        <v>0</v>
      </c>
      <c r="T199" s="237">
        <f>S199*H199</f>
        <v>0</v>
      </c>
      <c r="U199" s="39"/>
      <c r="V199" s="39"/>
      <c r="W199" s="39"/>
      <c r="X199" s="39"/>
      <c r="Y199" s="39"/>
      <c r="Z199" s="39"/>
      <c r="AA199" s="39"/>
      <c r="AB199" s="39"/>
      <c r="AC199" s="39"/>
      <c r="AD199" s="39"/>
      <c r="AE199" s="39"/>
      <c r="AR199" s="238" t="s">
        <v>360</v>
      </c>
      <c r="AT199" s="238" t="s">
        <v>343</v>
      </c>
      <c r="AU199" s="238" t="s">
        <v>85</v>
      </c>
      <c r="AY199" s="18" t="s">
        <v>342</v>
      </c>
      <c r="BE199" s="239">
        <f>IF(N199="základní",J199,0)</f>
        <v>0</v>
      </c>
      <c r="BF199" s="239">
        <f>IF(N199="snížená",J199,0)</f>
        <v>0</v>
      </c>
      <c r="BG199" s="239">
        <f>IF(N199="zákl. přenesená",J199,0)</f>
        <v>0</v>
      </c>
      <c r="BH199" s="239">
        <f>IF(N199="sníž. přenesená",J199,0)</f>
        <v>0</v>
      </c>
      <c r="BI199" s="239">
        <f>IF(N199="nulová",J199,0)</f>
        <v>0</v>
      </c>
      <c r="BJ199" s="18" t="s">
        <v>83</v>
      </c>
      <c r="BK199" s="239">
        <f>ROUND(I199*H199,2)</f>
        <v>0</v>
      </c>
      <c r="BL199" s="18" t="s">
        <v>360</v>
      </c>
      <c r="BM199" s="238" t="s">
        <v>3052</v>
      </c>
    </row>
    <row r="200" s="2" customFormat="1">
      <c r="A200" s="39"/>
      <c r="B200" s="40"/>
      <c r="C200" s="41"/>
      <c r="D200" s="240" t="s">
        <v>349</v>
      </c>
      <c r="E200" s="41"/>
      <c r="F200" s="241" t="s">
        <v>596</v>
      </c>
      <c r="G200" s="41"/>
      <c r="H200" s="41"/>
      <c r="I200" s="242"/>
      <c r="J200" s="41"/>
      <c r="K200" s="41"/>
      <c r="L200" s="45"/>
      <c r="M200" s="243"/>
      <c r="N200" s="244"/>
      <c r="O200" s="92"/>
      <c r="P200" s="92"/>
      <c r="Q200" s="92"/>
      <c r="R200" s="92"/>
      <c r="S200" s="92"/>
      <c r="T200" s="93"/>
      <c r="U200" s="39"/>
      <c r="V200" s="39"/>
      <c r="W200" s="39"/>
      <c r="X200" s="39"/>
      <c r="Y200" s="39"/>
      <c r="Z200" s="39"/>
      <c r="AA200" s="39"/>
      <c r="AB200" s="39"/>
      <c r="AC200" s="39"/>
      <c r="AD200" s="39"/>
      <c r="AE200" s="39"/>
      <c r="AT200" s="18" t="s">
        <v>349</v>
      </c>
      <c r="AU200" s="18" t="s">
        <v>85</v>
      </c>
    </row>
    <row r="201" s="13" customFormat="1">
      <c r="A201" s="13"/>
      <c r="B201" s="252"/>
      <c r="C201" s="253"/>
      <c r="D201" s="240" t="s">
        <v>446</v>
      </c>
      <c r="E201" s="254" t="s">
        <v>1</v>
      </c>
      <c r="F201" s="255" t="s">
        <v>3053</v>
      </c>
      <c r="G201" s="253"/>
      <c r="H201" s="256">
        <v>40.183</v>
      </c>
      <c r="I201" s="257"/>
      <c r="J201" s="253"/>
      <c r="K201" s="253"/>
      <c r="L201" s="258"/>
      <c r="M201" s="259"/>
      <c r="N201" s="260"/>
      <c r="O201" s="260"/>
      <c r="P201" s="260"/>
      <c r="Q201" s="260"/>
      <c r="R201" s="260"/>
      <c r="S201" s="260"/>
      <c r="T201" s="261"/>
      <c r="U201" s="13"/>
      <c r="V201" s="13"/>
      <c r="W201" s="13"/>
      <c r="X201" s="13"/>
      <c r="Y201" s="13"/>
      <c r="Z201" s="13"/>
      <c r="AA201" s="13"/>
      <c r="AB201" s="13"/>
      <c r="AC201" s="13"/>
      <c r="AD201" s="13"/>
      <c r="AE201" s="13"/>
      <c r="AT201" s="262" t="s">
        <v>446</v>
      </c>
      <c r="AU201" s="262" t="s">
        <v>85</v>
      </c>
      <c r="AV201" s="13" t="s">
        <v>85</v>
      </c>
      <c r="AW201" s="13" t="s">
        <v>32</v>
      </c>
      <c r="AX201" s="13" t="s">
        <v>76</v>
      </c>
      <c r="AY201" s="262" t="s">
        <v>342</v>
      </c>
    </row>
    <row r="202" s="13" customFormat="1">
      <c r="A202" s="13"/>
      <c r="B202" s="252"/>
      <c r="C202" s="253"/>
      <c r="D202" s="240" t="s">
        <v>446</v>
      </c>
      <c r="E202" s="254" t="s">
        <v>1</v>
      </c>
      <c r="F202" s="255" t="s">
        <v>3054</v>
      </c>
      <c r="G202" s="253"/>
      <c r="H202" s="256">
        <v>-10.871</v>
      </c>
      <c r="I202" s="257"/>
      <c r="J202" s="253"/>
      <c r="K202" s="253"/>
      <c r="L202" s="258"/>
      <c r="M202" s="259"/>
      <c r="N202" s="260"/>
      <c r="O202" s="260"/>
      <c r="P202" s="260"/>
      <c r="Q202" s="260"/>
      <c r="R202" s="260"/>
      <c r="S202" s="260"/>
      <c r="T202" s="261"/>
      <c r="U202" s="13"/>
      <c r="V202" s="13"/>
      <c r="W202" s="13"/>
      <c r="X202" s="13"/>
      <c r="Y202" s="13"/>
      <c r="Z202" s="13"/>
      <c r="AA202" s="13"/>
      <c r="AB202" s="13"/>
      <c r="AC202" s="13"/>
      <c r="AD202" s="13"/>
      <c r="AE202" s="13"/>
      <c r="AT202" s="262" t="s">
        <v>446</v>
      </c>
      <c r="AU202" s="262" t="s">
        <v>85</v>
      </c>
      <c r="AV202" s="13" t="s">
        <v>85</v>
      </c>
      <c r="AW202" s="13" t="s">
        <v>32</v>
      </c>
      <c r="AX202" s="13" t="s">
        <v>76</v>
      </c>
      <c r="AY202" s="262" t="s">
        <v>342</v>
      </c>
    </row>
    <row r="203" s="16" customFormat="1">
      <c r="A203" s="16"/>
      <c r="B203" s="284"/>
      <c r="C203" s="285"/>
      <c r="D203" s="240" t="s">
        <v>446</v>
      </c>
      <c r="E203" s="286" t="s">
        <v>1</v>
      </c>
      <c r="F203" s="287" t="s">
        <v>500</v>
      </c>
      <c r="G203" s="285"/>
      <c r="H203" s="288">
        <v>29.312000000000001</v>
      </c>
      <c r="I203" s="289"/>
      <c r="J203" s="285"/>
      <c r="K203" s="285"/>
      <c r="L203" s="290"/>
      <c r="M203" s="291"/>
      <c r="N203" s="292"/>
      <c r="O203" s="292"/>
      <c r="P203" s="292"/>
      <c r="Q203" s="292"/>
      <c r="R203" s="292"/>
      <c r="S203" s="292"/>
      <c r="T203" s="293"/>
      <c r="U203" s="16"/>
      <c r="V203" s="16"/>
      <c r="W203" s="16"/>
      <c r="X203" s="16"/>
      <c r="Y203" s="16"/>
      <c r="Z203" s="16"/>
      <c r="AA203" s="16"/>
      <c r="AB203" s="16"/>
      <c r="AC203" s="16"/>
      <c r="AD203" s="16"/>
      <c r="AE203" s="16"/>
      <c r="AT203" s="294" t="s">
        <v>446</v>
      </c>
      <c r="AU203" s="294" t="s">
        <v>85</v>
      </c>
      <c r="AV203" s="16" t="s">
        <v>360</v>
      </c>
      <c r="AW203" s="16" t="s">
        <v>32</v>
      </c>
      <c r="AX203" s="16" t="s">
        <v>76</v>
      </c>
      <c r="AY203" s="294" t="s">
        <v>342</v>
      </c>
    </row>
    <row r="204" s="13" customFormat="1">
      <c r="A204" s="13"/>
      <c r="B204" s="252"/>
      <c r="C204" s="253"/>
      <c r="D204" s="240" t="s">
        <v>446</v>
      </c>
      <c r="E204" s="254" t="s">
        <v>1</v>
      </c>
      <c r="F204" s="255" t="s">
        <v>3055</v>
      </c>
      <c r="G204" s="253"/>
      <c r="H204" s="256">
        <v>11.725</v>
      </c>
      <c r="I204" s="257"/>
      <c r="J204" s="253"/>
      <c r="K204" s="253"/>
      <c r="L204" s="258"/>
      <c r="M204" s="259"/>
      <c r="N204" s="260"/>
      <c r="O204" s="260"/>
      <c r="P204" s="260"/>
      <c r="Q204" s="260"/>
      <c r="R204" s="260"/>
      <c r="S204" s="260"/>
      <c r="T204" s="261"/>
      <c r="U204" s="13"/>
      <c r="V204" s="13"/>
      <c r="W204" s="13"/>
      <c r="X204" s="13"/>
      <c r="Y204" s="13"/>
      <c r="Z204" s="13"/>
      <c r="AA204" s="13"/>
      <c r="AB204" s="13"/>
      <c r="AC204" s="13"/>
      <c r="AD204" s="13"/>
      <c r="AE204" s="13"/>
      <c r="AT204" s="262" t="s">
        <v>446</v>
      </c>
      <c r="AU204" s="262" t="s">
        <v>85</v>
      </c>
      <c r="AV204" s="13" t="s">
        <v>85</v>
      </c>
      <c r="AW204" s="13" t="s">
        <v>32</v>
      </c>
      <c r="AX204" s="13" t="s">
        <v>83</v>
      </c>
      <c r="AY204" s="262" t="s">
        <v>342</v>
      </c>
    </row>
    <row r="205" s="2" customFormat="1" ht="24.15" customHeight="1">
      <c r="A205" s="39"/>
      <c r="B205" s="40"/>
      <c r="C205" s="227" t="s">
        <v>419</v>
      </c>
      <c r="D205" s="227" t="s">
        <v>343</v>
      </c>
      <c r="E205" s="228" t="s">
        <v>2331</v>
      </c>
      <c r="F205" s="229" t="s">
        <v>2332</v>
      </c>
      <c r="G205" s="230" t="s">
        <v>562</v>
      </c>
      <c r="H205" s="231">
        <v>17.587</v>
      </c>
      <c r="I205" s="232"/>
      <c r="J205" s="233">
        <f>ROUND(I205*H205,2)</f>
        <v>0</v>
      </c>
      <c r="K205" s="229" t="s">
        <v>1</v>
      </c>
      <c r="L205" s="45"/>
      <c r="M205" s="234" t="s">
        <v>1</v>
      </c>
      <c r="N205" s="235" t="s">
        <v>41</v>
      </c>
      <c r="O205" s="92"/>
      <c r="P205" s="236">
        <f>O205*H205</f>
        <v>0</v>
      </c>
      <c r="Q205" s="236">
        <v>0</v>
      </c>
      <c r="R205" s="236">
        <f>Q205*H205</f>
        <v>0</v>
      </c>
      <c r="S205" s="236">
        <v>0</v>
      </c>
      <c r="T205" s="237">
        <f>S205*H205</f>
        <v>0</v>
      </c>
      <c r="U205" s="39"/>
      <c r="V205" s="39"/>
      <c r="W205" s="39"/>
      <c r="X205" s="39"/>
      <c r="Y205" s="39"/>
      <c r="Z205" s="39"/>
      <c r="AA205" s="39"/>
      <c r="AB205" s="39"/>
      <c r="AC205" s="39"/>
      <c r="AD205" s="39"/>
      <c r="AE205" s="39"/>
      <c r="AR205" s="238" t="s">
        <v>360</v>
      </c>
      <c r="AT205" s="238" t="s">
        <v>343</v>
      </c>
      <c r="AU205" s="238" t="s">
        <v>85</v>
      </c>
      <c r="AY205" s="18" t="s">
        <v>342</v>
      </c>
      <c r="BE205" s="239">
        <f>IF(N205="základní",J205,0)</f>
        <v>0</v>
      </c>
      <c r="BF205" s="239">
        <f>IF(N205="snížená",J205,0)</f>
        <v>0</v>
      </c>
      <c r="BG205" s="239">
        <f>IF(N205="zákl. přenesená",J205,0)</f>
        <v>0</v>
      </c>
      <c r="BH205" s="239">
        <f>IF(N205="sníž. přenesená",J205,0)</f>
        <v>0</v>
      </c>
      <c r="BI205" s="239">
        <f>IF(N205="nulová",J205,0)</f>
        <v>0</v>
      </c>
      <c r="BJ205" s="18" t="s">
        <v>83</v>
      </c>
      <c r="BK205" s="239">
        <f>ROUND(I205*H205,2)</f>
        <v>0</v>
      </c>
      <c r="BL205" s="18" t="s">
        <v>360</v>
      </c>
      <c r="BM205" s="238" t="s">
        <v>3056</v>
      </c>
    </row>
    <row r="206" s="2" customFormat="1">
      <c r="A206" s="39"/>
      <c r="B206" s="40"/>
      <c r="C206" s="41"/>
      <c r="D206" s="240" t="s">
        <v>349</v>
      </c>
      <c r="E206" s="41"/>
      <c r="F206" s="241" t="s">
        <v>2334</v>
      </c>
      <c r="G206" s="41"/>
      <c r="H206" s="41"/>
      <c r="I206" s="242"/>
      <c r="J206" s="41"/>
      <c r="K206" s="41"/>
      <c r="L206" s="45"/>
      <c r="M206" s="243"/>
      <c r="N206" s="244"/>
      <c r="O206" s="92"/>
      <c r="P206" s="92"/>
      <c r="Q206" s="92"/>
      <c r="R206" s="92"/>
      <c r="S206" s="92"/>
      <c r="T206" s="93"/>
      <c r="U206" s="39"/>
      <c r="V206" s="39"/>
      <c r="W206" s="39"/>
      <c r="X206" s="39"/>
      <c r="Y206" s="39"/>
      <c r="Z206" s="39"/>
      <c r="AA206" s="39"/>
      <c r="AB206" s="39"/>
      <c r="AC206" s="39"/>
      <c r="AD206" s="39"/>
      <c r="AE206" s="39"/>
      <c r="AT206" s="18" t="s">
        <v>349</v>
      </c>
      <c r="AU206" s="18" t="s">
        <v>85</v>
      </c>
    </row>
    <row r="207" s="13" customFormat="1">
      <c r="A207" s="13"/>
      <c r="B207" s="252"/>
      <c r="C207" s="253"/>
      <c r="D207" s="240" t="s">
        <v>446</v>
      </c>
      <c r="E207" s="254" t="s">
        <v>1</v>
      </c>
      <c r="F207" s="255" t="s">
        <v>3057</v>
      </c>
      <c r="G207" s="253"/>
      <c r="H207" s="256">
        <v>17.587</v>
      </c>
      <c r="I207" s="257"/>
      <c r="J207" s="253"/>
      <c r="K207" s="253"/>
      <c r="L207" s="258"/>
      <c r="M207" s="259"/>
      <c r="N207" s="260"/>
      <c r="O207" s="260"/>
      <c r="P207" s="260"/>
      <c r="Q207" s="260"/>
      <c r="R207" s="260"/>
      <c r="S207" s="260"/>
      <c r="T207" s="261"/>
      <c r="U207" s="13"/>
      <c r="V207" s="13"/>
      <c r="W207" s="13"/>
      <c r="X207" s="13"/>
      <c r="Y207" s="13"/>
      <c r="Z207" s="13"/>
      <c r="AA207" s="13"/>
      <c r="AB207" s="13"/>
      <c r="AC207" s="13"/>
      <c r="AD207" s="13"/>
      <c r="AE207" s="13"/>
      <c r="AT207" s="262" t="s">
        <v>446</v>
      </c>
      <c r="AU207" s="262" t="s">
        <v>85</v>
      </c>
      <c r="AV207" s="13" t="s">
        <v>85</v>
      </c>
      <c r="AW207" s="13" t="s">
        <v>32</v>
      </c>
      <c r="AX207" s="13" t="s">
        <v>83</v>
      </c>
      <c r="AY207" s="262" t="s">
        <v>342</v>
      </c>
    </row>
    <row r="208" s="2" customFormat="1" ht="16.5" customHeight="1">
      <c r="A208" s="39"/>
      <c r="B208" s="40"/>
      <c r="C208" s="227" t="s">
        <v>423</v>
      </c>
      <c r="D208" s="227" t="s">
        <v>343</v>
      </c>
      <c r="E208" s="228" t="s">
        <v>3058</v>
      </c>
      <c r="F208" s="229" t="s">
        <v>3059</v>
      </c>
      <c r="G208" s="230" t="s">
        <v>562</v>
      </c>
      <c r="H208" s="231">
        <v>36.908000000000001</v>
      </c>
      <c r="I208" s="232"/>
      <c r="J208" s="233">
        <f>ROUND(I208*H208,2)</f>
        <v>0</v>
      </c>
      <c r="K208" s="229" t="s">
        <v>443</v>
      </c>
      <c r="L208" s="45"/>
      <c r="M208" s="234" t="s">
        <v>1</v>
      </c>
      <c r="N208" s="235" t="s">
        <v>41</v>
      </c>
      <c r="O208" s="92"/>
      <c r="P208" s="236">
        <f>O208*H208</f>
        <v>0</v>
      </c>
      <c r="Q208" s="236">
        <v>0</v>
      </c>
      <c r="R208" s="236">
        <f>Q208*H208</f>
        <v>0</v>
      </c>
      <c r="S208" s="236">
        <v>0</v>
      </c>
      <c r="T208" s="237">
        <f>S208*H208</f>
        <v>0</v>
      </c>
      <c r="U208" s="39"/>
      <c r="V208" s="39"/>
      <c r="W208" s="39"/>
      <c r="X208" s="39"/>
      <c r="Y208" s="39"/>
      <c r="Z208" s="39"/>
      <c r="AA208" s="39"/>
      <c r="AB208" s="39"/>
      <c r="AC208" s="39"/>
      <c r="AD208" s="39"/>
      <c r="AE208" s="39"/>
      <c r="AR208" s="238" t="s">
        <v>360</v>
      </c>
      <c r="AT208" s="238" t="s">
        <v>343</v>
      </c>
      <c r="AU208" s="238" t="s">
        <v>85</v>
      </c>
      <c r="AY208" s="18" t="s">
        <v>342</v>
      </c>
      <c r="BE208" s="239">
        <f>IF(N208="základní",J208,0)</f>
        <v>0</v>
      </c>
      <c r="BF208" s="239">
        <f>IF(N208="snížená",J208,0)</f>
        <v>0</v>
      </c>
      <c r="BG208" s="239">
        <f>IF(N208="zákl. přenesená",J208,0)</f>
        <v>0</v>
      </c>
      <c r="BH208" s="239">
        <f>IF(N208="sníž. přenesená",J208,0)</f>
        <v>0</v>
      </c>
      <c r="BI208" s="239">
        <f>IF(N208="nulová",J208,0)</f>
        <v>0</v>
      </c>
      <c r="BJ208" s="18" t="s">
        <v>83</v>
      </c>
      <c r="BK208" s="239">
        <f>ROUND(I208*H208,2)</f>
        <v>0</v>
      </c>
      <c r="BL208" s="18" t="s">
        <v>360</v>
      </c>
      <c r="BM208" s="238" t="s">
        <v>3060</v>
      </c>
    </row>
    <row r="209" s="2" customFormat="1">
      <c r="A209" s="39"/>
      <c r="B209" s="40"/>
      <c r="C209" s="41"/>
      <c r="D209" s="240" t="s">
        <v>349</v>
      </c>
      <c r="E209" s="41"/>
      <c r="F209" s="241" t="s">
        <v>3061</v>
      </c>
      <c r="G209" s="41"/>
      <c r="H209" s="41"/>
      <c r="I209" s="242"/>
      <c r="J209" s="41"/>
      <c r="K209" s="41"/>
      <c r="L209" s="45"/>
      <c r="M209" s="243"/>
      <c r="N209" s="244"/>
      <c r="O209" s="92"/>
      <c r="P209" s="92"/>
      <c r="Q209" s="92"/>
      <c r="R209" s="92"/>
      <c r="S209" s="92"/>
      <c r="T209" s="93"/>
      <c r="U209" s="39"/>
      <c r="V209" s="39"/>
      <c r="W209" s="39"/>
      <c r="X209" s="39"/>
      <c r="Y209" s="39"/>
      <c r="Z209" s="39"/>
      <c r="AA209" s="39"/>
      <c r="AB209" s="39"/>
      <c r="AC209" s="39"/>
      <c r="AD209" s="39"/>
      <c r="AE209" s="39"/>
      <c r="AT209" s="18" t="s">
        <v>349</v>
      </c>
      <c r="AU209" s="18" t="s">
        <v>85</v>
      </c>
    </row>
    <row r="210" s="13" customFormat="1">
      <c r="A210" s="13"/>
      <c r="B210" s="252"/>
      <c r="C210" s="253"/>
      <c r="D210" s="240" t="s">
        <v>446</v>
      </c>
      <c r="E210" s="254" t="s">
        <v>1</v>
      </c>
      <c r="F210" s="255" t="s">
        <v>3047</v>
      </c>
      <c r="G210" s="253"/>
      <c r="H210" s="256">
        <v>12.856</v>
      </c>
      <c r="I210" s="257"/>
      <c r="J210" s="253"/>
      <c r="K210" s="253"/>
      <c r="L210" s="258"/>
      <c r="M210" s="259"/>
      <c r="N210" s="260"/>
      <c r="O210" s="260"/>
      <c r="P210" s="260"/>
      <c r="Q210" s="260"/>
      <c r="R210" s="260"/>
      <c r="S210" s="260"/>
      <c r="T210" s="261"/>
      <c r="U210" s="13"/>
      <c r="V210" s="13"/>
      <c r="W210" s="13"/>
      <c r="X210" s="13"/>
      <c r="Y210" s="13"/>
      <c r="Z210" s="13"/>
      <c r="AA210" s="13"/>
      <c r="AB210" s="13"/>
      <c r="AC210" s="13"/>
      <c r="AD210" s="13"/>
      <c r="AE210" s="13"/>
      <c r="AT210" s="262" t="s">
        <v>446</v>
      </c>
      <c r="AU210" s="262" t="s">
        <v>85</v>
      </c>
      <c r="AV210" s="13" t="s">
        <v>85</v>
      </c>
      <c r="AW210" s="13" t="s">
        <v>32</v>
      </c>
      <c r="AX210" s="13" t="s">
        <v>76</v>
      </c>
      <c r="AY210" s="262" t="s">
        <v>342</v>
      </c>
    </row>
    <row r="211" s="13" customFormat="1">
      <c r="A211" s="13"/>
      <c r="B211" s="252"/>
      <c r="C211" s="253"/>
      <c r="D211" s="240" t="s">
        <v>446</v>
      </c>
      <c r="E211" s="254" t="s">
        <v>1</v>
      </c>
      <c r="F211" s="255" t="s">
        <v>3048</v>
      </c>
      <c r="G211" s="253"/>
      <c r="H211" s="256">
        <v>10.871</v>
      </c>
      <c r="I211" s="257"/>
      <c r="J211" s="253"/>
      <c r="K211" s="253"/>
      <c r="L211" s="258"/>
      <c r="M211" s="259"/>
      <c r="N211" s="260"/>
      <c r="O211" s="260"/>
      <c r="P211" s="260"/>
      <c r="Q211" s="260"/>
      <c r="R211" s="260"/>
      <c r="S211" s="260"/>
      <c r="T211" s="261"/>
      <c r="U211" s="13"/>
      <c r="V211" s="13"/>
      <c r="W211" s="13"/>
      <c r="X211" s="13"/>
      <c r="Y211" s="13"/>
      <c r="Z211" s="13"/>
      <c r="AA211" s="13"/>
      <c r="AB211" s="13"/>
      <c r="AC211" s="13"/>
      <c r="AD211" s="13"/>
      <c r="AE211" s="13"/>
      <c r="AT211" s="262" t="s">
        <v>446</v>
      </c>
      <c r="AU211" s="262" t="s">
        <v>85</v>
      </c>
      <c r="AV211" s="13" t="s">
        <v>85</v>
      </c>
      <c r="AW211" s="13" t="s">
        <v>32</v>
      </c>
      <c r="AX211" s="13" t="s">
        <v>76</v>
      </c>
      <c r="AY211" s="262" t="s">
        <v>342</v>
      </c>
    </row>
    <row r="212" s="13" customFormat="1">
      <c r="A212" s="13"/>
      <c r="B212" s="252"/>
      <c r="C212" s="253"/>
      <c r="D212" s="240" t="s">
        <v>446</v>
      </c>
      <c r="E212" s="254" t="s">
        <v>1</v>
      </c>
      <c r="F212" s="255" t="s">
        <v>3050</v>
      </c>
      <c r="G212" s="253"/>
      <c r="H212" s="256">
        <v>10.871</v>
      </c>
      <c r="I212" s="257"/>
      <c r="J212" s="253"/>
      <c r="K212" s="253"/>
      <c r="L212" s="258"/>
      <c r="M212" s="259"/>
      <c r="N212" s="260"/>
      <c r="O212" s="260"/>
      <c r="P212" s="260"/>
      <c r="Q212" s="260"/>
      <c r="R212" s="260"/>
      <c r="S212" s="260"/>
      <c r="T212" s="261"/>
      <c r="U212" s="13"/>
      <c r="V212" s="13"/>
      <c r="W212" s="13"/>
      <c r="X212" s="13"/>
      <c r="Y212" s="13"/>
      <c r="Z212" s="13"/>
      <c r="AA212" s="13"/>
      <c r="AB212" s="13"/>
      <c r="AC212" s="13"/>
      <c r="AD212" s="13"/>
      <c r="AE212" s="13"/>
      <c r="AT212" s="262" t="s">
        <v>446</v>
      </c>
      <c r="AU212" s="262" t="s">
        <v>85</v>
      </c>
      <c r="AV212" s="13" t="s">
        <v>85</v>
      </c>
      <c r="AW212" s="13" t="s">
        <v>32</v>
      </c>
      <c r="AX212" s="13" t="s">
        <v>76</v>
      </c>
      <c r="AY212" s="262" t="s">
        <v>342</v>
      </c>
    </row>
    <row r="213" s="13" customFormat="1">
      <c r="A213" s="13"/>
      <c r="B213" s="252"/>
      <c r="C213" s="253"/>
      <c r="D213" s="240" t="s">
        <v>446</v>
      </c>
      <c r="E213" s="254" t="s">
        <v>1</v>
      </c>
      <c r="F213" s="255" t="s">
        <v>3062</v>
      </c>
      <c r="G213" s="253"/>
      <c r="H213" s="256">
        <v>2.3100000000000001</v>
      </c>
      <c r="I213" s="257"/>
      <c r="J213" s="253"/>
      <c r="K213" s="253"/>
      <c r="L213" s="258"/>
      <c r="M213" s="259"/>
      <c r="N213" s="260"/>
      <c r="O213" s="260"/>
      <c r="P213" s="260"/>
      <c r="Q213" s="260"/>
      <c r="R213" s="260"/>
      <c r="S213" s="260"/>
      <c r="T213" s="261"/>
      <c r="U213" s="13"/>
      <c r="V213" s="13"/>
      <c r="W213" s="13"/>
      <c r="X213" s="13"/>
      <c r="Y213" s="13"/>
      <c r="Z213" s="13"/>
      <c r="AA213" s="13"/>
      <c r="AB213" s="13"/>
      <c r="AC213" s="13"/>
      <c r="AD213" s="13"/>
      <c r="AE213" s="13"/>
      <c r="AT213" s="262" t="s">
        <v>446</v>
      </c>
      <c r="AU213" s="262" t="s">
        <v>85</v>
      </c>
      <c r="AV213" s="13" t="s">
        <v>85</v>
      </c>
      <c r="AW213" s="13" t="s">
        <v>32</v>
      </c>
      <c r="AX213" s="13" t="s">
        <v>76</v>
      </c>
      <c r="AY213" s="262" t="s">
        <v>342</v>
      </c>
    </row>
    <row r="214" s="16" customFormat="1">
      <c r="A214" s="16"/>
      <c r="B214" s="284"/>
      <c r="C214" s="285"/>
      <c r="D214" s="240" t="s">
        <v>446</v>
      </c>
      <c r="E214" s="286" t="s">
        <v>1</v>
      </c>
      <c r="F214" s="287" t="s">
        <v>500</v>
      </c>
      <c r="G214" s="285"/>
      <c r="H214" s="288">
        <v>36.908000000000001</v>
      </c>
      <c r="I214" s="289"/>
      <c r="J214" s="285"/>
      <c r="K214" s="285"/>
      <c r="L214" s="290"/>
      <c r="M214" s="291"/>
      <c r="N214" s="292"/>
      <c r="O214" s="292"/>
      <c r="P214" s="292"/>
      <c r="Q214" s="292"/>
      <c r="R214" s="292"/>
      <c r="S214" s="292"/>
      <c r="T214" s="293"/>
      <c r="U214" s="16"/>
      <c r="V214" s="16"/>
      <c r="W214" s="16"/>
      <c r="X214" s="16"/>
      <c r="Y214" s="16"/>
      <c r="Z214" s="16"/>
      <c r="AA214" s="16"/>
      <c r="AB214" s="16"/>
      <c r="AC214" s="16"/>
      <c r="AD214" s="16"/>
      <c r="AE214" s="16"/>
      <c r="AT214" s="294" t="s">
        <v>446</v>
      </c>
      <c r="AU214" s="294" t="s">
        <v>85</v>
      </c>
      <c r="AV214" s="16" t="s">
        <v>360</v>
      </c>
      <c r="AW214" s="16" t="s">
        <v>32</v>
      </c>
      <c r="AX214" s="16" t="s">
        <v>83</v>
      </c>
      <c r="AY214" s="294" t="s">
        <v>342</v>
      </c>
    </row>
    <row r="215" s="2" customFormat="1" ht="16.5" customHeight="1">
      <c r="A215" s="39"/>
      <c r="B215" s="40"/>
      <c r="C215" s="227" t="s">
        <v>428</v>
      </c>
      <c r="D215" s="227" t="s">
        <v>343</v>
      </c>
      <c r="E215" s="228" t="s">
        <v>627</v>
      </c>
      <c r="F215" s="229" t="s">
        <v>628</v>
      </c>
      <c r="G215" s="230" t="s">
        <v>562</v>
      </c>
      <c r="H215" s="231">
        <v>42.493000000000002</v>
      </c>
      <c r="I215" s="232"/>
      <c r="J215" s="233">
        <f>ROUND(I215*H215,2)</f>
        <v>0</v>
      </c>
      <c r="K215" s="229" t="s">
        <v>443</v>
      </c>
      <c r="L215" s="45"/>
      <c r="M215" s="234" t="s">
        <v>1</v>
      </c>
      <c r="N215" s="235" t="s">
        <v>41</v>
      </c>
      <c r="O215" s="92"/>
      <c r="P215" s="236">
        <f>O215*H215</f>
        <v>0</v>
      </c>
      <c r="Q215" s="236">
        <v>0</v>
      </c>
      <c r="R215" s="236">
        <f>Q215*H215</f>
        <v>0</v>
      </c>
      <c r="S215" s="236">
        <v>0</v>
      </c>
      <c r="T215" s="237">
        <f>S215*H215</f>
        <v>0</v>
      </c>
      <c r="U215" s="39"/>
      <c r="V215" s="39"/>
      <c r="W215" s="39"/>
      <c r="X215" s="39"/>
      <c r="Y215" s="39"/>
      <c r="Z215" s="39"/>
      <c r="AA215" s="39"/>
      <c r="AB215" s="39"/>
      <c r="AC215" s="39"/>
      <c r="AD215" s="39"/>
      <c r="AE215" s="39"/>
      <c r="AR215" s="238" t="s">
        <v>360</v>
      </c>
      <c r="AT215" s="238" t="s">
        <v>343</v>
      </c>
      <c r="AU215" s="238" t="s">
        <v>85</v>
      </c>
      <c r="AY215" s="18" t="s">
        <v>342</v>
      </c>
      <c r="BE215" s="239">
        <f>IF(N215="základní",J215,0)</f>
        <v>0</v>
      </c>
      <c r="BF215" s="239">
        <f>IF(N215="snížená",J215,0)</f>
        <v>0</v>
      </c>
      <c r="BG215" s="239">
        <f>IF(N215="zákl. přenesená",J215,0)</f>
        <v>0</v>
      </c>
      <c r="BH215" s="239">
        <f>IF(N215="sníž. přenesená",J215,0)</f>
        <v>0</v>
      </c>
      <c r="BI215" s="239">
        <f>IF(N215="nulová",J215,0)</f>
        <v>0</v>
      </c>
      <c r="BJ215" s="18" t="s">
        <v>83</v>
      </c>
      <c r="BK215" s="239">
        <f>ROUND(I215*H215,2)</f>
        <v>0</v>
      </c>
      <c r="BL215" s="18" t="s">
        <v>360</v>
      </c>
      <c r="BM215" s="238" t="s">
        <v>3063</v>
      </c>
    </row>
    <row r="216" s="2" customFormat="1">
      <c r="A216" s="39"/>
      <c r="B216" s="40"/>
      <c r="C216" s="41"/>
      <c r="D216" s="240" t="s">
        <v>349</v>
      </c>
      <c r="E216" s="41"/>
      <c r="F216" s="241" t="s">
        <v>630</v>
      </c>
      <c r="G216" s="41"/>
      <c r="H216" s="41"/>
      <c r="I216" s="242"/>
      <c r="J216" s="41"/>
      <c r="K216" s="41"/>
      <c r="L216" s="45"/>
      <c r="M216" s="243"/>
      <c r="N216" s="244"/>
      <c r="O216" s="92"/>
      <c r="P216" s="92"/>
      <c r="Q216" s="92"/>
      <c r="R216" s="92"/>
      <c r="S216" s="92"/>
      <c r="T216" s="93"/>
      <c r="U216" s="39"/>
      <c r="V216" s="39"/>
      <c r="W216" s="39"/>
      <c r="X216" s="39"/>
      <c r="Y216" s="39"/>
      <c r="Z216" s="39"/>
      <c r="AA216" s="39"/>
      <c r="AB216" s="39"/>
      <c r="AC216" s="39"/>
      <c r="AD216" s="39"/>
      <c r="AE216" s="39"/>
      <c r="AT216" s="18" t="s">
        <v>349</v>
      </c>
      <c r="AU216" s="18" t="s">
        <v>85</v>
      </c>
    </row>
    <row r="217" s="13" customFormat="1">
      <c r="A217" s="13"/>
      <c r="B217" s="252"/>
      <c r="C217" s="253"/>
      <c r="D217" s="240" t="s">
        <v>446</v>
      </c>
      <c r="E217" s="254" t="s">
        <v>1</v>
      </c>
      <c r="F217" s="255" t="s">
        <v>3064</v>
      </c>
      <c r="G217" s="253"/>
      <c r="H217" s="256">
        <v>40.183</v>
      </c>
      <c r="I217" s="257"/>
      <c r="J217" s="253"/>
      <c r="K217" s="253"/>
      <c r="L217" s="258"/>
      <c r="M217" s="259"/>
      <c r="N217" s="260"/>
      <c r="O217" s="260"/>
      <c r="P217" s="260"/>
      <c r="Q217" s="260"/>
      <c r="R217" s="260"/>
      <c r="S217" s="260"/>
      <c r="T217" s="261"/>
      <c r="U217" s="13"/>
      <c r="V217" s="13"/>
      <c r="W217" s="13"/>
      <c r="X217" s="13"/>
      <c r="Y217" s="13"/>
      <c r="Z217" s="13"/>
      <c r="AA217" s="13"/>
      <c r="AB217" s="13"/>
      <c r="AC217" s="13"/>
      <c r="AD217" s="13"/>
      <c r="AE217" s="13"/>
      <c r="AT217" s="262" t="s">
        <v>446</v>
      </c>
      <c r="AU217" s="262" t="s">
        <v>85</v>
      </c>
      <c r="AV217" s="13" t="s">
        <v>85</v>
      </c>
      <c r="AW217" s="13" t="s">
        <v>32</v>
      </c>
      <c r="AX217" s="13" t="s">
        <v>76</v>
      </c>
      <c r="AY217" s="262" t="s">
        <v>342</v>
      </c>
    </row>
    <row r="218" s="13" customFormat="1">
      <c r="A218" s="13"/>
      <c r="B218" s="252"/>
      <c r="C218" s="253"/>
      <c r="D218" s="240" t="s">
        <v>446</v>
      </c>
      <c r="E218" s="254" t="s">
        <v>1</v>
      </c>
      <c r="F218" s="255" t="s">
        <v>3065</v>
      </c>
      <c r="G218" s="253"/>
      <c r="H218" s="256">
        <v>2.3100000000000001</v>
      </c>
      <c r="I218" s="257"/>
      <c r="J218" s="253"/>
      <c r="K218" s="253"/>
      <c r="L218" s="258"/>
      <c r="M218" s="259"/>
      <c r="N218" s="260"/>
      <c r="O218" s="260"/>
      <c r="P218" s="260"/>
      <c r="Q218" s="260"/>
      <c r="R218" s="260"/>
      <c r="S218" s="260"/>
      <c r="T218" s="261"/>
      <c r="U218" s="13"/>
      <c r="V218" s="13"/>
      <c r="W218" s="13"/>
      <c r="X218" s="13"/>
      <c r="Y218" s="13"/>
      <c r="Z218" s="13"/>
      <c r="AA218" s="13"/>
      <c r="AB218" s="13"/>
      <c r="AC218" s="13"/>
      <c r="AD218" s="13"/>
      <c r="AE218" s="13"/>
      <c r="AT218" s="262" t="s">
        <v>446</v>
      </c>
      <c r="AU218" s="262" t="s">
        <v>85</v>
      </c>
      <c r="AV218" s="13" t="s">
        <v>85</v>
      </c>
      <c r="AW218" s="13" t="s">
        <v>32</v>
      </c>
      <c r="AX218" s="13" t="s">
        <v>76</v>
      </c>
      <c r="AY218" s="262" t="s">
        <v>342</v>
      </c>
    </row>
    <row r="219" s="16" customFormat="1">
      <c r="A219" s="16"/>
      <c r="B219" s="284"/>
      <c r="C219" s="285"/>
      <c r="D219" s="240" t="s">
        <v>446</v>
      </c>
      <c r="E219" s="286" t="s">
        <v>1</v>
      </c>
      <c r="F219" s="287" t="s">
        <v>500</v>
      </c>
      <c r="G219" s="285"/>
      <c r="H219" s="288">
        <v>42.493000000000002</v>
      </c>
      <c r="I219" s="289"/>
      <c r="J219" s="285"/>
      <c r="K219" s="285"/>
      <c r="L219" s="290"/>
      <c r="M219" s="291"/>
      <c r="N219" s="292"/>
      <c r="O219" s="292"/>
      <c r="P219" s="292"/>
      <c r="Q219" s="292"/>
      <c r="R219" s="292"/>
      <c r="S219" s="292"/>
      <c r="T219" s="293"/>
      <c r="U219" s="16"/>
      <c r="V219" s="16"/>
      <c r="W219" s="16"/>
      <c r="X219" s="16"/>
      <c r="Y219" s="16"/>
      <c r="Z219" s="16"/>
      <c r="AA219" s="16"/>
      <c r="AB219" s="16"/>
      <c r="AC219" s="16"/>
      <c r="AD219" s="16"/>
      <c r="AE219" s="16"/>
      <c r="AT219" s="294" t="s">
        <v>446</v>
      </c>
      <c r="AU219" s="294" t="s">
        <v>85</v>
      </c>
      <c r="AV219" s="16" t="s">
        <v>360</v>
      </c>
      <c r="AW219" s="16" t="s">
        <v>32</v>
      </c>
      <c r="AX219" s="16" t="s">
        <v>83</v>
      </c>
      <c r="AY219" s="294" t="s">
        <v>342</v>
      </c>
    </row>
    <row r="220" s="2" customFormat="1" ht="16.5" customHeight="1">
      <c r="A220" s="39"/>
      <c r="B220" s="40"/>
      <c r="C220" s="227" t="s">
        <v>606</v>
      </c>
      <c r="D220" s="227" t="s">
        <v>343</v>
      </c>
      <c r="E220" s="228" t="s">
        <v>633</v>
      </c>
      <c r="F220" s="229" t="s">
        <v>634</v>
      </c>
      <c r="G220" s="230" t="s">
        <v>462</v>
      </c>
      <c r="H220" s="231">
        <v>58.624000000000002</v>
      </c>
      <c r="I220" s="232"/>
      <c r="J220" s="233">
        <f>ROUND(I220*H220,2)</f>
        <v>0</v>
      </c>
      <c r="K220" s="229" t="s">
        <v>443</v>
      </c>
      <c r="L220" s="45"/>
      <c r="M220" s="234" t="s">
        <v>1</v>
      </c>
      <c r="N220" s="235" t="s">
        <v>41</v>
      </c>
      <c r="O220" s="92"/>
      <c r="P220" s="236">
        <f>O220*H220</f>
        <v>0</v>
      </c>
      <c r="Q220" s="236">
        <v>0</v>
      </c>
      <c r="R220" s="236">
        <f>Q220*H220</f>
        <v>0</v>
      </c>
      <c r="S220" s="236">
        <v>0</v>
      </c>
      <c r="T220" s="237">
        <f>S220*H220</f>
        <v>0</v>
      </c>
      <c r="U220" s="39"/>
      <c r="V220" s="39"/>
      <c r="W220" s="39"/>
      <c r="X220" s="39"/>
      <c r="Y220" s="39"/>
      <c r="Z220" s="39"/>
      <c r="AA220" s="39"/>
      <c r="AB220" s="39"/>
      <c r="AC220" s="39"/>
      <c r="AD220" s="39"/>
      <c r="AE220" s="39"/>
      <c r="AR220" s="238" t="s">
        <v>360</v>
      </c>
      <c r="AT220" s="238" t="s">
        <v>343</v>
      </c>
      <c r="AU220" s="238" t="s">
        <v>85</v>
      </c>
      <c r="AY220" s="18" t="s">
        <v>342</v>
      </c>
      <c r="BE220" s="239">
        <f>IF(N220="základní",J220,0)</f>
        <v>0</v>
      </c>
      <c r="BF220" s="239">
        <f>IF(N220="snížená",J220,0)</f>
        <v>0</v>
      </c>
      <c r="BG220" s="239">
        <f>IF(N220="zákl. přenesená",J220,0)</f>
        <v>0</v>
      </c>
      <c r="BH220" s="239">
        <f>IF(N220="sníž. přenesená",J220,0)</f>
        <v>0</v>
      </c>
      <c r="BI220" s="239">
        <f>IF(N220="nulová",J220,0)</f>
        <v>0</v>
      </c>
      <c r="BJ220" s="18" t="s">
        <v>83</v>
      </c>
      <c r="BK220" s="239">
        <f>ROUND(I220*H220,2)</f>
        <v>0</v>
      </c>
      <c r="BL220" s="18" t="s">
        <v>360</v>
      </c>
      <c r="BM220" s="238" t="s">
        <v>3066</v>
      </c>
    </row>
    <row r="221" s="2" customFormat="1">
      <c r="A221" s="39"/>
      <c r="B221" s="40"/>
      <c r="C221" s="41"/>
      <c r="D221" s="240" t="s">
        <v>349</v>
      </c>
      <c r="E221" s="41"/>
      <c r="F221" s="241" t="s">
        <v>636</v>
      </c>
      <c r="G221" s="41"/>
      <c r="H221" s="41"/>
      <c r="I221" s="242"/>
      <c r="J221" s="41"/>
      <c r="K221" s="41"/>
      <c r="L221" s="45"/>
      <c r="M221" s="243"/>
      <c r="N221" s="244"/>
      <c r="O221" s="92"/>
      <c r="P221" s="92"/>
      <c r="Q221" s="92"/>
      <c r="R221" s="92"/>
      <c r="S221" s="92"/>
      <c r="T221" s="93"/>
      <c r="U221" s="39"/>
      <c r="V221" s="39"/>
      <c r="W221" s="39"/>
      <c r="X221" s="39"/>
      <c r="Y221" s="39"/>
      <c r="Z221" s="39"/>
      <c r="AA221" s="39"/>
      <c r="AB221" s="39"/>
      <c r="AC221" s="39"/>
      <c r="AD221" s="39"/>
      <c r="AE221" s="39"/>
      <c r="AT221" s="18" t="s">
        <v>349</v>
      </c>
      <c r="AU221" s="18" t="s">
        <v>85</v>
      </c>
    </row>
    <row r="222" s="13" customFormat="1">
      <c r="A222" s="13"/>
      <c r="B222" s="252"/>
      <c r="C222" s="253"/>
      <c r="D222" s="240" t="s">
        <v>446</v>
      </c>
      <c r="E222" s="254" t="s">
        <v>1</v>
      </c>
      <c r="F222" s="255" t="s">
        <v>3067</v>
      </c>
      <c r="G222" s="253"/>
      <c r="H222" s="256">
        <v>29.312000000000001</v>
      </c>
      <c r="I222" s="257"/>
      <c r="J222" s="253"/>
      <c r="K222" s="253"/>
      <c r="L222" s="258"/>
      <c r="M222" s="259"/>
      <c r="N222" s="260"/>
      <c r="O222" s="260"/>
      <c r="P222" s="260"/>
      <c r="Q222" s="260"/>
      <c r="R222" s="260"/>
      <c r="S222" s="260"/>
      <c r="T222" s="261"/>
      <c r="U222" s="13"/>
      <c r="V222" s="13"/>
      <c r="W222" s="13"/>
      <c r="X222" s="13"/>
      <c r="Y222" s="13"/>
      <c r="Z222" s="13"/>
      <c r="AA222" s="13"/>
      <c r="AB222" s="13"/>
      <c r="AC222" s="13"/>
      <c r="AD222" s="13"/>
      <c r="AE222" s="13"/>
      <c r="AT222" s="262" t="s">
        <v>446</v>
      </c>
      <c r="AU222" s="262" t="s">
        <v>85</v>
      </c>
      <c r="AV222" s="13" t="s">
        <v>85</v>
      </c>
      <c r="AW222" s="13" t="s">
        <v>32</v>
      </c>
      <c r="AX222" s="13" t="s">
        <v>76</v>
      </c>
      <c r="AY222" s="262" t="s">
        <v>342</v>
      </c>
    </row>
    <row r="223" s="13" customFormat="1">
      <c r="A223" s="13"/>
      <c r="B223" s="252"/>
      <c r="C223" s="253"/>
      <c r="D223" s="240" t="s">
        <v>446</v>
      </c>
      <c r="E223" s="254" t="s">
        <v>1</v>
      </c>
      <c r="F223" s="255" t="s">
        <v>3068</v>
      </c>
      <c r="G223" s="253"/>
      <c r="H223" s="256">
        <v>58.624000000000002</v>
      </c>
      <c r="I223" s="257"/>
      <c r="J223" s="253"/>
      <c r="K223" s="253"/>
      <c r="L223" s="258"/>
      <c r="M223" s="259"/>
      <c r="N223" s="260"/>
      <c r="O223" s="260"/>
      <c r="P223" s="260"/>
      <c r="Q223" s="260"/>
      <c r="R223" s="260"/>
      <c r="S223" s="260"/>
      <c r="T223" s="261"/>
      <c r="U223" s="13"/>
      <c r="V223" s="13"/>
      <c r="W223" s="13"/>
      <c r="X223" s="13"/>
      <c r="Y223" s="13"/>
      <c r="Z223" s="13"/>
      <c r="AA223" s="13"/>
      <c r="AB223" s="13"/>
      <c r="AC223" s="13"/>
      <c r="AD223" s="13"/>
      <c r="AE223" s="13"/>
      <c r="AT223" s="262" t="s">
        <v>446</v>
      </c>
      <c r="AU223" s="262" t="s">
        <v>85</v>
      </c>
      <c r="AV223" s="13" t="s">
        <v>85</v>
      </c>
      <c r="AW223" s="13" t="s">
        <v>32</v>
      </c>
      <c r="AX223" s="13" t="s">
        <v>83</v>
      </c>
      <c r="AY223" s="262" t="s">
        <v>342</v>
      </c>
    </row>
    <row r="224" s="2" customFormat="1" ht="16.5" customHeight="1">
      <c r="A224" s="39"/>
      <c r="B224" s="40"/>
      <c r="C224" s="227" t="s">
        <v>613</v>
      </c>
      <c r="D224" s="227" t="s">
        <v>343</v>
      </c>
      <c r="E224" s="228" t="s">
        <v>2071</v>
      </c>
      <c r="F224" s="229" t="s">
        <v>641</v>
      </c>
      <c r="G224" s="230" t="s">
        <v>562</v>
      </c>
      <c r="H224" s="231">
        <v>21.742000000000001</v>
      </c>
      <c r="I224" s="232"/>
      <c r="J224" s="233">
        <f>ROUND(I224*H224,2)</f>
        <v>0</v>
      </c>
      <c r="K224" s="229" t="s">
        <v>443</v>
      </c>
      <c r="L224" s="45"/>
      <c r="M224" s="234" t="s">
        <v>1</v>
      </c>
      <c r="N224" s="235" t="s">
        <v>41</v>
      </c>
      <c r="O224" s="92"/>
      <c r="P224" s="236">
        <f>O224*H224</f>
        <v>0</v>
      </c>
      <c r="Q224" s="236">
        <v>0</v>
      </c>
      <c r="R224" s="236">
        <f>Q224*H224</f>
        <v>0</v>
      </c>
      <c r="S224" s="236">
        <v>0</v>
      </c>
      <c r="T224" s="237">
        <f>S224*H224</f>
        <v>0</v>
      </c>
      <c r="U224" s="39"/>
      <c r="V224" s="39"/>
      <c r="W224" s="39"/>
      <c r="X224" s="39"/>
      <c r="Y224" s="39"/>
      <c r="Z224" s="39"/>
      <c r="AA224" s="39"/>
      <c r="AB224" s="39"/>
      <c r="AC224" s="39"/>
      <c r="AD224" s="39"/>
      <c r="AE224" s="39"/>
      <c r="AR224" s="238" t="s">
        <v>360</v>
      </c>
      <c r="AT224" s="238" t="s">
        <v>343</v>
      </c>
      <c r="AU224" s="238" t="s">
        <v>85</v>
      </c>
      <c r="AY224" s="18" t="s">
        <v>342</v>
      </c>
      <c r="BE224" s="239">
        <f>IF(N224="základní",J224,0)</f>
        <v>0</v>
      </c>
      <c r="BF224" s="239">
        <f>IF(N224="snížená",J224,0)</f>
        <v>0</v>
      </c>
      <c r="BG224" s="239">
        <f>IF(N224="zákl. přenesená",J224,0)</f>
        <v>0</v>
      </c>
      <c r="BH224" s="239">
        <f>IF(N224="sníž. přenesená",J224,0)</f>
        <v>0</v>
      </c>
      <c r="BI224" s="239">
        <f>IF(N224="nulová",J224,0)</f>
        <v>0</v>
      </c>
      <c r="BJ224" s="18" t="s">
        <v>83</v>
      </c>
      <c r="BK224" s="239">
        <f>ROUND(I224*H224,2)</f>
        <v>0</v>
      </c>
      <c r="BL224" s="18" t="s">
        <v>360</v>
      </c>
      <c r="BM224" s="238" t="s">
        <v>3069</v>
      </c>
    </row>
    <row r="225" s="2" customFormat="1">
      <c r="A225" s="39"/>
      <c r="B225" s="40"/>
      <c r="C225" s="41"/>
      <c r="D225" s="240" t="s">
        <v>349</v>
      </c>
      <c r="E225" s="41"/>
      <c r="F225" s="241" t="s">
        <v>643</v>
      </c>
      <c r="G225" s="41"/>
      <c r="H225" s="41"/>
      <c r="I225" s="242"/>
      <c r="J225" s="41"/>
      <c r="K225" s="41"/>
      <c r="L225" s="45"/>
      <c r="M225" s="243"/>
      <c r="N225" s="244"/>
      <c r="O225" s="92"/>
      <c r="P225" s="92"/>
      <c r="Q225" s="92"/>
      <c r="R225" s="92"/>
      <c r="S225" s="92"/>
      <c r="T225" s="93"/>
      <c r="U225" s="39"/>
      <c r="V225" s="39"/>
      <c r="W225" s="39"/>
      <c r="X225" s="39"/>
      <c r="Y225" s="39"/>
      <c r="Z225" s="39"/>
      <c r="AA225" s="39"/>
      <c r="AB225" s="39"/>
      <c r="AC225" s="39"/>
      <c r="AD225" s="39"/>
      <c r="AE225" s="39"/>
      <c r="AT225" s="18" t="s">
        <v>349</v>
      </c>
      <c r="AU225" s="18" t="s">
        <v>85</v>
      </c>
    </row>
    <row r="226" s="13" customFormat="1">
      <c r="A226" s="13"/>
      <c r="B226" s="252"/>
      <c r="C226" s="253"/>
      <c r="D226" s="240" t="s">
        <v>446</v>
      </c>
      <c r="E226" s="254" t="s">
        <v>1</v>
      </c>
      <c r="F226" s="255" t="s">
        <v>3070</v>
      </c>
      <c r="G226" s="253"/>
      <c r="H226" s="256">
        <v>40.183</v>
      </c>
      <c r="I226" s="257"/>
      <c r="J226" s="253"/>
      <c r="K226" s="253"/>
      <c r="L226" s="258"/>
      <c r="M226" s="259"/>
      <c r="N226" s="260"/>
      <c r="O226" s="260"/>
      <c r="P226" s="260"/>
      <c r="Q226" s="260"/>
      <c r="R226" s="260"/>
      <c r="S226" s="260"/>
      <c r="T226" s="261"/>
      <c r="U226" s="13"/>
      <c r="V226" s="13"/>
      <c r="W226" s="13"/>
      <c r="X226" s="13"/>
      <c r="Y226" s="13"/>
      <c r="Z226" s="13"/>
      <c r="AA226" s="13"/>
      <c r="AB226" s="13"/>
      <c r="AC226" s="13"/>
      <c r="AD226" s="13"/>
      <c r="AE226" s="13"/>
      <c r="AT226" s="262" t="s">
        <v>446</v>
      </c>
      <c r="AU226" s="262" t="s">
        <v>85</v>
      </c>
      <c r="AV226" s="13" t="s">
        <v>85</v>
      </c>
      <c r="AW226" s="13" t="s">
        <v>32</v>
      </c>
      <c r="AX226" s="13" t="s">
        <v>76</v>
      </c>
      <c r="AY226" s="262" t="s">
        <v>342</v>
      </c>
    </row>
    <row r="227" s="14" customFormat="1">
      <c r="A227" s="14"/>
      <c r="B227" s="263"/>
      <c r="C227" s="264"/>
      <c r="D227" s="240" t="s">
        <v>446</v>
      </c>
      <c r="E227" s="265" t="s">
        <v>1</v>
      </c>
      <c r="F227" s="266" t="s">
        <v>2074</v>
      </c>
      <c r="G227" s="264"/>
      <c r="H227" s="265" t="s">
        <v>1</v>
      </c>
      <c r="I227" s="267"/>
      <c r="J227" s="264"/>
      <c r="K227" s="264"/>
      <c r="L227" s="268"/>
      <c r="M227" s="269"/>
      <c r="N227" s="270"/>
      <c r="O227" s="270"/>
      <c r="P227" s="270"/>
      <c r="Q227" s="270"/>
      <c r="R227" s="270"/>
      <c r="S227" s="270"/>
      <c r="T227" s="271"/>
      <c r="U227" s="14"/>
      <c r="V227" s="14"/>
      <c r="W227" s="14"/>
      <c r="X227" s="14"/>
      <c r="Y227" s="14"/>
      <c r="Z227" s="14"/>
      <c r="AA227" s="14"/>
      <c r="AB227" s="14"/>
      <c r="AC227" s="14"/>
      <c r="AD227" s="14"/>
      <c r="AE227" s="14"/>
      <c r="AT227" s="272" t="s">
        <v>446</v>
      </c>
      <c r="AU227" s="272" t="s">
        <v>85</v>
      </c>
      <c r="AV227" s="14" t="s">
        <v>83</v>
      </c>
      <c r="AW227" s="14" t="s">
        <v>32</v>
      </c>
      <c r="AX227" s="14" t="s">
        <v>76</v>
      </c>
      <c r="AY227" s="272" t="s">
        <v>342</v>
      </c>
    </row>
    <row r="228" s="13" customFormat="1">
      <c r="A228" s="13"/>
      <c r="B228" s="252"/>
      <c r="C228" s="253"/>
      <c r="D228" s="240" t="s">
        <v>446</v>
      </c>
      <c r="E228" s="254" t="s">
        <v>1</v>
      </c>
      <c r="F228" s="255" t="s">
        <v>3071</v>
      </c>
      <c r="G228" s="253"/>
      <c r="H228" s="256">
        <v>-12.856</v>
      </c>
      <c r="I228" s="257"/>
      <c r="J228" s="253"/>
      <c r="K228" s="253"/>
      <c r="L228" s="258"/>
      <c r="M228" s="259"/>
      <c r="N228" s="260"/>
      <c r="O228" s="260"/>
      <c r="P228" s="260"/>
      <c r="Q228" s="260"/>
      <c r="R228" s="260"/>
      <c r="S228" s="260"/>
      <c r="T228" s="261"/>
      <c r="U228" s="13"/>
      <c r="V228" s="13"/>
      <c r="W228" s="13"/>
      <c r="X228" s="13"/>
      <c r="Y228" s="13"/>
      <c r="Z228" s="13"/>
      <c r="AA228" s="13"/>
      <c r="AB228" s="13"/>
      <c r="AC228" s="13"/>
      <c r="AD228" s="13"/>
      <c r="AE228" s="13"/>
      <c r="AT228" s="262" t="s">
        <v>446</v>
      </c>
      <c r="AU228" s="262" t="s">
        <v>85</v>
      </c>
      <c r="AV228" s="13" t="s">
        <v>85</v>
      </c>
      <c r="AW228" s="13" t="s">
        <v>32</v>
      </c>
      <c r="AX228" s="13" t="s">
        <v>76</v>
      </c>
      <c r="AY228" s="262" t="s">
        <v>342</v>
      </c>
    </row>
    <row r="229" s="13" customFormat="1">
      <c r="A229" s="13"/>
      <c r="B229" s="252"/>
      <c r="C229" s="253"/>
      <c r="D229" s="240" t="s">
        <v>446</v>
      </c>
      <c r="E229" s="254" t="s">
        <v>1</v>
      </c>
      <c r="F229" s="255" t="s">
        <v>3072</v>
      </c>
      <c r="G229" s="253"/>
      <c r="H229" s="256">
        <v>-3.774</v>
      </c>
      <c r="I229" s="257"/>
      <c r="J229" s="253"/>
      <c r="K229" s="253"/>
      <c r="L229" s="258"/>
      <c r="M229" s="259"/>
      <c r="N229" s="260"/>
      <c r="O229" s="260"/>
      <c r="P229" s="260"/>
      <c r="Q229" s="260"/>
      <c r="R229" s="260"/>
      <c r="S229" s="260"/>
      <c r="T229" s="261"/>
      <c r="U229" s="13"/>
      <c r="V229" s="13"/>
      <c r="W229" s="13"/>
      <c r="X229" s="13"/>
      <c r="Y229" s="13"/>
      <c r="Z229" s="13"/>
      <c r="AA229" s="13"/>
      <c r="AB229" s="13"/>
      <c r="AC229" s="13"/>
      <c r="AD229" s="13"/>
      <c r="AE229" s="13"/>
      <c r="AT229" s="262" t="s">
        <v>446</v>
      </c>
      <c r="AU229" s="262" t="s">
        <v>85</v>
      </c>
      <c r="AV229" s="13" t="s">
        <v>85</v>
      </c>
      <c r="AW229" s="13" t="s">
        <v>32</v>
      </c>
      <c r="AX229" s="13" t="s">
        <v>76</v>
      </c>
      <c r="AY229" s="262" t="s">
        <v>342</v>
      </c>
    </row>
    <row r="230" s="13" customFormat="1">
      <c r="A230" s="13"/>
      <c r="B230" s="252"/>
      <c r="C230" s="253"/>
      <c r="D230" s="240" t="s">
        <v>446</v>
      </c>
      <c r="E230" s="254" t="s">
        <v>1</v>
      </c>
      <c r="F230" s="255" t="s">
        <v>3073</v>
      </c>
      <c r="G230" s="253"/>
      <c r="H230" s="256">
        <v>-1.8109999999999999</v>
      </c>
      <c r="I230" s="257"/>
      <c r="J230" s="253"/>
      <c r="K230" s="253"/>
      <c r="L230" s="258"/>
      <c r="M230" s="259"/>
      <c r="N230" s="260"/>
      <c r="O230" s="260"/>
      <c r="P230" s="260"/>
      <c r="Q230" s="260"/>
      <c r="R230" s="260"/>
      <c r="S230" s="260"/>
      <c r="T230" s="261"/>
      <c r="U230" s="13"/>
      <c r="V230" s="13"/>
      <c r="W230" s="13"/>
      <c r="X230" s="13"/>
      <c r="Y230" s="13"/>
      <c r="Z230" s="13"/>
      <c r="AA230" s="13"/>
      <c r="AB230" s="13"/>
      <c r="AC230" s="13"/>
      <c r="AD230" s="13"/>
      <c r="AE230" s="13"/>
      <c r="AT230" s="262" t="s">
        <v>446</v>
      </c>
      <c r="AU230" s="262" t="s">
        <v>85</v>
      </c>
      <c r="AV230" s="13" t="s">
        <v>85</v>
      </c>
      <c r="AW230" s="13" t="s">
        <v>32</v>
      </c>
      <c r="AX230" s="13" t="s">
        <v>76</v>
      </c>
      <c r="AY230" s="262" t="s">
        <v>342</v>
      </c>
    </row>
    <row r="231" s="16" customFormat="1">
      <c r="A231" s="16"/>
      <c r="B231" s="284"/>
      <c r="C231" s="285"/>
      <c r="D231" s="240" t="s">
        <v>446</v>
      </c>
      <c r="E231" s="286" t="s">
        <v>1</v>
      </c>
      <c r="F231" s="287" t="s">
        <v>500</v>
      </c>
      <c r="G231" s="285"/>
      <c r="H231" s="288">
        <v>21.742000000000001</v>
      </c>
      <c r="I231" s="289"/>
      <c r="J231" s="285"/>
      <c r="K231" s="285"/>
      <c r="L231" s="290"/>
      <c r="M231" s="291"/>
      <c r="N231" s="292"/>
      <c r="O231" s="292"/>
      <c r="P231" s="292"/>
      <c r="Q231" s="292"/>
      <c r="R231" s="292"/>
      <c r="S231" s="292"/>
      <c r="T231" s="293"/>
      <c r="U231" s="16"/>
      <c r="V231" s="16"/>
      <c r="W231" s="16"/>
      <c r="X231" s="16"/>
      <c r="Y231" s="16"/>
      <c r="Z231" s="16"/>
      <c r="AA231" s="16"/>
      <c r="AB231" s="16"/>
      <c r="AC231" s="16"/>
      <c r="AD231" s="16"/>
      <c r="AE231" s="16"/>
      <c r="AT231" s="294" t="s">
        <v>446</v>
      </c>
      <c r="AU231" s="294" t="s">
        <v>85</v>
      </c>
      <c r="AV231" s="16" t="s">
        <v>360</v>
      </c>
      <c r="AW231" s="16" t="s">
        <v>32</v>
      </c>
      <c r="AX231" s="16" t="s">
        <v>83</v>
      </c>
      <c r="AY231" s="294" t="s">
        <v>342</v>
      </c>
    </row>
    <row r="232" s="2" customFormat="1" ht="16.5" customHeight="1">
      <c r="A232" s="39"/>
      <c r="B232" s="40"/>
      <c r="C232" s="295" t="s">
        <v>7</v>
      </c>
      <c r="D232" s="295" t="s">
        <v>621</v>
      </c>
      <c r="E232" s="296" t="s">
        <v>2350</v>
      </c>
      <c r="F232" s="297" t="s">
        <v>2351</v>
      </c>
      <c r="G232" s="298" t="s">
        <v>462</v>
      </c>
      <c r="H232" s="299">
        <v>19.568000000000001</v>
      </c>
      <c r="I232" s="300"/>
      <c r="J232" s="301">
        <f>ROUND(I232*H232,2)</f>
        <v>0</v>
      </c>
      <c r="K232" s="297" t="s">
        <v>443</v>
      </c>
      <c r="L232" s="302"/>
      <c r="M232" s="303" t="s">
        <v>1</v>
      </c>
      <c r="N232" s="304" t="s">
        <v>41</v>
      </c>
      <c r="O232" s="92"/>
      <c r="P232" s="236">
        <f>O232*H232</f>
        <v>0</v>
      </c>
      <c r="Q232" s="236">
        <v>0</v>
      </c>
      <c r="R232" s="236">
        <f>Q232*H232</f>
        <v>0</v>
      </c>
      <c r="S232" s="236">
        <v>0</v>
      </c>
      <c r="T232" s="237">
        <f>S232*H232</f>
        <v>0</v>
      </c>
      <c r="U232" s="39"/>
      <c r="V232" s="39"/>
      <c r="W232" s="39"/>
      <c r="X232" s="39"/>
      <c r="Y232" s="39"/>
      <c r="Z232" s="39"/>
      <c r="AA232" s="39"/>
      <c r="AB232" s="39"/>
      <c r="AC232" s="39"/>
      <c r="AD232" s="39"/>
      <c r="AE232" s="39"/>
      <c r="AR232" s="238" t="s">
        <v>376</v>
      </c>
      <c r="AT232" s="238" t="s">
        <v>621</v>
      </c>
      <c r="AU232" s="238" t="s">
        <v>85</v>
      </c>
      <c r="AY232" s="18" t="s">
        <v>342</v>
      </c>
      <c r="BE232" s="239">
        <f>IF(N232="základní",J232,0)</f>
        <v>0</v>
      </c>
      <c r="BF232" s="239">
        <f>IF(N232="snížená",J232,0)</f>
        <v>0</v>
      </c>
      <c r="BG232" s="239">
        <f>IF(N232="zákl. přenesená",J232,0)</f>
        <v>0</v>
      </c>
      <c r="BH232" s="239">
        <f>IF(N232="sníž. přenesená",J232,0)</f>
        <v>0</v>
      </c>
      <c r="BI232" s="239">
        <f>IF(N232="nulová",J232,0)</f>
        <v>0</v>
      </c>
      <c r="BJ232" s="18" t="s">
        <v>83</v>
      </c>
      <c r="BK232" s="239">
        <f>ROUND(I232*H232,2)</f>
        <v>0</v>
      </c>
      <c r="BL232" s="18" t="s">
        <v>360</v>
      </c>
      <c r="BM232" s="238" t="s">
        <v>3074</v>
      </c>
    </row>
    <row r="233" s="2" customFormat="1">
      <c r="A233" s="39"/>
      <c r="B233" s="40"/>
      <c r="C233" s="41"/>
      <c r="D233" s="240" t="s">
        <v>349</v>
      </c>
      <c r="E233" s="41"/>
      <c r="F233" s="241" t="s">
        <v>2351</v>
      </c>
      <c r="G233" s="41"/>
      <c r="H233" s="41"/>
      <c r="I233" s="242"/>
      <c r="J233" s="41"/>
      <c r="K233" s="41"/>
      <c r="L233" s="45"/>
      <c r="M233" s="243"/>
      <c r="N233" s="244"/>
      <c r="O233" s="92"/>
      <c r="P233" s="92"/>
      <c r="Q233" s="92"/>
      <c r="R233" s="92"/>
      <c r="S233" s="92"/>
      <c r="T233" s="93"/>
      <c r="U233" s="39"/>
      <c r="V233" s="39"/>
      <c r="W233" s="39"/>
      <c r="X233" s="39"/>
      <c r="Y233" s="39"/>
      <c r="Z233" s="39"/>
      <c r="AA233" s="39"/>
      <c r="AB233" s="39"/>
      <c r="AC233" s="39"/>
      <c r="AD233" s="39"/>
      <c r="AE233" s="39"/>
      <c r="AT233" s="18" t="s">
        <v>349</v>
      </c>
      <c r="AU233" s="18" t="s">
        <v>85</v>
      </c>
    </row>
    <row r="234" s="13" customFormat="1">
      <c r="A234" s="13"/>
      <c r="B234" s="252"/>
      <c r="C234" s="253"/>
      <c r="D234" s="240" t="s">
        <v>446</v>
      </c>
      <c r="E234" s="254" t="s">
        <v>1</v>
      </c>
      <c r="F234" s="255" t="s">
        <v>3075</v>
      </c>
      <c r="G234" s="253"/>
      <c r="H234" s="256">
        <v>19.568000000000001</v>
      </c>
      <c r="I234" s="257"/>
      <c r="J234" s="253"/>
      <c r="K234" s="253"/>
      <c r="L234" s="258"/>
      <c r="M234" s="259"/>
      <c r="N234" s="260"/>
      <c r="O234" s="260"/>
      <c r="P234" s="260"/>
      <c r="Q234" s="260"/>
      <c r="R234" s="260"/>
      <c r="S234" s="260"/>
      <c r="T234" s="261"/>
      <c r="U234" s="13"/>
      <c r="V234" s="13"/>
      <c r="W234" s="13"/>
      <c r="X234" s="13"/>
      <c r="Y234" s="13"/>
      <c r="Z234" s="13"/>
      <c r="AA234" s="13"/>
      <c r="AB234" s="13"/>
      <c r="AC234" s="13"/>
      <c r="AD234" s="13"/>
      <c r="AE234" s="13"/>
      <c r="AT234" s="262" t="s">
        <v>446</v>
      </c>
      <c r="AU234" s="262" t="s">
        <v>85</v>
      </c>
      <c r="AV234" s="13" t="s">
        <v>85</v>
      </c>
      <c r="AW234" s="13" t="s">
        <v>32</v>
      </c>
      <c r="AX234" s="13" t="s">
        <v>83</v>
      </c>
      <c r="AY234" s="262" t="s">
        <v>342</v>
      </c>
    </row>
    <row r="235" s="2" customFormat="1" ht="16.5" customHeight="1">
      <c r="A235" s="39"/>
      <c r="B235" s="40"/>
      <c r="C235" s="227" t="s">
        <v>626</v>
      </c>
      <c r="D235" s="227" t="s">
        <v>343</v>
      </c>
      <c r="E235" s="228" t="s">
        <v>2354</v>
      </c>
      <c r="F235" s="229" t="s">
        <v>2355</v>
      </c>
      <c r="G235" s="230" t="s">
        <v>562</v>
      </c>
      <c r="H235" s="231">
        <v>10.871</v>
      </c>
      <c r="I235" s="232"/>
      <c r="J235" s="233">
        <f>ROUND(I235*H235,2)</f>
        <v>0</v>
      </c>
      <c r="K235" s="229" t="s">
        <v>1</v>
      </c>
      <c r="L235" s="45"/>
      <c r="M235" s="234" t="s">
        <v>1</v>
      </c>
      <c r="N235" s="235" t="s">
        <v>41</v>
      </c>
      <c r="O235" s="92"/>
      <c r="P235" s="236">
        <f>O235*H235</f>
        <v>0</v>
      </c>
      <c r="Q235" s="236">
        <v>0</v>
      </c>
      <c r="R235" s="236">
        <f>Q235*H235</f>
        <v>0</v>
      </c>
      <c r="S235" s="236">
        <v>0</v>
      </c>
      <c r="T235" s="237">
        <f>S235*H235</f>
        <v>0</v>
      </c>
      <c r="U235" s="39"/>
      <c r="V235" s="39"/>
      <c r="W235" s="39"/>
      <c r="X235" s="39"/>
      <c r="Y235" s="39"/>
      <c r="Z235" s="39"/>
      <c r="AA235" s="39"/>
      <c r="AB235" s="39"/>
      <c r="AC235" s="39"/>
      <c r="AD235" s="39"/>
      <c r="AE235" s="39"/>
      <c r="AR235" s="238" t="s">
        <v>360</v>
      </c>
      <c r="AT235" s="238" t="s">
        <v>343</v>
      </c>
      <c r="AU235" s="238" t="s">
        <v>85</v>
      </c>
      <c r="AY235" s="18" t="s">
        <v>342</v>
      </c>
      <c r="BE235" s="239">
        <f>IF(N235="základní",J235,0)</f>
        <v>0</v>
      </c>
      <c r="BF235" s="239">
        <f>IF(N235="snížená",J235,0)</f>
        <v>0</v>
      </c>
      <c r="BG235" s="239">
        <f>IF(N235="zákl. přenesená",J235,0)</f>
        <v>0</v>
      </c>
      <c r="BH235" s="239">
        <f>IF(N235="sníž. přenesená",J235,0)</f>
        <v>0</v>
      </c>
      <c r="BI235" s="239">
        <f>IF(N235="nulová",J235,0)</f>
        <v>0</v>
      </c>
      <c r="BJ235" s="18" t="s">
        <v>83</v>
      </c>
      <c r="BK235" s="239">
        <f>ROUND(I235*H235,2)</f>
        <v>0</v>
      </c>
      <c r="BL235" s="18" t="s">
        <v>360</v>
      </c>
      <c r="BM235" s="238" t="s">
        <v>3076</v>
      </c>
    </row>
    <row r="236" s="2" customFormat="1">
      <c r="A236" s="39"/>
      <c r="B236" s="40"/>
      <c r="C236" s="41"/>
      <c r="D236" s="240" t="s">
        <v>349</v>
      </c>
      <c r="E236" s="41"/>
      <c r="F236" s="241" t="s">
        <v>2355</v>
      </c>
      <c r="G236" s="41"/>
      <c r="H236" s="41"/>
      <c r="I236" s="242"/>
      <c r="J236" s="41"/>
      <c r="K236" s="41"/>
      <c r="L236" s="45"/>
      <c r="M236" s="243"/>
      <c r="N236" s="244"/>
      <c r="O236" s="92"/>
      <c r="P236" s="92"/>
      <c r="Q236" s="92"/>
      <c r="R236" s="92"/>
      <c r="S236" s="92"/>
      <c r="T236" s="93"/>
      <c r="U236" s="39"/>
      <c r="V236" s="39"/>
      <c r="W236" s="39"/>
      <c r="X236" s="39"/>
      <c r="Y236" s="39"/>
      <c r="Z236" s="39"/>
      <c r="AA236" s="39"/>
      <c r="AB236" s="39"/>
      <c r="AC236" s="39"/>
      <c r="AD236" s="39"/>
      <c r="AE236" s="39"/>
      <c r="AT236" s="18" t="s">
        <v>349</v>
      </c>
      <c r="AU236" s="18" t="s">
        <v>85</v>
      </c>
    </row>
    <row r="237" s="13" customFormat="1">
      <c r="A237" s="13"/>
      <c r="B237" s="252"/>
      <c r="C237" s="253"/>
      <c r="D237" s="240" t="s">
        <v>446</v>
      </c>
      <c r="E237" s="254" t="s">
        <v>1</v>
      </c>
      <c r="F237" s="255" t="s">
        <v>3077</v>
      </c>
      <c r="G237" s="253"/>
      <c r="H237" s="256">
        <v>10.871</v>
      </c>
      <c r="I237" s="257"/>
      <c r="J237" s="253"/>
      <c r="K237" s="253"/>
      <c r="L237" s="258"/>
      <c r="M237" s="259"/>
      <c r="N237" s="260"/>
      <c r="O237" s="260"/>
      <c r="P237" s="260"/>
      <c r="Q237" s="260"/>
      <c r="R237" s="260"/>
      <c r="S237" s="260"/>
      <c r="T237" s="261"/>
      <c r="U237" s="13"/>
      <c r="V237" s="13"/>
      <c r="W237" s="13"/>
      <c r="X237" s="13"/>
      <c r="Y237" s="13"/>
      <c r="Z237" s="13"/>
      <c r="AA237" s="13"/>
      <c r="AB237" s="13"/>
      <c r="AC237" s="13"/>
      <c r="AD237" s="13"/>
      <c r="AE237" s="13"/>
      <c r="AT237" s="262" t="s">
        <v>446</v>
      </c>
      <c r="AU237" s="262" t="s">
        <v>85</v>
      </c>
      <c r="AV237" s="13" t="s">
        <v>85</v>
      </c>
      <c r="AW237" s="13" t="s">
        <v>32</v>
      </c>
      <c r="AX237" s="13" t="s">
        <v>83</v>
      </c>
      <c r="AY237" s="262" t="s">
        <v>342</v>
      </c>
    </row>
    <row r="238" s="2" customFormat="1" ht="16.5" customHeight="1">
      <c r="A238" s="39"/>
      <c r="B238" s="40"/>
      <c r="C238" s="227" t="s">
        <v>632</v>
      </c>
      <c r="D238" s="227" t="s">
        <v>343</v>
      </c>
      <c r="E238" s="228" t="s">
        <v>2358</v>
      </c>
      <c r="F238" s="229" t="s">
        <v>2359</v>
      </c>
      <c r="G238" s="230" t="s">
        <v>562</v>
      </c>
      <c r="H238" s="231">
        <v>12.856</v>
      </c>
      <c r="I238" s="232"/>
      <c r="J238" s="233">
        <f>ROUND(I238*H238,2)</f>
        <v>0</v>
      </c>
      <c r="K238" s="229" t="s">
        <v>443</v>
      </c>
      <c r="L238" s="45"/>
      <c r="M238" s="234" t="s">
        <v>1</v>
      </c>
      <c r="N238" s="235" t="s">
        <v>41</v>
      </c>
      <c r="O238" s="92"/>
      <c r="P238" s="236">
        <f>O238*H238</f>
        <v>0</v>
      </c>
      <c r="Q238" s="236">
        <v>0</v>
      </c>
      <c r="R238" s="236">
        <f>Q238*H238</f>
        <v>0</v>
      </c>
      <c r="S238" s="236">
        <v>0</v>
      </c>
      <c r="T238" s="237">
        <f>S238*H238</f>
        <v>0</v>
      </c>
      <c r="U238" s="39"/>
      <c r="V238" s="39"/>
      <c r="W238" s="39"/>
      <c r="X238" s="39"/>
      <c r="Y238" s="39"/>
      <c r="Z238" s="39"/>
      <c r="AA238" s="39"/>
      <c r="AB238" s="39"/>
      <c r="AC238" s="39"/>
      <c r="AD238" s="39"/>
      <c r="AE238" s="39"/>
      <c r="AR238" s="238" t="s">
        <v>360</v>
      </c>
      <c r="AT238" s="238" t="s">
        <v>343</v>
      </c>
      <c r="AU238" s="238" t="s">
        <v>85</v>
      </c>
      <c r="AY238" s="18" t="s">
        <v>342</v>
      </c>
      <c r="BE238" s="239">
        <f>IF(N238="základní",J238,0)</f>
        <v>0</v>
      </c>
      <c r="BF238" s="239">
        <f>IF(N238="snížená",J238,0)</f>
        <v>0</v>
      </c>
      <c r="BG238" s="239">
        <f>IF(N238="zákl. přenesená",J238,0)</f>
        <v>0</v>
      </c>
      <c r="BH238" s="239">
        <f>IF(N238="sníž. přenesená",J238,0)</f>
        <v>0</v>
      </c>
      <c r="BI238" s="239">
        <f>IF(N238="nulová",J238,0)</f>
        <v>0</v>
      </c>
      <c r="BJ238" s="18" t="s">
        <v>83</v>
      </c>
      <c r="BK238" s="239">
        <f>ROUND(I238*H238,2)</f>
        <v>0</v>
      </c>
      <c r="BL238" s="18" t="s">
        <v>360</v>
      </c>
      <c r="BM238" s="238" t="s">
        <v>3078</v>
      </c>
    </row>
    <row r="239" s="2" customFormat="1">
      <c r="A239" s="39"/>
      <c r="B239" s="40"/>
      <c r="C239" s="41"/>
      <c r="D239" s="240" t="s">
        <v>349</v>
      </c>
      <c r="E239" s="41"/>
      <c r="F239" s="241" t="s">
        <v>2361</v>
      </c>
      <c r="G239" s="41"/>
      <c r="H239" s="41"/>
      <c r="I239" s="242"/>
      <c r="J239" s="41"/>
      <c r="K239" s="41"/>
      <c r="L239" s="45"/>
      <c r="M239" s="243"/>
      <c r="N239" s="244"/>
      <c r="O239" s="92"/>
      <c r="P239" s="92"/>
      <c r="Q239" s="92"/>
      <c r="R239" s="92"/>
      <c r="S239" s="92"/>
      <c r="T239" s="93"/>
      <c r="U239" s="39"/>
      <c r="V239" s="39"/>
      <c r="W239" s="39"/>
      <c r="X239" s="39"/>
      <c r="Y239" s="39"/>
      <c r="Z239" s="39"/>
      <c r="AA239" s="39"/>
      <c r="AB239" s="39"/>
      <c r="AC239" s="39"/>
      <c r="AD239" s="39"/>
      <c r="AE239" s="39"/>
      <c r="AT239" s="18" t="s">
        <v>349</v>
      </c>
      <c r="AU239" s="18" t="s">
        <v>85</v>
      </c>
    </row>
    <row r="240" s="13" customFormat="1">
      <c r="A240" s="13"/>
      <c r="B240" s="252"/>
      <c r="C240" s="253"/>
      <c r="D240" s="240" t="s">
        <v>446</v>
      </c>
      <c r="E240" s="254" t="s">
        <v>1</v>
      </c>
      <c r="F240" s="255" t="s">
        <v>3079</v>
      </c>
      <c r="G240" s="253"/>
      <c r="H240" s="256">
        <v>12.856</v>
      </c>
      <c r="I240" s="257"/>
      <c r="J240" s="253"/>
      <c r="K240" s="253"/>
      <c r="L240" s="258"/>
      <c r="M240" s="259"/>
      <c r="N240" s="260"/>
      <c r="O240" s="260"/>
      <c r="P240" s="260"/>
      <c r="Q240" s="260"/>
      <c r="R240" s="260"/>
      <c r="S240" s="260"/>
      <c r="T240" s="261"/>
      <c r="U240" s="13"/>
      <c r="V240" s="13"/>
      <c r="W240" s="13"/>
      <c r="X240" s="13"/>
      <c r="Y240" s="13"/>
      <c r="Z240" s="13"/>
      <c r="AA240" s="13"/>
      <c r="AB240" s="13"/>
      <c r="AC240" s="13"/>
      <c r="AD240" s="13"/>
      <c r="AE240" s="13"/>
      <c r="AT240" s="262" t="s">
        <v>446</v>
      </c>
      <c r="AU240" s="262" t="s">
        <v>85</v>
      </c>
      <c r="AV240" s="13" t="s">
        <v>85</v>
      </c>
      <c r="AW240" s="13" t="s">
        <v>32</v>
      </c>
      <c r="AX240" s="13" t="s">
        <v>83</v>
      </c>
      <c r="AY240" s="262" t="s">
        <v>342</v>
      </c>
    </row>
    <row r="241" s="2" customFormat="1" ht="16.5" customHeight="1">
      <c r="A241" s="39"/>
      <c r="B241" s="40"/>
      <c r="C241" s="295" t="s">
        <v>639</v>
      </c>
      <c r="D241" s="295" t="s">
        <v>621</v>
      </c>
      <c r="E241" s="296" t="s">
        <v>3080</v>
      </c>
      <c r="F241" s="297" t="s">
        <v>3081</v>
      </c>
      <c r="G241" s="298" t="s">
        <v>462</v>
      </c>
      <c r="H241" s="299">
        <v>23.140999999999998</v>
      </c>
      <c r="I241" s="300"/>
      <c r="J241" s="301">
        <f>ROUND(I241*H241,2)</f>
        <v>0</v>
      </c>
      <c r="K241" s="297" t="s">
        <v>443</v>
      </c>
      <c r="L241" s="302"/>
      <c r="M241" s="303" t="s">
        <v>1</v>
      </c>
      <c r="N241" s="304" t="s">
        <v>41</v>
      </c>
      <c r="O241" s="92"/>
      <c r="P241" s="236">
        <f>O241*H241</f>
        <v>0</v>
      </c>
      <c r="Q241" s="236">
        <v>0</v>
      </c>
      <c r="R241" s="236">
        <f>Q241*H241</f>
        <v>0</v>
      </c>
      <c r="S241" s="236">
        <v>0</v>
      </c>
      <c r="T241" s="237">
        <f>S241*H241</f>
        <v>0</v>
      </c>
      <c r="U241" s="39"/>
      <c r="V241" s="39"/>
      <c r="W241" s="39"/>
      <c r="X241" s="39"/>
      <c r="Y241" s="39"/>
      <c r="Z241" s="39"/>
      <c r="AA241" s="39"/>
      <c r="AB241" s="39"/>
      <c r="AC241" s="39"/>
      <c r="AD241" s="39"/>
      <c r="AE241" s="39"/>
      <c r="AR241" s="238" t="s">
        <v>376</v>
      </c>
      <c r="AT241" s="238" t="s">
        <v>621</v>
      </c>
      <c r="AU241" s="238" t="s">
        <v>85</v>
      </c>
      <c r="AY241" s="18" t="s">
        <v>342</v>
      </c>
      <c r="BE241" s="239">
        <f>IF(N241="základní",J241,0)</f>
        <v>0</v>
      </c>
      <c r="BF241" s="239">
        <f>IF(N241="snížená",J241,0)</f>
        <v>0</v>
      </c>
      <c r="BG241" s="239">
        <f>IF(N241="zákl. přenesená",J241,0)</f>
        <v>0</v>
      </c>
      <c r="BH241" s="239">
        <f>IF(N241="sníž. přenesená",J241,0)</f>
        <v>0</v>
      </c>
      <c r="BI241" s="239">
        <f>IF(N241="nulová",J241,0)</f>
        <v>0</v>
      </c>
      <c r="BJ241" s="18" t="s">
        <v>83</v>
      </c>
      <c r="BK241" s="239">
        <f>ROUND(I241*H241,2)</f>
        <v>0</v>
      </c>
      <c r="BL241" s="18" t="s">
        <v>360</v>
      </c>
      <c r="BM241" s="238" t="s">
        <v>3082</v>
      </c>
    </row>
    <row r="242" s="2" customFormat="1">
      <c r="A242" s="39"/>
      <c r="B242" s="40"/>
      <c r="C242" s="41"/>
      <c r="D242" s="240" t="s">
        <v>349</v>
      </c>
      <c r="E242" s="41"/>
      <c r="F242" s="241" t="s">
        <v>3081</v>
      </c>
      <c r="G242" s="41"/>
      <c r="H242" s="41"/>
      <c r="I242" s="242"/>
      <c r="J242" s="41"/>
      <c r="K242" s="41"/>
      <c r="L242" s="45"/>
      <c r="M242" s="243"/>
      <c r="N242" s="244"/>
      <c r="O242" s="92"/>
      <c r="P242" s="92"/>
      <c r="Q242" s="92"/>
      <c r="R242" s="92"/>
      <c r="S242" s="92"/>
      <c r="T242" s="93"/>
      <c r="U242" s="39"/>
      <c r="V242" s="39"/>
      <c r="W242" s="39"/>
      <c r="X242" s="39"/>
      <c r="Y242" s="39"/>
      <c r="Z242" s="39"/>
      <c r="AA242" s="39"/>
      <c r="AB242" s="39"/>
      <c r="AC242" s="39"/>
      <c r="AD242" s="39"/>
      <c r="AE242" s="39"/>
      <c r="AT242" s="18" t="s">
        <v>349</v>
      </c>
      <c r="AU242" s="18" t="s">
        <v>85</v>
      </c>
    </row>
    <row r="243" s="13" customFormat="1">
      <c r="A243" s="13"/>
      <c r="B243" s="252"/>
      <c r="C243" s="253"/>
      <c r="D243" s="240" t="s">
        <v>446</v>
      </c>
      <c r="E243" s="253"/>
      <c r="F243" s="255" t="s">
        <v>3083</v>
      </c>
      <c r="G243" s="253"/>
      <c r="H243" s="256">
        <v>23.140999999999998</v>
      </c>
      <c r="I243" s="257"/>
      <c r="J243" s="253"/>
      <c r="K243" s="253"/>
      <c r="L243" s="258"/>
      <c r="M243" s="259"/>
      <c r="N243" s="260"/>
      <c r="O243" s="260"/>
      <c r="P243" s="260"/>
      <c r="Q243" s="260"/>
      <c r="R243" s="260"/>
      <c r="S243" s="260"/>
      <c r="T243" s="261"/>
      <c r="U243" s="13"/>
      <c r="V243" s="13"/>
      <c r="W243" s="13"/>
      <c r="X243" s="13"/>
      <c r="Y243" s="13"/>
      <c r="Z243" s="13"/>
      <c r="AA243" s="13"/>
      <c r="AB243" s="13"/>
      <c r="AC243" s="13"/>
      <c r="AD243" s="13"/>
      <c r="AE243" s="13"/>
      <c r="AT243" s="262" t="s">
        <v>446</v>
      </c>
      <c r="AU243" s="262" t="s">
        <v>85</v>
      </c>
      <c r="AV243" s="13" t="s">
        <v>85</v>
      </c>
      <c r="AW243" s="13" t="s">
        <v>4</v>
      </c>
      <c r="AX243" s="13" t="s">
        <v>83</v>
      </c>
      <c r="AY243" s="262" t="s">
        <v>342</v>
      </c>
    </row>
    <row r="244" s="2" customFormat="1" ht="16.5" customHeight="1">
      <c r="A244" s="39"/>
      <c r="B244" s="40"/>
      <c r="C244" s="227" t="s">
        <v>645</v>
      </c>
      <c r="D244" s="227" t="s">
        <v>343</v>
      </c>
      <c r="E244" s="228" t="s">
        <v>1713</v>
      </c>
      <c r="F244" s="229" t="s">
        <v>1714</v>
      </c>
      <c r="G244" s="230" t="s">
        <v>473</v>
      </c>
      <c r="H244" s="231">
        <v>15.4</v>
      </c>
      <c r="I244" s="232"/>
      <c r="J244" s="233">
        <f>ROUND(I244*H244,2)</f>
        <v>0</v>
      </c>
      <c r="K244" s="229" t="s">
        <v>443</v>
      </c>
      <c r="L244" s="45"/>
      <c r="M244" s="234" t="s">
        <v>1</v>
      </c>
      <c r="N244" s="235" t="s">
        <v>41</v>
      </c>
      <c r="O244" s="92"/>
      <c r="P244" s="236">
        <f>O244*H244</f>
        <v>0</v>
      </c>
      <c r="Q244" s="236">
        <v>0</v>
      </c>
      <c r="R244" s="236">
        <f>Q244*H244</f>
        <v>0</v>
      </c>
      <c r="S244" s="236">
        <v>0</v>
      </c>
      <c r="T244" s="237">
        <f>S244*H244</f>
        <v>0</v>
      </c>
      <c r="U244" s="39"/>
      <c r="V244" s="39"/>
      <c r="W244" s="39"/>
      <c r="X244" s="39"/>
      <c r="Y244" s="39"/>
      <c r="Z244" s="39"/>
      <c r="AA244" s="39"/>
      <c r="AB244" s="39"/>
      <c r="AC244" s="39"/>
      <c r="AD244" s="39"/>
      <c r="AE244" s="39"/>
      <c r="AR244" s="238" t="s">
        <v>360</v>
      </c>
      <c r="AT244" s="238" t="s">
        <v>343</v>
      </c>
      <c r="AU244" s="238" t="s">
        <v>85</v>
      </c>
      <c r="AY244" s="18" t="s">
        <v>342</v>
      </c>
      <c r="BE244" s="239">
        <f>IF(N244="základní",J244,0)</f>
        <v>0</v>
      </c>
      <c r="BF244" s="239">
        <f>IF(N244="snížená",J244,0)</f>
        <v>0</v>
      </c>
      <c r="BG244" s="239">
        <f>IF(N244="zákl. přenesená",J244,0)</f>
        <v>0</v>
      </c>
      <c r="BH244" s="239">
        <f>IF(N244="sníž. přenesená",J244,0)</f>
        <v>0</v>
      </c>
      <c r="BI244" s="239">
        <f>IF(N244="nulová",J244,0)</f>
        <v>0</v>
      </c>
      <c r="BJ244" s="18" t="s">
        <v>83</v>
      </c>
      <c r="BK244" s="239">
        <f>ROUND(I244*H244,2)</f>
        <v>0</v>
      </c>
      <c r="BL244" s="18" t="s">
        <v>360</v>
      </c>
      <c r="BM244" s="238" t="s">
        <v>3084</v>
      </c>
    </row>
    <row r="245" s="2" customFormat="1">
      <c r="A245" s="39"/>
      <c r="B245" s="40"/>
      <c r="C245" s="41"/>
      <c r="D245" s="240" t="s">
        <v>349</v>
      </c>
      <c r="E245" s="41"/>
      <c r="F245" s="241" t="s">
        <v>1716</v>
      </c>
      <c r="G245" s="41"/>
      <c r="H245" s="41"/>
      <c r="I245" s="242"/>
      <c r="J245" s="41"/>
      <c r="K245" s="41"/>
      <c r="L245" s="45"/>
      <c r="M245" s="243"/>
      <c r="N245" s="244"/>
      <c r="O245" s="92"/>
      <c r="P245" s="92"/>
      <c r="Q245" s="92"/>
      <c r="R245" s="92"/>
      <c r="S245" s="92"/>
      <c r="T245" s="93"/>
      <c r="U245" s="39"/>
      <c r="V245" s="39"/>
      <c r="W245" s="39"/>
      <c r="X245" s="39"/>
      <c r="Y245" s="39"/>
      <c r="Z245" s="39"/>
      <c r="AA245" s="39"/>
      <c r="AB245" s="39"/>
      <c r="AC245" s="39"/>
      <c r="AD245" s="39"/>
      <c r="AE245" s="39"/>
      <c r="AT245" s="18" t="s">
        <v>349</v>
      </c>
      <c r="AU245" s="18" t="s">
        <v>85</v>
      </c>
    </row>
    <row r="246" s="13" customFormat="1">
      <c r="A246" s="13"/>
      <c r="B246" s="252"/>
      <c r="C246" s="253"/>
      <c r="D246" s="240" t="s">
        <v>446</v>
      </c>
      <c r="E246" s="254" t="s">
        <v>1</v>
      </c>
      <c r="F246" s="255" t="s">
        <v>3018</v>
      </c>
      <c r="G246" s="253"/>
      <c r="H246" s="256">
        <v>15.4</v>
      </c>
      <c r="I246" s="257"/>
      <c r="J246" s="253"/>
      <c r="K246" s="253"/>
      <c r="L246" s="258"/>
      <c r="M246" s="259"/>
      <c r="N246" s="260"/>
      <c r="O246" s="260"/>
      <c r="P246" s="260"/>
      <c r="Q246" s="260"/>
      <c r="R246" s="260"/>
      <c r="S246" s="260"/>
      <c r="T246" s="261"/>
      <c r="U246" s="13"/>
      <c r="V246" s="13"/>
      <c r="W246" s="13"/>
      <c r="X246" s="13"/>
      <c r="Y246" s="13"/>
      <c r="Z246" s="13"/>
      <c r="AA246" s="13"/>
      <c r="AB246" s="13"/>
      <c r="AC246" s="13"/>
      <c r="AD246" s="13"/>
      <c r="AE246" s="13"/>
      <c r="AT246" s="262" t="s">
        <v>446</v>
      </c>
      <c r="AU246" s="262" t="s">
        <v>85</v>
      </c>
      <c r="AV246" s="13" t="s">
        <v>85</v>
      </c>
      <c r="AW246" s="13" t="s">
        <v>32</v>
      </c>
      <c r="AX246" s="13" t="s">
        <v>83</v>
      </c>
      <c r="AY246" s="262" t="s">
        <v>342</v>
      </c>
    </row>
    <row r="247" s="2" customFormat="1" ht="16.5" customHeight="1">
      <c r="A247" s="39"/>
      <c r="B247" s="40"/>
      <c r="C247" s="227" t="s">
        <v>654</v>
      </c>
      <c r="D247" s="227" t="s">
        <v>343</v>
      </c>
      <c r="E247" s="228" t="s">
        <v>655</v>
      </c>
      <c r="F247" s="229" t="s">
        <v>656</v>
      </c>
      <c r="G247" s="230" t="s">
        <v>473</v>
      </c>
      <c r="H247" s="231">
        <v>9.5199999999999996</v>
      </c>
      <c r="I247" s="232"/>
      <c r="J247" s="233">
        <f>ROUND(I247*H247,2)</f>
        <v>0</v>
      </c>
      <c r="K247" s="229" t="s">
        <v>443</v>
      </c>
      <c r="L247" s="45"/>
      <c r="M247" s="234" t="s">
        <v>1</v>
      </c>
      <c r="N247" s="235" t="s">
        <v>41</v>
      </c>
      <c r="O247" s="92"/>
      <c r="P247" s="236">
        <f>O247*H247</f>
        <v>0</v>
      </c>
      <c r="Q247" s="236">
        <v>0</v>
      </c>
      <c r="R247" s="236">
        <f>Q247*H247</f>
        <v>0</v>
      </c>
      <c r="S247" s="236">
        <v>0</v>
      </c>
      <c r="T247" s="237">
        <f>S247*H247</f>
        <v>0</v>
      </c>
      <c r="U247" s="39"/>
      <c r="V247" s="39"/>
      <c r="W247" s="39"/>
      <c r="X247" s="39"/>
      <c r="Y247" s="39"/>
      <c r="Z247" s="39"/>
      <c r="AA247" s="39"/>
      <c r="AB247" s="39"/>
      <c r="AC247" s="39"/>
      <c r="AD247" s="39"/>
      <c r="AE247" s="39"/>
      <c r="AR247" s="238" t="s">
        <v>360</v>
      </c>
      <c r="AT247" s="238" t="s">
        <v>343</v>
      </c>
      <c r="AU247" s="238" t="s">
        <v>85</v>
      </c>
      <c r="AY247" s="18" t="s">
        <v>342</v>
      </c>
      <c r="BE247" s="239">
        <f>IF(N247="základní",J247,0)</f>
        <v>0</v>
      </c>
      <c r="BF247" s="239">
        <f>IF(N247="snížená",J247,0)</f>
        <v>0</v>
      </c>
      <c r="BG247" s="239">
        <f>IF(N247="zákl. přenesená",J247,0)</f>
        <v>0</v>
      </c>
      <c r="BH247" s="239">
        <f>IF(N247="sníž. přenesená",J247,0)</f>
        <v>0</v>
      </c>
      <c r="BI247" s="239">
        <f>IF(N247="nulová",J247,0)</f>
        <v>0</v>
      </c>
      <c r="BJ247" s="18" t="s">
        <v>83</v>
      </c>
      <c r="BK247" s="239">
        <f>ROUND(I247*H247,2)</f>
        <v>0</v>
      </c>
      <c r="BL247" s="18" t="s">
        <v>360</v>
      </c>
      <c r="BM247" s="238" t="s">
        <v>3085</v>
      </c>
    </row>
    <row r="248" s="2" customFormat="1">
      <c r="A248" s="39"/>
      <c r="B248" s="40"/>
      <c r="C248" s="41"/>
      <c r="D248" s="240" t="s">
        <v>349</v>
      </c>
      <c r="E248" s="41"/>
      <c r="F248" s="241" t="s">
        <v>658</v>
      </c>
      <c r="G248" s="41"/>
      <c r="H248" s="41"/>
      <c r="I248" s="242"/>
      <c r="J248" s="41"/>
      <c r="K248" s="41"/>
      <c r="L248" s="45"/>
      <c r="M248" s="243"/>
      <c r="N248" s="244"/>
      <c r="O248" s="92"/>
      <c r="P248" s="92"/>
      <c r="Q248" s="92"/>
      <c r="R248" s="92"/>
      <c r="S248" s="92"/>
      <c r="T248" s="93"/>
      <c r="U248" s="39"/>
      <c r="V248" s="39"/>
      <c r="W248" s="39"/>
      <c r="X248" s="39"/>
      <c r="Y248" s="39"/>
      <c r="Z248" s="39"/>
      <c r="AA248" s="39"/>
      <c r="AB248" s="39"/>
      <c r="AC248" s="39"/>
      <c r="AD248" s="39"/>
      <c r="AE248" s="39"/>
      <c r="AT248" s="18" t="s">
        <v>349</v>
      </c>
      <c r="AU248" s="18" t="s">
        <v>85</v>
      </c>
    </row>
    <row r="249" s="13" customFormat="1">
      <c r="A249" s="13"/>
      <c r="B249" s="252"/>
      <c r="C249" s="253"/>
      <c r="D249" s="240" t="s">
        <v>446</v>
      </c>
      <c r="E249" s="254" t="s">
        <v>1</v>
      </c>
      <c r="F249" s="255" t="s">
        <v>3086</v>
      </c>
      <c r="G249" s="253"/>
      <c r="H249" s="256">
        <v>9.5199999999999996</v>
      </c>
      <c r="I249" s="257"/>
      <c r="J249" s="253"/>
      <c r="K249" s="253"/>
      <c r="L249" s="258"/>
      <c r="M249" s="259"/>
      <c r="N249" s="260"/>
      <c r="O249" s="260"/>
      <c r="P249" s="260"/>
      <c r="Q249" s="260"/>
      <c r="R249" s="260"/>
      <c r="S249" s="260"/>
      <c r="T249" s="261"/>
      <c r="U249" s="13"/>
      <c r="V249" s="13"/>
      <c r="W249" s="13"/>
      <c r="X249" s="13"/>
      <c r="Y249" s="13"/>
      <c r="Z249" s="13"/>
      <c r="AA249" s="13"/>
      <c r="AB249" s="13"/>
      <c r="AC249" s="13"/>
      <c r="AD249" s="13"/>
      <c r="AE249" s="13"/>
      <c r="AT249" s="262" t="s">
        <v>446</v>
      </c>
      <c r="AU249" s="262" t="s">
        <v>85</v>
      </c>
      <c r="AV249" s="13" t="s">
        <v>85</v>
      </c>
      <c r="AW249" s="13" t="s">
        <v>32</v>
      </c>
      <c r="AX249" s="13" t="s">
        <v>83</v>
      </c>
      <c r="AY249" s="262" t="s">
        <v>342</v>
      </c>
    </row>
    <row r="250" s="12" customFormat="1" ht="22.8" customHeight="1">
      <c r="A250" s="12"/>
      <c r="B250" s="213"/>
      <c r="C250" s="214"/>
      <c r="D250" s="215" t="s">
        <v>75</v>
      </c>
      <c r="E250" s="246" t="s">
        <v>92</v>
      </c>
      <c r="F250" s="246" t="s">
        <v>2079</v>
      </c>
      <c r="G250" s="214"/>
      <c r="H250" s="214"/>
      <c r="I250" s="217"/>
      <c r="J250" s="247">
        <f>BK250</f>
        <v>0</v>
      </c>
      <c r="K250" s="214"/>
      <c r="L250" s="219"/>
      <c r="M250" s="220"/>
      <c r="N250" s="221"/>
      <c r="O250" s="221"/>
      <c r="P250" s="222">
        <f>SUM(P251:P253)</f>
        <v>0</v>
      </c>
      <c r="Q250" s="221"/>
      <c r="R250" s="222">
        <f>SUM(R251:R253)</f>
        <v>0</v>
      </c>
      <c r="S250" s="221"/>
      <c r="T250" s="223">
        <f>SUM(T251:T253)</f>
        <v>0</v>
      </c>
      <c r="U250" s="12"/>
      <c r="V250" s="12"/>
      <c r="W250" s="12"/>
      <c r="X250" s="12"/>
      <c r="Y250" s="12"/>
      <c r="Z250" s="12"/>
      <c r="AA250" s="12"/>
      <c r="AB250" s="12"/>
      <c r="AC250" s="12"/>
      <c r="AD250" s="12"/>
      <c r="AE250" s="12"/>
      <c r="AR250" s="224" t="s">
        <v>83</v>
      </c>
      <c r="AT250" s="225" t="s">
        <v>75</v>
      </c>
      <c r="AU250" s="225" t="s">
        <v>83</v>
      </c>
      <c r="AY250" s="224" t="s">
        <v>342</v>
      </c>
      <c r="BK250" s="226">
        <f>SUM(BK251:BK253)</f>
        <v>0</v>
      </c>
    </row>
    <row r="251" s="2" customFormat="1" ht="16.5" customHeight="1">
      <c r="A251" s="39"/>
      <c r="B251" s="40"/>
      <c r="C251" s="227" t="s">
        <v>665</v>
      </c>
      <c r="D251" s="227" t="s">
        <v>343</v>
      </c>
      <c r="E251" s="228" t="s">
        <v>2372</v>
      </c>
      <c r="F251" s="229" t="s">
        <v>2373</v>
      </c>
      <c r="G251" s="230" t="s">
        <v>543</v>
      </c>
      <c r="H251" s="231">
        <v>17.800000000000001</v>
      </c>
      <c r="I251" s="232"/>
      <c r="J251" s="233">
        <f>ROUND(I251*H251,2)</f>
        <v>0</v>
      </c>
      <c r="K251" s="229" t="s">
        <v>443</v>
      </c>
      <c r="L251" s="45"/>
      <c r="M251" s="234" t="s">
        <v>1</v>
      </c>
      <c r="N251" s="235" t="s">
        <v>41</v>
      </c>
      <c r="O251" s="92"/>
      <c r="P251" s="236">
        <f>O251*H251</f>
        <v>0</v>
      </c>
      <c r="Q251" s="236">
        <v>0</v>
      </c>
      <c r="R251" s="236">
        <f>Q251*H251</f>
        <v>0</v>
      </c>
      <c r="S251" s="236">
        <v>0</v>
      </c>
      <c r="T251" s="237">
        <f>S251*H251</f>
        <v>0</v>
      </c>
      <c r="U251" s="39"/>
      <c r="V251" s="39"/>
      <c r="W251" s="39"/>
      <c r="X251" s="39"/>
      <c r="Y251" s="39"/>
      <c r="Z251" s="39"/>
      <c r="AA251" s="39"/>
      <c r="AB251" s="39"/>
      <c r="AC251" s="39"/>
      <c r="AD251" s="39"/>
      <c r="AE251" s="39"/>
      <c r="AR251" s="238" t="s">
        <v>360</v>
      </c>
      <c r="AT251" s="238" t="s">
        <v>343</v>
      </c>
      <c r="AU251" s="238" t="s">
        <v>85</v>
      </c>
      <c r="AY251" s="18" t="s">
        <v>342</v>
      </c>
      <c r="BE251" s="239">
        <f>IF(N251="základní",J251,0)</f>
        <v>0</v>
      </c>
      <c r="BF251" s="239">
        <f>IF(N251="snížená",J251,0)</f>
        <v>0</v>
      </c>
      <c r="BG251" s="239">
        <f>IF(N251="zákl. přenesená",J251,0)</f>
        <v>0</v>
      </c>
      <c r="BH251" s="239">
        <f>IF(N251="sníž. přenesená",J251,0)</f>
        <v>0</v>
      </c>
      <c r="BI251" s="239">
        <f>IF(N251="nulová",J251,0)</f>
        <v>0</v>
      </c>
      <c r="BJ251" s="18" t="s">
        <v>83</v>
      </c>
      <c r="BK251" s="239">
        <f>ROUND(I251*H251,2)</f>
        <v>0</v>
      </c>
      <c r="BL251" s="18" t="s">
        <v>360</v>
      </c>
      <c r="BM251" s="238" t="s">
        <v>3087</v>
      </c>
    </row>
    <row r="252" s="2" customFormat="1">
      <c r="A252" s="39"/>
      <c r="B252" s="40"/>
      <c r="C252" s="41"/>
      <c r="D252" s="240" t="s">
        <v>349</v>
      </c>
      <c r="E252" s="41"/>
      <c r="F252" s="241" t="s">
        <v>2375</v>
      </c>
      <c r="G252" s="41"/>
      <c r="H252" s="41"/>
      <c r="I252" s="242"/>
      <c r="J252" s="41"/>
      <c r="K252" s="41"/>
      <c r="L252" s="45"/>
      <c r="M252" s="243"/>
      <c r="N252" s="244"/>
      <c r="O252" s="92"/>
      <c r="P252" s="92"/>
      <c r="Q252" s="92"/>
      <c r="R252" s="92"/>
      <c r="S252" s="92"/>
      <c r="T252" s="93"/>
      <c r="U252" s="39"/>
      <c r="V252" s="39"/>
      <c r="W252" s="39"/>
      <c r="X252" s="39"/>
      <c r="Y252" s="39"/>
      <c r="Z252" s="39"/>
      <c r="AA252" s="39"/>
      <c r="AB252" s="39"/>
      <c r="AC252" s="39"/>
      <c r="AD252" s="39"/>
      <c r="AE252" s="39"/>
      <c r="AT252" s="18" t="s">
        <v>349</v>
      </c>
      <c r="AU252" s="18" t="s">
        <v>85</v>
      </c>
    </row>
    <row r="253" s="13" customFormat="1">
      <c r="A253" s="13"/>
      <c r="B253" s="252"/>
      <c r="C253" s="253"/>
      <c r="D253" s="240" t="s">
        <v>446</v>
      </c>
      <c r="E253" s="254" t="s">
        <v>1</v>
      </c>
      <c r="F253" s="255" t="s">
        <v>3088</v>
      </c>
      <c r="G253" s="253"/>
      <c r="H253" s="256">
        <v>17.800000000000001</v>
      </c>
      <c r="I253" s="257"/>
      <c r="J253" s="253"/>
      <c r="K253" s="253"/>
      <c r="L253" s="258"/>
      <c r="M253" s="259"/>
      <c r="N253" s="260"/>
      <c r="O253" s="260"/>
      <c r="P253" s="260"/>
      <c r="Q253" s="260"/>
      <c r="R253" s="260"/>
      <c r="S253" s="260"/>
      <c r="T253" s="261"/>
      <c r="U253" s="13"/>
      <c r="V253" s="13"/>
      <c r="W253" s="13"/>
      <c r="X253" s="13"/>
      <c r="Y253" s="13"/>
      <c r="Z253" s="13"/>
      <c r="AA253" s="13"/>
      <c r="AB253" s="13"/>
      <c r="AC253" s="13"/>
      <c r="AD253" s="13"/>
      <c r="AE253" s="13"/>
      <c r="AT253" s="262" t="s">
        <v>446</v>
      </c>
      <c r="AU253" s="262" t="s">
        <v>85</v>
      </c>
      <c r="AV253" s="13" t="s">
        <v>85</v>
      </c>
      <c r="AW253" s="13" t="s">
        <v>32</v>
      </c>
      <c r="AX253" s="13" t="s">
        <v>83</v>
      </c>
      <c r="AY253" s="262" t="s">
        <v>342</v>
      </c>
    </row>
    <row r="254" s="12" customFormat="1" ht="22.8" customHeight="1">
      <c r="A254" s="12"/>
      <c r="B254" s="213"/>
      <c r="C254" s="214"/>
      <c r="D254" s="215" t="s">
        <v>75</v>
      </c>
      <c r="E254" s="246" t="s">
        <v>360</v>
      </c>
      <c r="F254" s="246" t="s">
        <v>2379</v>
      </c>
      <c r="G254" s="214"/>
      <c r="H254" s="214"/>
      <c r="I254" s="217"/>
      <c r="J254" s="247">
        <f>BK254</f>
        <v>0</v>
      </c>
      <c r="K254" s="214"/>
      <c r="L254" s="219"/>
      <c r="M254" s="220"/>
      <c r="N254" s="221"/>
      <c r="O254" s="221"/>
      <c r="P254" s="222">
        <f>SUM(P255:P273)</f>
        <v>0</v>
      </c>
      <c r="Q254" s="221"/>
      <c r="R254" s="222">
        <f>SUM(R255:R273)</f>
        <v>0.5093048</v>
      </c>
      <c r="S254" s="221"/>
      <c r="T254" s="223">
        <f>SUM(T255:T273)</f>
        <v>0</v>
      </c>
      <c r="U254" s="12"/>
      <c r="V254" s="12"/>
      <c r="W254" s="12"/>
      <c r="X254" s="12"/>
      <c r="Y254" s="12"/>
      <c r="Z254" s="12"/>
      <c r="AA254" s="12"/>
      <c r="AB254" s="12"/>
      <c r="AC254" s="12"/>
      <c r="AD254" s="12"/>
      <c r="AE254" s="12"/>
      <c r="AR254" s="224" t="s">
        <v>83</v>
      </c>
      <c r="AT254" s="225" t="s">
        <v>75</v>
      </c>
      <c r="AU254" s="225" t="s">
        <v>83</v>
      </c>
      <c r="AY254" s="224" t="s">
        <v>342</v>
      </c>
      <c r="BK254" s="226">
        <f>SUM(BK255:BK273)</f>
        <v>0</v>
      </c>
    </row>
    <row r="255" s="2" customFormat="1" ht="16.5" customHeight="1">
      <c r="A255" s="39"/>
      <c r="B255" s="40"/>
      <c r="C255" s="227" t="s">
        <v>671</v>
      </c>
      <c r="D255" s="227" t="s">
        <v>343</v>
      </c>
      <c r="E255" s="228" t="s">
        <v>2399</v>
      </c>
      <c r="F255" s="229" t="s">
        <v>2400</v>
      </c>
      <c r="G255" s="230" t="s">
        <v>442</v>
      </c>
      <c r="H255" s="231">
        <v>3</v>
      </c>
      <c r="I255" s="232"/>
      <c r="J255" s="233">
        <f>ROUND(I255*H255,2)</f>
        <v>0</v>
      </c>
      <c r="K255" s="229" t="s">
        <v>443</v>
      </c>
      <c r="L255" s="45"/>
      <c r="M255" s="234" t="s">
        <v>1</v>
      </c>
      <c r="N255" s="235" t="s">
        <v>41</v>
      </c>
      <c r="O255" s="92"/>
      <c r="P255" s="236">
        <f>O255*H255</f>
        <v>0</v>
      </c>
      <c r="Q255" s="236">
        <v>0.087419999999999998</v>
      </c>
      <c r="R255" s="236">
        <f>Q255*H255</f>
        <v>0.26225999999999999</v>
      </c>
      <c r="S255" s="236">
        <v>0</v>
      </c>
      <c r="T255" s="237">
        <f>S255*H255</f>
        <v>0</v>
      </c>
      <c r="U255" s="39"/>
      <c r="V255" s="39"/>
      <c r="W255" s="39"/>
      <c r="X255" s="39"/>
      <c r="Y255" s="39"/>
      <c r="Z255" s="39"/>
      <c r="AA255" s="39"/>
      <c r="AB255" s="39"/>
      <c r="AC255" s="39"/>
      <c r="AD255" s="39"/>
      <c r="AE255" s="39"/>
      <c r="AR255" s="238" t="s">
        <v>360</v>
      </c>
      <c r="AT255" s="238" t="s">
        <v>343</v>
      </c>
      <c r="AU255" s="238" t="s">
        <v>85</v>
      </c>
      <c r="AY255" s="18" t="s">
        <v>342</v>
      </c>
      <c r="BE255" s="239">
        <f>IF(N255="základní",J255,0)</f>
        <v>0</v>
      </c>
      <c r="BF255" s="239">
        <f>IF(N255="snížená",J255,0)</f>
        <v>0</v>
      </c>
      <c r="BG255" s="239">
        <f>IF(N255="zákl. přenesená",J255,0)</f>
        <v>0</v>
      </c>
      <c r="BH255" s="239">
        <f>IF(N255="sníž. přenesená",J255,0)</f>
        <v>0</v>
      </c>
      <c r="BI255" s="239">
        <f>IF(N255="nulová",J255,0)</f>
        <v>0</v>
      </c>
      <c r="BJ255" s="18" t="s">
        <v>83</v>
      </c>
      <c r="BK255" s="239">
        <f>ROUND(I255*H255,2)</f>
        <v>0</v>
      </c>
      <c r="BL255" s="18" t="s">
        <v>360</v>
      </c>
      <c r="BM255" s="238" t="s">
        <v>3089</v>
      </c>
    </row>
    <row r="256" s="2" customFormat="1">
      <c r="A256" s="39"/>
      <c r="B256" s="40"/>
      <c r="C256" s="41"/>
      <c r="D256" s="240" t="s">
        <v>349</v>
      </c>
      <c r="E256" s="41"/>
      <c r="F256" s="241" t="s">
        <v>2402</v>
      </c>
      <c r="G256" s="41"/>
      <c r="H256" s="41"/>
      <c r="I256" s="242"/>
      <c r="J256" s="41"/>
      <c r="K256" s="41"/>
      <c r="L256" s="45"/>
      <c r="M256" s="243"/>
      <c r="N256" s="244"/>
      <c r="O256" s="92"/>
      <c r="P256" s="92"/>
      <c r="Q256" s="92"/>
      <c r="R256" s="92"/>
      <c r="S256" s="92"/>
      <c r="T256" s="93"/>
      <c r="U256" s="39"/>
      <c r="V256" s="39"/>
      <c r="W256" s="39"/>
      <c r="X256" s="39"/>
      <c r="Y256" s="39"/>
      <c r="Z256" s="39"/>
      <c r="AA256" s="39"/>
      <c r="AB256" s="39"/>
      <c r="AC256" s="39"/>
      <c r="AD256" s="39"/>
      <c r="AE256" s="39"/>
      <c r="AT256" s="18" t="s">
        <v>349</v>
      </c>
      <c r="AU256" s="18" t="s">
        <v>85</v>
      </c>
    </row>
    <row r="257" s="13" customFormat="1">
      <c r="A257" s="13"/>
      <c r="B257" s="252"/>
      <c r="C257" s="253"/>
      <c r="D257" s="240" t="s">
        <v>446</v>
      </c>
      <c r="E257" s="254" t="s">
        <v>1</v>
      </c>
      <c r="F257" s="255" t="s">
        <v>2446</v>
      </c>
      <c r="G257" s="253"/>
      <c r="H257" s="256">
        <v>3</v>
      </c>
      <c r="I257" s="257"/>
      <c r="J257" s="253"/>
      <c r="K257" s="253"/>
      <c r="L257" s="258"/>
      <c r="M257" s="259"/>
      <c r="N257" s="260"/>
      <c r="O257" s="260"/>
      <c r="P257" s="260"/>
      <c r="Q257" s="260"/>
      <c r="R257" s="260"/>
      <c r="S257" s="260"/>
      <c r="T257" s="261"/>
      <c r="U257" s="13"/>
      <c r="V257" s="13"/>
      <c r="W257" s="13"/>
      <c r="X257" s="13"/>
      <c r="Y257" s="13"/>
      <c r="Z257" s="13"/>
      <c r="AA257" s="13"/>
      <c r="AB257" s="13"/>
      <c r="AC257" s="13"/>
      <c r="AD257" s="13"/>
      <c r="AE257" s="13"/>
      <c r="AT257" s="262" t="s">
        <v>446</v>
      </c>
      <c r="AU257" s="262" t="s">
        <v>85</v>
      </c>
      <c r="AV257" s="13" t="s">
        <v>85</v>
      </c>
      <c r="AW257" s="13" t="s">
        <v>32</v>
      </c>
      <c r="AX257" s="13" t="s">
        <v>83</v>
      </c>
      <c r="AY257" s="262" t="s">
        <v>342</v>
      </c>
    </row>
    <row r="258" s="2" customFormat="1" ht="16.5" customHeight="1">
      <c r="A258" s="39"/>
      <c r="B258" s="40"/>
      <c r="C258" s="295" t="s">
        <v>677</v>
      </c>
      <c r="D258" s="295" t="s">
        <v>621</v>
      </c>
      <c r="E258" s="296" t="s">
        <v>2404</v>
      </c>
      <c r="F258" s="297" t="s">
        <v>2405</v>
      </c>
      <c r="G258" s="298" t="s">
        <v>442</v>
      </c>
      <c r="H258" s="299">
        <v>3</v>
      </c>
      <c r="I258" s="300"/>
      <c r="J258" s="301">
        <f>ROUND(I258*H258,2)</f>
        <v>0</v>
      </c>
      <c r="K258" s="297" t="s">
        <v>443</v>
      </c>
      <c r="L258" s="302"/>
      <c r="M258" s="303" t="s">
        <v>1</v>
      </c>
      <c r="N258" s="304" t="s">
        <v>41</v>
      </c>
      <c r="O258" s="92"/>
      <c r="P258" s="236">
        <f>O258*H258</f>
        <v>0</v>
      </c>
      <c r="Q258" s="236">
        <v>0.081000000000000003</v>
      </c>
      <c r="R258" s="236">
        <f>Q258*H258</f>
        <v>0.24299999999999999</v>
      </c>
      <c r="S258" s="236">
        <v>0</v>
      </c>
      <c r="T258" s="237">
        <f>S258*H258</f>
        <v>0</v>
      </c>
      <c r="U258" s="39"/>
      <c r="V258" s="39"/>
      <c r="W258" s="39"/>
      <c r="X258" s="39"/>
      <c r="Y258" s="39"/>
      <c r="Z258" s="39"/>
      <c r="AA258" s="39"/>
      <c r="AB258" s="39"/>
      <c r="AC258" s="39"/>
      <c r="AD258" s="39"/>
      <c r="AE258" s="39"/>
      <c r="AR258" s="238" t="s">
        <v>376</v>
      </c>
      <c r="AT258" s="238" t="s">
        <v>621</v>
      </c>
      <c r="AU258" s="238" t="s">
        <v>85</v>
      </c>
      <c r="AY258" s="18" t="s">
        <v>342</v>
      </c>
      <c r="BE258" s="239">
        <f>IF(N258="základní",J258,0)</f>
        <v>0</v>
      </c>
      <c r="BF258" s="239">
        <f>IF(N258="snížená",J258,0)</f>
        <v>0</v>
      </c>
      <c r="BG258" s="239">
        <f>IF(N258="zákl. přenesená",J258,0)</f>
        <v>0</v>
      </c>
      <c r="BH258" s="239">
        <f>IF(N258="sníž. přenesená",J258,0)</f>
        <v>0</v>
      </c>
      <c r="BI258" s="239">
        <f>IF(N258="nulová",J258,0)</f>
        <v>0</v>
      </c>
      <c r="BJ258" s="18" t="s">
        <v>83</v>
      </c>
      <c r="BK258" s="239">
        <f>ROUND(I258*H258,2)</f>
        <v>0</v>
      </c>
      <c r="BL258" s="18" t="s">
        <v>360</v>
      </c>
      <c r="BM258" s="238" t="s">
        <v>3090</v>
      </c>
    </row>
    <row r="259" s="2" customFormat="1">
      <c r="A259" s="39"/>
      <c r="B259" s="40"/>
      <c r="C259" s="41"/>
      <c r="D259" s="240" t="s">
        <v>349</v>
      </c>
      <c r="E259" s="41"/>
      <c r="F259" s="241" t="s">
        <v>2405</v>
      </c>
      <c r="G259" s="41"/>
      <c r="H259" s="41"/>
      <c r="I259" s="242"/>
      <c r="J259" s="41"/>
      <c r="K259" s="41"/>
      <c r="L259" s="45"/>
      <c r="M259" s="243"/>
      <c r="N259" s="244"/>
      <c r="O259" s="92"/>
      <c r="P259" s="92"/>
      <c r="Q259" s="92"/>
      <c r="R259" s="92"/>
      <c r="S259" s="92"/>
      <c r="T259" s="93"/>
      <c r="U259" s="39"/>
      <c r="V259" s="39"/>
      <c r="W259" s="39"/>
      <c r="X259" s="39"/>
      <c r="Y259" s="39"/>
      <c r="Z259" s="39"/>
      <c r="AA259" s="39"/>
      <c r="AB259" s="39"/>
      <c r="AC259" s="39"/>
      <c r="AD259" s="39"/>
      <c r="AE259" s="39"/>
      <c r="AT259" s="18" t="s">
        <v>349</v>
      </c>
      <c r="AU259" s="18" t="s">
        <v>85</v>
      </c>
    </row>
    <row r="260" s="13" customFormat="1">
      <c r="A260" s="13"/>
      <c r="B260" s="252"/>
      <c r="C260" s="253"/>
      <c r="D260" s="240" t="s">
        <v>446</v>
      </c>
      <c r="E260" s="254" t="s">
        <v>1</v>
      </c>
      <c r="F260" s="255" t="s">
        <v>2388</v>
      </c>
      <c r="G260" s="253"/>
      <c r="H260" s="256">
        <v>3</v>
      </c>
      <c r="I260" s="257"/>
      <c r="J260" s="253"/>
      <c r="K260" s="253"/>
      <c r="L260" s="258"/>
      <c r="M260" s="259"/>
      <c r="N260" s="260"/>
      <c r="O260" s="260"/>
      <c r="P260" s="260"/>
      <c r="Q260" s="260"/>
      <c r="R260" s="260"/>
      <c r="S260" s="260"/>
      <c r="T260" s="261"/>
      <c r="U260" s="13"/>
      <c r="V260" s="13"/>
      <c r="W260" s="13"/>
      <c r="X260" s="13"/>
      <c r="Y260" s="13"/>
      <c r="Z260" s="13"/>
      <c r="AA260" s="13"/>
      <c r="AB260" s="13"/>
      <c r="AC260" s="13"/>
      <c r="AD260" s="13"/>
      <c r="AE260" s="13"/>
      <c r="AT260" s="262" t="s">
        <v>446</v>
      </c>
      <c r="AU260" s="262" t="s">
        <v>85</v>
      </c>
      <c r="AV260" s="13" t="s">
        <v>85</v>
      </c>
      <c r="AW260" s="13" t="s">
        <v>32</v>
      </c>
      <c r="AX260" s="13" t="s">
        <v>83</v>
      </c>
      <c r="AY260" s="262" t="s">
        <v>342</v>
      </c>
    </row>
    <row r="261" s="2" customFormat="1" ht="21.75" customHeight="1">
      <c r="A261" s="39"/>
      <c r="B261" s="40"/>
      <c r="C261" s="227" t="s">
        <v>687</v>
      </c>
      <c r="D261" s="227" t="s">
        <v>343</v>
      </c>
      <c r="E261" s="228" t="s">
        <v>2407</v>
      </c>
      <c r="F261" s="229" t="s">
        <v>2408</v>
      </c>
      <c r="G261" s="230" t="s">
        <v>562</v>
      </c>
      <c r="H261" s="231">
        <v>0.25600000000000001</v>
      </c>
      <c r="I261" s="232"/>
      <c r="J261" s="233">
        <f>ROUND(I261*H261,2)</f>
        <v>0</v>
      </c>
      <c r="K261" s="229" t="s">
        <v>443</v>
      </c>
      <c r="L261" s="45"/>
      <c r="M261" s="234" t="s">
        <v>1</v>
      </c>
      <c r="N261" s="235" t="s">
        <v>41</v>
      </c>
      <c r="O261" s="92"/>
      <c r="P261" s="236">
        <f>O261*H261</f>
        <v>0</v>
      </c>
      <c r="Q261" s="236">
        <v>0</v>
      </c>
      <c r="R261" s="236">
        <f>Q261*H261</f>
        <v>0</v>
      </c>
      <c r="S261" s="236">
        <v>0</v>
      </c>
      <c r="T261" s="237">
        <f>S261*H261</f>
        <v>0</v>
      </c>
      <c r="U261" s="39"/>
      <c r="V261" s="39"/>
      <c r="W261" s="39"/>
      <c r="X261" s="39"/>
      <c r="Y261" s="39"/>
      <c r="Z261" s="39"/>
      <c r="AA261" s="39"/>
      <c r="AB261" s="39"/>
      <c r="AC261" s="39"/>
      <c r="AD261" s="39"/>
      <c r="AE261" s="39"/>
      <c r="AR261" s="238" t="s">
        <v>360</v>
      </c>
      <c r="AT261" s="238" t="s">
        <v>343</v>
      </c>
      <c r="AU261" s="238" t="s">
        <v>85</v>
      </c>
      <c r="AY261" s="18" t="s">
        <v>342</v>
      </c>
      <c r="BE261" s="239">
        <f>IF(N261="základní",J261,0)</f>
        <v>0</v>
      </c>
      <c r="BF261" s="239">
        <f>IF(N261="snížená",J261,0)</f>
        <v>0</v>
      </c>
      <c r="BG261" s="239">
        <f>IF(N261="zákl. přenesená",J261,0)</f>
        <v>0</v>
      </c>
      <c r="BH261" s="239">
        <f>IF(N261="sníž. přenesená",J261,0)</f>
        <v>0</v>
      </c>
      <c r="BI261" s="239">
        <f>IF(N261="nulová",J261,0)</f>
        <v>0</v>
      </c>
      <c r="BJ261" s="18" t="s">
        <v>83</v>
      </c>
      <c r="BK261" s="239">
        <f>ROUND(I261*H261,2)</f>
        <v>0</v>
      </c>
      <c r="BL261" s="18" t="s">
        <v>360</v>
      </c>
      <c r="BM261" s="238" t="s">
        <v>3091</v>
      </c>
    </row>
    <row r="262" s="2" customFormat="1">
      <c r="A262" s="39"/>
      <c r="B262" s="40"/>
      <c r="C262" s="41"/>
      <c r="D262" s="240" t="s">
        <v>349</v>
      </c>
      <c r="E262" s="41"/>
      <c r="F262" s="241" t="s">
        <v>2410</v>
      </c>
      <c r="G262" s="41"/>
      <c r="H262" s="41"/>
      <c r="I262" s="242"/>
      <c r="J262" s="41"/>
      <c r="K262" s="41"/>
      <c r="L262" s="45"/>
      <c r="M262" s="243"/>
      <c r="N262" s="244"/>
      <c r="O262" s="92"/>
      <c r="P262" s="92"/>
      <c r="Q262" s="92"/>
      <c r="R262" s="92"/>
      <c r="S262" s="92"/>
      <c r="T262" s="93"/>
      <c r="U262" s="39"/>
      <c r="V262" s="39"/>
      <c r="W262" s="39"/>
      <c r="X262" s="39"/>
      <c r="Y262" s="39"/>
      <c r="Z262" s="39"/>
      <c r="AA262" s="39"/>
      <c r="AB262" s="39"/>
      <c r="AC262" s="39"/>
      <c r="AD262" s="39"/>
      <c r="AE262" s="39"/>
      <c r="AT262" s="18" t="s">
        <v>349</v>
      </c>
      <c r="AU262" s="18" t="s">
        <v>85</v>
      </c>
    </row>
    <row r="263" s="13" customFormat="1">
      <c r="A263" s="13"/>
      <c r="B263" s="252"/>
      <c r="C263" s="253"/>
      <c r="D263" s="240" t="s">
        <v>446</v>
      </c>
      <c r="E263" s="254" t="s">
        <v>1</v>
      </c>
      <c r="F263" s="255" t="s">
        <v>3092</v>
      </c>
      <c r="G263" s="253"/>
      <c r="H263" s="256">
        <v>0.25600000000000001</v>
      </c>
      <c r="I263" s="257"/>
      <c r="J263" s="253"/>
      <c r="K263" s="253"/>
      <c r="L263" s="258"/>
      <c r="M263" s="259"/>
      <c r="N263" s="260"/>
      <c r="O263" s="260"/>
      <c r="P263" s="260"/>
      <c r="Q263" s="260"/>
      <c r="R263" s="260"/>
      <c r="S263" s="260"/>
      <c r="T263" s="261"/>
      <c r="U263" s="13"/>
      <c r="V263" s="13"/>
      <c r="W263" s="13"/>
      <c r="X263" s="13"/>
      <c r="Y263" s="13"/>
      <c r="Z263" s="13"/>
      <c r="AA263" s="13"/>
      <c r="AB263" s="13"/>
      <c r="AC263" s="13"/>
      <c r="AD263" s="13"/>
      <c r="AE263" s="13"/>
      <c r="AT263" s="262" t="s">
        <v>446</v>
      </c>
      <c r="AU263" s="262" t="s">
        <v>85</v>
      </c>
      <c r="AV263" s="13" t="s">
        <v>85</v>
      </c>
      <c r="AW263" s="13" t="s">
        <v>32</v>
      </c>
      <c r="AX263" s="13" t="s">
        <v>83</v>
      </c>
      <c r="AY263" s="262" t="s">
        <v>342</v>
      </c>
    </row>
    <row r="264" s="2" customFormat="1" ht="16.5" customHeight="1">
      <c r="A264" s="39"/>
      <c r="B264" s="40"/>
      <c r="C264" s="227" t="s">
        <v>692</v>
      </c>
      <c r="D264" s="227" t="s">
        <v>343</v>
      </c>
      <c r="E264" s="228" t="s">
        <v>2412</v>
      </c>
      <c r="F264" s="229" t="s">
        <v>2413</v>
      </c>
      <c r="G264" s="230" t="s">
        <v>562</v>
      </c>
      <c r="H264" s="231">
        <v>3.774</v>
      </c>
      <c r="I264" s="232"/>
      <c r="J264" s="233">
        <f>ROUND(I264*H264,2)</f>
        <v>0</v>
      </c>
      <c r="K264" s="229" t="s">
        <v>443</v>
      </c>
      <c r="L264" s="45"/>
      <c r="M264" s="234" t="s">
        <v>1</v>
      </c>
      <c r="N264" s="235" t="s">
        <v>41</v>
      </c>
      <c r="O264" s="92"/>
      <c r="P264" s="236">
        <f>O264*H264</f>
        <v>0</v>
      </c>
      <c r="Q264" s="236">
        <v>0</v>
      </c>
      <c r="R264" s="236">
        <f>Q264*H264</f>
        <v>0</v>
      </c>
      <c r="S264" s="236">
        <v>0</v>
      </c>
      <c r="T264" s="237">
        <f>S264*H264</f>
        <v>0</v>
      </c>
      <c r="U264" s="39"/>
      <c r="V264" s="39"/>
      <c r="W264" s="39"/>
      <c r="X264" s="39"/>
      <c r="Y264" s="39"/>
      <c r="Z264" s="39"/>
      <c r="AA264" s="39"/>
      <c r="AB264" s="39"/>
      <c r="AC264" s="39"/>
      <c r="AD264" s="39"/>
      <c r="AE264" s="39"/>
      <c r="AR264" s="238" t="s">
        <v>360</v>
      </c>
      <c r="AT264" s="238" t="s">
        <v>343</v>
      </c>
      <c r="AU264" s="238" t="s">
        <v>85</v>
      </c>
      <c r="AY264" s="18" t="s">
        <v>342</v>
      </c>
      <c r="BE264" s="239">
        <f>IF(N264="základní",J264,0)</f>
        <v>0</v>
      </c>
      <c r="BF264" s="239">
        <f>IF(N264="snížená",J264,0)</f>
        <v>0</v>
      </c>
      <c r="BG264" s="239">
        <f>IF(N264="zákl. přenesená",J264,0)</f>
        <v>0</v>
      </c>
      <c r="BH264" s="239">
        <f>IF(N264="sníž. přenesená",J264,0)</f>
        <v>0</v>
      </c>
      <c r="BI264" s="239">
        <f>IF(N264="nulová",J264,0)</f>
        <v>0</v>
      </c>
      <c r="BJ264" s="18" t="s">
        <v>83</v>
      </c>
      <c r="BK264" s="239">
        <f>ROUND(I264*H264,2)</f>
        <v>0</v>
      </c>
      <c r="BL264" s="18" t="s">
        <v>360</v>
      </c>
      <c r="BM264" s="238" t="s">
        <v>3093</v>
      </c>
    </row>
    <row r="265" s="2" customFormat="1">
      <c r="A265" s="39"/>
      <c r="B265" s="40"/>
      <c r="C265" s="41"/>
      <c r="D265" s="240" t="s">
        <v>349</v>
      </c>
      <c r="E265" s="41"/>
      <c r="F265" s="241" t="s">
        <v>2415</v>
      </c>
      <c r="G265" s="41"/>
      <c r="H265" s="41"/>
      <c r="I265" s="242"/>
      <c r="J265" s="41"/>
      <c r="K265" s="41"/>
      <c r="L265" s="45"/>
      <c r="M265" s="243"/>
      <c r="N265" s="244"/>
      <c r="O265" s="92"/>
      <c r="P265" s="92"/>
      <c r="Q265" s="92"/>
      <c r="R265" s="92"/>
      <c r="S265" s="92"/>
      <c r="T265" s="93"/>
      <c r="U265" s="39"/>
      <c r="V265" s="39"/>
      <c r="W265" s="39"/>
      <c r="X265" s="39"/>
      <c r="Y265" s="39"/>
      <c r="Z265" s="39"/>
      <c r="AA265" s="39"/>
      <c r="AB265" s="39"/>
      <c r="AC265" s="39"/>
      <c r="AD265" s="39"/>
      <c r="AE265" s="39"/>
      <c r="AT265" s="18" t="s">
        <v>349</v>
      </c>
      <c r="AU265" s="18" t="s">
        <v>85</v>
      </c>
    </row>
    <row r="266" s="14" customFormat="1">
      <c r="A266" s="14"/>
      <c r="B266" s="263"/>
      <c r="C266" s="264"/>
      <c r="D266" s="240" t="s">
        <v>446</v>
      </c>
      <c r="E266" s="265" t="s">
        <v>1</v>
      </c>
      <c r="F266" s="266" t="s">
        <v>2416</v>
      </c>
      <c r="G266" s="264"/>
      <c r="H266" s="265" t="s">
        <v>1</v>
      </c>
      <c r="I266" s="267"/>
      <c r="J266" s="264"/>
      <c r="K266" s="264"/>
      <c r="L266" s="268"/>
      <c r="M266" s="269"/>
      <c r="N266" s="270"/>
      <c r="O266" s="270"/>
      <c r="P266" s="270"/>
      <c r="Q266" s="270"/>
      <c r="R266" s="270"/>
      <c r="S266" s="270"/>
      <c r="T266" s="271"/>
      <c r="U266" s="14"/>
      <c r="V266" s="14"/>
      <c r="W266" s="14"/>
      <c r="X266" s="14"/>
      <c r="Y266" s="14"/>
      <c r="Z266" s="14"/>
      <c r="AA266" s="14"/>
      <c r="AB266" s="14"/>
      <c r="AC266" s="14"/>
      <c r="AD266" s="14"/>
      <c r="AE266" s="14"/>
      <c r="AT266" s="272" t="s">
        <v>446</v>
      </c>
      <c r="AU266" s="272" t="s">
        <v>85</v>
      </c>
      <c r="AV266" s="14" t="s">
        <v>83</v>
      </c>
      <c r="AW266" s="14" t="s">
        <v>32</v>
      </c>
      <c r="AX266" s="14" t="s">
        <v>76</v>
      </c>
      <c r="AY266" s="272" t="s">
        <v>342</v>
      </c>
    </row>
    <row r="267" s="13" customFormat="1">
      <c r="A267" s="13"/>
      <c r="B267" s="252"/>
      <c r="C267" s="253"/>
      <c r="D267" s="240" t="s">
        <v>446</v>
      </c>
      <c r="E267" s="254" t="s">
        <v>1</v>
      </c>
      <c r="F267" s="255" t="s">
        <v>3094</v>
      </c>
      <c r="G267" s="253"/>
      <c r="H267" s="256">
        <v>1.994</v>
      </c>
      <c r="I267" s="257"/>
      <c r="J267" s="253"/>
      <c r="K267" s="253"/>
      <c r="L267" s="258"/>
      <c r="M267" s="259"/>
      <c r="N267" s="260"/>
      <c r="O267" s="260"/>
      <c r="P267" s="260"/>
      <c r="Q267" s="260"/>
      <c r="R267" s="260"/>
      <c r="S267" s="260"/>
      <c r="T267" s="261"/>
      <c r="U267" s="13"/>
      <c r="V267" s="13"/>
      <c r="W267" s="13"/>
      <c r="X267" s="13"/>
      <c r="Y267" s="13"/>
      <c r="Z267" s="13"/>
      <c r="AA267" s="13"/>
      <c r="AB267" s="13"/>
      <c r="AC267" s="13"/>
      <c r="AD267" s="13"/>
      <c r="AE267" s="13"/>
      <c r="AT267" s="262" t="s">
        <v>446</v>
      </c>
      <c r="AU267" s="262" t="s">
        <v>85</v>
      </c>
      <c r="AV267" s="13" t="s">
        <v>85</v>
      </c>
      <c r="AW267" s="13" t="s">
        <v>32</v>
      </c>
      <c r="AX267" s="13" t="s">
        <v>76</v>
      </c>
      <c r="AY267" s="262" t="s">
        <v>342</v>
      </c>
    </row>
    <row r="268" s="14" customFormat="1">
      <c r="A268" s="14"/>
      <c r="B268" s="263"/>
      <c r="C268" s="264"/>
      <c r="D268" s="240" t="s">
        <v>446</v>
      </c>
      <c r="E268" s="265" t="s">
        <v>1</v>
      </c>
      <c r="F268" s="266" t="s">
        <v>2420</v>
      </c>
      <c r="G268" s="264"/>
      <c r="H268" s="265" t="s">
        <v>1</v>
      </c>
      <c r="I268" s="267"/>
      <c r="J268" s="264"/>
      <c r="K268" s="264"/>
      <c r="L268" s="268"/>
      <c r="M268" s="269"/>
      <c r="N268" s="270"/>
      <c r="O268" s="270"/>
      <c r="P268" s="270"/>
      <c r="Q268" s="270"/>
      <c r="R268" s="270"/>
      <c r="S268" s="270"/>
      <c r="T268" s="271"/>
      <c r="U268" s="14"/>
      <c r="V268" s="14"/>
      <c r="W268" s="14"/>
      <c r="X268" s="14"/>
      <c r="Y268" s="14"/>
      <c r="Z268" s="14"/>
      <c r="AA268" s="14"/>
      <c r="AB268" s="14"/>
      <c r="AC268" s="14"/>
      <c r="AD268" s="14"/>
      <c r="AE268" s="14"/>
      <c r="AT268" s="272" t="s">
        <v>446</v>
      </c>
      <c r="AU268" s="272" t="s">
        <v>85</v>
      </c>
      <c r="AV268" s="14" t="s">
        <v>83</v>
      </c>
      <c r="AW268" s="14" t="s">
        <v>32</v>
      </c>
      <c r="AX268" s="14" t="s">
        <v>76</v>
      </c>
      <c r="AY268" s="272" t="s">
        <v>342</v>
      </c>
    </row>
    <row r="269" s="13" customFormat="1">
      <c r="A269" s="13"/>
      <c r="B269" s="252"/>
      <c r="C269" s="253"/>
      <c r="D269" s="240" t="s">
        <v>446</v>
      </c>
      <c r="E269" s="254" t="s">
        <v>1</v>
      </c>
      <c r="F269" s="255" t="s">
        <v>3095</v>
      </c>
      <c r="G269" s="253"/>
      <c r="H269" s="256">
        <v>1.78</v>
      </c>
      <c r="I269" s="257"/>
      <c r="J269" s="253"/>
      <c r="K269" s="253"/>
      <c r="L269" s="258"/>
      <c r="M269" s="259"/>
      <c r="N269" s="260"/>
      <c r="O269" s="260"/>
      <c r="P269" s="260"/>
      <c r="Q269" s="260"/>
      <c r="R269" s="260"/>
      <c r="S269" s="260"/>
      <c r="T269" s="261"/>
      <c r="U269" s="13"/>
      <c r="V269" s="13"/>
      <c r="W269" s="13"/>
      <c r="X269" s="13"/>
      <c r="Y269" s="13"/>
      <c r="Z269" s="13"/>
      <c r="AA269" s="13"/>
      <c r="AB269" s="13"/>
      <c r="AC269" s="13"/>
      <c r="AD269" s="13"/>
      <c r="AE269" s="13"/>
      <c r="AT269" s="262" t="s">
        <v>446</v>
      </c>
      <c r="AU269" s="262" t="s">
        <v>85</v>
      </c>
      <c r="AV269" s="13" t="s">
        <v>85</v>
      </c>
      <c r="AW269" s="13" t="s">
        <v>32</v>
      </c>
      <c r="AX269" s="13" t="s">
        <v>76</v>
      </c>
      <c r="AY269" s="262" t="s">
        <v>342</v>
      </c>
    </row>
    <row r="270" s="16" customFormat="1">
      <c r="A270" s="16"/>
      <c r="B270" s="284"/>
      <c r="C270" s="285"/>
      <c r="D270" s="240" t="s">
        <v>446</v>
      </c>
      <c r="E270" s="286" t="s">
        <v>1</v>
      </c>
      <c r="F270" s="287" t="s">
        <v>500</v>
      </c>
      <c r="G270" s="285"/>
      <c r="H270" s="288">
        <v>3.774</v>
      </c>
      <c r="I270" s="289"/>
      <c r="J270" s="285"/>
      <c r="K270" s="285"/>
      <c r="L270" s="290"/>
      <c r="M270" s="291"/>
      <c r="N270" s="292"/>
      <c r="O270" s="292"/>
      <c r="P270" s="292"/>
      <c r="Q270" s="292"/>
      <c r="R270" s="292"/>
      <c r="S270" s="292"/>
      <c r="T270" s="293"/>
      <c r="U270" s="16"/>
      <c r="V270" s="16"/>
      <c r="W270" s="16"/>
      <c r="X270" s="16"/>
      <c r="Y270" s="16"/>
      <c r="Z270" s="16"/>
      <c r="AA270" s="16"/>
      <c r="AB270" s="16"/>
      <c r="AC270" s="16"/>
      <c r="AD270" s="16"/>
      <c r="AE270" s="16"/>
      <c r="AT270" s="294" t="s">
        <v>446</v>
      </c>
      <c r="AU270" s="294" t="s">
        <v>85</v>
      </c>
      <c r="AV270" s="16" t="s">
        <v>360</v>
      </c>
      <c r="AW270" s="16" t="s">
        <v>32</v>
      </c>
      <c r="AX270" s="16" t="s">
        <v>83</v>
      </c>
      <c r="AY270" s="294" t="s">
        <v>342</v>
      </c>
    </row>
    <row r="271" s="2" customFormat="1" ht="16.5" customHeight="1">
      <c r="A271" s="39"/>
      <c r="B271" s="40"/>
      <c r="C271" s="227" t="s">
        <v>700</v>
      </c>
      <c r="D271" s="227" t="s">
        <v>343</v>
      </c>
      <c r="E271" s="228" t="s">
        <v>2424</v>
      </c>
      <c r="F271" s="229" t="s">
        <v>2425</v>
      </c>
      <c r="G271" s="230" t="s">
        <v>473</v>
      </c>
      <c r="H271" s="231">
        <v>0.64000000000000001</v>
      </c>
      <c r="I271" s="232"/>
      <c r="J271" s="233">
        <f>ROUND(I271*H271,2)</f>
        <v>0</v>
      </c>
      <c r="K271" s="229" t="s">
        <v>443</v>
      </c>
      <c r="L271" s="45"/>
      <c r="M271" s="234" t="s">
        <v>1</v>
      </c>
      <c r="N271" s="235" t="s">
        <v>41</v>
      </c>
      <c r="O271" s="92"/>
      <c r="P271" s="236">
        <f>O271*H271</f>
        <v>0</v>
      </c>
      <c r="Q271" s="236">
        <v>0.0063200000000000001</v>
      </c>
      <c r="R271" s="236">
        <f>Q271*H271</f>
        <v>0.0040448000000000003</v>
      </c>
      <c r="S271" s="236">
        <v>0</v>
      </c>
      <c r="T271" s="237">
        <f>S271*H271</f>
        <v>0</v>
      </c>
      <c r="U271" s="39"/>
      <c r="V271" s="39"/>
      <c r="W271" s="39"/>
      <c r="X271" s="39"/>
      <c r="Y271" s="39"/>
      <c r="Z271" s="39"/>
      <c r="AA271" s="39"/>
      <c r="AB271" s="39"/>
      <c r="AC271" s="39"/>
      <c r="AD271" s="39"/>
      <c r="AE271" s="39"/>
      <c r="AR271" s="238" t="s">
        <v>360</v>
      </c>
      <c r="AT271" s="238" t="s">
        <v>343</v>
      </c>
      <c r="AU271" s="238" t="s">
        <v>85</v>
      </c>
      <c r="AY271" s="18" t="s">
        <v>342</v>
      </c>
      <c r="BE271" s="239">
        <f>IF(N271="základní",J271,0)</f>
        <v>0</v>
      </c>
      <c r="BF271" s="239">
        <f>IF(N271="snížená",J271,0)</f>
        <v>0</v>
      </c>
      <c r="BG271" s="239">
        <f>IF(N271="zákl. přenesená",J271,0)</f>
        <v>0</v>
      </c>
      <c r="BH271" s="239">
        <f>IF(N271="sníž. přenesená",J271,0)</f>
        <v>0</v>
      </c>
      <c r="BI271" s="239">
        <f>IF(N271="nulová",J271,0)</f>
        <v>0</v>
      </c>
      <c r="BJ271" s="18" t="s">
        <v>83</v>
      </c>
      <c r="BK271" s="239">
        <f>ROUND(I271*H271,2)</f>
        <v>0</v>
      </c>
      <c r="BL271" s="18" t="s">
        <v>360</v>
      </c>
      <c r="BM271" s="238" t="s">
        <v>3096</v>
      </c>
    </row>
    <row r="272" s="2" customFormat="1">
      <c r="A272" s="39"/>
      <c r="B272" s="40"/>
      <c r="C272" s="41"/>
      <c r="D272" s="240" t="s">
        <v>349</v>
      </c>
      <c r="E272" s="41"/>
      <c r="F272" s="241" t="s">
        <v>2427</v>
      </c>
      <c r="G272" s="41"/>
      <c r="H272" s="41"/>
      <c r="I272" s="242"/>
      <c r="J272" s="41"/>
      <c r="K272" s="41"/>
      <c r="L272" s="45"/>
      <c r="M272" s="243"/>
      <c r="N272" s="244"/>
      <c r="O272" s="92"/>
      <c r="P272" s="92"/>
      <c r="Q272" s="92"/>
      <c r="R272" s="92"/>
      <c r="S272" s="92"/>
      <c r="T272" s="93"/>
      <c r="U272" s="39"/>
      <c r="V272" s="39"/>
      <c r="W272" s="39"/>
      <c r="X272" s="39"/>
      <c r="Y272" s="39"/>
      <c r="Z272" s="39"/>
      <c r="AA272" s="39"/>
      <c r="AB272" s="39"/>
      <c r="AC272" s="39"/>
      <c r="AD272" s="39"/>
      <c r="AE272" s="39"/>
      <c r="AT272" s="18" t="s">
        <v>349</v>
      </c>
      <c r="AU272" s="18" t="s">
        <v>85</v>
      </c>
    </row>
    <row r="273" s="13" customFormat="1">
      <c r="A273" s="13"/>
      <c r="B273" s="252"/>
      <c r="C273" s="253"/>
      <c r="D273" s="240" t="s">
        <v>446</v>
      </c>
      <c r="E273" s="254" t="s">
        <v>1</v>
      </c>
      <c r="F273" s="255" t="s">
        <v>3097</v>
      </c>
      <c r="G273" s="253"/>
      <c r="H273" s="256">
        <v>0.64000000000000001</v>
      </c>
      <c r="I273" s="257"/>
      <c r="J273" s="253"/>
      <c r="K273" s="253"/>
      <c r="L273" s="258"/>
      <c r="M273" s="259"/>
      <c r="N273" s="260"/>
      <c r="O273" s="260"/>
      <c r="P273" s="260"/>
      <c r="Q273" s="260"/>
      <c r="R273" s="260"/>
      <c r="S273" s="260"/>
      <c r="T273" s="261"/>
      <c r="U273" s="13"/>
      <c r="V273" s="13"/>
      <c r="W273" s="13"/>
      <c r="X273" s="13"/>
      <c r="Y273" s="13"/>
      <c r="Z273" s="13"/>
      <c r="AA273" s="13"/>
      <c r="AB273" s="13"/>
      <c r="AC273" s="13"/>
      <c r="AD273" s="13"/>
      <c r="AE273" s="13"/>
      <c r="AT273" s="262" t="s">
        <v>446</v>
      </c>
      <c r="AU273" s="262" t="s">
        <v>85</v>
      </c>
      <c r="AV273" s="13" t="s">
        <v>85</v>
      </c>
      <c r="AW273" s="13" t="s">
        <v>32</v>
      </c>
      <c r="AX273" s="13" t="s">
        <v>83</v>
      </c>
      <c r="AY273" s="262" t="s">
        <v>342</v>
      </c>
    </row>
    <row r="274" s="12" customFormat="1" ht="22.8" customHeight="1">
      <c r="A274" s="12"/>
      <c r="B274" s="213"/>
      <c r="C274" s="214"/>
      <c r="D274" s="215" t="s">
        <v>75</v>
      </c>
      <c r="E274" s="246" t="s">
        <v>341</v>
      </c>
      <c r="F274" s="246" t="s">
        <v>676</v>
      </c>
      <c r="G274" s="214"/>
      <c r="H274" s="214"/>
      <c r="I274" s="217"/>
      <c r="J274" s="247">
        <f>BK274</f>
        <v>0</v>
      </c>
      <c r="K274" s="214"/>
      <c r="L274" s="219"/>
      <c r="M274" s="220"/>
      <c r="N274" s="221"/>
      <c r="O274" s="221"/>
      <c r="P274" s="222">
        <f>SUM(P275:P280)</f>
        <v>0</v>
      </c>
      <c r="Q274" s="221"/>
      <c r="R274" s="222">
        <f>SUM(R275:R280)</f>
        <v>0</v>
      </c>
      <c r="S274" s="221"/>
      <c r="T274" s="223">
        <f>SUM(T275:T280)</f>
        <v>0</v>
      </c>
      <c r="U274" s="12"/>
      <c r="V274" s="12"/>
      <c r="W274" s="12"/>
      <c r="X274" s="12"/>
      <c r="Y274" s="12"/>
      <c r="Z274" s="12"/>
      <c r="AA274" s="12"/>
      <c r="AB274" s="12"/>
      <c r="AC274" s="12"/>
      <c r="AD274" s="12"/>
      <c r="AE274" s="12"/>
      <c r="AR274" s="224" t="s">
        <v>83</v>
      </c>
      <c r="AT274" s="225" t="s">
        <v>75</v>
      </c>
      <c r="AU274" s="225" t="s">
        <v>83</v>
      </c>
      <c r="AY274" s="224" t="s">
        <v>342</v>
      </c>
      <c r="BK274" s="226">
        <f>SUM(BK275:BK280)</f>
        <v>0</v>
      </c>
    </row>
    <row r="275" s="2" customFormat="1" ht="16.5" customHeight="1">
      <c r="A275" s="39"/>
      <c r="B275" s="40"/>
      <c r="C275" s="227" t="s">
        <v>710</v>
      </c>
      <c r="D275" s="227" t="s">
        <v>343</v>
      </c>
      <c r="E275" s="228" t="s">
        <v>3098</v>
      </c>
      <c r="F275" s="229" t="s">
        <v>3099</v>
      </c>
      <c r="G275" s="230" t="s">
        <v>473</v>
      </c>
      <c r="H275" s="231">
        <v>9.5199999999999996</v>
      </c>
      <c r="I275" s="232"/>
      <c r="J275" s="233">
        <f>ROUND(I275*H275,2)</f>
        <v>0</v>
      </c>
      <c r="K275" s="229" t="s">
        <v>443</v>
      </c>
      <c r="L275" s="45"/>
      <c r="M275" s="234" t="s">
        <v>1</v>
      </c>
      <c r="N275" s="235" t="s">
        <v>41</v>
      </c>
      <c r="O275" s="92"/>
      <c r="P275" s="236">
        <f>O275*H275</f>
        <v>0</v>
      </c>
      <c r="Q275" s="236">
        <v>0</v>
      </c>
      <c r="R275" s="236">
        <f>Q275*H275</f>
        <v>0</v>
      </c>
      <c r="S275" s="236">
        <v>0</v>
      </c>
      <c r="T275" s="237">
        <f>S275*H275</f>
        <v>0</v>
      </c>
      <c r="U275" s="39"/>
      <c r="V275" s="39"/>
      <c r="W275" s="39"/>
      <c r="X275" s="39"/>
      <c r="Y275" s="39"/>
      <c r="Z275" s="39"/>
      <c r="AA275" s="39"/>
      <c r="AB275" s="39"/>
      <c r="AC275" s="39"/>
      <c r="AD275" s="39"/>
      <c r="AE275" s="39"/>
      <c r="AR275" s="238" t="s">
        <v>360</v>
      </c>
      <c r="AT275" s="238" t="s">
        <v>343</v>
      </c>
      <c r="AU275" s="238" t="s">
        <v>85</v>
      </c>
      <c r="AY275" s="18" t="s">
        <v>342</v>
      </c>
      <c r="BE275" s="239">
        <f>IF(N275="základní",J275,0)</f>
        <v>0</v>
      </c>
      <c r="BF275" s="239">
        <f>IF(N275="snížená",J275,0)</f>
        <v>0</v>
      </c>
      <c r="BG275" s="239">
        <f>IF(N275="zákl. přenesená",J275,0)</f>
        <v>0</v>
      </c>
      <c r="BH275" s="239">
        <f>IF(N275="sníž. přenesená",J275,0)</f>
        <v>0</v>
      </c>
      <c r="BI275" s="239">
        <f>IF(N275="nulová",J275,0)</f>
        <v>0</v>
      </c>
      <c r="BJ275" s="18" t="s">
        <v>83</v>
      </c>
      <c r="BK275" s="239">
        <f>ROUND(I275*H275,2)</f>
        <v>0</v>
      </c>
      <c r="BL275" s="18" t="s">
        <v>360</v>
      </c>
      <c r="BM275" s="238" t="s">
        <v>3100</v>
      </c>
    </row>
    <row r="276" s="2" customFormat="1">
      <c r="A276" s="39"/>
      <c r="B276" s="40"/>
      <c r="C276" s="41"/>
      <c r="D276" s="240" t="s">
        <v>349</v>
      </c>
      <c r="E276" s="41"/>
      <c r="F276" s="241" t="s">
        <v>3101</v>
      </c>
      <c r="G276" s="41"/>
      <c r="H276" s="41"/>
      <c r="I276" s="242"/>
      <c r="J276" s="41"/>
      <c r="K276" s="41"/>
      <c r="L276" s="45"/>
      <c r="M276" s="243"/>
      <c r="N276" s="244"/>
      <c r="O276" s="92"/>
      <c r="P276" s="92"/>
      <c r="Q276" s="92"/>
      <c r="R276" s="92"/>
      <c r="S276" s="92"/>
      <c r="T276" s="93"/>
      <c r="U276" s="39"/>
      <c r="V276" s="39"/>
      <c r="W276" s="39"/>
      <c r="X276" s="39"/>
      <c r="Y276" s="39"/>
      <c r="Z276" s="39"/>
      <c r="AA276" s="39"/>
      <c r="AB276" s="39"/>
      <c r="AC276" s="39"/>
      <c r="AD276" s="39"/>
      <c r="AE276" s="39"/>
      <c r="AT276" s="18" t="s">
        <v>349</v>
      </c>
      <c r="AU276" s="18" t="s">
        <v>85</v>
      </c>
    </row>
    <row r="277" s="13" customFormat="1">
      <c r="A277" s="13"/>
      <c r="B277" s="252"/>
      <c r="C277" s="253"/>
      <c r="D277" s="240" t="s">
        <v>446</v>
      </c>
      <c r="E277" s="254" t="s">
        <v>1</v>
      </c>
      <c r="F277" s="255" t="s">
        <v>3086</v>
      </c>
      <c r="G277" s="253"/>
      <c r="H277" s="256">
        <v>9.5199999999999996</v>
      </c>
      <c r="I277" s="257"/>
      <c r="J277" s="253"/>
      <c r="K277" s="253"/>
      <c r="L277" s="258"/>
      <c r="M277" s="259"/>
      <c r="N277" s="260"/>
      <c r="O277" s="260"/>
      <c r="P277" s="260"/>
      <c r="Q277" s="260"/>
      <c r="R277" s="260"/>
      <c r="S277" s="260"/>
      <c r="T277" s="261"/>
      <c r="U277" s="13"/>
      <c r="V277" s="13"/>
      <c r="W277" s="13"/>
      <c r="X277" s="13"/>
      <c r="Y277" s="13"/>
      <c r="Z277" s="13"/>
      <c r="AA277" s="13"/>
      <c r="AB277" s="13"/>
      <c r="AC277" s="13"/>
      <c r="AD277" s="13"/>
      <c r="AE277" s="13"/>
      <c r="AT277" s="262" t="s">
        <v>446</v>
      </c>
      <c r="AU277" s="262" t="s">
        <v>85</v>
      </c>
      <c r="AV277" s="13" t="s">
        <v>85</v>
      </c>
      <c r="AW277" s="13" t="s">
        <v>32</v>
      </c>
      <c r="AX277" s="13" t="s">
        <v>83</v>
      </c>
      <c r="AY277" s="262" t="s">
        <v>342</v>
      </c>
    </row>
    <row r="278" s="2" customFormat="1" ht="16.5" customHeight="1">
      <c r="A278" s="39"/>
      <c r="B278" s="40"/>
      <c r="C278" s="227" t="s">
        <v>717</v>
      </c>
      <c r="D278" s="227" t="s">
        <v>343</v>
      </c>
      <c r="E278" s="228" t="s">
        <v>3102</v>
      </c>
      <c r="F278" s="229" t="s">
        <v>3103</v>
      </c>
      <c r="G278" s="230" t="s">
        <v>473</v>
      </c>
      <c r="H278" s="231">
        <v>9.5199999999999996</v>
      </c>
      <c r="I278" s="232"/>
      <c r="J278" s="233">
        <f>ROUND(I278*H278,2)</f>
        <v>0</v>
      </c>
      <c r="K278" s="229" t="s">
        <v>443</v>
      </c>
      <c r="L278" s="45"/>
      <c r="M278" s="234" t="s">
        <v>1</v>
      </c>
      <c r="N278" s="235" t="s">
        <v>41</v>
      </c>
      <c r="O278" s="92"/>
      <c r="P278" s="236">
        <f>O278*H278</f>
        <v>0</v>
      </c>
      <c r="Q278" s="236">
        <v>0</v>
      </c>
      <c r="R278" s="236">
        <f>Q278*H278</f>
        <v>0</v>
      </c>
      <c r="S278" s="236">
        <v>0</v>
      </c>
      <c r="T278" s="237">
        <f>S278*H278</f>
        <v>0</v>
      </c>
      <c r="U278" s="39"/>
      <c r="V278" s="39"/>
      <c r="W278" s="39"/>
      <c r="X278" s="39"/>
      <c r="Y278" s="39"/>
      <c r="Z278" s="39"/>
      <c r="AA278" s="39"/>
      <c r="AB278" s="39"/>
      <c r="AC278" s="39"/>
      <c r="AD278" s="39"/>
      <c r="AE278" s="39"/>
      <c r="AR278" s="238" t="s">
        <v>360</v>
      </c>
      <c r="AT278" s="238" t="s">
        <v>343</v>
      </c>
      <c r="AU278" s="238" t="s">
        <v>85</v>
      </c>
      <c r="AY278" s="18" t="s">
        <v>342</v>
      </c>
      <c r="BE278" s="239">
        <f>IF(N278="základní",J278,0)</f>
        <v>0</v>
      </c>
      <c r="BF278" s="239">
        <f>IF(N278="snížená",J278,0)</f>
        <v>0</v>
      </c>
      <c r="BG278" s="239">
        <f>IF(N278="zákl. přenesená",J278,0)</f>
        <v>0</v>
      </c>
      <c r="BH278" s="239">
        <f>IF(N278="sníž. přenesená",J278,0)</f>
        <v>0</v>
      </c>
      <c r="BI278" s="239">
        <f>IF(N278="nulová",J278,0)</f>
        <v>0</v>
      </c>
      <c r="BJ278" s="18" t="s">
        <v>83</v>
      </c>
      <c r="BK278" s="239">
        <f>ROUND(I278*H278,2)</f>
        <v>0</v>
      </c>
      <c r="BL278" s="18" t="s">
        <v>360</v>
      </c>
      <c r="BM278" s="238" t="s">
        <v>3104</v>
      </c>
    </row>
    <row r="279" s="2" customFormat="1">
      <c r="A279" s="39"/>
      <c r="B279" s="40"/>
      <c r="C279" s="41"/>
      <c r="D279" s="240" t="s">
        <v>349</v>
      </c>
      <c r="E279" s="41"/>
      <c r="F279" s="241" t="s">
        <v>3105</v>
      </c>
      <c r="G279" s="41"/>
      <c r="H279" s="41"/>
      <c r="I279" s="242"/>
      <c r="J279" s="41"/>
      <c r="K279" s="41"/>
      <c r="L279" s="45"/>
      <c r="M279" s="243"/>
      <c r="N279" s="244"/>
      <c r="O279" s="92"/>
      <c r="P279" s="92"/>
      <c r="Q279" s="92"/>
      <c r="R279" s="92"/>
      <c r="S279" s="92"/>
      <c r="T279" s="93"/>
      <c r="U279" s="39"/>
      <c r="V279" s="39"/>
      <c r="W279" s="39"/>
      <c r="X279" s="39"/>
      <c r="Y279" s="39"/>
      <c r="Z279" s="39"/>
      <c r="AA279" s="39"/>
      <c r="AB279" s="39"/>
      <c r="AC279" s="39"/>
      <c r="AD279" s="39"/>
      <c r="AE279" s="39"/>
      <c r="AT279" s="18" t="s">
        <v>349</v>
      </c>
      <c r="AU279" s="18" t="s">
        <v>85</v>
      </c>
    </row>
    <row r="280" s="13" customFormat="1">
      <c r="A280" s="13"/>
      <c r="B280" s="252"/>
      <c r="C280" s="253"/>
      <c r="D280" s="240" t="s">
        <v>446</v>
      </c>
      <c r="E280" s="254" t="s">
        <v>1</v>
      </c>
      <c r="F280" s="255" t="s">
        <v>3086</v>
      </c>
      <c r="G280" s="253"/>
      <c r="H280" s="256">
        <v>9.5199999999999996</v>
      </c>
      <c r="I280" s="257"/>
      <c r="J280" s="253"/>
      <c r="K280" s="253"/>
      <c r="L280" s="258"/>
      <c r="M280" s="259"/>
      <c r="N280" s="260"/>
      <c r="O280" s="260"/>
      <c r="P280" s="260"/>
      <c r="Q280" s="260"/>
      <c r="R280" s="260"/>
      <c r="S280" s="260"/>
      <c r="T280" s="261"/>
      <c r="U280" s="13"/>
      <c r="V280" s="13"/>
      <c r="W280" s="13"/>
      <c r="X280" s="13"/>
      <c r="Y280" s="13"/>
      <c r="Z280" s="13"/>
      <c r="AA280" s="13"/>
      <c r="AB280" s="13"/>
      <c r="AC280" s="13"/>
      <c r="AD280" s="13"/>
      <c r="AE280" s="13"/>
      <c r="AT280" s="262" t="s">
        <v>446</v>
      </c>
      <c r="AU280" s="262" t="s">
        <v>85</v>
      </c>
      <c r="AV280" s="13" t="s">
        <v>85</v>
      </c>
      <c r="AW280" s="13" t="s">
        <v>32</v>
      </c>
      <c r="AX280" s="13" t="s">
        <v>83</v>
      </c>
      <c r="AY280" s="262" t="s">
        <v>342</v>
      </c>
    </row>
    <row r="281" s="12" customFormat="1" ht="22.8" customHeight="1">
      <c r="A281" s="12"/>
      <c r="B281" s="213"/>
      <c r="C281" s="214"/>
      <c r="D281" s="215" t="s">
        <v>75</v>
      </c>
      <c r="E281" s="246" t="s">
        <v>376</v>
      </c>
      <c r="F281" s="246" t="s">
        <v>814</v>
      </c>
      <c r="G281" s="214"/>
      <c r="H281" s="214"/>
      <c r="I281" s="217"/>
      <c r="J281" s="247">
        <f>BK281</f>
        <v>0</v>
      </c>
      <c r="K281" s="214"/>
      <c r="L281" s="219"/>
      <c r="M281" s="220"/>
      <c r="N281" s="221"/>
      <c r="O281" s="221"/>
      <c r="P281" s="222">
        <f>SUM(P282:P351)</f>
        <v>0</v>
      </c>
      <c r="Q281" s="221"/>
      <c r="R281" s="222">
        <f>SUM(R282:R351)</f>
        <v>7.0442339999999986</v>
      </c>
      <c r="S281" s="221"/>
      <c r="T281" s="223">
        <f>SUM(T282:T351)</f>
        <v>1.3312000000000002</v>
      </c>
      <c r="U281" s="12"/>
      <c r="V281" s="12"/>
      <c r="W281" s="12"/>
      <c r="X281" s="12"/>
      <c r="Y281" s="12"/>
      <c r="Z281" s="12"/>
      <c r="AA281" s="12"/>
      <c r="AB281" s="12"/>
      <c r="AC281" s="12"/>
      <c r="AD281" s="12"/>
      <c r="AE281" s="12"/>
      <c r="AR281" s="224" t="s">
        <v>83</v>
      </c>
      <c r="AT281" s="225" t="s">
        <v>75</v>
      </c>
      <c r="AU281" s="225" t="s">
        <v>83</v>
      </c>
      <c r="AY281" s="224" t="s">
        <v>342</v>
      </c>
      <c r="BK281" s="226">
        <f>SUM(BK282:BK351)</f>
        <v>0</v>
      </c>
    </row>
    <row r="282" s="2" customFormat="1" ht="21.75" customHeight="1">
      <c r="A282" s="39"/>
      <c r="B282" s="40"/>
      <c r="C282" s="227" t="s">
        <v>724</v>
      </c>
      <c r="D282" s="227" t="s">
        <v>343</v>
      </c>
      <c r="E282" s="228" t="s">
        <v>2498</v>
      </c>
      <c r="F282" s="229" t="s">
        <v>2499</v>
      </c>
      <c r="G282" s="230" t="s">
        <v>543</v>
      </c>
      <c r="H282" s="231">
        <v>17.800000000000001</v>
      </c>
      <c r="I282" s="232"/>
      <c r="J282" s="233">
        <f>ROUND(I282*H282,2)</f>
        <v>0</v>
      </c>
      <c r="K282" s="229" t="s">
        <v>443</v>
      </c>
      <c r="L282" s="45"/>
      <c r="M282" s="234" t="s">
        <v>1</v>
      </c>
      <c r="N282" s="235" t="s">
        <v>41</v>
      </c>
      <c r="O282" s="92"/>
      <c r="P282" s="236">
        <f>O282*H282</f>
        <v>0</v>
      </c>
      <c r="Q282" s="236">
        <v>8.0000000000000007E-05</v>
      </c>
      <c r="R282" s="236">
        <f>Q282*H282</f>
        <v>0.0014240000000000001</v>
      </c>
      <c r="S282" s="236">
        <v>0</v>
      </c>
      <c r="T282" s="237">
        <f>S282*H282</f>
        <v>0</v>
      </c>
      <c r="U282" s="39"/>
      <c r="V282" s="39"/>
      <c r="W282" s="39"/>
      <c r="X282" s="39"/>
      <c r="Y282" s="39"/>
      <c r="Z282" s="39"/>
      <c r="AA282" s="39"/>
      <c r="AB282" s="39"/>
      <c r="AC282" s="39"/>
      <c r="AD282" s="39"/>
      <c r="AE282" s="39"/>
      <c r="AR282" s="238" t="s">
        <v>360</v>
      </c>
      <c r="AT282" s="238" t="s">
        <v>343</v>
      </c>
      <c r="AU282" s="238" t="s">
        <v>85</v>
      </c>
      <c r="AY282" s="18" t="s">
        <v>342</v>
      </c>
      <c r="BE282" s="239">
        <f>IF(N282="základní",J282,0)</f>
        <v>0</v>
      </c>
      <c r="BF282" s="239">
        <f>IF(N282="snížená",J282,0)</f>
        <v>0</v>
      </c>
      <c r="BG282" s="239">
        <f>IF(N282="zákl. přenesená",J282,0)</f>
        <v>0</v>
      </c>
      <c r="BH282" s="239">
        <f>IF(N282="sníž. přenesená",J282,0)</f>
        <v>0</v>
      </c>
      <c r="BI282" s="239">
        <f>IF(N282="nulová",J282,0)</f>
        <v>0</v>
      </c>
      <c r="BJ282" s="18" t="s">
        <v>83</v>
      </c>
      <c r="BK282" s="239">
        <f>ROUND(I282*H282,2)</f>
        <v>0</v>
      </c>
      <c r="BL282" s="18" t="s">
        <v>360</v>
      </c>
      <c r="BM282" s="238" t="s">
        <v>3106</v>
      </c>
    </row>
    <row r="283" s="2" customFormat="1">
      <c r="A283" s="39"/>
      <c r="B283" s="40"/>
      <c r="C283" s="41"/>
      <c r="D283" s="240" t="s">
        <v>349</v>
      </c>
      <c r="E283" s="41"/>
      <c r="F283" s="241" t="s">
        <v>2501</v>
      </c>
      <c r="G283" s="41"/>
      <c r="H283" s="41"/>
      <c r="I283" s="242"/>
      <c r="J283" s="41"/>
      <c r="K283" s="41"/>
      <c r="L283" s="45"/>
      <c r="M283" s="243"/>
      <c r="N283" s="244"/>
      <c r="O283" s="92"/>
      <c r="P283" s="92"/>
      <c r="Q283" s="92"/>
      <c r="R283" s="92"/>
      <c r="S283" s="92"/>
      <c r="T283" s="93"/>
      <c r="U283" s="39"/>
      <c r="V283" s="39"/>
      <c r="W283" s="39"/>
      <c r="X283" s="39"/>
      <c r="Y283" s="39"/>
      <c r="Z283" s="39"/>
      <c r="AA283" s="39"/>
      <c r="AB283" s="39"/>
      <c r="AC283" s="39"/>
      <c r="AD283" s="39"/>
      <c r="AE283" s="39"/>
      <c r="AT283" s="18" t="s">
        <v>349</v>
      </c>
      <c r="AU283" s="18" t="s">
        <v>85</v>
      </c>
    </row>
    <row r="284" s="13" customFormat="1">
      <c r="A284" s="13"/>
      <c r="B284" s="252"/>
      <c r="C284" s="253"/>
      <c r="D284" s="240" t="s">
        <v>446</v>
      </c>
      <c r="E284" s="254" t="s">
        <v>1</v>
      </c>
      <c r="F284" s="255" t="s">
        <v>3107</v>
      </c>
      <c r="G284" s="253"/>
      <c r="H284" s="256">
        <v>17.800000000000001</v>
      </c>
      <c r="I284" s="257"/>
      <c r="J284" s="253"/>
      <c r="K284" s="253"/>
      <c r="L284" s="258"/>
      <c r="M284" s="259"/>
      <c r="N284" s="260"/>
      <c r="O284" s="260"/>
      <c r="P284" s="260"/>
      <c r="Q284" s="260"/>
      <c r="R284" s="260"/>
      <c r="S284" s="260"/>
      <c r="T284" s="261"/>
      <c r="U284" s="13"/>
      <c r="V284" s="13"/>
      <c r="W284" s="13"/>
      <c r="X284" s="13"/>
      <c r="Y284" s="13"/>
      <c r="Z284" s="13"/>
      <c r="AA284" s="13"/>
      <c r="AB284" s="13"/>
      <c r="AC284" s="13"/>
      <c r="AD284" s="13"/>
      <c r="AE284" s="13"/>
      <c r="AT284" s="262" t="s">
        <v>446</v>
      </c>
      <c r="AU284" s="262" t="s">
        <v>85</v>
      </c>
      <c r="AV284" s="13" t="s">
        <v>85</v>
      </c>
      <c r="AW284" s="13" t="s">
        <v>32</v>
      </c>
      <c r="AX284" s="13" t="s">
        <v>83</v>
      </c>
      <c r="AY284" s="262" t="s">
        <v>342</v>
      </c>
    </row>
    <row r="285" s="2" customFormat="1" ht="16.5" customHeight="1">
      <c r="A285" s="39"/>
      <c r="B285" s="40"/>
      <c r="C285" s="295" t="s">
        <v>730</v>
      </c>
      <c r="D285" s="295" t="s">
        <v>621</v>
      </c>
      <c r="E285" s="296" t="s">
        <v>2503</v>
      </c>
      <c r="F285" s="297" t="s">
        <v>2504</v>
      </c>
      <c r="G285" s="298" t="s">
        <v>543</v>
      </c>
      <c r="H285" s="299">
        <v>18.067</v>
      </c>
      <c r="I285" s="300"/>
      <c r="J285" s="301">
        <f>ROUND(I285*H285,2)</f>
        <v>0</v>
      </c>
      <c r="K285" s="297" t="s">
        <v>443</v>
      </c>
      <c r="L285" s="302"/>
      <c r="M285" s="303" t="s">
        <v>1</v>
      </c>
      <c r="N285" s="304" t="s">
        <v>41</v>
      </c>
      <c r="O285" s="92"/>
      <c r="P285" s="236">
        <f>O285*H285</f>
        <v>0</v>
      </c>
      <c r="Q285" s="236">
        <v>0.071999999999999995</v>
      </c>
      <c r="R285" s="236">
        <f>Q285*H285</f>
        <v>1.300824</v>
      </c>
      <c r="S285" s="236">
        <v>0</v>
      </c>
      <c r="T285" s="237">
        <f>S285*H285</f>
        <v>0</v>
      </c>
      <c r="U285" s="39"/>
      <c r="V285" s="39"/>
      <c r="W285" s="39"/>
      <c r="X285" s="39"/>
      <c r="Y285" s="39"/>
      <c r="Z285" s="39"/>
      <c r="AA285" s="39"/>
      <c r="AB285" s="39"/>
      <c r="AC285" s="39"/>
      <c r="AD285" s="39"/>
      <c r="AE285" s="39"/>
      <c r="AR285" s="238" t="s">
        <v>376</v>
      </c>
      <c r="AT285" s="238" t="s">
        <v>621</v>
      </c>
      <c r="AU285" s="238" t="s">
        <v>85</v>
      </c>
      <c r="AY285" s="18" t="s">
        <v>342</v>
      </c>
      <c r="BE285" s="239">
        <f>IF(N285="základní",J285,0)</f>
        <v>0</v>
      </c>
      <c r="BF285" s="239">
        <f>IF(N285="snížená",J285,0)</f>
        <v>0</v>
      </c>
      <c r="BG285" s="239">
        <f>IF(N285="zákl. přenesená",J285,0)</f>
        <v>0</v>
      </c>
      <c r="BH285" s="239">
        <f>IF(N285="sníž. přenesená",J285,0)</f>
        <v>0</v>
      </c>
      <c r="BI285" s="239">
        <f>IF(N285="nulová",J285,0)</f>
        <v>0</v>
      </c>
      <c r="BJ285" s="18" t="s">
        <v>83</v>
      </c>
      <c r="BK285" s="239">
        <f>ROUND(I285*H285,2)</f>
        <v>0</v>
      </c>
      <c r="BL285" s="18" t="s">
        <v>360</v>
      </c>
      <c r="BM285" s="238" t="s">
        <v>3108</v>
      </c>
    </row>
    <row r="286" s="2" customFormat="1">
      <c r="A286" s="39"/>
      <c r="B286" s="40"/>
      <c r="C286" s="41"/>
      <c r="D286" s="240" t="s">
        <v>349</v>
      </c>
      <c r="E286" s="41"/>
      <c r="F286" s="241" t="s">
        <v>2504</v>
      </c>
      <c r="G286" s="41"/>
      <c r="H286" s="41"/>
      <c r="I286" s="242"/>
      <c r="J286" s="41"/>
      <c r="K286" s="41"/>
      <c r="L286" s="45"/>
      <c r="M286" s="243"/>
      <c r="N286" s="244"/>
      <c r="O286" s="92"/>
      <c r="P286" s="92"/>
      <c r="Q286" s="92"/>
      <c r="R286" s="92"/>
      <c r="S286" s="92"/>
      <c r="T286" s="93"/>
      <c r="U286" s="39"/>
      <c r="V286" s="39"/>
      <c r="W286" s="39"/>
      <c r="X286" s="39"/>
      <c r="Y286" s="39"/>
      <c r="Z286" s="39"/>
      <c r="AA286" s="39"/>
      <c r="AB286" s="39"/>
      <c r="AC286" s="39"/>
      <c r="AD286" s="39"/>
      <c r="AE286" s="39"/>
      <c r="AT286" s="18" t="s">
        <v>349</v>
      </c>
      <c r="AU286" s="18" t="s">
        <v>85</v>
      </c>
    </row>
    <row r="287" s="13" customFormat="1">
      <c r="A287" s="13"/>
      <c r="B287" s="252"/>
      <c r="C287" s="253"/>
      <c r="D287" s="240" t="s">
        <v>446</v>
      </c>
      <c r="E287" s="253"/>
      <c r="F287" s="255" t="s">
        <v>3109</v>
      </c>
      <c r="G287" s="253"/>
      <c r="H287" s="256">
        <v>18.067</v>
      </c>
      <c r="I287" s="257"/>
      <c r="J287" s="253"/>
      <c r="K287" s="253"/>
      <c r="L287" s="258"/>
      <c r="M287" s="259"/>
      <c r="N287" s="260"/>
      <c r="O287" s="260"/>
      <c r="P287" s="260"/>
      <c r="Q287" s="260"/>
      <c r="R287" s="260"/>
      <c r="S287" s="260"/>
      <c r="T287" s="261"/>
      <c r="U287" s="13"/>
      <c r="V287" s="13"/>
      <c r="W287" s="13"/>
      <c r="X287" s="13"/>
      <c r="Y287" s="13"/>
      <c r="Z287" s="13"/>
      <c r="AA287" s="13"/>
      <c r="AB287" s="13"/>
      <c r="AC287" s="13"/>
      <c r="AD287" s="13"/>
      <c r="AE287" s="13"/>
      <c r="AT287" s="262" t="s">
        <v>446</v>
      </c>
      <c r="AU287" s="262" t="s">
        <v>85</v>
      </c>
      <c r="AV287" s="13" t="s">
        <v>85</v>
      </c>
      <c r="AW287" s="13" t="s">
        <v>4</v>
      </c>
      <c r="AX287" s="13" t="s">
        <v>83</v>
      </c>
      <c r="AY287" s="262" t="s">
        <v>342</v>
      </c>
    </row>
    <row r="288" s="2" customFormat="1" ht="16.5" customHeight="1">
      <c r="A288" s="39"/>
      <c r="B288" s="40"/>
      <c r="C288" s="227" t="s">
        <v>737</v>
      </c>
      <c r="D288" s="227" t="s">
        <v>343</v>
      </c>
      <c r="E288" s="228" t="s">
        <v>2507</v>
      </c>
      <c r="F288" s="229" t="s">
        <v>2508</v>
      </c>
      <c r="G288" s="230" t="s">
        <v>442</v>
      </c>
      <c r="H288" s="231">
        <v>4</v>
      </c>
      <c r="I288" s="232"/>
      <c r="J288" s="233">
        <f>ROUND(I288*H288,2)</f>
        <v>0</v>
      </c>
      <c r="K288" s="229" t="s">
        <v>443</v>
      </c>
      <c r="L288" s="45"/>
      <c r="M288" s="234" t="s">
        <v>1</v>
      </c>
      <c r="N288" s="235" t="s">
        <v>41</v>
      </c>
      <c r="O288" s="92"/>
      <c r="P288" s="236">
        <f>O288*H288</f>
        <v>0</v>
      </c>
      <c r="Q288" s="236">
        <v>9.0000000000000006E-05</v>
      </c>
      <c r="R288" s="236">
        <f>Q288*H288</f>
        <v>0.00036000000000000002</v>
      </c>
      <c r="S288" s="236">
        <v>0</v>
      </c>
      <c r="T288" s="237">
        <f>S288*H288</f>
        <v>0</v>
      </c>
      <c r="U288" s="39"/>
      <c r="V288" s="39"/>
      <c r="W288" s="39"/>
      <c r="X288" s="39"/>
      <c r="Y288" s="39"/>
      <c r="Z288" s="39"/>
      <c r="AA288" s="39"/>
      <c r="AB288" s="39"/>
      <c r="AC288" s="39"/>
      <c r="AD288" s="39"/>
      <c r="AE288" s="39"/>
      <c r="AR288" s="238" t="s">
        <v>360</v>
      </c>
      <c r="AT288" s="238" t="s">
        <v>343</v>
      </c>
      <c r="AU288" s="238" t="s">
        <v>85</v>
      </c>
      <c r="AY288" s="18" t="s">
        <v>342</v>
      </c>
      <c r="BE288" s="239">
        <f>IF(N288="základní",J288,0)</f>
        <v>0</v>
      </c>
      <c r="BF288" s="239">
        <f>IF(N288="snížená",J288,0)</f>
        <v>0</v>
      </c>
      <c r="BG288" s="239">
        <f>IF(N288="zákl. přenesená",J288,0)</f>
        <v>0</v>
      </c>
      <c r="BH288" s="239">
        <f>IF(N288="sníž. přenesená",J288,0)</f>
        <v>0</v>
      </c>
      <c r="BI288" s="239">
        <f>IF(N288="nulová",J288,0)</f>
        <v>0</v>
      </c>
      <c r="BJ288" s="18" t="s">
        <v>83</v>
      </c>
      <c r="BK288" s="239">
        <f>ROUND(I288*H288,2)</f>
        <v>0</v>
      </c>
      <c r="BL288" s="18" t="s">
        <v>360</v>
      </c>
      <c r="BM288" s="238" t="s">
        <v>3110</v>
      </c>
    </row>
    <row r="289" s="2" customFormat="1">
      <c r="A289" s="39"/>
      <c r="B289" s="40"/>
      <c r="C289" s="41"/>
      <c r="D289" s="240" t="s">
        <v>349</v>
      </c>
      <c r="E289" s="41"/>
      <c r="F289" s="241" t="s">
        <v>2510</v>
      </c>
      <c r="G289" s="41"/>
      <c r="H289" s="41"/>
      <c r="I289" s="242"/>
      <c r="J289" s="41"/>
      <c r="K289" s="41"/>
      <c r="L289" s="45"/>
      <c r="M289" s="243"/>
      <c r="N289" s="244"/>
      <c r="O289" s="92"/>
      <c r="P289" s="92"/>
      <c r="Q289" s="92"/>
      <c r="R289" s="92"/>
      <c r="S289" s="92"/>
      <c r="T289" s="93"/>
      <c r="U289" s="39"/>
      <c r="V289" s="39"/>
      <c r="W289" s="39"/>
      <c r="X289" s="39"/>
      <c r="Y289" s="39"/>
      <c r="Z289" s="39"/>
      <c r="AA289" s="39"/>
      <c r="AB289" s="39"/>
      <c r="AC289" s="39"/>
      <c r="AD289" s="39"/>
      <c r="AE289" s="39"/>
      <c r="AT289" s="18" t="s">
        <v>349</v>
      </c>
      <c r="AU289" s="18" t="s">
        <v>85</v>
      </c>
    </row>
    <row r="290" s="13" customFormat="1">
      <c r="A290" s="13"/>
      <c r="B290" s="252"/>
      <c r="C290" s="253"/>
      <c r="D290" s="240" t="s">
        <v>446</v>
      </c>
      <c r="E290" s="254" t="s">
        <v>1</v>
      </c>
      <c r="F290" s="255" t="s">
        <v>3111</v>
      </c>
      <c r="G290" s="253"/>
      <c r="H290" s="256">
        <v>4</v>
      </c>
      <c r="I290" s="257"/>
      <c r="J290" s="253"/>
      <c r="K290" s="253"/>
      <c r="L290" s="258"/>
      <c r="M290" s="259"/>
      <c r="N290" s="260"/>
      <c r="O290" s="260"/>
      <c r="P290" s="260"/>
      <c r="Q290" s="260"/>
      <c r="R290" s="260"/>
      <c r="S290" s="260"/>
      <c r="T290" s="261"/>
      <c r="U290" s="13"/>
      <c r="V290" s="13"/>
      <c r="W290" s="13"/>
      <c r="X290" s="13"/>
      <c r="Y290" s="13"/>
      <c r="Z290" s="13"/>
      <c r="AA290" s="13"/>
      <c r="AB290" s="13"/>
      <c r="AC290" s="13"/>
      <c r="AD290" s="13"/>
      <c r="AE290" s="13"/>
      <c r="AT290" s="262" t="s">
        <v>446</v>
      </c>
      <c r="AU290" s="262" t="s">
        <v>85</v>
      </c>
      <c r="AV290" s="13" t="s">
        <v>85</v>
      </c>
      <c r="AW290" s="13" t="s">
        <v>32</v>
      </c>
      <c r="AX290" s="13" t="s">
        <v>83</v>
      </c>
      <c r="AY290" s="262" t="s">
        <v>342</v>
      </c>
    </row>
    <row r="291" s="2" customFormat="1" ht="16.5" customHeight="1">
      <c r="A291" s="39"/>
      <c r="B291" s="40"/>
      <c r="C291" s="295" t="s">
        <v>743</v>
      </c>
      <c r="D291" s="295" t="s">
        <v>621</v>
      </c>
      <c r="E291" s="296" t="s">
        <v>2512</v>
      </c>
      <c r="F291" s="297" t="s">
        <v>2513</v>
      </c>
      <c r="G291" s="298" t="s">
        <v>442</v>
      </c>
      <c r="H291" s="299">
        <v>2</v>
      </c>
      <c r="I291" s="300"/>
      <c r="J291" s="301">
        <f>ROUND(I291*H291,2)</f>
        <v>0</v>
      </c>
      <c r="K291" s="297" t="s">
        <v>443</v>
      </c>
      <c r="L291" s="302"/>
      <c r="M291" s="303" t="s">
        <v>1</v>
      </c>
      <c r="N291" s="304" t="s">
        <v>41</v>
      </c>
      <c r="O291" s="92"/>
      <c r="P291" s="236">
        <f>O291*H291</f>
        <v>0</v>
      </c>
      <c r="Q291" s="236">
        <v>0.056000000000000001</v>
      </c>
      <c r="R291" s="236">
        <f>Q291*H291</f>
        <v>0.112</v>
      </c>
      <c r="S291" s="236">
        <v>0</v>
      </c>
      <c r="T291" s="237">
        <f>S291*H291</f>
        <v>0</v>
      </c>
      <c r="U291" s="39"/>
      <c r="V291" s="39"/>
      <c r="W291" s="39"/>
      <c r="X291" s="39"/>
      <c r="Y291" s="39"/>
      <c r="Z291" s="39"/>
      <c r="AA291" s="39"/>
      <c r="AB291" s="39"/>
      <c r="AC291" s="39"/>
      <c r="AD291" s="39"/>
      <c r="AE291" s="39"/>
      <c r="AR291" s="238" t="s">
        <v>376</v>
      </c>
      <c r="AT291" s="238" t="s">
        <v>621</v>
      </c>
      <c r="AU291" s="238" t="s">
        <v>85</v>
      </c>
      <c r="AY291" s="18" t="s">
        <v>342</v>
      </c>
      <c r="BE291" s="239">
        <f>IF(N291="základní",J291,0)</f>
        <v>0</v>
      </c>
      <c r="BF291" s="239">
        <f>IF(N291="snížená",J291,0)</f>
        <v>0</v>
      </c>
      <c r="BG291" s="239">
        <f>IF(N291="zákl. přenesená",J291,0)</f>
        <v>0</v>
      </c>
      <c r="BH291" s="239">
        <f>IF(N291="sníž. přenesená",J291,0)</f>
        <v>0</v>
      </c>
      <c r="BI291" s="239">
        <f>IF(N291="nulová",J291,0)</f>
        <v>0</v>
      </c>
      <c r="BJ291" s="18" t="s">
        <v>83</v>
      </c>
      <c r="BK291" s="239">
        <f>ROUND(I291*H291,2)</f>
        <v>0</v>
      </c>
      <c r="BL291" s="18" t="s">
        <v>360</v>
      </c>
      <c r="BM291" s="238" t="s">
        <v>3112</v>
      </c>
    </row>
    <row r="292" s="2" customFormat="1">
      <c r="A292" s="39"/>
      <c r="B292" s="40"/>
      <c r="C292" s="41"/>
      <c r="D292" s="240" t="s">
        <v>349</v>
      </c>
      <c r="E292" s="41"/>
      <c r="F292" s="241" t="s">
        <v>2513</v>
      </c>
      <c r="G292" s="41"/>
      <c r="H292" s="41"/>
      <c r="I292" s="242"/>
      <c r="J292" s="41"/>
      <c r="K292" s="41"/>
      <c r="L292" s="45"/>
      <c r="M292" s="243"/>
      <c r="N292" s="244"/>
      <c r="O292" s="92"/>
      <c r="P292" s="92"/>
      <c r="Q292" s="92"/>
      <c r="R292" s="92"/>
      <c r="S292" s="92"/>
      <c r="T292" s="93"/>
      <c r="U292" s="39"/>
      <c r="V292" s="39"/>
      <c r="W292" s="39"/>
      <c r="X292" s="39"/>
      <c r="Y292" s="39"/>
      <c r="Z292" s="39"/>
      <c r="AA292" s="39"/>
      <c r="AB292" s="39"/>
      <c r="AC292" s="39"/>
      <c r="AD292" s="39"/>
      <c r="AE292" s="39"/>
      <c r="AT292" s="18" t="s">
        <v>349</v>
      </c>
      <c r="AU292" s="18" t="s">
        <v>85</v>
      </c>
    </row>
    <row r="293" s="13" customFormat="1">
      <c r="A293" s="13"/>
      <c r="B293" s="252"/>
      <c r="C293" s="253"/>
      <c r="D293" s="240" t="s">
        <v>446</v>
      </c>
      <c r="E293" s="254" t="s">
        <v>1</v>
      </c>
      <c r="F293" s="255" t="s">
        <v>3113</v>
      </c>
      <c r="G293" s="253"/>
      <c r="H293" s="256">
        <v>2</v>
      </c>
      <c r="I293" s="257"/>
      <c r="J293" s="253"/>
      <c r="K293" s="253"/>
      <c r="L293" s="258"/>
      <c r="M293" s="259"/>
      <c r="N293" s="260"/>
      <c r="O293" s="260"/>
      <c r="P293" s="260"/>
      <c r="Q293" s="260"/>
      <c r="R293" s="260"/>
      <c r="S293" s="260"/>
      <c r="T293" s="261"/>
      <c r="U293" s="13"/>
      <c r="V293" s="13"/>
      <c r="W293" s="13"/>
      <c r="X293" s="13"/>
      <c r="Y293" s="13"/>
      <c r="Z293" s="13"/>
      <c r="AA293" s="13"/>
      <c r="AB293" s="13"/>
      <c r="AC293" s="13"/>
      <c r="AD293" s="13"/>
      <c r="AE293" s="13"/>
      <c r="AT293" s="262" t="s">
        <v>446</v>
      </c>
      <c r="AU293" s="262" t="s">
        <v>85</v>
      </c>
      <c r="AV293" s="13" t="s">
        <v>85</v>
      </c>
      <c r="AW293" s="13" t="s">
        <v>32</v>
      </c>
      <c r="AX293" s="13" t="s">
        <v>83</v>
      </c>
      <c r="AY293" s="262" t="s">
        <v>342</v>
      </c>
    </row>
    <row r="294" s="2" customFormat="1" ht="21.75" customHeight="1">
      <c r="A294" s="39"/>
      <c r="B294" s="40"/>
      <c r="C294" s="295" t="s">
        <v>749</v>
      </c>
      <c r="D294" s="295" t="s">
        <v>621</v>
      </c>
      <c r="E294" s="296" t="s">
        <v>2517</v>
      </c>
      <c r="F294" s="297" t="s">
        <v>2518</v>
      </c>
      <c r="G294" s="298" t="s">
        <v>442</v>
      </c>
      <c r="H294" s="299">
        <v>2</v>
      </c>
      <c r="I294" s="300"/>
      <c r="J294" s="301">
        <f>ROUND(I294*H294,2)</f>
        <v>0</v>
      </c>
      <c r="K294" s="297" t="s">
        <v>443</v>
      </c>
      <c r="L294" s="302"/>
      <c r="M294" s="303" t="s">
        <v>1</v>
      </c>
      <c r="N294" s="304" t="s">
        <v>41</v>
      </c>
      <c r="O294" s="92"/>
      <c r="P294" s="236">
        <f>O294*H294</f>
        <v>0</v>
      </c>
      <c r="Q294" s="236">
        <v>0.044999999999999998</v>
      </c>
      <c r="R294" s="236">
        <f>Q294*H294</f>
        <v>0.089999999999999997</v>
      </c>
      <c r="S294" s="236">
        <v>0</v>
      </c>
      <c r="T294" s="237">
        <f>S294*H294</f>
        <v>0</v>
      </c>
      <c r="U294" s="39"/>
      <c r="V294" s="39"/>
      <c r="W294" s="39"/>
      <c r="X294" s="39"/>
      <c r="Y294" s="39"/>
      <c r="Z294" s="39"/>
      <c r="AA294" s="39"/>
      <c r="AB294" s="39"/>
      <c r="AC294" s="39"/>
      <c r="AD294" s="39"/>
      <c r="AE294" s="39"/>
      <c r="AR294" s="238" t="s">
        <v>376</v>
      </c>
      <c r="AT294" s="238" t="s">
        <v>621</v>
      </c>
      <c r="AU294" s="238" t="s">
        <v>85</v>
      </c>
      <c r="AY294" s="18" t="s">
        <v>342</v>
      </c>
      <c r="BE294" s="239">
        <f>IF(N294="základní",J294,0)</f>
        <v>0</v>
      </c>
      <c r="BF294" s="239">
        <f>IF(N294="snížená",J294,0)</f>
        <v>0</v>
      </c>
      <c r="BG294" s="239">
        <f>IF(N294="zákl. přenesená",J294,0)</f>
        <v>0</v>
      </c>
      <c r="BH294" s="239">
        <f>IF(N294="sníž. přenesená",J294,0)</f>
        <v>0</v>
      </c>
      <c r="BI294" s="239">
        <f>IF(N294="nulová",J294,0)</f>
        <v>0</v>
      </c>
      <c r="BJ294" s="18" t="s">
        <v>83</v>
      </c>
      <c r="BK294" s="239">
        <f>ROUND(I294*H294,2)</f>
        <v>0</v>
      </c>
      <c r="BL294" s="18" t="s">
        <v>360</v>
      </c>
      <c r="BM294" s="238" t="s">
        <v>3114</v>
      </c>
    </row>
    <row r="295" s="2" customFormat="1">
      <c r="A295" s="39"/>
      <c r="B295" s="40"/>
      <c r="C295" s="41"/>
      <c r="D295" s="240" t="s">
        <v>349</v>
      </c>
      <c r="E295" s="41"/>
      <c r="F295" s="241" t="s">
        <v>2518</v>
      </c>
      <c r="G295" s="41"/>
      <c r="H295" s="41"/>
      <c r="I295" s="242"/>
      <c r="J295" s="41"/>
      <c r="K295" s="41"/>
      <c r="L295" s="45"/>
      <c r="M295" s="243"/>
      <c r="N295" s="244"/>
      <c r="O295" s="92"/>
      <c r="P295" s="92"/>
      <c r="Q295" s="92"/>
      <c r="R295" s="92"/>
      <c r="S295" s="92"/>
      <c r="T295" s="93"/>
      <c r="U295" s="39"/>
      <c r="V295" s="39"/>
      <c r="W295" s="39"/>
      <c r="X295" s="39"/>
      <c r="Y295" s="39"/>
      <c r="Z295" s="39"/>
      <c r="AA295" s="39"/>
      <c r="AB295" s="39"/>
      <c r="AC295" s="39"/>
      <c r="AD295" s="39"/>
      <c r="AE295" s="39"/>
      <c r="AT295" s="18" t="s">
        <v>349</v>
      </c>
      <c r="AU295" s="18" t="s">
        <v>85</v>
      </c>
    </row>
    <row r="296" s="13" customFormat="1">
      <c r="A296" s="13"/>
      <c r="B296" s="252"/>
      <c r="C296" s="253"/>
      <c r="D296" s="240" t="s">
        <v>446</v>
      </c>
      <c r="E296" s="254" t="s">
        <v>1</v>
      </c>
      <c r="F296" s="255" t="s">
        <v>3115</v>
      </c>
      <c r="G296" s="253"/>
      <c r="H296" s="256">
        <v>2</v>
      </c>
      <c r="I296" s="257"/>
      <c r="J296" s="253"/>
      <c r="K296" s="253"/>
      <c r="L296" s="258"/>
      <c r="M296" s="259"/>
      <c r="N296" s="260"/>
      <c r="O296" s="260"/>
      <c r="P296" s="260"/>
      <c r="Q296" s="260"/>
      <c r="R296" s="260"/>
      <c r="S296" s="260"/>
      <c r="T296" s="261"/>
      <c r="U296" s="13"/>
      <c r="V296" s="13"/>
      <c r="W296" s="13"/>
      <c r="X296" s="13"/>
      <c r="Y296" s="13"/>
      <c r="Z296" s="13"/>
      <c r="AA296" s="13"/>
      <c r="AB296" s="13"/>
      <c r="AC296" s="13"/>
      <c r="AD296" s="13"/>
      <c r="AE296" s="13"/>
      <c r="AT296" s="262" t="s">
        <v>446</v>
      </c>
      <c r="AU296" s="262" t="s">
        <v>85</v>
      </c>
      <c r="AV296" s="13" t="s">
        <v>85</v>
      </c>
      <c r="AW296" s="13" t="s">
        <v>32</v>
      </c>
      <c r="AX296" s="13" t="s">
        <v>83</v>
      </c>
      <c r="AY296" s="262" t="s">
        <v>342</v>
      </c>
    </row>
    <row r="297" s="2" customFormat="1" ht="16.5" customHeight="1">
      <c r="A297" s="39"/>
      <c r="B297" s="40"/>
      <c r="C297" s="227" t="s">
        <v>755</v>
      </c>
      <c r="D297" s="227" t="s">
        <v>343</v>
      </c>
      <c r="E297" s="228" t="s">
        <v>3116</v>
      </c>
      <c r="F297" s="229" t="s">
        <v>3117</v>
      </c>
      <c r="G297" s="230" t="s">
        <v>562</v>
      </c>
      <c r="H297" s="231">
        <v>2.052</v>
      </c>
      <c r="I297" s="232"/>
      <c r="J297" s="233">
        <f>ROUND(I297*H297,2)</f>
        <v>0</v>
      </c>
      <c r="K297" s="229" t="s">
        <v>443</v>
      </c>
      <c r="L297" s="45"/>
      <c r="M297" s="234" t="s">
        <v>1</v>
      </c>
      <c r="N297" s="235" t="s">
        <v>41</v>
      </c>
      <c r="O297" s="92"/>
      <c r="P297" s="236">
        <f>O297*H297</f>
        <v>0</v>
      </c>
      <c r="Q297" s="236">
        <v>0</v>
      </c>
      <c r="R297" s="236">
        <f>Q297*H297</f>
        <v>0</v>
      </c>
      <c r="S297" s="236">
        <v>0.59999999999999998</v>
      </c>
      <c r="T297" s="237">
        <f>S297*H297</f>
        <v>1.2312000000000001</v>
      </c>
      <c r="U297" s="39"/>
      <c r="V297" s="39"/>
      <c r="W297" s="39"/>
      <c r="X297" s="39"/>
      <c r="Y297" s="39"/>
      <c r="Z297" s="39"/>
      <c r="AA297" s="39"/>
      <c r="AB297" s="39"/>
      <c r="AC297" s="39"/>
      <c r="AD297" s="39"/>
      <c r="AE297" s="39"/>
      <c r="AR297" s="238" t="s">
        <v>360</v>
      </c>
      <c r="AT297" s="238" t="s">
        <v>343</v>
      </c>
      <c r="AU297" s="238" t="s">
        <v>85</v>
      </c>
      <c r="AY297" s="18" t="s">
        <v>342</v>
      </c>
      <c r="BE297" s="239">
        <f>IF(N297="základní",J297,0)</f>
        <v>0</v>
      </c>
      <c r="BF297" s="239">
        <f>IF(N297="snížená",J297,0)</f>
        <v>0</v>
      </c>
      <c r="BG297" s="239">
        <f>IF(N297="zákl. přenesená",J297,0)</f>
        <v>0</v>
      </c>
      <c r="BH297" s="239">
        <f>IF(N297="sníž. přenesená",J297,0)</f>
        <v>0</v>
      </c>
      <c r="BI297" s="239">
        <f>IF(N297="nulová",J297,0)</f>
        <v>0</v>
      </c>
      <c r="BJ297" s="18" t="s">
        <v>83</v>
      </c>
      <c r="BK297" s="239">
        <f>ROUND(I297*H297,2)</f>
        <v>0</v>
      </c>
      <c r="BL297" s="18" t="s">
        <v>360</v>
      </c>
      <c r="BM297" s="238" t="s">
        <v>3118</v>
      </c>
    </row>
    <row r="298" s="2" customFormat="1">
      <c r="A298" s="39"/>
      <c r="B298" s="40"/>
      <c r="C298" s="41"/>
      <c r="D298" s="240" t="s">
        <v>349</v>
      </c>
      <c r="E298" s="41"/>
      <c r="F298" s="241" t="s">
        <v>3119</v>
      </c>
      <c r="G298" s="41"/>
      <c r="H298" s="41"/>
      <c r="I298" s="242"/>
      <c r="J298" s="41"/>
      <c r="K298" s="41"/>
      <c r="L298" s="45"/>
      <c r="M298" s="243"/>
      <c r="N298" s="244"/>
      <c r="O298" s="92"/>
      <c r="P298" s="92"/>
      <c r="Q298" s="92"/>
      <c r="R298" s="92"/>
      <c r="S298" s="92"/>
      <c r="T298" s="93"/>
      <c r="U298" s="39"/>
      <c r="V298" s="39"/>
      <c r="W298" s="39"/>
      <c r="X298" s="39"/>
      <c r="Y298" s="39"/>
      <c r="Z298" s="39"/>
      <c r="AA298" s="39"/>
      <c r="AB298" s="39"/>
      <c r="AC298" s="39"/>
      <c r="AD298" s="39"/>
      <c r="AE298" s="39"/>
      <c r="AT298" s="18" t="s">
        <v>349</v>
      </c>
      <c r="AU298" s="18" t="s">
        <v>85</v>
      </c>
    </row>
    <row r="299" s="13" customFormat="1">
      <c r="A299" s="13"/>
      <c r="B299" s="252"/>
      <c r="C299" s="253"/>
      <c r="D299" s="240" t="s">
        <v>446</v>
      </c>
      <c r="E299" s="254" t="s">
        <v>1</v>
      </c>
      <c r="F299" s="255" t="s">
        <v>3120</v>
      </c>
      <c r="G299" s="253"/>
      <c r="H299" s="256">
        <v>2.052</v>
      </c>
      <c r="I299" s="257"/>
      <c r="J299" s="253"/>
      <c r="K299" s="253"/>
      <c r="L299" s="258"/>
      <c r="M299" s="259"/>
      <c r="N299" s="260"/>
      <c r="O299" s="260"/>
      <c r="P299" s="260"/>
      <c r="Q299" s="260"/>
      <c r="R299" s="260"/>
      <c r="S299" s="260"/>
      <c r="T299" s="261"/>
      <c r="U299" s="13"/>
      <c r="V299" s="13"/>
      <c r="W299" s="13"/>
      <c r="X299" s="13"/>
      <c r="Y299" s="13"/>
      <c r="Z299" s="13"/>
      <c r="AA299" s="13"/>
      <c r="AB299" s="13"/>
      <c r="AC299" s="13"/>
      <c r="AD299" s="13"/>
      <c r="AE299" s="13"/>
      <c r="AT299" s="262" t="s">
        <v>446</v>
      </c>
      <c r="AU299" s="262" t="s">
        <v>85</v>
      </c>
      <c r="AV299" s="13" t="s">
        <v>85</v>
      </c>
      <c r="AW299" s="13" t="s">
        <v>32</v>
      </c>
      <c r="AX299" s="13" t="s">
        <v>83</v>
      </c>
      <c r="AY299" s="262" t="s">
        <v>342</v>
      </c>
    </row>
    <row r="300" s="2" customFormat="1" ht="16.5" customHeight="1">
      <c r="A300" s="39"/>
      <c r="B300" s="40"/>
      <c r="C300" s="227" t="s">
        <v>760</v>
      </c>
      <c r="D300" s="227" t="s">
        <v>343</v>
      </c>
      <c r="E300" s="228" t="s">
        <v>2092</v>
      </c>
      <c r="F300" s="229" t="s">
        <v>2093</v>
      </c>
      <c r="G300" s="230" t="s">
        <v>2094</v>
      </c>
      <c r="H300" s="231">
        <v>1</v>
      </c>
      <c r="I300" s="232"/>
      <c r="J300" s="233">
        <f>ROUND(I300*H300,2)</f>
        <v>0</v>
      </c>
      <c r="K300" s="229" t="s">
        <v>1</v>
      </c>
      <c r="L300" s="45"/>
      <c r="M300" s="234" t="s">
        <v>1</v>
      </c>
      <c r="N300" s="235" t="s">
        <v>41</v>
      </c>
      <c r="O300" s="92"/>
      <c r="P300" s="236">
        <f>O300*H300</f>
        <v>0</v>
      </c>
      <c r="Q300" s="236">
        <v>0.00031</v>
      </c>
      <c r="R300" s="236">
        <f>Q300*H300</f>
        <v>0.00031</v>
      </c>
      <c r="S300" s="236">
        <v>0</v>
      </c>
      <c r="T300" s="237">
        <f>S300*H300</f>
        <v>0</v>
      </c>
      <c r="U300" s="39"/>
      <c r="V300" s="39"/>
      <c r="W300" s="39"/>
      <c r="X300" s="39"/>
      <c r="Y300" s="39"/>
      <c r="Z300" s="39"/>
      <c r="AA300" s="39"/>
      <c r="AB300" s="39"/>
      <c r="AC300" s="39"/>
      <c r="AD300" s="39"/>
      <c r="AE300" s="39"/>
      <c r="AR300" s="238" t="s">
        <v>360</v>
      </c>
      <c r="AT300" s="238" t="s">
        <v>343</v>
      </c>
      <c r="AU300" s="238" t="s">
        <v>85</v>
      </c>
      <c r="AY300" s="18" t="s">
        <v>342</v>
      </c>
      <c r="BE300" s="239">
        <f>IF(N300="základní",J300,0)</f>
        <v>0</v>
      </c>
      <c r="BF300" s="239">
        <f>IF(N300="snížená",J300,0)</f>
        <v>0</v>
      </c>
      <c r="BG300" s="239">
        <f>IF(N300="zákl. přenesená",J300,0)</f>
        <v>0</v>
      </c>
      <c r="BH300" s="239">
        <f>IF(N300="sníž. přenesená",J300,0)</f>
        <v>0</v>
      </c>
      <c r="BI300" s="239">
        <f>IF(N300="nulová",J300,0)</f>
        <v>0</v>
      </c>
      <c r="BJ300" s="18" t="s">
        <v>83</v>
      </c>
      <c r="BK300" s="239">
        <f>ROUND(I300*H300,2)</f>
        <v>0</v>
      </c>
      <c r="BL300" s="18" t="s">
        <v>360</v>
      </c>
      <c r="BM300" s="238" t="s">
        <v>3121</v>
      </c>
    </row>
    <row r="301" s="2" customFormat="1">
      <c r="A301" s="39"/>
      <c r="B301" s="40"/>
      <c r="C301" s="41"/>
      <c r="D301" s="240" t="s">
        <v>349</v>
      </c>
      <c r="E301" s="41"/>
      <c r="F301" s="241" t="s">
        <v>2096</v>
      </c>
      <c r="G301" s="41"/>
      <c r="H301" s="41"/>
      <c r="I301" s="242"/>
      <c r="J301" s="41"/>
      <c r="K301" s="41"/>
      <c r="L301" s="45"/>
      <c r="M301" s="243"/>
      <c r="N301" s="244"/>
      <c r="O301" s="92"/>
      <c r="P301" s="92"/>
      <c r="Q301" s="92"/>
      <c r="R301" s="92"/>
      <c r="S301" s="92"/>
      <c r="T301" s="93"/>
      <c r="U301" s="39"/>
      <c r="V301" s="39"/>
      <c r="W301" s="39"/>
      <c r="X301" s="39"/>
      <c r="Y301" s="39"/>
      <c r="Z301" s="39"/>
      <c r="AA301" s="39"/>
      <c r="AB301" s="39"/>
      <c r="AC301" s="39"/>
      <c r="AD301" s="39"/>
      <c r="AE301" s="39"/>
      <c r="AT301" s="18" t="s">
        <v>349</v>
      </c>
      <c r="AU301" s="18" t="s">
        <v>85</v>
      </c>
    </row>
    <row r="302" s="13" customFormat="1">
      <c r="A302" s="13"/>
      <c r="B302" s="252"/>
      <c r="C302" s="253"/>
      <c r="D302" s="240" t="s">
        <v>446</v>
      </c>
      <c r="E302" s="254" t="s">
        <v>1</v>
      </c>
      <c r="F302" s="255" t="s">
        <v>2098</v>
      </c>
      <c r="G302" s="253"/>
      <c r="H302" s="256">
        <v>1</v>
      </c>
      <c r="I302" s="257"/>
      <c r="J302" s="253"/>
      <c r="K302" s="253"/>
      <c r="L302" s="258"/>
      <c r="M302" s="259"/>
      <c r="N302" s="260"/>
      <c r="O302" s="260"/>
      <c r="P302" s="260"/>
      <c r="Q302" s="260"/>
      <c r="R302" s="260"/>
      <c r="S302" s="260"/>
      <c r="T302" s="261"/>
      <c r="U302" s="13"/>
      <c r="V302" s="13"/>
      <c r="W302" s="13"/>
      <c r="X302" s="13"/>
      <c r="Y302" s="13"/>
      <c r="Z302" s="13"/>
      <c r="AA302" s="13"/>
      <c r="AB302" s="13"/>
      <c r="AC302" s="13"/>
      <c r="AD302" s="13"/>
      <c r="AE302" s="13"/>
      <c r="AT302" s="262" t="s">
        <v>446</v>
      </c>
      <c r="AU302" s="262" t="s">
        <v>85</v>
      </c>
      <c r="AV302" s="13" t="s">
        <v>85</v>
      </c>
      <c r="AW302" s="13" t="s">
        <v>32</v>
      </c>
      <c r="AX302" s="13" t="s">
        <v>83</v>
      </c>
      <c r="AY302" s="262" t="s">
        <v>342</v>
      </c>
    </row>
    <row r="303" s="2" customFormat="1" ht="16.5" customHeight="1">
      <c r="A303" s="39"/>
      <c r="B303" s="40"/>
      <c r="C303" s="227" t="s">
        <v>766</v>
      </c>
      <c r="D303" s="227" t="s">
        <v>343</v>
      </c>
      <c r="E303" s="228" t="s">
        <v>3122</v>
      </c>
      <c r="F303" s="229" t="s">
        <v>3123</v>
      </c>
      <c r="G303" s="230" t="s">
        <v>562</v>
      </c>
      <c r="H303" s="231">
        <v>0.45000000000000001</v>
      </c>
      <c r="I303" s="232"/>
      <c r="J303" s="233">
        <f>ROUND(I303*H303,2)</f>
        <v>0</v>
      </c>
      <c r="K303" s="229" t="s">
        <v>443</v>
      </c>
      <c r="L303" s="45"/>
      <c r="M303" s="234" t="s">
        <v>1</v>
      </c>
      <c r="N303" s="235" t="s">
        <v>41</v>
      </c>
      <c r="O303" s="92"/>
      <c r="P303" s="236">
        <f>O303*H303</f>
        <v>0</v>
      </c>
      <c r="Q303" s="236">
        <v>0</v>
      </c>
      <c r="R303" s="236">
        <f>Q303*H303</f>
        <v>0</v>
      </c>
      <c r="S303" s="236">
        <v>0</v>
      </c>
      <c r="T303" s="237">
        <f>S303*H303</f>
        <v>0</v>
      </c>
      <c r="U303" s="39"/>
      <c r="V303" s="39"/>
      <c r="W303" s="39"/>
      <c r="X303" s="39"/>
      <c r="Y303" s="39"/>
      <c r="Z303" s="39"/>
      <c r="AA303" s="39"/>
      <c r="AB303" s="39"/>
      <c r="AC303" s="39"/>
      <c r="AD303" s="39"/>
      <c r="AE303" s="39"/>
      <c r="AR303" s="238" t="s">
        <v>360</v>
      </c>
      <c r="AT303" s="238" t="s">
        <v>343</v>
      </c>
      <c r="AU303" s="238" t="s">
        <v>85</v>
      </c>
      <c r="AY303" s="18" t="s">
        <v>342</v>
      </c>
      <c r="BE303" s="239">
        <f>IF(N303="základní",J303,0)</f>
        <v>0</v>
      </c>
      <c r="BF303" s="239">
        <f>IF(N303="snížená",J303,0)</f>
        <v>0</v>
      </c>
      <c r="BG303" s="239">
        <f>IF(N303="zákl. přenesená",J303,0)</f>
        <v>0</v>
      </c>
      <c r="BH303" s="239">
        <f>IF(N303="sníž. přenesená",J303,0)</f>
        <v>0</v>
      </c>
      <c r="BI303" s="239">
        <f>IF(N303="nulová",J303,0)</f>
        <v>0</v>
      </c>
      <c r="BJ303" s="18" t="s">
        <v>83</v>
      </c>
      <c r="BK303" s="239">
        <f>ROUND(I303*H303,2)</f>
        <v>0</v>
      </c>
      <c r="BL303" s="18" t="s">
        <v>360</v>
      </c>
      <c r="BM303" s="238" t="s">
        <v>3124</v>
      </c>
    </row>
    <row r="304" s="2" customFormat="1">
      <c r="A304" s="39"/>
      <c r="B304" s="40"/>
      <c r="C304" s="41"/>
      <c r="D304" s="240" t="s">
        <v>349</v>
      </c>
      <c r="E304" s="41"/>
      <c r="F304" s="241" t="s">
        <v>3125</v>
      </c>
      <c r="G304" s="41"/>
      <c r="H304" s="41"/>
      <c r="I304" s="242"/>
      <c r="J304" s="41"/>
      <c r="K304" s="41"/>
      <c r="L304" s="45"/>
      <c r="M304" s="243"/>
      <c r="N304" s="244"/>
      <c r="O304" s="92"/>
      <c r="P304" s="92"/>
      <c r="Q304" s="92"/>
      <c r="R304" s="92"/>
      <c r="S304" s="92"/>
      <c r="T304" s="93"/>
      <c r="U304" s="39"/>
      <c r="V304" s="39"/>
      <c r="W304" s="39"/>
      <c r="X304" s="39"/>
      <c r="Y304" s="39"/>
      <c r="Z304" s="39"/>
      <c r="AA304" s="39"/>
      <c r="AB304" s="39"/>
      <c r="AC304" s="39"/>
      <c r="AD304" s="39"/>
      <c r="AE304" s="39"/>
      <c r="AT304" s="18" t="s">
        <v>349</v>
      </c>
      <c r="AU304" s="18" t="s">
        <v>85</v>
      </c>
    </row>
    <row r="305" s="13" customFormat="1">
      <c r="A305" s="13"/>
      <c r="B305" s="252"/>
      <c r="C305" s="253"/>
      <c r="D305" s="240" t="s">
        <v>446</v>
      </c>
      <c r="E305" s="254" t="s">
        <v>1</v>
      </c>
      <c r="F305" s="255" t="s">
        <v>3126</v>
      </c>
      <c r="G305" s="253"/>
      <c r="H305" s="256">
        <v>0.45000000000000001</v>
      </c>
      <c r="I305" s="257"/>
      <c r="J305" s="253"/>
      <c r="K305" s="253"/>
      <c r="L305" s="258"/>
      <c r="M305" s="259"/>
      <c r="N305" s="260"/>
      <c r="O305" s="260"/>
      <c r="P305" s="260"/>
      <c r="Q305" s="260"/>
      <c r="R305" s="260"/>
      <c r="S305" s="260"/>
      <c r="T305" s="261"/>
      <c r="U305" s="13"/>
      <c r="V305" s="13"/>
      <c r="W305" s="13"/>
      <c r="X305" s="13"/>
      <c r="Y305" s="13"/>
      <c r="Z305" s="13"/>
      <c r="AA305" s="13"/>
      <c r="AB305" s="13"/>
      <c r="AC305" s="13"/>
      <c r="AD305" s="13"/>
      <c r="AE305" s="13"/>
      <c r="AT305" s="262" t="s">
        <v>446</v>
      </c>
      <c r="AU305" s="262" t="s">
        <v>85</v>
      </c>
      <c r="AV305" s="13" t="s">
        <v>85</v>
      </c>
      <c r="AW305" s="13" t="s">
        <v>32</v>
      </c>
      <c r="AX305" s="13" t="s">
        <v>83</v>
      </c>
      <c r="AY305" s="262" t="s">
        <v>342</v>
      </c>
    </row>
    <row r="306" s="2" customFormat="1" ht="16.5" customHeight="1">
      <c r="A306" s="39"/>
      <c r="B306" s="40"/>
      <c r="C306" s="227" t="s">
        <v>772</v>
      </c>
      <c r="D306" s="227" t="s">
        <v>343</v>
      </c>
      <c r="E306" s="228" t="s">
        <v>2534</v>
      </c>
      <c r="F306" s="229" t="s">
        <v>2535</v>
      </c>
      <c r="G306" s="230" t="s">
        <v>442</v>
      </c>
      <c r="H306" s="231">
        <v>1</v>
      </c>
      <c r="I306" s="232"/>
      <c r="J306" s="233">
        <f>ROUND(I306*H306,2)</f>
        <v>0</v>
      </c>
      <c r="K306" s="229" t="s">
        <v>443</v>
      </c>
      <c r="L306" s="45"/>
      <c r="M306" s="234" t="s">
        <v>1</v>
      </c>
      <c r="N306" s="235" t="s">
        <v>41</v>
      </c>
      <c r="O306" s="92"/>
      <c r="P306" s="236">
        <f>O306*H306</f>
        <v>0</v>
      </c>
      <c r="Q306" s="236">
        <v>0.010189999999999999</v>
      </c>
      <c r="R306" s="236">
        <f>Q306*H306</f>
        <v>0.010189999999999999</v>
      </c>
      <c r="S306" s="236">
        <v>0</v>
      </c>
      <c r="T306" s="237">
        <f>S306*H306</f>
        <v>0</v>
      </c>
      <c r="U306" s="39"/>
      <c r="V306" s="39"/>
      <c r="W306" s="39"/>
      <c r="X306" s="39"/>
      <c r="Y306" s="39"/>
      <c r="Z306" s="39"/>
      <c r="AA306" s="39"/>
      <c r="AB306" s="39"/>
      <c r="AC306" s="39"/>
      <c r="AD306" s="39"/>
      <c r="AE306" s="39"/>
      <c r="AR306" s="238" t="s">
        <v>360</v>
      </c>
      <c r="AT306" s="238" t="s">
        <v>343</v>
      </c>
      <c r="AU306" s="238" t="s">
        <v>85</v>
      </c>
      <c r="AY306" s="18" t="s">
        <v>342</v>
      </c>
      <c r="BE306" s="239">
        <f>IF(N306="základní",J306,0)</f>
        <v>0</v>
      </c>
      <c r="BF306" s="239">
        <f>IF(N306="snížená",J306,0)</f>
        <v>0</v>
      </c>
      <c r="BG306" s="239">
        <f>IF(N306="zákl. přenesená",J306,0)</f>
        <v>0</v>
      </c>
      <c r="BH306" s="239">
        <f>IF(N306="sníž. přenesená",J306,0)</f>
        <v>0</v>
      </c>
      <c r="BI306" s="239">
        <f>IF(N306="nulová",J306,0)</f>
        <v>0</v>
      </c>
      <c r="BJ306" s="18" t="s">
        <v>83</v>
      </c>
      <c r="BK306" s="239">
        <f>ROUND(I306*H306,2)</f>
        <v>0</v>
      </c>
      <c r="BL306" s="18" t="s">
        <v>360</v>
      </c>
      <c r="BM306" s="238" t="s">
        <v>3127</v>
      </c>
    </row>
    <row r="307" s="2" customFormat="1">
      <c r="A307" s="39"/>
      <c r="B307" s="40"/>
      <c r="C307" s="41"/>
      <c r="D307" s="240" t="s">
        <v>349</v>
      </c>
      <c r="E307" s="41"/>
      <c r="F307" s="241" t="s">
        <v>2535</v>
      </c>
      <c r="G307" s="41"/>
      <c r="H307" s="41"/>
      <c r="I307" s="242"/>
      <c r="J307" s="41"/>
      <c r="K307" s="41"/>
      <c r="L307" s="45"/>
      <c r="M307" s="243"/>
      <c r="N307" s="244"/>
      <c r="O307" s="92"/>
      <c r="P307" s="92"/>
      <c r="Q307" s="92"/>
      <c r="R307" s="92"/>
      <c r="S307" s="92"/>
      <c r="T307" s="93"/>
      <c r="U307" s="39"/>
      <c r="V307" s="39"/>
      <c r="W307" s="39"/>
      <c r="X307" s="39"/>
      <c r="Y307" s="39"/>
      <c r="Z307" s="39"/>
      <c r="AA307" s="39"/>
      <c r="AB307" s="39"/>
      <c r="AC307" s="39"/>
      <c r="AD307" s="39"/>
      <c r="AE307" s="39"/>
      <c r="AT307" s="18" t="s">
        <v>349</v>
      </c>
      <c r="AU307" s="18" t="s">
        <v>85</v>
      </c>
    </row>
    <row r="308" s="13" customFormat="1">
      <c r="A308" s="13"/>
      <c r="B308" s="252"/>
      <c r="C308" s="253"/>
      <c r="D308" s="240" t="s">
        <v>446</v>
      </c>
      <c r="E308" s="254" t="s">
        <v>1</v>
      </c>
      <c r="F308" s="255" t="s">
        <v>2489</v>
      </c>
      <c r="G308" s="253"/>
      <c r="H308" s="256">
        <v>1</v>
      </c>
      <c r="I308" s="257"/>
      <c r="J308" s="253"/>
      <c r="K308" s="253"/>
      <c r="L308" s="258"/>
      <c r="M308" s="259"/>
      <c r="N308" s="260"/>
      <c r="O308" s="260"/>
      <c r="P308" s="260"/>
      <c r="Q308" s="260"/>
      <c r="R308" s="260"/>
      <c r="S308" s="260"/>
      <c r="T308" s="261"/>
      <c r="U308" s="13"/>
      <c r="V308" s="13"/>
      <c r="W308" s="13"/>
      <c r="X308" s="13"/>
      <c r="Y308" s="13"/>
      <c r="Z308" s="13"/>
      <c r="AA308" s="13"/>
      <c r="AB308" s="13"/>
      <c r="AC308" s="13"/>
      <c r="AD308" s="13"/>
      <c r="AE308" s="13"/>
      <c r="AT308" s="262" t="s">
        <v>446</v>
      </c>
      <c r="AU308" s="262" t="s">
        <v>85</v>
      </c>
      <c r="AV308" s="13" t="s">
        <v>85</v>
      </c>
      <c r="AW308" s="13" t="s">
        <v>32</v>
      </c>
      <c r="AX308" s="13" t="s">
        <v>83</v>
      </c>
      <c r="AY308" s="262" t="s">
        <v>342</v>
      </c>
    </row>
    <row r="309" s="2" customFormat="1" ht="16.5" customHeight="1">
      <c r="A309" s="39"/>
      <c r="B309" s="40"/>
      <c r="C309" s="295" t="s">
        <v>777</v>
      </c>
      <c r="D309" s="295" t="s">
        <v>621</v>
      </c>
      <c r="E309" s="296" t="s">
        <v>3128</v>
      </c>
      <c r="F309" s="297" t="s">
        <v>3129</v>
      </c>
      <c r="G309" s="298" t="s">
        <v>442</v>
      </c>
      <c r="H309" s="299">
        <v>1</v>
      </c>
      <c r="I309" s="300"/>
      <c r="J309" s="301">
        <f>ROUND(I309*H309,2)</f>
        <v>0</v>
      </c>
      <c r="K309" s="297" t="s">
        <v>443</v>
      </c>
      <c r="L309" s="302"/>
      <c r="M309" s="303" t="s">
        <v>1</v>
      </c>
      <c r="N309" s="304" t="s">
        <v>41</v>
      </c>
      <c r="O309" s="92"/>
      <c r="P309" s="236">
        <f>O309*H309</f>
        <v>0</v>
      </c>
      <c r="Q309" s="236">
        <v>0.69999999999999996</v>
      </c>
      <c r="R309" s="236">
        <f>Q309*H309</f>
        <v>0.69999999999999996</v>
      </c>
      <c r="S309" s="236">
        <v>0</v>
      </c>
      <c r="T309" s="237">
        <f>S309*H309</f>
        <v>0</v>
      </c>
      <c r="U309" s="39"/>
      <c r="V309" s="39"/>
      <c r="W309" s="39"/>
      <c r="X309" s="39"/>
      <c r="Y309" s="39"/>
      <c r="Z309" s="39"/>
      <c r="AA309" s="39"/>
      <c r="AB309" s="39"/>
      <c r="AC309" s="39"/>
      <c r="AD309" s="39"/>
      <c r="AE309" s="39"/>
      <c r="AR309" s="238" t="s">
        <v>376</v>
      </c>
      <c r="AT309" s="238" t="s">
        <v>621</v>
      </c>
      <c r="AU309" s="238" t="s">
        <v>85</v>
      </c>
      <c r="AY309" s="18" t="s">
        <v>342</v>
      </c>
      <c r="BE309" s="239">
        <f>IF(N309="základní",J309,0)</f>
        <v>0</v>
      </c>
      <c r="BF309" s="239">
        <f>IF(N309="snížená",J309,0)</f>
        <v>0</v>
      </c>
      <c r="BG309" s="239">
        <f>IF(N309="zákl. přenesená",J309,0)</f>
        <v>0</v>
      </c>
      <c r="BH309" s="239">
        <f>IF(N309="sníž. přenesená",J309,0)</f>
        <v>0</v>
      </c>
      <c r="BI309" s="239">
        <f>IF(N309="nulová",J309,0)</f>
        <v>0</v>
      </c>
      <c r="BJ309" s="18" t="s">
        <v>83</v>
      </c>
      <c r="BK309" s="239">
        <f>ROUND(I309*H309,2)</f>
        <v>0</v>
      </c>
      <c r="BL309" s="18" t="s">
        <v>360</v>
      </c>
      <c r="BM309" s="238" t="s">
        <v>3130</v>
      </c>
    </row>
    <row r="310" s="2" customFormat="1">
      <c r="A310" s="39"/>
      <c r="B310" s="40"/>
      <c r="C310" s="41"/>
      <c r="D310" s="240" t="s">
        <v>349</v>
      </c>
      <c r="E310" s="41"/>
      <c r="F310" s="241" t="s">
        <v>3129</v>
      </c>
      <c r="G310" s="41"/>
      <c r="H310" s="41"/>
      <c r="I310" s="242"/>
      <c r="J310" s="41"/>
      <c r="K310" s="41"/>
      <c r="L310" s="45"/>
      <c r="M310" s="243"/>
      <c r="N310" s="244"/>
      <c r="O310" s="92"/>
      <c r="P310" s="92"/>
      <c r="Q310" s="92"/>
      <c r="R310" s="92"/>
      <c r="S310" s="92"/>
      <c r="T310" s="93"/>
      <c r="U310" s="39"/>
      <c r="V310" s="39"/>
      <c r="W310" s="39"/>
      <c r="X310" s="39"/>
      <c r="Y310" s="39"/>
      <c r="Z310" s="39"/>
      <c r="AA310" s="39"/>
      <c r="AB310" s="39"/>
      <c r="AC310" s="39"/>
      <c r="AD310" s="39"/>
      <c r="AE310" s="39"/>
      <c r="AT310" s="18" t="s">
        <v>349</v>
      </c>
      <c r="AU310" s="18" t="s">
        <v>85</v>
      </c>
    </row>
    <row r="311" s="13" customFormat="1">
      <c r="A311" s="13"/>
      <c r="B311" s="252"/>
      <c r="C311" s="253"/>
      <c r="D311" s="240" t="s">
        <v>446</v>
      </c>
      <c r="E311" s="254" t="s">
        <v>1</v>
      </c>
      <c r="F311" s="255" t="s">
        <v>2590</v>
      </c>
      <c r="G311" s="253"/>
      <c r="H311" s="256">
        <v>1</v>
      </c>
      <c r="I311" s="257"/>
      <c r="J311" s="253"/>
      <c r="K311" s="253"/>
      <c r="L311" s="258"/>
      <c r="M311" s="259"/>
      <c r="N311" s="260"/>
      <c r="O311" s="260"/>
      <c r="P311" s="260"/>
      <c r="Q311" s="260"/>
      <c r="R311" s="260"/>
      <c r="S311" s="260"/>
      <c r="T311" s="261"/>
      <c r="U311" s="13"/>
      <c r="V311" s="13"/>
      <c r="W311" s="13"/>
      <c r="X311" s="13"/>
      <c r="Y311" s="13"/>
      <c r="Z311" s="13"/>
      <c r="AA311" s="13"/>
      <c r="AB311" s="13"/>
      <c r="AC311" s="13"/>
      <c r="AD311" s="13"/>
      <c r="AE311" s="13"/>
      <c r="AT311" s="262" t="s">
        <v>446</v>
      </c>
      <c r="AU311" s="262" t="s">
        <v>85</v>
      </c>
      <c r="AV311" s="13" t="s">
        <v>85</v>
      </c>
      <c r="AW311" s="13" t="s">
        <v>32</v>
      </c>
      <c r="AX311" s="13" t="s">
        <v>83</v>
      </c>
      <c r="AY311" s="262" t="s">
        <v>342</v>
      </c>
    </row>
    <row r="312" s="2" customFormat="1" ht="16.5" customHeight="1">
      <c r="A312" s="39"/>
      <c r="B312" s="40"/>
      <c r="C312" s="295" t="s">
        <v>782</v>
      </c>
      <c r="D312" s="295" t="s">
        <v>621</v>
      </c>
      <c r="E312" s="296" t="s">
        <v>2552</v>
      </c>
      <c r="F312" s="297" t="s">
        <v>2553</v>
      </c>
      <c r="G312" s="298" t="s">
        <v>442</v>
      </c>
      <c r="H312" s="299">
        <v>2</v>
      </c>
      <c r="I312" s="300"/>
      <c r="J312" s="301">
        <f>ROUND(I312*H312,2)</f>
        <v>0</v>
      </c>
      <c r="K312" s="297" t="s">
        <v>443</v>
      </c>
      <c r="L312" s="302"/>
      <c r="M312" s="303" t="s">
        <v>1</v>
      </c>
      <c r="N312" s="304" t="s">
        <v>41</v>
      </c>
      <c r="O312" s="92"/>
      <c r="P312" s="236">
        <f>O312*H312</f>
        <v>0</v>
      </c>
      <c r="Q312" s="236">
        <v>0.0030000000000000001</v>
      </c>
      <c r="R312" s="236">
        <f>Q312*H312</f>
        <v>0.0060000000000000001</v>
      </c>
      <c r="S312" s="236">
        <v>0</v>
      </c>
      <c r="T312" s="237">
        <f>S312*H312</f>
        <v>0</v>
      </c>
      <c r="U312" s="39"/>
      <c r="V312" s="39"/>
      <c r="W312" s="39"/>
      <c r="X312" s="39"/>
      <c r="Y312" s="39"/>
      <c r="Z312" s="39"/>
      <c r="AA312" s="39"/>
      <c r="AB312" s="39"/>
      <c r="AC312" s="39"/>
      <c r="AD312" s="39"/>
      <c r="AE312" s="39"/>
      <c r="AR312" s="238" t="s">
        <v>376</v>
      </c>
      <c r="AT312" s="238" t="s">
        <v>621</v>
      </c>
      <c r="AU312" s="238" t="s">
        <v>85</v>
      </c>
      <c r="AY312" s="18" t="s">
        <v>342</v>
      </c>
      <c r="BE312" s="239">
        <f>IF(N312="základní",J312,0)</f>
        <v>0</v>
      </c>
      <c r="BF312" s="239">
        <f>IF(N312="snížená",J312,0)</f>
        <v>0</v>
      </c>
      <c r="BG312" s="239">
        <f>IF(N312="zákl. přenesená",J312,0)</f>
        <v>0</v>
      </c>
      <c r="BH312" s="239">
        <f>IF(N312="sníž. přenesená",J312,0)</f>
        <v>0</v>
      </c>
      <c r="BI312" s="239">
        <f>IF(N312="nulová",J312,0)</f>
        <v>0</v>
      </c>
      <c r="BJ312" s="18" t="s">
        <v>83</v>
      </c>
      <c r="BK312" s="239">
        <f>ROUND(I312*H312,2)</f>
        <v>0</v>
      </c>
      <c r="BL312" s="18" t="s">
        <v>360</v>
      </c>
      <c r="BM312" s="238" t="s">
        <v>3131</v>
      </c>
    </row>
    <row r="313" s="2" customFormat="1">
      <c r="A313" s="39"/>
      <c r="B313" s="40"/>
      <c r="C313" s="41"/>
      <c r="D313" s="240" t="s">
        <v>349</v>
      </c>
      <c r="E313" s="41"/>
      <c r="F313" s="241" t="s">
        <v>2553</v>
      </c>
      <c r="G313" s="41"/>
      <c r="H313" s="41"/>
      <c r="I313" s="242"/>
      <c r="J313" s="41"/>
      <c r="K313" s="41"/>
      <c r="L313" s="45"/>
      <c r="M313" s="243"/>
      <c r="N313" s="244"/>
      <c r="O313" s="92"/>
      <c r="P313" s="92"/>
      <c r="Q313" s="92"/>
      <c r="R313" s="92"/>
      <c r="S313" s="92"/>
      <c r="T313" s="93"/>
      <c r="U313" s="39"/>
      <c r="V313" s="39"/>
      <c r="W313" s="39"/>
      <c r="X313" s="39"/>
      <c r="Y313" s="39"/>
      <c r="Z313" s="39"/>
      <c r="AA313" s="39"/>
      <c r="AB313" s="39"/>
      <c r="AC313" s="39"/>
      <c r="AD313" s="39"/>
      <c r="AE313" s="39"/>
      <c r="AT313" s="18" t="s">
        <v>349</v>
      </c>
      <c r="AU313" s="18" t="s">
        <v>85</v>
      </c>
    </row>
    <row r="314" s="13" customFormat="1">
      <c r="A314" s="13"/>
      <c r="B314" s="252"/>
      <c r="C314" s="253"/>
      <c r="D314" s="240" t="s">
        <v>446</v>
      </c>
      <c r="E314" s="254" t="s">
        <v>1</v>
      </c>
      <c r="F314" s="255" t="s">
        <v>2403</v>
      </c>
      <c r="G314" s="253"/>
      <c r="H314" s="256">
        <v>2</v>
      </c>
      <c r="I314" s="257"/>
      <c r="J314" s="253"/>
      <c r="K314" s="253"/>
      <c r="L314" s="258"/>
      <c r="M314" s="259"/>
      <c r="N314" s="260"/>
      <c r="O314" s="260"/>
      <c r="P314" s="260"/>
      <c r="Q314" s="260"/>
      <c r="R314" s="260"/>
      <c r="S314" s="260"/>
      <c r="T314" s="261"/>
      <c r="U314" s="13"/>
      <c r="V314" s="13"/>
      <c r="W314" s="13"/>
      <c r="X314" s="13"/>
      <c r="Y314" s="13"/>
      <c r="Z314" s="13"/>
      <c r="AA314" s="13"/>
      <c r="AB314" s="13"/>
      <c r="AC314" s="13"/>
      <c r="AD314" s="13"/>
      <c r="AE314" s="13"/>
      <c r="AT314" s="262" t="s">
        <v>446</v>
      </c>
      <c r="AU314" s="262" t="s">
        <v>85</v>
      </c>
      <c r="AV314" s="13" t="s">
        <v>85</v>
      </c>
      <c r="AW314" s="13" t="s">
        <v>32</v>
      </c>
      <c r="AX314" s="13" t="s">
        <v>83</v>
      </c>
      <c r="AY314" s="262" t="s">
        <v>342</v>
      </c>
    </row>
    <row r="315" s="2" customFormat="1" ht="16.5" customHeight="1">
      <c r="A315" s="39"/>
      <c r="B315" s="40"/>
      <c r="C315" s="227" t="s">
        <v>787</v>
      </c>
      <c r="D315" s="227" t="s">
        <v>343</v>
      </c>
      <c r="E315" s="228" t="s">
        <v>3132</v>
      </c>
      <c r="F315" s="229" t="s">
        <v>3133</v>
      </c>
      <c r="G315" s="230" t="s">
        <v>442</v>
      </c>
      <c r="H315" s="231">
        <v>1</v>
      </c>
      <c r="I315" s="232"/>
      <c r="J315" s="233">
        <f>ROUND(I315*H315,2)</f>
        <v>0</v>
      </c>
      <c r="K315" s="229" t="s">
        <v>1</v>
      </c>
      <c r="L315" s="45"/>
      <c r="M315" s="234" t="s">
        <v>1</v>
      </c>
      <c r="N315" s="235" t="s">
        <v>41</v>
      </c>
      <c r="O315" s="92"/>
      <c r="P315" s="236">
        <f>O315*H315</f>
        <v>0</v>
      </c>
      <c r="Q315" s="236">
        <v>0.010189999999999999</v>
      </c>
      <c r="R315" s="236">
        <f>Q315*H315</f>
        <v>0.010189999999999999</v>
      </c>
      <c r="S315" s="236">
        <v>0</v>
      </c>
      <c r="T315" s="237">
        <f>S315*H315</f>
        <v>0</v>
      </c>
      <c r="U315" s="39"/>
      <c r="V315" s="39"/>
      <c r="W315" s="39"/>
      <c r="X315" s="39"/>
      <c r="Y315" s="39"/>
      <c r="Z315" s="39"/>
      <c r="AA315" s="39"/>
      <c r="AB315" s="39"/>
      <c r="AC315" s="39"/>
      <c r="AD315" s="39"/>
      <c r="AE315" s="39"/>
      <c r="AR315" s="238" t="s">
        <v>360</v>
      </c>
      <c r="AT315" s="238" t="s">
        <v>343</v>
      </c>
      <c r="AU315" s="238" t="s">
        <v>85</v>
      </c>
      <c r="AY315" s="18" t="s">
        <v>342</v>
      </c>
      <c r="BE315" s="239">
        <f>IF(N315="základní",J315,0)</f>
        <v>0</v>
      </c>
      <c r="BF315" s="239">
        <f>IF(N315="snížená",J315,0)</f>
        <v>0</v>
      </c>
      <c r="BG315" s="239">
        <f>IF(N315="zákl. přenesená",J315,0)</f>
        <v>0</v>
      </c>
      <c r="BH315" s="239">
        <f>IF(N315="sníž. přenesená",J315,0)</f>
        <v>0</v>
      </c>
      <c r="BI315" s="239">
        <f>IF(N315="nulová",J315,0)</f>
        <v>0</v>
      </c>
      <c r="BJ315" s="18" t="s">
        <v>83</v>
      </c>
      <c r="BK315" s="239">
        <f>ROUND(I315*H315,2)</f>
        <v>0</v>
      </c>
      <c r="BL315" s="18" t="s">
        <v>360</v>
      </c>
      <c r="BM315" s="238" t="s">
        <v>3134</v>
      </c>
    </row>
    <row r="316" s="2" customFormat="1">
      <c r="A316" s="39"/>
      <c r="B316" s="40"/>
      <c r="C316" s="41"/>
      <c r="D316" s="240" t="s">
        <v>349</v>
      </c>
      <c r="E316" s="41"/>
      <c r="F316" s="241" t="s">
        <v>3133</v>
      </c>
      <c r="G316" s="41"/>
      <c r="H316" s="41"/>
      <c r="I316" s="242"/>
      <c r="J316" s="41"/>
      <c r="K316" s="41"/>
      <c r="L316" s="45"/>
      <c r="M316" s="243"/>
      <c r="N316" s="244"/>
      <c r="O316" s="92"/>
      <c r="P316" s="92"/>
      <c r="Q316" s="92"/>
      <c r="R316" s="92"/>
      <c r="S316" s="92"/>
      <c r="T316" s="93"/>
      <c r="U316" s="39"/>
      <c r="V316" s="39"/>
      <c r="W316" s="39"/>
      <c r="X316" s="39"/>
      <c r="Y316" s="39"/>
      <c r="Z316" s="39"/>
      <c r="AA316" s="39"/>
      <c r="AB316" s="39"/>
      <c r="AC316" s="39"/>
      <c r="AD316" s="39"/>
      <c r="AE316" s="39"/>
      <c r="AT316" s="18" t="s">
        <v>349</v>
      </c>
      <c r="AU316" s="18" t="s">
        <v>85</v>
      </c>
    </row>
    <row r="317" s="2" customFormat="1">
      <c r="A317" s="39"/>
      <c r="B317" s="40"/>
      <c r="C317" s="41"/>
      <c r="D317" s="240" t="s">
        <v>350</v>
      </c>
      <c r="E317" s="41"/>
      <c r="F317" s="245" t="s">
        <v>3135</v>
      </c>
      <c r="G317" s="41"/>
      <c r="H317" s="41"/>
      <c r="I317" s="242"/>
      <c r="J317" s="41"/>
      <c r="K317" s="41"/>
      <c r="L317" s="45"/>
      <c r="M317" s="243"/>
      <c r="N317" s="244"/>
      <c r="O317" s="92"/>
      <c r="P317" s="92"/>
      <c r="Q317" s="92"/>
      <c r="R317" s="92"/>
      <c r="S317" s="92"/>
      <c r="T317" s="93"/>
      <c r="U317" s="39"/>
      <c r="V317" s="39"/>
      <c r="W317" s="39"/>
      <c r="X317" s="39"/>
      <c r="Y317" s="39"/>
      <c r="Z317" s="39"/>
      <c r="AA317" s="39"/>
      <c r="AB317" s="39"/>
      <c r="AC317" s="39"/>
      <c r="AD317" s="39"/>
      <c r="AE317" s="39"/>
      <c r="AT317" s="18" t="s">
        <v>350</v>
      </c>
      <c r="AU317" s="18" t="s">
        <v>85</v>
      </c>
    </row>
    <row r="318" s="13" customFormat="1">
      <c r="A318" s="13"/>
      <c r="B318" s="252"/>
      <c r="C318" s="253"/>
      <c r="D318" s="240" t="s">
        <v>446</v>
      </c>
      <c r="E318" s="254" t="s">
        <v>1</v>
      </c>
      <c r="F318" s="255" t="s">
        <v>3136</v>
      </c>
      <c r="G318" s="253"/>
      <c r="H318" s="256">
        <v>1</v>
      </c>
      <c r="I318" s="257"/>
      <c r="J318" s="253"/>
      <c r="K318" s="253"/>
      <c r="L318" s="258"/>
      <c r="M318" s="259"/>
      <c r="N318" s="260"/>
      <c r="O318" s="260"/>
      <c r="P318" s="260"/>
      <c r="Q318" s="260"/>
      <c r="R318" s="260"/>
      <c r="S318" s="260"/>
      <c r="T318" s="261"/>
      <c r="U318" s="13"/>
      <c r="V318" s="13"/>
      <c r="W318" s="13"/>
      <c r="X318" s="13"/>
      <c r="Y318" s="13"/>
      <c r="Z318" s="13"/>
      <c r="AA318" s="13"/>
      <c r="AB318" s="13"/>
      <c r="AC318" s="13"/>
      <c r="AD318" s="13"/>
      <c r="AE318" s="13"/>
      <c r="AT318" s="262" t="s">
        <v>446</v>
      </c>
      <c r="AU318" s="262" t="s">
        <v>85</v>
      </c>
      <c r="AV318" s="13" t="s">
        <v>85</v>
      </c>
      <c r="AW318" s="13" t="s">
        <v>32</v>
      </c>
      <c r="AX318" s="13" t="s">
        <v>83</v>
      </c>
      <c r="AY318" s="262" t="s">
        <v>342</v>
      </c>
    </row>
    <row r="319" s="2" customFormat="1" ht="16.5" customHeight="1">
      <c r="A319" s="39"/>
      <c r="B319" s="40"/>
      <c r="C319" s="227" t="s">
        <v>793</v>
      </c>
      <c r="D319" s="227" t="s">
        <v>343</v>
      </c>
      <c r="E319" s="228" t="s">
        <v>3137</v>
      </c>
      <c r="F319" s="229" t="s">
        <v>3138</v>
      </c>
      <c r="G319" s="230" t="s">
        <v>442</v>
      </c>
      <c r="H319" s="231">
        <v>1</v>
      </c>
      <c r="I319" s="232"/>
      <c r="J319" s="233">
        <f>ROUND(I319*H319,2)</f>
        <v>0</v>
      </c>
      <c r="K319" s="229" t="s">
        <v>443</v>
      </c>
      <c r="L319" s="45"/>
      <c r="M319" s="234" t="s">
        <v>1</v>
      </c>
      <c r="N319" s="235" t="s">
        <v>41</v>
      </c>
      <c r="O319" s="92"/>
      <c r="P319" s="236">
        <f>O319*H319</f>
        <v>0</v>
      </c>
      <c r="Q319" s="236">
        <v>0.039269999999999999</v>
      </c>
      <c r="R319" s="236">
        <f>Q319*H319</f>
        <v>0.039269999999999999</v>
      </c>
      <c r="S319" s="236">
        <v>0</v>
      </c>
      <c r="T319" s="237">
        <f>S319*H319</f>
        <v>0</v>
      </c>
      <c r="U319" s="39"/>
      <c r="V319" s="39"/>
      <c r="W319" s="39"/>
      <c r="X319" s="39"/>
      <c r="Y319" s="39"/>
      <c r="Z319" s="39"/>
      <c r="AA319" s="39"/>
      <c r="AB319" s="39"/>
      <c r="AC319" s="39"/>
      <c r="AD319" s="39"/>
      <c r="AE319" s="39"/>
      <c r="AR319" s="238" t="s">
        <v>360</v>
      </c>
      <c r="AT319" s="238" t="s">
        <v>343</v>
      </c>
      <c r="AU319" s="238" t="s">
        <v>85</v>
      </c>
      <c r="AY319" s="18" t="s">
        <v>342</v>
      </c>
      <c r="BE319" s="239">
        <f>IF(N319="základní",J319,0)</f>
        <v>0</v>
      </c>
      <c r="BF319" s="239">
        <f>IF(N319="snížená",J319,0)</f>
        <v>0</v>
      </c>
      <c r="BG319" s="239">
        <f>IF(N319="zákl. přenesená",J319,0)</f>
        <v>0</v>
      </c>
      <c r="BH319" s="239">
        <f>IF(N319="sníž. přenesená",J319,0)</f>
        <v>0</v>
      </c>
      <c r="BI319" s="239">
        <f>IF(N319="nulová",J319,0)</f>
        <v>0</v>
      </c>
      <c r="BJ319" s="18" t="s">
        <v>83</v>
      </c>
      <c r="BK319" s="239">
        <f>ROUND(I319*H319,2)</f>
        <v>0</v>
      </c>
      <c r="BL319" s="18" t="s">
        <v>360</v>
      </c>
      <c r="BM319" s="238" t="s">
        <v>3139</v>
      </c>
    </row>
    <row r="320" s="2" customFormat="1">
      <c r="A320" s="39"/>
      <c r="B320" s="40"/>
      <c r="C320" s="41"/>
      <c r="D320" s="240" t="s">
        <v>349</v>
      </c>
      <c r="E320" s="41"/>
      <c r="F320" s="241" t="s">
        <v>3138</v>
      </c>
      <c r="G320" s="41"/>
      <c r="H320" s="41"/>
      <c r="I320" s="242"/>
      <c r="J320" s="41"/>
      <c r="K320" s="41"/>
      <c r="L320" s="45"/>
      <c r="M320" s="243"/>
      <c r="N320" s="244"/>
      <c r="O320" s="92"/>
      <c r="P320" s="92"/>
      <c r="Q320" s="92"/>
      <c r="R320" s="92"/>
      <c r="S320" s="92"/>
      <c r="T320" s="93"/>
      <c r="U320" s="39"/>
      <c r="V320" s="39"/>
      <c r="W320" s="39"/>
      <c r="X320" s="39"/>
      <c r="Y320" s="39"/>
      <c r="Z320" s="39"/>
      <c r="AA320" s="39"/>
      <c r="AB320" s="39"/>
      <c r="AC320" s="39"/>
      <c r="AD320" s="39"/>
      <c r="AE320" s="39"/>
      <c r="AT320" s="18" t="s">
        <v>349</v>
      </c>
      <c r="AU320" s="18" t="s">
        <v>85</v>
      </c>
    </row>
    <row r="321" s="13" customFormat="1">
      <c r="A321" s="13"/>
      <c r="B321" s="252"/>
      <c r="C321" s="253"/>
      <c r="D321" s="240" t="s">
        <v>446</v>
      </c>
      <c r="E321" s="254" t="s">
        <v>1</v>
      </c>
      <c r="F321" s="255" t="s">
        <v>2489</v>
      </c>
      <c r="G321" s="253"/>
      <c r="H321" s="256">
        <v>1</v>
      </c>
      <c r="I321" s="257"/>
      <c r="J321" s="253"/>
      <c r="K321" s="253"/>
      <c r="L321" s="258"/>
      <c r="M321" s="259"/>
      <c r="N321" s="260"/>
      <c r="O321" s="260"/>
      <c r="P321" s="260"/>
      <c r="Q321" s="260"/>
      <c r="R321" s="260"/>
      <c r="S321" s="260"/>
      <c r="T321" s="261"/>
      <c r="U321" s="13"/>
      <c r="V321" s="13"/>
      <c r="W321" s="13"/>
      <c r="X321" s="13"/>
      <c r="Y321" s="13"/>
      <c r="Z321" s="13"/>
      <c r="AA321" s="13"/>
      <c r="AB321" s="13"/>
      <c r="AC321" s="13"/>
      <c r="AD321" s="13"/>
      <c r="AE321" s="13"/>
      <c r="AT321" s="262" t="s">
        <v>446</v>
      </c>
      <c r="AU321" s="262" t="s">
        <v>85</v>
      </c>
      <c r="AV321" s="13" t="s">
        <v>85</v>
      </c>
      <c r="AW321" s="13" t="s">
        <v>32</v>
      </c>
      <c r="AX321" s="13" t="s">
        <v>83</v>
      </c>
      <c r="AY321" s="262" t="s">
        <v>342</v>
      </c>
    </row>
    <row r="322" s="2" customFormat="1" ht="16.5" customHeight="1">
      <c r="A322" s="39"/>
      <c r="B322" s="40"/>
      <c r="C322" s="295" t="s">
        <v>798</v>
      </c>
      <c r="D322" s="295" t="s">
        <v>621</v>
      </c>
      <c r="E322" s="296" t="s">
        <v>3140</v>
      </c>
      <c r="F322" s="297" t="s">
        <v>3141</v>
      </c>
      <c r="G322" s="298" t="s">
        <v>442</v>
      </c>
      <c r="H322" s="299">
        <v>1</v>
      </c>
      <c r="I322" s="300"/>
      <c r="J322" s="301">
        <f>ROUND(I322*H322,2)</f>
        <v>0</v>
      </c>
      <c r="K322" s="297" t="s">
        <v>443</v>
      </c>
      <c r="L322" s="302"/>
      <c r="M322" s="303" t="s">
        <v>1</v>
      </c>
      <c r="N322" s="304" t="s">
        <v>41</v>
      </c>
      <c r="O322" s="92"/>
      <c r="P322" s="236">
        <f>O322*H322</f>
        <v>0</v>
      </c>
      <c r="Q322" s="236">
        <v>0.69999999999999996</v>
      </c>
      <c r="R322" s="236">
        <f>Q322*H322</f>
        <v>0.69999999999999996</v>
      </c>
      <c r="S322" s="236">
        <v>0</v>
      </c>
      <c r="T322" s="237">
        <f>S322*H322</f>
        <v>0</v>
      </c>
      <c r="U322" s="39"/>
      <c r="V322" s="39"/>
      <c r="W322" s="39"/>
      <c r="X322" s="39"/>
      <c r="Y322" s="39"/>
      <c r="Z322" s="39"/>
      <c r="AA322" s="39"/>
      <c r="AB322" s="39"/>
      <c r="AC322" s="39"/>
      <c r="AD322" s="39"/>
      <c r="AE322" s="39"/>
      <c r="AR322" s="238" t="s">
        <v>376</v>
      </c>
      <c r="AT322" s="238" t="s">
        <v>621</v>
      </c>
      <c r="AU322" s="238" t="s">
        <v>85</v>
      </c>
      <c r="AY322" s="18" t="s">
        <v>342</v>
      </c>
      <c r="BE322" s="239">
        <f>IF(N322="základní",J322,0)</f>
        <v>0</v>
      </c>
      <c r="BF322" s="239">
        <f>IF(N322="snížená",J322,0)</f>
        <v>0</v>
      </c>
      <c r="BG322" s="239">
        <f>IF(N322="zákl. přenesená",J322,0)</f>
        <v>0</v>
      </c>
      <c r="BH322" s="239">
        <f>IF(N322="sníž. přenesená",J322,0)</f>
        <v>0</v>
      </c>
      <c r="BI322" s="239">
        <f>IF(N322="nulová",J322,0)</f>
        <v>0</v>
      </c>
      <c r="BJ322" s="18" t="s">
        <v>83</v>
      </c>
      <c r="BK322" s="239">
        <f>ROUND(I322*H322,2)</f>
        <v>0</v>
      </c>
      <c r="BL322" s="18" t="s">
        <v>360</v>
      </c>
      <c r="BM322" s="238" t="s">
        <v>3142</v>
      </c>
    </row>
    <row r="323" s="2" customFormat="1">
      <c r="A323" s="39"/>
      <c r="B323" s="40"/>
      <c r="C323" s="41"/>
      <c r="D323" s="240" t="s">
        <v>349</v>
      </c>
      <c r="E323" s="41"/>
      <c r="F323" s="241" t="s">
        <v>3141</v>
      </c>
      <c r="G323" s="41"/>
      <c r="H323" s="41"/>
      <c r="I323" s="242"/>
      <c r="J323" s="41"/>
      <c r="K323" s="41"/>
      <c r="L323" s="45"/>
      <c r="M323" s="243"/>
      <c r="N323" s="244"/>
      <c r="O323" s="92"/>
      <c r="P323" s="92"/>
      <c r="Q323" s="92"/>
      <c r="R323" s="92"/>
      <c r="S323" s="92"/>
      <c r="T323" s="93"/>
      <c r="U323" s="39"/>
      <c r="V323" s="39"/>
      <c r="W323" s="39"/>
      <c r="X323" s="39"/>
      <c r="Y323" s="39"/>
      <c r="Z323" s="39"/>
      <c r="AA323" s="39"/>
      <c r="AB323" s="39"/>
      <c r="AC323" s="39"/>
      <c r="AD323" s="39"/>
      <c r="AE323" s="39"/>
      <c r="AT323" s="18" t="s">
        <v>349</v>
      </c>
      <c r="AU323" s="18" t="s">
        <v>85</v>
      </c>
    </row>
    <row r="324" s="13" customFormat="1">
      <c r="A324" s="13"/>
      <c r="B324" s="252"/>
      <c r="C324" s="253"/>
      <c r="D324" s="240" t="s">
        <v>446</v>
      </c>
      <c r="E324" s="254" t="s">
        <v>1</v>
      </c>
      <c r="F324" s="255" t="s">
        <v>2590</v>
      </c>
      <c r="G324" s="253"/>
      <c r="H324" s="256">
        <v>1</v>
      </c>
      <c r="I324" s="257"/>
      <c r="J324" s="253"/>
      <c r="K324" s="253"/>
      <c r="L324" s="258"/>
      <c r="M324" s="259"/>
      <c r="N324" s="260"/>
      <c r="O324" s="260"/>
      <c r="P324" s="260"/>
      <c r="Q324" s="260"/>
      <c r="R324" s="260"/>
      <c r="S324" s="260"/>
      <c r="T324" s="261"/>
      <c r="U324" s="13"/>
      <c r="V324" s="13"/>
      <c r="W324" s="13"/>
      <c r="X324" s="13"/>
      <c r="Y324" s="13"/>
      <c r="Z324" s="13"/>
      <c r="AA324" s="13"/>
      <c r="AB324" s="13"/>
      <c r="AC324" s="13"/>
      <c r="AD324" s="13"/>
      <c r="AE324" s="13"/>
      <c r="AT324" s="262" t="s">
        <v>446</v>
      </c>
      <c r="AU324" s="262" t="s">
        <v>85</v>
      </c>
      <c r="AV324" s="13" t="s">
        <v>85</v>
      </c>
      <c r="AW324" s="13" t="s">
        <v>32</v>
      </c>
      <c r="AX324" s="13" t="s">
        <v>83</v>
      </c>
      <c r="AY324" s="262" t="s">
        <v>342</v>
      </c>
    </row>
    <row r="325" s="2" customFormat="1" ht="16.5" customHeight="1">
      <c r="A325" s="39"/>
      <c r="B325" s="40"/>
      <c r="C325" s="227" t="s">
        <v>803</v>
      </c>
      <c r="D325" s="227" t="s">
        <v>343</v>
      </c>
      <c r="E325" s="228" t="s">
        <v>2568</v>
      </c>
      <c r="F325" s="229" t="s">
        <v>2569</v>
      </c>
      <c r="G325" s="230" t="s">
        <v>442</v>
      </c>
      <c r="H325" s="231">
        <v>1</v>
      </c>
      <c r="I325" s="232"/>
      <c r="J325" s="233">
        <f>ROUND(I325*H325,2)</f>
        <v>0</v>
      </c>
      <c r="K325" s="229" t="s">
        <v>443</v>
      </c>
      <c r="L325" s="45"/>
      <c r="M325" s="234" t="s">
        <v>1</v>
      </c>
      <c r="N325" s="235" t="s">
        <v>41</v>
      </c>
      <c r="O325" s="92"/>
      <c r="P325" s="236">
        <f>O325*H325</f>
        <v>0</v>
      </c>
      <c r="Q325" s="236">
        <v>0.028539999999999999</v>
      </c>
      <c r="R325" s="236">
        <f>Q325*H325</f>
        <v>0.028539999999999999</v>
      </c>
      <c r="S325" s="236">
        <v>0</v>
      </c>
      <c r="T325" s="237">
        <f>S325*H325</f>
        <v>0</v>
      </c>
      <c r="U325" s="39"/>
      <c r="V325" s="39"/>
      <c r="W325" s="39"/>
      <c r="X325" s="39"/>
      <c r="Y325" s="39"/>
      <c r="Z325" s="39"/>
      <c r="AA325" s="39"/>
      <c r="AB325" s="39"/>
      <c r="AC325" s="39"/>
      <c r="AD325" s="39"/>
      <c r="AE325" s="39"/>
      <c r="AR325" s="238" t="s">
        <v>360</v>
      </c>
      <c r="AT325" s="238" t="s">
        <v>343</v>
      </c>
      <c r="AU325" s="238" t="s">
        <v>85</v>
      </c>
      <c r="AY325" s="18" t="s">
        <v>342</v>
      </c>
      <c r="BE325" s="239">
        <f>IF(N325="základní",J325,0)</f>
        <v>0</v>
      </c>
      <c r="BF325" s="239">
        <f>IF(N325="snížená",J325,0)</f>
        <v>0</v>
      </c>
      <c r="BG325" s="239">
        <f>IF(N325="zákl. přenesená",J325,0)</f>
        <v>0</v>
      </c>
      <c r="BH325" s="239">
        <f>IF(N325="sníž. přenesená",J325,0)</f>
        <v>0</v>
      </c>
      <c r="BI325" s="239">
        <f>IF(N325="nulová",J325,0)</f>
        <v>0</v>
      </c>
      <c r="BJ325" s="18" t="s">
        <v>83</v>
      </c>
      <c r="BK325" s="239">
        <f>ROUND(I325*H325,2)</f>
        <v>0</v>
      </c>
      <c r="BL325" s="18" t="s">
        <v>360</v>
      </c>
      <c r="BM325" s="238" t="s">
        <v>3143</v>
      </c>
    </row>
    <row r="326" s="2" customFormat="1">
      <c r="A326" s="39"/>
      <c r="B326" s="40"/>
      <c r="C326" s="41"/>
      <c r="D326" s="240" t="s">
        <v>349</v>
      </c>
      <c r="E326" s="41"/>
      <c r="F326" s="241" t="s">
        <v>2569</v>
      </c>
      <c r="G326" s="41"/>
      <c r="H326" s="41"/>
      <c r="I326" s="242"/>
      <c r="J326" s="41"/>
      <c r="K326" s="41"/>
      <c r="L326" s="45"/>
      <c r="M326" s="243"/>
      <c r="N326" s="244"/>
      <c r="O326" s="92"/>
      <c r="P326" s="92"/>
      <c r="Q326" s="92"/>
      <c r="R326" s="92"/>
      <c r="S326" s="92"/>
      <c r="T326" s="93"/>
      <c r="U326" s="39"/>
      <c r="V326" s="39"/>
      <c r="W326" s="39"/>
      <c r="X326" s="39"/>
      <c r="Y326" s="39"/>
      <c r="Z326" s="39"/>
      <c r="AA326" s="39"/>
      <c r="AB326" s="39"/>
      <c r="AC326" s="39"/>
      <c r="AD326" s="39"/>
      <c r="AE326" s="39"/>
      <c r="AT326" s="18" t="s">
        <v>349</v>
      </c>
      <c r="AU326" s="18" t="s">
        <v>85</v>
      </c>
    </row>
    <row r="327" s="13" customFormat="1">
      <c r="A327" s="13"/>
      <c r="B327" s="252"/>
      <c r="C327" s="253"/>
      <c r="D327" s="240" t="s">
        <v>446</v>
      </c>
      <c r="E327" s="254" t="s">
        <v>1</v>
      </c>
      <c r="F327" s="255" t="s">
        <v>2489</v>
      </c>
      <c r="G327" s="253"/>
      <c r="H327" s="256">
        <v>1</v>
      </c>
      <c r="I327" s="257"/>
      <c r="J327" s="253"/>
      <c r="K327" s="253"/>
      <c r="L327" s="258"/>
      <c r="M327" s="259"/>
      <c r="N327" s="260"/>
      <c r="O327" s="260"/>
      <c r="P327" s="260"/>
      <c r="Q327" s="260"/>
      <c r="R327" s="260"/>
      <c r="S327" s="260"/>
      <c r="T327" s="261"/>
      <c r="U327" s="13"/>
      <c r="V327" s="13"/>
      <c r="W327" s="13"/>
      <c r="X327" s="13"/>
      <c r="Y327" s="13"/>
      <c r="Z327" s="13"/>
      <c r="AA327" s="13"/>
      <c r="AB327" s="13"/>
      <c r="AC327" s="13"/>
      <c r="AD327" s="13"/>
      <c r="AE327" s="13"/>
      <c r="AT327" s="262" t="s">
        <v>446</v>
      </c>
      <c r="AU327" s="262" t="s">
        <v>85</v>
      </c>
      <c r="AV327" s="13" t="s">
        <v>85</v>
      </c>
      <c r="AW327" s="13" t="s">
        <v>32</v>
      </c>
      <c r="AX327" s="13" t="s">
        <v>83</v>
      </c>
      <c r="AY327" s="262" t="s">
        <v>342</v>
      </c>
    </row>
    <row r="328" s="2" customFormat="1" ht="16.5" customHeight="1">
      <c r="A328" s="39"/>
      <c r="B328" s="40"/>
      <c r="C328" s="295" t="s">
        <v>808</v>
      </c>
      <c r="D328" s="295" t="s">
        <v>621</v>
      </c>
      <c r="E328" s="296" t="s">
        <v>3144</v>
      </c>
      <c r="F328" s="297" t="s">
        <v>3145</v>
      </c>
      <c r="G328" s="298" t="s">
        <v>442</v>
      </c>
      <c r="H328" s="299">
        <v>1</v>
      </c>
      <c r="I328" s="300"/>
      <c r="J328" s="301">
        <f>ROUND(I328*H328,2)</f>
        <v>0</v>
      </c>
      <c r="K328" s="297" t="s">
        <v>1</v>
      </c>
      <c r="L328" s="302"/>
      <c r="M328" s="303" t="s">
        <v>1</v>
      </c>
      <c r="N328" s="304" t="s">
        <v>41</v>
      </c>
      <c r="O328" s="92"/>
      <c r="P328" s="236">
        <f>O328*H328</f>
        <v>0</v>
      </c>
      <c r="Q328" s="236">
        <v>3.5</v>
      </c>
      <c r="R328" s="236">
        <f>Q328*H328</f>
        <v>3.5</v>
      </c>
      <c r="S328" s="236">
        <v>0</v>
      </c>
      <c r="T328" s="237">
        <f>S328*H328</f>
        <v>0</v>
      </c>
      <c r="U328" s="39"/>
      <c r="V328" s="39"/>
      <c r="W328" s="39"/>
      <c r="X328" s="39"/>
      <c r="Y328" s="39"/>
      <c r="Z328" s="39"/>
      <c r="AA328" s="39"/>
      <c r="AB328" s="39"/>
      <c r="AC328" s="39"/>
      <c r="AD328" s="39"/>
      <c r="AE328" s="39"/>
      <c r="AR328" s="238" t="s">
        <v>376</v>
      </c>
      <c r="AT328" s="238" t="s">
        <v>621</v>
      </c>
      <c r="AU328" s="238" t="s">
        <v>85</v>
      </c>
      <c r="AY328" s="18" t="s">
        <v>342</v>
      </c>
      <c r="BE328" s="239">
        <f>IF(N328="základní",J328,0)</f>
        <v>0</v>
      </c>
      <c r="BF328" s="239">
        <f>IF(N328="snížená",J328,0)</f>
        <v>0</v>
      </c>
      <c r="BG328" s="239">
        <f>IF(N328="zákl. přenesená",J328,0)</f>
        <v>0</v>
      </c>
      <c r="BH328" s="239">
        <f>IF(N328="sníž. přenesená",J328,0)</f>
        <v>0</v>
      </c>
      <c r="BI328" s="239">
        <f>IF(N328="nulová",J328,0)</f>
        <v>0</v>
      </c>
      <c r="BJ328" s="18" t="s">
        <v>83</v>
      </c>
      <c r="BK328" s="239">
        <f>ROUND(I328*H328,2)</f>
        <v>0</v>
      </c>
      <c r="BL328" s="18" t="s">
        <v>360</v>
      </c>
      <c r="BM328" s="238" t="s">
        <v>3146</v>
      </c>
    </row>
    <row r="329" s="2" customFormat="1">
      <c r="A329" s="39"/>
      <c r="B329" s="40"/>
      <c r="C329" s="41"/>
      <c r="D329" s="240" t="s">
        <v>349</v>
      </c>
      <c r="E329" s="41"/>
      <c r="F329" s="241" t="s">
        <v>3145</v>
      </c>
      <c r="G329" s="41"/>
      <c r="H329" s="41"/>
      <c r="I329" s="242"/>
      <c r="J329" s="41"/>
      <c r="K329" s="41"/>
      <c r="L329" s="45"/>
      <c r="M329" s="243"/>
      <c r="N329" s="244"/>
      <c r="O329" s="92"/>
      <c r="P329" s="92"/>
      <c r="Q329" s="92"/>
      <c r="R329" s="92"/>
      <c r="S329" s="92"/>
      <c r="T329" s="93"/>
      <c r="U329" s="39"/>
      <c r="V329" s="39"/>
      <c r="W329" s="39"/>
      <c r="X329" s="39"/>
      <c r="Y329" s="39"/>
      <c r="Z329" s="39"/>
      <c r="AA329" s="39"/>
      <c r="AB329" s="39"/>
      <c r="AC329" s="39"/>
      <c r="AD329" s="39"/>
      <c r="AE329" s="39"/>
      <c r="AT329" s="18" t="s">
        <v>349</v>
      </c>
      <c r="AU329" s="18" t="s">
        <v>85</v>
      </c>
    </row>
    <row r="330" s="13" customFormat="1">
      <c r="A330" s="13"/>
      <c r="B330" s="252"/>
      <c r="C330" s="253"/>
      <c r="D330" s="240" t="s">
        <v>446</v>
      </c>
      <c r="E330" s="254" t="s">
        <v>1</v>
      </c>
      <c r="F330" s="255" t="s">
        <v>2489</v>
      </c>
      <c r="G330" s="253"/>
      <c r="H330" s="256">
        <v>1</v>
      </c>
      <c r="I330" s="257"/>
      <c r="J330" s="253"/>
      <c r="K330" s="253"/>
      <c r="L330" s="258"/>
      <c r="M330" s="259"/>
      <c r="N330" s="260"/>
      <c r="O330" s="260"/>
      <c r="P330" s="260"/>
      <c r="Q330" s="260"/>
      <c r="R330" s="260"/>
      <c r="S330" s="260"/>
      <c r="T330" s="261"/>
      <c r="U330" s="13"/>
      <c r="V330" s="13"/>
      <c r="W330" s="13"/>
      <c r="X330" s="13"/>
      <c r="Y330" s="13"/>
      <c r="Z330" s="13"/>
      <c r="AA330" s="13"/>
      <c r="AB330" s="13"/>
      <c r="AC330" s="13"/>
      <c r="AD330" s="13"/>
      <c r="AE330" s="13"/>
      <c r="AT330" s="262" t="s">
        <v>446</v>
      </c>
      <c r="AU330" s="262" t="s">
        <v>85</v>
      </c>
      <c r="AV330" s="13" t="s">
        <v>85</v>
      </c>
      <c r="AW330" s="13" t="s">
        <v>32</v>
      </c>
      <c r="AX330" s="13" t="s">
        <v>83</v>
      </c>
      <c r="AY330" s="262" t="s">
        <v>342</v>
      </c>
    </row>
    <row r="331" s="2" customFormat="1" ht="16.5" customHeight="1">
      <c r="A331" s="39"/>
      <c r="B331" s="40"/>
      <c r="C331" s="227" t="s">
        <v>815</v>
      </c>
      <c r="D331" s="227" t="s">
        <v>343</v>
      </c>
      <c r="E331" s="228" t="s">
        <v>829</v>
      </c>
      <c r="F331" s="229" t="s">
        <v>3147</v>
      </c>
      <c r="G331" s="230" t="s">
        <v>824</v>
      </c>
      <c r="H331" s="231">
        <v>1</v>
      </c>
      <c r="I331" s="232"/>
      <c r="J331" s="233">
        <f>ROUND(I331*H331,2)</f>
        <v>0</v>
      </c>
      <c r="K331" s="229" t="s">
        <v>1</v>
      </c>
      <c r="L331" s="45"/>
      <c r="M331" s="234" t="s">
        <v>1</v>
      </c>
      <c r="N331" s="235" t="s">
        <v>41</v>
      </c>
      <c r="O331" s="92"/>
      <c r="P331" s="236">
        <f>O331*H331</f>
        <v>0</v>
      </c>
      <c r="Q331" s="236">
        <v>0</v>
      </c>
      <c r="R331" s="236">
        <f>Q331*H331</f>
        <v>0</v>
      </c>
      <c r="S331" s="236">
        <v>0</v>
      </c>
      <c r="T331" s="237">
        <f>S331*H331</f>
        <v>0</v>
      </c>
      <c r="U331" s="39"/>
      <c r="V331" s="39"/>
      <c r="W331" s="39"/>
      <c r="X331" s="39"/>
      <c r="Y331" s="39"/>
      <c r="Z331" s="39"/>
      <c r="AA331" s="39"/>
      <c r="AB331" s="39"/>
      <c r="AC331" s="39"/>
      <c r="AD331" s="39"/>
      <c r="AE331" s="39"/>
      <c r="AR331" s="238" t="s">
        <v>360</v>
      </c>
      <c r="AT331" s="238" t="s">
        <v>343</v>
      </c>
      <c r="AU331" s="238" t="s">
        <v>85</v>
      </c>
      <c r="AY331" s="18" t="s">
        <v>342</v>
      </c>
      <c r="BE331" s="239">
        <f>IF(N331="základní",J331,0)</f>
        <v>0</v>
      </c>
      <c r="BF331" s="239">
        <f>IF(N331="snížená",J331,0)</f>
        <v>0</v>
      </c>
      <c r="BG331" s="239">
        <f>IF(N331="zákl. přenesená",J331,0)</f>
        <v>0</v>
      </c>
      <c r="BH331" s="239">
        <f>IF(N331="sníž. přenesená",J331,0)</f>
        <v>0</v>
      </c>
      <c r="BI331" s="239">
        <f>IF(N331="nulová",J331,0)</f>
        <v>0</v>
      </c>
      <c r="BJ331" s="18" t="s">
        <v>83</v>
      </c>
      <c r="BK331" s="239">
        <f>ROUND(I331*H331,2)</f>
        <v>0</v>
      </c>
      <c r="BL331" s="18" t="s">
        <v>360</v>
      </c>
      <c r="BM331" s="238" t="s">
        <v>3148</v>
      </c>
    </row>
    <row r="332" s="2" customFormat="1">
      <c r="A332" s="39"/>
      <c r="B332" s="40"/>
      <c r="C332" s="41"/>
      <c r="D332" s="240" t="s">
        <v>349</v>
      </c>
      <c r="E332" s="41"/>
      <c r="F332" s="241" t="s">
        <v>3147</v>
      </c>
      <c r="G332" s="41"/>
      <c r="H332" s="41"/>
      <c r="I332" s="242"/>
      <c r="J332" s="41"/>
      <c r="K332" s="41"/>
      <c r="L332" s="45"/>
      <c r="M332" s="243"/>
      <c r="N332" s="244"/>
      <c r="O332" s="92"/>
      <c r="P332" s="92"/>
      <c r="Q332" s="92"/>
      <c r="R332" s="92"/>
      <c r="S332" s="92"/>
      <c r="T332" s="93"/>
      <c r="U332" s="39"/>
      <c r="V332" s="39"/>
      <c r="W332" s="39"/>
      <c r="X332" s="39"/>
      <c r="Y332" s="39"/>
      <c r="Z332" s="39"/>
      <c r="AA332" s="39"/>
      <c r="AB332" s="39"/>
      <c r="AC332" s="39"/>
      <c r="AD332" s="39"/>
      <c r="AE332" s="39"/>
      <c r="AT332" s="18" t="s">
        <v>349</v>
      </c>
      <c r="AU332" s="18" t="s">
        <v>85</v>
      </c>
    </row>
    <row r="333" s="13" customFormat="1">
      <c r="A333" s="13"/>
      <c r="B333" s="252"/>
      <c r="C333" s="253"/>
      <c r="D333" s="240" t="s">
        <v>446</v>
      </c>
      <c r="E333" s="254" t="s">
        <v>1</v>
      </c>
      <c r="F333" s="255" t="s">
        <v>2489</v>
      </c>
      <c r="G333" s="253"/>
      <c r="H333" s="256">
        <v>1</v>
      </c>
      <c r="I333" s="257"/>
      <c r="J333" s="253"/>
      <c r="K333" s="253"/>
      <c r="L333" s="258"/>
      <c r="M333" s="259"/>
      <c r="N333" s="260"/>
      <c r="O333" s="260"/>
      <c r="P333" s="260"/>
      <c r="Q333" s="260"/>
      <c r="R333" s="260"/>
      <c r="S333" s="260"/>
      <c r="T333" s="261"/>
      <c r="U333" s="13"/>
      <c r="V333" s="13"/>
      <c r="W333" s="13"/>
      <c r="X333" s="13"/>
      <c r="Y333" s="13"/>
      <c r="Z333" s="13"/>
      <c r="AA333" s="13"/>
      <c r="AB333" s="13"/>
      <c r="AC333" s="13"/>
      <c r="AD333" s="13"/>
      <c r="AE333" s="13"/>
      <c r="AT333" s="262" t="s">
        <v>446</v>
      </c>
      <c r="AU333" s="262" t="s">
        <v>85</v>
      </c>
      <c r="AV333" s="13" t="s">
        <v>85</v>
      </c>
      <c r="AW333" s="13" t="s">
        <v>32</v>
      </c>
      <c r="AX333" s="13" t="s">
        <v>83</v>
      </c>
      <c r="AY333" s="262" t="s">
        <v>342</v>
      </c>
    </row>
    <row r="334" s="2" customFormat="1" ht="16.5" customHeight="1">
      <c r="A334" s="39"/>
      <c r="B334" s="40"/>
      <c r="C334" s="227" t="s">
        <v>821</v>
      </c>
      <c r="D334" s="227" t="s">
        <v>343</v>
      </c>
      <c r="E334" s="228" t="s">
        <v>2109</v>
      </c>
      <c r="F334" s="229" t="s">
        <v>2110</v>
      </c>
      <c r="G334" s="230" t="s">
        <v>442</v>
      </c>
      <c r="H334" s="231">
        <v>1</v>
      </c>
      <c r="I334" s="232"/>
      <c r="J334" s="233">
        <f>ROUND(I334*H334,2)</f>
        <v>0</v>
      </c>
      <c r="K334" s="229" t="s">
        <v>443</v>
      </c>
      <c r="L334" s="45"/>
      <c r="M334" s="234" t="s">
        <v>1</v>
      </c>
      <c r="N334" s="235" t="s">
        <v>41</v>
      </c>
      <c r="O334" s="92"/>
      <c r="P334" s="236">
        <f>O334*H334</f>
        <v>0</v>
      </c>
      <c r="Q334" s="236">
        <v>0</v>
      </c>
      <c r="R334" s="236">
        <f>Q334*H334</f>
        <v>0</v>
      </c>
      <c r="S334" s="236">
        <v>0.10000000000000001</v>
      </c>
      <c r="T334" s="237">
        <f>S334*H334</f>
        <v>0.10000000000000001</v>
      </c>
      <c r="U334" s="39"/>
      <c r="V334" s="39"/>
      <c r="W334" s="39"/>
      <c r="X334" s="39"/>
      <c r="Y334" s="39"/>
      <c r="Z334" s="39"/>
      <c r="AA334" s="39"/>
      <c r="AB334" s="39"/>
      <c r="AC334" s="39"/>
      <c r="AD334" s="39"/>
      <c r="AE334" s="39"/>
      <c r="AR334" s="238" t="s">
        <v>360</v>
      </c>
      <c r="AT334" s="238" t="s">
        <v>343</v>
      </c>
      <c r="AU334" s="238" t="s">
        <v>85</v>
      </c>
      <c r="AY334" s="18" t="s">
        <v>342</v>
      </c>
      <c r="BE334" s="239">
        <f>IF(N334="základní",J334,0)</f>
        <v>0</v>
      </c>
      <c r="BF334" s="239">
        <f>IF(N334="snížená",J334,0)</f>
        <v>0</v>
      </c>
      <c r="BG334" s="239">
        <f>IF(N334="zákl. přenesená",J334,0)</f>
        <v>0</v>
      </c>
      <c r="BH334" s="239">
        <f>IF(N334="sníž. přenesená",J334,0)</f>
        <v>0</v>
      </c>
      <c r="BI334" s="239">
        <f>IF(N334="nulová",J334,0)</f>
        <v>0</v>
      </c>
      <c r="BJ334" s="18" t="s">
        <v>83</v>
      </c>
      <c r="BK334" s="239">
        <f>ROUND(I334*H334,2)</f>
        <v>0</v>
      </c>
      <c r="BL334" s="18" t="s">
        <v>360</v>
      </c>
      <c r="BM334" s="238" t="s">
        <v>3149</v>
      </c>
    </row>
    <row r="335" s="2" customFormat="1">
      <c r="A335" s="39"/>
      <c r="B335" s="40"/>
      <c r="C335" s="41"/>
      <c r="D335" s="240" t="s">
        <v>349</v>
      </c>
      <c r="E335" s="41"/>
      <c r="F335" s="241" t="s">
        <v>2112</v>
      </c>
      <c r="G335" s="41"/>
      <c r="H335" s="41"/>
      <c r="I335" s="242"/>
      <c r="J335" s="41"/>
      <c r="K335" s="41"/>
      <c r="L335" s="45"/>
      <c r="M335" s="243"/>
      <c r="N335" s="244"/>
      <c r="O335" s="92"/>
      <c r="P335" s="92"/>
      <c r="Q335" s="92"/>
      <c r="R335" s="92"/>
      <c r="S335" s="92"/>
      <c r="T335" s="93"/>
      <c r="U335" s="39"/>
      <c r="V335" s="39"/>
      <c r="W335" s="39"/>
      <c r="X335" s="39"/>
      <c r="Y335" s="39"/>
      <c r="Z335" s="39"/>
      <c r="AA335" s="39"/>
      <c r="AB335" s="39"/>
      <c r="AC335" s="39"/>
      <c r="AD335" s="39"/>
      <c r="AE335" s="39"/>
      <c r="AT335" s="18" t="s">
        <v>349</v>
      </c>
      <c r="AU335" s="18" t="s">
        <v>85</v>
      </c>
    </row>
    <row r="336" s="14" customFormat="1">
      <c r="A336" s="14"/>
      <c r="B336" s="263"/>
      <c r="C336" s="264"/>
      <c r="D336" s="240" t="s">
        <v>446</v>
      </c>
      <c r="E336" s="265" t="s">
        <v>1</v>
      </c>
      <c r="F336" s="266" t="s">
        <v>529</v>
      </c>
      <c r="G336" s="264"/>
      <c r="H336" s="265" t="s">
        <v>1</v>
      </c>
      <c r="I336" s="267"/>
      <c r="J336" s="264"/>
      <c r="K336" s="264"/>
      <c r="L336" s="268"/>
      <c r="M336" s="269"/>
      <c r="N336" s="270"/>
      <c r="O336" s="270"/>
      <c r="P336" s="270"/>
      <c r="Q336" s="270"/>
      <c r="R336" s="270"/>
      <c r="S336" s="270"/>
      <c r="T336" s="271"/>
      <c r="U336" s="14"/>
      <c r="V336" s="14"/>
      <c r="W336" s="14"/>
      <c r="X336" s="14"/>
      <c r="Y336" s="14"/>
      <c r="Z336" s="14"/>
      <c r="AA336" s="14"/>
      <c r="AB336" s="14"/>
      <c r="AC336" s="14"/>
      <c r="AD336" s="14"/>
      <c r="AE336" s="14"/>
      <c r="AT336" s="272" t="s">
        <v>446</v>
      </c>
      <c r="AU336" s="272" t="s">
        <v>85</v>
      </c>
      <c r="AV336" s="14" t="s">
        <v>83</v>
      </c>
      <c r="AW336" s="14" t="s">
        <v>32</v>
      </c>
      <c r="AX336" s="14" t="s">
        <v>76</v>
      </c>
      <c r="AY336" s="272" t="s">
        <v>342</v>
      </c>
    </row>
    <row r="337" s="13" customFormat="1">
      <c r="A337" s="13"/>
      <c r="B337" s="252"/>
      <c r="C337" s="253"/>
      <c r="D337" s="240" t="s">
        <v>446</v>
      </c>
      <c r="E337" s="254" t="s">
        <v>1</v>
      </c>
      <c r="F337" s="255" t="s">
        <v>3136</v>
      </c>
      <c r="G337" s="253"/>
      <c r="H337" s="256">
        <v>1</v>
      </c>
      <c r="I337" s="257"/>
      <c r="J337" s="253"/>
      <c r="K337" s="253"/>
      <c r="L337" s="258"/>
      <c r="M337" s="259"/>
      <c r="N337" s="260"/>
      <c r="O337" s="260"/>
      <c r="P337" s="260"/>
      <c r="Q337" s="260"/>
      <c r="R337" s="260"/>
      <c r="S337" s="260"/>
      <c r="T337" s="261"/>
      <c r="U337" s="13"/>
      <c r="V337" s="13"/>
      <c r="W337" s="13"/>
      <c r="X337" s="13"/>
      <c r="Y337" s="13"/>
      <c r="Z337" s="13"/>
      <c r="AA337" s="13"/>
      <c r="AB337" s="13"/>
      <c r="AC337" s="13"/>
      <c r="AD337" s="13"/>
      <c r="AE337" s="13"/>
      <c r="AT337" s="262" t="s">
        <v>446</v>
      </c>
      <c r="AU337" s="262" t="s">
        <v>85</v>
      </c>
      <c r="AV337" s="13" t="s">
        <v>85</v>
      </c>
      <c r="AW337" s="13" t="s">
        <v>32</v>
      </c>
      <c r="AX337" s="13" t="s">
        <v>83</v>
      </c>
      <c r="AY337" s="262" t="s">
        <v>342</v>
      </c>
    </row>
    <row r="338" s="2" customFormat="1" ht="16.5" customHeight="1">
      <c r="A338" s="39"/>
      <c r="B338" s="40"/>
      <c r="C338" s="227" t="s">
        <v>828</v>
      </c>
      <c r="D338" s="227" t="s">
        <v>343</v>
      </c>
      <c r="E338" s="228" t="s">
        <v>2114</v>
      </c>
      <c r="F338" s="229" t="s">
        <v>2591</v>
      </c>
      <c r="G338" s="230" t="s">
        <v>442</v>
      </c>
      <c r="H338" s="231">
        <v>2</v>
      </c>
      <c r="I338" s="232"/>
      <c r="J338" s="233">
        <f>ROUND(I338*H338,2)</f>
        <v>0</v>
      </c>
      <c r="K338" s="229" t="s">
        <v>443</v>
      </c>
      <c r="L338" s="45"/>
      <c r="M338" s="234" t="s">
        <v>1</v>
      </c>
      <c r="N338" s="235" t="s">
        <v>41</v>
      </c>
      <c r="O338" s="92"/>
      <c r="P338" s="236">
        <f>O338*H338</f>
        <v>0</v>
      </c>
      <c r="Q338" s="236">
        <v>0.21734000000000001</v>
      </c>
      <c r="R338" s="236">
        <f>Q338*H338</f>
        <v>0.43468000000000001</v>
      </c>
      <c r="S338" s="236">
        <v>0</v>
      </c>
      <c r="T338" s="237">
        <f>S338*H338</f>
        <v>0</v>
      </c>
      <c r="U338" s="39"/>
      <c r="V338" s="39"/>
      <c r="W338" s="39"/>
      <c r="X338" s="39"/>
      <c r="Y338" s="39"/>
      <c r="Z338" s="39"/>
      <c r="AA338" s="39"/>
      <c r="AB338" s="39"/>
      <c r="AC338" s="39"/>
      <c r="AD338" s="39"/>
      <c r="AE338" s="39"/>
      <c r="AR338" s="238" t="s">
        <v>360</v>
      </c>
      <c r="AT338" s="238" t="s">
        <v>343</v>
      </c>
      <c r="AU338" s="238" t="s">
        <v>85</v>
      </c>
      <c r="AY338" s="18" t="s">
        <v>342</v>
      </c>
      <c r="BE338" s="239">
        <f>IF(N338="základní",J338,0)</f>
        <v>0</v>
      </c>
      <c r="BF338" s="239">
        <f>IF(N338="snížená",J338,0)</f>
        <v>0</v>
      </c>
      <c r="BG338" s="239">
        <f>IF(N338="zákl. přenesená",J338,0)</f>
        <v>0</v>
      </c>
      <c r="BH338" s="239">
        <f>IF(N338="sníž. přenesená",J338,0)</f>
        <v>0</v>
      </c>
      <c r="BI338" s="239">
        <f>IF(N338="nulová",J338,0)</f>
        <v>0</v>
      </c>
      <c r="BJ338" s="18" t="s">
        <v>83</v>
      </c>
      <c r="BK338" s="239">
        <f>ROUND(I338*H338,2)</f>
        <v>0</v>
      </c>
      <c r="BL338" s="18" t="s">
        <v>360</v>
      </c>
      <c r="BM338" s="238" t="s">
        <v>3150</v>
      </c>
    </row>
    <row r="339" s="2" customFormat="1">
      <c r="A339" s="39"/>
      <c r="B339" s="40"/>
      <c r="C339" s="41"/>
      <c r="D339" s="240" t="s">
        <v>349</v>
      </c>
      <c r="E339" s="41"/>
      <c r="F339" s="241" t="s">
        <v>2593</v>
      </c>
      <c r="G339" s="41"/>
      <c r="H339" s="41"/>
      <c r="I339" s="242"/>
      <c r="J339" s="41"/>
      <c r="K339" s="41"/>
      <c r="L339" s="45"/>
      <c r="M339" s="243"/>
      <c r="N339" s="244"/>
      <c r="O339" s="92"/>
      <c r="P339" s="92"/>
      <c r="Q339" s="92"/>
      <c r="R339" s="92"/>
      <c r="S339" s="92"/>
      <c r="T339" s="93"/>
      <c r="U339" s="39"/>
      <c r="V339" s="39"/>
      <c r="W339" s="39"/>
      <c r="X339" s="39"/>
      <c r="Y339" s="39"/>
      <c r="Z339" s="39"/>
      <c r="AA339" s="39"/>
      <c r="AB339" s="39"/>
      <c r="AC339" s="39"/>
      <c r="AD339" s="39"/>
      <c r="AE339" s="39"/>
      <c r="AT339" s="18" t="s">
        <v>349</v>
      </c>
      <c r="AU339" s="18" t="s">
        <v>85</v>
      </c>
    </row>
    <row r="340" s="13" customFormat="1">
      <c r="A340" s="13"/>
      <c r="B340" s="252"/>
      <c r="C340" s="253"/>
      <c r="D340" s="240" t="s">
        <v>446</v>
      </c>
      <c r="E340" s="254" t="s">
        <v>1</v>
      </c>
      <c r="F340" s="255" t="s">
        <v>2403</v>
      </c>
      <c r="G340" s="253"/>
      <c r="H340" s="256">
        <v>2</v>
      </c>
      <c r="I340" s="257"/>
      <c r="J340" s="253"/>
      <c r="K340" s="253"/>
      <c r="L340" s="258"/>
      <c r="M340" s="259"/>
      <c r="N340" s="260"/>
      <c r="O340" s="260"/>
      <c r="P340" s="260"/>
      <c r="Q340" s="260"/>
      <c r="R340" s="260"/>
      <c r="S340" s="260"/>
      <c r="T340" s="261"/>
      <c r="U340" s="13"/>
      <c r="V340" s="13"/>
      <c r="W340" s="13"/>
      <c r="X340" s="13"/>
      <c r="Y340" s="13"/>
      <c r="Z340" s="13"/>
      <c r="AA340" s="13"/>
      <c r="AB340" s="13"/>
      <c r="AC340" s="13"/>
      <c r="AD340" s="13"/>
      <c r="AE340" s="13"/>
      <c r="AT340" s="262" t="s">
        <v>446</v>
      </c>
      <c r="AU340" s="262" t="s">
        <v>85</v>
      </c>
      <c r="AV340" s="13" t="s">
        <v>85</v>
      </c>
      <c r="AW340" s="13" t="s">
        <v>32</v>
      </c>
      <c r="AX340" s="13" t="s">
        <v>83</v>
      </c>
      <c r="AY340" s="262" t="s">
        <v>342</v>
      </c>
    </row>
    <row r="341" s="2" customFormat="1" ht="16.5" customHeight="1">
      <c r="A341" s="39"/>
      <c r="B341" s="40"/>
      <c r="C341" s="295" t="s">
        <v>834</v>
      </c>
      <c r="D341" s="295" t="s">
        <v>621</v>
      </c>
      <c r="E341" s="296" t="s">
        <v>2595</v>
      </c>
      <c r="F341" s="297" t="s">
        <v>2596</v>
      </c>
      <c r="G341" s="298" t="s">
        <v>442</v>
      </c>
      <c r="H341" s="299">
        <v>2</v>
      </c>
      <c r="I341" s="300"/>
      <c r="J341" s="301">
        <f>ROUND(I341*H341,2)</f>
        <v>0</v>
      </c>
      <c r="K341" s="297" t="s">
        <v>1</v>
      </c>
      <c r="L341" s="302"/>
      <c r="M341" s="303" t="s">
        <v>1</v>
      </c>
      <c r="N341" s="304" t="s">
        <v>41</v>
      </c>
      <c r="O341" s="92"/>
      <c r="P341" s="236">
        <f>O341*H341</f>
        <v>0</v>
      </c>
      <c r="Q341" s="236">
        <v>0.054600000000000003</v>
      </c>
      <c r="R341" s="236">
        <f>Q341*H341</f>
        <v>0.10920000000000001</v>
      </c>
      <c r="S341" s="236">
        <v>0</v>
      </c>
      <c r="T341" s="237">
        <f>S341*H341</f>
        <v>0</v>
      </c>
      <c r="U341" s="39"/>
      <c r="V341" s="39"/>
      <c r="W341" s="39"/>
      <c r="X341" s="39"/>
      <c r="Y341" s="39"/>
      <c r="Z341" s="39"/>
      <c r="AA341" s="39"/>
      <c r="AB341" s="39"/>
      <c r="AC341" s="39"/>
      <c r="AD341" s="39"/>
      <c r="AE341" s="39"/>
      <c r="AR341" s="238" t="s">
        <v>376</v>
      </c>
      <c r="AT341" s="238" t="s">
        <v>621</v>
      </c>
      <c r="AU341" s="238" t="s">
        <v>85</v>
      </c>
      <c r="AY341" s="18" t="s">
        <v>342</v>
      </c>
      <c r="BE341" s="239">
        <f>IF(N341="základní",J341,0)</f>
        <v>0</v>
      </c>
      <c r="BF341" s="239">
        <f>IF(N341="snížená",J341,0)</f>
        <v>0</v>
      </c>
      <c r="BG341" s="239">
        <f>IF(N341="zákl. přenesená",J341,0)</f>
        <v>0</v>
      </c>
      <c r="BH341" s="239">
        <f>IF(N341="sníž. přenesená",J341,0)</f>
        <v>0</v>
      </c>
      <c r="BI341" s="239">
        <f>IF(N341="nulová",J341,0)</f>
        <v>0</v>
      </c>
      <c r="BJ341" s="18" t="s">
        <v>83</v>
      </c>
      <c r="BK341" s="239">
        <f>ROUND(I341*H341,2)</f>
        <v>0</v>
      </c>
      <c r="BL341" s="18" t="s">
        <v>360</v>
      </c>
      <c r="BM341" s="238" t="s">
        <v>3151</v>
      </c>
    </row>
    <row r="342" s="2" customFormat="1">
      <c r="A342" s="39"/>
      <c r="B342" s="40"/>
      <c r="C342" s="41"/>
      <c r="D342" s="240" t="s">
        <v>349</v>
      </c>
      <c r="E342" s="41"/>
      <c r="F342" s="241" t="s">
        <v>2596</v>
      </c>
      <c r="G342" s="41"/>
      <c r="H342" s="41"/>
      <c r="I342" s="242"/>
      <c r="J342" s="41"/>
      <c r="K342" s="41"/>
      <c r="L342" s="45"/>
      <c r="M342" s="243"/>
      <c r="N342" s="244"/>
      <c r="O342" s="92"/>
      <c r="P342" s="92"/>
      <c r="Q342" s="92"/>
      <c r="R342" s="92"/>
      <c r="S342" s="92"/>
      <c r="T342" s="93"/>
      <c r="U342" s="39"/>
      <c r="V342" s="39"/>
      <c r="W342" s="39"/>
      <c r="X342" s="39"/>
      <c r="Y342" s="39"/>
      <c r="Z342" s="39"/>
      <c r="AA342" s="39"/>
      <c r="AB342" s="39"/>
      <c r="AC342" s="39"/>
      <c r="AD342" s="39"/>
      <c r="AE342" s="39"/>
      <c r="AT342" s="18" t="s">
        <v>349</v>
      </c>
      <c r="AU342" s="18" t="s">
        <v>85</v>
      </c>
    </row>
    <row r="343" s="13" customFormat="1">
      <c r="A343" s="13"/>
      <c r="B343" s="252"/>
      <c r="C343" s="253"/>
      <c r="D343" s="240" t="s">
        <v>446</v>
      </c>
      <c r="E343" s="254" t="s">
        <v>1</v>
      </c>
      <c r="F343" s="255" t="s">
        <v>3136</v>
      </c>
      <c r="G343" s="253"/>
      <c r="H343" s="256">
        <v>1</v>
      </c>
      <c r="I343" s="257"/>
      <c r="J343" s="253"/>
      <c r="K343" s="253"/>
      <c r="L343" s="258"/>
      <c r="M343" s="259"/>
      <c r="N343" s="260"/>
      <c r="O343" s="260"/>
      <c r="P343" s="260"/>
      <c r="Q343" s="260"/>
      <c r="R343" s="260"/>
      <c r="S343" s="260"/>
      <c r="T343" s="261"/>
      <c r="U343" s="13"/>
      <c r="V343" s="13"/>
      <c r="W343" s="13"/>
      <c r="X343" s="13"/>
      <c r="Y343" s="13"/>
      <c r="Z343" s="13"/>
      <c r="AA343" s="13"/>
      <c r="AB343" s="13"/>
      <c r="AC343" s="13"/>
      <c r="AD343" s="13"/>
      <c r="AE343" s="13"/>
      <c r="AT343" s="262" t="s">
        <v>446</v>
      </c>
      <c r="AU343" s="262" t="s">
        <v>85</v>
      </c>
      <c r="AV343" s="13" t="s">
        <v>85</v>
      </c>
      <c r="AW343" s="13" t="s">
        <v>32</v>
      </c>
      <c r="AX343" s="13" t="s">
        <v>76</v>
      </c>
      <c r="AY343" s="262" t="s">
        <v>342</v>
      </c>
    </row>
    <row r="344" s="13" customFormat="1">
      <c r="A344" s="13"/>
      <c r="B344" s="252"/>
      <c r="C344" s="253"/>
      <c r="D344" s="240" t="s">
        <v>446</v>
      </c>
      <c r="E344" s="254" t="s">
        <v>1</v>
      </c>
      <c r="F344" s="255" t="s">
        <v>3152</v>
      </c>
      <c r="G344" s="253"/>
      <c r="H344" s="256">
        <v>1</v>
      </c>
      <c r="I344" s="257"/>
      <c r="J344" s="253"/>
      <c r="K344" s="253"/>
      <c r="L344" s="258"/>
      <c r="M344" s="259"/>
      <c r="N344" s="260"/>
      <c r="O344" s="260"/>
      <c r="P344" s="260"/>
      <c r="Q344" s="260"/>
      <c r="R344" s="260"/>
      <c r="S344" s="260"/>
      <c r="T344" s="261"/>
      <c r="U344" s="13"/>
      <c r="V344" s="13"/>
      <c r="W344" s="13"/>
      <c r="X344" s="13"/>
      <c r="Y344" s="13"/>
      <c r="Z344" s="13"/>
      <c r="AA344" s="13"/>
      <c r="AB344" s="13"/>
      <c r="AC344" s="13"/>
      <c r="AD344" s="13"/>
      <c r="AE344" s="13"/>
      <c r="AT344" s="262" t="s">
        <v>446</v>
      </c>
      <c r="AU344" s="262" t="s">
        <v>85</v>
      </c>
      <c r="AV344" s="13" t="s">
        <v>85</v>
      </c>
      <c r="AW344" s="13" t="s">
        <v>32</v>
      </c>
      <c r="AX344" s="13" t="s">
        <v>76</v>
      </c>
      <c r="AY344" s="262" t="s">
        <v>342</v>
      </c>
    </row>
    <row r="345" s="16" customFormat="1">
      <c r="A345" s="16"/>
      <c r="B345" s="284"/>
      <c r="C345" s="285"/>
      <c r="D345" s="240" t="s">
        <v>446</v>
      </c>
      <c r="E345" s="286" t="s">
        <v>1</v>
      </c>
      <c r="F345" s="287" t="s">
        <v>500</v>
      </c>
      <c r="G345" s="285"/>
      <c r="H345" s="288">
        <v>2</v>
      </c>
      <c r="I345" s="289"/>
      <c r="J345" s="285"/>
      <c r="K345" s="285"/>
      <c r="L345" s="290"/>
      <c r="M345" s="291"/>
      <c r="N345" s="292"/>
      <c r="O345" s="292"/>
      <c r="P345" s="292"/>
      <c r="Q345" s="292"/>
      <c r="R345" s="292"/>
      <c r="S345" s="292"/>
      <c r="T345" s="293"/>
      <c r="U345" s="16"/>
      <c r="V345" s="16"/>
      <c r="W345" s="16"/>
      <c r="X345" s="16"/>
      <c r="Y345" s="16"/>
      <c r="Z345" s="16"/>
      <c r="AA345" s="16"/>
      <c r="AB345" s="16"/>
      <c r="AC345" s="16"/>
      <c r="AD345" s="16"/>
      <c r="AE345" s="16"/>
      <c r="AT345" s="294" t="s">
        <v>446</v>
      </c>
      <c r="AU345" s="294" t="s">
        <v>85</v>
      </c>
      <c r="AV345" s="16" t="s">
        <v>360</v>
      </c>
      <c r="AW345" s="16" t="s">
        <v>32</v>
      </c>
      <c r="AX345" s="16" t="s">
        <v>83</v>
      </c>
      <c r="AY345" s="294" t="s">
        <v>342</v>
      </c>
    </row>
    <row r="346" s="2" customFormat="1" ht="21.75" customHeight="1">
      <c r="A346" s="39"/>
      <c r="B346" s="40"/>
      <c r="C346" s="227" t="s">
        <v>840</v>
      </c>
      <c r="D346" s="227" t="s">
        <v>343</v>
      </c>
      <c r="E346" s="228" t="s">
        <v>3153</v>
      </c>
      <c r="F346" s="229" t="s">
        <v>3154</v>
      </c>
      <c r="G346" s="230" t="s">
        <v>442</v>
      </c>
      <c r="H346" s="231">
        <v>2</v>
      </c>
      <c r="I346" s="232"/>
      <c r="J346" s="233">
        <f>ROUND(I346*H346,2)</f>
        <v>0</v>
      </c>
      <c r="K346" s="229" t="s">
        <v>1</v>
      </c>
      <c r="L346" s="45"/>
      <c r="M346" s="234" t="s">
        <v>1</v>
      </c>
      <c r="N346" s="235" t="s">
        <v>41</v>
      </c>
      <c r="O346" s="92"/>
      <c r="P346" s="236">
        <f>O346*H346</f>
        <v>0</v>
      </c>
      <c r="Q346" s="236">
        <v>0</v>
      </c>
      <c r="R346" s="236">
        <f>Q346*H346</f>
        <v>0</v>
      </c>
      <c r="S346" s="236">
        <v>0</v>
      </c>
      <c r="T346" s="237">
        <f>S346*H346</f>
        <v>0</v>
      </c>
      <c r="U346" s="39"/>
      <c r="V346" s="39"/>
      <c r="W346" s="39"/>
      <c r="X346" s="39"/>
      <c r="Y346" s="39"/>
      <c r="Z346" s="39"/>
      <c r="AA346" s="39"/>
      <c r="AB346" s="39"/>
      <c r="AC346" s="39"/>
      <c r="AD346" s="39"/>
      <c r="AE346" s="39"/>
      <c r="AR346" s="238" t="s">
        <v>360</v>
      </c>
      <c r="AT346" s="238" t="s">
        <v>343</v>
      </c>
      <c r="AU346" s="238" t="s">
        <v>85</v>
      </c>
      <c r="AY346" s="18" t="s">
        <v>342</v>
      </c>
      <c r="BE346" s="239">
        <f>IF(N346="základní",J346,0)</f>
        <v>0</v>
      </c>
      <c r="BF346" s="239">
        <f>IF(N346="snížená",J346,0)</f>
        <v>0</v>
      </c>
      <c r="BG346" s="239">
        <f>IF(N346="zákl. přenesená",J346,0)</f>
        <v>0</v>
      </c>
      <c r="BH346" s="239">
        <f>IF(N346="sníž. přenesená",J346,0)</f>
        <v>0</v>
      </c>
      <c r="BI346" s="239">
        <f>IF(N346="nulová",J346,0)</f>
        <v>0</v>
      </c>
      <c r="BJ346" s="18" t="s">
        <v>83</v>
      </c>
      <c r="BK346" s="239">
        <f>ROUND(I346*H346,2)</f>
        <v>0</v>
      </c>
      <c r="BL346" s="18" t="s">
        <v>360</v>
      </c>
      <c r="BM346" s="238" t="s">
        <v>3155</v>
      </c>
    </row>
    <row r="347" s="2" customFormat="1">
      <c r="A347" s="39"/>
      <c r="B347" s="40"/>
      <c r="C347" s="41"/>
      <c r="D347" s="240" t="s">
        <v>349</v>
      </c>
      <c r="E347" s="41"/>
      <c r="F347" s="241" t="s">
        <v>3154</v>
      </c>
      <c r="G347" s="41"/>
      <c r="H347" s="41"/>
      <c r="I347" s="242"/>
      <c r="J347" s="41"/>
      <c r="K347" s="41"/>
      <c r="L347" s="45"/>
      <c r="M347" s="243"/>
      <c r="N347" s="244"/>
      <c r="O347" s="92"/>
      <c r="P347" s="92"/>
      <c r="Q347" s="92"/>
      <c r="R347" s="92"/>
      <c r="S347" s="92"/>
      <c r="T347" s="93"/>
      <c r="U347" s="39"/>
      <c r="V347" s="39"/>
      <c r="W347" s="39"/>
      <c r="X347" s="39"/>
      <c r="Y347" s="39"/>
      <c r="Z347" s="39"/>
      <c r="AA347" s="39"/>
      <c r="AB347" s="39"/>
      <c r="AC347" s="39"/>
      <c r="AD347" s="39"/>
      <c r="AE347" s="39"/>
      <c r="AT347" s="18" t="s">
        <v>349</v>
      </c>
      <c r="AU347" s="18" t="s">
        <v>85</v>
      </c>
    </row>
    <row r="348" s="13" customFormat="1">
      <c r="A348" s="13"/>
      <c r="B348" s="252"/>
      <c r="C348" s="253"/>
      <c r="D348" s="240" t="s">
        <v>446</v>
      </c>
      <c r="E348" s="254" t="s">
        <v>1</v>
      </c>
      <c r="F348" s="255" t="s">
        <v>3156</v>
      </c>
      <c r="G348" s="253"/>
      <c r="H348" s="256">
        <v>2</v>
      </c>
      <c r="I348" s="257"/>
      <c r="J348" s="253"/>
      <c r="K348" s="253"/>
      <c r="L348" s="258"/>
      <c r="M348" s="259"/>
      <c r="N348" s="260"/>
      <c r="O348" s="260"/>
      <c r="P348" s="260"/>
      <c r="Q348" s="260"/>
      <c r="R348" s="260"/>
      <c r="S348" s="260"/>
      <c r="T348" s="261"/>
      <c r="U348" s="13"/>
      <c r="V348" s="13"/>
      <c r="W348" s="13"/>
      <c r="X348" s="13"/>
      <c r="Y348" s="13"/>
      <c r="Z348" s="13"/>
      <c r="AA348" s="13"/>
      <c r="AB348" s="13"/>
      <c r="AC348" s="13"/>
      <c r="AD348" s="13"/>
      <c r="AE348" s="13"/>
      <c r="AT348" s="262" t="s">
        <v>446</v>
      </c>
      <c r="AU348" s="262" t="s">
        <v>85</v>
      </c>
      <c r="AV348" s="13" t="s">
        <v>85</v>
      </c>
      <c r="AW348" s="13" t="s">
        <v>32</v>
      </c>
      <c r="AX348" s="13" t="s">
        <v>83</v>
      </c>
      <c r="AY348" s="262" t="s">
        <v>342</v>
      </c>
    </row>
    <row r="349" s="2" customFormat="1" ht="16.5" customHeight="1">
      <c r="A349" s="39"/>
      <c r="B349" s="40"/>
      <c r="C349" s="227" t="s">
        <v>847</v>
      </c>
      <c r="D349" s="227" t="s">
        <v>343</v>
      </c>
      <c r="E349" s="228" t="s">
        <v>2601</v>
      </c>
      <c r="F349" s="229" t="s">
        <v>2602</v>
      </c>
      <c r="G349" s="230" t="s">
        <v>543</v>
      </c>
      <c r="H349" s="231">
        <v>17.800000000000001</v>
      </c>
      <c r="I349" s="232"/>
      <c r="J349" s="233">
        <f>ROUND(I349*H349,2)</f>
        <v>0</v>
      </c>
      <c r="K349" s="229" t="s">
        <v>443</v>
      </c>
      <c r="L349" s="45"/>
      <c r="M349" s="234" t="s">
        <v>1</v>
      </c>
      <c r="N349" s="235" t="s">
        <v>41</v>
      </c>
      <c r="O349" s="92"/>
      <c r="P349" s="236">
        <f>O349*H349</f>
        <v>0</v>
      </c>
      <c r="Q349" s="236">
        <v>6.9999999999999994E-05</v>
      </c>
      <c r="R349" s="236">
        <f>Q349*H349</f>
        <v>0.0012459999999999999</v>
      </c>
      <c r="S349" s="236">
        <v>0</v>
      </c>
      <c r="T349" s="237">
        <f>S349*H349</f>
        <v>0</v>
      </c>
      <c r="U349" s="39"/>
      <c r="V349" s="39"/>
      <c r="W349" s="39"/>
      <c r="X349" s="39"/>
      <c r="Y349" s="39"/>
      <c r="Z349" s="39"/>
      <c r="AA349" s="39"/>
      <c r="AB349" s="39"/>
      <c r="AC349" s="39"/>
      <c r="AD349" s="39"/>
      <c r="AE349" s="39"/>
      <c r="AR349" s="238" t="s">
        <v>360</v>
      </c>
      <c r="AT349" s="238" t="s">
        <v>343</v>
      </c>
      <c r="AU349" s="238" t="s">
        <v>85</v>
      </c>
      <c r="AY349" s="18" t="s">
        <v>342</v>
      </c>
      <c r="BE349" s="239">
        <f>IF(N349="základní",J349,0)</f>
        <v>0</v>
      </c>
      <c r="BF349" s="239">
        <f>IF(N349="snížená",J349,0)</f>
        <v>0</v>
      </c>
      <c r="BG349" s="239">
        <f>IF(N349="zákl. přenesená",J349,0)</f>
        <v>0</v>
      </c>
      <c r="BH349" s="239">
        <f>IF(N349="sníž. přenesená",J349,0)</f>
        <v>0</v>
      </c>
      <c r="BI349" s="239">
        <f>IF(N349="nulová",J349,0)</f>
        <v>0</v>
      </c>
      <c r="BJ349" s="18" t="s">
        <v>83</v>
      </c>
      <c r="BK349" s="239">
        <f>ROUND(I349*H349,2)</f>
        <v>0</v>
      </c>
      <c r="BL349" s="18" t="s">
        <v>360</v>
      </c>
      <c r="BM349" s="238" t="s">
        <v>3157</v>
      </c>
    </row>
    <row r="350" s="2" customFormat="1">
      <c r="A350" s="39"/>
      <c r="B350" s="40"/>
      <c r="C350" s="41"/>
      <c r="D350" s="240" t="s">
        <v>349</v>
      </c>
      <c r="E350" s="41"/>
      <c r="F350" s="241" t="s">
        <v>2604</v>
      </c>
      <c r="G350" s="41"/>
      <c r="H350" s="41"/>
      <c r="I350" s="242"/>
      <c r="J350" s="41"/>
      <c r="K350" s="41"/>
      <c r="L350" s="45"/>
      <c r="M350" s="243"/>
      <c r="N350" s="244"/>
      <c r="O350" s="92"/>
      <c r="P350" s="92"/>
      <c r="Q350" s="92"/>
      <c r="R350" s="92"/>
      <c r="S350" s="92"/>
      <c r="T350" s="93"/>
      <c r="U350" s="39"/>
      <c r="V350" s="39"/>
      <c r="W350" s="39"/>
      <c r="X350" s="39"/>
      <c r="Y350" s="39"/>
      <c r="Z350" s="39"/>
      <c r="AA350" s="39"/>
      <c r="AB350" s="39"/>
      <c r="AC350" s="39"/>
      <c r="AD350" s="39"/>
      <c r="AE350" s="39"/>
      <c r="AT350" s="18" t="s">
        <v>349</v>
      </c>
      <c r="AU350" s="18" t="s">
        <v>85</v>
      </c>
    </row>
    <row r="351" s="13" customFormat="1">
      <c r="A351" s="13"/>
      <c r="B351" s="252"/>
      <c r="C351" s="253"/>
      <c r="D351" s="240" t="s">
        <v>446</v>
      </c>
      <c r="E351" s="254" t="s">
        <v>1</v>
      </c>
      <c r="F351" s="255" t="s">
        <v>3088</v>
      </c>
      <c r="G351" s="253"/>
      <c r="H351" s="256">
        <v>17.800000000000001</v>
      </c>
      <c r="I351" s="257"/>
      <c r="J351" s="253"/>
      <c r="K351" s="253"/>
      <c r="L351" s="258"/>
      <c r="M351" s="259"/>
      <c r="N351" s="260"/>
      <c r="O351" s="260"/>
      <c r="P351" s="260"/>
      <c r="Q351" s="260"/>
      <c r="R351" s="260"/>
      <c r="S351" s="260"/>
      <c r="T351" s="261"/>
      <c r="U351" s="13"/>
      <c r="V351" s="13"/>
      <c r="W351" s="13"/>
      <c r="X351" s="13"/>
      <c r="Y351" s="13"/>
      <c r="Z351" s="13"/>
      <c r="AA351" s="13"/>
      <c r="AB351" s="13"/>
      <c r="AC351" s="13"/>
      <c r="AD351" s="13"/>
      <c r="AE351" s="13"/>
      <c r="AT351" s="262" t="s">
        <v>446</v>
      </c>
      <c r="AU351" s="262" t="s">
        <v>85</v>
      </c>
      <c r="AV351" s="13" t="s">
        <v>85</v>
      </c>
      <c r="AW351" s="13" t="s">
        <v>32</v>
      </c>
      <c r="AX351" s="13" t="s">
        <v>83</v>
      </c>
      <c r="AY351" s="262" t="s">
        <v>342</v>
      </c>
    </row>
    <row r="352" s="12" customFormat="1" ht="22.8" customHeight="1">
      <c r="A352" s="12"/>
      <c r="B352" s="213"/>
      <c r="C352" s="214"/>
      <c r="D352" s="215" t="s">
        <v>75</v>
      </c>
      <c r="E352" s="246" t="s">
        <v>381</v>
      </c>
      <c r="F352" s="246" t="s">
        <v>839</v>
      </c>
      <c r="G352" s="214"/>
      <c r="H352" s="214"/>
      <c r="I352" s="217"/>
      <c r="J352" s="247">
        <f>BK352</f>
        <v>0</v>
      </c>
      <c r="K352" s="214"/>
      <c r="L352" s="219"/>
      <c r="M352" s="220"/>
      <c r="N352" s="221"/>
      <c r="O352" s="221"/>
      <c r="P352" s="222">
        <f>SUM(P353:P359)</f>
        <v>0</v>
      </c>
      <c r="Q352" s="221"/>
      <c r="R352" s="222">
        <f>SUM(R353:R359)</f>
        <v>0</v>
      </c>
      <c r="S352" s="221"/>
      <c r="T352" s="223">
        <f>SUM(T353:T359)</f>
        <v>0</v>
      </c>
      <c r="U352" s="12"/>
      <c r="V352" s="12"/>
      <c r="W352" s="12"/>
      <c r="X352" s="12"/>
      <c r="Y352" s="12"/>
      <c r="Z352" s="12"/>
      <c r="AA352" s="12"/>
      <c r="AB352" s="12"/>
      <c r="AC352" s="12"/>
      <c r="AD352" s="12"/>
      <c r="AE352" s="12"/>
      <c r="AR352" s="224" t="s">
        <v>83</v>
      </c>
      <c r="AT352" s="225" t="s">
        <v>75</v>
      </c>
      <c r="AU352" s="225" t="s">
        <v>83</v>
      </c>
      <c r="AY352" s="224" t="s">
        <v>342</v>
      </c>
      <c r="BK352" s="226">
        <f>SUM(BK353:BK359)</f>
        <v>0</v>
      </c>
    </row>
    <row r="353" s="2" customFormat="1" ht="16.5" customHeight="1">
      <c r="A353" s="39"/>
      <c r="B353" s="40"/>
      <c r="C353" s="227" t="s">
        <v>854</v>
      </c>
      <c r="D353" s="227" t="s">
        <v>343</v>
      </c>
      <c r="E353" s="228" t="s">
        <v>2219</v>
      </c>
      <c r="F353" s="229" t="s">
        <v>2220</v>
      </c>
      <c r="G353" s="230" t="s">
        <v>543</v>
      </c>
      <c r="H353" s="231">
        <v>13.6</v>
      </c>
      <c r="I353" s="232"/>
      <c r="J353" s="233">
        <f>ROUND(I353*H353,2)</f>
        <v>0</v>
      </c>
      <c r="K353" s="229" t="s">
        <v>443</v>
      </c>
      <c r="L353" s="45"/>
      <c r="M353" s="234" t="s">
        <v>1</v>
      </c>
      <c r="N353" s="235" t="s">
        <v>41</v>
      </c>
      <c r="O353" s="92"/>
      <c r="P353" s="236">
        <f>O353*H353</f>
        <v>0</v>
      </c>
      <c r="Q353" s="236">
        <v>0</v>
      </c>
      <c r="R353" s="236">
        <f>Q353*H353</f>
        <v>0</v>
      </c>
      <c r="S353" s="236">
        <v>0</v>
      </c>
      <c r="T353" s="237">
        <f>S353*H353</f>
        <v>0</v>
      </c>
      <c r="U353" s="39"/>
      <c r="V353" s="39"/>
      <c r="W353" s="39"/>
      <c r="X353" s="39"/>
      <c r="Y353" s="39"/>
      <c r="Z353" s="39"/>
      <c r="AA353" s="39"/>
      <c r="AB353" s="39"/>
      <c r="AC353" s="39"/>
      <c r="AD353" s="39"/>
      <c r="AE353" s="39"/>
      <c r="AR353" s="238" t="s">
        <v>360</v>
      </c>
      <c r="AT353" s="238" t="s">
        <v>343</v>
      </c>
      <c r="AU353" s="238" t="s">
        <v>85</v>
      </c>
      <c r="AY353" s="18" t="s">
        <v>342</v>
      </c>
      <c r="BE353" s="239">
        <f>IF(N353="základní",J353,0)</f>
        <v>0</v>
      </c>
      <c r="BF353" s="239">
        <f>IF(N353="snížená",J353,0)</f>
        <v>0</v>
      </c>
      <c r="BG353" s="239">
        <f>IF(N353="zákl. přenesená",J353,0)</f>
        <v>0</v>
      </c>
      <c r="BH353" s="239">
        <f>IF(N353="sníž. přenesená",J353,0)</f>
        <v>0</v>
      </c>
      <c r="BI353" s="239">
        <f>IF(N353="nulová",J353,0)</f>
        <v>0</v>
      </c>
      <c r="BJ353" s="18" t="s">
        <v>83</v>
      </c>
      <c r="BK353" s="239">
        <f>ROUND(I353*H353,2)</f>
        <v>0</v>
      </c>
      <c r="BL353" s="18" t="s">
        <v>360</v>
      </c>
      <c r="BM353" s="238" t="s">
        <v>3158</v>
      </c>
    </row>
    <row r="354" s="2" customFormat="1">
      <c r="A354" s="39"/>
      <c r="B354" s="40"/>
      <c r="C354" s="41"/>
      <c r="D354" s="240" t="s">
        <v>349</v>
      </c>
      <c r="E354" s="41"/>
      <c r="F354" s="241" t="s">
        <v>2222</v>
      </c>
      <c r="G354" s="41"/>
      <c r="H354" s="41"/>
      <c r="I354" s="242"/>
      <c r="J354" s="41"/>
      <c r="K354" s="41"/>
      <c r="L354" s="45"/>
      <c r="M354" s="243"/>
      <c r="N354" s="244"/>
      <c r="O354" s="92"/>
      <c r="P354" s="92"/>
      <c r="Q354" s="92"/>
      <c r="R354" s="92"/>
      <c r="S354" s="92"/>
      <c r="T354" s="93"/>
      <c r="U354" s="39"/>
      <c r="V354" s="39"/>
      <c r="W354" s="39"/>
      <c r="X354" s="39"/>
      <c r="Y354" s="39"/>
      <c r="Z354" s="39"/>
      <c r="AA354" s="39"/>
      <c r="AB354" s="39"/>
      <c r="AC354" s="39"/>
      <c r="AD354" s="39"/>
      <c r="AE354" s="39"/>
      <c r="AT354" s="18" t="s">
        <v>349</v>
      </c>
      <c r="AU354" s="18" t="s">
        <v>85</v>
      </c>
    </row>
    <row r="355" s="14" customFormat="1">
      <c r="A355" s="14"/>
      <c r="B355" s="263"/>
      <c r="C355" s="264"/>
      <c r="D355" s="240" t="s">
        <v>446</v>
      </c>
      <c r="E355" s="265" t="s">
        <v>1</v>
      </c>
      <c r="F355" s="266" t="s">
        <v>2625</v>
      </c>
      <c r="G355" s="264"/>
      <c r="H355" s="265" t="s">
        <v>1</v>
      </c>
      <c r="I355" s="267"/>
      <c r="J355" s="264"/>
      <c r="K355" s="264"/>
      <c r="L355" s="268"/>
      <c r="M355" s="269"/>
      <c r="N355" s="270"/>
      <c r="O355" s="270"/>
      <c r="P355" s="270"/>
      <c r="Q355" s="270"/>
      <c r="R355" s="270"/>
      <c r="S355" s="270"/>
      <c r="T355" s="271"/>
      <c r="U355" s="14"/>
      <c r="V355" s="14"/>
      <c r="W355" s="14"/>
      <c r="X355" s="14"/>
      <c r="Y355" s="14"/>
      <c r="Z355" s="14"/>
      <c r="AA355" s="14"/>
      <c r="AB355" s="14"/>
      <c r="AC355" s="14"/>
      <c r="AD355" s="14"/>
      <c r="AE355" s="14"/>
      <c r="AT355" s="272" t="s">
        <v>446</v>
      </c>
      <c r="AU355" s="272" t="s">
        <v>85</v>
      </c>
      <c r="AV355" s="14" t="s">
        <v>83</v>
      </c>
      <c r="AW355" s="14" t="s">
        <v>32</v>
      </c>
      <c r="AX355" s="14" t="s">
        <v>76</v>
      </c>
      <c r="AY355" s="272" t="s">
        <v>342</v>
      </c>
    </row>
    <row r="356" s="13" customFormat="1">
      <c r="A356" s="13"/>
      <c r="B356" s="252"/>
      <c r="C356" s="253"/>
      <c r="D356" s="240" t="s">
        <v>446</v>
      </c>
      <c r="E356" s="254" t="s">
        <v>1</v>
      </c>
      <c r="F356" s="255" t="s">
        <v>3159</v>
      </c>
      <c r="G356" s="253"/>
      <c r="H356" s="256">
        <v>13.6</v>
      </c>
      <c r="I356" s="257"/>
      <c r="J356" s="253"/>
      <c r="K356" s="253"/>
      <c r="L356" s="258"/>
      <c r="M356" s="259"/>
      <c r="N356" s="260"/>
      <c r="O356" s="260"/>
      <c r="P356" s="260"/>
      <c r="Q356" s="260"/>
      <c r="R356" s="260"/>
      <c r="S356" s="260"/>
      <c r="T356" s="261"/>
      <c r="U356" s="13"/>
      <c r="V356" s="13"/>
      <c r="W356" s="13"/>
      <c r="X356" s="13"/>
      <c r="Y356" s="13"/>
      <c r="Z356" s="13"/>
      <c r="AA356" s="13"/>
      <c r="AB356" s="13"/>
      <c r="AC356" s="13"/>
      <c r="AD356" s="13"/>
      <c r="AE356" s="13"/>
      <c r="AT356" s="262" t="s">
        <v>446</v>
      </c>
      <c r="AU356" s="262" t="s">
        <v>85</v>
      </c>
      <c r="AV356" s="13" t="s">
        <v>85</v>
      </c>
      <c r="AW356" s="13" t="s">
        <v>32</v>
      </c>
      <c r="AX356" s="13" t="s">
        <v>83</v>
      </c>
      <c r="AY356" s="262" t="s">
        <v>342</v>
      </c>
    </row>
    <row r="357" s="2" customFormat="1" ht="21.75" customHeight="1">
      <c r="A357" s="39"/>
      <c r="B357" s="40"/>
      <c r="C357" s="227" t="s">
        <v>859</v>
      </c>
      <c r="D357" s="227" t="s">
        <v>343</v>
      </c>
      <c r="E357" s="228" t="s">
        <v>3160</v>
      </c>
      <c r="F357" s="229" t="s">
        <v>3161</v>
      </c>
      <c r="G357" s="230" t="s">
        <v>824</v>
      </c>
      <c r="H357" s="231">
        <v>1</v>
      </c>
      <c r="I357" s="232"/>
      <c r="J357" s="233">
        <f>ROUND(I357*H357,2)</f>
        <v>0</v>
      </c>
      <c r="K357" s="229" t="s">
        <v>1</v>
      </c>
      <c r="L357" s="45"/>
      <c r="M357" s="234" t="s">
        <v>1</v>
      </c>
      <c r="N357" s="235" t="s">
        <v>41</v>
      </c>
      <c r="O357" s="92"/>
      <c r="P357" s="236">
        <f>O357*H357</f>
        <v>0</v>
      </c>
      <c r="Q357" s="236">
        <v>0</v>
      </c>
      <c r="R357" s="236">
        <f>Q357*H357</f>
        <v>0</v>
      </c>
      <c r="S357" s="236">
        <v>0</v>
      </c>
      <c r="T357" s="237">
        <f>S357*H357</f>
        <v>0</v>
      </c>
      <c r="U357" s="39"/>
      <c r="V357" s="39"/>
      <c r="W357" s="39"/>
      <c r="X357" s="39"/>
      <c r="Y357" s="39"/>
      <c r="Z357" s="39"/>
      <c r="AA357" s="39"/>
      <c r="AB357" s="39"/>
      <c r="AC357" s="39"/>
      <c r="AD357" s="39"/>
      <c r="AE357" s="39"/>
      <c r="AR357" s="238" t="s">
        <v>360</v>
      </c>
      <c r="AT357" s="238" t="s">
        <v>343</v>
      </c>
      <c r="AU357" s="238" t="s">
        <v>85</v>
      </c>
      <c r="AY357" s="18" t="s">
        <v>342</v>
      </c>
      <c r="BE357" s="239">
        <f>IF(N357="základní",J357,0)</f>
        <v>0</v>
      </c>
      <c r="BF357" s="239">
        <f>IF(N357="snížená",J357,0)</f>
        <v>0</v>
      </c>
      <c r="BG357" s="239">
        <f>IF(N357="zákl. přenesená",J357,0)</f>
        <v>0</v>
      </c>
      <c r="BH357" s="239">
        <f>IF(N357="sníž. přenesená",J357,0)</f>
        <v>0</v>
      </c>
      <c r="BI357" s="239">
        <f>IF(N357="nulová",J357,0)</f>
        <v>0</v>
      </c>
      <c r="BJ357" s="18" t="s">
        <v>83</v>
      </c>
      <c r="BK357" s="239">
        <f>ROUND(I357*H357,2)</f>
        <v>0</v>
      </c>
      <c r="BL357" s="18" t="s">
        <v>360</v>
      </c>
      <c r="BM357" s="238" t="s">
        <v>3162</v>
      </c>
    </row>
    <row r="358" s="2" customFormat="1">
      <c r="A358" s="39"/>
      <c r="B358" s="40"/>
      <c r="C358" s="41"/>
      <c r="D358" s="240" t="s">
        <v>349</v>
      </c>
      <c r="E358" s="41"/>
      <c r="F358" s="241" t="s">
        <v>3161</v>
      </c>
      <c r="G358" s="41"/>
      <c r="H358" s="41"/>
      <c r="I358" s="242"/>
      <c r="J358" s="41"/>
      <c r="K358" s="41"/>
      <c r="L358" s="45"/>
      <c r="M358" s="243"/>
      <c r="N358" s="244"/>
      <c r="O358" s="92"/>
      <c r="P358" s="92"/>
      <c r="Q358" s="92"/>
      <c r="R358" s="92"/>
      <c r="S358" s="92"/>
      <c r="T358" s="93"/>
      <c r="U358" s="39"/>
      <c r="V358" s="39"/>
      <c r="W358" s="39"/>
      <c r="X358" s="39"/>
      <c r="Y358" s="39"/>
      <c r="Z358" s="39"/>
      <c r="AA358" s="39"/>
      <c r="AB358" s="39"/>
      <c r="AC358" s="39"/>
      <c r="AD358" s="39"/>
      <c r="AE358" s="39"/>
      <c r="AT358" s="18" t="s">
        <v>349</v>
      </c>
      <c r="AU358" s="18" t="s">
        <v>85</v>
      </c>
    </row>
    <row r="359" s="13" customFormat="1">
      <c r="A359" s="13"/>
      <c r="B359" s="252"/>
      <c r="C359" s="253"/>
      <c r="D359" s="240" t="s">
        <v>446</v>
      </c>
      <c r="E359" s="254" t="s">
        <v>1</v>
      </c>
      <c r="F359" s="255" t="s">
        <v>2489</v>
      </c>
      <c r="G359" s="253"/>
      <c r="H359" s="256">
        <v>1</v>
      </c>
      <c r="I359" s="257"/>
      <c r="J359" s="253"/>
      <c r="K359" s="253"/>
      <c r="L359" s="258"/>
      <c r="M359" s="259"/>
      <c r="N359" s="260"/>
      <c r="O359" s="260"/>
      <c r="P359" s="260"/>
      <c r="Q359" s="260"/>
      <c r="R359" s="260"/>
      <c r="S359" s="260"/>
      <c r="T359" s="261"/>
      <c r="U359" s="13"/>
      <c r="V359" s="13"/>
      <c r="W359" s="13"/>
      <c r="X359" s="13"/>
      <c r="Y359" s="13"/>
      <c r="Z359" s="13"/>
      <c r="AA359" s="13"/>
      <c r="AB359" s="13"/>
      <c r="AC359" s="13"/>
      <c r="AD359" s="13"/>
      <c r="AE359" s="13"/>
      <c r="AT359" s="262" t="s">
        <v>446</v>
      </c>
      <c r="AU359" s="262" t="s">
        <v>85</v>
      </c>
      <c r="AV359" s="13" t="s">
        <v>85</v>
      </c>
      <c r="AW359" s="13" t="s">
        <v>32</v>
      </c>
      <c r="AX359" s="13" t="s">
        <v>83</v>
      </c>
      <c r="AY359" s="262" t="s">
        <v>342</v>
      </c>
    </row>
    <row r="360" s="12" customFormat="1" ht="22.8" customHeight="1">
      <c r="A360" s="12"/>
      <c r="B360" s="213"/>
      <c r="C360" s="214"/>
      <c r="D360" s="215" t="s">
        <v>75</v>
      </c>
      <c r="E360" s="246" t="s">
        <v>950</v>
      </c>
      <c r="F360" s="246" t="s">
        <v>951</v>
      </c>
      <c r="G360" s="214"/>
      <c r="H360" s="214"/>
      <c r="I360" s="217"/>
      <c r="J360" s="247">
        <f>BK360</f>
        <v>0</v>
      </c>
      <c r="K360" s="214"/>
      <c r="L360" s="219"/>
      <c r="M360" s="220"/>
      <c r="N360" s="221"/>
      <c r="O360" s="221"/>
      <c r="P360" s="222">
        <f>SUM(P361:P372)</f>
        <v>0</v>
      </c>
      <c r="Q360" s="221"/>
      <c r="R360" s="222">
        <f>SUM(R361:R372)</f>
        <v>0</v>
      </c>
      <c r="S360" s="221"/>
      <c r="T360" s="223">
        <f>SUM(T361:T372)</f>
        <v>0</v>
      </c>
      <c r="U360" s="12"/>
      <c r="V360" s="12"/>
      <c r="W360" s="12"/>
      <c r="X360" s="12"/>
      <c r="Y360" s="12"/>
      <c r="Z360" s="12"/>
      <c r="AA360" s="12"/>
      <c r="AB360" s="12"/>
      <c r="AC360" s="12"/>
      <c r="AD360" s="12"/>
      <c r="AE360" s="12"/>
      <c r="AR360" s="224" t="s">
        <v>83</v>
      </c>
      <c r="AT360" s="225" t="s">
        <v>75</v>
      </c>
      <c r="AU360" s="225" t="s">
        <v>83</v>
      </c>
      <c r="AY360" s="224" t="s">
        <v>342</v>
      </c>
      <c r="BK360" s="226">
        <f>SUM(BK361:BK372)</f>
        <v>0</v>
      </c>
    </row>
    <row r="361" s="2" customFormat="1" ht="24.15" customHeight="1">
      <c r="A361" s="39"/>
      <c r="B361" s="40"/>
      <c r="C361" s="227" t="s">
        <v>864</v>
      </c>
      <c r="D361" s="227" t="s">
        <v>343</v>
      </c>
      <c r="E361" s="228" t="s">
        <v>953</v>
      </c>
      <c r="F361" s="229" t="s">
        <v>954</v>
      </c>
      <c r="G361" s="230" t="s">
        <v>462</v>
      </c>
      <c r="H361" s="231">
        <v>1.2310000000000001</v>
      </c>
      <c r="I361" s="232"/>
      <c r="J361" s="233">
        <f>ROUND(I361*H361,2)</f>
        <v>0</v>
      </c>
      <c r="K361" s="229" t="s">
        <v>1</v>
      </c>
      <c r="L361" s="45"/>
      <c r="M361" s="234" t="s">
        <v>1</v>
      </c>
      <c r="N361" s="235" t="s">
        <v>41</v>
      </c>
      <c r="O361" s="92"/>
      <c r="P361" s="236">
        <f>O361*H361</f>
        <v>0</v>
      </c>
      <c r="Q361" s="236">
        <v>0</v>
      </c>
      <c r="R361" s="236">
        <f>Q361*H361</f>
        <v>0</v>
      </c>
      <c r="S361" s="236">
        <v>0</v>
      </c>
      <c r="T361" s="237">
        <f>S361*H361</f>
        <v>0</v>
      </c>
      <c r="U361" s="39"/>
      <c r="V361" s="39"/>
      <c r="W361" s="39"/>
      <c r="X361" s="39"/>
      <c r="Y361" s="39"/>
      <c r="Z361" s="39"/>
      <c r="AA361" s="39"/>
      <c r="AB361" s="39"/>
      <c r="AC361" s="39"/>
      <c r="AD361" s="39"/>
      <c r="AE361" s="39"/>
      <c r="AR361" s="238" t="s">
        <v>360</v>
      </c>
      <c r="AT361" s="238" t="s">
        <v>343</v>
      </c>
      <c r="AU361" s="238" t="s">
        <v>85</v>
      </c>
      <c r="AY361" s="18" t="s">
        <v>342</v>
      </c>
      <c r="BE361" s="239">
        <f>IF(N361="základní",J361,0)</f>
        <v>0</v>
      </c>
      <c r="BF361" s="239">
        <f>IF(N361="snížená",J361,0)</f>
        <v>0</v>
      </c>
      <c r="BG361" s="239">
        <f>IF(N361="zákl. přenesená",J361,0)</f>
        <v>0</v>
      </c>
      <c r="BH361" s="239">
        <f>IF(N361="sníž. přenesená",J361,0)</f>
        <v>0</v>
      </c>
      <c r="BI361" s="239">
        <f>IF(N361="nulová",J361,0)</f>
        <v>0</v>
      </c>
      <c r="BJ361" s="18" t="s">
        <v>83</v>
      </c>
      <c r="BK361" s="239">
        <f>ROUND(I361*H361,2)</f>
        <v>0</v>
      </c>
      <c r="BL361" s="18" t="s">
        <v>360</v>
      </c>
      <c r="BM361" s="238" t="s">
        <v>3163</v>
      </c>
    </row>
    <row r="362" s="2" customFormat="1">
      <c r="A362" s="39"/>
      <c r="B362" s="40"/>
      <c r="C362" s="41"/>
      <c r="D362" s="240" t="s">
        <v>349</v>
      </c>
      <c r="E362" s="41"/>
      <c r="F362" s="241" t="s">
        <v>956</v>
      </c>
      <c r="G362" s="41"/>
      <c r="H362" s="41"/>
      <c r="I362" s="242"/>
      <c r="J362" s="41"/>
      <c r="K362" s="41"/>
      <c r="L362" s="45"/>
      <c r="M362" s="243"/>
      <c r="N362" s="244"/>
      <c r="O362" s="92"/>
      <c r="P362" s="92"/>
      <c r="Q362" s="92"/>
      <c r="R362" s="92"/>
      <c r="S362" s="92"/>
      <c r="T362" s="93"/>
      <c r="U362" s="39"/>
      <c r="V362" s="39"/>
      <c r="W362" s="39"/>
      <c r="X362" s="39"/>
      <c r="Y362" s="39"/>
      <c r="Z362" s="39"/>
      <c r="AA362" s="39"/>
      <c r="AB362" s="39"/>
      <c r="AC362" s="39"/>
      <c r="AD362" s="39"/>
      <c r="AE362" s="39"/>
      <c r="AT362" s="18" t="s">
        <v>349</v>
      </c>
      <c r="AU362" s="18" t="s">
        <v>85</v>
      </c>
    </row>
    <row r="363" s="13" customFormat="1">
      <c r="A363" s="13"/>
      <c r="B363" s="252"/>
      <c r="C363" s="253"/>
      <c r="D363" s="240" t="s">
        <v>446</v>
      </c>
      <c r="E363" s="254" t="s">
        <v>1</v>
      </c>
      <c r="F363" s="255" t="s">
        <v>3164</v>
      </c>
      <c r="G363" s="253"/>
      <c r="H363" s="256">
        <v>1.2310000000000001</v>
      </c>
      <c r="I363" s="257"/>
      <c r="J363" s="253"/>
      <c r="K363" s="253"/>
      <c r="L363" s="258"/>
      <c r="M363" s="259"/>
      <c r="N363" s="260"/>
      <c r="O363" s="260"/>
      <c r="P363" s="260"/>
      <c r="Q363" s="260"/>
      <c r="R363" s="260"/>
      <c r="S363" s="260"/>
      <c r="T363" s="261"/>
      <c r="U363" s="13"/>
      <c r="V363" s="13"/>
      <c r="W363" s="13"/>
      <c r="X363" s="13"/>
      <c r="Y363" s="13"/>
      <c r="Z363" s="13"/>
      <c r="AA363" s="13"/>
      <c r="AB363" s="13"/>
      <c r="AC363" s="13"/>
      <c r="AD363" s="13"/>
      <c r="AE363" s="13"/>
      <c r="AT363" s="262" t="s">
        <v>446</v>
      </c>
      <c r="AU363" s="262" t="s">
        <v>85</v>
      </c>
      <c r="AV363" s="13" t="s">
        <v>85</v>
      </c>
      <c r="AW363" s="13" t="s">
        <v>32</v>
      </c>
      <c r="AX363" s="13" t="s">
        <v>83</v>
      </c>
      <c r="AY363" s="262" t="s">
        <v>342</v>
      </c>
    </row>
    <row r="364" s="2" customFormat="1" ht="16.5" customHeight="1">
      <c r="A364" s="39"/>
      <c r="B364" s="40"/>
      <c r="C364" s="227" t="s">
        <v>871</v>
      </c>
      <c r="D364" s="227" t="s">
        <v>343</v>
      </c>
      <c r="E364" s="228" t="s">
        <v>981</v>
      </c>
      <c r="F364" s="229" t="s">
        <v>982</v>
      </c>
      <c r="G364" s="230" t="s">
        <v>462</v>
      </c>
      <c r="H364" s="231">
        <v>5.7880000000000003</v>
      </c>
      <c r="I364" s="232"/>
      <c r="J364" s="233">
        <f>ROUND(I364*H364,2)</f>
        <v>0</v>
      </c>
      <c r="K364" s="229" t="s">
        <v>1</v>
      </c>
      <c r="L364" s="45"/>
      <c r="M364" s="234" t="s">
        <v>1</v>
      </c>
      <c r="N364" s="235" t="s">
        <v>41</v>
      </c>
      <c r="O364" s="92"/>
      <c r="P364" s="236">
        <f>O364*H364</f>
        <v>0</v>
      </c>
      <c r="Q364" s="236">
        <v>0</v>
      </c>
      <c r="R364" s="236">
        <f>Q364*H364</f>
        <v>0</v>
      </c>
      <c r="S364" s="236">
        <v>0</v>
      </c>
      <c r="T364" s="237">
        <f>S364*H364</f>
        <v>0</v>
      </c>
      <c r="U364" s="39"/>
      <c r="V364" s="39"/>
      <c r="W364" s="39"/>
      <c r="X364" s="39"/>
      <c r="Y364" s="39"/>
      <c r="Z364" s="39"/>
      <c r="AA364" s="39"/>
      <c r="AB364" s="39"/>
      <c r="AC364" s="39"/>
      <c r="AD364" s="39"/>
      <c r="AE364" s="39"/>
      <c r="AR364" s="238" t="s">
        <v>360</v>
      </c>
      <c r="AT364" s="238" t="s">
        <v>343</v>
      </c>
      <c r="AU364" s="238" t="s">
        <v>85</v>
      </c>
      <c r="AY364" s="18" t="s">
        <v>342</v>
      </c>
      <c r="BE364" s="239">
        <f>IF(N364="základní",J364,0)</f>
        <v>0</v>
      </c>
      <c r="BF364" s="239">
        <f>IF(N364="snížená",J364,0)</f>
        <v>0</v>
      </c>
      <c r="BG364" s="239">
        <f>IF(N364="zákl. přenesená",J364,0)</f>
        <v>0</v>
      </c>
      <c r="BH364" s="239">
        <f>IF(N364="sníž. přenesená",J364,0)</f>
        <v>0</v>
      </c>
      <c r="BI364" s="239">
        <f>IF(N364="nulová",J364,0)</f>
        <v>0</v>
      </c>
      <c r="BJ364" s="18" t="s">
        <v>83</v>
      </c>
      <c r="BK364" s="239">
        <f>ROUND(I364*H364,2)</f>
        <v>0</v>
      </c>
      <c r="BL364" s="18" t="s">
        <v>360</v>
      </c>
      <c r="BM364" s="238" t="s">
        <v>3165</v>
      </c>
    </row>
    <row r="365" s="2" customFormat="1">
      <c r="A365" s="39"/>
      <c r="B365" s="40"/>
      <c r="C365" s="41"/>
      <c r="D365" s="240" t="s">
        <v>349</v>
      </c>
      <c r="E365" s="41"/>
      <c r="F365" s="241" t="s">
        <v>984</v>
      </c>
      <c r="G365" s="41"/>
      <c r="H365" s="41"/>
      <c r="I365" s="242"/>
      <c r="J365" s="41"/>
      <c r="K365" s="41"/>
      <c r="L365" s="45"/>
      <c r="M365" s="243"/>
      <c r="N365" s="244"/>
      <c r="O365" s="92"/>
      <c r="P365" s="92"/>
      <c r="Q365" s="92"/>
      <c r="R365" s="92"/>
      <c r="S365" s="92"/>
      <c r="T365" s="93"/>
      <c r="U365" s="39"/>
      <c r="V365" s="39"/>
      <c r="W365" s="39"/>
      <c r="X365" s="39"/>
      <c r="Y365" s="39"/>
      <c r="Z365" s="39"/>
      <c r="AA365" s="39"/>
      <c r="AB365" s="39"/>
      <c r="AC365" s="39"/>
      <c r="AD365" s="39"/>
      <c r="AE365" s="39"/>
      <c r="AT365" s="18" t="s">
        <v>349</v>
      </c>
      <c r="AU365" s="18" t="s">
        <v>85</v>
      </c>
    </row>
    <row r="366" s="13" customFormat="1">
      <c r="A366" s="13"/>
      <c r="B366" s="252"/>
      <c r="C366" s="253"/>
      <c r="D366" s="240" t="s">
        <v>446</v>
      </c>
      <c r="E366" s="254" t="s">
        <v>1</v>
      </c>
      <c r="F366" s="255" t="s">
        <v>3166</v>
      </c>
      <c r="G366" s="253"/>
      <c r="H366" s="256">
        <v>5.7880000000000003</v>
      </c>
      <c r="I366" s="257"/>
      <c r="J366" s="253"/>
      <c r="K366" s="253"/>
      <c r="L366" s="258"/>
      <c r="M366" s="259"/>
      <c r="N366" s="260"/>
      <c r="O366" s="260"/>
      <c r="P366" s="260"/>
      <c r="Q366" s="260"/>
      <c r="R366" s="260"/>
      <c r="S366" s="260"/>
      <c r="T366" s="261"/>
      <c r="U366" s="13"/>
      <c r="V366" s="13"/>
      <c r="W366" s="13"/>
      <c r="X366" s="13"/>
      <c r="Y366" s="13"/>
      <c r="Z366" s="13"/>
      <c r="AA366" s="13"/>
      <c r="AB366" s="13"/>
      <c r="AC366" s="13"/>
      <c r="AD366" s="13"/>
      <c r="AE366" s="13"/>
      <c r="AT366" s="262" t="s">
        <v>446</v>
      </c>
      <c r="AU366" s="262" t="s">
        <v>85</v>
      </c>
      <c r="AV366" s="13" t="s">
        <v>85</v>
      </c>
      <c r="AW366" s="13" t="s">
        <v>32</v>
      </c>
      <c r="AX366" s="13" t="s">
        <v>83</v>
      </c>
      <c r="AY366" s="262" t="s">
        <v>342</v>
      </c>
    </row>
    <row r="367" s="2" customFormat="1" ht="24.15" customHeight="1">
      <c r="A367" s="39"/>
      <c r="B367" s="40"/>
      <c r="C367" s="227" t="s">
        <v>876</v>
      </c>
      <c r="D367" s="227" t="s">
        <v>343</v>
      </c>
      <c r="E367" s="228" t="s">
        <v>1002</v>
      </c>
      <c r="F367" s="229" t="s">
        <v>1003</v>
      </c>
      <c r="G367" s="230" t="s">
        <v>462</v>
      </c>
      <c r="H367" s="231">
        <v>1.2310000000000001</v>
      </c>
      <c r="I367" s="232"/>
      <c r="J367" s="233">
        <f>ROUND(I367*H367,2)</f>
        <v>0</v>
      </c>
      <c r="K367" s="229" t="s">
        <v>443</v>
      </c>
      <c r="L367" s="45"/>
      <c r="M367" s="234" t="s">
        <v>1</v>
      </c>
      <c r="N367" s="235" t="s">
        <v>41</v>
      </c>
      <c r="O367" s="92"/>
      <c r="P367" s="236">
        <f>O367*H367</f>
        <v>0</v>
      </c>
      <c r="Q367" s="236">
        <v>0</v>
      </c>
      <c r="R367" s="236">
        <f>Q367*H367</f>
        <v>0</v>
      </c>
      <c r="S367" s="236">
        <v>0</v>
      </c>
      <c r="T367" s="237">
        <f>S367*H367</f>
        <v>0</v>
      </c>
      <c r="U367" s="39"/>
      <c r="V367" s="39"/>
      <c r="W367" s="39"/>
      <c r="X367" s="39"/>
      <c r="Y367" s="39"/>
      <c r="Z367" s="39"/>
      <c r="AA367" s="39"/>
      <c r="AB367" s="39"/>
      <c r="AC367" s="39"/>
      <c r="AD367" s="39"/>
      <c r="AE367" s="39"/>
      <c r="AR367" s="238" t="s">
        <v>360</v>
      </c>
      <c r="AT367" s="238" t="s">
        <v>343</v>
      </c>
      <c r="AU367" s="238" t="s">
        <v>85</v>
      </c>
      <c r="AY367" s="18" t="s">
        <v>342</v>
      </c>
      <c r="BE367" s="239">
        <f>IF(N367="základní",J367,0)</f>
        <v>0</v>
      </c>
      <c r="BF367" s="239">
        <f>IF(N367="snížená",J367,0)</f>
        <v>0</v>
      </c>
      <c r="BG367" s="239">
        <f>IF(N367="zákl. přenesená",J367,0)</f>
        <v>0</v>
      </c>
      <c r="BH367" s="239">
        <f>IF(N367="sníž. přenesená",J367,0)</f>
        <v>0</v>
      </c>
      <c r="BI367" s="239">
        <f>IF(N367="nulová",J367,0)</f>
        <v>0</v>
      </c>
      <c r="BJ367" s="18" t="s">
        <v>83</v>
      </c>
      <c r="BK367" s="239">
        <f>ROUND(I367*H367,2)</f>
        <v>0</v>
      </c>
      <c r="BL367" s="18" t="s">
        <v>360</v>
      </c>
      <c r="BM367" s="238" t="s">
        <v>3167</v>
      </c>
    </row>
    <row r="368" s="2" customFormat="1">
      <c r="A368" s="39"/>
      <c r="B368" s="40"/>
      <c r="C368" s="41"/>
      <c r="D368" s="240" t="s">
        <v>349</v>
      </c>
      <c r="E368" s="41"/>
      <c r="F368" s="241" t="s">
        <v>1005</v>
      </c>
      <c r="G368" s="41"/>
      <c r="H368" s="41"/>
      <c r="I368" s="242"/>
      <c r="J368" s="41"/>
      <c r="K368" s="41"/>
      <c r="L368" s="45"/>
      <c r="M368" s="243"/>
      <c r="N368" s="244"/>
      <c r="O368" s="92"/>
      <c r="P368" s="92"/>
      <c r="Q368" s="92"/>
      <c r="R368" s="92"/>
      <c r="S368" s="92"/>
      <c r="T368" s="93"/>
      <c r="U368" s="39"/>
      <c r="V368" s="39"/>
      <c r="W368" s="39"/>
      <c r="X368" s="39"/>
      <c r="Y368" s="39"/>
      <c r="Z368" s="39"/>
      <c r="AA368" s="39"/>
      <c r="AB368" s="39"/>
      <c r="AC368" s="39"/>
      <c r="AD368" s="39"/>
      <c r="AE368" s="39"/>
      <c r="AT368" s="18" t="s">
        <v>349</v>
      </c>
      <c r="AU368" s="18" t="s">
        <v>85</v>
      </c>
    </row>
    <row r="369" s="13" customFormat="1">
      <c r="A369" s="13"/>
      <c r="B369" s="252"/>
      <c r="C369" s="253"/>
      <c r="D369" s="240" t="s">
        <v>446</v>
      </c>
      <c r="E369" s="254" t="s">
        <v>1</v>
      </c>
      <c r="F369" s="255" t="s">
        <v>3164</v>
      </c>
      <c r="G369" s="253"/>
      <c r="H369" s="256">
        <v>1.2310000000000001</v>
      </c>
      <c r="I369" s="257"/>
      <c r="J369" s="253"/>
      <c r="K369" s="253"/>
      <c r="L369" s="258"/>
      <c r="M369" s="259"/>
      <c r="N369" s="260"/>
      <c r="O369" s="260"/>
      <c r="P369" s="260"/>
      <c r="Q369" s="260"/>
      <c r="R369" s="260"/>
      <c r="S369" s="260"/>
      <c r="T369" s="261"/>
      <c r="U369" s="13"/>
      <c r="V369" s="13"/>
      <c r="W369" s="13"/>
      <c r="X369" s="13"/>
      <c r="Y369" s="13"/>
      <c r="Z369" s="13"/>
      <c r="AA369" s="13"/>
      <c r="AB369" s="13"/>
      <c r="AC369" s="13"/>
      <c r="AD369" s="13"/>
      <c r="AE369" s="13"/>
      <c r="AT369" s="262" t="s">
        <v>446</v>
      </c>
      <c r="AU369" s="262" t="s">
        <v>85</v>
      </c>
      <c r="AV369" s="13" t="s">
        <v>85</v>
      </c>
      <c r="AW369" s="13" t="s">
        <v>32</v>
      </c>
      <c r="AX369" s="13" t="s">
        <v>83</v>
      </c>
      <c r="AY369" s="262" t="s">
        <v>342</v>
      </c>
    </row>
    <row r="370" s="2" customFormat="1" ht="24.15" customHeight="1">
      <c r="A370" s="39"/>
      <c r="B370" s="40"/>
      <c r="C370" s="227" t="s">
        <v>884</v>
      </c>
      <c r="D370" s="227" t="s">
        <v>343</v>
      </c>
      <c r="E370" s="228" t="s">
        <v>1007</v>
      </c>
      <c r="F370" s="229" t="s">
        <v>1008</v>
      </c>
      <c r="G370" s="230" t="s">
        <v>462</v>
      </c>
      <c r="H370" s="231">
        <v>5.7880000000000003</v>
      </c>
      <c r="I370" s="232"/>
      <c r="J370" s="233">
        <f>ROUND(I370*H370,2)</f>
        <v>0</v>
      </c>
      <c r="K370" s="229" t="s">
        <v>443</v>
      </c>
      <c r="L370" s="45"/>
      <c r="M370" s="234" t="s">
        <v>1</v>
      </c>
      <c r="N370" s="235" t="s">
        <v>41</v>
      </c>
      <c r="O370" s="92"/>
      <c r="P370" s="236">
        <f>O370*H370</f>
        <v>0</v>
      </c>
      <c r="Q370" s="236">
        <v>0</v>
      </c>
      <c r="R370" s="236">
        <f>Q370*H370</f>
        <v>0</v>
      </c>
      <c r="S370" s="236">
        <v>0</v>
      </c>
      <c r="T370" s="237">
        <f>S370*H370</f>
        <v>0</v>
      </c>
      <c r="U370" s="39"/>
      <c r="V370" s="39"/>
      <c r="W370" s="39"/>
      <c r="X370" s="39"/>
      <c r="Y370" s="39"/>
      <c r="Z370" s="39"/>
      <c r="AA370" s="39"/>
      <c r="AB370" s="39"/>
      <c r="AC370" s="39"/>
      <c r="AD370" s="39"/>
      <c r="AE370" s="39"/>
      <c r="AR370" s="238" t="s">
        <v>360</v>
      </c>
      <c r="AT370" s="238" t="s">
        <v>343</v>
      </c>
      <c r="AU370" s="238" t="s">
        <v>85</v>
      </c>
      <c r="AY370" s="18" t="s">
        <v>342</v>
      </c>
      <c r="BE370" s="239">
        <f>IF(N370="základní",J370,0)</f>
        <v>0</v>
      </c>
      <c r="BF370" s="239">
        <f>IF(N370="snížená",J370,0)</f>
        <v>0</v>
      </c>
      <c r="BG370" s="239">
        <f>IF(N370="zákl. přenesená",J370,0)</f>
        <v>0</v>
      </c>
      <c r="BH370" s="239">
        <f>IF(N370="sníž. přenesená",J370,0)</f>
        <v>0</v>
      </c>
      <c r="BI370" s="239">
        <f>IF(N370="nulová",J370,0)</f>
        <v>0</v>
      </c>
      <c r="BJ370" s="18" t="s">
        <v>83</v>
      </c>
      <c r="BK370" s="239">
        <f>ROUND(I370*H370,2)</f>
        <v>0</v>
      </c>
      <c r="BL370" s="18" t="s">
        <v>360</v>
      </c>
      <c r="BM370" s="238" t="s">
        <v>3168</v>
      </c>
    </row>
    <row r="371" s="2" customFormat="1">
      <c r="A371" s="39"/>
      <c r="B371" s="40"/>
      <c r="C371" s="41"/>
      <c r="D371" s="240" t="s">
        <v>349</v>
      </c>
      <c r="E371" s="41"/>
      <c r="F371" s="241" t="s">
        <v>636</v>
      </c>
      <c r="G371" s="41"/>
      <c r="H371" s="41"/>
      <c r="I371" s="242"/>
      <c r="J371" s="41"/>
      <c r="K371" s="41"/>
      <c r="L371" s="45"/>
      <c r="M371" s="243"/>
      <c r="N371" s="244"/>
      <c r="O371" s="92"/>
      <c r="P371" s="92"/>
      <c r="Q371" s="92"/>
      <c r="R371" s="92"/>
      <c r="S371" s="92"/>
      <c r="T371" s="93"/>
      <c r="U371" s="39"/>
      <c r="V371" s="39"/>
      <c r="W371" s="39"/>
      <c r="X371" s="39"/>
      <c r="Y371" s="39"/>
      <c r="Z371" s="39"/>
      <c r="AA371" s="39"/>
      <c r="AB371" s="39"/>
      <c r="AC371" s="39"/>
      <c r="AD371" s="39"/>
      <c r="AE371" s="39"/>
      <c r="AT371" s="18" t="s">
        <v>349</v>
      </c>
      <c r="AU371" s="18" t="s">
        <v>85</v>
      </c>
    </row>
    <row r="372" s="13" customFormat="1">
      <c r="A372" s="13"/>
      <c r="B372" s="252"/>
      <c r="C372" s="253"/>
      <c r="D372" s="240" t="s">
        <v>446</v>
      </c>
      <c r="E372" s="254" t="s">
        <v>1</v>
      </c>
      <c r="F372" s="255" t="s">
        <v>3166</v>
      </c>
      <c r="G372" s="253"/>
      <c r="H372" s="256">
        <v>5.7880000000000003</v>
      </c>
      <c r="I372" s="257"/>
      <c r="J372" s="253"/>
      <c r="K372" s="253"/>
      <c r="L372" s="258"/>
      <c r="M372" s="259"/>
      <c r="N372" s="260"/>
      <c r="O372" s="260"/>
      <c r="P372" s="260"/>
      <c r="Q372" s="260"/>
      <c r="R372" s="260"/>
      <c r="S372" s="260"/>
      <c r="T372" s="261"/>
      <c r="U372" s="13"/>
      <c r="V372" s="13"/>
      <c r="W372" s="13"/>
      <c r="X372" s="13"/>
      <c r="Y372" s="13"/>
      <c r="Z372" s="13"/>
      <c r="AA372" s="13"/>
      <c r="AB372" s="13"/>
      <c r="AC372" s="13"/>
      <c r="AD372" s="13"/>
      <c r="AE372" s="13"/>
      <c r="AT372" s="262" t="s">
        <v>446</v>
      </c>
      <c r="AU372" s="262" t="s">
        <v>85</v>
      </c>
      <c r="AV372" s="13" t="s">
        <v>85</v>
      </c>
      <c r="AW372" s="13" t="s">
        <v>32</v>
      </c>
      <c r="AX372" s="13" t="s">
        <v>83</v>
      </c>
      <c r="AY372" s="262" t="s">
        <v>342</v>
      </c>
    </row>
    <row r="373" s="12" customFormat="1" ht="22.8" customHeight="1">
      <c r="A373" s="12"/>
      <c r="B373" s="213"/>
      <c r="C373" s="214"/>
      <c r="D373" s="215" t="s">
        <v>75</v>
      </c>
      <c r="E373" s="246" t="s">
        <v>458</v>
      </c>
      <c r="F373" s="246" t="s">
        <v>459</v>
      </c>
      <c r="G373" s="214"/>
      <c r="H373" s="214"/>
      <c r="I373" s="217"/>
      <c r="J373" s="247">
        <f>BK373</f>
        <v>0</v>
      </c>
      <c r="K373" s="214"/>
      <c r="L373" s="219"/>
      <c r="M373" s="220"/>
      <c r="N373" s="221"/>
      <c r="O373" s="221"/>
      <c r="P373" s="222">
        <f>SUM(P374:P375)</f>
        <v>0</v>
      </c>
      <c r="Q373" s="221"/>
      <c r="R373" s="222">
        <f>SUM(R374:R375)</f>
        <v>0</v>
      </c>
      <c r="S373" s="221"/>
      <c r="T373" s="223">
        <f>SUM(T374:T375)</f>
        <v>0</v>
      </c>
      <c r="U373" s="12"/>
      <c r="V373" s="12"/>
      <c r="W373" s="12"/>
      <c r="X373" s="12"/>
      <c r="Y373" s="12"/>
      <c r="Z373" s="12"/>
      <c r="AA373" s="12"/>
      <c r="AB373" s="12"/>
      <c r="AC373" s="12"/>
      <c r="AD373" s="12"/>
      <c r="AE373" s="12"/>
      <c r="AR373" s="224" t="s">
        <v>83</v>
      </c>
      <c r="AT373" s="225" t="s">
        <v>75</v>
      </c>
      <c r="AU373" s="225" t="s">
        <v>83</v>
      </c>
      <c r="AY373" s="224" t="s">
        <v>342</v>
      </c>
      <c r="BK373" s="226">
        <f>SUM(BK374:BK375)</f>
        <v>0</v>
      </c>
    </row>
    <row r="374" s="2" customFormat="1" ht="16.5" customHeight="1">
      <c r="A374" s="39"/>
      <c r="B374" s="40"/>
      <c r="C374" s="227" t="s">
        <v>889</v>
      </c>
      <c r="D374" s="227" t="s">
        <v>343</v>
      </c>
      <c r="E374" s="228" t="s">
        <v>2139</v>
      </c>
      <c r="F374" s="229" t="s">
        <v>2140</v>
      </c>
      <c r="G374" s="230" t="s">
        <v>462</v>
      </c>
      <c r="H374" s="231">
        <v>7.6120000000000001</v>
      </c>
      <c r="I374" s="232"/>
      <c r="J374" s="233">
        <f>ROUND(I374*H374,2)</f>
        <v>0</v>
      </c>
      <c r="K374" s="229" t="s">
        <v>443</v>
      </c>
      <c r="L374" s="45"/>
      <c r="M374" s="234" t="s">
        <v>1</v>
      </c>
      <c r="N374" s="235" t="s">
        <v>41</v>
      </c>
      <c r="O374" s="92"/>
      <c r="P374" s="236">
        <f>O374*H374</f>
        <v>0</v>
      </c>
      <c r="Q374" s="236">
        <v>0</v>
      </c>
      <c r="R374" s="236">
        <f>Q374*H374</f>
        <v>0</v>
      </c>
      <c r="S374" s="236">
        <v>0</v>
      </c>
      <c r="T374" s="237">
        <f>S374*H374</f>
        <v>0</v>
      </c>
      <c r="U374" s="39"/>
      <c r="V374" s="39"/>
      <c r="W374" s="39"/>
      <c r="X374" s="39"/>
      <c r="Y374" s="39"/>
      <c r="Z374" s="39"/>
      <c r="AA374" s="39"/>
      <c r="AB374" s="39"/>
      <c r="AC374" s="39"/>
      <c r="AD374" s="39"/>
      <c r="AE374" s="39"/>
      <c r="AR374" s="238" t="s">
        <v>360</v>
      </c>
      <c r="AT374" s="238" t="s">
        <v>343</v>
      </c>
      <c r="AU374" s="238" t="s">
        <v>85</v>
      </c>
      <c r="AY374" s="18" t="s">
        <v>342</v>
      </c>
      <c r="BE374" s="239">
        <f>IF(N374="základní",J374,0)</f>
        <v>0</v>
      </c>
      <c r="BF374" s="239">
        <f>IF(N374="snížená",J374,0)</f>
        <v>0</v>
      </c>
      <c r="BG374" s="239">
        <f>IF(N374="zákl. přenesená",J374,0)</f>
        <v>0</v>
      </c>
      <c r="BH374" s="239">
        <f>IF(N374="sníž. přenesená",J374,0)</f>
        <v>0</v>
      </c>
      <c r="BI374" s="239">
        <f>IF(N374="nulová",J374,0)</f>
        <v>0</v>
      </c>
      <c r="BJ374" s="18" t="s">
        <v>83</v>
      </c>
      <c r="BK374" s="239">
        <f>ROUND(I374*H374,2)</f>
        <v>0</v>
      </c>
      <c r="BL374" s="18" t="s">
        <v>360</v>
      </c>
      <c r="BM374" s="238" t="s">
        <v>3169</v>
      </c>
    </row>
    <row r="375" s="2" customFormat="1">
      <c r="A375" s="39"/>
      <c r="B375" s="40"/>
      <c r="C375" s="41"/>
      <c r="D375" s="240" t="s">
        <v>349</v>
      </c>
      <c r="E375" s="41"/>
      <c r="F375" s="241" t="s">
        <v>2142</v>
      </c>
      <c r="G375" s="41"/>
      <c r="H375" s="41"/>
      <c r="I375" s="242"/>
      <c r="J375" s="41"/>
      <c r="K375" s="41"/>
      <c r="L375" s="45"/>
      <c r="M375" s="248"/>
      <c r="N375" s="249"/>
      <c r="O375" s="250"/>
      <c r="P375" s="250"/>
      <c r="Q375" s="250"/>
      <c r="R375" s="250"/>
      <c r="S375" s="250"/>
      <c r="T375" s="251"/>
      <c r="U375" s="39"/>
      <c r="V375" s="39"/>
      <c r="W375" s="39"/>
      <c r="X375" s="39"/>
      <c r="Y375" s="39"/>
      <c r="Z375" s="39"/>
      <c r="AA375" s="39"/>
      <c r="AB375" s="39"/>
      <c r="AC375" s="39"/>
      <c r="AD375" s="39"/>
      <c r="AE375" s="39"/>
      <c r="AT375" s="18" t="s">
        <v>349</v>
      </c>
      <c r="AU375" s="18" t="s">
        <v>85</v>
      </c>
    </row>
    <row r="376" s="2" customFormat="1" ht="6.96" customHeight="1">
      <c r="A376" s="39"/>
      <c r="B376" s="67"/>
      <c r="C376" s="68"/>
      <c r="D376" s="68"/>
      <c r="E376" s="68"/>
      <c r="F376" s="68"/>
      <c r="G376" s="68"/>
      <c r="H376" s="68"/>
      <c r="I376" s="68"/>
      <c r="J376" s="68"/>
      <c r="K376" s="68"/>
      <c r="L376" s="45"/>
      <c r="M376" s="39"/>
      <c r="O376" s="39"/>
      <c r="P376" s="39"/>
      <c r="Q376" s="39"/>
      <c r="R376" s="39"/>
      <c r="S376" s="39"/>
      <c r="T376" s="39"/>
      <c r="U376" s="39"/>
      <c r="V376" s="39"/>
      <c r="W376" s="39"/>
      <c r="X376" s="39"/>
      <c r="Y376" s="39"/>
      <c r="Z376" s="39"/>
      <c r="AA376" s="39"/>
      <c r="AB376" s="39"/>
      <c r="AC376" s="39"/>
      <c r="AD376" s="39"/>
      <c r="AE376" s="39"/>
    </row>
  </sheetData>
  <sheetProtection sheet="1" autoFilter="0" formatColumns="0" formatRows="0" objects="1" scenarios="1" spinCount="100000" saltValue="kuqCudSfHUp0iuZXoKGjbf5rn5jI/dr3sGWR8Kbi6QOQCfyr3qldIjRGCVxT/FqxnEKO4371iUEMeSzBmgWcJQ==" hashValue="ruIjTv+LJ1VYGGeuzmHvfli+2hflL7EoDJUtmlBy9Cu7UO2fGHwgBfxE3Lh1NIA3DXfQbmFvPmNviokIBbndAg==" algorithmName="SHA-512" password="CC35"/>
  <autoFilter ref="C132:K375"/>
  <mergeCells count="15">
    <mergeCell ref="E7:H7"/>
    <mergeCell ref="E11:H11"/>
    <mergeCell ref="E9:H9"/>
    <mergeCell ref="E13:H13"/>
    <mergeCell ref="E22:H22"/>
    <mergeCell ref="E31:H31"/>
    <mergeCell ref="E85:H85"/>
    <mergeCell ref="E89:H89"/>
    <mergeCell ref="E87:H87"/>
    <mergeCell ref="E91:H91"/>
    <mergeCell ref="E119:H119"/>
    <mergeCell ref="E123:H123"/>
    <mergeCell ref="E121:H121"/>
    <mergeCell ref="E125:H12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167</v>
      </c>
    </row>
    <row r="3" s="1" customFormat="1" ht="6.96" customHeight="1">
      <c r="B3" s="148"/>
      <c r="C3" s="149"/>
      <c r="D3" s="149"/>
      <c r="E3" s="149"/>
      <c r="F3" s="149"/>
      <c r="G3" s="149"/>
      <c r="H3" s="149"/>
      <c r="I3" s="149"/>
      <c r="J3" s="149"/>
      <c r="K3" s="149"/>
      <c r="L3" s="21"/>
      <c r="AT3" s="18" t="s">
        <v>85</v>
      </c>
    </row>
    <row r="4" s="1" customFormat="1" ht="24.96" customHeight="1">
      <c r="B4" s="21"/>
      <c r="D4" s="150" t="s">
        <v>309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II/610 TUŘICE - KBEL (BENÁTKY NAD JIZEROU, PRŮTAH)</v>
      </c>
      <c r="F7" s="152"/>
      <c r="G7" s="152"/>
      <c r="H7" s="152"/>
      <c r="L7" s="21"/>
    </row>
    <row r="8">
      <c r="B8" s="21"/>
      <c r="D8" s="152" t="s">
        <v>310</v>
      </c>
      <c r="L8" s="21"/>
    </row>
    <row r="9" s="1" customFormat="1" ht="16.5" customHeight="1">
      <c r="B9" s="21"/>
      <c r="E9" s="153" t="s">
        <v>311</v>
      </c>
      <c r="F9" s="1"/>
      <c r="G9" s="1"/>
      <c r="H9" s="1"/>
      <c r="L9" s="21"/>
    </row>
    <row r="10" s="1" customFormat="1" ht="12" customHeight="1">
      <c r="B10" s="21"/>
      <c r="D10" s="152" t="s">
        <v>312</v>
      </c>
      <c r="L10" s="21"/>
    </row>
    <row r="11" s="2" customFormat="1" ht="16.5" customHeight="1">
      <c r="A11" s="39"/>
      <c r="B11" s="45"/>
      <c r="C11" s="39"/>
      <c r="D11" s="39"/>
      <c r="E11" s="154" t="s">
        <v>3170</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314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3171</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15. 12. 2023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2"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3172</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36</v>
      </c>
      <c r="E34" s="39"/>
      <c r="F34" s="39"/>
      <c r="G34" s="39"/>
      <c r="H34" s="39"/>
      <c r="I34" s="39"/>
      <c r="J34" s="163">
        <f>ROUND(J135,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38</v>
      </c>
      <c r="G36" s="39"/>
      <c r="H36" s="39"/>
      <c r="I36" s="164" t="s">
        <v>37</v>
      </c>
      <c r="J36" s="164" t="s">
        <v>39</v>
      </c>
      <c r="K36" s="39"/>
      <c r="L36" s="64"/>
      <c r="S36" s="39"/>
      <c r="T36" s="39"/>
      <c r="U36" s="39"/>
      <c r="V36" s="39"/>
      <c r="W36" s="39"/>
      <c r="X36" s="39"/>
      <c r="Y36" s="39"/>
      <c r="Z36" s="39"/>
      <c r="AA36" s="39"/>
      <c r="AB36" s="39"/>
      <c r="AC36" s="39"/>
      <c r="AD36" s="39"/>
      <c r="AE36" s="39"/>
    </row>
    <row r="37" s="2" customFormat="1" ht="14.4" customHeight="1">
      <c r="A37" s="39"/>
      <c r="B37" s="45"/>
      <c r="C37" s="39"/>
      <c r="D37" s="154" t="s">
        <v>40</v>
      </c>
      <c r="E37" s="152" t="s">
        <v>41</v>
      </c>
      <c r="F37" s="165">
        <f>ROUND((SUM(BE135:BE520)),  2)</f>
        <v>0</v>
      </c>
      <c r="G37" s="39"/>
      <c r="H37" s="39"/>
      <c r="I37" s="166">
        <v>0.20999999999999999</v>
      </c>
      <c r="J37" s="165">
        <f>ROUND(((SUM(BE135:BE520))*I37),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ROUND((SUM(BF135:BF520)),  2)</f>
        <v>0</v>
      </c>
      <c r="G38" s="39"/>
      <c r="H38" s="39"/>
      <c r="I38" s="166">
        <v>0.14999999999999999</v>
      </c>
      <c r="J38" s="165">
        <f>ROUND(((SUM(BF135:BF520))*I38),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ROUND((SUM(BG135:BG520)),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ROUND((SUM(BH135:BH520)),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ROUND((SUM(BI135:BI520)),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316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II/610 TUŘICE - KBEL (BENÁTKY NAD JIZEROU, PRŮTAH)</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310</v>
      </c>
      <c r="D86" s="23"/>
      <c r="E86" s="23"/>
      <c r="F86" s="23"/>
      <c r="G86" s="23"/>
      <c r="H86" s="23"/>
      <c r="I86" s="23"/>
      <c r="J86" s="23"/>
      <c r="K86" s="23"/>
      <c r="L86" s="21"/>
    </row>
    <row r="87" s="1" customFormat="1" ht="16.5" customHeight="1">
      <c r="B87" s="22"/>
      <c r="C87" s="23"/>
      <c r="D87" s="23"/>
      <c r="E87" s="185" t="s">
        <v>311</v>
      </c>
      <c r="F87" s="23"/>
      <c r="G87" s="23"/>
      <c r="H87" s="23"/>
      <c r="I87" s="23"/>
      <c r="J87" s="23"/>
      <c r="K87" s="23"/>
      <c r="L87" s="21"/>
    </row>
    <row r="88" s="1" customFormat="1" ht="12" customHeight="1">
      <c r="B88" s="22"/>
      <c r="C88" s="33" t="s">
        <v>312</v>
      </c>
      <c r="D88" s="23"/>
      <c r="E88" s="23"/>
      <c r="F88" s="23"/>
      <c r="G88" s="23"/>
      <c r="H88" s="23"/>
      <c r="I88" s="23"/>
      <c r="J88" s="23"/>
      <c r="K88" s="23"/>
      <c r="L88" s="21"/>
    </row>
    <row r="89" s="2" customFormat="1" ht="16.5" customHeight="1">
      <c r="A89" s="39"/>
      <c r="B89" s="40"/>
      <c r="C89" s="41"/>
      <c r="D89" s="41"/>
      <c r="E89" s="186" t="s">
        <v>3170</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314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306 - Odvodnění komunikace v ulici Na Burse</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15. 12. 2023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KSÚS Středočeského kraje</v>
      </c>
      <c r="G95" s="41"/>
      <c r="H95" s="41"/>
      <c r="I95" s="33" t="s">
        <v>30</v>
      </c>
      <c r="J95" s="37" t="str">
        <f>E25</f>
        <v>Valbek spol.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317</v>
      </c>
      <c r="D98" s="188"/>
      <c r="E98" s="188"/>
      <c r="F98" s="188"/>
      <c r="G98" s="188"/>
      <c r="H98" s="188"/>
      <c r="I98" s="188"/>
      <c r="J98" s="189" t="s">
        <v>318</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319</v>
      </c>
      <c r="D100" s="41"/>
      <c r="E100" s="41"/>
      <c r="F100" s="41"/>
      <c r="G100" s="41"/>
      <c r="H100" s="41"/>
      <c r="I100" s="41"/>
      <c r="J100" s="111">
        <f>J135</f>
        <v>0</v>
      </c>
      <c r="K100" s="41"/>
      <c r="L100" s="64"/>
      <c r="S100" s="39"/>
      <c r="T100" s="39"/>
      <c r="U100" s="39"/>
      <c r="V100" s="39"/>
      <c r="W100" s="39"/>
      <c r="X100" s="39"/>
      <c r="Y100" s="39"/>
      <c r="Z100" s="39"/>
      <c r="AA100" s="39"/>
      <c r="AB100" s="39"/>
      <c r="AC100" s="39"/>
      <c r="AD100" s="39"/>
      <c r="AE100" s="39"/>
      <c r="AU100" s="18" t="s">
        <v>320</v>
      </c>
    </row>
    <row r="101" s="9" customFormat="1" ht="24.96" customHeight="1">
      <c r="A101" s="9"/>
      <c r="B101" s="191"/>
      <c r="C101" s="192"/>
      <c r="D101" s="193" t="s">
        <v>434</v>
      </c>
      <c r="E101" s="194"/>
      <c r="F101" s="194"/>
      <c r="G101" s="194"/>
      <c r="H101" s="194"/>
      <c r="I101" s="194"/>
      <c r="J101" s="195">
        <f>J136</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435</v>
      </c>
      <c r="E102" s="199"/>
      <c r="F102" s="199"/>
      <c r="G102" s="199"/>
      <c r="H102" s="199"/>
      <c r="I102" s="199"/>
      <c r="J102" s="200">
        <f>J137</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1986</v>
      </c>
      <c r="E103" s="199"/>
      <c r="F103" s="199"/>
      <c r="G103" s="199"/>
      <c r="H103" s="199"/>
      <c r="I103" s="199"/>
      <c r="J103" s="200">
        <f>J331</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2234</v>
      </c>
      <c r="E104" s="199"/>
      <c r="F104" s="199"/>
      <c r="G104" s="199"/>
      <c r="H104" s="199"/>
      <c r="I104" s="199"/>
      <c r="J104" s="200">
        <f>J346</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467</v>
      </c>
      <c r="E105" s="199"/>
      <c r="F105" s="199"/>
      <c r="G105" s="199"/>
      <c r="H105" s="199"/>
      <c r="I105" s="199"/>
      <c r="J105" s="200">
        <f>J389</f>
        <v>0</v>
      </c>
      <c r="K105" s="133"/>
      <c r="L105" s="201"/>
      <c r="S105" s="10"/>
      <c r="T105" s="10"/>
      <c r="U105" s="10"/>
      <c r="V105" s="10"/>
      <c r="W105" s="10"/>
      <c r="X105" s="10"/>
      <c r="Y105" s="10"/>
      <c r="Z105" s="10"/>
      <c r="AA105" s="10"/>
      <c r="AB105" s="10"/>
      <c r="AC105" s="10"/>
      <c r="AD105" s="10"/>
      <c r="AE105" s="10"/>
    </row>
    <row r="106" s="10" customFormat="1" ht="19.92" customHeight="1">
      <c r="A106" s="10"/>
      <c r="B106" s="197"/>
      <c r="C106" s="133"/>
      <c r="D106" s="198" t="s">
        <v>468</v>
      </c>
      <c r="E106" s="199"/>
      <c r="F106" s="199"/>
      <c r="G106" s="199"/>
      <c r="H106" s="199"/>
      <c r="I106" s="199"/>
      <c r="J106" s="200">
        <f>J404</f>
        <v>0</v>
      </c>
      <c r="K106" s="133"/>
      <c r="L106" s="201"/>
      <c r="S106" s="10"/>
      <c r="T106" s="10"/>
      <c r="U106" s="10"/>
      <c r="V106" s="10"/>
      <c r="W106" s="10"/>
      <c r="X106" s="10"/>
      <c r="Y106" s="10"/>
      <c r="Z106" s="10"/>
      <c r="AA106" s="10"/>
      <c r="AB106" s="10"/>
      <c r="AC106" s="10"/>
      <c r="AD106" s="10"/>
      <c r="AE106" s="10"/>
    </row>
    <row r="107" s="10" customFormat="1" ht="19.92" customHeight="1">
      <c r="A107" s="10"/>
      <c r="B107" s="197"/>
      <c r="C107" s="133"/>
      <c r="D107" s="198" t="s">
        <v>469</v>
      </c>
      <c r="E107" s="199"/>
      <c r="F107" s="199"/>
      <c r="G107" s="199"/>
      <c r="H107" s="199"/>
      <c r="I107" s="199"/>
      <c r="J107" s="200">
        <f>J491</f>
        <v>0</v>
      </c>
      <c r="K107" s="133"/>
      <c r="L107" s="201"/>
      <c r="S107" s="10"/>
      <c r="T107" s="10"/>
      <c r="U107" s="10"/>
      <c r="V107" s="10"/>
      <c r="W107" s="10"/>
      <c r="X107" s="10"/>
      <c r="Y107" s="10"/>
      <c r="Z107" s="10"/>
      <c r="AA107" s="10"/>
      <c r="AB107" s="10"/>
      <c r="AC107" s="10"/>
      <c r="AD107" s="10"/>
      <c r="AE107" s="10"/>
    </row>
    <row r="108" s="10" customFormat="1" ht="19.92" customHeight="1">
      <c r="A108" s="10"/>
      <c r="B108" s="197"/>
      <c r="C108" s="133"/>
      <c r="D108" s="198" t="s">
        <v>470</v>
      </c>
      <c r="E108" s="199"/>
      <c r="F108" s="199"/>
      <c r="G108" s="199"/>
      <c r="H108" s="199"/>
      <c r="I108" s="199"/>
      <c r="J108" s="200">
        <f>J495</f>
        <v>0</v>
      </c>
      <c r="K108" s="133"/>
      <c r="L108" s="201"/>
      <c r="S108" s="10"/>
      <c r="T108" s="10"/>
      <c r="U108" s="10"/>
      <c r="V108" s="10"/>
      <c r="W108" s="10"/>
      <c r="X108" s="10"/>
      <c r="Y108" s="10"/>
      <c r="Z108" s="10"/>
      <c r="AA108" s="10"/>
      <c r="AB108" s="10"/>
      <c r="AC108" s="10"/>
      <c r="AD108" s="10"/>
      <c r="AE108" s="10"/>
    </row>
    <row r="109" s="10" customFormat="1" ht="19.92" customHeight="1">
      <c r="A109" s="10"/>
      <c r="B109" s="197"/>
      <c r="C109" s="133"/>
      <c r="D109" s="198" t="s">
        <v>436</v>
      </c>
      <c r="E109" s="199"/>
      <c r="F109" s="199"/>
      <c r="G109" s="199"/>
      <c r="H109" s="199"/>
      <c r="I109" s="199"/>
      <c r="J109" s="200">
        <f>J508</f>
        <v>0</v>
      </c>
      <c r="K109" s="133"/>
      <c r="L109" s="201"/>
      <c r="S109" s="10"/>
      <c r="T109" s="10"/>
      <c r="U109" s="10"/>
      <c r="V109" s="10"/>
      <c r="W109" s="10"/>
      <c r="X109" s="10"/>
      <c r="Y109" s="10"/>
      <c r="Z109" s="10"/>
      <c r="AA109" s="10"/>
      <c r="AB109" s="10"/>
      <c r="AC109" s="10"/>
      <c r="AD109" s="10"/>
      <c r="AE109" s="10"/>
    </row>
    <row r="110" s="9" customFormat="1" ht="24.96" customHeight="1">
      <c r="A110" s="9"/>
      <c r="B110" s="191"/>
      <c r="C110" s="192"/>
      <c r="D110" s="193" t="s">
        <v>2649</v>
      </c>
      <c r="E110" s="194"/>
      <c r="F110" s="194"/>
      <c r="G110" s="194"/>
      <c r="H110" s="194"/>
      <c r="I110" s="194"/>
      <c r="J110" s="195">
        <f>J511</f>
        <v>0</v>
      </c>
      <c r="K110" s="192"/>
      <c r="L110" s="196"/>
      <c r="S110" s="9"/>
      <c r="T110" s="9"/>
      <c r="U110" s="9"/>
      <c r="V110" s="9"/>
      <c r="W110" s="9"/>
      <c r="X110" s="9"/>
      <c r="Y110" s="9"/>
      <c r="Z110" s="9"/>
      <c r="AA110" s="9"/>
      <c r="AB110" s="9"/>
      <c r="AC110" s="9"/>
      <c r="AD110" s="9"/>
      <c r="AE110" s="9"/>
    </row>
    <row r="111" s="10" customFormat="1" ht="19.92" customHeight="1">
      <c r="A111" s="10"/>
      <c r="B111" s="197"/>
      <c r="C111" s="133"/>
      <c r="D111" s="198" t="s">
        <v>2650</v>
      </c>
      <c r="E111" s="199"/>
      <c r="F111" s="199"/>
      <c r="G111" s="199"/>
      <c r="H111" s="199"/>
      <c r="I111" s="199"/>
      <c r="J111" s="200">
        <f>J512</f>
        <v>0</v>
      </c>
      <c r="K111" s="133"/>
      <c r="L111" s="201"/>
      <c r="S111" s="10"/>
      <c r="T111" s="10"/>
      <c r="U111" s="10"/>
      <c r="V111" s="10"/>
      <c r="W111" s="10"/>
      <c r="X111" s="10"/>
      <c r="Y111" s="10"/>
      <c r="Z111" s="10"/>
      <c r="AA111" s="10"/>
      <c r="AB111" s="10"/>
      <c r="AC111" s="10"/>
      <c r="AD111" s="10"/>
      <c r="AE111" s="10"/>
    </row>
    <row r="112" s="2" customFormat="1" ht="21.84"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67"/>
      <c r="C113" s="68"/>
      <c r="D113" s="68"/>
      <c r="E113" s="68"/>
      <c r="F113" s="68"/>
      <c r="G113" s="68"/>
      <c r="H113" s="68"/>
      <c r="I113" s="68"/>
      <c r="J113" s="68"/>
      <c r="K113" s="68"/>
      <c r="L113" s="64"/>
      <c r="S113" s="39"/>
      <c r="T113" s="39"/>
      <c r="U113" s="39"/>
      <c r="V113" s="39"/>
      <c r="W113" s="39"/>
      <c r="X113" s="39"/>
      <c r="Y113" s="39"/>
      <c r="Z113" s="39"/>
      <c r="AA113" s="39"/>
      <c r="AB113" s="39"/>
      <c r="AC113" s="39"/>
      <c r="AD113" s="39"/>
      <c r="AE113" s="39"/>
    </row>
    <row r="117" s="2" customFormat="1" ht="6.96" customHeight="1">
      <c r="A117" s="39"/>
      <c r="B117" s="69"/>
      <c r="C117" s="70"/>
      <c r="D117" s="70"/>
      <c r="E117" s="70"/>
      <c r="F117" s="70"/>
      <c r="G117" s="70"/>
      <c r="H117" s="70"/>
      <c r="I117" s="70"/>
      <c r="J117" s="70"/>
      <c r="K117" s="70"/>
      <c r="L117" s="64"/>
      <c r="S117" s="39"/>
      <c r="T117" s="39"/>
      <c r="U117" s="39"/>
      <c r="V117" s="39"/>
      <c r="W117" s="39"/>
      <c r="X117" s="39"/>
      <c r="Y117" s="39"/>
      <c r="Z117" s="39"/>
      <c r="AA117" s="39"/>
      <c r="AB117" s="39"/>
      <c r="AC117" s="39"/>
      <c r="AD117" s="39"/>
      <c r="AE117" s="39"/>
    </row>
    <row r="118" s="2" customFormat="1" ht="24.96" customHeight="1">
      <c r="A118" s="39"/>
      <c r="B118" s="40"/>
      <c r="C118" s="24" t="s">
        <v>326</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16</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185" t="str">
        <f>E7</f>
        <v>II/610 TUŘICE - KBEL (BENÁTKY NAD JIZEROU, PRŮTAH)</v>
      </c>
      <c r="F121" s="33"/>
      <c r="G121" s="33"/>
      <c r="H121" s="33"/>
      <c r="I121" s="41"/>
      <c r="J121" s="41"/>
      <c r="K121" s="41"/>
      <c r="L121" s="64"/>
      <c r="S121" s="39"/>
      <c r="T121" s="39"/>
      <c r="U121" s="39"/>
      <c r="V121" s="39"/>
      <c r="W121" s="39"/>
      <c r="X121" s="39"/>
      <c r="Y121" s="39"/>
      <c r="Z121" s="39"/>
      <c r="AA121" s="39"/>
      <c r="AB121" s="39"/>
      <c r="AC121" s="39"/>
      <c r="AD121" s="39"/>
      <c r="AE121" s="39"/>
    </row>
    <row r="122" s="1" customFormat="1" ht="12" customHeight="1">
      <c r="B122" s="22"/>
      <c r="C122" s="33" t="s">
        <v>310</v>
      </c>
      <c r="D122" s="23"/>
      <c r="E122" s="23"/>
      <c r="F122" s="23"/>
      <c r="G122" s="23"/>
      <c r="H122" s="23"/>
      <c r="I122" s="23"/>
      <c r="J122" s="23"/>
      <c r="K122" s="23"/>
      <c r="L122" s="21"/>
    </row>
    <row r="123" s="1" customFormat="1" ht="16.5" customHeight="1">
      <c r="B123" s="22"/>
      <c r="C123" s="23"/>
      <c r="D123" s="23"/>
      <c r="E123" s="185" t="s">
        <v>311</v>
      </c>
      <c r="F123" s="23"/>
      <c r="G123" s="23"/>
      <c r="H123" s="23"/>
      <c r="I123" s="23"/>
      <c r="J123" s="23"/>
      <c r="K123" s="23"/>
      <c r="L123" s="21"/>
    </row>
    <row r="124" s="1" customFormat="1" ht="12" customHeight="1">
      <c r="B124" s="22"/>
      <c r="C124" s="33" t="s">
        <v>312</v>
      </c>
      <c r="D124" s="23"/>
      <c r="E124" s="23"/>
      <c r="F124" s="23"/>
      <c r="G124" s="23"/>
      <c r="H124" s="23"/>
      <c r="I124" s="23"/>
      <c r="J124" s="23"/>
      <c r="K124" s="23"/>
      <c r="L124" s="21"/>
    </row>
    <row r="125" s="2" customFormat="1" ht="16.5" customHeight="1">
      <c r="A125" s="39"/>
      <c r="B125" s="40"/>
      <c r="C125" s="41"/>
      <c r="D125" s="41"/>
      <c r="E125" s="186" t="s">
        <v>3170</v>
      </c>
      <c r="F125" s="41"/>
      <c r="G125" s="41"/>
      <c r="H125" s="41"/>
      <c r="I125" s="41"/>
      <c r="J125" s="41"/>
      <c r="K125" s="41"/>
      <c r="L125" s="64"/>
      <c r="S125" s="39"/>
      <c r="T125" s="39"/>
      <c r="U125" s="39"/>
      <c r="V125" s="39"/>
      <c r="W125" s="39"/>
      <c r="X125" s="39"/>
      <c r="Y125" s="39"/>
      <c r="Z125" s="39"/>
      <c r="AA125" s="39"/>
      <c r="AB125" s="39"/>
      <c r="AC125" s="39"/>
      <c r="AD125" s="39"/>
      <c r="AE125" s="39"/>
    </row>
    <row r="126" s="2" customFormat="1" ht="12" customHeight="1">
      <c r="A126" s="39"/>
      <c r="B126" s="40"/>
      <c r="C126" s="33" t="s">
        <v>314</v>
      </c>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16.5" customHeight="1">
      <c r="A127" s="39"/>
      <c r="B127" s="40"/>
      <c r="C127" s="41"/>
      <c r="D127" s="41"/>
      <c r="E127" s="77" t="str">
        <f>E13</f>
        <v>306 - Odvodnění komunikace v ulici Na Burse</v>
      </c>
      <c r="F127" s="41"/>
      <c r="G127" s="41"/>
      <c r="H127" s="41"/>
      <c r="I127" s="41"/>
      <c r="J127" s="41"/>
      <c r="K127" s="41"/>
      <c r="L127" s="64"/>
      <c r="S127" s="39"/>
      <c r="T127" s="39"/>
      <c r="U127" s="39"/>
      <c r="V127" s="39"/>
      <c r="W127" s="39"/>
      <c r="X127" s="39"/>
      <c r="Y127" s="39"/>
      <c r="Z127" s="39"/>
      <c r="AA127" s="39"/>
      <c r="AB127" s="39"/>
      <c r="AC127" s="39"/>
      <c r="AD127" s="39"/>
      <c r="AE127" s="39"/>
    </row>
    <row r="128" s="2" customFormat="1" ht="6.96"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2" customFormat="1" ht="12" customHeight="1">
      <c r="A129" s="39"/>
      <c r="B129" s="40"/>
      <c r="C129" s="33" t="s">
        <v>20</v>
      </c>
      <c r="D129" s="41"/>
      <c r="E129" s="41"/>
      <c r="F129" s="28" t="str">
        <f>F16</f>
        <v xml:space="preserve"> </v>
      </c>
      <c r="G129" s="41"/>
      <c r="H129" s="41"/>
      <c r="I129" s="33" t="s">
        <v>22</v>
      </c>
      <c r="J129" s="80" t="str">
        <f>IF(J16="","",J16)</f>
        <v>15. 12. 2023</v>
      </c>
      <c r="K129" s="41"/>
      <c r="L129" s="64"/>
      <c r="S129" s="39"/>
      <c r="T129" s="39"/>
      <c r="U129" s="39"/>
      <c r="V129" s="39"/>
      <c r="W129" s="39"/>
      <c r="X129" s="39"/>
      <c r="Y129" s="39"/>
      <c r="Z129" s="39"/>
      <c r="AA129" s="39"/>
      <c r="AB129" s="39"/>
      <c r="AC129" s="39"/>
      <c r="AD129" s="39"/>
      <c r="AE129" s="39"/>
    </row>
    <row r="130" s="2" customFormat="1" ht="6.96"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2" customFormat="1" ht="15.15" customHeight="1">
      <c r="A131" s="39"/>
      <c r="B131" s="40"/>
      <c r="C131" s="33" t="s">
        <v>24</v>
      </c>
      <c r="D131" s="41"/>
      <c r="E131" s="41"/>
      <c r="F131" s="28" t="str">
        <f>E19</f>
        <v>KSÚS Středočeského kraje</v>
      </c>
      <c r="G131" s="41"/>
      <c r="H131" s="41"/>
      <c r="I131" s="33" t="s">
        <v>30</v>
      </c>
      <c r="J131" s="37" t="str">
        <f>E25</f>
        <v>Valbek spol. s.r.o.</v>
      </c>
      <c r="K131" s="41"/>
      <c r="L131" s="64"/>
      <c r="S131" s="39"/>
      <c r="T131" s="39"/>
      <c r="U131" s="39"/>
      <c r="V131" s="39"/>
      <c r="W131" s="39"/>
      <c r="X131" s="39"/>
      <c r="Y131" s="39"/>
      <c r="Z131" s="39"/>
      <c r="AA131" s="39"/>
      <c r="AB131" s="39"/>
      <c r="AC131" s="39"/>
      <c r="AD131" s="39"/>
      <c r="AE131" s="39"/>
    </row>
    <row r="132" s="2" customFormat="1" ht="15.15" customHeight="1">
      <c r="A132" s="39"/>
      <c r="B132" s="40"/>
      <c r="C132" s="33" t="s">
        <v>28</v>
      </c>
      <c r="D132" s="41"/>
      <c r="E132" s="41"/>
      <c r="F132" s="28" t="str">
        <f>IF(E22="","",E22)</f>
        <v>Vyplň údaj</v>
      </c>
      <c r="G132" s="41"/>
      <c r="H132" s="41"/>
      <c r="I132" s="33" t="s">
        <v>33</v>
      </c>
      <c r="J132" s="37" t="str">
        <f>E28</f>
        <v xml:space="preserve"> </v>
      </c>
      <c r="K132" s="41"/>
      <c r="L132" s="64"/>
      <c r="S132" s="39"/>
      <c r="T132" s="39"/>
      <c r="U132" s="39"/>
      <c r="V132" s="39"/>
      <c r="W132" s="39"/>
      <c r="X132" s="39"/>
      <c r="Y132" s="39"/>
      <c r="Z132" s="39"/>
      <c r="AA132" s="39"/>
      <c r="AB132" s="39"/>
      <c r="AC132" s="39"/>
      <c r="AD132" s="39"/>
      <c r="AE132" s="39"/>
    </row>
    <row r="133" s="2" customFormat="1" ht="10.32" customHeight="1">
      <c r="A133" s="39"/>
      <c r="B133" s="40"/>
      <c r="C133" s="41"/>
      <c r="D133" s="41"/>
      <c r="E133" s="41"/>
      <c r="F133" s="41"/>
      <c r="G133" s="41"/>
      <c r="H133" s="41"/>
      <c r="I133" s="41"/>
      <c r="J133" s="41"/>
      <c r="K133" s="41"/>
      <c r="L133" s="64"/>
      <c r="S133" s="39"/>
      <c r="T133" s="39"/>
      <c r="U133" s="39"/>
      <c r="V133" s="39"/>
      <c r="W133" s="39"/>
      <c r="X133" s="39"/>
      <c r="Y133" s="39"/>
      <c r="Z133" s="39"/>
      <c r="AA133" s="39"/>
      <c r="AB133" s="39"/>
      <c r="AC133" s="39"/>
      <c r="AD133" s="39"/>
      <c r="AE133" s="39"/>
    </row>
    <row r="134" s="11" customFormat="1" ht="29.28" customHeight="1">
      <c r="A134" s="202"/>
      <c r="B134" s="203"/>
      <c r="C134" s="204" t="s">
        <v>327</v>
      </c>
      <c r="D134" s="205" t="s">
        <v>61</v>
      </c>
      <c r="E134" s="205" t="s">
        <v>57</v>
      </c>
      <c r="F134" s="205" t="s">
        <v>58</v>
      </c>
      <c r="G134" s="205" t="s">
        <v>328</v>
      </c>
      <c r="H134" s="205" t="s">
        <v>329</v>
      </c>
      <c r="I134" s="205" t="s">
        <v>330</v>
      </c>
      <c r="J134" s="205" t="s">
        <v>318</v>
      </c>
      <c r="K134" s="206" t="s">
        <v>331</v>
      </c>
      <c r="L134" s="207"/>
      <c r="M134" s="101" t="s">
        <v>1</v>
      </c>
      <c r="N134" s="102" t="s">
        <v>40</v>
      </c>
      <c r="O134" s="102" t="s">
        <v>332</v>
      </c>
      <c r="P134" s="102" t="s">
        <v>333</v>
      </c>
      <c r="Q134" s="102" t="s">
        <v>334</v>
      </c>
      <c r="R134" s="102" t="s">
        <v>335</v>
      </c>
      <c r="S134" s="102" t="s">
        <v>336</v>
      </c>
      <c r="T134" s="103" t="s">
        <v>337</v>
      </c>
      <c r="U134" s="202"/>
      <c r="V134" s="202"/>
      <c r="W134" s="202"/>
      <c r="X134" s="202"/>
      <c r="Y134" s="202"/>
      <c r="Z134" s="202"/>
      <c r="AA134" s="202"/>
      <c r="AB134" s="202"/>
      <c r="AC134" s="202"/>
      <c r="AD134" s="202"/>
      <c r="AE134" s="202"/>
    </row>
    <row r="135" s="2" customFormat="1" ht="22.8" customHeight="1">
      <c r="A135" s="39"/>
      <c r="B135" s="40"/>
      <c r="C135" s="108" t="s">
        <v>338</v>
      </c>
      <c r="D135" s="41"/>
      <c r="E135" s="41"/>
      <c r="F135" s="41"/>
      <c r="G135" s="41"/>
      <c r="H135" s="41"/>
      <c r="I135" s="41"/>
      <c r="J135" s="208">
        <f>BK135</f>
        <v>0</v>
      </c>
      <c r="K135" s="41"/>
      <c r="L135" s="45"/>
      <c r="M135" s="104"/>
      <c r="N135" s="209"/>
      <c r="O135" s="105"/>
      <c r="P135" s="210">
        <f>P136+P511</f>
        <v>0</v>
      </c>
      <c r="Q135" s="105"/>
      <c r="R135" s="210">
        <f>R136+R511</f>
        <v>195.72860934999997</v>
      </c>
      <c r="S135" s="105"/>
      <c r="T135" s="211">
        <f>T136+T511</f>
        <v>510.18317999999994</v>
      </c>
      <c r="U135" s="39"/>
      <c r="V135" s="39"/>
      <c r="W135" s="39"/>
      <c r="X135" s="39"/>
      <c r="Y135" s="39"/>
      <c r="Z135" s="39"/>
      <c r="AA135" s="39"/>
      <c r="AB135" s="39"/>
      <c r="AC135" s="39"/>
      <c r="AD135" s="39"/>
      <c r="AE135" s="39"/>
      <c r="AT135" s="18" t="s">
        <v>75</v>
      </c>
      <c r="AU135" s="18" t="s">
        <v>320</v>
      </c>
      <c r="BK135" s="212">
        <f>BK136+BK511</f>
        <v>0</v>
      </c>
    </row>
    <row r="136" s="12" customFormat="1" ht="25.92" customHeight="1">
      <c r="A136" s="12"/>
      <c r="B136" s="213"/>
      <c r="C136" s="214"/>
      <c r="D136" s="215" t="s">
        <v>75</v>
      </c>
      <c r="E136" s="216" t="s">
        <v>437</v>
      </c>
      <c r="F136" s="216" t="s">
        <v>438</v>
      </c>
      <c r="G136" s="214"/>
      <c r="H136" s="214"/>
      <c r="I136" s="217"/>
      <c r="J136" s="218">
        <f>BK136</f>
        <v>0</v>
      </c>
      <c r="K136" s="214"/>
      <c r="L136" s="219"/>
      <c r="M136" s="220"/>
      <c r="N136" s="221"/>
      <c r="O136" s="221"/>
      <c r="P136" s="222">
        <f>P137+P331+P346+P389+P404+P491+P495+P508</f>
        <v>0</v>
      </c>
      <c r="Q136" s="221"/>
      <c r="R136" s="222">
        <f>R137+R331+R346+R389+R404+R491+R495+R508</f>
        <v>195.71080554999998</v>
      </c>
      <c r="S136" s="221"/>
      <c r="T136" s="223">
        <f>T137+T331+T346+T389+T404+T491+T495+T508</f>
        <v>510.18317999999994</v>
      </c>
      <c r="U136" s="12"/>
      <c r="V136" s="12"/>
      <c r="W136" s="12"/>
      <c r="X136" s="12"/>
      <c r="Y136" s="12"/>
      <c r="Z136" s="12"/>
      <c r="AA136" s="12"/>
      <c r="AB136" s="12"/>
      <c r="AC136" s="12"/>
      <c r="AD136" s="12"/>
      <c r="AE136" s="12"/>
      <c r="AR136" s="224" t="s">
        <v>83</v>
      </c>
      <c r="AT136" s="225" t="s">
        <v>75</v>
      </c>
      <c r="AU136" s="225" t="s">
        <v>76</v>
      </c>
      <c r="AY136" s="224" t="s">
        <v>342</v>
      </c>
      <c r="BK136" s="226">
        <f>BK137+BK331+BK346+BK389+BK404+BK491+BK495+BK508</f>
        <v>0</v>
      </c>
    </row>
    <row r="137" s="12" customFormat="1" ht="22.8" customHeight="1">
      <c r="A137" s="12"/>
      <c r="B137" s="213"/>
      <c r="C137" s="214"/>
      <c r="D137" s="215" t="s">
        <v>75</v>
      </c>
      <c r="E137" s="246" t="s">
        <v>83</v>
      </c>
      <c r="F137" s="246" t="s">
        <v>439</v>
      </c>
      <c r="G137" s="214"/>
      <c r="H137" s="214"/>
      <c r="I137" s="217"/>
      <c r="J137" s="247">
        <f>BK137</f>
        <v>0</v>
      </c>
      <c r="K137" s="214"/>
      <c r="L137" s="219"/>
      <c r="M137" s="220"/>
      <c r="N137" s="221"/>
      <c r="O137" s="221"/>
      <c r="P137" s="222">
        <f>SUM(P138:P330)</f>
        <v>0</v>
      </c>
      <c r="Q137" s="221"/>
      <c r="R137" s="222">
        <f>SUM(R138:R330)</f>
        <v>2.2737467499999999</v>
      </c>
      <c r="S137" s="221"/>
      <c r="T137" s="223">
        <f>SUM(T138:T330)</f>
        <v>510.18317999999994</v>
      </c>
      <c r="U137" s="12"/>
      <c r="V137" s="12"/>
      <c r="W137" s="12"/>
      <c r="X137" s="12"/>
      <c r="Y137" s="12"/>
      <c r="Z137" s="12"/>
      <c r="AA137" s="12"/>
      <c r="AB137" s="12"/>
      <c r="AC137" s="12"/>
      <c r="AD137" s="12"/>
      <c r="AE137" s="12"/>
      <c r="AR137" s="224" t="s">
        <v>83</v>
      </c>
      <c r="AT137" s="225" t="s">
        <v>75</v>
      </c>
      <c r="AU137" s="225" t="s">
        <v>83</v>
      </c>
      <c r="AY137" s="224" t="s">
        <v>342</v>
      </c>
      <c r="BK137" s="226">
        <f>SUM(BK138:BK330)</f>
        <v>0</v>
      </c>
    </row>
    <row r="138" s="2" customFormat="1" ht="21.75" customHeight="1">
      <c r="A138" s="39"/>
      <c r="B138" s="40"/>
      <c r="C138" s="227" t="s">
        <v>83</v>
      </c>
      <c r="D138" s="227" t="s">
        <v>343</v>
      </c>
      <c r="E138" s="228" t="s">
        <v>2155</v>
      </c>
      <c r="F138" s="229" t="s">
        <v>2156</v>
      </c>
      <c r="G138" s="230" t="s">
        <v>473</v>
      </c>
      <c r="H138" s="231">
        <v>484.96499999999998</v>
      </c>
      <c r="I138" s="232"/>
      <c r="J138" s="233">
        <f>ROUND(I138*H138,2)</f>
        <v>0</v>
      </c>
      <c r="K138" s="229" t="s">
        <v>443</v>
      </c>
      <c r="L138" s="45"/>
      <c r="M138" s="234" t="s">
        <v>1</v>
      </c>
      <c r="N138" s="235" t="s">
        <v>41</v>
      </c>
      <c r="O138" s="92"/>
      <c r="P138" s="236">
        <f>O138*H138</f>
        <v>0</v>
      </c>
      <c r="Q138" s="236">
        <v>0</v>
      </c>
      <c r="R138" s="236">
        <f>Q138*H138</f>
        <v>0</v>
      </c>
      <c r="S138" s="236">
        <v>0.38</v>
      </c>
      <c r="T138" s="237">
        <f>S138*H138</f>
        <v>184.2867</v>
      </c>
      <c r="U138" s="39"/>
      <c r="V138" s="39"/>
      <c r="W138" s="39"/>
      <c r="X138" s="39"/>
      <c r="Y138" s="39"/>
      <c r="Z138" s="39"/>
      <c r="AA138" s="39"/>
      <c r="AB138" s="39"/>
      <c r="AC138" s="39"/>
      <c r="AD138" s="39"/>
      <c r="AE138" s="39"/>
      <c r="AR138" s="238" t="s">
        <v>360</v>
      </c>
      <c r="AT138" s="238" t="s">
        <v>343</v>
      </c>
      <c r="AU138" s="238" t="s">
        <v>85</v>
      </c>
      <c r="AY138" s="18" t="s">
        <v>342</v>
      </c>
      <c r="BE138" s="239">
        <f>IF(N138="základní",J138,0)</f>
        <v>0</v>
      </c>
      <c r="BF138" s="239">
        <f>IF(N138="snížená",J138,0)</f>
        <v>0</v>
      </c>
      <c r="BG138" s="239">
        <f>IF(N138="zákl. přenesená",J138,0)</f>
        <v>0</v>
      </c>
      <c r="BH138" s="239">
        <f>IF(N138="sníž. přenesená",J138,0)</f>
        <v>0</v>
      </c>
      <c r="BI138" s="239">
        <f>IF(N138="nulová",J138,0)</f>
        <v>0</v>
      </c>
      <c r="BJ138" s="18" t="s">
        <v>83</v>
      </c>
      <c r="BK138" s="239">
        <f>ROUND(I138*H138,2)</f>
        <v>0</v>
      </c>
      <c r="BL138" s="18" t="s">
        <v>360</v>
      </c>
      <c r="BM138" s="238" t="s">
        <v>3173</v>
      </c>
    </row>
    <row r="139" s="2" customFormat="1">
      <c r="A139" s="39"/>
      <c r="B139" s="40"/>
      <c r="C139" s="41"/>
      <c r="D139" s="240" t="s">
        <v>349</v>
      </c>
      <c r="E139" s="41"/>
      <c r="F139" s="241" t="s">
        <v>2158</v>
      </c>
      <c r="G139" s="41"/>
      <c r="H139" s="41"/>
      <c r="I139" s="242"/>
      <c r="J139" s="41"/>
      <c r="K139" s="41"/>
      <c r="L139" s="45"/>
      <c r="M139" s="243"/>
      <c r="N139" s="244"/>
      <c r="O139" s="92"/>
      <c r="P139" s="92"/>
      <c r="Q139" s="92"/>
      <c r="R139" s="92"/>
      <c r="S139" s="92"/>
      <c r="T139" s="93"/>
      <c r="U139" s="39"/>
      <c r="V139" s="39"/>
      <c r="W139" s="39"/>
      <c r="X139" s="39"/>
      <c r="Y139" s="39"/>
      <c r="Z139" s="39"/>
      <c r="AA139" s="39"/>
      <c r="AB139" s="39"/>
      <c r="AC139" s="39"/>
      <c r="AD139" s="39"/>
      <c r="AE139" s="39"/>
      <c r="AT139" s="18" t="s">
        <v>349</v>
      </c>
      <c r="AU139" s="18" t="s">
        <v>85</v>
      </c>
    </row>
    <row r="140" s="13" customFormat="1">
      <c r="A140" s="13"/>
      <c r="B140" s="252"/>
      <c r="C140" s="253"/>
      <c r="D140" s="240" t="s">
        <v>446</v>
      </c>
      <c r="E140" s="254" t="s">
        <v>1</v>
      </c>
      <c r="F140" s="255" t="s">
        <v>3174</v>
      </c>
      <c r="G140" s="253"/>
      <c r="H140" s="256">
        <v>484.96499999999998</v>
      </c>
      <c r="I140" s="257"/>
      <c r="J140" s="253"/>
      <c r="K140" s="253"/>
      <c r="L140" s="258"/>
      <c r="M140" s="259"/>
      <c r="N140" s="260"/>
      <c r="O140" s="260"/>
      <c r="P140" s="260"/>
      <c r="Q140" s="260"/>
      <c r="R140" s="260"/>
      <c r="S140" s="260"/>
      <c r="T140" s="261"/>
      <c r="U140" s="13"/>
      <c r="V140" s="13"/>
      <c r="W140" s="13"/>
      <c r="X140" s="13"/>
      <c r="Y140" s="13"/>
      <c r="Z140" s="13"/>
      <c r="AA140" s="13"/>
      <c r="AB140" s="13"/>
      <c r="AC140" s="13"/>
      <c r="AD140" s="13"/>
      <c r="AE140" s="13"/>
      <c r="AT140" s="262" t="s">
        <v>446</v>
      </c>
      <c r="AU140" s="262" t="s">
        <v>85</v>
      </c>
      <c r="AV140" s="13" t="s">
        <v>85</v>
      </c>
      <c r="AW140" s="13" t="s">
        <v>32</v>
      </c>
      <c r="AX140" s="13" t="s">
        <v>83</v>
      </c>
      <c r="AY140" s="262" t="s">
        <v>342</v>
      </c>
    </row>
    <row r="141" s="2" customFormat="1" ht="16.5" customHeight="1">
      <c r="A141" s="39"/>
      <c r="B141" s="40"/>
      <c r="C141" s="227" t="s">
        <v>85</v>
      </c>
      <c r="D141" s="227" t="s">
        <v>343</v>
      </c>
      <c r="E141" s="228" t="s">
        <v>3175</v>
      </c>
      <c r="F141" s="229" t="s">
        <v>3176</v>
      </c>
      <c r="G141" s="230" t="s">
        <v>473</v>
      </c>
      <c r="H141" s="231">
        <v>484.96499999999998</v>
      </c>
      <c r="I141" s="232"/>
      <c r="J141" s="233">
        <f>ROUND(I141*H141,2)</f>
        <v>0</v>
      </c>
      <c r="K141" s="229" t="s">
        <v>443</v>
      </c>
      <c r="L141" s="45"/>
      <c r="M141" s="234" t="s">
        <v>1</v>
      </c>
      <c r="N141" s="235" t="s">
        <v>41</v>
      </c>
      <c r="O141" s="92"/>
      <c r="P141" s="236">
        <f>O141*H141</f>
        <v>0</v>
      </c>
      <c r="Q141" s="236">
        <v>0</v>
      </c>
      <c r="R141" s="236">
        <f>Q141*H141</f>
        <v>0</v>
      </c>
      <c r="S141" s="236">
        <v>0.35999999999999999</v>
      </c>
      <c r="T141" s="237">
        <f>S141*H141</f>
        <v>174.58739999999997</v>
      </c>
      <c r="U141" s="39"/>
      <c r="V141" s="39"/>
      <c r="W141" s="39"/>
      <c r="X141" s="39"/>
      <c r="Y141" s="39"/>
      <c r="Z141" s="39"/>
      <c r="AA141" s="39"/>
      <c r="AB141" s="39"/>
      <c r="AC141" s="39"/>
      <c r="AD141" s="39"/>
      <c r="AE141" s="39"/>
      <c r="AR141" s="238" t="s">
        <v>360</v>
      </c>
      <c r="AT141" s="238" t="s">
        <v>343</v>
      </c>
      <c r="AU141" s="238" t="s">
        <v>85</v>
      </c>
      <c r="AY141" s="18" t="s">
        <v>342</v>
      </c>
      <c r="BE141" s="239">
        <f>IF(N141="základní",J141,0)</f>
        <v>0</v>
      </c>
      <c r="BF141" s="239">
        <f>IF(N141="snížená",J141,0)</f>
        <v>0</v>
      </c>
      <c r="BG141" s="239">
        <f>IF(N141="zákl. přenesená",J141,0)</f>
        <v>0</v>
      </c>
      <c r="BH141" s="239">
        <f>IF(N141="sníž. přenesená",J141,0)</f>
        <v>0</v>
      </c>
      <c r="BI141" s="239">
        <f>IF(N141="nulová",J141,0)</f>
        <v>0</v>
      </c>
      <c r="BJ141" s="18" t="s">
        <v>83</v>
      </c>
      <c r="BK141" s="239">
        <f>ROUND(I141*H141,2)</f>
        <v>0</v>
      </c>
      <c r="BL141" s="18" t="s">
        <v>360</v>
      </c>
      <c r="BM141" s="238" t="s">
        <v>3177</v>
      </c>
    </row>
    <row r="142" s="2" customFormat="1">
      <c r="A142" s="39"/>
      <c r="B142" s="40"/>
      <c r="C142" s="41"/>
      <c r="D142" s="240" t="s">
        <v>349</v>
      </c>
      <c r="E142" s="41"/>
      <c r="F142" s="241" t="s">
        <v>3178</v>
      </c>
      <c r="G142" s="41"/>
      <c r="H142" s="41"/>
      <c r="I142" s="242"/>
      <c r="J142" s="41"/>
      <c r="K142" s="41"/>
      <c r="L142" s="45"/>
      <c r="M142" s="243"/>
      <c r="N142" s="244"/>
      <c r="O142" s="92"/>
      <c r="P142" s="92"/>
      <c r="Q142" s="92"/>
      <c r="R142" s="92"/>
      <c r="S142" s="92"/>
      <c r="T142" s="93"/>
      <c r="U142" s="39"/>
      <c r="V142" s="39"/>
      <c r="W142" s="39"/>
      <c r="X142" s="39"/>
      <c r="Y142" s="39"/>
      <c r="Z142" s="39"/>
      <c r="AA142" s="39"/>
      <c r="AB142" s="39"/>
      <c r="AC142" s="39"/>
      <c r="AD142" s="39"/>
      <c r="AE142" s="39"/>
      <c r="AT142" s="18" t="s">
        <v>349</v>
      </c>
      <c r="AU142" s="18" t="s">
        <v>85</v>
      </c>
    </row>
    <row r="143" s="13" customFormat="1">
      <c r="A143" s="13"/>
      <c r="B143" s="252"/>
      <c r="C143" s="253"/>
      <c r="D143" s="240" t="s">
        <v>446</v>
      </c>
      <c r="E143" s="254" t="s">
        <v>1</v>
      </c>
      <c r="F143" s="255" t="s">
        <v>3179</v>
      </c>
      <c r="G143" s="253"/>
      <c r="H143" s="256">
        <v>484.96499999999998</v>
      </c>
      <c r="I143" s="257"/>
      <c r="J143" s="253"/>
      <c r="K143" s="253"/>
      <c r="L143" s="258"/>
      <c r="M143" s="259"/>
      <c r="N143" s="260"/>
      <c r="O143" s="260"/>
      <c r="P143" s="260"/>
      <c r="Q143" s="260"/>
      <c r="R143" s="260"/>
      <c r="S143" s="260"/>
      <c r="T143" s="261"/>
      <c r="U143" s="13"/>
      <c r="V143" s="13"/>
      <c r="W143" s="13"/>
      <c r="X143" s="13"/>
      <c r="Y143" s="13"/>
      <c r="Z143" s="13"/>
      <c r="AA143" s="13"/>
      <c r="AB143" s="13"/>
      <c r="AC143" s="13"/>
      <c r="AD143" s="13"/>
      <c r="AE143" s="13"/>
      <c r="AT143" s="262" t="s">
        <v>446</v>
      </c>
      <c r="AU143" s="262" t="s">
        <v>85</v>
      </c>
      <c r="AV143" s="13" t="s">
        <v>85</v>
      </c>
      <c r="AW143" s="13" t="s">
        <v>32</v>
      </c>
      <c r="AX143" s="13" t="s">
        <v>83</v>
      </c>
      <c r="AY143" s="262" t="s">
        <v>342</v>
      </c>
    </row>
    <row r="144" s="2" customFormat="1" ht="21.75" customHeight="1">
      <c r="A144" s="39"/>
      <c r="B144" s="40"/>
      <c r="C144" s="227" t="s">
        <v>92</v>
      </c>
      <c r="D144" s="227" t="s">
        <v>343</v>
      </c>
      <c r="E144" s="228" t="s">
        <v>3180</v>
      </c>
      <c r="F144" s="229" t="s">
        <v>3181</v>
      </c>
      <c r="G144" s="230" t="s">
        <v>473</v>
      </c>
      <c r="H144" s="231">
        <v>484.96499999999998</v>
      </c>
      <c r="I144" s="232"/>
      <c r="J144" s="233">
        <f>ROUND(I144*H144,2)</f>
        <v>0</v>
      </c>
      <c r="K144" s="229" t="s">
        <v>443</v>
      </c>
      <c r="L144" s="45"/>
      <c r="M144" s="234" t="s">
        <v>1</v>
      </c>
      <c r="N144" s="235" t="s">
        <v>41</v>
      </c>
      <c r="O144" s="92"/>
      <c r="P144" s="236">
        <f>O144*H144</f>
        <v>0</v>
      </c>
      <c r="Q144" s="236">
        <v>3.0000000000000001E-05</v>
      </c>
      <c r="R144" s="236">
        <f>Q144*H144</f>
        <v>0.01454895</v>
      </c>
      <c r="S144" s="236">
        <v>0.071999999999999995</v>
      </c>
      <c r="T144" s="237">
        <f>S144*H144</f>
        <v>34.917479999999998</v>
      </c>
      <c r="U144" s="39"/>
      <c r="V144" s="39"/>
      <c r="W144" s="39"/>
      <c r="X144" s="39"/>
      <c r="Y144" s="39"/>
      <c r="Z144" s="39"/>
      <c r="AA144" s="39"/>
      <c r="AB144" s="39"/>
      <c r="AC144" s="39"/>
      <c r="AD144" s="39"/>
      <c r="AE144" s="39"/>
      <c r="AR144" s="238" t="s">
        <v>360</v>
      </c>
      <c r="AT144" s="238" t="s">
        <v>343</v>
      </c>
      <c r="AU144" s="238" t="s">
        <v>85</v>
      </c>
      <c r="AY144" s="18" t="s">
        <v>342</v>
      </c>
      <c r="BE144" s="239">
        <f>IF(N144="základní",J144,0)</f>
        <v>0</v>
      </c>
      <c r="BF144" s="239">
        <f>IF(N144="snížená",J144,0)</f>
        <v>0</v>
      </c>
      <c r="BG144" s="239">
        <f>IF(N144="zákl. přenesená",J144,0)</f>
        <v>0</v>
      </c>
      <c r="BH144" s="239">
        <f>IF(N144="sníž. přenesená",J144,0)</f>
        <v>0</v>
      </c>
      <c r="BI144" s="239">
        <f>IF(N144="nulová",J144,0)</f>
        <v>0</v>
      </c>
      <c r="BJ144" s="18" t="s">
        <v>83</v>
      </c>
      <c r="BK144" s="239">
        <f>ROUND(I144*H144,2)</f>
        <v>0</v>
      </c>
      <c r="BL144" s="18" t="s">
        <v>360</v>
      </c>
      <c r="BM144" s="238" t="s">
        <v>3182</v>
      </c>
    </row>
    <row r="145" s="2" customFormat="1">
      <c r="A145" s="39"/>
      <c r="B145" s="40"/>
      <c r="C145" s="41"/>
      <c r="D145" s="240" t="s">
        <v>349</v>
      </c>
      <c r="E145" s="41"/>
      <c r="F145" s="241" t="s">
        <v>3183</v>
      </c>
      <c r="G145" s="41"/>
      <c r="H145" s="41"/>
      <c r="I145" s="242"/>
      <c r="J145" s="41"/>
      <c r="K145" s="41"/>
      <c r="L145" s="45"/>
      <c r="M145" s="243"/>
      <c r="N145" s="244"/>
      <c r="O145" s="92"/>
      <c r="P145" s="92"/>
      <c r="Q145" s="92"/>
      <c r="R145" s="92"/>
      <c r="S145" s="92"/>
      <c r="T145" s="93"/>
      <c r="U145" s="39"/>
      <c r="V145" s="39"/>
      <c r="W145" s="39"/>
      <c r="X145" s="39"/>
      <c r="Y145" s="39"/>
      <c r="Z145" s="39"/>
      <c r="AA145" s="39"/>
      <c r="AB145" s="39"/>
      <c r="AC145" s="39"/>
      <c r="AD145" s="39"/>
      <c r="AE145" s="39"/>
      <c r="AT145" s="18" t="s">
        <v>349</v>
      </c>
      <c r="AU145" s="18" t="s">
        <v>85</v>
      </c>
    </row>
    <row r="146" s="14" customFormat="1">
      <c r="A146" s="14"/>
      <c r="B146" s="263"/>
      <c r="C146" s="264"/>
      <c r="D146" s="240" t="s">
        <v>446</v>
      </c>
      <c r="E146" s="265" t="s">
        <v>1</v>
      </c>
      <c r="F146" s="266" t="s">
        <v>529</v>
      </c>
      <c r="G146" s="264"/>
      <c r="H146" s="265" t="s">
        <v>1</v>
      </c>
      <c r="I146" s="267"/>
      <c r="J146" s="264"/>
      <c r="K146" s="264"/>
      <c r="L146" s="268"/>
      <c r="M146" s="269"/>
      <c r="N146" s="270"/>
      <c r="O146" s="270"/>
      <c r="P146" s="270"/>
      <c r="Q146" s="270"/>
      <c r="R146" s="270"/>
      <c r="S146" s="270"/>
      <c r="T146" s="271"/>
      <c r="U146" s="14"/>
      <c r="V146" s="14"/>
      <c r="W146" s="14"/>
      <c r="X146" s="14"/>
      <c r="Y146" s="14"/>
      <c r="Z146" s="14"/>
      <c r="AA146" s="14"/>
      <c r="AB146" s="14"/>
      <c r="AC146" s="14"/>
      <c r="AD146" s="14"/>
      <c r="AE146" s="14"/>
      <c r="AT146" s="272" t="s">
        <v>446</v>
      </c>
      <c r="AU146" s="272" t="s">
        <v>85</v>
      </c>
      <c r="AV146" s="14" t="s">
        <v>83</v>
      </c>
      <c r="AW146" s="14" t="s">
        <v>32</v>
      </c>
      <c r="AX146" s="14" t="s">
        <v>76</v>
      </c>
      <c r="AY146" s="272" t="s">
        <v>342</v>
      </c>
    </row>
    <row r="147" s="13" customFormat="1">
      <c r="A147" s="13"/>
      <c r="B147" s="252"/>
      <c r="C147" s="253"/>
      <c r="D147" s="240" t="s">
        <v>446</v>
      </c>
      <c r="E147" s="254" t="s">
        <v>1</v>
      </c>
      <c r="F147" s="255" t="s">
        <v>3184</v>
      </c>
      <c r="G147" s="253"/>
      <c r="H147" s="256">
        <v>484.96499999999998</v>
      </c>
      <c r="I147" s="257"/>
      <c r="J147" s="253"/>
      <c r="K147" s="253"/>
      <c r="L147" s="258"/>
      <c r="M147" s="259"/>
      <c r="N147" s="260"/>
      <c r="O147" s="260"/>
      <c r="P147" s="260"/>
      <c r="Q147" s="260"/>
      <c r="R147" s="260"/>
      <c r="S147" s="260"/>
      <c r="T147" s="261"/>
      <c r="U147" s="13"/>
      <c r="V147" s="13"/>
      <c r="W147" s="13"/>
      <c r="X147" s="13"/>
      <c r="Y147" s="13"/>
      <c r="Z147" s="13"/>
      <c r="AA147" s="13"/>
      <c r="AB147" s="13"/>
      <c r="AC147" s="13"/>
      <c r="AD147" s="13"/>
      <c r="AE147" s="13"/>
      <c r="AT147" s="262" t="s">
        <v>446</v>
      </c>
      <c r="AU147" s="262" t="s">
        <v>85</v>
      </c>
      <c r="AV147" s="13" t="s">
        <v>85</v>
      </c>
      <c r="AW147" s="13" t="s">
        <v>32</v>
      </c>
      <c r="AX147" s="13" t="s">
        <v>83</v>
      </c>
      <c r="AY147" s="262" t="s">
        <v>342</v>
      </c>
    </row>
    <row r="148" s="2" customFormat="1" ht="21.75" customHeight="1">
      <c r="A148" s="39"/>
      <c r="B148" s="40"/>
      <c r="C148" s="227" t="s">
        <v>360</v>
      </c>
      <c r="D148" s="227" t="s">
        <v>343</v>
      </c>
      <c r="E148" s="228" t="s">
        <v>2002</v>
      </c>
      <c r="F148" s="229" t="s">
        <v>2003</v>
      </c>
      <c r="G148" s="230" t="s">
        <v>473</v>
      </c>
      <c r="H148" s="231">
        <v>484.96499999999998</v>
      </c>
      <c r="I148" s="232"/>
      <c r="J148" s="233">
        <f>ROUND(I148*H148,2)</f>
        <v>0</v>
      </c>
      <c r="K148" s="229" t="s">
        <v>443</v>
      </c>
      <c r="L148" s="45"/>
      <c r="M148" s="234" t="s">
        <v>1</v>
      </c>
      <c r="N148" s="235" t="s">
        <v>41</v>
      </c>
      <c r="O148" s="92"/>
      <c r="P148" s="236">
        <f>O148*H148</f>
        <v>0</v>
      </c>
      <c r="Q148" s="236">
        <v>9.0000000000000006E-05</v>
      </c>
      <c r="R148" s="236">
        <f>Q148*H148</f>
        <v>0.043646850000000001</v>
      </c>
      <c r="S148" s="236">
        <v>0.23999999999999999</v>
      </c>
      <c r="T148" s="237">
        <f>S148*H148</f>
        <v>116.39159999999998</v>
      </c>
      <c r="U148" s="39"/>
      <c r="V148" s="39"/>
      <c r="W148" s="39"/>
      <c r="X148" s="39"/>
      <c r="Y148" s="39"/>
      <c r="Z148" s="39"/>
      <c r="AA148" s="39"/>
      <c r="AB148" s="39"/>
      <c r="AC148" s="39"/>
      <c r="AD148" s="39"/>
      <c r="AE148" s="39"/>
      <c r="AR148" s="238" t="s">
        <v>360</v>
      </c>
      <c r="AT148" s="238" t="s">
        <v>343</v>
      </c>
      <c r="AU148" s="238" t="s">
        <v>85</v>
      </c>
      <c r="AY148" s="18" t="s">
        <v>342</v>
      </c>
      <c r="BE148" s="239">
        <f>IF(N148="základní",J148,0)</f>
        <v>0</v>
      </c>
      <c r="BF148" s="239">
        <f>IF(N148="snížená",J148,0)</f>
        <v>0</v>
      </c>
      <c r="BG148" s="239">
        <f>IF(N148="zákl. přenesená",J148,0)</f>
        <v>0</v>
      </c>
      <c r="BH148" s="239">
        <f>IF(N148="sníž. přenesená",J148,0)</f>
        <v>0</v>
      </c>
      <c r="BI148" s="239">
        <f>IF(N148="nulová",J148,0)</f>
        <v>0</v>
      </c>
      <c r="BJ148" s="18" t="s">
        <v>83</v>
      </c>
      <c r="BK148" s="239">
        <f>ROUND(I148*H148,2)</f>
        <v>0</v>
      </c>
      <c r="BL148" s="18" t="s">
        <v>360</v>
      </c>
      <c r="BM148" s="238" t="s">
        <v>3185</v>
      </c>
    </row>
    <row r="149" s="2" customFormat="1">
      <c r="A149" s="39"/>
      <c r="B149" s="40"/>
      <c r="C149" s="41"/>
      <c r="D149" s="240" t="s">
        <v>349</v>
      </c>
      <c r="E149" s="41"/>
      <c r="F149" s="241" t="s">
        <v>2005</v>
      </c>
      <c r="G149" s="41"/>
      <c r="H149" s="41"/>
      <c r="I149" s="242"/>
      <c r="J149" s="41"/>
      <c r="K149" s="41"/>
      <c r="L149" s="45"/>
      <c r="M149" s="243"/>
      <c r="N149" s="244"/>
      <c r="O149" s="92"/>
      <c r="P149" s="92"/>
      <c r="Q149" s="92"/>
      <c r="R149" s="92"/>
      <c r="S149" s="92"/>
      <c r="T149" s="93"/>
      <c r="U149" s="39"/>
      <c r="V149" s="39"/>
      <c r="W149" s="39"/>
      <c r="X149" s="39"/>
      <c r="Y149" s="39"/>
      <c r="Z149" s="39"/>
      <c r="AA149" s="39"/>
      <c r="AB149" s="39"/>
      <c r="AC149" s="39"/>
      <c r="AD149" s="39"/>
      <c r="AE149" s="39"/>
      <c r="AT149" s="18" t="s">
        <v>349</v>
      </c>
      <c r="AU149" s="18" t="s">
        <v>85</v>
      </c>
    </row>
    <row r="150" s="14" customFormat="1">
      <c r="A150" s="14"/>
      <c r="B150" s="263"/>
      <c r="C150" s="264"/>
      <c r="D150" s="240" t="s">
        <v>446</v>
      </c>
      <c r="E150" s="265" t="s">
        <v>1</v>
      </c>
      <c r="F150" s="266" t="s">
        <v>529</v>
      </c>
      <c r="G150" s="264"/>
      <c r="H150" s="265" t="s">
        <v>1</v>
      </c>
      <c r="I150" s="267"/>
      <c r="J150" s="264"/>
      <c r="K150" s="264"/>
      <c r="L150" s="268"/>
      <c r="M150" s="269"/>
      <c r="N150" s="270"/>
      <c r="O150" s="270"/>
      <c r="P150" s="270"/>
      <c r="Q150" s="270"/>
      <c r="R150" s="270"/>
      <c r="S150" s="270"/>
      <c r="T150" s="271"/>
      <c r="U150" s="14"/>
      <c r="V150" s="14"/>
      <c r="W150" s="14"/>
      <c r="X150" s="14"/>
      <c r="Y150" s="14"/>
      <c r="Z150" s="14"/>
      <c r="AA150" s="14"/>
      <c r="AB150" s="14"/>
      <c r="AC150" s="14"/>
      <c r="AD150" s="14"/>
      <c r="AE150" s="14"/>
      <c r="AT150" s="272" t="s">
        <v>446</v>
      </c>
      <c r="AU150" s="272" t="s">
        <v>85</v>
      </c>
      <c r="AV150" s="14" t="s">
        <v>83</v>
      </c>
      <c r="AW150" s="14" t="s">
        <v>32</v>
      </c>
      <c r="AX150" s="14" t="s">
        <v>76</v>
      </c>
      <c r="AY150" s="272" t="s">
        <v>342</v>
      </c>
    </row>
    <row r="151" s="13" customFormat="1">
      <c r="A151" s="13"/>
      <c r="B151" s="252"/>
      <c r="C151" s="253"/>
      <c r="D151" s="240" t="s">
        <v>446</v>
      </c>
      <c r="E151" s="254" t="s">
        <v>1</v>
      </c>
      <c r="F151" s="255" t="s">
        <v>3184</v>
      </c>
      <c r="G151" s="253"/>
      <c r="H151" s="256">
        <v>484.96499999999998</v>
      </c>
      <c r="I151" s="257"/>
      <c r="J151" s="253"/>
      <c r="K151" s="253"/>
      <c r="L151" s="258"/>
      <c r="M151" s="259"/>
      <c r="N151" s="260"/>
      <c r="O151" s="260"/>
      <c r="P151" s="260"/>
      <c r="Q151" s="260"/>
      <c r="R151" s="260"/>
      <c r="S151" s="260"/>
      <c r="T151" s="261"/>
      <c r="U151" s="13"/>
      <c r="V151" s="13"/>
      <c r="W151" s="13"/>
      <c r="X151" s="13"/>
      <c r="Y151" s="13"/>
      <c r="Z151" s="13"/>
      <c r="AA151" s="13"/>
      <c r="AB151" s="13"/>
      <c r="AC151" s="13"/>
      <c r="AD151" s="13"/>
      <c r="AE151" s="13"/>
      <c r="AT151" s="262" t="s">
        <v>446</v>
      </c>
      <c r="AU151" s="262" t="s">
        <v>85</v>
      </c>
      <c r="AV151" s="13" t="s">
        <v>85</v>
      </c>
      <c r="AW151" s="13" t="s">
        <v>32</v>
      </c>
      <c r="AX151" s="13" t="s">
        <v>83</v>
      </c>
      <c r="AY151" s="262" t="s">
        <v>342</v>
      </c>
    </row>
    <row r="152" s="2" customFormat="1" ht="16.5" customHeight="1">
      <c r="A152" s="39"/>
      <c r="B152" s="40"/>
      <c r="C152" s="227" t="s">
        <v>341</v>
      </c>
      <c r="D152" s="227" t="s">
        <v>343</v>
      </c>
      <c r="E152" s="228" t="s">
        <v>2006</v>
      </c>
      <c r="F152" s="229" t="s">
        <v>2007</v>
      </c>
      <c r="G152" s="230" t="s">
        <v>2008</v>
      </c>
      <c r="H152" s="231">
        <v>400</v>
      </c>
      <c r="I152" s="232"/>
      <c r="J152" s="233">
        <f>ROUND(I152*H152,2)</f>
        <v>0</v>
      </c>
      <c r="K152" s="229" t="s">
        <v>443</v>
      </c>
      <c r="L152" s="45"/>
      <c r="M152" s="234" t="s">
        <v>1</v>
      </c>
      <c r="N152" s="235" t="s">
        <v>41</v>
      </c>
      <c r="O152" s="92"/>
      <c r="P152" s="236">
        <f>O152*H152</f>
        <v>0</v>
      </c>
      <c r="Q152" s="236">
        <v>3.0000000000000001E-05</v>
      </c>
      <c r="R152" s="236">
        <f>Q152*H152</f>
        <v>0.012</v>
      </c>
      <c r="S152" s="236">
        <v>0</v>
      </c>
      <c r="T152" s="237">
        <f>S152*H152</f>
        <v>0</v>
      </c>
      <c r="U152" s="39"/>
      <c r="V152" s="39"/>
      <c r="W152" s="39"/>
      <c r="X152" s="39"/>
      <c r="Y152" s="39"/>
      <c r="Z152" s="39"/>
      <c r="AA152" s="39"/>
      <c r="AB152" s="39"/>
      <c r="AC152" s="39"/>
      <c r="AD152" s="39"/>
      <c r="AE152" s="39"/>
      <c r="AR152" s="238" t="s">
        <v>360</v>
      </c>
      <c r="AT152" s="238" t="s">
        <v>343</v>
      </c>
      <c r="AU152" s="238" t="s">
        <v>85</v>
      </c>
      <c r="AY152" s="18" t="s">
        <v>342</v>
      </c>
      <c r="BE152" s="239">
        <f>IF(N152="základní",J152,0)</f>
        <v>0</v>
      </c>
      <c r="BF152" s="239">
        <f>IF(N152="snížená",J152,0)</f>
        <v>0</v>
      </c>
      <c r="BG152" s="239">
        <f>IF(N152="zákl. přenesená",J152,0)</f>
        <v>0</v>
      </c>
      <c r="BH152" s="239">
        <f>IF(N152="sníž. přenesená",J152,0)</f>
        <v>0</v>
      </c>
      <c r="BI152" s="239">
        <f>IF(N152="nulová",J152,0)</f>
        <v>0</v>
      </c>
      <c r="BJ152" s="18" t="s">
        <v>83</v>
      </c>
      <c r="BK152" s="239">
        <f>ROUND(I152*H152,2)</f>
        <v>0</v>
      </c>
      <c r="BL152" s="18" t="s">
        <v>360</v>
      </c>
      <c r="BM152" s="238" t="s">
        <v>3186</v>
      </c>
    </row>
    <row r="153" s="2" customFormat="1">
      <c r="A153" s="39"/>
      <c r="B153" s="40"/>
      <c r="C153" s="41"/>
      <c r="D153" s="240" t="s">
        <v>349</v>
      </c>
      <c r="E153" s="41"/>
      <c r="F153" s="241" t="s">
        <v>2010</v>
      </c>
      <c r="G153" s="41"/>
      <c r="H153" s="41"/>
      <c r="I153" s="242"/>
      <c r="J153" s="41"/>
      <c r="K153" s="41"/>
      <c r="L153" s="45"/>
      <c r="M153" s="243"/>
      <c r="N153" s="244"/>
      <c r="O153" s="92"/>
      <c r="P153" s="92"/>
      <c r="Q153" s="92"/>
      <c r="R153" s="92"/>
      <c r="S153" s="92"/>
      <c r="T153" s="93"/>
      <c r="U153" s="39"/>
      <c r="V153" s="39"/>
      <c r="W153" s="39"/>
      <c r="X153" s="39"/>
      <c r="Y153" s="39"/>
      <c r="Z153" s="39"/>
      <c r="AA153" s="39"/>
      <c r="AB153" s="39"/>
      <c r="AC153" s="39"/>
      <c r="AD153" s="39"/>
      <c r="AE153" s="39"/>
      <c r="AT153" s="18" t="s">
        <v>349</v>
      </c>
      <c r="AU153" s="18" t="s">
        <v>85</v>
      </c>
    </row>
    <row r="154" s="13" customFormat="1">
      <c r="A154" s="13"/>
      <c r="B154" s="252"/>
      <c r="C154" s="253"/>
      <c r="D154" s="240" t="s">
        <v>446</v>
      </c>
      <c r="E154" s="254" t="s">
        <v>1</v>
      </c>
      <c r="F154" s="255" t="s">
        <v>3187</v>
      </c>
      <c r="G154" s="253"/>
      <c r="H154" s="256">
        <v>400</v>
      </c>
      <c r="I154" s="257"/>
      <c r="J154" s="253"/>
      <c r="K154" s="253"/>
      <c r="L154" s="258"/>
      <c r="M154" s="259"/>
      <c r="N154" s="260"/>
      <c r="O154" s="260"/>
      <c r="P154" s="260"/>
      <c r="Q154" s="260"/>
      <c r="R154" s="260"/>
      <c r="S154" s="260"/>
      <c r="T154" s="261"/>
      <c r="U154" s="13"/>
      <c r="V154" s="13"/>
      <c r="W154" s="13"/>
      <c r="X154" s="13"/>
      <c r="Y154" s="13"/>
      <c r="Z154" s="13"/>
      <c r="AA154" s="13"/>
      <c r="AB154" s="13"/>
      <c r="AC154" s="13"/>
      <c r="AD154" s="13"/>
      <c r="AE154" s="13"/>
      <c r="AT154" s="262" t="s">
        <v>446</v>
      </c>
      <c r="AU154" s="262" t="s">
        <v>85</v>
      </c>
      <c r="AV154" s="13" t="s">
        <v>85</v>
      </c>
      <c r="AW154" s="13" t="s">
        <v>32</v>
      </c>
      <c r="AX154" s="13" t="s">
        <v>83</v>
      </c>
      <c r="AY154" s="262" t="s">
        <v>342</v>
      </c>
    </row>
    <row r="155" s="2" customFormat="1" ht="16.5" customHeight="1">
      <c r="A155" s="39"/>
      <c r="B155" s="40"/>
      <c r="C155" s="227" t="s">
        <v>368</v>
      </c>
      <c r="D155" s="227" t="s">
        <v>343</v>
      </c>
      <c r="E155" s="228" t="s">
        <v>2012</v>
      </c>
      <c r="F155" s="229" t="s">
        <v>2013</v>
      </c>
      <c r="G155" s="230" t="s">
        <v>2014</v>
      </c>
      <c r="H155" s="231">
        <v>40</v>
      </c>
      <c r="I155" s="232"/>
      <c r="J155" s="233">
        <f>ROUND(I155*H155,2)</f>
        <v>0</v>
      </c>
      <c r="K155" s="229" t="s">
        <v>443</v>
      </c>
      <c r="L155" s="45"/>
      <c r="M155" s="234" t="s">
        <v>1</v>
      </c>
      <c r="N155" s="235" t="s">
        <v>41</v>
      </c>
      <c r="O155" s="92"/>
      <c r="P155" s="236">
        <f>O155*H155</f>
        <v>0</v>
      </c>
      <c r="Q155" s="236">
        <v>0</v>
      </c>
      <c r="R155" s="236">
        <f>Q155*H155</f>
        <v>0</v>
      </c>
      <c r="S155" s="236">
        <v>0</v>
      </c>
      <c r="T155" s="237">
        <f>S155*H155</f>
        <v>0</v>
      </c>
      <c r="U155" s="39"/>
      <c r="V155" s="39"/>
      <c r="W155" s="39"/>
      <c r="X155" s="39"/>
      <c r="Y155" s="39"/>
      <c r="Z155" s="39"/>
      <c r="AA155" s="39"/>
      <c r="AB155" s="39"/>
      <c r="AC155" s="39"/>
      <c r="AD155" s="39"/>
      <c r="AE155" s="39"/>
      <c r="AR155" s="238" t="s">
        <v>360</v>
      </c>
      <c r="AT155" s="238" t="s">
        <v>343</v>
      </c>
      <c r="AU155" s="238" t="s">
        <v>85</v>
      </c>
      <c r="AY155" s="18" t="s">
        <v>342</v>
      </c>
      <c r="BE155" s="239">
        <f>IF(N155="základní",J155,0)</f>
        <v>0</v>
      </c>
      <c r="BF155" s="239">
        <f>IF(N155="snížená",J155,0)</f>
        <v>0</v>
      </c>
      <c r="BG155" s="239">
        <f>IF(N155="zákl. přenesená",J155,0)</f>
        <v>0</v>
      </c>
      <c r="BH155" s="239">
        <f>IF(N155="sníž. přenesená",J155,0)</f>
        <v>0</v>
      </c>
      <c r="BI155" s="239">
        <f>IF(N155="nulová",J155,0)</f>
        <v>0</v>
      </c>
      <c r="BJ155" s="18" t="s">
        <v>83</v>
      </c>
      <c r="BK155" s="239">
        <f>ROUND(I155*H155,2)</f>
        <v>0</v>
      </c>
      <c r="BL155" s="18" t="s">
        <v>360</v>
      </c>
      <c r="BM155" s="238" t="s">
        <v>3188</v>
      </c>
    </row>
    <row r="156" s="2" customFormat="1">
      <c r="A156" s="39"/>
      <c r="B156" s="40"/>
      <c r="C156" s="41"/>
      <c r="D156" s="240" t="s">
        <v>349</v>
      </c>
      <c r="E156" s="41"/>
      <c r="F156" s="241" t="s">
        <v>2016</v>
      </c>
      <c r="G156" s="41"/>
      <c r="H156" s="41"/>
      <c r="I156" s="242"/>
      <c r="J156" s="41"/>
      <c r="K156" s="41"/>
      <c r="L156" s="45"/>
      <c r="M156" s="243"/>
      <c r="N156" s="244"/>
      <c r="O156" s="92"/>
      <c r="P156" s="92"/>
      <c r="Q156" s="92"/>
      <c r="R156" s="92"/>
      <c r="S156" s="92"/>
      <c r="T156" s="93"/>
      <c r="U156" s="39"/>
      <c r="V156" s="39"/>
      <c r="W156" s="39"/>
      <c r="X156" s="39"/>
      <c r="Y156" s="39"/>
      <c r="Z156" s="39"/>
      <c r="AA156" s="39"/>
      <c r="AB156" s="39"/>
      <c r="AC156" s="39"/>
      <c r="AD156" s="39"/>
      <c r="AE156" s="39"/>
      <c r="AT156" s="18" t="s">
        <v>349</v>
      </c>
      <c r="AU156" s="18" t="s">
        <v>85</v>
      </c>
    </row>
    <row r="157" s="13" customFormat="1">
      <c r="A157" s="13"/>
      <c r="B157" s="252"/>
      <c r="C157" s="253"/>
      <c r="D157" s="240" t="s">
        <v>446</v>
      </c>
      <c r="E157" s="254" t="s">
        <v>1</v>
      </c>
      <c r="F157" s="255" t="s">
        <v>2665</v>
      </c>
      <c r="G157" s="253"/>
      <c r="H157" s="256">
        <v>40</v>
      </c>
      <c r="I157" s="257"/>
      <c r="J157" s="253"/>
      <c r="K157" s="253"/>
      <c r="L157" s="258"/>
      <c r="M157" s="259"/>
      <c r="N157" s="260"/>
      <c r="O157" s="260"/>
      <c r="P157" s="260"/>
      <c r="Q157" s="260"/>
      <c r="R157" s="260"/>
      <c r="S157" s="260"/>
      <c r="T157" s="261"/>
      <c r="U157" s="13"/>
      <c r="V157" s="13"/>
      <c r="W157" s="13"/>
      <c r="X157" s="13"/>
      <c r="Y157" s="13"/>
      <c r="Z157" s="13"/>
      <c r="AA157" s="13"/>
      <c r="AB157" s="13"/>
      <c r="AC157" s="13"/>
      <c r="AD157" s="13"/>
      <c r="AE157" s="13"/>
      <c r="AT157" s="262" t="s">
        <v>446</v>
      </c>
      <c r="AU157" s="262" t="s">
        <v>85</v>
      </c>
      <c r="AV157" s="13" t="s">
        <v>85</v>
      </c>
      <c r="AW157" s="13" t="s">
        <v>32</v>
      </c>
      <c r="AX157" s="13" t="s">
        <v>83</v>
      </c>
      <c r="AY157" s="262" t="s">
        <v>342</v>
      </c>
    </row>
    <row r="158" s="2" customFormat="1" ht="16.5" customHeight="1">
      <c r="A158" s="39"/>
      <c r="B158" s="40"/>
      <c r="C158" s="227" t="s">
        <v>372</v>
      </c>
      <c r="D158" s="227" t="s">
        <v>343</v>
      </c>
      <c r="E158" s="228" t="s">
        <v>2260</v>
      </c>
      <c r="F158" s="229" t="s">
        <v>2261</v>
      </c>
      <c r="G158" s="230" t="s">
        <v>543</v>
      </c>
      <c r="H158" s="231">
        <v>1.25</v>
      </c>
      <c r="I158" s="232"/>
      <c r="J158" s="233">
        <f>ROUND(I158*H158,2)</f>
        <v>0</v>
      </c>
      <c r="K158" s="229" t="s">
        <v>443</v>
      </c>
      <c r="L158" s="45"/>
      <c r="M158" s="234" t="s">
        <v>1</v>
      </c>
      <c r="N158" s="235" t="s">
        <v>41</v>
      </c>
      <c r="O158" s="92"/>
      <c r="P158" s="236">
        <f>O158*H158</f>
        <v>0</v>
      </c>
      <c r="Q158" s="236">
        <v>0.0086800000000000002</v>
      </c>
      <c r="R158" s="236">
        <f>Q158*H158</f>
        <v>0.01085</v>
      </c>
      <c r="S158" s="236">
        <v>0</v>
      </c>
      <c r="T158" s="237">
        <f>S158*H158</f>
        <v>0</v>
      </c>
      <c r="U158" s="39"/>
      <c r="V158" s="39"/>
      <c r="W158" s="39"/>
      <c r="X158" s="39"/>
      <c r="Y158" s="39"/>
      <c r="Z158" s="39"/>
      <c r="AA158" s="39"/>
      <c r="AB158" s="39"/>
      <c r="AC158" s="39"/>
      <c r="AD158" s="39"/>
      <c r="AE158" s="39"/>
      <c r="AR158" s="238" t="s">
        <v>360</v>
      </c>
      <c r="AT158" s="238" t="s">
        <v>343</v>
      </c>
      <c r="AU158" s="238" t="s">
        <v>85</v>
      </c>
      <c r="AY158" s="18" t="s">
        <v>342</v>
      </c>
      <c r="BE158" s="239">
        <f>IF(N158="základní",J158,0)</f>
        <v>0</v>
      </c>
      <c r="BF158" s="239">
        <f>IF(N158="snížená",J158,0)</f>
        <v>0</v>
      </c>
      <c r="BG158" s="239">
        <f>IF(N158="zákl. přenesená",J158,0)</f>
        <v>0</v>
      </c>
      <c r="BH158" s="239">
        <f>IF(N158="sníž. přenesená",J158,0)</f>
        <v>0</v>
      </c>
      <c r="BI158" s="239">
        <f>IF(N158="nulová",J158,0)</f>
        <v>0</v>
      </c>
      <c r="BJ158" s="18" t="s">
        <v>83</v>
      </c>
      <c r="BK158" s="239">
        <f>ROUND(I158*H158,2)</f>
        <v>0</v>
      </c>
      <c r="BL158" s="18" t="s">
        <v>360</v>
      </c>
      <c r="BM158" s="238" t="s">
        <v>3189</v>
      </c>
    </row>
    <row r="159" s="2" customFormat="1">
      <c r="A159" s="39"/>
      <c r="B159" s="40"/>
      <c r="C159" s="41"/>
      <c r="D159" s="240" t="s">
        <v>349</v>
      </c>
      <c r="E159" s="41"/>
      <c r="F159" s="241" t="s">
        <v>2263</v>
      </c>
      <c r="G159" s="41"/>
      <c r="H159" s="41"/>
      <c r="I159" s="242"/>
      <c r="J159" s="41"/>
      <c r="K159" s="41"/>
      <c r="L159" s="45"/>
      <c r="M159" s="243"/>
      <c r="N159" s="244"/>
      <c r="O159" s="92"/>
      <c r="P159" s="92"/>
      <c r="Q159" s="92"/>
      <c r="R159" s="92"/>
      <c r="S159" s="92"/>
      <c r="T159" s="93"/>
      <c r="U159" s="39"/>
      <c r="V159" s="39"/>
      <c r="W159" s="39"/>
      <c r="X159" s="39"/>
      <c r="Y159" s="39"/>
      <c r="Z159" s="39"/>
      <c r="AA159" s="39"/>
      <c r="AB159" s="39"/>
      <c r="AC159" s="39"/>
      <c r="AD159" s="39"/>
      <c r="AE159" s="39"/>
      <c r="AT159" s="18" t="s">
        <v>349</v>
      </c>
      <c r="AU159" s="18" t="s">
        <v>85</v>
      </c>
    </row>
    <row r="160" s="13" customFormat="1">
      <c r="A160" s="13"/>
      <c r="B160" s="252"/>
      <c r="C160" s="253"/>
      <c r="D160" s="240" t="s">
        <v>446</v>
      </c>
      <c r="E160" s="254" t="s">
        <v>1</v>
      </c>
      <c r="F160" s="255" t="s">
        <v>3190</v>
      </c>
      <c r="G160" s="253"/>
      <c r="H160" s="256">
        <v>1.25</v>
      </c>
      <c r="I160" s="257"/>
      <c r="J160" s="253"/>
      <c r="K160" s="253"/>
      <c r="L160" s="258"/>
      <c r="M160" s="259"/>
      <c r="N160" s="260"/>
      <c r="O160" s="260"/>
      <c r="P160" s="260"/>
      <c r="Q160" s="260"/>
      <c r="R160" s="260"/>
      <c r="S160" s="260"/>
      <c r="T160" s="261"/>
      <c r="U160" s="13"/>
      <c r="V160" s="13"/>
      <c r="W160" s="13"/>
      <c r="X160" s="13"/>
      <c r="Y160" s="13"/>
      <c r="Z160" s="13"/>
      <c r="AA160" s="13"/>
      <c r="AB160" s="13"/>
      <c r="AC160" s="13"/>
      <c r="AD160" s="13"/>
      <c r="AE160" s="13"/>
      <c r="AT160" s="262" t="s">
        <v>446</v>
      </c>
      <c r="AU160" s="262" t="s">
        <v>85</v>
      </c>
      <c r="AV160" s="13" t="s">
        <v>85</v>
      </c>
      <c r="AW160" s="13" t="s">
        <v>32</v>
      </c>
      <c r="AX160" s="13" t="s">
        <v>83</v>
      </c>
      <c r="AY160" s="262" t="s">
        <v>342</v>
      </c>
    </row>
    <row r="161" s="2" customFormat="1" ht="16.5" customHeight="1">
      <c r="A161" s="39"/>
      <c r="B161" s="40"/>
      <c r="C161" s="227" t="s">
        <v>376</v>
      </c>
      <c r="D161" s="227" t="s">
        <v>343</v>
      </c>
      <c r="E161" s="228" t="s">
        <v>2018</v>
      </c>
      <c r="F161" s="229" t="s">
        <v>2019</v>
      </c>
      <c r="G161" s="230" t="s">
        <v>543</v>
      </c>
      <c r="H161" s="231">
        <v>3.75</v>
      </c>
      <c r="I161" s="232"/>
      <c r="J161" s="233">
        <f>ROUND(I161*H161,2)</f>
        <v>0</v>
      </c>
      <c r="K161" s="229" t="s">
        <v>443</v>
      </c>
      <c r="L161" s="45"/>
      <c r="M161" s="234" t="s">
        <v>1</v>
      </c>
      <c r="N161" s="235" t="s">
        <v>41</v>
      </c>
      <c r="O161" s="92"/>
      <c r="P161" s="236">
        <f>O161*H161</f>
        <v>0</v>
      </c>
      <c r="Q161" s="236">
        <v>0.036900000000000002</v>
      </c>
      <c r="R161" s="236">
        <f>Q161*H161</f>
        <v>0.138375</v>
      </c>
      <c r="S161" s="236">
        <v>0</v>
      </c>
      <c r="T161" s="237">
        <f>S161*H161</f>
        <v>0</v>
      </c>
      <c r="U161" s="39"/>
      <c r="V161" s="39"/>
      <c r="W161" s="39"/>
      <c r="X161" s="39"/>
      <c r="Y161" s="39"/>
      <c r="Z161" s="39"/>
      <c r="AA161" s="39"/>
      <c r="AB161" s="39"/>
      <c r="AC161" s="39"/>
      <c r="AD161" s="39"/>
      <c r="AE161" s="39"/>
      <c r="AR161" s="238" t="s">
        <v>360</v>
      </c>
      <c r="AT161" s="238" t="s">
        <v>343</v>
      </c>
      <c r="AU161" s="238" t="s">
        <v>85</v>
      </c>
      <c r="AY161" s="18" t="s">
        <v>342</v>
      </c>
      <c r="BE161" s="239">
        <f>IF(N161="základní",J161,0)</f>
        <v>0</v>
      </c>
      <c r="BF161" s="239">
        <f>IF(N161="snížená",J161,0)</f>
        <v>0</v>
      </c>
      <c r="BG161" s="239">
        <f>IF(N161="zákl. přenesená",J161,0)</f>
        <v>0</v>
      </c>
      <c r="BH161" s="239">
        <f>IF(N161="sníž. přenesená",J161,0)</f>
        <v>0</v>
      </c>
      <c r="BI161" s="239">
        <f>IF(N161="nulová",J161,0)</f>
        <v>0</v>
      </c>
      <c r="BJ161" s="18" t="s">
        <v>83</v>
      </c>
      <c r="BK161" s="239">
        <f>ROUND(I161*H161,2)</f>
        <v>0</v>
      </c>
      <c r="BL161" s="18" t="s">
        <v>360</v>
      </c>
      <c r="BM161" s="238" t="s">
        <v>3191</v>
      </c>
    </row>
    <row r="162" s="2" customFormat="1">
      <c r="A162" s="39"/>
      <c r="B162" s="40"/>
      <c r="C162" s="41"/>
      <c r="D162" s="240" t="s">
        <v>349</v>
      </c>
      <c r="E162" s="41"/>
      <c r="F162" s="241" t="s">
        <v>2021</v>
      </c>
      <c r="G162" s="41"/>
      <c r="H162" s="41"/>
      <c r="I162" s="242"/>
      <c r="J162" s="41"/>
      <c r="K162" s="41"/>
      <c r="L162" s="45"/>
      <c r="M162" s="243"/>
      <c r="N162" s="244"/>
      <c r="O162" s="92"/>
      <c r="P162" s="92"/>
      <c r="Q162" s="92"/>
      <c r="R162" s="92"/>
      <c r="S162" s="92"/>
      <c r="T162" s="93"/>
      <c r="U162" s="39"/>
      <c r="V162" s="39"/>
      <c r="W162" s="39"/>
      <c r="X162" s="39"/>
      <c r="Y162" s="39"/>
      <c r="Z162" s="39"/>
      <c r="AA162" s="39"/>
      <c r="AB162" s="39"/>
      <c r="AC162" s="39"/>
      <c r="AD162" s="39"/>
      <c r="AE162" s="39"/>
      <c r="AT162" s="18" t="s">
        <v>349</v>
      </c>
      <c r="AU162" s="18" t="s">
        <v>85</v>
      </c>
    </row>
    <row r="163" s="13" customFormat="1">
      <c r="A163" s="13"/>
      <c r="B163" s="252"/>
      <c r="C163" s="253"/>
      <c r="D163" s="240" t="s">
        <v>446</v>
      </c>
      <c r="E163" s="254" t="s">
        <v>1</v>
      </c>
      <c r="F163" s="255" t="s">
        <v>3192</v>
      </c>
      <c r="G163" s="253"/>
      <c r="H163" s="256">
        <v>3.75</v>
      </c>
      <c r="I163" s="257"/>
      <c r="J163" s="253"/>
      <c r="K163" s="253"/>
      <c r="L163" s="258"/>
      <c r="M163" s="259"/>
      <c r="N163" s="260"/>
      <c r="O163" s="260"/>
      <c r="P163" s="260"/>
      <c r="Q163" s="260"/>
      <c r="R163" s="260"/>
      <c r="S163" s="260"/>
      <c r="T163" s="261"/>
      <c r="U163" s="13"/>
      <c r="V163" s="13"/>
      <c r="W163" s="13"/>
      <c r="X163" s="13"/>
      <c r="Y163" s="13"/>
      <c r="Z163" s="13"/>
      <c r="AA163" s="13"/>
      <c r="AB163" s="13"/>
      <c r="AC163" s="13"/>
      <c r="AD163" s="13"/>
      <c r="AE163" s="13"/>
      <c r="AT163" s="262" t="s">
        <v>446</v>
      </c>
      <c r="AU163" s="262" t="s">
        <v>85</v>
      </c>
      <c r="AV163" s="13" t="s">
        <v>85</v>
      </c>
      <c r="AW163" s="13" t="s">
        <v>32</v>
      </c>
      <c r="AX163" s="13" t="s">
        <v>83</v>
      </c>
      <c r="AY163" s="262" t="s">
        <v>342</v>
      </c>
    </row>
    <row r="164" s="2" customFormat="1" ht="16.5" customHeight="1">
      <c r="A164" s="39"/>
      <c r="B164" s="40"/>
      <c r="C164" s="227" t="s">
        <v>381</v>
      </c>
      <c r="D164" s="227" t="s">
        <v>343</v>
      </c>
      <c r="E164" s="228" t="s">
        <v>2023</v>
      </c>
      <c r="F164" s="229" t="s">
        <v>2024</v>
      </c>
      <c r="G164" s="230" t="s">
        <v>543</v>
      </c>
      <c r="H164" s="231">
        <v>2.5</v>
      </c>
      <c r="I164" s="232"/>
      <c r="J164" s="233">
        <f>ROUND(I164*H164,2)</f>
        <v>0</v>
      </c>
      <c r="K164" s="229" t="s">
        <v>443</v>
      </c>
      <c r="L164" s="45"/>
      <c r="M164" s="234" t="s">
        <v>1</v>
      </c>
      <c r="N164" s="235" t="s">
        <v>41</v>
      </c>
      <c r="O164" s="92"/>
      <c r="P164" s="236">
        <f>O164*H164</f>
        <v>0</v>
      </c>
      <c r="Q164" s="236">
        <v>0.036900000000000002</v>
      </c>
      <c r="R164" s="236">
        <f>Q164*H164</f>
        <v>0.092249999999999999</v>
      </c>
      <c r="S164" s="236">
        <v>0</v>
      </c>
      <c r="T164" s="237">
        <f>S164*H164</f>
        <v>0</v>
      </c>
      <c r="U164" s="39"/>
      <c r="V164" s="39"/>
      <c r="W164" s="39"/>
      <c r="X164" s="39"/>
      <c r="Y164" s="39"/>
      <c r="Z164" s="39"/>
      <c r="AA164" s="39"/>
      <c r="AB164" s="39"/>
      <c r="AC164" s="39"/>
      <c r="AD164" s="39"/>
      <c r="AE164" s="39"/>
      <c r="AR164" s="238" t="s">
        <v>360</v>
      </c>
      <c r="AT164" s="238" t="s">
        <v>343</v>
      </c>
      <c r="AU164" s="238" t="s">
        <v>85</v>
      </c>
      <c r="AY164" s="18" t="s">
        <v>342</v>
      </c>
      <c r="BE164" s="239">
        <f>IF(N164="základní",J164,0)</f>
        <v>0</v>
      </c>
      <c r="BF164" s="239">
        <f>IF(N164="snížená",J164,0)</f>
        <v>0</v>
      </c>
      <c r="BG164" s="239">
        <f>IF(N164="zákl. přenesená",J164,0)</f>
        <v>0</v>
      </c>
      <c r="BH164" s="239">
        <f>IF(N164="sníž. přenesená",J164,0)</f>
        <v>0</v>
      </c>
      <c r="BI164" s="239">
        <f>IF(N164="nulová",J164,0)</f>
        <v>0</v>
      </c>
      <c r="BJ164" s="18" t="s">
        <v>83</v>
      </c>
      <c r="BK164" s="239">
        <f>ROUND(I164*H164,2)</f>
        <v>0</v>
      </c>
      <c r="BL164" s="18" t="s">
        <v>360</v>
      </c>
      <c r="BM164" s="238" t="s">
        <v>3193</v>
      </c>
    </row>
    <row r="165" s="2" customFormat="1">
      <c r="A165" s="39"/>
      <c r="B165" s="40"/>
      <c r="C165" s="41"/>
      <c r="D165" s="240" t="s">
        <v>349</v>
      </c>
      <c r="E165" s="41"/>
      <c r="F165" s="241" t="s">
        <v>2026</v>
      </c>
      <c r="G165" s="41"/>
      <c r="H165" s="41"/>
      <c r="I165" s="242"/>
      <c r="J165" s="41"/>
      <c r="K165" s="41"/>
      <c r="L165" s="45"/>
      <c r="M165" s="243"/>
      <c r="N165" s="244"/>
      <c r="O165" s="92"/>
      <c r="P165" s="92"/>
      <c r="Q165" s="92"/>
      <c r="R165" s="92"/>
      <c r="S165" s="92"/>
      <c r="T165" s="93"/>
      <c r="U165" s="39"/>
      <c r="V165" s="39"/>
      <c r="W165" s="39"/>
      <c r="X165" s="39"/>
      <c r="Y165" s="39"/>
      <c r="Z165" s="39"/>
      <c r="AA165" s="39"/>
      <c r="AB165" s="39"/>
      <c r="AC165" s="39"/>
      <c r="AD165" s="39"/>
      <c r="AE165" s="39"/>
      <c r="AT165" s="18" t="s">
        <v>349</v>
      </c>
      <c r="AU165" s="18" t="s">
        <v>85</v>
      </c>
    </row>
    <row r="166" s="13" customFormat="1">
      <c r="A166" s="13"/>
      <c r="B166" s="252"/>
      <c r="C166" s="253"/>
      <c r="D166" s="240" t="s">
        <v>446</v>
      </c>
      <c r="E166" s="254" t="s">
        <v>1</v>
      </c>
      <c r="F166" s="255" t="s">
        <v>3194</v>
      </c>
      <c r="G166" s="253"/>
      <c r="H166" s="256">
        <v>2.5</v>
      </c>
      <c r="I166" s="257"/>
      <c r="J166" s="253"/>
      <c r="K166" s="253"/>
      <c r="L166" s="258"/>
      <c r="M166" s="259"/>
      <c r="N166" s="260"/>
      <c r="O166" s="260"/>
      <c r="P166" s="260"/>
      <c r="Q166" s="260"/>
      <c r="R166" s="260"/>
      <c r="S166" s="260"/>
      <c r="T166" s="261"/>
      <c r="U166" s="13"/>
      <c r="V166" s="13"/>
      <c r="W166" s="13"/>
      <c r="X166" s="13"/>
      <c r="Y166" s="13"/>
      <c r="Z166" s="13"/>
      <c r="AA166" s="13"/>
      <c r="AB166" s="13"/>
      <c r="AC166" s="13"/>
      <c r="AD166" s="13"/>
      <c r="AE166" s="13"/>
      <c r="AT166" s="262" t="s">
        <v>446</v>
      </c>
      <c r="AU166" s="262" t="s">
        <v>85</v>
      </c>
      <c r="AV166" s="13" t="s">
        <v>85</v>
      </c>
      <c r="AW166" s="13" t="s">
        <v>32</v>
      </c>
      <c r="AX166" s="13" t="s">
        <v>83</v>
      </c>
      <c r="AY166" s="262" t="s">
        <v>342</v>
      </c>
    </row>
    <row r="167" s="2" customFormat="1" ht="16.5" customHeight="1">
      <c r="A167" s="39"/>
      <c r="B167" s="40"/>
      <c r="C167" s="227" t="s">
        <v>386</v>
      </c>
      <c r="D167" s="227" t="s">
        <v>343</v>
      </c>
      <c r="E167" s="228" t="s">
        <v>566</v>
      </c>
      <c r="F167" s="229" t="s">
        <v>567</v>
      </c>
      <c r="G167" s="230" t="s">
        <v>562</v>
      </c>
      <c r="H167" s="231">
        <v>32.084000000000003</v>
      </c>
      <c r="I167" s="232"/>
      <c r="J167" s="233">
        <f>ROUND(I167*H167,2)</f>
        <v>0</v>
      </c>
      <c r="K167" s="229" t="s">
        <v>443</v>
      </c>
      <c r="L167" s="45"/>
      <c r="M167" s="234" t="s">
        <v>1</v>
      </c>
      <c r="N167" s="235" t="s">
        <v>41</v>
      </c>
      <c r="O167" s="92"/>
      <c r="P167" s="236">
        <f>O167*H167</f>
        <v>0</v>
      </c>
      <c r="Q167" s="236">
        <v>0</v>
      </c>
      <c r="R167" s="236">
        <f>Q167*H167</f>
        <v>0</v>
      </c>
      <c r="S167" s="236">
        <v>0</v>
      </c>
      <c r="T167" s="237">
        <f>S167*H167</f>
        <v>0</v>
      </c>
      <c r="U167" s="39"/>
      <c r="V167" s="39"/>
      <c r="W167" s="39"/>
      <c r="X167" s="39"/>
      <c r="Y167" s="39"/>
      <c r="Z167" s="39"/>
      <c r="AA167" s="39"/>
      <c r="AB167" s="39"/>
      <c r="AC167" s="39"/>
      <c r="AD167" s="39"/>
      <c r="AE167" s="39"/>
      <c r="AR167" s="238" t="s">
        <v>360</v>
      </c>
      <c r="AT167" s="238" t="s">
        <v>343</v>
      </c>
      <c r="AU167" s="238" t="s">
        <v>85</v>
      </c>
      <c r="AY167" s="18" t="s">
        <v>342</v>
      </c>
      <c r="BE167" s="239">
        <f>IF(N167="základní",J167,0)</f>
        <v>0</v>
      </c>
      <c r="BF167" s="239">
        <f>IF(N167="snížená",J167,0)</f>
        <v>0</v>
      </c>
      <c r="BG167" s="239">
        <f>IF(N167="zákl. přenesená",J167,0)</f>
        <v>0</v>
      </c>
      <c r="BH167" s="239">
        <f>IF(N167="sníž. přenesená",J167,0)</f>
        <v>0</v>
      </c>
      <c r="BI167" s="239">
        <f>IF(N167="nulová",J167,0)</f>
        <v>0</v>
      </c>
      <c r="BJ167" s="18" t="s">
        <v>83</v>
      </c>
      <c r="BK167" s="239">
        <f>ROUND(I167*H167,2)</f>
        <v>0</v>
      </c>
      <c r="BL167" s="18" t="s">
        <v>360</v>
      </c>
      <c r="BM167" s="238" t="s">
        <v>3195</v>
      </c>
    </row>
    <row r="168" s="2" customFormat="1">
      <c r="A168" s="39"/>
      <c r="B168" s="40"/>
      <c r="C168" s="41"/>
      <c r="D168" s="240" t="s">
        <v>349</v>
      </c>
      <c r="E168" s="41"/>
      <c r="F168" s="241" t="s">
        <v>569</v>
      </c>
      <c r="G168" s="41"/>
      <c r="H168" s="41"/>
      <c r="I168" s="242"/>
      <c r="J168" s="41"/>
      <c r="K168" s="41"/>
      <c r="L168" s="45"/>
      <c r="M168" s="243"/>
      <c r="N168" s="244"/>
      <c r="O168" s="92"/>
      <c r="P168" s="92"/>
      <c r="Q168" s="92"/>
      <c r="R168" s="92"/>
      <c r="S168" s="92"/>
      <c r="T168" s="93"/>
      <c r="U168" s="39"/>
      <c r="V168" s="39"/>
      <c r="W168" s="39"/>
      <c r="X168" s="39"/>
      <c r="Y168" s="39"/>
      <c r="Z168" s="39"/>
      <c r="AA168" s="39"/>
      <c r="AB168" s="39"/>
      <c r="AC168" s="39"/>
      <c r="AD168" s="39"/>
      <c r="AE168" s="39"/>
      <c r="AT168" s="18" t="s">
        <v>349</v>
      </c>
      <c r="AU168" s="18" t="s">
        <v>85</v>
      </c>
    </row>
    <row r="169" s="13" customFormat="1">
      <c r="A169" s="13"/>
      <c r="B169" s="252"/>
      <c r="C169" s="253"/>
      <c r="D169" s="240" t="s">
        <v>446</v>
      </c>
      <c r="E169" s="254" t="s">
        <v>1</v>
      </c>
      <c r="F169" s="255" t="s">
        <v>3196</v>
      </c>
      <c r="G169" s="253"/>
      <c r="H169" s="256">
        <v>32.084000000000003</v>
      </c>
      <c r="I169" s="257"/>
      <c r="J169" s="253"/>
      <c r="K169" s="253"/>
      <c r="L169" s="258"/>
      <c r="M169" s="259"/>
      <c r="N169" s="260"/>
      <c r="O169" s="260"/>
      <c r="P169" s="260"/>
      <c r="Q169" s="260"/>
      <c r="R169" s="260"/>
      <c r="S169" s="260"/>
      <c r="T169" s="261"/>
      <c r="U169" s="13"/>
      <c r="V169" s="13"/>
      <c r="W169" s="13"/>
      <c r="X169" s="13"/>
      <c r="Y169" s="13"/>
      <c r="Z169" s="13"/>
      <c r="AA169" s="13"/>
      <c r="AB169" s="13"/>
      <c r="AC169" s="13"/>
      <c r="AD169" s="13"/>
      <c r="AE169" s="13"/>
      <c r="AT169" s="262" t="s">
        <v>446</v>
      </c>
      <c r="AU169" s="262" t="s">
        <v>85</v>
      </c>
      <c r="AV169" s="13" t="s">
        <v>85</v>
      </c>
      <c r="AW169" s="13" t="s">
        <v>32</v>
      </c>
      <c r="AX169" s="13" t="s">
        <v>83</v>
      </c>
      <c r="AY169" s="262" t="s">
        <v>342</v>
      </c>
    </row>
    <row r="170" s="2" customFormat="1" ht="16.5" customHeight="1">
      <c r="A170" s="39"/>
      <c r="B170" s="40"/>
      <c r="C170" s="227" t="s">
        <v>392</v>
      </c>
      <c r="D170" s="227" t="s">
        <v>343</v>
      </c>
      <c r="E170" s="228" t="s">
        <v>1092</v>
      </c>
      <c r="F170" s="229" t="s">
        <v>1093</v>
      </c>
      <c r="G170" s="230" t="s">
        <v>473</v>
      </c>
      <c r="H170" s="231">
        <v>216.493</v>
      </c>
      <c r="I170" s="232"/>
      <c r="J170" s="233">
        <f>ROUND(I170*H170,2)</f>
        <v>0</v>
      </c>
      <c r="K170" s="229" t="s">
        <v>443</v>
      </c>
      <c r="L170" s="45"/>
      <c r="M170" s="234" t="s">
        <v>1</v>
      </c>
      <c r="N170" s="235" t="s">
        <v>41</v>
      </c>
      <c r="O170" s="92"/>
      <c r="P170" s="236">
        <f>O170*H170</f>
        <v>0</v>
      </c>
      <c r="Q170" s="236">
        <v>0</v>
      </c>
      <c r="R170" s="236">
        <f>Q170*H170</f>
        <v>0</v>
      </c>
      <c r="S170" s="236">
        <v>0</v>
      </c>
      <c r="T170" s="237">
        <f>S170*H170</f>
        <v>0</v>
      </c>
      <c r="U170" s="39"/>
      <c r="V170" s="39"/>
      <c r="W170" s="39"/>
      <c r="X170" s="39"/>
      <c r="Y170" s="39"/>
      <c r="Z170" s="39"/>
      <c r="AA170" s="39"/>
      <c r="AB170" s="39"/>
      <c r="AC170" s="39"/>
      <c r="AD170" s="39"/>
      <c r="AE170" s="39"/>
      <c r="AR170" s="238" t="s">
        <v>360</v>
      </c>
      <c r="AT170" s="238" t="s">
        <v>343</v>
      </c>
      <c r="AU170" s="238" t="s">
        <v>85</v>
      </c>
      <c r="AY170" s="18" t="s">
        <v>342</v>
      </c>
      <c r="BE170" s="239">
        <f>IF(N170="základní",J170,0)</f>
        <v>0</v>
      </c>
      <c r="BF170" s="239">
        <f>IF(N170="snížená",J170,0)</f>
        <v>0</v>
      </c>
      <c r="BG170" s="239">
        <f>IF(N170="zákl. přenesená",J170,0)</f>
        <v>0</v>
      </c>
      <c r="BH170" s="239">
        <f>IF(N170="sníž. přenesená",J170,0)</f>
        <v>0</v>
      </c>
      <c r="BI170" s="239">
        <f>IF(N170="nulová",J170,0)</f>
        <v>0</v>
      </c>
      <c r="BJ170" s="18" t="s">
        <v>83</v>
      </c>
      <c r="BK170" s="239">
        <f>ROUND(I170*H170,2)</f>
        <v>0</v>
      </c>
      <c r="BL170" s="18" t="s">
        <v>360</v>
      </c>
      <c r="BM170" s="238" t="s">
        <v>3197</v>
      </c>
    </row>
    <row r="171" s="2" customFormat="1">
      <c r="A171" s="39"/>
      <c r="B171" s="40"/>
      <c r="C171" s="41"/>
      <c r="D171" s="240" t="s">
        <v>349</v>
      </c>
      <c r="E171" s="41"/>
      <c r="F171" s="241" t="s">
        <v>1095</v>
      </c>
      <c r="G171" s="41"/>
      <c r="H171" s="41"/>
      <c r="I171" s="242"/>
      <c r="J171" s="41"/>
      <c r="K171" s="41"/>
      <c r="L171" s="45"/>
      <c r="M171" s="243"/>
      <c r="N171" s="244"/>
      <c r="O171" s="92"/>
      <c r="P171" s="92"/>
      <c r="Q171" s="92"/>
      <c r="R171" s="92"/>
      <c r="S171" s="92"/>
      <c r="T171" s="93"/>
      <c r="U171" s="39"/>
      <c r="V171" s="39"/>
      <c r="W171" s="39"/>
      <c r="X171" s="39"/>
      <c r="Y171" s="39"/>
      <c r="Z171" s="39"/>
      <c r="AA171" s="39"/>
      <c r="AB171" s="39"/>
      <c r="AC171" s="39"/>
      <c r="AD171" s="39"/>
      <c r="AE171" s="39"/>
      <c r="AT171" s="18" t="s">
        <v>349</v>
      </c>
      <c r="AU171" s="18" t="s">
        <v>85</v>
      </c>
    </row>
    <row r="172" s="13" customFormat="1">
      <c r="A172" s="13"/>
      <c r="B172" s="252"/>
      <c r="C172" s="253"/>
      <c r="D172" s="240" t="s">
        <v>446</v>
      </c>
      <c r="E172" s="254" t="s">
        <v>1</v>
      </c>
      <c r="F172" s="255" t="s">
        <v>3198</v>
      </c>
      <c r="G172" s="253"/>
      <c r="H172" s="256">
        <v>208.93000000000001</v>
      </c>
      <c r="I172" s="257"/>
      <c r="J172" s="253"/>
      <c r="K172" s="253"/>
      <c r="L172" s="258"/>
      <c r="M172" s="259"/>
      <c r="N172" s="260"/>
      <c r="O172" s="260"/>
      <c r="P172" s="260"/>
      <c r="Q172" s="260"/>
      <c r="R172" s="260"/>
      <c r="S172" s="260"/>
      <c r="T172" s="261"/>
      <c r="U172" s="13"/>
      <c r="V172" s="13"/>
      <c r="W172" s="13"/>
      <c r="X172" s="13"/>
      <c r="Y172" s="13"/>
      <c r="Z172" s="13"/>
      <c r="AA172" s="13"/>
      <c r="AB172" s="13"/>
      <c r="AC172" s="13"/>
      <c r="AD172" s="13"/>
      <c r="AE172" s="13"/>
      <c r="AT172" s="262" t="s">
        <v>446</v>
      </c>
      <c r="AU172" s="262" t="s">
        <v>85</v>
      </c>
      <c r="AV172" s="13" t="s">
        <v>85</v>
      </c>
      <c r="AW172" s="13" t="s">
        <v>32</v>
      </c>
      <c r="AX172" s="13" t="s">
        <v>76</v>
      </c>
      <c r="AY172" s="262" t="s">
        <v>342</v>
      </c>
    </row>
    <row r="173" s="13" customFormat="1">
      <c r="A173" s="13"/>
      <c r="B173" s="252"/>
      <c r="C173" s="253"/>
      <c r="D173" s="240" t="s">
        <v>446</v>
      </c>
      <c r="E173" s="254" t="s">
        <v>1</v>
      </c>
      <c r="F173" s="255" t="s">
        <v>3199</v>
      </c>
      <c r="G173" s="253"/>
      <c r="H173" s="256">
        <v>7.5629999999999997</v>
      </c>
      <c r="I173" s="257"/>
      <c r="J173" s="253"/>
      <c r="K173" s="253"/>
      <c r="L173" s="258"/>
      <c r="M173" s="259"/>
      <c r="N173" s="260"/>
      <c r="O173" s="260"/>
      <c r="P173" s="260"/>
      <c r="Q173" s="260"/>
      <c r="R173" s="260"/>
      <c r="S173" s="260"/>
      <c r="T173" s="261"/>
      <c r="U173" s="13"/>
      <c r="V173" s="13"/>
      <c r="W173" s="13"/>
      <c r="X173" s="13"/>
      <c r="Y173" s="13"/>
      <c r="Z173" s="13"/>
      <c r="AA173" s="13"/>
      <c r="AB173" s="13"/>
      <c r="AC173" s="13"/>
      <c r="AD173" s="13"/>
      <c r="AE173" s="13"/>
      <c r="AT173" s="262" t="s">
        <v>446</v>
      </c>
      <c r="AU173" s="262" t="s">
        <v>85</v>
      </c>
      <c r="AV173" s="13" t="s">
        <v>85</v>
      </c>
      <c r="AW173" s="13" t="s">
        <v>32</v>
      </c>
      <c r="AX173" s="13" t="s">
        <v>76</v>
      </c>
      <c r="AY173" s="262" t="s">
        <v>342</v>
      </c>
    </row>
    <row r="174" s="16" customFormat="1">
      <c r="A174" s="16"/>
      <c r="B174" s="284"/>
      <c r="C174" s="285"/>
      <c r="D174" s="240" t="s">
        <v>446</v>
      </c>
      <c r="E174" s="286" t="s">
        <v>1</v>
      </c>
      <c r="F174" s="287" t="s">
        <v>500</v>
      </c>
      <c r="G174" s="285"/>
      <c r="H174" s="288">
        <v>216.493</v>
      </c>
      <c r="I174" s="289"/>
      <c r="J174" s="285"/>
      <c r="K174" s="285"/>
      <c r="L174" s="290"/>
      <c r="M174" s="291"/>
      <c r="N174" s="292"/>
      <c r="O174" s="292"/>
      <c r="P174" s="292"/>
      <c r="Q174" s="292"/>
      <c r="R174" s="292"/>
      <c r="S174" s="292"/>
      <c r="T174" s="293"/>
      <c r="U174" s="16"/>
      <c r="V174" s="16"/>
      <c r="W174" s="16"/>
      <c r="X174" s="16"/>
      <c r="Y174" s="16"/>
      <c r="Z174" s="16"/>
      <c r="AA174" s="16"/>
      <c r="AB174" s="16"/>
      <c r="AC174" s="16"/>
      <c r="AD174" s="16"/>
      <c r="AE174" s="16"/>
      <c r="AT174" s="294" t="s">
        <v>446</v>
      </c>
      <c r="AU174" s="294" t="s">
        <v>85</v>
      </c>
      <c r="AV174" s="16" t="s">
        <v>360</v>
      </c>
      <c r="AW174" s="16" t="s">
        <v>32</v>
      </c>
      <c r="AX174" s="16" t="s">
        <v>83</v>
      </c>
      <c r="AY174" s="294" t="s">
        <v>342</v>
      </c>
    </row>
    <row r="175" s="2" customFormat="1" ht="16.5" customHeight="1">
      <c r="A175" s="39"/>
      <c r="B175" s="40"/>
      <c r="C175" s="227" t="s">
        <v>397</v>
      </c>
      <c r="D175" s="227" t="s">
        <v>343</v>
      </c>
      <c r="E175" s="228" t="s">
        <v>2270</v>
      </c>
      <c r="F175" s="229" t="s">
        <v>2271</v>
      </c>
      <c r="G175" s="230" t="s">
        <v>562</v>
      </c>
      <c r="H175" s="231">
        <v>91.381</v>
      </c>
      <c r="I175" s="232"/>
      <c r="J175" s="233">
        <f>ROUND(I175*H175,2)</f>
        <v>0</v>
      </c>
      <c r="K175" s="229" t="s">
        <v>1</v>
      </c>
      <c r="L175" s="45"/>
      <c r="M175" s="234" t="s">
        <v>1</v>
      </c>
      <c r="N175" s="235" t="s">
        <v>41</v>
      </c>
      <c r="O175" s="92"/>
      <c r="P175" s="236">
        <f>O175*H175</f>
        <v>0</v>
      </c>
      <c r="Q175" s="236">
        <v>0</v>
      </c>
      <c r="R175" s="236">
        <f>Q175*H175</f>
        <v>0</v>
      </c>
      <c r="S175" s="236">
        <v>0</v>
      </c>
      <c r="T175" s="237">
        <f>S175*H175</f>
        <v>0</v>
      </c>
      <c r="U175" s="39"/>
      <c r="V175" s="39"/>
      <c r="W175" s="39"/>
      <c r="X175" s="39"/>
      <c r="Y175" s="39"/>
      <c r="Z175" s="39"/>
      <c r="AA175" s="39"/>
      <c r="AB175" s="39"/>
      <c r="AC175" s="39"/>
      <c r="AD175" s="39"/>
      <c r="AE175" s="39"/>
      <c r="AR175" s="238" t="s">
        <v>360</v>
      </c>
      <c r="AT175" s="238" t="s">
        <v>343</v>
      </c>
      <c r="AU175" s="238" t="s">
        <v>85</v>
      </c>
      <c r="AY175" s="18" t="s">
        <v>342</v>
      </c>
      <c r="BE175" s="239">
        <f>IF(N175="základní",J175,0)</f>
        <v>0</v>
      </c>
      <c r="BF175" s="239">
        <f>IF(N175="snížená",J175,0)</f>
        <v>0</v>
      </c>
      <c r="BG175" s="239">
        <f>IF(N175="zákl. přenesená",J175,0)</f>
        <v>0</v>
      </c>
      <c r="BH175" s="239">
        <f>IF(N175="sníž. přenesená",J175,0)</f>
        <v>0</v>
      </c>
      <c r="BI175" s="239">
        <f>IF(N175="nulová",J175,0)</f>
        <v>0</v>
      </c>
      <c r="BJ175" s="18" t="s">
        <v>83</v>
      </c>
      <c r="BK175" s="239">
        <f>ROUND(I175*H175,2)</f>
        <v>0</v>
      </c>
      <c r="BL175" s="18" t="s">
        <v>360</v>
      </c>
      <c r="BM175" s="238" t="s">
        <v>3200</v>
      </c>
    </row>
    <row r="176" s="2" customFormat="1">
      <c r="A176" s="39"/>
      <c r="B176" s="40"/>
      <c r="C176" s="41"/>
      <c r="D176" s="240" t="s">
        <v>349</v>
      </c>
      <c r="E176" s="41"/>
      <c r="F176" s="241" t="s">
        <v>2271</v>
      </c>
      <c r="G176" s="41"/>
      <c r="H176" s="41"/>
      <c r="I176" s="242"/>
      <c r="J176" s="41"/>
      <c r="K176" s="41"/>
      <c r="L176" s="45"/>
      <c r="M176" s="243"/>
      <c r="N176" s="244"/>
      <c r="O176" s="92"/>
      <c r="P176" s="92"/>
      <c r="Q176" s="92"/>
      <c r="R176" s="92"/>
      <c r="S176" s="92"/>
      <c r="T176" s="93"/>
      <c r="U176" s="39"/>
      <c r="V176" s="39"/>
      <c r="W176" s="39"/>
      <c r="X176" s="39"/>
      <c r="Y176" s="39"/>
      <c r="Z176" s="39"/>
      <c r="AA176" s="39"/>
      <c r="AB176" s="39"/>
      <c r="AC176" s="39"/>
      <c r="AD176" s="39"/>
      <c r="AE176" s="39"/>
      <c r="AT176" s="18" t="s">
        <v>349</v>
      </c>
      <c r="AU176" s="18" t="s">
        <v>85</v>
      </c>
    </row>
    <row r="177" s="13" customFormat="1">
      <c r="A177" s="13"/>
      <c r="B177" s="252"/>
      <c r="C177" s="253"/>
      <c r="D177" s="240" t="s">
        <v>446</v>
      </c>
      <c r="E177" s="254" t="s">
        <v>1</v>
      </c>
      <c r="F177" s="255" t="s">
        <v>3201</v>
      </c>
      <c r="G177" s="253"/>
      <c r="H177" s="256">
        <v>91.381</v>
      </c>
      <c r="I177" s="257"/>
      <c r="J177" s="253"/>
      <c r="K177" s="253"/>
      <c r="L177" s="258"/>
      <c r="M177" s="259"/>
      <c r="N177" s="260"/>
      <c r="O177" s="260"/>
      <c r="P177" s="260"/>
      <c r="Q177" s="260"/>
      <c r="R177" s="260"/>
      <c r="S177" s="260"/>
      <c r="T177" s="261"/>
      <c r="U177" s="13"/>
      <c r="V177" s="13"/>
      <c r="W177" s="13"/>
      <c r="X177" s="13"/>
      <c r="Y177" s="13"/>
      <c r="Z177" s="13"/>
      <c r="AA177" s="13"/>
      <c r="AB177" s="13"/>
      <c r="AC177" s="13"/>
      <c r="AD177" s="13"/>
      <c r="AE177" s="13"/>
      <c r="AT177" s="262" t="s">
        <v>446</v>
      </c>
      <c r="AU177" s="262" t="s">
        <v>85</v>
      </c>
      <c r="AV177" s="13" t="s">
        <v>85</v>
      </c>
      <c r="AW177" s="13" t="s">
        <v>32</v>
      </c>
      <c r="AX177" s="13" t="s">
        <v>83</v>
      </c>
      <c r="AY177" s="262" t="s">
        <v>342</v>
      </c>
    </row>
    <row r="178" s="2" customFormat="1" ht="16.5" customHeight="1">
      <c r="A178" s="39"/>
      <c r="B178" s="40"/>
      <c r="C178" s="227" t="s">
        <v>401</v>
      </c>
      <c r="D178" s="227" t="s">
        <v>343</v>
      </c>
      <c r="E178" s="228" t="s">
        <v>2678</v>
      </c>
      <c r="F178" s="229" t="s">
        <v>2679</v>
      </c>
      <c r="G178" s="230" t="s">
        <v>562</v>
      </c>
      <c r="H178" s="231">
        <v>350.27199999999999</v>
      </c>
      <c r="I178" s="232"/>
      <c r="J178" s="233">
        <f>ROUND(I178*H178,2)</f>
        <v>0</v>
      </c>
      <c r="K178" s="229" t="s">
        <v>443</v>
      </c>
      <c r="L178" s="45"/>
      <c r="M178" s="234" t="s">
        <v>1</v>
      </c>
      <c r="N178" s="235" t="s">
        <v>41</v>
      </c>
      <c r="O178" s="92"/>
      <c r="P178" s="236">
        <f>O178*H178</f>
        <v>0</v>
      </c>
      <c r="Q178" s="236">
        <v>0</v>
      </c>
      <c r="R178" s="236">
        <f>Q178*H178</f>
        <v>0</v>
      </c>
      <c r="S178" s="236">
        <v>0</v>
      </c>
      <c r="T178" s="237">
        <f>S178*H178</f>
        <v>0</v>
      </c>
      <c r="U178" s="39"/>
      <c r="V178" s="39"/>
      <c r="W178" s="39"/>
      <c r="X178" s="39"/>
      <c r="Y178" s="39"/>
      <c r="Z178" s="39"/>
      <c r="AA178" s="39"/>
      <c r="AB178" s="39"/>
      <c r="AC178" s="39"/>
      <c r="AD178" s="39"/>
      <c r="AE178" s="39"/>
      <c r="AR178" s="238" t="s">
        <v>360</v>
      </c>
      <c r="AT178" s="238" t="s">
        <v>343</v>
      </c>
      <c r="AU178" s="238" t="s">
        <v>85</v>
      </c>
      <c r="AY178" s="18" t="s">
        <v>342</v>
      </c>
      <c r="BE178" s="239">
        <f>IF(N178="základní",J178,0)</f>
        <v>0</v>
      </c>
      <c r="BF178" s="239">
        <f>IF(N178="snížená",J178,0)</f>
        <v>0</v>
      </c>
      <c r="BG178" s="239">
        <f>IF(N178="zákl. přenesená",J178,0)</f>
        <v>0</v>
      </c>
      <c r="BH178" s="239">
        <f>IF(N178="sníž. přenesená",J178,0)</f>
        <v>0</v>
      </c>
      <c r="BI178" s="239">
        <f>IF(N178="nulová",J178,0)</f>
        <v>0</v>
      </c>
      <c r="BJ178" s="18" t="s">
        <v>83</v>
      </c>
      <c r="BK178" s="239">
        <f>ROUND(I178*H178,2)</f>
        <v>0</v>
      </c>
      <c r="BL178" s="18" t="s">
        <v>360</v>
      </c>
      <c r="BM178" s="238" t="s">
        <v>3202</v>
      </c>
    </row>
    <row r="179" s="2" customFormat="1">
      <c r="A179" s="39"/>
      <c r="B179" s="40"/>
      <c r="C179" s="41"/>
      <c r="D179" s="240" t="s">
        <v>349</v>
      </c>
      <c r="E179" s="41"/>
      <c r="F179" s="241" t="s">
        <v>2681</v>
      </c>
      <c r="G179" s="41"/>
      <c r="H179" s="41"/>
      <c r="I179" s="242"/>
      <c r="J179" s="41"/>
      <c r="K179" s="41"/>
      <c r="L179" s="45"/>
      <c r="M179" s="243"/>
      <c r="N179" s="244"/>
      <c r="O179" s="92"/>
      <c r="P179" s="92"/>
      <c r="Q179" s="92"/>
      <c r="R179" s="92"/>
      <c r="S179" s="92"/>
      <c r="T179" s="93"/>
      <c r="U179" s="39"/>
      <c r="V179" s="39"/>
      <c r="W179" s="39"/>
      <c r="X179" s="39"/>
      <c r="Y179" s="39"/>
      <c r="Z179" s="39"/>
      <c r="AA179" s="39"/>
      <c r="AB179" s="39"/>
      <c r="AC179" s="39"/>
      <c r="AD179" s="39"/>
      <c r="AE179" s="39"/>
      <c r="AT179" s="18" t="s">
        <v>349</v>
      </c>
      <c r="AU179" s="18" t="s">
        <v>85</v>
      </c>
    </row>
    <row r="180" s="13" customFormat="1">
      <c r="A180" s="13"/>
      <c r="B180" s="252"/>
      <c r="C180" s="253"/>
      <c r="D180" s="240" t="s">
        <v>446</v>
      </c>
      <c r="E180" s="254" t="s">
        <v>1</v>
      </c>
      <c r="F180" s="255" t="s">
        <v>3203</v>
      </c>
      <c r="G180" s="253"/>
      <c r="H180" s="256">
        <v>148.59800000000001</v>
      </c>
      <c r="I180" s="257"/>
      <c r="J180" s="253"/>
      <c r="K180" s="253"/>
      <c r="L180" s="258"/>
      <c r="M180" s="259"/>
      <c r="N180" s="260"/>
      <c r="O180" s="260"/>
      <c r="P180" s="260"/>
      <c r="Q180" s="260"/>
      <c r="R180" s="260"/>
      <c r="S180" s="260"/>
      <c r="T180" s="261"/>
      <c r="U180" s="13"/>
      <c r="V180" s="13"/>
      <c r="W180" s="13"/>
      <c r="X180" s="13"/>
      <c r="Y180" s="13"/>
      <c r="Z180" s="13"/>
      <c r="AA180" s="13"/>
      <c r="AB180" s="13"/>
      <c r="AC180" s="13"/>
      <c r="AD180" s="13"/>
      <c r="AE180" s="13"/>
      <c r="AT180" s="262" t="s">
        <v>446</v>
      </c>
      <c r="AU180" s="262" t="s">
        <v>85</v>
      </c>
      <c r="AV180" s="13" t="s">
        <v>85</v>
      </c>
      <c r="AW180" s="13" t="s">
        <v>32</v>
      </c>
      <c r="AX180" s="13" t="s">
        <v>76</v>
      </c>
      <c r="AY180" s="262" t="s">
        <v>342</v>
      </c>
    </row>
    <row r="181" s="13" customFormat="1">
      <c r="A181" s="13"/>
      <c r="B181" s="252"/>
      <c r="C181" s="253"/>
      <c r="D181" s="240" t="s">
        <v>446</v>
      </c>
      <c r="E181" s="254" t="s">
        <v>1</v>
      </c>
      <c r="F181" s="255" t="s">
        <v>3204</v>
      </c>
      <c r="G181" s="253"/>
      <c r="H181" s="256">
        <v>758.423</v>
      </c>
      <c r="I181" s="257"/>
      <c r="J181" s="253"/>
      <c r="K181" s="253"/>
      <c r="L181" s="258"/>
      <c r="M181" s="259"/>
      <c r="N181" s="260"/>
      <c r="O181" s="260"/>
      <c r="P181" s="260"/>
      <c r="Q181" s="260"/>
      <c r="R181" s="260"/>
      <c r="S181" s="260"/>
      <c r="T181" s="261"/>
      <c r="U181" s="13"/>
      <c r="V181" s="13"/>
      <c r="W181" s="13"/>
      <c r="X181" s="13"/>
      <c r="Y181" s="13"/>
      <c r="Z181" s="13"/>
      <c r="AA181" s="13"/>
      <c r="AB181" s="13"/>
      <c r="AC181" s="13"/>
      <c r="AD181" s="13"/>
      <c r="AE181" s="13"/>
      <c r="AT181" s="262" t="s">
        <v>446</v>
      </c>
      <c r="AU181" s="262" t="s">
        <v>85</v>
      </c>
      <c r="AV181" s="13" t="s">
        <v>85</v>
      </c>
      <c r="AW181" s="13" t="s">
        <v>32</v>
      </c>
      <c r="AX181" s="13" t="s">
        <v>76</v>
      </c>
      <c r="AY181" s="262" t="s">
        <v>342</v>
      </c>
    </row>
    <row r="182" s="15" customFormat="1">
      <c r="A182" s="15"/>
      <c r="B182" s="273"/>
      <c r="C182" s="274"/>
      <c r="D182" s="240" t="s">
        <v>446</v>
      </c>
      <c r="E182" s="275" t="s">
        <v>1</v>
      </c>
      <c r="F182" s="276" t="s">
        <v>492</v>
      </c>
      <c r="G182" s="274"/>
      <c r="H182" s="277">
        <v>907.02099999999996</v>
      </c>
      <c r="I182" s="278"/>
      <c r="J182" s="274"/>
      <c r="K182" s="274"/>
      <c r="L182" s="279"/>
      <c r="M182" s="280"/>
      <c r="N182" s="281"/>
      <c r="O182" s="281"/>
      <c r="P182" s="281"/>
      <c r="Q182" s="281"/>
      <c r="R182" s="281"/>
      <c r="S182" s="281"/>
      <c r="T182" s="282"/>
      <c r="U182" s="15"/>
      <c r="V182" s="15"/>
      <c r="W182" s="15"/>
      <c r="X182" s="15"/>
      <c r="Y182" s="15"/>
      <c r="Z182" s="15"/>
      <c r="AA182" s="15"/>
      <c r="AB182" s="15"/>
      <c r="AC182" s="15"/>
      <c r="AD182" s="15"/>
      <c r="AE182" s="15"/>
      <c r="AT182" s="283" t="s">
        <v>446</v>
      </c>
      <c r="AU182" s="283" t="s">
        <v>85</v>
      </c>
      <c r="AV182" s="15" t="s">
        <v>92</v>
      </c>
      <c r="AW182" s="15" t="s">
        <v>32</v>
      </c>
      <c r="AX182" s="15" t="s">
        <v>76</v>
      </c>
      <c r="AY182" s="283" t="s">
        <v>342</v>
      </c>
    </row>
    <row r="183" s="14" customFormat="1">
      <c r="A183" s="14"/>
      <c r="B183" s="263"/>
      <c r="C183" s="264"/>
      <c r="D183" s="240" t="s">
        <v>446</v>
      </c>
      <c r="E183" s="265" t="s">
        <v>1</v>
      </c>
      <c r="F183" s="266" t="s">
        <v>2684</v>
      </c>
      <c r="G183" s="264"/>
      <c r="H183" s="265" t="s">
        <v>1</v>
      </c>
      <c r="I183" s="267"/>
      <c r="J183" s="264"/>
      <c r="K183" s="264"/>
      <c r="L183" s="268"/>
      <c r="M183" s="269"/>
      <c r="N183" s="270"/>
      <c r="O183" s="270"/>
      <c r="P183" s="270"/>
      <c r="Q183" s="270"/>
      <c r="R183" s="270"/>
      <c r="S183" s="270"/>
      <c r="T183" s="271"/>
      <c r="U183" s="14"/>
      <c r="V183" s="14"/>
      <c r="W183" s="14"/>
      <c r="X183" s="14"/>
      <c r="Y183" s="14"/>
      <c r="Z183" s="14"/>
      <c r="AA183" s="14"/>
      <c r="AB183" s="14"/>
      <c r="AC183" s="14"/>
      <c r="AD183" s="14"/>
      <c r="AE183" s="14"/>
      <c r="AT183" s="272" t="s">
        <v>446</v>
      </c>
      <c r="AU183" s="272" t="s">
        <v>85</v>
      </c>
      <c r="AV183" s="14" t="s">
        <v>83</v>
      </c>
      <c r="AW183" s="14" t="s">
        <v>32</v>
      </c>
      <c r="AX183" s="14" t="s">
        <v>76</v>
      </c>
      <c r="AY183" s="272" t="s">
        <v>342</v>
      </c>
    </row>
    <row r="184" s="13" customFormat="1">
      <c r="A184" s="13"/>
      <c r="B184" s="252"/>
      <c r="C184" s="253"/>
      <c r="D184" s="240" t="s">
        <v>446</v>
      </c>
      <c r="E184" s="254" t="s">
        <v>1</v>
      </c>
      <c r="F184" s="255" t="s">
        <v>3205</v>
      </c>
      <c r="G184" s="253"/>
      <c r="H184" s="256">
        <v>-31.34</v>
      </c>
      <c r="I184" s="257"/>
      <c r="J184" s="253"/>
      <c r="K184" s="253"/>
      <c r="L184" s="258"/>
      <c r="M184" s="259"/>
      <c r="N184" s="260"/>
      <c r="O184" s="260"/>
      <c r="P184" s="260"/>
      <c r="Q184" s="260"/>
      <c r="R184" s="260"/>
      <c r="S184" s="260"/>
      <c r="T184" s="261"/>
      <c r="U184" s="13"/>
      <c r="V184" s="13"/>
      <c r="W184" s="13"/>
      <c r="X184" s="13"/>
      <c r="Y184" s="13"/>
      <c r="Z184" s="13"/>
      <c r="AA184" s="13"/>
      <c r="AB184" s="13"/>
      <c r="AC184" s="13"/>
      <c r="AD184" s="13"/>
      <c r="AE184" s="13"/>
      <c r="AT184" s="262" t="s">
        <v>446</v>
      </c>
      <c r="AU184" s="262" t="s">
        <v>85</v>
      </c>
      <c r="AV184" s="13" t="s">
        <v>85</v>
      </c>
      <c r="AW184" s="13" t="s">
        <v>32</v>
      </c>
      <c r="AX184" s="13" t="s">
        <v>76</v>
      </c>
      <c r="AY184" s="262" t="s">
        <v>342</v>
      </c>
    </row>
    <row r="185" s="16" customFormat="1">
      <c r="A185" s="16"/>
      <c r="B185" s="284"/>
      <c r="C185" s="285"/>
      <c r="D185" s="240" t="s">
        <v>446</v>
      </c>
      <c r="E185" s="286" t="s">
        <v>1</v>
      </c>
      <c r="F185" s="287" t="s">
        <v>500</v>
      </c>
      <c r="G185" s="285"/>
      <c r="H185" s="288">
        <v>875.68100000000004</v>
      </c>
      <c r="I185" s="289"/>
      <c r="J185" s="285"/>
      <c r="K185" s="285"/>
      <c r="L185" s="290"/>
      <c r="M185" s="291"/>
      <c r="N185" s="292"/>
      <c r="O185" s="292"/>
      <c r="P185" s="292"/>
      <c r="Q185" s="292"/>
      <c r="R185" s="292"/>
      <c r="S185" s="292"/>
      <c r="T185" s="293"/>
      <c r="U185" s="16"/>
      <c r="V185" s="16"/>
      <c r="W185" s="16"/>
      <c r="X185" s="16"/>
      <c r="Y185" s="16"/>
      <c r="Z185" s="16"/>
      <c r="AA185" s="16"/>
      <c r="AB185" s="16"/>
      <c r="AC185" s="16"/>
      <c r="AD185" s="16"/>
      <c r="AE185" s="16"/>
      <c r="AT185" s="294" t="s">
        <v>446</v>
      </c>
      <c r="AU185" s="294" t="s">
        <v>85</v>
      </c>
      <c r="AV185" s="16" t="s">
        <v>360</v>
      </c>
      <c r="AW185" s="16" t="s">
        <v>32</v>
      </c>
      <c r="AX185" s="16" t="s">
        <v>76</v>
      </c>
      <c r="AY185" s="294" t="s">
        <v>342</v>
      </c>
    </row>
    <row r="186" s="13" customFormat="1">
      <c r="A186" s="13"/>
      <c r="B186" s="252"/>
      <c r="C186" s="253"/>
      <c r="D186" s="240" t="s">
        <v>446</v>
      </c>
      <c r="E186" s="254" t="s">
        <v>1</v>
      </c>
      <c r="F186" s="255" t="s">
        <v>3206</v>
      </c>
      <c r="G186" s="253"/>
      <c r="H186" s="256">
        <v>350.27199999999999</v>
      </c>
      <c r="I186" s="257"/>
      <c r="J186" s="253"/>
      <c r="K186" s="253"/>
      <c r="L186" s="258"/>
      <c r="M186" s="259"/>
      <c r="N186" s="260"/>
      <c r="O186" s="260"/>
      <c r="P186" s="260"/>
      <c r="Q186" s="260"/>
      <c r="R186" s="260"/>
      <c r="S186" s="260"/>
      <c r="T186" s="261"/>
      <c r="U186" s="13"/>
      <c r="V186" s="13"/>
      <c r="W186" s="13"/>
      <c r="X186" s="13"/>
      <c r="Y186" s="13"/>
      <c r="Z186" s="13"/>
      <c r="AA186" s="13"/>
      <c r="AB186" s="13"/>
      <c r="AC186" s="13"/>
      <c r="AD186" s="13"/>
      <c r="AE186" s="13"/>
      <c r="AT186" s="262" t="s">
        <v>446</v>
      </c>
      <c r="AU186" s="262" t="s">
        <v>85</v>
      </c>
      <c r="AV186" s="13" t="s">
        <v>85</v>
      </c>
      <c r="AW186" s="13" t="s">
        <v>32</v>
      </c>
      <c r="AX186" s="13" t="s">
        <v>83</v>
      </c>
      <c r="AY186" s="262" t="s">
        <v>342</v>
      </c>
    </row>
    <row r="187" s="2" customFormat="1" ht="16.5" customHeight="1">
      <c r="A187" s="39"/>
      <c r="B187" s="40"/>
      <c r="C187" s="227" t="s">
        <v>408</v>
      </c>
      <c r="D187" s="227" t="s">
        <v>343</v>
      </c>
      <c r="E187" s="228" t="s">
        <v>2687</v>
      </c>
      <c r="F187" s="229" t="s">
        <v>2688</v>
      </c>
      <c r="G187" s="230" t="s">
        <v>562</v>
      </c>
      <c r="H187" s="231">
        <v>350.27199999999999</v>
      </c>
      <c r="I187" s="232"/>
      <c r="J187" s="233">
        <f>ROUND(I187*H187,2)</f>
        <v>0</v>
      </c>
      <c r="K187" s="229" t="s">
        <v>443</v>
      </c>
      <c r="L187" s="45"/>
      <c r="M187" s="234" t="s">
        <v>1</v>
      </c>
      <c r="N187" s="235" t="s">
        <v>41</v>
      </c>
      <c r="O187" s="92"/>
      <c r="P187" s="236">
        <f>O187*H187</f>
        <v>0</v>
      </c>
      <c r="Q187" s="236">
        <v>0</v>
      </c>
      <c r="R187" s="236">
        <f>Q187*H187</f>
        <v>0</v>
      </c>
      <c r="S187" s="236">
        <v>0</v>
      </c>
      <c r="T187" s="237">
        <f>S187*H187</f>
        <v>0</v>
      </c>
      <c r="U187" s="39"/>
      <c r="V187" s="39"/>
      <c r="W187" s="39"/>
      <c r="X187" s="39"/>
      <c r="Y187" s="39"/>
      <c r="Z187" s="39"/>
      <c r="AA187" s="39"/>
      <c r="AB187" s="39"/>
      <c r="AC187" s="39"/>
      <c r="AD187" s="39"/>
      <c r="AE187" s="39"/>
      <c r="AR187" s="238" t="s">
        <v>360</v>
      </c>
      <c r="AT187" s="238" t="s">
        <v>343</v>
      </c>
      <c r="AU187" s="238" t="s">
        <v>85</v>
      </c>
      <c r="AY187" s="18" t="s">
        <v>342</v>
      </c>
      <c r="BE187" s="239">
        <f>IF(N187="základní",J187,0)</f>
        <v>0</v>
      </c>
      <c r="BF187" s="239">
        <f>IF(N187="snížená",J187,0)</f>
        <v>0</v>
      </c>
      <c r="BG187" s="239">
        <f>IF(N187="zákl. přenesená",J187,0)</f>
        <v>0</v>
      </c>
      <c r="BH187" s="239">
        <f>IF(N187="sníž. přenesená",J187,0)</f>
        <v>0</v>
      </c>
      <c r="BI187" s="239">
        <f>IF(N187="nulová",J187,0)</f>
        <v>0</v>
      </c>
      <c r="BJ187" s="18" t="s">
        <v>83</v>
      </c>
      <c r="BK187" s="239">
        <f>ROUND(I187*H187,2)</f>
        <v>0</v>
      </c>
      <c r="BL187" s="18" t="s">
        <v>360</v>
      </c>
      <c r="BM187" s="238" t="s">
        <v>3207</v>
      </c>
    </row>
    <row r="188" s="2" customFormat="1">
      <c r="A188" s="39"/>
      <c r="B188" s="40"/>
      <c r="C188" s="41"/>
      <c r="D188" s="240" t="s">
        <v>349</v>
      </c>
      <c r="E188" s="41"/>
      <c r="F188" s="241" t="s">
        <v>2690</v>
      </c>
      <c r="G188" s="41"/>
      <c r="H188" s="41"/>
      <c r="I188" s="242"/>
      <c r="J188" s="41"/>
      <c r="K188" s="41"/>
      <c r="L188" s="45"/>
      <c r="M188" s="243"/>
      <c r="N188" s="244"/>
      <c r="O188" s="92"/>
      <c r="P188" s="92"/>
      <c r="Q188" s="92"/>
      <c r="R188" s="92"/>
      <c r="S188" s="92"/>
      <c r="T188" s="93"/>
      <c r="U188" s="39"/>
      <c r="V188" s="39"/>
      <c r="W188" s="39"/>
      <c r="X188" s="39"/>
      <c r="Y188" s="39"/>
      <c r="Z188" s="39"/>
      <c r="AA188" s="39"/>
      <c r="AB188" s="39"/>
      <c r="AC188" s="39"/>
      <c r="AD188" s="39"/>
      <c r="AE188" s="39"/>
      <c r="AT188" s="18" t="s">
        <v>349</v>
      </c>
      <c r="AU188" s="18" t="s">
        <v>85</v>
      </c>
    </row>
    <row r="189" s="13" customFormat="1">
      <c r="A189" s="13"/>
      <c r="B189" s="252"/>
      <c r="C189" s="253"/>
      <c r="D189" s="240" t="s">
        <v>446</v>
      </c>
      <c r="E189" s="254" t="s">
        <v>1</v>
      </c>
      <c r="F189" s="255" t="s">
        <v>3208</v>
      </c>
      <c r="G189" s="253"/>
      <c r="H189" s="256">
        <v>350.27199999999999</v>
      </c>
      <c r="I189" s="257"/>
      <c r="J189" s="253"/>
      <c r="K189" s="253"/>
      <c r="L189" s="258"/>
      <c r="M189" s="259"/>
      <c r="N189" s="260"/>
      <c r="O189" s="260"/>
      <c r="P189" s="260"/>
      <c r="Q189" s="260"/>
      <c r="R189" s="260"/>
      <c r="S189" s="260"/>
      <c r="T189" s="261"/>
      <c r="U189" s="13"/>
      <c r="V189" s="13"/>
      <c r="W189" s="13"/>
      <c r="X189" s="13"/>
      <c r="Y189" s="13"/>
      <c r="Z189" s="13"/>
      <c r="AA189" s="13"/>
      <c r="AB189" s="13"/>
      <c r="AC189" s="13"/>
      <c r="AD189" s="13"/>
      <c r="AE189" s="13"/>
      <c r="AT189" s="262" t="s">
        <v>446</v>
      </c>
      <c r="AU189" s="262" t="s">
        <v>85</v>
      </c>
      <c r="AV189" s="13" t="s">
        <v>85</v>
      </c>
      <c r="AW189" s="13" t="s">
        <v>32</v>
      </c>
      <c r="AX189" s="13" t="s">
        <v>83</v>
      </c>
      <c r="AY189" s="262" t="s">
        <v>342</v>
      </c>
    </row>
    <row r="190" s="2" customFormat="1" ht="16.5" customHeight="1">
      <c r="A190" s="39"/>
      <c r="B190" s="40"/>
      <c r="C190" s="227" t="s">
        <v>8</v>
      </c>
      <c r="D190" s="227" t="s">
        <v>343</v>
      </c>
      <c r="E190" s="228" t="s">
        <v>2692</v>
      </c>
      <c r="F190" s="229" t="s">
        <v>2693</v>
      </c>
      <c r="G190" s="230" t="s">
        <v>562</v>
      </c>
      <c r="H190" s="231">
        <v>175.136</v>
      </c>
      <c r="I190" s="232"/>
      <c r="J190" s="233">
        <f>ROUND(I190*H190,2)</f>
        <v>0</v>
      </c>
      <c r="K190" s="229" t="s">
        <v>443</v>
      </c>
      <c r="L190" s="45"/>
      <c r="M190" s="234" t="s">
        <v>1</v>
      </c>
      <c r="N190" s="235" t="s">
        <v>41</v>
      </c>
      <c r="O190" s="92"/>
      <c r="P190" s="236">
        <f>O190*H190</f>
        <v>0</v>
      </c>
      <c r="Q190" s="236">
        <v>0</v>
      </c>
      <c r="R190" s="236">
        <f>Q190*H190</f>
        <v>0</v>
      </c>
      <c r="S190" s="236">
        <v>0</v>
      </c>
      <c r="T190" s="237">
        <f>S190*H190</f>
        <v>0</v>
      </c>
      <c r="U190" s="39"/>
      <c r="V190" s="39"/>
      <c r="W190" s="39"/>
      <c r="X190" s="39"/>
      <c r="Y190" s="39"/>
      <c r="Z190" s="39"/>
      <c r="AA190" s="39"/>
      <c r="AB190" s="39"/>
      <c r="AC190" s="39"/>
      <c r="AD190" s="39"/>
      <c r="AE190" s="39"/>
      <c r="AR190" s="238" t="s">
        <v>360</v>
      </c>
      <c r="AT190" s="238" t="s">
        <v>343</v>
      </c>
      <c r="AU190" s="238" t="s">
        <v>85</v>
      </c>
      <c r="AY190" s="18" t="s">
        <v>342</v>
      </c>
      <c r="BE190" s="239">
        <f>IF(N190="základní",J190,0)</f>
        <v>0</v>
      </c>
      <c r="BF190" s="239">
        <f>IF(N190="snížená",J190,0)</f>
        <v>0</v>
      </c>
      <c r="BG190" s="239">
        <f>IF(N190="zákl. přenesená",J190,0)</f>
        <v>0</v>
      </c>
      <c r="BH190" s="239">
        <f>IF(N190="sníž. přenesená",J190,0)</f>
        <v>0</v>
      </c>
      <c r="BI190" s="239">
        <f>IF(N190="nulová",J190,0)</f>
        <v>0</v>
      </c>
      <c r="BJ190" s="18" t="s">
        <v>83</v>
      </c>
      <c r="BK190" s="239">
        <f>ROUND(I190*H190,2)</f>
        <v>0</v>
      </c>
      <c r="BL190" s="18" t="s">
        <v>360</v>
      </c>
      <c r="BM190" s="238" t="s">
        <v>3209</v>
      </c>
    </row>
    <row r="191" s="2" customFormat="1">
      <c r="A191" s="39"/>
      <c r="B191" s="40"/>
      <c r="C191" s="41"/>
      <c r="D191" s="240" t="s">
        <v>349</v>
      </c>
      <c r="E191" s="41"/>
      <c r="F191" s="241" t="s">
        <v>2695</v>
      </c>
      <c r="G191" s="41"/>
      <c r="H191" s="41"/>
      <c r="I191" s="242"/>
      <c r="J191" s="41"/>
      <c r="K191" s="41"/>
      <c r="L191" s="45"/>
      <c r="M191" s="243"/>
      <c r="N191" s="244"/>
      <c r="O191" s="92"/>
      <c r="P191" s="92"/>
      <c r="Q191" s="92"/>
      <c r="R191" s="92"/>
      <c r="S191" s="92"/>
      <c r="T191" s="93"/>
      <c r="U191" s="39"/>
      <c r="V191" s="39"/>
      <c r="W191" s="39"/>
      <c r="X191" s="39"/>
      <c r="Y191" s="39"/>
      <c r="Z191" s="39"/>
      <c r="AA191" s="39"/>
      <c r="AB191" s="39"/>
      <c r="AC191" s="39"/>
      <c r="AD191" s="39"/>
      <c r="AE191" s="39"/>
      <c r="AT191" s="18" t="s">
        <v>349</v>
      </c>
      <c r="AU191" s="18" t="s">
        <v>85</v>
      </c>
    </row>
    <row r="192" s="13" customFormat="1">
      <c r="A192" s="13"/>
      <c r="B192" s="252"/>
      <c r="C192" s="253"/>
      <c r="D192" s="240" t="s">
        <v>446</v>
      </c>
      <c r="E192" s="254" t="s">
        <v>1</v>
      </c>
      <c r="F192" s="255" t="s">
        <v>3210</v>
      </c>
      <c r="G192" s="253"/>
      <c r="H192" s="256">
        <v>175.136</v>
      </c>
      <c r="I192" s="257"/>
      <c r="J192" s="253"/>
      <c r="K192" s="253"/>
      <c r="L192" s="258"/>
      <c r="M192" s="259"/>
      <c r="N192" s="260"/>
      <c r="O192" s="260"/>
      <c r="P192" s="260"/>
      <c r="Q192" s="260"/>
      <c r="R192" s="260"/>
      <c r="S192" s="260"/>
      <c r="T192" s="261"/>
      <c r="U192" s="13"/>
      <c r="V192" s="13"/>
      <c r="W192" s="13"/>
      <c r="X192" s="13"/>
      <c r="Y192" s="13"/>
      <c r="Z192" s="13"/>
      <c r="AA192" s="13"/>
      <c r="AB192" s="13"/>
      <c r="AC192" s="13"/>
      <c r="AD192" s="13"/>
      <c r="AE192" s="13"/>
      <c r="AT192" s="262" t="s">
        <v>446</v>
      </c>
      <c r="AU192" s="262" t="s">
        <v>85</v>
      </c>
      <c r="AV192" s="13" t="s">
        <v>85</v>
      </c>
      <c r="AW192" s="13" t="s">
        <v>32</v>
      </c>
      <c r="AX192" s="13" t="s">
        <v>83</v>
      </c>
      <c r="AY192" s="262" t="s">
        <v>342</v>
      </c>
    </row>
    <row r="193" s="2" customFormat="1" ht="21.75" customHeight="1">
      <c r="A193" s="39"/>
      <c r="B193" s="40"/>
      <c r="C193" s="227" t="s">
        <v>419</v>
      </c>
      <c r="D193" s="227" t="s">
        <v>343</v>
      </c>
      <c r="E193" s="228" t="s">
        <v>2274</v>
      </c>
      <c r="F193" s="229" t="s">
        <v>2275</v>
      </c>
      <c r="G193" s="230" t="s">
        <v>562</v>
      </c>
      <c r="H193" s="231">
        <v>291.40600000000001</v>
      </c>
      <c r="I193" s="232"/>
      <c r="J193" s="233">
        <f>ROUND(I193*H193,2)</f>
        <v>0</v>
      </c>
      <c r="K193" s="229" t="s">
        <v>443</v>
      </c>
      <c r="L193" s="45"/>
      <c r="M193" s="234" t="s">
        <v>1</v>
      </c>
      <c r="N193" s="235" t="s">
        <v>41</v>
      </c>
      <c r="O193" s="92"/>
      <c r="P193" s="236">
        <f>O193*H193</f>
        <v>0</v>
      </c>
      <c r="Q193" s="236">
        <v>0</v>
      </c>
      <c r="R193" s="236">
        <f>Q193*H193</f>
        <v>0</v>
      </c>
      <c r="S193" s="236">
        <v>0</v>
      </c>
      <c r="T193" s="237">
        <f>S193*H193</f>
        <v>0</v>
      </c>
      <c r="U193" s="39"/>
      <c r="V193" s="39"/>
      <c r="W193" s="39"/>
      <c r="X193" s="39"/>
      <c r="Y193" s="39"/>
      <c r="Z193" s="39"/>
      <c r="AA193" s="39"/>
      <c r="AB193" s="39"/>
      <c r="AC193" s="39"/>
      <c r="AD193" s="39"/>
      <c r="AE193" s="39"/>
      <c r="AR193" s="238" t="s">
        <v>360</v>
      </c>
      <c r="AT193" s="238" t="s">
        <v>343</v>
      </c>
      <c r="AU193" s="238" t="s">
        <v>85</v>
      </c>
      <c r="AY193" s="18" t="s">
        <v>342</v>
      </c>
      <c r="BE193" s="239">
        <f>IF(N193="základní",J193,0)</f>
        <v>0</v>
      </c>
      <c r="BF193" s="239">
        <f>IF(N193="snížená",J193,0)</f>
        <v>0</v>
      </c>
      <c r="BG193" s="239">
        <f>IF(N193="zákl. přenesená",J193,0)</f>
        <v>0</v>
      </c>
      <c r="BH193" s="239">
        <f>IF(N193="sníž. přenesená",J193,0)</f>
        <v>0</v>
      </c>
      <c r="BI193" s="239">
        <f>IF(N193="nulová",J193,0)</f>
        <v>0</v>
      </c>
      <c r="BJ193" s="18" t="s">
        <v>83</v>
      </c>
      <c r="BK193" s="239">
        <f>ROUND(I193*H193,2)</f>
        <v>0</v>
      </c>
      <c r="BL193" s="18" t="s">
        <v>360</v>
      </c>
      <c r="BM193" s="238" t="s">
        <v>3211</v>
      </c>
    </row>
    <row r="194" s="2" customFormat="1">
      <c r="A194" s="39"/>
      <c r="B194" s="40"/>
      <c r="C194" s="41"/>
      <c r="D194" s="240" t="s">
        <v>349</v>
      </c>
      <c r="E194" s="41"/>
      <c r="F194" s="241" t="s">
        <v>2277</v>
      </c>
      <c r="G194" s="41"/>
      <c r="H194" s="41"/>
      <c r="I194" s="242"/>
      <c r="J194" s="41"/>
      <c r="K194" s="41"/>
      <c r="L194" s="45"/>
      <c r="M194" s="243"/>
      <c r="N194" s="244"/>
      <c r="O194" s="92"/>
      <c r="P194" s="92"/>
      <c r="Q194" s="92"/>
      <c r="R194" s="92"/>
      <c r="S194" s="92"/>
      <c r="T194" s="93"/>
      <c r="U194" s="39"/>
      <c r="V194" s="39"/>
      <c r="W194" s="39"/>
      <c r="X194" s="39"/>
      <c r="Y194" s="39"/>
      <c r="Z194" s="39"/>
      <c r="AA194" s="39"/>
      <c r="AB194" s="39"/>
      <c r="AC194" s="39"/>
      <c r="AD194" s="39"/>
      <c r="AE194" s="39"/>
      <c r="AT194" s="18" t="s">
        <v>349</v>
      </c>
      <c r="AU194" s="18" t="s">
        <v>85</v>
      </c>
    </row>
    <row r="195" s="14" customFormat="1">
      <c r="A195" s="14"/>
      <c r="B195" s="263"/>
      <c r="C195" s="264"/>
      <c r="D195" s="240" t="s">
        <v>446</v>
      </c>
      <c r="E195" s="265" t="s">
        <v>1</v>
      </c>
      <c r="F195" s="266" t="s">
        <v>3212</v>
      </c>
      <c r="G195" s="264"/>
      <c r="H195" s="265" t="s">
        <v>1</v>
      </c>
      <c r="I195" s="267"/>
      <c r="J195" s="264"/>
      <c r="K195" s="264"/>
      <c r="L195" s="268"/>
      <c r="M195" s="269"/>
      <c r="N195" s="270"/>
      <c r="O195" s="270"/>
      <c r="P195" s="270"/>
      <c r="Q195" s="270"/>
      <c r="R195" s="270"/>
      <c r="S195" s="270"/>
      <c r="T195" s="271"/>
      <c r="U195" s="14"/>
      <c r="V195" s="14"/>
      <c r="W195" s="14"/>
      <c r="X195" s="14"/>
      <c r="Y195" s="14"/>
      <c r="Z195" s="14"/>
      <c r="AA195" s="14"/>
      <c r="AB195" s="14"/>
      <c r="AC195" s="14"/>
      <c r="AD195" s="14"/>
      <c r="AE195" s="14"/>
      <c r="AT195" s="272" t="s">
        <v>446</v>
      </c>
      <c r="AU195" s="272" t="s">
        <v>85</v>
      </c>
      <c r="AV195" s="14" t="s">
        <v>83</v>
      </c>
      <c r="AW195" s="14" t="s">
        <v>32</v>
      </c>
      <c r="AX195" s="14" t="s">
        <v>76</v>
      </c>
      <c r="AY195" s="272" t="s">
        <v>342</v>
      </c>
    </row>
    <row r="196" s="13" customFormat="1">
      <c r="A196" s="13"/>
      <c r="B196" s="252"/>
      <c r="C196" s="253"/>
      <c r="D196" s="240" t="s">
        <v>446</v>
      </c>
      <c r="E196" s="254" t="s">
        <v>1</v>
      </c>
      <c r="F196" s="255" t="s">
        <v>3213</v>
      </c>
      <c r="G196" s="253"/>
      <c r="H196" s="256">
        <v>10.533</v>
      </c>
      <c r="I196" s="257"/>
      <c r="J196" s="253"/>
      <c r="K196" s="253"/>
      <c r="L196" s="258"/>
      <c r="M196" s="259"/>
      <c r="N196" s="260"/>
      <c r="O196" s="260"/>
      <c r="P196" s="260"/>
      <c r="Q196" s="260"/>
      <c r="R196" s="260"/>
      <c r="S196" s="260"/>
      <c r="T196" s="261"/>
      <c r="U196" s="13"/>
      <c r="V196" s="13"/>
      <c r="W196" s="13"/>
      <c r="X196" s="13"/>
      <c r="Y196" s="13"/>
      <c r="Z196" s="13"/>
      <c r="AA196" s="13"/>
      <c r="AB196" s="13"/>
      <c r="AC196" s="13"/>
      <c r="AD196" s="13"/>
      <c r="AE196" s="13"/>
      <c r="AT196" s="262" t="s">
        <v>446</v>
      </c>
      <c r="AU196" s="262" t="s">
        <v>85</v>
      </c>
      <c r="AV196" s="13" t="s">
        <v>85</v>
      </c>
      <c r="AW196" s="13" t="s">
        <v>32</v>
      </c>
      <c r="AX196" s="13" t="s">
        <v>76</v>
      </c>
      <c r="AY196" s="262" t="s">
        <v>342</v>
      </c>
    </row>
    <row r="197" s="13" customFormat="1">
      <c r="A197" s="13"/>
      <c r="B197" s="252"/>
      <c r="C197" s="253"/>
      <c r="D197" s="240" t="s">
        <v>446</v>
      </c>
      <c r="E197" s="254" t="s">
        <v>1</v>
      </c>
      <c r="F197" s="255" t="s">
        <v>3214</v>
      </c>
      <c r="G197" s="253"/>
      <c r="H197" s="256">
        <v>67.162999999999997</v>
      </c>
      <c r="I197" s="257"/>
      <c r="J197" s="253"/>
      <c r="K197" s="253"/>
      <c r="L197" s="258"/>
      <c r="M197" s="259"/>
      <c r="N197" s="260"/>
      <c r="O197" s="260"/>
      <c r="P197" s="260"/>
      <c r="Q197" s="260"/>
      <c r="R197" s="260"/>
      <c r="S197" s="260"/>
      <c r="T197" s="261"/>
      <c r="U197" s="13"/>
      <c r="V197" s="13"/>
      <c r="W197" s="13"/>
      <c r="X197" s="13"/>
      <c r="Y197" s="13"/>
      <c r="Z197" s="13"/>
      <c r="AA197" s="13"/>
      <c r="AB197" s="13"/>
      <c r="AC197" s="13"/>
      <c r="AD197" s="13"/>
      <c r="AE197" s="13"/>
      <c r="AT197" s="262" t="s">
        <v>446</v>
      </c>
      <c r="AU197" s="262" t="s">
        <v>85</v>
      </c>
      <c r="AV197" s="13" t="s">
        <v>85</v>
      </c>
      <c r="AW197" s="13" t="s">
        <v>32</v>
      </c>
      <c r="AX197" s="13" t="s">
        <v>76</v>
      </c>
      <c r="AY197" s="262" t="s">
        <v>342</v>
      </c>
    </row>
    <row r="198" s="13" customFormat="1">
      <c r="A198" s="13"/>
      <c r="B198" s="252"/>
      <c r="C198" s="253"/>
      <c r="D198" s="240" t="s">
        <v>446</v>
      </c>
      <c r="E198" s="254" t="s">
        <v>1</v>
      </c>
      <c r="F198" s="255" t="s">
        <v>3215</v>
      </c>
      <c r="G198" s="253"/>
      <c r="H198" s="256">
        <v>69.474999999999994</v>
      </c>
      <c r="I198" s="257"/>
      <c r="J198" s="253"/>
      <c r="K198" s="253"/>
      <c r="L198" s="258"/>
      <c r="M198" s="259"/>
      <c r="N198" s="260"/>
      <c r="O198" s="260"/>
      <c r="P198" s="260"/>
      <c r="Q198" s="260"/>
      <c r="R198" s="260"/>
      <c r="S198" s="260"/>
      <c r="T198" s="261"/>
      <c r="U198" s="13"/>
      <c r="V198" s="13"/>
      <c r="W198" s="13"/>
      <c r="X198" s="13"/>
      <c r="Y198" s="13"/>
      <c r="Z198" s="13"/>
      <c r="AA198" s="13"/>
      <c r="AB198" s="13"/>
      <c r="AC198" s="13"/>
      <c r="AD198" s="13"/>
      <c r="AE198" s="13"/>
      <c r="AT198" s="262" t="s">
        <v>446</v>
      </c>
      <c r="AU198" s="262" t="s">
        <v>85</v>
      </c>
      <c r="AV198" s="13" t="s">
        <v>85</v>
      </c>
      <c r="AW198" s="13" t="s">
        <v>32</v>
      </c>
      <c r="AX198" s="13" t="s">
        <v>76</v>
      </c>
      <c r="AY198" s="262" t="s">
        <v>342</v>
      </c>
    </row>
    <row r="199" s="13" customFormat="1">
      <c r="A199" s="13"/>
      <c r="B199" s="252"/>
      <c r="C199" s="253"/>
      <c r="D199" s="240" t="s">
        <v>446</v>
      </c>
      <c r="E199" s="254" t="s">
        <v>1</v>
      </c>
      <c r="F199" s="255" t="s">
        <v>3216</v>
      </c>
      <c r="G199" s="253"/>
      <c r="H199" s="256">
        <v>95.968999999999994</v>
      </c>
      <c r="I199" s="257"/>
      <c r="J199" s="253"/>
      <c r="K199" s="253"/>
      <c r="L199" s="258"/>
      <c r="M199" s="259"/>
      <c r="N199" s="260"/>
      <c r="O199" s="260"/>
      <c r="P199" s="260"/>
      <c r="Q199" s="260"/>
      <c r="R199" s="260"/>
      <c r="S199" s="260"/>
      <c r="T199" s="261"/>
      <c r="U199" s="13"/>
      <c r="V199" s="13"/>
      <c r="W199" s="13"/>
      <c r="X199" s="13"/>
      <c r="Y199" s="13"/>
      <c r="Z199" s="13"/>
      <c r="AA199" s="13"/>
      <c r="AB199" s="13"/>
      <c r="AC199" s="13"/>
      <c r="AD199" s="13"/>
      <c r="AE199" s="13"/>
      <c r="AT199" s="262" t="s">
        <v>446</v>
      </c>
      <c r="AU199" s="262" t="s">
        <v>85</v>
      </c>
      <c r="AV199" s="13" t="s">
        <v>85</v>
      </c>
      <c r="AW199" s="13" t="s">
        <v>32</v>
      </c>
      <c r="AX199" s="13" t="s">
        <v>76</v>
      </c>
      <c r="AY199" s="262" t="s">
        <v>342</v>
      </c>
    </row>
    <row r="200" s="13" customFormat="1">
      <c r="A200" s="13"/>
      <c r="B200" s="252"/>
      <c r="C200" s="253"/>
      <c r="D200" s="240" t="s">
        <v>446</v>
      </c>
      <c r="E200" s="254" t="s">
        <v>1</v>
      </c>
      <c r="F200" s="255" t="s">
        <v>3217</v>
      </c>
      <c r="G200" s="253"/>
      <c r="H200" s="256">
        <v>127.813</v>
      </c>
      <c r="I200" s="257"/>
      <c r="J200" s="253"/>
      <c r="K200" s="253"/>
      <c r="L200" s="258"/>
      <c r="M200" s="259"/>
      <c r="N200" s="260"/>
      <c r="O200" s="260"/>
      <c r="P200" s="260"/>
      <c r="Q200" s="260"/>
      <c r="R200" s="260"/>
      <c r="S200" s="260"/>
      <c r="T200" s="261"/>
      <c r="U200" s="13"/>
      <c r="V200" s="13"/>
      <c r="W200" s="13"/>
      <c r="X200" s="13"/>
      <c r="Y200" s="13"/>
      <c r="Z200" s="13"/>
      <c r="AA200" s="13"/>
      <c r="AB200" s="13"/>
      <c r="AC200" s="13"/>
      <c r="AD200" s="13"/>
      <c r="AE200" s="13"/>
      <c r="AT200" s="262" t="s">
        <v>446</v>
      </c>
      <c r="AU200" s="262" t="s">
        <v>85</v>
      </c>
      <c r="AV200" s="13" t="s">
        <v>85</v>
      </c>
      <c r="AW200" s="13" t="s">
        <v>32</v>
      </c>
      <c r="AX200" s="13" t="s">
        <v>76</v>
      </c>
      <c r="AY200" s="262" t="s">
        <v>342</v>
      </c>
    </row>
    <row r="201" s="13" customFormat="1">
      <c r="A201" s="13"/>
      <c r="B201" s="252"/>
      <c r="C201" s="253"/>
      <c r="D201" s="240" t="s">
        <v>446</v>
      </c>
      <c r="E201" s="254" t="s">
        <v>1</v>
      </c>
      <c r="F201" s="255" t="s">
        <v>3218</v>
      </c>
      <c r="G201" s="253"/>
      <c r="H201" s="256">
        <v>112.5</v>
      </c>
      <c r="I201" s="257"/>
      <c r="J201" s="253"/>
      <c r="K201" s="253"/>
      <c r="L201" s="258"/>
      <c r="M201" s="259"/>
      <c r="N201" s="260"/>
      <c r="O201" s="260"/>
      <c r="P201" s="260"/>
      <c r="Q201" s="260"/>
      <c r="R201" s="260"/>
      <c r="S201" s="260"/>
      <c r="T201" s="261"/>
      <c r="U201" s="13"/>
      <c r="V201" s="13"/>
      <c r="W201" s="13"/>
      <c r="X201" s="13"/>
      <c r="Y201" s="13"/>
      <c r="Z201" s="13"/>
      <c r="AA201" s="13"/>
      <c r="AB201" s="13"/>
      <c r="AC201" s="13"/>
      <c r="AD201" s="13"/>
      <c r="AE201" s="13"/>
      <c r="AT201" s="262" t="s">
        <v>446</v>
      </c>
      <c r="AU201" s="262" t="s">
        <v>85</v>
      </c>
      <c r="AV201" s="13" t="s">
        <v>85</v>
      </c>
      <c r="AW201" s="13" t="s">
        <v>32</v>
      </c>
      <c r="AX201" s="13" t="s">
        <v>76</v>
      </c>
      <c r="AY201" s="262" t="s">
        <v>342</v>
      </c>
    </row>
    <row r="202" s="13" customFormat="1">
      <c r="A202" s="13"/>
      <c r="B202" s="252"/>
      <c r="C202" s="253"/>
      <c r="D202" s="240" t="s">
        <v>446</v>
      </c>
      <c r="E202" s="254" t="s">
        <v>1</v>
      </c>
      <c r="F202" s="255" t="s">
        <v>3219</v>
      </c>
      <c r="G202" s="253"/>
      <c r="H202" s="256">
        <v>12.009</v>
      </c>
      <c r="I202" s="257"/>
      <c r="J202" s="253"/>
      <c r="K202" s="253"/>
      <c r="L202" s="258"/>
      <c r="M202" s="259"/>
      <c r="N202" s="260"/>
      <c r="O202" s="260"/>
      <c r="P202" s="260"/>
      <c r="Q202" s="260"/>
      <c r="R202" s="260"/>
      <c r="S202" s="260"/>
      <c r="T202" s="261"/>
      <c r="U202" s="13"/>
      <c r="V202" s="13"/>
      <c r="W202" s="13"/>
      <c r="X202" s="13"/>
      <c r="Y202" s="13"/>
      <c r="Z202" s="13"/>
      <c r="AA202" s="13"/>
      <c r="AB202" s="13"/>
      <c r="AC202" s="13"/>
      <c r="AD202" s="13"/>
      <c r="AE202" s="13"/>
      <c r="AT202" s="262" t="s">
        <v>446</v>
      </c>
      <c r="AU202" s="262" t="s">
        <v>85</v>
      </c>
      <c r="AV202" s="13" t="s">
        <v>85</v>
      </c>
      <c r="AW202" s="13" t="s">
        <v>32</v>
      </c>
      <c r="AX202" s="13" t="s">
        <v>76</v>
      </c>
      <c r="AY202" s="262" t="s">
        <v>342</v>
      </c>
    </row>
    <row r="203" s="13" customFormat="1">
      <c r="A203" s="13"/>
      <c r="B203" s="252"/>
      <c r="C203" s="253"/>
      <c r="D203" s="240" t="s">
        <v>446</v>
      </c>
      <c r="E203" s="254" t="s">
        <v>1</v>
      </c>
      <c r="F203" s="255" t="s">
        <v>3220</v>
      </c>
      <c r="G203" s="253"/>
      <c r="H203" s="256">
        <v>5.8319999999999999</v>
      </c>
      <c r="I203" s="257"/>
      <c r="J203" s="253"/>
      <c r="K203" s="253"/>
      <c r="L203" s="258"/>
      <c r="M203" s="259"/>
      <c r="N203" s="260"/>
      <c r="O203" s="260"/>
      <c r="P203" s="260"/>
      <c r="Q203" s="260"/>
      <c r="R203" s="260"/>
      <c r="S203" s="260"/>
      <c r="T203" s="261"/>
      <c r="U203" s="13"/>
      <c r="V203" s="13"/>
      <c r="W203" s="13"/>
      <c r="X203" s="13"/>
      <c r="Y203" s="13"/>
      <c r="Z203" s="13"/>
      <c r="AA203" s="13"/>
      <c r="AB203" s="13"/>
      <c r="AC203" s="13"/>
      <c r="AD203" s="13"/>
      <c r="AE203" s="13"/>
      <c r="AT203" s="262" t="s">
        <v>446</v>
      </c>
      <c r="AU203" s="262" t="s">
        <v>85</v>
      </c>
      <c r="AV203" s="13" t="s">
        <v>85</v>
      </c>
      <c r="AW203" s="13" t="s">
        <v>32</v>
      </c>
      <c r="AX203" s="13" t="s">
        <v>76</v>
      </c>
      <c r="AY203" s="262" t="s">
        <v>342</v>
      </c>
    </row>
    <row r="204" s="13" customFormat="1">
      <c r="A204" s="13"/>
      <c r="B204" s="252"/>
      <c r="C204" s="253"/>
      <c r="D204" s="240" t="s">
        <v>446</v>
      </c>
      <c r="E204" s="254" t="s">
        <v>1</v>
      </c>
      <c r="F204" s="255" t="s">
        <v>3221</v>
      </c>
      <c r="G204" s="253"/>
      <c r="H204" s="256">
        <v>458.71199999999999</v>
      </c>
      <c r="I204" s="257"/>
      <c r="J204" s="253"/>
      <c r="K204" s="253"/>
      <c r="L204" s="258"/>
      <c r="M204" s="259"/>
      <c r="N204" s="260"/>
      <c r="O204" s="260"/>
      <c r="P204" s="260"/>
      <c r="Q204" s="260"/>
      <c r="R204" s="260"/>
      <c r="S204" s="260"/>
      <c r="T204" s="261"/>
      <c r="U204" s="13"/>
      <c r="V204" s="13"/>
      <c r="W204" s="13"/>
      <c r="X204" s="13"/>
      <c r="Y204" s="13"/>
      <c r="Z204" s="13"/>
      <c r="AA204" s="13"/>
      <c r="AB204" s="13"/>
      <c r="AC204" s="13"/>
      <c r="AD204" s="13"/>
      <c r="AE204" s="13"/>
      <c r="AT204" s="262" t="s">
        <v>446</v>
      </c>
      <c r="AU204" s="262" t="s">
        <v>85</v>
      </c>
      <c r="AV204" s="13" t="s">
        <v>85</v>
      </c>
      <c r="AW204" s="13" t="s">
        <v>32</v>
      </c>
      <c r="AX204" s="13" t="s">
        <v>76</v>
      </c>
      <c r="AY204" s="262" t="s">
        <v>342</v>
      </c>
    </row>
    <row r="205" s="15" customFormat="1">
      <c r="A205" s="15"/>
      <c r="B205" s="273"/>
      <c r="C205" s="274"/>
      <c r="D205" s="240" t="s">
        <v>446</v>
      </c>
      <c r="E205" s="275" t="s">
        <v>1</v>
      </c>
      <c r="F205" s="276" t="s">
        <v>492</v>
      </c>
      <c r="G205" s="274"/>
      <c r="H205" s="277">
        <v>960.00599999999997</v>
      </c>
      <c r="I205" s="278"/>
      <c r="J205" s="274"/>
      <c r="K205" s="274"/>
      <c r="L205" s="279"/>
      <c r="M205" s="280"/>
      <c r="N205" s="281"/>
      <c r="O205" s="281"/>
      <c r="P205" s="281"/>
      <c r="Q205" s="281"/>
      <c r="R205" s="281"/>
      <c r="S205" s="281"/>
      <c r="T205" s="282"/>
      <c r="U205" s="15"/>
      <c r="V205" s="15"/>
      <c r="W205" s="15"/>
      <c r="X205" s="15"/>
      <c r="Y205" s="15"/>
      <c r="Z205" s="15"/>
      <c r="AA205" s="15"/>
      <c r="AB205" s="15"/>
      <c r="AC205" s="15"/>
      <c r="AD205" s="15"/>
      <c r="AE205" s="15"/>
      <c r="AT205" s="283" t="s">
        <v>446</v>
      </c>
      <c r="AU205" s="283" t="s">
        <v>85</v>
      </c>
      <c r="AV205" s="15" t="s">
        <v>92</v>
      </c>
      <c r="AW205" s="15" t="s">
        <v>32</v>
      </c>
      <c r="AX205" s="15" t="s">
        <v>76</v>
      </c>
      <c r="AY205" s="283" t="s">
        <v>342</v>
      </c>
    </row>
    <row r="206" s="14" customFormat="1">
      <c r="A206" s="14"/>
      <c r="B206" s="263"/>
      <c r="C206" s="264"/>
      <c r="D206" s="240" t="s">
        <v>446</v>
      </c>
      <c r="E206" s="265" t="s">
        <v>1</v>
      </c>
      <c r="F206" s="266" t="s">
        <v>2296</v>
      </c>
      <c r="G206" s="264"/>
      <c r="H206" s="265" t="s">
        <v>1</v>
      </c>
      <c r="I206" s="267"/>
      <c r="J206" s="264"/>
      <c r="K206" s="264"/>
      <c r="L206" s="268"/>
      <c r="M206" s="269"/>
      <c r="N206" s="270"/>
      <c r="O206" s="270"/>
      <c r="P206" s="270"/>
      <c r="Q206" s="270"/>
      <c r="R206" s="270"/>
      <c r="S206" s="270"/>
      <c r="T206" s="271"/>
      <c r="U206" s="14"/>
      <c r="V206" s="14"/>
      <c r="W206" s="14"/>
      <c r="X206" s="14"/>
      <c r="Y206" s="14"/>
      <c r="Z206" s="14"/>
      <c r="AA206" s="14"/>
      <c r="AB206" s="14"/>
      <c r="AC206" s="14"/>
      <c r="AD206" s="14"/>
      <c r="AE206" s="14"/>
      <c r="AT206" s="272" t="s">
        <v>446</v>
      </c>
      <c r="AU206" s="272" t="s">
        <v>85</v>
      </c>
      <c r="AV206" s="14" t="s">
        <v>83</v>
      </c>
      <c r="AW206" s="14" t="s">
        <v>32</v>
      </c>
      <c r="AX206" s="14" t="s">
        <v>76</v>
      </c>
      <c r="AY206" s="272" t="s">
        <v>342</v>
      </c>
    </row>
    <row r="207" s="13" customFormat="1">
      <c r="A207" s="13"/>
      <c r="B207" s="252"/>
      <c r="C207" s="253"/>
      <c r="D207" s="240" t="s">
        <v>446</v>
      </c>
      <c r="E207" s="254" t="s">
        <v>1</v>
      </c>
      <c r="F207" s="255" t="s">
        <v>3222</v>
      </c>
      <c r="G207" s="253"/>
      <c r="H207" s="256">
        <v>-230.358</v>
      </c>
      <c r="I207" s="257"/>
      <c r="J207" s="253"/>
      <c r="K207" s="253"/>
      <c r="L207" s="258"/>
      <c r="M207" s="259"/>
      <c r="N207" s="260"/>
      <c r="O207" s="260"/>
      <c r="P207" s="260"/>
      <c r="Q207" s="260"/>
      <c r="R207" s="260"/>
      <c r="S207" s="260"/>
      <c r="T207" s="261"/>
      <c r="U207" s="13"/>
      <c r="V207" s="13"/>
      <c r="W207" s="13"/>
      <c r="X207" s="13"/>
      <c r="Y207" s="13"/>
      <c r="Z207" s="13"/>
      <c r="AA207" s="13"/>
      <c r="AB207" s="13"/>
      <c r="AC207" s="13"/>
      <c r="AD207" s="13"/>
      <c r="AE207" s="13"/>
      <c r="AT207" s="262" t="s">
        <v>446</v>
      </c>
      <c r="AU207" s="262" t="s">
        <v>85</v>
      </c>
      <c r="AV207" s="13" t="s">
        <v>85</v>
      </c>
      <c r="AW207" s="13" t="s">
        <v>32</v>
      </c>
      <c r="AX207" s="13" t="s">
        <v>76</v>
      </c>
      <c r="AY207" s="262" t="s">
        <v>342</v>
      </c>
    </row>
    <row r="208" s="13" customFormat="1">
      <c r="A208" s="13"/>
      <c r="B208" s="252"/>
      <c r="C208" s="253"/>
      <c r="D208" s="240" t="s">
        <v>446</v>
      </c>
      <c r="E208" s="254" t="s">
        <v>1</v>
      </c>
      <c r="F208" s="255" t="s">
        <v>3223</v>
      </c>
      <c r="G208" s="253"/>
      <c r="H208" s="256">
        <v>-1.1339999999999999</v>
      </c>
      <c r="I208" s="257"/>
      <c r="J208" s="253"/>
      <c r="K208" s="253"/>
      <c r="L208" s="258"/>
      <c r="M208" s="259"/>
      <c r="N208" s="260"/>
      <c r="O208" s="260"/>
      <c r="P208" s="260"/>
      <c r="Q208" s="260"/>
      <c r="R208" s="260"/>
      <c r="S208" s="260"/>
      <c r="T208" s="261"/>
      <c r="U208" s="13"/>
      <c r="V208" s="13"/>
      <c r="W208" s="13"/>
      <c r="X208" s="13"/>
      <c r="Y208" s="13"/>
      <c r="Z208" s="13"/>
      <c r="AA208" s="13"/>
      <c r="AB208" s="13"/>
      <c r="AC208" s="13"/>
      <c r="AD208" s="13"/>
      <c r="AE208" s="13"/>
      <c r="AT208" s="262" t="s">
        <v>446</v>
      </c>
      <c r="AU208" s="262" t="s">
        <v>85</v>
      </c>
      <c r="AV208" s="13" t="s">
        <v>85</v>
      </c>
      <c r="AW208" s="13" t="s">
        <v>32</v>
      </c>
      <c r="AX208" s="13" t="s">
        <v>76</v>
      </c>
      <c r="AY208" s="262" t="s">
        <v>342</v>
      </c>
    </row>
    <row r="209" s="15" customFormat="1">
      <c r="A209" s="15"/>
      <c r="B209" s="273"/>
      <c r="C209" s="274"/>
      <c r="D209" s="240" t="s">
        <v>446</v>
      </c>
      <c r="E209" s="275" t="s">
        <v>1</v>
      </c>
      <c r="F209" s="276" t="s">
        <v>492</v>
      </c>
      <c r="G209" s="274"/>
      <c r="H209" s="277">
        <v>-231.49199999999999</v>
      </c>
      <c r="I209" s="278"/>
      <c r="J209" s="274"/>
      <c r="K209" s="274"/>
      <c r="L209" s="279"/>
      <c r="M209" s="280"/>
      <c r="N209" s="281"/>
      <c r="O209" s="281"/>
      <c r="P209" s="281"/>
      <c r="Q209" s="281"/>
      <c r="R209" s="281"/>
      <c r="S209" s="281"/>
      <c r="T209" s="282"/>
      <c r="U209" s="15"/>
      <c r="V209" s="15"/>
      <c r="W209" s="15"/>
      <c r="X209" s="15"/>
      <c r="Y209" s="15"/>
      <c r="Z209" s="15"/>
      <c r="AA209" s="15"/>
      <c r="AB209" s="15"/>
      <c r="AC209" s="15"/>
      <c r="AD209" s="15"/>
      <c r="AE209" s="15"/>
      <c r="AT209" s="283" t="s">
        <v>446</v>
      </c>
      <c r="AU209" s="283" t="s">
        <v>85</v>
      </c>
      <c r="AV209" s="15" t="s">
        <v>92</v>
      </c>
      <c r="AW209" s="15" t="s">
        <v>32</v>
      </c>
      <c r="AX209" s="15" t="s">
        <v>76</v>
      </c>
      <c r="AY209" s="283" t="s">
        <v>342</v>
      </c>
    </row>
    <row r="210" s="16" customFormat="1">
      <c r="A210" s="16"/>
      <c r="B210" s="284"/>
      <c r="C210" s="285"/>
      <c r="D210" s="240" t="s">
        <v>446</v>
      </c>
      <c r="E210" s="286" t="s">
        <v>1</v>
      </c>
      <c r="F210" s="287" t="s">
        <v>500</v>
      </c>
      <c r="G210" s="285"/>
      <c r="H210" s="288">
        <v>728.51400000000001</v>
      </c>
      <c r="I210" s="289"/>
      <c r="J210" s="285"/>
      <c r="K210" s="285"/>
      <c r="L210" s="290"/>
      <c r="M210" s="291"/>
      <c r="N210" s="292"/>
      <c r="O210" s="292"/>
      <c r="P210" s="292"/>
      <c r="Q210" s="292"/>
      <c r="R210" s="292"/>
      <c r="S210" s="292"/>
      <c r="T210" s="293"/>
      <c r="U210" s="16"/>
      <c r="V210" s="16"/>
      <c r="W210" s="16"/>
      <c r="X210" s="16"/>
      <c r="Y210" s="16"/>
      <c r="Z210" s="16"/>
      <c r="AA210" s="16"/>
      <c r="AB210" s="16"/>
      <c r="AC210" s="16"/>
      <c r="AD210" s="16"/>
      <c r="AE210" s="16"/>
      <c r="AT210" s="294" t="s">
        <v>446</v>
      </c>
      <c r="AU210" s="294" t="s">
        <v>85</v>
      </c>
      <c r="AV210" s="16" t="s">
        <v>360</v>
      </c>
      <c r="AW210" s="16" t="s">
        <v>32</v>
      </c>
      <c r="AX210" s="16" t="s">
        <v>76</v>
      </c>
      <c r="AY210" s="294" t="s">
        <v>342</v>
      </c>
    </row>
    <row r="211" s="13" customFormat="1">
      <c r="A211" s="13"/>
      <c r="B211" s="252"/>
      <c r="C211" s="253"/>
      <c r="D211" s="240" t="s">
        <v>446</v>
      </c>
      <c r="E211" s="254" t="s">
        <v>1</v>
      </c>
      <c r="F211" s="255" t="s">
        <v>3224</v>
      </c>
      <c r="G211" s="253"/>
      <c r="H211" s="256">
        <v>291.40600000000001</v>
      </c>
      <c r="I211" s="257"/>
      <c r="J211" s="253"/>
      <c r="K211" s="253"/>
      <c r="L211" s="258"/>
      <c r="M211" s="259"/>
      <c r="N211" s="260"/>
      <c r="O211" s="260"/>
      <c r="P211" s="260"/>
      <c r="Q211" s="260"/>
      <c r="R211" s="260"/>
      <c r="S211" s="260"/>
      <c r="T211" s="261"/>
      <c r="U211" s="13"/>
      <c r="V211" s="13"/>
      <c r="W211" s="13"/>
      <c r="X211" s="13"/>
      <c r="Y211" s="13"/>
      <c r="Z211" s="13"/>
      <c r="AA211" s="13"/>
      <c r="AB211" s="13"/>
      <c r="AC211" s="13"/>
      <c r="AD211" s="13"/>
      <c r="AE211" s="13"/>
      <c r="AT211" s="262" t="s">
        <v>446</v>
      </c>
      <c r="AU211" s="262" t="s">
        <v>85</v>
      </c>
      <c r="AV211" s="13" t="s">
        <v>85</v>
      </c>
      <c r="AW211" s="13" t="s">
        <v>32</v>
      </c>
      <c r="AX211" s="13" t="s">
        <v>83</v>
      </c>
      <c r="AY211" s="262" t="s">
        <v>342</v>
      </c>
    </row>
    <row r="212" s="2" customFormat="1" ht="21.75" customHeight="1">
      <c r="A212" s="39"/>
      <c r="B212" s="40"/>
      <c r="C212" s="227" t="s">
        <v>423</v>
      </c>
      <c r="D212" s="227" t="s">
        <v>343</v>
      </c>
      <c r="E212" s="228" t="s">
        <v>2300</v>
      </c>
      <c r="F212" s="229" t="s">
        <v>2301</v>
      </c>
      <c r="G212" s="230" t="s">
        <v>562</v>
      </c>
      <c r="H212" s="231">
        <v>291.40600000000001</v>
      </c>
      <c r="I212" s="232"/>
      <c r="J212" s="233">
        <f>ROUND(I212*H212,2)</f>
        <v>0</v>
      </c>
      <c r="K212" s="229" t="s">
        <v>443</v>
      </c>
      <c r="L212" s="45"/>
      <c r="M212" s="234" t="s">
        <v>1</v>
      </c>
      <c r="N212" s="235" t="s">
        <v>41</v>
      </c>
      <c r="O212" s="92"/>
      <c r="P212" s="236">
        <f>O212*H212</f>
        <v>0</v>
      </c>
      <c r="Q212" s="236">
        <v>0</v>
      </c>
      <c r="R212" s="236">
        <f>Q212*H212</f>
        <v>0</v>
      </c>
      <c r="S212" s="236">
        <v>0</v>
      </c>
      <c r="T212" s="237">
        <f>S212*H212</f>
        <v>0</v>
      </c>
      <c r="U212" s="39"/>
      <c r="V212" s="39"/>
      <c r="W212" s="39"/>
      <c r="X212" s="39"/>
      <c r="Y212" s="39"/>
      <c r="Z212" s="39"/>
      <c r="AA212" s="39"/>
      <c r="AB212" s="39"/>
      <c r="AC212" s="39"/>
      <c r="AD212" s="39"/>
      <c r="AE212" s="39"/>
      <c r="AR212" s="238" t="s">
        <v>360</v>
      </c>
      <c r="AT212" s="238" t="s">
        <v>343</v>
      </c>
      <c r="AU212" s="238" t="s">
        <v>85</v>
      </c>
      <c r="AY212" s="18" t="s">
        <v>342</v>
      </c>
      <c r="BE212" s="239">
        <f>IF(N212="základní",J212,0)</f>
        <v>0</v>
      </c>
      <c r="BF212" s="239">
        <f>IF(N212="snížená",J212,0)</f>
        <v>0</v>
      </c>
      <c r="BG212" s="239">
        <f>IF(N212="zákl. přenesená",J212,0)</f>
        <v>0</v>
      </c>
      <c r="BH212" s="239">
        <f>IF(N212="sníž. přenesená",J212,0)</f>
        <v>0</v>
      </c>
      <c r="BI212" s="239">
        <f>IF(N212="nulová",J212,0)</f>
        <v>0</v>
      </c>
      <c r="BJ212" s="18" t="s">
        <v>83</v>
      </c>
      <c r="BK212" s="239">
        <f>ROUND(I212*H212,2)</f>
        <v>0</v>
      </c>
      <c r="BL212" s="18" t="s">
        <v>360</v>
      </c>
      <c r="BM212" s="238" t="s">
        <v>3225</v>
      </c>
    </row>
    <row r="213" s="2" customFormat="1">
      <c r="A213" s="39"/>
      <c r="B213" s="40"/>
      <c r="C213" s="41"/>
      <c r="D213" s="240" t="s">
        <v>349</v>
      </c>
      <c r="E213" s="41"/>
      <c r="F213" s="241" t="s">
        <v>2303</v>
      </c>
      <c r="G213" s="41"/>
      <c r="H213" s="41"/>
      <c r="I213" s="242"/>
      <c r="J213" s="41"/>
      <c r="K213" s="41"/>
      <c r="L213" s="45"/>
      <c r="M213" s="243"/>
      <c r="N213" s="244"/>
      <c r="O213" s="92"/>
      <c r="P213" s="92"/>
      <c r="Q213" s="92"/>
      <c r="R213" s="92"/>
      <c r="S213" s="92"/>
      <c r="T213" s="93"/>
      <c r="U213" s="39"/>
      <c r="V213" s="39"/>
      <c r="W213" s="39"/>
      <c r="X213" s="39"/>
      <c r="Y213" s="39"/>
      <c r="Z213" s="39"/>
      <c r="AA213" s="39"/>
      <c r="AB213" s="39"/>
      <c r="AC213" s="39"/>
      <c r="AD213" s="39"/>
      <c r="AE213" s="39"/>
      <c r="AT213" s="18" t="s">
        <v>349</v>
      </c>
      <c r="AU213" s="18" t="s">
        <v>85</v>
      </c>
    </row>
    <row r="214" s="13" customFormat="1">
      <c r="A214" s="13"/>
      <c r="B214" s="252"/>
      <c r="C214" s="253"/>
      <c r="D214" s="240" t="s">
        <v>446</v>
      </c>
      <c r="E214" s="254" t="s">
        <v>1</v>
      </c>
      <c r="F214" s="255" t="s">
        <v>3226</v>
      </c>
      <c r="G214" s="253"/>
      <c r="H214" s="256">
        <v>291.40600000000001</v>
      </c>
      <c r="I214" s="257"/>
      <c r="J214" s="253"/>
      <c r="K214" s="253"/>
      <c r="L214" s="258"/>
      <c r="M214" s="259"/>
      <c r="N214" s="260"/>
      <c r="O214" s="260"/>
      <c r="P214" s="260"/>
      <c r="Q214" s="260"/>
      <c r="R214" s="260"/>
      <c r="S214" s="260"/>
      <c r="T214" s="261"/>
      <c r="U214" s="13"/>
      <c r="V214" s="13"/>
      <c r="W214" s="13"/>
      <c r="X214" s="13"/>
      <c r="Y214" s="13"/>
      <c r="Z214" s="13"/>
      <c r="AA214" s="13"/>
      <c r="AB214" s="13"/>
      <c r="AC214" s="13"/>
      <c r="AD214" s="13"/>
      <c r="AE214" s="13"/>
      <c r="AT214" s="262" t="s">
        <v>446</v>
      </c>
      <c r="AU214" s="262" t="s">
        <v>85</v>
      </c>
      <c r="AV214" s="13" t="s">
        <v>85</v>
      </c>
      <c r="AW214" s="13" t="s">
        <v>32</v>
      </c>
      <c r="AX214" s="13" t="s">
        <v>83</v>
      </c>
      <c r="AY214" s="262" t="s">
        <v>342</v>
      </c>
    </row>
    <row r="215" s="2" customFormat="1" ht="21.75" customHeight="1">
      <c r="A215" s="39"/>
      <c r="B215" s="40"/>
      <c r="C215" s="227" t="s">
        <v>428</v>
      </c>
      <c r="D215" s="227" t="s">
        <v>343</v>
      </c>
      <c r="E215" s="228" t="s">
        <v>2305</v>
      </c>
      <c r="F215" s="229" t="s">
        <v>2306</v>
      </c>
      <c r="G215" s="230" t="s">
        <v>562</v>
      </c>
      <c r="H215" s="231">
        <v>145.703</v>
      </c>
      <c r="I215" s="232"/>
      <c r="J215" s="233">
        <f>ROUND(I215*H215,2)</f>
        <v>0</v>
      </c>
      <c r="K215" s="229" t="s">
        <v>443</v>
      </c>
      <c r="L215" s="45"/>
      <c r="M215" s="234" t="s">
        <v>1</v>
      </c>
      <c r="N215" s="235" t="s">
        <v>41</v>
      </c>
      <c r="O215" s="92"/>
      <c r="P215" s="236">
        <f>O215*H215</f>
        <v>0</v>
      </c>
      <c r="Q215" s="236">
        <v>0</v>
      </c>
      <c r="R215" s="236">
        <f>Q215*H215</f>
        <v>0</v>
      </c>
      <c r="S215" s="236">
        <v>0</v>
      </c>
      <c r="T215" s="237">
        <f>S215*H215</f>
        <v>0</v>
      </c>
      <c r="U215" s="39"/>
      <c r="V215" s="39"/>
      <c r="W215" s="39"/>
      <c r="X215" s="39"/>
      <c r="Y215" s="39"/>
      <c r="Z215" s="39"/>
      <c r="AA215" s="39"/>
      <c r="AB215" s="39"/>
      <c r="AC215" s="39"/>
      <c r="AD215" s="39"/>
      <c r="AE215" s="39"/>
      <c r="AR215" s="238" t="s">
        <v>360</v>
      </c>
      <c r="AT215" s="238" t="s">
        <v>343</v>
      </c>
      <c r="AU215" s="238" t="s">
        <v>85</v>
      </c>
      <c r="AY215" s="18" t="s">
        <v>342</v>
      </c>
      <c r="BE215" s="239">
        <f>IF(N215="základní",J215,0)</f>
        <v>0</v>
      </c>
      <c r="BF215" s="239">
        <f>IF(N215="snížená",J215,0)</f>
        <v>0</v>
      </c>
      <c r="BG215" s="239">
        <f>IF(N215="zákl. přenesená",J215,0)</f>
        <v>0</v>
      </c>
      <c r="BH215" s="239">
        <f>IF(N215="sníž. přenesená",J215,0)</f>
        <v>0</v>
      </c>
      <c r="BI215" s="239">
        <f>IF(N215="nulová",J215,0)</f>
        <v>0</v>
      </c>
      <c r="BJ215" s="18" t="s">
        <v>83</v>
      </c>
      <c r="BK215" s="239">
        <f>ROUND(I215*H215,2)</f>
        <v>0</v>
      </c>
      <c r="BL215" s="18" t="s">
        <v>360</v>
      </c>
      <c r="BM215" s="238" t="s">
        <v>3227</v>
      </c>
    </row>
    <row r="216" s="2" customFormat="1">
      <c r="A216" s="39"/>
      <c r="B216" s="40"/>
      <c r="C216" s="41"/>
      <c r="D216" s="240" t="s">
        <v>349</v>
      </c>
      <c r="E216" s="41"/>
      <c r="F216" s="241" t="s">
        <v>2308</v>
      </c>
      <c r="G216" s="41"/>
      <c r="H216" s="41"/>
      <c r="I216" s="242"/>
      <c r="J216" s="41"/>
      <c r="K216" s="41"/>
      <c r="L216" s="45"/>
      <c r="M216" s="243"/>
      <c r="N216" s="244"/>
      <c r="O216" s="92"/>
      <c r="P216" s="92"/>
      <c r="Q216" s="92"/>
      <c r="R216" s="92"/>
      <c r="S216" s="92"/>
      <c r="T216" s="93"/>
      <c r="U216" s="39"/>
      <c r="V216" s="39"/>
      <c r="W216" s="39"/>
      <c r="X216" s="39"/>
      <c r="Y216" s="39"/>
      <c r="Z216" s="39"/>
      <c r="AA216" s="39"/>
      <c r="AB216" s="39"/>
      <c r="AC216" s="39"/>
      <c r="AD216" s="39"/>
      <c r="AE216" s="39"/>
      <c r="AT216" s="18" t="s">
        <v>349</v>
      </c>
      <c r="AU216" s="18" t="s">
        <v>85</v>
      </c>
    </row>
    <row r="217" s="13" customFormat="1">
      <c r="A217" s="13"/>
      <c r="B217" s="252"/>
      <c r="C217" s="253"/>
      <c r="D217" s="240" t="s">
        <v>446</v>
      </c>
      <c r="E217" s="254" t="s">
        <v>1</v>
      </c>
      <c r="F217" s="255" t="s">
        <v>3228</v>
      </c>
      <c r="G217" s="253"/>
      <c r="H217" s="256">
        <v>145.703</v>
      </c>
      <c r="I217" s="257"/>
      <c r="J217" s="253"/>
      <c r="K217" s="253"/>
      <c r="L217" s="258"/>
      <c r="M217" s="259"/>
      <c r="N217" s="260"/>
      <c r="O217" s="260"/>
      <c r="P217" s="260"/>
      <c r="Q217" s="260"/>
      <c r="R217" s="260"/>
      <c r="S217" s="260"/>
      <c r="T217" s="261"/>
      <c r="U217" s="13"/>
      <c r="V217" s="13"/>
      <c r="W217" s="13"/>
      <c r="X217" s="13"/>
      <c r="Y217" s="13"/>
      <c r="Z217" s="13"/>
      <c r="AA217" s="13"/>
      <c r="AB217" s="13"/>
      <c r="AC217" s="13"/>
      <c r="AD217" s="13"/>
      <c r="AE217" s="13"/>
      <c r="AT217" s="262" t="s">
        <v>446</v>
      </c>
      <c r="AU217" s="262" t="s">
        <v>85</v>
      </c>
      <c r="AV217" s="13" t="s">
        <v>85</v>
      </c>
      <c r="AW217" s="13" t="s">
        <v>32</v>
      </c>
      <c r="AX217" s="13" t="s">
        <v>83</v>
      </c>
      <c r="AY217" s="262" t="s">
        <v>342</v>
      </c>
    </row>
    <row r="218" s="2" customFormat="1" ht="16.5" customHeight="1">
      <c r="A218" s="39"/>
      <c r="B218" s="40"/>
      <c r="C218" s="227" t="s">
        <v>606</v>
      </c>
      <c r="D218" s="227" t="s">
        <v>343</v>
      </c>
      <c r="E218" s="228" t="s">
        <v>2735</v>
      </c>
      <c r="F218" s="229" t="s">
        <v>2736</v>
      </c>
      <c r="G218" s="230" t="s">
        <v>473</v>
      </c>
      <c r="H218" s="231">
        <v>922.07299999999998</v>
      </c>
      <c r="I218" s="232"/>
      <c r="J218" s="233">
        <f>ROUND(I218*H218,2)</f>
        <v>0</v>
      </c>
      <c r="K218" s="229" t="s">
        <v>443</v>
      </c>
      <c r="L218" s="45"/>
      <c r="M218" s="234" t="s">
        <v>1</v>
      </c>
      <c r="N218" s="235" t="s">
        <v>41</v>
      </c>
      <c r="O218" s="92"/>
      <c r="P218" s="236">
        <f>O218*H218</f>
        <v>0</v>
      </c>
      <c r="Q218" s="236">
        <v>0.00084000000000000003</v>
      </c>
      <c r="R218" s="236">
        <f>Q218*H218</f>
        <v>0.77454131999999998</v>
      </c>
      <c r="S218" s="236">
        <v>0</v>
      </c>
      <c r="T218" s="237">
        <f>S218*H218</f>
        <v>0</v>
      </c>
      <c r="U218" s="39"/>
      <c r="V218" s="39"/>
      <c r="W218" s="39"/>
      <c r="X218" s="39"/>
      <c r="Y218" s="39"/>
      <c r="Z218" s="39"/>
      <c r="AA218" s="39"/>
      <c r="AB218" s="39"/>
      <c r="AC218" s="39"/>
      <c r="AD218" s="39"/>
      <c r="AE218" s="39"/>
      <c r="AR218" s="238" t="s">
        <v>360</v>
      </c>
      <c r="AT218" s="238" t="s">
        <v>343</v>
      </c>
      <c r="AU218" s="238" t="s">
        <v>85</v>
      </c>
      <c r="AY218" s="18" t="s">
        <v>342</v>
      </c>
      <c r="BE218" s="239">
        <f>IF(N218="základní",J218,0)</f>
        <v>0</v>
      </c>
      <c r="BF218" s="239">
        <f>IF(N218="snížená",J218,0)</f>
        <v>0</v>
      </c>
      <c r="BG218" s="239">
        <f>IF(N218="zákl. přenesená",J218,0)</f>
        <v>0</v>
      </c>
      <c r="BH218" s="239">
        <f>IF(N218="sníž. přenesená",J218,0)</f>
        <v>0</v>
      </c>
      <c r="BI218" s="239">
        <f>IF(N218="nulová",J218,0)</f>
        <v>0</v>
      </c>
      <c r="BJ218" s="18" t="s">
        <v>83</v>
      </c>
      <c r="BK218" s="239">
        <f>ROUND(I218*H218,2)</f>
        <v>0</v>
      </c>
      <c r="BL218" s="18" t="s">
        <v>360</v>
      </c>
      <c r="BM218" s="238" t="s">
        <v>3229</v>
      </c>
    </row>
    <row r="219" s="2" customFormat="1">
      <c r="A219" s="39"/>
      <c r="B219" s="40"/>
      <c r="C219" s="41"/>
      <c r="D219" s="240" t="s">
        <v>349</v>
      </c>
      <c r="E219" s="41"/>
      <c r="F219" s="241" t="s">
        <v>2738</v>
      </c>
      <c r="G219" s="41"/>
      <c r="H219" s="41"/>
      <c r="I219" s="242"/>
      <c r="J219" s="41"/>
      <c r="K219" s="41"/>
      <c r="L219" s="45"/>
      <c r="M219" s="243"/>
      <c r="N219" s="244"/>
      <c r="O219" s="92"/>
      <c r="P219" s="92"/>
      <c r="Q219" s="92"/>
      <c r="R219" s="92"/>
      <c r="S219" s="92"/>
      <c r="T219" s="93"/>
      <c r="U219" s="39"/>
      <c r="V219" s="39"/>
      <c r="W219" s="39"/>
      <c r="X219" s="39"/>
      <c r="Y219" s="39"/>
      <c r="Z219" s="39"/>
      <c r="AA219" s="39"/>
      <c r="AB219" s="39"/>
      <c r="AC219" s="39"/>
      <c r="AD219" s="39"/>
      <c r="AE219" s="39"/>
      <c r="AT219" s="18" t="s">
        <v>349</v>
      </c>
      <c r="AU219" s="18" t="s">
        <v>85</v>
      </c>
    </row>
    <row r="220" s="14" customFormat="1">
      <c r="A220" s="14"/>
      <c r="B220" s="263"/>
      <c r="C220" s="264"/>
      <c r="D220" s="240" t="s">
        <v>446</v>
      </c>
      <c r="E220" s="265" t="s">
        <v>1</v>
      </c>
      <c r="F220" s="266" t="s">
        <v>3212</v>
      </c>
      <c r="G220" s="264"/>
      <c r="H220" s="265" t="s">
        <v>1</v>
      </c>
      <c r="I220" s="267"/>
      <c r="J220" s="264"/>
      <c r="K220" s="264"/>
      <c r="L220" s="268"/>
      <c r="M220" s="269"/>
      <c r="N220" s="270"/>
      <c r="O220" s="270"/>
      <c r="P220" s="270"/>
      <c r="Q220" s="270"/>
      <c r="R220" s="270"/>
      <c r="S220" s="270"/>
      <c r="T220" s="271"/>
      <c r="U220" s="14"/>
      <c r="V220" s="14"/>
      <c r="W220" s="14"/>
      <c r="X220" s="14"/>
      <c r="Y220" s="14"/>
      <c r="Z220" s="14"/>
      <c r="AA220" s="14"/>
      <c r="AB220" s="14"/>
      <c r="AC220" s="14"/>
      <c r="AD220" s="14"/>
      <c r="AE220" s="14"/>
      <c r="AT220" s="272" t="s">
        <v>446</v>
      </c>
      <c r="AU220" s="272" t="s">
        <v>85</v>
      </c>
      <c r="AV220" s="14" t="s">
        <v>83</v>
      </c>
      <c r="AW220" s="14" t="s">
        <v>32</v>
      </c>
      <c r="AX220" s="14" t="s">
        <v>76</v>
      </c>
      <c r="AY220" s="272" t="s">
        <v>342</v>
      </c>
    </row>
    <row r="221" s="13" customFormat="1">
      <c r="A221" s="13"/>
      <c r="B221" s="252"/>
      <c r="C221" s="253"/>
      <c r="D221" s="240" t="s">
        <v>446</v>
      </c>
      <c r="E221" s="254" t="s">
        <v>1</v>
      </c>
      <c r="F221" s="255" t="s">
        <v>3230</v>
      </c>
      <c r="G221" s="253"/>
      <c r="H221" s="256">
        <v>16.853000000000002</v>
      </c>
      <c r="I221" s="257"/>
      <c r="J221" s="253"/>
      <c r="K221" s="253"/>
      <c r="L221" s="258"/>
      <c r="M221" s="259"/>
      <c r="N221" s="260"/>
      <c r="O221" s="260"/>
      <c r="P221" s="260"/>
      <c r="Q221" s="260"/>
      <c r="R221" s="260"/>
      <c r="S221" s="260"/>
      <c r="T221" s="261"/>
      <c r="U221" s="13"/>
      <c r="V221" s="13"/>
      <c r="W221" s="13"/>
      <c r="X221" s="13"/>
      <c r="Y221" s="13"/>
      <c r="Z221" s="13"/>
      <c r="AA221" s="13"/>
      <c r="AB221" s="13"/>
      <c r="AC221" s="13"/>
      <c r="AD221" s="13"/>
      <c r="AE221" s="13"/>
      <c r="AT221" s="262" t="s">
        <v>446</v>
      </c>
      <c r="AU221" s="262" t="s">
        <v>85</v>
      </c>
      <c r="AV221" s="13" t="s">
        <v>85</v>
      </c>
      <c r="AW221" s="13" t="s">
        <v>32</v>
      </c>
      <c r="AX221" s="13" t="s">
        <v>76</v>
      </c>
      <c r="AY221" s="262" t="s">
        <v>342</v>
      </c>
    </row>
    <row r="222" s="13" customFormat="1">
      <c r="A222" s="13"/>
      <c r="B222" s="252"/>
      <c r="C222" s="253"/>
      <c r="D222" s="240" t="s">
        <v>446</v>
      </c>
      <c r="E222" s="254" t="s">
        <v>1</v>
      </c>
      <c r="F222" s="255" t="s">
        <v>3231</v>
      </c>
      <c r="G222" s="253"/>
      <c r="H222" s="256">
        <v>107.45999999999999</v>
      </c>
      <c r="I222" s="257"/>
      <c r="J222" s="253"/>
      <c r="K222" s="253"/>
      <c r="L222" s="258"/>
      <c r="M222" s="259"/>
      <c r="N222" s="260"/>
      <c r="O222" s="260"/>
      <c r="P222" s="260"/>
      <c r="Q222" s="260"/>
      <c r="R222" s="260"/>
      <c r="S222" s="260"/>
      <c r="T222" s="261"/>
      <c r="U222" s="13"/>
      <c r="V222" s="13"/>
      <c r="W222" s="13"/>
      <c r="X222" s="13"/>
      <c r="Y222" s="13"/>
      <c r="Z222" s="13"/>
      <c r="AA222" s="13"/>
      <c r="AB222" s="13"/>
      <c r="AC222" s="13"/>
      <c r="AD222" s="13"/>
      <c r="AE222" s="13"/>
      <c r="AT222" s="262" t="s">
        <v>446</v>
      </c>
      <c r="AU222" s="262" t="s">
        <v>85</v>
      </c>
      <c r="AV222" s="13" t="s">
        <v>85</v>
      </c>
      <c r="AW222" s="13" t="s">
        <v>32</v>
      </c>
      <c r="AX222" s="13" t="s">
        <v>76</v>
      </c>
      <c r="AY222" s="262" t="s">
        <v>342</v>
      </c>
    </row>
    <row r="223" s="13" customFormat="1">
      <c r="A223" s="13"/>
      <c r="B223" s="252"/>
      <c r="C223" s="253"/>
      <c r="D223" s="240" t="s">
        <v>446</v>
      </c>
      <c r="E223" s="254" t="s">
        <v>1</v>
      </c>
      <c r="F223" s="255" t="s">
        <v>3232</v>
      </c>
      <c r="G223" s="253"/>
      <c r="H223" s="256">
        <v>797.75999999999999</v>
      </c>
      <c r="I223" s="257"/>
      <c r="J223" s="253"/>
      <c r="K223" s="253"/>
      <c r="L223" s="258"/>
      <c r="M223" s="259"/>
      <c r="N223" s="260"/>
      <c r="O223" s="260"/>
      <c r="P223" s="260"/>
      <c r="Q223" s="260"/>
      <c r="R223" s="260"/>
      <c r="S223" s="260"/>
      <c r="T223" s="261"/>
      <c r="U223" s="13"/>
      <c r="V223" s="13"/>
      <c r="W223" s="13"/>
      <c r="X223" s="13"/>
      <c r="Y223" s="13"/>
      <c r="Z223" s="13"/>
      <c r="AA223" s="13"/>
      <c r="AB223" s="13"/>
      <c r="AC223" s="13"/>
      <c r="AD223" s="13"/>
      <c r="AE223" s="13"/>
      <c r="AT223" s="262" t="s">
        <v>446</v>
      </c>
      <c r="AU223" s="262" t="s">
        <v>85</v>
      </c>
      <c r="AV223" s="13" t="s">
        <v>85</v>
      </c>
      <c r="AW223" s="13" t="s">
        <v>32</v>
      </c>
      <c r="AX223" s="13" t="s">
        <v>76</v>
      </c>
      <c r="AY223" s="262" t="s">
        <v>342</v>
      </c>
    </row>
    <row r="224" s="16" customFormat="1">
      <c r="A224" s="16"/>
      <c r="B224" s="284"/>
      <c r="C224" s="285"/>
      <c r="D224" s="240" t="s">
        <v>446</v>
      </c>
      <c r="E224" s="286" t="s">
        <v>1</v>
      </c>
      <c r="F224" s="287" t="s">
        <v>500</v>
      </c>
      <c r="G224" s="285"/>
      <c r="H224" s="288">
        <v>922.07299999999998</v>
      </c>
      <c r="I224" s="289"/>
      <c r="J224" s="285"/>
      <c r="K224" s="285"/>
      <c r="L224" s="290"/>
      <c r="M224" s="291"/>
      <c r="N224" s="292"/>
      <c r="O224" s="292"/>
      <c r="P224" s="292"/>
      <c r="Q224" s="292"/>
      <c r="R224" s="292"/>
      <c r="S224" s="292"/>
      <c r="T224" s="293"/>
      <c r="U224" s="16"/>
      <c r="V224" s="16"/>
      <c r="W224" s="16"/>
      <c r="X224" s="16"/>
      <c r="Y224" s="16"/>
      <c r="Z224" s="16"/>
      <c r="AA224" s="16"/>
      <c r="AB224" s="16"/>
      <c r="AC224" s="16"/>
      <c r="AD224" s="16"/>
      <c r="AE224" s="16"/>
      <c r="AT224" s="294" t="s">
        <v>446</v>
      </c>
      <c r="AU224" s="294" t="s">
        <v>85</v>
      </c>
      <c r="AV224" s="16" t="s">
        <v>360</v>
      </c>
      <c r="AW224" s="16" t="s">
        <v>32</v>
      </c>
      <c r="AX224" s="16" t="s">
        <v>83</v>
      </c>
      <c r="AY224" s="294" t="s">
        <v>342</v>
      </c>
    </row>
    <row r="225" s="2" customFormat="1" ht="16.5" customHeight="1">
      <c r="A225" s="39"/>
      <c r="B225" s="40"/>
      <c r="C225" s="227" t="s">
        <v>613</v>
      </c>
      <c r="D225" s="227" t="s">
        <v>343</v>
      </c>
      <c r="E225" s="228" t="s">
        <v>2047</v>
      </c>
      <c r="F225" s="229" t="s">
        <v>2048</v>
      </c>
      <c r="G225" s="230" t="s">
        <v>473</v>
      </c>
      <c r="H225" s="231">
        <v>649.21100000000001</v>
      </c>
      <c r="I225" s="232"/>
      <c r="J225" s="233">
        <f>ROUND(I225*H225,2)</f>
        <v>0</v>
      </c>
      <c r="K225" s="229" t="s">
        <v>443</v>
      </c>
      <c r="L225" s="45"/>
      <c r="M225" s="234" t="s">
        <v>1</v>
      </c>
      <c r="N225" s="235" t="s">
        <v>41</v>
      </c>
      <c r="O225" s="92"/>
      <c r="P225" s="236">
        <f>O225*H225</f>
        <v>0</v>
      </c>
      <c r="Q225" s="236">
        <v>0.00084999999999999995</v>
      </c>
      <c r="R225" s="236">
        <f>Q225*H225</f>
        <v>0.55182935</v>
      </c>
      <c r="S225" s="236">
        <v>0</v>
      </c>
      <c r="T225" s="237">
        <f>S225*H225</f>
        <v>0</v>
      </c>
      <c r="U225" s="39"/>
      <c r="V225" s="39"/>
      <c r="W225" s="39"/>
      <c r="X225" s="39"/>
      <c r="Y225" s="39"/>
      <c r="Z225" s="39"/>
      <c r="AA225" s="39"/>
      <c r="AB225" s="39"/>
      <c r="AC225" s="39"/>
      <c r="AD225" s="39"/>
      <c r="AE225" s="39"/>
      <c r="AR225" s="238" t="s">
        <v>360</v>
      </c>
      <c r="AT225" s="238" t="s">
        <v>343</v>
      </c>
      <c r="AU225" s="238" t="s">
        <v>85</v>
      </c>
      <c r="AY225" s="18" t="s">
        <v>342</v>
      </c>
      <c r="BE225" s="239">
        <f>IF(N225="základní",J225,0)</f>
        <v>0</v>
      </c>
      <c r="BF225" s="239">
        <f>IF(N225="snížená",J225,0)</f>
        <v>0</v>
      </c>
      <c r="BG225" s="239">
        <f>IF(N225="zákl. přenesená",J225,0)</f>
        <v>0</v>
      </c>
      <c r="BH225" s="239">
        <f>IF(N225="sníž. přenesená",J225,0)</f>
        <v>0</v>
      </c>
      <c r="BI225" s="239">
        <f>IF(N225="nulová",J225,0)</f>
        <v>0</v>
      </c>
      <c r="BJ225" s="18" t="s">
        <v>83</v>
      </c>
      <c r="BK225" s="239">
        <f>ROUND(I225*H225,2)</f>
        <v>0</v>
      </c>
      <c r="BL225" s="18" t="s">
        <v>360</v>
      </c>
      <c r="BM225" s="238" t="s">
        <v>3233</v>
      </c>
    </row>
    <row r="226" s="2" customFormat="1">
      <c r="A226" s="39"/>
      <c r="B226" s="40"/>
      <c r="C226" s="41"/>
      <c r="D226" s="240" t="s">
        <v>349</v>
      </c>
      <c r="E226" s="41"/>
      <c r="F226" s="241" t="s">
        <v>2050</v>
      </c>
      <c r="G226" s="41"/>
      <c r="H226" s="41"/>
      <c r="I226" s="242"/>
      <c r="J226" s="41"/>
      <c r="K226" s="41"/>
      <c r="L226" s="45"/>
      <c r="M226" s="243"/>
      <c r="N226" s="244"/>
      <c r="O226" s="92"/>
      <c r="P226" s="92"/>
      <c r="Q226" s="92"/>
      <c r="R226" s="92"/>
      <c r="S226" s="92"/>
      <c r="T226" s="93"/>
      <c r="U226" s="39"/>
      <c r="V226" s="39"/>
      <c r="W226" s="39"/>
      <c r="X226" s="39"/>
      <c r="Y226" s="39"/>
      <c r="Z226" s="39"/>
      <c r="AA226" s="39"/>
      <c r="AB226" s="39"/>
      <c r="AC226" s="39"/>
      <c r="AD226" s="39"/>
      <c r="AE226" s="39"/>
      <c r="AT226" s="18" t="s">
        <v>349</v>
      </c>
      <c r="AU226" s="18" t="s">
        <v>85</v>
      </c>
    </row>
    <row r="227" s="14" customFormat="1">
      <c r="A227" s="14"/>
      <c r="B227" s="263"/>
      <c r="C227" s="264"/>
      <c r="D227" s="240" t="s">
        <v>446</v>
      </c>
      <c r="E227" s="265" t="s">
        <v>1</v>
      </c>
      <c r="F227" s="266" t="s">
        <v>3212</v>
      </c>
      <c r="G227" s="264"/>
      <c r="H227" s="265" t="s">
        <v>1</v>
      </c>
      <c r="I227" s="267"/>
      <c r="J227" s="264"/>
      <c r="K227" s="264"/>
      <c r="L227" s="268"/>
      <c r="M227" s="269"/>
      <c r="N227" s="270"/>
      <c r="O227" s="270"/>
      <c r="P227" s="270"/>
      <c r="Q227" s="270"/>
      <c r="R227" s="270"/>
      <c r="S227" s="270"/>
      <c r="T227" s="271"/>
      <c r="U227" s="14"/>
      <c r="V227" s="14"/>
      <c r="W227" s="14"/>
      <c r="X227" s="14"/>
      <c r="Y227" s="14"/>
      <c r="Z227" s="14"/>
      <c r="AA227" s="14"/>
      <c r="AB227" s="14"/>
      <c r="AC227" s="14"/>
      <c r="AD227" s="14"/>
      <c r="AE227" s="14"/>
      <c r="AT227" s="272" t="s">
        <v>446</v>
      </c>
      <c r="AU227" s="272" t="s">
        <v>85</v>
      </c>
      <c r="AV227" s="14" t="s">
        <v>83</v>
      </c>
      <c r="AW227" s="14" t="s">
        <v>32</v>
      </c>
      <c r="AX227" s="14" t="s">
        <v>76</v>
      </c>
      <c r="AY227" s="272" t="s">
        <v>342</v>
      </c>
    </row>
    <row r="228" s="13" customFormat="1">
      <c r="A228" s="13"/>
      <c r="B228" s="252"/>
      <c r="C228" s="253"/>
      <c r="D228" s="240" t="s">
        <v>446</v>
      </c>
      <c r="E228" s="254" t="s">
        <v>1</v>
      </c>
      <c r="F228" s="255" t="s">
        <v>3234</v>
      </c>
      <c r="G228" s="253"/>
      <c r="H228" s="256">
        <v>111.161</v>
      </c>
      <c r="I228" s="257"/>
      <c r="J228" s="253"/>
      <c r="K228" s="253"/>
      <c r="L228" s="258"/>
      <c r="M228" s="259"/>
      <c r="N228" s="260"/>
      <c r="O228" s="260"/>
      <c r="P228" s="260"/>
      <c r="Q228" s="260"/>
      <c r="R228" s="260"/>
      <c r="S228" s="260"/>
      <c r="T228" s="261"/>
      <c r="U228" s="13"/>
      <c r="V228" s="13"/>
      <c r="W228" s="13"/>
      <c r="X228" s="13"/>
      <c r="Y228" s="13"/>
      <c r="Z228" s="13"/>
      <c r="AA228" s="13"/>
      <c r="AB228" s="13"/>
      <c r="AC228" s="13"/>
      <c r="AD228" s="13"/>
      <c r="AE228" s="13"/>
      <c r="AT228" s="262" t="s">
        <v>446</v>
      </c>
      <c r="AU228" s="262" t="s">
        <v>85</v>
      </c>
      <c r="AV228" s="13" t="s">
        <v>85</v>
      </c>
      <c r="AW228" s="13" t="s">
        <v>32</v>
      </c>
      <c r="AX228" s="13" t="s">
        <v>76</v>
      </c>
      <c r="AY228" s="262" t="s">
        <v>342</v>
      </c>
    </row>
    <row r="229" s="13" customFormat="1">
      <c r="A229" s="13"/>
      <c r="B229" s="252"/>
      <c r="C229" s="253"/>
      <c r="D229" s="240" t="s">
        <v>446</v>
      </c>
      <c r="E229" s="254" t="s">
        <v>1</v>
      </c>
      <c r="F229" s="255" t="s">
        <v>3235</v>
      </c>
      <c r="G229" s="253"/>
      <c r="H229" s="256">
        <v>153.55000000000001</v>
      </c>
      <c r="I229" s="257"/>
      <c r="J229" s="253"/>
      <c r="K229" s="253"/>
      <c r="L229" s="258"/>
      <c r="M229" s="259"/>
      <c r="N229" s="260"/>
      <c r="O229" s="260"/>
      <c r="P229" s="260"/>
      <c r="Q229" s="260"/>
      <c r="R229" s="260"/>
      <c r="S229" s="260"/>
      <c r="T229" s="261"/>
      <c r="U229" s="13"/>
      <c r="V229" s="13"/>
      <c r="W229" s="13"/>
      <c r="X229" s="13"/>
      <c r="Y229" s="13"/>
      <c r="Z229" s="13"/>
      <c r="AA229" s="13"/>
      <c r="AB229" s="13"/>
      <c r="AC229" s="13"/>
      <c r="AD229" s="13"/>
      <c r="AE229" s="13"/>
      <c r="AT229" s="262" t="s">
        <v>446</v>
      </c>
      <c r="AU229" s="262" t="s">
        <v>85</v>
      </c>
      <c r="AV229" s="13" t="s">
        <v>85</v>
      </c>
      <c r="AW229" s="13" t="s">
        <v>32</v>
      </c>
      <c r="AX229" s="13" t="s">
        <v>76</v>
      </c>
      <c r="AY229" s="262" t="s">
        <v>342</v>
      </c>
    </row>
    <row r="230" s="13" customFormat="1">
      <c r="A230" s="13"/>
      <c r="B230" s="252"/>
      <c r="C230" s="253"/>
      <c r="D230" s="240" t="s">
        <v>446</v>
      </c>
      <c r="E230" s="254" t="s">
        <v>1</v>
      </c>
      <c r="F230" s="255" t="s">
        <v>3236</v>
      </c>
      <c r="G230" s="253"/>
      <c r="H230" s="256">
        <v>204.5</v>
      </c>
      <c r="I230" s="257"/>
      <c r="J230" s="253"/>
      <c r="K230" s="253"/>
      <c r="L230" s="258"/>
      <c r="M230" s="259"/>
      <c r="N230" s="260"/>
      <c r="O230" s="260"/>
      <c r="P230" s="260"/>
      <c r="Q230" s="260"/>
      <c r="R230" s="260"/>
      <c r="S230" s="260"/>
      <c r="T230" s="261"/>
      <c r="U230" s="13"/>
      <c r="V230" s="13"/>
      <c r="W230" s="13"/>
      <c r="X230" s="13"/>
      <c r="Y230" s="13"/>
      <c r="Z230" s="13"/>
      <c r="AA230" s="13"/>
      <c r="AB230" s="13"/>
      <c r="AC230" s="13"/>
      <c r="AD230" s="13"/>
      <c r="AE230" s="13"/>
      <c r="AT230" s="262" t="s">
        <v>446</v>
      </c>
      <c r="AU230" s="262" t="s">
        <v>85</v>
      </c>
      <c r="AV230" s="13" t="s">
        <v>85</v>
      </c>
      <c r="AW230" s="13" t="s">
        <v>32</v>
      </c>
      <c r="AX230" s="13" t="s">
        <v>76</v>
      </c>
      <c r="AY230" s="262" t="s">
        <v>342</v>
      </c>
    </row>
    <row r="231" s="13" customFormat="1">
      <c r="A231" s="13"/>
      <c r="B231" s="252"/>
      <c r="C231" s="253"/>
      <c r="D231" s="240" t="s">
        <v>446</v>
      </c>
      <c r="E231" s="254" t="s">
        <v>1</v>
      </c>
      <c r="F231" s="255" t="s">
        <v>3237</v>
      </c>
      <c r="G231" s="253"/>
      <c r="H231" s="256">
        <v>180</v>
      </c>
      <c r="I231" s="257"/>
      <c r="J231" s="253"/>
      <c r="K231" s="253"/>
      <c r="L231" s="258"/>
      <c r="M231" s="259"/>
      <c r="N231" s="260"/>
      <c r="O231" s="260"/>
      <c r="P231" s="260"/>
      <c r="Q231" s="260"/>
      <c r="R231" s="260"/>
      <c r="S231" s="260"/>
      <c r="T231" s="261"/>
      <c r="U231" s="13"/>
      <c r="V231" s="13"/>
      <c r="W231" s="13"/>
      <c r="X231" s="13"/>
      <c r="Y231" s="13"/>
      <c r="Z231" s="13"/>
      <c r="AA231" s="13"/>
      <c r="AB231" s="13"/>
      <c r="AC231" s="13"/>
      <c r="AD231" s="13"/>
      <c r="AE231" s="13"/>
      <c r="AT231" s="262" t="s">
        <v>446</v>
      </c>
      <c r="AU231" s="262" t="s">
        <v>85</v>
      </c>
      <c r="AV231" s="13" t="s">
        <v>85</v>
      </c>
      <c r="AW231" s="13" t="s">
        <v>32</v>
      </c>
      <c r="AX231" s="13" t="s">
        <v>76</v>
      </c>
      <c r="AY231" s="262" t="s">
        <v>342</v>
      </c>
    </row>
    <row r="232" s="16" customFormat="1">
      <c r="A232" s="16"/>
      <c r="B232" s="284"/>
      <c r="C232" s="285"/>
      <c r="D232" s="240" t="s">
        <v>446</v>
      </c>
      <c r="E232" s="286" t="s">
        <v>1</v>
      </c>
      <c r="F232" s="287" t="s">
        <v>500</v>
      </c>
      <c r="G232" s="285"/>
      <c r="H232" s="288">
        <v>649.21100000000001</v>
      </c>
      <c r="I232" s="289"/>
      <c r="J232" s="285"/>
      <c r="K232" s="285"/>
      <c r="L232" s="290"/>
      <c r="M232" s="291"/>
      <c r="N232" s="292"/>
      <c r="O232" s="292"/>
      <c r="P232" s="292"/>
      <c r="Q232" s="292"/>
      <c r="R232" s="292"/>
      <c r="S232" s="292"/>
      <c r="T232" s="293"/>
      <c r="U232" s="16"/>
      <c r="V232" s="16"/>
      <c r="W232" s="16"/>
      <c r="X232" s="16"/>
      <c r="Y232" s="16"/>
      <c r="Z232" s="16"/>
      <c r="AA232" s="16"/>
      <c r="AB232" s="16"/>
      <c r="AC232" s="16"/>
      <c r="AD232" s="16"/>
      <c r="AE232" s="16"/>
      <c r="AT232" s="294" t="s">
        <v>446</v>
      </c>
      <c r="AU232" s="294" t="s">
        <v>85</v>
      </c>
      <c r="AV232" s="16" t="s">
        <v>360</v>
      </c>
      <c r="AW232" s="16" t="s">
        <v>32</v>
      </c>
      <c r="AX232" s="16" t="s">
        <v>83</v>
      </c>
      <c r="AY232" s="294" t="s">
        <v>342</v>
      </c>
    </row>
    <row r="233" s="2" customFormat="1" ht="16.5" customHeight="1">
      <c r="A233" s="39"/>
      <c r="B233" s="40"/>
      <c r="C233" s="227" t="s">
        <v>7</v>
      </c>
      <c r="D233" s="227" t="s">
        <v>343</v>
      </c>
      <c r="E233" s="228" t="s">
        <v>2755</v>
      </c>
      <c r="F233" s="229" t="s">
        <v>2756</v>
      </c>
      <c r="G233" s="230" t="s">
        <v>473</v>
      </c>
      <c r="H233" s="231">
        <v>922.07299999999998</v>
      </c>
      <c r="I233" s="232"/>
      <c r="J233" s="233">
        <f>ROUND(I233*H233,2)</f>
        <v>0</v>
      </c>
      <c r="K233" s="229" t="s">
        <v>443</v>
      </c>
      <c r="L233" s="45"/>
      <c r="M233" s="234" t="s">
        <v>1</v>
      </c>
      <c r="N233" s="235" t="s">
        <v>41</v>
      </c>
      <c r="O233" s="92"/>
      <c r="P233" s="236">
        <f>O233*H233</f>
        <v>0</v>
      </c>
      <c r="Q233" s="236">
        <v>0</v>
      </c>
      <c r="R233" s="236">
        <f>Q233*H233</f>
        <v>0</v>
      </c>
      <c r="S233" s="236">
        <v>0</v>
      </c>
      <c r="T233" s="237">
        <f>S233*H233</f>
        <v>0</v>
      </c>
      <c r="U233" s="39"/>
      <c r="V233" s="39"/>
      <c r="W233" s="39"/>
      <c r="X233" s="39"/>
      <c r="Y233" s="39"/>
      <c r="Z233" s="39"/>
      <c r="AA233" s="39"/>
      <c r="AB233" s="39"/>
      <c r="AC233" s="39"/>
      <c r="AD233" s="39"/>
      <c r="AE233" s="39"/>
      <c r="AR233" s="238" t="s">
        <v>360</v>
      </c>
      <c r="AT233" s="238" t="s">
        <v>343</v>
      </c>
      <c r="AU233" s="238" t="s">
        <v>85</v>
      </c>
      <c r="AY233" s="18" t="s">
        <v>342</v>
      </c>
      <c r="BE233" s="239">
        <f>IF(N233="základní",J233,0)</f>
        <v>0</v>
      </c>
      <c r="BF233" s="239">
        <f>IF(N233="snížená",J233,0)</f>
        <v>0</v>
      </c>
      <c r="BG233" s="239">
        <f>IF(N233="zákl. přenesená",J233,0)</f>
        <v>0</v>
      </c>
      <c r="BH233" s="239">
        <f>IF(N233="sníž. přenesená",J233,0)</f>
        <v>0</v>
      </c>
      <c r="BI233" s="239">
        <f>IF(N233="nulová",J233,0)</f>
        <v>0</v>
      </c>
      <c r="BJ233" s="18" t="s">
        <v>83</v>
      </c>
      <c r="BK233" s="239">
        <f>ROUND(I233*H233,2)</f>
        <v>0</v>
      </c>
      <c r="BL233" s="18" t="s">
        <v>360</v>
      </c>
      <c r="BM233" s="238" t="s">
        <v>3238</v>
      </c>
    </row>
    <row r="234" s="2" customFormat="1">
      <c r="A234" s="39"/>
      <c r="B234" s="40"/>
      <c r="C234" s="41"/>
      <c r="D234" s="240" t="s">
        <v>349</v>
      </c>
      <c r="E234" s="41"/>
      <c r="F234" s="241" t="s">
        <v>2758</v>
      </c>
      <c r="G234" s="41"/>
      <c r="H234" s="41"/>
      <c r="I234" s="242"/>
      <c r="J234" s="41"/>
      <c r="K234" s="41"/>
      <c r="L234" s="45"/>
      <c r="M234" s="243"/>
      <c r="N234" s="244"/>
      <c r="O234" s="92"/>
      <c r="P234" s="92"/>
      <c r="Q234" s="92"/>
      <c r="R234" s="92"/>
      <c r="S234" s="92"/>
      <c r="T234" s="93"/>
      <c r="U234" s="39"/>
      <c r="V234" s="39"/>
      <c r="W234" s="39"/>
      <c r="X234" s="39"/>
      <c r="Y234" s="39"/>
      <c r="Z234" s="39"/>
      <c r="AA234" s="39"/>
      <c r="AB234" s="39"/>
      <c r="AC234" s="39"/>
      <c r="AD234" s="39"/>
      <c r="AE234" s="39"/>
      <c r="AT234" s="18" t="s">
        <v>349</v>
      </c>
      <c r="AU234" s="18" t="s">
        <v>85</v>
      </c>
    </row>
    <row r="235" s="13" customFormat="1">
      <c r="A235" s="13"/>
      <c r="B235" s="252"/>
      <c r="C235" s="253"/>
      <c r="D235" s="240" t="s">
        <v>446</v>
      </c>
      <c r="E235" s="254" t="s">
        <v>1</v>
      </c>
      <c r="F235" s="255" t="s">
        <v>3239</v>
      </c>
      <c r="G235" s="253"/>
      <c r="H235" s="256">
        <v>922.07299999999998</v>
      </c>
      <c r="I235" s="257"/>
      <c r="J235" s="253"/>
      <c r="K235" s="253"/>
      <c r="L235" s="258"/>
      <c r="M235" s="259"/>
      <c r="N235" s="260"/>
      <c r="O235" s="260"/>
      <c r="P235" s="260"/>
      <c r="Q235" s="260"/>
      <c r="R235" s="260"/>
      <c r="S235" s="260"/>
      <c r="T235" s="261"/>
      <c r="U235" s="13"/>
      <c r="V235" s="13"/>
      <c r="W235" s="13"/>
      <c r="X235" s="13"/>
      <c r="Y235" s="13"/>
      <c r="Z235" s="13"/>
      <c r="AA235" s="13"/>
      <c r="AB235" s="13"/>
      <c r="AC235" s="13"/>
      <c r="AD235" s="13"/>
      <c r="AE235" s="13"/>
      <c r="AT235" s="262" t="s">
        <v>446</v>
      </c>
      <c r="AU235" s="262" t="s">
        <v>85</v>
      </c>
      <c r="AV235" s="13" t="s">
        <v>85</v>
      </c>
      <c r="AW235" s="13" t="s">
        <v>32</v>
      </c>
      <c r="AX235" s="13" t="s">
        <v>83</v>
      </c>
      <c r="AY235" s="262" t="s">
        <v>342</v>
      </c>
    </row>
    <row r="236" s="2" customFormat="1" ht="16.5" customHeight="1">
      <c r="A236" s="39"/>
      <c r="B236" s="40"/>
      <c r="C236" s="227" t="s">
        <v>626</v>
      </c>
      <c r="D236" s="227" t="s">
        <v>343</v>
      </c>
      <c r="E236" s="228" t="s">
        <v>2055</v>
      </c>
      <c r="F236" s="229" t="s">
        <v>2056</v>
      </c>
      <c r="G236" s="230" t="s">
        <v>473</v>
      </c>
      <c r="H236" s="231">
        <v>649.21100000000001</v>
      </c>
      <c r="I236" s="232"/>
      <c r="J236" s="233">
        <f>ROUND(I236*H236,2)</f>
        <v>0</v>
      </c>
      <c r="K236" s="229" t="s">
        <v>443</v>
      </c>
      <c r="L236" s="45"/>
      <c r="M236" s="234" t="s">
        <v>1</v>
      </c>
      <c r="N236" s="235" t="s">
        <v>41</v>
      </c>
      <c r="O236" s="92"/>
      <c r="P236" s="236">
        <f>O236*H236</f>
        <v>0</v>
      </c>
      <c r="Q236" s="236">
        <v>0</v>
      </c>
      <c r="R236" s="236">
        <f>Q236*H236</f>
        <v>0</v>
      </c>
      <c r="S236" s="236">
        <v>0</v>
      </c>
      <c r="T236" s="237">
        <f>S236*H236</f>
        <v>0</v>
      </c>
      <c r="U236" s="39"/>
      <c r="V236" s="39"/>
      <c r="W236" s="39"/>
      <c r="X236" s="39"/>
      <c r="Y236" s="39"/>
      <c r="Z236" s="39"/>
      <c r="AA236" s="39"/>
      <c r="AB236" s="39"/>
      <c r="AC236" s="39"/>
      <c r="AD236" s="39"/>
      <c r="AE236" s="39"/>
      <c r="AR236" s="238" t="s">
        <v>360</v>
      </c>
      <c r="AT236" s="238" t="s">
        <v>343</v>
      </c>
      <c r="AU236" s="238" t="s">
        <v>85</v>
      </c>
      <c r="AY236" s="18" t="s">
        <v>342</v>
      </c>
      <c r="BE236" s="239">
        <f>IF(N236="základní",J236,0)</f>
        <v>0</v>
      </c>
      <c r="BF236" s="239">
        <f>IF(N236="snížená",J236,0)</f>
        <v>0</v>
      </c>
      <c r="BG236" s="239">
        <f>IF(N236="zákl. přenesená",J236,0)</f>
        <v>0</v>
      </c>
      <c r="BH236" s="239">
        <f>IF(N236="sníž. přenesená",J236,0)</f>
        <v>0</v>
      </c>
      <c r="BI236" s="239">
        <f>IF(N236="nulová",J236,0)</f>
        <v>0</v>
      </c>
      <c r="BJ236" s="18" t="s">
        <v>83</v>
      </c>
      <c r="BK236" s="239">
        <f>ROUND(I236*H236,2)</f>
        <v>0</v>
      </c>
      <c r="BL236" s="18" t="s">
        <v>360</v>
      </c>
      <c r="BM236" s="238" t="s">
        <v>3240</v>
      </c>
    </row>
    <row r="237" s="2" customFormat="1">
      <c r="A237" s="39"/>
      <c r="B237" s="40"/>
      <c r="C237" s="41"/>
      <c r="D237" s="240" t="s">
        <v>349</v>
      </c>
      <c r="E237" s="41"/>
      <c r="F237" s="241" t="s">
        <v>2058</v>
      </c>
      <c r="G237" s="41"/>
      <c r="H237" s="41"/>
      <c r="I237" s="242"/>
      <c r="J237" s="41"/>
      <c r="K237" s="41"/>
      <c r="L237" s="45"/>
      <c r="M237" s="243"/>
      <c r="N237" s="244"/>
      <c r="O237" s="92"/>
      <c r="P237" s="92"/>
      <c r="Q237" s="92"/>
      <c r="R237" s="92"/>
      <c r="S237" s="92"/>
      <c r="T237" s="93"/>
      <c r="U237" s="39"/>
      <c r="V237" s="39"/>
      <c r="W237" s="39"/>
      <c r="X237" s="39"/>
      <c r="Y237" s="39"/>
      <c r="Z237" s="39"/>
      <c r="AA237" s="39"/>
      <c r="AB237" s="39"/>
      <c r="AC237" s="39"/>
      <c r="AD237" s="39"/>
      <c r="AE237" s="39"/>
      <c r="AT237" s="18" t="s">
        <v>349</v>
      </c>
      <c r="AU237" s="18" t="s">
        <v>85</v>
      </c>
    </row>
    <row r="238" s="13" customFormat="1">
      <c r="A238" s="13"/>
      <c r="B238" s="252"/>
      <c r="C238" s="253"/>
      <c r="D238" s="240" t="s">
        <v>446</v>
      </c>
      <c r="E238" s="254" t="s">
        <v>1</v>
      </c>
      <c r="F238" s="255" t="s">
        <v>3241</v>
      </c>
      <c r="G238" s="253"/>
      <c r="H238" s="256">
        <v>649.21100000000001</v>
      </c>
      <c r="I238" s="257"/>
      <c r="J238" s="253"/>
      <c r="K238" s="253"/>
      <c r="L238" s="258"/>
      <c r="M238" s="259"/>
      <c r="N238" s="260"/>
      <c r="O238" s="260"/>
      <c r="P238" s="260"/>
      <c r="Q238" s="260"/>
      <c r="R238" s="260"/>
      <c r="S238" s="260"/>
      <c r="T238" s="261"/>
      <c r="U238" s="13"/>
      <c r="V238" s="13"/>
      <c r="W238" s="13"/>
      <c r="X238" s="13"/>
      <c r="Y238" s="13"/>
      <c r="Z238" s="13"/>
      <c r="AA238" s="13"/>
      <c r="AB238" s="13"/>
      <c r="AC238" s="13"/>
      <c r="AD238" s="13"/>
      <c r="AE238" s="13"/>
      <c r="AT238" s="262" t="s">
        <v>446</v>
      </c>
      <c r="AU238" s="262" t="s">
        <v>85</v>
      </c>
      <c r="AV238" s="13" t="s">
        <v>85</v>
      </c>
      <c r="AW238" s="13" t="s">
        <v>32</v>
      </c>
      <c r="AX238" s="13" t="s">
        <v>83</v>
      </c>
      <c r="AY238" s="262" t="s">
        <v>342</v>
      </c>
    </row>
    <row r="239" s="2" customFormat="1" ht="16.5" customHeight="1">
      <c r="A239" s="39"/>
      <c r="B239" s="40"/>
      <c r="C239" s="227" t="s">
        <v>632</v>
      </c>
      <c r="D239" s="227" t="s">
        <v>343</v>
      </c>
      <c r="E239" s="228" t="s">
        <v>2762</v>
      </c>
      <c r="F239" s="229" t="s">
        <v>2763</v>
      </c>
      <c r="G239" s="230" t="s">
        <v>473</v>
      </c>
      <c r="H239" s="231">
        <v>345.49200000000002</v>
      </c>
      <c r="I239" s="232"/>
      <c r="J239" s="233">
        <f>ROUND(I239*H239,2)</f>
        <v>0</v>
      </c>
      <c r="K239" s="229" t="s">
        <v>443</v>
      </c>
      <c r="L239" s="45"/>
      <c r="M239" s="234" t="s">
        <v>1</v>
      </c>
      <c r="N239" s="235" t="s">
        <v>41</v>
      </c>
      <c r="O239" s="92"/>
      <c r="P239" s="236">
        <f>O239*H239</f>
        <v>0</v>
      </c>
      <c r="Q239" s="236">
        <v>0.00072000000000000005</v>
      </c>
      <c r="R239" s="236">
        <f>Q239*H239</f>
        <v>0.24875424000000002</v>
      </c>
      <c r="S239" s="236">
        <v>0</v>
      </c>
      <c r="T239" s="237">
        <f>S239*H239</f>
        <v>0</v>
      </c>
      <c r="U239" s="39"/>
      <c r="V239" s="39"/>
      <c r="W239" s="39"/>
      <c r="X239" s="39"/>
      <c r="Y239" s="39"/>
      <c r="Z239" s="39"/>
      <c r="AA239" s="39"/>
      <c r="AB239" s="39"/>
      <c r="AC239" s="39"/>
      <c r="AD239" s="39"/>
      <c r="AE239" s="39"/>
      <c r="AR239" s="238" t="s">
        <v>360</v>
      </c>
      <c r="AT239" s="238" t="s">
        <v>343</v>
      </c>
      <c r="AU239" s="238" t="s">
        <v>85</v>
      </c>
      <c r="AY239" s="18" t="s">
        <v>342</v>
      </c>
      <c r="BE239" s="239">
        <f>IF(N239="základní",J239,0)</f>
        <v>0</v>
      </c>
      <c r="BF239" s="239">
        <f>IF(N239="snížená",J239,0)</f>
        <v>0</v>
      </c>
      <c r="BG239" s="239">
        <f>IF(N239="zákl. přenesená",J239,0)</f>
        <v>0</v>
      </c>
      <c r="BH239" s="239">
        <f>IF(N239="sníž. přenesená",J239,0)</f>
        <v>0</v>
      </c>
      <c r="BI239" s="239">
        <f>IF(N239="nulová",J239,0)</f>
        <v>0</v>
      </c>
      <c r="BJ239" s="18" t="s">
        <v>83</v>
      </c>
      <c r="BK239" s="239">
        <f>ROUND(I239*H239,2)</f>
        <v>0</v>
      </c>
      <c r="BL239" s="18" t="s">
        <v>360</v>
      </c>
      <c r="BM239" s="238" t="s">
        <v>3242</v>
      </c>
    </row>
    <row r="240" s="2" customFormat="1">
      <c r="A240" s="39"/>
      <c r="B240" s="40"/>
      <c r="C240" s="41"/>
      <c r="D240" s="240" t="s">
        <v>349</v>
      </c>
      <c r="E240" s="41"/>
      <c r="F240" s="241" t="s">
        <v>2765</v>
      </c>
      <c r="G240" s="41"/>
      <c r="H240" s="41"/>
      <c r="I240" s="242"/>
      <c r="J240" s="41"/>
      <c r="K240" s="41"/>
      <c r="L240" s="45"/>
      <c r="M240" s="243"/>
      <c r="N240" s="244"/>
      <c r="O240" s="92"/>
      <c r="P240" s="92"/>
      <c r="Q240" s="92"/>
      <c r="R240" s="92"/>
      <c r="S240" s="92"/>
      <c r="T240" s="93"/>
      <c r="U240" s="39"/>
      <c r="V240" s="39"/>
      <c r="W240" s="39"/>
      <c r="X240" s="39"/>
      <c r="Y240" s="39"/>
      <c r="Z240" s="39"/>
      <c r="AA240" s="39"/>
      <c r="AB240" s="39"/>
      <c r="AC240" s="39"/>
      <c r="AD240" s="39"/>
      <c r="AE240" s="39"/>
      <c r="AT240" s="18" t="s">
        <v>349</v>
      </c>
      <c r="AU240" s="18" t="s">
        <v>85</v>
      </c>
    </row>
    <row r="241" s="13" customFormat="1">
      <c r="A241" s="13"/>
      <c r="B241" s="252"/>
      <c r="C241" s="253"/>
      <c r="D241" s="240" t="s">
        <v>446</v>
      </c>
      <c r="E241" s="254" t="s">
        <v>1</v>
      </c>
      <c r="F241" s="255" t="s">
        <v>3243</v>
      </c>
      <c r="G241" s="253"/>
      <c r="H241" s="256">
        <v>101.084</v>
      </c>
      <c r="I241" s="257"/>
      <c r="J241" s="253"/>
      <c r="K241" s="253"/>
      <c r="L241" s="258"/>
      <c r="M241" s="259"/>
      <c r="N241" s="260"/>
      <c r="O241" s="260"/>
      <c r="P241" s="260"/>
      <c r="Q241" s="260"/>
      <c r="R241" s="260"/>
      <c r="S241" s="260"/>
      <c r="T241" s="261"/>
      <c r="U241" s="13"/>
      <c r="V241" s="13"/>
      <c r="W241" s="13"/>
      <c r="X241" s="13"/>
      <c r="Y241" s="13"/>
      <c r="Z241" s="13"/>
      <c r="AA241" s="13"/>
      <c r="AB241" s="13"/>
      <c r="AC241" s="13"/>
      <c r="AD241" s="13"/>
      <c r="AE241" s="13"/>
      <c r="AT241" s="262" t="s">
        <v>446</v>
      </c>
      <c r="AU241" s="262" t="s">
        <v>85</v>
      </c>
      <c r="AV241" s="13" t="s">
        <v>85</v>
      </c>
      <c r="AW241" s="13" t="s">
        <v>32</v>
      </c>
      <c r="AX241" s="13" t="s">
        <v>76</v>
      </c>
      <c r="AY241" s="262" t="s">
        <v>342</v>
      </c>
    </row>
    <row r="242" s="13" customFormat="1">
      <c r="A242" s="13"/>
      <c r="B242" s="252"/>
      <c r="C242" s="253"/>
      <c r="D242" s="240" t="s">
        <v>446</v>
      </c>
      <c r="E242" s="254" t="s">
        <v>1</v>
      </c>
      <c r="F242" s="255" t="s">
        <v>3244</v>
      </c>
      <c r="G242" s="253"/>
      <c r="H242" s="256">
        <v>244.40799999999999</v>
      </c>
      <c r="I242" s="257"/>
      <c r="J242" s="253"/>
      <c r="K242" s="253"/>
      <c r="L242" s="258"/>
      <c r="M242" s="259"/>
      <c r="N242" s="260"/>
      <c r="O242" s="260"/>
      <c r="P242" s="260"/>
      <c r="Q242" s="260"/>
      <c r="R242" s="260"/>
      <c r="S242" s="260"/>
      <c r="T242" s="261"/>
      <c r="U242" s="13"/>
      <c r="V242" s="13"/>
      <c r="W242" s="13"/>
      <c r="X242" s="13"/>
      <c r="Y242" s="13"/>
      <c r="Z242" s="13"/>
      <c r="AA242" s="13"/>
      <c r="AB242" s="13"/>
      <c r="AC242" s="13"/>
      <c r="AD242" s="13"/>
      <c r="AE242" s="13"/>
      <c r="AT242" s="262" t="s">
        <v>446</v>
      </c>
      <c r="AU242" s="262" t="s">
        <v>85</v>
      </c>
      <c r="AV242" s="13" t="s">
        <v>85</v>
      </c>
      <c r="AW242" s="13" t="s">
        <v>32</v>
      </c>
      <c r="AX242" s="13" t="s">
        <v>76</v>
      </c>
      <c r="AY242" s="262" t="s">
        <v>342</v>
      </c>
    </row>
    <row r="243" s="16" customFormat="1">
      <c r="A243" s="16"/>
      <c r="B243" s="284"/>
      <c r="C243" s="285"/>
      <c r="D243" s="240" t="s">
        <v>446</v>
      </c>
      <c r="E243" s="286" t="s">
        <v>1</v>
      </c>
      <c r="F243" s="287" t="s">
        <v>500</v>
      </c>
      <c r="G243" s="285"/>
      <c r="H243" s="288">
        <v>345.49200000000002</v>
      </c>
      <c r="I243" s="289"/>
      <c r="J243" s="285"/>
      <c r="K243" s="285"/>
      <c r="L243" s="290"/>
      <c r="M243" s="291"/>
      <c r="N243" s="292"/>
      <c r="O243" s="292"/>
      <c r="P243" s="292"/>
      <c r="Q243" s="292"/>
      <c r="R243" s="292"/>
      <c r="S243" s="292"/>
      <c r="T243" s="293"/>
      <c r="U243" s="16"/>
      <c r="V243" s="16"/>
      <c r="W243" s="16"/>
      <c r="X243" s="16"/>
      <c r="Y243" s="16"/>
      <c r="Z243" s="16"/>
      <c r="AA243" s="16"/>
      <c r="AB243" s="16"/>
      <c r="AC243" s="16"/>
      <c r="AD243" s="16"/>
      <c r="AE243" s="16"/>
      <c r="AT243" s="294" t="s">
        <v>446</v>
      </c>
      <c r="AU243" s="294" t="s">
        <v>85</v>
      </c>
      <c r="AV243" s="16" t="s">
        <v>360</v>
      </c>
      <c r="AW243" s="16" t="s">
        <v>32</v>
      </c>
      <c r="AX243" s="16" t="s">
        <v>83</v>
      </c>
      <c r="AY243" s="294" t="s">
        <v>342</v>
      </c>
    </row>
    <row r="244" s="2" customFormat="1" ht="16.5" customHeight="1">
      <c r="A244" s="39"/>
      <c r="B244" s="40"/>
      <c r="C244" s="227" t="s">
        <v>639</v>
      </c>
      <c r="D244" s="227" t="s">
        <v>343</v>
      </c>
      <c r="E244" s="228" t="s">
        <v>2768</v>
      </c>
      <c r="F244" s="229" t="s">
        <v>2769</v>
      </c>
      <c r="G244" s="230" t="s">
        <v>473</v>
      </c>
      <c r="H244" s="231">
        <v>345.49200000000002</v>
      </c>
      <c r="I244" s="232"/>
      <c r="J244" s="233">
        <f>ROUND(I244*H244,2)</f>
        <v>0</v>
      </c>
      <c r="K244" s="229" t="s">
        <v>443</v>
      </c>
      <c r="L244" s="45"/>
      <c r="M244" s="234" t="s">
        <v>1</v>
      </c>
      <c r="N244" s="235" t="s">
        <v>41</v>
      </c>
      <c r="O244" s="92"/>
      <c r="P244" s="236">
        <f>O244*H244</f>
        <v>0</v>
      </c>
      <c r="Q244" s="236">
        <v>0</v>
      </c>
      <c r="R244" s="236">
        <f>Q244*H244</f>
        <v>0</v>
      </c>
      <c r="S244" s="236">
        <v>0</v>
      </c>
      <c r="T244" s="237">
        <f>S244*H244</f>
        <v>0</v>
      </c>
      <c r="U244" s="39"/>
      <c r="V244" s="39"/>
      <c r="W244" s="39"/>
      <c r="X244" s="39"/>
      <c r="Y244" s="39"/>
      <c r="Z244" s="39"/>
      <c r="AA244" s="39"/>
      <c r="AB244" s="39"/>
      <c r="AC244" s="39"/>
      <c r="AD244" s="39"/>
      <c r="AE244" s="39"/>
      <c r="AR244" s="238" t="s">
        <v>360</v>
      </c>
      <c r="AT244" s="238" t="s">
        <v>343</v>
      </c>
      <c r="AU244" s="238" t="s">
        <v>85</v>
      </c>
      <c r="AY244" s="18" t="s">
        <v>342</v>
      </c>
      <c r="BE244" s="239">
        <f>IF(N244="základní",J244,0)</f>
        <v>0</v>
      </c>
      <c r="BF244" s="239">
        <f>IF(N244="snížená",J244,0)</f>
        <v>0</v>
      </c>
      <c r="BG244" s="239">
        <f>IF(N244="zákl. přenesená",J244,0)</f>
        <v>0</v>
      </c>
      <c r="BH244" s="239">
        <f>IF(N244="sníž. přenesená",J244,0)</f>
        <v>0</v>
      </c>
      <c r="BI244" s="239">
        <f>IF(N244="nulová",J244,0)</f>
        <v>0</v>
      </c>
      <c r="BJ244" s="18" t="s">
        <v>83</v>
      </c>
      <c r="BK244" s="239">
        <f>ROUND(I244*H244,2)</f>
        <v>0</v>
      </c>
      <c r="BL244" s="18" t="s">
        <v>360</v>
      </c>
      <c r="BM244" s="238" t="s">
        <v>3245</v>
      </c>
    </row>
    <row r="245" s="2" customFormat="1">
      <c r="A245" s="39"/>
      <c r="B245" s="40"/>
      <c r="C245" s="41"/>
      <c r="D245" s="240" t="s">
        <v>349</v>
      </c>
      <c r="E245" s="41"/>
      <c r="F245" s="241" t="s">
        <v>2771</v>
      </c>
      <c r="G245" s="41"/>
      <c r="H245" s="41"/>
      <c r="I245" s="242"/>
      <c r="J245" s="41"/>
      <c r="K245" s="41"/>
      <c r="L245" s="45"/>
      <c r="M245" s="243"/>
      <c r="N245" s="244"/>
      <c r="O245" s="92"/>
      <c r="P245" s="92"/>
      <c r="Q245" s="92"/>
      <c r="R245" s="92"/>
      <c r="S245" s="92"/>
      <c r="T245" s="93"/>
      <c r="U245" s="39"/>
      <c r="V245" s="39"/>
      <c r="W245" s="39"/>
      <c r="X245" s="39"/>
      <c r="Y245" s="39"/>
      <c r="Z245" s="39"/>
      <c r="AA245" s="39"/>
      <c r="AB245" s="39"/>
      <c r="AC245" s="39"/>
      <c r="AD245" s="39"/>
      <c r="AE245" s="39"/>
      <c r="AT245" s="18" t="s">
        <v>349</v>
      </c>
      <c r="AU245" s="18" t="s">
        <v>85</v>
      </c>
    </row>
    <row r="246" s="13" customFormat="1">
      <c r="A246" s="13"/>
      <c r="B246" s="252"/>
      <c r="C246" s="253"/>
      <c r="D246" s="240" t="s">
        <v>446</v>
      </c>
      <c r="E246" s="254" t="s">
        <v>1</v>
      </c>
      <c r="F246" s="255" t="s">
        <v>3246</v>
      </c>
      <c r="G246" s="253"/>
      <c r="H246" s="256">
        <v>345.49200000000002</v>
      </c>
      <c r="I246" s="257"/>
      <c r="J246" s="253"/>
      <c r="K246" s="253"/>
      <c r="L246" s="258"/>
      <c r="M246" s="259"/>
      <c r="N246" s="260"/>
      <c r="O246" s="260"/>
      <c r="P246" s="260"/>
      <c r="Q246" s="260"/>
      <c r="R246" s="260"/>
      <c r="S246" s="260"/>
      <c r="T246" s="261"/>
      <c r="U246" s="13"/>
      <c r="V246" s="13"/>
      <c r="W246" s="13"/>
      <c r="X246" s="13"/>
      <c r="Y246" s="13"/>
      <c r="Z246" s="13"/>
      <c r="AA246" s="13"/>
      <c r="AB246" s="13"/>
      <c r="AC246" s="13"/>
      <c r="AD246" s="13"/>
      <c r="AE246" s="13"/>
      <c r="AT246" s="262" t="s">
        <v>446</v>
      </c>
      <c r="AU246" s="262" t="s">
        <v>85</v>
      </c>
      <c r="AV246" s="13" t="s">
        <v>85</v>
      </c>
      <c r="AW246" s="13" t="s">
        <v>32</v>
      </c>
      <c r="AX246" s="13" t="s">
        <v>83</v>
      </c>
      <c r="AY246" s="262" t="s">
        <v>342</v>
      </c>
    </row>
    <row r="247" s="2" customFormat="1" ht="16.5" customHeight="1">
      <c r="A247" s="39"/>
      <c r="B247" s="40"/>
      <c r="C247" s="227" t="s">
        <v>645</v>
      </c>
      <c r="D247" s="227" t="s">
        <v>343</v>
      </c>
      <c r="E247" s="228" t="s">
        <v>2773</v>
      </c>
      <c r="F247" s="229" t="s">
        <v>2774</v>
      </c>
      <c r="G247" s="230" t="s">
        <v>473</v>
      </c>
      <c r="H247" s="231">
        <v>345.49200000000002</v>
      </c>
      <c r="I247" s="232"/>
      <c r="J247" s="233">
        <f>ROUND(I247*H247,2)</f>
        <v>0</v>
      </c>
      <c r="K247" s="229" t="s">
        <v>443</v>
      </c>
      <c r="L247" s="45"/>
      <c r="M247" s="234" t="s">
        <v>1</v>
      </c>
      <c r="N247" s="235" t="s">
        <v>41</v>
      </c>
      <c r="O247" s="92"/>
      <c r="P247" s="236">
        <f>O247*H247</f>
        <v>0</v>
      </c>
      <c r="Q247" s="236">
        <v>0.0011199999999999999</v>
      </c>
      <c r="R247" s="236">
        <f>Q247*H247</f>
        <v>0.38695103999999997</v>
      </c>
      <c r="S247" s="236">
        <v>0</v>
      </c>
      <c r="T247" s="237">
        <f>S247*H247</f>
        <v>0</v>
      </c>
      <c r="U247" s="39"/>
      <c r="V247" s="39"/>
      <c r="W247" s="39"/>
      <c r="X247" s="39"/>
      <c r="Y247" s="39"/>
      <c r="Z247" s="39"/>
      <c r="AA247" s="39"/>
      <c r="AB247" s="39"/>
      <c r="AC247" s="39"/>
      <c r="AD247" s="39"/>
      <c r="AE247" s="39"/>
      <c r="AR247" s="238" t="s">
        <v>360</v>
      </c>
      <c r="AT247" s="238" t="s">
        <v>343</v>
      </c>
      <c r="AU247" s="238" t="s">
        <v>85</v>
      </c>
      <c r="AY247" s="18" t="s">
        <v>342</v>
      </c>
      <c r="BE247" s="239">
        <f>IF(N247="základní",J247,0)</f>
        <v>0</v>
      </c>
      <c r="BF247" s="239">
        <f>IF(N247="snížená",J247,0)</f>
        <v>0</v>
      </c>
      <c r="BG247" s="239">
        <f>IF(N247="zákl. přenesená",J247,0)</f>
        <v>0</v>
      </c>
      <c r="BH247" s="239">
        <f>IF(N247="sníž. přenesená",J247,0)</f>
        <v>0</v>
      </c>
      <c r="BI247" s="239">
        <f>IF(N247="nulová",J247,0)</f>
        <v>0</v>
      </c>
      <c r="BJ247" s="18" t="s">
        <v>83</v>
      </c>
      <c r="BK247" s="239">
        <f>ROUND(I247*H247,2)</f>
        <v>0</v>
      </c>
      <c r="BL247" s="18" t="s">
        <v>360</v>
      </c>
      <c r="BM247" s="238" t="s">
        <v>3247</v>
      </c>
    </row>
    <row r="248" s="2" customFormat="1">
      <c r="A248" s="39"/>
      <c r="B248" s="40"/>
      <c r="C248" s="41"/>
      <c r="D248" s="240" t="s">
        <v>349</v>
      </c>
      <c r="E248" s="41"/>
      <c r="F248" s="241" t="s">
        <v>2776</v>
      </c>
      <c r="G248" s="41"/>
      <c r="H248" s="41"/>
      <c r="I248" s="242"/>
      <c r="J248" s="41"/>
      <c r="K248" s="41"/>
      <c r="L248" s="45"/>
      <c r="M248" s="243"/>
      <c r="N248" s="244"/>
      <c r="O248" s="92"/>
      <c r="P248" s="92"/>
      <c r="Q248" s="92"/>
      <c r="R248" s="92"/>
      <c r="S248" s="92"/>
      <c r="T248" s="93"/>
      <c r="U248" s="39"/>
      <c r="V248" s="39"/>
      <c r="W248" s="39"/>
      <c r="X248" s="39"/>
      <c r="Y248" s="39"/>
      <c r="Z248" s="39"/>
      <c r="AA248" s="39"/>
      <c r="AB248" s="39"/>
      <c r="AC248" s="39"/>
      <c r="AD248" s="39"/>
      <c r="AE248" s="39"/>
      <c r="AT248" s="18" t="s">
        <v>349</v>
      </c>
      <c r="AU248" s="18" t="s">
        <v>85</v>
      </c>
    </row>
    <row r="249" s="13" customFormat="1">
      <c r="A249" s="13"/>
      <c r="B249" s="252"/>
      <c r="C249" s="253"/>
      <c r="D249" s="240" t="s">
        <v>446</v>
      </c>
      <c r="E249" s="254" t="s">
        <v>1</v>
      </c>
      <c r="F249" s="255" t="s">
        <v>3246</v>
      </c>
      <c r="G249" s="253"/>
      <c r="H249" s="256">
        <v>345.49200000000002</v>
      </c>
      <c r="I249" s="257"/>
      <c r="J249" s="253"/>
      <c r="K249" s="253"/>
      <c r="L249" s="258"/>
      <c r="M249" s="259"/>
      <c r="N249" s="260"/>
      <c r="O249" s="260"/>
      <c r="P249" s="260"/>
      <c r="Q249" s="260"/>
      <c r="R249" s="260"/>
      <c r="S249" s="260"/>
      <c r="T249" s="261"/>
      <c r="U249" s="13"/>
      <c r="V249" s="13"/>
      <c r="W249" s="13"/>
      <c r="X249" s="13"/>
      <c r="Y249" s="13"/>
      <c r="Z249" s="13"/>
      <c r="AA249" s="13"/>
      <c r="AB249" s="13"/>
      <c r="AC249" s="13"/>
      <c r="AD249" s="13"/>
      <c r="AE249" s="13"/>
      <c r="AT249" s="262" t="s">
        <v>446</v>
      </c>
      <c r="AU249" s="262" t="s">
        <v>85</v>
      </c>
      <c r="AV249" s="13" t="s">
        <v>85</v>
      </c>
      <c r="AW249" s="13" t="s">
        <v>32</v>
      </c>
      <c r="AX249" s="13" t="s">
        <v>83</v>
      </c>
      <c r="AY249" s="262" t="s">
        <v>342</v>
      </c>
    </row>
    <row r="250" s="2" customFormat="1" ht="16.5" customHeight="1">
      <c r="A250" s="39"/>
      <c r="B250" s="40"/>
      <c r="C250" s="227" t="s">
        <v>654</v>
      </c>
      <c r="D250" s="227" t="s">
        <v>343</v>
      </c>
      <c r="E250" s="228" t="s">
        <v>2777</v>
      </c>
      <c r="F250" s="229" t="s">
        <v>2778</v>
      </c>
      <c r="G250" s="230" t="s">
        <v>473</v>
      </c>
      <c r="H250" s="231">
        <v>345.49200000000002</v>
      </c>
      <c r="I250" s="232"/>
      <c r="J250" s="233">
        <f>ROUND(I250*H250,2)</f>
        <v>0</v>
      </c>
      <c r="K250" s="229" t="s">
        <v>443</v>
      </c>
      <c r="L250" s="45"/>
      <c r="M250" s="234" t="s">
        <v>1</v>
      </c>
      <c r="N250" s="235" t="s">
        <v>41</v>
      </c>
      <c r="O250" s="92"/>
      <c r="P250" s="236">
        <f>O250*H250</f>
        <v>0</v>
      </c>
      <c r="Q250" s="236">
        <v>0</v>
      </c>
      <c r="R250" s="236">
        <f>Q250*H250</f>
        <v>0</v>
      </c>
      <c r="S250" s="236">
        <v>0</v>
      </c>
      <c r="T250" s="237">
        <f>S250*H250</f>
        <v>0</v>
      </c>
      <c r="U250" s="39"/>
      <c r="V250" s="39"/>
      <c r="W250" s="39"/>
      <c r="X250" s="39"/>
      <c r="Y250" s="39"/>
      <c r="Z250" s="39"/>
      <c r="AA250" s="39"/>
      <c r="AB250" s="39"/>
      <c r="AC250" s="39"/>
      <c r="AD250" s="39"/>
      <c r="AE250" s="39"/>
      <c r="AR250" s="238" t="s">
        <v>360</v>
      </c>
      <c r="AT250" s="238" t="s">
        <v>343</v>
      </c>
      <c r="AU250" s="238" t="s">
        <v>85</v>
      </c>
      <c r="AY250" s="18" t="s">
        <v>342</v>
      </c>
      <c r="BE250" s="239">
        <f>IF(N250="základní",J250,0)</f>
        <v>0</v>
      </c>
      <c r="BF250" s="239">
        <f>IF(N250="snížená",J250,0)</f>
        <v>0</v>
      </c>
      <c r="BG250" s="239">
        <f>IF(N250="zákl. přenesená",J250,0)</f>
        <v>0</v>
      </c>
      <c r="BH250" s="239">
        <f>IF(N250="sníž. přenesená",J250,0)</f>
        <v>0</v>
      </c>
      <c r="BI250" s="239">
        <f>IF(N250="nulová",J250,0)</f>
        <v>0</v>
      </c>
      <c r="BJ250" s="18" t="s">
        <v>83</v>
      </c>
      <c r="BK250" s="239">
        <f>ROUND(I250*H250,2)</f>
        <v>0</v>
      </c>
      <c r="BL250" s="18" t="s">
        <v>360</v>
      </c>
      <c r="BM250" s="238" t="s">
        <v>3248</v>
      </c>
    </row>
    <row r="251" s="2" customFormat="1">
      <c r="A251" s="39"/>
      <c r="B251" s="40"/>
      <c r="C251" s="41"/>
      <c r="D251" s="240" t="s">
        <v>349</v>
      </c>
      <c r="E251" s="41"/>
      <c r="F251" s="241" t="s">
        <v>2780</v>
      </c>
      <c r="G251" s="41"/>
      <c r="H251" s="41"/>
      <c r="I251" s="242"/>
      <c r="J251" s="41"/>
      <c r="K251" s="41"/>
      <c r="L251" s="45"/>
      <c r="M251" s="243"/>
      <c r="N251" s="244"/>
      <c r="O251" s="92"/>
      <c r="P251" s="92"/>
      <c r="Q251" s="92"/>
      <c r="R251" s="92"/>
      <c r="S251" s="92"/>
      <c r="T251" s="93"/>
      <c r="U251" s="39"/>
      <c r="V251" s="39"/>
      <c r="W251" s="39"/>
      <c r="X251" s="39"/>
      <c r="Y251" s="39"/>
      <c r="Z251" s="39"/>
      <c r="AA251" s="39"/>
      <c r="AB251" s="39"/>
      <c r="AC251" s="39"/>
      <c r="AD251" s="39"/>
      <c r="AE251" s="39"/>
      <c r="AT251" s="18" t="s">
        <v>349</v>
      </c>
      <c r="AU251" s="18" t="s">
        <v>85</v>
      </c>
    </row>
    <row r="252" s="13" customFormat="1">
      <c r="A252" s="13"/>
      <c r="B252" s="252"/>
      <c r="C252" s="253"/>
      <c r="D252" s="240" t="s">
        <v>446</v>
      </c>
      <c r="E252" s="254" t="s">
        <v>1</v>
      </c>
      <c r="F252" s="255" t="s">
        <v>3246</v>
      </c>
      <c r="G252" s="253"/>
      <c r="H252" s="256">
        <v>345.49200000000002</v>
      </c>
      <c r="I252" s="257"/>
      <c r="J252" s="253"/>
      <c r="K252" s="253"/>
      <c r="L252" s="258"/>
      <c r="M252" s="259"/>
      <c r="N252" s="260"/>
      <c r="O252" s="260"/>
      <c r="P252" s="260"/>
      <c r="Q252" s="260"/>
      <c r="R252" s="260"/>
      <c r="S252" s="260"/>
      <c r="T252" s="261"/>
      <c r="U252" s="13"/>
      <c r="V252" s="13"/>
      <c r="W252" s="13"/>
      <c r="X252" s="13"/>
      <c r="Y252" s="13"/>
      <c r="Z252" s="13"/>
      <c r="AA252" s="13"/>
      <c r="AB252" s="13"/>
      <c r="AC252" s="13"/>
      <c r="AD252" s="13"/>
      <c r="AE252" s="13"/>
      <c r="AT252" s="262" t="s">
        <v>446</v>
      </c>
      <c r="AU252" s="262" t="s">
        <v>85</v>
      </c>
      <c r="AV252" s="13" t="s">
        <v>85</v>
      </c>
      <c r="AW252" s="13" t="s">
        <v>32</v>
      </c>
      <c r="AX252" s="13" t="s">
        <v>83</v>
      </c>
      <c r="AY252" s="262" t="s">
        <v>342</v>
      </c>
    </row>
    <row r="253" s="2" customFormat="1" ht="16.5" customHeight="1">
      <c r="A253" s="39"/>
      <c r="B253" s="40"/>
      <c r="C253" s="227" t="s">
        <v>665</v>
      </c>
      <c r="D253" s="227" t="s">
        <v>343</v>
      </c>
      <c r="E253" s="228" t="s">
        <v>2781</v>
      </c>
      <c r="F253" s="229" t="s">
        <v>2782</v>
      </c>
      <c r="G253" s="230" t="s">
        <v>562</v>
      </c>
      <c r="H253" s="231">
        <v>175.136</v>
      </c>
      <c r="I253" s="232"/>
      <c r="J253" s="233">
        <f>ROUND(I253*H253,2)</f>
        <v>0</v>
      </c>
      <c r="K253" s="229" t="s">
        <v>443</v>
      </c>
      <c r="L253" s="45"/>
      <c r="M253" s="234" t="s">
        <v>1</v>
      </c>
      <c r="N253" s="235" t="s">
        <v>41</v>
      </c>
      <c r="O253" s="92"/>
      <c r="P253" s="236">
        <f>O253*H253</f>
        <v>0</v>
      </c>
      <c r="Q253" s="236">
        <v>0</v>
      </c>
      <c r="R253" s="236">
        <f>Q253*H253</f>
        <v>0</v>
      </c>
      <c r="S253" s="236">
        <v>0</v>
      </c>
      <c r="T253" s="237">
        <f>S253*H253</f>
        <v>0</v>
      </c>
      <c r="U253" s="39"/>
      <c r="V253" s="39"/>
      <c r="W253" s="39"/>
      <c r="X253" s="39"/>
      <c r="Y253" s="39"/>
      <c r="Z253" s="39"/>
      <c r="AA253" s="39"/>
      <c r="AB253" s="39"/>
      <c r="AC253" s="39"/>
      <c r="AD253" s="39"/>
      <c r="AE253" s="39"/>
      <c r="AR253" s="238" t="s">
        <v>360</v>
      </c>
      <c r="AT253" s="238" t="s">
        <v>343</v>
      </c>
      <c r="AU253" s="238" t="s">
        <v>85</v>
      </c>
      <c r="AY253" s="18" t="s">
        <v>342</v>
      </c>
      <c r="BE253" s="239">
        <f>IF(N253="základní",J253,0)</f>
        <v>0</v>
      </c>
      <c r="BF253" s="239">
        <f>IF(N253="snížená",J253,0)</f>
        <v>0</v>
      </c>
      <c r="BG253" s="239">
        <f>IF(N253="zákl. přenesená",J253,0)</f>
        <v>0</v>
      </c>
      <c r="BH253" s="239">
        <f>IF(N253="sníž. přenesená",J253,0)</f>
        <v>0</v>
      </c>
      <c r="BI253" s="239">
        <f>IF(N253="nulová",J253,0)</f>
        <v>0</v>
      </c>
      <c r="BJ253" s="18" t="s">
        <v>83</v>
      </c>
      <c r="BK253" s="239">
        <f>ROUND(I253*H253,2)</f>
        <v>0</v>
      </c>
      <c r="BL253" s="18" t="s">
        <v>360</v>
      </c>
      <c r="BM253" s="238" t="s">
        <v>3249</v>
      </c>
    </row>
    <row r="254" s="2" customFormat="1">
      <c r="A254" s="39"/>
      <c r="B254" s="40"/>
      <c r="C254" s="41"/>
      <c r="D254" s="240" t="s">
        <v>349</v>
      </c>
      <c r="E254" s="41"/>
      <c r="F254" s="241" t="s">
        <v>2784</v>
      </c>
      <c r="G254" s="41"/>
      <c r="H254" s="41"/>
      <c r="I254" s="242"/>
      <c r="J254" s="41"/>
      <c r="K254" s="41"/>
      <c r="L254" s="45"/>
      <c r="M254" s="243"/>
      <c r="N254" s="244"/>
      <c r="O254" s="92"/>
      <c r="P254" s="92"/>
      <c r="Q254" s="92"/>
      <c r="R254" s="92"/>
      <c r="S254" s="92"/>
      <c r="T254" s="93"/>
      <c r="U254" s="39"/>
      <c r="V254" s="39"/>
      <c r="W254" s="39"/>
      <c r="X254" s="39"/>
      <c r="Y254" s="39"/>
      <c r="Z254" s="39"/>
      <c r="AA254" s="39"/>
      <c r="AB254" s="39"/>
      <c r="AC254" s="39"/>
      <c r="AD254" s="39"/>
      <c r="AE254" s="39"/>
      <c r="AT254" s="18" t="s">
        <v>349</v>
      </c>
      <c r="AU254" s="18" t="s">
        <v>85</v>
      </c>
    </row>
    <row r="255" s="13" customFormat="1">
      <c r="A255" s="13"/>
      <c r="B255" s="252"/>
      <c r="C255" s="253"/>
      <c r="D255" s="240" t="s">
        <v>446</v>
      </c>
      <c r="E255" s="254" t="s">
        <v>1</v>
      </c>
      <c r="F255" s="255" t="s">
        <v>3250</v>
      </c>
      <c r="G255" s="253"/>
      <c r="H255" s="256">
        <v>175.136</v>
      </c>
      <c r="I255" s="257"/>
      <c r="J255" s="253"/>
      <c r="K255" s="253"/>
      <c r="L255" s="258"/>
      <c r="M255" s="259"/>
      <c r="N255" s="260"/>
      <c r="O255" s="260"/>
      <c r="P255" s="260"/>
      <c r="Q255" s="260"/>
      <c r="R255" s="260"/>
      <c r="S255" s="260"/>
      <c r="T255" s="261"/>
      <c r="U255" s="13"/>
      <c r="V255" s="13"/>
      <c r="W255" s="13"/>
      <c r="X255" s="13"/>
      <c r="Y255" s="13"/>
      <c r="Z255" s="13"/>
      <c r="AA255" s="13"/>
      <c r="AB255" s="13"/>
      <c r="AC255" s="13"/>
      <c r="AD255" s="13"/>
      <c r="AE255" s="13"/>
      <c r="AT255" s="262" t="s">
        <v>446</v>
      </c>
      <c r="AU255" s="262" t="s">
        <v>85</v>
      </c>
      <c r="AV255" s="13" t="s">
        <v>85</v>
      </c>
      <c r="AW255" s="13" t="s">
        <v>32</v>
      </c>
      <c r="AX255" s="13" t="s">
        <v>83</v>
      </c>
      <c r="AY255" s="262" t="s">
        <v>342</v>
      </c>
    </row>
    <row r="256" s="2" customFormat="1" ht="16.5" customHeight="1">
      <c r="A256" s="39"/>
      <c r="B256" s="40"/>
      <c r="C256" s="227" t="s">
        <v>671</v>
      </c>
      <c r="D256" s="227" t="s">
        <v>343</v>
      </c>
      <c r="E256" s="228" t="s">
        <v>2786</v>
      </c>
      <c r="F256" s="229" t="s">
        <v>2787</v>
      </c>
      <c r="G256" s="230" t="s">
        <v>562</v>
      </c>
      <c r="H256" s="231">
        <v>262.70400000000001</v>
      </c>
      <c r="I256" s="232"/>
      <c r="J256" s="233">
        <f>ROUND(I256*H256,2)</f>
        <v>0</v>
      </c>
      <c r="K256" s="229" t="s">
        <v>443</v>
      </c>
      <c r="L256" s="45"/>
      <c r="M256" s="234" t="s">
        <v>1</v>
      </c>
      <c r="N256" s="235" t="s">
        <v>41</v>
      </c>
      <c r="O256" s="92"/>
      <c r="P256" s="236">
        <f>O256*H256</f>
        <v>0</v>
      </c>
      <c r="Q256" s="236">
        <v>0</v>
      </c>
      <c r="R256" s="236">
        <f>Q256*H256</f>
        <v>0</v>
      </c>
      <c r="S256" s="236">
        <v>0</v>
      </c>
      <c r="T256" s="237">
        <f>S256*H256</f>
        <v>0</v>
      </c>
      <c r="U256" s="39"/>
      <c r="V256" s="39"/>
      <c r="W256" s="39"/>
      <c r="X256" s="39"/>
      <c r="Y256" s="39"/>
      <c r="Z256" s="39"/>
      <c r="AA256" s="39"/>
      <c r="AB256" s="39"/>
      <c r="AC256" s="39"/>
      <c r="AD256" s="39"/>
      <c r="AE256" s="39"/>
      <c r="AR256" s="238" t="s">
        <v>360</v>
      </c>
      <c r="AT256" s="238" t="s">
        <v>343</v>
      </c>
      <c r="AU256" s="238" t="s">
        <v>85</v>
      </c>
      <c r="AY256" s="18" t="s">
        <v>342</v>
      </c>
      <c r="BE256" s="239">
        <f>IF(N256="základní",J256,0)</f>
        <v>0</v>
      </c>
      <c r="BF256" s="239">
        <f>IF(N256="snížená",J256,0)</f>
        <v>0</v>
      </c>
      <c r="BG256" s="239">
        <f>IF(N256="zákl. přenesená",J256,0)</f>
        <v>0</v>
      </c>
      <c r="BH256" s="239">
        <f>IF(N256="sníž. přenesená",J256,0)</f>
        <v>0</v>
      </c>
      <c r="BI256" s="239">
        <f>IF(N256="nulová",J256,0)</f>
        <v>0</v>
      </c>
      <c r="BJ256" s="18" t="s">
        <v>83</v>
      </c>
      <c r="BK256" s="239">
        <f>ROUND(I256*H256,2)</f>
        <v>0</v>
      </c>
      <c r="BL256" s="18" t="s">
        <v>360</v>
      </c>
      <c r="BM256" s="238" t="s">
        <v>3251</v>
      </c>
    </row>
    <row r="257" s="2" customFormat="1">
      <c r="A257" s="39"/>
      <c r="B257" s="40"/>
      <c r="C257" s="41"/>
      <c r="D257" s="240" t="s">
        <v>349</v>
      </c>
      <c r="E257" s="41"/>
      <c r="F257" s="241" t="s">
        <v>2789</v>
      </c>
      <c r="G257" s="41"/>
      <c r="H257" s="41"/>
      <c r="I257" s="242"/>
      <c r="J257" s="41"/>
      <c r="K257" s="41"/>
      <c r="L257" s="45"/>
      <c r="M257" s="243"/>
      <c r="N257" s="244"/>
      <c r="O257" s="92"/>
      <c r="P257" s="92"/>
      <c r="Q257" s="92"/>
      <c r="R257" s="92"/>
      <c r="S257" s="92"/>
      <c r="T257" s="93"/>
      <c r="U257" s="39"/>
      <c r="V257" s="39"/>
      <c r="W257" s="39"/>
      <c r="X257" s="39"/>
      <c r="Y257" s="39"/>
      <c r="Z257" s="39"/>
      <c r="AA257" s="39"/>
      <c r="AB257" s="39"/>
      <c r="AC257" s="39"/>
      <c r="AD257" s="39"/>
      <c r="AE257" s="39"/>
      <c r="AT257" s="18" t="s">
        <v>349</v>
      </c>
      <c r="AU257" s="18" t="s">
        <v>85</v>
      </c>
    </row>
    <row r="258" s="13" customFormat="1">
      <c r="A258" s="13"/>
      <c r="B258" s="252"/>
      <c r="C258" s="253"/>
      <c r="D258" s="240" t="s">
        <v>446</v>
      </c>
      <c r="E258" s="254" t="s">
        <v>1</v>
      </c>
      <c r="F258" s="255" t="s">
        <v>3252</v>
      </c>
      <c r="G258" s="253"/>
      <c r="H258" s="256">
        <v>262.70400000000001</v>
      </c>
      <c r="I258" s="257"/>
      <c r="J258" s="253"/>
      <c r="K258" s="253"/>
      <c r="L258" s="258"/>
      <c r="M258" s="259"/>
      <c r="N258" s="260"/>
      <c r="O258" s="260"/>
      <c r="P258" s="260"/>
      <c r="Q258" s="260"/>
      <c r="R258" s="260"/>
      <c r="S258" s="260"/>
      <c r="T258" s="261"/>
      <c r="U258" s="13"/>
      <c r="V258" s="13"/>
      <c r="W258" s="13"/>
      <c r="X258" s="13"/>
      <c r="Y258" s="13"/>
      <c r="Z258" s="13"/>
      <c r="AA258" s="13"/>
      <c r="AB258" s="13"/>
      <c r="AC258" s="13"/>
      <c r="AD258" s="13"/>
      <c r="AE258" s="13"/>
      <c r="AT258" s="262" t="s">
        <v>446</v>
      </c>
      <c r="AU258" s="262" t="s">
        <v>85</v>
      </c>
      <c r="AV258" s="13" t="s">
        <v>85</v>
      </c>
      <c r="AW258" s="13" t="s">
        <v>32</v>
      </c>
      <c r="AX258" s="13" t="s">
        <v>83</v>
      </c>
      <c r="AY258" s="262" t="s">
        <v>342</v>
      </c>
    </row>
    <row r="259" s="2" customFormat="1" ht="24.15" customHeight="1">
      <c r="A259" s="39"/>
      <c r="B259" s="40"/>
      <c r="C259" s="227" t="s">
        <v>677</v>
      </c>
      <c r="D259" s="227" t="s">
        <v>343</v>
      </c>
      <c r="E259" s="228" t="s">
        <v>587</v>
      </c>
      <c r="F259" s="229" t="s">
        <v>588</v>
      </c>
      <c r="G259" s="230" t="s">
        <v>562</v>
      </c>
      <c r="H259" s="231">
        <v>1759.7829999999999</v>
      </c>
      <c r="I259" s="232"/>
      <c r="J259" s="233">
        <f>ROUND(I259*H259,2)</f>
        <v>0</v>
      </c>
      <c r="K259" s="229" t="s">
        <v>1</v>
      </c>
      <c r="L259" s="45"/>
      <c r="M259" s="234" t="s">
        <v>1</v>
      </c>
      <c r="N259" s="235" t="s">
        <v>41</v>
      </c>
      <c r="O259" s="92"/>
      <c r="P259" s="236">
        <f>O259*H259</f>
        <v>0</v>
      </c>
      <c r="Q259" s="236">
        <v>0</v>
      </c>
      <c r="R259" s="236">
        <f>Q259*H259</f>
        <v>0</v>
      </c>
      <c r="S259" s="236">
        <v>0</v>
      </c>
      <c r="T259" s="237">
        <f>S259*H259</f>
        <v>0</v>
      </c>
      <c r="U259" s="39"/>
      <c r="V259" s="39"/>
      <c r="W259" s="39"/>
      <c r="X259" s="39"/>
      <c r="Y259" s="39"/>
      <c r="Z259" s="39"/>
      <c r="AA259" s="39"/>
      <c r="AB259" s="39"/>
      <c r="AC259" s="39"/>
      <c r="AD259" s="39"/>
      <c r="AE259" s="39"/>
      <c r="AR259" s="238" t="s">
        <v>360</v>
      </c>
      <c r="AT259" s="238" t="s">
        <v>343</v>
      </c>
      <c r="AU259" s="238" t="s">
        <v>85</v>
      </c>
      <c r="AY259" s="18" t="s">
        <v>342</v>
      </c>
      <c r="BE259" s="239">
        <f>IF(N259="základní",J259,0)</f>
        <v>0</v>
      </c>
      <c r="BF259" s="239">
        <f>IF(N259="snížená",J259,0)</f>
        <v>0</v>
      </c>
      <c r="BG259" s="239">
        <f>IF(N259="zákl. přenesená",J259,0)</f>
        <v>0</v>
      </c>
      <c r="BH259" s="239">
        <f>IF(N259="sníž. přenesená",J259,0)</f>
        <v>0</v>
      </c>
      <c r="BI259" s="239">
        <f>IF(N259="nulová",J259,0)</f>
        <v>0</v>
      </c>
      <c r="BJ259" s="18" t="s">
        <v>83</v>
      </c>
      <c r="BK259" s="239">
        <f>ROUND(I259*H259,2)</f>
        <v>0</v>
      </c>
      <c r="BL259" s="18" t="s">
        <v>360</v>
      </c>
      <c r="BM259" s="238" t="s">
        <v>3253</v>
      </c>
    </row>
    <row r="260" s="2" customFormat="1">
      <c r="A260" s="39"/>
      <c r="B260" s="40"/>
      <c r="C260" s="41"/>
      <c r="D260" s="240" t="s">
        <v>349</v>
      </c>
      <c r="E260" s="41"/>
      <c r="F260" s="241" t="s">
        <v>590</v>
      </c>
      <c r="G260" s="41"/>
      <c r="H260" s="41"/>
      <c r="I260" s="242"/>
      <c r="J260" s="41"/>
      <c r="K260" s="41"/>
      <c r="L260" s="45"/>
      <c r="M260" s="243"/>
      <c r="N260" s="244"/>
      <c r="O260" s="92"/>
      <c r="P260" s="92"/>
      <c r="Q260" s="92"/>
      <c r="R260" s="92"/>
      <c r="S260" s="92"/>
      <c r="T260" s="93"/>
      <c r="U260" s="39"/>
      <c r="V260" s="39"/>
      <c r="W260" s="39"/>
      <c r="X260" s="39"/>
      <c r="Y260" s="39"/>
      <c r="Z260" s="39"/>
      <c r="AA260" s="39"/>
      <c r="AB260" s="39"/>
      <c r="AC260" s="39"/>
      <c r="AD260" s="39"/>
      <c r="AE260" s="39"/>
      <c r="AT260" s="18" t="s">
        <v>349</v>
      </c>
      <c r="AU260" s="18" t="s">
        <v>85</v>
      </c>
    </row>
    <row r="261" s="13" customFormat="1">
      <c r="A261" s="13"/>
      <c r="B261" s="252"/>
      <c r="C261" s="253"/>
      <c r="D261" s="240" t="s">
        <v>446</v>
      </c>
      <c r="E261" s="254" t="s">
        <v>1</v>
      </c>
      <c r="F261" s="255" t="s">
        <v>3254</v>
      </c>
      <c r="G261" s="253"/>
      <c r="H261" s="256">
        <v>251.28299999999999</v>
      </c>
      <c r="I261" s="257"/>
      <c r="J261" s="253"/>
      <c r="K261" s="253"/>
      <c r="L261" s="258"/>
      <c r="M261" s="259"/>
      <c r="N261" s="260"/>
      <c r="O261" s="260"/>
      <c r="P261" s="260"/>
      <c r="Q261" s="260"/>
      <c r="R261" s="260"/>
      <c r="S261" s="260"/>
      <c r="T261" s="261"/>
      <c r="U261" s="13"/>
      <c r="V261" s="13"/>
      <c r="W261" s="13"/>
      <c r="X261" s="13"/>
      <c r="Y261" s="13"/>
      <c r="Z261" s="13"/>
      <c r="AA261" s="13"/>
      <c r="AB261" s="13"/>
      <c r="AC261" s="13"/>
      <c r="AD261" s="13"/>
      <c r="AE261" s="13"/>
      <c r="AT261" s="262" t="s">
        <v>446</v>
      </c>
      <c r="AU261" s="262" t="s">
        <v>85</v>
      </c>
      <c r="AV261" s="13" t="s">
        <v>85</v>
      </c>
      <c r="AW261" s="13" t="s">
        <v>32</v>
      </c>
      <c r="AX261" s="13" t="s">
        <v>76</v>
      </c>
      <c r="AY261" s="262" t="s">
        <v>342</v>
      </c>
    </row>
    <row r="262" s="13" customFormat="1">
      <c r="A262" s="13"/>
      <c r="B262" s="252"/>
      <c r="C262" s="253"/>
      <c r="D262" s="240" t="s">
        <v>446</v>
      </c>
      <c r="E262" s="254" t="s">
        <v>1</v>
      </c>
      <c r="F262" s="255" t="s">
        <v>3255</v>
      </c>
      <c r="G262" s="253"/>
      <c r="H262" s="256">
        <v>72.837000000000003</v>
      </c>
      <c r="I262" s="257"/>
      <c r="J262" s="253"/>
      <c r="K262" s="253"/>
      <c r="L262" s="258"/>
      <c r="M262" s="259"/>
      <c r="N262" s="260"/>
      <c r="O262" s="260"/>
      <c r="P262" s="260"/>
      <c r="Q262" s="260"/>
      <c r="R262" s="260"/>
      <c r="S262" s="260"/>
      <c r="T262" s="261"/>
      <c r="U262" s="13"/>
      <c r="V262" s="13"/>
      <c r="W262" s="13"/>
      <c r="X262" s="13"/>
      <c r="Y262" s="13"/>
      <c r="Z262" s="13"/>
      <c r="AA262" s="13"/>
      <c r="AB262" s="13"/>
      <c r="AC262" s="13"/>
      <c r="AD262" s="13"/>
      <c r="AE262" s="13"/>
      <c r="AT262" s="262" t="s">
        <v>446</v>
      </c>
      <c r="AU262" s="262" t="s">
        <v>85</v>
      </c>
      <c r="AV262" s="13" t="s">
        <v>85</v>
      </c>
      <c r="AW262" s="13" t="s">
        <v>32</v>
      </c>
      <c r="AX262" s="13" t="s">
        <v>76</v>
      </c>
      <c r="AY262" s="262" t="s">
        <v>342</v>
      </c>
    </row>
    <row r="263" s="13" customFormat="1">
      <c r="A263" s="13"/>
      <c r="B263" s="252"/>
      <c r="C263" s="253"/>
      <c r="D263" s="240" t="s">
        <v>446</v>
      </c>
      <c r="E263" s="254" t="s">
        <v>1</v>
      </c>
      <c r="F263" s="255" t="s">
        <v>3256</v>
      </c>
      <c r="G263" s="253"/>
      <c r="H263" s="256">
        <v>456.90499999999997</v>
      </c>
      <c r="I263" s="257"/>
      <c r="J263" s="253"/>
      <c r="K263" s="253"/>
      <c r="L263" s="258"/>
      <c r="M263" s="259"/>
      <c r="N263" s="260"/>
      <c r="O263" s="260"/>
      <c r="P263" s="260"/>
      <c r="Q263" s="260"/>
      <c r="R263" s="260"/>
      <c r="S263" s="260"/>
      <c r="T263" s="261"/>
      <c r="U263" s="13"/>
      <c r="V263" s="13"/>
      <c r="W263" s="13"/>
      <c r="X263" s="13"/>
      <c r="Y263" s="13"/>
      <c r="Z263" s="13"/>
      <c r="AA263" s="13"/>
      <c r="AB263" s="13"/>
      <c r="AC263" s="13"/>
      <c r="AD263" s="13"/>
      <c r="AE263" s="13"/>
      <c r="AT263" s="262" t="s">
        <v>446</v>
      </c>
      <c r="AU263" s="262" t="s">
        <v>85</v>
      </c>
      <c r="AV263" s="13" t="s">
        <v>85</v>
      </c>
      <c r="AW263" s="13" t="s">
        <v>32</v>
      </c>
      <c r="AX263" s="13" t="s">
        <v>76</v>
      </c>
      <c r="AY263" s="262" t="s">
        <v>342</v>
      </c>
    </row>
    <row r="264" s="13" customFormat="1">
      <c r="A264" s="13"/>
      <c r="B264" s="252"/>
      <c r="C264" s="253"/>
      <c r="D264" s="240" t="s">
        <v>446</v>
      </c>
      <c r="E264" s="254" t="s">
        <v>1</v>
      </c>
      <c r="F264" s="255" t="s">
        <v>3257</v>
      </c>
      <c r="G264" s="253"/>
      <c r="H264" s="256">
        <v>456.90499999999997</v>
      </c>
      <c r="I264" s="257"/>
      <c r="J264" s="253"/>
      <c r="K264" s="253"/>
      <c r="L264" s="258"/>
      <c r="M264" s="259"/>
      <c r="N264" s="260"/>
      <c r="O264" s="260"/>
      <c r="P264" s="260"/>
      <c r="Q264" s="260"/>
      <c r="R264" s="260"/>
      <c r="S264" s="260"/>
      <c r="T264" s="261"/>
      <c r="U264" s="13"/>
      <c r="V264" s="13"/>
      <c r="W264" s="13"/>
      <c r="X264" s="13"/>
      <c r="Y264" s="13"/>
      <c r="Z264" s="13"/>
      <c r="AA264" s="13"/>
      <c r="AB264" s="13"/>
      <c r="AC264" s="13"/>
      <c r="AD264" s="13"/>
      <c r="AE264" s="13"/>
      <c r="AT264" s="262" t="s">
        <v>446</v>
      </c>
      <c r="AU264" s="262" t="s">
        <v>85</v>
      </c>
      <c r="AV264" s="13" t="s">
        <v>85</v>
      </c>
      <c r="AW264" s="13" t="s">
        <v>32</v>
      </c>
      <c r="AX264" s="13" t="s">
        <v>76</v>
      </c>
      <c r="AY264" s="262" t="s">
        <v>342</v>
      </c>
    </row>
    <row r="265" s="13" customFormat="1">
      <c r="A265" s="13"/>
      <c r="B265" s="252"/>
      <c r="C265" s="253"/>
      <c r="D265" s="240" t="s">
        <v>446</v>
      </c>
      <c r="E265" s="254" t="s">
        <v>1</v>
      </c>
      <c r="F265" s="255" t="s">
        <v>3258</v>
      </c>
      <c r="G265" s="253"/>
      <c r="H265" s="256">
        <v>456.90499999999997</v>
      </c>
      <c r="I265" s="257"/>
      <c r="J265" s="253"/>
      <c r="K265" s="253"/>
      <c r="L265" s="258"/>
      <c r="M265" s="259"/>
      <c r="N265" s="260"/>
      <c r="O265" s="260"/>
      <c r="P265" s="260"/>
      <c r="Q265" s="260"/>
      <c r="R265" s="260"/>
      <c r="S265" s="260"/>
      <c r="T265" s="261"/>
      <c r="U265" s="13"/>
      <c r="V265" s="13"/>
      <c r="W265" s="13"/>
      <c r="X265" s="13"/>
      <c r="Y265" s="13"/>
      <c r="Z265" s="13"/>
      <c r="AA265" s="13"/>
      <c r="AB265" s="13"/>
      <c r="AC265" s="13"/>
      <c r="AD265" s="13"/>
      <c r="AE265" s="13"/>
      <c r="AT265" s="262" t="s">
        <v>446</v>
      </c>
      <c r="AU265" s="262" t="s">
        <v>85</v>
      </c>
      <c r="AV265" s="13" t="s">
        <v>85</v>
      </c>
      <c r="AW265" s="13" t="s">
        <v>32</v>
      </c>
      <c r="AX265" s="13" t="s">
        <v>76</v>
      </c>
      <c r="AY265" s="262" t="s">
        <v>342</v>
      </c>
    </row>
    <row r="266" s="13" customFormat="1">
      <c r="A266" s="13"/>
      <c r="B266" s="252"/>
      <c r="C266" s="253"/>
      <c r="D266" s="240" t="s">
        <v>446</v>
      </c>
      <c r="E266" s="254" t="s">
        <v>1</v>
      </c>
      <c r="F266" s="255" t="s">
        <v>3259</v>
      </c>
      <c r="G266" s="253"/>
      <c r="H266" s="256">
        <v>64.947999999999993</v>
      </c>
      <c r="I266" s="257"/>
      <c r="J266" s="253"/>
      <c r="K266" s="253"/>
      <c r="L266" s="258"/>
      <c r="M266" s="259"/>
      <c r="N266" s="260"/>
      <c r="O266" s="260"/>
      <c r="P266" s="260"/>
      <c r="Q266" s="260"/>
      <c r="R266" s="260"/>
      <c r="S266" s="260"/>
      <c r="T266" s="261"/>
      <c r="U266" s="13"/>
      <c r="V266" s="13"/>
      <c r="W266" s="13"/>
      <c r="X266" s="13"/>
      <c r="Y266" s="13"/>
      <c r="Z266" s="13"/>
      <c r="AA266" s="13"/>
      <c r="AB266" s="13"/>
      <c r="AC266" s="13"/>
      <c r="AD266" s="13"/>
      <c r="AE266" s="13"/>
      <c r="AT266" s="262" t="s">
        <v>446</v>
      </c>
      <c r="AU266" s="262" t="s">
        <v>85</v>
      </c>
      <c r="AV266" s="13" t="s">
        <v>85</v>
      </c>
      <c r="AW266" s="13" t="s">
        <v>32</v>
      </c>
      <c r="AX266" s="13" t="s">
        <v>76</v>
      </c>
      <c r="AY266" s="262" t="s">
        <v>342</v>
      </c>
    </row>
    <row r="267" s="16" customFormat="1">
      <c r="A267" s="16"/>
      <c r="B267" s="284"/>
      <c r="C267" s="285"/>
      <c r="D267" s="240" t="s">
        <v>446</v>
      </c>
      <c r="E267" s="286" t="s">
        <v>1</v>
      </c>
      <c r="F267" s="287" t="s">
        <v>500</v>
      </c>
      <c r="G267" s="285"/>
      <c r="H267" s="288">
        <v>1759.7829999999999</v>
      </c>
      <c r="I267" s="289"/>
      <c r="J267" s="285"/>
      <c r="K267" s="285"/>
      <c r="L267" s="290"/>
      <c r="M267" s="291"/>
      <c r="N267" s="292"/>
      <c r="O267" s="292"/>
      <c r="P267" s="292"/>
      <c r="Q267" s="292"/>
      <c r="R267" s="292"/>
      <c r="S267" s="292"/>
      <c r="T267" s="293"/>
      <c r="U267" s="16"/>
      <c r="V267" s="16"/>
      <c r="W267" s="16"/>
      <c r="X267" s="16"/>
      <c r="Y267" s="16"/>
      <c r="Z267" s="16"/>
      <c r="AA267" s="16"/>
      <c r="AB267" s="16"/>
      <c r="AC267" s="16"/>
      <c r="AD267" s="16"/>
      <c r="AE267" s="16"/>
      <c r="AT267" s="294" t="s">
        <v>446</v>
      </c>
      <c r="AU267" s="294" t="s">
        <v>85</v>
      </c>
      <c r="AV267" s="16" t="s">
        <v>360</v>
      </c>
      <c r="AW267" s="16" t="s">
        <v>32</v>
      </c>
      <c r="AX267" s="16" t="s">
        <v>83</v>
      </c>
      <c r="AY267" s="294" t="s">
        <v>342</v>
      </c>
    </row>
    <row r="268" s="2" customFormat="1" ht="24.15" customHeight="1">
      <c r="A268" s="39"/>
      <c r="B268" s="40"/>
      <c r="C268" s="227" t="s">
        <v>687</v>
      </c>
      <c r="D268" s="227" t="s">
        <v>343</v>
      </c>
      <c r="E268" s="228" t="s">
        <v>593</v>
      </c>
      <c r="F268" s="229" t="s">
        <v>594</v>
      </c>
      <c r="G268" s="230" t="s">
        <v>562</v>
      </c>
      <c r="H268" s="231">
        <v>458.916</v>
      </c>
      <c r="I268" s="232"/>
      <c r="J268" s="233">
        <f>ROUND(I268*H268,2)</f>
        <v>0</v>
      </c>
      <c r="K268" s="229" t="s">
        <v>1</v>
      </c>
      <c r="L268" s="45"/>
      <c r="M268" s="234" t="s">
        <v>1</v>
      </c>
      <c r="N268" s="235" t="s">
        <v>41</v>
      </c>
      <c r="O268" s="92"/>
      <c r="P268" s="236">
        <f>O268*H268</f>
        <v>0</v>
      </c>
      <c r="Q268" s="236">
        <v>0</v>
      </c>
      <c r="R268" s="236">
        <f>Q268*H268</f>
        <v>0</v>
      </c>
      <c r="S268" s="236">
        <v>0</v>
      </c>
      <c r="T268" s="237">
        <f>S268*H268</f>
        <v>0</v>
      </c>
      <c r="U268" s="39"/>
      <c r="V268" s="39"/>
      <c r="W268" s="39"/>
      <c r="X268" s="39"/>
      <c r="Y268" s="39"/>
      <c r="Z268" s="39"/>
      <c r="AA268" s="39"/>
      <c r="AB268" s="39"/>
      <c r="AC268" s="39"/>
      <c r="AD268" s="39"/>
      <c r="AE268" s="39"/>
      <c r="AR268" s="238" t="s">
        <v>360</v>
      </c>
      <c r="AT268" s="238" t="s">
        <v>343</v>
      </c>
      <c r="AU268" s="238" t="s">
        <v>85</v>
      </c>
      <c r="AY268" s="18" t="s">
        <v>342</v>
      </c>
      <c r="BE268" s="239">
        <f>IF(N268="základní",J268,0)</f>
        <v>0</v>
      </c>
      <c r="BF268" s="239">
        <f>IF(N268="snížená",J268,0)</f>
        <v>0</v>
      </c>
      <c r="BG268" s="239">
        <f>IF(N268="zákl. přenesená",J268,0)</f>
        <v>0</v>
      </c>
      <c r="BH268" s="239">
        <f>IF(N268="sníž. přenesená",J268,0)</f>
        <v>0</v>
      </c>
      <c r="BI268" s="239">
        <f>IF(N268="nulová",J268,0)</f>
        <v>0</v>
      </c>
      <c r="BJ268" s="18" t="s">
        <v>83</v>
      </c>
      <c r="BK268" s="239">
        <f>ROUND(I268*H268,2)</f>
        <v>0</v>
      </c>
      <c r="BL268" s="18" t="s">
        <v>360</v>
      </c>
      <c r="BM268" s="238" t="s">
        <v>3260</v>
      </c>
    </row>
    <row r="269" s="2" customFormat="1">
      <c r="A269" s="39"/>
      <c r="B269" s="40"/>
      <c r="C269" s="41"/>
      <c r="D269" s="240" t="s">
        <v>349</v>
      </c>
      <c r="E269" s="41"/>
      <c r="F269" s="241" t="s">
        <v>596</v>
      </c>
      <c r="G269" s="41"/>
      <c r="H269" s="41"/>
      <c r="I269" s="242"/>
      <c r="J269" s="41"/>
      <c r="K269" s="41"/>
      <c r="L269" s="45"/>
      <c r="M269" s="243"/>
      <c r="N269" s="244"/>
      <c r="O269" s="92"/>
      <c r="P269" s="92"/>
      <c r="Q269" s="92"/>
      <c r="R269" s="92"/>
      <c r="S269" s="92"/>
      <c r="T269" s="93"/>
      <c r="U269" s="39"/>
      <c r="V269" s="39"/>
      <c r="W269" s="39"/>
      <c r="X269" s="39"/>
      <c r="Y269" s="39"/>
      <c r="Z269" s="39"/>
      <c r="AA269" s="39"/>
      <c r="AB269" s="39"/>
      <c r="AC269" s="39"/>
      <c r="AD269" s="39"/>
      <c r="AE269" s="39"/>
      <c r="AT269" s="18" t="s">
        <v>349</v>
      </c>
      <c r="AU269" s="18" t="s">
        <v>85</v>
      </c>
    </row>
    <row r="270" s="13" customFormat="1">
      <c r="A270" s="13"/>
      <c r="B270" s="252"/>
      <c r="C270" s="253"/>
      <c r="D270" s="240" t="s">
        <v>446</v>
      </c>
      <c r="E270" s="254" t="s">
        <v>1</v>
      </c>
      <c r="F270" s="255" t="s">
        <v>3261</v>
      </c>
      <c r="G270" s="253"/>
      <c r="H270" s="256">
        <v>1604.1949999999999</v>
      </c>
      <c r="I270" s="257"/>
      <c r="J270" s="253"/>
      <c r="K270" s="253"/>
      <c r="L270" s="258"/>
      <c r="M270" s="259"/>
      <c r="N270" s="260"/>
      <c r="O270" s="260"/>
      <c r="P270" s="260"/>
      <c r="Q270" s="260"/>
      <c r="R270" s="260"/>
      <c r="S270" s="260"/>
      <c r="T270" s="261"/>
      <c r="U270" s="13"/>
      <c r="V270" s="13"/>
      <c r="W270" s="13"/>
      <c r="X270" s="13"/>
      <c r="Y270" s="13"/>
      <c r="Z270" s="13"/>
      <c r="AA270" s="13"/>
      <c r="AB270" s="13"/>
      <c r="AC270" s="13"/>
      <c r="AD270" s="13"/>
      <c r="AE270" s="13"/>
      <c r="AT270" s="262" t="s">
        <v>446</v>
      </c>
      <c r="AU270" s="262" t="s">
        <v>85</v>
      </c>
      <c r="AV270" s="13" t="s">
        <v>85</v>
      </c>
      <c r="AW270" s="13" t="s">
        <v>32</v>
      </c>
      <c r="AX270" s="13" t="s">
        <v>76</v>
      </c>
      <c r="AY270" s="262" t="s">
        <v>342</v>
      </c>
    </row>
    <row r="271" s="13" customFormat="1">
      <c r="A271" s="13"/>
      <c r="B271" s="252"/>
      <c r="C271" s="253"/>
      <c r="D271" s="240" t="s">
        <v>446</v>
      </c>
      <c r="E271" s="254" t="s">
        <v>1</v>
      </c>
      <c r="F271" s="255" t="s">
        <v>3262</v>
      </c>
      <c r="G271" s="253"/>
      <c r="H271" s="256">
        <v>-456.90499999999997</v>
      </c>
      <c r="I271" s="257"/>
      <c r="J271" s="253"/>
      <c r="K271" s="253"/>
      <c r="L271" s="258"/>
      <c r="M271" s="259"/>
      <c r="N271" s="260"/>
      <c r="O271" s="260"/>
      <c r="P271" s="260"/>
      <c r="Q271" s="260"/>
      <c r="R271" s="260"/>
      <c r="S271" s="260"/>
      <c r="T271" s="261"/>
      <c r="U271" s="13"/>
      <c r="V271" s="13"/>
      <c r="W271" s="13"/>
      <c r="X271" s="13"/>
      <c r="Y271" s="13"/>
      <c r="Z271" s="13"/>
      <c r="AA271" s="13"/>
      <c r="AB271" s="13"/>
      <c r="AC271" s="13"/>
      <c r="AD271" s="13"/>
      <c r="AE271" s="13"/>
      <c r="AT271" s="262" t="s">
        <v>446</v>
      </c>
      <c r="AU271" s="262" t="s">
        <v>85</v>
      </c>
      <c r="AV271" s="13" t="s">
        <v>85</v>
      </c>
      <c r="AW271" s="13" t="s">
        <v>32</v>
      </c>
      <c r="AX271" s="13" t="s">
        <v>76</v>
      </c>
      <c r="AY271" s="262" t="s">
        <v>342</v>
      </c>
    </row>
    <row r="272" s="16" customFormat="1">
      <c r="A272" s="16"/>
      <c r="B272" s="284"/>
      <c r="C272" s="285"/>
      <c r="D272" s="240" t="s">
        <v>446</v>
      </c>
      <c r="E272" s="286" t="s">
        <v>1</v>
      </c>
      <c r="F272" s="287" t="s">
        <v>500</v>
      </c>
      <c r="G272" s="285"/>
      <c r="H272" s="288">
        <v>1147.29</v>
      </c>
      <c r="I272" s="289"/>
      <c r="J272" s="285"/>
      <c r="K272" s="285"/>
      <c r="L272" s="290"/>
      <c r="M272" s="291"/>
      <c r="N272" s="292"/>
      <c r="O272" s="292"/>
      <c r="P272" s="292"/>
      <c r="Q272" s="292"/>
      <c r="R272" s="292"/>
      <c r="S272" s="292"/>
      <c r="T272" s="293"/>
      <c r="U272" s="16"/>
      <c r="V272" s="16"/>
      <c r="W272" s="16"/>
      <c r="X272" s="16"/>
      <c r="Y272" s="16"/>
      <c r="Z272" s="16"/>
      <c r="AA272" s="16"/>
      <c r="AB272" s="16"/>
      <c r="AC272" s="16"/>
      <c r="AD272" s="16"/>
      <c r="AE272" s="16"/>
      <c r="AT272" s="294" t="s">
        <v>446</v>
      </c>
      <c r="AU272" s="294" t="s">
        <v>85</v>
      </c>
      <c r="AV272" s="16" t="s">
        <v>360</v>
      </c>
      <c r="AW272" s="16" t="s">
        <v>32</v>
      </c>
      <c r="AX272" s="16" t="s">
        <v>76</v>
      </c>
      <c r="AY272" s="294" t="s">
        <v>342</v>
      </c>
    </row>
    <row r="273" s="13" customFormat="1">
      <c r="A273" s="13"/>
      <c r="B273" s="252"/>
      <c r="C273" s="253"/>
      <c r="D273" s="240" t="s">
        <v>446</v>
      </c>
      <c r="E273" s="254" t="s">
        <v>1</v>
      </c>
      <c r="F273" s="255" t="s">
        <v>3263</v>
      </c>
      <c r="G273" s="253"/>
      <c r="H273" s="256">
        <v>458.916</v>
      </c>
      <c r="I273" s="257"/>
      <c r="J273" s="253"/>
      <c r="K273" s="253"/>
      <c r="L273" s="258"/>
      <c r="M273" s="259"/>
      <c r="N273" s="260"/>
      <c r="O273" s="260"/>
      <c r="P273" s="260"/>
      <c r="Q273" s="260"/>
      <c r="R273" s="260"/>
      <c r="S273" s="260"/>
      <c r="T273" s="261"/>
      <c r="U273" s="13"/>
      <c r="V273" s="13"/>
      <c r="W273" s="13"/>
      <c r="X273" s="13"/>
      <c r="Y273" s="13"/>
      <c r="Z273" s="13"/>
      <c r="AA273" s="13"/>
      <c r="AB273" s="13"/>
      <c r="AC273" s="13"/>
      <c r="AD273" s="13"/>
      <c r="AE273" s="13"/>
      <c r="AT273" s="262" t="s">
        <v>446</v>
      </c>
      <c r="AU273" s="262" t="s">
        <v>85</v>
      </c>
      <c r="AV273" s="13" t="s">
        <v>85</v>
      </c>
      <c r="AW273" s="13" t="s">
        <v>32</v>
      </c>
      <c r="AX273" s="13" t="s">
        <v>83</v>
      </c>
      <c r="AY273" s="262" t="s">
        <v>342</v>
      </c>
    </row>
    <row r="274" s="2" customFormat="1" ht="24.15" customHeight="1">
      <c r="A274" s="39"/>
      <c r="B274" s="40"/>
      <c r="C274" s="227" t="s">
        <v>692</v>
      </c>
      <c r="D274" s="227" t="s">
        <v>343</v>
      </c>
      <c r="E274" s="228" t="s">
        <v>2331</v>
      </c>
      <c r="F274" s="229" t="s">
        <v>2332</v>
      </c>
      <c r="G274" s="230" t="s">
        <v>562</v>
      </c>
      <c r="H274" s="231">
        <v>688.37400000000002</v>
      </c>
      <c r="I274" s="232"/>
      <c r="J274" s="233">
        <f>ROUND(I274*H274,2)</f>
        <v>0</v>
      </c>
      <c r="K274" s="229" t="s">
        <v>1</v>
      </c>
      <c r="L274" s="45"/>
      <c r="M274" s="234" t="s">
        <v>1</v>
      </c>
      <c r="N274" s="235" t="s">
        <v>41</v>
      </c>
      <c r="O274" s="92"/>
      <c r="P274" s="236">
        <f>O274*H274</f>
        <v>0</v>
      </c>
      <c r="Q274" s="236">
        <v>0</v>
      </c>
      <c r="R274" s="236">
        <f>Q274*H274</f>
        <v>0</v>
      </c>
      <c r="S274" s="236">
        <v>0</v>
      </c>
      <c r="T274" s="237">
        <f>S274*H274</f>
        <v>0</v>
      </c>
      <c r="U274" s="39"/>
      <c r="V274" s="39"/>
      <c r="W274" s="39"/>
      <c r="X274" s="39"/>
      <c r="Y274" s="39"/>
      <c r="Z274" s="39"/>
      <c r="AA274" s="39"/>
      <c r="AB274" s="39"/>
      <c r="AC274" s="39"/>
      <c r="AD274" s="39"/>
      <c r="AE274" s="39"/>
      <c r="AR274" s="238" t="s">
        <v>360</v>
      </c>
      <c r="AT274" s="238" t="s">
        <v>343</v>
      </c>
      <c r="AU274" s="238" t="s">
        <v>85</v>
      </c>
      <c r="AY274" s="18" t="s">
        <v>342</v>
      </c>
      <c r="BE274" s="239">
        <f>IF(N274="základní",J274,0)</f>
        <v>0</v>
      </c>
      <c r="BF274" s="239">
        <f>IF(N274="snížená",J274,0)</f>
        <v>0</v>
      </c>
      <c r="BG274" s="239">
        <f>IF(N274="zákl. přenesená",J274,0)</f>
        <v>0</v>
      </c>
      <c r="BH274" s="239">
        <f>IF(N274="sníž. přenesená",J274,0)</f>
        <v>0</v>
      </c>
      <c r="BI274" s="239">
        <f>IF(N274="nulová",J274,0)</f>
        <v>0</v>
      </c>
      <c r="BJ274" s="18" t="s">
        <v>83</v>
      </c>
      <c r="BK274" s="239">
        <f>ROUND(I274*H274,2)</f>
        <v>0</v>
      </c>
      <c r="BL274" s="18" t="s">
        <v>360</v>
      </c>
      <c r="BM274" s="238" t="s">
        <v>3264</v>
      </c>
    </row>
    <row r="275" s="2" customFormat="1">
      <c r="A275" s="39"/>
      <c r="B275" s="40"/>
      <c r="C275" s="41"/>
      <c r="D275" s="240" t="s">
        <v>349</v>
      </c>
      <c r="E275" s="41"/>
      <c r="F275" s="241" t="s">
        <v>2334</v>
      </c>
      <c r="G275" s="41"/>
      <c r="H275" s="41"/>
      <c r="I275" s="242"/>
      <c r="J275" s="41"/>
      <c r="K275" s="41"/>
      <c r="L275" s="45"/>
      <c r="M275" s="243"/>
      <c r="N275" s="244"/>
      <c r="O275" s="92"/>
      <c r="P275" s="92"/>
      <c r="Q275" s="92"/>
      <c r="R275" s="92"/>
      <c r="S275" s="92"/>
      <c r="T275" s="93"/>
      <c r="U275" s="39"/>
      <c r="V275" s="39"/>
      <c r="W275" s="39"/>
      <c r="X275" s="39"/>
      <c r="Y275" s="39"/>
      <c r="Z275" s="39"/>
      <c r="AA275" s="39"/>
      <c r="AB275" s="39"/>
      <c r="AC275" s="39"/>
      <c r="AD275" s="39"/>
      <c r="AE275" s="39"/>
      <c r="AT275" s="18" t="s">
        <v>349</v>
      </c>
      <c r="AU275" s="18" t="s">
        <v>85</v>
      </c>
    </row>
    <row r="276" s="13" customFormat="1">
      <c r="A276" s="13"/>
      <c r="B276" s="252"/>
      <c r="C276" s="253"/>
      <c r="D276" s="240" t="s">
        <v>446</v>
      </c>
      <c r="E276" s="254" t="s">
        <v>1</v>
      </c>
      <c r="F276" s="255" t="s">
        <v>3265</v>
      </c>
      <c r="G276" s="253"/>
      <c r="H276" s="256">
        <v>688.37400000000002</v>
      </c>
      <c r="I276" s="257"/>
      <c r="J276" s="253"/>
      <c r="K276" s="253"/>
      <c r="L276" s="258"/>
      <c r="M276" s="259"/>
      <c r="N276" s="260"/>
      <c r="O276" s="260"/>
      <c r="P276" s="260"/>
      <c r="Q276" s="260"/>
      <c r="R276" s="260"/>
      <c r="S276" s="260"/>
      <c r="T276" s="261"/>
      <c r="U276" s="13"/>
      <c r="V276" s="13"/>
      <c r="W276" s="13"/>
      <c r="X276" s="13"/>
      <c r="Y276" s="13"/>
      <c r="Z276" s="13"/>
      <c r="AA276" s="13"/>
      <c r="AB276" s="13"/>
      <c r="AC276" s="13"/>
      <c r="AD276" s="13"/>
      <c r="AE276" s="13"/>
      <c r="AT276" s="262" t="s">
        <v>446</v>
      </c>
      <c r="AU276" s="262" t="s">
        <v>85</v>
      </c>
      <c r="AV276" s="13" t="s">
        <v>85</v>
      </c>
      <c r="AW276" s="13" t="s">
        <v>32</v>
      </c>
      <c r="AX276" s="13" t="s">
        <v>83</v>
      </c>
      <c r="AY276" s="262" t="s">
        <v>342</v>
      </c>
    </row>
    <row r="277" s="2" customFormat="1" ht="16.5" customHeight="1">
      <c r="A277" s="39"/>
      <c r="B277" s="40"/>
      <c r="C277" s="227" t="s">
        <v>700</v>
      </c>
      <c r="D277" s="227" t="s">
        <v>343</v>
      </c>
      <c r="E277" s="228" t="s">
        <v>602</v>
      </c>
      <c r="F277" s="229" t="s">
        <v>603</v>
      </c>
      <c r="G277" s="230" t="s">
        <v>562</v>
      </c>
      <c r="H277" s="231">
        <v>1270.404</v>
      </c>
      <c r="I277" s="232"/>
      <c r="J277" s="233">
        <f>ROUND(I277*H277,2)</f>
        <v>0</v>
      </c>
      <c r="K277" s="229" t="s">
        <v>443</v>
      </c>
      <c r="L277" s="45"/>
      <c r="M277" s="234" t="s">
        <v>1</v>
      </c>
      <c r="N277" s="235" t="s">
        <v>41</v>
      </c>
      <c r="O277" s="92"/>
      <c r="P277" s="236">
        <f>O277*H277</f>
        <v>0</v>
      </c>
      <c r="Q277" s="236">
        <v>0</v>
      </c>
      <c r="R277" s="236">
        <f>Q277*H277</f>
        <v>0</v>
      </c>
      <c r="S277" s="236">
        <v>0</v>
      </c>
      <c r="T277" s="237">
        <f>S277*H277</f>
        <v>0</v>
      </c>
      <c r="U277" s="39"/>
      <c r="V277" s="39"/>
      <c r="W277" s="39"/>
      <c r="X277" s="39"/>
      <c r="Y277" s="39"/>
      <c r="Z277" s="39"/>
      <c r="AA277" s="39"/>
      <c r="AB277" s="39"/>
      <c r="AC277" s="39"/>
      <c r="AD277" s="39"/>
      <c r="AE277" s="39"/>
      <c r="AR277" s="238" t="s">
        <v>360</v>
      </c>
      <c r="AT277" s="238" t="s">
        <v>343</v>
      </c>
      <c r="AU277" s="238" t="s">
        <v>85</v>
      </c>
      <c r="AY277" s="18" t="s">
        <v>342</v>
      </c>
      <c r="BE277" s="239">
        <f>IF(N277="základní",J277,0)</f>
        <v>0</v>
      </c>
      <c r="BF277" s="239">
        <f>IF(N277="snížená",J277,0)</f>
        <v>0</v>
      </c>
      <c r="BG277" s="239">
        <f>IF(N277="zákl. přenesená",J277,0)</f>
        <v>0</v>
      </c>
      <c r="BH277" s="239">
        <f>IF(N277="sníž. přenesená",J277,0)</f>
        <v>0</v>
      </c>
      <c r="BI277" s="239">
        <f>IF(N277="nulová",J277,0)</f>
        <v>0</v>
      </c>
      <c r="BJ277" s="18" t="s">
        <v>83</v>
      </c>
      <c r="BK277" s="239">
        <f>ROUND(I277*H277,2)</f>
        <v>0</v>
      </c>
      <c r="BL277" s="18" t="s">
        <v>360</v>
      </c>
      <c r="BM277" s="238" t="s">
        <v>3266</v>
      </c>
    </row>
    <row r="278" s="2" customFormat="1">
      <c r="A278" s="39"/>
      <c r="B278" s="40"/>
      <c r="C278" s="41"/>
      <c r="D278" s="240" t="s">
        <v>349</v>
      </c>
      <c r="E278" s="41"/>
      <c r="F278" s="241" t="s">
        <v>605</v>
      </c>
      <c r="G278" s="41"/>
      <c r="H278" s="41"/>
      <c r="I278" s="242"/>
      <c r="J278" s="41"/>
      <c r="K278" s="41"/>
      <c r="L278" s="45"/>
      <c r="M278" s="243"/>
      <c r="N278" s="244"/>
      <c r="O278" s="92"/>
      <c r="P278" s="92"/>
      <c r="Q278" s="92"/>
      <c r="R278" s="92"/>
      <c r="S278" s="92"/>
      <c r="T278" s="93"/>
      <c r="U278" s="39"/>
      <c r="V278" s="39"/>
      <c r="W278" s="39"/>
      <c r="X278" s="39"/>
      <c r="Y278" s="39"/>
      <c r="Z278" s="39"/>
      <c r="AA278" s="39"/>
      <c r="AB278" s="39"/>
      <c r="AC278" s="39"/>
      <c r="AD278" s="39"/>
      <c r="AE278" s="39"/>
      <c r="AT278" s="18" t="s">
        <v>349</v>
      </c>
      <c r="AU278" s="18" t="s">
        <v>85</v>
      </c>
    </row>
    <row r="279" s="13" customFormat="1">
      <c r="A279" s="13"/>
      <c r="B279" s="252"/>
      <c r="C279" s="253"/>
      <c r="D279" s="240" t="s">
        <v>446</v>
      </c>
      <c r="E279" s="254" t="s">
        <v>1</v>
      </c>
      <c r="F279" s="255" t="s">
        <v>3254</v>
      </c>
      <c r="G279" s="253"/>
      <c r="H279" s="256">
        <v>251.28299999999999</v>
      </c>
      <c r="I279" s="257"/>
      <c r="J279" s="253"/>
      <c r="K279" s="253"/>
      <c r="L279" s="258"/>
      <c r="M279" s="259"/>
      <c r="N279" s="260"/>
      <c r="O279" s="260"/>
      <c r="P279" s="260"/>
      <c r="Q279" s="260"/>
      <c r="R279" s="260"/>
      <c r="S279" s="260"/>
      <c r="T279" s="261"/>
      <c r="U279" s="13"/>
      <c r="V279" s="13"/>
      <c r="W279" s="13"/>
      <c r="X279" s="13"/>
      <c r="Y279" s="13"/>
      <c r="Z279" s="13"/>
      <c r="AA279" s="13"/>
      <c r="AB279" s="13"/>
      <c r="AC279" s="13"/>
      <c r="AD279" s="13"/>
      <c r="AE279" s="13"/>
      <c r="AT279" s="262" t="s">
        <v>446</v>
      </c>
      <c r="AU279" s="262" t="s">
        <v>85</v>
      </c>
      <c r="AV279" s="13" t="s">
        <v>85</v>
      </c>
      <c r="AW279" s="13" t="s">
        <v>32</v>
      </c>
      <c r="AX279" s="13" t="s">
        <v>76</v>
      </c>
      <c r="AY279" s="262" t="s">
        <v>342</v>
      </c>
    </row>
    <row r="280" s="13" customFormat="1">
      <c r="A280" s="13"/>
      <c r="B280" s="252"/>
      <c r="C280" s="253"/>
      <c r="D280" s="240" t="s">
        <v>446</v>
      </c>
      <c r="E280" s="254" t="s">
        <v>1</v>
      </c>
      <c r="F280" s="255" t="s">
        <v>3255</v>
      </c>
      <c r="G280" s="253"/>
      <c r="H280" s="256">
        <v>72.837000000000003</v>
      </c>
      <c r="I280" s="257"/>
      <c r="J280" s="253"/>
      <c r="K280" s="253"/>
      <c r="L280" s="258"/>
      <c r="M280" s="259"/>
      <c r="N280" s="260"/>
      <c r="O280" s="260"/>
      <c r="P280" s="260"/>
      <c r="Q280" s="260"/>
      <c r="R280" s="260"/>
      <c r="S280" s="260"/>
      <c r="T280" s="261"/>
      <c r="U280" s="13"/>
      <c r="V280" s="13"/>
      <c r="W280" s="13"/>
      <c r="X280" s="13"/>
      <c r="Y280" s="13"/>
      <c r="Z280" s="13"/>
      <c r="AA280" s="13"/>
      <c r="AB280" s="13"/>
      <c r="AC280" s="13"/>
      <c r="AD280" s="13"/>
      <c r="AE280" s="13"/>
      <c r="AT280" s="262" t="s">
        <v>446</v>
      </c>
      <c r="AU280" s="262" t="s">
        <v>85</v>
      </c>
      <c r="AV280" s="13" t="s">
        <v>85</v>
      </c>
      <c r="AW280" s="13" t="s">
        <v>32</v>
      </c>
      <c r="AX280" s="13" t="s">
        <v>76</v>
      </c>
      <c r="AY280" s="262" t="s">
        <v>342</v>
      </c>
    </row>
    <row r="281" s="13" customFormat="1">
      <c r="A281" s="13"/>
      <c r="B281" s="252"/>
      <c r="C281" s="253"/>
      <c r="D281" s="240" t="s">
        <v>446</v>
      </c>
      <c r="E281" s="254" t="s">
        <v>1</v>
      </c>
      <c r="F281" s="255" t="s">
        <v>3256</v>
      </c>
      <c r="G281" s="253"/>
      <c r="H281" s="256">
        <v>456.90499999999997</v>
      </c>
      <c r="I281" s="257"/>
      <c r="J281" s="253"/>
      <c r="K281" s="253"/>
      <c r="L281" s="258"/>
      <c r="M281" s="259"/>
      <c r="N281" s="260"/>
      <c r="O281" s="260"/>
      <c r="P281" s="260"/>
      <c r="Q281" s="260"/>
      <c r="R281" s="260"/>
      <c r="S281" s="260"/>
      <c r="T281" s="261"/>
      <c r="U281" s="13"/>
      <c r="V281" s="13"/>
      <c r="W281" s="13"/>
      <c r="X281" s="13"/>
      <c r="Y281" s="13"/>
      <c r="Z281" s="13"/>
      <c r="AA281" s="13"/>
      <c r="AB281" s="13"/>
      <c r="AC281" s="13"/>
      <c r="AD281" s="13"/>
      <c r="AE281" s="13"/>
      <c r="AT281" s="262" t="s">
        <v>446</v>
      </c>
      <c r="AU281" s="262" t="s">
        <v>85</v>
      </c>
      <c r="AV281" s="13" t="s">
        <v>85</v>
      </c>
      <c r="AW281" s="13" t="s">
        <v>32</v>
      </c>
      <c r="AX281" s="13" t="s">
        <v>76</v>
      </c>
      <c r="AY281" s="262" t="s">
        <v>342</v>
      </c>
    </row>
    <row r="282" s="13" customFormat="1">
      <c r="A282" s="13"/>
      <c r="B282" s="252"/>
      <c r="C282" s="253"/>
      <c r="D282" s="240" t="s">
        <v>446</v>
      </c>
      <c r="E282" s="254" t="s">
        <v>1</v>
      </c>
      <c r="F282" s="255" t="s">
        <v>3258</v>
      </c>
      <c r="G282" s="253"/>
      <c r="H282" s="256">
        <v>456.90499999999997</v>
      </c>
      <c r="I282" s="257"/>
      <c r="J282" s="253"/>
      <c r="K282" s="253"/>
      <c r="L282" s="258"/>
      <c r="M282" s="259"/>
      <c r="N282" s="260"/>
      <c r="O282" s="260"/>
      <c r="P282" s="260"/>
      <c r="Q282" s="260"/>
      <c r="R282" s="260"/>
      <c r="S282" s="260"/>
      <c r="T282" s="261"/>
      <c r="U282" s="13"/>
      <c r="V282" s="13"/>
      <c r="W282" s="13"/>
      <c r="X282" s="13"/>
      <c r="Y282" s="13"/>
      <c r="Z282" s="13"/>
      <c r="AA282" s="13"/>
      <c r="AB282" s="13"/>
      <c r="AC282" s="13"/>
      <c r="AD282" s="13"/>
      <c r="AE282" s="13"/>
      <c r="AT282" s="262" t="s">
        <v>446</v>
      </c>
      <c r="AU282" s="262" t="s">
        <v>85</v>
      </c>
      <c r="AV282" s="13" t="s">
        <v>85</v>
      </c>
      <c r="AW282" s="13" t="s">
        <v>32</v>
      </c>
      <c r="AX282" s="13" t="s">
        <v>76</v>
      </c>
      <c r="AY282" s="262" t="s">
        <v>342</v>
      </c>
    </row>
    <row r="283" s="13" customFormat="1">
      <c r="A283" s="13"/>
      <c r="B283" s="252"/>
      <c r="C283" s="253"/>
      <c r="D283" s="240" t="s">
        <v>446</v>
      </c>
      <c r="E283" s="254" t="s">
        <v>1</v>
      </c>
      <c r="F283" s="255" t="s">
        <v>3267</v>
      </c>
      <c r="G283" s="253"/>
      <c r="H283" s="256">
        <v>32.473999999999997</v>
      </c>
      <c r="I283" s="257"/>
      <c r="J283" s="253"/>
      <c r="K283" s="253"/>
      <c r="L283" s="258"/>
      <c r="M283" s="259"/>
      <c r="N283" s="260"/>
      <c r="O283" s="260"/>
      <c r="P283" s="260"/>
      <c r="Q283" s="260"/>
      <c r="R283" s="260"/>
      <c r="S283" s="260"/>
      <c r="T283" s="261"/>
      <c r="U283" s="13"/>
      <c r="V283" s="13"/>
      <c r="W283" s="13"/>
      <c r="X283" s="13"/>
      <c r="Y283" s="13"/>
      <c r="Z283" s="13"/>
      <c r="AA283" s="13"/>
      <c r="AB283" s="13"/>
      <c r="AC283" s="13"/>
      <c r="AD283" s="13"/>
      <c r="AE283" s="13"/>
      <c r="AT283" s="262" t="s">
        <v>446</v>
      </c>
      <c r="AU283" s="262" t="s">
        <v>85</v>
      </c>
      <c r="AV283" s="13" t="s">
        <v>85</v>
      </c>
      <c r="AW283" s="13" t="s">
        <v>32</v>
      </c>
      <c r="AX283" s="13" t="s">
        <v>76</v>
      </c>
      <c r="AY283" s="262" t="s">
        <v>342</v>
      </c>
    </row>
    <row r="284" s="16" customFormat="1">
      <c r="A284" s="16"/>
      <c r="B284" s="284"/>
      <c r="C284" s="285"/>
      <c r="D284" s="240" t="s">
        <v>446</v>
      </c>
      <c r="E284" s="286" t="s">
        <v>1</v>
      </c>
      <c r="F284" s="287" t="s">
        <v>500</v>
      </c>
      <c r="G284" s="285"/>
      <c r="H284" s="288">
        <v>1270.404</v>
      </c>
      <c r="I284" s="289"/>
      <c r="J284" s="285"/>
      <c r="K284" s="285"/>
      <c r="L284" s="290"/>
      <c r="M284" s="291"/>
      <c r="N284" s="292"/>
      <c r="O284" s="292"/>
      <c r="P284" s="292"/>
      <c r="Q284" s="292"/>
      <c r="R284" s="292"/>
      <c r="S284" s="292"/>
      <c r="T284" s="293"/>
      <c r="U284" s="16"/>
      <c r="V284" s="16"/>
      <c r="W284" s="16"/>
      <c r="X284" s="16"/>
      <c r="Y284" s="16"/>
      <c r="Z284" s="16"/>
      <c r="AA284" s="16"/>
      <c r="AB284" s="16"/>
      <c r="AC284" s="16"/>
      <c r="AD284" s="16"/>
      <c r="AE284" s="16"/>
      <c r="AT284" s="294" t="s">
        <v>446</v>
      </c>
      <c r="AU284" s="294" t="s">
        <v>85</v>
      </c>
      <c r="AV284" s="16" t="s">
        <v>360</v>
      </c>
      <c r="AW284" s="16" t="s">
        <v>32</v>
      </c>
      <c r="AX284" s="16" t="s">
        <v>83</v>
      </c>
      <c r="AY284" s="294" t="s">
        <v>342</v>
      </c>
    </row>
    <row r="285" s="2" customFormat="1" ht="16.5" customHeight="1">
      <c r="A285" s="39"/>
      <c r="B285" s="40"/>
      <c r="C285" s="227" t="s">
        <v>710</v>
      </c>
      <c r="D285" s="227" t="s">
        <v>343</v>
      </c>
      <c r="E285" s="228" t="s">
        <v>627</v>
      </c>
      <c r="F285" s="229" t="s">
        <v>628</v>
      </c>
      <c r="G285" s="230" t="s">
        <v>562</v>
      </c>
      <c r="H285" s="231">
        <v>1636.6690000000001</v>
      </c>
      <c r="I285" s="232"/>
      <c r="J285" s="233">
        <f>ROUND(I285*H285,2)</f>
        <v>0</v>
      </c>
      <c r="K285" s="229" t="s">
        <v>443</v>
      </c>
      <c r="L285" s="45"/>
      <c r="M285" s="234" t="s">
        <v>1</v>
      </c>
      <c r="N285" s="235" t="s">
        <v>41</v>
      </c>
      <c r="O285" s="92"/>
      <c r="P285" s="236">
        <f>O285*H285</f>
        <v>0</v>
      </c>
      <c r="Q285" s="236">
        <v>0</v>
      </c>
      <c r="R285" s="236">
        <f>Q285*H285</f>
        <v>0</v>
      </c>
      <c r="S285" s="236">
        <v>0</v>
      </c>
      <c r="T285" s="237">
        <f>S285*H285</f>
        <v>0</v>
      </c>
      <c r="U285" s="39"/>
      <c r="V285" s="39"/>
      <c r="W285" s="39"/>
      <c r="X285" s="39"/>
      <c r="Y285" s="39"/>
      <c r="Z285" s="39"/>
      <c r="AA285" s="39"/>
      <c r="AB285" s="39"/>
      <c r="AC285" s="39"/>
      <c r="AD285" s="39"/>
      <c r="AE285" s="39"/>
      <c r="AR285" s="238" t="s">
        <v>360</v>
      </c>
      <c r="AT285" s="238" t="s">
        <v>343</v>
      </c>
      <c r="AU285" s="238" t="s">
        <v>85</v>
      </c>
      <c r="AY285" s="18" t="s">
        <v>342</v>
      </c>
      <c r="BE285" s="239">
        <f>IF(N285="základní",J285,0)</f>
        <v>0</v>
      </c>
      <c r="BF285" s="239">
        <f>IF(N285="snížená",J285,0)</f>
        <v>0</v>
      </c>
      <c r="BG285" s="239">
        <f>IF(N285="zákl. přenesená",J285,0)</f>
        <v>0</v>
      </c>
      <c r="BH285" s="239">
        <f>IF(N285="sníž. přenesená",J285,0)</f>
        <v>0</v>
      </c>
      <c r="BI285" s="239">
        <f>IF(N285="nulová",J285,0)</f>
        <v>0</v>
      </c>
      <c r="BJ285" s="18" t="s">
        <v>83</v>
      </c>
      <c r="BK285" s="239">
        <f>ROUND(I285*H285,2)</f>
        <v>0</v>
      </c>
      <c r="BL285" s="18" t="s">
        <v>360</v>
      </c>
      <c r="BM285" s="238" t="s">
        <v>3268</v>
      </c>
    </row>
    <row r="286" s="2" customFormat="1">
      <c r="A286" s="39"/>
      <c r="B286" s="40"/>
      <c r="C286" s="41"/>
      <c r="D286" s="240" t="s">
        <v>349</v>
      </c>
      <c r="E286" s="41"/>
      <c r="F286" s="241" t="s">
        <v>630</v>
      </c>
      <c r="G286" s="41"/>
      <c r="H286" s="41"/>
      <c r="I286" s="242"/>
      <c r="J286" s="41"/>
      <c r="K286" s="41"/>
      <c r="L286" s="45"/>
      <c r="M286" s="243"/>
      <c r="N286" s="244"/>
      <c r="O286" s="92"/>
      <c r="P286" s="92"/>
      <c r="Q286" s="92"/>
      <c r="R286" s="92"/>
      <c r="S286" s="92"/>
      <c r="T286" s="93"/>
      <c r="U286" s="39"/>
      <c r="V286" s="39"/>
      <c r="W286" s="39"/>
      <c r="X286" s="39"/>
      <c r="Y286" s="39"/>
      <c r="Z286" s="39"/>
      <c r="AA286" s="39"/>
      <c r="AB286" s="39"/>
      <c r="AC286" s="39"/>
      <c r="AD286" s="39"/>
      <c r="AE286" s="39"/>
      <c r="AT286" s="18" t="s">
        <v>349</v>
      </c>
      <c r="AU286" s="18" t="s">
        <v>85</v>
      </c>
    </row>
    <row r="287" s="13" customFormat="1">
      <c r="A287" s="13"/>
      <c r="B287" s="252"/>
      <c r="C287" s="253"/>
      <c r="D287" s="240" t="s">
        <v>446</v>
      </c>
      <c r="E287" s="254" t="s">
        <v>1</v>
      </c>
      <c r="F287" s="255" t="s">
        <v>3269</v>
      </c>
      <c r="G287" s="253"/>
      <c r="H287" s="256">
        <v>1604.1949999999999</v>
      </c>
      <c r="I287" s="257"/>
      <c r="J287" s="253"/>
      <c r="K287" s="253"/>
      <c r="L287" s="258"/>
      <c r="M287" s="259"/>
      <c r="N287" s="260"/>
      <c r="O287" s="260"/>
      <c r="P287" s="260"/>
      <c r="Q287" s="260"/>
      <c r="R287" s="260"/>
      <c r="S287" s="260"/>
      <c r="T287" s="261"/>
      <c r="U287" s="13"/>
      <c r="V287" s="13"/>
      <c r="W287" s="13"/>
      <c r="X287" s="13"/>
      <c r="Y287" s="13"/>
      <c r="Z287" s="13"/>
      <c r="AA287" s="13"/>
      <c r="AB287" s="13"/>
      <c r="AC287" s="13"/>
      <c r="AD287" s="13"/>
      <c r="AE287" s="13"/>
      <c r="AT287" s="262" t="s">
        <v>446</v>
      </c>
      <c r="AU287" s="262" t="s">
        <v>85</v>
      </c>
      <c r="AV287" s="13" t="s">
        <v>85</v>
      </c>
      <c r="AW287" s="13" t="s">
        <v>32</v>
      </c>
      <c r="AX287" s="13" t="s">
        <v>76</v>
      </c>
      <c r="AY287" s="262" t="s">
        <v>342</v>
      </c>
    </row>
    <row r="288" s="13" customFormat="1">
      <c r="A288" s="13"/>
      <c r="B288" s="252"/>
      <c r="C288" s="253"/>
      <c r="D288" s="240" t="s">
        <v>446</v>
      </c>
      <c r="E288" s="254" t="s">
        <v>1</v>
      </c>
      <c r="F288" s="255" t="s">
        <v>3270</v>
      </c>
      <c r="G288" s="253"/>
      <c r="H288" s="256">
        <v>32.473999999999997</v>
      </c>
      <c r="I288" s="257"/>
      <c r="J288" s="253"/>
      <c r="K288" s="253"/>
      <c r="L288" s="258"/>
      <c r="M288" s="259"/>
      <c r="N288" s="260"/>
      <c r="O288" s="260"/>
      <c r="P288" s="260"/>
      <c r="Q288" s="260"/>
      <c r="R288" s="260"/>
      <c r="S288" s="260"/>
      <c r="T288" s="261"/>
      <c r="U288" s="13"/>
      <c r="V288" s="13"/>
      <c r="W288" s="13"/>
      <c r="X288" s="13"/>
      <c r="Y288" s="13"/>
      <c r="Z288" s="13"/>
      <c r="AA288" s="13"/>
      <c r="AB288" s="13"/>
      <c r="AC288" s="13"/>
      <c r="AD288" s="13"/>
      <c r="AE288" s="13"/>
      <c r="AT288" s="262" t="s">
        <v>446</v>
      </c>
      <c r="AU288" s="262" t="s">
        <v>85</v>
      </c>
      <c r="AV288" s="13" t="s">
        <v>85</v>
      </c>
      <c r="AW288" s="13" t="s">
        <v>32</v>
      </c>
      <c r="AX288" s="13" t="s">
        <v>76</v>
      </c>
      <c r="AY288" s="262" t="s">
        <v>342</v>
      </c>
    </row>
    <row r="289" s="16" customFormat="1">
      <c r="A289" s="16"/>
      <c r="B289" s="284"/>
      <c r="C289" s="285"/>
      <c r="D289" s="240" t="s">
        <v>446</v>
      </c>
      <c r="E289" s="286" t="s">
        <v>1</v>
      </c>
      <c r="F289" s="287" t="s">
        <v>500</v>
      </c>
      <c r="G289" s="285"/>
      <c r="H289" s="288">
        <v>1636.6690000000001</v>
      </c>
      <c r="I289" s="289"/>
      <c r="J289" s="285"/>
      <c r="K289" s="285"/>
      <c r="L289" s="290"/>
      <c r="M289" s="291"/>
      <c r="N289" s="292"/>
      <c r="O289" s="292"/>
      <c r="P289" s="292"/>
      <c r="Q289" s="292"/>
      <c r="R289" s="292"/>
      <c r="S289" s="292"/>
      <c r="T289" s="293"/>
      <c r="U289" s="16"/>
      <c r="V289" s="16"/>
      <c r="W289" s="16"/>
      <c r="X289" s="16"/>
      <c r="Y289" s="16"/>
      <c r="Z289" s="16"/>
      <c r="AA289" s="16"/>
      <c r="AB289" s="16"/>
      <c r="AC289" s="16"/>
      <c r="AD289" s="16"/>
      <c r="AE289" s="16"/>
      <c r="AT289" s="294" t="s">
        <v>446</v>
      </c>
      <c r="AU289" s="294" t="s">
        <v>85</v>
      </c>
      <c r="AV289" s="16" t="s">
        <v>360</v>
      </c>
      <c r="AW289" s="16" t="s">
        <v>32</v>
      </c>
      <c r="AX289" s="16" t="s">
        <v>83</v>
      </c>
      <c r="AY289" s="294" t="s">
        <v>342</v>
      </c>
    </row>
    <row r="290" s="2" customFormat="1" ht="16.5" customHeight="1">
      <c r="A290" s="39"/>
      <c r="B290" s="40"/>
      <c r="C290" s="227" t="s">
        <v>717</v>
      </c>
      <c r="D290" s="227" t="s">
        <v>343</v>
      </c>
      <c r="E290" s="228" t="s">
        <v>633</v>
      </c>
      <c r="F290" s="229" t="s">
        <v>634</v>
      </c>
      <c r="G290" s="230" t="s">
        <v>462</v>
      </c>
      <c r="H290" s="231">
        <v>2294.5799999999999</v>
      </c>
      <c r="I290" s="232"/>
      <c r="J290" s="233">
        <f>ROUND(I290*H290,2)</f>
        <v>0</v>
      </c>
      <c r="K290" s="229" t="s">
        <v>443</v>
      </c>
      <c r="L290" s="45"/>
      <c r="M290" s="234" t="s">
        <v>1</v>
      </c>
      <c r="N290" s="235" t="s">
        <v>41</v>
      </c>
      <c r="O290" s="92"/>
      <c r="P290" s="236">
        <f>O290*H290</f>
        <v>0</v>
      </c>
      <c r="Q290" s="236">
        <v>0</v>
      </c>
      <c r="R290" s="236">
        <f>Q290*H290</f>
        <v>0</v>
      </c>
      <c r="S290" s="236">
        <v>0</v>
      </c>
      <c r="T290" s="237">
        <f>S290*H290</f>
        <v>0</v>
      </c>
      <c r="U290" s="39"/>
      <c r="V290" s="39"/>
      <c r="W290" s="39"/>
      <c r="X290" s="39"/>
      <c r="Y290" s="39"/>
      <c r="Z290" s="39"/>
      <c r="AA290" s="39"/>
      <c r="AB290" s="39"/>
      <c r="AC290" s="39"/>
      <c r="AD290" s="39"/>
      <c r="AE290" s="39"/>
      <c r="AR290" s="238" t="s">
        <v>360</v>
      </c>
      <c r="AT290" s="238" t="s">
        <v>343</v>
      </c>
      <c r="AU290" s="238" t="s">
        <v>85</v>
      </c>
      <c r="AY290" s="18" t="s">
        <v>342</v>
      </c>
      <c r="BE290" s="239">
        <f>IF(N290="základní",J290,0)</f>
        <v>0</v>
      </c>
      <c r="BF290" s="239">
        <f>IF(N290="snížená",J290,0)</f>
        <v>0</v>
      </c>
      <c r="BG290" s="239">
        <f>IF(N290="zákl. přenesená",J290,0)</f>
        <v>0</v>
      </c>
      <c r="BH290" s="239">
        <f>IF(N290="sníž. přenesená",J290,0)</f>
        <v>0</v>
      </c>
      <c r="BI290" s="239">
        <f>IF(N290="nulová",J290,0)</f>
        <v>0</v>
      </c>
      <c r="BJ290" s="18" t="s">
        <v>83</v>
      </c>
      <c r="BK290" s="239">
        <f>ROUND(I290*H290,2)</f>
        <v>0</v>
      </c>
      <c r="BL290" s="18" t="s">
        <v>360</v>
      </c>
      <c r="BM290" s="238" t="s">
        <v>3271</v>
      </c>
    </row>
    <row r="291" s="2" customFormat="1">
      <c r="A291" s="39"/>
      <c r="B291" s="40"/>
      <c r="C291" s="41"/>
      <c r="D291" s="240" t="s">
        <v>349</v>
      </c>
      <c r="E291" s="41"/>
      <c r="F291" s="241" t="s">
        <v>636</v>
      </c>
      <c r="G291" s="41"/>
      <c r="H291" s="41"/>
      <c r="I291" s="242"/>
      <c r="J291" s="41"/>
      <c r="K291" s="41"/>
      <c r="L291" s="45"/>
      <c r="M291" s="243"/>
      <c r="N291" s="244"/>
      <c r="O291" s="92"/>
      <c r="P291" s="92"/>
      <c r="Q291" s="92"/>
      <c r="R291" s="92"/>
      <c r="S291" s="92"/>
      <c r="T291" s="93"/>
      <c r="U291" s="39"/>
      <c r="V291" s="39"/>
      <c r="W291" s="39"/>
      <c r="X291" s="39"/>
      <c r="Y291" s="39"/>
      <c r="Z291" s="39"/>
      <c r="AA291" s="39"/>
      <c r="AB291" s="39"/>
      <c r="AC291" s="39"/>
      <c r="AD291" s="39"/>
      <c r="AE291" s="39"/>
      <c r="AT291" s="18" t="s">
        <v>349</v>
      </c>
      <c r="AU291" s="18" t="s">
        <v>85</v>
      </c>
    </row>
    <row r="292" s="13" customFormat="1">
      <c r="A292" s="13"/>
      <c r="B292" s="252"/>
      <c r="C292" s="253"/>
      <c r="D292" s="240" t="s">
        <v>446</v>
      </c>
      <c r="E292" s="254" t="s">
        <v>1</v>
      </c>
      <c r="F292" s="255" t="s">
        <v>3272</v>
      </c>
      <c r="G292" s="253"/>
      <c r="H292" s="256">
        <v>1147.29</v>
      </c>
      <c r="I292" s="257"/>
      <c r="J292" s="253"/>
      <c r="K292" s="253"/>
      <c r="L292" s="258"/>
      <c r="M292" s="259"/>
      <c r="N292" s="260"/>
      <c r="O292" s="260"/>
      <c r="P292" s="260"/>
      <c r="Q292" s="260"/>
      <c r="R292" s="260"/>
      <c r="S292" s="260"/>
      <c r="T292" s="261"/>
      <c r="U292" s="13"/>
      <c r="V292" s="13"/>
      <c r="W292" s="13"/>
      <c r="X292" s="13"/>
      <c r="Y292" s="13"/>
      <c r="Z292" s="13"/>
      <c r="AA292" s="13"/>
      <c r="AB292" s="13"/>
      <c r="AC292" s="13"/>
      <c r="AD292" s="13"/>
      <c r="AE292" s="13"/>
      <c r="AT292" s="262" t="s">
        <v>446</v>
      </c>
      <c r="AU292" s="262" t="s">
        <v>85</v>
      </c>
      <c r="AV292" s="13" t="s">
        <v>85</v>
      </c>
      <c r="AW292" s="13" t="s">
        <v>32</v>
      </c>
      <c r="AX292" s="13" t="s">
        <v>76</v>
      </c>
      <c r="AY292" s="262" t="s">
        <v>342</v>
      </c>
    </row>
    <row r="293" s="13" customFormat="1">
      <c r="A293" s="13"/>
      <c r="B293" s="252"/>
      <c r="C293" s="253"/>
      <c r="D293" s="240" t="s">
        <v>446</v>
      </c>
      <c r="E293" s="254" t="s">
        <v>1</v>
      </c>
      <c r="F293" s="255" t="s">
        <v>3273</v>
      </c>
      <c r="G293" s="253"/>
      <c r="H293" s="256">
        <v>2294.5799999999999</v>
      </c>
      <c r="I293" s="257"/>
      <c r="J293" s="253"/>
      <c r="K293" s="253"/>
      <c r="L293" s="258"/>
      <c r="M293" s="259"/>
      <c r="N293" s="260"/>
      <c r="O293" s="260"/>
      <c r="P293" s="260"/>
      <c r="Q293" s="260"/>
      <c r="R293" s="260"/>
      <c r="S293" s="260"/>
      <c r="T293" s="261"/>
      <c r="U293" s="13"/>
      <c r="V293" s="13"/>
      <c r="W293" s="13"/>
      <c r="X293" s="13"/>
      <c r="Y293" s="13"/>
      <c r="Z293" s="13"/>
      <c r="AA293" s="13"/>
      <c r="AB293" s="13"/>
      <c r="AC293" s="13"/>
      <c r="AD293" s="13"/>
      <c r="AE293" s="13"/>
      <c r="AT293" s="262" t="s">
        <v>446</v>
      </c>
      <c r="AU293" s="262" t="s">
        <v>85</v>
      </c>
      <c r="AV293" s="13" t="s">
        <v>85</v>
      </c>
      <c r="AW293" s="13" t="s">
        <v>32</v>
      </c>
      <c r="AX293" s="13" t="s">
        <v>83</v>
      </c>
      <c r="AY293" s="262" t="s">
        <v>342</v>
      </c>
    </row>
    <row r="294" s="2" customFormat="1" ht="16.5" customHeight="1">
      <c r="A294" s="39"/>
      <c r="B294" s="40"/>
      <c r="C294" s="227" t="s">
        <v>724</v>
      </c>
      <c r="D294" s="227" t="s">
        <v>343</v>
      </c>
      <c r="E294" s="228" t="s">
        <v>2071</v>
      </c>
      <c r="F294" s="229" t="s">
        <v>641</v>
      </c>
      <c r="G294" s="230" t="s">
        <v>562</v>
      </c>
      <c r="H294" s="231">
        <v>913.80899999999997</v>
      </c>
      <c r="I294" s="232"/>
      <c r="J294" s="233">
        <f>ROUND(I294*H294,2)</f>
        <v>0</v>
      </c>
      <c r="K294" s="229" t="s">
        <v>443</v>
      </c>
      <c r="L294" s="45"/>
      <c r="M294" s="234" t="s">
        <v>1</v>
      </c>
      <c r="N294" s="235" t="s">
        <v>41</v>
      </c>
      <c r="O294" s="92"/>
      <c r="P294" s="236">
        <f>O294*H294</f>
        <v>0</v>
      </c>
      <c r="Q294" s="236">
        <v>0</v>
      </c>
      <c r="R294" s="236">
        <f>Q294*H294</f>
        <v>0</v>
      </c>
      <c r="S294" s="236">
        <v>0</v>
      </c>
      <c r="T294" s="237">
        <f>S294*H294</f>
        <v>0</v>
      </c>
      <c r="U294" s="39"/>
      <c r="V294" s="39"/>
      <c r="W294" s="39"/>
      <c r="X294" s="39"/>
      <c r="Y294" s="39"/>
      <c r="Z294" s="39"/>
      <c r="AA294" s="39"/>
      <c r="AB294" s="39"/>
      <c r="AC294" s="39"/>
      <c r="AD294" s="39"/>
      <c r="AE294" s="39"/>
      <c r="AR294" s="238" t="s">
        <v>360</v>
      </c>
      <c r="AT294" s="238" t="s">
        <v>343</v>
      </c>
      <c r="AU294" s="238" t="s">
        <v>85</v>
      </c>
      <c r="AY294" s="18" t="s">
        <v>342</v>
      </c>
      <c r="BE294" s="239">
        <f>IF(N294="základní",J294,0)</f>
        <v>0</v>
      </c>
      <c r="BF294" s="239">
        <f>IF(N294="snížená",J294,0)</f>
        <v>0</v>
      </c>
      <c r="BG294" s="239">
        <f>IF(N294="zákl. přenesená",J294,0)</f>
        <v>0</v>
      </c>
      <c r="BH294" s="239">
        <f>IF(N294="sníž. přenesená",J294,0)</f>
        <v>0</v>
      </c>
      <c r="BI294" s="239">
        <f>IF(N294="nulová",J294,0)</f>
        <v>0</v>
      </c>
      <c r="BJ294" s="18" t="s">
        <v>83</v>
      </c>
      <c r="BK294" s="239">
        <f>ROUND(I294*H294,2)</f>
        <v>0</v>
      </c>
      <c r="BL294" s="18" t="s">
        <v>360</v>
      </c>
      <c r="BM294" s="238" t="s">
        <v>3274</v>
      </c>
    </row>
    <row r="295" s="2" customFormat="1">
      <c r="A295" s="39"/>
      <c r="B295" s="40"/>
      <c r="C295" s="41"/>
      <c r="D295" s="240" t="s">
        <v>349</v>
      </c>
      <c r="E295" s="41"/>
      <c r="F295" s="241" t="s">
        <v>643</v>
      </c>
      <c r="G295" s="41"/>
      <c r="H295" s="41"/>
      <c r="I295" s="242"/>
      <c r="J295" s="41"/>
      <c r="K295" s="41"/>
      <c r="L295" s="45"/>
      <c r="M295" s="243"/>
      <c r="N295" s="244"/>
      <c r="O295" s="92"/>
      <c r="P295" s="92"/>
      <c r="Q295" s="92"/>
      <c r="R295" s="92"/>
      <c r="S295" s="92"/>
      <c r="T295" s="93"/>
      <c r="U295" s="39"/>
      <c r="V295" s="39"/>
      <c r="W295" s="39"/>
      <c r="X295" s="39"/>
      <c r="Y295" s="39"/>
      <c r="Z295" s="39"/>
      <c r="AA295" s="39"/>
      <c r="AB295" s="39"/>
      <c r="AC295" s="39"/>
      <c r="AD295" s="39"/>
      <c r="AE295" s="39"/>
      <c r="AT295" s="18" t="s">
        <v>349</v>
      </c>
      <c r="AU295" s="18" t="s">
        <v>85</v>
      </c>
    </row>
    <row r="296" s="13" customFormat="1">
      <c r="A296" s="13"/>
      <c r="B296" s="252"/>
      <c r="C296" s="253"/>
      <c r="D296" s="240" t="s">
        <v>446</v>
      </c>
      <c r="E296" s="254" t="s">
        <v>1</v>
      </c>
      <c r="F296" s="255" t="s">
        <v>3275</v>
      </c>
      <c r="G296" s="253"/>
      <c r="H296" s="256">
        <v>1604.1949999999999</v>
      </c>
      <c r="I296" s="257"/>
      <c r="J296" s="253"/>
      <c r="K296" s="253"/>
      <c r="L296" s="258"/>
      <c r="M296" s="259"/>
      <c r="N296" s="260"/>
      <c r="O296" s="260"/>
      <c r="P296" s="260"/>
      <c r="Q296" s="260"/>
      <c r="R296" s="260"/>
      <c r="S296" s="260"/>
      <c r="T296" s="261"/>
      <c r="U296" s="13"/>
      <c r="V296" s="13"/>
      <c r="W296" s="13"/>
      <c r="X296" s="13"/>
      <c r="Y296" s="13"/>
      <c r="Z296" s="13"/>
      <c r="AA296" s="13"/>
      <c r="AB296" s="13"/>
      <c r="AC296" s="13"/>
      <c r="AD296" s="13"/>
      <c r="AE296" s="13"/>
      <c r="AT296" s="262" t="s">
        <v>446</v>
      </c>
      <c r="AU296" s="262" t="s">
        <v>85</v>
      </c>
      <c r="AV296" s="13" t="s">
        <v>85</v>
      </c>
      <c r="AW296" s="13" t="s">
        <v>32</v>
      </c>
      <c r="AX296" s="13" t="s">
        <v>76</v>
      </c>
      <c r="AY296" s="262" t="s">
        <v>342</v>
      </c>
    </row>
    <row r="297" s="14" customFormat="1">
      <c r="A297" s="14"/>
      <c r="B297" s="263"/>
      <c r="C297" s="264"/>
      <c r="D297" s="240" t="s">
        <v>446</v>
      </c>
      <c r="E297" s="265" t="s">
        <v>1</v>
      </c>
      <c r="F297" s="266" t="s">
        <v>2074</v>
      </c>
      <c r="G297" s="264"/>
      <c r="H297" s="265" t="s">
        <v>1</v>
      </c>
      <c r="I297" s="267"/>
      <c r="J297" s="264"/>
      <c r="K297" s="264"/>
      <c r="L297" s="268"/>
      <c r="M297" s="269"/>
      <c r="N297" s="270"/>
      <c r="O297" s="270"/>
      <c r="P297" s="270"/>
      <c r="Q297" s="270"/>
      <c r="R297" s="270"/>
      <c r="S297" s="270"/>
      <c r="T297" s="271"/>
      <c r="U297" s="14"/>
      <c r="V297" s="14"/>
      <c r="W297" s="14"/>
      <c r="X297" s="14"/>
      <c r="Y297" s="14"/>
      <c r="Z297" s="14"/>
      <c r="AA297" s="14"/>
      <c r="AB297" s="14"/>
      <c r="AC297" s="14"/>
      <c r="AD297" s="14"/>
      <c r="AE297" s="14"/>
      <c r="AT297" s="272" t="s">
        <v>446</v>
      </c>
      <c r="AU297" s="272" t="s">
        <v>85</v>
      </c>
      <c r="AV297" s="14" t="s">
        <v>83</v>
      </c>
      <c r="AW297" s="14" t="s">
        <v>32</v>
      </c>
      <c r="AX297" s="14" t="s">
        <v>76</v>
      </c>
      <c r="AY297" s="272" t="s">
        <v>342</v>
      </c>
    </row>
    <row r="298" s="13" customFormat="1">
      <c r="A298" s="13"/>
      <c r="B298" s="252"/>
      <c r="C298" s="253"/>
      <c r="D298" s="240" t="s">
        <v>446</v>
      </c>
      <c r="E298" s="254" t="s">
        <v>1</v>
      </c>
      <c r="F298" s="255" t="s">
        <v>3276</v>
      </c>
      <c r="G298" s="253"/>
      <c r="H298" s="256">
        <v>-251.28299999999999</v>
      </c>
      <c r="I298" s="257"/>
      <c r="J298" s="253"/>
      <c r="K298" s="253"/>
      <c r="L298" s="258"/>
      <c r="M298" s="259"/>
      <c r="N298" s="260"/>
      <c r="O298" s="260"/>
      <c r="P298" s="260"/>
      <c r="Q298" s="260"/>
      <c r="R298" s="260"/>
      <c r="S298" s="260"/>
      <c r="T298" s="261"/>
      <c r="U298" s="13"/>
      <c r="V298" s="13"/>
      <c r="W298" s="13"/>
      <c r="X298" s="13"/>
      <c r="Y298" s="13"/>
      <c r="Z298" s="13"/>
      <c r="AA298" s="13"/>
      <c r="AB298" s="13"/>
      <c r="AC298" s="13"/>
      <c r="AD298" s="13"/>
      <c r="AE298" s="13"/>
      <c r="AT298" s="262" t="s">
        <v>446</v>
      </c>
      <c r="AU298" s="262" t="s">
        <v>85</v>
      </c>
      <c r="AV298" s="13" t="s">
        <v>85</v>
      </c>
      <c r="AW298" s="13" t="s">
        <v>32</v>
      </c>
      <c r="AX298" s="13" t="s">
        <v>76</v>
      </c>
      <c r="AY298" s="262" t="s">
        <v>342</v>
      </c>
    </row>
    <row r="299" s="13" customFormat="1">
      <c r="A299" s="13"/>
      <c r="B299" s="252"/>
      <c r="C299" s="253"/>
      <c r="D299" s="240" t="s">
        <v>446</v>
      </c>
      <c r="E299" s="254" t="s">
        <v>1</v>
      </c>
      <c r="F299" s="255" t="s">
        <v>3277</v>
      </c>
      <c r="G299" s="253"/>
      <c r="H299" s="256">
        <v>-72.837000000000003</v>
      </c>
      <c r="I299" s="257"/>
      <c r="J299" s="253"/>
      <c r="K299" s="253"/>
      <c r="L299" s="258"/>
      <c r="M299" s="259"/>
      <c r="N299" s="260"/>
      <c r="O299" s="260"/>
      <c r="P299" s="260"/>
      <c r="Q299" s="260"/>
      <c r="R299" s="260"/>
      <c r="S299" s="260"/>
      <c r="T299" s="261"/>
      <c r="U299" s="13"/>
      <c r="V299" s="13"/>
      <c r="W299" s="13"/>
      <c r="X299" s="13"/>
      <c r="Y299" s="13"/>
      <c r="Z299" s="13"/>
      <c r="AA299" s="13"/>
      <c r="AB299" s="13"/>
      <c r="AC299" s="13"/>
      <c r="AD299" s="13"/>
      <c r="AE299" s="13"/>
      <c r="AT299" s="262" t="s">
        <v>446</v>
      </c>
      <c r="AU299" s="262" t="s">
        <v>85</v>
      </c>
      <c r="AV299" s="13" t="s">
        <v>85</v>
      </c>
      <c r="AW299" s="13" t="s">
        <v>32</v>
      </c>
      <c r="AX299" s="13" t="s">
        <v>76</v>
      </c>
      <c r="AY299" s="262" t="s">
        <v>342</v>
      </c>
    </row>
    <row r="300" s="13" customFormat="1">
      <c r="A300" s="13"/>
      <c r="B300" s="252"/>
      <c r="C300" s="253"/>
      <c r="D300" s="240" t="s">
        <v>446</v>
      </c>
      <c r="E300" s="254" t="s">
        <v>1</v>
      </c>
      <c r="F300" s="255" t="s">
        <v>3278</v>
      </c>
      <c r="G300" s="253"/>
      <c r="H300" s="256">
        <v>-7.0830000000000002</v>
      </c>
      <c r="I300" s="257"/>
      <c r="J300" s="253"/>
      <c r="K300" s="253"/>
      <c r="L300" s="258"/>
      <c r="M300" s="259"/>
      <c r="N300" s="260"/>
      <c r="O300" s="260"/>
      <c r="P300" s="260"/>
      <c r="Q300" s="260"/>
      <c r="R300" s="260"/>
      <c r="S300" s="260"/>
      <c r="T300" s="261"/>
      <c r="U300" s="13"/>
      <c r="V300" s="13"/>
      <c r="W300" s="13"/>
      <c r="X300" s="13"/>
      <c r="Y300" s="13"/>
      <c r="Z300" s="13"/>
      <c r="AA300" s="13"/>
      <c r="AB300" s="13"/>
      <c r="AC300" s="13"/>
      <c r="AD300" s="13"/>
      <c r="AE300" s="13"/>
      <c r="AT300" s="262" t="s">
        <v>446</v>
      </c>
      <c r="AU300" s="262" t="s">
        <v>85</v>
      </c>
      <c r="AV300" s="13" t="s">
        <v>85</v>
      </c>
      <c r="AW300" s="13" t="s">
        <v>32</v>
      </c>
      <c r="AX300" s="13" t="s">
        <v>76</v>
      </c>
      <c r="AY300" s="262" t="s">
        <v>342</v>
      </c>
    </row>
    <row r="301" s="13" customFormat="1">
      <c r="A301" s="13"/>
      <c r="B301" s="252"/>
      <c r="C301" s="253"/>
      <c r="D301" s="240" t="s">
        <v>446</v>
      </c>
      <c r="E301" s="254" t="s">
        <v>1</v>
      </c>
      <c r="F301" s="255" t="s">
        <v>3279</v>
      </c>
      <c r="G301" s="253"/>
      <c r="H301" s="256">
        <v>-16.012</v>
      </c>
      <c r="I301" s="257"/>
      <c r="J301" s="253"/>
      <c r="K301" s="253"/>
      <c r="L301" s="258"/>
      <c r="M301" s="259"/>
      <c r="N301" s="260"/>
      <c r="O301" s="260"/>
      <c r="P301" s="260"/>
      <c r="Q301" s="260"/>
      <c r="R301" s="260"/>
      <c r="S301" s="260"/>
      <c r="T301" s="261"/>
      <c r="U301" s="13"/>
      <c r="V301" s="13"/>
      <c r="W301" s="13"/>
      <c r="X301" s="13"/>
      <c r="Y301" s="13"/>
      <c r="Z301" s="13"/>
      <c r="AA301" s="13"/>
      <c r="AB301" s="13"/>
      <c r="AC301" s="13"/>
      <c r="AD301" s="13"/>
      <c r="AE301" s="13"/>
      <c r="AT301" s="262" t="s">
        <v>446</v>
      </c>
      <c r="AU301" s="262" t="s">
        <v>85</v>
      </c>
      <c r="AV301" s="13" t="s">
        <v>85</v>
      </c>
      <c r="AW301" s="13" t="s">
        <v>32</v>
      </c>
      <c r="AX301" s="13" t="s">
        <v>76</v>
      </c>
      <c r="AY301" s="262" t="s">
        <v>342</v>
      </c>
    </row>
    <row r="302" s="13" customFormat="1">
      <c r="A302" s="13"/>
      <c r="B302" s="252"/>
      <c r="C302" s="253"/>
      <c r="D302" s="240" t="s">
        <v>446</v>
      </c>
      <c r="E302" s="254" t="s">
        <v>1</v>
      </c>
      <c r="F302" s="255" t="s">
        <v>3280</v>
      </c>
      <c r="G302" s="253"/>
      <c r="H302" s="256">
        <v>-11.201000000000001</v>
      </c>
      <c r="I302" s="257"/>
      <c r="J302" s="253"/>
      <c r="K302" s="253"/>
      <c r="L302" s="258"/>
      <c r="M302" s="259"/>
      <c r="N302" s="260"/>
      <c r="O302" s="260"/>
      <c r="P302" s="260"/>
      <c r="Q302" s="260"/>
      <c r="R302" s="260"/>
      <c r="S302" s="260"/>
      <c r="T302" s="261"/>
      <c r="U302" s="13"/>
      <c r="V302" s="13"/>
      <c r="W302" s="13"/>
      <c r="X302" s="13"/>
      <c r="Y302" s="13"/>
      <c r="Z302" s="13"/>
      <c r="AA302" s="13"/>
      <c r="AB302" s="13"/>
      <c r="AC302" s="13"/>
      <c r="AD302" s="13"/>
      <c r="AE302" s="13"/>
      <c r="AT302" s="262" t="s">
        <v>446</v>
      </c>
      <c r="AU302" s="262" t="s">
        <v>85</v>
      </c>
      <c r="AV302" s="13" t="s">
        <v>85</v>
      </c>
      <c r="AW302" s="13" t="s">
        <v>32</v>
      </c>
      <c r="AX302" s="13" t="s">
        <v>76</v>
      </c>
      <c r="AY302" s="262" t="s">
        <v>342</v>
      </c>
    </row>
    <row r="303" s="13" customFormat="1">
      <c r="A303" s="13"/>
      <c r="B303" s="252"/>
      <c r="C303" s="253"/>
      <c r="D303" s="240" t="s">
        <v>446</v>
      </c>
      <c r="E303" s="254" t="s">
        <v>1</v>
      </c>
      <c r="F303" s="255" t="s">
        <v>3281</v>
      </c>
      <c r="G303" s="253"/>
      <c r="H303" s="256">
        <v>-5.5309999999999997</v>
      </c>
      <c r="I303" s="257"/>
      <c r="J303" s="253"/>
      <c r="K303" s="253"/>
      <c r="L303" s="258"/>
      <c r="M303" s="259"/>
      <c r="N303" s="260"/>
      <c r="O303" s="260"/>
      <c r="P303" s="260"/>
      <c r="Q303" s="260"/>
      <c r="R303" s="260"/>
      <c r="S303" s="260"/>
      <c r="T303" s="261"/>
      <c r="U303" s="13"/>
      <c r="V303" s="13"/>
      <c r="W303" s="13"/>
      <c r="X303" s="13"/>
      <c r="Y303" s="13"/>
      <c r="Z303" s="13"/>
      <c r="AA303" s="13"/>
      <c r="AB303" s="13"/>
      <c r="AC303" s="13"/>
      <c r="AD303" s="13"/>
      <c r="AE303" s="13"/>
      <c r="AT303" s="262" t="s">
        <v>446</v>
      </c>
      <c r="AU303" s="262" t="s">
        <v>85</v>
      </c>
      <c r="AV303" s="13" t="s">
        <v>85</v>
      </c>
      <c r="AW303" s="13" t="s">
        <v>32</v>
      </c>
      <c r="AX303" s="13" t="s">
        <v>76</v>
      </c>
      <c r="AY303" s="262" t="s">
        <v>342</v>
      </c>
    </row>
    <row r="304" s="13" customFormat="1">
      <c r="A304" s="13"/>
      <c r="B304" s="252"/>
      <c r="C304" s="253"/>
      <c r="D304" s="240" t="s">
        <v>446</v>
      </c>
      <c r="E304" s="254" t="s">
        <v>1</v>
      </c>
      <c r="F304" s="255" t="s">
        <v>3282</v>
      </c>
      <c r="G304" s="253"/>
      <c r="H304" s="256">
        <v>-287.23500000000001</v>
      </c>
      <c r="I304" s="257"/>
      <c r="J304" s="253"/>
      <c r="K304" s="253"/>
      <c r="L304" s="258"/>
      <c r="M304" s="259"/>
      <c r="N304" s="260"/>
      <c r="O304" s="260"/>
      <c r="P304" s="260"/>
      <c r="Q304" s="260"/>
      <c r="R304" s="260"/>
      <c r="S304" s="260"/>
      <c r="T304" s="261"/>
      <c r="U304" s="13"/>
      <c r="V304" s="13"/>
      <c r="W304" s="13"/>
      <c r="X304" s="13"/>
      <c r="Y304" s="13"/>
      <c r="Z304" s="13"/>
      <c r="AA304" s="13"/>
      <c r="AB304" s="13"/>
      <c r="AC304" s="13"/>
      <c r="AD304" s="13"/>
      <c r="AE304" s="13"/>
      <c r="AT304" s="262" t="s">
        <v>446</v>
      </c>
      <c r="AU304" s="262" t="s">
        <v>85</v>
      </c>
      <c r="AV304" s="13" t="s">
        <v>85</v>
      </c>
      <c r="AW304" s="13" t="s">
        <v>32</v>
      </c>
      <c r="AX304" s="13" t="s">
        <v>76</v>
      </c>
      <c r="AY304" s="262" t="s">
        <v>342</v>
      </c>
    </row>
    <row r="305" s="13" customFormat="1">
      <c r="A305" s="13"/>
      <c r="B305" s="252"/>
      <c r="C305" s="253"/>
      <c r="D305" s="240" t="s">
        <v>446</v>
      </c>
      <c r="E305" s="254" t="s">
        <v>1</v>
      </c>
      <c r="F305" s="255" t="s">
        <v>2821</v>
      </c>
      <c r="G305" s="253"/>
      <c r="H305" s="256">
        <v>-39.204000000000001</v>
      </c>
      <c r="I305" s="257"/>
      <c r="J305" s="253"/>
      <c r="K305" s="253"/>
      <c r="L305" s="258"/>
      <c r="M305" s="259"/>
      <c r="N305" s="260"/>
      <c r="O305" s="260"/>
      <c r="P305" s="260"/>
      <c r="Q305" s="260"/>
      <c r="R305" s="260"/>
      <c r="S305" s="260"/>
      <c r="T305" s="261"/>
      <c r="U305" s="13"/>
      <c r="V305" s="13"/>
      <c r="W305" s="13"/>
      <c r="X305" s="13"/>
      <c r="Y305" s="13"/>
      <c r="Z305" s="13"/>
      <c r="AA305" s="13"/>
      <c r="AB305" s="13"/>
      <c r="AC305" s="13"/>
      <c r="AD305" s="13"/>
      <c r="AE305" s="13"/>
      <c r="AT305" s="262" t="s">
        <v>446</v>
      </c>
      <c r="AU305" s="262" t="s">
        <v>85</v>
      </c>
      <c r="AV305" s="13" t="s">
        <v>85</v>
      </c>
      <c r="AW305" s="13" t="s">
        <v>32</v>
      </c>
      <c r="AX305" s="13" t="s">
        <v>76</v>
      </c>
      <c r="AY305" s="262" t="s">
        <v>342</v>
      </c>
    </row>
    <row r="306" s="16" customFormat="1">
      <c r="A306" s="16"/>
      <c r="B306" s="284"/>
      <c r="C306" s="285"/>
      <c r="D306" s="240" t="s">
        <v>446</v>
      </c>
      <c r="E306" s="286" t="s">
        <v>1</v>
      </c>
      <c r="F306" s="287" t="s">
        <v>500</v>
      </c>
      <c r="G306" s="285"/>
      <c r="H306" s="288">
        <v>913.80899999999997</v>
      </c>
      <c r="I306" s="289"/>
      <c r="J306" s="285"/>
      <c r="K306" s="285"/>
      <c r="L306" s="290"/>
      <c r="M306" s="291"/>
      <c r="N306" s="292"/>
      <c r="O306" s="292"/>
      <c r="P306" s="292"/>
      <c r="Q306" s="292"/>
      <c r="R306" s="292"/>
      <c r="S306" s="292"/>
      <c r="T306" s="293"/>
      <c r="U306" s="16"/>
      <c r="V306" s="16"/>
      <c r="W306" s="16"/>
      <c r="X306" s="16"/>
      <c r="Y306" s="16"/>
      <c r="Z306" s="16"/>
      <c r="AA306" s="16"/>
      <c r="AB306" s="16"/>
      <c r="AC306" s="16"/>
      <c r="AD306" s="16"/>
      <c r="AE306" s="16"/>
      <c r="AT306" s="294" t="s">
        <v>446</v>
      </c>
      <c r="AU306" s="294" t="s">
        <v>85</v>
      </c>
      <c r="AV306" s="16" t="s">
        <v>360</v>
      </c>
      <c r="AW306" s="16" t="s">
        <v>32</v>
      </c>
      <c r="AX306" s="16" t="s">
        <v>83</v>
      </c>
      <c r="AY306" s="294" t="s">
        <v>342</v>
      </c>
    </row>
    <row r="307" s="2" customFormat="1" ht="16.5" customHeight="1">
      <c r="A307" s="39"/>
      <c r="B307" s="40"/>
      <c r="C307" s="295" t="s">
        <v>730</v>
      </c>
      <c r="D307" s="295" t="s">
        <v>621</v>
      </c>
      <c r="E307" s="296" t="s">
        <v>2350</v>
      </c>
      <c r="F307" s="297" t="s">
        <v>2351</v>
      </c>
      <c r="G307" s="298" t="s">
        <v>462</v>
      </c>
      <c r="H307" s="299">
        <v>822.428</v>
      </c>
      <c r="I307" s="300"/>
      <c r="J307" s="301">
        <f>ROUND(I307*H307,2)</f>
        <v>0</v>
      </c>
      <c r="K307" s="297" t="s">
        <v>443</v>
      </c>
      <c r="L307" s="302"/>
      <c r="M307" s="303" t="s">
        <v>1</v>
      </c>
      <c r="N307" s="304" t="s">
        <v>41</v>
      </c>
      <c r="O307" s="92"/>
      <c r="P307" s="236">
        <f>O307*H307</f>
        <v>0</v>
      </c>
      <c r="Q307" s="236">
        <v>0</v>
      </c>
      <c r="R307" s="236">
        <f>Q307*H307</f>
        <v>0</v>
      </c>
      <c r="S307" s="236">
        <v>0</v>
      </c>
      <c r="T307" s="237">
        <f>S307*H307</f>
        <v>0</v>
      </c>
      <c r="U307" s="39"/>
      <c r="V307" s="39"/>
      <c r="W307" s="39"/>
      <c r="X307" s="39"/>
      <c r="Y307" s="39"/>
      <c r="Z307" s="39"/>
      <c r="AA307" s="39"/>
      <c r="AB307" s="39"/>
      <c r="AC307" s="39"/>
      <c r="AD307" s="39"/>
      <c r="AE307" s="39"/>
      <c r="AR307" s="238" t="s">
        <v>376</v>
      </c>
      <c r="AT307" s="238" t="s">
        <v>621</v>
      </c>
      <c r="AU307" s="238" t="s">
        <v>85</v>
      </c>
      <c r="AY307" s="18" t="s">
        <v>342</v>
      </c>
      <c r="BE307" s="239">
        <f>IF(N307="základní",J307,0)</f>
        <v>0</v>
      </c>
      <c r="BF307" s="239">
        <f>IF(N307="snížená",J307,0)</f>
        <v>0</v>
      </c>
      <c r="BG307" s="239">
        <f>IF(N307="zákl. přenesená",J307,0)</f>
        <v>0</v>
      </c>
      <c r="BH307" s="239">
        <f>IF(N307="sníž. přenesená",J307,0)</f>
        <v>0</v>
      </c>
      <c r="BI307" s="239">
        <f>IF(N307="nulová",J307,0)</f>
        <v>0</v>
      </c>
      <c r="BJ307" s="18" t="s">
        <v>83</v>
      </c>
      <c r="BK307" s="239">
        <f>ROUND(I307*H307,2)</f>
        <v>0</v>
      </c>
      <c r="BL307" s="18" t="s">
        <v>360</v>
      </c>
      <c r="BM307" s="238" t="s">
        <v>3283</v>
      </c>
    </row>
    <row r="308" s="2" customFormat="1">
      <c r="A308" s="39"/>
      <c r="B308" s="40"/>
      <c r="C308" s="41"/>
      <c r="D308" s="240" t="s">
        <v>349</v>
      </c>
      <c r="E308" s="41"/>
      <c r="F308" s="241" t="s">
        <v>2351</v>
      </c>
      <c r="G308" s="41"/>
      <c r="H308" s="41"/>
      <c r="I308" s="242"/>
      <c r="J308" s="41"/>
      <c r="K308" s="41"/>
      <c r="L308" s="45"/>
      <c r="M308" s="243"/>
      <c r="N308" s="244"/>
      <c r="O308" s="92"/>
      <c r="P308" s="92"/>
      <c r="Q308" s="92"/>
      <c r="R308" s="92"/>
      <c r="S308" s="92"/>
      <c r="T308" s="93"/>
      <c r="U308" s="39"/>
      <c r="V308" s="39"/>
      <c r="W308" s="39"/>
      <c r="X308" s="39"/>
      <c r="Y308" s="39"/>
      <c r="Z308" s="39"/>
      <c r="AA308" s="39"/>
      <c r="AB308" s="39"/>
      <c r="AC308" s="39"/>
      <c r="AD308" s="39"/>
      <c r="AE308" s="39"/>
      <c r="AT308" s="18" t="s">
        <v>349</v>
      </c>
      <c r="AU308" s="18" t="s">
        <v>85</v>
      </c>
    </row>
    <row r="309" s="13" customFormat="1">
      <c r="A309" s="13"/>
      <c r="B309" s="252"/>
      <c r="C309" s="253"/>
      <c r="D309" s="240" t="s">
        <v>446</v>
      </c>
      <c r="E309" s="254" t="s">
        <v>1</v>
      </c>
      <c r="F309" s="255" t="s">
        <v>3284</v>
      </c>
      <c r="G309" s="253"/>
      <c r="H309" s="256">
        <v>822.428</v>
      </c>
      <c r="I309" s="257"/>
      <c r="J309" s="253"/>
      <c r="K309" s="253"/>
      <c r="L309" s="258"/>
      <c r="M309" s="259"/>
      <c r="N309" s="260"/>
      <c r="O309" s="260"/>
      <c r="P309" s="260"/>
      <c r="Q309" s="260"/>
      <c r="R309" s="260"/>
      <c r="S309" s="260"/>
      <c r="T309" s="261"/>
      <c r="U309" s="13"/>
      <c r="V309" s="13"/>
      <c r="W309" s="13"/>
      <c r="X309" s="13"/>
      <c r="Y309" s="13"/>
      <c r="Z309" s="13"/>
      <c r="AA309" s="13"/>
      <c r="AB309" s="13"/>
      <c r="AC309" s="13"/>
      <c r="AD309" s="13"/>
      <c r="AE309" s="13"/>
      <c r="AT309" s="262" t="s">
        <v>446</v>
      </c>
      <c r="AU309" s="262" t="s">
        <v>85</v>
      </c>
      <c r="AV309" s="13" t="s">
        <v>85</v>
      </c>
      <c r="AW309" s="13" t="s">
        <v>32</v>
      </c>
      <c r="AX309" s="13" t="s">
        <v>83</v>
      </c>
      <c r="AY309" s="262" t="s">
        <v>342</v>
      </c>
    </row>
    <row r="310" s="2" customFormat="1" ht="16.5" customHeight="1">
      <c r="A310" s="39"/>
      <c r="B310" s="40"/>
      <c r="C310" s="227" t="s">
        <v>737</v>
      </c>
      <c r="D310" s="227" t="s">
        <v>343</v>
      </c>
      <c r="E310" s="228" t="s">
        <v>2354</v>
      </c>
      <c r="F310" s="229" t="s">
        <v>2355</v>
      </c>
      <c r="G310" s="230" t="s">
        <v>562</v>
      </c>
      <c r="H310" s="231">
        <v>456.90499999999997</v>
      </c>
      <c r="I310" s="232"/>
      <c r="J310" s="233">
        <f>ROUND(I310*H310,2)</f>
        <v>0</v>
      </c>
      <c r="K310" s="229" t="s">
        <v>1</v>
      </c>
      <c r="L310" s="45"/>
      <c r="M310" s="234" t="s">
        <v>1</v>
      </c>
      <c r="N310" s="235" t="s">
        <v>41</v>
      </c>
      <c r="O310" s="92"/>
      <c r="P310" s="236">
        <f>O310*H310</f>
        <v>0</v>
      </c>
      <c r="Q310" s="236">
        <v>0</v>
      </c>
      <c r="R310" s="236">
        <f>Q310*H310</f>
        <v>0</v>
      </c>
      <c r="S310" s="236">
        <v>0</v>
      </c>
      <c r="T310" s="237">
        <f>S310*H310</f>
        <v>0</v>
      </c>
      <c r="U310" s="39"/>
      <c r="V310" s="39"/>
      <c r="W310" s="39"/>
      <c r="X310" s="39"/>
      <c r="Y310" s="39"/>
      <c r="Z310" s="39"/>
      <c r="AA310" s="39"/>
      <c r="AB310" s="39"/>
      <c r="AC310" s="39"/>
      <c r="AD310" s="39"/>
      <c r="AE310" s="39"/>
      <c r="AR310" s="238" t="s">
        <v>360</v>
      </c>
      <c r="AT310" s="238" t="s">
        <v>343</v>
      </c>
      <c r="AU310" s="238" t="s">
        <v>85</v>
      </c>
      <c r="AY310" s="18" t="s">
        <v>342</v>
      </c>
      <c r="BE310" s="239">
        <f>IF(N310="základní",J310,0)</f>
        <v>0</v>
      </c>
      <c r="BF310" s="239">
        <f>IF(N310="snížená",J310,0)</f>
        <v>0</v>
      </c>
      <c r="BG310" s="239">
        <f>IF(N310="zákl. přenesená",J310,0)</f>
        <v>0</v>
      </c>
      <c r="BH310" s="239">
        <f>IF(N310="sníž. přenesená",J310,0)</f>
        <v>0</v>
      </c>
      <c r="BI310" s="239">
        <f>IF(N310="nulová",J310,0)</f>
        <v>0</v>
      </c>
      <c r="BJ310" s="18" t="s">
        <v>83</v>
      </c>
      <c r="BK310" s="239">
        <f>ROUND(I310*H310,2)</f>
        <v>0</v>
      </c>
      <c r="BL310" s="18" t="s">
        <v>360</v>
      </c>
      <c r="BM310" s="238" t="s">
        <v>3285</v>
      </c>
    </row>
    <row r="311" s="2" customFormat="1">
      <c r="A311" s="39"/>
      <c r="B311" s="40"/>
      <c r="C311" s="41"/>
      <c r="D311" s="240" t="s">
        <v>349</v>
      </c>
      <c r="E311" s="41"/>
      <c r="F311" s="241" t="s">
        <v>2355</v>
      </c>
      <c r="G311" s="41"/>
      <c r="H311" s="41"/>
      <c r="I311" s="242"/>
      <c r="J311" s="41"/>
      <c r="K311" s="41"/>
      <c r="L311" s="45"/>
      <c r="M311" s="243"/>
      <c r="N311" s="244"/>
      <c r="O311" s="92"/>
      <c r="P311" s="92"/>
      <c r="Q311" s="92"/>
      <c r="R311" s="92"/>
      <c r="S311" s="92"/>
      <c r="T311" s="93"/>
      <c r="U311" s="39"/>
      <c r="V311" s="39"/>
      <c r="W311" s="39"/>
      <c r="X311" s="39"/>
      <c r="Y311" s="39"/>
      <c r="Z311" s="39"/>
      <c r="AA311" s="39"/>
      <c r="AB311" s="39"/>
      <c r="AC311" s="39"/>
      <c r="AD311" s="39"/>
      <c r="AE311" s="39"/>
      <c r="AT311" s="18" t="s">
        <v>349</v>
      </c>
      <c r="AU311" s="18" t="s">
        <v>85</v>
      </c>
    </row>
    <row r="312" s="13" customFormat="1">
      <c r="A312" s="13"/>
      <c r="B312" s="252"/>
      <c r="C312" s="253"/>
      <c r="D312" s="240" t="s">
        <v>446</v>
      </c>
      <c r="E312" s="254" t="s">
        <v>1</v>
      </c>
      <c r="F312" s="255" t="s">
        <v>3286</v>
      </c>
      <c r="G312" s="253"/>
      <c r="H312" s="256">
        <v>456.90499999999997</v>
      </c>
      <c r="I312" s="257"/>
      <c r="J312" s="253"/>
      <c r="K312" s="253"/>
      <c r="L312" s="258"/>
      <c r="M312" s="259"/>
      <c r="N312" s="260"/>
      <c r="O312" s="260"/>
      <c r="P312" s="260"/>
      <c r="Q312" s="260"/>
      <c r="R312" s="260"/>
      <c r="S312" s="260"/>
      <c r="T312" s="261"/>
      <c r="U312" s="13"/>
      <c r="V312" s="13"/>
      <c r="W312" s="13"/>
      <c r="X312" s="13"/>
      <c r="Y312" s="13"/>
      <c r="Z312" s="13"/>
      <c r="AA312" s="13"/>
      <c r="AB312" s="13"/>
      <c r="AC312" s="13"/>
      <c r="AD312" s="13"/>
      <c r="AE312" s="13"/>
      <c r="AT312" s="262" t="s">
        <v>446</v>
      </c>
      <c r="AU312" s="262" t="s">
        <v>85</v>
      </c>
      <c r="AV312" s="13" t="s">
        <v>85</v>
      </c>
      <c r="AW312" s="13" t="s">
        <v>32</v>
      </c>
      <c r="AX312" s="13" t="s">
        <v>83</v>
      </c>
      <c r="AY312" s="262" t="s">
        <v>342</v>
      </c>
    </row>
    <row r="313" s="2" customFormat="1" ht="16.5" customHeight="1">
      <c r="A313" s="39"/>
      <c r="B313" s="40"/>
      <c r="C313" s="227" t="s">
        <v>743</v>
      </c>
      <c r="D313" s="227" t="s">
        <v>343</v>
      </c>
      <c r="E313" s="228" t="s">
        <v>2358</v>
      </c>
      <c r="F313" s="229" t="s">
        <v>2359</v>
      </c>
      <c r="G313" s="230" t="s">
        <v>562</v>
      </c>
      <c r="H313" s="231">
        <v>251.28299999999999</v>
      </c>
      <c r="I313" s="232"/>
      <c r="J313" s="233">
        <f>ROUND(I313*H313,2)</f>
        <v>0</v>
      </c>
      <c r="K313" s="229" t="s">
        <v>443</v>
      </c>
      <c r="L313" s="45"/>
      <c r="M313" s="234" t="s">
        <v>1</v>
      </c>
      <c r="N313" s="235" t="s">
        <v>41</v>
      </c>
      <c r="O313" s="92"/>
      <c r="P313" s="236">
        <f>O313*H313</f>
        <v>0</v>
      </c>
      <c r="Q313" s="236">
        <v>0</v>
      </c>
      <c r="R313" s="236">
        <f>Q313*H313</f>
        <v>0</v>
      </c>
      <c r="S313" s="236">
        <v>0</v>
      </c>
      <c r="T313" s="237">
        <f>S313*H313</f>
        <v>0</v>
      </c>
      <c r="U313" s="39"/>
      <c r="V313" s="39"/>
      <c r="W313" s="39"/>
      <c r="X313" s="39"/>
      <c r="Y313" s="39"/>
      <c r="Z313" s="39"/>
      <c r="AA313" s="39"/>
      <c r="AB313" s="39"/>
      <c r="AC313" s="39"/>
      <c r="AD313" s="39"/>
      <c r="AE313" s="39"/>
      <c r="AR313" s="238" t="s">
        <v>360</v>
      </c>
      <c r="AT313" s="238" t="s">
        <v>343</v>
      </c>
      <c r="AU313" s="238" t="s">
        <v>85</v>
      </c>
      <c r="AY313" s="18" t="s">
        <v>342</v>
      </c>
      <c r="BE313" s="239">
        <f>IF(N313="základní",J313,0)</f>
        <v>0</v>
      </c>
      <c r="BF313" s="239">
        <f>IF(N313="snížená",J313,0)</f>
        <v>0</v>
      </c>
      <c r="BG313" s="239">
        <f>IF(N313="zákl. přenesená",J313,0)</f>
        <v>0</v>
      </c>
      <c r="BH313" s="239">
        <f>IF(N313="sníž. přenesená",J313,0)</f>
        <v>0</v>
      </c>
      <c r="BI313" s="239">
        <f>IF(N313="nulová",J313,0)</f>
        <v>0</v>
      </c>
      <c r="BJ313" s="18" t="s">
        <v>83</v>
      </c>
      <c r="BK313" s="239">
        <f>ROUND(I313*H313,2)</f>
        <v>0</v>
      </c>
      <c r="BL313" s="18" t="s">
        <v>360</v>
      </c>
      <c r="BM313" s="238" t="s">
        <v>3287</v>
      </c>
    </row>
    <row r="314" s="2" customFormat="1">
      <c r="A314" s="39"/>
      <c r="B314" s="40"/>
      <c r="C314" s="41"/>
      <c r="D314" s="240" t="s">
        <v>349</v>
      </c>
      <c r="E314" s="41"/>
      <c r="F314" s="241" t="s">
        <v>2361</v>
      </c>
      <c r="G314" s="41"/>
      <c r="H314" s="41"/>
      <c r="I314" s="242"/>
      <c r="J314" s="41"/>
      <c r="K314" s="41"/>
      <c r="L314" s="45"/>
      <c r="M314" s="243"/>
      <c r="N314" s="244"/>
      <c r="O314" s="92"/>
      <c r="P314" s="92"/>
      <c r="Q314" s="92"/>
      <c r="R314" s="92"/>
      <c r="S314" s="92"/>
      <c r="T314" s="93"/>
      <c r="U314" s="39"/>
      <c r="V314" s="39"/>
      <c r="W314" s="39"/>
      <c r="X314" s="39"/>
      <c r="Y314" s="39"/>
      <c r="Z314" s="39"/>
      <c r="AA314" s="39"/>
      <c r="AB314" s="39"/>
      <c r="AC314" s="39"/>
      <c r="AD314" s="39"/>
      <c r="AE314" s="39"/>
      <c r="AT314" s="18" t="s">
        <v>349</v>
      </c>
      <c r="AU314" s="18" t="s">
        <v>85</v>
      </c>
    </row>
    <row r="315" s="13" customFormat="1">
      <c r="A315" s="13"/>
      <c r="B315" s="252"/>
      <c r="C315" s="253"/>
      <c r="D315" s="240" t="s">
        <v>446</v>
      </c>
      <c r="E315" s="254" t="s">
        <v>1</v>
      </c>
      <c r="F315" s="255" t="s">
        <v>3288</v>
      </c>
      <c r="G315" s="253"/>
      <c r="H315" s="256">
        <v>112.91500000000001</v>
      </c>
      <c r="I315" s="257"/>
      <c r="J315" s="253"/>
      <c r="K315" s="253"/>
      <c r="L315" s="258"/>
      <c r="M315" s="259"/>
      <c r="N315" s="260"/>
      <c r="O315" s="260"/>
      <c r="P315" s="260"/>
      <c r="Q315" s="260"/>
      <c r="R315" s="260"/>
      <c r="S315" s="260"/>
      <c r="T315" s="261"/>
      <c r="U315" s="13"/>
      <c r="V315" s="13"/>
      <c r="W315" s="13"/>
      <c r="X315" s="13"/>
      <c r="Y315" s="13"/>
      <c r="Z315" s="13"/>
      <c r="AA315" s="13"/>
      <c r="AB315" s="13"/>
      <c r="AC315" s="13"/>
      <c r="AD315" s="13"/>
      <c r="AE315" s="13"/>
      <c r="AT315" s="262" t="s">
        <v>446</v>
      </c>
      <c r="AU315" s="262" t="s">
        <v>85</v>
      </c>
      <c r="AV315" s="13" t="s">
        <v>85</v>
      </c>
      <c r="AW315" s="13" t="s">
        <v>32</v>
      </c>
      <c r="AX315" s="13" t="s">
        <v>76</v>
      </c>
      <c r="AY315" s="262" t="s">
        <v>342</v>
      </c>
    </row>
    <row r="316" s="13" customFormat="1">
      <c r="A316" s="13"/>
      <c r="B316" s="252"/>
      <c r="C316" s="253"/>
      <c r="D316" s="240" t="s">
        <v>446</v>
      </c>
      <c r="E316" s="254" t="s">
        <v>1</v>
      </c>
      <c r="F316" s="255" t="s">
        <v>3289</v>
      </c>
      <c r="G316" s="253"/>
      <c r="H316" s="256">
        <v>132.11600000000001</v>
      </c>
      <c r="I316" s="257"/>
      <c r="J316" s="253"/>
      <c r="K316" s="253"/>
      <c r="L316" s="258"/>
      <c r="M316" s="259"/>
      <c r="N316" s="260"/>
      <c r="O316" s="260"/>
      <c r="P316" s="260"/>
      <c r="Q316" s="260"/>
      <c r="R316" s="260"/>
      <c r="S316" s="260"/>
      <c r="T316" s="261"/>
      <c r="U316" s="13"/>
      <c r="V316" s="13"/>
      <c r="W316" s="13"/>
      <c r="X316" s="13"/>
      <c r="Y316" s="13"/>
      <c r="Z316" s="13"/>
      <c r="AA316" s="13"/>
      <c r="AB316" s="13"/>
      <c r="AC316" s="13"/>
      <c r="AD316" s="13"/>
      <c r="AE316" s="13"/>
      <c r="AT316" s="262" t="s">
        <v>446</v>
      </c>
      <c r="AU316" s="262" t="s">
        <v>85</v>
      </c>
      <c r="AV316" s="13" t="s">
        <v>85</v>
      </c>
      <c r="AW316" s="13" t="s">
        <v>32</v>
      </c>
      <c r="AX316" s="13" t="s">
        <v>76</v>
      </c>
      <c r="AY316" s="262" t="s">
        <v>342</v>
      </c>
    </row>
    <row r="317" s="13" customFormat="1">
      <c r="A317" s="13"/>
      <c r="B317" s="252"/>
      <c r="C317" s="253"/>
      <c r="D317" s="240" t="s">
        <v>446</v>
      </c>
      <c r="E317" s="254" t="s">
        <v>1</v>
      </c>
      <c r="F317" s="255" t="s">
        <v>3290</v>
      </c>
      <c r="G317" s="253"/>
      <c r="H317" s="256">
        <v>6.2519999999999998</v>
      </c>
      <c r="I317" s="257"/>
      <c r="J317" s="253"/>
      <c r="K317" s="253"/>
      <c r="L317" s="258"/>
      <c r="M317" s="259"/>
      <c r="N317" s="260"/>
      <c r="O317" s="260"/>
      <c r="P317" s="260"/>
      <c r="Q317" s="260"/>
      <c r="R317" s="260"/>
      <c r="S317" s="260"/>
      <c r="T317" s="261"/>
      <c r="U317" s="13"/>
      <c r="V317" s="13"/>
      <c r="W317" s="13"/>
      <c r="X317" s="13"/>
      <c r="Y317" s="13"/>
      <c r="Z317" s="13"/>
      <c r="AA317" s="13"/>
      <c r="AB317" s="13"/>
      <c r="AC317" s="13"/>
      <c r="AD317" s="13"/>
      <c r="AE317" s="13"/>
      <c r="AT317" s="262" t="s">
        <v>446</v>
      </c>
      <c r="AU317" s="262" t="s">
        <v>85</v>
      </c>
      <c r="AV317" s="13" t="s">
        <v>85</v>
      </c>
      <c r="AW317" s="13" t="s">
        <v>32</v>
      </c>
      <c r="AX317" s="13" t="s">
        <v>76</v>
      </c>
      <c r="AY317" s="262" t="s">
        <v>342</v>
      </c>
    </row>
    <row r="318" s="16" customFormat="1">
      <c r="A318" s="16"/>
      <c r="B318" s="284"/>
      <c r="C318" s="285"/>
      <c r="D318" s="240" t="s">
        <v>446</v>
      </c>
      <c r="E318" s="286" t="s">
        <v>1</v>
      </c>
      <c r="F318" s="287" t="s">
        <v>500</v>
      </c>
      <c r="G318" s="285"/>
      <c r="H318" s="288">
        <v>251.28299999999999</v>
      </c>
      <c r="I318" s="289"/>
      <c r="J318" s="285"/>
      <c r="K318" s="285"/>
      <c r="L318" s="290"/>
      <c r="M318" s="291"/>
      <c r="N318" s="292"/>
      <c r="O318" s="292"/>
      <c r="P318" s="292"/>
      <c r="Q318" s="292"/>
      <c r="R318" s="292"/>
      <c r="S318" s="292"/>
      <c r="T318" s="293"/>
      <c r="U318" s="16"/>
      <c r="V318" s="16"/>
      <c r="W318" s="16"/>
      <c r="X318" s="16"/>
      <c r="Y318" s="16"/>
      <c r="Z318" s="16"/>
      <c r="AA318" s="16"/>
      <c r="AB318" s="16"/>
      <c r="AC318" s="16"/>
      <c r="AD318" s="16"/>
      <c r="AE318" s="16"/>
      <c r="AT318" s="294" t="s">
        <v>446</v>
      </c>
      <c r="AU318" s="294" t="s">
        <v>85</v>
      </c>
      <c r="AV318" s="16" t="s">
        <v>360</v>
      </c>
      <c r="AW318" s="16" t="s">
        <v>32</v>
      </c>
      <c r="AX318" s="16" t="s">
        <v>83</v>
      </c>
      <c r="AY318" s="294" t="s">
        <v>342</v>
      </c>
    </row>
    <row r="319" s="2" customFormat="1" ht="16.5" customHeight="1">
      <c r="A319" s="39"/>
      <c r="B319" s="40"/>
      <c r="C319" s="295" t="s">
        <v>749</v>
      </c>
      <c r="D319" s="295" t="s">
        <v>621</v>
      </c>
      <c r="E319" s="296" t="s">
        <v>2365</v>
      </c>
      <c r="F319" s="297" t="s">
        <v>2366</v>
      </c>
      <c r="G319" s="298" t="s">
        <v>462</v>
      </c>
      <c r="H319" s="299">
        <v>452.30900000000003</v>
      </c>
      <c r="I319" s="300"/>
      <c r="J319" s="301">
        <f>ROUND(I319*H319,2)</f>
        <v>0</v>
      </c>
      <c r="K319" s="297" t="s">
        <v>443</v>
      </c>
      <c r="L319" s="302"/>
      <c r="M319" s="303" t="s">
        <v>1</v>
      </c>
      <c r="N319" s="304" t="s">
        <v>41</v>
      </c>
      <c r="O319" s="92"/>
      <c r="P319" s="236">
        <f>O319*H319</f>
        <v>0</v>
      </c>
      <c r="Q319" s="236">
        <v>0</v>
      </c>
      <c r="R319" s="236">
        <f>Q319*H319</f>
        <v>0</v>
      </c>
      <c r="S319" s="236">
        <v>0</v>
      </c>
      <c r="T319" s="237">
        <f>S319*H319</f>
        <v>0</v>
      </c>
      <c r="U319" s="39"/>
      <c r="V319" s="39"/>
      <c r="W319" s="39"/>
      <c r="X319" s="39"/>
      <c r="Y319" s="39"/>
      <c r="Z319" s="39"/>
      <c r="AA319" s="39"/>
      <c r="AB319" s="39"/>
      <c r="AC319" s="39"/>
      <c r="AD319" s="39"/>
      <c r="AE319" s="39"/>
      <c r="AR319" s="238" t="s">
        <v>376</v>
      </c>
      <c r="AT319" s="238" t="s">
        <v>621</v>
      </c>
      <c r="AU319" s="238" t="s">
        <v>85</v>
      </c>
      <c r="AY319" s="18" t="s">
        <v>342</v>
      </c>
      <c r="BE319" s="239">
        <f>IF(N319="základní",J319,0)</f>
        <v>0</v>
      </c>
      <c r="BF319" s="239">
        <f>IF(N319="snížená",J319,0)</f>
        <v>0</v>
      </c>
      <c r="BG319" s="239">
        <f>IF(N319="zákl. přenesená",J319,0)</f>
        <v>0</v>
      </c>
      <c r="BH319" s="239">
        <f>IF(N319="sníž. přenesená",J319,0)</f>
        <v>0</v>
      </c>
      <c r="BI319" s="239">
        <f>IF(N319="nulová",J319,0)</f>
        <v>0</v>
      </c>
      <c r="BJ319" s="18" t="s">
        <v>83</v>
      </c>
      <c r="BK319" s="239">
        <f>ROUND(I319*H319,2)</f>
        <v>0</v>
      </c>
      <c r="BL319" s="18" t="s">
        <v>360</v>
      </c>
      <c r="BM319" s="238" t="s">
        <v>3291</v>
      </c>
    </row>
    <row r="320" s="2" customFormat="1">
      <c r="A320" s="39"/>
      <c r="B320" s="40"/>
      <c r="C320" s="41"/>
      <c r="D320" s="240" t="s">
        <v>349</v>
      </c>
      <c r="E320" s="41"/>
      <c r="F320" s="241" t="s">
        <v>2366</v>
      </c>
      <c r="G320" s="41"/>
      <c r="H320" s="41"/>
      <c r="I320" s="242"/>
      <c r="J320" s="41"/>
      <c r="K320" s="41"/>
      <c r="L320" s="45"/>
      <c r="M320" s="243"/>
      <c r="N320" s="244"/>
      <c r="O320" s="92"/>
      <c r="P320" s="92"/>
      <c r="Q320" s="92"/>
      <c r="R320" s="92"/>
      <c r="S320" s="92"/>
      <c r="T320" s="93"/>
      <c r="U320" s="39"/>
      <c r="V320" s="39"/>
      <c r="W320" s="39"/>
      <c r="X320" s="39"/>
      <c r="Y320" s="39"/>
      <c r="Z320" s="39"/>
      <c r="AA320" s="39"/>
      <c r="AB320" s="39"/>
      <c r="AC320" s="39"/>
      <c r="AD320" s="39"/>
      <c r="AE320" s="39"/>
      <c r="AT320" s="18" t="s">
        <v>349</v>
      </c>
      <c r="AU320" s="18" t="s">
        <v>85</v>
      </c>
    </row>
    <row r="321" s="13" customFormat="1">
      <c r="A321" s="13"/>
      <c r="B321" s="252"/>
      <c r="C321" s="253"/>
      <c r="D321" s="240" t="s">
        <v>446</v>
      </c>
      <c r="E321" s="253"/>
      <c r="F321" s="255" t="s">
        <v>3292</v>
      </c>
      <c r="G321" s="253"/>
      <c r="H321" s="256">
        <v>452.30900000000003</v>
      </c>
      <c r="I321" s="257"/>
      <c r="J321" s="253"/>
      <c r="K321" s="253"/>
      <c r="L321" s="258"/>
      <c r="M321" s="259"/>
      <c r="N321" s="260"/>
      <c r="O321" s="260"/>
      <c r="P321" s="260"/>
      <c r="Q321" s="260"/>
      <c r="R321" s="260"/>
      <c r="S321" s="260"/>
      <c r="T321" s="261"/>
      <c r="U321" s="13"/>
      <c r="V321" s="13"/>
      <c r="W321" s="13"/>
      <c r="X321" s="13"/>
      <c r="Y321" s="13"/>
      <c r="Z321" s="13"/>
      <c r="AA321" s="13"/>
      <c r="AB321" s="13"/>
      <c r="AC321" s="13"/>
      <c r="AD321" s="13"/>
      <c r="AE321" s="13"/>
      <c r="AT321" s="262" t="s">
        <v>446</v>
      </c>
      <c r="AU321" s="262" t="s">
        <v>85</v>
      </c>
      <c r="AV321" s="13" t="s">
        <v>85</v>
      </c>
      <c r="AW321" s="13" t="s">
        <v>4</v>
      </c>
      <c r="AX321" s="13" t="s">
        <v>83</v>
      </c>
      <c r="AY321" s="262" t="s">
        <v>342</v>
      </c>
    </row>
    <row r="322" s="2" customFormat="1" ht="21.75" customHeight="1">
      <c r="A322" s="39"/>
      <c r="B322" s="40"/>
      <c r="C322" s="227" t="s">
        <v>755</v>
      </c>
      <c r="D322" s="227" t="s">
        <v>343</v>
      </c>
      <c r="E322" s="228" t="s">
        <v>1137</v>
      </c>
      <c r="F322" s="229" t="s">
        <v>1138</v>
      </c>
      <c r="G322" s="230" t="s">
        <v>473</v>
      </c>
      <c r="H322" s="231">
        <v>216.493</v>
      </c>
      <c r="I322" s="232"/>
      <c r="J322" s="233">
        <f>ROUND(I322*H322,2)</f>
        <v>0</v>
      </c>
      <c r="K322" s="229" t="s">
        <v>443</v>
      </c>
      <c r="L322" s="45"/>
      <c r="M322" s="234" t="s">
        <v>1</v>
      </c>
      <c r="N322" s="235" t="s">
        <v>41</v>
      </c>
      <c r="O322" s="92"/>
      <c r="P322" s="236">
        <f>O322*H322</f>
        <v>0</v>
      </c>
      <c r="Q322" s="236">
        <v>0</v>
      </c>
      <c r="R322" s="236">
        <f>Q322*H322</f>
        <v>0</v>
      </c>
      <c r="S322" s="236">
        <v>0</v>
      </c>
      <c r="T322" s="237">
        <f>S322*H322</f>
        <v>0</v>
      </c>
      <c r="U322" s="39"/>
      <c r="V322" s="39"/>
      <c r="W322" s="39"/>
      <c r="X322" s="39"/>
      <c r="Y322" s="39"/>
      <c r="Z322" s="39"/>
      <c r="AA322" s="39"/>
      <c r="AB322" s="39"/>
      <c r="AC322" s="39"/>
      <c r="AD322" s="39"/>
      <c r="AE322" s="39"/>
      <c r="AR322" s="238" t="s">
        <v>360</v>
      </c>
      <c r="AT322" s="238" t="s">
        <v>343</v>
      </c>
      <c r="AU322" s="238" t="s">
        <v>85</v>
      </c>
      <c r="AY322" s="18" t="s">
        <v>342</v>
      </c>
      <c r="BE322" s="239">
        <f>IF(N322="základní",J322,0)</f>
        <v>0</v>
      </c>
      <c r="BF322" s="239">
        <f>IF(N322="snížená",J322,0)</f>
        <v>0</v>
      </c>
      <c r="BG322" s="239">
        <f>IF(N322="zákl. přenesená",J322,0)</f>
        <v>0</v>
      </c>
      <c r="BH322" s="239">
        <f>IF(N322="sníž. přenesená",J322,0)</f>
        <v>0</v>
      </c>
      <c r="BI322" s="239">
        <f>IF(N322="nulová",J322,0)</f>
        <v>0</v>
      </c>
      <c r="BJ322" s="18" t="s">
        <v>83</v>
      </c>
      <c r="BK322" s="239">
        <f>ROUND(I322*H322,2)</f>
        <v>0</v>
      </c>
      <c r="BL322" s="18" t="s">
        <v>360</v>
      </c>
      <c r="BM322" s="238" t="s">
        <v>3293</v>
      </c>
    </row>
    <row r="323" s="2" customFormat="1">
      <c r="A323" s="39"/>
      <c r="B323" s="40"/>
      <c r="C323" s="41"/>
      <c r="D323" s="240" t="s">
        <v>349</v>
      </c>
      <c r="E323" s="41"/>
      <c r="F323" s="241" t="s">
        <v>1140</v>
      </c>
      <c r="G323" s="41"/>
      <c r="H323" s="41"/>
      <c r="I323" s="242"/>
      <c r="J323" s="41"/>
      <c r="K323" s="41"/>
      <c r="L323" s="45"/>
      <c r="M323" s="243"/>
      <c r="N323" s="244"/>
      <c r="O323" s="92"/>
      <c r="P323" s="92"/>
      <c r="Q323" s="92"/>
      <c r="R323" s="92"/>
      <c r="S323" s="92"/>
      <c r="T323" s="93"/>
      <c r="U323" s="39"/>
      <c r="V323" s="39"/>
      <c r="W323" s="39"/>
      <c r="X323" s="39"/>
      <c r="Y323" s="39"/>
      <c r="Z323" s="39"/>
      <c r="AA323" s="39"/>
      <c r="AB323" s="39"/>
      <c r="AC323" s="39"/>
      <c r="AD323" s="39"/>
      <c r="AE323" s="39"/>
      <c r="AT323" s="18" t="s">
        <v>349</v>
      </c>
      <c r="AU323" s="18" t="s">
        <v>85</v>
      </c>
    </row>
    <row r="324" s="13" customFormat="1">
      <c r="A324" s="13"/>
      <c r="B324" s="252"/>
      <c r="C324" s="253"/>
      <c r="D324" s="240" t="s">
        <v>446</v>
      </c>
      <c r="E324" s="254" t="s">
        <v>1</v>
      </c>
      <c r="F324" s="255" t="s">
        <v>3198</v>
      </c>
      <c r="G324" s="253"/>
      <c r="H324" s="256">
        <v>208.93000000000001</v>
      </c>
      <c r="I324" s="257"/>
      <c r="J324" s="253"/>
      <c r="K324" s="253"/>
      <c r="L324" s="258"/>
      <c r="M324" s="259"/>
      <c r="N324" s="260"/>
      <c r="O324" s="260"/>
      <c r="P324" s="260"/>
      <c r="Q324" s="260"/>
      <c r="R324" s="260"/>
      <c r="S324" s="260"/>
      <c r="T324" s="261"/>
      <c r="U324" s="13"/>
      <c r="V324" s="13"/>
      <c r="W324" s="13"/>
      <c r="X324" s="13"/>
      <c r="Y324" s="13"/>
      <c r="Z324" s="13"/>
      <c r="AA324" s="13"/>
      <c r="AB324" s="13"/>
      <c r="AC324" s="13"/>
      <c r="AD324" s="13"/>
      <c r="AE324" s="13"/>
      <c r="AT324" s="262" t="s">
        <v>446</v>
      </c>
      <c r="AU324" s="262" t="s">
        <v>85</v>
      </c>
      <c r="AV324" s="13" t="s">
        <v>85</v>
      </c>
      <c r="AW324" s="13" t="s">
        <v>32</v>
      </c>
      <c r="AX324" s="13" t="s">
        <v>76</v>
      </c>
      <c r="AY324" s="262" t="s">
        <v>342</v>
      </c>
    </row>
    <row r="325" s="13" customFormat="1">
      <c r="A325" s="13"/>
      <c r="B325" s="252"/>
      <c r="C325" s="253"/>
      <c r="D325" s="240" t="s">
        <v>446</v>
      </c>
      <c r="E325" s="254" t="s">
        <v>1</v>
      </c>
      <c r="F325" s="255" t="s">
        <v>3199</v>
      </c>
      <c r="G325" s="253"/>
      <c r="H325" s="256">
        <v>7.5629999999999997</v>
      </c>
      <c r="I325" s="257"/>
      <c r="J325" s="253"/>
      <c r="K325" s="253"/>
      <c r="L325" s="258"/>
      <c r="M325" s="259"/>
      <c r="N325" s="260"/>
      <c r="O325" s="260"/>
      <c r="P325" s="260"/>
      <c r="Q325" s="260"/>
      <c r="R325" s="260"/>
      <c r="S325" s="260"/>
      <c r="T325" s="261"/>
      <c r="U325" s="13"/>
      <c r="V325" s="13"/>
      <c r="W325" s="13"/>
      <c r="X325" s="13"/>
      <c r="Y325" s="13"/>
      <c r="Z325" s="13"/>
      <c r="AA325" s="13"/>
      <c r="AB325" s="13"/>
      <c r="AC325" s="13"/>
      <c r="AD325" s="13"/>
      <c r="AE325" s="13"/>
      <c r="AT325" s="262" t="s">
        <v>446</v>
      </c>
      <c r="AU325" s="262" t="s">
        <v>85</v>
      </c>
      <c r="AV325" s="13" t="s">
        <v>85</v>
      </c>
      <c r="AW325" s="13" t="s">
        <v>32</v>
      </c>
      <c r="AX325" s="13" t="s">
        <v>76</v>
      </c>
      <c r="AY325" s="262" t="s">
        <v>342</v>
      </c>
    </row>
    <row r="326" s="16" customFormat="1">
      <c r="A326" s="16"/>
      <c r="B326" s="284"/>
      <c r="C326" s="285"/>
      <c r="D326" s="240" t="s">
        <v>446</v>
      </c>
      <c r="E326" s="286" t="s">
        <v>1</v>
      </c>
      <c r="F326" s="287" t="s">
        <v>500</v>
      </c>
      <c r="G326" s="285"/>
      <c r="H326" s="288">
        <v>216.493</v>
      </c>
      <c r="I326" s="289"/>
      <c r="J326" s="285"/>
      <c r="K326" s="285"/>
      <c r="L326" s="290"/>
      <c r="M326" s="291"/>
      <c r="N326" s="292"/>
      <c r="O326" s="292"/>
      <c r="P326" s="292"/>
      <c r="Q326" s="292"/>
      <c r="R326" s="292"/>
      <c r="S326" s="292"/>
      <c r="T326" s="293"/>
      <c r="U326" s="16"/>
      <c r="V326" s="16"/>
      <c r="W326" s="16"/>
      <c r="X326" s="16"/>
      <c r="Y326" s="16"/>
      <c r="Z326" s="16"/>
      <c r="AA326" s="16"/>
      <c r="AB326" s="16"/>
      <c r="AC326" s="16"/>
      <c r="AD326" s="16"/>
      <c r="AE326" s="16"/>
      <c r="AT326" s="294" t="s">
        <v>446</v>
      </c>
      <c r="AU326" s="294" t="s">
        <v>85</v>
      </c>
      <c r="AV326" s="16" t="s">
        <v>360</v>
      </c>
      <c r="AW326" s="16" t="s">
        <v>32</v>
      </c>
      <c r="AX326" s="16" t="s">
        <v>83</v>
      </c>
      <c r="AY326" s="294" t="s">
        <v>342</v>
      </c>
    </row>
    <row r="327" s="2" customFormat="1" ht="16.5" customHeight="1">
      <c r="A327" s="39"/>
      <c r="B327" s="40"/>
      <c r="C327" s="227" t="s">
        <v>760</v>
      </c>
      <c r="D327" s="227" t="s">
        <v>343</v>
      </c>
      <c r="E327" s="228" t="s">
        <v>655</v>
      </c>
      <c r="F327" s="229" t="s">
        <v>656</v>
      </c>
      <c r="G327" s="230" t="s">
        <v>473</v>
      </c>
      <c r="H327" s="231">
        <v>484.96499999999998</v>
      </c>
      <c r="I327" s="232"/>
      <c r="J327" s="233">
        <f>ROUND(I327*H327,2)</f>
        <v>0</v>
      </c>
      <c r="K327" s="229" t="s">
        <v>443</v>
      </c>
      <c r="L327" s="45"/>
      <c r="M327" s="234" t="s">
        <v>1</v>
      </c>
      <c r="N327" s="235" t="s">
        <v>41</v>
      </c>
      <c r="O327" s="92"/>
      <c r="P327" s="236">
        <f>O327*H327</f>
        <v>0</v>
      </c>
      <c r="Q327" s="236">
        <v>0</v>
      </c>
      <c r="R327" s="236">
        <f>Q327*H327</f>
        <v>0</v>
      </c>
      <c r="S327" s="236">
        <v>0</v>
      </c>
      <c r="T327" s="237">
        <f>S327*H327</f>
        <v>0</v>
      </c>
      <c r="U327" s="39"/>
      <c r="V327" s="39"/>
      <c r="W327" s="39"/>
      <c r="X327" s="39"/>
      <c r="Y327" s="39"/>
      <c r="Z327" s="39"/>
      <c r="AA327" s="39"/>
      <c r="AB327" s="39"/>
      <c r="AC327" s="39"/>
      <c r="AD327" s="39"/>
      <c r="AE327" s="39"/>
      <c r="AR327" s="238" t="s">
        <v>360</v>
      </c>
      <c r="AT327" s="238" t="s">
        <v>343</v>
      </c>
      <c r="AU327" s="238" t="s">
        <v>85</v>
      </c>
      <c r="AY327" s="18" t="s">
        <v>342</v>
      </c>
      <c r="BE327" s="239">
        <f>IF(N327="základní",J327,0)</f>
        <v>0</v>
      </c>
      <c r="BF327" s="239">
        <f>IF(N327="snížená",J327,0)</f>
        <v>0</v>
      </c>
      <c r="BG327" s="239">
        <f>IF(N327="zákl. přenesená",J327,0)</f>
        <v>0</v>
      </c>
      <c r="BH327" s="239">
        <f>IF(N327="sníž. přenesená",J327,0)</f>
        <v>0</v>
      </c>
      <c r="BI327" s="239">
        <f>IF(N327="nulová",J327,0)</f>
        <v>0</v>
      </c>
      <c r="BJ327" s="18" t="s">
        <v>83</v>
      </c>
      <c r="BK327" s="239">
        <f>ROUND(I327*H327,2)</f>
        <v>0</v>
      </c>
      <c r="BL327" s="18" t="s">
        <v>360</v>
      </c>
      <c r="BM327" s="238" t="s">
        <v>3294</v>
      </c>
    </row>
    <row r="328" s="2" customFormat="1">
      <c r="A328" s="39"/>
      <c r="B328" s="40"/>
      <c r="C328" s="41"/>
      <c r="D328" s="240" t="s">
        <v>349</v>
      </c>
      <c r="E328" s="41"/>
      <c r="F328" s="241" t="s">
        <v>658</v>
      </c>
      <c r="G328" s="41"/>
      <c r="H328" s="41"/>
      <c r="I328" s="242"/>
      <c r="J328" s="41"/>
      <c r="K328" s="41"/>
      <c r="L328" s="45"/>
      <c r="M328" s="243"/>
      <c r="N328" s="244"/>
      <c r="O328" s="92"/>
      <c r="P328" s="92"/>
      <c r="Q328" s="92"/>
      <c r="R328" s="92"/>
      <c r="S328" s="92"/>
      <c r="T328" s="93"/>
      <c r="U328" s="39"/>
      <c r="V328" s="39"/>
      <c r="W328" s="39"/>
      <c r="X328" s="39"/>
      <c r="Y328" s="39"/>
      <c r="Z328" s="39"/>
      <c r="AA328" s="39"/>
      <c r="AB328" s="39"/>
      <c r="AC328" s="39"/>
      <c r="AD328" s="39"/>
      <c r="AE328" s="39"/>
      <c r="AT328" s="18" t="s">
        <v>349</v>
      </c>
      <c r="AU328" s="18" t="s">
        <v>85</v>
      </c>
    </row>
    <row r="329" s="14" customFormat="1">
      <c r="A329" s="14"/>
      <c r="B329" s="263"/>
      <c r="C329" s="264"/>
      <c r="D329" s="240" t="s">
        <v>446</v>
      </c>
      <c r="E329" s="265" t="s">
        <v>1</v>
      </c>
      <c r="F329" s="266" t="s">
        <v>3295</v>
      </c>
      <c r="G329" s="264"/>
      <c r="H329" s="265" t="s">
        <v>1</v>
      </c>
      <c r="I329" s="267"/>
      <c r="J329" s="264"/>
      <c r="K329" s="264"/>
      <c r="L329" s="268"/>
      <c r="M329" s="269"/>
      <c r="N329" s="270"/>
      <c r="O329" s="270"/>
      <c r="P329" s="270"/>
      <c r="Q329" s="270"/>
      <c r="R329" s="270"/>
      <c r="S329" s="270"/>
      <c r="T329" s="271"/>
      <c r="U329" s="14"/>
      <c r="V329" s="14"/>
      <c r="W329" s="14"/>
      <c r="X329" s="14"/>
      <c r="Y329" s="14"/>
      <c r="Z329" s="14"/>
      <c r="AA329" s="14"/>
      <c r="AB329" s="14"/>
      <c r="AC329" s="14"/>
      <c r="AD329" s="14"/>
      <c r="AE329" s="14"/>
      <c r="AT329" s="272" t="s">
        <v>446</v>
      </c>
      <c r="AU329" s="272" t="s">
        <v>85</v>
      </c>
      <c r="AV329" s="14" t="s">
        <v>83</v>
      </c>
      <c r="AW329" s="14" t="s">
        <v>32</v>
      </c>
      <c r="AX329" s="14" t="s">
        <v>76</v>
      </c>
      <c r="AY329" s="272" t="s">
        <v>342</v>
      </c>
    </row>
    <row r="330" s="13" customFormat="1">
      <c r="A330" s="13"/>
      <c r="B330" s="252"/>
      <c r="C330" s="253"/>
      <c r="D330" s="240" t="s">
        <v>446</v>
      </c>
      <c r="E330" s="254" t="s">
        <v>1</v>
      </c>
      <c r="F330" s="255" t="s">
        <v>3296</v>
      </c>
      <c r="G330" s="253"/>
      <c r="H330" s="256">
        <v>484.96499999999998</v>
      </c>
      <c r="I330" s="257"/>
      <c r="J330" s="253"/>
      <c r="K330" s="253"/>
      <c r="L330" s="258"/>
      <c r="M330" s="259"/>
      <c r="N330" s="260"/>
      <c r="O330" s="260"/>
      <c r="P330" s="260"/>
      <c r="Q330" s="260"/>
      <c r="R330" s="260"/>
      <c r="S330" s="260"/>
      <c r="T330" s="261"/>
      <c r="U330" s="13"/>
      <c r="V330" s="13"/>
      <c r="W330" s="13"/>
      <c r="X330" s="13"/>
      <c r="Y330" s="13"/>
      <c r="Z330" s="13"/>
      <c r="AA330" s="13"/>
      <c r="AB330" s="13"/>
      <c r="AC330" s="13"/>
      <c r="AD330" s="13"/>
      <c r="AE330" s="13"/>
      <c r="AT330" s="262" t="s">
        <v>446</v>
      </c>
      <c r="AU330" s="262" t="s">
        <v>85</v>
      </c>
      <c r="AV330" s="13" t="s">
        <v>85</v>
      </c>
      <c r="AW330" s="13" t="s">
        <v>32</v>
      </c>
      <c r="AX330" s="13" t="s">
        <v>83</v>
      </c>
      <c r="AY330" s="262" t="s">
        <v>342</v>
      </c>
    </row>
    <row r="331" s="12" customFormat="1" ht="22.8" customHeight="1">
      <c r="A331" s="12"/>
      <c r="B331" s="213"/>
      <c r="C331" s="214"/>
      <c r="D331" s="215" t="s">
        <v>75</v>
      </c>
      <c r="E331" s="246" t="s">
        <v>92</v>
      </c>
      <c r="F331" s="246" t="s">
        <v>2079</v>
      </c>
      <c r="G331" s="214"/>
      <c r="H331" s="214"/>
      <c r="I331" s="217"/>
      <c r="J331" s="247">
        <f>BK331</f>
        <v>0</v>
      </c>
      <c r="K331" s="214"/>
      <c r="L331" s="219"/>
      <c r="M331" s="220"/>
      <c r="N331" s="221"/>
      <c r="O331" s="221"/>
      <c r="P331" s="222">
        <f>SUM(P332:P345)</f>
        <v>0</v>
      </c>
      <c r="Q331" s="221"/>
      <c r="R331" s="222">
        <f>SUM(R332:R345)</f>
        <v>153.55439999999999</v>
      </c>
      <c r="S331" s="221"/>
      <c r="T331" s="223">
        <f>SUM(T332:T345)</f>
        <v>0</v>
      </c>
      <c r="U331" s="12"/>
      <c r="V331" s="12"/>
      <c r="W331" s="12"/>
      <c r="X331" s="12"/>
      <c r="Y331" s="12"/>
      <c r="Z331" s="12"/>
      <c r="AA331" s="12"/>
      <c r="AB331" s="12"/>
      <c r="AC331" s="12"/>
      <c r="AD331" s="12"/>
      <c r="AE331" s="12"/>
      <c r="AR331" s="224" t="s">
        <v>83</v>
      </c>
      <c r="AT331" s="225" t="s">
        <v>75</v>
      </c>
      <c r="AU331" s="225" t="s">
        <v>83</v>
      </c>
      <c r="AY331" s="224" t="s">
        <v>342</v>
      </c>
      <c r="BK331" s="226">
        <f>SUM(BK332:BK345)</f>
        <v>0</v>
      </c>
    </row>
    <row r="332" s="2" customFormat="1" ht="16.5" customHeight="1">
      <c r="A332" s="39"/>
      <c r="B332" s="40"/>
      <c r="C332" s="227" t="s">
        <v>766</v>
      </c>
      <c r="D332" s="227" t="s">
        <v>343</v>
      </c>
      <c r="E332" s="228" t="s">
        <v>2372</v>
      </c>
      <c r="F332" s="229" t="s">
        <v>2373</v>
      </c>
      <c r="G332" s="230" t="s">
        <v>543</v>
      </c>
      <c r="H332" s="231">
        <v>403.80000000000001</v>
      </c>
      <c r="I332" s="232"/>
      <c r="J332" s="233">
        <f>ROUND(I332*H332,2)</f>
        <v>0</v>
      </c>
      <c r="K332" s="229" t="s">
        <v>443</v>
      </c>
      <c r="L332" s="45"/>
      <c r="M332" s="234" t="s">
        <v>1</v>
      </c>
      <c r="N332" s="235" t="s">
        <v>41</v>
      </c>
      <c r="O332" s="92"/>
      <c r="P332" s="236">
        <f>O332*H332</f>
        <v>0</v>
      </c>
      <c r="Q332" s="236">
        <v>0</v>
      </c>
      <c r="R332" s="236">
        <f>Q332*H332</f>
        <v>0</v>
      </c>
      <c r="S332" s="236">
        <v>0</v>
      </c>
      <c r="T332" s="237">
        <f>S332*H332</f>
        <v>0</v>
      </c>
      <c r="U332" s="39"/>
      <c r="V332" s="39"/>
      <c r="W332" s="39"/>
      <c r="X332" s="39"/>
      <c r="Y332" s="39"/>
      <c r="Z332" s="39"/>
      <c r="AA332" s="39"/>
      <c r="AB332" s="39"/>
      <c r="AC332" s="39"/>
      <c r="AD332" s="39"/>
      <c r="AE332" s="39"/>
      <c r="AR332" s="238" t="s">
        <v>360</v>
      </c>
      <c r="AT332" s="238" t="s">
        <v>343</v>
      </c>
      <c r="AU332" s="238" t="s">
        <v>85</v>
      </c>
      <c r="AY332" s="18" t="s">
        <v>342</v>
      </c>
      <c r="BE332" s="239">
        <f>IF(N332="základní",J332,0)</f>
        <v>0</v>
      </c>
      <c r="BF332" s="239">
        <f>IF(N332="snížená",J332,0)</f>
        <v>0</v>
      </c>
      <c r="BG332" s="239">
        <f>IF(N332="zákl. přenesená",J332,0)</f>
        <v>0</v>
      </c>
      <c r="BH332" s="239">
        <f>IF(N332="sníž. přenesená",J332,0)</f>
        <v>0</v>
      </c>
      <c r="BI332" s="239">
        <f>IF(N332="nulová",J332,0)</f>
        <v>0</v>
      </c>
      <c r="BJ332" s="18" t="s">
        <v>83</v>
      </c>
      <c r="BK332" s="239">
        <f>ROUND(I332*H332,2)</f>
        <v>0</v>
      </c>
      <c r="BL332" s="18" t="s">
        <v>360</v>
      </c>
      <c r="BM332" s="238" t="s">
        <v>3297</v>
      </c>
    </row>
    <row r="333" s="2" customFormat="1">
      <c r="A333" s="39"/>
      <c r="B333" s="40"/>
      <c r="C333" s="41"/>
      <c r="D333" s="240" t="s">
        <v>349</v>
      </c>
      <c r="E333" s="41"/>
      <c r="F333" s="241" t="s">
        <v>2375</v>
      </c>
      <c r="G333" s="41"/>
      <c r="H333" s="41"/>
      <c r="I333" s="242"/>
      <c r="J333" s="41"/>
      <c r="K333" s="41"/>
      <c r="L333" s="45"/>
      <c r="M333" s="243"/>
      <c r="N333" s="244"/>
      <c r="O333" s="92"/>
      <c r="P333" s="92"/>
      <c r="Q333" s="92"/>
      <c r="R333" s="92"/>
      <c r="S333" s="92"/>
      <c r="T333" s="93"/>
      <c r="U333" s="39"/>
      <c r="V333" s="39"/>
      <c r="W333" s="39"/>
      <c r="X333" s="39"/>
      <c r="Y333" s="39"/>
      <c r="Z333" s="39"/>
      <c r="AA333" s="39"/>
      <c r="AB333" s="39"/>
      <c r="AC333" s="39"/>
      <c r="AD333" s="39"/>
      <c r="AE333" s="39"/>
      <c r="AT333" s="18" t="s">
        <v>349</v>
      </c>
      <c r="AU333" s="18" t="s">
        <v>85</v>
      </c>
    </row>
    <row r="334" s="13" customFormat="1">
      <c r="A334" s="13"/>
      <c r="B334" s="252"/>
      <c r="C334" s="253"/>
      <c r="D334" s="240" t="s">
        <v>446</v>
      </c>
      <c r="E334" s="254" t="s">
        <v>1</v>
      </c>
      <c r="F334" s="255" t="s">
        <v>3298</v>
      </c>
      <c r="G334" s="253"/>
      <c r="H334" s="256">
        <v>204.59999999999999</v>
      </c>
      <c r="I334" s="257"/>
      <c r="J334" s="253"/>
      <c r="K334" s="253"/>
      <c r="L334" s="258"/>
      <c r="M334" s="259"/>
      <c r="N334" s="260"/>
      <c r="O334" s="260"/>
      <c r="P334" s="260"/>
      <c r="Q334" s="260"/>
      <c r="R334" s="260"/>
      <c r="S334" s="260"/>
      <c r="T334" s="261"/>
      <c r="U334" s="13"/>
      <c r="V334" s="13"/>
      <c r="W334" s="13"/>
      <c r="X334" s="13"/>
      <c r="Y334" s="13"/>
      <c r="Z334" s="13"/>
      <c r="AA334" s="13"/>
      <c r="AB334" s="13"/>
      <c r="AC334" s="13"/>
      <c r="AD334" s="13"/>
      <c r="AE334" s="13"/>
      <c r="AT334" s="262" t="s">
        <v>446</v>
      </c>
      <c r="AU334" s="262" t="s">
        <v>85</v>
      </c>
      <c r="AV334" s="13" t="s">
        <v>85</v>
      </c>
      <c r="AW334" s="13" t="s">
        <v>32</v>
      </c>
      <c r="AX334" s="13" t="s">
        <v>76</v>
      </c>
      <c r="AY334" s="262" t="s">
        <v>342</v>
      </c>
    </row>
    <row r="335" s="13" customFormat="1">
      <c r="A335" s="13"/>
      <c r="B335" s="252"/>
      <c r="C335" s="253"/>
      <c r="D335" s="240" t="s">
        <v>446</v>
      </c>
      <c r="E335" s="254" t="s">
        <v>1</v>
      </c>
      <c r="F335" s="255" t="s">
        <v>3299</v>
      </c>
      <c r="G335" s="253"/>
      <c r="H335" s="256">
        <v>199.19999999999999</v>
      </c>
      <c r="I335" s="257"/>
      <c r="J335" s="253"/>
      <c r="K335" s="253"/>
      <c r="L335" s="258"/>
      <c r="M335" s="259"/>
      <c r="N335" s="260"/>
      <c r="O335" s="260"/>
      <c r="P335" s="260"/>
      <c r="Q335" s="260"/>
      <c r="R335" s="260"/>
      <c r="S335" s="260"/>
      <c r="T335" s="261"/>
      <c r="U335" s="13"/>
      <c r="V335" s="13"/>
      <c r="W335" s="13"/>
      <c r="X335" s="13"/>
      <c r="Y335" s="13"/>
      <c r="Z335" s="13"/>
      <c r="AA335" s="13"/>
      <c r="AB335" s="13"/>
      <c r="AC335" s="13"/>
      <c r="AD335" s="13"/>
      <c r="AE335" s="13"/>
      <c r="AT335" s="262" t="s">
        <v>446</v>
      </c>
      <c r="AU335" s="262" t="s">
        <v>85</v>
      </c>
      <c r="AV335" s="13" t="s">
        <v>85</v>
      </c>
      <c r="AW335" s="13" t="s">
        <v>32</v>
      </c>
      <c r="AX335" s="13" t="s">
        <v>76</v>
      </c>
      <c r="AY335" s="262" t="s">
        <v>342</v>
      </c>
    </row>
    <row r="336" s="16" customFormat="1">
      <c r="A336" s="16"/>
      <c r="B336" s="284"/>
      <c r="C336" s="285"/>
      <c r="D336" s="240" t="s">
        <v>446</v>
      </c>
      <c r="E336" s="286" t="s">
        <v>1</v>
      </c>
      <c r="F336" s="287" t="s">
        <v>500</v>
      </c>
      <c r="G336" s="285"/>
      <c r="H336" s="288">
        <v>403.80000000000001</v>
      </c>
      <c r="I336" s="289"/>
      <c r="J336" s="285"/>
      <c r="K336" s="285"/>
      <c r="L336" s="290"/>
      <c r="M336" s="291"/>
      <c r="N336" s="292"/>
      <c r="O336" s="292"/>
      <c r="P336" s="292"/>
      <c r="Q336" s="292"/>
      <c r="R336" s="292"/>
      <c r="S336" s="292"/>
      <c r="T336" s="293"/>
      <c r="U336" s="16"/>
      <c r="V336" s="16"/>
      <c r="W336" s="16"/>
      <c r="X336" s="16"/>
      <c r="Y336" s="16"/>
      <c r="Z336" s="16"/>
      <c r="AA336" s="16"/>
      <c r="AB336" s="16"/>
      <c r="AC336" s="16"/>
      <c r="AD336" s="16"/>
      <c r="AE336" s="16"/>
      <c r="AT336" s="294" t="s">
        <v>446</v>
      </c>
      <c r="AU336" s="294" t="s">
        <v>85</v>
      </c>
      <c r="AV336" s="16" t="s">
        <v>360</v>
      </c>
      <c r="AW336" s="16" t="s">
        <v>32</v>
      </c>
      <c r="AX336" s="16" t="s">
        <v>83</v>
      </c>
      <c r="AY336" s="294" t="s">
        <v>342</v>
      </c>
    </row>
    <row r="337" s="2" customFormat="1" ht="16.5" customHeight="1">
      <c r="A337" s="39"/>
      <c r="B337" s="40"/>
      <c r="C337" s="227" t="s">
        <v>772</v>
      </c>
      <c r="D337" s="227" t="s">
        <v>343</v>
      </c>
      <c r="E337" s="228" t="s">
        <v>2838</v>
      </c>
      <c r="F337" s="229" t="s">
        <v>2839</v>
      </c>
      <c r="G337" s="230" t="s">
        <v>562</v>
      </c>
      <c r="H337" s="231">
        <v>63.981000000000002</v>
      </c>
      <c r="I337" s="232"/>
      <c r="J337" s="233">
        <f>ROUND(I337*H337,2)</f>
        <v>0</v>
      </c>
      <c r="K337" s="229" t="s">
        <v>1</v>
      </c>
      <c r="L337" s="45"/>
      <c r="M337" s="234" t="s">
        <v>1</v>
      </c>
      <c r="N337" s="235" t="s">
        <v>41</v>
      </c>
      <c r="O337" s="92"/>
      <c r="P337" s="236">
        <f>O337*H337</f>
        <v>0</v>
      </c>
      <c r="Q337" s="236">
        <v>2.3999999999999999</v>
      </c>
      <c r="R337" s="236">
        <f>Q337*H337</f>
        <v>153.55439999999999</v>
      </c>
      <c r="S337" s="236">
        <v>0</v>
      </c>
      <c r="T337" s="237">
        <f>S337*H337</f>
        <v>0</v>
      </c>
      <c r="U337" s="39"/>
      <c r="V337" s="39"/>
      <c r="W337" s="39"/>
      <c r="X337" s="39"/>
      <c r="Y337" s="39"/>
      <c r="Z337" s="39"/>
      <c r="AA337" s="39"/>
      <c r="AB337" s="39"/>
      <c r="AC337" s="39"/>
      <c r="AD337" s="39"/>
      <c r="AE337" s="39"/>
      <c r="AR337" s="238" t="s">
        <v>360</v>
      </c>
      <c r="AT337" s="238" t="s">
        <v>343</v>
      </c>
      <c r="AU337" s="238" t="s">
        <v>85</v>
      </c>
      <c r="AY337" s="18" t="s">
        <v>342</v>
      </c>
      <c r="BE337" s="239">
        <f>IF(N337="základní",J337,0)</f>
        <v>0</v>
      </c>
      <c r="BF337" s="239">
        <f>IF(N337="snížená",J337,0)</f>
        <v>0</v>
      </c>
      <c r="BG337" s="239">
        <f>IF(N337="zákl. přenesená",J337,0)</f>
        <v>0</v>
      </c>
      <c r="BH337" s="239">
        <f>IF(N337="sníž. přenesená",J337,0)</f>
        <v>0</v>
      </c>
      <c r="BI337" s="239">
        <f>IF(N337="nulová",J337,0)</f>
        <v>0</v>
      </c>
      <c r="BJ337" s="18" t="s">
        <v>83</v>
      </c>
      <c r="BK337" s="239">
        <f>ROUND(I337*H337,2)</f>
        <v>0</v>
      </c>
      <c r="BL337" s="18" t="s">
        <v>360</v>
      </c>
      <c r="BM337" s="238" t="s">
        <v>3300</v>
      </c>
    </row>
    <row r="338" s="2" customFormat="1">
      <c r="A338" s="39"/>
      <c r="B338" s="40"/>
      <c r="C338" s="41"/>
      <c r="D338" s="240" t="s">
        <v>349</v>
      </c>
      <c r="E338" s="41"/>
      <c r="F338" s="241" t="s">
        <v>2841</v>
      </c>
      <c r="G338" s="41"/>
      <c r="H338" s="41"/>
      <c r="I338" s="242"/>
      <c r="J338" s="41"/>
      <c r="K338" s="41"/>
      <c r="L338" s="45"/>
      <c r="M338" s="243"/>
      <c r="N338" s="244"/>
      <c r="O338" s="92"/>
      <c r="P338" s="92"/>
      <c r="Q338" s="92"/>
      <c r="R338" s="92"/>
      <c r="S338" s="92"/>
      <c r="T338" s="93"/>
      <c r="U338" s="39"/>
      <c r="V338" s="39"/>
      <c r="W338" s="39"/>
      <c r="X338" s="39"/>
      <c r="Y338" s="39"/>
      <c r="Z338" s="39"/>
      <c r="AA338" s="39"/>
      <c r="AB338" s="39"/>
      <c r="AC338" s="39"/>
      <c r="AD338" s="39"/>
      <c r="AE338" s="39"/>
      <c r="AT338" s="18" t="s">
        <v>349</v>
      </c>
      <c r="AU338" s="18" t="s">
        <v>85</v>
      </c>
    </row>
    <row r="339" s="2" customFormat="1">
      <c r="A339" s="39"/>
      <c r="B339" s="40"/>
      <c r="C339" s="41"/>
      <c r="D339" s="240" t="s">
        <v>350</v>
      </c>
      <c r="E339" s="41"/>
      <c r="F339" s="245" t="s">
        <v>2842</v>
      </c>
      <c r="G339" s="41"/>
      <c r="H339" s="41"/>
      <c r="I339" s="242"/>
      <c r="J339" s="41"/>
      <c r="K339" s="41"/>
      <c r="L339" s="45"/>
      <c r="M339" s="243"/>
      <c r="N339" s="244"/>
      <c r="O339" s="92"/>
      <c r="P339" s="92"/>
      <c r="Q339" s="92"/>
      <c r="R339" s="92"/>
      <c r="S339" s="92"/>
      <c r="T339" s="93"/>
      <c r="U339" s="39"/>
      <c r="V339" s="39"/>
      <c r="W339" s="39"/>
      <c r="X339" s="39"/>
      <c r="Y339" s="39"/>
      <c r="Z339" s="39"/>
      <c r="AA339" s="39"/>
      <c r="AB339" s="39"/>
      <c r="AC339" s="39"/>
      <c r="AD339" s="39"/>
      <c r="AE339" s="39"/>
      <c r="AT339" s="18" t="s">
        <v>350</v>
      </c>
      <c r="AU339" s="18" t="s">
        <v>85</v>
      </c>
    </row>
    <row r="340" s="14" customFormat="1">
      <c r="A340" s="14"/>
      <c r="B340" s="263"/>
      <c r="C340" s="264"/>
      <c r="D340" s="240" t="s">
        <v>446</v>
      </c>
      <c r="E340" s="265" t="s">
        <v>1</v>
      </c>
      <c r="F340" s="266" t="s">
        <v>2843</v>
      </c>
      <c r="G340" s="264"/>
      <c r="H340" s="265" t="s">
        <v>1</v>
      </c>
      <c r="I340" s="267"/>
      <c r="J340" s="264"/>
      <c r="K340" s="264"/>
      <c r="L340" s="268"/>
      <c r="M340" s="269"/>
      <c r="N340" s="270"/>
      <c r="O340" s="270"/>
      <c r="P340" s="270"/>
      <c r="Q340" s="270"/>
      <c r="R340" s="270"/>
      <c r="S340" s="270"/>
      <c r="T340" s="271"/>
      <c r="U340" s="14"/>
      <c r="V340" s="14"/>
      <c r="W340" s="14"/>
      <c r="X340" s="14"/>
      <c r="Y340" s="14"/>
      <c r="Z340" s="14"/>
      <c r="AA340" s="14"/>
      <c r="AB340" s="14"/>
      <c r="AC340" s="14"/>
      <c r="AD340" s="14"/>
      <c r="AE340" s="14"/>
      <c r="AT340" s="272" t="s">
        <v>446</v>
      </c>
      <c r="AU340" s="272" t="s">
        <v>85</v>
      </c>
      <c r="AV340" s="14" t="s">
        <v>83</v>
      </c>
      <c r="AW340" s="14" t="s">
        <v>32</v>
      </c>
      <c r="AX340" s="14" t="s">
        <v>76</v>
      </c>
      <c r="AY340" s="272" t="s">
        <v>342</v>
      </c>
    </row>
    <row r="341" s="13" customFormat="1">
      <c r="A341" s="13"/>
      <c r="B341" s="252"/>
      <c r="C341" s="253"/>
      <c r="D341" s="240" t="s">
        <v>446</v>
      </c>
      <c r="E341" s="254" t="s">
        <v>1</v>
      </c>
      <c r="F341" s="255" t="s">
        <v>3301</v>
      </c>
      <c r="G341" s="253"/>
      <c r="H341" s="256">
        <v>63.981000000000002</v>
      </c>
      <c r="I341" s="257"/>
      <c r="J341" s="253"/>
      <c r="K341" s="253"/>
      <c r="L341" s="258"/>
      <c r="M341" s="259"/>
      <c r="N341" s="260"/>
      <c r="O341" s="260"/>
      <c r="P341" s="260"/>
      <c r="Q341" s="260"/>
      <c r="R341" s="260"/>
      <c r="S341" s="260"/>
      <c r="T341" s="261"/>
      <c r="U341" s="13"/>
      <c r="V341" s="13"/>
      <c r="W341" s="13"/>
      <c r="X341" s="13"/>
      <c r="Y341" s="13"/>
      <c r="Z341" s="13"/>
      <c r="AA341" s="13"/>
      <c r="AB341" s="13"/>
      <c r="AC341" s="13"/>
      <c r="AD341" s="13"/>
      <c r="AE341" s="13"/>
      <c r="AT341" s="262" t="s">
        <v>446</v>
      </c>
      <c r="AU341" s="262" t="s">
        <v>85</v>
      </c>
      <c r="AV341" s="13" t="s">
        <v>85</v>
      </c>
      <c r="AW341" s="13" t="s">
        <v>32</v>
      </c>
      <c r="AX341" s="13" t="s">
        <v>83</v>
      </c>
      <c r="AY341" s="262" t="s">
        <v>342</v>
      </c>
    </row>
    <row r="342" s="2" customFormat="1" ht="24.15" customHeight="1">
      <c r="A342" s="39"/>
      <c r="B342" s="40"/>
      <c r="C342" s="227" t="s">
        <v>777</v>
      </c>
      <c r="D342" s="227" t="s">
        <v>343</v>
      </c>
      <c r="E342" s="228" t="s">
        <v>2845</v>
      </c>
      <c r="F342" s="229" t="s">
        <v>2846</v>
      </c>
      <c r="G342" s="230" t="s">
        <v>442</v>
      </c>
      <c r="H342" s="231">
        <v>1</v>
      </c>
      <c r="I342" s="232"/>
      <c r="J342" s="233">
        <f>ROUND(I342*H342,2)</f>
        <v>0</v>
      </c>
      <c r="K342" s="229" t="s">
        <v>1</v>
      </c>
      <c r="L342" s="45"/>
      <c r="M342" s="234" t="s">
        <v>1</v>
      </c>
      <c r="N342" s="235" t="s">
        <v>41</v>
      </c>
      <c r="O342" s="92"/>
      <c r="P342" s="236">
        <f>O342*H342</f>
        <v>0</v>
      </c>
      <c r="Q342" s="236">
        <v>0</v>
      </c>
      <c r="R342" s="236">
        <f>Q342*H342</f>
        <v>0</v>
      </c>
      <c r="S342" s="236">
        <v>0</v>
      </c>
      <c r="T342" s="237">
        <f>S342*H342</f>
        <v>0</v>
      </c>
      <c r="U342" s="39"/>
      <c r="V342" s="39"/>
      <c r="W342" s="39"/>
      <c r="X342" s="39"/>
      <c r="Y342" s="39"/>
      <c r="Z342" s="39"/>
      <c r="AA342" s="39"/>
      <c r="AB342" s="39"/>
      <c r="AC342" s="39"/>
      <c r="AD342" s="39"/>
      <c r="AE342" s="39"/>
      <c r="AR342" s="238" t="s">
        <v>360</v>
      </c>
      <c r="AT342" s="238" t="s">
        <v>343</v>
      </c>
      <c r="AU342" s="238" t="s">
        <v>85</v>
      </c>
      <c r="AY342" s="18" t="s">
        <v>342</v>
      </c>
      <c r="BE342" s="239">
        <f>IF(N342="základní",J342,0)</f>
        <v>0</v>
      </c>
      <c r="BF342" s="239">
        <f>IF(N342="snížená",J342,0)</f>
        <v>0</v>
      </c>
      <c r="BG342" s="239">
        <f>IF(N342="zákl. přenesená",J342,0)</f>
        <v>0</v>
      </c>
      <c r="BH342" s="239">
        <f>IF(N342="sníž. přenesená",J342,0)</f>
        <v>0</v>
      </c>
      <c r="BI342" s="239">
        <f>IF(N342="nulová",J342,0)</f>
        <v>0</v>
      </c>
      <c r="BJ342" s="18" t="s">
        <v>83</v>
      </c>
      <c r="BK342" s="239">
        <f>ROUND(I342*H342,2)</f>
        <v>0</v>
      </c>
      <c r="BL342" s="18" t="s">
        <v>360</v>
      </c>
      <c r="BM342" s="238" t="s">
        <v>3302</v>
      </c>
    </row>
    <row r="343" s="2" customFormat="1">
      <c r="A343" s="39"/>
      <c r="B343" s="40"/>
      <c r="C343" s="41"/>
      <c r="D343" s="240" t="s">
        <v>349</v>
      </c>
      <c r="E343" s="41"/>
      <c r="F343" s="241" t="s">
        <v>2846</v>
      </c>
      <c r="G343" s="41"/>
      <c r="H343" s="41"/>
      <c r="I343" s="242"/>
      <c r="J343" s="41"/>
      <c r="K343" s="41"/>
      <c r="L343" s="45"/>
      <c r="M343" s="243"/>
      <c r="N343" s="244"/>
      <c r="O343" s="92"/>
      <c r="P343" s="92"/>
      <c r="Q343" s="92"/>
      <c r="R343" s="92"/>
      <c r="S343" s="92"/>
      <c r="T343" s="93"/>
      <c r="U343" s="39"/>
      <c r="V343" s="39"/>
      <c r="W343" s="39"/>
      <c r="X343" s="39"/>
      <c r="Y343" s="39"/>
      <c r="Z343" s="39"/>
      <c r="AA343" s="39"/>
      <c r="AB343" s="39"/>
      <c r="AC343" s="39"/>
      <c r="AD343" s="39"/>
      <c r="AE343" s="39"/>
      <c r="AT343" s="18" t="s">
        <v>349</v>
      </c>
      <c r="AU343" s="18" t="s">
        <v>85</v>
      </c>
    </row>
    <row r="344" s="2" customFormat="1">
      <c r="A344" s="39"/>
      <c r="B344" s="40"/>
      <c r="C344" s="41"/>
      <c r="D344" s="240" t="s">
        <v>350</v>
      </c>
      <c r="E344" s="41"/>
      <c r="F344" s="245" t="s">
        <v>2848</v>
      </c>
      <c r="G344" s="41"/>
      <c r="H344" s="41"/>
      <c r="I344" s="242"/>
      <c r="J344" s="41"/>
      <c r="K344" s="41"/>
      <c r="L344" s="45"/>
      <c r="M344" s="243"/>
      <c r="N344" s="244"/>
      <c r="O344" s="92"/>
      <c r="P344" s="92"/>
      <c r="Q344" s="92"/>
      <c r="R344" s="92"/>
      <c r="S344" s="92"/>
      <c r="T344" s="93"/>
      <c r="U344" s="39"/>
      <c r="V344" s="39"/>
      <c r="W344" s="39"/>
      <c r="X344" s="39"/>
      <c r="Y344" s="39"/>
      <c r="Z344" s="39"/>
      <c r="AA344" s="39"/>
      <c r="AB344" s="39"/>
      <c r="AC344" s="39"/>
      <c r="AD344" s="39"/>
      <c r="AE344" s="39"/>
      <c r="AT344" s="18" t="s">
        <v>350</v>
      </c>
      <c r="AU344" s="18" t="s">
        <v>85</v>
      </c>
    </row>
    <row r="345" s="13" customFormat="1">
      <c r="A345" s="13"/>
      <c r="B345" s="252"/>
      <c r="C345" s="253"/>
      <c r="D345" s="240" t="s">
        <v>446</v>
      </c>
      <c r="E345" s="254" t="s">
        <v>1</v>
      </c>
      <c r="F345" s="255" t="s">
        <v>2489</v>
      </c>
      <c r="G345" s="253"/>
      <c r="H345" s="256">
        <v>1</v>
      </c>
      <c r="I345" s="257"/>
      <c r="J345" s="253"/>
      <c r="K345" s="253"/>
      <c r="L345" s="258"/>
      <c r="M345" s="259"/>
      <c r="N345" s="260"/>
      <c r="O345" s="260"/>
      <c r="P345" s="260"/>
      <c r="Q345" s="260"/>
      <c r="R345" s="260"/>
      <c r="S345" s="260"/>
      <c r="T345" s="261"/>
      <c r="U345" s="13"/>
      <c r="V345" s="13"/>
      <c r="W345" s="13"/>
      <c r="X345" s="13"/>
      <c r="Y345" s="13"/>
      <c r="Z345" s="13"/>
      <c r="AA345" s="13"/>
      <c r="AB345" s="13"/>
      <c r="AC345" s="13"/>
      <c r="AD345" s="13"/>
      <c r="AE345" s="13"/>
      <c r="AT345" s="262" t="s">
        <v>446</v>
      </c>
      <c r="AU345" s="262" t="s">
        <v>85</v>
      </c>
      <c r="AV345" s="13" t="s">
        <v>85</v>
      </c>
      <c r="AW345" s="13" t="s">
        <v>32</v>
      </c>
      <c r="AX345" s="13" t="s">
        <v>83</v>
      </c>
      <c r="AY345" s="262" t="s">
        <v>342</v>
      </c>
    </row>
    <row r="346" s="12" customFormat="1" ht="22.8" customHeight="1">
      <c r="A346" s="12"/>
      <c r="B346" s="213"/>
      <c r="C346" s="214"/>
      <c r="D346" s="215" t="s">
        <v>75</v>
      </c>
      <c r="E346" s="246" t="s">
        <v>360</v>
      </c>
      <c r="F346" s="246" t="s">
        <v>2379</v>
      </c>
      <c r="G346" s="214"/>
      <c r="H346" s="214"/>
      <c r="I346" s="217"/>
      <c r="J346" s="247">
        <f>BK346</f>
        <v>0</v>
      </c>
      <c r="K346" s="214"/>
      <c r="L346" s="219"/>
      <c r="M346" s="220"/>
      <c r="N346" s="221"/>
      <c r="O346" s="221"/>
      <c r="P346" s="222">
        <f>SUM(P347:P388)</f>
        <v>0</v>
      </c>
      <c r="Q346" s="221"/>
      <c r="R346" s="222">
        <f>SUM(R347:R388)</f>
        <v>4.0239368000000004</v>
      </c>
      <c r="S346" s="221"/>
      <c r="T346" s="223">
        <f>SUM(T347:T388)</f>
        <v>0</v>
      </c>
      <c r="U346" s="12"/>
      <c r="V346" s="12"/>
      <c r="W346" s="12"/>
      <c r="X346" s="12"/>
      <c r="Y346" s="12"/>
      <c r="Z346" s="12"/>
      <c r="AA346" s="12"/>
      <c r="AB346" s="12"/>
      <c r="AC346" s="12"/>
      <c r="AD346" s="12"/>
      <c r="AE346" s="12"/>
      <c r="AR346" s="224" t="s">
        <v>83</v>
      </c>
      <c r="AT346" s="225" t="s">
        <v>75</v>
      </c>
      <c r="AU346" s="225" t="s">
        <v>83</v>
      </c>
      <c r="AY346" s="224" t="s">
        <v>342</v>
      </c>
      <c r="BK346" s="226">
        <f>SUM(BK347:BK388)</f>
        <v>0</v>
      </c>
    </row>
    <row r="347" s="2" customFormat="1" ht="16.5" customHeight="1">
      <c r="A347" s="39"/>
      <c r="B347" s="40"/>
      <c r="C347" s="227" t="s">
        <v>782</v>
      </c>
      <c r="D347" s="227" t="s">
        <v>343</v>
      </c>
      <c r="E347" s="228" t="s">
        <v>2849</v>
      </c>
      <c r="F347" s="229" t="s">
        <v>2850</v>
      </c>
      <c r="G347" s="230" t="s">
        <v>562</v>
      </c>
      <c r="H347" s="231">
        <v>48.429000000000002</v>
      </c>
      <c r="I347" s="232"/>
      <c r="J347" s="233">
        <f>ROUND(I347*H347,2)</f>
        <v>0</v>
      </c>
      <c r="K347" s="229" t="s">
        <v>443</v>
      </c>
      <c r="L347" s="45"/>
      <c r="M347" s="234" t="s">
        <v>1</v>
      </c>
      <c r="N347" s="235" t="s">
        <v>41</v>
      </c>
      <c r="O347" s="92"/>
      <c r="P347" s="236">
        <f>O347*H347</f>
        <v>0</v>
      </c>
      <c r="Q347" s="236">
        <v>0</v>
      </c>
      <c r="R347" s="236">
        <f>Q347*H347</f>
        <v>0</v>
      </c>
      <c r="S347" s="236">
        <v>0</v>
      </c>
      <c r="T347" s="237">
        <f>S347*H347</f>
        <v>0</v>
      </c>
      <c r="U347" s="39"/>
      <c r="V347" s="39"/>
      <c r="W347" s="39"/>
      <c r="X347" s="39"/>
      <c r="Y347" s="39"/>
      <c r="Z347" s="39"/>
      <c r="AA347" s="39"/>
      <c r="AB347" s="39"/>
      <c r="AC347" s="39"/>
      <c r="AD347" s="39"/>
      <c r="AE347" s="39"/>
      <c r="AR347" s="238" t="s">
        <v>360</v>
      </c>
      <c r="AT347" s="238" t="s">
        <v>343</v>
      </c>
      <c r="AU347" s="238" t="s">
        <v>85</v>
      </c>
      <c r="AY347" s="18" t="s">
        <v>342</v>
      </c>
      <c r="BE347" s="239">
        <f>IF(N347="základní",J347,0)</f>
        <v>0</v>
      </c>
      <c r="BF347" s="239">
        <f>IF(N347="snížená",J347,0)</f>
        <v>0</v>
      </c>
      <c r="BG347" s="239">
        <f>IF(N347="zákl. přenesená",J347,0)</f>
        <v>0</v>
      </c>
      <c r="BH347" s="239">
        <f>IF(N347="sníž. přenesená",J347,0)</f>
        <v>0</v>
      </c>
      <c r="BI347" s="239">
        <f>IF(N347="nulová",J347,0)</f>
        <v>0</v>
      </c>
      <c r="BJ347" s="18" t="s">
        <v>83</v>
      </c>
      <c r="BK347" s="239">
        <f>ROUND(I347*H347,2)</f>
        <v>0</v>
      </c>
      <c r="BL347" s="18" t="s">
        <v>360</v>
      </c>
      <c r="BM347" s="238" t="s">
        <v>3303</v>
      </c>
    </row>
    <row r="348" s="2" customFormat="1">
      <c r="A348" s="39"/>
      <c r="B348" s="40"/>
      <c r="C348" s="41"/>
      <c r="D348" s="240" t="s">
        <v>349</v>
      </c>
      <c r="E348" s="41"/>
      <c r="F348" s="241" t="s">
        <v>2852</v>
      </c>
      <c r="G348" s="41"/>
      <c r="H348" s="41"/>
      <c r="I348" s="242"/>
      <c r="J348" s="41"/>
      <c r="K348" s="41"/>
      <c r="L348" s="45"/>
      <c r="M348" s="243"/>
      <c r="N348" s="244"/>
      <c r="O348" s="92"/>
      <c r="P348" s="92"/>
      <c r="Q348" s="92"/>
      <c r="R348" s="92"/>
      <c r="S348" s="92"/>
      <c r="T348" s="93"/>
      <c r="U348" s="39"/>
      <c r="V348" s="39"/>
      <c r="W348" s="39"/>
      <c r="X348" s="39"/>
      <c r="Y348" s="39"/>
      <c r="Z348" s="39"/>
      <c r="AA348" s="39"/>
      <c r="AB348" s="39"/>
      <c r="AC348" s="39"/>
      <c r="AD348" s="39"/>
      <c r="AE348" s="39"/>
      <c r="AT348" s="18" t="s">
        <v>349</v>
      </c>
      <c r="AU348" s="18" t="s">
        <v>85</v>
      </c>
    </row>
    <row r="349" s="13" customFormat="1">
      <c r="A349" s="13"/>
      <c r="B349" s="252"/>
      <c r="C349" s="253"/>
      <c r="D349" s="240" t="s">
        <v>446</v>
      </c>
      <c r="E349" s="254" t="s">
        <v>1</v>
      </c>
      <c r="F349" s="255" t="s">
        <v>3304</v>
      </c>
      <c r="G349" s="253"/>
      <c r="H349" s="256">
        <v>23.529</v>
      </c>
      <c r="I349" s="257"/>
      <c r="J349" s="253"/>
      <c r="K349" s="253"/>
      <c r="L349" s="258"/>
      <c r="M349" s="259"/>
      <c r="N349" s="260"/>
      <c r="O349" s="260"/>
      <c r="P349" s="260"/>
      <c r="Q349" s="260"/>
      <c r="R349" s="260"/>
      <c r="S349" s="260"/>
      <c r="T349" s="261"/>
      <c r="U349" s="13"/>
      <c r="V349" s="13"/>
      <c r="W349" s="13"/>
      <c r="X349" s="13"/>
      <c r="Y349" s="13"/>
      <c r="Z349" s="13"/>
      <c r="AA349" s="13"/>
      <c r="AB349" s="13"/>
      <c r="AC349" s="13"/>
      <c r="AD349" s="13"/>
      <c r="AE349" s="13"/>
      <c r="AT349" s="262" t="s">
        <v>446</v>
      </c>
      <c r="AU349" s="262" t="s">
        <v>85</v>
      </c>
      <c r="AV349" s="13" t="s">
        <v>85</v>
      </c>
      <c r="AW349" s="13" t="s">
        <v>32</v>
      </c>
      <c r="AX349" s="13" t="s">
        <v>76</v>
      </c>
      <c r="AY349" s="262" t="s">
        <v>342</v>
      </c>
    </row>
    <row r="350" s="13" customFormat="1">
      <c r="A350" s="13"/>
      <c r="B350" s="252"/>
      <c r="C350" s="253"/>
      <c r="D350" s="240" t="s">
        <v>446</v>
      </c>
      <c r="E350" s="254" t="s">
        <v>1</v>
      </c>
      <c r="F350" s="255" t="s">
        <v>3305</v>
      </c>
      <c r="G350" s="253"/>
      <c r="H350" s="256">
        <v>23.774999999999999</v>
      </c>
      <c r="I350" s="257"/>
      <c r="J350" s="253"/>
      <c r="K350" s="253"/>
      <c r="L350" s="258"/>
      <c r="M350" s="259"/>
      <c r="N350" s="260"/>
      <c r="O350" s="260"/>
      <c r="P350" s="260"/>
      <c r="Q350" s="260"/>
      <c r="R350" s="260"/>
      <c r="S350" s="260"/>
      <c r="T350" s="261"/>
      <c r="U350" s="13"/>
      <c r="V350" s="13"/>
      <c r="W350" s="13"/>
      <c r="X350" s="13"/>
      <c r="Y350" s="13"/>
      <c r="Z350" s="13"/>
      <c r="AA350" s="13"/>
      <c r="AB350" s="13"/>
      <c r="AC350" s="13"/>
      <c r="AD350" s="13"/>
      <c r="AE350" s="13"/>
      <c r="AT350" s="262" t="s">
        <v>446</v>
      </c>
      <c r="AU350" s="262" t="s">
        <v>85</v>
      </c>
      <c r="AV350" s="13" t="s">
        <v>85</v>
      </c>
      <c r="AW350" s="13" t="s">
        <v>32</v>
      </c>
      <c r="AX350" s="13" t="s">
        <v>76</v>
      </c>
      <c r="AY350" s="262" t="s">
        <v>342</v>
      </c>
    </row>
    <row r="351" s="13" customFormat="1">
      <c r="A351" s="13"/>
      <c r="B351" s="252"/>
      <c r="C351" s="253"/>
      <c r="D351" s="240" t="s">
        <v>446</v>
      </c>
      <c r="E351" s="254" t="s">
        <v>1</v>
      </c>
      <c r="F351" s="255" t="s">
        <v>3306</v>
      </c>
      <c r="G351" s="253"/>
      <c r="H351" s="256">
        <v>1.125</v>
      </c>
      <c r="I351" s="257"/>
      <c r="J351" s="253"/>
      <c r="K351" s="253"/>
      <c r="L351" s="258"/>
      <c r="M351" s="259"/>
      <c r="N351" s="260"/>
      <c r="O351" s="260"/>
      <c r="P351" s="260"/>
      <c r="Q351" s="260"/>
      <c r="R351" s="260"/>
      <c r="S351" s="260"/>
      <c r="T351" s="261"/>
      <c r="U351" s="13"/>
      <c r="V351" s="13"/>
      <c r="W351" s="13"/>
      <c r="X351" s="13"/>
      <c r="Y351" s="13"/>
      <c r="Z351" s="13"/>
      <c r="AA351" s="13"/>
      <c r="AB351" s="13"/>
      <c r="AC351" s="13"/>
      <c r="AD351" s="13"/>
      <c r="AE351" s="13"/>
      <c r="AT351" s="262" t="s">
        <v>446</v>
      </c>
      <c r="AU351" s="262" t="s">
        <v>85</v>
      </c>
      <c r="AV351" s="13" t="s">
        <v>85</v>
      </c>
      <c r="AW351" s="13" t="s">
        <v>32</v>
      </c>
      <c r="AX351" s="13" t="s">
        <v>76</v>
      </c>
      <c r="AY351" s="262" t="s">
        <v>342</v>
      </c>
    </row>
    <row r="352" s="16" customFormat="1">
      <c r="A352" s="16"/>
      <c r="B352" s="284"/>
      <c r="C352" s="285"/>
      <c r="D352" s="240" t="s">
        <v>446</v>
      </c>
      <c r="E352" s="286" t="s">
        <v>1</v>
      </c>
      <c r="F352" s="287" t="s">
        <v>500</v>
      </c>
      <c r="G352" s="285"/>
      <c r="H352" s="288">
        <v>48.429000000000002</v>
      </c>
      <c r="I352" s="289"/>
      <c r="J352" s="285"/>
      <c r="K352" s="285"/>
      <c r="L352" s="290"/>
      <c r="M352" s="291"/>
      <c r="N352" s="292"/>
      <c r="O352" s="292"/>
      <c r="P352" s="292"/>
      <c r="Q352" s="292"/>
      <c r="R352" s="292"/>
      <c r="S352" s="292"/>
      <c r="T352" s="293"/>
      <c r="U352" s="16"/>
      <c r="V352" s="16"/>
      <c r="W352" s="16"/>
      <c r="X352" s="16"/>
      <c r="Y352" s="16"/>
      <c r="Z352" s="16"/>
      <c r="AA352" s="16"/>
      <c r="AB352" s="16"/>
      <c r="AC352" s="16"/>
      <c r="AD352" s="16"/>
      <c r="AE352" s="16"/>
      <c r="AT352" s="294" t="s">
        <v>446</v>
      </c>
      <c r="AU352" s="294" t="s">
        <v>85</v>
      </c>
      <c r="AV352" s="16" t="s">
        <v>360</v>
      </c>
      <c r="AW352" s="16" t="s">
        <v>32</v>
      </c>
      <c r="AX352" s="16" t="s">
        <v>83</v>
      </c>
      <c r="AY352" s="294" t="s">
        <v>342</v>
      </c>
    </row>
    <row r="353" s="2" customFormat="1" ht="16.5" customHeight="1">
      <c r="A353" s="39"/>
      <c r="B353" s="40"/>
      <c r="C353" s="227" t="s">
        <v>787</v>
      </c>
      <c r="D353" s="227" t="s">
        <v>343</v>
      </c>
      <c r="E353" s="228" t="s">
        <v>2856</v>
      </c>
      <c r="F353" s="229" t="s">
        <v>2857</v>
      </c>
      <c r="G353" s="230" t="s">
        <v>562</v>
      </c>
      <c r="H353" s="231">
        <v>24.408000000000001</v>
      </c>
      <c r="I353" s="232"/>
      <c r="J353" s="233">
        <f>ROUND(I353*H353,2)</f>
        <v>0</v>
      </c>
      <c r="K353" s="229" t="s">
        <v>443</v>
      </c>
      <c r="L353" s="45"/>
      <c r="M353" s="234" t="s">
        <v>1</v>
      </c>
      <c r="N353" s="235" t="s">
        <v>41</v>
      </c>
      <c r="O353" s="92"/>
      <c r="P353" s="236">
        <f>O353*H353</f>
        <v>0</v>
      </c>
      <c r="Q353" s="236">
        <v>0</v>
      </c>
      <c r="R353" s="236">
        <f>Q353*H353</f>
        <v>0</v>
      </c>
      <c r="S353" s="236">
        <v>0</v>
      </c>
      <c r="T353" s="237">
        <f>S353*H353</f>
        <v>0</v>
      </c>
      <c r="U353" s="39"/>
      <c r="V353" s="39"/>
      <c r="W353" s="39"/>
      <c r="X353" s="39"/>
      <c r="Y353" s="39"/>
      <c r="Z353" s="39"/>
      <c r="AA353" s="39"/>
      <c r="AB353" s="39"/>
      <c r="AC353" s="39"/>
      <c r="AD353" s="39"/>
      <c r="AE353" s="39"/>
      <c r="AR353" s="238" t="s">
        <v>360</v>
      </c>
      <c r="AT353" s="238" t="s">
        <v>343</v>
      </c>
      <c r="AU353" s="238" t="s">
        <v>85</v>
      </c>
      <c r="AY353" s="18" t="s">
        <v>342</v>
      </c>
      <c r="BE353" s="239">
        <f>IF(N353="základní",J353,0)</f>
        <v>0</v>
      </c>
      <c r="BF353" s="239">
        <f>IF(N353="snížená",J353,0)</f>
        <v>0</v>
      </c>
      <c r="BG353" s="239">
        <f>IF(N353="zákl. přenesená",J353,0)</f>
        <v>0</v>
      </c>
      <c r="BH353" s="239">
        <f>IF(N353="sníž. přenesená",J353,0)</f>
        <v>0</v>
      </c>
      <c r="BI353" s="239">
        <f>IF(N353="nulová",J353,0)</f>
        <v>0</v>
      </c>
      <c r="BJ353" s="18" t="s">
        <v>83</v>
      </c>
      <c r="BK353" s="239">
        <f>ROUND(I353*H353,2)</f>
        <v>0</v>
      </c>
      <c r="BL353" s="18" t="s">
        <v>360</v>
      </c>
      <c r="BM353" s="238" t="s">
        <v>3307</v>
      </c>
    </row>
    <row r="354" s="2" customFormat="1">
      <c r="A354" s="39"/>
      <c r="B354" s="40"/>
      <c r="C354" s="41"/>
      <c r="D354" s="240" t="s">
        <v>349</v>
      </c>
      <c r="E354" s="41"/>
      <c r="F354" s="241" t="s">
        <v>2859</v>
      </c>
      <c r="G354" s="41"/>
      <c r="H354" s="41"/>
      <c r="I354" s="242"/>
      <c r="J354" s="41"/>
      <c r="K354" s="41"/>
      <c r="L354" s="45"/>
      <c r="M354" s="243"/>
      <c r="N354" s="244"/>
      <c r="O354" s="92"/>
      <c r="P354" s="92"/>
      <c r="Q354" s="92"/>
      <c r="R354" s="92"/>
      <c r="S354" s="92"/>
      <c r="T354" s="93"/>
      <c r="U354" s="39"/>
      <c r="V354" s="39"/>
      <c r="W354" s="39"/>
      <c r="X354" s="39"/>
      <c r="Y354" s="39"/>
      <c r="Z354" s="39"/>
      <c r="AA354" s="39"/>
      <c r="AB354" s="39"/>
      <c r="AC354" s="39"/>
      <c r="AD354" s="39"/>
      <c r="AE354" s="39"/>
      <c r="AT354" s="18" t="s">
        <v>349</v>
      </c>
      <c r="AU354" s="18" t="s">
        <v>85</v>
      </c>
    </row>
    <row r="355" s="13" customFormat="1">
      <c r="A355" s="13"/>
      <c r="B355" s="252"/>
      <c r="C355" s="253"/>
      <c r="D355" s="240" t="s">
        <v>446</v>
      </c>
      <c r="E355" s="254" t="s">
        <v>1</v>
      </c>
      <c r="F355" s="255" t="s">
        <v>2860</v>
      </c>
      <c r="G355" s="253"/>
      <c r="H355" s="256">
        <v>1.8</v>
      </c>
      <c r="I355" s="257"/>
      <c r="J355" s="253"/>
      <c r="K355" s="253"/>
      <c r="L355" s="258"/>
      <c r="M355" s="259"/>
      <c r="N355" s="260"/>
      <c r="O355" s="260"/>
      <c r="P355" s="260"/>
      <c r="Q355" s="260"/>
      <c r="R355" s="260"/>
      <c r="S355" s="260"/>
      <c r="T355" s="261"/>
      <c r="U355" s="13"/>
      <c r="V355" s="13"/>
      <c r="W355" s="13"/>
      <c r="X355" s="13"/>
      <c r="Y355" s="13"/>
      <c r="Z355" s="13"/>
      <c r="AA355" s="13"/>
      <c r="AB355" s="13"/>
      <c r="AC355" s="13"/>
      <c r="AD355" s="13"/>
      <c r="AE355" s="13"/>
      <c r="AT355" s="262" t="s">
        <v>446</v>
      </c>
      <c r="AU355" s="262" t="s">
        <v>85</v>
      </c>
      <c r="AV355" s="13" t="s">
        <v>85</v>
      </c>
      <c r="AW355" s="13" t="s">
        <v>32</v>
      </c>
      <c r="AX355" s="13" t="s">
        <v>76</v>
      </c>
      <c r="AY355" s="262" t="s">
        <v>342</v>
      </c>
    </row>
    <row r="356" s="13" customFormat="1">
      <c r="A356" s="13"/>
      <c r="B356" s="252"/>
      <c r="C356" s="253"/>
      <c r="D356" s="240" t="s">
        <v>446</v>
      </c>
      <c r="E356" s="254" t="s">
        <v>1</v>
      </c>
      <c r="F356" s="255" t="s">
        <v>3308</v>
      </c>
      <c r="G356" s="253"/>
      <c r="H356" s="256">
        <v>22.608000000000001</v>
      </c>
      <c r="I356" s="257"/>
      <c r="J356" s="253"/>
      <c r="K356" s="253"/>
      <c r="L356" s="258"/>
      <c r="M356" s="259"/>
      <c r="N356" s="260"/>
      <c r="O356" s="260"/>
      <c r="P356" s="260"/>
      <c r="Q356" s="260"/>
      <c r="R356" s="260"/>
      <c r="S356" s="260"/>
      <c r="T356" s="261"/>
      <c r="U356" s="13"/>
      <c r="V356" s="13"/>
      <c r="W356" s="13"/>
      <c r="X356" s="13"/>
      <c r="Y356" s="13"/>
      <c r="Z356" s="13"/>
      <c r="AA356" s="13"/>
      <c r="AB356" s="13"/>
      <c r="AC356" s="13"/>
      <c r="AD356" s="13"/>
      <c r="AE356" s="13"/>
      <c r="AT356" s="262" t="s">
        <v>446</v>
      </c>
      <c r="AU356" s="262" t="s">
        <v>85</v>
      </c>
      <c r="AV356" s="13" t="s">
        <v>85</v>
      </c>
      <c r="AW356" s="13" t="s">
        <v>32</v>
      </c>
      <c r="AX356" s="13" t="s">
        <v>76</v>
      </c>
      <c r="AY356" s="262" t="s">
        <v>342</v>
      </c>
    </row>
    <row r="357" s="16" customFormat="1">
      <c r="A357" s="16"/>
      <c r="B357" s="284"/>
      <c r="C357" s="285"/>
      <c r="D357" s="240" t="s">
        <v>446</v>
      </c>
      <c r="E357" s="286" t="s">
        <v>1</v>
      </c>
      <c r="F357" s="287" t="s">
        <v>500</v>
      </c>
      <c r="G357" s="285"/>
      <c r="H357" s="288">
        <v>24.408000000000001</v>
      </c>
      <c r="I357" s="289"/>
      <c r="J357" s="285"/>
      <c r="K357" s="285"/>
      <c r="L357" s="290"/>
      <c r="M357" s="291"/>
      <c r="N357" s="292"/>
      <c r="O357" s="292"/>
      <c r="P357" s="292"/>
      <c r="Q357" s="292"/>
      <c r="R357" s="292"/>
      <c r="S357" s="292"/>
      <c r="T357" s="293"/>
      <c r="U357" s="16"/>
      <c r="V357" s="16"/>
      <c r="W357" s="16"/>
      <c r="X357" s="16"/>
      <c r="Y357" s="16"/>
      <c r="Z357" s="16"/>
      <c r="AA357" s="16"/>
      <c r="AB357" s="16"/>
      <c r="AC357" s="16"/>
      <c r="AD357" s="16"/>
      <c r="AE357" s="16"/>
      <c r="AT357" s="294" t="s">
        <v>446</v>
      </c>
      <c r="AU357" s="294" t="s">
        <v>85</v>
      </c>
      <c r="AV357" s="16" t="s">
        <v>360</v>
      </c>
      <c r="AW357" s="16" t="s">
        <v>32</v>
      </c>
      <c r="AX357" s="16" t="s">
        <v>83</v>
      </c>
      <c r="AY357" s="294" t="s">
        <v>342</v>
      </c>
    </row>
    <row r="358" s="2" customFormat="1" ht="16.5" customHeight="1">
      <c r="A358" s="39"/>
      <c r="B358" s="40"/>
      <c r="C358" s="227" t="s">
        <v>793</v>
      </c>
      <c r="D358" s="227" t="s">
        <v>343</v>
      </c>
      <c r="E358" s="228" t="s">
        <v>2380</v>
      </c>
      <c r="F358" s="229" t="s">
        <v>2381</v>
      </c>
      <c r="G358" s="230" t="s">
        <v>442</v>
      </c>
      <c r="H358" s="231">
        <v>27</v>
      </c>
      <c r="I358" s="232"/>
      <c r="J358" s="233">
        <f>ROUND(I358*H358,2)</f>
        <v>0</v>
      </c>
      <c r="K358" s="229" t="s">
        <v>443</v>
      </c>
      <c r="L358" s="45"/>
      <c r="M358" s="234" t="s">
        <v>1</v>
      </c>
      <c r="N358" s="235" t="s">
        <v>41</v>
      </c>
      <c r="O358" s="92"/>
      <c r="P358" s="236">
        <f>O358*H358</f>
        <v>0</v>
      </c>
      <c r="Q358" s="236">
        <v>0.087419999999999998</v>
      </c>
      <c r="R358" s="236">
        <f>Q358*H358</f>
        <v>2.3603399999999999</v>
      </c>
      <c r="S358" s="236">
        <v>0</v>
      </c>
      <c r="T358" s="237">
        <f>S358*H358</f>
        <v>0</v>
      </c>
      <c r="U358" s="39"/>
      <c r="V358" s="39"/>
      <c r="W358" s="39"/>
      <c r="X358" s="39"/>
      <c r="Y358" s="39"/>
      <c r="Z358" s="39"/>
      <c r="AA358" s="39"/>
      <c r="AB358" s="39"/>
      <c r="AC358" s="39"/>
      <c r="AD358" s="39"/>
      <c r="AE358" s="39"/>
      <c r="AR358" s="238" t="s">
        <v>360</v>
      </c>
      <c r="AT358" s="238" t="s">
        <v>343</v>
      </c>
      <c r="AU358" s="238" t="s">
        <v>85</v>
      </c>
      <c r="AY358" s="18" t="s">
        <v>342</v>
      </c>
      <c r="BE358" s="239">
        <f>IF(N358="základní",J358,0)</f>
        <v>0</v>
      </c>
      <c r="BF358" s="239">
        <f>IF(N358="snížená",J358,0)</f>
        <v>0</v>
      </c>
      <c r="BG358" s="239">
        <f>IF(N358="zákl. přenesená",J358,0)</f>
        <v>0</v>
      </c>
      <c r="BH358" s="239">
        <f>IF(N358="sníž. přenesená",J358,0)</f>
        <v>0</v>
      </c>
      <c r="BI358" s="239">
        <f>IF(N358="nulová",J358,0)</f>
        <v>0</v>
      </c>
      <c r="BJ358" s="18" t="s">
        <v>83</v>
      </c>
      <c r="BK358" s="239">
        <f>ROUND(I358*H358,2)</f>
        <v>0</v>
      </c>
      <c r="BL358" s="18" t="s">
        <v>360</v>
      </c>
      <c r="BM358" s="238" t="s">
        <v>3309</v>
      </c>
    </row>
    <row r="359" s="2" customFormat="1">
      <c r="A359" s="39"/>
      <c r="B359" s="40"/>
      <c r="C359" s="41"/>
      <c r="D359" s="240" t="s">
        <v>349</v>
      </c>
      <c r="E359" s="41"/>
      <c r="F359" s="241" t="s">
        <v>2383</v>
      </c>
      <c r="G359" s="41"/>
      <c r="H359" s="41"/>
      <c r="I359" s="242"/>
      <c r="J359" s="41"/>
      <c r="K359" s="41"/>
      <c r="L359" s="45"/>
      <c r="M359" s="243"/>
      <c r="N359" s="244"/>
      <c r="O359" s="92"/>
      <c r="P359" s="92"/>
      <c r="Q359" s="92"/>
      <c r="R359" s="92"/>
      <c r="S359" s="92"/>
      <c r="T359" s="93"/>
      <c r="U359" s="39"/>
      <c r="V359" s="39"/>
      <c r="W359" s="39"/>
      <c r="X359" s="39"/>
      <c r="Y359" s="39"/>
      <c r="Z359" s="39"/>
      <c r="AA359" s="39"/>
      <c r="AB359" s="39"/>
      <c r="AC359" s="39"/>
      <c r="AD359" s="39"/>
      <c r="AE359" s="39"/>
      <c r="AT359" s="18" t="s">
        <v>349</v>
      </c>
      <c r="AU359" s="18" t="s">
        <v>85</v>
      </c>
    </row>
    <row r="360" s="13" customFormat="1">
      <c r="A360" s="13"/>
      <c r="B360" s="252"/>
      <c r="C360" s="253"/>
      <c r="D360" s="240" t="s">
        <v>446</v>
      </c>
      <c r="E360" s="254" t="s">
        <v>1</v>
      </c>
      <c r="F360" s="255" t="s">
        <v>3310</v>
      </c>
      <c r="G360" s="253"/>
      <c r="H360" s="256">
        <v>27</v>
      </c>
      <c r="I360" s="257"/>
      <c r="J360" s="253"/>
      <c r="K360" s="253"/>
      <c r="L360" s="258"/>
      <c r="M360" s="259"/>
      <c r="N360" s="260"/>
      <c r="O360" s="260"/>
      <c r="P360" s="260"/>
      <c r="Q360" s="260"/>
      <c r="R360" s="260"/>
      <c r="S360" s="260"/>
      <c r="T360" s="261"/>
      <c r="U360" s="13"/>
      <c r="V360" s="13"/>
      <c r="W360" s="13"/>
      <c r="X360" s="13"/>
      <c r="Y360" s="13"/>
      <c r="Z360" s="13"/>
      <c r="AA360" s="13"/>
      <c r="AB360" s="13"/>
      <c r="AC360" s="13"/>
      <c r="AD360" s="13"/>
      <c r="AE360" s="13"/>
      <c r="AT360" s="262" t="s">
        <v>446</v>
      </c>
      <c r="AU360" s="262" t="s">
        <v>85</v>
      </c>
      <c r="AV360" s="13" t="s">
        <v>85</v>
      </c>
      <c r="AW360" s="13" t="s">
        <v>32</v>
      </c>
      <c r="AX360" s="13" t="s">
        <v>83</v>
      </c>
      <c r="AY360" s="262" t="s">
        <v>342</v>
      </c>
    </row>
    <row r="361" s="2" customFormat="1" ht="16.5" customHeight="1">
      <c r="A361" s="39"/>
      <c r="B361" s="40"/>
      <c r="C361" s="295" t="s">
        <v>798</v>
      </c>
      <c r="D361" s="295" t="s">
        <v>621</v>
      </c>
      <c r="E361" s="296" t="s">
        <v>2389</v>
      </c>
      <c r="F361" s="297" t="s">
        <v>2390</v>
      </c>
      <c r="G361" s="298" t="s">
        <v>442</v>
      </c>
      <c r="H361" s="299">
        <v>1</v>
      </c>
      <c r="I361" s="300"/>
      <c r="J361" s="301">
        <f>ROUND(I361*H361,2)</f>
        <v>0</v>
      </c>
      <c r="K361" s="297" t="s">
        <v>443</v>
      </c>
      <c r="L361" s="302"/>
      <c r="M361" s="303" t="s">
        <v>1</v>
      </c>
      <c r="N361" s="304" t="s">
        <v>41</v>
      </c>
      <c r="O361" s="92"/>
      <c r="P361" s="236">
        <f>O361*H361</f>
        <v>0</v>
      </c>
      <c r="Q361" s="236">
        <v>0.040000000000000001</v>
      </c>
      <c r="R361" s="236">
        <f>Q361*H361</f>
        <v>0.040000000000000001</v>
      </c>
      <c r="S361" s="236">
        <v>0</v>
      </c>
      <c r="T361" s="237">
        <f>S361*H361</f>
        <v>0</v>
      </c>
      <c r="U361" s="39"/>
      <c r="V361" s="39"/>
      <c r="W361" s="39"/>
      <c r="X361" s="39"/>
      <c r="Y361" s="39"/>
      <c r="Z361" s="39"/>
      <c r="AA361" s="39"/>
      <c r="AB361" s="39"/>
      <c r="AC361" s="39"/>
      <c r="AD361" s="39"/>
      <c r="AE361" s="39"/>
      <c r="AR361" s="238" t="s">
        <v>376</v>
      </c>
      <c r="AT361" s="238" t="s">
        <v>621</v>
      </c>
      <c r="AU361" s="238" t="s">
        <v>85</v>
      </c>
      <c r="AY361" s="18" t="s">
        <v>342</v>
      </c>
      <c r="BE361" s="239">
        <f>IF(N361="základní",J361,0)</f>
        <v>0</v>
      </c>
      <c r="BF361" s="239">
        <f>IF(N361="snížená",J361,0)</f>
        <v>0</v>
      </c>
      <c r="BG361" s="239">
        <f>IF(N361="zákl. přenesená",J361,0)</f>
        <v>0</v>
      </c>
      <c r="BH361" s="239">
        <f>IF(N361="sníž. přenesená",J361,0)</f>
        <v>0</v>
      </c>
      <c r="BI361" s="239">
        <f>IF(N361="nulová",J361,0)</f>
        <v>0</v>
      </c>
      <c r="BJ361" s="18" t="s">
        <v>83</v>
      </c>
      <c r="BK361" s="239">
        <f>ROUND(I361*H361,2)</f>
        <v>0</v>
      </c>
      <c r="BL361" s="18" t="s">
        <v>360</v>
      </c>
      <c r="BM361" s="238" t="s">
        <v>3311</v>
      </c>
    </row>
    <row r="362" s="2" customFormat="1">
      <c r="A362" s="39"/>
      <c r="B362" s="40"/>
      <c r="C362" s="41"/>
      <c r="D362" s="240" t="s">
        <v>349</v>
      </c>
      <c r="E362" s="41"/>
      <c r="F362" s="241" t="s">
        <v>2390</v>
      </c>
      <c r="G362" s="41"/>
      <c r="H362" s="41"/>
      <c r="I362" s="242"/>
      <c r="J362" s="41"/>
      <c r="K362" s="41"/>
      <c r="L362" s="45"/>
      <c r="M362" s="243"/>
      <c r="N362" s="244"/>
      <c r="O362" s="92"/>
      <c r="P362" s="92"/>
      <c r="Q362" s="92"/>
      <c r="R362" s="92"/>
      <c r="S362" s="92"/>
      <c r="T362" s="93"/>
      <c r="U362" s="39"/>
      <c r="V362" s="39"/>
      <c r="W362" s="39"/>
      <c r="X362" s="39"/>
      <c r="Y362" s="39"/>
      <c r="Z362" s="39"/>
      <c r="AA362" s="39"/>
      <c r="AB362" s="39"/>
      <c r="AC362" s="39"/>
      <c r="AD362" s="39"/>
      <c r="AE362" s="39"/>
      <c r="AT362" s="18" t="s">
        <v>349</v>
      </c>
      <c r="AU362" s="18" t="s">
        <v>85</v>
      </c>
    </row>
    <row r="363" s="13" customFormat="1">
      <c r="A363" s="13"/>
      <c r="B363" s="252"/>
      <c r="C363" s="253"/>
      <c r="D363" s="240" t="s">
        <v>446</v>
      </c>
      <c r="E363" s="254" t="s">
        <v>1</v>
      </c>
      <c r="F363" s="255" t="s">
        <v>2590</v>
      </c>
      <c r="G363" s="253"/>
      <c r="H363" s="256">
        <v>1</v>
      </c>
      <c r="I363" s="257"/>
      <c r="J363" s="253"/>
      <c r="K363" s="253"/>
      <c r="L363" s="258"/>
      <c r="M363" s="259"/>
      <c r="N363" s="260"/>
      <c r="O363" s="260"/>
      <c r="P363" s="260"/>
      <c r="Q363" s="260"/>
      <c r="R363" s="260"/>
      <c r="S363" s="260"/>
      <c r="T363" s="261"/>
      <c r="U363" s="13"/>
      <c r="V363" s="13"/>
      <c r="W363" s="13"/>
      <c r="X363" s="13"/>
      <c r="Y363" s="13"/>
      <c r="Z363" s="13"/>
      <c r="AA363" s="13"/>
      <c r="AB363" s="13"/>
      <c r="AC363" s="13"/>
      <c r="AD363" s="13"/>
      <c r="AE363" s="13"/>
      <c r="AT363" s="262" t="s">
        <v>446</v>
      </c>
      <c r="AU363" s="262" t="s">
        <v>85</v>
      </c>
      <c r="AV363" s="13" t="s">
        <v>85</v>
      </c>
      <c r="AW363" s="13" t="s">
        <v>32</v>
      </c>
      <c r="AX363" s="13" t="s">
        <v>83</v>
      </c>
      <c r="AY363" s="262" t="s">
        <v>342</v>
      </c>
    </row>
    <row r="364" s="2" customFormat="1" ht="16.5" customHeight="1">
      <c r="A364" s="39"/>
      <c r="B364" s="40"/>
      <c r="C364" s="295" t="s">
        <v>803</v>
      </c>
      <c r="D364" s="295" t="s">
        <v>621</v>
      </c>
      <c r="E364" s="296" t="s">
        <v>2393</v>
      </c>
      <c r="F364" s="297" t="s">
        <v>2394</v>
      </c>
      <c r="G364" s="298" t="s">
        <v>442</v>
      </c>
      <c r="H364" s="299">
        <v>3</v>
      </c>
      <c r="I364" s="300"/>
      <c r="J364" s="301">
        <f>ROUND(I364*H364,2)</f>
        <v>0</v>
      </c>
      <c r="K364" s="297" t="s">
        <v>443</v>
      </c>
      <c r="L364" s="302"/>
      <c r="M364" s="303" t="s">
        <v>1</v>
      </c>
      <c r="N364" s="304" t="s">
        <v>41</v>
      </c>
      <c r="O364" s="92"/>
      <c r="P364" s="236">
        <f>O364*H364</f>
        <v>0</v>
      </c>
      <c r="Q364" s="236">
        <v>0.050999999999999997</v>
      </c>
      <c r="R364" s="236">
        <f>Q364*H364</f>
        <v>0.153</v>
      </c>
      <c r="S364" s="236">
        <v>0</v>
      </c>
      <c r="T364" s="237">
        <f>S364*H364</f>
        <v>0</v>
      </c>
      <c r="U364" s="39"/>
      <c r="V364" s="39"/>
      <c r="W364" s="39"/>
      <c r="X364" s="39"/>
      <c r="Y364" s="39"/>
      <c r="Z364" s="39"/>
      <c r="AA364" s="39"/>
      <c r="AB364" s="39"/>
      <c r="AC364" s="39"/>
      <c r="AD364" s="39"/>
      <c r="AE364" s="39"/>
      <c r="AR364" s="238" t="s">
        <v>376</v>
      </c>
      <c r="AT364" s="238" t="s">
        <v>621</v>
      </c>
      <c r="AU364" s="238" t="s">
        <v>85</v>
      </c>
      <c r="AY364" s="18" t="s">
        <v>342</v>
      </c>
      <c r="BE364" s="239">
        <f>IF(N364="základní",J364,0)</f>
        <v>0</v>
      </c>
      <c r="BF364" s="239">
        <f>IF(N364="snížená",J364,0)</f>
        <v>0</v>
      </c>
      <c r="BG364" s="239">
        <f>IF(N364="zákl. přenesená",J364,0)</f>
        <v>0</v>
      </c>
      <c r="BH364" s="239">
        <f>IF(N364="sníž. přenesená",J364,0)</f>
        <v>0</v>
      </c>
      <c r="BI364" s="239">
        <f>IF(N364="nulová",J364,0)</f>
        <v>0</v>
      </c>
      <c r="BJ364" s="18" t="s">
        <v>83</v>
      </c>
      <c r="BK364" s="239">
        <f>ROUND(I364*H364,2)</f>
        <v>0</v>
      </c>
      <c r="BL364" s="18" t="s">
        <v>360</v>
      </c>
      <c r="BM364" s="238" t="s">
        <v>3312</v>
      </c>
    </row>
    <row r="365" s="2" customFormat="1">
      <c r="A365" s="39"/>
      <c r="B365" s="40"/>
      <c r="C365" s="41"/>
      <c r="D365" s="240" t="s">
        <v>349</v>
      </c>
      <c r="E365" s="41"/>
      <c r="F365" s="241" t="s">
        <v>2394</v>
      </c>
      <c r="G365" s="41"/>
      <c r="H365" s="41"/>
      <c r="I365" s="242"/>
      <c r="J365" s="41"/>
      <c r="K365" s="41"/>
      <c r="L365" s="45"/>
      <c r="M365" s="243"/>
      <c r="N365" s="244"/>
      <c r="O365" s="92"/>
      <c r="P365" s="92"/>
      <c r="Q365" s="92"/>
      <c r="R365" s="92"/>
      <c r="S365" s="92"/>
      <c r="T365" s="93"/>
      <c r="U365" s="39"/>
      <c r="V365" s="39"/>
      <c r="W365" s="39"/>
      <c r="X365" s="39"/>
      <c r="Y365" s="39"/>
      <c r="Z365" s="39"/>
      <c r="AA365" s="39"/>
      <c r="AB365" s="39"/>
      <c r="AC365" s="39"/>
      <c r="AD365" s="39"/>
      <c r="AE365" s="39"/>
      <c r="AT365" s="18" t="s">
        <v>349</v>
      </c>
      <c r="AU365" s="18" t="s">
        <v>85</v>
      </c>
    </row>
    <row r="366" s="13" customFormat="1">
      <c r="A366" s="13"/>
      <c r="B366" s="252"/>
      <c r="C366" s="253"/>
      <c r="D366" s="240" t="s">
        <v>446</v>
      </c>
      <c r="E366" s="254" t="s">
        <v>1</v>
      </c>
      <c r="F366" s="255" t="s">
        <v>2388</v>
      </c>
      <c r="G366" s="253"/>
      <c r="H366" s="256">
        <v>3</v>
      </c>
      <c r="I366" s="257"/>
      <c r="J366" s="253"/>
      <c r="K366" s="253"/>
      <c r="L366" s="258"/>
      <c r="M366" s="259"/>
      <c r="N366" s="260"/>
      <c r="O366" s="260"/>
      <c r="P366" s="260"/>
      <c r="Q366" s="260"/>
      <c r="R366" s="260"/>
      <c r="S366" s="260"/>
      <c r="T366" s="261"/>
      <c r="U366" s="13"/>
      <c r="V366" s="13"/>
      <c r="W366" s="13"/>
      <c r="X366" s="13"/>
      <c r="Y366" s="13"/>
      <c r="Z366" s="13"/>
      <c r="AA366" s="13"/>
      <c r="AB366" s="13"/>
      <c r="AC366" s="13"/>
      <c r="AD366" s="13"/>
      <c r="AE366" s="13"/>
      <c r="AT366" s="262" t="s">
        <v>446</v>
      </c>
      <c r="AU366" s="262" t="s">
        <v>85</v>
      </c>
      <c r="AV366" s="13" t="s">
        <v>85</v>
      </c>
      <c r="AW366" s="13" t="s">
        <v>32</v>
      </c>
      <c r="AX366" s="13" t="s">
        <v>83</v>
      </c>
      <c r="AY366" s="262" t="s">
        <v>342</v>
      </c>
    </row>
    <row r="367" s="2" customFormat="1" ht="16.5" customHeight="1">
      <c r="A367" s="39"/>
      <c r="B367" s="40"/>
      <c r="C367" s="295" t="s">
        <v>808</v>
      </c>
      <c r="D367" s="295" t="s">
        <v>621</v>
      </c>
      <c r="E367" s="296" t="s">
        <v>2396</v>
      </c>
      <c r="F367" s="297" t="s">
        <v>2397</v>
      </c>
      <c r="G367" s="298" t="s">
        <v>442</v>
      </c>
      <c r="H367" s="299">
        <v>6</v>
      </c>
      <c r="I367" s="300"/>
      <c r="J367" s="301">
        <f>ROUND(I367*H367,2)</f>
        <v>0</v>
      </c>
      <c r="K367" s="297" t="s">
        <v>443</v>
      </c>
      <c r="L367" s="302"/>
      <c r="M367" s="303" t="s">
        <v>1</v>
      </c>
      <c r="N367" s="304" t="s">
        <v>41</v>
      </c>
      <c r="O367" s="92"/>
      <c r="P367" s="236">
        <f>O367*H367</f>
        <v>0</v>
      </c>
      <c r="Q367" s="236">
        <v>0.068000000000000005</v>
      </c>
      <c r="R367" s="236">
        <f>Q367*H367</f>
        <v>0.40800000000000003</v>
      </c>
      <c r="S367" s="236">
        <v>0</v>
      </c>
      <c r="T367" s="237">
        <f>S367*H367</f>
        <v>0</v>
      </c>
      <c r="U367" s="39"/>
      <c r="V367" s="39"/>
      <c r="W367" s="39"/>
      <c r="X367" s="39"/>
      <c r="Y367" s="39"/>
      <c r="Z367" s="39"/>
      <c r="AA367" s="39"/>
      <c r="AB367" s="39"/>
      <c r="AC367" s="39"/>
      <c r="AD367" s="39"/>
      <c r="AE367" s="39"/>
      <c r="AR367" s="238" t="s">
        <v>376</v>
      </c>
      <c r="AT367" s="238" t="s">
        <v>621</v>
      </c>
      <c r="AU367" s="238" t="s">
        <v>85</v>
      </c>
      <c r="AY367" s="18" t="s">
        <v>342</v>
      </c>
      <c r="BE367" s="239">
        <f>IF(N367="základní",J367,0)</f>
        <v>0</v>
      </c>
      <c r="BF367" s="239">
        <f>IF(N367="snížená",J367,0)</f>
        <v>0</v>
      </c>
      <c r="BG367" s="239">
        <f>IF(N367="zákl. přenesená",J367,0)</f>
        <v>0</v>
      </c>
      <c r="BH367" s="239">
        <f>IF(N367="sníž. přenesená",J367,0)</f>
        <v>0</v>
      </c>
      <c r="BI367" s="239">
        <f>IF(N367="nulová",J367,0)</f>
        <v>0</v>
      </c>
      <c r="BJ367" s="18" t="s">
        <v>83</v>
      </c>
      <c r="BK367" s="239">
        <f>ROUND(I367*H367,2)</f>
        <v>0</v>
      </c>
      <c r="BL367" s="18" t="s">
        <v>360</v>
      </c>
      <c r="BM367" s="238" t="s">
        <v>3313</v>
      </c>
    </row>
    <row r="368" s="2" customFormat="1">
      <c r="A368" s="39"/>
      <c r="B368" s="40"/>
      <c r="C368" s="41"/>
      <c r="D368" s="240" t="s">
        <v>349</v>
      </c>
      <c r="E368" s="41"/>
      <c r="F368" s="241" t="s">
        <v>2397</v>
      </c>
      <c r="G368" s="41"/>
      <c r="H368" s="41"/>
      <c r="I368" s="242"/>
      <c r="J368" s="41"/>
      <c r="K368" s="41"/>
      <c r="L368" s="45"/>
      <c r="M368" s="243"/>
      <c r="N368" s="244"/>
      <c r="O368" s="92"/>
      <c r="P368" s="92"/>
      <c r="Q368" s="92"/>
      <c r="R368" s="92"/>
      <c r="S368" s="92"/>
      <c r="T368" s="93"/>
      <c r="U368" s="39"/>
      <c r="V368" s="39"/>
      <c r="W368" s="39"/>
      <c r="X368" s="39"/>
      <c r="Y368" s="39"/>
      <c r="Z368" s="39"/>
      <c r="AA368" s="39"/>
      <c r="AB368" s="39"/>
      <c r="AC368" s="39"/>
      <c r="AD368" s="39"/>
      <c r="AE368" s="39"/>
      <c r="AT368" s="18" t="s">
        <v>349</v>
      </c>
      <c r="AU368" s="18" t="s">
        <v>85</v>
      </c>
    </row>
    <row r="369" s="13" customFormat="1">
      <c r="A369" s="13"/>
      <c r="B369" s="252"/>
      <c r="C369" s="253"/>
      <c r="D369" s="240" t="s">
        <v>446</v>
      </c>
      <c r="E369" s="254" t="s">
        <v>1</v>
      </c>
      <c r="F369" s="255" t="s">
        <v>2541</v>
      </c>
      <c r="G369" s="253"/>
      <c r="H369" s="256">
        <v>6</v>
      </c>
      <c r="I369" s="257"/>
      <c r="J369" s="253"/>
      <c r="K369" s="253"/>
      <c r="L369" s="258"/>
      <c r="M369" s="259"/>
      <c r="N369" s="260"/>
      <c r="O369" s="260"/>
      <c r="P369" s="260"/>
      <c r="Q369" s="260"/>
      <c r="R369" s="260"/>
      <c r="S369" s="260"/>
      <c r="T369" s="261"/>
      <c r="U369" s="13"/>
      <c r="V369" s="13"/>
      <c r="W369" s="13"/>
      <c r="X369" s="13"/>
      <c r="Y369" s="13"/>
      <c r="Z369" s="13"/>
      <c r="AA369" s="13"/>
      <c r="AB369" s="13"/>
      <c r="AC369" s="13"/>
      <c r="AD369" s="13"/>
      <c r="AE369" s="13"/>
      <c r="AT369" s="262" t="s">
        <v>446</v>
      </c>
      <c r="AU369" s="262" t="s">
        <v>85</v>
      </c>
      <c r="AV369" s="13" t="s">
        <v>85</v>
      </c>
      <c r="AW369" s="13" t="s">
        <v>32</v>
      </c>
      <c r="AX369" s="13" t="s">
        <v>83</v>
      </c>
      <c r="AY369" s="262" t="s">
        <v>342</v>
      </c>
    </row>
    <row r="370" s="2" customFormat="1" ht="16.5" customHeight="1">
      <c r="A370" s="39"/>
      <c r="B370" s="40"/>
      <c r="C370" s="295" t="s">
        <v>815</v>
      </c>
      <c r="D370" s="295" t="s">
        <v>621</v>
      </c>
      <c r="E370" s="296" t="s">
        <v>2867</v>
      </c>
      <c r="F370" s="297" t="s">
        <v>2868</v>
      </c>
      <c r="G370" s="298" t="s">
        <v>442</v>
      </c>
      <c r="H370" s="299">
        <v>17</v>
      </c>
      <c r="I370" s="300"/>
      <c r="J370" s="301">
        <f>ROUND(I370*H370,2)</f>
        <v>0</v>
      </c>
      <c r="K370" s="297" t="s">
        <v>1</v>
      </c>
      <c r="L370" s="302"/>
      <c r="M370" s="303" t="s">
        <v>1</v>
      </c>
      <c r="N370" s="304" t="s">
        <v>41</v>
      </c>
      <c r="O370" s="92"/>
      <c r="P370" s="236">
        <f>O370*H370</f>
        <v>0</v>
      </c>
      <c r="Q370" s="236">
        <v>0.040000000000000001</v>
      </c>
      <c r="R370" s="236">
        <f>Q370*H370</f>
        <v>0.68000000000000005</v>
      </c>
      <c r="S370" s="236">
        <v>0</v>
      </c>
      <c r="T370" s="237">
        <f>S370*H370</f>
        <v>0</v>
      </c>
      <c r="U370" s="39"/>
      <c r="V370" s="39"/>
      <c r="W370" s="39"/>
      <c r="X370" s="39"/>
      <c r="Y370" s="39"/>
      <c r="Z370" s="39"/>
      <c r="AA370" s="39"/>
      <c r="AB370" s="39"/>
      <c r="AC370" s="39"/>
      <c r="AD370" s="39"/>
      <c r="AE370" s="39"/>
      <c r="AR370" s="238" t="s">
        <v>376</v>
      </c>
      <c r="AT370" s="238" t="s">
        <v>621</v>
      </c>
      <c r="AU370" s="238" t="s">
        <v>85</v>
      </c>
      <c r="AY370" s="18" t="s">
        <v>342</v>
      </c>
      <c r="BE370" s="239">
        <f>IF(N370="základní",J370,0)</f>
        <v>0</v>
      </c>
      <c r="BF370" s="239">
        <f>IF(N370="snížená",J370,0)</f>
        <v>0</v>
      </c>
      <c r="BG370" s="239">
        <f>IF(N370="zákl. přenesená",J370,0)</f>
        <v>0</v>
      </c>
      <c r="BH370" s="239">
        <f>IF(N370="sníž. přenesená",J370,0)</f>
        <v>0</v>
      </c>
      <c r="BI370" s="239">
        <f>IF(N370="nulová",J370,0)</f>
        <v>0</v>
      </c>
      <c r="BJ370" s="18" t="s">
        <v>83</v>
      </c>
      <c r="BK370" s="239">
        <f>ROUND(I370*H370,2)</f>
        <v>0</v>
      </c>
      <c r="BL370" s="18" t="s">
        <v>360</v>
      </c>
      <c r="BM370" s="238" t="s">
        <v>3314</v>
      </c>
    </row>
    <row r="371" s="2" customFormat="1">
      <c r="A371" s="39"/>
      <c r="B371" s="40"/>
      <c r="C371" s="41"/>
      <c r="D371" s="240" t="s">
        <v>349</v>
      </c>
      <c r="E371" s="41"/>
      <c r="F371" s="241" t="s">
        <v>2868</v>
      </c>
      <c r="G371" s="41"/>
      <c r="H371" s="41"/>
      <c r="I371" s="242"/>
      <c r="J371" s="41"/>
      <c r="K371" s="41"/>
      <c r="L371" s="45"/>
      <c r="M371" s="243"/>
      <c r="N371" s="244"/>
      <c r="O371" s="92"/>
      <c r="P371" s="92"/>
      <c r="Q371" s="92"/>
      <c r="R371" s="92"/>
      <c r="S371" s="92"/>
      <c r="T371" s="93"/>
      <c r="U371" s="39"/>
      <c r="V371" s="39"/>
      <c r="W371" s="39"/>
      <c r="X371" s="39"/>
      <c r="Y371" s="39"/>
      <c r="Z371" s="39"/>
      <c r="AA371" s="39"/>
      <c r="AB371" s="39"/>
      <c r="AC371" s="39"/>
      <c r="AD371" s="39"/>
      <c r="AE371" s="39"/>
      <c r="AT371" s="18" t="s">
        <v>349</v>
      </c>
      <c r="AU371" s="18" t="s">
        <v>85</v>
      </c>
    </row>
    <row r="372" s="13" customFormat="1">
      <c r="A372" s="13"/>
      <c r="B372" s="252"/>
      <c r="C372" s="253"/>
      <c r="D372" s="240" t="s">
        <v>446</v>
      </c>
      <c r="E372" s="254" t="s">
        <v>1</v>
      </c>
      <c r="F372" s="255" t="s">
        <v>3315</v>
      </c>
      <c r="G372" s="253"/>
      <c r="H372" s="256">
        <v>17</v>
      </c>
      <c r="I372" s="257"/>
      <c r="J372" s="253"/>
      <c r="K372" s="253"/>
      <c r="L372" s="258"/>
      <c r="M372" s="259"/>
      <c r="N372" s="260"/>
      <c r="O372" s="260"/>
      <c r="P372" s="260"/>
      <c r="Q372" s="260"/>
      <c r="R372" s="260"/>
      <c r="S372" s="260"/>
      <c r="T372" s="261"/>
      <c r="U372" s="13"/>
      <c r="V372" s="13"/>
      <c r="W372" s="13"/>
      <c r="X372" s="13"/>
      <c r="Y372" s="13"/>
      <c r="Z372" s="13"/>
      <c r="AA372" s="13"/>
      <c r="AB372" s="13"/>
      <c r="AC372" s="13"/>
      <c r="AD372" s="13"/>
      <c r="AE372" s="13"/>
      <c r="AT372" s="262" t="s">
        <v>446</v>
      </c>
      <c r="AU372" s="262" t="s">
        <v>85</v>
      </c>
      <c r="AV372" s="13" t="s">
        <v>85</v>
      </c>
      <c r="AW372" s="13" t="s">
        <v>32</v>
      </c>
      <c r="AX372" s="13" t="s">
        <v>83</v>
      </c>
      <c r="AY372" s="262" t="s">
        <v>342</v>
      </c>
    </row>
    <row r="373" s="2" customFormat="1" ht="16.5" customHeight="1">
      <c r="A373" s="39"/>
      <c r="B373" s="40"/>
      <c r="C373" s="227" t="s">
        <v>821</v>
      </c>
      <c r="D373" s="227" t="s">
        <v>343</v>
      </c>
      <c r="E373" s="228" t="s">
        <v>2399</v>
      </c>
      <c r="F373" s="229" t="s">
        <v>2400</v>
      </c>
      <c r="G373" s="230" t="s">
        <v>442</v>
      </c>
      <c r="H373" s="231">
        <v>2</v>
      </c>
      <c r="I373" s="232"/>
      <c r="J373" s="233">
        <f>ROUND(I373*H373,2)</f>
        <v>0</v>
      </c>
      <c r="K373" s="229" t="s">
        <v>443</v>
      </c>
      <c r="L373" s="45"/>
      <c r="M373" s="234" t="s">
        <v>1</v>
      </c>
      <c r="N373" s="235" t="s">
        <v>41</v>
      </c>
      <c r="O373" s="92"/>
      <c r="P373" s="236">
        <f>O373*H373</f>
        <v>0</v>
      </c>
      <c r="Q373" s="236">
        <v>0.087419999999999998</v>
      </c>
      <c r="R373" s="236">
        <f>Q373*H373</f>
        <v>0.17484</v>
      </c>
      <c r="S373" s="236">
        <v>0</v>
      </c>
      <c r="T373" s="237">
        <f>S373*H373</f>
        <v>0</v>
      </c>
      <c r="U373" s="39"/>
      <c r="V373" s="39"/>
      <c r="W373" s="39"/>
      <c r="X373" s="39"/>
      <c r="Y373" s="39"/>
      <c r="Z373" s="39"/>
      <c r="AA373" s="39"/>
      <c r="AB373" s="39"/>
      <c r="AC373" s="39"/>
      <c r="AD373" s="39"/>
      <c r="AE373" s="39"/>
      <c r="AR373" s="238" t="s">
        <v>360</v>
      </c>
      <c r="AT373" s="238" t="s">
        <v>343</v>
      </c>
      <c r="AU373" s="238" t="s">
        <v>85</v>
      </c>
      <c r="AY373" s="18" t="s">
        <v>342</v>
      </c>
      <c r="BE373" s="239">
        <f>IF(N373="základní",J373,0)</f>
        <v>0</v>
      </c>
      <c r="BF373" s="239">
        <f>IF(N373="snížená",J373,0)</f>
        <v>0</v>
      </c>
      <c r="BG373" s="239">
        <f>IF(N373="zákl. přenesená",J373,0)</f>
        <v>0</v>
      </c>
      <c r="BH373" s="239">
        <f>IF(N373="sníž. přenesená",J373,0)</f>
        <v>0</v>
      </c>
      <c r="BI373" s="239">
        <f>IF(N373="nulová",J373,0)</f>
        <v>0</v>
      </c>
      <c r="BJ373" s="18" t="s">
        <v>83</v>
      </c>
      <c r="BK373" s="239">
        <f>ROUND(I373*H373,2)</f>
        <v>0</v>
      </c>
      <c r="BL373" s="18" t="s">
        <v>360</v>
      </c>
      <c r="BM373" s="238" t="s">
        <v>3316</v>
      </c>
    </row>
    <row r="374" s="2" customFormat="1">
      <c r="A374" s="39"/>
      <c r="B374" s="40"/>
      <c r="C374" s="41"/>
      <c r="D374" s="240" t="s">
        <v>349</v>
      </c>
      <c r="E374" s="41"/>
      <c r="F374" s="241" t="s">
        <v>2402</v>
      </c>
      <c r="G374" s="41"/>
      <c r="H374" s="41"/>
      <c r="I374" s="242"/>
      <c r="J374" s="41"/>
      <c r="K374" s="41"/>
      <c r="L374" s="45"/>
      <c r="M374" s="243"/>
      <c r="N374" s="244"/>
      <c r="O374" s="92"/>
      <c r="P374" s="92"/>
      <c r="Q374" s="92"/>
      <c r="R374" s="92"/>
      <c r="S374" s="92"/>
      <c r="T374" s="93"/>
      <c r="U374" s="39"/>
      <c r="V374" s="39"/>
      <c r="W374" s="39"/>
      <c r="X374" s="39"/>
      <c r="Y374" s="39"/>
      <c r="Z374" s="39"/>
      <c r="AA374" s="39"/>
      <c r="AB374" s="39"/>
      <c r="AC374" s="39"/>
      <c r="AD374" s="39"/>
      <c r="AE374" s="39"/>
      <c r="AT374" s="18" t="s">
        <v>349</v>
      </c>
      <c r="AU374" s="18" t="s">
        <v>85</v>
      </c>
    </row>
    <row r="375" s="13" customFormat="1">
      <c r="A375" s="13"/>
      <c r="B375" s="252"/>
      <c r="C375" s="253"/>
      <c r="D375" s="240" t="s">
        <v>446</v>
      </c>
      <c r="E375" s="254" t="s">
        <v>1</v>
      </c>
      <c r="F375" s="255" t="s">
        <v>2403</v>
      </c>
      <c r="G375" s="253"/>
      <c r="H375" s="256">
        <v>2</v>
      </c>
      <c r="I375" s="257"/>
      <c r="J375" s="253"/>
      <c r="K375" s="253"/>
      <c r="L375" s="258"/>
      <c r="M375" s="259"/>
      <c r="N375" s="260"/>
      <c r="O375" s="260"/>
      <c r="P375" s="260"/>
      <c r="Q375" s="260"/>
      <c r="R375" s="260"/>
      <c r="S375" s="260"/>
      <c r="T375" s="261"/>
      <c r="U375" s="13"/>
      <c r="V375" s="13"/>
      <c r="W375" s="13"/>
      <c r="X375" s="13"/>
      <c r="Y375" s="13"/>
      <c r="Z375" s="13"/>
      <c r="AA375" s="13"/>
      <c r="AB375" s="13"/>
      <c r="AC375" s="13"/>
      <c r="AD375" s="13"/>
      <c r="AE375" s="13"/>
      <c r="AT375" s="262" t="s">
        <v>446</v>
      </c>
      <c r="AU375" s="262" t="s">
        <v>85</v>
      </c>
      <c r="AV375" s="13" t="s">
        <v>85</v>
      </c>
      <c r="AW375" s="13" t="s">
        <v>32</v>
      </c>
      <c r="AX375" s="13" t="s">
        <v>83</v>
      </c>
      <c r="AY375" s="262" t="s">
        <v>342</v>
      </c>
    </row>
    <row r="376" s="2" customFormat="1" ht="16.5" customHeight="1">
      <c r="A376" s="39"/>
      <c r="B376" s="40"/>
      <c r="C376" s="295" t="s">
        <v>828</v>
      </c>
      <c r="D376" s="295" t="s">
        <v>621</v>
      </c>
      <c r="E376" s="296" t="s">
        <v>2404</v>
      </c>
      <c r="F376" s="297" t="s">
        <v>2405</v>
      </c>
      <c r="G376" s="298" t="s">
        <v>442</v>
      </c>
      <c r="H376" s="299">
        <v>2</v>
      </c>
      <c r="I376" s="300"/>
      <c r="J376" s="301">
        <f>ROUND(I376*H376,2)</f>
        <v>0</v>
      </c>
      <c r="K376" s="297" t="s">
        <v>443</v>
      </c>
      <c r="L376" s="302"/>
      <c r="M376" s="303" t="s">
        <v>1</v>
      </c>
      <c r="N376" s="304" t="s">
        <v>41</v>
      </c>
      <c r="O376" s="92"/>
      <c r="P376" s="236">
        <f>O376*H376</f>
        <v>0</v>
      </c>
      <c r="Q376" s="236">
        <v>0.081000000000000003</v>
      </c>
      <c r="R376" s="236">
        <f>Q376*H376</f>
        <v>0.16200000000000001</v>
      </c>
      <c r="S376" s="236">
        <v>0</v>
      </c>
      <c r="T376" s="237">
        <f>S376*H376</f>
        <v>0</v>
      </c>
      <c r="U376" s="39"/>
      <c r="V376" s="39"/>
      <c r="W376" s="39"/>
      <c r="X376" s="39"/>
      <c r="Y376" s="39"/>
      <c r="Z376" s="39"/>
      <c r="AA376" s="39"/>
      <c r="AB376" s="39"/>
      <c r="AC376" s="39"/>
      <c r="AD376" s="39"/>
      <c r="AE376" s="39"/>
      <c r="AR376" s="238" t="s">
        <v>376</v>
      </c>
      <c r="AT376" s="238" t="s">
        <v>621</v>
      </c>
      <c r="AU376" s="238" t="s">
        <v>85</v>
      </c>
      <c r="AY376" s="18" t="s">
        <v>342</v>
      </c>
      <c r="BE376" s="239">
        <f>IF(N376="základní",J376,0)</f>
        <v>0</v>
      </c>
      <c r="BF376" s="239">
        <f>IF(N376="snížená",J376,0)</f>
        <v>0</v>
      </c>
      <c r="BG376" s="239">
        <f>IF(N376="zákl. přenesená",J376,0)</f>
        <v>0</v>
      </c>
      <c r="BH376" s="239">
        <f>IF(N376="sníž. přenesená",J376,0)</f>
        <v>0</v>
      </c>
      <c r="BI376" s="239">
        <f>IF(N376="nulová",J376,0)</f>
        <v>0</v>
      </c>
      <c r="BJ376" s="18" t="s">
        <v>83</v>
      </c>
      <c r="BK376" s="239">
        <f>ROUND(I376*H376,2)</f>
        <v>0</v>
      </c>
      <c r="BL376" s="18" t="s">
        <v>360</v>
      </c>
      <c r="BM376" s="238" t="s">
        <v>3317</v>
      </c>
    </row>
    <row r="377" s="2" customFormat="1">
      <c r="A377" s="39"/>
      <c r="B377" s="40"/>
      <c r="C377" s="41"/>
      <c r="D377" s="240" t="s">
        <v>349</v>
      </c>
      <c r="E377" s="41"/>
      <c r="F377" s="241" t="s">
        <v>2405</v>
      </c>
      <c r="G377" s="41"/>
      <c r="H377" s="41"/>
      <c r="I377" s="242"/>
      <c r="J377" s="41"/>
      <c r="K377" s="41"/>
      <c r="L377" s="45"/>
      <c r="M377" s="243"/>
      <c r="N377" s="244"/>
      <c r="O377" s="92"/>
      <c r="P377" s="92"/>
      <c r="Q377" s="92"/>
      <c r="R377" s="92"/>
      <c r="S377" s="92"/>
      <c r="T377" s="93"/>
      <c r="U377" s="39"/>
      <c r="V377" s="39"/>
      <c r="W377" s="39"/>
      <c r="X377" s="39"/>
      <c r="Y377" s="39"/>
      <c r="Z377" s="39"/>
      <c r="AA377" s="39"/>
      <c r="AB377" s="39"/>
      <c r="AC377" s="39"/>
      <c r="AD377" s="39"/>
      <c r="AE377" s="39"/>
      <c r="AT377" s="18" t="s">
        <v>349</v>
      </c>
      <c r="AU377" s="18" t="s">
        <v>85</v>
      </c>
    </row>
    <row r="378" s="13" customFormat="1">
      <c r="A378" s="13"/>
      <c r="B378" s="252"/>
      <c r="C378" s="253"/>
      <c r="D378" s="240" t="s">
        <v>446</v>
      </c>
      <c r="E378" s="254" t="s">
        <v>1</v>
      </c>
      <c r="F378" s="255" t="s">
        <v>2392</v>
      </c>
      <c r="G378" s="253"/>
      <c r="H378" s="256">
        <v>2</v>
      </c>
      <c r="I378" s="257"/>
      <c r="J378" s="253"/>
      <c r="K378" s="253"/>
      <c r="L378" s="258"/>
      <c r="M378" s="259"/>
      <c r="N378" s="260"/>
      <c r="O378" s="260"/>
      <c r="P378" s="260"/>
      <c r="Q378" s="260"/>
      <c r="R378" s="260"/>
      <c r="S378" s="260"/>
      <c r="T378" s="261"/>
      <c r="U378" s="13"/>
      <c r="V378" s="13"/>
      <c r="W378" s="13"/>
      <c r="X378" s="13"/>
      <c r="Y378" s="13"/>
      <c r="Z378" s="13"/>
      <c r="AA378" s="13"/>
      <c r="AB378" s="13"/>
      <c r="AC378" s="13"/>
      <c r="AD378" s="13"/>
      <c r="AE378" s="13"/>
      <c r="AT378" s="262" t="s">
        <v>446</v>
      </c>
      <c r="AU378" s="262" t="s">
        <v>85</v>
      </c>
      <c r="AV378" s="13" t="s">
        <v>85</v>
      </c>
      <c r="AW378" s="13" t="s">
        <v>32</v>
      </c>
      <c r="AX378" s="13" t="s">
        <v>83</v>
      </c>
      <c r="AY378" s="262" t="s">
        <v>342</v>
      </c>
    </row>
    <row r="379" s="2" customFormat="1" ht="21.75" customHeight="1">
      <c r="A379" s="39"/>
      <c r="B379" s="40"/>
      <c r="C379" s="227" t="s">
        <v>834</v>
      </c>
      <c r="D379" s="227" t="s">
        <v>343</v>
      </c>
      <c r="E379" s="228" t="s">
        <v>2407</v>
      </c>
      <c r="F379" s="229" t="s">
        <v>2408</v>
      </c>
      <c r="G379" s="230" t="s">
        <v>562</v>
      </c>
      <c r="H379" s="231">
        <v>1.9610000000000001</v>
      </c>
      <c r="I379" s="232"/>
      <c r="J379" s="233">
        <f>ROUND(I379*H379,2)</f>
        <v>0</v>
      </c>
      <c r="K379" s="229" t="s">
        <v>443</v>
      </c>
      <c r="L379" s="45"/>
      <c r="M379" s="234" t="s">
        <v>1</v>
      </c>
      <c r="N379" s="235" t="s">
        <v>41</v>
      </c>
      <c r="O379" s="92"/>
      <c r="P379" s="236">
        <f>O379*H379</f>
        <v>0</v>
      </c>
      <c r="Q379" s="236">
        <v>0</v>
      </c>
      <c r="R379" s="236">
        <f>Q379*H379</f>
        <v>0</v>
      </c>
      <c r="S379" s="236">
        <v>0</v>
      </c>
      <c r="T379" s="237">
        <f>S379*H379</f>
        <v>0</v>
      </c>
      <c r="U379" s="39"/>
      <c r="V379" s="39"/>
      <c r="W379" s="39"/>
      <c r="X379" s="39"/>
      <c r="Y379" s="39"/>
      <c r="Z379" s="39"/>
      <c r="AA379" s="39"/>
      <c r="AB379" s="39"/>
      <c r="AC379" s="39"/>
      <c r="AD379" s="39"/>
      <c r="AE379" s="39"/>
      <c r="AR379" s="238" t="s">
        <v>360</v>
      </c>
      <c r="AT379" s="238" t="s">
        <v>343</v>
      </c>
      <c r="AU379" s="238" t="s">
        <v>85</v>
      </c>
      <c r="AY379" s="18" t="s">
        <v>342</v>
      </c>
      <c r="BE379" s="239">
        <f>IF(N379="základní",J379,0)</f>
        <v>0</v>
      </c>
      <c r="BF379" s="239">
        <f>IF(N379="snížená",J379,0)</f>
        <v>0</v>
      </c>
      <c r="BG379" s="239">
        <f>IF(N379="zákl. přenesená",J379,0)</f>
        <v>0</v>
      </c>
      <c r="BH379" s="239">
        <f>IF(N379="sníž. přenesená",J379,0)</f>
        <v>0</v>
      </c>
      <c r="BI379" s="239">
        <f>IF(N379="nulová",J379,0)</f>
        <v>0</v>
      </c>
      <c r="BJ379" s="18" t="s">
        <v>83</v>
      </c>
      <c r="BK379" s="239">
        <f>ROUND(I379*H379,2)</f>
        <v>0</v>
      </c>
      <c r="BL379" s="18" t="s">
        <v>360</v>
      </c>
      <c r="BM379" s="238" t="s">
        <v>3318</v>
      </c>
    </row>
    <row r="380" s="2" customFormat="1">
      <c r="A380" s="39"/>
      <c r="B380" s="40"/>
      <c r="C380" s="41"/>
      <c r="D380" s="240" t="s">
        <v>349</v>
      </c>
      <c r="E380" s="41"/>
      <c r="F380" s="241" t="s">
        <v>2410</v>
      </c>
      <c r="G380" s="41"/>
      <c r="H380" s="41"/>
      <c r="I380" s="242"/>
      <c r="J380" s="41"/>
      <c r="K380" s="41"/>
      <c r="L380" s="45"/>
      <c r="M380" s="243"/>
      <c r="N380" s="244"/>
      <c r="O380" s="92"/>
      <c r="P380" s="92"/>
      <c r="Q380" s="92"/>
      <c r="R380" s="92"/>
      <c r="S380" s="92"/>
      <c r="T380" s="93"/>
      <c r="U380" s="39"/>
      <c r="V380" s="39"/>
      <c r="W380" s="39"/>
      <c r="X380" s="39"/>
      <c r="Y380" s="39"/>
      <c r="Z380" s="39"/>
      <c r="AA380" s="39"/>
      <c r="AB380" s="39"/>
      <c r="AC380" s="39"/>
      <c r="AD380" s="39"/>
      <c r="AE380" s="39"/>
      <c r="AT380" s="18" t="s">
        <v>349</v>
      </c>
      <c r="AU380" s="18" t="s">
        <v>85</v>
      </c>
    </row>
    <row r="381" s="13" customFormat="1">
      <c r="A381" s="13"/>
      <c r="B381" s="252"/>
      <c r="C381" s="253"/>
      <c r="D381" s="240" t="s">
        <v>446</v>
      </c>
      <c r="E381" s="254" t="s">
        <v>1</v>
      </c>
      <c r="F381" s="255" t="s">
        <v>3319</v>
      </c>
      <c r="G381" s="253"/>
      <c r="H381" s="256">
        <v>1.536</v>
      </c>
      <c r="I381" s="257"/>
      <c r="J381" s="253"/>
      <c r="K381" s="253"/>
      <c r="L381" s="258"/>
      <c r="M381" s="259"/>
      <c r="N381" s="260"/>
      <c r="O381" s="260"/>
      <c r="P381" s="260"/>
      <c r="Q381" s="260"/>
      <c r="R381" s="260"/>
      <c r="S381" s="260"/>
      <c r="T381" s="261"/>
      <c r="U381" s="13"/>
      <c r="V381" s="13"/>
      <c r="W381" s="13"/>
      <c r="X381" s="13"/>
      <c r="Y381" s="13"/>
      <c r="Z381" s="13"/>
      <c r="AA381" s="13"/>
      <c r="AB381" s="13"/>
      <c r="AC381" s="13"/>
      <c r="AD381" s="13"/>
      <c r="AE381" s="13"/>
      <c r="AT381" s="262" t="s">
        <v>446</v>
      </c>
      <c r="AU381" s="262" t="s">
        <v>85</v>
      </c>
      <c r="AV381" s="13" t="s">
        <v>85</v>
      </c>
      <c r="AW381" s="13" t="s">
        <v>32</v>
      </c>
      <c r="AX381" s="13" t="s">
        <v>76</v>
      </c>
      <c r="AY381" s="262" t="s">
        <v>342</v>
      </c>
    </row>
    <row r="382" s="13" customFormat="1">
      <c r="A382" s="13"/>
      <c r="B382" s="252"/>
      <c r="C382" s="253"/>
      <c r="D382" s="240" t="s">
        <v>446</v>
      </c>
      <c r="E382" s="254" t="s">
        <v>1</v>
      </c>
      <c r="F382" s="255" t="s">
        <v>3320</v>
      </c>
      <c r="G382" s="253"/>
      <c r="H382" s="256">
        <v>0.42499999999999999</v>
      </c>
      <c r="I382" s="257"/>
      <c r="J382" s="253"/>
      <c r="K382" s="253"/>
      <c r="L382" s="258"/>
      <c r="M382" s="259"/>
      <c r="N382" s="260"/>
      <c r="O382" s="260"/>
      <c r="P382" s="260"/>
      <c r="Q382" s="260"/>
      <c r="R382" s="260"/>
      <c r="S382" s="260"/>
      <c r="T382" s="261"/>
      <c r="U382" s="13"/>
      <c r="V382" s="13"/>
      <c r="W382" s="13"/>
      <c r="X382" s="13"/>
      <c r="Y382" s="13"/>
      <c r="Z382" s="13"/>
      <c r="AA382" s="13"/>
      <c r="AB382" s="13"/>
      <c r="AC382" s="13"/>
      <c r="AD382" s="13"/>
      <c r="AE382" s="13"/>
      <c r="AT382" s="262" t="s">
        <v>446</v>
      </c>
      <c r="AU382" s="262" t="s">
        <v>85</v>
      </c>
      <c r="AV382" s="13" t="s">
        <v>85</v>
      </c>
      <c r="AW382" s="13" t="s">
        <v>32</v>
      </c>
      <c r="AX382" s="13" t="s">
        <v>76</v>
      </c>
      <c r="AY382" s="262" t="s">
        <v>342</v>
      </c>
    </row>
    <row r="383" s="16" customFormat="1">
      <c r="A383" s="16"/>
      <c r="B383" s="284"/>
      <c r="C383" s="285"/>
      <c r="D383" s="240" t="s">
        <v>446</v>
      </c>
      <c r="E383" s="286" t="s">
        <v>1</v>
      </c>
      <c r="F383" s="287" t="s">
        <v>500</v>
      </c>
      <c r="G383" s="285"/>
      <c r="H383" s="288">
        <v>1.9610000000000001</v>
      </c>
      <c r="I383" s="289"/>
      <c r="J383" s="285"/>
      <c r="K383" s="285"/>
      <c r="L383" s="290"/>
      <c r="M383" s="291"/>
      <c r="N383" s="292"/>
      <c r="O383" s="292"/>
      <c r="P383" s="292"/>
      <c r="Q383" s="292"/>
      <c r="R383" s="292"/>
      <c r="S383" s="292"/>
      <c r="T383" s="293"/>
      <c r="U383" s="16"/>
      <c r="V383" s="16"/>
      <c r="W383" s="16"/>
      <c r="X383" s="16"/>
      <c r="Y383" s="16"/>
      <c r="Z383" s="16"/>
      <c r="AA383" s="16"/>
      <c r="AB383" s="16"/>
      <c r="AC383" s="16"/>
      <c r="AD383" s="16"/>
      <c r="AE383" s="16"/>
      <c r="AT383" s="294" t="s">
        <v>446</v>
      </c>
      <c r="AU383" s="294" t="s">
        <v>85</v>
      </c>
      <c r="AV383" s="16" t="s">
        <v>360</v>
      </c>
      <c r="AW383" s="16" t="s">
        <v>32</v>
      </c>
      <c r="AX383" s="16" t="s">
        <v>83</v>
      </c>
      <c r="AY383" s="294" t="s">
        <v>342</v>
      </c>
    </row>
    <row r="384" s="2" customFormat="1" ht="16.5" customHeight="1">
      <c r="A384" s="39"/>
      <c r="B384" s="40"/>
      <c r="C384" s="227" t="s">
        <v>840</v>
      </c>
      <c r="D384" s="227" t="s">
        <v>343</v>
      </c>
      <c r="E384" s="228" t="s">
        <v>2424</v>
      </c>
      <c r="F384" s="229" t="s">
        <v>2425</v>
      </c>
      <c r="G384" s="230" t="s">
        <v>473</v>
      </c>
      <c r="H384" s="231">
        <v>7.2400000000000002</v>
      </c>
      <c r="I384" s="232"/>
      <c r="J384" s="233">
        <f>ROUND(I384*H384,2)</f>
        <v>0</v>
      </c>
      <c r="K384" s="229" t="s">
        <v>443</v>
      </c>
      <c r="L384" s="45"/>
      <c r="M384" s="234" t="s">
        <v>1</v>
      </c>
      <c r="N384" s="235" t="s">
        <v>41</v>
      </c>
      <c r="O384" s="92"/>
      <c r="P384" s="236">
        <f>O384*H384</f>
        <v>0</v>
      </c>
      <c r="Q384" s="236">
        <v>0.0063200000000000001</v>
      </c>
      <c r="R384" s="236">
        <f>Q384*H384</f>
        <v>0.0457568</v>
      </c>
      <c r="S384" s="236">
        <v>0</v>
      </c>
      <c r="T384" s="237">
        <f>S384*H384</f>
        <v>0</v>
      </c>
      <c r="U384" s="39"/>
      <c r="V384" s="39"/>
      <c r="W384" s="39"/>
      <c r="X384" s="39"/>
      <c r="Y384" s="39"/>
      <c r="Z384" s="39"/>
      <c r="AA384" s="39"/>
      <c r="AB384" s="39"/>
      <c r="AC384" s="39"/>
      <c r="AD384" s="39"/>
      <c r="AE384" s="39"/>
      <c r="AR384" s="238" t="s">
        <v>360</v>
      </c>
      <c r="AT384" s="238" t="s">
        <v>343</v>
      </c>
      <c r="AU384" s="238" t="s">
        <v>85</v>
      </c>
      <c r="AY384" s="18" t="s">
        <v>342</v>
      </c>
      <c r="BE384" s="239">
        <f>IF(N384="základní",J384,0)</f>
        <v>0</v>
      </c>
      <c r="BF384" s="239">
        <f>IF(N384="snížená",J384,0)</f>
        <v>0</v>
      </c>
      <c r="BG384" s="239">
        <f>IF(N384="zákl. přenesená",J384,0)</f>
        <v>0</v>
      </c>
      <c r="BH384" s="239">
        <f>IF(N384="sníž. přenesená",J384,0)</f>
        <v>0</v>
      </c>
      <c r="BI384" s="239">
        <f>IF(N384="nulová",J384,0)</f>
        <v>0</v>
      </c>
      <c r="BJ384" s="18" t="s">
        <v>83</v>
      </c>
      <c r="BK384" s="239">
        <f>ROUND(I384*H384,2)</f>
        <v>0</v>
      </c>
      <c r="BL384" s="18" t="s">
        <v>360</v>
      </c>
      <c r="BM384" s="238" t="s">
        <v>3321</v>
      </c>
    </row>
    <row r="385" s="2" customFormat="1">
      <c r="A385" s="39"/>
      <c r="B385" s="40"/>
      <c r="C385" s="41"/>
      <c r="D385" s="240" t="s">
        <v>349</v>
      </c>
      <c r="E385" s="41"/>
      <c r="F385" s="241" t="s">
        <v>2427</v>
      </c>
      <c r="G385" s="41"/>
      <c r="H385" s="41"/>
      <c r="I385" s="242"/>
      <c r="J385" s="41"/>
      <c r="K385" s="41"/>
      <c r="L385" s="45"/>
      <c r="M385" s="243"/>
      <c r="N385" s="244"/>
      <c r="O385" s="92"/>
      <c r="P385" s="92"/>
      <c r="Q385" s="92"/>
      <c r="R385" s="92"/>
      <c r="S385" s="92"/>
      <c r="T385" s="93"/>
      <c r="U385" s="39"/>
      <c r="V385" s="39"/>
      <c r="W385" s="39"/>
      <c r="X385" s="39"/>
      <c r="Y385" s="39"/>
      <c r="Z385" s="39"/>
      <c r="AA385" s="39"/>
      <c r="AB385" s="39"/>
      <c r="AC385" s="39"/>
      <c r="AD385" s="39"/>
      <c r="AE385" s="39"/>
      <c r="AT385" s="18" t="s">
        <v>349</v>
      </c>
      <c r="AU385" s="18" t="s">
        <v>85</v>
      </c>
    </row>
    <row r="386" s="13" customFormat="1">
      <c r="A386" s="13"/>
      <c r="B386" s="252"/>
      <c r="C386" s="253"/>
      <c r="D386" s="240" t="s">
        <v>446</v>
      </c>
      <c r="E386" s="254" t="s">
        <v>1</v>
      </c>
      <c r="F386" s="255" t="s">
        <v>3322</v>
      </c>
      <c r="G386" s="253"/>
      <c r="H386" s="256">
        <v>3.8399999999999999</v>
      </c>
      <c r="I386" s="257"/>
      <c r="J386" s="253"/>
      <c r="K386" s="253"/>
      <c r="L386" s="258"/>
      <c r="M386" s="259"/>
      <c r="N386" s="260"/>
      <c r="O386" s="260"/>
      <c r="P386" s="260"/>
      <c r="Q386" s="260"/>
      <c r="R386" s="260"/>
      <c r="S386" s="260"/>
      <c r="T386" s="261"/>
      <c r="U386" s="13"/>
      <c r="V386" s="13"/>
      <c r="W386" s="13"/>
      <c r="X386" s="13"/>
      <c r="Y386" s="13"/>
      <c r="Z386" s="13"/>
      <c r="AA386" s="13"/>
      <c r="AB386" s="13"/>
      <c r="AC386" s="13"/>
      <c r="AD386" s="13"/>
      <c r="AE386" s="13"/>
      <c r="AT386" s="262" t="s">
        <v>446</v>
      </c>
      <c r="AU386" s="262" t="s">
        <v>85</v>
      </c>
      <c r="AV386" s="13" t="s">
        <v>85</v>
      </c>
      <c r="AW386" s="13" t="s">
        <v>32</v>
      </c>
      <c r="AX386" s="13" t="s">
        <v>76</v>
      </c>
      <c r="AY386" s="262" t="s">
        <v>342</v>
      </c>
    </row>
    <row r="387" s="13" customFormat="1">
      <c r="A387" s="13"/>
      <c r="B387" s="252"/>
      <c r="C387" s="253"/>
      <c r="D387" s="240" t="s">
        <v>446</v>
      </c>
      <c r="E387" s="254" t="s">
        <v>1</v>
      </c>
      <c r="F387" s="255" t="s">
        <v>3323</v>
      </c>
      <c r="G387" s="253"/>
      <c r="H387" s="256">
        <v>3.3999999999999999</v>
      </c>
      <c r="I387" s="257"/>
      <c r="J387" s="253"/>
      <c r="K387" s="253"/>
      <c r="L387" s="258"/>
      <c r="M387" s="259"/>
      <c r="N387" s="260"/>
      <c r="O387" s="260"/>
      <c r="P387" s="260"/>
      <c r="Q387" s="260"/>
      <c r="R387" s="260"/>
      <c r="S387" s="260"/>
      <c r="T387" s="261"/>
      <c r="U387" s="13"/>
      <c r="V387" s="13"/>
      <c r="W387" s="13"/>
      <c r="X387" s="13"/>
      <c r="Y387" s="13"/>
      <c r="Z387" s="13"/>
      <c r="AA387" s="13"/>
      <c r="AB387" s="13"/>
      <c r="AC387" s="13"/>
      <c r="AD387" s="13"/>
      <c r="AE387" s="13"/>
      <c r="AT387" s="262" t="s">
        <v>446</v>
      </c>
      <c r="AU387" s="262" t="s">
        <v>85</v>
      </c>
      <c r="AV387" s="13" t="s">
        <v>85</v>
      </c>
      <c r="AW387" s="13" t="s">
        <v>32</v>
      </c>
      <c r="AX387" s="13" t="s">
        <v>76</v>
      </c>
      <c r="AY387" s="262" t="s">
        <v>342</v>
      </c>
    </row>
    <row r="388" s="16" customFormat="1">
      <c r="A388" s="16"/>
      <c r="B388" s="284"/>
      <c r="C388" s="285"/>
      <c r="D388" s="240" t="s">
        <v>446</v>
      </c>
      <c r="E388" s="286" t="s">
        <v>1</v>
      </c>
      <c r="F388" s="287" t="s">
        <v>500</v>
      </c>
      <c r="G388" s="285"/>
      <c r="H388" s="288">
        <v>7.2400000000000002</v>
      </c>
      <c r="I388" s="289"/>
      <c r="J388" s="285"/>
      <c r="K388" s="285"/>
      <c r="L388" s="290"/>
      <c r="M388" s="291"/>
      <c r="N388" s="292"/>
      <c r="O388" s="292"/>
      <c r="P388" s="292"/>
      <c r="Q388" s="292"/>
      <c r="R388" s="292"/>
      <c r="S388" s="292"/>
      <c r="T388" s="293"/>
      <c r="U388" s="16"/>
      <c r="V388" s="16"/>
      <c r="W388" s="16"/>
      <c r="X388" s="16"/>
      <c r="Y388" s="16"/>
      <c r="Z388" s="16"/>
      <c r="AA388" s="16"/>
      <c r="AB388" s="16"/>
      <c r="AC388" s="16"/>
      <c r="AD388" s="16"/>
      <c r="AE388" s="16"/>
      <c r="AT388" s="294" t="s">
        <v>446</v>
      </c>
      <c r="AU388" s="294" t="s">
        <v>85</v>
      </c>
      <c r="AV388" s="16" t="s">
        <v>360</v>
      </c>
      <c r="AW388" s="16" t="s">
        <v>32</v>
      </c>
      <c r="AX388" s="16" t="s">
        <v>83</v>
      </c>
      <c r="AY388" s="294" t="s">
        <v>342</v>
      </c>
    </row>
    <row r="389" s="12" customFormat="1" ht="22.8" customHeight="1">
      <c r="A389" s="12"/>
      <c r="B389" s="213"/>
      <c r="C389" s="214"/>
      <c r="D389" s="215" t="s">
        <v>75</v>
      </c>
      <c r="E389" s="246" t="s">
        <v>341</v>
      </c>
      <c r="F389" s="246" t="s">
        <v>676</v>
      </c>
      <c r="G389" s="214"/>
      <c r="H389" s="214"/>
      <c r="I389" s="217"/>
      <c r="J389" s="247">
        <f>BK389</f>
        <v>0</v>
      </c>
      <c r="K389" s="214"/>
      <c r="L389" s="219"/>
      <c r="M389" s="220"/>
      <c r="N389" s="221"/>
      <c r="O389" s="221"/>
      <c r="P389" s="222">
        <f>SUM(P390:P403)</f>
        <v>0</v>
      </c>
      <c r="Q389" s="221"/>
      <c r="R389" s="222">
        <f>SUM(R390:R403)</f>
        <v>0.43684000000000001</v>
      </c>
      <c r="S389" s="221"/>
      <c r="T389" s="223">
        <f>SUM(T390:T403)</f>
        <v>0</v>
      </c>
      <c r="U389" s="12"/>
      <c r="V389" s="12"/>
      <c r="W389" s="12"/>
      <c r="X389" s="12"/>
      <c r="Y389" s="12"/>
      <c r="Z389" s="12"/>
      <c r="AA389" s="12"/>
      <c r="AB389" s="12"/>
      <c r="AC389" s="12"/>
      <c r="AD389" s="12"/>
      <c r="AE389" s="12"/>
      <c r="AR389" s="224" t="s">
        <v>83</v>
      </c>
      <c r="AT389" s="225" t="s">
        <v>75</v>
      </c>
      <c r="AU389" s="225" t="s">
        <v>83</v>
      </c>
      <c r="AY389" s="224" t="s">
        <v>342</v>
      </c>
      <c r="BK389" s="226">
        <f>SUM(BK390:BK403)</f>
        <v>0</v>
      </c>
    </row>
    <row r="390" s="2" customFormat="1" ht="16.5" customHeight="1">
      <c r="A390" s="39"/>
      <c r="B390" s="40"/>
      <c r="C390" s="227" t="s">
        <v>847</v>
      </c>
      <c r="D390" s="227" t="s">
        <v>343</v>
      </c>
      <c r="E390" s="228" t="s">
        <v>3324</v>
      </c>
      <c r="F390" s="229" t="s">
        <v>3325</v>
      </c>
      <c r="G390" s="230" t="s">
        <v>473</v>
      </c>
      <c r="H390" s="231">
        <v>484.96499999999998</v>
      </c>
      <c r="I390" s="232"/>
      <c r="J390" s="233">
        <f>ROUND(I390*H390,2)</f>
        <v>0</v>
      </c>
      <c r="K390" s="229" t="s">
        <v>443</v>
      </c>
      <c r="L390" s="45"/>
      <c r="M390" s="234" t="s">
        <v>1</v>
      </c>
      <c r="N390" s="235" t="s">
        <v>41</v>
      </c>
      <c r="O390" s="92"/>
      <c r="P390" s="236">
        <f>O390*H390</f>
        <v>0</v>
      </c>
      <c r="Q390" s="236">
        <v>0</v>
      </c>
      <c r="R390" s="236">
        <f>Q390*H390</f>
        <v>0</v>
      </c>
      <c r="S390" s="236">
        <v>0</v>
      </c>
      <c r="T390" s="237">
        <f>S390*H390</f>
        <v>0</v>
      </c>
      <c r="U390" s="39"/>
      <c r="V390" s="39"/>
      <c r="W390" s="39"/>
      <c r="X390" s="39"/>
      <c r="Y390" s="39"/>
      <c r="Z390" s="39"/>
      <c r="AA390" s="39"/>
      <c r="AB390" s="39"/>
      <c r="AC390" s="39"/>
      <c r="AD390" s="39"/>
      <c r="AE390" s="39"/>
      <c r="AR390" s="238" t="s">
        <v>360</v>
      </c>
      <c r="AT390" s="238" t="s">
        <v>343</v>
      </c>
      <c r="AU390" s="238" t="s">
        <v>85</v>
      </c>
      <c r="AY390" s="18" t="s">
        <v>342</v>
      </c>
      <c r="BE390" s="239">
        <f>IF(N390="základní",J390,0)</f>
        <v>0</v>
      </c>
      <c r="BF390" s="239">
        <f>IF(N390="snížená",J390,0)</f>
        <v>0</v>
      </c>
      <c r="BG390" s="239">
        <f>IF(N390="zákl. přenesená",J390,0)</f>
        <v>0</v>
      </c>
      <c r="BH390" s="239">
        <f>IF(N390="sníž. přenesená",J390,0)</f>
        <v>0</v>
      </c>
      <c r="BI390" s="239">
        <f>IF(N390="nulová",J390,0)</f>
        <v>0</v>
      </c>
      <c r="BJ390" s="18" t="s">
        <v>83</v>
      </c>
      <c r="BK390" s="239">
        <f>ROUND(I390*H390,2)</f>
        <v>0</v>
      </c>
      <c r="BL390" s="18" t="s">
        <v>360</v>
      </c>
      <c r="BM390" s="238" t="s">
        <v>3326</v>
      </c>
    </row>
    <row r="391" s="2" customFormat="1">
      <c r="A391" s="39"/>
      <c r="B391" s="40"/>
      <c r="C391" s="41"/>
      <c r="D391" s="240" t="s">
        <v>349</v>
      </c>
      <c r="E391" s="41"/>
      <c r="F391" s="241" t="s">
        <v>3327</v>
      </c>
      <c r="G391" s="41"/>
      <c r="H391" s="41"/>
      <c r="I391" s="242"/>
      <c r="J391" s="41"/>
      <c r="K391" s="41"/>
      <c r="L391" s="45"/>
      <c r="M391" s="243"/>
      <c r="N391" s="244"/>
      <c r="O391" s="92"/>
      <c r="P391" s="92"/>
      <c r="Q391" s="92"/>
      <c r="R391" s="92"/>
      <c r="S391" s="92"/>
      <c r="T391" s="93"/>
      <c r="U391" s="39"/>
      <c r="V391" s="39"/>
      <c r="W391" s="39"/>
      <c r="X391" s="39"/>
      <c r="Y391" s="39"/>
      <c r="Z391" s="39"/>
      <c r="AA391" s="39"/>
      <c r="AB391" s="39"/>
      <c r="AC391" s="39"/>
      <c r="AD391" s="39"/>
      <c r="AE391" s="39"/>
      <c r="AT391" s="18" t="s">
        <v>349</v>
      </c>
      <c r="AU391" s="18" t="s">
        <v>85</v>
      </c>
    </row>
    <row r="392" s="14" customFormat="1">
      <c r="A392" s="14"/>
      <c r="B392" s="263"/>
      <c r="C392" s="264"/>
      <c r="D392" s="240" t="s">
        <v>446</v>
      </c>
      <c r="E392" s="265" t="s">
        <v>1</v>
      </c>
      <c r="F392" s="266" t="s">
        <v>3295</v>
      </c>
      <c r="G392" s="264"/>
      <c r="H392" s="265" t="s">
        <v>1</v>
      </c>
      <c r="I392" s="267"/>
      <c r="J392" s="264"/>
      <c r="K392" s="264"/>
      <c r="L392" s="268"/>
      <c r="M392" s="269"/>
      <c r="N392" s="270"/>
      <c r="O392" s="270"/>
      <c r="P392" s="270"/>
      <c r="Q392" s="270"/>
      <c r="R392" s="270"/>
      <c r="S392" s="270"/>
      <c r="T392" s="271"/>
      <c r="U392" s="14"/>
      <c r="V392" s="14"/>
      <c r="W392" s="14"/>
      <c r="X392" s="14"/>
      <c r="Y392" s="14"/>
      <c r="Z392" s="14"/>
      <c r="AA392" s="14"/>
      <c r="AB392" s="14"/>
      <c r="AC392" s="14"/>
      <c r="AD392" s="14"/>
      <c r="AE392" s="14"/>
      <c r="AT392" s="272" t="s">
        <v>446</v>
      </c>
      <c r="AU392" s="272" t="s">
        <v>85</v>
      </c>
      <c r="AV392" s="14" t="s">
        <v>83</v>
      </c>
      <c r="AW392" s="14" t="s">
        <v>32</v>
      </c>
      <c r="AX392" s="14" t="s">
        <v>76</v>
      </c>
      <c r="AY392" s="272" t="s">
        <v>342</v>
      </c>
    </row>
    <row r="393" s="13" customFormat="1">
      <c r="A393" s="13"/>
      <c r="B393" s="252"/>
      <c r="C393" s="253"/>
      <c r="D393" s="240" t="s">
        <v>446</v>
      </c>
      <c r="E393" s="254" t="s">
        <v>1</v>
      </c>
      <c r="F393" s="255" t="s">
        <v>3296</v>
      </c>
      <c r="G393" s="253"/>
      <c r="H393" s="256">
        <v>484.96499999999998</v>
      </c>
      <c r="I393" s="257"/>
      <c r="J393" s="253"/>
      <c r="K393" s="253"/>
      <c r="L393" s="258"/>
      <c r="M393" s="259"/>
      <c r="N393" s="260"/>
      <c r="O393" s="260"/>
      <c r="P393" s="260"/>
      <c r="Q393" s="260"/>
      <c r="R393" s="260"/>
      <c r="S393" s="260"/>
      <c r="T393" s="261"/>
      <c r="U393" s="13"/>
      <c r="V393" s="13"/>
      <c r="W393" s="13"/>
      <c r="X393" s="13"/>
      <c r="Y393" s="13"/>
      <c r="Z393" s="13"/>
      <c r="AA393" s="13"/>
      <c r="AB393" s="13"/>
      <c r="AC393" s="13"/>
      <c r="AD393" s="13"/>
      <c r="AE393" s="13"/>
      <c r="AT393" s="262" t="s">
        <v>446</v>
      </c>
      <c r="AU393" s="262" t="s">
        <v>85</v>
      </c>
      <c r="AV393" s="13" t="s">
        <v>85</v>
      </c>
      <c r="AW393" s="13" t="s">
        <v>32</v>
      </c>
      <c r="AX393" s="13" t="s">
        <v>83</v>
      </c>
      <c r="AY393" s="262" t="s">
        <v>342</v>
      </c>
    </row>
    <row r="394" s="2" customFormat="1" ht="16.5" customHeight="1">
      <c r="A394" s="39"/>
      <c r="B394" s="40"/>
      <c r="C394" s="227" t="s">
        <v>854</v>
      </c>
      <c r="D394" s="227" t="s">
        <v>343</v>
      </c>
      <c r="E394" s="228" t="s">
        <v>3328</v>
      </c>
      <c r="F394" s="229" t="s">
        <v>3329</v>
      </c>
      <c r="G394" s="230" t="s">
        <v>473</v>
      </c>
      <c r="H394" s="231">
        <v>484.96499999999998</v>
      </c>
      <c r="I394" s="232"/>
      <c r="J394" s="233">
        <f>ROUND(I394*H394,2)</f>
        <v>0</v>
      </c>
      <c r="K394" s="229" t="s">
        <v>443</v>
      </c>
      <c r="L394" s="45"/>
      <c r="M394" s="234" t="s">
        <v>1</v>
      </c>
      <c r="N394" s="235" t="s">
        <v>41</v>
      </c>
      <c r="O394" s="92"/>
      <c r="P394" s="236">
        <f>O394*H394</f>
        <v>0</v>
      </c>
      <c r="Q394" s="236">
        <v>0</v>
      </c>
      <c r="R394" s="236">
        <f>Q394*H394</f>
        <v>0</v>
      </c>
      <c r="S394" s="236">
        <v>0</v>
      </c>
      <c r="T394" s="237">
        <f>S394*H394</f>
        <v>0</v>
      </c>
      <c r="U394" s="39"/>
      <c r="V394" s="39"/>
      <c r="W394" s="39"/>
      <c r="X394" s="39"/>
      <c r="Y394" s="39"/>
      <c r="Z394" s="39"/>
      <c r="AA394" s="39"/>
      <c r="AB394" s="39"/>
      <c r="AC394" s="39"/>
      <c r="AD394" s="39"/>
      <c r="AE394" s="39"/>
      <c r="AR394" s="238" t="s">
        <v>360</v>
      </c>
      <c r="AT394" s="238" t="s">
        <v>343</v>
      </c>
      <c r="AU394" s="238" t="s">
        <v>85</v>
      </c>
      <c r="AY394" s="18" t="s">
        <v>342</v>
      </c>
      <c r="BE394" s="239">
        <f>IF(N394="základní",J394,0)</f>
        <v>0</v>
      </c>
      <c r="BF394" s="239">
        <f>IF(N394="snížená",J394,0)</f>
        <v>0</v>
      </c>
      <c r="BG394" s="239">
        <f>IF(N394="zákl. přenesená",J394,0)</f>
        <v>0</v>
      </c>
      <c r="BH394" s="239">
        <f>IF(N394="sníž. přenesená",J394,0)</f>
        <v>0</v>
      </c>
      <c r="BI394" s="239">
        <f>IF(N394="nulová",J394,0)</f>
        <v>0</v>
      </c>
      <c r="BJ394" s="18" t="s">
        <v>83</v>
      </c>
      <c r="BK394" s="239">
        <f>ROUND(I394*H394,2)</f>
        <v>0</v>
      </c>
      <c r="BL394" s="18" t="s">
        <v>360</v>
      </c>
      <c r="BM394" s="238" t="s">
        <v>3330</v>
      </c>
    </row>
    <row r="395" s="2" customFormat="1">
      <c r="A395" s="39"/>
      <c r="B395" s="40"/>
      <c r="C395" s="41"/>
      <c r="D395" s="240" t="s">
        <v>349</v>
      </c>
      <c r="E395" s="41"/>
      <c r="F395" s="241" t="s">
        <v>3331</v>
      </c>
      <c r="G395" s="41"/>
      <c r="H395" s="41"/>
      <c r="I395" s="242"/>
      <c r="J395" s="41"/>
      <c r="K395" s="41"/>
      <c r="L395" s="45"/>
      <c r="M395" s="243"/>
      <c r="N395" s="244"/>
      <c r="O395" s="92"/>
      <c r="P395" s="92"/>
      <c r="Q395" s="92"/>
      <c r="R395" s="92"/>
      <c r="S395" s="92"/>
      <c r="T395" s="93"/>
      <c r="U395" s="39"/>
      <c r="V395" s="39"/>
      <c r="W395" s="39"/>
      <c r="X395" s="39"/>
      <c r="Y395" s="39"/>
      <c r="Z395" s="39"/>
      <c r="AA395" s="39"/>
      <c r="AB395" s="39"/>
      <c r="AC395" s="39"/>
      <c r="AD395" s="39"/>
      <c r="AE395" s="39"/>
      <c r="AT395" s="18" t="s">
        <v>349</v>
      </c>
      <c r="AU395" s="18" t="s">
        <v>85</v>
      </c>
    </row>
    <row r="396" s="14" customFormat="1">
      <c r="A396" s="14"/>
      <c r="B396" s="263"/>
      <c r="C396" s="264"/>
      <c r="D396" s="240" t="s">
        <v>446</v>
      </c>
      <c r="E396" s="265" t="s">
        <v>1</v>
      </c>
      <c r="F396" s="266" t="s">
        <v>3295</v>
      </c>
      <c r="G396" s="264"/>
      <c r="H396" s="265" t="s">
        <v>1</v>
      </c>
      <c r="I396" s="267"/>
      <c r="J396" s="264"/>
      <c r="K396" s="264"/>
      <c r="L396" s="268"/>
      <c r="M396" s="269"/>
      <c r="N396" s="270"/>
      <c r="O396" s="270"/>
      <c r="P396" s="270"/>
      <c r="Q396" s="270"/>
      <c r="R396" s="270"/>
      <c r="S396" s="270"/>
      <c r="T396" s="271"/>
      <c r="U396" s="14"/>
      <c r="V396" s="14"/>
      <c r="W396" s="14"/>
      <c r="X396" s="14"/>
      <c r="Y396" s="14"/>
      <c r="Z396" s="14"/>
      <c r="AA396" s="14"/>
      <c r="AB396" s="14"/>
      <c r="AC396" s="14"/>
      <c r="AD396" s="14"/>
      <c r="AE396" s="14"/>
      <c r="AT396" s="272" t="s">
        <v>446</v>
      </c>
      <c r="AU396" s="272" t="s">
        <v>85</v>
      </c>
      <c r="AV396" s="14" t="s">
        <v>83</v>
      </c>
      <c r="AW396" s="14" t="s">
        <v>32</v>
      </c>
      <c r="AX396" s="14" t="s">
        <v>76</v>
      </c>
      <c r="AY396" s="272" t="s">
        <v>342</v>
      </c>
    </row>
    <row r="397" s="13" customFormat="1">
      <c r="A397" s="13"/>
      <c r="B397" s="252"/>
      <c r="C397" s="253"/>
      <c r="D397" s="240" t="s">
        <v>446</v>
      </c>
      <c r="E397" s="254" t="s">
        <v>1</v>
      </c>
      <c r="F397" s="255" t="s">
        <v>3296</v>
      </c>
      <c r="G397" s="253"/>
      <c r="H397" s="256">
        <v>484.96499999999998</v>
      </c>
      <c r="I397" s="257"/>
      <c r="J397" s="253"/>
      <c r="K397" s="253"/>
      <c r="L397" s="258"/>
      <c r="M397" s="259"/>
      <c r="N397" s="260"/>
      <c r="O397" s="260"/>
      <c r="P397" s="260"/>
      <c r="Q397" s="260"/>
      <c r="R397" s="260"/>
      <c r="S397" s="260"/>
      <c r="T397" s="261"/>
      <c r="U397" s="13"/>
      <c r="V397" s="13"/>
      <c r="W397" s="13"/>
      <c r="X397" s="13"/>
      <c r="Y397" s="13"/>
      <c r="Z397" s="13"/>
      <c r="AA397" s="13"/>
      <c r="AB397" s="13"/>
      <c r="AC397" s="13"/>
      <c r="AD397" s="13"/>
      <c r="AE397" s="13"/>
      <c r="AT397" s="262" t="s">
        <v>446</v>
      </c>
      <c r="AU397" s="262" t="s">
        <v>85</v>
      </c>
      <c r="AV397" s="13" t="s">
        <v>85</v>
      </c>
      <c r="AW397" s="13" t="s">
        <v>32</v>
      </c>
      <c r="AX397" s="13" t="s">
        <v>83</v>
      </c>
      <c r="AY397" s="262" t="s">
        <v>342</v>
      </c>
    </row>
    <row r="398" s="2" customFormat="1" ht="21.75" customHeight="1">
      <c r="A398" s="39"/>
      <c r="B398" s="40"/>
      <c r="C398" s="227" t="s">
        <v>859</v>
      </c>
      <c r="D398" s="227" t="s">
        <v>343</v>
      </c>
      <c r="E398" s="228" t="s">
        <v>2884</v>
      </c>
      <c r="F398" s="229" t="s">
        <v>2885</v>
      </c>
      <c r="G398" s="230" t="s">
        <v>473</v>
      </c>
      <c r="H398" s="231">
        <v>2</v>
      </c>
      <c r="I398" s="232"/>
      <c r="J398" s="233">
        <f>ROUND(I398*H398,2)</f>
        <v>0</v>
      </c>
      <c r="K398" s="229" t="s">
        <v>443</v>
      </c>
      <c r="L398" s="45"/>
      <c r="M398" s="234" t="s">
        <v>1</v>
      </c>
      <c r="N398" s="235" t="s">
        <v>41</v>
      </c>
      <c r="O398" s="92"/>
      <c r="P398" s="236">
        <f>O398*H398</f>
        <v>0</v>
      </c>
      <c r="Q398" s="236">
        <v>0.10100000000000001</v>
      </c>
      <c r="R398" s="236">
        <f>Q398*H398</f>
        <v>0.20200000000000001</v>
      </c>
      <c r="S398" s="236">
        <v>0</v>
      </c>
      <c r="T398" s="237">
        <f>S398*H398</f>
        <v>0</v>
      </c>
      <c r="U398" s="39"/>
      <c r="V398" s="39"/>
      <c r="W398" s="39"/>
      <c r="X398" s="39"/>
      <c r="Y398" s="39"/>
      <c r="Z398" s="39"/>
      <c r="AA398" s="39"/>
      <c r="AB398" s="39"/>
      <c r="AC398" s="39"/>
      <c r="AD398" s="39"/>
      <c r="AE398" s="39"/>
      <c r="AR398" s="238" t="s">
        <v>360</v>
      </c>
      <c r="AT398" s="238" t="s">
        <v>343</v>
      </c>
      <c r="AU398" s="238" t="s">
        <v>85</v>
      </c>
      <c r="AY398" s="18" t="s">
        <v>342</v>
      </c>
      <c r="BE398" s="239">
        <f>IF(N398="základní",J398,0)</f>
        <v>0</v>
      </c>
      <c r="BF398" s="239">
        <f>IF(N398="snížená",J398,0)</f>
        <v>0</v>
      </c>
      <c r="BG398" s="239">
        <f>IF(N398="zákl. přenesená",J398,0)</f>
        <v>0</v>
      </c>
      <c r="BH398" s="239">
        <f>IF(N398="sníž. přenesená",J398,0)</f>
        <v>0</v>
      </c>
      <c r="BI398" s="239">
        <f>IF(N398="nulová",J398,0)</f>
        <v>0</v>
      </c>
      <c r="BJ398" s="18" t="s">
        <v>83</v>
      </c>
      <c r="BK398" s="239">
        <f>ROUND(I398*H398,2)</f>
        <v>0</v>
      </c>
      <c r="BL398" s="18" t="s">
        <v>360</v>
      </c>
      <c r="BM398" s="238" t="s">
        <v>3332</v>
      </c>
    </row>
    <row r="399" s="2" customFormat="1">
      <c r="A399" s="39"/>
      <c r="B399" s="40"/>
      <c r="C399" s="41"/>
      <c r="D399" s="240" t="s">
        <v>349</v>
      </c>
      <c r="E399" s="41"/>
      <c r="F399" s="241" t="s">
        <v>2887</v>
      </c>
      <c r="G399" s="41"/>
      <c r="H399" s="41"/>
      <c r="I399" s="242"/>
      <c r="J399" s="41"/>
      <c r="K399" s="41"/>
      <c r="L399" s="45"/>
      <c r="M399" s="243"/>
      <c r="N399" s="244"/>
      <c r="O399" s="92"/>
      <c r="P399" s="92"/>
      <c r="Q399" s="92"/>
      <c r="R399" s="92"/>
      <c r="S399" s="92"/>
      <c r="T399" s="93"/>
      <c r="U399" s="39"/>
      <c r="V399" s="39"/>
      <c r="W399" s="39"/>
      <c r="X399" s="39"/>
      <c r="Y399" s="39"/>
      <c r="Z399" s="39"/>
      <c r="AA399" s="39"/>
      <c r="AB399" s="39"/>
      <c r="AC399" s="39"/>
      <c r="AD399" s="39"/>
      <c r="AE399" s="39"/>
      <c r="AT399" s="18" t="s">
        <v>349</v>
      </c>
      <c r="AU399" s="18" t="s">
        <v>85</v>
      </c>
    </row>
    <row r="400" s="13" customFormat="1">
      <c r="A400" s="13"/>
      <c r="B400" s="252"/>
      <c r="C400" s="253"/>
      <c r="D400" s="240" t="s">
        <v>446</v>
      </c>
      <c r="E400" s="254" t="s">
        <v>1</v>
      </c>
      <c r="F400" s="255" t="s">
        <v>3333</v>
      </c>
      <c r="G400" s="253"/>
      <c r="H400" s="256">
        <v>2</v>
      </c>
      <c r="I400" s="257"/>
      <c r="J400" s="253"/>
      <c r="K400" s="253"/>
      <c r="L400" s="258"/>
      <c r="M400" s="259"/>
      <c r="N400" s="260"/>
      <c r="O400" s="260"/>
      <c r="P400" s="260"/>
      <c r="Q400" s="260"/>
      <c r="R400" s="260"/>
      <c r="S400" s="260"/>
      <c r="T400" s="261"/>
      <c r="U400" s="13"/>
      <c r="V400" s="13"/>
      <c r="W400" s="13"/>
      <c r="X400" s="13"/>
      <c r="Y400" s="13"/>
      <c r="Z400" s="13"/>
      <c r="AA400" s="13"/>
      <c r="AB400" s="13"/>
      <c r="AC400" s="13"/>
      <c r="AD400" s="13"/>
      <c r="AE400" s="13"/>
      <c r="AT400" s="262" t="s">
        <v>446</v>
      </c>
      <c r="AU400" s="262" t="s">
        <v>85</v>
      </c>
      <c r="AV400" s="13" t="s">
        <v>85</v>
      </c>
      <c r="AW400" s="13" t="s">
        <v>32</v>
      </c>
      <c r="AX400" s="13" t="s">
        <v>83</v>
      </c>
      <c r="AY400" s="262" t="s">
        <v>342</v>
      </c>
    </row>
    <row r="401" s="2" customFormat="1" ht="16.5" customHeight="1">
      <c r="A401" s="39"/>
      <c r="B401" s="40"/>
      <c r="C401" s="295" t="s">
        <v>864</v>
      </c>
      <c r="D401" s="295" t="s">
        <v>621</v>
      </c>
      <c r="E401" s="296" t="s">
        <v>2889</v>
      </c>
      <c r="F401" s="297" t="s">
        <v>2890</v>
      </c>
      <c r="G401" s="298" t="s">
        <v>473</v>
      </c>
      <c r="H401" s="299">
        <v>2.0600000000000001</v>
      </c>
      <c r="I401" s="300"/>
      <c r="J401" s="301">
        <f>ROUND(I401*H401,2)</f>
        <v>0</v>
      </c>
      <c r="K401" s="297" t="s">
        <v>443</v>
      </c>
      <c r="L401" s="302"/>
      <c r="M401" s="303" t="s">
        <v>1</v>
      </c>
      <c r="N401" s="304" t="s">
        <v>41</v>
      </c>
      <c r="O401" s="92"/>
      <c r="P401" s="236">
        <f>O401*H401</f>
        <v>0</v>
      </c>
      <c r="Q401" s="236">
        <v>0.114</v>
      </c>
      <c r="R401" s="236">
        <f>Q401*H401</f>
        <v>0.23484000000000002</v>
      </c>
      <c r="S401" s="236">
        <v>0</v>
      </c>
      <c r="T401" s="237">
        <f>S401*H401</f>
        <v>0</v>
      </c>
      <c r="U401" s="39"/>
      <c r="V401" s="39"/>
      <c r="W401" s="39"/>
      <c r="X401" s="39"/>
      <c r="Y401" s="39"/>
      <c r="Z401" s="39"/>
      <c r="AA401" s="39"/>
      <c r="AB401" s="39"/>
      <c r="AC401" s="39"/>
      <c r="AD401" s="39"/>
      <c r="AE401" s="39"/>
      <c r="AR401" s="238" t="s">
        <v>376</v>
      </c>
      <c r="AT401" s="238" t="s">
        <v>621</v>
      </c>
      <c r="AU401" s="238" t="s">
        <v>85</v>
      </c>
      <c r="AY401" s="18" t="s">
        <v>342</v>
      </c>
      <c r="BE401" s="239">
        <f>IF(N401="základní",J401,0)</f>
        <v>0</v>
      </c>
      <c r="BF401" s="239">
        <f>IF(N401="snížená",J401,0)</f>
        <v>0</v>
      </c>
      <c r="BG401" s="239">
        <f>IF(N401="zákl. přenesená",J401,0)</f>
        <v>0</v>
      </c>
      <c r="BH401" s="239">
        <f>IF(N401="sníž. přenesená",J401,0)</f>
        <v>0</v>
      </c>
      <c r="BI401" s="239">
        <f>IF(N401="nulová",J401,0)</f>
        <v>0</v>
      </c>
      <c r="BJ401" s="18" t="s">
        <v>83</v>
      </c>
      <c r="BK401" s="239">
        <f>ROUND(I401*H401,2)</f>
        <v>0</v>
      </c>
      <c r="BL401" s="18" t="s">
        <v>360</v>
      </c>
      <c r="BM401" s="238" t="s">
        <v>3334</v>
      </c>
    </row>
    <row r="402" s="2" customFormat="1">
      <c r="A402" s="39"/>
      <c r="B402" s="40"/>
      <c r="C402" s="41"/>
      <c r="D402" s="240" t="s">
        <v>349</v>
      </c>
      <c r="E402" s="41"/>
      <c r="F402" s="241" t="s">
        <v>2890</v>
      </c>
      <c r="G402" s="41"/>
      <c r="H402" s="41"/>
      <c r="I402" s="242"/>
      <c r="J402" s="41"/>
      <c r="K402" s="41"/>
      <c r="L402" s="45"/>
      <c r="M402" s="243"/>
      <c r="N402" s="244"/>
      <c r="O402" s="92"/>
      <c r="P402" s="92"/>
      <c r="Q402" s="92"/>
      <c r="R402" s="92"/>
      <c r="S402" s="92"/>
      <c r="T402" s="93"/>
      <c r="U402" s="39"/>
      <c r="V402" s="39"/>
      <c r="W402" s="39"/>
      <c r="X402" s="39"/>
      <c r="Y402" s="39"/>
      <c r="Z402" s="39"/>
      <c r="AA402" s="39"/>
      <c r="AB402" s="39"/>
      <c r="AC402" s="39"/>
      <c r="AD402" s="39"/>
      <c r="AE402" s="39"/>
      <c r="AT402" s="18" t="s">
        <v>349</v>
      </c>
      <c r="AU402" s="18" t="s">
        <v>85</v>
      </c>
    </row>
    <row r="403" s="13" customFormat="1">
      <c r="A403" s="13"/>
      <c r="B403" s="252"/>
      <c r="C403" s="253"/>
      <c r="D403" s="240" t="s">
        <v>446</v>
      </c>
      <c r="E403" s="253"/>
      <c r="F403" s="255" t="s">
        <v>3335</v>
      </c>
      <c r="G403" s="253"/>
      <c r="H403" s="256">
        <v>2.0600000000000001</v>
      </c>
      <c r="I403" s="257"/>
      <c r="J403" s="253"/>
      <c r="K403" s="253"/>
      <c r="L403" s="258"/>
      <c r="M403" s="259"/>
      <c r="N403" s="260"/>
      <c r="O403" s="260"/>
      <c r="P403" s="260"/>
      <c r="Q403" s="260"/>
      <c r="R403" s="260"/>
      <c r="S403" s="260"/>
      <c r="T403" s="261"/>
      <c r="U403" s="13"/>
      <c r="V403" s="13"/>
      <c r="W403" s="13"/>
      <c r="X403" s="13"/>
      <c r="Y403" s="13"/>
      <c r="Z403" s="13"/>
      <c r="AA403" s="13"/>
      <c r="AB403" s="13"/>
      <c r="AC403" s="13"/>
      <c r="AD403" s="13"/>
      <c r="AE403" s="13"/>
      <c r="AT403" s="262" t="s">
        <v>446</v>
      </c>
      <c r="AU403" s="262" t="s">
        <v>85</v>
      </c>
      <c r="AV403" s="13" t="s">
        <v>85</v>
      </c>
      <c r="AW403" s="13" t="s">
        <v>4</v>
      </c>
      <c r="AX403" s="13" t="s">
        <v>83</v>
      </c>
      <c r="AY403" s="262" t="s">
        <v>342</v>
      </c>
    </row>
    <row r="404" s="12" customFormat="1" ht="22.8" customHeight="1">
      <c r="A404" s="12"/>
      <c r="B404" s="213"/>
      <c r="C404" s="214"/>
      <c r="D404" s="215" t="s">
        <v>75</v>
      </c>
      <c r="E404" s="246" t="s">
        <v>376</v>
      </c>
      <c r="F404" s="246" t="s">
        <v>814</v>
      </c>
      <c r="G404" s="214"/>
      <c r="H404" s="214"/>
      <c r="I404" s="217"/>
      <c r="J404" s="247">
        <f>BK404</f>
        <v>0</v>
      </c>
      <c r="K404" s="214"/>
      <c r="L404" s="219"/>
      <c r="M404" s="220"/>
      <c r="N404" s="221"/>
      <c r="O404" s="221"/>
      <c r="P404" s="222">
        <f>SUM(P405:P490)</f>
        <v>0</v>
      </c>
      <c r="Q404" s="221"/>
      <c r="R404" s="222">
        <f>SUM(R405:R490)</f>
        <v>35.421881999999997</v>
      </c>
      <c r="S404" s="221"/>
      <c r="T404" s="223">
        <f>SUM(T405:T490)</f>
        <v>0</v>
      </c>
      <c r="U404" s="12"/>
      <c r="V404" s="12"/>
      <c r="W404" s="12"/>
      <c r="X404" s="12"/>
      <c r="Y404" s="12"/>
      <c r="Z404" s="12"/>
      <c r="AA404" s="12"/>
      <c r="AB404" s="12"/>
      <c r="AC404" s="12"/>
      <c r="AD404" s="12"/>
      <c r="AE404" s="12"/>
      <c r="AR404" s="224" t="s">
        <v>83</v>
      </c>
      <c r="AT404" s="225" t="s">
        <v>75</v>
      </c>
      <c r="AU404" s="225" t="s">
        <v>83</v>
      </c>
      <c r="AY404" s="224" t="s">
        <v>342</v>
      </c>
      <c r="BK404" s="226">
        <f>SUM(BK405:BK490)</f>
        <v>0</v>
      </c>
    </row>
    <row r="405" s="2" customFormat="1" ht="16.5" customHeight="1">
      <c r="A405" s="39"/>
      <c r="B405" s="40"/>
      <c r="C405" s="227" t="s">
        <v>871</v>
      </c>
      <c r="D405" s="227" t="s">
        <v>343</v>
      </c>
      <c r="E405" s="228" t="s">
        <v>2893</v>
      </c>
      <c r="F405" s="229" t="s">
        <v>2894</v>
      </c>
      <c r="G405" s="230" t="s">
        <v>543</v>
      </c>
      <c r="H405" s="231">
        <v>204.59999999999999</v>
      </c>
      <c r="I405" s="232"/>
      <c r="J405" s="233">
        <f>ROUND(I405*H405,2)</f>
        <v>0</v>
      </c>
      <c r="K405" s="229" t="s">
        <v>1</v>
      </c>
      <c r="L405" s="45"/>
      <c r="M405" s="234" t="s">
        <v>1</v>
      </c>
      <c r="N405" s="235" t="s">
        <v>41</v>
      </c>
      <c r="O405" s="92"/>
      <c r="P405" s="236">
        <f>O405*H405</f>
        <v>0</v>
      </c>
      <c r="Q405" s="236">
        <v>0.0082500000000000004</v>
      </c>
      <c r="R405" s="236">
        <f>Q405*H405</f>
        <v>1.6879500000000001</v>
      </c>
      <c r="S405" s="236">
        <v>0</v>
      </c>
      <c r="T405" s="237">
        <f>S405*H405</f>
        <v>0</v>
      </c>
      <c r="U405" s="39"/>
      <c r="V405" s="39"/>
      <c r="W405" s="39"/>
      <c r="X405" s="39"/>
      <c r="Y405" s="39"/>
      <c r="Z405" s="39"/>
      <c r="AA405" s="39"/>
      <c r="AB405" s="39"/>
      <c r="AC405" s="39"/>
      <c r="AD405" s="39"/>
      <c r="AE405" s="39"/>
      <c r="AR405" s="238" t="s">
        <v>360</v>
      </c>
      <c r="AT405" s="238" t="s">
        <v>343</v>
      </c>
      <c r="AU405" s="238" t="s">
        <v>85</v>
      </c>
      <c r="AY405" s="18" t="s">
        <v>342</v>
      </c>
      <c r="BE405" s="239">
        <f>IF(N405="základní",J405,0)</f>
        <v>0</v>
      </c>
      <c r="BF405" s="239">
        <f>IF(N405="snížená",J405,0)</f>
        <v>0</v>
      </c>
      <c r="BG405" s="239">
        <f>IF(N405="zákl. přenesená",J405,0)</f>
        <v>0</v>
      </c>
      <c r="BH405" s="239">
        <f>IF(N405="sníž. přenesená",J405,0)</f>
        <v>0</v>
      </c>
      <c r="BI405" s="239">
        <f>IF(N405="nulová",J405,0)</f>
        <v>0</v>
      </c>
      <c r="BJ405" s="18" t="s">
        <v>83</v>
      </c>
      <c r="BK405" s="239">
        <f>ROUND(I405*H405,2)</f>
        <v>0</v>
      </c>
      <c r="BL405" s="18" t="s">
        <v>360</v>
      </c>
      <c r="BM405" s="238" t="s">
        <v>3336</v>
      </c>
    </row>
    <row r="406" s="2" customFormat="1">
      <c r="A406" s="39"/>
      <c r="B406" s="40"/>
      <c r="C406" s="41"/>
      <c r="D406" s="240" t="s">
        <v>349</v>
      </c>
      <c r="E406" s="41"/>
      <c r="F406" s="241" t="s">
        <v>2894</v>
      </c>
      <c r="G406" s="41"/>
      <c r="H406" s="41"/>
      <c r="I406" s="242"/>
      <c r="J406" s="41"/>
      <c r="K406" s="41"/>
      <c r="L406" s="45"/>
      <c r="M406" s="243"/>
      <c r="N406" s="244"/>
      <c r="O406" s="92"/>
      <c r="P406" s="92"/>
      <c r="Q406" s="92"/>
      <c r="R406" s="92"/>
      <c r="S406" s="92"/>
      <c r="T406" s="93"/>
      <c r="U406" s="39"/>
      <c r="V406" s="39"/>
      <c r="W406" s="39"/>
      <c r="X406" s="39"/>
      <c r="Y406" s="39"/>
      <c r="Z406" s="39"/>
      <c r="AA406" s="39"/>
      <c r="AB406" s="39"/>
      <c r="AC406" s="39"/>
      <c r="AD406" s="39"/>
      <c r="AE406" s="39"/>
      <c r="AT406" s="18" t="s">
        <v>349</v>
      </c>
      <c r="AU406" s="18" t="s">
        <v>85</v>
      </c>
    </row>
    <row r="407" s="14" customFormat="1">
      <c r="A407" s="14"/>
      <c r="B407" s="263"/>
      <c r="C407" s="264"/>
      <c r="D407" s="240" t="s">
        <v>446</v>
      </c>
      <c r="E407" s="265" t="s">
        <v>1</v>
      </c>
      <c r="F407" s="266" t="s">
        <v>2896</v>
      </c>
      <c r="G407" s="264"/>
      <c r="H407" s="265" t="s">
        <v>1</v>
      </c>
      <c r="I407" s="267"/>
      <c r="J407" s="264"/>
      <c r="K407" s="264"/>
      <c r="L407" s="268"/>
      <c r="M407" s="269"/>
      <c r="N407" s="270"/>
      <c r="O407" s="270"/>
      <c r="P407" s="270"/>
      <c r="Q407" s="270"/>
      <c r="R407" s="270"/>
      <c r="S407" s="270"/>
      <c r="T407" s="271"/>
      <c r="U407" s="14"/>
      <c r="V407" s="14"/>
      <c r="W407" s="14"/>
      <c r="X407" s="14"/>
      <c r="Y407" s="14"/>
      <c r="Z407" s="14"/>
      <c r="AA407" s="14"/>
      <c r="AB407" s="14"/>
      <c r="AC407" s="14"/>
      <c r="AD407" s="14"/>
      <c r="AE407" s="14"/>
      <c r="AT407" s="272" t="s">
        <v>446</v>
      </c>
      <c r="AU407" s="272" t="s">
        <v>85</v>
      </c>
      <c r="AV407" s="14" t="s">
        <v>83</v>
      </c>
      <c r="AW407" s="14" t="s">
        <v>32</v>
      </c>
      <c r="AX407" s="14" t="s">
        <v>76</v>
      </c>
      <c r="AY407" s="272" t="s">
        <v>342</v>
      </c>
    </row>
    <row r="408" s="13" customFormat="1">
      <c r="A408" s="13"/>
      <c r="B408" s="252"/>
      <c r="C408" s="253"/>
      <c r="D408" s="240" t="s">
        <v>446</v>
      </c>
      <c r="E408" s="254" t="s">
        <v>1</v>
      </c>
      <c r="F408" s="255" t="s">
        <v>3337</v>
      </c>
      <c r="G408" s="253"/>
      <c r="H408" s="256">
        <v>204.59999999999999</v>
      </c>
      <c r="I408" s="257"/>
      <c r="J408" s="253"/>
      <c r="K408" s="253"/>
      <c r="L408" s="258"/>
      <c r="M408" s="259"/>
      <c r="N408" s="260"/>
      <c r="O408" s="260"/>
      <c r="P408" s="260"/>
      <c r="Q408" s="260"/>
      <c r="R408" s="260"/>
      <c r="S408" s="260"/>
      <c r="T408" s="261"/>
      <c r="U408" s="13"/>
      <c r="V408" s="13"/>
      <c r="W408" s="13"/>
      <c r="X408" s="13"/>
      <c r="Y408" s="13"/>
      <c r="Z408" s="13"/>
      <c r="AA408" s="13"/>
      <c r="AB408" s="13"/>
      <c r="AC408" s="13"/>
      <c r="AD408" s="13"/>
      <c r="AE408" s="13"/>
      <c r="AT408" s="262" t="s">
        <v>446</v>
      </c>
      <c r="AU408" s="262" t="s">
        <v>85</v>
      </c>
      <c r="AV408" s="13" t="s">
        <v>85</v>
      </c>
      <c r="AW408" s="13" t="s">
        <v>32</v>
      </c>
      <c r="AX408" s="13" t="s">
        <v>83</v>
      </c>
      <c r="AY408" s="262" t="s">
        <v>342</v>
      </c>
    </row>
    <row r="409" s="2" customFormat="1" ht="16.5" customHeight="1">
      <c r="A409" s="39"/>
      <c r="B409" s="40"/>
      <c r="C409" s="227" t="s">
        <v>876</v>
      </c>
      <c r="D409" s="227" t="s">
        <v>343</v>
      </c>
      <c r="E409" s="228" t="s">
        <v>2899</v>
      </c>
      <c r="F409" s="229" t="s">
        <v>2900</v>
      </c>
      <c r="G409" s="230" t="s">
        <v>543</v>
      </c>
      <c r="H409" s="231">
        <v>199.19999999999999</v>
      </c>
      <c r="I409" s="232"/>
      <c r="J409" s="233">
        <f>ROUND(I409*H409,2)</f>
        <v>0</v>
      </c>
      <c r="K409" s="229" t="s">
        <v>1</v>
      </c>
      <c r="L409" s="45"/>
      <c r="M409" s="234" t="s">
        <v>1</v>
      </c>
      <c r="N409" s="235" t="s">
        <v>41</v>
      </c>
      <c r="O409" s="92"/>
      <c r="P409" s="236">
        <f>O409*H409</f>
        <v>0</v>
      </c>
      <c r="Q409" s="236">
        <v>0.018100000000000002</v>
      </c>
      <c r="R409" s="236">
        <f>Q409*H409</f>
        <v>3.6055200000000003</v>
      </c>
      <c r="S409" s="236">
        <v>0</v>
      </c>
      <c r="T409" s="237">
        <f>S409*H409</f>
        <v>0</v>
      </c>
      <c r="U409" s="39"/>
      <c r="V409" s="39"/>
      <c r="W409" s="39"/>
      <c r="X409" s="39"/>
      <c r="Y409" s="39"/>
      <c r="Z409" s="39"/>
      <c r="AA409" s="39"/>
      <c r="AB409" s="39"/>
      <c r="AC409" s="39"/>
      <c r="AD409" s="39"/>
      <c r="AE409" s="39"/>
      <c r="AR409" s="238" t="s">
        <v>360</v>
      </c>
      <c r="AT409" s="238" t="s">
        <v>343</v>
      </c>
      <c r="AU409" s="238" t="s">
        <v>85</v>
      </c>
      <c r="AY409" s="18" t="s">
        <v>342</v>
      </c>
      <c r="BE409" s="239">
        <f>IF(N409="základní",J409,0)</f>
        <v>0</v>
      </c>
      <c r="BF409" s="239">
        <f>IF(N409="snížená",J409,0)</f>
        <v>0</v>
      </c>
      <c r="BG409" s="239">
        <f>IF(N409="zákl. přenesená",J409,0)</f>
        <v>0</v>
      </c>
      <c r="BH409" s="239">
        <f>IF(N409="sníž. přenesená",J409,0)</f>
        <v>0</v>
      </c>
      <c r="BI409" s="239">
        <f>IF(N409="nulová",J409,0)</f>
        <v>0</v>
      </c>
      <c r="BJ409" s="18" t="s">
        <v>83</v>
      </c>
      <c r="BK409" s="239">
        <f>ROUND(I409*H409,2)</f>
        <v>0</v>
      </c>
      <c r="BL409" s="18" t="s">
        <v>360</v>
      </c>
      <c r="BM409" s="238" t="s">
        <v>3338</v>
      </c>
    </row>
    <row r="410" s="2" customFormat="1">
      <c r="A410" s="39"/>
      <c r="B410" s="40"/>
      <c r="C410" s="41"/>
      <c r="D410" s="240" t="s">
        <v>349</v>
      </c>
      <c r="E410" s="41"/>
      <c r="F410" s="241" t="s">
        <v>2900</v>
      </c>
      <c r="G410" s="41"/>
      <c r="H410" s="41"/>
      <c r="I410" s="242"/>
      <c r="J410" s="41"/>
      <c r="K410" s="41"/>
      <c r="L410" s="45"/>
      <c r="M410" s="243"/>
      <c r="N410" s="244"/>
      <c r="O410" s="92"/>
      <c r="P410" s="92"/>
      <c r="Q410" s="92"/>
      <c r="R410" s="92"/>
      <c r="S410" s="92"/>
      <c r="T410" s="93"/>
      <c r="U410" s="39"/>
      <c r="V410" s="39"/>
      <c r="W410" s="39"/>
      <c r="X410" s="39"/>
      <c r="Y410" s="39"/>
      <c r="Z410" s="39"/>
      <c r="AA410" s="39"/>
      <c r="AB410" s="39"/>
      <c r="AC410" s="39"/>
      <c r="AD410" s="39"/>
      <c r="AE410" s="39"/>
      <c r="AT410" s="18" t="s">
        <v>349</v>
      </c>
      <c r="AU410" s="18" t="s">
        <v>85</v>
      </c>
    </row>
    <row r="411" s="13" customFormat="1">
      <c r="A411" s="13"/>
      <c r="B411" s="252"/>
      <c r="C411" s="253"/>
      <c r="D411" s="240" t="s">
        <v>446</v>
      </c>
      <c r="E411" s="254" t="s">
        <v>1</v>
      </c>
      <c r="F411" s="255" t="s">
        <v>3339</v>
      </c>
      <c r="G411" s="253"/>
      <c r="H411" s="256">
        <v>190.19999999999999</v>
      </c>
      <c r="I411" s="257"/>
      <c r="J411" s="253"/>
      <c r="K411" s="253"/>
      <c r="L411" s="258"/>
      <c r="M411" s="259"/>
      <c r="N411" s="260"/>
      <c r="O411" s="260"/>
      <c r="P411" s="260"/>
      <c r="Q411" s="260"/>
      <c r="R411" s="260"/>
      <c r="S411" s="260"/>
      <c r="T411" s="261"/>
      <c r="U411" s="13"/>
      <c r="V411" s="13"/>
      <c r="W411" s="13"/>
      <c r="X411" s="13"/>
      <c r="Y411" s="13"/>
      <c r="Z411" s="13"/>
      <c r="AA411" s="13"/>
      <c r="AB411" s="13"/>
      <c r="AC411" s="13"/>
      <c r="AD411" s="13"/>
      <c r="AE411" s="13"/>
      <c r="AT411" s="262" t="s">
        <v>446</v>
      </c>
      <c r="AU411" s="262" t="s">
        <v>85</v>
      </c>
      <c r="AV411" s="13" t="s">
        <v>85</v>
      </c>
      <c r="AW411" s="13" t="s">
        <v>32</v>
      </c>
      <c r="AX411" s="13" t="s">
        <v>76</v>
      </c>
      <c r="AY411" s="262" t="s">
        <v>342</v>
      </c>
    </row>
    <row r="412" s="13" customFormat="1">
      <c r="A412" s="13"/>
      <c r="B412" s="252"/>
      <c r="C412" s="253"/>
      <c r="D412" s="240" t="s">
        <v>446</v>
      </c>
      <c r="E412" s="254" t="s">
        <v>1</v>
      </c>
      <c r="F412" s="255" t="s">
        <v>3340</v>
      </c>
      <c r="G412" s="253"/>
      <c r="H412" s="256">
        <v>9</v>
      </c>
      <c r="I412" s="257"/>
      <c r="J412" s="253"/>
      <c r="K412" s="253"/>
      <c r="L412" s="258"/>
      <c r="M412" s="259"/>
      <c r="N412" s="260"/>
      <c r="O412" s="260"/>
      <c r="P412" s="260"/>
      <c r="Q412" s="260"/>
      <c r="R412" s="260"/>
      <c r="S412" s="260"/>
      <c r="T412" s="261"/>
      <c r="U412" s="13"/>
      <c r="V412" s="13"/>
      <c r="W412" s="13"/>
      <c r="X412" s="13"/>
      <c r="Y412" s="13"/>
      <c r="Z412" s="13"/>
      <c r="AA412" s="13"/>
      <c r="AB412" s="13"/>
      <c r="AC412" s="13"/>
      <c r="AD412" s="13"/>
      <c r="AE412" s="13"/>
      <c r="AT412" s="262" t="s">
        <v>446</v>
      </c>
      <c r="AU412" s="262" t="s">
        <v>85</v>
      </c>
      <c r="AV412" s="13" t="s">
        <v>85</v>
      </c>
      <c r="AW412" s="13" t="s">
        <v>32</v>
      </c>
      <c r="AX412" s="13" t="s">
        <v>76</v>
      </c>
      <c r="AY412" s="262" t="s">
        <v>342</v>
      </c>
    </row>
    <row r="413" s="16" customFormat="1">
      <c r="A413" s="16"/>
      <c r="B413" s="284"/>
      <c r="C413" s="285"/>
      <c r="D413" s="240" t="s">
        <v>446</v>
      </c>
      <c r="E413" s="286" t="s">
        <v>1</v>
      </c>
      <c r="F413" s="287" t="s">
        <v>500</v>
      </c>
      <c r="G413" s="285"/>
      <c r="H413" s="288">
        <v>199.19999999999999</v>
      </c>
      <c r="I413" s="289"/>
      <c r="J413" s="285"/>
      <c r="K413" s="285"/>
      <c r="L413" s="290"/>
      <c r="M413" s="291"/>
      <c r="N413" s="292"/>
      <c r="O413" s="292"/>
      <c r="P413" s="292"/>
      <c r="Q413" s="292"/>
      <c r="R413" s="292"/>
      <c r="S413" s="292"/>
      <c r="T413" s="293"/>
      <c r="U413" s="16"/>
      <c r="V413" s="16"/>
      <c r="W413" s="16"/>
      <c r="X413" s="16"/>
      <c r="Y413" s="16"/>
      <c r="Z413" s="16"/>
      <c r="AA413" s="16"/>
      <c r="AB413" s="16"/>
      <c r="AC413" s="16"/>
      <c r="AD413" s="16"/>
      <c r="AE413" s="16"/>
      <c r="AT413" s="294" t="s">
        <v>446</v>
      </c>
      <c r="AU413" s="294" t="s">
        <v>85</v>
      </c>
      <c r="AV413" s="16" t="s">
        <v>360</v>
      </c>
      <c r="AW413" s="16" t="s">
        <v>32</v>
      </c>
      <c r="AX413" s="16" t="s">
        <v>83</v>
      </c>
      <c r="AY413" s="294" t="s">
        <v>342</v>
      </c>
    </row>
    <row r="414" s="2" customFormat="1" ht="16.5" customHeight="1">
      <c r="A414" s="39"/>
      <c r="B414" s="40"/>
      <c r="C414" s="227" t="s">
        <v>884</v>
      </c>
      <c r="D414" s="227" t="s">
        <v>343</v>
      </c>
      <c r="E414" s="228" t="s">
        <v>2092</v>
      </c>
      <c r="F414" s="229" t="s">
        <v>2093</v>
      </c>
      <c r="G414" s="230" t="s">
        <v>2094</v>
      </c>
      <c r="H414" s="231">
        <v>6</v>
      </c>
      <c r="I414" s="232"/>
      <c r="J414" s="233">
        <f>ROUND(I414*H414,2)</f>
        <v>0</v>
      </c>
      <c r="K414" s="229" t="s">
        <v>1</v>
      </c>
      <c r="L414" s="45"/>
      <c r="M414" s="234" t="s">
        <v>1</v>
      </c>
      <c r="N414" s="235" t="s">
        <v>41</v>
      </c>
      <c r="O414" s="92"/>
      <c r="P414" s="236">
        <f>O414*H414</f>
        <v>0</v>
      </c>
      <c r="Q414" s="236">
        <v>0.00031</v>
      </c>
      <c r="R414" s="236">
        <f>Q414*H414</f>
        <v>0.0018600000000000001</v>
      </c>
      <c r="S414" s="236">
        <v>0</v>
      </c>
      <c r="T414" s="237">
        <f>S414*H414</f>
        <v>0</v>
      </c>
      <c r="U414" s="39"/>
      <c r="V414" s="39"/>
      <c r="W414" s="39"/>
      <c r="X414" s="39"/>
      <c r="Y414" s="39"/>
      <c r="Z414" s="39"/>
      <c r="AA414" s="39"/>
      <c r="AB414" s="39"/>
      <c r="AC414" s="39"/>
      <c r="AD414" s="39"/>
      <c r="AE414" s="39"/>
      <c r="AR414" s="238" t="s">
        <v>360</v>
      </c>
      <c r="AT414" s="238" t="s">
        <v>343</v>
      </c>
      <c r="AU414" s="238" t="s">
        <v>85</v>
      </c>
      <c r="AY414" s="18" t="s">
        <v>342</v>
      </c>
      <c r="BE414" s="239">
        <f>IF(N414="základní",J414,0)</f>
        <v>0</v>
      </c>
      <c r="BF414" s="239">
        <f>IF(N414="snížená",J414,0)</f>
        <v>0</v>
      </c>
      <c r="BG414" s="239">
        <f>IF(N414="zákl. přenesená",J414,0)</f>
        <v>0</v>
      </c>
      <c r="BH414" s="239">
        <f>IF(N414="sníž. přenesená",J414,0)</f>
        <v>0</v>
      </c>
      <c r="BI414" s="239">
        <f>IF(N414="nulová",J414,0)</f>
        <v>0</v>
      </c>
      <c r="BJ414" s="18" t="s">
        <v>83</v>
      </c>
      <c r="BK414" s="239">
        <f>ROUND(I414*H414,2)</f>
        <v>0</v>
      </c>
      <c r="BL414" s="18" t="s">
        <v>360</v>
      </c>
      <c r="BM414" s="238" t="s">
        <v>3341</v>
      </c>
    </row>
    <row r="415" s="2" customFormat="1">
      <c r="A415" s="39"/>
      <c r="B415" s="40"/>
      <c r="C415" s="41"/>
      <c r="D415" s="240" t="s">
        <v>349</v>
      </c>
      <c r="E415" s="41"/>
      <c r="F415" s="241" t="s">
        <v>2096</v>
      </c>
      <c r="G415" s="41"/>
      <c r="H415" s="41"/>
      <c r="I415" s="242"/>
      <c r="J415" s="41"/>
      <c r="K415" s="41"/>
      <c r="L415" s="45"/>
      <c r="M415" s="243"/>
      <c r="N415" s="244"/>
      <c r="O415" s="92"/>
      <c r="P415" s="92"/>
      <c r="Q415" s="92"/>
      <c r="R415" s="92"/>
      <c r="S415" s="92"/>
      <c r="T415" s="93"/>
      <c r="U415" s="39"/>
      <c r="V415" s="39"/>
      <c r="W415" s="39"/>
      <c r="X415" s="39"/>
      <c r="Y415" s="39"/>
      <c r="Z415" s="39"/>
      <c r="AA415" s="39"/>
      <c r="AB415" s="39"/>
      <c r="AC415" s="39"/>
      <c r="AD415" s="39"/>
      <c r="AE415" s="39"/>
      <c r="AT415" s="18" t="s">
        <v>349</v>
      </c>
      <c r="AU415" s="18" t="s">
        <v>85</v>
      </c>
    </row>
    <row r="416" s="13" customFormat="1">
      <c r="A416" s="13"/>
      <c r="B416" s="252"/>
      <c r="C416" s="253"/>
      <c r="D416" s="240" t="s">
        <v>446</v>
      </c>
      <c r="E416" s="254" t="s">
        <v>1</v>
      </c>
      <c r="F416" s="255" t="s">
        <v>3342</v>
      </c>
      <c r="G416" s="253"/>
      <c r="H416" s="256">
        <v>6</v>
      </c>
      <c r="I416" s="257"/>
      <c r="J416" s="253"/>
      <c r="K416" s="253"/>
      <c r="L416" s="258"/>
      <c r="M416" s="259"/>
      <c r="N416" s="260"/>
      <c r="O416" s="260"/>
      <c r="P416" s="260"/>
      <c r="Q416" s="260"/>
      <c r="R416" s="260"/>
      <c r="S416" s="260"/>
      <c r="T416" s="261"/>
      <c r="U416" s="13"/>
      <c r="V416" s="13"/>
      <c r="W416" s="13"/>
      <c r="X416" s="13"/>
      <c r="Y416" s="13"/>
      <c r="Z416" s="13"/>
      <c r="AA416" s="13"/>
      <c r="AB416" s="13"/>
      <c r="AC416" s="13"/>
      <c r="AD416" s="13"/>
      <c r="AE416" s="13"/>
      <c r="AT416" s="262" t="s">
        <v>446</v>
      </c>
      <c r="AU416" s="262" t="s">
        <v>85</v>
      </c>
      <c r="AV416" s="13" t="s">
        <v>85</v>
      </c>
      <c r="AW416" s="13" t="s">
        <v>32</v>
      </c>
      <c r="AX416" s="13" t="s">
        <v>83</v>
      </c>
      <c r="AY416" s="262" t="s">
        <v>342</v>
      </c>
    </row>
    <row r="417" s="2" customFormat="1" ht="16.5" customHeight="1">
      <c r="A417" s="39"/>
      <c r="B417" s="40"/>
      <c r="C417" s="227" t="s">
        <v>889</v>
      </c>
      <c r="D417" s="227" t="s">
        <v>343</v>
      </c>
      <c r="E417" s="228" t="s">
        <v>2099</v>
      </c>
      <c r="F417" s="229" t="s">
        <v>2100</v>
      </c>
      <c r="G417" s="230" t="s">
        <v>543</v>
      </c>
      <c r="H417" s="231">
        <v>204.59999999999999</v>
      </c>
      <c r="I417" s="232"/>
      <c r="J417" s="233">
        <f>ROUND(I417*H417,2)</f>
        <v>0</v>
      </c>
      <c r="K417" s="229" t="s">
        <v>1</v>
      </c>
      <c r="L417" s="45"/>
      <c r="M417" s="234" t="s">
        <v>1</v>
      </c>
      <c r="N417" s="235" t="s">
        <v>41</v>
      </c>
      <c r="O417" s="92"/>
      <c r="P417" s="236">
        <f>O417*H417</f>
        <v>0</v>
      </c>
      <c r="Q417" s="236">
        <v>0.00031</v>
      </c>
      <c r="R417" s="236">
        <f>Q417*H417</f>
        <v>0.063425999999999996</v>
      </c>
      <c r="S417" s="236">
        <v>0</v>
      </c>
      <c r="T417" s="237">
        <f>S417*H417</f>
        <v>0</v>
      </c>
      <c r="U417" s="39"/>
      <c r="V417" s="39"/>
      <c r="W417" s="39"/>
      <c r="X417" s="39"/>
      <c r="Y417" s="39"/>
      <c r="Z417" s="39"/>
      <c r="AA417" s="39"/>
      <c r="AB417" s="39"/>
      <c r="AC417" s="39"/>
      <c r="AD417" s="39"/>
      <c r="AE417" s="39"/>
      <c r="AR417" s="238" t="s">
        <v>360</v>
      </c>
      <c r="AT417" s="238" t="s">
        <v>343</v>
      </c>
      <c r="AU417" s="238" t="s">
        <v>85</v>
      </c>
      <c r="AY417" s="18" t="s">
        <v>342</v>
      </c>
      <c r="BE417" s="239">
        <f>IF(N417="základní",J417,0)</f>
        <v>0</v>
      </c>
      <c r="BF417" s="239">
        <f>IF(N417="snížená",J417,0)</f>
        <v>0</v>
      </c>
      <c r="BG417" s="239">
        <f>IF(N417="zákl. přenesená",J417,0)</f>
        <v>0</v>
      </c>
      <c r="BH417" s="239">
        <f>IF(N417="sníž. přenesená",J417,0)</f>
        <v>0</v>
      </c>
      <c r="BI417" s="239">
        <f>IF(N417="nulová",J417,0)</f>
        <v>0</v>
      </c>
      <c r="BJ417" s="18" t="s">
        <v>83</v>
      </c>
      <c r="BK417" s="239">
        <f>ROUND(I417*H417,2)</f>
        <v>0</v>
      </c>
      <c r="BL417" s="18" t="s">
        <v>360</v>
      </c>
      <c r="BM417" s="238" t="s">
        <v>3343</v>
      </c>
    </row>
    <row r="418" s="2" customFormat="1">
      <c r="A418" s="39"/>
      <c r="B418" s="40"/>
      <c r="C418" s="41"/>
      <c r="D418" s="240" t="s">
        <v>349</v>
      </c>
      <c r="E418" s="41"/>
      <c r="F418" s="241" t="s">
        <v>2100</v>
      </c>
      <c r="G418" s="41"/>
      <c r="H418" s="41"/>
      <c r="I418" s="242"/>
      <c r="J418" s="41"/>
      <c r="K418" s="41"/>
      <c r="L418" s="45"/>
      <c r="M418" s="243"/>
      <c r="N418" s="244"/>
      <c r="O418" s="92"/>
      <c r="P418" s="92"/>
      <c r="Q418" s="92"/>
      <c r="R418" s="92"/>
      <c r="S418" s="92"/>
      <c r="T418" s="93"/>
      <c r="U418" s="39"/>
      <c r="V418" s="39"/>
      <c r="W418" s="39"/>
      <c r="X418" s="39"/>
      <c r="Y418" s="39"/>
      <c r="Z418" s="39"/>
      <c r="AA418" s="39"/>
      <c r="AB418" s="39"/>
      <c r="AC418" s="39"/>
      <c r="AD418" s="39"/>
      <c r="AE418" s="39"/>
      <c r="AT418" s="18" t="s">
        <v>349</v>
      </c>
      <c r="AU418" s="18" t="s">
        <v>85</v>
      </c>
    </row>
    <row r="419" s="13" customFormat="1">
      <c r="A419" s="13"/>
      <c r="B419" s="252"/>
      <c r="C419" s="253"/>
      <c r="D419" s="240" t="s">
        <v>446</v>
      </c>
      <c r="E419" s="254" t="s">
        <v>1</v>
      </c>
      <c r="F419" s="255" t="s">
        <v>3344</v>
      </c>
      <c r="G419" s="253"/>
      <c r="H419" s="256">
        <v>204.59999999999999</v>
      </c>
      <c r="I419" s="257"/>
      <c r="J419" s="253"/>
      <c r="K419" s="253"/>
      <c r="L419" s="258"/>
      <c r="M419" s="259"/>
      <c r="N419" s="260"/>
      <c r="O419" s="260"/>
      <c r="P419" s="260"/>
      <c r="Q419" s="260"/>
      <c r="R419" s="260"/>
      <c r="S419" s="260"/>
      <c r="T419" s="261"/>
      <c r="U419" s="13"/>
      <c r="V419" s="13"/>
      <c r="W419" s="13"/>
      <c r="X419" s="13"/>
      <c r="Y419" s="13"/>
      <c r="Z419" s="13"/>
      <c r="AA419" s="13"/>
      <c r="AB419" s="13"/>
      <c r="AC419" s="13"/>
      <c r="AD419" s="13"/>
      <c r="AE419" s="13"/>
      <c r="AT419" s="262" t="s">
        <v>446</v>
      </c>
      <c r="AU419" s="262" t="s">
        <v>85</v>
      </c>
      <c r="AV419" s="13" t="s">
        <v>85</v>
      </c>
      <c r="AW419" s="13" t="s">
        <v>32</v>
      </c>
      <c r="AX419" s="13" t="s">
        <v>83</v>
      </c>
      <c r="AY419" s="262" t="s">
        <v>342</v>
      </c>
    </row>
    <row r="420" s="2" customFormat="1" ht="16.5" customHeight="1">
      <c r="A420" s="39"/>
      <c r="B420" s="40"/>
      <c r="C420" s="227" t="s">
        <v>895</v>
      </c>
      <c r="D420" s="227" t="s">
        <v>343</v>
      </c>
      <c r="E420" s="228" t="s">
        <v>2534</v>
      </c>
      <c r="F420" s="229" t="s">
        <v>2535</v>
      </c>
      <c r="G420" s="230" t="s">
        <v>442</v>
      </c>
      <c r="H420" s="231">
        <v>6</v>
      </c>
      <c r="I420" s="232"/>
      <c r="J420" s="233">
        <f>ROUND(I420*H420,2)</f>
        <v>0</v>
      </c>
      <c r="K420" s="229" t="s">
        <v>443</v>
      </c>
      <c r="L420" s="45"/>
      <c r="M420" s="234" t="s">
        <v>1</v>
      </c>
      <c r="N420" s="235" t="s">
        <v>41</v>
      </c>
      <c r="O420" s="92"/>
      <c r="P420" s="236">
        <f>O420*H420</f>
        <v>0</v>
      </c>
      <c r="Q420" s="236">
        <v>0.010189999999999999</v>
      </c>
      <c r="R420" s="236">
        <f>Q420*H420</f>
        <v>0.06114</v>
      </c>
      <c r="S420" s="236">
        <v>0</v>
      </c>
      <c r="T420" s="237">
        <f>S420*H420</f>
        <v>0</v>
      </c>
      <c r="U420" s="39"/>
      <c r="V420" s="39"/>
      <c r="W420" s="39"/>
      <c r="X420" s="39"/>
      <c r="Y420" s="39"/>
      <c r="Z420" s="39"/>
      <c r="AA420" s="39"/>
      <c r="AB420" s="39"/>
      <c r="AC420" s="39"/>
      <c r="AD420" s="39"/>
      <c r="AE420" s="39"/>
      <c r="AR420" s="238" t="s">
        <v>360</v>
      </c>
      <c r="AT420" s="238" t="s">
        <v>343</v>
      </c>
      <c r="AU420" s="238" t="s">
        <v>85</v>
      </c>
      <c r="AY420" s="18" t="s">
        <v>342</v>
      </c>
      <c r="BE420" s="239">
        <f>IF(N420="základní",J420,0)</f>
        <v>0</v>
      </c>
      <c r="BF420" s="239">
        <f>IF(N420="snížená",J420,0)</f>
        <v>0</v>
      </c>
      <c r="BG420" s="239">
        <f>IF(N420="zákl. přenesená",J420,0)</f>
        <v>0</v>
      </c>
      <c r="BH420" s="239">
        <f>IF(N420="sníž. přenesená",J420,0)</f>
        <v>0</v>
      </c>
      <c r="BI420" s="239">
        <f>IF(N420="nulová",J420,0)</f>
        <v>0</v>
      </c>
      <c r="BJ420" s="18" t="s">
        <v>83</v>
      </c>
      <c r="BK420" s="239">
        <f>ROUND(I420*H420,2)</f>
        <v>0</v>
      </c>
      <c r="BL420" s="18" t="s">
        <v>360</v>
      </c>
      <c r="BM420" s="238" t="s">
        <v>3345</v>
      </c>
    </row>
    <row r="421" s="2" customFormat="1">
      <c r="A421" s="39"/>
      <c r="B421" s="40"/>
      <c r="C421" s="41"/>
      <c r="D421" s="240" t="s">
        <v>349</v>
      </c>
      <c r="E421" s="41"/>
      <c r="F421" s="241" t="s">
        <v>2535</v>
      </c>
      <c r="G421" s="41"/>
      <c r="H421" s="41"/>
      <c r="I421" s="242"/>
      <c r="J421" s="41"/>
      <c r="K421" s="41"/>
      <c r="L421" s="45"/>
      <c r="M421" s="243"/>
      <c r="N421" s="244"/>
      <c r="O421" s="92"/>
      <c r="P421" s="92"/>
      <c r="Q421" s="92"/>
      <c r="R421" s="92"/>
      <c r="S421" s="92"/>
      <c r="T421" s="93"/>
      <c r="U421" s="39"/>
      <c r="V421" s="39"/>
      <c r="W421" s="39"/>
      <c r="X421" s="39"/>
      <c r="Y421" s="39"/>
      <c r="Z421" s="39"/>
      <c r="AA421" s="39"/>
      <c r="AB421" s="39"/>
      <c r="AC421" s="39"/>
      <c r="AD421" s="39"/>
      <c r="AE421" s="39"/>
      <c r="AT421" s="18" t="s">
        <v>349</v>
      </c>
      <c r="AU421" s="18" t="s">
        <v>85</v>
      </c>
    </row>
    <row r="422" s="13" customFormat="1">
      <c r="A422" s="13"/>
      <c r="B422" s="252"/>
      <c r="C422" s="253"/>
      <c r="D422" s="240" t="s">
        <v>446</v>
      </c>
      <c r="E422" s="254" t="s">
        <v>1</v>
      </c>
      <c r="F422" s="255" t="s">
        <v>3346</v>
      </c>
      <c r="G422" s="253"/>
      <c r="H422" s="256">
        <v>6</v>
      </c>
      <c r="I422" s="257"/>
      <c r="J422" s="253"/>
      <c r="K422" s="253"/>
      <c r="L422" s="258"/>
      <c r="M422" s="259"/>
      <c r="N422" s="260"/>
      <c r="O422" s="260"/>
      <c r="P422" s="260"/>
      <c r="Q422" s="260"/>
      <c r="R422" s="260"/>
      <c r="S422" s="260"/>
      <c r="T422" s="261"/>
      <c r="U422" s="13"/>
      <c r="V422" s="13"/>
      <c r="W422" s="13"/>
      <c r="X422" s="13"/>
      <c r="Y422" s="13"/>
      <c r="Z422" s="13"/>
      <c r="AA422" s="13"/>
      <c r="AB422" s="13"/>
      <c r="AC422" s="13"/>
      <c r="AD422" s="13"/>
      <c r="AE422" s="13"/>
      <c r="AT422" s="262" t="s">
        <v>446</v>
      </c>
      <c r="AU422" s="262" t="s">
        <v>85</v>
      </c>
      <c r="AV422" s="13" t="s">
        <v>85</v>
      </c>
      <c r="AW422" s="13" t="s">
        <v>32</v>
      </c>
      <c r="AX422" s="13" t="s">
        <v>83</v>
      </c>
      <c r="AY422" s="262" t="s">
        <v>342</v>
      </c>
    </row>
    <row r="423" s="2" customFormat="1" ht="16.5" customHeight="1">
      <c r="A423" s="39"/>
      <c r="B423" s="40"/>
      <c r="C423" s="295" t="s">
        <v>900</v>
      </c>
      <c r="D423" s="295" t="s">
        <v>621</v>
      </c>
      <c r="E423" s="296" t="s">
        <v>2538</v>
      </c>
      <c r="F423" s="297" t="s">
        <v>2539</v>
      </c>
      <c r="G423" s="298" t="s">
        <v>442</v>
      </c>
      <c r="H423" s="299">
        <v>1</v>
      </c>
      <c r="I423" s="300"/>
      <c r="J423" s="301">
        <f>ROUND(I423*H423,2)</f>
        <v>0</v>
      </c>
      <c r="K423" s="297" t="s">
        <v>443</v>
      </c>
      <c r="L423" s="302"/>
      <c r="M423" s="303" t="s">
        <v>1</v>
      </c>
      <c r="N423" s="304" t="s">
        <v>41</v>
      </c>
      <c r="O423" s="92"/>
      <c r="P423" s="236">
        <f>O423*H423</f>
        <v>0</v>
      </c>
      <c r="Q423" s="236">
        <v>0.254</v>
      </c>
      <c r="R423" s="236">
        <f>Q423*H423</f>
        <v>0.254</v>
      </c>
      <c r="S423" s="236">
        <v>0</v>
      </c>
      <c r="T423" s="237">
        <f>S423*H423</f>
        <v>0</v>
      </c>
      <c r="U423" s="39"/>
      <c r="V423" s="39"/>
      <c r="W423" s="39"/>
      <c r="X423" s="39"/>
      <c r="Y423" s="39"/>
      <c r="Z423" s="39"/>
      <c r="AA423" s="39"/>
      <c r="AB423" s="39"/>
      <c r="AC423" s="39"/>
      <c r="AD423" s="39"/>
      <c r="AE423" s="39"/>
      <c r="AR423" s="238" t="s">
        <v>376</v>
      </c>
      <c r="AT423" s="238" t="s">
        <v>621</v>
      </c>
      <c r="AU423" s="238" t="s">
        <v>85</v>
      </c>
      <c r="AY423" s="18" t="s">
        <v>342</v>
      </c>
      <c r="BE423" s="239">
        <f>IF(N423="základní",J423,0)</f>
        <v>0</v>
      </c>
      <c r="BF423" s="239">
        <f>IF(N423="snížená",J423,0)</f>
        <v>0</v>
      </c>
      <c r="BG423" s="239">
        <f>IF(N423="zákl. přenesená",J423,0)</f>
        <v>0</v>
      </c>
      <c r="BH423" s="239">
        <f>IF(N423="sníž. přenesená",J423,0)</f>
        <v>0</v>
      </c>
      <c r="BI423" s="239">
        <f>IF(N423="nulová",J423,0)</f>
        <v>0</v>
      </c>
      <c r="BJ423" s="18" t="s">
        <v>83</v>
      </c>
      <c r="BK423" s="239">
        <f>ROUND(I423*H423,2)</f>
        <v>0</v>
      </c>
      <c r="BL423" s="18" t="s">
        <v>360</v>
      </c>
      <c r="BM423" s="238" t="s">
        <v>3347</v>
      </c>
    </row>
    <row r="424" s="2" customFormat="1">
      <c r="A424" s="39"/>
      <c r="B424" s="40"/>
      <c r="C424" s="41"/>
      <c r="D424" s="240" t="s">
        <v>349</v>
      </c>
      <c r="E424" s="41"/>
      <c r="F424" s="241" t="s">
        <v>2539</v>
      </c>
      <c r="G424" s="41"/>
      <c r="H424" s="41"/>
      <c r="I424" s="242"/>
      <c r="J424" s="41"/>
      <c r="K424" s="41"/>
      <c r="L424" s="45"/>
      <c r="M424" s="243"/>
      <c r="N424" s="244"/>
      <c r="O424" s="92"/>
      <c r="P424" s="92"/>
      <c r="Q424" s="92"/>
      <c r="R424" s="92"/>
      <c r="S424" s="92"/>
      <c r="T424" s="93"/>
      <c r="U424" s="39"/>
      <c r="V424" s="39"/>
      <c r="W424" s="39"/>
      <c r="X424" s="39"/>
      <c r="Y424" s="39"/>
      <c r="Z424" s="39"/>
      <c r="AA424" s="39"/>
      <c r="AB424" s="39"/>
      <c r="AC424" s="39"/>
      <c r="AD424" s="39"/>
      <c r="AE424" s="39"/>
      <c r="AT424" s="18" t="s">
        <v>349</v>
      </c>
      <c r="AU424" s="18" t="s">
        <v>85</v>
      </c>
    </row>
    <row r="425" s="13" customFormat="1">
      <c r="A425" s="13"/>
      <c r="B425" s="252"/>
      <c r="C425" s="253"/>
      <c r="D425" s="240" t="s">
        <v>446</v>
      </c>
      <c r="E425" s="254" t="s">
        <v>1</v>
      </c>
      <c r="F425" s="255" t="s">
        <v>2590</v>
      </c>
      <c r="G425" s="253"/>
      <c r="H425" s="256">
        <v>1</v>
      </c>
      <c r="I425" s="257"/>
      <c r="J425" s="253"/>
      <c r="K425" s="253"/>
      <c r="L425" s="258"/>
      <c r="M425" s="259"/>
      <c r="N425" s="260"/>
      <c r="O425" s="260"/>
      <c r="P425" s="260"/>
      <c r="Q425" s="260"/>
      <c r="R425" s="260"/>
      <c r="S425" s="260"/>
      <c r="T425" s="261"/>
      <c r="U425" s="13"/>
      <c r="V425" s="13"/>
      <c r="W425" s="13"/>
      <c r="X425" s="13"/>
      <c r="Y425" s="13"/>
      <c r="Z425" s="13"/>
      <c r="AA425" s="13"/>
      <c r="AB425" s="13"/>
      <c r="AC425" s="13"/>
      <c r="AD425" s="13"/>
      <c r="AE425" s="13"/>
      <c r="AT425" s="262" t="s">
        <v>446</v>
      </c>
      <c r="AU425" s="262" t="s">
        <v>85</v>
      </c>
      <c r="AV425" s="13" t="s">
        <v>85</v>
      </c>
      <c r="AW425" s="13" t="s">
        <v>32</v>
      </c>
      <c r="AX425" s="13" t="s">
        <v>83</v>
      </c>
      <c r="AY425" s="262" t="s">
        <v>342</v>
      </c>
    </row>
    <row r="426" s="2" customFormat="1" ht="16.5" customHeight="1">
      <c r="A426" s="39"/>
      <c r="B426" s="40"/>
      <c r="C426" s="295" t="s">
        <v>905</v>
      </c>
      <c r="D426" s="295" t="s">
        <v>621</v>
      </c>
      <c r="E426" s="296" t="s">
        <v>2542</v>
      </c>
      <c r="F426" s="297" t="s">
        <v>2543</v>
      </c>
      <c r="G426" s="298" t="s">
        <v>442</v>
      </c>
      <c r="H426" s="299">
        <v>5</v>
      </c>
      <c r="I426" s="300"/>
      <c r="J426" s="301">
        <f>ROUND(I426*H426,2)</f>
        <v>0</v>
      </c>
      <c r="K426" s="297" t="s">
        <v>443</v>
      </c>
      <c r="L426" s="302"/>
      <c r="M426" s="303" t="s">
        <v>1</v>
      </c>
      <c r="N426" s="304" t="s">
        <v>41</v>
      </c>
      <c r="O426" s="92"/>
      <c r="P426" s="236">
        <f>O426*H426</f>
        <v>0</v>
      </c>
      <c r="Q426" s="236">
        <v>0.50600000000000001</v>
      </c>
      <c r="R426" s="236">
        <f>Q426*H426</f>
        <v>2.5300000000000002</v>
      </c>
      <c r="S426" s="236">
        <v>0</v>
      </c>
      <c r="T426" s="237">
        <f>S426*H426</f>
        <v>0</v>
      </c>
      <c r="U426" s="39"/>
      <c r="V426" s="39"/>
      <c r="W426" s="39"/>
      <c r="X426" s="39"/>
      <c r="Y426" s="39"/>
      <c r="Z426" s="39"/>
      <c r="AA426" s="39"/>
      <c r="AB426" s="39"/>
      <c r="AC426" s="39"/>
      <c r="AD426" s="39"/>
      <c r="AE426" s="39"/>
      <c r="AR426" s="238" t="s">
        <v>376</v>
      </c>
      <c r="AT426" s="238" t="s">
        <v>621</v>
      </c>
      <c r="AU426" s="238" t="s">
        <v>85</v>
      </c>
      <c r="AY426" s="18" t="s">
        <v>342</v>
      </c>
      <c r="BE426" s="239">
        <f>IF(N426="základní",J426,0)</f>
        <v>0</v>
      </c>
      <c r="BF426" s="239">
        <f>IF(N426="snížená",J426,0)</f>
        <v>0</v>
      </c>
      <c r="BG426" s="239">
        <f>IF(N426="zákl. přenesená",J426,0)</f>
        <v>0</v>
      </c>
      <c r="BH426" s="239">
        <f>IF(N426="sníž. přenesená",J426,0)</f>
        <v>0</v>
      </c>
      <c r="BI426" s="239">
        <f>IF(N426="nulová",J426,0)</f>
        <v>0</v>
      </c>
      <c r="BJ426" s="18" t="s">
        <v>83</v>
      </c>
      <c r="BK426" s="239">
        <f>ROUND(I426*H426,2)</f>
        <v>0</v>
      </c>
      <c r="BL426" s="18" t="s">
        <v>360</v>
      </c>
      <c r="BM426" s="238" t="s">
        <v>3348</v>
      </c>
    </row>
    <row r="427" s="2" customFormat="1">
      <c r="A427" s="39"/>
      <c r="B427" s="40"/>
      <c r="C427" s="41"/>
      <c r="D427" s="240" t="s">
        <v>349</v>
      </c>
      <c r="E427" s="41"/>
      <c r="F427" s="241" t="s">
        <v>2543</v>
      </c>
      <c r="G427" s="41"/>
      <c r="H427" s="41"/>
      <c r="I427" s="242"/>
      <c r="J427" s="41"/>
      <c r="K427" s="41"/>
      <c r="L427" s="45"/>
      <c r="M427" s="243"/>
      <c r="N427" s="244"/>
      <c r="O427" s="92"/>
      <c r="P427" s="92"/>
      <c r="Q427" s="92"/>
      <c r="R427" s="92"/>
      <c r="S427" s="92"/>
      <c r="T427" s="93"/>
      <c r="U427" s="39"/>
      <c r="V427" s="39"/>
      <c r="W427" s="39"/>
      <c r="X427" s="39"/>
      <c r="Y427" s="39"/>
      <c r="Z427" s="39"/>
      <c r="AA427" s="39"/>
      <c r="AB427" s="39"/>
      <c r="AC427" s="39"/>
      <c r="AD427" s="39"/>
      <c r="AE427" s="39"/>
      <c r="AT427" s="18" t="s">
        <v>349</v>
      </c>
      <c r="AU427" s="18" t="s">
        <v>85</v>
      </c>
    </row>
    <row r="428" s="13" customFormat="1">
      <c r="A428" s="13"/>
      <c r="B428" s="252"/>
      <c r="C428" s="253"/>
      <c r="D428" s="240" t="s">
        <v>446</v>
      </c>
      <c r="E428" s="254" t="s">
        <v>1</v>
      </c>
      <c r="F428" s="255" t="s">
        <v>2567</v>
      </c>
      <c r="G428" s="253"/>
      <c r="H428" s="256">
        <v>5</v>
      </c>
      <c r="I428" s="257"/>
      <c r="J428" s="253"/>
      <c r="K428" s="253"/>
      <c r="L428" s="258"/>
      <c r="M428" s="259"/>
      <c r="N428" s="260"/>
      <c r="O428" s="260"/>
      <c r="P428" s="260"/>
      <c r="Q428" s="260"/>
      <c r="R428" s="260"/>
      <c r="S428" s="260"/>
      <c r="T428" s="261"/>
      <c r="U428" s="13"/>
      <c r="V428" s="13"/>
      <c r="W428" s="13"/>
      <c r="X428" s="13"/>
      <c r="Y428" s="13"/>
      <c r="Z428" s="13"/>
      <c r="AA428" s="13"/>
      <c r="AB428" s="13"/>
      <c r="AC428" s="13"/>
      <c r="AD428" s="13"/>
      <c r="AE428" s="13"/>
      <c r="AT428" s="262" t="s">
        <v>446</v>
      </c>
      <c r="AU428" s="262" t="s">
        <v>85</v>
      </c>
      <c r="AV428" s="13" t="s">
        <v>85</v>
      </c>
      <c r="AW428" s="13" t="s">
        <v>32</v>
      </c>
      <c r="AX428" s="13" t="s">
        <v>83</v>
      </c>
      <c r="AY428" s="262" t="s">
        <v>342</v>
      </c>
    </row>
    <row r="429" s="2" customFormat="1" ht="16.5" customHeight="1">
      <c r="A429" s="39"/>
      <c r="B429" s="40"/>
      <c r="C429" s="295" t="s">
        <v>911</v>
      </c>
      <c r="D429" s="295" t="s">
        <v>621</v>
      </c>
      <c r="E429" s="296" t="s">
        <v>2548</v>
      </c>
      <c r="F429" s="297" t="s">
        <v>2549</v>
      </c>
      <c r="G429" s="298" t="s">
        <v>442</v>
      </c>
      <c r="H429" s="299">
        <v>12</v>
      </c>
      <c r="I429" s="300"/>
      <c r="J429" s="301">
        <f>ROUND(I429*H429,2)</f>
        <v>0</v>
      </c>
      <c r="K429" s="297" t="s">
        <v>443</v>
      </c>
      <c r="L429" s="302"/>
      <c r="M429" s="303" t="s">
        <v>1</v>
      </c>
      <c r="N429" s="304" t="s">
        <v>41</v>
      </c>
      <c r="O429" s="92"/>
      <c r="P429" s="236">
        <f>O429*H429</f>
        <v>0</v>
      </c>
      <c r="Q429" s="236">
        <v>0.002</v>
      </c>
      <c r="R429" s="236">
        <f>Q429*H429</f>
        <v>0.024</v>
      </c>
      <c r="S429" s="236">
        <v>0</v>
      </c>
      <c r="T429" s="237">
        <f>S429*H429</f>
        <v>0</v>
      </c>
      <c r="U429" s="39"/>
      <c r="V429" s="39"/>
      <c r="W429" s="39"/>
      <c r="X429" s="39"/>
      <c r="Y429" s="39"/>
      <c r="Z429" s="39"/>
      <c r="AA429" s="39"/>
      <c r="AB429" s="39"/>
      <c r="AC429" s="39"/>
      <c r="AD429" s="39"/>
      <c r="AE429" s="39"/>
      <c r="AR429" s="238" t="s">
        <v>376</v>
      </c>
      <c r="AT429" s="238" t="s">
        <v>621</v>
      </c>
      <c r="AU429" s="238" t="s">
        <v>85</v>
      </c>
      <c r="AY429" s="18" t="s">
        <v>342</v>
      </c>
      <c r="BE429" s="239">
        <f>IF(N429="základní",J429,0)</f>
        <v>0</v>
      </c>
      <c r="BF429" s="239">
        <f>IF(N429="snížená",J429,0)</f>
        <v>0</v>
      </c>
      <c r="BG429" s="239">
        <f>IF(N429="zákl. přenesená",J429,0)</f>
        <v>0</v>
      </c>
      <c r="BH429" s="239">
        <f>IF(N429="sníž. přenesená",J429,0)</f>
        <v>0</v>
      </c>
      <c r="BI429" s="239">
        <f>IF(N429="nulová",J429,0)</f>
        <v>0</v>
      </c>
      <c r="BJ429" s="18" t="s">
        <v>83</v>
      </c>
      <c r="BK429" s="239">
        <f>ROUND(I429*H429,2)</f>
        <v>0</v>
      </c>
      <c r="BL429" s="18" t="s">
        <v>360</v>
      </c>
      <c r="BM429" s="238" t="s">
        <v>3349</v>
      </c>
    </row>
    <row r="430" s="2" customFormat="1">
      <c r="A430" s="39"/>
      <c r="B430" s="40"/>
      <c r="C430" s="41"/>
      <c r="D430" s="240" t="s">
        <v>349</v>
      </c>
      <c r="E430" s="41"/>
      <c r="F430" s="241" t="s">
        <v>2549</v>
      </c>
      <c r="G430" s="41"/>
      <c r="H430" s="41"/>
      <c r="I430" s="242"/>
      <c r="J430" s="41"/>
      <c r="K430" s="41"/>
      <c r="L430" s="45"/>
      <c r="M430" s="243"/>
      <c r="N430" s="244"/>
      <c r="O430" s="92"/>
      <c r="P430" s="92"/>
      <c r="Q430" s="92"/>
      <c r="R430" s="92"/>
      <c r="S430" s="92"/>
      <c r="T430" s="93"/>
      <c r="U430" s="39"/>
      <c r="V430" s="39"/>
      <c r="W430" s="39"/>
      <c r="X430" s="39"/>
      <c r="Y430" s="39"/>
      <c r="Z430" s="39"/>
      <c r="AA430" s="39"/>
      <c r="AB430" s="39"/>
      <c r="AC430" s="39"/>
      <c r="AD430" s="39"/>
      <c r="AE430" s="39"/>
      <c r="AT430" s="18" t="s">
        <v>349</v>
      </c>
      <c r="AU430" s="18" t="s">
        <v>85</v>
      </c>
    </row>
    <row r="431" s="13" customFormat="1">
      <c r="A431" s="13"/>
      <c r="B431" s="252"/>
      <c r="C431" s="253"/>
      <c r="D431" s="240" t="s">
        <v>446</v>
      </c>
      <c r="E431" s="254" t="s">
        <v>1</v>
      </c>
      <c r="F431" s="255" t="s">
        <v>2917</v>
      </c>
      <c r="G431" s="253"/>
      <c r="H431" s="256">
        <v>12</v>
      </c>
      <c r="I431" s="257"/>
      <c r="J431" s="253"/>
      <c r="K431" s="253"/>
      <c r="L431" s="258"/>
      <c r="M431" s="259"/>
      <c r="N431" s="260"/>
      <c r="O431" s="260"/>
      <c r="P431" s="260"/>
      <c r="Q431" s="260"/>
      <c r="R431" s="260"/>
      <c r="S431" s="260"/>
      <c r="T431" s="261"/>
      <c r="U431" s="13"/>
      <c r="V431" s="13"/>
      <c r="W431" s="13"/>
      <c r="X431" s="13"/>
      <c r="Y431" s="13"/>
      <c r="Z431" s="13"/>
      <c r="AA431" s="13"/>
      <c r="AB431" s="13"/>
      <c r="AC431" s="13"/>
      <c r="AD431" s="13"/>
      <c r="AE431" s="13"/>
      <c r="AT431" s="262" t="s">
        <v>446</v>
      </c>
      <c r="AU431" s="262" t="s">
        <v>85</v>
      </c>
      <c r="AV431" s="13" t="s">
        <v>85</v>
      </c>
      <c r="AW431" s="13" t="s">
        <v>32</v>
      </c>
      <c r="AX431" s="13" t="s">
        <v>83</v>
      </c>
      <c r="AY431" s="262" t="s">
        <v>342</v>
      </c>
    </row>
    <row r="432" s="2" customFormat="1" ht="16.5" customHeight="1">
      <c r="A432" s="39"/>
      <c r="B432" s="40"/>
      <c r="C432" s="227" t="s">
        <v>917</v>
      </c>
      <c r="D432" s="227" t="s">
        <v>343</v>
      </c>
      <c r="E432" s="228" t="s">
        <v>2556</v>
      </c>
      <c r="F432" s="229" t="s">
        <v>2557</v>
      </c>
      <c r="G432" s="230" t="s">
        <v>442</v>
      </c>
      <c r="H432" s="231">
        <v>6</v>
      </c>
      <c r="I432" s="232"/>
      <c r="J432" s="233">
        <f>ROUND(I432*H432,2)</f>
        <v>0</v>
      </c>
      <c r="K432" s="229" t="s">
        <v>443</v>
      </c>
      <c r="L432" s="45"/>
      <c r="M432" s="234" t="s">
        <v>1</v>
      </c>
      <c r="N432" s="235" t="s">
        <v>41</v>
      </c>
      <c r="O432" s="92"/>
      <c r="P432" s="236">
        <f>O432*H432</f>
        <v>0</v>
      </c>
      <c r="Q432" s="236">
        <v>0.01248</v>
      </c>
      <c r="R432" s="236">
        <f>Q432*H432</f>
        <v>0.074880000000000002</v>
      </c>
      <c r="S432" s="236">
        <v>0</v>
      </c>
      <c r="T432" s="237">
        <f>S432*H432</f>
        <v>0</v>
      </c>
      <c r="U432" s="39"/>
      <c r="V432" s="39"/>
      <c r="W432" s="39"/>
      <c r="X432" s="39"/>
      <c r="Y432" s="39"/>
      <c r="Z432" s="39"/>
      <c r="AA432" s="39"/>
      <c r="AB432" s="39"/>
      <c r="AC432" s="39"/>
      <c r="AD432" s="39"/>
      <c r="AE432" s="39"/>
      <c r="AR432" s="238" t="s">
        <v>360</v>
      </c>
      <c r="AT432" s="238" t="s">
        <v>343</v>
      </c>
      <c r="AU432" s="238" t="s">
        <v>85</v>
      </c>
      <c r="AY432" s="18" t="s">
        <v>342</v>
      </c>
      <c r="BE432" s="239">
        <f>IF(N432="základní",J432,0)</f>
        <v>0</v>
      </c>
      <c r="BF432" s="239">
        <f>IF(N432="snížená",J432,0)</f>
        <v>0</v>
      </c>
      <c r="BG432" s="239">
        <f>IF(N432="zákl. přenesená",J432,0)</f>
        <v>0</v>
      </c>
      <c r="BH432" s="239">
        <f>IF(N432="sníž. přenesená",J432,0)</f>
        <v>0</v>
      </c>
      <c r="BI432" s="239">
        <f>IF(N432="nulová",J432,0)</f>
        <v>0</v>
      </c>
      <c r="BJ432" s="18" t="s">
        <v>83</v>
      </c>
      <c r="BK432" s="239">
        <f>ROUND(I432*H432,2)</f>
        <v>0</v>
      </c>
      <c r="BL432" s="18" t="s">
        <v>360</v>
      </c>
      <c r="BM432" s="238" t="s">
        <v>3350</v>
      </c>
    </row>
    <row r="433" s="2" customFormat="1">
      <c r="A433" s="39"/>
      <c r="B433" s="40"/>
      <c r="C433" s="41"/>
      <c r="D433" s="240" t="s">
        <v>349</v>
      </c>
      <c r="E433" s="41"/>
      <c r="F433" s="241" t="s">
        <v>2557</v>
      </c>
      <c r="G433" s="41"/>
      <c r="H433" s="41"/>
      <c r="I433" s="242"/>
      <c r="J433" s="41"/>
      <c r="K433" s="41"/>
      <c r="L433" s="45"/>
      <c r="M433" s="243"/>
      <c r="N433" s="244"/>
      <c r="O433" s="92"/>
      <c r="P433" s="92"/>
      <c r="Q433" s="92"/>
      <c r="R433" s="92"/>
      <c r="S433" s="92"/>
      <c r="T433" s="93"/>
      <c r="U433" s="39"/>
      <c r="V433" s="39"/>
      <c r="W433" s="39"/>
      <c r="X433" s="39"/>
      <c r="Y433" s="39"/>
      <c r="Z433" s="39"/>
      <c r="AA433" s="39"/>
      <c r="AB433" s="39"/>
      <c r="AC433" s="39"/>
      <c r="AD433" s="39"/>
      <c r="AE433" s="39"/>
      <c r="AT433" s="18" t="s">
        <v>349</v>
      </c>
      <c r="AU433" s="18" t="s">
        <v>85</v>
      </c>
    </row>
    <row r="434" s="13" customFormat="1">
      <c r="A434" s="13"/>
      <c r="B434" s="252"/>
      <c r="C434" s="253"/>
      <c r="D434" s="240" t="s">
        <v>446</v>
      </c>
      <c r="E434" s="254" t="s">
        <v>1</v>
      </c>
      <c r="F434" s="255" t="s">
        <v>2594</v>
      </c>
      <c r="G434" s="253"/>
      <c r="H434" s="256">
        <v>6</v>
      </c>
      <c r="I434" s="257"/>
      <c r="J434" s="253"/>
      <c r="K434" s="253"/>
      <c r="L434" s="258"/>
      <c r="M434" s="259"/>
      <c r="N434" s="260"/>
      <c r="O434" s="260"/>
      <c r="P434" s="260"/>
      <c r="Q434" s="260"/>
      <c r="R434" s="260"/>
      <c r="S434" s="260"/>
      <c r="T434" s="261"/>
      <c r="U434" s="13"/>
      <c r="V434" s="13"/>
      <c r="W434" s="13"/>
      <c r="X434" s="13"/>
      <c r="Y434" s="13"/>
      <c r="Z434" s="13"/>
      <c r="AA434" s="13"/>
      <c r="AB434" s="13"/>
      <c r="AC434" s="13"/>
      <c r="AD434" s="13"/>
      <c r="AE434" s="13"/>
      <c r="AT434" s="262" t="s">
        <v>446</v>
      </c>
      <c r="AU434" s="262" t="s">
        <v>85</v>
      </c>
      <c r="AV434" s="13" t="s">
        <v>85</v>
      </c>
      <c r="AW434" s="13" t="s">
        <v>32</v>
      </c>
      <c r="AX434" s="13" t="s">
        <v>83</v>
      </c>
      <c r="AY434" s="262" t="s">
        <v>342</v>
      </c>
    </row>
    <row r="435" s="2" customFormat="1" ht="16.5" customHeight="1">
      <c r="A435" s="39"/>
      <c r="B435" s="40"/>
      <c r="C435" s="295" t="s">
        <v>923</v>
      </c>
      <c r="D435" s="295" t="s">
        <v>621</v>
      </c>
      <c r="E435" s="296" t="s">
        <v>2560</v>
      </c>
      <c r="F435" s="297" t="s">
        <v>2561</v>
      </c>
      <c r="G435" s="298" t="s">
        <v>442</v>
      </c>
      <c r="H435" s="299">
        <v>6</v>
      </c>
      <c r="I435" s="300"/>
      <c r="J435" s="301">
        <f>ROUND(I435*H435,2)</f>
        <v>0</v>
      </c>
      <c r="K435" s="297" t="s">
        <v>443</v>
      </c>
      <c r="L435" s="302"/>
      <c r="M435" s="303" t="s">
        <v>1</v>
      </c>
      <c r="N435" s="304" t="s">
        <v>41</v>
      </c>
      <c r="O435" s="92"/>
      <c r="P435" s="236">
        <f>O435*H435</f>
        <v>0</v>
      </c>
      <c r="Q435" s="236">
        <v>0.58499999999999996</v>
      </c>
      <c r="R435" s="236">
        <f>Q435*H435</f>
        <v>3.5099999999999998</v>
      </c>
      <c r="S435" s="236">
        <v>0</v>
      </c>
      <c r="T435" s="237">
        <f>S435*H435</f>
        <v>0</v>
      </c>
      <c r="U435" s="39"/>
      <c r="V435" s="39"/>
      <c r="W435" s="39"/>
      <c r="X435" s="39"/>
      <c r="Y435" s="39"/>
      <c r="Z435" s="39"/>
      <c r="AA435" s="39"/>
      <c r="AB435" s="39"/>
      <c r="AC435" s="39"/>
      <c r="AD435" s="39"/>
      <c r="AE435" s="39"/>
      <c r="AR435" s="238" t="s">
        <v>376</v>
      </c>
      <c r="AT435" s="238" t="s">
        <v>621</v>
      </c>
      <c r="AU435" s="238" t="s">
        <v>85</v>
      </c>
      <c r="AY435" s="18" t="s">
        <v>342</v>
      </c>
      <c r="BE435" s="239">
        <f>IF(N435="základní",J435,0)</f>
        <v>0</v>
      </c>
      <c r="BF435" s="239">
        <f>IF(N435="snížená",J435,0)</f>
        <v>0</v>
      </c>
      <c r="BG435" s="239">
        <f>IF(N435="zákl. přenesená",J435,0)</f>
        <v>0</v>
      </c>
      <c r="BH435" s="239">
        <f>IF(N435="sníž. přenesená",J435,0)</f>
        <v>0</v>
      </c>
      <c r="BI435" s="239">
        <f>IF(N435="nulová",J435,0)</f>
        <v>0</v>
      </c>
      <c r="BJ435" s="18" t="s">
        <v>83</v>
      </c>
      <c r="BK435" s="239">
        <f>ROUND(I435*H435,2)</f>
        <v>0</v>
      </c>
      <c r="BL435" s="18" t="s">
        <v>360</v>
      </c>
      <c r="BM435" s="238" t="s">
        <v>3351</v>
      </c>
    </row>
    <row r="436" s="2" customFormat="1">
      <c r="A436" s="39"/>
      <c r="B436" s="40"/>
      <c r="C436" s="41"/>
      <c r="D436" s="240" t="s">
        <v>349</v>
      </c>
      <c r="E436" s="41"/>
      <c r="F436" s="241" t="s">
        <v>2561</v>
      </c>
      <c r="G436" s="41"/>
      <c r="H436" s="41"/>
      <c r="I436" s="242"/>
      <c r="J436" s="41"/>
      <c r="K436" s="41"/>
      <c r="L436" s="45"/>
      <c r="M436" s="243"/>
      <c r="N436" s="244"/>
      <c r="O436" s="92"/>
      <c r="P436" s="92"/>
      <c r="Q436" s="92"/>
      <c r="R436" s="92"/>
      <c r="S436" s="92"/>
      <c r="T436" s="93"/>
      <c r="U436" s="39"/>
      <c r="V436" s="39"/>
      <c r="W436" s="39"/>
      <c r="X436" s="39"/>
      <c r="Y436" s="39"/>
      <c r="Z436" s="39"/>
      <c r="AA436" s="39"/>
      <c r="AB436" s="39"/>
      <c r="AC436" s="39"/>
      <c r="AD436" s="39"/>
      <c r="AE436" s="39"/>
      <c r="AT436" s="18" t="s">
        <v>349</v>
      </c>
      <c r="AU436" s="18" t="s">
        <v>85</v>
      </c>
    </row>
    <row r="437" s="13" customFormat="1">
      <c r="A437" s="13"/>
      <c r="B437" s="252"/>
      <c r="C437" s="253"/>
      <c r="D437" s="240" t="s">
        <v>446</v>
      </c>
      <c r="E437" s="254" t="s">
        <v>1</v>
      </c>
      <c r="F437" s="255" t="s">
        <v>3352</v>
      </c>
      <c r="G437" s="253"/>
      <c r="H437" s="256">
        <v>6</v>
      </c>
      <c r="I437" s="257"/>
      <c r="J437" s="253"/>
      <c r="K437" s="253"/>
      <c r="L437" s="258"/>
      <c r="M437" s="259"/>
      <c r="N437" s="260"/>
      <c r="O437" s="260"/>
      <c r="P437" s="260"/>
      <c r="Q437" s="260"/>
      <c r="R437" s="260"/>
      <c r="S437" s="260"/>
      <c r="T437" s="261"/>
      <c r="U437" s="13"/>
      <c r="V437" s="13"/>
      <c r="W437" s="13"/>
      <c r="X437" s="13"/>
      <c r="Y437" s="13"/>
      <c r="Z437" s="13"/>
      <c r="AA437" s="13"/>
      <c r="AB437" s="13"/>
      <c r="AC437" s="13"/>
      <c r="AD437" s="13"/>
      <c r="AE437" s="13"/>
      <c r="AT437" s="262" t="s">
        <v>446</v>
      </c>
      <c r="AU437" s="262" t="s">
        <v>85</v>
      </c>
      <c r="AV437" s="13" t="s">
        <v>85</v>
      </c>
      <c r="AW437" s="13" t="s">
        <v>32</v>
      </c>
      <c r="AX437" s="13" t="s">
        <v>83</v>
      </c>
      <c r="AY437" s="262" t="s">
        <v>342</v>
      </c>
    </row>
    <row r="438" s="2" customFormat="1" ht="16.5" customHeight="1">
      <c r="A438" s="39"/>
      <c r="B438" s="40"/>
      <c r="C438" s="227" t="s">
        <v>929</v>
      </c>
      <c r="D438" s="227" t="s">
        <v>343</v>
      </c>
      <c r="E438" s="228" t="s">
        <v>2568</v>
      </c>
      <c r="F438" s="229" t="s">
        <v>2569</v>
      </c>
      <c r="G438" s="230" t="s">
        <v>442</v>
      </c>
      <c r="H438" s="231">
        <v>6</v>
      </c>
      <c r="I438" s="232"/>
      <c r="J438" s="233">
        <f>ROUND(I438*H438,2)</f>
        <v>0</v>
      </c>
      <c r="K438" s="229" t="s">
        <v>443</v>
      </c>
      <c r="L438" s="45"/>
      <c r="M438" s="234" t="s">
        <v>1</v>
      </c>
      <c r="N438" s="235" t="s">
        <v>41</v>
      </c>
      <c r="O438" s="92"/>
      <c r="P438" s="236">
        <f>O438*H438</f>
        <v>0</v>
      </c>
      <c r="Q438" s="236">
        <v>0.028539999999999999</v>
      </c>
      <c r="R438" s="236">
        <f>Q438*H438</f>
        <v>0.17124</v>
      </c>
      <c r="S438" s="236">
        <v>0</v>
      </c>
      <c r="T438" s="237">
        <f>S438*H438</f>
        <v>0</v>
      </c>
      <c r="U438" s="39"/>
      <c r="V438" s="39"/>
      <c r="W438" s="39"/>
      <c r="X438" s="39"/>
      <c r="Y438" s="39"/>
      <c r="Z438" s="39"/>
      <c r="AA438" s="39"/>
      <c r="AB438" s="39"/>
      <c r="AC438" s="39"/>
      <c r="AD438" s="39"/>
      <c r="AE438" s="39"/>
      <c r="AR438" s="238" t="s">
        <v>360</v>
      </c>
      <c r="AT438" s="238" t="s">
        <v>343</v>
      </c>
      <c r="AU438" s="238" t="s">
        <v>85</v>
      </c>
      <c r="AY438" s="18" t="s">
        <v>342</v>
      </c>
      <c r="BE438" s="239">
        <f>IF(N438="základní",J438,0)</f>
        <v>0</v>
      </c>
      <c r="BF438" s="239">
        <f>IF(N438="snížená",J438,0)</f>
        <v>0</v>
      </c>
      <c r="BG438" s="239">
        <f>IF(N438="zákl. přenesená",J438,0)</f>
        <v>0</v>
      </c>
      <c r="BH438" s="239">
        <f>IF(N438="sníž. přenesená",J438,0)</f>
        <v>0</v>
      </c>
      <c r="BI438" s="239">
        <f>IF(N438="nulová",J438,0)</f>
        <v>0</v>
      </c>
      <c r="BJ438" s="18" t="s">
        <v>83</v>
      </c>
      <c r="BK438" s="239">
        <f>ROUND(I438*H438,2)</f>
        <v>0</v>
      </c>
      <c r="BL438" s="18" t="s">
        <v>360</v>
      </c>
      <c r="BM438" s="238" t="s">
        <v>3353</v>
      </c>
    </row>
    <row r="439" s="2" customFormat="1">
      <c r="A439" s="39"/>
      <c r="B439" s="40"/>
      <c r="C439" s="41"/>
      <c r="D439" s="240" t="s">
        <v>349</v>
      </c>
      <c r="E439" s="41"/>
      <c r="F439" s="241" t="s">
        <v>2569</v>
      </c>
      <c r="G439" s="41"/>
      <c r="H439" s="41"/>
      <c r="I439" s="242"/>
      <c r="J439" s="41"/>
      <c r="K439" s="41"/>
      <c r="L439" s="45"/>
      <c r="M439" s="243"/>
      <c r="N439" s="244"/>
      <c r="O439" s="92"/>
      <c r="P439" s="92"/>
      <c r="Q439" s="92"/>
      <c r="R439" s="92"/>
      <c r="S439" s="92"/>
      <c r="T439" s="93"/>
      <c r="U439" s="39"/>
      <c r="V439" s="39"/>
      <c r="W439" s="39"/>
      <c r="X439" s="39"/>
      <c r="Y439" s="39"/>
      <c r="Z439" s="39"/>
      <c r="AA439" s="39"/>
      <c r="AB439" s="39"/>
      <c r="AC439" s="39"/>
      <c r="AD439" s="39"/>
      <c r="AE439" s="39"/>
      <c r="AT439" s="18" t="s">
        <v>349</v>
      </c>
      <c r="AU439" s="18" t="s">
        <v>85</v>
      </c>
    </row>
    <row r="440" s="13" customFormat="1">
      <c r="A440" s="13"/>
      <c r="B440" s="252"/>
      <c r="C440" s="253"/>
      <c r="D440" s="240" t="s">
        <v>446</v>
      </c>
      <c r="E440" s="254" t="s">
        <v>1</v>
      </c>
      <c r="F440" s="255" t="s">
        <v>2594</v>
      </c>
      <c r="G440" s="253"/>
      <c r="H440" s="256">
        <v>6</v>
      </c>
      <c r="I440" s="257"/>
      <c r="J440" s="253"/>
      <c r="K440" s="253"/>
      <c r="L440" s="258"/>
      <c r="M440" s="259"/>
      <c r="N440" s="260"/>
      <c r="O440" s="260"/>
      <c r="P440" s="260"/>
      <c r="Q440" s="260"/>
      <c r="R440" s="260"/>
      <c r="S440" s="260"/>
      <c r="T440" s="261"/>
      <c r="U440" s="13"/>
      <c r="V440" s="13"/>
      <c r="W440" s="13"/>
      <c r="X440" s="13"/>
      <c r="Y440" s="13"/>
      <c r="Z440" s="13"/>
      <c r="AA440" s="13"/>
      <c r="AB440" s="13"/>
      <c r="AC440" s="13"/>
      <c r="AD440" s="13"/>
      <c r="AE440" s="13"/>
      <c r="AT440" s="262" t="s">
        <v>446</v>
      </c>
      <c r="AU440" s="262" t="s">
        <v>85</v>
      </c>
      <c r="AV440" s="13" t="s">
        <v>85</v>
      </c>
      <c r="AW440" s="13" t="s">
        <v>32</v>
      </c>
      <c r="AX440" s="13" t="s">
        <v>83</v>
      </c>
      <c r="AY440" s="262" t="s">
        <v>342</v>
      </c>
    </row>
    <row r="441" s="2" customFormat="1" ht="16.5" customHeight="1">
      <c r="A441" s="39"/>
      <c r="B441" s="40"/>
      <c r="C441" s="295" t="s">
        <v>934</v>
      </c>
      <c r="D441" s="295" t="s">
        <v>621</v>
      </c>
      <c r="E441" s="296" t="s">
        <v>2921</v>
      </c>
      <c r="F441" s="297" t="s">
        <v>2922</v>
      </c>
      <c r="G441" s="298" t="s">
        <v>442</v>
      </c>
      <c r="H441" s="299">
        <v>6</v>
      </c>
      <c r="I441" s="300"/>
      <c r="J441" s="301">
        <f>ROUND(I441*H441,2)</f>
        <v>0</v>
      </c>
      <c r="K441" s="297" t="s">
        <v>1</v>
      </c>
      <c r="L441" s="302"/>
      <c r="M441" s="303" t="s">
        <v>1</v>
      </c>
      <c r="N441" s="304" t="s">
        <v>41</v>
      </c>
      <c r="O441" s="92"/>
      <c r="P441" s="236">
        <f>O441*H441</f>
        <v>0</v>
      </c>
      <c r="Q441" s="236">
        <v>1.1599999999999999</v>
      </c>
      <c r="R441" s="236">
        <f>Q441*H441</f>
        <v>6.9599999999999991</v>
      </c>
      <c r="S441" s="236">
        <v>0</v>
      </c>
      <c r="T441" s="237">
        <f>S441*H441</f>
        <v>0</v>
      </c>
      <c r="U441" s="39"/>
      <c r="V441" s="39"/>
      <c r="W441" s="39"/>
      <c r="X441" s="39"/>
      <c r="Y441" s="39"/>
      <c r="Z441" s="39"/>
      <c r="AA441" s="39"/>
      <c r="AB441" s="39"/>
      <c r="AC441" s="39"/>
      <c r="AD441" s="39"/>
      <c r="AE441" s="39"/>
      <c r="AR441" s="238" t="s">
        <v>376</v>
      </c>
      <c r="AT441" s="238" t="s">
        <v>621</v>
      </c>
      <c r="AU441" s="238" t="s">
        <v>85</v>
      </c>
      <c r="AY441" s="18" t="s">
        <v>342</v>
      </c>
      <c r="BE441" s="239">
        <f>IF(N441="základní",J441,0)</f>
        <v>0</v>
      </c>
      <c r="BF441" s="239">
        <f>IF(N441="snížená",J441,0)</f>
        <v>0</v>
      </c>
      <c r="BG441" s="239">
        <f>IF(N441="zákl. přenesená",J441,0)</f>
        <v>0</v>
      </c>
      <c r="BH441" s="239">
        <f>IF(N441="sníž. přenesená",J441,0)</f>
        <v>0</v>
      </c>
      <c r="BI441" s="239">
        <f>IF(N441="nulová",J441,0)</f>
        <v>0</v>
      </c>
      <c r="BJ441" s="18" t="s">
        <v>83</v>
      </c>
      <c r="BK441" s="239">
        <f>ROUND(I441*H441,2)</f>
        <v>0</v>
      </c>
      <c r="BL441" s="18" t="s">
        <v>360</v>
      </c>
      <c r="BM441" s="238" t="s">
        <v>3354</v>
      </c>
    </row>
    <row r="442" s="2" customFormat="1">
      <c r="A442" s="39"/>
      <c r="B442" s="40"/>
      <c r="C442" s="41"/>
      <c r="D442" s="240" t="s">
        <v>349</v>
      </c>
      <c r="E442" s="41"/>
      <c r="F442" s="241" t="s">
        <v>2922</v>
      </c>
      <c r="G442" s="41"/>
      <c r="H442" s="41"/>
      <c r="I442" s="242"/>
      <c r="J442" s="41"/>
      <c r="K442" s="41"/>
      <c r="L442" s="45"/>
      <c r="M442" s="243"/>
      <c r="N442" s="244"/>
      <c r="O442" s="92"/>
      <c r="P442" s="92"/>
      <c r="Q442" s="92"/>
      <c r="R442" s="92"/>
      <c r="S442" s="92"/>
      <c r="T442" s="93"/>
      <c r="U442" s="39"/>
      <c r="V442" s="39"/>
      <c r="W442" s="39"/>
      <c r="X442" s="39"/>
      <c r="Y442" s="39"/>
      <c r="Z442" s="39"/>
      <c r="AA442" s="39"/>
      <c r="AB442" s="39"/>
      <c r="AC442" s="39"/>
      <c r="AD442" s="39"/>
      <c r="AE442" s="39"/>
      <c r="AT442" s="18" t="s">
        <v>349</v>
      </c>
      <c r="AU442" s="18" t="s">
        <v>85</v>
      </c>
    </row>
    <row r="443" s="13" customFormat="1">
      <c r="A443" s="13"/>
      <c r="B443" s="252"/>
      <c r="C443" s="253"/>
      <c r="D443" s="240" t="s">
        <v>446</v>
      </c>
      <c r="E443" s="254" t="s">
        <v>1</v>
      </c>
      <c r="F443" s="255" t="s">
        <v>2594</v>
      </c>
      <c r="G443" s="253"/>
      <c r="H443" s="256">
        <v>6</v>
      </c>
      <c r="I443" s="257"/>
      <c r="J443" s="253"/>
      <c r="K443" s="253"/>
      <c r="L443" s="258"/>
      <c r="M443" s="259"/>
      <c r="N443" s="260"/>
      <c r="O443" s="260"/>
      <c r="P443" s="260"/>
      <c r="Q443" s="260"/>
      <c r="R443" s="260"/>
      <c r="S443" s="260"/>
      <c r="T443" s="261"/>
      <c r="U443" s="13"/>
      <c r="V443" s="13"/>
      <c r="W443" s="13"/>
      <c r="X443" s="13"/>
      <c r="Y443" s="13"/>
      <c r="Z443" s="13"/>
      <c r="AA443" s="13"/>
      <c r="AB443" s="13"/>
      <c r="AC443" s="13"/>
      <c r="AD443" s="13"/>
      <c r="AE443" s="13"/>
      <c r="AT443" s="262" t="s">
        <v>446</v>
      </c>
      <c r="AU443" s="262" t="s">
        <v>85</v>
      </c>
      <c r="AV443" s="13" t="s">
        <v>85</v>
      </c>
      <c r="AW443" s="13" t="s">
        <v>32</v>
      </c>
      <c r="AX443" s="13" t="s">
        <v>83</v>
      </c>
      <c r="AY443" s="262" t="s">
        <v>342</v>
      </c>
    </row>
    <row r="444" s="2" customFormat="1" ht="16.5" customHeight="1">
      <c r="A444" s="39"/>
      <c r="B444" s="40"/>
      <c r="C444" s="227" t="s">
        <v>939</v>
      </c>
      <c r="D444" s="227" t="s">
        <v>343</v>
      </c>
      <c r="E444" s="228" t="s">
        <v>2924</v>
      </c>
      <c r="F444" s="229" t="s">
        <v>2925</v>
      </c>
      <c r="G444" s="230" t="s">
        <v>442</v>
      </c>
      <c r="H444" s="231">
        <v>17</v>
      </c>
      <c r="I444" s="232"/>
      <c r="J444" s="233">
        <f>ROUND(I444*H444,2)</f>
        <v>0</v>
      </c>
      <c r="K444" s="229" t="s">
        <v>1</v>
      </c>
      <c r="L444" s="45"/>
      <c r="M444" s="234" t="s">
        <v>1</v>
      </c>
      <c r="N444" s="235" t="s">
        <v>41</v>
      </c>
      <c r="O444" s="92"/>
      <c r="P444" s="236">
        <f>O444*H444</f>
        <v>0</v>
      </c>
      <c r="Q444" s="236">
        <v>0.12422</v>
      </c>
      <c r="R444" s="236">
        <f>Q444*H444</f>
        <v>2.1117400000000002</v>
      </c>
      <c r="S444" s="236">
        <v>0</v>
      </c>
      <c r="T444" s="237">
        <f>S444*H444</f>
        <v>0</v>
      </c>
      <c r="U444" s="39"/>
      <c r="V444" s="39"/>
      <c r="W444" s="39"/>
      <c r="X444" s="39"/>
      <c r="Y444" s="39"/>
      <c r="Z444" s="39"/>
      <c r="AA444" s="39"/>
      <c r="AB444" s="39"/>
      <c r="AC444" s="39"/>
      <c r="AD444" s="39"/>
      <c r="AE444" s="39"/>
      <c r="AR444" s="238" t="s">
        <v>360</v>
      </c>
      <c r="AT444" s="238" t="s">
        <v>343</v>
      </c>
      <c r="AU444" s="238" t="s">
        <v>85</v>
      </c>
      <c r="AY444" s="18" t="s">
        <v>342</v>
      </c>
      <c r="BE444" s="239">
        <f>IF(N444="základní",J444,0)</f>
        <v>0</v>
      </c>
      <c r="BF444" s="239">
        <f>IF(N444="snížená",J444,0)</f>
        <v>0</v>
      </c>
      <c r="BG444" s="239">
        <f>IF(N444="zákl. přenesená",J444,0)</f>
        <v>0</v>
      </c>
      <c r="BH444" s="239">
        <f>IF(N444="sníž. přenesená",J444,0)</f>
        <v>0</v>
      </c>
      <c r="BI444" s="239">
        <f>IF(N444="nulová",J444,0)</f>
        <v>0</v>
      </c>
      <c r="BJ444" s="18" t="s">
        <v>83</v>
      </c>
      <c r="BK444" s="239">
        <f>ROUND(I444*H444,2)</f>
        <v>0</v>
      </c>
      <c r="BL444" s="18" t="s">
        <v>360</v>
      </c>
      <c r="BM444" s="238" t="s">
        <v>3355</v>
      </c>
    </row>
    <row r="445" s="2" customFormat="1">
      <c r="A445" s="39"/>
      <c r="B445" s="40"/>
      <c r="C445" s="41"/>
      <c r="D445" s="240" t="s">
        <v>349</v>
      </c>
      <c r="E445" s="41"/>
      <c r="F445" s="241" t="s">
        <v>2927</v>
      </c>
      <c r="G445" s="41"/>
      <c r="H445" s="41"/>
      <c r="I445" s="242"/>
      <c r="J445" s="41"/>
      <c r="K445" s="41"/>
      <c r="L445" s="45"/>
      <c r="M445" s="243"/>
      <c r="N445" s="244"/>
      <c r="O445" s="92"/>
      <c r="P445" s="92"/>
      <c r="Q445" s="92"/>
      <c r="R445" s="92"/>
      <c r="S445" s="92"/>
      <c r="T445" s="93"/>
      <c r="U445" s="39"/>
      <c r="V445" s="39"/>
      <c r="W445" s="39"/>
      <c r="X445" s="39"/>
      <c r="Y445" s="39"/>
      <c r="Z445" s="39"/>
      <c r="AA445" s="39"/>
      <c r="AB445" s="39"/>
      <c r="AC445" s="39"/>
      <c r="AD445" s="39"/>
      <c r="AE445" s="39"/>
      <c r="AT445" s="18" t="s">
        <v>349</v>
      </c>
      <c r="AU445" s="18" t="s">
        <v>85</v>
      </c>
    </row>
    <row r="446" s="13" customFormat="1">
      <c r="A446" s="13"/>
      <c r="B446" s="252"/>
      <c r="C446" s="253"/>
      <c r="D446" s="240" t="s">
        <v>446</v>
      </c>
      <c r="E446" s="254" t="s">
        <v>1</v>
      </c>
      <c r="F446" s="255" t="s">
        <v>3315</v>
      </c>
      <c r="G446" s="253"/>
      <c r="H446" s="256">
        <v>17</v>
      </c>
      <c r="I446" s="257"/>
      <c r="J446" s="253"/>
      <c r="K446" s="253"/>
      <c r="L446" s="258"/>
      <c r="M446" s="259"/>
      <c r="N446" s="260"/>
      <c r="O446" s="260"/>
      <c r="P446" s="260"/>
      <c r="Q446" s="260"/>
      <c r="R446" s="260"/>
      <c r="S446" s="260"/>
      <c r="T446" s="261"/>
      <c r="U446" s="13"/>
      <c r="V446" s="13"/>
      <c r="W446" s="13"/>
      <c r="X446" s="13"/>
      <c r="Y446" s="13"/>
      <c r="Z446" s="13"/>
      <c r="AA446" s="13"/>
      <c r="AB446" s="13"/>
      <c r="AC446" s="13"/>
      <c r="AD446" s="13"/>
      <c r="AE446" s="13"/>
      <c r="AT446" s="262" t="s">
        <v>446</v>
      </c>
      <c r="AU446" s="262" t="s">
        <v>85</v>
      </c>
      <c r="AV446" s="13" t="s">
        <v>85</v>
      </c>
      <c r="AW446" s="13" t="s">
        <v>32</v>
      </c>
      <c r="AX446" s="13" t="s">
        <v>83</v>
      </c>
      <c r="AY446" s="262" t="s">
        <v>342</v>
      </c>
    </row>
    <row r="447" s="2" customFormat="1" ht="16.5" customHeight="1">
      <c r="A447" s="39"/>
      <c r="B447" s="40"/>
      <c r="C447" s="295" t="s">
        <v>944</v>
      </c>
      <c r="D447" s="295" t="s">
        <v>621</v>
      </c>
      <c r="E447" s="296" t="s">
        <v>2928</v>
      </c>
      <c r="F447" s="297" t="s">
        <v>2929</v>
      </c>
      <c r="G447" s="298" t="s">
        <v>442</v>
      </c>
      <c r="H447" s="299">
        <v>17</v>
      </c>
      <c r="I447" s="300"/>
      <c r="J447" s="301">
        <f>ROUND(I447*H447,2)</f>
        <v>0</v>
      </c>
      <c r="K447" s="297" t="s">
        <v>443</v>
      </c>
      <c r="L447" s="302"/>
      <c r="M447" s="303" t="s">
        <v>1</v>
      </c>
      <c r="N447" s="304" t="s">
        <v>41</v>
      </c>
      <c r="O447" s="92"/>
      <c r="P447" s="236">
        <f>O447*H447</f>
        <v>0</v>
      </c>
      <c r="Q447" s="236">
        <v>0.108</v>
      </c>
      <c r="R447" s="236">
        <f>Q447*H447</f>
        <v>1.8360000000000001</v>
      </c>
      <c r="S447" s="236">
        <v>0</v>
      </c>
      <c r="T447" s="237">
        <f>S447*H447</f>
        <v>0</v>
      </c>
      <c r="U447" s="39"/>
      <c r="V447" s="39"/>
      <c r="W447" s="39"/>
      <c r="X447" s="39"/>
      <c r="Y447" s="39"/>
      <c r="Z447" s="39"/>
      <c r="AA447" s="39"/>
      <c r="AB447" s="39"/>
      <c r="AC447" s="39"/>
      <c r="AD447" s="39"/>
      <c r="AE447" s="39"/>
      <c r="AR447" s="238" t="s">
        <v>376</v>
      </c>
      <c r="AT447" s="238" t="s">
        <v>621</v>
      </c>
      <c r="AU447" s="238" t="s">
        <v>85</v>
      </c>
      <c r="AY447" s="18" t="s">
        <v>342</v>
      </c>
      <c r="BE447" s="239">
        <f>IF(N447="základní",J447,0)</f>
        <v>0</v>
      </c>
      <c r="BF447" s="239">
        <f>IF(N447="snížená",J447,0)</f>
        <v>0</v>
      </c>
      <c r="BG447" s="239">
        <f>IF(N447="zákl. přenesená",J447,0)</f>
        <v>0</v>
      </c>
      <c r="BH447" s="239">
        <f>IF(N447="sníž. přenesená",J447,0)</f>
        <v>0</v>
      </c>
      <c r="BI447" s="239">
        <f>IF(N447="nulová",J447,0)</f>
        <v>0</v>
      </c>
      <c r="BJ447" s="18" t="s">
        <v>83</v>
      </c>
      <c r="BK447" s="239">
        <f>ROUND(I447*H447,2)</f>
        <v>0</v>
      </c>
      <c r="BL447" s="18" t="s">
        <v>360</v>
      </c>
      <c r="BM447" s="238" t="s">
        <v>3356</v>
      </c>
    </row>
    <row r="448" s="2" customFormat="1">
      <c r="A448" s="39"/>
      <c r="B448" s="40"/>
      <c r="C448" s="41"/>
      <c r="D448" s="240" t="s">
        <v>349</v>
      </c>
      <c r="E448" s="41"/>
      <c r="F448" s="241" t="s">
        <v>2929</v>
      </c>
      <c r="G448" s="41"/>
      <c r="H448" s="41"/>
      <c r="I448" s="242"/>
      <c r="J448" s="41"/>
      <c r="K448" s="41"/>
      <c r="L448" s="45"/>
      <c r="M448" s="243"/>
      <c r="N448" s="244"/>
      <c r="O448" s="92"/>
      <c r="P448" s="92"/>
      <c r="Q448" s="92"/>
      <c r="R448" s="92"/>
      <c r="S448" s="92"/>
      <c r="T448" s="93"/>
      <c r="U448" s="39"/>
      <c r="V448" s="39"/>
      <c r="W448" s="39"/>
      <c r="X448" s="39"/>
      <c r="Y448" s="39"/>
      <c r="Z448" s="39"/>
      <c r="AA448" s="39"/>
      <c r="AB448" s="39"/>
      <c r="AC448" s="39"/>
      <c r="AD448" s="39"/>
      <c r="AE448" s="39"/>
      <c r="AT448" s="18" t="s">
        <v>349</v>
      </c>
      <c r="AU448" s="18" t="s">
        <v>85</v>
      </c>
    </row>
    <row r="449" s="13" customFormat="1">
      <c r="A449" s="13"/>
      <c r="B449" s="252"/>
      <c r="C449" s="253"/>
      <c r="D449" s="240" t="s">
        <v>446</v>
      </c>
      <c r="E449" s="254" t="s">
        <v>1</v>
      </c>
      <c r="F449" s="255" t="s">
        <v>3315</v>
      </c>
      <c r="G449" s="253"/>
      <c r="H449" s="256">
        <v>17</v>
      </c>
      <c r="I449" s="257"/>
      <c r="J449" s="253"/>
      <c r="K449" s="253"/>
      <c r="L449" s="258"/>
      <c r="M449" s="259"/>
      <c r="N449" s="260"/>
      <c r="O449" s="260"/>
      <c r="P449" s="260"/>
      <c r="Q449" s="260"/>
      <c r="R449" s="260"/>
      <c r="S449" s="260"/>
      <c r="T449" s="261"/>
      <c r="U449" s="13"/>
      <c r="V449" s="13"/>
      <c r="W449" s="13"/>
      <c r="X449" s="13"/>
      <c r="Y449" s="13"/>
      <c r="Z449" s="13"/>
      <c r="AA449" s="13"/>
      <c r="AB449" s="13"/>
      <c r="AC449" s="13"/>
      <c r="AD449" s="13"/>
      <c r="AE449" s="13"/>
      <c r="AT449" s="262" t="s">
        <v>446</v>
      </c>
      <c r="AU449" s="262" t="s">
        <v>85</v>
      </c>
      <c r="AV449" s="13" t="s">
        <v>85</v>
      </c>
      <c r="AW449" s="13" t="s">
        <v>32</v>
      </c>
      <c r="AX449" s="13" t="s">
        <v>83</v>
      </c>
      <c r="AY449" s="262" t="s">
        <v>342</v>
      </c>
    </row>
    <row r="450" s="2" customFormat="1" ht="16.5" customHeight="1">
      <c r="A450" s="39"/>
      <c r="B450" s="40"/>
      <c r="C450" s="227" t="s">
        <v>952</v>
      </c>
      <c r="D450" s="227" t="s">
        <v>343</v>
      </c>
      <c r="E450" s="228" t="s">
        <v>2931</v>
      </c>
      <c r="F450" s="229" t="s">
        <v>2932</v>
      </c>
      <c r="G450" s="230" t="s">
        <v>442</v>
      </c>
      <c r="H450" s="231">
        <v>9</v>
      </c>
      <c r="I450" s="232"/>
      <c r="J450" s="233">
        <f>ROUND(I450*H450,2)</f>
        <v>0</v>
      </c>
      <c r="K450" s="229" t="s">
        <v>1</v>
      </c>
      <c r="L450" s="45"/>
      <c r="M450" s="234" t="s">
        <v>1</v>
      </c>
      <c r="N450" s="235" t="s">
        <v>41</v>
      </c>
      <c r="O450" s="92"/>
      <c r="P450" s="236">
        <f>O450*H450</f>
        <v>0</v>
      </c>
      <c r="Q450" s="236">
        <v>0.02972</v>
      </c>
      <c r="R450" s="236">
        <f>Q450*H450</f>
        <v>0.26748</v>
      </c>
      <c r="S450" s="236">
        <v>0</v>
      </c>
      <c r="T450" s="237">
        <f>S450*H450</f>
        <v>0</v>
      </c>
      <c r="U450" s="39"/>
      <c r="V450" s="39"/>
      <c r="W450" s="39"/>
      <c r="X450" s="39"/>
      <c r="Y450" s="39"/>
      <c r="Z450" s="39"/>
      <c r="AA450" s="39"/>
      <c r="AB450" s="39"/>
      <c r="AC450" s="39"/>
      <c r="AD450" s="39"/>
      <c r="AE450" s="39"/>
      <c r="AR450" s="238" t="s">
        <v>360</v>
      </c>
      <c r="AT450" s="238" t="s">
        <v>343</v>
      </c>
      <c r="AU450" s="238" t="s">
        <v>85</v>
      </c>
      <c r="AY450" s="18" t="s">
        <v>342</v>
      </c>
      <c r="BE450" s="239">
        <f>IF(N450="základní",J450,0)</f>
        <v>0</v>
      </c>
      <c r="BF450" s="239">
        <f>IF(N450="snížená",J450,0)</f>
        <v>0</v>
      </c>
      <c r="BG450" s="239">
        <f>IF(N450="zákl. přenesená",J450,0)</f>
        <v>0</v>
      </c>
      <c r="BH450" s="239">
        <f>IF(N450="sníž. přenesená",J450,0)</f>
        <v>0</v>
      </c>
      <c r="BI450" s="239">
        <f>IF(N450="nulová",J450,0)</f>
        <v>0</v>
      </c>
      <c r="BJ450" s="18" t="s">
        <v>83</v>
      </c>
      <c r="BK450" s="239">
        <f>ROUND(I450*H450,2)</f>
        <v>0</v>
      </c>
      <c r="BL450" s="18" t="s">
        <v>360</v>
      </c>
      <c r="BM450" s="238" t="s">
        <v>3357</v>
      </c>
    </row>
    <row r="451" s="2" customFormat="1">
      <c r="A451" s="39"/>
      <c r="B451" s="40"/>
      <c r="C451" s="41"/>
      <c r="D451" s="240" t="s">
        <v>349</v>
      </c>
      <c r="E451" s="41"/>
      <c r="F451" s="241" t="s">
        <v>2934</v>
      </c>
      <c r="G451" s="41"/>
      <c r="H451" s="41"/>
      <c r="I451" s="242"/>
      <c r="J451" s="41"/>
      <c r="K451" s="41"/>
      <c r="L451" s="45"/>
      <c r="M451" s="243"/>
      <c r="N451" s="244"/>
      <c r="O451" s="92"/>
      <c r="P451" s="92"/>
      <c r="Q451" s="92"/>
      <c r="R451" s="92"/>
      <c r="S451" s="92"/>
      <c r="T451" s="93"/>
      <c r="U451" s="39"/>
      <c r="V451" s="39"/>
      <c r="W451" s="39"/>
      <c r="X451" s="39"/>
      <c r="Y451" s="39"/>
      <c r="Z451" s="39"/>
      <c r="AA451" s="39"/>
      <c r="AB451" s="39"/>
      <c r="AC451" s="39"/>
      <c r="AD451" s="39"/>
      <c r="AE451" s="39"/>
      <c r="AT451" s="18" t="s">
        <v>349</v>
      </c>
      <c r="AU451" s="18" t="s">
        <v>85</v>
      </c>
    </row>
    <row r="452" s="13" customFormat="1">
      <c r="A452" s="13"/>
      <c r="B452" s="252"/>
      <c r="C452" s="253"/>
      <c r="D452" s="240" t="s">
        <v>446</v>
      </c>
      <c r="E452" s="254" t="s">
        <v>1</v>
      </c>
      <c r="F452" s="255" t="s">
        <v>3358</v>
      </c>
      <c r="G452" s="253"/>
      <c r="H452" s="256">
        <v>9</v>
      </c>
      <c r="I452" s="257"/>
      <c r="J452" s="253"/>
      <c r="K452" s="253"/>
      <c r="L452" s="258"/>
      <c r="M452" s="259"/>
      <c r="N452" s="260"/>
      <c r="O452" s="260"/>
      <c r="P452" s="260"/>
      <c r="Q452" s="260"/>
      <c r="R452" s="260"/>
      <c r="S452" s="260"/>
      <c r="T452" s="261"/>
      <c r="U452" s="13"/>
      <c r="V452" s="13"/>
      <c r="W452" s="13"/>
      <c r="X452" s="13"/>
      <c r="Y452" s="13"/>
      <c r="Z452" s="13"/>
      <c r="AA452" s="13"/>
      <c r="AB452" s="13"/>
      <c r="AC452" s="13"/>
      <c r="AD452" s="13"/>
      <c r="AE452" s="13"/>
      <c r="AT452" s="262" t="s">
        <v>446</v>
      </c>
      <c r="AU452" s="262" t="s">
        <v>85</v>
      </c>
      <c r="AV452" s="13" t="s">
        <v>85</v>
      </c>
      <c r="AW452" s="13" t="s">
        <v>32</v>
      </c>
      <c r="AX452" s="13" t="s">
        <v>83</v>
      </c>
      <c r="AY452" s="262" t="s">
        <v>342</v>
      </c>
    </row>
    <row r="453" s="2" customFormat="1" ht="16.5" customHeight="1">
      <c r="A453" s="39"/>
      <c r="B453" s="40"/>
      <c r="C453" s="295" t="s">
        <v>959</v>
      </c>
      <c r="D453" s="295" t="s">
        <v>621</v>
      </c>
      <c r="E453" s="296" t="s">
        <v>2936</v>
      </c>
      <c r="F453" s="297" t="s">
        <v>2937</v>
      </c>
      <c r="G453" s="298" t="s">
        <v>442</v>
      </c>
      <c r="H453" s="299">
        <v>9</v>
      </c>
      <c r="I453" s="300"/>
      <c r="J453" s="301">
        <f>ROUND(I453*H453,2)</f>
        <v>0</v>
      </c>
      <c r="K453" s="297" t="s">
        <v>443</v>
      </c>
      <c r="L453" s="302"/>
      <c r="M453" s="303" t="s">
        <v>1</v>
      </c>
      <c r="N453" s="304" t="s">
        <v>41</v>
      </c>
      <c r="O453" s="92"/>
      <c r="P453" s="236">
        <f>O453*H453</f>
        <v>0</v>
      </c>
      <c r="Q453" s="236">
        <v>0.058000000000000003</v>
      </c>
      <c r="R453" s="236">
        <f>Q453*H453</f>
        <v>0.52200000000000002</v>
      </c>
      <c r="S453" s="236">
        <v>0</v>
      </c>
      <c r="T453" s="237">
        <f>S453*H453</f>
        <v>0</v>
      </c>
      <c r="U453" s="39"/>
      <c r="V453" s="39"/>
      <c r="W453" s="39"/>
      <c r="X453" s="39"/>
      <c r="Y453" s="39"/>
      <c r="Z453" s="39"/>
      <c r="AA453" s="39"/>
      <c r="AB453" s="39"/>
      <c r="AC453" s="39"/>
      <c r="AD453" s="39"/>
      <c r="AE453" s="39"/>
      <c r="AR453" s="238" t="s">
        <v>376</v>
      </c>
      <c r="AT453" s="238" t="s">
        <v>621</v>
      </c>
      <c r="AU453" s="238" t="s">
        <v>85</v>
      </c>
      <c r="AY453" s="18" t="s">
        <v>342</v>
      </c>
      <c r="BE453" s="239">
        <f>IF(N453="základní",J453,0)</f>
        <v>0</v>
      </c>
      <c r="BF453" s="239">
        <f>IF(N453="snížená",J453,0)</f>
        <v>0</v>
      </c>
      <c r="BG453" s="239">
        <f>IF(N453="zákl. přenesená",J453,0)</f>
        <v>0</v>
      </c>
      <c r="BH453" s="239">
        <f>IF(N453="sníž. přenesená",J453,0)</f>
        <v>0</v>
      </c>
      <c r="BI453" s="239">
        <f>IF(N453="nulová",J453,0)</f>
        <v>0</v>
      </c>
      <c r="BJ453" s="18" t="s">
        <v>83</v>
      </c>
      <c r="BK453" s="239">
        <f>ROUND(I453*H453,2)</f>
        <v>0</v>
      </c>
      <c r="BL453" s="18" t="s">
        <v>360</v>
      </c>
      <c r="BM453" s="238" t="s">
        <v>3359</v>
      </c>
    </row>
    <row r="454" s="2" customFormat="1">
      <c r="A454" s="39"/>
      <c r="B454" s="40"/>
      <c r="C454" s="41"/>
      <c r="D454" s="240" t="s">
        <v>349</v>
      </c>
      <c r="E454" s="41"/>
      <c r="F454" s="241" t="s">
        <v>2937</v>
      </c>
      <c r="G454" s="41"/>
      <c r="H454" s="41"/>
      <c r="I454" s="242"/>
      <c r="J454" s="41"/>
      <c r="K454" s="41"/>
      <c r="L454" s="45"/>
      <c r="M454" s="243"/>
      <c r="N454" s="244"/>
      <c r="O454" s="92"/>
      <c r="P454" s="92"/>
      <c r="Q454" s="92"/>
      <c r="R454" s="92"/>
      <c r="S454" s="92"/>
      <c r="T454" s="93"/>
      <c r="U454" s="39"/>
      <c r="V454" s="39"/>
      <c r="W454" s="39"/>
      <c r="X454" s="39"/>
      <c r="Y454" s="39"/>
      <c r="Z454" s="39"/>
      <c r="AA454" s="39"/>
      <c r="AB454" s="39"/>
      <c r="AC454" s="39"/>
      <c r="AD454" s="39"/>
      <c r="AE454" s="39"/>
      <c r="AT454" s="18" t="s">
        <v>349</v>
      </c>
      <c r="AU454" s="18" t="s">
        <v>85</v>
      </c>
    </row>
    <row r="455" s="13" customFormat="1">
      <c r="A455" s="13"/>
      <c r="B455" s="252"/>
      <c r="C455" s="253"/>
      <c r="D455" s="240" t="s">
        <v>446</v>
      </c>
      <c r="E455" s="254" t="s">
        <v>1</v>
      </c>
      <c r="F455" s="255" t="s">
        <v>3358</v>
      </c>
      <c r="G455" s="253"/>
      <c r="H455" s="256">
        <v>9</v>
      </c>
      <c r="I455" s="257"/>
      <c r="J455" s="253"/>
      <c r="K455" s="253"/>
      <c r="L455" s="258"/>
      <c r="M455" s="259"/>
      <c r="N455" s="260"/>
      <c r="O455" s="260"/>
      <c r="P455" s="260"/>
      <c r="Q455" s="260"/>
      <c r="R455" s="260"/>
      <c r="S455" s="260"/>
      <c r="T455" s="261"/>
      <c r="U455" s="13"/>
      <c r="V455" s="13"/>
      <c r="W455" s="13"/>
      <c r="X455" s="13"/>
      <c r="Y455" s="13"/>
      <c r="Z455" s="13"/>
      <c r="AA455" s="13"/>
      <c r="AB455" s="13"/>
      <c r="AC455" s="13"/>
      <c r="AD455" s="13"/>
      <c r="AE455" s="13"/>
      <c r="AT455" s="262" t="s">
        <v>446</v>
      </c>
      <c r="AU455" s="262" t="s">
        <v>85</v>
      </c>
      <c r="AV455" s="13" t="s">
        <v>85</v>
      </c>
      <c r="AW455" s="13" t="s">
        <v>32</v>
      </c>
      <c r="AX455" s="13" t="s">
        <v>83</v>
      </c>
      <c r="AY455" s="262" t="s">
        <v>342</v>
      </c>
    </row>
    <row r="456" s="2" customFormat="1" ht="16.5" customHeight="1">
      <c r="A456" s="39"/>
      <c r="B456" s="40"/>
      <c r="C456" s="227" t="s">
        <v>964</v>
      </c>
      <c r="D456" s="227" t="s">
        <v>343</v>
      </c>
      <c r="E456" s="228" t="s">
        <v>2939</v>
      </c>
      <c r="F456" s="229" t="s">
        <v>2940</v>
      </c>
      <c r="G456" s="230" t="s">
        <v>442</v>
      </c>
      <c r="H456" s="231">
        <v>17</v>
      </c>
      <c r="I456" s="232"/>
      <c r="J456" s="233">
        <f>ROUND(I456*H456,2)</f>
        <v>0</v>
      </c>
      <c r="K456" s="229" t="s">
        <v>1</v>
      </c>
      <c r="L456" s="45"/>
      <c r="M456" s="234" t="s">
        <v>1</v>
      </c>
      <c r="N456" s="235" t="s">
        <v>41</v>
      </c>
      <c r="O456" s="92"/>
      <c r="P456" s="236">
        <f>O456*H456</f>
        <v>0</v>
      </c>
      <c r="Q456" s="236">
        <v>0.02972</v>
      </c>
      <c r="R456" s="236">
        <f>Q456*H456</f>
        <v>0.50524000000000002</v>
      </c>
      <c r="S456" s="236">
        <v>0</v>
      </c>
      <c r="T456" s="237">
        <f>S456*H456</f>
        <v>0</v>
      </c>
      <c r="U456" s="39"/>
      <c r="V456" s="39"/>
      <c r="W456" s="39"/>
      <c r="X456" s="39"/>
      <c r="Y456" s="39"/>
      <c r="Z456" s="39"/>
      <c r="AA456" s="39"/>
      <c r="AB456" s="39"/>
      <c r="AC456" s="39"/>
      <c r="AD456" s="39"/>
      <c r="AE456" s="39"/>
      <c r="AR456" s="238" t="s">
        <v>360</v>
      </c>
      <c r="AT456" s="238" t="s">
        <v>343</v>
      </c>
      <c r="AU456" s="238" t="s">
        <v>85</v>
      </c>
      <c r="AY456" s="18" t="s">
        <v>342</v>
      </c>
      <c r="BE456" s="239">
        <f>IF(N456="základní",J456,0)</f>
        <v>0</v>
      </c>
      <c r="BF456" s="239">
        <f>IF(N456="snížená",J456,0)</f>
        <v>0</v>
      </c>
      <c r="BG456" s="239">
        <f>IF(N456="zákl. přenesená",J456,0)</f>
        <v>0</v>
      </c>
      <c r="BH456" s="239">
        <f>IF(N456="sníž. přenesená",J456,0)</f>
        <v>0</v>
      </c>
      <c r="BI456" s="239">
        <f>IF(N456="nulová",J456,0)</f>
        <v>0</v>
      </c>
      <c r="BJ456" s="18" t="s">
        <v>83</v>
      </c>
      <c r="BK456" s="239">
        <f>ROUND(I456*H456,2)</f>
        <v>0</v>
      </c>
      <c r="BL456" s="18" t="s">
        <v>360</v>
      </c>
      <c r="BM456" s="238" t="s">
        <v>3360</v>
      </c>
    </row>
    <row r="457" s="2" customFormat="1">
      <c r="A457" s="39"/>
      <c r="B457" s="40"/>
      <c r="C457" s="41"/>
      <c r="D457" s="240" t="s">
        <v>349</v>
      </c>
      <c r="E457" s="41"/>
      <c r="F457" s="241" t="s">
        <v>2942</v>
      </c>
      <c r="G457" s="41"/>
      <c r="H457" s="41"/>
      <c r="I457" s="242"/>
      <c r="J457" s="41"/>
      <c r="K457" s="41"/>
      <c r="L457" s="45"/>
      <c r="M457" s="243"/>
      <c r="N457" s="244"/>
      <c r="O457" s="92"/>
      <c r="P457" s="92"/>
      <c r="Q457" s="92"/>
      <c r="R457" s="92"/>
      <c r="S457" s="92"/>
      <c r="T457" s="93"/>
      <c r="U457" s="39"/>
      <c r="V457" s="39"/>
      <c r="W457" s="39"/>
      <c r="X457" s="39"/>
      <c r="Y457" s="39"/>
      <c r="Z457" s="39"/>
      <c r="AA457" s="39"/>
      <c r="AB457" s="39"/>
      <c r="AC457" s="39"/>
      <c r="AD457" s="39"/>
      <c r="AE457" s="39"/>
      <c r="AT457" s="18" t="s">
        <v>349</v>
      </c>
      <c r="AU457" s="18" t="s">
        <v>85</v>
      </c>
    </row>
    <row r="458" s="13" customFormat="1">
      <c r="A458" s="13"/>
      <c r="B458" s="252"/>
      <c r="C458" s="253"/>
      <c r="D458" s="240" t="s">
        <v>446</v>
      </c>
      <c r="E458" s="254" t="s">
        <v>1</v>
      </c>
      <c r="F458" s="255" t="s">
        <v>3315</v>
      </c>
      <c r="G458" s="253"/>
      <c r="H458" s="256">
        <v>17</v>
      </c>
      <c r="I458" s="257"/>
      <c r="J458" s="253"/>
      <c r="K458" s="253"/>
      <c r="L458" s="258"/>
      <c r="M458" s="259"/>
      <c r="N458" s="260"/>
      <c r="O458" s="260"/>
      <c r="P458" s="260"/>
      <c r="Q458" s="260"/>
      <c r="R458" s="260"/>
      <c r="S458" s="260"/>
      <c r="T458" s="261"/>
      <c r="U458" s="13"/>
      <c r="V458" s="13"/>
      <c r="W458" s="13"/>
      <c r="X458" s="13"/>
      <c r="Y458" s="13"/>
      <c r="Z458" s="13"/>
      <c r="AA458" s="13"/>
      <c r="AB458" s="13"/>
      <c r="AC458" s="13"/>
      <c r="AD458" s="13"/>
      <c r="AE458" s="13"/>
      <c r="AT458" s="262" t="s">
        <v>446</v>
      </c>
      <c r="AU458" s="262" t="s">
        <v>85</v>
      </c>
      <c r="AV458" s="13" t="s">
        <v>85</v>
      </c>
      <c r="AW458" s="13" t="s">
        <v>32</v>
      </c>
      <c r="AX458" s="13" t="s">
        <v>83</v>
      </c>
      <c r="AY458" s="262" t="s">
        <v>342</v>
      </c>
    </row>
    <row r="459" s="2" customFormat="1" ht="16.5" customHeight="1">
      <c r="A459" s="39"/>
      <c r="B459" s="40"/>
      <c r="C459" s="295" t="s">
        <v>969</v>
      </c>
      <c r="D459" s="295" t="s">
        <v>621</v>
      </c>
      <c r="E459" s="296" t="s">
        <v>2943</v>
      </c>
      <c r="F459" s="297" t="s">
        <v>2944</v>
      </c>
      <c r="G459" s="298" t="s">
        <v>442</v>
      </c>
      <c r="H459" s="299">
        <v>17</v>
      </c>
      <c r="I459" s="300"/>
      <c r="J459" s="301">
        <f>ROUND(I459*H459,2)</f>
        <v>0</v>
      </c>
      <c r="K459" s="297" t="s">
        <v>443</v>
      </c>
      <c r="L459" s="302"/>
      <c r="M459" s="303" t="s">
        <v>1</v>
      </c>
      <c r="N459" s="304" t="s">
        <v>41</v>
      </c>
      <c r="O459" s="92"/>
      <c r="P459" s="236">
        <f>O459*H459</f>
        <v>0</v>
      </c>
      <c r="Q459" s="236">
        <v>0.11</v>
      </c>
      <c r="R459" s="236">
        <f>Q459*H459</f>
        <v>1.8700000000000001</v>
      </c>
      <c r="S459" s="236">
        <v>0</v>
      </c>
      <c r="T459" s="237">
        <f>S459*H459</f>
        <v>0</v>
      </c>
      <c r="U459" s="39"/>
      <c r="V459" s="39"/>
      <c r="W459" s="39"/>
      <c r="X459" s="39"/>
      <c r="Y459" s="39"/>
      <c r="Z459" s="39"/>
      <c r="AA459" s="39"/>
      <c r="AB459" s="39"/>
      <c r="AC459" s="39"/>
      <c r="AD459" s="39"/>
      <c r="AE459" s="39"/>
      <c r="AR459" s="238" t="s">
        <v>376</v>
      </c>
      <c r="AT459" s="238" t="s">
        <v>621</v>
      </c>
      <c r="AU459" s="238" t="s">
        <v>85</v>
      </c>
      <c r="AY459" s="18" t="s">
        <v>342</v>
      </c>
      <c r="BE459" s="239">
        <f>IF(N459="základní",J459,0)</f>
        <v>0</v>
      </c>
      <c r="BF459" s="239">
        <f>IF(N459="snížená",J459,0)</f>
        <v>0</v>
      </c>
      <c r="BG459" s="239">
        <f>IF(N459="zákl. přenesená",J459,0)</f>
        <v>0</v>
      </c>
      <c r="BH459" s="239">
        <f>IF(N459="sníž. přenesená",J459,0)</f>
        <v>0</v>
      </c>
      <c r="BI459" s="239">
        <f>IF(N459="nulová",J459,0)</f>
        <v>0</v>
      </c>
      <c r="BJ459" s="18" t="s">
        <v>83</v>
      </c>
      <c r="BK459" s="239">
        <f>ROUND(I459*H459,2)</f>
        <v>0</v>
      </c>
      <c r="BL459" s="18" t="s">
        <v>360</v>
      </c>
      <c r="BM459" s="238" t="s">
        <v>3361</v>
      </c>
    </row>
    <row r="460" s="2" customFormat="1">
      <c r="A460" s="39"/>
      <c r="B460" s="40"/>
      <c r="C460" s="41"/>
      <c r="D460" s="240" t="s">
        <v>349</v>
      </c>
      <c r="E460" s="41"/>
      <c r="F460" s="241" t="s">
        <v>2944</v>
      </c>
      <c r="G460" s="41"/>
      <c r="H460" s="41"/>
      <c r="I460" s="242"/>
      <c r="J460" s="41"/>
      <c r="K460" s="41"/>
      <c r="L460" s="45"/>
      <c r="M460" s="243"/>
      <c r="N460" s="244"/>
      <c r="O460" s="92"/>
      <c r="P460" s="92"/>
      <c r="Q460" s="92"/>
      <c r="R460" s="92"/>
      <c r="S460" s="92"/>
      <c r="T460" s="93"/>
      <c r="U460" s="39"/>
      <c r="V460" s="39"/>
      <c r="W460" s="39"/>
      <c r="X460" s="39"/>
      <c r="Y460" s="39"/>
      <c r="Z460" s="39"/>
      <c r="AA460" s="39"/>
      <c r="AB460" s="39"/>
      <c r="AC460" s="39"/>
      <c r="AD460" s="39"/>
      <c r="AE460" s="39"/>
      <c r="AT460" s="18" t="s">
        <v>349</v>
      </c>
      <c r="AU460" s="18" t="s">
        <v>85</v>
      </c>
    </row>
    <row r="461" s="13" customFormat="1">
      <c r="A461" s="13"/>
      <c r="B461" s="252"/>
      <c r="C461" s="253"/>
      <c r="D461" s="240" t="s">
        <v>446</v>
      </c>
      <c r="E461" s="254" t="s">
        <v>1</v>
      </c>
      <c r="F461" s="255" t="s">
        <v>3315</v>
      </c>
      <c r="G461" s="253"/>
      <c r="H461" s="256">
        <v>17</v>
      </c>
      <c r="I461" s="257"/>
      <c r="J461" s="253"/>
      <c r="K461" s="253"/>
      <c r="L461" s="258"/>
      <c r="M461" s="259"/>
      <c r="N461" s="260"/>
      <c r="O461" s="260"/>
      <c r="P461" s="260"/>
      <c r="Q461" s="260"/>
      <c r="R461" s="260"/>
      <c r="S461" s="260"/>
      <c r="T461" s="261"/>
      <c r="U461" s="13"/>
      <c r="V461" s="13"/>
      <c r="W461" s="13"/>
      <c r="X461" s="13"/>
      <c r="Y461" s="13"/>
      <c r="Z461" s="13"/>
      <c r="AA461" s="13"/>
      <c r="AB461" s="13"/>
      <c r="AC461" s="13"/>
      <c r="AD461" s="13"/>
      <c r="AE461" s="13"/>
      <c r="AT461" s="262" t="s">
        <v>446</v>
      </c>
      <c r="AU461" s="262" t="s">
        <v>85</v>
      </c>
      <c r="AV461" s="13" t="s">
        <v>85</v>
      </c>
      <c r="AW461" s="13" t="s">
        <v>32</v>
      </c>
      <c r="AX461" s="13" t="s">
        <v>83</v>
      </c>
      <c r="AY461" s="262" t="s">
        <v>342</v>
      </c>
    </row>
    <row r="462" s="2" customFormat="1" ht="16.5" customHeight="1">
      <c r="A462" s="39"/>
      <c r="B462" s="40"/>
      <c r="C462" s="227" t="s">
        <v>975</v>
      </c>
      <c r="D462" s="227" t="s">
        <v>343</v>
      </c>
      <c r="E462" s="228" t="s">
        <v>2583</v>
      </c>
      <c r="F462" s="229" t="s">
        <v>2584</v>
      </c>
      <c r="G462" s="230" t="s">
        <v>442</v>
      </c>
      <c r="H462" s="231">
        <v>8</v>
      </c>
      <c r="I462" s="232"/>
      <c r="J462" s="233">
        <f>ROUND(I462*H462,2)</f>
        <v>0</v>
      </c>
      <c r="K462" s="229" t="s">
        <v>443</v>
      </c>
      <c r="L462" s="45"/>
      <c r="M462" s="234" t="s">
        <v>1</v>
      </c>
      <c r="N462" s="235" t="s">
        <v>41</v>
      </c>
      <c r="O462" s="92"/>
      <c r="P462" s="236">
        <f>O462*H462</f>
        <v>0</v>
      </c>
      <c r="Q462" s="236">
        <v>0.21734000000000001</v>
      </c>
      <c r="R462" s="236">
        <f>Q462*H462</f>
        <v>1.73872</v>
      </c>
      <c r="S462" s="236">
        <v>0</v>
      </c>
      <c r="T462" s="237">
        <f>S462*H462</f>
        <v>0</v>
      </c>
      <c r="U462" s="39"/>
      <c r="V462" s="39"/>
      <c r="W462" s="39"/>
      <c r="X462" s="39"/>
      <c r="Y462" s="39"/>
      <c r="Z462" s="39"/>
      <c r="AA462" s="39"/>
      <c r="AB462" s="39"/>
      <c r="AC462" s="39"/>
      <c r="AD462" s="39"/>
      <c r="AE462" s="39"/>
      <c r="AR462" s="238" t="s">
        <v>360</v>
      </c>
      <c r="AT462" s="238" t="s">
        <v>343</v>
      </c>
      <c r="AU462" s="238" t="s">
        <v>85</v>
      </c>
      <c r="AY462" s="18" t="s">
        <v>342</v>
      </c>
      <c r="BE462" s="239">
        <f>IF(N462="základní",J462,0)</f>
        <v>0</v>
      </c>
      <c r="BF462" s="239">
        <f>IF(N462="snížená",J462,0)</f>
        <v>0</v>
      </c>
      <c r="BG462" s="239">
        <f>IF(N462="zákl. přenesená",J462,0)</f>
        <v>0</v>
      </c>
      <c r="BH462" s="239">
        <f>IF(N462="sníž. přenesená",J462,0)</f>
        <v>0</v>
      </c>
      <c r="BI462" s="239">
        <f>IF(N462="nulová",J462,0)</f>
        <v>0</v>
      </c>
      <c r="BJ462" s="18" t="s">
        <v>83</v>
      </c>
      <c r="BK462" s="239">
        <f>ROUND(I462*H462,2)</f>
        <v>0</v>
      </c>
      <c r="BL462" s="18" t="s">
        <v>360</v>
      </c>
      <c r="BM462" s="238" t="s">
        <v>3362</v>
      </c>
    </row>
    <row r="463" s="2" customFormat="1">
      <c r="A463" s="39"/>
      <c r="B463" s="40"/>
      <c r="C463" s="41"/>
      <c r="D463" s="240" t="s">
        <v>349</v>
      </c>
      <c r="E463" s="41"/>
      <c r="F463" s="241" t="s">
        <v>2586</v>
      </c>
      <c r="G463" s="41"/>
      <c r="H463" s="41"/>
      <c r="I463" s="242"/>
      <c r="J463" s="41"/>
      <c r="K463" s="41"/>
      <c r="L463" s="45"/>
      <c r="M463" s="243"/>
      <c r="N463" s="244"/>
      <c r="O463" s="92"/>
      <c r="P463" s="92"/>
      <c r="Q463" s="92"/>
      <c r="R463" s="92"/>
      <c r="S463" s="92"/>
      <c r="T463" s="93"/>
      <c r="U463" s="39"/>
      <c r="V463" s="39"/>
      <c r="W463" s="39"/>
      <c r="X463" s="39"/>
      <c r="Y463" s="39"/>
      <c r="Z463" s="39"/>
      <c r="AA463" s="39"/>
      <c r="AB463" s="39"/>
      <c r="AC463" s="39"/>
      <c r="AD463" s="39"/>
      <c r="AE463" s="39"/>
      <c r="AT463" s="18" t="s">
        <v>349</v>
      </c>
      <c r="AU463" s="18" t="s">
        <v>85</v>
      </c>
    </row>
    <row r="464" s="13" customFormat="1">
      <c r="A464" s="13"/>
      <c r="B464" s="252"/>
      <c r="C464" s="253"/>
      <c r="D464" s="240" t="s">
        <v>446</v>
      </c>
      <c r="E464" s="254" t="s">
        <v>1</v>
      </c>
      <c r="F464" s="255" t="s">
        <v>3363</v>
      </c>
      <c r="G464" s="253"/>
      <c r="H464" s="256">
        <v>8</v>
      </c>
      <c r="I464" s="257"/>
      <c r="J464" s="253"/>
      <c r="K464" s="253"/>
      <c r="L464" s="258"/>
      <c r="M464" s="259"/>
      <c r="N464" s="260"/>
      <c r="O464" s="260"/>
      <c r="P464" s="260"/>
      <c r="Q464" s="260"/>
      <c r="R464" s="260"/>
      <c r="S464" s="260"/>
      <c r="T464" s="261"/>
      <c r="U464" s="13"/>
      <c r="V464" s="13"/>
      <c r="W464" s="13"/>
      <c r="X464" s="13"/>
      <c r="Y464" s="13"/>
      <c r="Z464" s="13"/>
      <c r="AA464" s="13"/>
      <c r="AB464" s="13"/>
      <c r="AC464" s="13"/>
      <c r="AD464" s="13"/>
      <c r="AE464" s="13"/>
      <c r="AT464" s="262" t="s">
        <v>446</v>
      </c>
      <c r="AU464" s="262" t="s">
        <v>85</v>
      </c>
      <c r="AV464" s="13" t="s">
        <v>85</v>
      </c>
      <c r="AW464" s="13" t="s">
        <v>32</v>
      </c>
      <c r="AX464" s="13" t="s">
        <v>83</v>
      </c>
      <c r="AY464" s="262" t="s">
        <v>342</v>
      </c>
    </row>
    <row r="465" s="2" customFormat="1" ht="16.5" customHeight="1">
      <c r="A465" s="39"/>
      <c r="B465" s="40"/>
      <c r="C465" s="295" t="s">
        <v>980</v>
      </c>
      <c r="D465" s="295" t="s">
        <v>621</v>
      </c>
      <c r="E465" s="296" t="s">
        <v>2587</v>
      </c>
      <c r="F465" s="297" t="s">
        <v>2588</v>
      </c>
      <c r="G465" s="298" t="s">
        <v>442</v>
      </c>
      <c r="H465" s="299">
        <v>8</v>
      </c>
      <c r="I465" s="300"/>
      <c r="J465" s="301">
        <f>ROUND(I465*H465,2)</f>
        <v>0</v>
      </c>
      <c r="K465" s="297" t="s">
        <v>1</v>
      </c>
      <c r="L465" s="302"/>
      <c r="M465" s="303" t="s">
        <v>1</v>
      </c>
      <c r="N465" s="304" t="s">
        <v>41</v>
      </c>
      <c r="O465" s="92"/>
      <c r="P465" s="236">
        <f>O465*H465</f>
        <v>0</v>
      </c>
      <c r="Q465" s="236">
        <v>0.045999999999999999</v>
      </c>
      <c r="R465" s="236">
        <f>Q465*H465</f>
        <v>0.36799999999999999</v>
      </c>
      <c r="S465" s="236">
        <v>0</v>
      </c>
      <c r="T465" s="237">
        <f>S465*H465</f>
        <v>0</v>
      </c>
      <c r="U465" s="39"/>
      <c r="V465" s="39"/>
      <c r="W465" s="39"/>
      <c r="X465" s="39"/>
      <c r="Y465" s="39"/>
      <c r="Z465" s="39"/>
      <c r="AA465" s="39"/>
      <c r="AB465" s="39"/>
      <c r="AC465" s="39"/>
      <c r="AD465" s="39"/>
      <c r="AE465" s="39"/>
      <c r="AR465" s="238" t="s">
        <v>376</v>
      </c>
      <c r="AT465" s="238" t="s">
        <v>621</v>
      </c>
      <c r="AU465" s="238" t="s">
        <v>85</v>
      </c>
      <c r="AY465" s="18" t="s">
        <v>342</v>
      </c>
      <c r="BE465" s="239">
        <f>IF(N465="základní",J465,0)</f>
        <v>0</v>
      </c>
      <c r="BF465" s="239">
        <f>IF(N465="snížená",J465,0)</f>
        <v>0</v>
      </c>
      <c r="BG465" s="239">
        <f>IF(N465="zákl. přenesená",J465,0)</f>
        <v>0</v>
      </c>
      <c r="BH465" s="239">
        <f>IF(N465="sníž. přenesená",J465,0)</f>
        <v>0</v>
      </c>
      <c r="BI465" s="239">
        <f>IF(N465="nulová",J465,0)</f>
        <v>0</v>
      </c>
      <c r="BJ465" s="18" t="s">
        <v>83</v>
      </c>
      <c r="BK465" s="239">
        <f>ROUND(I465*H465,2)</f>
        <v>0</v>
      </c>
      <c r="BL465" s="18" t="s">
        <v>360</v>
      </c>
      <c r="BM465" s="238" t="s">
        <v>3364</v>
      </c>
    </row>
    <row r="466" s="2" customFormat="1">
      <c r="A466" s="39"/>
      <c r="B466" s="40"/>
      <c r="C466" s="41"/>
      <c r="D466" s="240" t="s">
        <v>349</v>
      </c>
      <c r="E466" s="41"/>
      <c r="F466" s="241" t="s">
        <v>2588</v>
      </c>
      <c r="G466" s="41"/>
      <c r="H466" s="41"/>
      <c r="I466" s="242"/>
      <c r="J466" s="41"/>
      <c r="K466" s="41"/>
      <c r="L466" s="45"/>
      <c r="M466" s="243"/>
      <c r="N466" s="244"/>
      <c r="O466" s="92"/>
      <c r="P466" s="92"/>
      <c r="Q466" s="92"/>
      <c r="R466" s="92"/>
      <c r="S466" s="92"/>
      <c r="T466" s="93"/>
      <c r="U466" s="39"/>
      <c r="V466" s="39"/>
      <c r="W466" s="39"/>
      <c r="X466" s="39"/>
      <c r="Y466" s="39"/>
      <c r="Z466" s="39"/>
      <c r="AA466" s="39"/>
      <c r="AB466" s="39"/>
      <c r="AC466" s="39"/>
      <c r="AD466" s="39"/>
      <c r="AE466" s="39"/>
      <c r="AT466" s="18" t="s">
        <v>349</v>
      </c>
      <c r="AU466" s="18" t="s">
        <v>85</v>
      </c>
    </row>
    <row r="467" s="13" customFormat="1">
      <c r="A467" s="13"/>
      <c r="B467" s="252"/>
      <c r="C467" s="253"/>
      <c r="D467" s="240" t="s">
        <v>446</v>
      </c>
      <c r="E467" s="254" t="s">
        <v>1</v>
      </c>
      <c r="F467" s="255" t="s">
        <v>3365</v>
      </c>
      <c r="G467" s="253"/>
      <c r="H467" s="256">
        <v>8</v>
      </c>
      <c r="I467" s="257"/>
      <c r="J467" s="253"/>
      <c r="K467" s="253"/>
      <c r="L467" s="258"/>
      <c r="M467" s="259"/>
      <c r="N467" s="260"/>
      <c r="O467" s="260"/>
      <c r="P467" s="260"/>
      <c r="Q467" s="260"/>
      <c r="R467" s="260"/>
      <c r="S467" s="260"/>
      <c r="T467" s="261"/>
      <c r="U467" s="13"/>
      <c r="V467" s="13"/>
      <c r="W467" s="13"/>
      <c r="X467" s="13"/>
      <c r="Y467" s="13"/>
      <c r="Z467" s="13"/>
      <c r="AA467" s="13"/>
      <c r="AB467" s="13"/>
      <c r="AC467" s="13"/>
      <c r="AD467" s="13"/>
      <c r="AE467" s="13"/>
      <c r="AT467" s="262" t="s">
        <v>446</v>
      </c>
      <c r="AU467" s="262" t="s">
        <v>85</v>
      </c>
      <c r="AV467" s="13" t="s">
        <v>85</v>
      </c>
      <c r="AW467" s="13" t="s">
        <v>32</v>
      </c>
      <c r="AX467" s="13" t="s">
        <v>83</v>
      </c>
      <c r="AY467" s="262" t="s">
        <v>342</v>
      </c>
    </row>
    <row r="468" s="2" customFormat="1" ht="16.5" customHeight="1">
      <c r="A468" s="39"/>
      <c r="B468" s="40"/>
      <c r="C468" s="227" t="s">
        <v>987</v>
      </c>
      <c r="D468" s="227" t="s">
        <v>343</v>
      </c>
      <c r="E468" s="228" t="s">
        <v>2114</v>
      </c>
      <c r="F468" s="229" t="s">
        <v>2591</v>
      </c>
      <c r="G468" s="230" t="s">
        <v>442</v>
      </c>
      <c r="H468" s="231">
        <v>6</v>
      </c>
      <c r="I468" s="232"/>
      <c r="J468" s="233">
        <f>ROUND(I468*H468,2)</f>
        <v>0</v>
      </c>
      <c r="K468" s="229" t="s">
        <v>443</v>
      </c>
      <c r="L468" s="45"/>
      <c r="M468" s="234" t="s">
        <v>1</v>
      </c>
      <c r="N468" s="235" t="s">
        <v>41</v>
      </c>
      <c r="O468" s="92"/>
      <c r="P468" s="236">
        <f>O468*H468</f>
        <v>0</v>
      </c>
      <c r="Q468" s="236">
        <v>0.21734000000000001</v>
      </c>
      <c r="R468" s="236">
        <f>Q468*H468</f>
        <v>1.3040400000000001</v>
      </c>
      <c r="S468" s="236">
        <v>0</v>
      </c>
      <c r="T468" s="237">
        <f>S468*H468</f>
        <v>0</v>
      </c>
      <c r="U468" s="39"/>
      <c r="V468" s="39"/>
      <c r="W468" s="39"/>
      <c r="X468" s="39"/>
      <c r="Y468" s="39"/>
      <c r="Z468" s="39"/>
      <c r="AA468" s="39"/>
      <c r="AB468" s="39"/>
      <c r="AC468" s="39"/>
      <c r="AD468" s="39"/>
      <c r="AE468" s="39"/>
      <c r="AR468" s="238" t="s">
        <v>360</v>
      </c>
      <c r="AT468" s="238" t="s">
        <v>343</v>
      </c>
      <c r="AU468" s="238" t="s">
        <v>85</v>
      </c>
      <c r="AY468" s="18" t="s">
        <v>342</v>
      </c>
      <c r="BE468" s="239">
        <f>IF(N468="základní",J468,0)</f>
        <v>0</v>
      </c>
      <c r="BF468" s="239">
        <f>IF(N468="snížená",J468,0)</f>
        <v>0</v>
      </c>
      <c r="BG468" s="239">
        <f>IF(N468="zákl. přenesená",J468,0)</f>
        <v>0</v>
      </c>
      <c r="BH468" s="239">
        <f>IF(N468="sníž. přenesená",J468,0)</f>
        <v>0</v>
      </c>
      <c r="BI468" s="239">
        <f>IF(N468="nulová",J468,0)</f>
        <v>0</v>
      </c>
      <c r="BJ468" s="18" t="s">
        <v>83</v>
      </c>
      <c r="BK468" s="239">
        <f>ROUND(I468*H468,2)</f>
        <v>0</v>
      </c>
      <c r="BL468" s="18" t="s">
        <v>360</v>
      </c>
      <c r="BM468" s="238" t="s">
        <v>3366</v>
      </c>
    </row>
    <row r="469" s="2" customFormat="1">
      <c r="A469" s="39"/>
      <c r="B469" s="40"/>
      <c r="C469" s="41"/>
      <c r="D469" s="240" t="s">
        <v>349</v>
      </c>
      <c r="E469" s="41"/>
      <c r="F469" s="241" t="s">
        <v>2593</v>
      </c>
      <c r="G469" s="41"/>
      <c r="H469" s="41"/>
      <c r="I469" s="242"/>
      <c r="J469" s="41"/>
      <c r="K469" s="41"/>
      <c r="L469" s="45"/>
      <c r="M469" s="243"/>
      <c r="N469" s="244"/>
      <c r="O469" s="92"/>
      <c r="P469" s="92"/>
      <c r="Q469" s="92"/>
      <c r="R469" s="92"/>
      <c r="S469" s="92"/>
      <c r="T469" s="93"/>
      <c r="U469" s="39"/>
      <c r="V469" s="39"/>
      <c r="W469" s="39"/>
      <c r="X469" s="39"/>
      <c r="Y469" s="39"/>
      <c r="Z469" s="39"/>
      <c r="AA469" s="39"/>
      <c r="AB469" s="39"/>
      <c r="AC469" s="39"/>
      <c r="AD469" s="39"/>
      <c r="AE469" s="39"/>
      <c r="AT469" s="18" t="s">
        <v>349</v>
      </c>
      <c r="AU469" s="18" t="s">
        <v>85</v>
      </c>
    </row>
    <row r="470" s="13" customFormat="1">
      <c r="A470" s="13"/>
      <c r="B470" s="252"/>
      <c r="C470" s="253"/>
      <c r="D470" s="240" t="s">
        <v>446</v>
      </c>
      <c r="E470" s="254" t="s">
        <v>1</v>
      </c>
      <c r="F470" s="255" t="s">
        <v>2594</v>
      </c>
      <c r="G470" s="253"/>
      <c r="H470" s="256">
        <v>6</v>
      </c>
      <c r="I470" s="257"/>
      <c r="J470" s="253"/>
      <c r="K470" s="253"/>
      <c r="L470" s="258"/>
      <c r="M470" s="259"/>
      <c r="N470" s="260"/>
      <c r="O470" s="260"/>
      <c r="P470" s="260"/>
      <c r="Q470" s="260"/>
      <c r="R470" s="260"/>
      <c r="S470" s="260"/>
      <c r="T470" s="261"/>
      <c r="U470" s="13"/>
      <c r="V470" s="13"/>
      <c r="W470" s="13"/>
      <c r="X470" s="13"/>
      <c r="Y470" s="13"/>
      <c r="Z470" s="13"/>
      <c r="AA470" s="13"/>
      <c r="AB470" s="13"/>
      <c r="AC470" s="13"/>
      <c r="AD470" s="13"/>
      <c r="AE470" s="13"/>
      <c r="AT470" s="262" t="s">
        <v>446</v>
      </c>
      <c r="AU470" s="262" t="s">
        <v>85</v>
      </c>
      <c r="AV470" s="13" t="s">
        <v>85</v>
      </c>
      <c r="AW470" s="13" t="s">
        <v>32</v>
      </c>
      <c r="AX470" s="13" t="s">
        <v>83</v>
      </c>
      <c r="AY470" s="262" t="s">
        <v>342</v>
      </c>
    </row>
    <row r="471" s="2" customFormat="1" ht="16.5" customHeight="1">
      <c r="A471" s="39"/>
      <c r="B471" s="40"/>
      <c r="C471" s="295" t="s">
        <v>996</v>
      </c>
      <c r="D471" s="295" t="s">
        <v>621</v>
      </c>
      <c r="E471" s="296" t="s">
        <v>2595</v>
      </c>
      <c r="F471" s="297" t="s">
        <v>2596</v>
      </c>
      <c r="G471" s="298" t="s">
        <v>442</v>
      </c>
      <c r="H471" s="299">
        <v>6</v>
      </c>
      <c r="I471" s="300"/>
      <c r="J471" s="301">
        <f>ROUND(I471*H471,2)</f>
        <v>0</v>
      </c>
      <c r="K471" s="297" t="s">
        <v>1</v>
      </c>
      <c r="L471" s="302"/>
      <c r="M471" s="303" t="s">
        <v>1</v>
      </c>
      <c r="N471" s="304" t="s">
        <v>41</v>
      </c>
      <c r="O471" s="92"/>
      <c r="P471" s="236">
        <f>O471*H471</f>
        <v>0</v>
      </c>
      <c r="Q471" s="236">
        <v>0.054600000000000003</v>
      </c>
      <c r="R471" s="236">
        <f>Q471*H471</f>
        <v>0.3276</v>
      </c>
      <c r="S471" s="236">
        <v>0</v>
      </c>
      <c r="T471" s="237">
        <f>S471*H471</f>
        <v>0</v>
      </c>
      <c r="U471" s="39"/>
      <c r="V471" s="39"/>
      <c r="W471" s="39"/>
      <c r="X471" s="39"/>
      <c r="Y471" s="39"/>
      <c r="Z471" s="39"/>
      <c r="AA471" s="39"/>
      <c r="AB471" s="39"/>
      <c r="AC471" s="39"/>
      <c r="AD471" s="39"/>
      <c r="AE471" s="39"/>
      <c r="AR471" s="238" t="s">
        <v>376</v>
      </c>
      <c r="AT471" s="238" t="s">
        <v>621</v>
      </c>
      <c r="AU471" s="238" t="s">
        <v>85</v>
      </c>
      <c r="AY471" s="18" t="s">
        <v>342</v>
      </c>
      <c r="BE471" s="239">
        <f>IF(N471="základní",J471,0)</f>
        <v>0</v>
      </c>
      <c r="BF471" s="239">
        <f>IF(N471="snížená",J471,0)</f>
        <v>0</v>
      </c>
      <c r="BG471" s="239">
        <f>IF(N471="zákl. přenesená",J471,0)</f>
        <v>0</v>
      </c>
      <c r="BH471" s="239">
        <f>IF(N471="sníž. přenesená",J471,0)</f>
        <v>0</v>
      </c>
      <c r="BI471" s="239">
        <f>IF(N471="nulová",J471,0)</f>
        <v>0</v>
      </c>
      <c r="BJ471" s="18" t="s">
        <v>83</v>
      </c>
      <c r="BK471" s="239">
        <f>ROUND(I471*H471,2)</f>
        <v>0</v>
      </c>
      <c r="BL471" s="18" t="s">
        <v>360</v>
      </c>
      <c r="BM471" s="238" t="s">
        <v>3367</v>
      </c>
    </row>
    <row r="472" s="2" customFormat="1">
      <c r="A472" s="39"/>
      <c r="B472" s="40"/>
      <c r="C472" s="41"/>
      <c r="D472" s="240" t="s">
        <v>349</v>
      </c>
      <c r="E472" s="41"/>
      <c r="F472" s="241" t="s">
        <v>2596</v>
      </c>
      <c r="G472" s="41"/>
      <c r="H472" s="41"/>
      <c r="I472" s="242"/>
      <c r="J472" s="41"/>
      <c r="K472" s="41"/>
      <c r="L472" s="45"/>
      <c r="M472" s="243"/>
      <c r="N472" s="244"/>
      <c r="O472" s="92"/>
      <c r="P472" s="92"/>
      <c r="Q472" s="92"/>
      <c r="R472" s="92"/>
      <c r="S472" s="92"/>
      <c r="T472" s="93"/>
      <c r="U472" s="39"/>
      <c r="V472" s="39"/>
      <c r="W472" s="39"/>
      <c r="X472" s="39"/>
      <c r="Y472" s="39"/>
      <c r="Z472" s="39"/>
      <c r="AA472" s="39"/>
      <c r="AB472" s="39"/>
      <c r="AC472" s="39"/>
      <c r="AD472" s="39"/>
      <c r="AE472" s="39"/>
      <c r="AT472" s="18" t="s">
        <v>349</v>
      </c>
      <c r="AU472" s="18" t="s">
        <v>85</v>
      </c>
    </row>
    <row r="473" s="13" customFormat="1">
      <c r="A473" s="13"/>
      <c r="B473" s="252"/>
      <c r="C473" s="253"/>
      <c r="D473" s="240" t="s">
        <v>446</v>
      </c>
      <c r="E473" s="254" t="s">
        <v>1</v>
      </c>
      <c r="F473" s="255" t="s">
        <v>2541</v>
      </c>
      <c r="G473" s="253"/>
      <c r="H473" s="256">
        <v>6</v>
      </c>
      <c r="I473" s="257"/>
      <c r="J473" s="253"/>
      <c r="K473" s="253"/>
      <c r="L473" s="258"/>
      <c r="M473" s="259"/>
      <c r="N473" s="260"/>
      <c r="O473" s="260"/>
      <c r="P473" s="260"/>
      <c r="Q473" s="260"/>
      <c r="R473" s="260"/>
      <c r="S473" s="260"/>
      <c r="T473" s="261"/>
      <c r="U473" s="13"/>
      <c r="V473" s="13"/>
      <c r="W473" s="13"/>
      <c r="X473" s="13"/>
      <c r="Y473" s="13"/>
      <c r="Z473" s="13"/>
      <c r="AA473" s="13"/>
      <c r="AB473" s="13"/>
      <c r="AC473" s="13"/>
      <c r="AD473" s="13"/>
      <c r="AE473" s="13"/>
      <c r="AT473" s="262" t="s">
        <v>446</v>
      </c>
      <c r="AU473" s="262" t="s">
        <v>85</v>
      </c>
      <c r="AV473" s="13" t="s">
        <v>85</v>
      </c>
      <c r="AW473" s="13" t="s">
        <v>32</v>
      </c>
      <c r="AX473" s="13" t="s">
        <v>83</v>
      </c>
      <c r="AY473" s="262" t="s">
        <v>342</v>
      </c>
    </row>
    <row r="474" s="2" customFormat="1" ht="16.5" customHeight="1">
      <c r="A474" s="39"/>
      <c r="B474" s="40"/>
      <c r="C474" s="227" t="s">
        <v>1001</v>
      </c>
      <c r="D474" s="227" t="s">
        <v>343</v>
      </c>
      <c r="E474" s="228" t="s">
        <v>2953</v>
      </c>
      <c r="F474" s="229" t="s">
        <v>2954</v>
      </c>
      <c r="G474" s="230" t="s">
        <v>442</v>
      </c>
      <c r="H474" s="231">
        <v>17</v>
      </c>
      <c r="I474" s="232"/>
      <c r="J474" s="233">
        <f>ROUND(I474*H474,2)</f>
        <v>0</v>
      </c>
      <c r="K474" s="229" t="s">
        <v>1</v>
      </c>
      <c r="L474" s="45"/>
      <c r="M474" s="234" t="s">
        <v>1</v>
      </c>
      <c r="N474" s="235" t="s">
        <v>41</v>
      </c>
      <c r="O474" s="92"/>
      <c r="P474" s="236">
        <f>O474*H474</f>
        <v>0</v>
      </c>
      <c r="Q474" s="236">
        <v>0.21734000000000001</v>
      </c>
      <c r="R474" s="236">
        <f>Q474*H474</f>
        <v>3.6947800000000002</v>
      </c>
      <c r="S474" s="236">
        <v>0</v>
      </c>
      <c r="T474" s="237">
        <f>S474*H474</f>
        <v>0</v>
      </c>
      <c r="U474" s="39"/>
      <c r="V474" s="39"/>
      <c r="W474" s="39"/>
      <c r="X474" s="39"/>
      <c r="Y474" s="39"/>
      <c r="Z474" s="39"/>
      <c r="AA474" s="39"/>
      <c r="AB474" s="39"/>
      <c r="AC474" s="39"/>
      <c r="AD474" s="39"/>
      <c r="AE474" s="39"/>
      <c r="AR474" s="238" t="s">
        <v>360</v>
      </c>
      <c r="AT474" s="238" t="s">
        <v>343</v>
      </c>
      <c r="AU474" s="238" t="s">
        <v>85</v>
      </c>
      <c r="AY474" s="18" t="s">
        <v>342</v>
      </c>
      <c r="BE474" s="239">
        <f>IF(N474="základní",J474,0)</f>
        <v>0</v>
      </c>
      <c r="BF474" s="239">
        <f>IF(N474="snížená",J474,0)</f>
        <v>0</v>
      </c>
      <c r="BG474" s="239">
        <f>IF(N474="zákl. přenesená",J474,0)</f>
        <v>0</v>
      </c>
      <c r="BH474" s="239">
        <f>IF(N474="sníž. přenesená",J474,0)</f>
        <v>0</v>
      </c>
      <c r="BI474" s="239">
        <f>IF(N474="nulová",J474,0)</f>
        <v>0</v>
      </c>
      <c r="BJ474" s="18" t="s">
        <v>83</v>
      </c>
      <c r="BK474" s="239">
        <f>ROUND(I474*H474,2)</f>
        <v>0</v>
      </c>
      <c r="BL474" s="18" t="s">
        <v>360</v>
      </c>
      <c r="BM474" s="238" t="s">
        <v>3368</v>
      </c>
    </row>
    <row r="475" s="2" customFormat="1">
      <c r="A475" s="39"/>
      <c r="B475" s="40"/>
      <c r="C475" s="41"/>
      <c r="D475" s="240" t="s">
        <v>349</v>
      </c>
      <c r="E475" s="41"/>
      <c r="F475" s="241" t="s">
        <v>2954</v>
      </c>
      <c r="G475" s="41"/>
      <c r="H475" s="41"/>
      <c r="I475" s="242"/>
      <c r="J475" s="41"/>
      <c r="K475" s="41"/>
      <c r="L475" s="45"/>
      <c r="M475" s="243"/>
      <c r="N475" s="244"/>
      <c r="O475" s="92"/>
      <c r="P475" s="92"/>
      <c r="Q475" s="92"/>
      <c r="R475" s="92"/>
      <c r="S475" s="92"/>
      <c r="T475" s="93"/>
      <c r="U475" s="39"/>
      <c r="V475" s="39"/>
      <c r="W475" s="39"/>
      <c r="X475" s="39"/>
      <c r="Y475" s="39"/>
      <c r="Z475" s="39"/>
      <c r="AA475" s="39"/>
      <c r="AB475" s="39"/>
      <c r="AC475" s="39"/>
      <c r="AD475" s="39"/>
      <c r="AE475" s="39"/>
      <c r="AT475" s="18" t="s">
        <v>349</v>
      </c>
      <c r="AU475" s="18" t="s">
        <v>85</v>
      </c>
    </row>
    <row r="476" s="13" customFormat="1">
      <c r="A476" s="13"/>
      <c r="B476" s="252"/>
      <c r="C476" s="253"/>
      <c r="D476" s="240" t="s">
        <v>446</v>
      </c>
      <c r="E476" s="254" t="s">
        <v>1</v>
      </c>
      <c r="F476" s="255" t="s">
        <v>3315</v>
      </c>
      <c r="G476" s="253"/>
      <c r="H476" s="256">
        <v>17</v>
      </c>
      <c r="I476" s="257"/>
      <c r="J476" s="253"/>
      <c r="K476" s="253"/>
      <c r="L476" s="258"/>
      <c r="M476" s="259"/>
      <c r="N476" s="260"/>
      <c r="O476" s="260"/>
      <c r="P476" s="260"/>
      <c r="Q476" s="260"/>
      <c r="R476" s="260"/>
      <c r="S476" s="260"/>
      <c r="T476" s="261"/>
      <c r="U476" s="13"/>
      <c r="V476" s="13"/>
      <c r="W476" s="13"/>
      <c r="X476" s="13"/>
      <c r="Y476" s="13"/>
      <c r="Z476" s="13"/>
      <c r="AA476" s="13"/>
      <c r="AB476" s="13"/>
      <c r="AC476" s="13"/>
      <c r="AD476" s="13"/>
      <c r="AE476" s="13"/>
      <c r="AT476" s="262" t="s">
        <v>446</v>
      </c>
      <c r="AU476" s="262" t="s">
        <v>85</v>
      </c>
      <c r="AV476" s="13" t="s">
        <v>85</v>
      </c>
      <c r="AW476" s="13" t="s">
        <v>32</v>
      </c>
      <c r="AX476" s="13" t="s">
        <v>83</v>
      </c>
      <c r="AY476" s="262" t="s">
        <v>342</v>
      </c>
    </row>
    <row r="477" s="2" customFormat="1" ht="16.5" customHeight="1">
      <c r="A477" s="39"/>
      <c r="B477" s="40"/>
      <c r="C477" s="295" t="s">
        <v>1006</v>
      </c>
      <c r="D477" s="295" t="s">
        <v>621</v>
      </c>
      <c r="E477" s="296" t="s">
        <v>2956</v>
      </c>
      <c r="F477" s="297" t="s">
        <v>2957</v>
      </c>
      <c r="G477" s="298" t="s">
        <v>442</v>
      </c>
      <c r="H477" s="299">
        <v>17</v>
      </c>
      <c r="I477" s="300"/>
      <c r="J477" s="301">
        <f>ROUND(I477*H477,2)</f>
        <v>0</v>
      </c>
      <c r="K477" s="297" t="s">
        <v>443</v>
      </c>
      <c r="L477" s="302"/>
      <c r="M477" s="303" t="s">
        <v>1</v>
      </c>
      <c r="N477" s="304" t="s">
        <v>41</v>
      </c>
      <c r="O477" s="92"/>
      <c r="P477" s="236">
        <f>O477*H477</f>
        <v>0</v>
      </c>
      <c r="Q477" s="236">
        <v>0.0040000000000000001</v>
      </c>
      <c r="R477" s="236">
        <f>Q477*H477</f>
        <v>0.068000000000000005</v>
      </c>
      <c r="S477" s="236">
        <v>0</v>
      </c>
      <c r="T477" s="237">
        <f>S477*H477</f>
        <v>0</v>
      </c>
      <c r="U477" s="39"/>
      <c r="V477" s="39"/>
      <c r="W477" s="39"/>
      <c r="X477" s="39"/>
      <c r="Y477" s="39"/>
      <c r="Z477" s="39"/>
      <c r="AA477" s="39"/>
      <c r="AB477" s="39"/>
      <c r="AC477" s="39"/>
      <c r="AD477" s="39"/>
      <c r="AE477" s="39"/>
      <c r="AR477" s="238" t="s">
        <v>376</v>
      </c>
      <c r="AT477" s="238" t="s">
        <v>621</v>
      </c>
      <c r="AU477" s="238" t="s">
        <v>85</v>
      </c>
      <c r="AY477" s="18" t="s">
        <v>342</v>
      </c>
      <c r="BE477" s="239">
        <f>IF(N477="základní",J477,0)</f>
        <v>0</v>
      </c>
      <c r="BF477" s="239">
        <f>IF(N477="snížená",J477,0)</f>
        <v>0</v>
      </c>
      <c r="BG477" s="239">
        <f>IF(N477="zákl. přenesená",J477,0)</f>
        <v>0</v>
      </c>
      <c r="BH477" s="239">
        <f>IF(N477="sníž. přenesená",J477,0)</f>
        <v>0</v>
      </c>
      <c r="BI477" s="239">
        <f>IF(N477="nulová",J477,0)</f>
        <v>0</v>
      </c>
      <c r="BJ477" s="18" t="s">
        <v>83</v>
      </c>
      <c r="BK477" s="239">
        <f>ROUND(I477*H477,2)</f>
        <v>0</v>
      </c>
      <c r="BL477" s="18" t="s">
        <v>360</v>
      </c>
      <c r="BM477" s="238" t="s">
        <v>3369</v>
      </c>
    </row>
    <row r="478" s="2" customFormat="1">
      <c r="A478" s="39"/>
      <c r="B478" s="40"/>
      <c r="C478" s="41"/>
      <c r="D478" s="240" t="s">
        <v>349</v>
      </c>
      <c r="E478" s="41"/>
      <c r="F478" s="241" t="s">
        <v>2957</v>
      </c>
      <c r="G478" s="41"/>
      <c r="H478" s="41"/>
      <c r="I478" s="242"/>
      <c r="J478" s="41"/>
      <c r="K478" s="41"/>
      <c r="L478" s="45"/>
      <c r="M478" s="243"/>
      <c r="N478" s="244"/>
      <c r="O478" s="92"/>
      <c r="P478" s="92"/>
      <c r="Q478" s="92"/>
      <c r="R478" s="92"/>
      <c r="S478" s="92"/>
      <c r="T478" s="93"/>
      <c r="U478" s="39"/>
      <c r="V478" s="39"/>
      <c r="W478" s="39"/>
      <c r="X478" s="39"/>
      <c r="Y478" s="39"/>
      <c r="Z478" s="39"/>
      <c r="AA478" s="39"/>
      <c r="AB478" s="39"/>
      <c r="AC478" s="39"/>
      <c r="AD478" s="39"/>
      <c r="AE478" s="39"/>
      <c r="AT478" s="18" t="s">
        <v>349</v>
      </c>
      <c r="AU478" s="18" t="s">
        <v>85</v>
      </c>
    </row>
    <row r="479" s="13" customFormat="1">
      <c r="A479" s="13"/>
      <c r="B479" s="252"/>
      <c r="C479" s="253"/>
      <c r="D479" s="240" t="s">
        <v>446</v>
      </c>
      <c r="E479" s="254" t="s">
        <v>1</v>
      </c>
      <c r="F479" s="255" t="s">
        <v>3315</v>
      </c>
      <c r="G479" s="253"/>
      <c r="H479" s="256">
        <v>17</v>
      </c>
      <c r="I479" s="257"/>
      <c r="J479" s="253"/>
      <c r="K479" s="253"/>
      <c r="L479" s="258"/>
      <c r="M479" s="259"/>
      <c r="N479" s="260"/>
      <c r="O479" s="260"/>
      <c r="P479" s="260"/>
      <c r="Q479" s="260"/>
      <c r="R479" s="260"/>
      <c r="S479" s="260"/>
      <c r="T479" s="261"/>
      <c r="U479" s="13"/>
      <c r="V479" s="13"/>
      <c r="W479" s="13"/>
      <c r="X479" s="13"/>
      <c r="Y479" s="13"/>
      <c r="Z479" s="13"/>
      <c r="AA479" s="13"/>
      <c r="AB479" s="13"/>
      <c r="AC479" s="13"/>
      <c r="AD479" s="13"/>
      <c r="AE479" s="13"/>
      <c r="AT479" s="262" t="s">
        <v>446</v>
      </c>
      <c r="AU479" s="262" t="s">
        <v>85</v>
      </c>
      <c r="AV479" s="13" t="s">
        <v>85</v>
      </c>
      <c r="AW479" s="13" t="s">
        <v>32</v>
      </c>
      <c r="AX479" s="13" t="s">
        <v>83</v>
      </c>
      <c r="AY479" s="262" t="s">
        <v>342</v>
      </c>
    </row>
    <row r="480" s="2" customFormat="1" ht="16.5" customHeight="1">
      <c r="A480" s="39"/>
      <c r="B480" s="40"/>
      <c r="C480" s="295" t="s">
        <v>1010</v>
      </c>
      <c r="D480" s="295" t="s">
        <v>621</v>
      </c>
      <c r="E480" s="296" t="s">
        <v>2959</v>
      </c>
      <c r="F480" s="297" t="s">
        <v>2960</v>
      </c>
      <c r="G480" s="298" t="s">
        <v>442</v>
      </c>
      <c r="H480" s="299">
        <v>17</v>
      </c>
      <c r="I480" s="300"/>
      <c r="J480" s="301">
        <f>ROUND(I480*H480,2)</f>
        <v>0</v>
      </c>
      <c r="K480" s="297" t="s">
        <v>1</v>
      </c>
      <c r="L480" s="302"/>
      <c r="M480" s="303" t="s">
        <v>1</v>
      </c>
      <c r="N480" s="304" t="s">
        <v>41</v>
      </c>
      <c r="O480" s="92"/>
      <c r="P480" s="236">
        <f>O480*H480</f>
        <v>0</v>
      </c>
      <c r="Q480" s="236">
        <v>0.108</v>
      </c>
      <c r="R480" s="236">
        <f>Q480*H480</f>
        <v>1.8360000000000001</v>
      </c>
      <c r="S480" s="236">
        <v>0</v>
      </c>
      <c r="T480" s="237">
        <f>S480*H480</f>
        <v>0</v>
      </c>
      <c r="U480" s="39"/>
      <c r="V480" s="39"/>
      <c r="W480" s="39"/>
      <c r="X480" s="39"/>
      <c r="Y480" s="39"/>
      <c r="Z480" s="39"/>
      <c r="AA480" s="39"/>
      <c r="AB480" s="39"/>
      <c r="AC480" s="39"/>
      <c r="AD480" s="39"/>
      <c r="AE480" s="39"/>
      <c r="AR480" s="238" t="s">
        <v>376</v>
      </c>
      <c r="AT480" s="238" t="s">
        <v>621</v>
      </c>
      <c r="AU480" s="238" t="s">
        <v>85</v>
      </c>
      <c r="AY480" s="18" t="s">
        <v>342</v>
      </c>
      <c r="BE480" s="239">
        <f>IF(N480="základní",J480,0)</f>
        <v>0</v>
      </c>
      <c r="BF480" s="239">
        <f>IF(N480="snížená",J480,0)</f>
        <v>0</v>
      </c>
      <c r="BG480" s="239">
        <f>IF(N480="zákl. přenesená",J480,0)</f>
        <v>0</v>
      </c>
      <c r="BH480" s="239">
        <f>IF(N480="sníž. přenesená",J480,0)</f>
        <v>0</v>
      </c>
      <c r="BI480" s="239">
        <f>IF(N480="nulová",J480,0)</f>
        <v>0</v>
      </c>
      <c r="BJ480" s="18" t="s">
        <v>83</v>
      </c>
      <c r="BK480" s="239">
        <f>ROUND(I480*H480,2)</f>
        <v>0</v>
      </c>
      <c r="BL480" s="18" t="s">
        <v>360</v>
      </c>
      <c r="BM480" s="238" t="s">
        <v>3370</v>
      </c>
    </row>
    <row r="481" s="2" customFormat="1">
      <c r="A481" s="39"/>
      <c r="B481" s="40"/>
      <c r="C481" s="41"/>
      <c r="D481" s="240" t="s">
        <v>349</v>
      </c>
      <c r="E481" s="41"/>
      <c r="F481" s="241" t="s">
        <v>2960</v>
      </c>
      <c r="G481" s="41"/>
      <c r="H481" s="41"/>
      <c r="I481" s="242"/>
      <c r="J481" s="41"/>
      <c r="K481" s="41"/>
      <c r="L481" s="45"/>
      <c r="M481" s="243"/>
      <c r="N481" s="244"/>
      <c r="O481" s="92"/>
      <c r="P481" s="92"/>
      <c r="Q481" s="92"/>
      <c r="R481" s="92"/>
      <c r="S481" s="92"/>
      <c r="T481" s="93"/>
      <c r="U481" s="39"/>
      <c r="V481" s="39"/>
      <c r="W481" s="39"/>
      <c r="X481" s="39"/>
      <c r="Y481" s="39"/>
      <c r="Z481" s="39"/>
      <c r="AA481" s="39"/>
      <c r="AB481" s="39"/>
      <c r="AC481" s="39"/>
      <c r="AD481" s="39"/>
      <c r="AE481" s="39"/>
      <c r="AT481" s="18" t="s">
        <v>349</v>
      </c>
      <c r="AU481" s="18" t="s">
        <v>85</v>
      </c>
    </row>
    <row r="482" s="13" customFormat="1">
      <c r="A482" s="13"/>
      <c r="B482" s="252"/>
      <c r="C482" s="253"/>
      <c r="D482" s="240" t="s">
        <v>446</v>
      </c>
      <c r="E482" s="254" t="s">
        <v>1</v>
      </c>
      <c r="F482" s="255" t="s">
        <v>3315</v>
      </c>
      <c r="G482" s="253"/>
      <c r="H482" s="256">
        <v>17</v>
      </c>
      <c r="I482" s="257"/>
      <c r="J482" s="253"/>
      <c r="K482" s="253"/>
      <c r="L482" s="258"/>
      <c r="M482" s="259"/>
      <c r="N482" s="260"/>
      <c r="O482" s="260"/>
      <c r="P482" s="260"/>
      <c r="Q482" s="260"/>
      <c r="R482" s="260"/>
      <c r="S482" s="260"/>
      <c r="T482" s="261"/>
      <c r="U482" s="13"/>
      <c r="V482" s="13"/>
      <c r="W482" s="13"/>
      <c r="X482" s="13"/>
      <c r="Y482" s="13"/>
      <c r="Z482" s="13"/>
      <c r="AA482" s="13"/>
      <c r="AB482" s="13"/>
      <c r="AC482" s="13"/>
      <c r="AD482" s="13"/>
      <c r="AE482" s="13"/>
      <c r="AT482" s="262" t="s">
        <v>446</v>
      </c>
      <c r="AU482" s="262" t="s">
        <v>85</v>
      </c>
      <c r="AV482" s="13" t="s">
        <v>85</v>
      </c>
      <c r="AW482" s="13" t="s">
        <v>32</v>
      </c>
      <c r="AX482" s="13" t="s">
        <v>83</v>
      </c>
      <c r="AY482" s="262" t="s">
        <v>342</v>
      </c>
    </row>
    <row r="483" s="2" customFormat="1" ht="16.5" customHeight="1">
      <c r="A483" s="39"/>
      <c r="B483" s="40"/>
      <c r="C483" s="227" t="s">
        <v>1284</v>
      </c>
      <c r="D483" s="227" t="s">
        <v>343</v>
      </c>
      <c r="E483" s="228" t="s">
        <v>2601</v>
      </c>
      <c r="F483" s="229" t="s">
        <v>2602</v>
      </c>
      <c r="G483" s="230" t="s">
        <v>543</v>
      </c>
      <c r="H483" s="231">
        <v>403.80000000000001</v>
      </c>
      <c r="I483" s="232"/>
      <c r="J483" s="233">
        <f>ROUND(I483*H483,2)</f>
        <v>0</v>
      </c>
      <c r="K483" s="229" t="s">
        <v>443</v>
      </c>
      <c r="L483" s="45"/>
      <c r="M483" s="234" t="s">
        <v>1</v>
      </c>
      <c r="N483" s="235" t="s">
        <v>41</v>
      </c>
      <c r="O483" s="92"/>
      <c r="P483" s="236">
        <f>O483*H483</f>
        <v>0</v>
      </c>
      <c r="Q483" s="236">
        <v>6.9999999999999994E-05</v>
      </c>
      <c r="R483" s="236">
        <f>Q483*H483</f>
        <v>0.028265999999999999</v>
      </c>
      <c r="S483" s="236">
        <v>0</v>
      </c>
      <c r="T483" s="237">
        <f>S483*H483</f>
        <v>0</v>
      </c>
      <c r="U483" s="39"/>
      <c r="V483" s="39"/>
      <c r="W483" s="39"/>
      <c r="X483" s="39"/>
      <c r="Y483" s="39"/>
      <c r="Z483" s="39"/>
      <c r="AA483" s="39"/>
      <c r="AB483" s="39"/>
      <c r="AC483" s="39"/>
      <c r="AD483" s="39"/>
      <c r="AE483" s="39"/>
      <c r="AR483" s="238" t="s">
        <v>360</v>
      </c>
      <c r="AT483" s="238" t="s">
        <v>343</v>
      </c>
      <c r="AU483" s="238" t="s">
        <v>85</v>
      </c>
      <c r="AY483" s="18" t="s">
        <v>342</v>
      </c>
      <c r="BE483" s="239">
        <f>IF(N483="základní",J483,0)</f>
        <v>0</v>
      </c>
      <c r="BF483" s="239">
        <f>IF(N483="snížená",J483,0)</f>
        <v>0</v>
      </c>
      <c r="BG483" s="239">
        <f>IF(N483="zákl. přenesená",J483,0)</f>
        <v>0</v>
      </c>
      <c r="BH483" s="239">
        <f>IF(N483="sníž. přenesená",J483,0)</f>
        <v>0</v>
      </c>
      <c r="BI483" s="239">
        <f>IF(N483="nulová",J483,0)</f>
        <v>0</v>
      </c>
      <c r="BJ483" s="18" t="s">
        <v>83</v>
      </c>
      <c r="BK483" s="239">
        <f>ROUND(I483*H483,2)</f>
        <v>0</v>
      </c>
      <c r="BL483" s="18" t="s">
        <v>360</v>
      </c>
      <c r="BM483" s="238" t="s">
        <v>3371</v>
      </c>
    </row>
    <row r="484" s="2" customFormat="1">
      <c r="A484" s="39"/>
      <c r="B484" s="40"/>
      <c r="C484" s="41"/>
      <c r="D484" s="240" t="s">
        <v>349</v>
      </c>
      <c r="E484" s="41"/>
      <c r="F484" s="241" t="s">
        <v>2604</v>
      </c>
      <c r="G484" s="41"/>
      <c r="H484" s="41"/>
      <c r="I484" s="242"/>
      <c r="J484" s="41"/>
      <c r="K484" s="41"/>
      <c r="L484" s="45"/>
      <c r="M484" s="243"/>
      <c r="N484" s="244"/>
      <c r="O484" s="92"/>
      <c r="P484" s="92"/>
      <c r="Q484" s="92"/>
      <c r="R484" s="92"/>
      <c r="S484" s="92"/>
      <c r="T484" s="93"/>
      <c r="U484" s="39"/>
      <c r="V484" s="39"/>
      <c r="W484" s="39"/>
      <c r="X484" s="39"/>
      <c r="Y484" s="39"/>
      <c r="Z484" s="39"/>
      <c r="AA484" s="39"/>
      <c r="AB484" s="39"/>
      <c r="AC484" s="39"/>
      <c r="AD484" s="39"/>
      <c r="AE484" s="39"/>
      <c r="AT484" s="18" t="s">
        <v>349</v>
      </c>
      <c r="AU484" s="18" t="s">
        <v>85</v>
      </c>
    </row>
    <row r="485" s="13" customFormat="1">
      <c r="A485" s="13"/>
      <c r="B485" s="252"/>
      <c r="C485" s="253"/>
      <c r="D485" s="240" t="s">
        <v>446</v>
      </c>
      <c r="E485" s="254" t="s">
        <v>1</v>
      </c>
      <c r="F485" s="255" t="s">
        <v>3298</v>
      </c>
      <c r="G485" s="253"/>
      <c r="H485" s="256">
        <v>204.59999999999999</v>
      </c>
      <c r="I485" s="257"/>
      <c r="J485" s="253"/>
      <c r="K485" s="253"/>
      <c r="L485" s="258"/>
      <c r="M485" s="259"/>
      <c r="N485" s="260"/>
      <c r="O485" s="260"/>
      <c r="P485" s="260"/>
      <c r="Q485" s="260"/>
      <c r="R485" s="260"/>
      <c r="S485" s="260"/>
      <c r="T485" s="261"/>
      <c r="U485" s="13"/>
      <c r="V485" s="13"/>
      <c r="W485" s="13"/>
      <c r="X485" s="13"/>
      <c r="Y485" s="13"/>
      <c r="Z485" s="13"/>
      <c r="AA485" s="13"/>
      <c r="AB485" s="13"/>
      <c r="AC485" s="13"/>
      <c r="AD485" s="13"/>
      <c r="AE485" s="13"/>
      <c r="AT485" s="262" t="s">
        <v>446</v>
      </c>
      <c r="AU485" s="262" t="s">
        <v>85</v>
      </c>
      <c r="AV485" s="13" t="s">
        <v>85</v>
      </c>
      <c r="AW485" s="13" t="s">
        <v>32</v>
      </c>
      <c r="AX485" s="13" t="s">
        <v>76</v>
      </c>
      <c r="AY485" s="262" t="s">
        <v>342</v>
      </c>
    </row>
    <row r="486" s="13" customFormat="1">
      <c r="A486" s="13"/>
      <c r="B486" s="252"/>
      <c r="C486" s="253"/>
      <c r="D486" s="240" t="s">
        <v>446</v>
      </c>
      <c r="E486" s="254" t="s">
        <v>1</v>
      </c>
      <c r="F486" s="255" t="s">
        <v>3299</v>
      </c>
      <c r="G486" s="253"/>
      <c r="H486" s="256">
        <v>199.19999999999999</v>
      </c>
      <c r="I486" s="257"/>
      <c r="J486" s="253"/>
      <c r="K486" s="253"/>
      <c r="L486" s="258"/>
      <c r="M486" s="259"/>
      <c r="N486" s="260"/>
      <c r="O486" s="260"/>
      <c r="P486" s="260"/>
      <c r="Q486" s="260"/>
      <c r="R486" s="260"/>
      <c r="S486" s="260"/>
      <c r="T486" s="261"/>
      <c r="U486" s="13"/>
      <c r="V486" s="13"/>
      <c r="W486" s="13"/>
      <c r="X486" s="13"/>
      <c r="Y486" s="13"/>
      <c r="Z486" s="13"/>
      <c r="AA486" s="13"/>
      <c r="AB486" s="13"/>
      <c r="AC486" s="13"/>
      <c r="AD486" s="13"/>
      <c r="AE486" s="13"/>
      <c r="AT486" s="262" t="s">
        <v>446</v>
      </c>
      <c r="AU486" s="262" t="s">
        <v>85</v>
      </c>
      <c r="AV486" s="13" t="s">
        <v>85</v>
      </c>
      <c r="AW486" s="13" t="s">
        <v>32</v>
      </c>
      <c r="AX486" s="13" t="s">
        <v>76</v>
      </c>
      <c r="AY486" s="262" t="s">
        <v>342</v>
      </c>
    </row>
    <row r="487" s="16" customFormat="1">
      <c r="A487" s="16"/>
      <c r="B487" s="284"/>
      <c r="C487" s="285"/>
      <c r="D487" s="240" t="s">
        <v>446</v>
      </c>
      <c r="E487" s="286" t="s">
        <v>1</v>
      </c>
      <c r="F487" s="287" t="s">
        <v>500</v>
      </c>
      <c r="G487" s="285"/>
      <c r="H487" s="288">
        <v>403.80000000000001</v>
      </c>
      <c r="I487" s="289"/>
      <c r="J487" s="285"/>
      <c r="K487" s="285"/>
      <c r="L487" s="290"/>
      <c r="M487" s="291"/>
      <c r="N487" s="292"/>
      <c r="O487" s="292"/>
      <c r="P487" s="292"/>
      <c r="Q487" s="292"/>
      <c r="R487" s="292"/>
      <c r="S487" s="292"/>
      <c r="T487" s="293"/>
      <c r="U487" s="16"/>
      <c r="V487" s="16"/>
      <c r="W487" s="16"/>
      <c r="X487" s="16"/>
      <c r="Y487" s="16"/>
      <c r="Z487" s="16"/>
      <c r="AA487" s="16"/>
      <c r="AB487" s="16"/>
      <c r="AC487" s="16"/>
      <c r="AD487" s="16"/>
      <c r="AE487" s="16"/>
      <c r="AT487" s="294" t="s">
        <v>446</v>
      </c>
      <c r="AU487" s="294" t="s">
        <v>85</v>
      </c>
      <c r="AV487" s="16" t="s">
        <v>360</v>
      </c>
      <c r="AW487" s="16" t="s">
        <v>32</v>
      </c>
      <c r="AX487" s="16" t="s">
        <v>83</v>
      </c>
      <c r="AY487" s="294" t="s">
        <v>342</v>
      </c>
    </row>
    <row r="488" s="2" customFormat="1" ht="16.5" customHeight="1">
      <c r="A488" s="39"/>
      <c r="B488" s="40"/>
      <c r="C488" s="227" t="s">
        <v>1290</v>
      </c>
      <c r="D488" s="227" t="s">
        <v>343</v>
      </c>
      <c r="E488" s="228" t="s">
        <v>2963</v>
      </c>
      <c r="F488" s="229" t="s">
        <v>2964</v>
      </c>
      <c r="G488" s="230" t="s">
        <v>543</v>
      </c>
      <c r="H488" s="231">
        <v>20</v>
      </c>
      <c r="I488" s="232"/>
      <c r="J488" s="233">
        <f>ROUND(I488*H488,2)</f>
        <v>0</v>
      </c>
      <c r="K488" s="229" t="s">
        <v>1</v>
      </c>
      <c r="L488" s="45"/>
      <c r="M488" s="234" t="s">
        <v>1</v>
      </c>
      <c r="N488" s="235" t="s">
        <v>41</v>
      </c>
      <c r="O488" s="92"/>
      <c r="P488" s="236">
        <f>O488*H488</f>
        <v>0</v>
      </c>
      <c r="Q488" s="236">
        <v>0</v>
      </c>
      <c r="R488" s="236">
        <f>Q488*H488</f>
        <v>0</v>
      </c>
      <c r="S488" s="236">
        <v>0</v>
      </c>
      <c r="T488" s="237">
        <f>S488*H488</f>
        <v>0</v>
      </c>
      <c r="U488" s="39"/>
      <c r="V488" s="39"/>
      <c r="W488" s="39"/>
      <c r="X488" s="39"/>
      <c r="Y488" s="39"/>
      <c r="Z488" s="39"/>
      <c r="AA488" s="39"/>
      <c r="AB488" s="39"/>
      <c r="AC488" s="39"/>
      <c r="AD488" s="39"/>
      <c r="AE488" s="39"/>
      <c r="AR488" s="238" t="s">
        <v>360</v>
      </c>
      <c r="AT488" s="238" t="s">
        <v>343</v>
      </c>
      <c r="AU488" s="238" t="s">
        <v>85</v>
      </c>
      <c r="AY488" s="18" t="s">
        <v>342</v>
      </c>
      <c r="BE488" s="239">
        <f>IF(N488="základní",J488,0)</f>
        <v>0</v>
      </c>
      <c r="BF488" s="239">
        <f>IF(N488="snížená",J488,0)</f>
        <v>0</v>
      </c>
      <c r="BG488" s="239">
        <f>IF(N488="zákl. přenesená",J488,0)</f>
        <v>0</v>
      </c>
      <c r="BH488" s="239">
        <f>IF(N488="sníž. přenesená",J488,0)</f>
        <v>0</v>
      </c>
      <c r="BI488" s="239">
        <f>IF(N488="nulová",J488,0)</f>
        <v>0</v>
      </c>
      <c r="BJ488" s="18" t="s">
        <v>83</v>
      </c>
      <c r="BK488" s="239">
        <f>ROUND(I488*H488,2)</f>
        <v>0</v>
      </c>
      <c r="BL488" s="18" t="s">
        <v>360</v>
      </c>
      <c r="BM488" s="238" t="s">
        <v>3372</v>
      </c>
    </row>
    <row r="489" s="2" customFormat="1">
      <c r="A489" s="39"/>
      <c r="B489" s="40"/>
      <c r="C489" s="41"/>
      <c r="D489" s="240" t="s">
        <v>349</v>
      </c>
      <c r="E489" s="41"/>
      <c r="F489" s="241" t="s">
        <v>2966</v>
      </c>
      <c r="G489" s="41"/>
      <c r="H489" s="41"/>
      <c r="I489" s="242"/>
      <c r="J489" s="41"/>
      <c r="K489" s="41"/>
      <c r="L489" s="45"/>
      <c r="M489" s="243"/>
      <c r="N489" s="244"/>
      <c r="O489" s="92"/>
      <c r="P489" s="92"/>
      <c r="Q489" s="92"/>
      <c r="R489" s="92"/>
      <c r="S489" s="92"/>
      <c r="T489" s="93"/>
      <c r="U489" s="39"/>
      <c r="V489" s="39"/>
      <c r="W489" s="39"/>
      <c r="X489" s="39"/>
      <c r="Y489" s="39"/>
      <c r="Z489" s="39"/>
      <c r="AA489" s="39"/>
      <c r="AB489" s="39"/>
      <c r="AC489" s="39"/>
      <c r="AD489" s="39"/>
      <c r="AE489" s="39"/>
      <c r="AT489" s="18" t="s">
        <v>349</v>
      </c>
      <c r="AU489" s="18" t="s">
        <v>85</v>
      </c>
    </row>
    <row r="490" s="13" customFormat="1">
      <c r="A490" s="13"/>
      <c r="B490" s="252"/>
      <c r="C490" s="253"/>
      <c r="D490" s="240" t="s">
        <v>446</v>
      </c>
      <c r="E490" s="254" t="s">
        <v>1</v>
      </c>
      <c r="F490" s="255" t="s">
        <v>3373</v>
      </c>
      <c r="G490" s="253"/>
      <c r="H490" s="256">
        <v>20</v>
      </c>
      <c r="I490" s="257"/>
      <c r="J490" s="253"/>
      <c r="K490" s="253"/>
      <c r="L490" s="258"/>
      <c r="M490" s="259"/>
      <c r="N490" s="260"/>
      <c r="O490" s="260"/>
      <c r="P490" s="260"/>
      <c r="Q490" s="260"/>
      <c r="R490" s="260"/>
      <c r="S490" s="260"/>
      <c r="T490" s="261"/>
      <c r="U490" s="13"/>
      <c r="V490" s="13"/>
      <c r="W490" s="13"/>
      <c r="X490" s="13"/>
      <c r="Y490" s="13"/>
      <c r="Z490" s="13"/>
      <c r="AA490" s="13"/>
      <c r="AB490" s="13"/>
      <c r="AC490" s="13"/>
      <c r="AD490" s="13"/>
      <c r="AE490" s="13"/>
      <c r="AT490" s="262" t="s">
        <v>446</v>
      </c>
      <c r="AU490" s="262" t="s">
        <v>85</v>
      </c>
      <c r="AV490" s="13" t="s">
        <v>85</v>
      </c>
      <c r="AW490" s="13" t="s">
        <v>32</v>
      </c>
      <c r="AX490" s="13" t="s">
        <v>83</v>
      </c>
      <c r="AY490" s="262" t="s">
        <v>342</v>
      </c>
    </row>
    <row r="491" s="12" customFormat="1" ht="22.8" customHeight="1">
      <c r="A491" s="12"/>
      <c r="B491" s="213"/>
      <c r="C491" s="214"/>
      <c r="D491" s="215" t="s">
        <v>75</v>
      </c>
      <c r="E491" s="246" t="s">
        <v>381</v>
      </c>
      <c r="F491" s="246" t="s">
        <v>839</v>
      </c>
      <c r="G491" s="214"/>
      <c r="H491" s="214"/>
      <c r="I491" s="217"/>
      <c r="J491" s="247">
        <f>BK491</f>
        <v>0</v>
      </c>
      <c r="K491" s="214"/>
      <c r="L491" s="219"/>
      <c r="M491" s="220"/>
      <c r="N491" s="221"/>
      <c r="O491" s="221"/>
      <c r="P491" s="222">
        <f>SUM(P492:P494)</f>
        <v>0</v>
      </c>
      <c r="Q491" s="221"/>
      <c r="R491" s="222">
        <f>SUM(R492:R494)</f>
        <v>0</v>
      </c>
      <c r="S491" s="221"/>
      <c r="T491" s="223">
        <f>SUM(T492:T494)</f>
        <v>0</v>
      </c>
      <c r="U491" s="12"/>
      <c r="V491" s="12"/>
      <c r="W491" s="12"/>
      <c r="X491" s="12"/>
      <c r="Y491" s="12"/>
      <c r="Z491" s="12"/>
      <c r="AA491" s="12"/>
      <c r="AB491" s="12"/>
      <c r="AC491" s="12"/>
      <c r="AD491" s="12"/>
      <c r="AE491" s="12"/>
      <c r="AR491" s="224" t="s">
        <v>83</v>
      </c>
      <c r="AT491" s="225" t="s">
        <v>75</v>
      </c>
      <c r="AU491" s="225" t="s">
        <v>83</v>
      </c>
      <c r="AY491" s="224" t="s">
        <v>342</v>
      </c>
      <c r="BK491" s="226">
        <f>SUM(BK492:BK494)</f>
        <v>0</v>
      </c>
    </row>
    <row r="492" s="2" customFormat="1" ht="16.5" customHeight="1">
      <c r="A492" s="39"/>
      <c r="B492" s="40"/>
      <c r="C492" s="227" t="s">
        <v>1292</v>
      </c>
      <c r="D492" s="227" t="s">
        <v>343</v>
      </c>
      <c r="E492" s="228" t="s">
        <v>912</v>
      </c>
      <c r="F492" s="229" t="s">
        <v>913</v>
      </c>
      <c r="G492" s="230" t="s">
        <v>543</v>
      </c>
      <c r="H492" s="231">
        <v>811.39999999999998</v>
      </c>
      <c r="I492" s="232"/>
      <c r="J492" s="233">
        <f>ROUND(I492*H492,2)</f>
        <v>0</v>
      </c>
      <c r="K492" s="229" t="s">
        <v>443</v>
      </c>
      <c r="L492" s="45"/>
      <c r="M492" s="234" t="s">
        <v>1</v>
      </c>
      <c r="N492" s="235" t="s">
        <v>41</v>
      </c>
      <c r="O492" s="92"/>
      <c r="P492" s="236">
        <f>O492*H492</f>
        <v>0</v>
      </c>
      <c r="Q492" s="236">
        <v>0</v>
      </c>
      <c r="R492" s="236">
        <f>Q492*H492</f>
        <v>0</v>
      </c>
      <c r="S492" s="236">
        <v>0</v>
      </c>
      <c r="T492" s="237">
        <f>S492*H492</f>
        <v>0</v>
      </c>
      <c r="U492" s="39"/>
      <c r="V492" s="39"/>
      <c r="W492" s="39"/>
      <c r="X492" s="39"/>
      <c r="Y492" s="39"/>
      <c r="Z492" s="39"/>
      <c r="AA492" s="39"/>
      <c r="AB492" s="39"/>
      <c r="AC492" s="39"/>
      <c r="AD492" s="39"/>
      <c r="AE492" s="39"/>
      <c r="AR492" s="238" t="s">
        <v>360</v>
      </c>
      <c r="AT492" s="238" t="s">
        <v>343</v>
      </c>
      <c r="AU492" s="238" t="s">
        <v>85</v>
      </c>
      <c r="AY492" s="18" t="s">
        <v>342</v>
      </c>
      <c r="BE492" s="239">
        <f>IF(N492="základní",J492,0)</f>
        <v>0</v>
      </c>
      <c r="BF492" s="239">
        <f>IF(N492="snížená",J492,0)</f>
        <v>0</v>
      </c>
      <c r="BG492" s="239">
        <f>IF(N492="zákl. přenesená",J492,0)</f>
        <v>0</v>
      </c>
      <c r="BH492" s="239">
        <f>IF(N492="sníž. přenesená",J492,0)</f>
        <v>0</v>
      </c>
      <c r="BI492" s="239">
        <f>IF(N492="nulová",J492,0)</f>
        <v>0</v>
      </c>
      <c r="BJ492" s="18" t="s">
        <v>83</v>
      </c>
      <c r="BK492" s="239">
        <f>ROUND(I492*H492,2)</f>
        <v>0</v>
      </c>
      <c r="BL492" s="18" t="s">
        <v>360</v>
      </c>
      <c r="BM492" s="238" t="s">
        <v>3374</v>
      </c>
    </row>
    <row r="493" s="2" customFormat="1">
      <c r="A493" s="39"/>
      <c r="B493" s="40"/>
      <c r="C493" s="41"/>
      <c r="D493" s="240" t="s">
        <v>349</v>
      </c>
      <c r="E493" s="41"/>
      <c r="F493" s="241" t="s">
        <v>915</v>
      </c>
      <c r="G493" s="41"/>
      <c r="H493" s="41"/>
      <c r="I493" s="242"/>
      <c r="J493" s="41"/>
      <c r="K493" s="41"/>
      <c r="L493" s="45"/>
      <c r="M493" s="243"/>
      <c r="N493" s="244"/>
      <c r="O493" s="92"/>
      <c r="P493" s="92"/>
      <c r="Q493" s="92"/>
      <c r="R493" s="92"/>
      <c r="S493" s="92"/>
      <c r="T493" s="93"/>
      <c r="U493" s="39"/>
      <c r="V493" s="39"/>
      <c r="W493" s="39"/>
      <c r="X493" s="39"/>
      <c r="Y493" s="39"/>
      <c r="Z493" s="39"/>
      <c r="AA493" s="39"/>
      <c r="AB493" s="39"/>
      <c r="AC493" s="39"/>
      <c r="AD493" s="39"/>
      <c r="AE493" s="39"/>
      <c r="AT493" s="18" t="s">
        <v>349</v>
      </c>
      <c r="AU493" s="18" t="s">
        <v>85</v>
      </c>
    </row>
    <row r="494" s="13" customFormat="1">
      <c r="A494" s="13"/>
      <c r="B494" s="252"/>
      <c r="C494" s="253"/>
      <c r="D494" s="240" t="s">
        <v>446</v>
      </c>
      <c r="E494" s="254" t="s">
        <v>1</v>
      </c>
      <c r="F494" s="255" t="s">
        <v>3375</v>
      </c>
      <c r="G494" s="253"/>
      <c r="H494" s="256">
        <v>811.39999999999998</v>
      </c>
      <c r="I494" s="257"/>
      <c r="J494" s="253"/>
      <c r="K494" s="253"/>
      <c r="L494" s="258"/>
      <c r="M494" s="259"/>
      <c r="N494" s="260"/>
      <c r="O494" s="260"/>
      <c r="P494" s="260"/>
      <c r="Q494" s="260"/>
      <c r="R494" s="260"/>
      <c r="S494" s="260"/>
      <c r="T494" s="261"/>
      <c r="U494" s="13"/>
      <c r="V494" s="13"/>
      <c r="W494" s="13"/>
      <c r="X494" s="13"/>
      <c r="Y494" s="13"/>
      <c r="Z494" s="13"/>
      <c r="AA494" s="13"/>
      <c r="AB494" s="13"/>
      <c r="AC494" s="13"/>
      <c r="AD494" s="13"/>
      <c r="AE494" s="13"/>
      <c r="AT494" s="262" t="s">
        <v>446</v>
      </c>
      <c r="AU494" s="262" t="s">
        <v>85</v>
      </c>
      <c r="AV494" s="13" t="s">
        <v>85</v>
      </c>
      <c r="AW494" s="13" t="s">
        <v>32</v>
      </c>
      <c r="AX494" s="13" t="s">
        <v>83</v>
      </c>
      <c r="AY494" s="262" t="s">
        <v>342</v>
      </c>
    </row>
    <row r="495" s="12" customFormat="1" ht="22.8" customHeight="1">
      <c r="A495" s="12"/>
      <c r="B495" s="213"/>
      <c r="C495" s="214"/>
      <c r="D495" s="215" t="s">
        <v>75</v>
      </c>
      <c r="E495" s="246" t="s">
        <v>950</v>
      </c>
      <c r="F495" s="246" t="s">
        <v>951</v>
      </c>
      <c r="G495" s="214"/>
      <c r="H495" s="214"/>
      <c r="I495" s="217"/>
      <c r="J495" s="247">
        <f>BK495</f>
        <v>0</v>
      </c>
      <c r="K495" s="214"/>
      <c r="L495" s="219"/>
      <c r="M495" s="220"/>
      <c r="N495" s="221"/>
      <c r="O495" s="221"/>
      <c r="P495" s="222">
        <f>SUM(P496:P507)</f>
        <v>0</v>
      </c>
      <c r="Q495" s="221"/>
      <c r="R495" s="222">
        <f>SUM(R496:R507)</f>
        <v>0</v>
      </c>
      <c r="S495" s="221"/>
      <c r="T495" s="223">
        <f>SUM(T496:T507)</f>
        <v>0</v>
      </c>
      <c r="U495" s="12"/>
      <c r="V495" s="12"/>
      <c r="W495" s="12"/>
      <c r="X495" s="12"/>
      <c r="Y495" s="12"/>
      <c r="Z495" s="12"/>
      <c r="AA495" s="12"/>
      <c r="AB495" s="12"/>
      <c r="AC495" s="12"/>
      <c r="AD495" s="12"/>
      <c r="AE495" s="12"/>
      <c r="AR495" s="224" t="s">
        <v>83</v>
      </c>
      <c r="AT495" s="225" t="s">
        <v>75</v>
      </c>
      <c r="AU495" s="225" t="s">
        <v>83</v>
      </c>
      <c r="AY495" s="224" t="s">
        <v>342</v>
      </c>
      <c r="BK495" s="226">
        <f>SUM(BK496:BK507)</f>
        <v>0</v>
      </c>
    </row>
    <row r="496" s="2" customFormat="1" ht="24.15" customHeight="1">
      <c r="A496" s="39"/>
      <c r="B496" s="40"/>
      <c r="C496" s="227" t="s">
        <v>1294</v>
      </c>
      <c r="D496" s="227" t="s">
        <v>343</v>
      </c>
      <c r="E496" s="228" t="s">
        <v>976</v>
      </c>
      <c r="F496" s="229" t="s">
        <v>977</v>
      </c>
      <c r="G496" s="230" t="s">
        <v>462</v>
      </c>
      <c r="H496" s="231">
        <v>174.58699999999999</v>
      </c>
      <c r="I496" s="232"/>
      <c r="J496" s="233">
        <f>ROUND(I496*H496,2)</f>
        <v>0</v>
      </c>
      <c r="K496" s="229" t="s">
        <v>443</v>
      </c>
      <c r="L496" s="45"/>
      <c r="M496" s="234" t="s">
        <v>1</v>
      </c>
      <c r="N496" s="235" t="s">
        <v>41</v>
      </c>
      <c r="O496" s="92"/>
      <c r="P496" s="236">
        <f>O496*H496</f>
        <v>0</v>
      </c>
      <c r="Q496" s="236">
        <v>0</v>
      </c>
      <c r="R496" s="236">
        <f>Q496*H496</f>
        <v>0</v>
      </c>
      <c r="S496" s="236">
        <v>0</v>
      </c>
      <c r="T496" s="237">
        <f>S496*H496</f>
        <v>0</v>
      </c>
      <c r="U496" s="39"/>
      <c r="V496" s="39"/>
      <c r="W496" s="39"/>
      <c r="X496" s="39"/>
      <c r="Y496" s="39"/>
      <c r="Z496" s="39"/>
      <c r="AA496" s="39"/>
      <c r="AB496" s="39"/>
      <c r="AC496" s="39"/>
      <c r="AD496" s="39"/>
      <c r="AE496" s="39"/>
      <c r="AR496" s="238" t="s">
        <v>360</v>
      </c>
      <c r="AT496" s="238" t="s">
        <v>343</v>
      </c>
      <c r="AU496" s="238" t="s">
        <v>85</v>
      </c>
      <c r="AY496" s="18" t="s">
        <v>342</v>
      </c>
      <c r="BE496" s="239">
        <f>IF(N496="základní",J496,0)</f>
        <v>0</v>
      </c>
      <c r="BF496" s="239">
        <f>IF(N496="snížená",J496,0)</f>
        <v>0</v>
      </c>
      <c r="BG496" s="239">
        <f>IF(N496="zákl. přenesená",J496,0)</f>
        <v>0</v>
      </c>
      <c r="BH496" s="239">
        <f>IF(N496="sníž. přenesená",J496,0)</f>
        <v>0</v>
      </c>
      <c r="BI496" s="239">
        <f>IF(N496="nulová",J496,0)</f>
        <v>0</v>
      </c>
      <c r="BJ496" s="18" t="s">
        <v>83</v>
      </c>
      <c r="BK496" s="239">
        <f>ROUND(I496*H496,2)</f>
        <v>0</v>
      </c>
      <c r="BL496" s="18" t="s">
        <v>360</v>
      </c>
      <c r="BM496" s="238" t="s">
        <v>3376</v>
      </c>
    </row>
    <row r="497" s="2" customFormat="1">
      <c r="A497" s="39"/>
      <c r="B497" s="40"/>
      <c r="C497" s="41"/>
      <c r="D497" s="240" t="s">
        <v>349</v>
      </c>
      <c r="E497" s="41"/>
      <c r="F497" s="241" t="s">
        <v>977</v>
      </c>
      <c r="G497" s="41"/>
      <c r="H497" s="41"/>
      <c r="I497" s="242"/>
      <c r="J497" s="41"/>
      <c r="K497" s="41"/>
      <c r="L497" s="45"/>
      <c r="M497" s="243"/>
      <c r="N497" s="244"/>
      <c r="O497" s="92"/>
      <c r="P497" s="92"/>
      <c r="Q497" s="92"/>
      <c r="R497" s="92"/>
      <c r="S497" s="92"/>
      <c r="T497" s="93"/>
      <c r="U497" s="39"/>
      <c r="V497" s="39"/>
      <c r="W497" s="39"/>
      <c r="X497" s="39"/>
      <c r="Y497" s="39"/>
      <c r="Z497" s="39"/>
      <c r="AA497" s="39"/>
      <c r="AB497" s="39"/>
      <c r="AC497" s="39"/>
      <c r="AD497" s="39"/>
      <c r="AE497" s="39"/>
      <c r="AT497" s="18" t="s">
        <v>349</v>
      </c>
      <c r="AU497" s="18" t="s">
        <v>85</v>
      </c>
    </row>
    <row r="498" s="13" customFormat="1">
      <c r="A498" s="13"/>
      <c r="B498" s="252"/>
      <c r="C498" s="253"/>
      <c r="D498" s="240" t="s">
        <v>446</v>
      </c>
      <c r="E498" s="254" t="s">
        <v>1</v>
      </c>
      <c r="F498" s="255" t="s">
        <v>3377</v>
      </c>
      <c r="G498" s="253"/>
      <c r="H498" s="256">
        <v>174.58699999999999</v>
      </c>
      <c r="I498" s="257"/>
      <c r="J498" s="253"/>
      <c r="K498" s="253"/>
      <c r="L498" s="258"/>
      <c r="M498" s="259"/>
      <c r="N498" s="260"/>
      <c r="O498" s="260"/>
      <c r="P498" s="260"/>
      <c r="Q498" s="260"/>
      <c r="R498" s="260"/>
      <c r="S498" s="260"/>
      <c r="T498" s="261"/>
      <c r="U498" s="13"/>
      <c r="V498" s="13"/>
      <c r="W498" s="13"/>
      <c r="X498" s="13"/>
      <c r="Y498" s="13"/>
      <c r="Z498" s="13"/>
      <c r="AA498" s="13"/>
      <c r="AB498" s="13"/>
      <c r="AC498" s="13"/>
      <c r="AD498" s="13"/>
      <c r="AE498" s="13"/>
      <c r="AT498" s="262" t="s">
        <v>446</v>
      </c>
      <c r="AU498" s="262" t="s">
        <v>85</v>
      </c>
      <c r="AV498" s="13" t="s">
        <v>85</v>
      </c>
      <c r="AW498" s="13" t="s">
        <v>32</v>
      </c>
      <c r="AX498" s="13" t="s">
        <v>83</v>
      </c>
      <c r="AY498" s="262" t="s">
        <v>342</v>
      </c>
    </row>
    <row r="499" s="2" customFormat="1" ht="16.5" customHeight="1">
      <c r="A499" s="39"/>
      <c r="B499" s="40"/>
      <c r="C499" s="227" t="s">
        <v>1296</v>
      </c>
      <c r="D499" s="227" t="s">
        <v>343</v>
      </c>
      <c r="E499" s="228" t="s">
        <v>981</v>
      </c>
      <c r="F499" s="229" t="s">
        <v>982</v>
      </c>
      <c r="G499" s="230" t="s">
        <v>462</v>
      </c>
      <c r="H499" s="231">
        <v>184.28700000000001</v>
      </c>
      <c r="I499" s="232"/>
      <c r="J499" s="233">
        <f>ROUND(I499*H499,2)</f>
        <v>0</v>
      </c>
      <c r="K499" s="229" t="s">
        <v>1</v>
      </c>
      <c r="L499" s="45"/>
      <c r="M499" s="234" t="s">
        <v>1</v>
      </c>
      <c r="N499" s="235" t="s">
        <v>41</v>
      </c>
      <c r="O499" s="92"/>
      <c r="P499" s="236">
        <f>O499*H499</f>
        <v>0</v>
      </c>
      <c r="Q499" s="236">
        <v>0</v>
      </c>
      <c r="R499" s="236">
        <f>Q499*H499</f>
        <v>0</v>
      </c>
      <c r="S499" s="236">
        <v>0</v>
      </c>
      <c r="T499" s="237">
        <f>S499*H499</f>
        <v>0</v>
      </c>
      <c r="U499" s="39"/>
      <c r="V499" s="39"/>
      <c r="W499" s="39"/>
      <c r="X499" s="39"/>
      <c r="Y499" s="39"/>
      <c r="Z499" s="39"/>
      <c r="AA499" s="39"/>
      <c r="AB499" s="39"/>
      <c r="AC499" s="39"/>
      <c r="AD499" s="39"/>
      <c r="AE499" s="39"/>
      <c r="AR499" s="238" t="s">
        <v>360</v>
      </c>
      <c r="AT499" s="238" t="s">
        <v>343</v>
      </c>
      <c r="AU499" s="238" t="s">
        <v>85</v>
      </c>
      <c r="AY499" s="18" t="s">
        <v>342</v>
      </c>
      <c r="BE499" s="239">
        <f>IF(N499="základní",J499,0)</f>
        <v>0</v>
      </c>
      <c r="BF499" s="239">
        <f>IF(N499="snížená",J499,0)</f>
        <v>0</v>
      </c>
      <c r="BG499" s="239">
        <f>IF(N499="zákl. přenesená",J499,0)</f>
        <v>0</v>
      </c>
      <c r="BH499" s="239">
        <f>IF(N499="sníž. přenesená",J499,0)</f>
        <v>0</v>
      </c>
      <c r="BI499" s="239">
        <f>IF(N499="nulová",J499,0)</f>
        <v>0</v>
      </c>
      <c r="BJ499" s="18" t="s">
        <v>83</v>
      </c>
      <c r="BK499" s="239">
        <f>ROUND(I499*H499,2)</f>
        <v>0</v>
      </c>
      <c r="BL499" s="18" t="s">
        <v>360</v>
      </c>
      <c r="BM499" s="238" t="s">
        <v>3378</v>
      </c>
    </row>
    <row r="500" s="2" customFormat="1">
      <c r="A500" s="39"/>
      <c r="B500" s="40"/>
      <c r="C500" s="41"/>
      <c r="D500" s="240" t="s">
        <v>349</v>
      </c>
      <c r="E500" s="41"/>
      <c r="F500" s="241" t="s">
        <v>984</v>
      </c>
      <c r="G500" s="41"/>
      <c r="H500" s="41"/>
      <c r="I500" s="242"/>
      <c r="J500" s="41"/>
      <c r="K500" s="41"/>
      <c r="L500" s="45"/>
      <c r="M500" s="243"/>
      <c r="N500" s="244"/>
      <c r="O500" s="92"/>
      <c r="P500" s="92"/>
      <c r="Q500" s="92"/>
      <c r="R500" s="92"/>
      <c r="S500" s="92"/>
      <c r="T500" s="93"/>
      <c r="U500" s="39"/>
      <c r="V500" s="39"/>
      <c r="W500" s="39"/>
      <c r="X500" s="39"/>
      <c r="Y500" s="39"/>
      <c r="Z500" s="39"/>
      <c r="AA500" s="39"/>
      <c r="AB500" s="39"/>
      <c r="AC500" s="39"/>
      <c r="AD500" s="39"/>
      <c r="AE500" s="39"/>
      <c r="AT500" s="18" t="s">
        <v>349</v>
      </c>
      <c r="AU500" s="18" t="s">
        <v>85</v>
      </c>
    </row>
    <row r="501" s="13" customFormat="1">
      <c r="A501" s="13"/>
      <c r="B501" s="252"/>
      <c r="C501" s="253"/>
      <c r="D501" s="240" t="s">
        <v>446</v>
      </c>
      <c r="E501" s="254" t="s">
        <v>1</v>
      </c>
      <c r="F501" s="255" t="s">
        <v>3379</v>
      </c>
      <c r="G501" s="253"/>
      <c r="H501" s="256">
        <v>184.28700000000001</v>
      </c>
      <c r="I501" s="257"/>
      <c r="J501" s="253"/>
      <c r="K501" s="253"/>
      <c r="L501" s="258"/>
      <c r="M501" s="259"/>
      <c r="N501" s="260"/>
      <c r="O501" s="260"/>
      <c r="P501" s="260"/>
      <c r="Q501" s="260"/>
      <c r="R501" s="260"/>
      <c r="S501" s="260"/>
      <c r="T501" s="261"/>
      <c r="U501" s="13"/>
      <c r="V501" s="13"/>
      <c r="W501" s="13"/>
      <c r="X501" s="13"/>
      <c r="Y501" s="13"/>
      <c r="Z501" s="13"/>
      <c r="AA501" s="13"/>
      <c r="AB501" s="13"/>
      <c r="AC501" s="13"/>
      <c r="AD501" s="13"/>
      <c r="AE501" s="13"/>
      <c r="AT501" s="262" t="s">
        <v>446</v>
      </c>
      <c r="AU501" s="262" t="s">
        <v>85</v>
      </c>
      <c r="AV501" s="13" t="s">
        <v>85</v>
      </c>
      <c r="AW501" s="13" t="s">
        <v>32</v>
      </c>
      <c r="AX501" s="13" t="s">
        <v>83</v>
      </c>
      <c r="AY501" s="262" t="s">
        <v>342</v>
      </c>
    </row>
    <row r="502" s="2" customFormat="1" ht="16.5" customHeight="1">
      <c r="A502" s="39"/>
      <c r="B502" s="40"/>
      <c r="C502" s="227" t="s">
        <v>2615</v>
      </c>
      <c r="D502" s="227" t="s">
        <v>343</v>
      </c>
      <c r="E502" s="228" t="s">
        <v>988</v>
      </c>
      <c r="F502" s="229" t="s">
        <v>989</v>
      </c>
      <c r="G502" s="230" t="s">
        <v>462</v>
      </c>
      <c r="H502" s="231">
        <v>174.58699999999999</v>
      </c>
      <c r="I502" s="232"/>
      <c r="J502" s="233">
        <f>ROUND(I502*H502,2)</f>
        <v>0</v>
      </c>
      <c r="K502" s="229" t="s">
        <v>1</v>
      </c>
      <c r="L502" s="45"/>
      <c r="M502" s="234" t="s">
        <v>1</v>
      </c>
      <c r="N502" s="235" t="s">
        <v>41</v>
      </c>
      <c r="O502" s="92"/>
      <c r="P502" s="236">
        <f>O502*H502</f>
        <v>0</v>
      </c>
      <c r="Q502" s="236">
        <v>0</v>
      </c>
      <c r="R502" s="236">
        <f>Q502*H502</f>
        <v>0</v>
      </c>
      <c r="S502" s="236">
        <v>0</v>
      </c>
      <c r="T502" s="237">
        <f>S502*H502</f>
        <v>0</v>
      </c>
      <c r="U502" s="39"/>
      <c r="V502" s="39"/>
      <c r="W502" s="39"/>
      <c r="X502" s="39"/>
      <c r="Y502" s="39"/>
      <c r="Z502" s="39"/>
      <c r="AA502" s="39"/>
      <c r="AB502" s="39"/>
      <c r="AC502" s="39"/>
      <c r="AD502" s="39"/>
      <c r="AE502" s="39"/>
      <c r="AR502" s="238" t="s">
        <v>360</v>
      </c>
      <c r="AT502" s="238" t="s">
        <v>343</v>
      </c>
      <c r="AU502" s="238" t="s">
        <v>85</v>
      </c>
      <c r="AY502" s="18" t="s">
        <v>342</v>
      </c>
      <c r="BE502" s="239">
        <f>IF(N502="základní",J502,0)</f>
        <v>0</v>
      </c>
      <c r="BF502" s="239">
        <f>IF(N502="snížená",J502,0)</f>
        <v>0</v>
      </c>
      <c r="BG502" s="239">
        <f>IF(N502="zákl. přenesená",J502,0)</f>
        <v>0</v>
      </c>
      <c r="BH502" s="239">
        <f>IF(N502="sníž. přenesená",J502,0)</f>
        <v>0</v>
      </c>
      <c r="BI502" s="239">
        <f>IF(N502="nulová",J502,0)</f>
        <v>0</v>
      </c>
      <c r="BJ502" s="18" t="s">
        <v>83</v>
      </c>
      <c r="BK502" s="239">
        <f>ROUND(I502*H502,2)</f>
        <v>0</v>
      </c>
      <c r="BL502" s="18" t="s">
        <v>360</v>
      </c>
      <c r="BM502" s="238" t="s">
        <v>3380</v>
      </c>
    </row>
    <row r="503" s="2" customFormat="1">
      <c r="A503" s="39"/>
      <c r="B503" s="40"/>
      <c r="C503" s="41"/>
      <c r="D503" s="240" t="s">
        <v>349</v>
      </c>
      <c r="E503" s="41"/>
      <c r="F503" s="241" t="s">
        <v>991</v>
      </c>
      <c r="G503" s="41"/>
      <c r="H503" s="41"/>
      <c r="I503" s="242"/>
      <c r="J503" s="41"/>
      <c r="K503" s="41"/>
      <c r="L503" s="45"/>
      <c r="M503" s="243"/>
      <c r="N503" s="244"/>
      <c r="O503" s="92"/>
      <c r="P503" s="92"/>
      <c r="Q503" s="92"/>
      <c r="R503" s="92"/>
      <c r="S503" s="92"/>
      <c r="T503" s="93"/>
      <c r="U503" s="39"/>
      <c r="V503" s="39"/>
      <c r="W503" s="39"/>
      <c r="X503" s="39"/>
      <c r="Y503" s="39"/>
      <c r="Z503" s="39"/>
      <c r="AA503" s="39"/>
      <c r="AB503" s="39"/>
      <c r="AC503" s="39"/>
      <c r="AD503" s="39"/>
      <c r="AE503" s="39"/>
      <c r="AT503" s="18" t="s">
        <v>349</v>
      </c>
      <c r="AU503" s="18" t="s">
        <v>85</v>
      </c>
    </row>
    <row r="504" s="13" customFormat="1">
      <c r="A504" s="13"/>
      <c r="B504" s="252"/>
      <c r="C504" s="253"/>
      <c r="D504" s="240" t="s">
        <v>446</v>
      </c>
      <c r="E504" s="254" t="s">
        <v>1</v>
      </c>
      <c r="F504" s="255" t="s">
        <v>3377</v>
      </c>
      <c r="G504" s="253"/>
      <c r="H504" s="256">
        <v>174.58699999999999</v>
      </c>
      <c r="I504" s="257"/>
      <c r="J504" s="253"/>
      <c r="K504" s="253"/>
      <c r="L504" s="258"/>
      <c r="M504" s="259"/>
      <c r="N504" s="260"/>
      <c r="O504" s="260"/>
      <c r="P504" s="260"/>
      <c r="Q504" s="260"/>
      <c r="R504" s="260"/>
      <c r="S504" s="260"/>
      <c r="T504" s="261"/>
      <c r="U504" s="13"/>
      <c r="V504" s="13"/>
      <c r="W504" s="13"/>
      <c r="X504" s="13"/>
      <c r="Y504" s="13"/>
      <c r="Z504" s="13"/>
      <c r="AA504" s="13"/>
      <c r="AB504" s="13"/>
      <c r="AC504" s="13"/>
      <c r="AD504" s="13"/>
      <c r="AE504" s="13"/>
      <c r="AT504" s="262" t="s">
        <v>446</v>
      </c>
      <c r="AU504" s="262" t="s">
        <v>85</v>
      </c>
      <c r="AV504" s="13" t="s">
        <v>85</v>
      </c>
      <c r="AW504" s="13" t="s">
        <v>32</v>
      </c>
      <c r="AX504" s="13" t="s">
        <v>83</v>
      </c>
      <c r="AY504" s="262" t="s">
        <v>342</v>
      </c>
    </row>
    <row r="505" s="2" customFormat="1" ht="24.15" customHeight="1">
      <c r="A505" s="39"/>
      <c r="B505" s="40"/>
      <c r="C505" s="227" t="s">
        <v>2619</v>
      </c>
      <c r="D505" s="227" t="s">
        <v>343</v>
      </c>
      <c r="E505" s="228" t="s">
        <v>1007</v>
      </c>
      <c r="F505" s="229" t="s">
        <v>1008</v>
      </c>
      <c r="G505" s="230" t="s">
        <v>462</v>
      </c>
      <c r="H505" s="231">
        <v>184.28700000000001</v>
      </c>
      <c r="I505" s="232"/>
      <c r="J505" s="233">
        <f>ROUND(I505*H505,2)</f>
        <v>0</v>
      </c>
      <c r="K505" s="229" t="s">
        <v>443</v>
      </c>
      <c r="L505" s="45"/>
      <c r="M505" s="234" t="s">
        <v>1</v>
      </c>
      <c r="N505" s="235" t="s">
        <v>41</v>
      </c>
      <c r="O505" s="92"/>
      <c r="P505" s="236">
        <f>O505*H505</f>
        <v>0</v>
      </c>
      <c r="Q505" s="236">
        <v>0</v>
      </c>
      <c r="R505" s="236">
        <f>Q505*H505</f>
        <v>0</v>
      </c>
      <c r="S505" s="236">
        <v>0</v>
      </c>
      <c r="T505" s="237">
        <f>S505*H505</f>
        <v>0</v>
      </c>
      <c r="U505" s="39"/>
      <c r="V505" s="39"/>
      <c r="W505" s="39"/>
      <c r="X505" s="39"/>
      <c r="Y505" s="39"/>
      <c r="Z505" s="39"/>
      <c r="AA505" s="39"/>
      <c r="AB505" s="39"/>
      <c r="AC505" s="39"/>
      <c r="AD505" s="39"/>
      <c r="AE505" s="39"/>
      <c r="AR505" s="238" t="s">
        <v>360</v>
      </c>
      <c r="AT505" s="238" t="s">
        <v>343</v>
      </c>
      <c r="AU505" s="238" t="s">
        <v>85</v>
      </c>
      <c r="AY505" s="18" t="s">
        <v>342</v>
      </c>
      <c r="BE505" s="239">
        <f>IF(N505="základní",J505,0)</f>
        <v>0</v>
      </c>
      <c r="BF505" s="239">
        <f>IF(N505="snížená",J505,0)</f>
        <v>0</v>
      </c>
      <c r="BG505" s="239">
        <f>IF(N505="zákl. přenesená",J505,0)</f>
        <v>0</v>
      </c>
      <c r="BH505" s="239">
        <f>IF(N505="sníž. přenesená",J505,0)</f>
        <v>0</v>
      </c>
      <c r="BI505" s="239">
        <f>IF(N505="nulová",J505,0)</f>
        <v>0</v>
      </c>
      <c r="BJ505" s="18" t="s">
        <v>83</v>
      </c>
      <c r="BK505" s="239">
        <f>ROUND(I505*H505,2)</f>
        <v>0</v>
      </c>
      <c r="BL505" s="18" t="s">
        <v>360</v>
      </c>
      <c r="BM505" s="238" t="s">
        <v>3381</v>
      </c>
    </row>
    <row r="506" s="2" customFormat="1">
      <c r="A506" s="39"/>
      <c r="B506" s="40"/>
      <c r="C506" s="41"/>
      <c r="D506" s="240" t="s">
        <v>349</v>
      </c>
      <c r="E506" s="41"/>
      <c r="F506" s="241" t="s">
        <v>636</v>
      </c>
      <c r="G506" s="41"/>
      <c r="H506" s="41"/>
      <c r="I506" s="242"/>
      <c r="J506" s="41"/>
      <c r="K506" s="41"/>
      <c r="L506" s="45"/>
      <c r="M506" s="243"/>
      <c r="N506" s="244"/>
      <c r="O506" s="92"/>
      <c r="P506" s="92"/>
      <c r="Q506" s="92"/>
      <c r="R506" s="92"/>
      <c r="S506" s="92"/>
      <c r="T506" s="93"/>
      <c r="U506" s="39"/>
      <c r="V506" s="39"/>
      <c r="W506" s="39"/>
      <c r="X506" s="39"/>
      <c r="Y506" s="39"/>
      <c r="Z506" s="39"/>
      <c r="AA506" s="39"/>
      <c r="AB506" s="39"/>
      <c r="AC506" s="39"/>
      <c r="AD506" s="39"/>
      <c r="AE506" s="39"/>
      <c r="AT506" s="18" t="s">
        <v>349</v>
      </c>
      <c r="AU506" s="18" t="s">
        <v>85</v>
      </c>
    </row>
    <row r="507" s="13" customFormat="1">
      <c r="A507" s="13"/>
      <c r="B507" s="252"/>
      <c r="C507" s="253"/>
      <c r="D507" s="240" t="s">
        <v>446</v>
      </c>
      <c r="E507" s="254" t="s">
        <v>1</v>
      </c>
      <c r="F507" s="255" t="s">
        <v>3379</v>
      </c>
      <c r="G507" s="253"/>
      <c r="H507" s="256">
        <v>184.28700000000001</v>
      </c>
      <c r="I507" s="257"/>
      <c r="J507" s="253"/>
      <c r="K507" s="253"/>
      <c r="L507" s="258"/>
      <c r="M507" s="259"/>
      <c r="N507" s="260"/>
      <c r="O507" s="260"/>
      <c r="P507" s="260"/>
      <c r="Q507" s="260"/>
      <c r="R507" s="260"/>
      <c r="S507" s="260"/>
      <c r="T507" s="261"/>
      <c r="U507" s="13"/>
      <c r="V507" s="13"/>
      <c r="W507" s="13"/>
      <c r="X507" s="13"/>
      <c r="Y507" s="13"/>
      <c r="Z507" s="13"/>
      <c r="AA507" s="13"/>
      <c r="AB507" s="13"/>
      <c r="AC507" s="13"/>
      <c r="AD507" s="13"/>
      <c r="AE507" s="13"/>
      <c r="AT507" s="262" t="s">
        <v>446</v>
      </c>
      <c r="AU507" s="262" t="s">
        <v>85</v>
      </c>
      <c r="AV507" s="13" t="s">
        <v>85</v>
      </c>
      <c r="AW507" s="13" t="s">
        <v>32</v>
      </c>
      <c r="AX507" s="13" t="s">
        <v>83</v>
      </c>
      <c r="AY507" s="262" t="s">
        <v>342</v>
      </c>
    </row>
    <row r="508" s="12" customFormat="1" ht="22.8" customHeight="1">
      <c r="A508" s="12"/>
      <c r="B508" s="213"/>
      <c r="C508" s="214"/>
      <c r="D508" s="215" t="s">
        <v>75</v>
      </c>
      <c r="E508" s="246" t="s">
        <v>458</v>
      </c>
      <c r="F508" s="246" t="s">
        <v>459</v>
      </c>
      <c r="G508" s="214"/>
      <c r="H508" s="214"/>
      <c r="I508" s="217"/>
      <c r="J508" s="247">
        <f>BK508</f>
        <v>0</v>
      </c>
      <c r="K508" s="214"/>
      <c r="L508" s="219"/>
      <c r="M508" s="220"/>
      <c r="N508" s="221"/>
      <c r="O508" s="221"/>
      <c r="P508" s="222">
        <f>SUM(P509:P510)</f>
        <v>0</v>
      </c>
      <c r="Q508" s="221"/>
      <c r="R508" s="222">
        <f>SUM(R509:R510)</f>
        <v>0</v>
      </c>
      <c r="S508" s="221"/>
      <c r="T508" s="223">
        <f>SUM(T509:T510)</f>
        <v>0</v>
      </c>
      <c r="U508" s="12"/>
      <c r="V508" s="12"/>
      <c r="W508" s="12"/>
      <c r="X508" s="12"/>
      <c r="Y508" s="12"/>
      <c r="Z508" s="12"/>
      <c r="AA508" s="12"/>
      <c r="AB508" s="12"/>
      <c r="AC508" s="12"/>
      <c r="AD508" s="12"/>
      <c r="AE508" s="12"/>
      <c r="AR508" s="224" t="s">
        <v>83</v>
      </c>
      <c r="AT508" s="225" t="s">
        <v>75</v>
      </c>
      <c r="AU508" s="225" t="s">
        <v>83</v>
      </c>
      <c r="AY508" s="224" t="s">
        <v>342</v>
      </c>
      <c r="BK508" s="226">
        <f>SUM(BK509:BK510)</f>
        <v>0</v>
      </c>
    </row>
    <row r="509" s="2" customFormat="1" ht="16.5" customHeight="1">
      <c r="A509" s="39"/>
      <c r="B509" s="40"/>
      <c r="C509" s="227" t="s">
        <v>2623</v>
      </c>
      <c r="D509" s="227" t="s">
        <v>343</v>
      </c>
      <c r="E509" s="228" t="s">
        <v>2973</v>
      </c>
      <c r="F509" s="229" t="s">
        <v>2974</v>
      </c>
      <c r="G509" s="230" t="s">
        <v>462</v>
      </c>
      <c r="H509" s="231">
        <v>195.71100000000001</v>
      </c>
      <c r="I509" s="232"/>
      <c r="J509" s="233">
        <f>ROUND(I509*H509,2)</f>
        <v>0</v>
      </c>
      <c r="K509" s="229" t="s">
        <v>443</v>
      </c>
      <c r="L509" s="45"/>
      <c r="M509" s="234" t="s">
        <v>1</v>
      </c>
      <c r="N509" s="235" t="s">
        <v>41</v>
      </c>
      <c r="O509" s="92"/>
      <c r="P509" s="236">
        <f>O509*H509</f>
        <v>0</v>
      </c>
      <c r="Q509" s="236">
        <v>0</v>
      </c>
      <c r="R509" s="236">
        <f>Q509*H509</f>
        <v>0</v>
      </c>
      <c r="S509" s="236">
        <v>0</v>
      </c>
      <c r="T509" s="237">
        <f>S509*H509</f>
        <v>0</v>
      </c>
      <c r="U509" s="39"/>
      <c r="V509" s="39"/>
      <c r="W509" s="39"/>
      <c r="X509" s="39"/>
      <c r="Y509" s="39"/>
      <c r="Z509" s="39"/>
      <c r="AA509" s="39"/>
      <c r="AB509" s="39"/>
      <c r="AC509" s="39"/>
      <c r="AD509" s="39"/>
      <c r="AE509" s="39"/>
      <c r="AR509" s="238" t="s">
        <v>360</v>
      </c>
      <c r="AT509" s="238" t="s">
        <v>343</v>
      </c>
      <c r="AU509" s="238" t="s">
        <v>85</v>
      </c>
      <c r="AY509" s="18" t="s">
        <v>342</v>
      </c>
      <c r="BE509" s="239">
        <f>IF(N509="základní",J509,0)</f>
        <v>0</v>
      </c>
      <c r="BF509" s="239">
        <f>IF(N509="snížená",J509,0)</f>
        <v>0</v>
      </c>
      <c r="BG509" s="239">
        <f>IF(N509="zákl. přenesená",J509,0)</f>
        <v>0</v>
      </c>
      <c r="BH509" s="239">
        <f>IF(N509="sníž. přenesená",J509,0)</f>
        <v>0</v>
      </c>
      <c r="BI509" s="239">
        <f>IF(N509="nulová",J509,0)</f>
        <v>0</v>
      </c>
      <c r="BJ509" s="18" t="s">
        <v>83</v>
      </c>
      <c r="BK509" s="239">
        <f>ROUND(I509*H509,2)</f>
        <v>0</v>
      </c>
      <c r="BL509" s="18" t="s">
        <v>360</v>
      </c>
      <c r="BM509" s="238" t="s">
        <v>3382</v>
      </c>
    </row>
    <row r="510" s="2" customFormat="1">
      <c r="A510" s="39"/>
      <c r="B510" s="40"/>
      <c r="C510" s="41"/>
      <c r="D510" s="240" t="s">
        <v>349</v>
      </c>
      <c r="E510" s="41"/>
      <c r="F510" s="241" t="s">
        <v>2976</v>
      </c>
      <c r="G510" s="41"/>
      <c r="H510" s="41"/>
      <c r="I510" s="242"/>
      <c r="J510" s="41"/>
      <c r="K510" s="41"/>
      <c r="L510" s="45"/>
      <c r="M510" s="243"/>
      <c r="N510" s="244"/>
      <c r="O510" s="92"/>
      <c r="P510" s="92"/>
      <c r="Q510" s="92"/>
      <c r="R510" s="92"/>
      <c r="S510" s="92"/>
      <c r="T510" s="93"/>
      <c r="U510" s="39"/>
      <c r="V510" s="39"/>
      <c r="W510" s="39"/>
      <c r="X510" s="39"/>
      <c r="Y510" s="39"/>
      <c r="Z510" s="39"/>
      <c r="AA510" s="39"/>
      <c r="AB510" s="39"/>
      <c r="AC510" s="39"/>
      <c r="AD510" s="39"/>
      <c r="AE510" s="39"/>
      <c r="AT510" s="18" t="s">
        <v>349</v>
      </c>
      <c r="AU510" s="18" t="s">
        <v>85</v>
      </c>
    </row>
    <row r="511" s="12" customFormat="1" ht="25.92" customHeight="1">
      <c r="A511" s="12"/>
      <c r="B511" s="213"/>
      <c r="C511" s="214"/>
      <c r="D511" s="215" t="s">
        <v>75</v>
      </c>
      <c r="E511" s="216" t="s">
        <v>2977</v>
      </c>
      <c r="F511" s="216" t="s">
        <v>2978</v>
      </c>
      <c r="G511" s="214"/>
      <c r="H511" s="214"/>
      <c r="I511" s="217"/>
      <c r="J511" s="218">
        <f>BK511</f>
        <v>0</v>
      </c>
      <c r="K511" s="214"/>
      <c r="L511" s="219"/>
      <c r="M511" s="220"/>
      <c r="N511" s="221"/>
      <c r="O511" s="221"/>
      <c r="P511" s="222">
        <f>P512</f>
        <v>0</v>
      </c>
      <c r="Q511" s="221"/>
      <c r="R511" s="222">
        <f>R512</f>
        <v>0.017803799999999998</v>
      </c>
      <c r="S511" s="221"/>
      <c r="T511" s="223">
        <f>T512</f>
        <v>0</v>
      </c>
      <c r="U511" s="12"/>
      <c r="V511" s="12"/>
      <c r="W511" s="12"/>
      <c r="X511" s="12"/>
      <c r="Y511" s="12"/>
      <c r="Z511" s="12"/>
      <c r="AA511" s="12"/>
      <c r="AB511" s="12"/>
      <c r="AC511" s="12"/>
      <c r="AD511" s="12"/>
      <c r="AE511" s="12"/>
      <c r="AR511" s="224" t="s">
        <v>85</v>
      </c>
      <c r="AT511" s="225" t="s">
        <v>75</v>
      </c>
      <c r="AU511" s="225" t="s">
        <v>76</v>
      </c>
      <c r="AY511" s="224" t="s">
        <v>342</v>
      </c>
      <c r="BK511" s="226">
        <f>BK512</f>
        <v>0</v>
      </c>
    </row>
    <row r="512" s="12" customFormat="1" ht="22.8" customHeight="1">
      <c r="A512" s="12"/>
      <c r="B512" s="213"/>
      <c r="C512" s="214"/>
      <c r="D512" s="215" t="s">
        <v>75</v>
      </c>
      <c r="E512" s="246" t="s">
        <v>2979</v>
      </c>
      <c r="F512" s="246" t="s">
        <v>2980</v>
      </c>
      <c r="G512" s="214"/>
      <c r="H512" s="214"/>
      <c r="I512" s="217"/>
      <c r="J512" s="247">
        <f>BK512</f>
        <v>0</v>
      </c>
      <c r="K512" s="214"/>
      <c r="L512" s="219"/>
      <c r="M512" s="220"/>
      <c r="N512" s="221"/>
      <c r="O512" s="221"/>
      <c r="P512" s="222">
        <f>SUM(P513:P520)</f>
        <v>0</v>
      </c>
      <c r="Q512" s="221"/>
      <c r="R512" s="222">
        <f>SUM(R513:R520)</f>
        <v>0.017803799999999998</v>
      </c>
      <c r="S512" s="221"/>
      <c r="T512" s="223">
        <f>SUM(T513:T520)</f>
        <v>0</v>
      </c>
      <c r="U512" s="12"/>
      <c r="V512" s="12"/>
      <c r="W512" s="12"/>
      <c r="X512" s="12"/>
      <c r="Y512" s="12"/>
      <c r="Z512" s="12"/>
      <c r="AA512" s="12"/>
      <c r="AB512" s="12"/>
      <c r="AC512" s="12"/>
      <c r="AD512" s="12"/>
      <c r="AE512" s="12"/>
      <c r="AR512" s="224" t="s">
        <v>85</v>
      </c>
      <c r="AT512" s="225" t="s">
        <v>75</v>
      </c>
      <c r="AU512" s="225" t="s">
        <v>83</v>
      </c>
      <c r="AY512" s="224" t="s">
        <v>342</v>
      </c>
      <c r="BK512" s="226">
        <f>SUM(BK513:BK520)</f>
        <v>0</v>
      </c>
    </row>
    <row r="513" s="2" customFormat="1" ht="16.5" customHeight="1">
      <c r="A513" s="39"/>
      <c r="B513" s="40"/>
      <c r="C513" s="227" t="s">
        <v>2627</v>
      </c>
      <c r="D513" s="227" t="s">
        <v>343</v>
      </c>
      <c r="E513" s="228" t="s">
        <v>2981</v>
      </c>
      <c r="F513" s="229" t="s">
        <v>2982</v>
      </c>
      <c r="G513" s="230" t="s">
        <v>473</v>
      </c>
      <c r="H513" s="231">
        <v>56.520000000000003</v>
      </c>
      <c r="I513" s="232"/>
      <c r="J513" s="233">
        <f>ROUND(I513*H513,2)</f>
        <v>0</v>
      </c>
      <c r="K513" s="229" t="s">
        <v>443</v>
      </c>
      <c r="L513" s="45"/>
      <c r="M513" s="234" t="s">
        <v>1</v>
      </c>
      <c r="N513" s="235" t="s">
        <v>41</v>
      </c>
      <c r="O513" s="92"/>
      <c r="P513" s="236">
        <f>O513*H513</f>
        <v>0</v>
      </c>
      <c r="Q513" s="236">
        <v>0</v>
      </c>
      <c r="R513" s="236">
        <f>Q513*H513</f>
        <v>0</v>
      </c>
      <c r="S513" s="236">
        <v>0</v>
      </c>
      <c r="T513" s="237">
        <f>S513*H513</f>
        <v>0</v>
      </c>
      <c r="U513" s="39"/>
      <c r="V513" s="39"/>
      <c r="W513" s="39"/>
      <c r="X513" s="39"/>
      <c r="Y513" s="39"/>
      <c r="Z513" s="39"/>
      <c r="AA513" s="39"/>
      <c r="AB513" s="39"/>
      <c r="AC513" s="39"/>
      <c r="AD513" s="39"/>
      <c r="AE513" s="39"/>
      <c r="AR513" s="238" t="s">
        <v>419</v>
      </c>
      <c r="AT513" s="238" t="s">
        <v>343</v>
      </c>
      <c r="AU513" s="238" t="s">
        <v>85</v>
      </c>
      <c r="AY513" s="18" t="s">
        <v>342</v>
      </c>
      <c r="BE513" s="239">
        <f>IF(N513="základní",J513,0)</f>
        <v>0</v>
      </c>
      <c r="BF513" s="239">
        <f>IF(N513="snížená",J513,0)</f>
        <v>0</v>
      </c>
      <c r="BG513" s="239">
        <f>IF(N513="zákl. přenesená",J513,0)</f>
        <v>0</v>
      </c>
      <c r="BH513" s="239">
        <f>IF(N513="sníž. přenesená",J513,0)</f>
        <v>0</v>
      </c>
      <c r="BI513" s="239">
        <f>IF(N513="nulová",J513,0)</f>
        <v>0</v>
      </c>
      <c r="BJ513" s="18" t="s">
        <v>83</v>
      </c>
      <c r="BK513" s="239">
        <f>ROUND(I513*H513,2)</f>
        <v>0</v>
      </c>
      <c r="BL513" s="18" t="s">
        <v>419</v>
      </c>
      <c r="BM513" s="238" t="s">
        <v>3383</v>
      </c>
    </row>
    <row r="514" s="2" customFormat="1">
      <c r="A514" s="39"/>
      <c r="B514" s="40"/>
      <c r="C514" s="41"/>
      <c r="D514" s="240" t="s">
        <v>349</v>
      </c>
      <c r="E514" s="41"/>
      <c r="F514" s="241" t="s">
        <v>2984</v>
      </c>
      <c r="G514" s="41"/>
      <c r="H514" s="41"/>
      <c r="I514" s="242"/>
      <c r="J514" s="41"/>
      <c r="K514" s="41"/>
      <c r="L514" s="45"/>
      <c r="M514" s="243"/>
      <c r="N514" s="244"/>
      <c r="O514" s="92"/>
      <c r="P514" s="92"/>
      <c r="Q514" s="92"/>
      <c r="R514" s="92"/>
      <c r="S514" s="92"/>
      <c r="T514" s="93"/>
      <c r="U514" s="39"/>
      <c r="V514" s="39"/>
      <c r="W514" s="39"/>
      <c r="X514" s="39"/>
      <c r="Y514" s="39"/>
      <c r="Z514" s="39"/>
      <c r="AA514" s="39"/>
      <c r="AB514" s="39"/>
      <c r="AC514" s="39"/>
      <c r="AD514" s="39"/>
      <c r="AE514" s="39"/>
      <c r="AT514" s="18" t="s">
        <v>349</v>
      </c>
      <c r="AU514" s="18" t="s">
        <v>85</v>
      </c>
    </row>
    <row r="515" s="13" customFormat="1">
      <c r="A515" s="13"/>
      <c r="B515" s="252"/>
      <c r="C515" s="253"/>
      <c r="D515" s="240" t="s">
        <v>446</v>
      </c>
      <c r="E515" s="254" t="s">
        <v>1</v>
      </c>
      <c r="F515" s="255" t="s">
        <v>3384</v>
      </c>
      <c r="G515" s="253"/>
      <c r="H515" s="256">
        <v>56.520000000000003</v>
      </c>
      <c r="I515" s="257"/>
      <c r="J515" s="253"/>
      <c r="K515" s="253"/>
      <c r="L515" s="258"/>
      <c r="M515" s="259"/>
      <c r="N515" s="260"/>
      <c r="O515" s="260"/>
      <c r="P515" s="260"/>
      <c r="Q515" s="260"/>
      <c r="R515" s="260"/>
      <c r="S515" s="260"/>
      <c r="T515" s="261"/>
      <c r="U515" s="13"/>
      <c r="V515" s="13"/>
      <c r="W515" s="13"/>
      <c r="X515" s="13"/>
      <c r="Y515" s="13"/>
      <c r="Z515" s="13"/>
      <c r="AA515" s="13"/>
      <c r="AB515" s="13"/>
      <c r="AC515" s="13"/>
      <c r="AD515" s="13"/>
      <c r="AE515" s="13"/>
      <c r="AT515" s="262" t="s">
        <v>446</v>
      </c>
      <c r="AU515" s="262" t="s">
        <v>85</v>
      </c>
      <c r="AV515" s="13" t="s">
        <v>85</v>
      </c>
      <c r="AW515" s="13" t="s">
        <v>32</v>
      </c>
      <c r="AX515" s="13" t="s">
        <v>83</v>
      </c>
      <c r="AY515" s="262" t="s">
        <v>342</v>
      </c>
    </row>
    <row r="516" s="2" customFormat="1" ht="16.5" customHeight="1">
      <c r="A516" s="39"/>
      <c r="B516" s="40"/>
      <c r="C516" s="295" t="s">
        <v>2632</v>
      </c>
      <c r="D516" s="295" t="s">
        <v>621</v>
      </c>
      <c r="E516" s="296" t="s">
        <v>2986</v>
      </c>
      <c r="F516" s="297" t="s">
        <v>2987</v>
      </c>
      <c r="G516" s="298" t="s">
        <v>473</v>
      </c>
      <c r="H516" s="299">
        <v>59.345999999999997</v>
      </c>
      <c r="I516" s="300"/>
      <c r="J516" s="301">
        <f>ROUND(I516*H516,2)</f>
        <v>0</v>
      </c>
      <c r="K516" s="297" t="s">
        <v>443</v>
      </c>
      <c r="L516" s="302"/>
      <c r="M516" s="303" t="s">
        <v>1</v>
      </c>
      <c r="N516" s="304" t="s">
        <v>41</v>
      </c>
      <c r="O516" s="92"/>
      <c r="P516" s="236">
        <f>O516*H516</f>
        <v>0</v>
      </c>
      <c r="Q516" s="236">
        <v>0.00029999999999999997</v>
      </c>
      <c r="R516" s="236">
        <f>Q516*H516</f>
        <v>0.017803799999999998</v>
      </c>
      <c r="S516" s="236">
        <v>0</v>
      </c>
      <c r="T516" s="237">
        <f>S516*H516</f>
        <v>0</v>
      </c>
      <c r="U516" s="39"/>
      <c r="V516" s="39"/>
      <c r="W516" s="39"/>
      <c r="X516" s="39"/>
      <c r="Y516" s="39"/>
      <c r="Z516" s="39"/>
      <c r="AA516" s="39"/>
      <c r="AB516" s="39"/>
      <c r="AC516" s="39"/>
      <c r="AD516" s="39"/>
      <c r="AE516" s="39"/>
      <c r="AR516" s="238" t="s">
        <v>700</v>
      </c>
      <c r="AT516" s="238" t="s">
        <v>621</v>
      </c>
      <c r="AU516" s="238" t="s">
        <v>85</v>
      </c>
      <c r="AY516" s="18" t="s">
        <v>342</v>
      </c>
      <c r="BE516" s="239">
        <f>IF(N516="základní",J516,0)</f>
        <v>0</v>
      </c>
      <c r="BF516" s="239">
        <f>IF(N516="snížená",J516,0)</f>
        <v>0</v>
      </c>
      <c r="BG516" s="239">
        <f>IF(N516="zákl. přenesená",J516,0)</f>
        <v>0</v>
      </c>
      <c r="BH516" s="239">
        <f>IF(N516="sníž. přenesená",J516,0)</f>
        <v>0</v>
      </c>
      <c r="BI516" s="239">
        <f>IF(N516="nulová",J516,0)</f>
        <v>0</v>
      </c>
      <c r="BJ516" s="18" t="s">
        <v>83</v>
      </c>
      <c r="BK516" s="239">
        <f>ROUND(I516*H516,2)</f>
        <v>0</v>
      </c>
      <c r="BL516" s="18" t="s">
        <v>419</v>
      </c>
      <c r="BM516" s="238" t="s">
        <v>3385</v>
      </c>
    </row>
    <row r="517" s="2" customFormat="1">
      <c r="A517" s="39"/>
      <c r="B517" s="40"/>
      <c r="C517" s="41"/>
      <c r="D517" s="240" t="s">
        <v>349</v>
      </c>
      <c r="E517" s="41"/>
      <c r="F517" s="241" t="s">
        <v>2987</v>
      </c>
      <c r="G517" s="41"/>
      <c r="H517" s="41"/>
      <c r="I517" s="242"/>
      <c r="J517" s="41"/>
      <c r="K517" s="41"/>
      <c r="L517" s="45"/>
      <c r="M517" s="243"/>
      <c r="N517" s="244"/>
      <c r="O517" s="92"/>
      <c r="P517" s="92"/>
      <c r="Q517" s="92"/>
      <c r="R517" s="92"/>
      <c r="S517" s="92"/>
      <c r="T517" s="93"/>
      <c r="U517" s="39"/>
      <c r="V517" s="39"/>
      <c r="W517" s="39"/>
      <c r="X517" s="39"/>
      <c r="Y517" s="39"/>
      <c r="Z517" s="39"/>
      <c r="AA517" s="39"/>
      <c r="AB517" s="39"/>
      <c r="AC517" s="39"/>
      <c r="AD517" s="39"/>
      <c r="AE517" s="39"/>
      <c r="AT517" s="18" t="s">
        <v>349</v>
      </c>
      <c r="AU517" s="18" t="s">
        <v>85</v>
      </c>
    </row>
    <row r="518" s="13" customFormat="1">
      <c r="A518" s="13"/>
      <c r="B518" s="252"/>
      <c r="C518" s="253"/>
      <c r="D518" s="240" t="s">
        <v>446</v>
      </c>
      <c r="E518" s="253"/>
      <c r="F518" s="255" t="s">
        <v>3386</v>
      </c>
      <c r="G518" s="253"/>
      <c r="H518" s="256">
        <v>59.345999999999997</v>
      </c>
      <c r="I518" s="257"/>
      <c r="J518" s="253"/>
      <c r="K518" s="253"/>
      <c r="L518" s="258"/>
      <c r="M518" s="259"/>
      <c r="N518" s="260"/>
      <c r="O518" s="260"/>
      <c r="P518" s="260"/>
      <c r="Q518" s="260"/>
      <c r="R518" s="260"/>
      <c r="S518" s="260"/>
      <c r="T518" s="261"/>
      <c r="U518" s="13"/>
      <c r="V518" s="13"/>
      <c r="W518" s="13"/>
      <c r="X518" s="13"/>
      <c r="Y518" s="13"/>
      <c r="Z518" s="13"/>
      <c r="AA518" s="13"/>
      <c r="AB518" s="13"/>
      <c r="AC518" s="13"/>
      <c r="AD518" s="13"/>
      <c r="AE518" s="13"/>
      <c r="AT518" s="262" t="s">
        <v>446</v>
      </c>
      <c r="AU518" s="262" t="s">
        <v>85</v>
      </c>
      <c r="AV518" s="13" t="s">
        <v>85</v>
      </c>
      <c r="AW518" s="13" t="s">
        <v>4</v>
      </c>
      <c r="AX518" s="13" t="s">
        <v>83</v>
      </c>
      <c r="AY518" s="262" t="s">
        <v>342</v>
      </c>
    </row>
    <row r="519" s="2" customFormat="1" ht="16.5" customHeight="1">
      <c r="A519" s="39"/>
      <c r="B519" s="40"/>
      <c r="C519" s="227" t="s">
        <v>2634</v>
      </c>
      <c r="D519" s="227" t="s">
        <v>343</v>
      </c>
      <c r="E519" s="228" t="s">
        <v>2990</v>
      </c>
      <c r="F519" s="229" t="s">
        <v>2991</v>
      </c>
      <c r="G519" s="230" t="s">
        <v>462</v>
      </c>
      <c r="H519" s="231">
        <v>0.017999999999999999</v>
      </c>
      <c r="I519" s="232"/>
      <c r="J519" s="233">
        <f>ROUND(I519*H519,2)</f>
        <v>0</v>
      </c>
      <c r="K519" s="229" t="s">
        <v>443</v>
      </c>
      <c r="L519" s="45"/>
      <c r="M519" s="234" t="s">
        <v>1</v>
      </c>
      <c r="N519" s="235" t="s">
        <v>41</v>
      </c>
      <c r="O519" s="92"/>
      <c r="P519" s="236">
        <f>O519*H519</f>
        <v>0</v>
      </c>
      <c r="Q519" s="236">
        <v>0</v>
      </c>
      <c r="R519" s="236">
        <f>Q519*H519</f>
        <v>0</v>
      </c>
      <c r="S519" s="236">
        <v>0</v>
      </c>
      <c r="T519" s="237">
        <f>S519*H519</f>
        <v>0</v>
      </c>
      <c r="U519" s="39"/>
      <c r="V519" s="39"/>
      <c r="W519" s="39"/>
      <c r="X519" s="39"/>
      <c r="Y519" s="39"/>
      <c r="Z519" s="39"/>
      <c r="AA519" s="39"/>
      <c r="AB519" s="39"/>
      <c r="AC519" s="39"/>
      <c r="AD519" s="39"/>
      <c r="AE519" s="39"/>
      <c r="AR519" s="238" t="s">
        <v>419</v>
      </c>
      <c r="AT519" s="238" t="s">
        <v>343</v>
      </c>
      <c r="AU519" s="238" t="s">
        <v>85</v>
      </c>
      <c r="AY519" s="18" t="s">
        <v>342</v>
      </c>
      <c r="BE519" s="239">
        <f>IF(N519="základní",J519,0)</f>
        <v>0</v>
      </c>
      <c r="BF519" s="239">
        <f>IF(N519="snížená",J519,0)</f>
        <v>0</v>
      </c>
      <c r="BG519" s="239">
        <f>IF(N519="zákl. přenesená",J519,0)</f>
        <v>0</v>
      </c>
      <c r="BH519" s="239">
        <f>IF(N519="sníž. přenesená",J519,0)</f>
        <v>0</v>
      </c>
      <c r="BI519" s="239">
        <f>IF(N519="nulová",J519,0)</f>
        <v>0</v>
      </c>
      <c r="BJ519" s="18" t="s">
        <v>83</v>
      </c>
      <c r="BK519" s="239">
        <f>ROUND(I519*H519,2)</f>
        <v>0</v>
      </c>
      <c r="BL519" s="18" t="s">
        <v>419</v>
      </c>
      <c r="BM519" s="238" t="s">
        <v>3387</v>
      </c>
    </row>
    <row r="520" s="2" customFormat="1">
      <c r="A520" s="39"/>
      <c r="B520" s="40"/>
      <c r="C520" s="41"/>
      <c r="D520" s="240" t="s">
        <v>349</v>
      </c>
      <c r="E520" s="41"/>
      <c r="F520" s="241" t="s">
        <v>2993</v>
      </c>
      <c r="G520" s="41"/>
      <c r="H520" s="41"/>
      <c r="I520" s="242"/>
      <c r="J520" s="41"/>
      <c r="K520" s="41"/>
      <c r="L520" s="45"/>
      <c r="M520" s="248"/>
      <c r="N520" s="249"/>
      <c r="O520" s="250"/>
      <c r="P520" s="250"/>
      <c r="Q520" s="250"/>
      <c r="R520" s="250"/>
      <c r="S520" s="250"/>
      <c r="T520" s="251"/>
      <c r="U520" s="39"/>
      <c r="V520" s="39"/>
      <c r="W520" s="39"/>
      <c r="X520" s="39"/>
      <c r="Y520" s="39"/>
      <c r="Z520" s="39"/>
      <c r="AA520" s="39"/>
      <c r="AB520" s="39"/>
      <c r="AC520" s="39"/>
      <c r="AD520" s="39"/>
      <c r="AE520" s="39"/>
      <c r="AT520" s="18" t="s">
        <v>349</v>
      </c>
      <c r="AU520" s="18" t="s">
        <v>85</v>
      </c>
    </row>
    <row r="521" s="2" customFormat="1" ht="6.96" customHeight="1">
      <c r="A521" s="39"/>
      <c r="B521" s="67"/>
      <c r="C521" s="68"/>
      <c r="D521" s="68"/>
      <c r="E521" s="68"/>
      <c r="F521" s="68"/>
      <c r="G521" s="68"/>
      <c r="H521" s="68"/>
      <c r="I521" s="68"/>
      <c r="J521" s="68"/>
      <c r="K521" s="68"/>
      <c r="L521" s="45"/>
      <c r="M521" s="39"/>
      <c r="O521" s="39"/>
      <c r="P521" s="39"/>
      <c r="Q521" s="39"/>
      <c r="R521" s="39"/>
      <c r="S521" s="39"/>
      <c r="T521" s="39"/>
      <c r="U521" s="39"/>
      <c r="V521" s="39"/>
      <c r="W521" s="39"/>
      <c r="X521" s="39"/>
      <c r="Y521" s="39"/>
      <c r="Z521" s="39"/>
      <c r="AA521" s="39"/>
      <c r="AB521" s="39"/>
      <c r="AC521" s="39"/>
      <c r="AD521" s="39"/>
      <c r="AE521" s="39"/>
    </row>
  </sheetData>
  <sheetProtection sheet="1" autoFilter="0" formatColumns="0" formatRows="0" objects="1" scenarios="1" spinCount="100000" saltValue="zy1byzDekrMhjMY3LUXpD2Vu26CrocC1tRWFhI0jrPbYK8pi6oySjFP8TXl8Zc01rA502KjJwhzk2CQbLG2slg==" hashValue="G7nC3PZoyEQhYsuew+x+uQxHDgLgtNh9BTLPIYcHEyOHmRlUl5ih79m9kZroF1f2D5ob3gLDq6pyAjrql701pQ==" algorithmName="SHA-512" password="CC35"/>
  <autoFilter ref="C134:K520"/>
  <mergeCells count="15">
    <mergeCell ref="E7:H7"/>
    <mergeCell ref="E11:H11"/>
    <mergeCell ref="E9:H9"/>
    <mergeCell ref="E13:H13"/>
    <mergeCell ref="E22:H22"/>
    <mergeCell ref="E31:H31"/>
    <mergeCell ref="E85:H85"/>
    <mergeCell ref="E89:H89"/>
    <mergeCell ref="E87:H87"/>
    <mergeCell ref="E91:H91"/>
    <mergeCell ref="E121:H121"/>
    <mergeCell ref="E125:H125"/>
    <mergeCell ref="E123:H123"/>
    <mergeCell ref="E127:H12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172</v>
      </c>
    </row>
    <row r="3" s="1" customFormat="1" ht="6.96" customHeight="1">
      <c r="B3" s="148"/>
      <c r="C3" s="149"/>
      <c r="D3" s="149"/>
      <c r="E3" s="149"/>
      <c r="F3" s="149"/>
      <c r="G3" s="149"/>
      <c r="H3" s="149"/>
      <c r="I3" s="149"/>
      <c r="J3" s="149"/>
      <c r="K3" s="149"/>
      <c r="L3" s="21"/>
      <c r="AT3" s="18" t="s">
        <v>85</v>
      </c>
    </row>
    <row r="4" s="1" customFormat="1" ht="24.96" customHeight="1">
      <c r="B4" s="21"/>
      <c r="D4" s="150" t="s">
        <v>309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II/610 TUŘICE - KBEL (BENÁTKY NAD JIZEROU, PRŮTAH)</v>
      </c>
      <c r="F7" s="152"/>
      <c r="G7" s="152"/>
      <c r="H7" s="152"/>
      <c r="L7" s="21"/>
    </row>
    <row r="8">
      <c r="B8" s="21"/>
      <c r="D8" s="152" t="s">
        <v>310</v>
      </c>
      <c r="L8" s="21"/>
    </row>
    <row r="9" s="1" customFormat="1" ht="16.5" customHeight="1">
      <c r="B9" s="21"/>
      <c r="E9" s="153" t="s">
        <v>311</v>
      </c>
      <c r="F9" s="1"/>
      <c r="G9" s="1"/>
      <c r="H9" s="1"/>
      <c r="L9" s="21"/>
    </row>
    <row r="10" s="1" customFormat="1" ht="12" customHeight="1">
      <c r="B10" s="21"/>
      <c r="D10" s="152" t="s">
        <v>312</v>
      </c>
      <c r="L10" s="21"/>
    </row>
    <row r="11" s="2" customFormat="1" ht="16.5" customHeight="1">
      <c r="A11" s="39"/>
      <c r="B11" s="45"/>
      <c r="C11" s="39"/>
      <c r="D11" s="39"/>
      <c r="E11" s="154" t="s">
        <v>3388</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314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3389</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15. 12. 2023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2"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3172</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36</v>
      </c>
      <c r="E34" s="39"/>
      <c r="F34" s="39"/>
      <c r="G34" s="39"/>
      <c r="H34" s="39"/>
      <c r="I34" s="39"/>
      <c r="J34" s="163">
        <f>ROUND(J133,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38</v>
      </c>
      <c r="G36" s="39"/>
      <c r="H36" s="39"/>
      <c r="I36" s="164" t="s">
        <v>37</v>
      </c>
      <c r="J36" s="164" t="s">
        <v>39</v>
      </c>
      <c r="K36" s="39"/>
      <c r="L36" s="64"/>
      <c r="S36" s="39"/>
      <c r="T36" s="39"/>
      <c r="U36" s="39"/>
      <c r="V36" s="39"/>
      <c r="W36" s="39"/>
      <c r="X36" s="39"/>
      <c r="Y36" s="39"/>
      <c r="Z36" s="39"/>
      <c r="AA36" s="39"/>
      <c r="AB36" s="39"/>
      <c r="AC36" s="39"/>
      <c r="AD36" s="39"/>
      <c r="AE36" s="39"/>
    </row>
    <row r="37" s="2" customFormat="1" ht="14.4" customHeight="1">
      <c r="A37" s="39"/>
      <c r="B37" s="45"/>
      <c r="C37" s="39"/>
      <c r="D37" s="154" t="s">
        <v>40</v>
      </c>
      <c r="E37" s="152" t="s">
        <v>41</v>
      </c>
      <c r="F37" s="165">
        <f>ROUND((SUM(BE133:BE380)),  2)</f>
        <v>0</v>
      </c>
      <c r="G37" s="39"/>
      <c r="H37" s="39"/>
      <c r="I37" s="166">
        <v>0.20999999999999999</v>
      </c>
      <c r="J37" s="165">
        <f>ROUND(((SUM(BE133:BE380))*I37),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ROUND((SUM(BF133:BF380)),  2)</f>
        <v>0</v>
      </c>
      <c r="G38" s="39"/>
      <c r="H38" s="39"/>
      <c r="I38" s="166">
        <v>0.14999999999999999</v>
      </c>
      <c r="J38" s="165">
        <f>ROUND(((SUM(BF133:BF380))*I38),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ROUND((SUM(BG133:BG380)),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ROUND((SUM(BH133:BH380)),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ROUND((SUM(BI133:BI380)),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316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II/610 TUŘICE - KBEL (BENÁTKY NAD JIZEROU, PRŮTAH)</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310</v>
      </c>
      <c r="D86" s="23"/>
      <c r="E86" s="23"/>
      <c r="F86" s="23"/>
      <c r="G86" s="23"/>
      <c r="H86" s="23"/>
      <c r="I86" s="23"/>
      <c r="J86" s="23"/>
      <c r="K86" s="23"/>
      <c r="L86" s="21"/>
    </row>
    <row r="87" s="1" customFormat="1" ht="16.5" customHeight="1">
      <c r="B87" s="22"/>
      <c r="C87" s="23"/>
      <c r="D87" s="23"/>
      <c r="E87" s="185" t="s">
        <v>311</v>
      </c>
      <c r="F87" s="23"/>
      <c r="G87" s="23"/>
      <c r="H87" s="23"/>
      <c r="I87" s="23"/>
      <c r="J87" s="23"/>
      <c r="K87" s="23"/>
      <c r="L87" s="21"/>
    </row>
    <row r="88" s="1" customFormat="1" ht="12" customHeight="1">
      <c r="B88" s="22"/>
      <c r="C88" s="33" t="s">
        <v>312</v>
      </c>
      <c r="D88" s="23"/>
      <c r="E88" s="23"/>
      <c r="F88" s="23"/>
      <c r="G88" s="23"/>
      <c r="H88" s="23"/>
      <c r="I88" s="23"/>
      <c r="J88" s="23"/>
      <c r="K88" s="23"/>
      <c r="L88" s="21"/>
    </row>
    <row r="89" s="2" customFormat="1" ht="16.5" customHeight="1">
      <c r="A89" s="39"/>
      <c r="B89" s="40"/>
      <c r="C89" s="41"/>
      <c r="D89" s="41"/>
      <c r="E89" s="186" t="s">
        <v>3388</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314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306.1 - Odvodnění komunikace v ulici Na Burse - přípojka</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15. 12. 2023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KSÚS Středočeského kraje</v>
      </c>
      <c r="G95" s="41"/>
      <c r="H95" s="41"/>
      <c r="I95" s="33" t="s">
        <v>30</v>
      </c>
      <c r="J95" s="37" t="str">
        <f>E25</f>
        <v>Valbek spol.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317</v>
      </c>
      <c r="D98" s="188"/>
      <c r="E98" s="188"/>
      <c r="F98" s="188"/>
      <c r="G98" s="188"/>
      <c r="H98" s="188"/>
      <c r="I98" s="188"/>
      <c r="J98" s="189" t="s">
        <v>318</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319</v>
      </c>
      <c r="D100" s="41"/>
      <c r="E100" s="41"/>
      <c r="F100" s="41"/>
      <c r="G100" s="41"/>
      <c r="H100" s="41"/>
      <c r="I100" s="41"/>
      <c r="J100" s="111">
        <f>J133</f>
        <v>0</v>
      </c>
      <c r="K100" s="41"/>
      <c r="L100" s="64"/>
      <c r="S100" s="39"/>
      <c r="T100" s="39"/>
      <c r="U100" s="39"/>
      <c r="V100" s="39"/>
      <c r="W100" s="39"/>
      <c r="X100" s="39"/>
      <c r="Y100" s="39"/>
      <c r="Z100" s="39"/>
      <c r="AA100" s="39"/>
      <c r="AB100" s="39"/>
      <c r="AC100" s="39"/>
      <c r="AD100" s="39"/>
      <c r="AE100" s="39"/>
      <c r="AU100" s="18" t="s">
        <v>320</v>
      </c>
    </row>
    <row r="101" s="9" customFormat="1" ht="24.96" customHeight="1">
      <c r="A101" s="9"/>
      <c r="B101" s="191"/>
      <c r="C101" s="192"/>
      <c r="D101" s="193" t="s">
        <v>434</v>
      </c>
      <c r="E101" s="194"/>
      <c r="F101" s="194"/>
      <c r="G101" s="194"/>
      <c r="H101" s="194"/>
      <c r="I101" s="194"/>
      <c r="J101" s="195">
        <f>J134</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435</v>
      </c>
      <c r="E102" s="199"/>
      <c r="F102" s="199"/>
      <c r="G102" s="199"/>
      <c r="H102" s="199"/>
      <c r="I102" s="199"/>
      <c r="J102" s="200">
        <f>J135</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1986</v>
      </c>
      <c r="E103" s="199"/>
      <c r="F103" s="199"/>
      <c r="G103" s="199"/>
      <c r="H103" s="199"/>
      <c r="I103" s="199"/>
      <c r="J103" s="200">
        <f>J250</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2234</v>
      </c>
      <c r="E104" s="199"/>
      <c r="F104" s="199"/>
      <c r="G104" s="199"/>
      <c r="H104" s="199"/>
      <c r="I104" s="199"/>
      <c r="J104" s="200">
        <f>J254</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467</v>
      </c>
      <c r="E105" s="199"/>
      <c r="F105" s="199"/>
      <c r="G105" s="199"/>
      <c r="H105" s="199"/>
      <c r="I105" s="199"/>
      <c r="J105" s="200">
        <f>J274</f>
        <v>0</v>
      </c>
      <c r="K105" s="133"/>
      <c r="L105" s="201"/>
      <c r="S105" s="10"/>
      <c r="T105" s="10"/>
      <c r="U105" s="10"/>
      <c r="V105" s="10"/>
      <c r="W105" s="10"/>
      <c r="X105" s="10"/>
      <c r="Y105" s="10"/>
      <c r="Z105" s="10"/>
      <c r="AA105" s="10"/>
      <c r="AB105" s="10"/>
      <c r="AC105" s="10"/>
      <c r="AD105" s="10"/>
      <c r="AE105" s="10"/>
    </row>
    <row r="106" s="10" customFormat="1" ht="19.92" customHeight="1">
      <c r="A106" s="10"/>
      <c r="B106" s="197"/>
      <c r="C106" s="133"/>
      <c r="D106" s="198" t="s">
        <v>468</v>
      </c>
      <c r="E106" s="199"/>
      <c r="F106" s="199"/>
      <c r="G106" s="199"/>
      <c r="H106" s="199"/>
      <c r="I106" s="199"/>
      <c r="J106" s="200">
        <f>J281</f>
        <v>0</v>
      </c>
      <c r="K106" s="133"/>
      <c r="L106" s="201"/>
      <c r="S106" s="10"/>
      <c r="T106" s="10"/>
      <c r="U106" s="10"/>
      <c r="V106" s="10"/>
      <c r="W106" s="10"/>
      <c r="X106" s="10"/>
      <c r="Y106" s="10"/>
      <c r="Z106" s="10"/>
      <c r="AA106" s="10"/>
      <c r="AB106" s="10"/>
      <c r="AC106" s="10"/>
      <c r="AD106" s="10"/>
      <c r="AE106" s="10"/>
    </row>
    <row r="107" s="10" customFormat="1" ht="19.92" customHeight="1">
      <c r="A107" s="10"/>
      <c r="B107" s="197"/>
      <c r="C107" s="133"/>
      <c r="D107" s="198" t="s">
        <v>469</v>
      </c>
      <c r="E107" s="199"/>
      <c r="F107" s="199"/>
      <c r="G107" s="199"/>
      <c r="H107" s="199"/>
      <c r="I107" s="199"/>
      <c r="J107" s="200">
        <f>J352</f>
        <v>0</v>
      </c>
      <c r="K107" s="133"/>
      <c r="L107" s="201"/>
      <c r="S107" s="10"/>
      <c r="T107" s="10"/>
      <c r="U107" s="10"/>
      <c r="V107" s="10"/>
      <c r="W107" s="10"/>
      <c r="X107" s="10"/>
      <c r="Y107" s="10"/>
      <c r="Z107" s="10"/>
      <c r="AA107" s="10"/>
      <c r="AB107" s="10"/>
      <c r="AC107" s="10"/>
      <c r="AD107" s="10"/>
      <c r="AE107" s="10"/>
    </row>
    <row r="108" s="10" customFormat="1" ht="19.92" customHeight="1">
      <c r="A108" s="10"/>
      <c r="B108" s="197"/>
      <c r="C108" s="133"/>
      <c r="D108" s="198" t="s">
        <v>470</v>
      </c>
      <c r="E108" s="199"/>
      <c r="F108" s="199"/>
      <c r="G108" s="199"/>
      <c r="H108" s="199"/>
      <c r="I108" s="199"/>
      <c r="J108" s="200">
        <f>J359</f>
        <v>0</v>
      </c>
      <c r="K108" s="133"/>
      <c r="L108" s="201"/>
      <c r="S108" s="10"/>
      <c r="T108" s="10"/>
      <c r="U108" s="10"/>
      <c r="V108" s="10"/>
      <c r="W108" s="10"/>
      <c r="X108" s="10"/>
      <c r="Y108" s="10"/>
      <c r="Z108" s="10"/>
      <c r="AA108" s="10"/>
      <c r="AB108" s="10"/>
      <c r="AC108" s="10"/>
      <c r="AD108" s="10"/>
      <c r="AE108" s="10"/>
    </row>
    <row r="109" s="10" customFormat="1" ht="19.92" customHeight="1">
      <c r="A109" s="10"/>
      <c r="B109" s="197"/>
      <c r="C109" s="133"/>
      <c r="D109" s="198" t="s">
        <v>436</v>
      </c>
      <c r="E109" s="199"/>
      <c r="F109" s="199"/>
      <c r="G109" s="199"/>
      <c r="H109" s="199"/>
      <c r="I109" s="199"/>
      <c r="J109" s="200">
        <f>J378</f>
        <v>0</v>
      </c>
      <c r="K109" s="133"/>
      <c r="L109" s="201"/>
      <c r="S109" s="10"/>
      <c r="T109" s="10"/>
      <c r="U109" s="10"/>
      <c r="V109" s="10"/>
      <c r="W109" s="10"/>
      <c r="X109" s="10"/>
      <c r="Y109" s="10"/>
      <c r="Z109" s="10"/>
      <c r="AA109" s="10"/>
      <c r="AB109" s="10"/>
      <c r="AC109" s="10"/>
      <c r="AD109" s="10"/>
      <c r="AE109" s="10"/>
    </row>
    <row r="110" s="2" customFormat="1" ht="21.84"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67"/>
      <c r="C111" s="68"/>
      <c r="D111" s="68"/>
      <c r="E111" s="68"/>
      <c r="F111" s="68"/>
      <c r="G111" s="68"/>
      <c r="H111" s="68"/>
      <c r="I111" s="68"/>
      <c r="J111" s="68"/>
      <c r="K111" s="68"/>
      <c r="L111" s="64"/>
      <c r="S111" s="39"/>
      <c r="T111" s="39"/>
      <c r="U111" s="39"/>
      <c r="V111" s="39"/>
      <c r="W111" s="39"/>
      <c r="X111" s="39"/>
      <c r="Y111" s="39"/>
      <c r="Z111" s="39"/>
      <c r="AA111" s="39"/>
      <c r="AB111" s="39"/>
      <c r="AC111" s="39"/>
      <c r="AD111" s="39"/>
      <c r="AE111" s="39"/>
    </row>
    <row r="115" s="2" customFormat="1" ht="6.96" customHeight="1">
      <c r="A115" s="39"/>
      <c r="B115" s="69"/>
      <c r="C115" s="70"/>
      <c r="D115" s="70"/>
      <c r="E115" s="70"/>
      <c r="F115" s="70"/>
      <c r="G115" s="70"/>
      <c r="H115" s="70"/>
      <c r="I115" s="70"/>
      <c r="J115" s="70"/>
      <c r="K115" s="70"/>
      <c r="L115" s="64"/>
      <c r="S115" s="39"/>
      <c r="T115" s="39"/>
      <c r="U115" s="39"/>
      <c r="V115" s="39"/>
      <c r="W115" s="39"/>
      <c r="X115" s="39"/>
      <c r="Y115" s="39"/>
      <c r="Z115" s="39"/>
      <c r="AA115" s="39"/>
      <c r="AB115" s="39"/>
      <c r="AC115" s="39"/>
      <c r="AD115" s="39"/>
      <c r="AE115" s="39"/>
    </row>
    <row r="116" s="2" customFormat="1" ht="24.96" customHeight="1">
      <c r="A116" s="39"/>
      <c r="B116" s="40"/>
      <c r="C116" s="24" t="s">
        <v>326</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16</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185" t="str">
        <f>E7</f>
        <v>II/610 TUŘICE - KBEL (BENÁTKY NAD JIZEROU, PRŮTAH)</v>
      </c>
      <c r="F119" s="33"/>
      <c r="G119" s="33"/>
      <c r="H119" s="33"/>
      <c r="I119" s="41"/>
      <c r="J119" s="41"/>
      <c r="K119" s="41"/>
      <c r="L119" s="64"/>
      <c r="S119" s="39"/>
      <c r="T119" s="39"/>
      <c r="U119" s="39"/>
      <c r="V119" s="39"/>
      <c r="W119" s="39"/>
      <c r="X119" s="39"/>
      <c r="Y119" s="39"/>
      <c r="Z119" s="39"/>
      <c r="AA119" s="39"/>
      <c r="AB119" s="39"/>
      <c r="AC119" s="39"/>
      <c r="AD119" s="39"/>
      <c r="AE119" s="39"/>
    </row>
    <row r="120" s="1" customFormat="1" ht="12" customHeight="1">
      <c r="B120" s="22"/>
      <c r="C120" s="33" t="s">
        <v>310</v>
      </c>
      <c r="D120" s="23"/>
      <c r="E120" s="23"/>
      <c r="F120" s="23"/>
      <c r="G120" s="23"/>
      <c r="H120" s="23"/>
      <c r="I120" s="23"/>
      <c r="J120" s="23"/>
      <c r="K120" s="23"/>
      <c r="L120" s="21"/>
    </row>
    <row r="121" s="1" customFormat="1" ht="16.5" customHeight="1">
      <c r="B121" s="22"/>
      <c r="C121" s="23"/>
      <c r="D121" s="23"/>
      <c r="E121" s="185" t="s">
        <v>311</v>
      </c>
      <c r="F121" s="23"/>
      <c r="G121" s="23"/>
      <c r="H121" s="23"/>
      <c r="I121" s="23"/>
      <c r="J121" s="23"/>
      <c r="K121" s="23"/>
      <c r="L121" s="21"/>
    </row>
    <row r="122" s="1" customFormat="1" ht="12" customHeight="1">
      <c r="B122" s="22"/>
      <c r="C122" s="33" t="s">
        <v>312</v>
      </c>
      <c r="D122" s="23"/>
      <c r="E122" s="23"/>
      <c r="F122" s="23"/>
      <c r="G122" s="23"/>
      <c r="H122" s="23"/>
      <c r="I122" s="23"/>
      <c r="J122" s="23"/>
      <c r="K122" s="23"/>
      <c r="L122" s="21"/>
    </row>
    <row r="123" s="2" customFormat="1" ht="16.5" customHeight="1">
      <c r="A123" s="39"/>
      <c r="B123" s="40"/>
      <c r="C123" s="41"/>
      <c r="D123" s="41"/>
      <c r="E123" s="186" t="s">
        <v>3388</v>
      </c>
      <c r="F123" s="41"/>
      <c r="G123" s="41"/>
      <c r="H123" s="41"/>
      <c r="I123" s="41"/>
      <c r="J123" s="41"/>
      <c r="K123" s="41"/>
      <c r="L123" s="64"/>
      <c r="S123" s="39"/>
      <c r="T123" s="39"/>
      <c r="U123" s="39"/>
      <c r="V123" s="39"/>
      <c r="W123" s="39"/>
      <c r="X123" s="39"/>
      <c r="Y123" s="39"/>
      <c r="Z123" s="39"/>
      <c r="AA123" s="39"/>
      <c r="AB123" s="39"/>
      <c r="AC123" s="39"/>
      <c r="AD123" s="39"/>
      <c r="AE123" s="39"/>
    </row>
    <row r="124" s="2" customFormat="1" ht="12" customHeight="1">
      <c r="A124" s="39"/>
      <c r="B124" s="40"/>
      <c r="C124" s="33" t="s">
        <v>314</v>
      </c>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6.5" customHeight="1">
      <c r="A125" s="39"/>
      <c r="B125" s="40"/>
      <c r="C125" s="41"/>
      <c r="D125" s="41"/>
      <c r="E125" s="77" t="str">
        <f>E13</f>
        <v>306.1 - Odvodnění komunikace v ulici Na Burse - přípojka</v>
      </c>
      <c r="F125" s="41"/>
      <c r="G125" s="41"/>
      <c r="H125" s="41"/>
      <c r="I125" s="41"/>
      <c r="J125" s="41"/>
      <c r="K125" s="41"/>
      <c r="L125" s="64"/>
      <c r="S125" s="39"/>
      <c r="T125" s="39"/>
      <c r="U125" s="39"/>
      <c r="V125" s="39"/>
      <c r="W125" s="39"/>
      <c r="X125" s="39"/>
      <c r="Y125" s="39"/>
      <c r="Z125" s="39"/>
      <c r="AA125" s="39"/>
      <c r="AB125" s="39"/>
      <c r="AC125" s="39"/>
      <c r="AD125" s="39"/>
      <c r="AE125" s="39"/>
    </row>
    <row r="126" s="2" customFormat="1" ht="6.96"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12" customHeight="1">
      <c r="A127" s="39"/>
      <c r="B127" s="40"/>
      <c r="C127" s="33" t="s">
        <v>20</v>
      </c>
      <c r="D127" s="41"/>
      <c r="E127" s="41"/>
      <c r="F127" s="28" t="str">
        <f>F16</f>
        <v xml:space="preserve"> </v>
      </c>
      <c r="G127" s="41"/>
      <c r="H127" s="41"/>
      <c r="I127" s="33" t="s">
        <v>22</v>
      </c>
      <c r="J127" s="80" t="str">
        <f>IF(J16="","",J16)</f>
        <v>15. 12. 2023</v>
      </c>
      <c r="K127" s="41"/>
      <c r="L127" s="64"/>
      <c r="S127" s="39"/>
      <c r="T127" s="39"/>
      <c r="U127" s="39"/>
      <c r="V127" s="39"/>
      <c r="W127" s="39"/>
      <c r="X127" s="39"/>
      <c r="Y127" s="39"/>
      <c r="Z127" s="39"/>
      <c r="AA127" s="39"/>
      <c r="AB127" s="39"/>
      <c r="AC127" s="39"/>
      <c r="AD127" s="39"/>
      <c r="AE127" s="39"/>
    </row>
    <row r="128" s="2" customFormat="1" ht="6.96"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2" customFormat="1" ht="15.15" customHeight="1">
      <c r="A129" s="39"/>
      <c r="B129" s="40"/>
      <c r="C129" s="33" t="s">
        <v>24</v>
      </c>
      <c r="D129" s="41"/>
      <c r="E129" s="41"/>
      <c r="F129" s="28" t="str">
        <f>E19</f>
        <v>KSÚS Středočeského kraje</v>
      </c>
      <c r="G129" s="41"/>
      <c r="H129" s="41"/>
      <c r="I129" s="33" t="s">
        <v>30</v>
      </c>
      <c r="J129" s="37" t="str">
        <f>E25</f>
        <v>Valbek spol. s.r.o.</v>
      </c>
      <c r="K129" s="41"/>
      <c r="L129" s="64"/>
      <c r="S129" s="39"/>
      <c r="T129" s="39"/>
      <c r="U129" s="39"/>
      <c r="V129" s="39"/>
      <c r="W129" s="39"/>
      <c r="X129" s="39"/>
      <c r="Y129" s="39"/>
      <c r="Z129" s="39"/>
      <c r="AA129" s="39"/>
      <c r="AB129" s="39"/>
      <c r="AC129" s="39"/>
      <c r="AD129" s="39"/>
      <c r="AE129" s="39"/>
    </row>
    <row r="130" s="2" customFormat="1" ht="15.15" customHeight="1">
      <c r="A130" s="39"/>
      <c r="B130" s="40"/>
      <c r="C130" s="33" t="s">
        <v>28</v>
      </c>
      <c r="D130" s="41"/>
      <c r="E130" s="41"/>
      <c r="F130" s="28" t="str">
        <f>IF(E22="","",E22)</f>
        <v>Vyplň údaj</v>
      </c>
      <c r="G130" s="41"/>
      <c r="H130" s="41"/>
      <c r="I130" s="33" t="s">
        <v>33</v>
      </c>
      <c r="J130" s="37" t="str">
        <f>E28</f>
        <v xml:space="preserve"> </v>
      </c>
      <c r="K130" s="41"/>
      <c r="L130" s="64"/>
      <c r="S130" s="39"/>
      <c r="T130" s="39"/>
      <c r="U130" s="39"/>
      <c r="V130" s="39"/>
      <c r="W130" s="39"/>
      <c r="X130" s="39"/>
      <c r="Y130" s="39"/>
      <c r="Z130" s="39"/>
      <c r="AA130" s="39"/>
      <c r="AB130" s="39"/>
      <c r="AC130" s="39"/>
      <c r="AD130" s="39"/>
      <c r="AE130" s="39"/>
    </row>
    <row r="131" s="2" customFormat="1" ht="10.32" customHeight="1">
      <c r="A131" s="39"/>
      <c r="B131" s="40"/>
      <c r="C131" s="41"/>
      <c r="D131" s="41"/>
      <c r="E131" s="41"/>
      <c r="F131" s="41"/>
      <c r="G131" s="41"/>
      <c r="H131" s="41"/>
      <c r="I131" s="41"/>
      <c r="J131" s="41"/>
      <c r="K131" s="41"/>
      <c r="L131" s="64"/>
      <c r="S131" s="39"/>
      <c r="T131" s="39"/>
      <c r="U131" s="39"/>
      <c r="V131" s="39"/>
      <c r="W131" s="39"/>
      <c r="X131" s="39"/>
      <c r="Y131" s="39"/>
      <c r="Z131" s="39"/>
      <c r="AA131" s="39"/>
      <c r="AB131" s="39"/>
      <c r="AC131" s="39"/>
      <c r="AD131" s="39"/>
      <c r="AE131" s="39"/>
    </row>
    <row r="132" s="11" customFormat="1" ht="29.28" customHeight="1">
      <c r="A132" s="202"/>
      <c r="B132" s="203"/>
      <c r="C132" s="204" t="s">
        <v>327</v>
      </c>
      <c r="D132" s="205" t="s">
        <v>61</v>
      </c>
      <c r="E132" s="205" t="s">
        <v>57</v>
      </c>
      <c r="F132" s="205" t="s">
        <v>58</v>
      </c>
      <c r="G132" s="205" t="s">
        <v>328</v>
      </c>
      <c r="H132" s="205" t="s">
        <v>329</v>
      </c>
      <c r="I132" s="205" t="s">
        <v>330</v>
      </c>
      <c r="J132" s="205" t="s">
        <v>318</v>
      </c>
      <c r="K132" s="206" t="s">
        <v>331</v>
      </c>
      <c r="L132" s="207"/>
      <c r="M132" s="101" t="s">
        <v>1</v>
      </c>
      <c r="N132" s="102" t="s">
        <v>40</v>
      </c>
      <c r="O132" s="102" t="s">
        <v>332</v>
      </c>
      <c r="P132" s="102" t="s">
        <v>333</v>
      </c>
      <c r="Q132" s="102" t="s">
        <v>334</v>
      </c>
      <c r="R132" s="102" t="s">
        <v>335</v>
      </c>
      <c r="S132" s="102" t="s">
        <v>336</v>
      </c>
      <c r="T132" s="103" t="s">
        <v>337</v>
      </c>
      <c r="U132" s="202"/>
      <c r="V132" s="202"/>
      <c r="W132" s="202"/>
      <c r="X132" s="202"/>
      <c r="Y132" s="202"/>
      <c r="Z132" s="202"/>
      <c r="AA132" s="202"/>
      <c r="AB132" s="202"/>
      <c r="AC132" s="202"/>
      <c r="AD132" s="202"/>
      <c r="AE132" s="202"/>
    </row>
    <row r="133" s="2" customFormat="1" ht="22.8" customHeight="1">
      <c r="A133" s="39"/>
      <c r="B133" s="40"/>
      <c r="C133" s="108" t="s">
        <v>338</v>
      </c>
      <c r="D133" s="41"/>
      <c r="E133" s="41"/>
      <c r="F133" s="41"/>
      <c r="G133" s="41"/>
      <c r="H133" s="41"/>
      <c r="I133" s="41"/>
      <c r="J133" s="208">
        <f>BK133</f>
        <v>0</v>
      </c>
      <c r="K133" s="41"/>
      <c r="L133" s="45"/>
      <c r="M133" s="104"/>
      <c r="N133" s="209"/>
      <c r="O133" s="105"/>
      <c r="P133" s="210">
        <f>P134</f>
        <v>0</v>
      </c>
      <c r="Q133" s="105"/>
      <c r="R133" s="210">
        <f>R134</f>
        <v>7.2147600799999996</v>
      </c>
      <c r="S133" s="105"/>
      <c r="T133" s="211">
        <f>T134</f>
        <v>11.439679999999999</v>
      </c>
      <c r="U133" s="39"/>
      <c r="V133" s="39"/>
      <c r="W133" s="39"/>
      <c r="X133" s="39"/>
      <c r="Y133" s="39"/>
      <c r="Z133" s="39"/>
      <c r="AA133" s="39"/>
      <c r="AB133" s="39"/>
      <c r="AC133" s="39"/>
      <c r="AD133" s="39"/>
      <c r="AE133" s="39"/>
      <c r="AT133" s="18" t="s">
        <v>75</v>
      </c>
      <c r="AU133" s="18" t="s">
        <v>320</v>
      </c>
      <c r="BK133" s="212">
        <f>BK134</f>
        <v>0</v>
      </c>
    </row>
    <row r="134" s="12" customFormat="1" ht="25.92" customHeight="1">
      <c r="A134" s="12"/>
      <c r="B134" s="213"/>
      <c r="C134" s="214"/>
      <c r="D134" s="215" t="s">
        <v>75</v>
      </c>
      <c r="E134" s="216" t="s">
        <v>437</v>
      </c>
      <c r="F134" s="216" t="s">
        <v>438</v>
      </c>
      <c r="G134" s="214"/>
      <c r="H134" s="214"/>
      <c r="I134" s="217"/>
      <c r="J134" s="218">
        <f>BK134</f>
        <v>0</v>
      </c>
      <c r="K134" s="214"/>
      <c r="L134" s="219"/>
      <c r="M134" s="220"/>
      <c r="N134" s="221"/>
      <c r="O134" s="221"/>
      <c r="P134" s="222">
        <f>P135+P250+P254+P274+P281+P352+P359+P378</f>
        <v>0</v>
      </c>
      <c r="Q134" s="221"/>
      <c r="R134" s="222">
        <f>R135+R250+R254+R274+R281+R352+R359+R378</f>
        <v>7.2147600799999996</v>
      </c>
      <c r="S134" s="221"/>
      <c r="T134" s="223">
        <f>T135+T250+T254+T274+T281+T352+T359+T378</f>
        <v>11.439679999999999</v>
      </c>
      <c r="U134" s="12"/>
      <c r="V134" s="12"/>
      <c r="W134" s="12"/>
      <c r="X134" s="12"/>
      <c r="Y134" s="12"/>
      <c r="Z134" s="12"/>
      <c r="AA134" s="12"/>
      <c r="AB134" s="12"/>
      <c r="AC134" s="12"/>
      <c r="AD134" s="12"/>
      <c r="AE134" s="12"/>
      <c r="AR134" s="224" t="s">
        <v>83</v>
      </c>
      <c r="AT134" s="225" t="s">
        <v>75</v>
      </c>
      <c r="AU134" s="225" t="s">
        <v>76</v>
      </c>
      <c r="AY134" s="224" t="s">
        <v>342</v>
      </c>
      <c r="BK134" s="226">
        <f>BK135+BK250+BK254+BK274+BK281+BK352+BK359+BK378</f>
        <v>0</v>
      </c>
    </row>
    <row r="135" s="12" customFormat="1" ht="22.8" customHeight="1">
      <c r="A135" s="12"/>
      <c r="B135" s="213"/>
      <c r="C135" s="214"/>
      <c r="D135" s="215" t="s">
        <v>75</v>
      </c>
      <c r="E135" s="246" t="s">
        <v>83</v>
      </c>
      <c r="F135" s="246" t="s">
        <v>439</v>
      </c>
      <c r="G135" s="214"/>
      <c r="H135" s="214"/>
      <c r="I135" s="217"/>
      <c r="J135" s="247">
        <f>BK135</f>
        <v>0</v>
      </c>
      <c r="K135" s="214"/>
      <c r="L135" s="219"/>
      <c r="M135" s="220"/>
      <c r="N135" s="221"/>
      <c r="O135" s="221"/>
      <c r="P135" s="222">
        <f>SUM(P136:P249)</f>
        <v>0</v>
      </c>
      <c r="Q135" s="221"/>
      <c r="R135" s="222">
        <f>SUM(R136:R249)</f>
        <v>0.049331280000000005</v>
      </c>
      <c r="S135" s="221"/>
      <c r="T135" s="223">
        <f>SUM(T136:T249)</f>
        <v>9.8912799999999983</v>
      </c>
      <c r="U135" s="12"/>
      <c r="V135" s="12"/>
      <c r="W135" s="12"/>
      <c r="X135" s="12"/>
      <c r="Y135" s="12"/>
      <c r="Z135" s="12"/>
      <c r="AA135" s="12"/>
      <c r="AB135" s="12"/>
      <c r="AC135" s="12"/>
      <c r="AD135" s="12"/>
      <c r="AE135" s="12"/>
      <c r="AR135" s="224" t="s">
        <v>83</v>
      </c>
      <c r="AT135" s="225" t="s">
        <v>75</v>
      </c>
      <c r="AU135" s="225" t="s">
        <v>83</v>
      </c>
      <c r="AY135" s="224" t="s">
        <v>342</v>
      </c>
      <c r="BK135" s="226">
        <f>SUM(BK136:BK249)</f>
        <v>0</v>
      </c>
    </row>
    <row r="136" s="2" customFormat="1" ht="21.75" customHeight="1">
      <c r="A136" s="39"/>
      <c r="B136" s="40"/>
      <c r="C136" s="227" t="s">
        <v>83</v>
      </c>
      <c r="D136" s="227" t="s">
        <v>343</v>
      </c>
      <c r="E136" s="228" t="s">
        <v>2246</v>
      </c>
      <c r="F136" s="229" t="s">
        <v>2247</v>
      </c>
      <c r="G136" s="230" t="s">
        <v>473</v>
      </c>
      <c r="H136" s="231">
        <v>9.5199999999999996</v>
      </c>
      <c r="I136" s="232"/>
      <c r="J136" s="233">
        <f>ROUND(I136*H136,2)</f>
        <v>0</v>
      </c>
      <c r="K136" s="229" t="s">
        <v>443</v>
      </c>
      <c r="L136" s="45"/>
      <c r="M136" s="234" t="s">
        <v>1</v>
      </c>
      <c r="N136" s="235" t="s">
        <v>41</v>
      </c>
      <c r="O136" s="92"/>
      <c r="P136" s="236">
        <f>O136*H136</f>
        <v>0</v>
      </c>
      <c r="Q136" s="236">
        <v>0</v>
      </c>
      <c r="R136" s="236">
        <f>Q136*H136</f>
        <v>0</v>
      </c>
      <c r="S136" s="236">
        <v>0.38</v>
      </c>
      <c r="T136" s="237">
        <f>S136*H136</f>
        <v>3.6175999999999999</v>
      </c>
      <c r="U136" s="39"/>
      <c r="V136" s="39"/>
      <c r="W136" s="39"/>
      <c r="X136" s="39"/>
      <c r="Y136" s="39"/>
      <c r="Z136" s="39"/>
      <c r="AA136" s="39"/>
      <c r="AB136" s="39"/>
      <c r="AC136" s="39"/>
      <c r="AD136" s="39"/>
      <c r="AE136" s="39"/>
      <c r="AR136" s="238" t="s">
        <v>360</v>
      </c>
      <c r="AT136" s="238" t="s">
        <v>343</v>
      </c>
      <c r="AU136" s="238" t="s">
        <v>85</v>
      </c>
      <c r="AY136" s="18" t="s">
        <v>342</v>
      </c>
      <c r="BE136" s="239">
        <f>IF(N136="základní",J136,0)</f>
        <v>0</v>
      </c>
      <c r="BF136" s="239">
        <f>IF(N136="snížená",J136,0)</f>
        <v>0</v>
      </c>
      <c r="BG136" s="239">
        <f>IF(N136="zákl. přenesená",J136,0)</f>
        <v>0</v>
      </c>
      <c r="BH136" s="239">
        <f>IF(N136="sníž. přenesená",J136,0)</f>
        <v>0</v>
      </c>
      <c r="BI136" s="239">
        <f>IF(N136="nulová",J136,0)</f>
        <v>0</v>
      </c>
      <c r="BJ136" s="18" t="s">
        <v>83</v>
      </c>
      <c r="BK136" s="239">
        <f>ROUND(I136*H136,2)</f>
        <v>0</v>
      </c>
      <c r="BL136" s="18" t="s">
        <v>360</v>
      </c>
      <c r="BM136" s="238" t="s">
        <v>3390</v>
      </c>
    </row>
    <row r="137" s="2" customFormat="1">
      <c r="A137" s="39"/>
      <c r="B137" s="40"/>
      <c r="C137" s="41"/>
      <c r="D137" s="240" t="s">
        <v>349</v>
      </c>
      <c r="E137" s="41"/>
      <c r="F137" s="241" t="s">
        <v>2249</v>
      </c>
      <c r="G137" s="41"/>
      <c r="H137" s="41"/>
      <c r="I137" s="242"/>
      <c r="J137" s="41"/>
      <c r="K137" s="41"/>
      <c r="L137" s="45"/>
      <c r="M137" s="243"/>
      <c r="N137" s="244"/>
      <c r="O137" s="92"/>
      <c r="P137" s="92"/>
      <c r="Q137" s="92"/>
      <c r="R137" s="92"/>
      <c r="S137" s="92"/>
      <c r="T137" s="93"/>
      <c r="U137" s="39"/>
      <c r="V137" s="39"/>
      <c r="W137" s="39"/>
      <c r="X137" s="39"/>
      <c r="Y137" s="39"/>
      <c r="Z137" s="39"/>
      <c r="AA137" s="39"/>
      <c r="AB137" s="39"/>
      <c r="AC137" s="39"/>
      <c r="AD137" s="39"/>
      <c r="AE137" s="39"/>
      <c r="AT137" s="18" t="s">
        <v>349</v>
      </c>
      <c r="AU137" s="18" t="s">
        <v>85</v>
      </c>
    </row>
    <row r="138" s="13" customFormat="1">
      <c r="A138" s="13"/>
      <c r="B138" s="252"/>
      <c r="C138" s="253"/>
      <c r="D138" s="240" t="s">
        <v>446</v>
      </c>
      <c r="E138" s="254" t="s">
        <v>1</v>
      </c>
      <c r="F138" s="255" t="s">
        <v>3391</v>
      </c>
      <c r="G138" s="253"/>
      <c r="H138" s="256">
        <v>9.5199999999999996</v>
      </c>
      <c r="I138" s="257"/>
      <c r="J138" s="253"/>
      <c r="K138" s="253"/>
      <c r="L138" s="258"/>
      <c r="M138" s="259"/>
      <c r="N138" s="260"/>
      <c r="O138" s="260"/>
      <c r="P138" s="260"/>
      <c r="Q138" s="260"/>
      <c r="R138" s="260"/>
      <c r="S138" s="260"/>
      <c r="T138" s="261"/>
      <c r="U138" s="13"/>
      <c r="V138" s="13"/>
      <c r="W138" s="13"/>
      <c r="X138" s="13"/>
      <c r="Y138" s="13"/>
      <c r="Z138" s="13"/>
      <c r="AA138" s="13"/>
      <c r="AB138" s="13"/>
      <c r="AC138" s="13"/>
      <c r="AD138" s="13"/>
      <c r="AE138" s="13"/>
      <c r="AT138" s="262" t="s">
        <v>446</v>
      </c>
      <c r="AU138" s="262" t="s">
        <v>85</v>
      </c>
      <c r="AV138" s="13" t="s">
        <v>85</v>
      </c>
      <c r="AW138" s="13" t="s">
        <v>32</v>
      </c>
      <c r="AX138" s="13" t="s">
        <v>83</v>
      </c>
      <c r="AY138" s="262" t="s">
        <v>342</v>
      </c>
    </row>
    <row r="139" s="2" customFormat="1" ht="16.5" customHeight="1">
      <c r="A139" s="39"/>
      <c r="B139" s="40"/>
      <c r="C139" s="227" t="s">
        <v>85</v>
      </c>
      <c r="D139" s="227" t="s">
        <v>343</v>
      </c>
      <c r="E139" s="228" t="s">
        <v>3392</v>
      </c>
      <c r="F139" s="229" t="s">
        <v>3393</v>
      </c>
      <c r="G139" s="230" t="s">
        <v>473</v>
      </c>
      <c r="H139" s="231">
        <v>9.5199999999999996</v>
      </c>
      <c r="I139" s="232"/>
      <c r="J139" s="233">
        <f>ROUND(I139*H139,2)</f>
        <v>0</v>
      </c>
      <c r="K139" s="229" t="s">
        <v>443</v>
      </c>
      <c r="L139" s="45"/>
      <c r="M139" s="234" t="s">
        <v>1</v>
      </c>
      <c r="N139" s="235" t="s">
        <v>41</v>
      </c>
      <c r="O139" s="92"/>
      <c r="P139" s="236">
        <f>O139*H139</f>
        <v>0</v>
      </c>
      <c r="Q139" s="236">
        <v>0</v>
      </c>
      <c r="R139" s="236">
        <f>Q139*H139</f>
        <v>0</v>
      </c>
      <c r="S139" s="236">
        <v>0.35999999999999999</v>
      </c>
      <c r="T139" s="237">
        <f>S139*H139</f>
        <v>3.4271999999999996</v>
      </c>
      <c r="U139" s="39"/>
      <c r="V139" s="39"/>
      <c r="W139" s="39"/>
      <c r="X139" s="39"/>
      <c r="Y139" s="39"/>
      <c r="Z139" s="39"/>
      <c r="AA139" s="39"/>
      <c r="AB139" s="39"/>
      <c r="AC139" s="39"/>
      <c r="AD139" s="39"/>
      <c r="AE139" s="39"/>
      <c r="AR139" s="238" t="s">
        <v>360</v>
      </c>
      <c r="AT139" s="238" t="s">
        <v>343</v>
      </c>
      <c r="AU139" s="238" t="s">
        <v>85</v>
      </c>
      <c r="AY139" s="18" t="s">
        <v>342</v>
      </c>
      <c r="BE139" s="239">
        <f>IF(N139="základní",J139,0)</f>
        <v>0</v>
      </c>
      <c r="BF139" s="239">
        <f>IF(N139="snížená",J139,0)</f>
        <v>0</v>
      </c>
      <c r="BG139" s="239">
        <f>IF(N139="zákl. přenesená",J139,0)</f>
        <v>0</v>
      </c>
      <c r="BH139" s="239">
        <f>IF(N139="sníž. přenesená",J139,0)</f>
        <v>0</v>
      </c>
      <c r="BI139" s="239">
        <f>IF(N139="nulová",J139,0)</f>
        <v>0</v>
      </c>
      <c r="BJ139" s="18" t="s">
        <v>83</v>
      </c>
      <c r="BK139" s="239">
        <f>ROUND(I139*H139,2)</f>
        <v>0</v>
      </c>
      <c r="BL139" s="18" t="s">
        <v>360</v>
      </c>
      <c r="BM139" s="238" t="s">
        <v>3394</v>
      </c>
    </row>
    <row r="140" s="2" customFormat="1">
      <c r="A140" s="39"/>
      <c r="B140" s="40"/>
      <c r="C140" s="41"/>
      <c r="D140" s="240" t="s">
        <v>349</v>
      </c>
      <c r="E140" s="41"/>
      <c r="F140" s="241" t="s">
        <v>3395</v>
      </c>
      <c r="G140" s="41"/>
      <c r="H140" s="41"/>
      <c r="I140" s="242"/>
      <c r="J140" s="41"/>
      <c r="K140" s="41"/>
      <c r="L140" s="45"/>
      <c r="M140" s="243"/>
      <c r="N140" s="244"/>
      <c r="O140" s="92"/>
      <c r="P140" s="92"/>
      <c r="Q140" s="92"/>
      <c r="R140" s="92"/>
      <c r="S140" s="92"/>
      <c r="T140" s="93"/>
      <c r="U140" s="39"/>
      <c r="V140" s="39"/>
      <c r="W140" s="39"/>
      <c r="X140" s="39"/>
      <c r="Y140" s="39"/>
      <c r="Z140" s="39"/>
      <c r="AA140" s="39"/>
      <c r="AB140" s="39"/>
      <c r="AC140" s="39"/>
      <c r="AD140" s="39"/>
      <c r="AE140" s="39"/>
      <c r="AT140" s="18" t="s">
        <v>349</v>
      </c>
      <c r="AU140" s="18" t="s">
        <v>85</v>
      </c>
    </row>
    <row r="141" s="13" customFormat="1">
      <c r="A141" s="13"/>
      <c r="B141" s="252"/>
      <c r="C141" s="253"/>
      <c r="D141" s="240" t="s">
        <v>446</v>
      </c>
      <c r="E141" s="254" t="s">
        <v>1</v>
      </c>
      <c r="F141" s="255" t="s">
        <v>3396</v>
      </c>
      <c r="G141" s="253"/>
      <c r="H141" s="256">
        <v>9.5199999999999996</v>
      </c>
      <c r="I141" s="257"/>
      <c r="J141" s="253"/>
      <c r="K141" s="253"/>
      <c r="L141" s="258"/>
      <c r="M141" s="259"/>
      <c r="N141" s="260"/>
      <c r="O141" s="260"/>
      <c r="P141" s="260"/>
      <c r="Q141" s="260"/>
      <c r="R141" s="260"/>
      <c r="S141" s="260"/>
      <c r="T141" s="261"/>
      <c r="U141" s="13"/>
      <c r="V141" s="13"/>
      <c r="W141" s="13"/>
      <c r="X141" s="13"/>
      <c r="Y141" s="13"/>
      <c r="Z141" s="13"/>
      <c r="AA141" s="13"/>
      <c r="AB141" s="13"/>
      <c r="AC141" s="13"/>
      <c r="AD141" s="13"/>
      <c r="AE141" s="13"/>
      <c r="AT141" s="262" t="s">
        <v>446</v>
      </c>
      <c r="AU141" s="262" t="s">
        <v>85</v>
      </c>
      <c r="AV141" s="13" t="s">
        <v>85</v>
      </c>
      <c r="AW141" s="13" t="s">
        <v>32</v>
      </c>
      <c r="AX141" s="13" t="s">
        <v>83</v>
      </c>
      <c r="AY141" s="262" t="s">
        <v>342</v>
      </c>
    </row>
    <row r="142" s="2" customFormat="1" ht="21.75" customHeight="1">
      <c r="A142" s="39"/>
      <c r="B142" s="40"/>
      <c r="C142" s="227" t="s">
        <v>92</v>
      </c>
      <c r="D142" s="227" t="s">
        <v>343</v>
      </c>
      <c r="E142" s="228" t="s">
        <v>3180</v>
      </c>
      <c r="F142" s="229" t="s">
        <v>3181</v>
      </c>
      <c r="G142" s="230" t="s">
        <v>473</v>
      </c>
      <c r="H142" s="231">
        <v>9.5199999999999996</v>
      </c>
      <c r="I142" s="232"/>
      <c r="J142" s="233">
        <f>ROUND(I142*H142,2)</f>
        <v>0</v>
      </c>
      <c r="K142" s="229" t="s">
        <v>443</v>
      </c>
      <c r="L142" s="45"/>
      <c r="M142" s="234" t="s">
        <v>1</v>
      </c>
      <c r="N142" s="235" t="s">
        <v>41</v>
      </c>
      <c r="O142" s="92"/>
      <c r="P142" s="236">
        <f>O142*H142</f>
        <v>0</v>
      </c>
      <c r="Q142" s="236">
        <v>3.0000000000000001E-05</v>
      </c>
      <c r="R142" s="236">
        <f>Q142*H142</f>
        <v>0.0002856</v>
      </c>
      <c r="S142" s="236">
        <v>0.069000000000000006</v>
      </c>
      <c r="T142" s="237">
        <f>S142*H142</f>
        <v>0.65688000000000002</v>
      </c>
      <c r="U142" s="39"/>
      <c r="V142" s="39"/>
      <c r="W142" s="39"/>
      <c r="X142" s="39"/>
      <c r="Y142" s="39"/>
      <c r="Z142" s="39"/>
      <c r="AA142" s="39"/>
      <c r="AB142" s="39"/>
      <c r="AC142" s="39"/>
      <c r="AD142" s="39"/>
      <c r="AE142" s="39"/>
      <c r="AR142" s="238" t="s">
        <v>360</v>
      </c>
      <c r="AT142" s="238" t="s">
        <v>343</v>
      </c>
      <c r="AU142" s="238" t="s">
        <v>85</v>
      </c>
      <c r="AY142" s="18" t="s">
        <v>342</v>
      </c>
      <c r="BE142" s="239">
        <f>IF(N142="základní",J142,0)</f>
        <v>0</v>
      </c>
      <c r="BF142" s="239">
        <f>IF(N142="snížená",J142,0)</f>
        <v>0</v>
      </c>
      <c r="BG142" s="239">
        <f>IF(N142="zákl. přenesená",J142,0)</f>
        <v>0</v>
      </c>
      <c r="BH142" s="239">
        <f>IF(N142="sníž. přenesená",J142,0)</f>
        <v>0</v>
      </c>
      <c r="BI142" s="239">
        <f>IF(N142="nulová",J142,0)</f>
        <v>0</v>
      </c>
      <c r="BJ142" s="18" t="s">
        <v>83</v>
      </c>
      <c r="BK142" s="239">
        <f>ROUND(I142*H142,2)</f>
        <v>0</v>
      </c>
      <c r="BL142" s="18" t="s">
        <v>360</v>
      </c>
      <c r="BM142" s="238" t="s">
        <v>3397</v>
      </c>
    </row>
    <row r="143" s="2" customFormat="1">
      <c r="A143" s="39"/>
      <c r="B143" s="40"/>
      <c r="C143" s="41"/>
      <c r="D143" s="240" t="s">
        <v>349</v>
      </c>
      <c r="E143" s="41"/>
      <c r="F143" s="241" t="s">
        <v>3183</v>
      </c>
      <c r="G143" s="41"/>
      <c r="H143" s="41"/>
      <c r="I143" s="242"/>
      <c r="J143" s="41"/>
      <c r="K143" s="41"/>
      <c r="L143" s="45"/>
      <c r="M143" s="243"/>
      <c r="N143" s="244"/>
      <c r="O143" s="92"/>
      <c r="P143" s="92"/>
      <c r="Q143" s="92"/>
      <c r="R143" s="92"/>
      <c r="S143" s="92"/>
      <c r="T143" s="93"/>
      <c r="U143" s="39"/>
      <c r="V143" s="39"/>
      <c r="W143" s="39"/>
      <c r="X143" s="39"/>
      <c r="Y143" s="39"/>
      <c r="Z143" s="39"/>
      <c r="AA143" s="39"/>
      <c r="AB143" s="39"/>
      <c r="AC143" s="39"/>
      <c r="AD143" s="39"/>
      <c r="AE143" s="39"/>
      <c r="AT143" s="18" t="s">
        <v>349</v>
      </c>
      <c r="AU143" s="18" t="s">
        <v>85</v>
      </c>
    </row>
    <row r="144" s="14" customFormat="1">
      <c r="A144" s="14"/>
      <c r="B144" s="263"/>
      <c r="C144" s="264"/>
      <c r="D144" s="240" t="s">
        <v>446</v>
      </c>
      <c r="E144" s="265" t="s">
        <v>1</v>
      </c>
      <c r="F144" s="266" t="s">
        <v>529</v>
      </c>
      <c r="G144" s="264"/>
      <c r="H144" s="265" t="s">
        <v>1</v>
      </c>
      <c r="I144" s="267"/>
      <c r="J144" s="264"/>
      <c r="K144" s="264"/>
      <c r="L144" s="268"/>
      <c r="M144" s="269"/>
      <c r="N144" s="270"/>
      <c r="O144" s="270"/>
      <c r="P144" s="270"/>
      <c r="Q144" s="270"/>
      <c r="R144" s="270"/>
      <c r="S144" s="270"/>
      <c r="T144" s="271"/>
      <c r="U144" s="14"/>
      <c r="V144" s="14"/>
      <c r="W144" s="14"/>
      <c r="X144" s="14"/>
      <c r="Y144" s="14"/>
      <c r="Z144" s="14"/>
      <c r="AA144" s="14"/>
      <c r="AB144" s="14"/>
      <c r="AC144" s="14"/>
      <c r="AD144" s="14"/>
      <c r="AE144" s="14"/>
      <c r="AT144" s="272" t="s">
        <v>446</v>
      </c>
      <c r="AU144" s="272" t="s">
        <v>85</v>
      </c>
      <c r="AV144" s="14" t="s">
        <v>83</v>
      </c>
      <c r="AW144" s="14" t="s">
        <v>32</v>
      </c>
      <c r="AX144" s="14" t="s">
        <v>76</v>
      </c>
      <c r="AY144" s="272" t="s">
        <v>342</v>
      </c>
    </row>
    <row r="145" s="13" customFormat="1">
      <c r="A145" s="13"/>
      <c r="B145" s="252"/>
      <c r="C145" s="253"/>
      <c r="D145" s="240" t="s">
        <v>446</v>
      </c>
      <c r="E145" s="254" t="s">
        <v>1</v>
      </c>
      <c r="F145" s="255" t="s">
        <v>3398</v>
      </c>
      <c r="G145" s="253"/>
      <c r="H145" s="256">
        <v>9.5199999999999996</v>
      </c>
      <c r="I145" s="257"/>
      <c r="J145" s="253"/>
      <c r="K145" s="253"/>
      <c r="L145" s="258"/>
      <c r="M145" s="259"/>
      <c r="N145" s="260"/>
      <c r="O145" s="260"/>
      <c r="P145" s="260"/>
      <c r="Q145" s="260"/>
      <c r="R145" s="260"/>
      <c r="S145" s="260"/>
      <c r="T145" s="261"/>
      <c r="U145" s="13"/>
      <c r="V145" s="13"/>
      <c r="W145" s="13"/>
      <c r="X145" s="13"/>
      <c r="Y145" s="13"/>
      <c r="Z145" s="13"/>
      <c r="AA145" s="13"/>
      <c r="AB145" s="13"/>
      <c r="AC145" s="13"/>
      <c r="AD145" s="13"/>
      <c r="AE145" s="13"/>
      <c r="AT145" s="262" t="s">
        <v>446</v>
      </c>
      <c r="AU145" s="262" t="s">
        <v>85</v>
      </c>
      <c r="AV145" s="13" t="s">
        <v>85</v>
      </c>
      <c r="AW145" s="13" t="s">
        <v>32</v>
      </c>
      <c r="AX145" s="13" t="s">
        <v>83</v>
      </c>
      <c r="AY145" s="262" t="s">
        <v>342</v>
      </c>
    </row>
    <row r="146" s="2" customFormat="1" ht="21.75" customHeight="1">
      <c r="A146" s="39"/>
      <c r="B146" s="40"/>
      <c r="C146" s="227" t="s">
        <v>360</v>
      </c>
      <c r="D146" s="227" t="s">
        <v>343</v>
      </c>
      <c r="E146" s="228" t="s">
        <v>2002</v>
      </c>
      <c r="F146" s="229" t="s">
        <v>2003</v>
      </c>
      <c r="G146" s="230" t="s">
        <v>473</v>
      </c>
      <c r="H146" s="231">
        <v>9.5199999999999996</v>
      </c>
      <c r="I146" s="232"/>
      <c r="J146" s="233">
        <f>ROUND(I146*H146,2)</f>
        <v>0</v>
      </c>
      <c r="K146" s="229" t="s">
        <v>443</v>
      </c>
      <c r="L146" s="45"/>
      <c r="M146" s="234" t="s">
        <v>1</v>
      </c>
      <c r="N146" s="235" t="s">
        <v>41</v>
      </c>
      <c r="O146" s="92"/>
      <c r="P146" s="236">
        <f>O146*H146</f>
        <v>0</v>
      </c>
      <c r="Q146" s="236">
        <v>9.0000000000000006E-05</v>
      </c>
      <c r="R146" s="236">
        <f>Q146*H146</f>
        <v>0.00085680000000000001</v>
      </c>
      <c r="S146" s="236">
        <v>0.23000000000000001</v>
      </c>
      <c r="T146" s="237">
        <f>S146*H146</f>
        <v>2.1896</v>
      </c>
      <c r="U146" s="39"/>
      <c r="V146" s="39"/>
      <c r="W146" s="39"/>
      <c r="X146" s="39"/>
      <c r="Y146" s="39"/>
      <c r="Z146" s="39"/>
      <c r="AA146" s="39"/>
      <c r="AB146" s="39"/>
      <c r="AC146" s="39"/>
      <c r="AD146" s="39"/>
      <c r="AE146" s="39"/>
      <c r="AR146" s="238" t="s">
        <v>360</v>
      </c>
      <c r="AT146" s="238" t="s">
        <v>343</v>
      </c>
      <c r="AU146" s="238" t="s">
        <v>85</v>
      </c>
      <c r="AY146" s="18" t="s">
        <v>342</v>
      </c>
      <c r="BE146" s="239">
        <f>IF(N146="základní",J146,0)</f>
        <v>0</v>
      </c>
      <c r="BF146" s="239">
        <f>IF(N146="snížená",J146,0)</f>
        <v>0</v>
      </c>
      <c r="BG146" s="239">
        <f>IF(N146="zákl. přenesená",J146,0)</f>
        <v>0</v>
      </c>
      <c r="BH146" s="239">
        <f>IF(N146="sníž. přenesená",J146,0)</f>
        <v>0</v>
      </c>
      <c r="BI146" s="239">
        <f>IF(N146="nulová",J146,0)</f>
        <v>0</v>
      </c>
      <c r="BJ146" s="18" t="s">
        <v>83</v>
      </c>
      <c r="BK146" s="239">
        <f>ROUND(I146*H146,2)</f>
        <v>0</v>
      </c>
      <c r="BL146" s="18" t="s">
        <v>360</v>
      </c>
      <c r="BM146" s="238" t="s">
        <v>3399</v>
      </c>
    </row>
    <row r="147" s="2" customFormat="1">
      <c r="A147" s="39"/>
      <c r="B147" s="40"/>
      <c r="C147" s="41"/>
      <c r="D147" s="240" t="s">
        <v>349</v>
      </c>
      <c r="E147" s="41"/>
      <c r="F147" s="241" t="s">
        <v>2005</v>
      </c>
      <c r="G147" s="41"/>
      <c r="H147" s="41"/>
      <c r="I147" s="242"/>
      <c r="J147" s="41"/>
      <c r="K147" s="41"/>
      <c r="L147" s="45"/>
      <c r="M147" s="243"/>
      <c r="N147" s="244"/>
      <c r="O147" s="92"/>
      <c r="P147" s="92"/>
      <c r="Q147" s="92"/>
      <c r="R147" s="92"/>
      <c r="S147" s="92"/>
      <c r="T147" s="93"/>
      <c r="U147" s="39"/>
      <c r="V147" s="39"/>
      <c r="W147" s="39"/>
      <c r="X147" s="39"/>
      <c r="Y147" s="39"/>
      <c r="Z147" s="39"/>
      <c r="AA147" s="39"/>
      <c r="AB147" s="39"/>
      <c r="AC147" s="39"/>
      <c r="AD147" s="39"/>
      <c r="AE147" s="39"/>
      <c r="AT147" s="18" t="s">
        <v>349</v>
      </c>
      <c r="AU147" s="18" t="s">
        <v>85</v>
      </c>
    </row>
    <row r="148" s="14" customFormat="1">
      <c r="A148" s="14"/>
      <c r="B148" s="263"/>
      <c r="C148" s="264"/>
      <c r="D148" s="240" t="s">
        <v>446</v>
      </c>
      <c r="E148" s="265" t="s">
        <v>1</v>
      </c>
      <c r="F148" s="266" t="s">
        <v>529</v>
      </c>
      <c r="G148" s="264"/>
      <c r="H148" s="265" t="s">
        <v>1</v>
      </c>
      <c r="I148" s="267"/>
      <c r="J148" s="264"/>
      <c r="K148" s="264"/>
      <c r="L148" s="268"/>
      <c r="M148" s="269"/>
      <c r="N148" s="270"/>
      <c r="O148" s="270"/>
      <c r="P148" s="270"/>
      <c r="Q148" s="270"/>
      <c r="R148" s="270"/>
      <c r="S148" s="270"/>
      <c r="T148" s="271"/>
      <c r="U148" s="14"/>
      <c r="V148" s="14"/>
      <c r="W148" s="14"/>
      <c r="X148" s="14"/>
      <c r="Y148" s="14"/>
      <c r="Z148" s="14"/>
      <c r="AA148" s="14"/>
      <c r="AB148" s="14"/>
      <c r="AC148" s="14"/>
      <c r="AD148" s="14"/>
      <c r="AE148" s="14"/>
      <c r="AT148" s="272" t="s">
        <v>446</v>
      </c>
      <c r="AU148" s="272" t="s">
        <v>85</v>
      </c>
      <c r="AV148" s="14" t="s">
        <v>83</v>
      </c>
      <c r="AW148" s="14" t="s">
        <v>32</v>
      </c>
      <c r="AX148" s="14" t="s">
        <v>76</v>
      </c>
      <c r="AY148" s="272" t="s">
        <v>342</v>
      </c>
    </row>
    <row r="149" s="13" customFormat="1">
      <c r="A149" s="13"/>
      <c r="B149" s="252"/>
      <c r="C149" s="253"/>
      <c r="D149" s="240" t="s">
        <v>446</v>
      </c>
      <c r="E149" s="254" t="s">
        <v>1</v>
      </c>
      <c r="F149" s="255" t="s">
        <v>3398</v>
      </c>
      <c r="G149" s="253"/>
      <c r="H149" s="256">
        <v>9.5199999999999996</v>
      </c>
      <c r="I149" s="257"/>
      <c r="J149" s="253"/>
      <c r="K149" s="253"/>
      <c r="L149" s="258"/>
      <c r="M149" s="259"/>
      <c r="N149" s="260"/>
      <c r="O149" s="260"/>
      <c r="P149" s="260"/>
      <c r="Q149" s="260"/>
      <c r="R149" s="260"/>
      <c r="S149" s="260"/>
      <c r="T149" s="261"/>
      <c r="U149" s="13"/>
      <c r="V149" s="13"/>
      <c r="W149" s="13"/>
      <c r="X149" s="13"/>
      <c r="Y149" s="13"/>
      <c r="Z149" s="13"/>
      <c r="AA149" s="13"/>
      <c r="AB149" s="13"/>
      <c r="AC149" s="13"/>
      <c r="AD149" s="13"/>
      <c r="AE149" s="13"/>
      <c r="AT149" s="262" t="s">
        <v>446</v>
      </c>
      <c r="AU149" s="262" t="s">
        <v>85</v>
      </c>
      <c r="AV149" s="13" t="s">
        <v>85</v>
      </c>
      <c r="AW149" s="13" t="s">
        <v>32</v>
      </c>
      <c r="AX149" s="13" t="s">
        <v>83</v>
      </c>
      <c r="AY149" s="262" t="s">
        <v>342</v>
      </c>
    </row>
    <row r="150" s="2" customFormat="1" ht="16.5" customHeight="1">
      <c r="A150" s="39"/>
      <c r="B150" s="40"/>
      <c r="C150" s="227" t="s">
        <v>341</v>
      </c>
      <c r="D150" s="227" t="s">
        <v>343</v>
      </c>
      <c r="E150" s="228" t="s">
        <v>2006</v>
      </c>
      <c r="F150" s="229" t="s">
        <v>2007</v>
      </c>
      <c r="G150" s="230" t="s">
        <v>2008</v>
      </c>
      <c r="H150" s="231">
        <v>15</v>
      </c>
      <c r="I150" s="232"/>
      <c r="J150" s="233">
        <f>ROUND(I150*H150,2)</f>
        <v>0</v>
      </c>
      <c r="K150" s="229" t="s">
        <v>443</v>
      </c>
      <c r="L150" s="45"/>
      <c r="M150" s="234" t="s">
        <v>1</v>
      </c>
      <c r="N150" s="235" t="s">
        <v>41</v>
      </c>
      <c r="O150" s="92"/>
      <c r="P150" s="236">
        <f>O150*H150</f>
        <v>0</v>
      </c>
      <c r="Q150" s="236">
        <v>3.0000000000000001E-05</v>
      </c>
      <c r="R150" s="236">
        <f>Q150*H150</f>
        <v>0.00044999999999999999</v>
      </c>
      <c r="S150" s="236">
        <v>0</v>
      </c>
      <c r="T150" s="237">
        <f>S150*H150</f>
        <v>0</v>
      </c>
      <c r="U150" s="39"/>
      <c r="V150" s="39"/>
      <c r="W150" s="39"/>
      <c r="X150" s="39"/>
      <c r="Y150" s="39"/>
      <c r="Z150" s="39"/>
      <c r="AA150" s="39"/>
      <c r="AB150" s="39"/>
      <c r="AC150" s="39"/>
      <c r="AD150" s="39"/>
      <c r="AE150" s="39"/>
      <c r="AR150" s="238" t="s">
        <v>360</v>
      </c>
      <c r="AT150" s="238" t="s">
        <v>343</v>
      </c>
      <c r="AU150" s="238" t="s">
        <v>85</v>
      </c>
      <c r="AY150" s="18" t="s">
        <v>342</v>
      </c>
      <c r="BE150" s="239">
        <f>IF(N150="základní",J150,0)</f>
        <v>0</v>
      </c>
      <c r="BF150" s="239">
        <f>IF(N150="snížená",J150,0)</f>
        <v>0</v>
      </c>
      <c r="BG150" s="239">
        <f>IF(N150="zákl. přenesená",J150,0)</f>
        <v>0</v>
      </c>
      <c r="BH150" s="239">
        <f>IF(N150="sníž. přenesená",J150,0)</f>
        <v>0</v>
      </c>
      <c r="BI150" s="239">
        <f>IF(N150="nulová",J150,0)</f>
        <v>0</v>
      </c>
      <c r="BJ150" s="18" t="s">
        <v>83</v>
      </c>
      <c r="BK150" s="239">
        <f>ROUND(I150*H150,2)</f>
        <v>0</v>
      </c>
      <c r="BL150" s="18" t="s">
        <v>360</v>
      </c>
      <c r="BM150" s="238" t="s">
        <v>3400</v>
      </c>
    </row>
    <row r="151" s="2" customFormat="1">
      <c r="A151" s="39"/>
      <c r="B151" s="40"/>
      <c r="C151" s="41"/>
      <c r="D151" s="240" t="s">
        <v>349</v>
      </c>
      <c r="E151" s="41"/>
      <c r="F151" s="241" t="s">
        <v>2010</v>
      </c>
      <c r="G151" s="41"/>
      <c r="H151" s="41"/>
      <c r="I151" s="242"/>
      <c r="J151" s="41"/>
      <c r="K151" s="41"/>
      <c r="L151" s="45"/>
      <c r="M151" s="243"/>
      <c r="N151" s="244"/>
      <c r="O151" s="92"/>
      <c r="P151" s="92"/>
      <c r="Q151" s="92"/>
      <c r="R151" s="92"/>
      <c r="S151" s="92"/>
      <c r="T151" s="93"/>
      <c r="U151" s="39"/>
      <c r="V151" s="39"/>
      <c r="W151" s="39"/>
      <c r="X151" s="39"/>
      <c r="Y151" s="39"/>
      <c r="Z151" s="39"/>
      <c r="AA151" s="39"/>
      <c r="AB151" s="39"/>
      <c r="AC151" s="39"/>
      <c r="AD151" s="39"/>
      <c r="AE151" s="39"/>
      <c r="AT151" s="18" t="s">
        <v>349</v>
      </c>
      <c r="AU151" s="18" t="s">
        <v>85</v>
      </c>
    </row>
    <row r="152" s="13" customFormat="1">
      <c r="A152" s="13"/>
      <c r="B152" s="252"/>
      <c r="C152" s="253"/>
      <c r="D152" s="240" t="s">
        <v>446</v>
      </c>
      <c r="E152" s="254" t="s">
        <v>1</v>
      </c>
      <c r="F152" s="255" t="s">
        <v>3011</v>
      </c>
      <c r="G152" s="253"/>
      <c r="H152" s="256">
        <v>15</v>
      </c>
      <c r="I152" s="257"/>
      <c r="J152" s="253"/>
      <c r="K152" s="253"/>
      <c r="L152" s="258"/>
      <c r="M152" s="259"/>
      <c r="N152" s="260"/>
      <c r="O152" s="260"/>
      <c r="P152" s="260"/>
      <c r="Q152" s="260"/>
      <c r="R152" s="260"/>
      <c r="S152" s="260"/>
      <c r="T152" s="261"/>
      <c r="U152" s="13"/>
      <c r="V152" s="13"/>
      <c r="W152" s="13"/>
      <c r="X152" s="13"/>
      <c r="Y152" s="13"/>
      <c r="Z152" s="13"/>
      <c r="AA152" s="13"/>
      <c r="AB152" s="13"/>
      <c r="AC152" s="13"/>
      <c r="AD152" s="13"/>
      <c r="AE152" s="13"/>
      <c r="AT152" s="262" t="s">
        <v>446</v>
      </c>
      <c r="AU152" s="262" t="s">
        <v>85</v>
      </c>
      <c r="AV152" s="13" t="s">
        <v>85</v>
      </c>
      <c r="AW152" s="13" t="s">
        <v>32</v>
      </c>
      <c r="AX152" s="13" t="s">
        <v>83</v>
      </c>
      <c r="AY152" s="262" t="s">
        <v>342</v>
      </c>
    </row>
    <row r="153" s="2" customFormat="1" ht="16.5" customHeight="1">
      <c r="A153" s="39"/>
      <c r="B153" s="40"/>
      <c r="C153" s="227" t="s">
        <v>368</v>
      </c>
      <c r="D153" s="227" t="s">
        <v>343</v>
      </c>
      <c r="E153" s="228" t="s">
        <v>2012</v>
      </c>
      <c r="F153" s="229" t="s">
        <v>2013</v>
      </c>
      <c r="G153" s="230" t="s">
        <v>2014</v>
      </c>
      <c r="H153" s="231">
        <v>3</v>
      </c>
      <c r="I153" s="232"/>
      <c r="J153" s="233">
        <f>ROUND(I153*H153,2)</f>
        <v>0</v>
      </c>
      <c r="K153" s="229" t="s">
        <v>443</v>
      </c>
      <c r="L153" s="45"/>
      <c r="M153" s="234" t="s">
        <v>1</v>
      </c>
      <c r="N153" s="235" t="s">
        <v>41</v>
      </c>
      <c r="O153" s="92"/>
      <c r="P153" s="236">
        <f>O153*H153</f>
        <v>0</v>
      </c>
      <c r="Q153" s="236">
        <v>0</v>
      </c>
      <c r="R153" s="236">
        <f>Q153*H153</f>
        <v>0</v>
      </c>
      <c r="S153" s="236">
        <v>0</v>
      </c>
      <c r="T153" s="237">
        <f>S153*H153</f>
        <v>0</v>
      </c>
      <c r="U153" s="39"/>
      <c r="V153" s="39"/>
      <c r="W153" s="39"/>
      <c r="X153" s="39"/>
      <c r="Y153" s="39"/>
      <c r="Z153" s="39"/>
      <c r="AA153" s="39"/>
      <c r="AB153" s="39"/>
      <c r="AC153" s="39"/>
      <c r="AD153" s="39"/>
      <c r="AE153" s="39"/>
      <c r="AR153" s="238" t="s">
        <v>360</v>
      </c>
      <c r="AT153" s="238" t="s">
        <v>343</v>
      </c>
      <c r="AU153" s="238" t="s">
        <v>85</v>
      </c>
      <c r="AY153" s="18" t="s">
        <v>342</v>
      </c>
      <c r="BE153" s="239">
        <f>IF(N153="základní",J153,0)</f>
        <v>0</v>
      </c>
      <c r="BF153" s="239">
        <f>IF(N153="snížená",J153,0)</f>
        <v>0</v>
      </c>
      <c r="BG153" s="239">
        <f>IF(N153="zákl. přenesená",J153,0)</f>
        <v>0</v>
      </c>
      <c r="BH153" s="239">
        <f>IF(N153="sníž. přenesená",J153,0)</f>
        <v>0</v>
      </c>
      <c r="BI153" s="239">
        <f>IF(N153="nulová",J153,0)</f>
        <v>0</v>
      </c>
      <c r="BJ153" s="18" t="s">
        <v>83</v>
      </c>
      <c r="BK153" s="239">
        <f>ROUND(I153*H153,2)</f>
        <v>0</v>
      </c>
      <c r="BL153" s="18" t="s">
        <v>360</v>
      </c>
      <c r="BM153" s="238" t="s">
        <v>3401</v>
      </c>
    </row>
    <row r="154" s="2" customFormat="1">
      <c r="A154" s="39"/>
      <c r="B154" s="40"/>
      <c r="C154" s="41"/>
      <c r="D154" s="240" t="s">
        <v>349</v>
      </c>
      <c r="E154" s="41"/>
      <c r="F154" s="241" t="s">
        <v>2016</v>
      </c>
      <c r="G154" s="41"/>
      <c r="H154" s="41"/>
      <c r="I154" s="242"/>
      <c r="J154" s="41"/>
      <c r="K154" s="41"/>
      <c r="L154" s="45"/>
      <c r="M154" s="243"/>
      <c r="N154" s="244"/>
      <c r="O154" s="92"/>
      <c r="P154" s="92"/>
      <c r="Q154" s="92"/>
      <c r="R154" s="92"/>
      <c r="S154" s="92"/>
      <c r="T154" s="93"/>
      <c r="U154" s="39"/>
      <c r="V154" s="39"/>
      <c r="W154" s="39"/>
      <c r="X154" s="39"/>
      <c r="Y154" s="39"/>
      <c r="Z154" s="39"/>
      <c r="AA154" s="39"/>
      <c r="AB154" s="39"/>
      <c r="AC154" s="39"/>
      <c r="AD154" s="39"/>
      <c r="AE154" s="39"/>
      <c r="AT154" s="18" t="s">
        <v>349</v>
      </c>
      <c r="AU154" s="18" t="s">
        <v>85</v>
      </c>
    </row>
    <row r="155" s="13" customFormat="1">
      <c r="A155" s="13"/>
      <c r="B155" s="252"/>
      <c r="C155" s="253"/>
      <c r="D155" s="240" t="s">
        <v>446</v>
      </c>
      <c r="E155" s="254" t="s">
        <v>1</v>
      </c>
      <c r="F155" s="255" t="s">
        <v>3013</v>
      </c>
      <c r="G155" s="253"/>
      <c r="H155" s="256">
        <v>3</v>
      </c>
      <c r="I155" s="257"/>
      <c r="J155" s="253"/>
      <c r="K155" s="253"/>
      <c r="L155" s="258"/>
      <c r="M155" s="259"/>
      <c r="N155" s="260"/>
      <c r="O155" s="260"/>
      <c r="P155" s="260"/>
      <c r="Q155" s="260"/>
      <c r="R155" s="260"/>
      <c r="S155" s="260"/>
      <c r="T155" s="261"/>
      <c r="U155" s="13"/>
      <c r="V155" s="13"/>
      <c r="W155" s="13"/>
      <c r="X155" s="13"/>
      <c r="Y155" s="13"/>
      <c r="Z155" s="13"/>
      <c r="AA155" s="13"/>
      <c r="AB155" s="13"/>
      <c r="AC155" s="13"/>
      <c r="AD155" s="13"/>
      <c r="AE155" s="13"/>
      <c r="AT155" s="262" t="s">
        <v>446</v>
      </c>
      <c r="AU155" s="262" t="s">
        <v>85</v>
      </c>
      <c r="AV155" s="13" t="s">
        <v>85</v>
      </c>
      <c r="AW155" s="13" t="s">
        <v>32</v>
      </c>
      <c r="AX155" s="13" t="s">
        <v>83</v>
      </c>
      <c r="AY155" s="262" t="s">
        <v>342</v>
      </c>
    </row>
    <row r="156" s="2" customFormat="1" ht="16.5" customHeight="1">
      <c r="A156" s="39"/>
      <c r="B156" s="40"/>
      <c r="C156" s="227" t="s">
        <v>372</v>
      </c>
      <c r="D156" s="227" t="s">
        <v>343</v>
      </c>
      <c r="E156" s="228" t="s">
        <v>3014</v>
      </c>
      <c r="F156" s="229" t="s">
        <v>3015</v>
      </c>
      <c r="G156" s="230" t="s">
        <v>473</v>
      </c>
      <c r="H156" s="231">
        <v>11.199999999999999</v>
      </c>
      <c r="I156" s="232"/>
      <c r="J156" s="233">
        <f>ROUND(I156*H156,2)</f>
        <v>0</v>
      </c>
      <c r="K156" s="229" t="s">
        <v>443</v>
      </c>
      <c r="L156" s="45"/>
      <c r="M156" s="234" t="s">
        <v>1</v>
      </c>
      <c r="N156" s="235" t="s">
        <v>41</v>
      </c>
      <c r="O156" s="92"/>
      <c r="P156" s="236">
        <f>O156*H156</f>
        <v>0</v>
      </c>
      <c r="Q156" s="236">
        <v>0</v>
      </c>
      <c r="R156" s="236">
        <f>Q156*H156</f>
        <v>0</v>
      </c>
      <c r="S156" s="236">
        <v>0</v>
      </c>
      <c r="T156" s="237">
        <f>S156*H156</f>
        <v>0</v>
      </c>
      <c r="U156" s="39"/>
      <c r="V156" s="39"/>
      <c r="W156" s="39"/>
      <c r="X156" s="39"/>
      <c r="Y156" s="39"/>
      <c r="Z156" s="39"/>
      <c r="AA156" s="39"/>
      <c r="AB156" s="39"/>
      <c r="AC156" s="39"/>
      <c r="AD156" s="39"/>
      <c r="AE156" s="39"/>
      <c r="AR156" s="238" t="s">
        <v>360</v>
      </c>
      <c r="AT156" s="238" t="s">
        <v>343</v>
      </c>
      <c r="AU156" s="238" t="s">
        <v>85</v>
      </c>
      <c r="AY156" s="18" t="s">
        <v>342</v>
      </c>
      <c r="BE156" s="239">
        <f>IF(N156="základní",J156,0)</f>
        <v>0</v>
      </c>
      <c r="BF156" s="239">
        <f>IF(N156="snížená",J156,0)</f>
        <v>0</v>
      </c>
      <c r="BG156" s="239">
        <f>IF(N156="zákl. přenesená",J156,0)</f>
        <v>0</v>
      </c>
      <c r="BH156" s="239">
        <f>IF(N156="sníž. přenesená",J156,0)</f>
        <v>0</v>
      </c>
      <c r="BI156" s="239">
        <f>IF(N156="nulová",J156,0)</f>
        <v>0</v>
      </c>
      <c r="BJ156" s="18" t="s">
        <v>83</v>
      </c>
      <c r="BK156" s="239">
        <f>ROUND(I156*H156,2)</f>
        <v>0</v>
      </c>
      <c r="BL156" s="18" t="s">
        <v>360</v>
      </c>
      <c r="BM156" s="238" t="s">
        <v>3402</v>
      </c>
    </row>
    <row r="157" s="2" customFormat="1">
      <c r="A157" s="39"/>
      <c r="B157" s="40"/>
      <c r="C157" s="41"/>
      <c r="D157" s="240" t="s">
        <v>349</v>
      </c>
      <c r="E157" s="41"/>
      <c r="F157" s="241" t="s">
        <v>3017</v>
      </c>
      <c r="G157" s="41"/>
      <c r="H157" s="41"/>
      <c r="I157" s="242"/>
      <c r="J157" s="41"/>
      <c r="K157" s="41"/>
      <c r="L157" s="45"/>
      <c r="M157" s="243"/>
      <c r="N157" s="244"/>
      <c r="O157" s="92"/>
      <c r="P157" s="92"/>
      <c r="Q157" s="92"/>
      <c r="R157" s="92"/>
      <c r="S157" s="92"/>
      <c r="T157" s="93"/>
      <c r="U157" s="39"/>
      <c r="V157" s="39"/>
      <c r="W157" s="39"/>
      <c r="X157" s="39"/>
      <c r="Y157" s="39"/>
      <c r="Z157" s="39"/>
      <c r="AA157" s="39"/>
      <c r="AB157" s="39"/>
      <c r="AC157" s="39"/>
      <c r="AD157" s="39"/>
      <c r="AE157" s="39"/>
      <c r="AT157" s="18" t="s">
        <v>349</v>
      </c>
      <c r="AU157" s="18" t="s">
        <v>85</v>
      </c>
    </row>
    <row r="158" s="13" customFormat="1">
      <c r="A158" s="13"/>
      <c r="B158" s="252"/>
      <c r="C158" s="253"/>
      <c r="D158" s="240" t="s">
        <v>446</v>
      </c>
      <c r="E158" s="254" t="s">
        <v>1</v>
      </c>
      <c r="F158" s="255" t="s">
        <v>3403</v>
      </c>
      <c r="G158" s="253"/>
      <c r="H158" s="256">
        <v>11.199999999999999</v>
      </c>
      <c r="I158" s="257"/>
      <c r="J158" s="253"/>
      <c r="K158" s="253"/>
      <c r="L158" s="258"/>
      <c r="M158" s="259"/>
      <c r="N158" s="260"/>
      <c r="O158" s="260"/>
      <c r="P158" s="260"/>
      <c r="Q158" s="260"/>
      <c r="R158" s="260"/>
      <c r="S158" s="260"/>
      <c r="T158" s="261"/>
      <c r="U158" s="13"/>
      <c r="V158" s="13"/>
      <c r="W158" s="13"/>
      <c r="X158" s="13"/>
      <c r="Y158" s="13"/>
      <c r="Z158" s="13"/>
      <c r="AA158" s="13"/>
      <c r="AB158" s="13"/>
      <c r="AC158" s="13"/>
      <c r="AD158" s="13"/>
      <c r="AE158" s="13"/>
      <c r="AT158" s="262" t="s">
        <v>446</v>
      </c>
      <c r="AU158" s="262" t="s">
        <v>85</v>
      </c>
      <c r="AV158" s="13" t="s">
        <v>85</v>
      </c>
      <c r="AW158" s="13" t="s">
        <v>32</v>
      </c>
      <c r="AX158" s="13" t="s">
        <v>83</v>
      </c>
      <c r="AY158" s="262" t="s">
        <v>342</v>
      </c>
    </row>
    <row r="159" s="2" customFormat="1" ht="16.5" customHeight="1">
      <c r="A159" s="39"/>
      <c r="B159" s="40"/>
      <c r="C159" s="227" t="s">
        <v>376</v>
      </c>
      <c r="D159" s="227" t="s">
        <v>343</v>
      </c>
      <c r="E159" s="228" t="s">
        <v>2270</v>
      </c>
      <c r="F159" s="229" t="s">
        <v>2271</v>
      </c>
      <c r="G159" s="230" t="s">
        <v>562</v>
      </c>
      <c r="H159" s="231">
        <v>1.825</v>
      </c>
      <c r="I159" s="232"/>
      <c r="J159" s="233">
        <f>ROUND(I159*H159,2)</f>
        <v>0</v>
      </c>
      <c r="K159" s="229" t="s">
        <v>1</v>
      </c>
      <c r="L159" s="45"/>
      <c r="M159" s="234" t="s">
        <v>1</v>
      </c>
      <c r="N159" s="235" t="s">
        <v>41</v>
      </c>
      <c r="O159" s="92"/>
      <c r="P159" s="236">
        <f>O159*H159</f>
        <v>0</v>
      </c>
      <c r="Q159" s="236">
        <v>0</v>
      </c>
      <c r="R159" s="236">
        <f>Q159*H159</f>
        <v>0</v>
      </c>
      <c r="S159" s="236">
        <v>0</v>
      </c>
      <c r="T159" s="237">
        <f>S159*H159</f>
        <v>0</v>
      </c>
      <c r="U159" s="39"/>
      <c r="V159" s="39"/>
      <c r="W159" s="39"/>
      <c r="X159" s="39"/>
      <c r="Y159" s="39"/>
      <c r="Z159" s="39"/>
      <c r="AA159" s="39"/>
      <c r="AB159" s="39"/>
      <c r="AC159" s="39"/>
      <c r="AD159" s="39"/>
      <c r="AE159" s="39"/>
      <c r="AR159" s="238" t="s">
        <v>360</v>
      </c>
      <c r="AT159" s="238" t="s">
        <v>343</v>
      </c>
      <c r="AU159" s="238" t="s">
        <v>85</v>
      </c>
      <c r="AY159" s="18" t="s">
        <v>342</v>
      </c>
      <c r="BE159" s="239">
        <f>IF(N159="základní",J159,0)</f>
        <v>0</v>
      </c>
      <c r="BF159" s="239">
        <f>IF(N159="snížená",J159,0)</f>
        <v>0</v>
      </c>
      <c r="BG159" s="239">
        <f>IF(N159="zákl. přenesená",J159,0)</f>
        <v>0</v>
      </c>
      <c r="BH159" s="239">
        <f>IF(N159="sníž. přenesená",J159,0)</f>
        <v>0</v>
      </c>
      <c r="BI159" s="239">
        <f>IF(N159="nulová",J159,0)</f>
        <v>0</v>
      </c>
      <c r="BJ159" s="18" t="s">
        <v>83</v>
      </c>
      <c r="BK159" s="239">
        <f>ROUND(I159*H159,2)</f>
        <v>0</v>
      </c>
      <c r="BL159" s="18" t="s">
        <v>360</v>
      </c>
      <c r="BM159" s="238" t="s">
        <v>3404</v>
      </c>
    </row>
    <row r="160" s="2" customFormat="1">
      <c r="A160" s="39"/>
      <c r="B160" s="40"/>
      <c r="C160" s="41"/>
      <c r="D160" s="240" t="s">
        <v>349</v>
      </c>
      <c r="E160" s="41"/>
      <c r="F160" s="241" t="s">
        <v>2271</v>
      </c>
      <c r="G160" s="41"/>
      <c r="H160" s="41"/>
      <c r="I160" s="242"/>
      <c r="J160" s="41"/>
      <c r="K160" s="41"/>
      <c r="L160" s="45"/>
      <c r="M160" s="243"/>
      <c r="N160" s="244"/>
      <c r="O160" s="92"/>
      <c r="P160" s="92"/>
      <c r="Q160" s="92"/>
      <c r="R160" s="92"/>
      <c r="S160" s="92"/>
      <c r="T160" s="93"/>
      <c r="U160" s="39"/>
      <c r="V160" s="39"/>
      <c r="W160" s="39"/>
      <c r="X160" s="39"/>
      <c r="Y160" s="39"/>
      <c r="Z160" s="39"/>
      <c r="AA160" s="39"/>
      <c r="AB160" s="39"/>
      <c r="AC160" s="39"/>
      <c r="AD160" s="39"/>
      <c r="AE160" s="39"/>
      <c r="AT160" s="18" t="s">
        <v>349</v>
      </c>
      <c r="AU160" s="18" t="s">
        <v>85</v>
      </c>
    </row>
    <row r="161" s="13" customFormat="1">
      <c r="A161" s="13"/>
      <c r="B161" s="252"/>
      <c r="C161" s="253"/>
      <c r="D161" s="240" t="s">
        <v>446</v>
      </c>
      <c r="E161" s="254" t="s">
        <v>1</v>
      </c>
      <c r="F161" s="255" t="s">
        <v>3405</v>
      </c>
      <c r="G161" s="253"/>
      <c r="H161" s="256">
        <v>1.825</v>
      </c>
      <c r="I161" s="257"/>
      <c r="J161" s="253"/>
      <c r="K161" s="253"/>
      <c r="L161" s="258"/>
      <c r="M161" s="259"/>
      <c r="N161" s="260"/>
      <c r="O161" s="260"/>
      <c r="P161" s="260"/>
      <c r="Q161" s="260"/>
      <c r="R161" s="260"/>
      <c r="S161" s="260"/>
      <c r="T161" s="261"/>
      <c r="U161" s="13"/>
      <c r="V161" s="13"/>
      <c r="W161" s="13"/>
      <c r="X161" s="13"/>
      <c r="Y161" s="13"/>
      <c r="Z161" s="13"/>
      <c r="AA161" s="13"/>
      <c r="AB161" s="13"/>
      <c r="AC161" s="13"/>
      <c r="AD161" s="13"/>
      <c r="AE161" s="13"/>
      <c r="AT161" s="262" t="s">
        <v>446</v>
      </c>
      <c r="AU161" s="262" t="s">
        <v>85</v>
      </c>
      <c r="AV161" s="13" t="s">
        <v>85</v>
      </c>
      <c r="AW161" s="13" t="s">
        <v>32</v>
      </c>
      <c r="AX161" s="13" t="s">
        <v>83</v>
      </c>
      <c r="AY161" s="262" t="s">
        <v>342</v>
      </c>
    </row>
    <row r="162" s="2" customFormat="1" ht="21.75" customHeight="1">
      <c r="A162" s="39"/>
      <c r="B162" s="40"/>
      <c r="C162" s="227" t="s">
        <v>381</v>
      </c>
      <c r="D162" s="227" t="s">
        <v>343</v>
      </c>
      <c r="E162" s="228" t="s">
        <v>3021</v>
      </c>
      <c r="F162" s="229" t="s">
        <v>3022</v>
      </c>
      <c r="G162" s="230" t="s">
        <v>562</v>
      </c>
      <c r="H162" s="231">
        <v>13.432</v>
      </c>
      <c r="I162" s="232"/>
      <c r="J162" s="233">
        <f>ROUND(I162*H162,2)</f>
        <v>0</v>
      </c>
      <c r="K162" s="229" t="s">
        <v>443</v>
      </c>
      <c r="L162" s="45"/>
      <c r="M162" s="234" t="s">
        <v>1</v>
      </c>
      <c r="N162" s="235" t="s">
        <v>41</v>
      </c>
      <c r="O162" s="92"/>
      <c r="P162" s="236">
        <f>O162*H162</f>
        <v>0</v>
      </c>
      <c r="Q162" s="236">
        <v>0</v>
      </c>
      <c r="R162" s="236">
        <f>Q162*H162</f>
        <v>0</v>
      </c>
      <c r="S162" s="236">
        <v>0</v>
      </c>
      <c r="T162" s="237">
        <f>S162*H162</f>
        <v>0</v>
      </c>
      <c r="U162" s="39"/>
      <c r="V162" s="39"/>
      <c r="W162" s="39"/>
      <c r="X162" s="39"/>
      <c r="Y162" s="39"/>
      <c r="Z162" s="39"/>
      <c r="AA162" s="39"/>
      <c r="AB162" s="39"/>
      <c r="AC162" s="39"/>
      <c r="AD162" s="39"/>
      <c r="AE162" s="39"/>
      <c r="AR162" s="238" t="s">
        <v>360</v>
      </c>
      <c r="AT162" s="238" t="s">
        <v>343</v>
      </c>
      <c r="AU162" s="238" t="s">
        <v>85</v>
      </c>
      <c r="AY162" s="18" t="s">
        <v>342</v>
      </c>
      <c r="BE162" s="239">
        <f>IF(N162="základní",J162,0)</f>
        <v>0</v>
      </c>
      <c r="BF162" s="239">
        <f>IF(N162="snížená",J162,0)</f>
        <v>0</v>
      </c>
      <c r="BG162" s="239">
        <f>IF(N162="zákl. přenesená",J162,0)</f>
        <v>0</v>
      </c>
      <c r="BH162" s="239">
        <f>IF(N162="sníž. přenesená",J162,0)</f>
        <v>0</v>
      </c>
      <c r="BI162" s="239">
        <f>IF(N162="nulová",J162,0)</f>
        <v>0</v>
      </c>
      <c r="BJ162" s="18" t="s">
        <v>83</v>
      </c>
      <c r="BK162" s="239">
        <f>ROUND(I162*H162,2)</f>
        <v>0</v>
      </c>
      <c r="BL162" s="18" t="s">
        <v>360</v>
      </c>
      <c r="BM162" s="238" t="s">
        <v>3406</v>
      </c>
    </row>
    <row r="163" s="2" customFormat="1">
      <c r="A163" s="39"/>
      <c r="B163" s="40"/>
      <c r="C163" s="41"/>
      <c r="D163" s="240" t="s">
        <v>349</v>
      </c>
      <c r="E163" s="41"/>
      <c r="F163" s="241" t="s">
        <v>3024</v>
      </c>
      <c r="G163" s="41"/>
      <c r="H163" s="41"/>
      <c r="I163" s="242"/>
      <c r="J163" s="41"/>
      <c r="K163" s="41"/>
      <c r="L163" s="45"/>
      <c r="M163" s="243"/>
      <c r="N163" s="244"/>
      <c r="O163" s="92"/>
      <c r="P163" s="92"/>
      <c r="Q163" s="92"/>
      <c r="R163" s="92"/>
      <c r="S163" s="92"/>
      <c r="T163" s="93"/>
      <c r="U163" s="39"/>
      <c r="V163" s="39"/>
      <c r="W163" s="39"/>
      <c r="X163" s="39"/>
      <c r="Y163" s="39"/>
      <c r="Z163" s="39"/>
      <c r="AA163" s="39"/>
      <c r="AB163" s="39"/>
      <c r="AC163" s="39"/>
      <c r="AD163" s="39"/>
      <c r="AE163" s="39"/>
      <c r="AT163" s="18" t="s">
        <v>349</v>
      </c>
      <c r="AU163" s="18" t="s">
        <v>85</v>
      </c>
    </row>
    <row r="164" s="14" customFormat="1">
      <c r="A164" s="14"/>
      <c r="B164" s="263"/>
      <c r="C164" s="264"/>
      <c r="D164" s="240" t="s">
        <v>446</v>
      </c>
      <c r="E164" s="265" t="s">
        <v>1</v>
      </c>
      <c r="F164" s="266" t="s">
        <v>3025</v>
      </c>
      <c r="G164" s="264"/>
      <c r="H164" s="265" t="s">
        <v>1</v>
      </c>
      <c r="I164" s="267"/>
      <c r="J164" s="264"/>
      <c r="K164" s="264"/>
      <c r="L164" s="268"/>
      <c r="M164" s="269"/>
      <c r="N164" s="270"/>
      <c r="O164" s="270"/>
      <c r="P164" s="270"/>
      <c r="Q164" s="270"/>
      <c r="R164" s="270"/>
      <c r="S164" s="270"/>
      <c r="T164" s="271"/>
      <c r="U164" s="14"/>
      <c r="V164" s="14"/>
      <c r="W164" s="14"/>
      <c r="X164" s="14"/>
      <c r="Y164" s="14"/>
      <c r="Z164" s="14"/>
      <c r="AA164" s="14"/>
      <c r="AB164" s="14"/>
      <c r="AC164" s="14"/>
      <c r="AD164" s="14"/>
      <c r="AE164" s="14"/>
      <c r="AT164" s="272" t="s">
        <v>446</v>
      </c>
      <c r="AU164" s="272" t="s">
        <v>85</v>
      </c>
      <c r="AV164" s="14" t="s">
        <v>83</v>
      </c>
      <c r="AW164" s="14" t="s">
        <v>32</v>
      </c>
      <c r="AX164" s="14" t="s">
        <v>76</v>
      </c>
      <c r="AY164" s="272" t="s">
        <v>342</v>
      </c>
    </row>
    <row r="165" s="13" customFormat="1">
      <c r="A165" s="13"/>
      <c r="B165" s="252"/>
      <c r="C165" s="253"/>
      <c r="D165" s="240" t="s">
        <v>446</v>
      </c>
      <c r="E165" s="254" t="s">
        <v>1</v>
      </c>
      <c r="F165" s="255" t="s">
        <v>3407</v>
      </c>
      <c r="G165" s="253"/>
      <c r="H165" s="256">
        <v>37.710000000000001</v>
      </c>
      <c r="I165" s="257"/>
      <c r="J165" s="253"/>
      <c r="K165" s="253"/>
      <c r="L165" s="258"/>
      <c r="M165" s="259"/>
      <c r="N165" s="260"/>
      <c r="O165" s="260"/>
      <c r="P165" s="260"/>
      <c r="Q165" s="260"/>
      <c r="R165" s="260"/>
      <c r="S165" s="260"/>
      <c r="T165" s="261"/>
      <c r="U165" s="13"/>
      <c r="V165" s="13"/>
      <c r="W165" s="13"/>
      <c r="X165" s="13"/>
      <c r="Y165" s="13"/>
      <c r="Z165" s="13"/>
      <c r="AA165" s="13"/>
      <c r="AB165" s="13"/>
      <c r="AC165" s="13"/>
      <c r="AD165" s="13"/>
      <c r="AE165" s="13"/>
      <c r="AT165" s="262" t="s">
        <v>446</v>
      </c>
      <c r="AU165" s="262" t="s">
        <v>85</v>
      </c>
      <c r="AV165" s="13" t="s">
        <v>85</v>
      </c>
      <c r="AW165" s="13" t="s">
        <v>32</v>
      </c>
      <c r="AX165" s="13" t="s">
        <v>76</v>
      </c>
      <c r="AY165" s="262" t="s">
        <v>342</v>
      </c>
    </row>
    <row r="166" s="14" customFormat="1">
      <c r="A166" s="14"/>
      <c r="B166" s="263"/>
      <c r="C166" s="264"/>
      <c r="D166" s="240" t="s">
        <v>446</v>
      </c>
      <c r="E166" s="265" t="s">
        <v>1</v>
      </c>
      <c r="F166" s="266" t="s">
        <v>2292</v>
      </c>
      <c r="G166" s="264"/>
      <c r="H166" s="265" t="s">
        <v>1</v>
      </c>
      <c r="I166" s="267"/>
      <c r="J166" s="264"/>
      <c r="K166" s="264"/>
      <c r="L166" s="268"/>
      <c r="M166" s="269"/>
      <c r="N166" s="270"/>
      <c r="O166" s="270"/>
      <c r="P166" s="270"/>
      <c r="Q166" s="270"/>
      <c r="R166" s="270"/>
      <c r="S166" s="270"/>
      <c r="T166" s="271"/>
      <c r="U166" s="14"/>
      <c r="V166" s="14"/>
      <c r="W166" s="14"/>
      <c r="X166" s="14"/>
      <c r="Y166" s="14"/>
      <c r="Z166" s="14"/>
      <c r="AA166" s="14"/>
      <c r="AB166" s="14"/>
      <c r="AC166" s="14"/>
      <c r="AD166" s="14"/>
      <c r="AE166" s="14"/>
      <c r="AT166" s="272" t="s">
        <v>446</v>
      </c>
      <c r="AU166" s="272" t="s">
        <v>85</v>
      </c>
      <c r="AV166" s="14" t="s">
        <v>83</v>
      </c>
      <c r="AW166" s="14" t="s">
        <v>32</v>
      </c>
      <c r="AX166" s="14" t="s">
        <v>76</v>
      </c>
      <c r="AY166" s="272" t="s">
        <v>342</v>
      </c>
    </row>
    <row r="167" s="13" customFormat="1">
      <c r="A167" s="13"/>
      <c r="B167" s="252"/>
      <c r="C167" s="253"/>
      <c r="D167" s="240" t="s">
        <v>446</v>
      </c>
      <c r="E167" s="254" t="s">
        <v>1</v>
      </c>
      <c r="F167" s="255" t="s">
        <v>3408</v>
      </c>
      <c r="G167" s="253"/>
      <c r="H167" s="256">
        <v>2.0720000000000001</v>
      </c>
      <c r="I167" s="257"/>
      <c r="J167" s="253"/>
      <c r="K167" s="253"/>
      <c r="L167" s="258"/>
      <c r="M167" s="259"/>
      <c r="N167" s="260"/>
      <c r="O167" s="260"/>
      <c r="P167" s="260"/>
      <c r="Q167" s="260"/>
      <c r="R167" s="260"/>
      <c r="S167" s="260"/>
      <c r="T167" s="261"/>
      <c r="U167" s="13"/>
      <c r="V167" s="13"/>
      <c r="W167" s="13"/>
      <c r="X167" s="13"/>
      <c r="Y167" s="13"/>
      <c r="Z167" s="13"/>
      <c r="AA167" s="13"/>
      <c r="AB167" s="13"/>
      <c r="AC167" s="13"/>
      <c r="AD167" s="13"/>
      <c r="AE167" s="13"/>
      <c r="AT167" s="262" t="s">
        <v>446</v>
      </c>
      <c r="AU167" s="262" t="s">
        <v>85</v>
      </c>
      <c r="AV167" s="13" t="s">
        <v>85</v>
      </c>
      <c r="AW167" s="13" t="s">
        <v>32</v>
      </c>
      <c r="AX167" s="13" t="s">
        <v>76</v>
      </c>
      <c r="AY167" s="262" t="s">
        <v>342</v>
      </c>
    </row>
    <row r="168" s="15" customFormat="1">
      <c r="A168" s="15"/>
      <c r="B168" s="273"/>
      <c r="C168" s="274"/>
      <c r="D168" s="240" t="s">
        <v>446</v>
      </c>
      <c r="E168" s="275" t="s">
        <v>1</v>
      </c>
      <c r="F168" s="276" t="s">
        <v>492</v>
      </c>
      <c r="G168" s="274"/>
      <c r="H168" s="277">
        <v>39.781999999999996</v>
      </c>
      <c r="I168" s="278"/>
      <c r="J168" s="274"/>
      <c r="K168" s="274"/>
      <c r="L168" s="279"/>
      <c r="M168" s="280"/>
      <c r="N168" s="281"/>
      <c r="O168" s="281"/>
      <c r="P168" s="281"/>
      <c r="Q168" s="281"/>
      <c r="R168" s="281"/>
      <c r="S168" s="281"/>
      <c r="T168" s="282"/>
      <c r="U168" s="15"/>
      <c r="V168" s="15"/>
      <c r="W168" s="15"/>
      <c r="X168" s="15"/>
      <c r="Y168" s="15"/>
      <c r="Z168" s="15"/>
      <c r="AA168" s="15"/>
      <c r="AB168" s="15"/>
      <c r="AC168" s="15"/>
      <c r="AD168" s="15"/>
      <c r="AE168" s="15"/>
      <c r="AT168" s="283" t="s">
        <v>446</v>
      </c>
      <c r="AU168" s="283" t="s">
        <v>85</v>
      </c>
      <c r="AV168" s="15" t="s">
        <v>92</v>
      </c>
      <c r="AW168" s="15" t="s">
        <v>32</v>
      </c>
      <c r="AX168" s="15" t="s">
        <v>76</v>
      </c>
      <c r="AY168" s="283" t="s">
        <v>342</v>
      </c>
    </row>
    <row r="169" s="14" customFormat="1">
      <c r="A169" s="14"/>
      <c r="B169" s="263"/>
      <c r="C169" s="264"/>
      <c r="D169" s="240" t="s">
        <v>446</v>
      </c>
      <c r="E169" s="265" t="s">
        <v>1</v>
      </c>
      <c r="F169" s="266" t="s">
        <v>2296</v>
      </c>
      <c r="G169" s="264"/>
      <c r="H169" s="265" t="s">
        <v>1</v>
      </c>
      <c r="I169" s="267"/>
      <c r="J169" s="264"/>
      <c r="K169" s="264"/>
      <c r="L169" s="268"/>
      <c r="M169" s="269"/>
      <c r="N169" s="270"/>
      <c r="O169" s="270"/>
      <c r="P169" s="270"/>
      <c r="Q169" s="270"/>
      <c r="R169" s="270"/>
      <c r="S169" s="270"/>
      <c r="T169" s="271"/>
      <c r="U169" s="14"/>
      <c r="V169" s="14"/>
      <c r="W169" s="14"/>
      <c r="X169" s="14"/>
      <c r="Y169" s="14"/>
      <c r="Z169" s="14"/>
      <c r="AA169" s="14"/>
      <c r="AB169" s="14"/>
      <c r="AC169" s="14"/>
      <c r="AD169" s="14"/>
      <c r="AE169" s="14"/>
      <c r="AT169" s="272" t="s">
        <v>446</v>
      </c>
      <c r="AU169" s="272" t="s">
        <v>85</v>
      </c>
      <c r="AV169" s="14" t="s">
        <v>83</v>
      </c>
      <c r="AW169" s="14" t="s">
        <v>32</v>
      </c>
      <c r="AX169" s="14" t="s">
        <v>76</v>
      </c>
      <c r="AY169" s="272" t="s">
        <v>342</v>
      </c>
    </row>
    <row r="170" s="13" customFormat="1">
      <c r="A170" s="13"/>
      <c r="B170" s="252"/>
      <c r="C170" s="253"/>
      <c r="D170" s="240" t="s">
        <v>446</v>
      </c>
      <c r="E170" s="254" t="s">
        <v>1</v>
      </c>
      <c r="F170" s="255" t="s">
        <v>3409</v>
      </c>
      <c r="G170" s="253"/>
      <c r="H170" s="256">
        <v>-4.5220000000000002</v>
      </c>
      <c r="I170" s="257"/>
      <c r="J170" s="253"/>
      <c r="K170" s="253"/>
      <c r="L170" s="258"/>
      <c r="M170" s="259"/>
      <c r="N170" s="260"/>
      <c r="O170" s="260"/>
      <c r="P170" s="260"/>
      <c r="Q170" s="260"/>
      <c r="R170" s="260"/>
      <c r="S170" s="260"/>
      <c r="T170" s="261"/>
      <c r="U170" s="13"/>
      <c r="V170" s="13"/>
      <c r="W170" s="13"/>
      <c r="X170" s="13"/>
      <c r="Y170" s="13"/>
      <c r="Z170" s="13"/>
      <c r="AA170" s="13"/>
      <c r="AB170" s="13"/>
      <c r="AC170" s="13"/>
      <c r="AD170" s="13"/>
      <c r="AE170" s="13"/>
      <c r="AT170" s="262" t="s">
        <v>446</v>
      </c>
      <c r="AU170" s="262" t="s">
        <v>85</v>
      </c>
      <c r="AV170" s="13" t="s">
        <v>85</v>
      </c>
      <c r="AW170" s="13" t="s">
        <v>32</v>
      </c>
      <c r="AX170" s="13" t="s">
        <v>76</v>
      </c>
      <c r="AY170" s="262" t="s">
        <v>342</v>
      </c>
    </row>
    <row r="171" s="13" customFormat="1">
      <c r="A171" s="13"/>
      <c r="B171" s="252"/>
      <c r="C171" s="253"/>
      <c r="D171" s="240" t="s">
        <v>446</v>
      </c>
      <c r="E171" s="254" t="s">
        <v>1</v>
      </c>
      <c r="F171" s="255" t="s">
        <v>3410</v>
      </c>
      <c r="G171" s="253"/>
      <c r="H171" s="256">
        <v>-1.6799999999999999</v>
      </c>
      <c r="I171" s="257"/>
      <c r="J171" s="253"/>
      <c r="K171" s="253"/>
      <c r="L171" s="258"/>
      <c r="M171" s="259"/>
      <c r="N171" s="260"/>
      <c r="O171" s="260"/>
      <c r="P171" s="260"/>
      <c r="Q171" s="260"/>
      <c r="R171" s="260"/>
      <c r="S171" s="260"/>
      <c r="T171" s="261"/>
      <c r="U171" s="13"/>
      <c r="V171" s="13"/>
      <c r="W171" s="13"/>
      <c r="X171" s="13"/>
      <c r="Y171" s="13"/>
      <c r="Z171" s="13"/>
      <c r="AA171" s="13"/>
      <c r="AB171" s="13"/>
      <c r="AC171" s="13"/>
      <c r="AD171" s="13"/>
      <c r="AE171" s="13"/>
      <c r="AT171" s="262" t="s">
        <v>446</v>
      </c>
      <c r="AU171" s="262" t="s">
        <v>85</v>
      </c>
      <c r="AV171" s="13" t="s">
        <v>85</v>
      </c>
      <c r="AW171" s="13" t="s">
        <v>32</v>
      </c>
      <c r="AX171" s="13" t="s">
        <v>76</v>
      </c>
      <c r="AY171" s="262" t="s">
        <v>342</v>
      </c>
    </row>
    <row r="172" s="15" customFormat="1">
      <c r="A172" s="15"/>
      <c r="B172" s="273"/>
      <c r="C172" s="274"/>
      <c r="D172" s="240" t="s">
        <v>446</v>
      </c>
      <c r="E172" s="275" t="s">
        <v>1</v>
      </c>
      <c r="F172" s="276" t="s">
        <v>492</v>
      </c>
      <c r="G172" s="274"/>
      <c r="H172" s="277">
        <v>-6.202</v>
      </c>
      <c r="I172" s="278"/>
      <c r="J172" s="274"/>
      <c r="K172" s="274"/>
      <c r="L172" s="279"/>
      <c r="M172" s="280"/>
      <c r="N172" s="281"/>
      <c r="O172" s="281"/>
      <c r="P172" s="281"/>
      <c r="Q172" s="281"/>
      <c r="R172" s="281"/>
      <c r="S172" s="281"/>
      <c r="T172" s="282"/>
      <c r="U172" s="15"/>
      <c r="V172" s="15"/>
      <c r="W172" s="15"/>
      <c r="X172" s="15"/>
      <c r="Y172" s="15"/>
      <c r="Z172" s="15"/>
      <c r="AA172" s="15"/>
      <c r="AB172" s="15"/>
      <c r="AC172" s="15"/>
      <c r="AD172" s="15"/>
      <c r="AE172" s="15"/>
      <c r="AT172" s="283" t="s">
        <v>446</v>
      </c>
      <c r="AU172" s="283" t="s">
        <v>85</v>
      </c>
      <c r="AV172" s="15" t="s">
        <v>92</v>
      </c>
      <c r="AW172" s="15" t="s">
        <v>32</v>
      </c>
      <c r="AX172" s="15" t="s">
        <v>76</v>
      </c>
      <c r="AY172" s="283" t="s">
        <v>342</v>
      </c>
    </row>
    <row r="173" s="16" customFormat="1">
      <c r="A173" s="16"/>
      <c r="B173" s="284"/>
      <c r="C173" s="285"/>
      <c r="D173" s="240" t="s">
        <v>446</v>
      </c>
      <c r="E173" s="286" t="s">
        <v>1</v>
      </c>
      <c r="F173" s="287" t="s">
        <v>500</v>
      </c>
      <c r="G173" s="285"/>
      <c r="H173" s="288">
        <v>33.579999999999998</v>
      </c>
      <c r="I173" s="289"/>
      <c r="J173" s="285"/>
      <c r="K173" s="285"/>
      <c r="L173" s="290"/>
      <c r="M173" s="291"/>
      <c r="N173" s="292"/>
      <c r="O173" s="292"/>
      <c r="P173" s="292"/>
      <c r="Q173" s="292"/>
      <c r="R173" s="292"/>
      <c r="S173" s="292"/>
      <c r="T173" s="293"/>
      <c r="U173" s="16"/>
      <c r="V173" s="16"/>
      <c r="W173" s="16"/>
      <c r="X173" s="16"/>
      <c r="Y173" s="16"/>
      <c r="Z173" s="16"/>
      <c r="AA173" s="16"/>
      <c r="AB173" s="16"/>
      <c r="AC173" s="16"/>
      <c r="AD173" s="16"/>
      <c r="AE173" s="16"/>
      <c r="AT173" s="294" t="s">
        <v>446</v>
      </c>
      <c r="AU173" s="294" t="s">
        <v>85</v>
      </c>
      <c r="AV173" s="16" t="s">
        <v>360</v>
      </c>
      <c r="AW173" s="16" t="s">
        <v>32</v>
      </c>
      <c r="AX173" s="16" t="s">
        <v>76</v>
      </c>
      <c r="AY173" s="294" t="s">
        <v>342</v>
      </c>
    </row>
    <row r="174" s="13" customFormat="1">
      <c r="A174" s="13"/>
      <c r="B174" s="252"/>
      <c r="C174" s="253"/>
      <c r="D174" s="240" t="s">
        <v>446</v>
      </c>
      <c r="E174" s="254" t="s">
        <v>1</v>
      </c>
      <c r="F174" s="255" t="s">
        <v>3411</v>
      </c>
      <c r="G174" s="253"/>
      <c r="H174" s="256">
        <v>13.432</v>
      </c>
      <c r="I174" s="257"/>
      <c r="J174" s="253"/>
      <c r="K174" s="253"/>
      <c r="L174" s="258"/>
      <c r="M174" s="259"/>
      <c r="N174" s="260"/>
      <c r="O174" s="260"/>
      <c r="P174" s="260"/>
      <c r="Q174" s="260"/>
      <c r="R174" s="260"/>
      <c r="S174" s="260"/>
      <c r="T174" s="261"/>
      <c r="U174" s="13"/>
      <c r="V174" s="13"/>
      <c r="W174" s="13"/>
      <c r="X174" s="13"/>
      <c r="Y174" s="13"/>
      <c r="Z174" s="13"/>
      <c r="AA174" s="13"/>
      <c r="AB174" s="13"/>
      <c r="AC174" s="13"/>
      <c r="AD174" s="13"/>
      <c r="AE174" s="13"/>
      <c r="AT174" s="262" t="s">
        <v>446</v>
      </c>
      <c r="AU174" s="262" t="s">
        <v>85</v>
      </c>
      <c r="AV174" s="13" t="s">
        <v>85</v>
      </c>
      <c r="AW174" s="13" t="s">
        <v>32</v>
      </c>
      <c r="AX174" s="13" t="s">
        <v>83</v>
      </c>
      <c r="AY174" s="262" t="s">
        <v>342</v>
      </c>
    </row>
    <row r="175" s="2" customFormat="1" ht="21.75" customHeight="1">
      <c r="A175" s="39"/>
      <c r="B175" s="40"/>
      <c r="C175" s="227" t="s">
        <v>386</v>
      </c>
      <c r="D175" s="227" t="s">
        <v>343</v>
      </c>
      <c r="E175" s="228" t="s">
        <v>3031</v>
      </c>
      <c r="F175" s="229" t="s">
        <v>3032</v>
      </c>
      <c r="G175" s="230" t="s">
        <v>562</v>
      </c>
      <c r="H175" s="231">
        <v>13.432</v>
      </c>
      <c r="I175" s="232"/>
      <c r="J175" s="233">
        <f>ROUND(I175*H175,2)</f>
        <v>0</v>
      </c>
      <c r="K175" s="229" t="s">
        <v>443</v>
      </c>
      <c r="L175" s="45"/>
      <c r="M175" s="234" t="s">
        <v>1</v>
      </c>
      <c r="N175" s="235" t="s">
        <v>41</v>
      </c>
      <c r="O175" s="92"/>
      <c r="P175" s="236">
        <f>O175*H175</f>
        <v>0</v>
      </c>
      <c r="Q175" s="236">
        <v>0</v>
      </c>
      <c r="R175" s="236">
        <f>Q175*H175</f>
        <v>0</v>
      </c>
      <c r="S175" s="236">
        <v>0</v>
      </c>
      <c r="T175" s="237">
        <f>S175*H175</f>
        <v>0</v>
      </c>
      <c r="U175" s="39"/>
      <c r="V175" s="39"/>
      <c r="W175" s="39"/>
      <c r="X175" s="39"/>
      <c r="Y175" s="39"/>
      <c r="Z175" s="39"/>
      <c r="AA175" s="39"/>
      <c r="AB175" s="39"/>
      <c r="AC175" s="39"/>
      <c r="AD175" s="39"/>
      <c r="AE175" s="39"/>
      <c r="AR175" s="238" t="s">
        <v>360</v>
      </c>
      <c r="AT175" s="238" t="s">
        <v>343</v>
      </c>
      <c r="AU175" s="238" t="s">
        <v>85</v>
      </c>
      <c r="AY175" s="18" t="s">
        <v>342</v>
      </c>
      <c r="BE175" s="239">
        <f>IF(N175="základní",J175,0)</f>
        <v>0</v>
      </c>
      <c r="BF175" s="239">
        <f>IF(N175="snížená",J175,0)</f>
        <v>0</v>
      </c>
      <c r="BG175" s="239">
        <f>IF(N175="zákl. přenesená",J175,0)</f>
        <v>0</v>
      </c>
      <c r="BH175" s="239">
        <f>IF(N175="sníž. přenesená",J175,0)</f>
        <v>0</v>
      </c>
      <c r="BI175" s="239">
        <f>IF(N175="nulová",J175,0)</f>
        <v>0</v>
      </c>
      <c r="BJ175" s="18" t="s">
        <v>83</v>
      </c>
      <c r="BK175" s="239">
        <f>ROUND(I175*H175,2)</f>
        <v>0</v>
      </c>
      <c r="BL175" s="18" t="s">
        <v>360</v>
      </c>
      <c r="BM175" s="238" t="s">
        <v>3412</v>
      </c>
    </row>
    <row r="176" s="2" customFormat="1">
      <c r="A176" s="39"/>
      <c r="B176" s="40"/>
      <c r="C176" s="41"/>
      <c r="D176" s="240" t="s">
        <v>349</v>
      </c>
      <c r="E176" s="41"/>
      <c r="F176" s="241" t="s">
        <v>3034</v>
      </c>
      <c r="G176" s="41"/>
      <c r="H176" s="41"/>
      <c r="I176" s="242"/>
      <c r="J176" s="41"/>
      <c r="K176" s="41"/>
      <c r="L176" s="45"/>
      <c r="M176" s="243"/>
      <c r="N176" s="244"/>
      <c r="O176" s="92"/>
      <c r="P176" s="92"/>
      <c r="Q176" s="92"/>
      <c r="R176" s="92"/>
      <c r="S176" s="92"/>
      <c r="T176" s="93"/>
      <c r="U176" s="39"/>
      <c r="V176" s="39"/>
      <c r="W176" s="39"/>
      <c r="X176" s="39"/>
      <c r="Y176" s="39"/>
      <c r="Z176" s="39"/>
      <c r="AA176" s="39"/>
      <c r="AB176" s="39"/>
      <c r="AC176" s="39"/>
      <c r="AD176" s="39"/>
      <c r="AE176" s="39"/>
      <c r="AT176" s="18" t="s">
        <v>349</v>
      </c>
      <c r="AU176" s="18" t="s">
        <v>85</v>
      </c>
    </row>
    <row r="177" s="13" customFormat="1">
      <c r="A177" s="13"/>
      <c r="B177" s="252"/>
      <c r="C177" s="253"/>
      <c r="D177" s="240" t="s">
        <v>446</v>
      </c>
      <c r="E177" s="254" t="s">
        <v>1</v>
      </c>
      <c r="F177" s="255" t="s">
        <v>3413</v>
      </c>
      <c r="G177" s="253"/>
      <c r="H177" s="256">
        <v>13.432</v>
      </c>
      <c r="I177" s="257"/>
      <c r="J177" s="253"/>
      <c r="K177" s="253"/>
      <c r="L177" s="258"/>
      <c r="M177" s="259"/>
      <c r="N177" s="260"/>
      <c r="O177" s="260"/>
      <c r="P177" s="260"/>
      <c r="Q177" s="260"/>
      <c r="R177" s="260"/>
      <c r="S177" s="260"/>
      <c r="T177" s="261"/>
      <c r="U177" s="13"/>
      <c r="V177" s="13"/>
      <c r="W177" s="13"/>
      <c r="X177" s="13"/>
      <c r="Y177" s="13"/>
      <c r="Z177" s="13"/>
      <c r="AA177" s="13"/>
      <c r="AB177" s="13"/>
      <c r="AC177" s="13"/>
      <c r="AD177" s="13"/>
      <c r="AE177" s="13"/>
      <c r="AT177" s="262" t="s">
        <v>446</v>
      </c>
      <c r="AU177" s="262" t="s">
        <v>85</v>
      </c>
      <c r="AV177" s="13" t="s">
        <v>85</v>
      </c>
      <c r="AW177" s="13" t="s">
        <v>32</v>
      </c>
      <c r="AX177" s="13" t="s">
        <v>83</v>
      </c>
      <c r="AY177" s="262" t="s">
        <v>342</v>
      </c>
    </row>
    <row r="178" s="2" customFormat="1" ht="21.75" customHeight="1">
      <c r="A178" s="39"/>
      <c r="B178" s="40"/>
      <c r="C178" s="227" t="s">
        <v>392</v>
      </c>
      <c r="D178" s="227" t="s">
        <v>343</v>
      </c>
      <c r="E178" s="228" t="s">
        <v>3036</v>
      </c>
      <c r="F178" s="229" t="s">
        <v>3037</v>
      </c>
      <c r="G178" s="230" t="s">
        <v>562</v>
      </c>
      <c r="H178" s="231">
        <v>6.7160000000000002</v>
      </c>
      <c r="I178" s="232"/>
      <c r="J178" s="233">
        <f>ROUND(I178*H178,2)</f>
        <v>0</v>
      </c>
      <c r="K178" s="229" t="s">
        <v>443</v>
      </c>
      <c r="L178" s="45"/>
      <c r="M178" s="234" t="s">
        <v>1</v>
      </c>
      <c r="N178" s="235" t="s">
        <v>41</v>
      </c>
      <c r="O178" s="92"/>
      <c r="P178" s="236">
        <f>O178*H178</f>
        <v>0</v>
      </c>
      <c r="Q178" s="236">
        <v>0</v>
      </c>
      <c r="R178" s="236">
        <f>Q178*H178</f>
        <v>0</v>
      </c>
      <c r="S178" s="236">
        <v>0</v>
      </c>
      <c r="T178" s="237">
        <f>S178*H178</f>
        <v>0</v>
      </c>
      <c r="U178" s="39"/>
      <c r="V178" s="39"/>
      <c r="W178" s="39"/>
      <c r="X178" s="39"/>
      <c r="Y178" s="39"/>
      <c r="Z178" s="39"/>
      <c r="AA178" s="39"/>
      <c r="AB178" s="39"/>
      <c r="AC178" s="39"/>
      <c r="AD178" s="39"/>
      <c r="AE178" s="39"/>
      <c r="AR178" s="238" t="s">
        <v>360</v>
      </c>
      <c r="AT178" s="238" t="s">
        <v>343</v>
      </c>
      <c r="AU178" s="238" t="s">
        <v>85</v>
      </c>
      <c r="AY178" s="18" t="s">
        <v>342</v>
      </c>
      <c r="BE178" s="239">
        <f>IF(N178="základní",J178,0)</f>
        <v>0</v>
      </c>
      <c r="BF178" s="239">
        <f>IF(N178="snížená",J178,0)</f>
        <v>0</v>
      </c>
      <c r="BG178" s="239">
        <f>IF(N178="zákl. přenesená",J178,0)</f>
        <v>0</v>
      </c>
      <c r="BH178" s="239">
        <f>IF(N178="sníž. přenesená",J178,0)</f>
        <v>0</v>
      </c>
      <c r="BI178" s="239">
        <f>IF(N178="nulová",J178,0)</f>
        <v>0</v>
      </c>
      <c r="BJ178" s="18" t="s">
        <v>83</v>
      </c>
      <c r="BK178" s="239">
        <f>ROUND(I178*H178,2)</f>
        <v>0</v>
      </c>
      <c r="BL178" s="18" t="s">
        <v>360</v>
      </c>
      <c r="BM178" s="238" t="s">
        <v>3414</v>
      </c>
    </row>
    <row r="179" s="2" customFormat="1">
      <c r="A179" s="39"/>
      <c r="B179" s="40"/>
      <c r="C179" s="41"/>
      <c r="D179" s="240" t="s">
        <v>349</v>
      </c>
      <c r="E179" s="41"/>
      <c r="F179" s="241" t="s">
        <v>3039</v>
      </c>
      <c r="G179" s="41"/>
      <c r="H179" s="41"/>
      <c r="I179" s="242"/>
      <c r="J179" s="41"/>
      <c r="K179" s="41"/>
      <c r="L179" s="45"/>
      <c r="M179" s="243"/>
      <c r="N179" s="244"/>
      <c r="O179" s="92"/>
      <c r="P179" s="92"/>
      <c r="Q179" s="92"/>
      <c r="R179" s="92"/>
      <c r="S179" s="92"/>
      <c r="T179" s="93"/>
      <c r="U179" s="39"/>
      <c r="V179" s="39"/>
      <c r="W179" s="39"/>
      <c r="X179" s="39"/>
      <c r="Y179" s="39"/>
      <c r="Z179" s="39"/>
      <c r="AA179" s="39"/>
      <c r="AB179" s="39"/>
      <c r="AC179" s="39"/>
      <c r="AD179" s="39"/>
      <c r="AE179" s="39"/>
      <c r="AT179" s="18" t="s">
        <v>349</v>
      </c>
      <c r="AU179" s="18" t="s">
        <v>85</v>
      </c>
    </row>
    <row r="180" s="13" customFormat="1">
      <c r="A180" s="13"/>
      <c r="B180" s="252"/>
      <c r="C180" s="253"/>
      <c r="D180" s="240" t="s">
        <v>446</v>
      </c>
      <c r="E180" s="254" t="s">
        <v>1</v>
      </c>
      <c r="F180" s="255" t="s">
        <v>3415</v>
      </c>
      <c r="G180" s="253"/>
      <c r="H180" s="256">
        <v>6.7160000000000002</v>
      </c>
      <c r="I180" s="257"/>
      <c r="J180" s="253"/>
      <c r="K180" s="253"/>
      <c r="L180" s="258"/>
      <c r="M180" s="259"/>
      <c r="N180" s="260"/>
      <c r="O180" s="260"/>
      <c r="P180" s="260"/>
      <c r="Q180" s="260"/>
      <c r="R180" s="260"/>
      <c r="S180" s="260"/>
      <c r="T180" s="261"/>
      <c r="U180" s="13"/>
      <c r="V180" s="13"/>
      <c r="W180" s="13"/>
      <c r="X180" s="13"/>
      <c r="Y180" s="13"/>
      <c r="Z180" s="13"/>
      <c r="AA180" s="13"/>
      <c r="AB180" s="13"/>
      <c r="AC180" s="13"/>
      <c r="AD180" s="13"/>
      <c r="AE180" s="13"/>
      <c r="AT180" s="262" t="s">
        <v>446</v>
      </c>
      <c r="AU180" s="262" t="s">
        <v>85</v>
      </c>
      <c r="AV180" s="13" t="s">
        <v>85</v>
      </c>
      <c r="AW180" s="13" t="s">
        <v>32</v>
      </c>
      <c r="AX180" s="13" t="s">
        <v>83</v>
      </c>
      <c r="AY180" s="262" t="s">
        <v>342</v>
      </c>
    </row>
    <row r="181" s="2" customFormat="1" ht="16.5" customHeight="1">
      <c r="A181" s="39"/>
      <c r="B181" s="40"/>
      <c r="C181" s="227" t="s">
        <v>397</v>
      </c>
      <c r="D181" s="227" t="s">
        <v>343</v>
      </c>
      <c r="E181" s="228" t="s">
        <v>2735</v>
      </c>
      <c r="F181" s="229" t="s">
        <v>2736</v>
      </c>
      <c r="G181" s="230" t="s">
        <v>473</v>
      </c>
      <c r="H181" s="231">
        <v>56.832000000000001</v>
      </c>
      <c r="I181" s="232"/>
      <c r="J181" s="233">
        <f>ROUND(I181*H181,2)</f>
        <v>0</v>
      </c>
      <c r="K181" s="229" t="s">
        <v>443</v>
      </c>
      <c r="L181" s="45"/>
      <c r="M181" s="234" t="s">
        <v>1</v>
      </c>
      <c r="N181" s="235" t="s">
        <v>41</v>
      </c>
      <c r="O181" s="92"/>
      <c r="P181" s="236">
        <f>O181*H181</f>
        <v>0</v>
      </c>
      <c r="Q181" s="236">
        <v>0.00084000000000000003</v>
      </c>
      <c r="R181" s="236">
        <f>Q181*H181</f>
        <v>0.047738880000000004</v>
      </c>
      <c r="S181" s="236">
        <v>0</v>
      </c>
      <c r="T181" s="237">
        <f>S181*H181</f>
        <v>0</v>
      </c>
      <c r="U181" s="39"/>
      <c r="V181" s="39"/>
      <c r="W181" s="39"/>
      <c r="X181" s="39"/>
      <c r="Y181" s="39"/>
      <c r="Z181" s="39"/>
      <c r="AA181" s="39"/>
      <c r="AB181" s="39"/>
      <c r="AC181" s="39"/>
      <c r="AD181" s="39"/>
      <c r="AE181" s="39"/>
      <c r="AR181" s="238" t="s">
        <v>360</v>
      </c>
      <c r="AT181" s="238" t="s">
        <v>343</v>
      </c>
      <c r="AU181" s="238" t="s">
        <v>85</v>
      </c>
      <c r="AY181" s="18" t="s">
        <v>342</v>
      </c>
      <c r="BE181" s="239">
        <f>IF(N181="základní",J181,0)</f>
        <v>0</v>
      </c>
      <c r="BF181" s="239">
        <f>IF(N181="snížená",J181,0)</f>
        <v>0</v>
      </c>
      <c r="BG181" s="239">
        <f>IF(N181="zákl. přenesená",J181,0)</f>
        <v>0</v>
      </c>
      <c r="BH181" s="239">
        <f>IF(N181="sníž. přenesená",J181,0)</f>
        <v>0</v>
      </c>
      <c r="BI181" s="239">
        <f>IF(N181="nulová",J181,0)</f>
        <v>0</v>
      </c>
      <c r="BJ181" s="18" t="s">
        <v>83</v>
      </c>
      <c r="BK181" s="239">
        <f>ROUND(I181*H181,2)</f>
        <v>0</v>
      </c>
      <c r="BL181" s="18" t="s">
        <v>360</v>
      </c>
      <c r="BM181" s="238" t="s">
        <v>3416</v>
      </c>
    </row>
    <row r="182" s="2" customFormat="1">
      <c r="A182" s="39"/>
      <c r="B182" s="40"/>
      <c r="C182" s="41"/>
      <c r="D182" s="240" t="s">
        <v>349</v>
      </c>
      <c r="E182" s="41"/>
      <c r="F182" s="241" t="s">
        <v>2738</v>
      </c>
      <c r="G182" s="41"/>
      <c r="H182" s="41"/>
      <c r="I182" s="242"/>
      <c r="J182" s="41"/>
      <c r="K182" s="41"/>
      <c r="L182" s="45"/>
      <c r="M182" s="243"/>
      <c r="N182" s="244"/>
      <c r="O182" s="92"/>
      <c r="P182" s="92"/>
      <c r="Q182" s="92"/>
      <c r="R182" s="92"/>
      <c r="S182" s="92"/>
      <c r="T182" s="93"/>
      <c r="U182" s="39"/>
      <c r="V182" s="39"/>
      <c r="W182" s="39"/>
      <c r="X182" s="39"/>
      <c r="Y182" s="39"/>
      <c r="Z182" s="39"/>
      <c r="AA182" s="39"/>
      <c r="AB182" s="39"/>
      <c r="AC182" s="39"/>
      <c r="AD182" s="39"/>
      <c r="AE182" s="39"/>
      <c r="AT182" s="18" t="s">
        <v>349</v>
      </c>
      <c r="AU182" s="18" t="s">
        <v>85</v>
      </c>
    </row>
    <row r="183" s="14" customFormat="1">
      <c r="A183" s="14"/>
      <c r="B183" s="263"/>
      <c r="C183" s="264"/>
      <c r="D183" s="240" t="s">
        <v>446</v>
      </c>
      <c r="E183" s="265" t="s">
        <v>1</v>
      </c>
      <c r="F183" s="266" t="s">
        <v>3025</v>
      </c>
      <c r="G183" s="264"/>
      <c r="H183" s="265" t="s">
        <v>1</v>
      </c>
      <c r="I183" s="267"/>
      <c r="J183" s="264"/>
      <c r="K183" s="264"/>
      <c r="L183" s="268"/>
      <c r="M183" s="269"/>
      <c r="N183" s="270"/>
      <c r="O183" s="270"/>
      <c r="P183" s="270"/>
      <c r="Q183" s="270"/>
      <c r="R183" s="270"/>
      <c r="S183" s="270"/>
      <c r="T183" s="271"/>
      <c r="U183" s="14"/>
      <c r="V183" s="14"/>
      <c r="W183" s="14"/>
      <c r="X183" s="14"/>
      <c r="Y183" s="14"/>
      <c r="Z183" s="14"/>
      <c r="AA183" s="14"/>
      <c r="AB183" s="14"/>
      <c r="AC183" s="14"/>
      <c r="AD183" s="14"/>
      <c r="AE183" s="14"/>
      <c r="AT183" s="272" t="s">
        <v>446</v>
      </c>
      <c r="AU183" s="272" t="s">
        <v>85</v>
      </c>
      <c r="AV183" s="14" t="s">
        <v>83</v>
      </c>
      <c r="AW183" s="14" t="s">
        <v>32</v>
      </c>
      <c r="AX183" s="14" t="s">
        <v>76</v>
      </c>
      <c r="AY183" s="272" t="s">
        <v>342</v>
      </c>
    </row>
    <row r="184" s="13" customFormat="1">
      <c r="A184" s="13"/>
      <c r="B184" s="252"/>
      <c r="C184" s="253"/>
      <c r="D184" s="240" t="s">
        <v>446</v>
      </c>
      <c r="E184" s="254" t="s">
        <v>1</v>
      </c>
      <c r="F184" s="255" t="s">
        <v>3417</v>
      </c>
      <c r="G184" s="253"/>
      <c r="H184" s="256">
        <v>53.872</v>
      </c>
      <c r="I184" s="257"/>
      <c r="J184" s="253"/>
      <c r="K184" s="253"/>
      <c r="L184" s="258"/>
      <c r="M184" s="259"/>
      <c r="N184" s="260"/>
      <c r="O184" s="260"/>
      <c r="P184" s="260"/>
      <c r="Q184" s="260"/>
      <c r="R184" s="260"/>
      <c r="S184" s="260"/>
      <c r="T184" s="261"/>
      <c r="U184" s="13"/>
      <c r="V184" s="13"/>
      <c r="W184" s="13"/>
      <c r="X184" s="13"/>
      <c r="Y184" s="13"/>
      <c r="Z184" s="13"/>
      <c r="AA184" s="13"/>
      <c r="AB184" s="13"/>
      <c r="AC184" s="13"/>
      <c r="AD184" s="13"/>
      <c r="AE184" s="13"/>
      <c r="AT184" s="262" t="s">
        <v>446</v>
      </c>
      <c r="AU184" s="262" t="s">
        <v>85</v>
      </c>
      <c r="AV184" s="13" t="s">
        <v>85</v>
      </c>
      <c r="AW184" s="13" t="s">
        <v>32</v>
      </c>
      <c r="AX184" s="13" t="s">
        <v>76</v>
      </c>
      <c r="AY184" s="262" t="s">
        <v>342</v>
      </c>
    </row>
    <row r="185" s="14" customFormat="1">
      <c r="A185" s="14"/>
      <c r="B185" s="263"/>
      <c r="C185" s="264"/>
      <c r="D185" s="240" t="s">
        <v>446</v>
      </c>
      <c r="E185" s="265" t="s">
        <v>1</v>
      </c>
      <c r="F185" s="266" t="s">
        <v>2292</v>
      </c>
      <c r="G185" s="264"/>
      <c r="H185" s="265" t="s">
        <v>1</v>
      </c>
      <c r="I185" s="267"/>
      <c r="J185" s="264"/>
      <c r="K185" s="264"/>
      <c r="L185" s="268"/>
      <c r="M185" s="269"/>
      <c r="N185" s="270"/>
      <c r="O185" s="270"/>
      <c r="P185" s="270"/>
      <c r="Q185" s="270"/>
      <c r="R185" s="270"/>
      <c r="S185" s="270"/>
      <c r="T185" s="271"/>
      <c r="U185" s="14"/>
      <c r="V185" s="14"/>
      <c r="W185" s="14"/>
      <c r="X185" s="14"/>
      <c r="Y185" s="14"/>
      <c r="Z185" s="14"/>
      <c r="AA185" s="14"/>
      <c r="AB185" s="14"/>
      <c r="AC185" s="14"/>
      <c r="AD185" s="14"/>
      <c r="AE185" s="14"/>
      <c r="AT185" s="272" t="s">
        <v>446</v>
      </c>
      <c r="AU185" s="272" t="s">
        <v>85</v>
      </c>
      <c r="AV185" s="14" t="s">
        <v>83</v>
      </c>
      <c r="AW185" s="14" t="s">
        <v>32</v>
      </c>
      <c r="AX185" s="14" t="s">
        <v>76</v>
      </c>
      <c r="AY185" s="272" t="s">
        <v>342</v>
      </c>
    </row>
    <row r="186" s="13" customFormat="1">
      <c r="A186" s="13"/>
      <c r="B186" s="252"/>
      <c r="C186" s="253"/>
      <c r="D186" s="240" t="s">
        <v>446</v>
      </c>
      <c r="E186" s="254" t="s">
        <v>1</v>
      </c>
      <c r="F186" s="255" t="s">
        <v>3418</v>
      </c>
      <c r="G186" s="253"/>
      <c r="H186" s="256">
        <v>2.96</v>
      </c>
      <c r="I186" s="257"/>
      <c r="J186" s="253"/>
      <c r="K186" s="253"/>
      <c r="L186" s="258"/>
      <c r="M186" s="259"/>
      <c r="N186" s="260"/>
      <c r="O186" s="260"/>
      <c r="P186" s="260"/>
      <c r="Q186" s="260"/>
      <c r="R186" s="260"/>
      <c r="S186" s="260"/>
      <c r="T186" s="261"/>
      <c r="U186" s="13"/>
      <c r="V186" s="13"/>
      <c r="W186" s="13"/>
      <c r="X186" s="13"/>
      <c r="Y186" s="13"/>
      <c r="Z186" s="13"/>
      <c r="AA186" s="13"/>
      <c r="AB186" s="13"/>
      <c r="AC186" s="13"/>
      <c r="AD186" s="13"/>
      <c r="AE186" s="13"/>
      <c r="AT186" s="262" t="s">
        <v>446</v>
      </c>
      <c r="AU186" s="262" t="s">
        <v>85</v>
      </c>
      <c r="AV186" s="13" t="s">
        <v>85</v>
      </c>
      <c r="AW186" s="13" t="s">
        <v>32</v>
      </c>
      <c r="AX186" s="13" t="s">
        <v>76</v>
      </c>
      <c r="AY186" s="262" t="s">
        <v>342</v>
      </c>
    </row>
    <row r="187" s="16" customFormat="1">
      <c r="A187" s="16"/>
      <c r="B187" s="284"/>
      <c r="C187" s="285"/>
      <c r="D187" s="240" t="s">
        <v>446</v>
      </c>
      <c r="E187" s="286" t="s">
        <v>1</v>
      </c>
      <c r="F187" s="287" t="s">
        <v>500</v>
      </c>
      <c r="G187" s="285"/>
      <c r="H187" s="288">
        <v>56.832000000000001</v>
      </c>
      <c r="I187" s="289"/>
      <c r="J187" s="285"/>
      <c r="K187" s="285"/>
      <c r="L187" s="290"/>
      <c r="M187" s="291"/>
      <c r="N187" s="292"/>
      <c r="O187" s="292"/>
      <c r="P187" s="292"/>
      <c r="Q187" s="292"/>
      <c r="R187" s="292"/>
      <c r="S187" s="292"/>
      <c r="T187" s="293"/>
      <c r="U187" s="16"/>
      <c r="V187" s="16"/>
      <c r="W187" s="16"/>
      <c r="X187" s="16"/>
      <c r="Y187" s="16"/>
      <c r="Z187" s="16"/>
      <c r="AA187" s="16"/>
      <c r="AB187" s="16"/>
      <c r="AC187" s="16"/>
      <c r="AD187" s="16"/>
      <c r="AE187" s="16"/>
      <c r="AT187" s="294" t="s">
        <v>446</v>
      </c>
      <c r="AU187" s="294" t="s">
        <v>85</v>
      </c>
      <c r="AV187" s="16" t="s">
        <v>360</v>
      </c>
      <c r="AW187" s="16" t="s">
        <v>32</v>
      </c>
      <c r="AX187" s="16" t="s">
        <v>83</v>
      </c>
      <c r="AY187" s="294" t="s">
        <v>342</v>
      </c>
    </row>
    <row r="188" s="2" customFormat="1" ht="16.5" customHeight="1">
      <c r="A188" s="39"/>
      <c r="B188" s="40"/>
      <c r="C188" s="227" t="s">
        <v>401</v>
      </c>
      <c r="D188" s="227" t="s">
        <v>343</v>
      </c>
      <c r="E188" s="228" t="s">
        <v>2755</v>
      </c>
      <c r="F188" s="229" t="s">
        <v>2756</v>
      </c>
      <c r="G188" s="230" t="s">
        <v>473</v>
      </c>
      <c r="H188" s="231">
        <v>56.832000000000001</v>
      </c>
      <c r="I188" s="232"/>
      <c r="J188" s="233">
        <f>ROUND(I188*H188,2)</f>
        <v>0</v>
      </c>
      <c r="K188" s="229" t="s">
        <v>443</v>
      </c>
      <c r="L188" s="45"/>
      <c r="M188" s="234" t="s">
        <v>1</v>
      </c>
      <c r="N188" s="235" t="s">
        <v>41</v>
      </c>
      <c r="O188" s="92"/>
      <c r="P188" s="236">
        <f>O188*H188</f>
        <v>0</v>
      </c>
      <c r="Q188" s="236">
        <v>0</v>
      </c>
      <c r="R188" s="236">
        <f>Q188*H188</f>
        <v>0</v>
      </c>
      <c r="S188" s="236">
        <v>0</v>
      </c>
      <c r="T188" s="237">
        <f>S188*H188</f>
        <v>0</v>
      </c>
      <c r="U188" s="39"/>
      <c r="V188" s="39"/>
      <c r="W188" s="39"/>
      <c r="X188" s="39"/>
      <c r="Y188" s="39"/>
      <c r="Z188" s="39"/>
      <c r="AA188" s="39"/>
      <c r="AB188" s="39"/>
      <c r="AC188" s="39"/>
      <c r="AD188" s="39"/>
      <c r="AE188" s="39"/>
      <c r="AR188" s="238" t="s">
        <v>360</v>
      </c>
      <c r="AT188" s="238" t="s">
        <v>343</v>
      </c>
      <c r="AU188" s="238" t="s">
        <v>85</v>
      </c>
      <c r="AY188" s="18" t="s">
        <v>342</v>
      </c>
      <c r="BE188" s="239">
        <f>IF(N188="základní",J188,0)</f>
        <v>0</v>
      </c>
      <c r="BF188" s="239">
        <f>IF(N188="snížená",J188,0)</f>
        <v>0</v>
      </c>
      <c r="BG188" s="239">
        <f>IF(N188="zákl. přenesená",J188,0)</f>
        <v>0</v>
      </c>
      <c r="BH188" s="239">
        <f>IF(N188="sníž. přenesená",J188,0)</f>
        <v>0</v>
      </c>
      <c r="BI188" s="239">
        <f>IF(N188="nulová",J188,0)</f>
        <v>0</v>
      </c>
      <c r="BJ188" s="18" t="s">
        <v>83</v>
      </c>
      <c r="BK188" s="239">
        <f>ROUND(I188*H188,2)</f>
        <v>0</v>
      </c>
      <c r="BL188" s="18" t="s">
        <v>360</v>
      </c>
      <c r="BM188" s="238" t="s">
        <v>3419</v>
      </c>
    </row>
    <row r="189" s="2" customFormat="1">
      <c r="A189" s="39"/>
      <c r="B189" s="40"/>
      <c r="C189" s="41"/>
      <c r="D189" s="240" t="s">
        <v>349</v>
      </c>
      <c r="E189" s="41"/>
      <c r="F189" s="241" t="s">
        <v>2758</v>
      </c>
      <c r="G189" s="41"/>
      <c r="H189" s="41"/>
      <c r="I189" s="242"/>
      <c r="J189" s="41"/>
      <c r="K189" s="41"/>
      <c r="L189" s="45"/>
      <c r="M189" s="243"/>
      <c r="N189" s="244"/>
      <c r="O189" s="92"/>
      <c r="P189" s="92"/>
      <c r="Q189" s="92"/>
      <c r="R189" s="92"/>
      <c r="S189" s="92"/>
      <c r="T189" s="93"/>
      <c r="U189" s="39"/>
      <c r="V189" s="39"/>
      <c r="W189" s="39"/>
      <c r="X189" s="39"/>
      <c r="Y189" s="39"/>
      <c r="Z189" s="39"/>
      <c r="AA189" s="39"/>
      <c r="AB189" s="39"/>
      <c r="AC189" s="39"/>
      <c r="AD189" s="39"/>
      <c r="AE189" s="39"/>
      <c r="AT189" s="18" t="s">
        <v>349</v>
      </c>
      <c r="AU189" s="18" t="s">
        <v>85</v>
      </c>
    </row>
    <row r="190" s="13" customFormat="1">
      <c r="A190" s="13"/>
      <c r="B190" s="252"/>
      <c r="C190" s="253"/>
      <c r="D190" s="240" t="s">
        <v>446</v>
      </c>
      <c r="E190" s="254" t="s">
        <v>1</v>
      </c>
      <c r="F190" s="255" t="s">
        <v>3420</v>
      </c>
      <c r="G190" s="253"/>
      <c r="H190" s="256">
        <v>56.832000000000001</v>
      </c>
      <c r="I190" s="257"/>
      <c r="J190" s="253"/>
      <c r="K190" s="253"/>
      <c r="L190" s="258"/>
      <c r="M190" s="259"/>
      <c r="N190" s="260"/>
      <c r="O190" s="260"/>
      <c r="P190" s="260"/>
      <c r="Q190" s="260"/>
      <c r="R190" s="260"/>
      <c r="S190" s="260"/>
      <c r="T190" s="261"/>
      <c r="U190" s="13"/>
      <c r="V190" s="13"/>
      <c r="W190" s="13"/>
      <c r="X190" s="13"/>
      <c r="Y190" s="13"/>
      <c r="Z190" s="13"/>
      <c r="AA190" s="13"/>
      <c r="AB190" s="13"/>
      <c r="AC190" s="13"/>
      <c r="AD190" s="13"/>
      <c r="AE190" s="13"/>
      <c r="AT190" s="262" t="s">
        <v>446</v>
      </c>
      <c r="AU190" s="262" t="s">
        <v>85</v>
      </c>
      <c r="AV190" s="13" t="s">
        <v>85</v>
      </c>
      <c r="AW190" s="13" t="s">
        <v>32</v>
      </c>
      <c r="AX190" s="13" t="s">
        <v>83</v>
      </c>
      <c r="AY190" s="262" t="s">
        <v>342</v>
      </c>
    </row>
    <row r="191" s="2" customFormat="1" ht="24.15" customHeight="1">
      <c r="A191" s="39"/>
      <c r="B191" s="40"/>
      <c r="C191" s="227" t="s">
        <v>408</v>
      </c>
      <c r="D191" s="227" t="s">
        <v>343</v>
      </c>
      <c r="E191" s="228" t="s">
        <v>587</v>
      </c>
      <c r="F191" s="229" t="s">
        <v>588</v>
      </c>
      <c r="G191" s="230" t="s">
        <v>562</v>
      </c>
      <c r="H191" s="231">
        <v>41.418999999999997</v>
      </c>
      <c r="I191" s="232"/>
      <c r="J191" s="233">
        <f>ROUND(I191*H191,2)</f>
        <v>0</v>
      </c>
      <c r="K191" s="229" t="s">
        <v>1</v>
      </c>
      <c r="L191" s="45"/>
      <c r="M191" s="234" t="s">
        <v>1</v>
      </c>
      <c r="N191" s="235" t="s">
        <v>41</v>
      </c>
      <c r="O191" s="92"/>
      <c r="P191" s="236">
        <f>O191*H191</f>
        <v>0</v>
      </c>
      <c r="Q191" s="236">
        <v>0</v>
      </c>
      <c r="R191" s="236">
        <f>Q191*H191</f>
        <v>0</v>
      </c>
      <c r="S191" s="236">
        <v>0</v>
      </c>
      <c r="T191" s="237">
        <f>S191*H191</f>
        <v>0</v>
      </c>
      <c r="U191" s="39"/>
      <c r="V191" s="39"/>
      <c r="W191" s="39"/>
      <c r="X191" s="39"/>
      <c r="Y191" s="39"/>
      <c r="Z191" s="39"/>
      <c r="AA191" s="39"/>
      <c r="AB191" s="39"/>
      <c r="AC191" s="39"/>
      <c r="AD191" s="39"/>
      <c r="AE191" s="39"/>
      <c r="AR191" s="238" t="s">
        <v>360</v>
      </c>
      <c r="AT191" s="238" t="s">
        <v>343</v>
      </c>
      <c r="AU191" s="238" t="s">
        <v>85</v>
      </c>
      <c r="AY191" s="18" t="s">
        <v>342</v>
      </c>
      <c r="BE191" s="239">
        <f>IF(N191="základní",J191,0)</f>
        <v>0</v>
      </c>
      <c r="BF191" s="239">
        <f>IF(N191="snížená",J191,0)</f>
        <v>0</v>
      </c>
      <c r="BG191" s="239">
        <f>IF(N191="zákl. přenesená",J191,0)</f>
        <v>0</v>
      </c>
      <c r="BH191" s="239">
        <f>IF(N191="sníž. přenesená",J191,0)</f>
        <v>0</v>
      </c>
      <c r="BI191" s="239">
        <f>IF(N191="nulová",J191,0)</f>
        <v>0</v>
      </c>
      <c r="BJ191" s="18" t="s">
        <v>83</v>
      </c>
      <c r="BK191" s="239">
        <f>ROUND(I191*H191,2)</f>
        <v>0</v>
      </c>
      <c r="BL191" s="18" t="s">
        <v>360</v>
      </c>
      <c r="BM191" s="238" t="s">
        <v>3421</v>
      </c>
    </row>
    <row r="192" s="2" customFormat="1">
      <c r="A192" s="39"/>
      <c r="B192" s="40"/>
      <c r="C192" s="41"/>
      <c r="D192" s="240" t="s">
        <v>349</v>
      </c>
      <c r="E192" s="41"/>
      <c r="F192" s="241" t="s">
        <v>590</v>
      </c>
      <c r="G192" s="41"/>
      <c r="H192" s="41"/>
      <c r="I192" s="242"/>
      <c r="J192" s="41"/>
      <c r="K192" s="41"/>
      <c r="L192" s="45"/>
      <c r="M192" s="243"/>
      <c r="N192" s="244"/>
      <c r="O192" s="92"/>
      <c r="P192" s="92"/>
      <c r="Q192" s="92"/>
      <c r="R192" s="92"/>
      <c r="S192" s="92"/>
      <c r="T192" s="93"/>
      <c r="U192" s="39"/>
      <c r="V192" s="39"/>
      <c r="W192" s="39"/>
      <c r="X192" s="39"/>
      <c r="Y192" s="39"/>
      <c r="Z192" s="39"/>
      <c r="AA192" s="39"/>
      <c r="AB192" s="39"/>
      <c r="AC192" s="39"/>
      <c r="AD192" s="39"/>
      <c r="AE192" s="39"/>
      <c r="AT192" s="18" t="s">
        <v>349</v>
      </c>
      <c r="AU192" s="18" t="s">
        <v>85</v>
      </c>
    </row>
    <row r="193" s="13" customFormat="1">
      <c r="A193" s="13"/>
      <c r="B193" s="252"/>
      <c r="C193" s="253"/>
      <c r="D193" s="240" t="s">
        <v>446</v>
      </c>
      <c r="E193" s="254" t="s">
        <v>1</v>
      </c>
      <c r="F193" s="255" t="s">
        <v>3422</v>
      </c>
      <c r="G193" s="253"/>
      <c r="H193" s="256">
        <v>10.69</v>
      </c>
      <c r="I193" s="257"/>
      <c r="J193" s="253"/>
      <c r="K193" s="253"/>
      <c r="L193" s="258"/>
      <c r="M193" s="259"/>
      <c r="N193" s="260"/>
      <c r="O193" s="260"/>
      <c r="P193" s="260"/>
      <c r="Q193" s="260"/>
      <c r="R193" s="260"/>
      <c r="S193" s="260"/>
      <c r="T193" s="261"/>
      <c r="U193" s="13"/>
      <c r="V193" s="13"/>
      <c r="W193" s="13"/>
      <c r="X193" s="13"/>
      <c r="Y193" s="13"/>
      <c r="Z193" s="13"/>
      <c r="AA193" s="13"/>
      <c r="AB193" s="13"/>
      <c r="AC193" s="13"/>
      <c r="AD193" s="13"/>
      <c r="AE193" s="13"/>
      <c r="AT193" s="262" t="s">
        <v>446</v>
      </c>
      <c r="AU193" s="262" t="s">
        <v>85</v>
      </c>
      <c r="AV193" s="13" t="s">
        <v>85</v>
      </c>
      <c r="AW193" s="13" t="s">
        <v>32</v>
      </c>
      <c r="AX193" s="13" t="s">
        <v>76</v>
      </c>
      <c r="AY193" s="262" t="s">
        <v>342</v>
      </c>
    </row>
    <row r="194" s="13" customFormat="1">
      <c r="A194" s="13"/>
      <c r="B194" s="252"/>
      <c r="C194" s="253"/>
      <c r="D194" s="240" t="s">
        <v>446</v>
      </c>
      <c r="E194" s="254" t="s">
        <v>1</v>
      </c>
      <c r="F194" s="255" t="s">
        <v>3423</v>
      </c>
      <c r="G194" s="253"/>
      <c r="H194" s="256">
        <v>9.1229999999999993</v>
      </c>
      <c r="I194" s="257"/>
      <c r="J194" s="253"/>
      <c r="K194" s="253"/>
      <c r="L194" s="258"/>
      <c r="M194" s="259"/>
      <c r="N194" s="260"/>
      <c r="O194" s="260"/>
      <c r="P194" s="260"/>
      <c r="Q194" s="260"/>
      <c r="R194" s="260"/>
      <c r="S194" s="260"/>
      <c r="T194" s="261"/>
      <c r="U194" s="13"/>
      <c r="V194" s="13"/>
      <c r="W194" s="13"/>
      <c r="X194" s="13"/>
      <c r="Y194" s="13"/>
      <c r="Z194" s="13"/>
      <c r="AA194" s="13"/>
      <c r="AB194" s="13"/>
      <c r="AC194" s="13"/>
      <c r="AD194" s="13"/>
      <c r="AE194" s="13"/>
      <c r="AT194" s="262" t="s">
        <v>446</v>
      </c>
      <c r="AU194" s="262" t="s">
        <v>85</v>
      </c>
      <c r="AV194" s="13" t="s">
        <v>85</v>
      </c>
      <c r="AW194" s="13" t="s">
        <v>32</v>
      </c>
      <c r="AX194" s="13" t="s">
        <v>76</v>
      </c>
      <c r="AY194" s="262" t="s">
        <v>342</v>
      </c>
    </row>
    <row r="195" s="13" customFormat="1">
      <c r="A195" s="13"/>
      <c r="B195" s="252"/>
      <c r="C195" s="253"/>
      <c r="D195" s="240" t="s">
        <v>446</v>
      </c>
      <c r="E195" s="254" t="s">
        <v>1</v>
      </c>
      <c r="F195" s="255" t="s">
        <v>3424</v>
      </c>
      <c r="G195" s="253"/>
      <c r="H195" s="256">
        <v>9.1229999999999993</v>
      </c>
      <c r="I195" s="257"/>
      <c r="J195" s="253"/>
      <c r="K195" s="253"/>
      <c r="L195" s="258"/>
      <c r="M195" s="259"/>
      <c r="N195" s="260"/>
      <c r="O195" s="260"/>
      <c r="P195" s="260"/>
      <c r="Q195" s="260"/>
      <c r="R195" s="260"/>
      <c r="S195" s="260"/>
      <c r="T195" s="261"/>
      <c r="U195" s="13"/>
      <c r="V195" s="13"/>
      <c r="W195" s="13"/>
      <c r="X195" s="13"/>
      <c r="Y195" s="13"/>
      <c r="Z195" s="13"/>
      <c r="AA195" s="13"/>
      <c r="AB195" s="13"/>
      <c r="AC195" s="13"/>
      <c r="AD195" s="13"/>
      <c r="AE195" s="13"/>
      <c r="AT195" s="262" t="s">
        <v>446</v>
      </c>
      <c r="AU195" s="262" t="s">
        <v>85</v>
      </c>
      <c r="AV195" s="13" t="s">
        <v>85</v>
      </c>
      <c r="AW195" s="13" t="s">
        <v>32</v>
      </c>
      <c r="AX195" s="13" t="s">
        <v>76</v>
      </c>
      <c r="AY195" s="262" t="s">
        <v>342</v>
      </c>
    </row>
    <row r="196" s="13" customFormat="1">
      <c r="A196" s="13"/>
      <c r="B196" s="252"/>
      <c r="C196" s="253"/>
      <c r="D196" s="240" t="s">
        <v>446</v>
      </c>
      <c r="E196" s="254" t="s">
        <v>1</v>
      </c>
      <c r="F196" s="255" t="s">
        <v>3425</v>
      </c>
      <c r="G196" s="253"/>
      <c r="H196" s="256">
        <v>9.1229999999999993</v>
      </c>
      <c r="I196" s="257"/>
      <c r="J196" s="253"/>
      <c r="K196" s="253"/>
      <c r="L196" s="258"/>
      <c r="M196" s="259"/>
      <c r="N196" s="260"/>
      <c r="O196" s="260"/>
      <c r="P196" s="260"/>
      <c r="Q196" s="260"/>
      <c r="R196" s="260"/>
      <c r="S196" s="260"/>
      <c r="T196" s="261"/>
      <c r="U196" s="13"/>
      <c r="V196" s="13"/>
      <c r="W196" s="13"/>
      <c r="X196" s="13"/>
      <c r="Y196" s="13"/>
      <c r="Z196" s="13"/>
      <c r="AA196" s="13"/>
      <c r="AB196" s="13"/>
      <c r="AC196" s="13"/>
      <c r="AD196" s="13"/>
      <c r="AE196" s="13"/>
      <c r="AT196" s="262" t="s">
        <v>446</v>
      </c>
      <c r="AU196" s="262" t="s">
        <v>85</v>
      </c>
      <c r="AV196" s="13" t="s">
        <v>85</v>
      </c>
      <c r="AW196" s="13" t="s">
        <v>32</v>
      </c>
      <c r="AX196" s="13" t="s">
        <v>76</v>
      </c>
      <c r="AY196" s="262" t="s">
        <v>342</v>
      </c>
    </row>
    <row r="197" s="13" customFormat="1">
      <c r="A197" s="13"/>
      <c r="B197" s="252"/>
      <c r="C197" s="253"/>
      <c r="D197" s="240" t="s">
        <v>446</v>
      </c>
      <c r="E197" s="254" t="s">
        <v>1</v>
      </c>
      <c r="F197" s="255" t="s">
        <v>3426</v>
      </c>
      <c r="G197" s="253"/>
      <c r="H197" s="256">
        <v>3.3599999999999999</v>
      </c>
      <c r="I197" s="257"/>
      <c r="J197" s="253"/>
      <c r="K197" s="253"/>
      <c r="L197" s="258"/>
      <c r="M197" s="259"/>
      <c r="N197" s="260"/>
      <c r="O197" s="260"/>
      <c r="P197" s="260"/>
      <c r="Q197" s="260"/>
      <c r="R197" s="260"/>
      <c r="S197" s="260"/>
      <c r="T197" s="261"/>
      <c r="U197" s="13"/>
      <c r="V197" s="13"/>
      <c r="W197" s="13"/>
      <c r="X197" s="13"/>
      <c r="Y197" s="13"/>
      <c r="Z197" s="13"/>
      <c r="AA197" s="13"/>
      <c r="AB197" s="13"/>
      <c r="AC197" s="13"/>
      <c r="AD197" s="13"/>
      <c r="AE197" s="13"/>
      <c r="AT197" s="262" t="s">
        <v>446</v>
      </c>
      <c r="AU197" s="262" t="s">
        <v>85</v>
      </c>
      <c r="AV197" s="13" t="s">
        <v>85</v>
      </c>
      <c r="AW197" s="13" t="s">
        <v>32</v>
      </c>
      <c r="AX197" s="13" t="s">
        <v>76</v>
      </c>
      <c r="AY197" s="262" t="s">
        <v>342</v>
      </c>
    </row>
    <row r="198" s="16" customFormat="1">
      <c r="A198" s="16"/>
      <c r="B198" s="284"/>
      <c r="C198" s="285"/>
      <c r="D198" s="240" t="s">
        <v>446</v>
      </c>
      <c r="E198" s="286" t="s">
        <v>1</v>
      </c>
      <c r="F198" s="287" t="s">
        <v>500</v>
      </c>
      <c r="G198" s="285"/>
      <c r="H198" s="288">
        <v>41.418999999999997</v>
      </c>
      <c r="I198" s="289"/>
      <c r="J198" s="285"/>
      <c r="K198" s="285"/>
      <c r="L198" s="290"/>
      <c r="M198" s="291"/>
      <c r="N198" s="292"/>
      <c r="O198" s="292"/>
      <c r="P198" s="292"/>
      <c r="Q198" s="292"/>
      <c r="R198" s="292"/>
      <c r="S198" s="292"/>
      <c r="T198" s="293"/>
      <c r="U198" s="16"/>
      <c r="V198" s="16"/>
      <c r="W198" s="16"/>
      <c r="X198" s="16"/>
      <c r="Y198" s="16"/>
      <c r="Z198" s="16"/>
      <c r="AA198" s="16"/>
      <c r="AB198" s="16"/>
      <c r="AC198" s="16"/>
      <c r="AD198" s="16"/>
      <c r="AE198" s="16"/>
      <c r="AT198" s="294" t="s">
        <v>446</v>
      </c>
      <c r="AU198" s="294" t="s">
        <v>85</v>
      </c>
      <c r="AV198" s="16" t="s">
        <v>360</v>
      </c>
      <c r="AW198" s="16" t="s">
        <v>32</v>
      </c>
      <c r="AX198" s="16" t="s">
        <v>83</v>
      </c>
      <c r="AY198" s="294" t="s">
        <v>342</v>
      </c>
    </row>
    <row r="199" s="2" customFormat="1" ht="24.15" customHeight="1">
      <c r="A199" s="39"/>
      <c r="B199" s="40"/>
      <c r="C199" s="227" t="s">
        <v>8</v>
      </c>
      <c r="D199" s="227" t="s">
        <v>343</v>
      </c>
      <c r="E199" s="228" t="s">
        <v>593</v>
      </c>
      <c r="F199" s="229" t="s">
        <v>594</v>
      </c>
      <c r="G199" s="230" t="s">
        <v>562</v>
      </c>
      <c r="H199" s="231">
        <v>9.7829999999999995</v>
      </c>
      <c r="I199" s="232"/>
      <c r="J199" s="233">
        <f>ROUND(I199*H199,2)</f>
        <v>0</v>
      </c>
      <c r="K199" s="229" t="s">
        <v>1</v>
      </c>
      <c r="L199" s="45"/>
      <c r="M199" s="234" t="s">
        <v>1</v>
      </c>
      <c r="N199" s="235" t="s">
        <v>41</v>
      </c>
      <c r="O199" s="92"/>
      <c r="P199" s="236">
        <f>O199*H199</f>
        <v>0</v>
      </c>
      <c r="Q199" s="236">
        <v>0</v>
      </c>
      <c r="R199" s="236">
        <f>Q199*H199</f>
        <v>0</v>
      </c>
      <c r="S199" s="236">
        <v>0</v>
      </c>
      <c r="T199" s="237">
        <f>S199*H199</f>
        <v>0</v>
      </c>
      <c r="U199" s="39"/>
      <c r="V199" s="39"/>
      <c r="W199" s="39"/>
      <c r="X199" s="39"/>
      <c r="Y199" s="39"/>
      <c r="Z199" s="39"/>
      <c r="AA199" s="39"/>
      <c r="AB199" s="39"/>
      <c r="AC199" s="39"/>
      <c r="AD199" s="39"/>
      <c r="AE199" s="39"/>
      <c r="AR199" s="238" t="s">
        <v>360</v>
      </c>
      <c r="AT199" s="238" t="s">
        <v>343</v>
      </c>
      <c r="AU199" s="238" t="s">
        <v>85</v>
      </c>
      <c r="AY199" s="18" t="s">
        <v>342</v>
      </c>
      <c r="BE199" s="239">
        <f>IF(N199="základní",J199,0)</f>
        <v>0</v>
      </c>
      <c r="BF199" s="239">
        <f>IF(N199="snížená",J199,0)</f>
        <v>0</v>
      </c>
      <c r="BG199" s="239">
        <f>IF(N199="zákl. přenesená",J199,0)</f>
        <v>0</v>
      </c>
      <c r="BH199" s="239">
        <f>IF(N199="sníž. přenesená",J199,0)</f>
        <v>0</v>
      </c>
      <c r="BI199" s="239">
        <f>IF(N199="nulová",J199,0)</f>
        <v>0</v>
      </c>
      <c r="BJ199" s="18" t="s">
        <v>83</v>
      </c>
      <c r="BK199" s="239">
        <f>ROUND(I199*H199,2)</f>
        <v>0</v>
      </c>
      <c r="BL199" s="18" t="s">
        <v>360</v>
      </c>
      <c r="BM199" s="238" t="s">
        <v>3427</v>
      </c>
    </row>
    <row r="200" s="2" customFormat="1">
      <c r="A200" s="39"/>
      <c r="B200" s="40"/>
      <c r="C200" s="41"/>
      <c r="D200" s="240" t="s">
        <v>349</v>
      </c>
      <c r="E200" s="41"/>
      <c r="F200" s="241" t="s">
        <v>596</v>
      </c>
      <c r="G200" s="41"/>
      <c r="H200" s="41"/>
      <c r="I200" s="242"/>
      <c r="J200" s="41"/>
      <c r="K200" s="41"/>
      <c r="L200" s="45"/>
      <c r="M200" s="243"/>
      <c r="N200" s="244"/>
      <c r="O200" s="92"/>
      <c r="P200" s="92"/>
      <c r="Q200" s="92"/>
      <c r="R200" s="92"/>
      <c r="S200" s="92"/>
      <c r="T200" s="93"/>
      <c r="U200" s="39"/>
      <c r="V200" s="39"/>
      <c r="W200" s="39"/>
      <c r="X200" s="39"/>
      <c r="Y200" s="39"/>
      <c r="Z200" s="39"/>
      <c r="AA200" s="39"/>
      <c r="AB200" s="39"/>
      <c r="AC200" s="39"/>
      <c r="AD200" s="39"/>
      <c r="AE200" s="39"/>
      <c r="AT200" s="18" t="s">
        <v>349</v>
      </c>
      <c r="AU200" s="18" t="s">
        <v>85</v>
      </c>
    </row>
    <row r="201" s="13" customFormat="1">
      <c r="A201" s="13"/>
      <c r="B201" s="252"/>
      <c r="C201" s="253"/>
      <c r="D201" s="240" t="s">
        <v>446</v>
      </c>
      <c r="E201" s="254" t="s">
        <v>1</v>
      </c>
      <c r="F201" s="255" t="s">
        <v>3428</v>
      </c>
      <c r="G201" s="253"/>
      <c r="H201" s="256">
        <v>33.579999999999998</v>
      </c>
      <c r="I201" s="257"/>
      <c r="J201" s="253"/>
      <c r="K201" s="253"/>
      <c r="L201" s="258"/>
      <c r="M201" s="259"/>
      <c r="N201" s="260"/>
      <c r="O201" s="260"/>
      <c r="P201" s="260"/>
      <c r="Q201" s="260"/>
      <c r="R201" s="260"/>
      <c r="S201" s="260"/>
      <c r="T201" s="261"/>
      <c r="U201" s="13"/>
      <c r="V201" s="13"/>
      <c r="W201" s="13"/>
      <c r="X201" s="13"/>
      <c r="Y201" s="13"/>
      <c r="Z201" s="13"/>
      <c r="AA201" s="13"/>
      <c r="AB201" s="13"/>
      <c r="AC201" s="13"/>
      <c r="AD201" s="13"/>
      <c r="AE201" s="13"/>
      <c r="AT201" s="262" t="s">
        <v>446</v>
      </c>
      <c r="AU201" s="262" t="s">
        <v>85</v>
      </c>
      <c r="AV201" s="13" t="s">
        <v>85</v>
      </c>
      <c r="AW201" s="13" t="s">
        <v>32</v>
      </c>
      <c r="AX201" s="13" t="s">
        <v>76</v>
      </c>
      <c r="AY201" s="262" t="s">
        <v>342</v>
      </c>
    </row>
    <row r="202" s="13" customFormat="1">
      <c r="A202" s="13"/>
      <c r="B202" s="252"/>
      <c r="C202" s="253"/>
      <c r="D202" s="240" t="s">
        <v>446</v>
      </c>
      <c r="E202" s="254" t="s">
        <v>1</v>
      </c>
      <c r="F202" s="255" t="s">
        <v>3429</v>
      </c>
      <c r="G202" s="253"/>
      <c r="H202" s="256">
        <v>-9.1229999999999993</v>
      </c>
      <c r="I202" s="257"/>
      <c r="J202" s="253"/>
      <c r="K202" s="253"/>
      <c r="L202" s="258"/>
      <c r="M202" s="259"/>
      <c r="N202" s="260"/>
      <c r="O202" s="260"/>
      <c r="P202" s="260"/>
      <c r="Q202" s="260"/>
      <c r="R202" s="260"/>
      <c r="S202" s="260"/>
      <c r="T202" s="261"/>
      <c r="U202" s="13"/>
      <c r="V202" s="13"/>
      <c r="W202" s="13"/>
      <c r="X202" s="13"/>
      <c r="Y202" s="13"/>
      <c r="Z202" s="13"/>
      <c r="AA202" s="13"/>
      <c r="AB202" s="13"/>
      <c r="AC202" s="13"/>
      <c r="AD202" s="13"/>
      <c r="AE202" s="13"/>
      <c r="AT202" s="262" t="s">
        <v>446</v>
      </c>
      <c r="AU202" s="262" t="s">
        <v>85</v>
      </c>
      <c r="AV202" s="13" t="s">
        <v>85</v>
      </c>
      <c r="AW202" s="13" t="s">
        <v>32</v>
      </c>
      <c r="AX202" s="13" t="s">
        <v>76</v>
      </c>
      <c r="AY202" s="262" t="s">
        <v>342</v>
      </c>
    </row>
    <row r="203" s="16" customFormat="1">
      <c r="A203" s="16"/>
      <c r="B203" s="284"/>
      <c r="C203" s="285"/>
      <c r="D203" s="240" t="s">
        <v>446</v>
      </c>
      <c r="E203" s="286" t="s">
        <v>1</v>
      </c>
      <c r="F203" s="287" t="s">
        <v>500</v>
      </c>
      <c r="G203" s="285"/>
      <c r="H203" s="288">
        <v>24.457000000000001</v>
      </c>
      <c r="I203" s="289"/>
      <c r="J203" s="285"/>
      <c r="K203" s="285"/>
      <c r="L203" s="290"/>
      <c r="M203" s="291"/>
      <c r="N203" s="292"/>
      <c r="O203" s="292"/>
      <c r="P203" s="292"/>
      <c r="Q203" s="292"/>
      <c r="R203" s="292"/>
      <c r="S203" s="292"/>
      <c r="T203" s="293"/>
      <c r="U203" s="16"/>
      <c r="V203" s="16"/>
      <c r="W203" s="16"/>
      <c r="X203" s="16"/>
      <c r="Y203" s="16"/>
      <c r="Z203" s="16"/>
      <c r="AA203" s="16"/>
      <c r="AB203" s="16"/>
      <c r="AC203" s="16"/>
      <c r="AD203" s="16"/>
      <c r="AE203" s="16"/>
      <c r="AT203" s="294" t="s">
        <v>446</v>
      </c>
      <c r="AU203" s="294" t="s">
        <v>85</v>
      </c>
      <c r="AV203" s="16" t="s">
        <v>360</v>
      </c>
      <c r="AW203" s="16" t="s">
        <v>32</v>
      </c>
      <c r="AX203" s="16" t="s">
        <v>76</v>
      </c>
      <c r="AY203" s="294" t="s">
        <v>342</v>
      </c>
    </row>
    <row r="204" s="13" customFormat="1">
      <c r="A204" s="13"/>
      <c r="B204" s="252"/>
      <c r="C204" s="253"/>
      <c r="D204" s="240" t="s">
        <v>446</v>
      </c>
      <c r="E204" s="254" t="s">
        <v>1</v>
      </c>
      <c r="F204" s="255" t="s">
        <v>3430</v>
      </c>
      <c r="G204" s="253"/>
      <c r="H204" s="256">
        <v>9.7829999999999995</v>
      </c>
      <c r="I204" s="257"/>
      <c r="J204" s="253"/>
      <c r="K204" s="253"/>
      <c r="L204" s="258"/>
      <c r="M204" s="259"/>
      <c r="N204" s="260"/>
      <c r="O204" s="260"/>
      <c r="P204" s="260"/>
      <c r="Q204" s="260"/>
      <c r="R204" s="260"/>
      <c r="S204" s="260"/>
      <c r="T204" s="261"/>
      <c r="U204" s="13"/>
      <c r="V204" s="13"/>
      <c r="W204" s="13"/>
      <c r="X204" s="13"/>
      <c r="Y204" s="13"/>
      <c r="Z204" s="13"/>
      <c r="AA204" s="13"/>
      <c r="AB204" s="13"/>
      <c r="AC204" s="13"/>
      <c r="AD204" s="13"/>
      <c r="AE204" s="13"/>
      <c r="AT204" s="262" t="s">
        <v>446</v>
      </c>
      <c r="AU204" s="262" t="s">
        <v>85</v>
      </c>
      <c r="AV204" s="13" t="s">
        <v>85</v>
      </c>
      <c r="AW204" s="13" t="s">
        <v>32</v>
      </c>
      <c r="AX204" s="13" t="s">
        <v>83</v>
      </c>
      <c r="AY204" s="262" t="s">
        <v>342</v>
      </c>
    </row>
    <row r="205" s="2" customFormat="1" ht="24.15" customHeight="1">
      <c r="A205" s="39"/>
      <c r="B205" s="40"/>
      <c r="C205" s="227" t="s">
        <v>419</v>
      </c>
      <c r="D205" s="227" t="s">
        <v>343</v>
      </c>
      <c r="E205" s="228" t="s">
        <v>2331</v>
      </c>
      <c r="F205" s="229" t="s">
        <v>2332</v>
      </c>
      <c r="G205" s="230" t="s">
        <v>562</v>
      </c>
      <c r="H205" s="231">
        <v>14.674</v>
      </c>
      <c r="I205" s="232"/>
      <c r="J205" s="233">
        <f>ROUND(I205*H205,2)</f>
        <v>0</v>
      </c>
      <c r="K205" s="229" t="s">
        <v>1</v>
      </c>
      <c r="L205" s="45"/>
      <c r="M205" s="234" t="s">
        <v>1</v>
      </c>
      <c r="N205" s="235" t="s">
        <v>41</v>
      </c>
      <c r="O205" s="92"/>
      <c r="P205" s="236">
        <f>O205*H205</f>
        <v>0</v>
      </c>
      <c r="Q205" s="236">
        <v>0</v>
      </c>
      <c r="R205" s="236">
        <f>Q205*H205</f>
        <v>0</v>
      </c>
      <c r="S205" s="236">
        <v>0</v>
      </c>
      <c r="T205" s="237">
        <f>S205*H205</f>
        <v>0</v>
      </c>
      <c r="U205" s="39"/>
      <c r="V205" s="39"/>
      <c r="W205" s="39"/>
      <c r="X205" s="39"/>
      <c r="Y205" s="39"/>
      <c r="Z205" s="39"/>
      <c r="AA205" s="39"/>
      <c r="AB205" s="39"/>
      <c r="AC205" s="39"/>
      <c r="AD205" s="39"/>
      <c r="AE205" s="39"/>
      <c r="AR205" s="238" t="s">
        <v>360</v>
      </c>
      <c r="AT205" s="238" t="s">
        <v>343</v>
      </c>
      <c r="AU205" s="238" t="s">
        <v>85</v>
      </c>
      <c r="AY205" s="18" t="s">
        <v>342</v>
      </c>
      <c r="BE205" s="239">
        <f>IF(N205="základní",J205,0)</f>
        <v>0</v>
      </c>
      <c r="BF205" s="239">
        <f>IF(N205="snížená",J205,0)</f>
        <v>0</v>
      </c>
      <c r="BG205" s="239">
        <f>IF(N205="zákl. přenesená",J205,0)</f>
        <v>0</v>
      </c>
      <c r="BH205" s="239">
        <f>IF(N205="sníž. přenesená",J205,0)</f>
        <v>0</v>
      </c>
      <c r="BI205" s="239">
        <f>IF(N205="nulová",J205,0)</f>
        <v>0</v>
      </c>
      <c r="BJ205" s="18" t="s">
        <v>83</v>
      </c>
      <c r="BK205" s="239">
        <f>ROUND(I205*H205,2)</f>
        <v>0</v>
      </c>
      <c r="BL205" s="18" t="s">
        <v>360</v>
      </c>
      <c r="BM205" s="238" t="s">
        <v>3431</v>
      </c>
    </row>
    <row r="206" s="2" customFormat="1">
      <c r="A206" s="39"/>
      <c r="B206" s="40"/>
      <c r="C206" s="41"/>
      <c r="D206" s="240" t="s">
        <v>349</v>
      </c>
      <c r="E206" s="41"/>
      <c r="F206" s="241" t="s">
        <v>2334</v>
      </c>
      <c r="G206" s="41"/>
      <c r="H206" s="41"/>
      <c r="I206" s="242"/>
      <c r="J206" s="41"/>
      <c r="K206" s="41"/>
      <c r="L206" s="45"/>
      <c r="M206" s="243"/>
      <c r="N206" s="244"/>
      <c r="O206" s="92"/>
      <c r="P206" s="92"/>
      <c r="Q206" s="92"/>
      <c r="R206" s="92"/>
      <c r="S206" s="92"/>
      <c r="T206" s="93"/>
      <c r="U206" s="39"/>
      <c r="V206" s="39"/>
      <c r="W206" s="39"/>
      <c r="X206" s="39"/>
      <c r="Y206" s="39"/>
      <c r="Z206" s="39"/>
      <c r="AA206" s="39"/>
      <c r="AB206" s="39"/>
      <c r="AC206" s="39"/>
      <c r="AD206" s="39"/>
      <c r="AE206" s="39"/>
      <c r="AT206" s="18" t="s">
        <v>349</v>
      </c>
      <c r="AU206" s="18" t="s">
        <v>85</v>
      </c>
    </row>
    <row r="207" s="13" customFormat="1">
      <c r="A207" s="13"/>
      <c r="B207" s="252"/>
      <c r="C207" s="253"/>
      <c r="D207" s="240" t="s">
        <v>446</v>
      </c>
      <c r="E207" s="254" t="s">
        <v>1</v>
      </c>
      <c r="F207" s="255" t="s">
        <v>3432</v>
      </c>
      <c r="G207" s="253"/>
      <c r="H207" s="256">
        <v>14.674</v>
      </c>
      <c r="I207" s="257"/>
      <c r="J207" s="253"/>
      <c r="K207" s="253"/>
      <c r="L207" s="258"/>
      <c r="M207" s="259"/>
      <c r="N207" s="260"/>
      <c r="O207" s="260"/>
      <c r="P207" s="260"/>
      <c r="Q207" s="260"/>
      <c r="R207" s="260"/>
      <c r="S207" s="260"/>
      <c r="T207" s="261"/>
      <c r="U207" s="13"/>
      <c r="V207" s="13"/>
      <c r="W207" s="13"/>
      <c r="X207" s="13"/>
      <c r="Y207" s="13"/>
      <c r="Z207" s="13"/>
      <c r="AA207" s="13"/>
      <c r="AB207" s="13"/>
      <c r="AC207" s="13"/>
      <c r="AD207" s="13"/>
      <c r="AE207" s="13"/>
      <c r="AT207" s="262" t="s">
        <v>446</v>
      </c>
      <c r="AU207" s="262" t="s">
        <v>85</v>
      </c>
      <c r="AV207" s="13" t="s">
        <v>85</v>
      </c>
      <c r="AW207" s="13" t="s">
        <v>32</v>
      </c>
      <c r="AX207" s="13" t="s">
        <v>83</v>
      </c>
      <c r="AY207" s="262" t="s">
        <v>342</v>
      </c>
    </row>
    <row r="208" s="2" customFormat="1" ht="16.5" customHeight="1">
      <c r="A208" s="39"/>
      <c r="B208" s="40"/>
      <c r="C208" s="227" t="s">
        <v>423</v>
      </c>
      <c r="D208" s="227" t="s">
        <v>343</v>
      </c>
      <c r="E208" s="228" t="s">
        <v>3058</v>
      </c>
      <c r="F208" s="229" t="s">
        <v>3059</v>
      </c>
      <c r="G208" s="230" t="s">
        <v>562</v>
      </c>
      <c r="H208" s="231">
        <v>30.616</v>
      </c>
      <c r="I208" s="232"/>
      <c r="J208" s="233">
        <f>ROUND(I208*H208,2)</f>
        <v>0</v>
      </c>
      <c r="K208" s="229" t="s">
        <v>443</v>
      </c>
      <c r="L208" s="45"/>
      <c r="M208" s="234" t="s">
        <v>1</v>
      </c>
      <c r="N208" s="235" t="s">
        <v>41</v>
      </c>
      <c r="O208" s="92"/>
      <c r="P208" s="236">
        <f>O208*H208</f>
        <v>0</v>
      </c>
      <c r="Q208" s="236">
        <v>0</v>
      </c>
      <c r="R208" s="236">
        <f>Q208*H208</f>
        <v>0</v>
      </c>
      <c r="S208" s="236">
        <v>0</v>
      </c>
      <c r="T208" s="237">
        <f>S208*H208</f>
        <v>0</v>
      </c>
      <c r="U208" s="39"/>
      <c r="V208" s="39"/>
      <c r="W208" s="39"/>
      <c r="X208" s="39"/>
      <c r="Y208" s="39"/>
      <c r="Z208" s="39"/>
      <c r="AA208" s="39"/>
      <c r="AB208" s="39"/>
      <c r="AC208" s="39"/>
      <c r="AD208" s="39"/>
      <c r="AE208" s="39"/>
      <c r="AR208" s="238" t="s">
        <v>360</v>
      </c>
      <c r="AT208" s="238" t="s">
        <v>343</v>
      </c>
      <c r="AU208" s="238" t="s">
        <v>85</v>
      </c>
      <c r="AY208" s="18" t="s">
        <v>342</v>
      </c>
      <c r="BE208" s="239">
        <f>IF(N208="základní",J208,0)</f>
        <v>0</v>
      </c>
      <c r="BF208" s="239">
        <f>IF(N208="snížená",J208,0)</f>
        <v>0</v>
      </c>
      <c r="BG208" s="239">
        <f>IF(N208="zákl. přenesená",J208,0)</f>
        <v>0</v>
      </c>
      <c r="BH208" s="239">
        <f>IF(N208="sníž. přenesená",J208,0)</f>
        <v>0</v>
      </c>
      <c r="BI208" s="239">
        <f>IF(N208="nulová",J208,0)</f>
        <v>0</v>
      </c>
      <c r="BJ208" s="18" t="s">
        <v>83</v>
      </c>
      <c r="BK208" s="239">
        <f>ROUND(I208*H208,2)</f>
        <v>0</v>
      </c>
      <c r="BL208" s="18" t="s">
        <v>360</v>
      </c>
      <c r="BM208" s="238" t="s">
        <v>3433</v>
      </c>
    </row>
    <row r="209" s="2" customFormat="1">
      <c r="A209" s="39"/>
      <c r="B209" s="40"/>
      <c r="C209" s="41"/>
      <c r="D209" s="240" t="s">
        <v>349</v>
      </c>
      <c r="E209" s="41"/>
      <c r="F209" s="241" t="s">
        <v>3061</v>
      </c>
      <c r="G209" s="41"/>
      <c r="H209" s="41"/>
      <c r="I209" s="242"/>
      <c r="J209" s="41"/>
      <c r="K209" s="41"/>
      <c r="L209" s="45"/>
      <c r="M209" s="243"/>
      <c r="N209" s="244"/>
      <c r="O209" s="92"/>
      <c r="P209" s="92"/>
      <c r="Q209" s="92"/>
      <c r="R209" s="92"/>
      <c r="S209" s="92"/>
      <c r="T209" s="93"/>
      <c r="U209" s="39"/>
      <c r="V209" s="39"/>
      <c r="W209" s="39"/>
      <c r="X209" s="39"/>
      <c r="Y209" s="39"/>
      <c r="Z209" s="39"/>
      <c r="AA209" s="39"/>
      <c r="AB209" s="39"/>
      <c r="AC209" s="39"/>
      <c r="AD209" s="39"/>
      <c r="AE209" s="39"/>
      <c r="AT209" s="18" t="s">
        <v>349</v>
      </c>
      <c r="AU209" s="18" t="s">
        <v>85</v>
      </c>
    </row>
    <row r="210" s="13" customFormat="1">
      <c r="A210" s="13"/>
      <c r="B210" s="252"/>
      <c r="C210" s="253"/>
      <c r="D210" s="240" t="s">
        <v>446</v>
      </c>
      <c r="E210" s="254" t="s">
        <v>1</v>
      </c>
      <c r="F210" s="255" t="s">
        <v>3422</v>
      </c>
      <c r="G210" s="253"/>
      <c r="H210" s="256">
        <v>10.69</v>
      </c>
      <c r="I210" s="257"/>
      <c r="J210" s="253"/>
      <c r="K210" s="253"/>
      <c r="L210" s="258"/>
      <c r="M210" s="259"/>
      <c r="N210" s="260"/>
      <c r="O210" s="260"/>
      <c r="P210" s="260"/>
      <c r="Q210" s="260"/>
      <c r="R210" s="260"/>
      <c r="S210" s="260"/>
      <c r="T210" s="261"/>
      <c r="U210" s="13"/>
      <c r="V210" s="13"/>
      <c r="W210" s="13"/>
      <c r="X210" s="13"/>
      <c r="Y210" s="13"/>
      <c r="Z210" s="13"/>
      <c r="AA210" s="13"/>
      <c r="AB210" s="13"/>
      <c r="AC210" s="13"/>
      <c r="AD210" s="13"/>
      <c r="AE210" s="13"/>
      <c r="AT210" s="262" t="s">
        <v>446</v>
      </c>
      <c r="AU210" s="262" t="s">
        <v>85</v>
      </c>
      <c r="AV210" s="13" t="s">
        <v>85</v>
      </c>
      <c r="AW210" s="13" t="s">
        <v>32</v>
      </c>
      <c r="AX210" s="13" t="s">
        <v>76</v>
      </c>
      <c r="AY210" s="262" t="s">
        <v>342</v>
      </c>
    </row>
    <row r="211" s="13" customFormat="1">
      <c r="A211" s="13"/>
      <c r="B211" s="252"/>
      <c r="C211" s="253"/>
      <c r="D211" s="240" t="s">
        <v>446</v>
      </c>
      <c r="E211" s="254" t="s">
        <v>1</v>
      </c>
      <c r="F211" s="255" t="s">
        <v>3423</v>
      </c>
      <c r="G211" s="253"/>
      <c r="H211" s="256">
        <v>9.1229999999999993</v>
      </c>
      <c r="I211" s="257"/>
      <c r="J211" s="253"/>
      <c r="K211" s="253"/>
      <c r="L211" s="258"/>
      <c r="M211" s="259"/>
      <c r="N211" s="260"/>
      <c r="O211" s="260"/>
      <c r="P211" s="260"/>
      <c r="Q211" s="260"/>
      <c r="R211" s="260"/>
      <c r="S211" s="260"/>
      <c r="T211" s="261"/>
      <c r="U211" s="13"/>
      <c r="V211" s="13"/>
      <c r="W211" s="13"/>
      <c r="X211" s="13"/>
      <c r="Y211" s="13"/>
      <c r="Z211" s="13"/>
      <c r="AA211" s="13"/>
      <c r="AB211" s="13"/>
      <c r="AC211" s="13"/>
      <c r="AD211" s="13"/>
      <c r="AE211" s="13"/>
      <c r="AT211" s="262" t="s">
        <v>446</v>
      </c>
      <c r="AU211" s="262" t="s">
        <v>85</v>
      </c>
      <c r="AV211" s="13" t="s">
        <v>85</v>
      </c>
      <c r="AW211" s="13" t="s">
        <v>32</v>
      </c>
      <c r="AX211" s="13" t="s">
        <v>76</v>
      </c>
      <c r="AY211" s="262" t="s">
        <v>342</v>
      </c>
    </row>
    <row r="212" s="13" customFormat="1">
      <c r="A212" s="13"/>
      <c r="B212" s="252"/>
      <c r="C212" s="253"/>
      <c r="D212" s="240" t="s">
        <v>446</v>
      </c>
      <c r="E212" s="254" t="s">
        <v>1</v>
      </c>
      <c r="F212" s="255" t="s">
        <v>3425</v>
      </c>
      <c r="G212" s="253"/>
      <c r="H212" s="256">
        <v>9.1229999999999993</v>
      </c>
      <c r="I212" s="257"/>
      <c r="J212" s="253"/>
      <c r="K212" s="253"/>
      <c r="L212" s="258"/>
      <c r="M212" s="259"/>
      <c r="N212" s="260"/>
      <c r="O212" s="260"/>
      <c r="P212" s="260"/>
      <c r="Q212" s="260"/>
      <c r="R212" s="260"/>
      <c r="S212" s="260"/>
      <c r="T212" s="261"/>
      <c r="U212" s="13"/>
      <c r="V212" s="13"/>
      <c r="W212" s="13"/>
      <c r="X212" s="13"/>
      <c r="Y212" s="13"/>
      <c r="Z212" s="13"/>
      <c r="AA212" s="13"/>
      <c r="AB212" s="13"/>
      <c r="AC212" s="13"/>
      <c r="AD212" s="13"/>
      <c r="AE212" s="13"/>
      <c r="AT212" s="262" t="s">
        <v>446</v>
      </c>
      <c r="AU212" s="262" t="s">
        <v>85</v>
      </c>
      <c r="AV212" s="13" t="s">
        <v>85</v>
      </c>
      <c r="AW212" s="13" t="s">
        <v>32</v>
      </c>
      <c r="AX212" s="13" t="s">
        <v>76</v>
      </c>
      <c r="AY212" s="262" t="s">
        <v>342</v>
      </c>
    </row>
    <row r="213" s="13" customFormat="1">
      <c r="A213" s="13"/>
      <c r="B213" s="252"/>
      <c r="C213" s="253"/>
      <c r="D213" s="240" t="s">
        <v>446</v>
      </c>
      <c r="E213" s="254" t="s">
        <v>1</v>
      </c>
      <c r="F213" s="255" t="s">
        <v>3434</v>
      </c>
      <c r="G213" s="253"/>
      <c r="H213" s="256">
        <v>1.6799999999999999</v>
      </c>
      <c r="I213" s="257"/>
      <c r="J213" s="253"/>
      <c r="K213" s="253"/>
      <c r="L213" s="258"/>
      <c r="M213" s="259"/>
      <c r="N213" s="260"/>
      <c r="O213" s="260"/>
      <c r="P213" s="260"/>
      <c r="Q213" s="260"/>
      <c r="R213" s="260"/>
      <c r="S213" s="260"/>
      <c r="T213" s="261"/>
      <c r="U213" s="13"/>
      <c r="V213" s="13"/>
      <c r="W213" s="13"/>
      <c r="X213" s="13"/>
      <c r="Y213" s="13"/>
      <c r="Z213" s="13"/>
      <c r="AA213" s="13"/>
      <c r="AB213" s="13"/>
      <c r="AC213" s="13"/>
      <c r="AD213" s="13"/>
      <c r="AE213" s="13"/>
      <c r="AT213" s="262" t="s">
        <v>446</v>
      </c>
      <c r="AU213" s="262" t="s">
        <v>85</v>
      </c>
      <c r="AV213" s="13" t="s">
        <v>85</v>
      </c>
      <c r="AW213" s="13" t="s">
        <v>32</v>
      </c>
      <c r="AX213" s="13" t="s">
        <v>76</v>
      </c>
      <c r="AY213" s="262" t="s">
        <v>342</v>
      </c>
    </row>
    <row r="214" s="16" customFormat="1">
      <c r="A214" s="16"/>
      <c r="B214" s="284"/>
      <c r="C214" s="285"/>
      <c r="D214" s="240" t="s">
        <v>446</v>
      </c>
      <c r="E214" s="286" t="s">
        <v>1</v>
      </c>
      <c r="F214" s="287" t="s">
        <v>500</v>
      </c>
      <c r="G214" s="285"/>
      <c r="H214" s="288">
        <v>30.616</v>
      </c>
      <c r="I214" s="289"/>
      <c r="J214" s="285"/>
      <c r="K214" s="285"/>
      <c r="L214" s="290"/>
      <c r="M214" s="291"/>
      <c r="N214" s="292"/>
      <c r="O214" s="292"/>
      <c r="P214" s="292"/>
      <c r="Q214" s="292"/>
      <c r="R214" s="292"/>
      <c r="S214" s="292"/>
      <c r="T214" s="293"/>
      <c r="U214" s="16"/>
      <c r="V214" s="16"/>
      <c r="W214" s="16"/>
      <c r="X214" s="16"/>
      <c r="Y214" s="16"/>
      <c r="Z214" s="16"/>
      <c r="AA214" s="16"/>
      <c r="AB214" s="16"/>
      <c r="AC214" s="16"/>
      <c r="AD214" s="16"/>
      <c r="AE214" s="16"/>
      <c r="AT214" s="294" t="s">
        <v>446</v>
      </c>
      <c r="AU214" s="294" t="s">
        <v>85</v>
      </c>
      <c r="AV214" s="16" t="s">
        <v>360</v>
      </c>
      <c r="AW214" s="16" t="s">
        <v>32</v>
      </c>
      <c r="AX214" s="16" t="s">
        <v>83</v>
      </c>
      <c r="AY214" s="294" t="s">
        <v>342</v>
      </c>
    </row>
    <row r="215" s="2" customFormat="1" ht="16.5" customHeight="1">
      <c r="A215" s="39"/>
      <c r="B215" s="40"/>
      <c r="C215" s="227" t="s">
        <v>428</v>
      </c>
      <c r="D215" s="227" t="s">
        <v>343</v>
      </c>
      <c r="E215" s="228" t="s">
        <v>627</v>
      </c>
      <c r="F215" s="229" t="s">
        <v>628</v>
      </c>
      <c r="G215" s="230" t="s">
        <v>562</v>
      </c>
      <c r="H215" s="231">
        <v>35.259999999999998</v>
      </c>
      <c r="I215" s="232"/>
      <c r="J215" s="233">
        <f>ROUND(I215*H215,2)</f>
        <v>0</v>
      </c>
      <c r="K215" s="229" t="s">
        <v>443</v>
      </c>
      <c r="L215" s="45"/>
      <c r="M215" s="234" t="s">
        <v>1</v>
      </c>
      <c r="N215" s="235" t="s">
        <v>41</v>
      </c>
      <c r="O215" s="92"/>
      <c r="P215" s="236">
        <f>O215*H215</f>
        <v>0</v>
      </c>
      <c r="Q215" s="236">
        <v>0</v>
      </c>
      <c r="R215" s="236">
        <f>Q215*H215</f>
        <v>0</v>
      </c>
      <c r="S215" s="236">
        <v>0</v>
      </c>
      <c r="T215" s="237">
        <f>S215*H215</f>
        <v>0</v>
      </c>
      <c r="U215" s="39"/>
      <c r="V215" s="39"/>
      <c r="W215" s="39"/>
      <c r="X215" s="39"/>
      <c r="Y215" s="39"/>
      <c r="Z215" s="39"/>
      <c r="AA215" s="39"/>
      <c r="AB215" s="39"/>
      <c r="AC215" s="39"/>
      <c r="AD215" s="39"/>
      <c r="AE215" s="39"/>
      <c r="AR215" s="238" t="s">
        <v>360</v>
      </c>
      <c r="AT215" s="238" t="s">
        <v>343</v>
      </c>
      <c r="AU215" s="238" t="s">
        <v>85</v>
      </c>
      <c r="AY215" s="18" t="s">
        <v>342</v>
      </c>
      <c r="BE215" s="239">
        <f>IF(N215="základní",J215,0)</f>
        <v>0</v>
      </c>
      <c r="BF215" s="239">
        <f>IF(N215="snížená",J215,0)</f>
        <v>0</v>
      </c>
      <c r="BG215" s="239">
        <f>IF(N215="zákl. přenesená",J215,0)</f>
        <v>0</v>
      </c>
      <c r="BH215" s="239">
        <f>IF(N215="sníž. přenesená",J215,0)</f>
        <v>0</v>
      </c>
      <c r="BI215" s="239">
        <f>IF(N215="nulová",J215,0)</f>
        <v>0</v>
      </c>
      <c r="BJ215" s="18" t="s">
        <v>83</v>
      </c>
      <c r="BK215" s="239">
        <f>ROUND(I215*H215,2)</f>
        <v>0</v>
      </c>
      <c r="BL215" s="18" t="s">
        <v>360</v>
      </c>
      <c r="BM215" s="238" t="s">
        <v>3435</v>
      </c>
    </row>
    <row r="216" s="2" customFormat="1">
      <c r="A216" s="39"/>
      <c r="B216" s="40"/>
      <c r="C216" s="41"/>
      <c r="D216" s="240" t="s">
        <v>349</v>
      </c>
      <c r="E216" s="41"/>
      <c r="F216" s="241" t="s">
        <v>630</v>
      </c>
      <c r="G216" s="41"/>
      <c r="H216" s="41"/>
      <c r="I216" s="242"/>
      <c r="J216" s="41"/>
      <c r="K216" s="41"/>
      <c r="L216" s="45"/>
      <c r="M216" s="243"/>
      <c r="N216" s="244"/>
      <c r="O216" s="92"/>
      <c r="P216" s="92"/>
      <c r="Q216" s="92"/>
      <c r="R216" s="92"/>
      <c r="S216" s="92"/>
      <c r="T216" s="93"/>
      <c r="U216" s="39"/>
      <c r="V216" s="39"/>
      <c r="W216" s="39"/>
      <c r="X216" s="39"/>
      <c r="Y216" s="39"/>
      <c r="Z216" s="39"/>
      <c r="AA216" s="39"/>
      <c r="AB216" s="39"/>
      <c r="AC216" s="39"/>
      <c r="AD216" s="39"/>
      <c r="AE216" s="39"/>
      <c r="AT216" s="18" t="s">
        <v>349</v>
      </c>
      <c r="AU216" s="18" t="s">
        <v>85</v>
      </c>
    </row>
    <row r="217" s="13" customFormat="1">
      <c r="A217" s="13"/>
      <c r="B217" s="252"/>
      <c r="C217" s="253"/>
      <c r="D217" s="240" t="s">
        <v>446</v>
      </c>
      <c r="E217" s="254" t="s">
        <v>1</v>
      </c>
      <c r="F217" s="255" t="s">
        <v>3436</v>
      </c>
      <c r="G217" s="253"/>
      <c r="H217" s="256">
        <v>33.579999999999998</v>
      </c>
      <c r="I217" s="257"/>
      <c r="J217" s="253"/>
      <c r="K217" s="253"/>
      <c r="L217" s="258"/>
      <c r="M217" s="259"/>
      <c r="N217" s="260"/>
      <c r="O217" s="260"/>
      <c r="P217" s="260"/>
      <c r="Q217" s="260"/>
      <c r="R217" s="260"/>
      <c r="S217" s="260"/>
      <c r="T217" s="261"/>
      <c r="U217" s="13"/>
      <c r="V217" s="13"/>
      <c r="W217" s="13"/>
      <c r="X217" s="13"/>
      <c r="Y217" s="13"/>
      <c r="Z217" s="13"/>
      <c r="AA217" s="13"/>
      <c r="AB217" s="13"/>
      <c r="AC217" s="13"/>
      <c r="AD217" s="13"/>
      <c r="AE217" s="13"/>
      <c r="AT217" s="262" t="s">
        <v>446</v>
      </c>
      <c r="AU217" s="262" t="s">
        <v>85</v>
      </c>
      <c r="AV217" s="13" t="s">
        <v>85</v>
      </c>
      <c r="AW217" s="13" t="s">
        <v>32</v>
      </c>
      <c r="AX217" s="13" t="s">
        <v>76</v>
      </c>
      <c r="AY217" s="262" t="s">
        <v>342</v>
      </c>
    </row>
    <row r="218" s="13" customFormat="1">
      <c r="A218" s="13"/>
      <c r="B218" s="252"/>
      <c r="C218" s="253"/>
      <c r="D218" s="240" t="s">
        <v>446</v>
      </c>
      <c r="E218" s="254" t="s">
        <v>1</v>
      </c>
      <c r="F218" s="255" t="s">
        <v>3437</v>
      </c>
      <c r="G218" s="253"/>
      <c r="H218" s="256">
        <v>1.6799999999999999</v>
      </c>
      <c r="I218" s="257"/>
      <c r="J218" s="253"/>
      <c r="K218" s="253"/>
      <c r="L218" s="258"/>
      <c r="M218" s="259"/>
      <c r="N218" s="260"/>
      <c r="O218" s="260"/>
      <c r="P218" s="260"/>
      <c r="Q218" s="260"/>
      <c r="R218" s="260"/>
      <c r="S218" s="260"/>
      <c r="T218" s="261"/>
      <c r="U218" s="13"/>
      <c r="V218" s="13"/>
      <c r="W218" s="13"/>
      <c r="X218" s="13"/>
      <c r="Y218" s="13"/>
      <c r="Z218" s="13"/>
      <c r="AA218" s="13"/>
      <c r="AB218" s="13"/>
      <c r="AC218" s="13"/>
      <c r="AD218" s="13"/>
      <c r="AE218" s="13"/>
      <c r="AT218" s="262" t="s">
        <v>446</v>
      </c>
      <c r="AU218" s="262" t="s">
        <v>85</v>
      </c>
      <c r="AV218" s="13" t="s">
        <v>85</v>
      </c>
      <c r="AW218" s="13" t="s">
        <v>32</v>
      </c>
      <c r="AX218" s="13" t="s">
        <v>76</v>
      </c>
      <c r="AY218" s="262" t="s">
        <v>342</v>
      </c>
    </row>
    <row r="219" s="16" customFormat="1">
      <c r="A219" s="16"/>
      <c r="B219" s="284"/>
      <c r="C219" s="285"/>
      <c r="D219" s="240" t="s">
        <v>446</v>
      </c>
      <c r="E219" s="286" t="s">
        <v>1</v>
      </c>
      <c r="F219" s="287" t="s">
        <v>500</v>
      </c>
      <c r="G219" s="285"/>
      <c r="H219" s="288">
        <v>35.259999999999998</v>
      </c>
      <c r="I219" s="289"/>
      <c r="J219" s="285"/>
      <c r="K219" s="285"/>
      <c r="L219" s="290"/>
      <c r="M219" s="291"/>
      <c r="N219" s="292"/>
      <c r="O219" s="292"/>
      <c r="P219" s="292"/>
      <c r="Q219" s="292"/>
      <c r="R219" s="292"/>
      <c r="S219" s="292"/>
      <c r="T219" s="293"/>
      <c r="U219" s="16"/>
      <c r="V219" s="16"/>
      <c r="W219" s="16"/>
      <c r="X219" s="16"/>
      <c r="Y219" s="16"/>
      <c r="Z219" s="16"/>
      <c r="AA219" s="16"/>
      <c r="AB219" s="16"/>
      <c r="AC219" s="16"/>
      <c r="AD219" s="16"/>
      <c r="AE219" s="16"/>
      <c r="AT219" s="294" t="s">
        <v>446</v>
      </c>
      <c r="AU219" s="294" t="s">
        <v>85</v>
      </c>
      <c r="AV219" s="16" t="s">
        <v>360</v>
      </c>
      <c r="AW219" s="16" t="s">
        <v>32</v>
      </c>
      <c r="AX219" s="16" t="s">
        <v>83</v>
      </c>
      <c r="AY219" s="294" t="s">
        <v>342</v>
      </c>
    </row>
    <row r="220" s="2" customFormat="1" ht="16.5" customHeight="1">
      <c r="A220" s="39"/>
      <c r="B220" s="40"/>
      <c r="C220" s="227" t="s">
        <v>606</v>
      </c>
      <c r="D220" s="227" t="s">
        <v>343</v>
      </c>
      <c r="E220" s="228" t="s">
        <v>633</v>
      </c>
      <c r="F220" s="229" t="s">
        <v>634</v>
      </c>
      <c r="G220" s="230" t="s">
        <v>462</v>
      </c>
      <c r="H220" s="231">
        <v>48.914000000000001</v>
      </c>
      <c r="I220" s="232"/>
      <c r="J220" s="233">
        <f>ROUND(I220*H220,2)</f>
        <v>0</v>
      </c>
      <c r="K220" s="229" t="s">
        <v>443</v>
      </c>
      <c r="L220" s="45"/>
      <c r="M220" s="234" t="s">
        <v>1</v>
      </c>
      <c r="N220" s="235" t="s">
        <v>41</v>
      </c>
      <c r="O220" s="92"/>
      <c r="P220" s="236">
        <f>O220*H220</f>
        <v>0</v>
      </c>
      <c r="Q220" s="236">
        <v>0</v>
      </c>
      <c r="R220" s="236">
        <f>Q220*H220</f>
        <v>0</v>
      </c>
      <c r="S220" s="236">
        <v>0</v>
      </c>
      <c r="T220" s="237">
        <f>S220*H220</f>
        <v>0</v>
      </c>
      <c r="U220" s="39"/>
      <c r="V220" s="39"/>
      <c r="W220" s="39"/>
      <c r="X220" s="39"/>
      <c r="Y220" s="39"/>
      <c r="Z220" s="39"/>
      <c r="AA220" s="39"/>
      <c r="AB220" s="39"/>
      <c r="AC220" s="39"/>
      <c r="AD220" s="39"/>
      <c r="AE220" s="39"/>
      <c r="AR220" s="238" t="s">
        <v>360</v>
      </c>
      <c r="AT220" s="238" t="s">
        <v>343</v>
      </c>
      <c r="AU220" s="238" t="s">
        <v>85</v>
      </c>
      <c r="AY220" s="18" t="s">
        <v>342</v>
      </c>
      <c r="BE220" s="239">
        <f>IF(N220="základní",J220,0)</f>
        <v>0</v>
      </c>
      <c r="BF220" s="239">
        <f>IF(N220="snížená",J220,0)</f>
        <v>0</v>
      </c>
      <c r="BG220" s="239">
        <f>IF(N220="zákl. přenesená",J220,0)</f>
        <v>0</v>
      </c>
      <c r="BH220" s="239">
        <f>IF(N220="sníž. přenesená",J220,0)</f>
        <v>0</v>
      </c>
      <c r="BI220" s="239">
        <f>IF(N220="nulová",J220,0)</f>
        <v>0</v>
      </c>
      <c r="BJ220" s="18" t="s">
        <v>83</v>
      </c>
      <c r="BK220" s="239">
        <f>ROUND(I220*H220,2)</f>
        <v>0</v>
      </c>
      <c r="BL220" s="18" t="s">
        <v>360</v>
      </c>
      <c r="BM220" s="238" t="s">
        <v>3438</v>
      </c>
    </row>
    <row r="221" s="2" customFormat="1">
      <c r="A221" s="39"/>
      <c r="B221" s="40"/>
      <c r="C221" s="41"/>
      <c r="D221" s="240" t="s">
        <v>349</v>
      </c>
      <c r="E221" s="41"/>
      <c r="F221" s="241" t="s">
        <v>636</v>
      </c>
      <c r="G221" s="41"/>
      <c r="H221" s="41"/>
      <c r="I221" s="242"/>
      <c r="J221" s="41"/>
      <c r="K221" s="41"/>
      <c r="L221" s="45"/>
      <c r="M221" s="243"/>
      <c r="N221" s="244"/>
      <c r="O221" s="92"/>
      <c r="P221" s="92"/>
      <c r="Q221" s="92"/>
      <c r="R221" s="92"/>
      <c r="S221" s="92"/>
      <c r="T221" s="93"/>
      <c r="U221" s="39"/>
      <c r="V221" s="39"/>
      <c r="W221" s="39"/>
      <c r="X221" s="39"/>
      <c r="Y221" s="39"/>
      <c r="Z221" s="39"/>
      <c r="AA221" s="39"/>
      <c r="AB221" s="39"/>
      <c r="AC221" s="39"/>
      <c r="AD221" s="39"/>
      <c r="AE221" s="39"/>
      <c r="AT221" s="18" t="s">
        <v>349</v>
      </c>
      <c r="AU221" s="18" t="s">
        <v>85</v>
      </c>
    </row>
    <row r="222" s="13" customFormat="1">
      <c r="A222" s="13"/>
      <c r="B222" s="252"/>
      <c r="C222" s="253"/>
      <c r="D222" s="240" t="s">
        <v>446</v>
      </c>
      <c r="E222" s="254" t="s">
        <v>1</v>
      </c>
      <c r="F222" s="255" t="s">
        <v>3439</v>
      </c>
      <c r="G222" s="253"/>
      <c r="H222" s="256">
        <v>24.457000000000001</v>
      </c>
      <c r="I222" s="257"/>
      <c r="J222" s="253"/>
      <c r="K222" s="253"/>
      <c r="L222" s="258"/>
      <c r="M222" s="259"/>
      <c r="N222" s="260"/>
      <c r="O222" s="260"/>
      <c r="P222" s="260"/>
      <c r="Q222" s="260"/>
      <c r="R222" s="260"/>
      <c r="S222" s="260"/>
      <c r="T222" s="261"/>
      <c r="U222" s="13"/>
      <c r="V222" s="13"/>
      <c r="W222" s="13"/>
      <c r="X222" s="13"/>
      <c r="Y222" s="13"/>
      <c r="Z222" s="13"/>
      <c r="AA222" s="13"/>
      <c r="AB222" s="13"/>
      <c r="AC222" s="13"/>
      <c r="AD222" s="13"/>
      <c r="AE222" s="13"/>
      <c r="AT222" s="262" t="s">
        <v>446</v>
      </c>
      <c r="AU222" s="262" t="s">
        <v>85</v>
      </c>
      <c r="AV222" s="13" t="s">
        <v>85</v>
      </c>
      <c r="AW222" s="13" t="s">
        <v>32</v>
      </c>
      <c r="AX222" s="13" t="s">
        <v>76</v>
      </c>
      <c r="AY222" s="262" t="s">
        <v>342</v>
      </c>
    </row>
    <row r="223" s="13" customFormat="1">
      <c r="A223" s="13"/>
      <c r="B223" s="252"/>
      <c r="C223" s="253"/>
      <c r="D223" s="240" t="s">
        <v>446</v>
      </c>
      <c r="E223" s="254" t="s">
        <v>1</v>
      </c>
      <c r="F223" s="255" t="s">
        <v>3440</v>
      </c>
      <c r="G223" s="253"/>
      <c r="H223" s="256">
        <v>48.914000000000001</v>
      </c>
      <c r="I223" s="257"/>
      <c r="J223" s="253"/>
      <c r="K223" s="253"/>
      <c r="L223" s="258"/>
      <c r="M223" s="259"/>
      <c r="N223" s="260"/>
      <c r="O223" s="260"/>
      <c r="P223" s="260"/>
      <c r="Q223" s="260"/>
      <c r="R223" s="260"/>
      <c r="S223" s="260"/>
      <c r="T223" s="261"/>
      <c r="U223" s="13"/>
      <c r="V223" s="13"/>
      <c r="W223" s="13"/>
      <c r="X223" s="13"/>
      <c r="Y223" s="13"/>
      <c r="Z223" s="13"/>
      <c r="AA223" s="13"/>
      <c r="AB223" s="13"/>
      <c r="AC223" s="13"/>
      <c r="AD223" s="13"/>
      <c r="AE223" s="13"/>
      <c r="AT223" s="262" t="s">
        <v>446</v>
      </c>
      <c r="AU223" s="262" t="s">
        <v>85</v>
      </c>
      <c r="AV223" s="13" t="s">
        <v>85</v>
      </c>
      <c r="AW223" s="13" t="s">
        <v>32</v>
      </c>
      <c r="AX223" s="13" t="s">
        <v>83</v>
      </c>
      <c r="AY223" s="262" t="s">
        <v>342</v>
      </c>
    </row>
    <row r="224" s="2" customFormat="1" ht="16.5" customHeight="1">
      <c r="A224" s="39"/>
      <c r="B224" s="40"/>
      <c r="C224" s="227" t="s">
        <v>613</v>
      </c>
      <c r="D224" s="227" t="s">
        <v>343</v>
      </c>
      <c r="E224" s="228" t="s">
        <v>2071</v>
      </c>
      <c r="F224" s="229" t="s">
        <v>641</v>
      </c>
      <c r="G224" s="230" t="s">
        <v>562</v>
      </c>
      <c r="H224" s="231">
        <v>18.245999999999999</v>
      </c>
      <c r="I224" s="232"/>
      <c r="J224" s="233">
        <f>ROUND(I224*H224,2)</f>
        <v>0</v>
      </c>
      <c r="K224" s="229" t="s">
        <v>443</v>
      </c>
      <c r="L224" s="45"/>
      <c r="M224" s="234" t="s">
        <v>1</v>
      </c>
      <c r="N224" s="235" t="s">
        <v>41</v>
      </c>
      <c r="O224" s="92"/>
      <c r="P224" s="236">
        <f>O224*H224</f>
        <v>0</v>
      </c>
      <c r="Q224" s="236">
        <v>0</v>
      </c>
      <c r="R224" s="236">
        <f>Q224*H224</f>
        <v>0</v>
      </c>
      <c r="S224" s="236">
        <v>0</v>
      </c>
      <c r="T224" s="237">
        <f>S224*H224</f>
        <v>0</v>
      </c>
      <c r="U224" s="39"/>
      <c r="V224" s="39"/>
      <c r="W224" s="39"/>
      <c r="X224" s="39"/>
      <c r="Y224" s="39"/>
      <c r="Z224" s="39"/>
      <c r="AA224" s="39"/>
      <c r="AB224" s="39"/>
      <c r="AC224" s="39"/>
      <c r="AD224" s="39"/>
      <c r="AE224" s="39"/>
      <c r="AR224" s="238" t="s">
        <v>360</v>
      </c>
      <c r="AT224" s="238" t="s">
        <v>343</v>
      </c>
      <c r="AU224" s="238" t="s">
        <v>85</v>
      </c>
      <c r="AY224" s="18" t="s">
        <v>342</v>
      </c>
      <c r="BE224" s="239">
        <f>IF(N224="základní",J224,0)</f>
        <v>0</v>
      </c>
      <c r="BF224" s="239">
        <f>IF(N224="snížená",J224,0)</f>
        <v>0</v>
      </c>
      <c r="BG224" s="239">
        <f>IF(N224="zákl. přenesená",J224,0)</f>
        <v>0</v>
      </c>
      <c r="BH224" s="239">
        <f>IF(N224="sníž. přenesená",J224,0)</f>
        <v>0</v>
      </c>
      <c r="BI224" s="239">
        <f>IF(N224="nulová",J224,0)</f>
        <v>0</v>
      </c>
      <c r="BJ224" s="18" t="s">
        <v>83</v>
      </c>
      <c r="BK224" s="239">
        <f>ROUND(I224*H224,2)</f>
        <v>0</v>
      </c>
      <c r="BL224" s="18" t="s">
        <v>360</v>
      </c>
      <c r="BM224" s="238" t="s">
        <v>3441</v>
      </c>
    </row>
    <row r="225" s="2" customFormat="1">
      <c r="A225" s="39"/>
      <c r="B225" s="40"/>
      <c r="C225" s="41"/>
      <c r="D225" s="240" t="s">
        <v>349</v>
      </c>
      <c r="E225" s="41"/>
      <c r="F225" s="241" t="s">
        <v>643</v>
      </c>
      <c r="G225" s="41"/>
      <c r="H225" s="41"/>
      <c r="I225" s="242"/>
      <c r="J225" s="41"/>
      <c r="K225" s="41"/>
      <c r="L225" s="45"/>
      <c r="M225" s="243"/>
      <c r="N225" s="244"/>
      <c r="O225" s="92"/>
      <c r="P225" s="92"/>
      <c r="Q225" s="92"/>
      <c r="R225" s="92"/>
      <c r="S225" s="92"/>
      <c r="T225" s="93"/>
      <c r="U225" s="39"/>
      <c r="V225" s="39"/>
      <c r="W225" s="39"/>
      <c r="X225" s="39"/>
      <c r="Y225" s="39"/>
      <c r="Z225" s="39"/>
      <c r="AA225" s="39"/>
      <c r="AB225" s="39"/>
      <c r="AC225" s="39"/>
      <c r="AD225" s="39"/>
      <c r="AE225" s="39"/>
      <c r="AT225" s="18" t="s">
        <v>349</v>
      </c>
      <c r="AU225" s="18" t="s">
        <v>85</v>
      </c>
    </row>
    <row r="226" s="13" customFormat="1">
      <c r="A226" s="13"/>
      <c r="B226" s="252"/>
      <c r="C226" s="253"/>
      <c r="D226" s="240" t="s">
        <v>446</v>
      </c>
      <c r="E226" s="254" t="s">
        <v>1</v>
      </c>
      <c r="F226" s="255" t="s">
        <v>3442</v>
      </c>
      <c r="G226" s="253"/>
      <c r="H226" s="256">
        <v>33.579999999999998</v>
      </c>
      <c r="I226" s="257"/>
      <c r="J226" s="253"/>
      <c r="K226" s="253"/>
      <c r="L226" s="258"/>
      <c r="M226" s="259"/>
      <c r="N226" s="260"/>
      <c r="O226" s="260"/>
      <c r="P226" s="260"/>
      <c r="Q226" s="260"/>
      <c r="R226" s="260"/>
      <c r="S226" s="260"/>
      <c r="T226" s="261"/>
      <c r="U226" s="13"/>
      <c r="V226" s="13"/>
      <c r="W226" s="13"/>
      <c r="X226" s="13"/>
      <c r="Y226" s="13"/>
      <c r="Z226" s="13"/>
      <c r="AA226" s="13"/>
      <c r="AB226" s="13"/>
      <c r="AC226" s="13"/>
      <c r="AD226" s="13"/>
      <c r="AE226" s="13"/>
      <c r="AT226" s="262" t="s">
        <v>446</v>
      </c>
      <c r="AU226" s="262" t="s">
        <v>85</v>
      </c>
      <c r="AV226" s="13" t="s">
        <v>85</v>
      </c>
      <c r="AW226" s="13" t="s">
        <v>32</v>
      </c>
      <c r="AX226" s="13" t="s">
        <v>76</v>
      </c>
      <c r="AY226" s="262" t="s">
        <v>342</v>
      </c>
    </row>
    <row r="227" s="14" customFormat="1">
      <c r="A227" s="14"/>
      <c r="B227" s="263"/>
      <c r="C227" s="264"/>
      <c r="D227" s="240" t="s">
        <v>446</v>
      </c>
      <c r="E227" s="265" t="s">
        <v>1</v>
      </c>
      <c r="F227" s="266" t="s">
        <v>2074</v>
      </c>
      <c r="G227" s="264"/>
      <c r="H227" s="265" t="s">
        <v>1</v>
      </c>
      <c r="I227" s="267"/>
      <c r="J227" s="264"/>
      <c r="K227" s="264"/>
      <c r="L227" s="268"/>
      <c r="M227" s="269"/>
      <c r="N227" s="270"/>
      <c r="O227" s="270"/>
      <c r="P227" s="270"/>
      <c r="Q227" s="270"/>
      <c r="R227" s="270"/>
      <c r="S227" s="270"/>
      <c r="T227" s="271"/>
      <c r="U227" s="14"/>
      <c r="V227" s="14"/>
      <c r="W227" s="14"/>
      <c r="X227" s="14"/>
      <c r="Y227" s="14"/>
      <c r="Z227" s="14"/>
      <c r="AA227" s="14"/>
      <c r="AB227" s="14"/>
      <c r="AC227" s="14"/>
      <c r="AD227" s="14"/>
      <c r="AE227" s="14"/>
      <c r="AT227" s="272" t="s">
        <v>446</v>
      </c>
      <c r="AU227" s="272" t="s">
        <v>85</v>
      </c>
      <c r="AV227" s="14" t="s">
        <v>83</v>
      </c>
      <c r="AW227" s="14" t="s">
        <v>32</v>
      </c>
      <c r="AX227" s="14" t="s">
        <v>76</v>
      </c>
      <c r="AY227" s="272" t="s">
        <v>342</v>
      </c>
    </row>
    <row r="228" s="13" customFormat="1">
      <c r="A228" s="13"/>
      <c r="B228" s="252"/>
      <c r="C228" s="253"/>
      <c r="D228" s="240" t="s">
        <v>446</v>
      </c>
      <c r="E228" s="254" t="s">
        <v>1</v>
      </c>
      <c r="F228" s="255" t="s">
        <v>3443</v>
      </c>
      <c r="G228" s="253"/>
      <c r="H228" s="256">
        <v>-10.69</v>
      </c>
      <c r="I228" s="257"/>
      <c r="J228" s="253"/>
      <c r="K228" s="253"/>
      <c r="L228" s="258"/>
      <c r="M228" s="259"/>
      <c r="N228" s="260"/>
      <c r="O228" s="260"/>
      <c r="P228" s="260"/>
      <c r="Q228" s="260"/>
      <c r="R228" s="260"/>
      <c r="S228" s="260"/>
      <c r="T228" s="261"/>
      <c r="U228" s="13"/>
      <c r="V228" s="13"/>
      <c r="W228" s="13"/>
      <c r="X228" s="13"/>
      <c r="Y228" s="13"/>
      <c r="Z228" s="13"/>
      <c r="AA228" s="13"/>
      <c r="AB228" s="13"/>
      <c r="AC228" s="13"/>
      <c r="AD228" s="13"/>
      <c r="AE228" s="13"/>
      <c r="AT228" s="262" t="s">
        <v>446</v>
      </c>
      <c r="AU228" s="262" t="s">
        <v>85</v>
      </c>
      <c r="AV228" s="13" t="s">
        <v>85</v>
      </c>
      <c r="AW228" s="13" t="s">
        <v>32</v>
      </c>
      <c r="AX228" s="13" t="s">
        <v>76</v>
      </c>
      <c r="AY228" s="262" t="s">
        <v>342</v>
      </c>
    </row>
    <row r="229" s="13" customFormat="1">
      <c r="A229" s="13"/>
      <c r="B229" s="252"/>
      <c r="C229" s="253"/>
      <c r="D229" s="240" t="s">
        <v>446</v>
      </c>
      <c r="E229" s="254" t="s">
        <v>1</v>
      </c>
      <c r="F229" s="255" t="s">
        <v>3444</v>
      </c>
      <c r="G229" s="253"/>
      <c r="H229" s="256">
        <v>-3.1379999999999999</v>
      </c>
      <c r="I229" s="257"/>
      <c r="J229" s="253"/>
      <c r="K229" s="253"/>
      <c r="L229" s="258"/>
      <c r="M229" s="259"/>
      <c r="N229" s="260"/>
      <c r="O229" s="260"/>
      <c r="P229" s="260"/>
      <c r="Q229" s="260"/>
      <c r="R229" s="260"/>
      <c r="S229" s="260"/>
      <c r="T229" s="261"/>
      <c r="U229" s="13"/>
      <c r="V229" s="13"/>
      <c r="W229" s="13"/>
      <c r="X229" s="13"/>
      <c r="Y229" s="13"/>
      <c r="Z229" s="13"/>
      <c r="AA229" s="13"/>
      <c r="AB229" s="13"/>
      <c r="AC229" s="13"/>
      <c r="AD229" s="13"/>
      <c r="AE229" s="13"/>
      <c r="AT229" s="262" t="s">
        <v>446</v>
      </c>
      <c r="AU229" s="262" t="s">
        <v>85</v>
      </c>
      <c r="AV229" s="13" t="s">
        <v>85</v>
      </c>
      <c r="AW229" s="13" t="s">
        <v>32</v>
      </c>
      <c r="AX229" s="13" t="s">
        <v>76</v>
      </c>
      <c r="AY229" s="262" t="s">
        <v>342</v>
      </c>
    </row>
    <row r="230" s="13" customFormat="1">
      <c r="A230" s="13"/>
      <c r="B230" s="252"/>
      <c r="C230" s="253"/>
      <c r="D230" s="240" t="s">
        <v>446</v>
      </c>
      <c r="E230" s="254" t="s">
        <v>1</v>
      </c>
      <c r="F230" s="255" t="s">
        <v>3445</v>
      </c>
      <c r="G230" s="253"/>
      <c r="H230" s="256">
        <v>-1.506</v>
      </c>
      <c r="I230" s="257"/>
      <c r="J230" s="253"/>
      <c r="K230" s="253"/>
      <c r="L230" s="258"/>
      <c r="M230" s="259"/>
      <c r="N230" s="260"/>
      <c r="O230" s="260"/>
      <c r="P230" s="260"/>
      <c r="Q230" s="260"/>
      <c r="R230" s="260"/>
      <c r="S230" s="260"/>
      <c r="T230" s="261"/>
      <c r="U230" s="13"/>
      <c r="V230" s="13"/>
      <c r="W230" s="13"/>
      <c r="X230" s="13"/>
      <c r="Y230" s="13"/>
      <c r="Z230" s="13"/>
      <c r="AA230" s="13"/>
      <c r="AB230" s="13"/>
      <c r="AC230" s="13"/>
      <c r="AD230" s="13"/>
      <c r="AE230" s="13"/>
      <c r="AT230" s="262" t="s">
        <v>446</v>
      </c>
      <c r="AU230" s="262" t="s">
        <v>85</v>
      </c>
      <c r="AV230" s="13" t="s">
        <v>85</v>
      </c>
      <c r="AW230" s="13" t="s">
        <v>32</v>
      </c>
      <c r="AX230" s="13" t="s">
        <v>76</v>
      </c>
      <c r="AY230" s="262" t="s">
        <v>342</v>
      </c>
    </row>
    <row r="231" s="16" customFormat="1">
      <c r="A231" s="16"/>
      <c r="B231" s="284"/>
      <c r="C231" s="285"/>
      <c r="D231" s="240" t="s">
        <v>446</v>
      </c>
      <c r="E231" s="286" t="s">
        <v>1</v>
      </c>
      <c r="F231" s="287" t="s">
        <v>500</v>
      </c>
      <c r="G231" s="285"/>
      <c r="H231" s="288">
        <v>18.245999999999999</v>
      </c>
      <c r="I231" s="289"/>
      <c r="J231" s="285"/>
      <c r="K231" s="285"/>
      <c r="L231" s="290"/>
      <c r="M231" s="291"/>
      <c r="N231" s="292"/>
      <c r="O231" s="292"/>
      <c r="P231" s="292"/>
      <c r="Q231" s="292"/>
      <c r="R231" s="292"/>
      <c r="S231" s="292"/>
      <c r="T231" s="293"/>
      <c r="U231" s="16"/>
      <c r="V231" s="16"/>
      <c r="W231" s="16"/>
      <c r="X231" s="16"/>
      <c r="Y231" s="16"/>
      <c r="Z231" s="16"/>
      <c r="AA231" s="16"/>
      <c r="AB231" s="16"/>
      <c r="AC231" s="16"/>
      <c r="AD231" s="16"/>
      <c r="AE231" s="16"/>
      <c r="AT231" s="294" t="s">
        <v>446</v>
      </c>
      <c r="AU231" s="294" t="s">
        <v>85</v>
      </c>
      <c r="AV231" s="16" t="s">
        <v>360</v>
      </c>
      <c r="AW231" s="16" t="s">
        <v>32</v>
      </c>
      <c r="AX231" s="16" t="s">
        <v>83</v>
      </c>
      <c r="AY231" s="294" t="s">
        <v>342</v>
      </c>
    </row>
    <row r="232" s="2" customFormat="1" ht="16.5" customHeight="1">
      <c r="A232" s="39"/>
      <c r="B232" s="40"/>
      <c r="C232" s="295" t="s">
        <v>7</v>
      </c>
      <c r="D232" s="295" t="s">
        <v>621</v>
      </c>
      <c r="E232" s="296" t="s">
        <v>2350</v>
      </c>
      <c r="F232" s="297" t="s">
        <v>2351</v>
      </c>
      <c r="G232" s="298" t="s">
        <v>462</v>
      </c>
      <c r="H232" s="299">
        <v>16.420999999999999</v>
      </c>
      <c r="I232" s="300"/>
      <c r="J232" s="301">
        <f>ROUND(I232*H232,2)</f>
        <v>0</v>
      </c>
      <c r="K232" s="297" t="s">
        <v>443</v>
      </c>
      <c r="L232" s="302"/>
      <c r="M232" s="303" t="s">
        <v>1</v>
      </c>
      <c r="N232" s="304" t="s">
        <v>41</v>
      </c>
      <c r="O232" s="92"/>
      <c r="P232" s="236">
        <f>O232*H232</f>
        <v>0</v>
      </c>
      <c r="Q232" s="236">
        <v>0</v>
      </c>
      <c r="R232" s="236">
        <f>Q232*H232</f>
        <v>0</v>
      </c>
      <c r="S232" s="236">
        <v>0</v>
      </c>
      <c r="T232" s="237">
        <f>S232*H232</f>
        <v>0</v>
      </c>
      <c r="U232" s="39"/>
      <c r="V232" s="39"/>
      <c r="W232" s="39"/>
      <c r="X232" s="39"/>
      <c r="Y232" s="39"/>
      <c r="Z232" s="39"/>
      <c r="AA232" s="39"/>
      <c r="AB232" s="39"/>
      <c r="AC232" s="39"/>
      <c r="AD232" s="39"/>
      <c r="AE232" s="39"/>
      <c r="AR232" s="238" t="s">
        <v>376</v>
      </c>
      <c r="AT232" s="238" t="s">
        <v>621</v>
      </c>
      <c r="AU232" s="238" t="s">
        <v>85</v>
      </c>
      <c r="AY232" s="18" t="s">
        <v>342</v>
      </c>
      <c r="BE232" s="239">
        <f>IF(N232="základní",J232,0)</f>
        <v>0</v>
      </c>
      <c r="BF232" s="239">
        <f>IF(N232="snížená",J232,0)</f>
        <v>0</v>
      </c>
      <c r="BG232" s="239">
        <f>IF(N232="zákl. přenesená",J232,0)</f>
        <v>0</v>
      </c>
      <c r="BH232" s="239">
        <f>IF(N232="sníž. přenesená",J232,0)</f>
        <v>0</v>
      </c>
      <c r="BI232" s="239">
        <f>IF(N232="nulová",J232,0)</f>
        <v>0</v>
      </c>
      <c r="BJ232" s="18" t="s">
        <v>83</v>
      </c>
      <c r="BK232" s="239">
        <f>ROUND(I232*H232,2)</f>
        <v>0</v>
      </c>
      <c r="BL232" s="18" t="s">
        <v>360</v>
      </c>
      <c r="BM232" s="238" t="s">
        <v>3446</v>
      </c>
    </row>
    <row r="233" s="2" customFormat="1">
      <c r="A233" s="39"/>
      <c r="B233" s="40"/>
      <c r="C233" s="41"/>
      <c r="D233" s="240" t="s">
        <v>349</v>
      </c>
      <c r="E233" s="41"/>
      <c r="F233" s="241" t="s">
        <v>2351</v>
      </c>
      <c r="G233" s="41"/>
      <c r="H233" s="41"/>
      <c r="I233" s="242"/>
      <c r="J233" s="41"/>
      <c r="K233" s="41"/>
      <c r="L233" s="45"/>
      <c r="M233" s="243"/>
      <c r="N233" s="244"/>
      <c r="O233" s="92"/>
      <c r="P233" s="92"/>
      <c r="Q233" s="92"/>
      <c r="R233" s="92"/>
      <c r="S233" s="92"/>
      <c r="T233" s="93"/>
      <c r="U233" s="39"/>
      <c r="V233" s="39"/>
      <c r="W233" s="39"/>
      <c r="X233" s="39"/>
      <c r="Y233" s="39"/>
      <c r="Z233" s="39"/>
      <c r="AA233" s="39"/>
      <c r="AB233" s="39"/>
      <c r="AC233" s="39"/>
      <c r="AD233" s="39"/>
      <c r="AE233" s="39"/>
      <c r="AT233" s="18" t="s">
        <v>349</v>
      </c>
      <c r="AU233" s="18" t="s">
        <v>85</v>
      </c>
    </row>
    <row r="234" s="13" customFormat="1">
      <c r="A234" s="13"/>
      <c r="B234" s="252"/>
      <c r="C234" s="253"/>
      <c r="D234" s="240" t="s">
        <v>446</v>
      </c>
      <c r="E234" s="254" t="s">
        <v>1</v>
      </c>
      <c r="F234" s="255" t="s">
        <v>3447</v>
      </c>
      <c r="G234" s="253"/>
      <c r="H234" s="256">
        <v>16.420999999999999</v>
      </c>
      <c r="I234" s="257"/>
      <c r="J234" s="253"/>
      <c r="K234" s="253"/>
      <c r="L234" s="258"/>
      <c r="M234" s="259"/>
      <c r="N234" s="260"/>
      <c r="O234" s="260"/>
      <c r="P234" s="260"/>
      <c r="Q234" s="260"/>
      <c r="R234" s="260"/>
      <c r="S234" s="260"/>
      <c r="T234" s="261"/>
      <c r="U234" s="13"/>
      <c r="V234" s="13"/>
      <c r="W234" s="13"/>
      <c r="X234" s="13"/>
      <c r="Y234" s="13"/>
      <c r="Z234" s="13"/>
      <c r="AA234" s="13"/>
      <c r="AB234" s="13"/>
      <c r="AC234" s="13"/>
      <c r="AD234" s="13"/>
      <c r="AE234" s="13"/>
      <c r="AT234" s="262" t="s">
        <v>446</v>
      </c>
      <c r="AU234" s="262" t="s">
        <v>85</v>
      </c>
      <c r="AV234" s="13" t="s">
        <v>85</v>
      </c>
      <c r="AW234" s="13" t="s">
        <v>32</v>
      </c>
      <c r="AX234" s="13" t="s">
        <v>83</v>
      </c>
      <c r="AY234" s="262" t="s">
        <v>342</v>
      </c>
    </row>
    <row r="235" s="2" customFormat="1" ht="16.5" customHeight="1">
      <c r="A235" s="39"/>
      <c r="B235" s="40"/>
      <c r="C235" s="227" t="s">
        <v>626</v>
      </c>
      <c r="D235" s="227" t="s">
        <v>343</v>
      </c>
      <c r="E235" s="228" t="s">
        <v>2354</v>
      </c>
      <c r="F235" s="229" t="s">
        <v>2355</v>
      </c>
      <c r="G235" s="230" t="s">
        <v>562</v>
      </c>
      <c r="H235" s="231">
        <v>9.1229999999999993</v>
      </c>
      <c r="I235" s="232"/>
      <c r="J235" s="233">
        <f>ROUND(I235*H235,2)</f>
        <v>0</v>
      </c>
      <c r="K235" s="229" t="s">
        <v>1</v>
      </c>
      <c r="L235" s="45"/>
      <c r="M235" s="234" t="s">
        <v>1</v>
      </c>
      <c r="N235" s="235" t="s">
        <v>41</v>
      </c>
      <c r="O235" s="92"/>
      <c r="P235" s="236">
        <f>O235*H235</f>
        <v>0</v>
      </c>
      <c r="Q235" s="236">
        <v>0</v>
      </c>
      <c r="R235" s="236">
        <f>Q235*H235</f>
        <v>0</v>
      </c>
      <c r="S235" s="236">
        <v>0</v>
      </c>
      <c r="T235" s="237">
        <f>S235*H235</f>
        <v>0</v>
      </c>
      <c r="U235" s="39"/>
      <c r="V235" s="39"/>
      <c r="W235" s="39"/>
      <c r="X235" s="39"/>
      <c r="Y235" s="39"/>
      <c r="Z235" s="39"/>
      <c r="AA235" s="39"/>
      <c r="AB235" s="39"/>
      <c r="AC235" s="39"/>
      <c r="AD235" s="39"/>
      <c r="AE235" s="39"/>
      <c r="AR235" s="238" t="s">
        <v>360</v>
      </c>
      <c r="AT235" s="238" t="s">
        <v>343</v>
      </c>
      <c r="AU235" s="238" t="s">
        <v>85</v>
      </c>
      <c r="AY235" s="18" t="s">
        <v>342</v>
      </c>
      <c r="BE235" s="239">
        <f>IF(N235="základní",J235,0)</f>
        <v>0</v>
      </c>
      <c r="BF235" s="239">
        <f>IF(N235="snížená",J235,0)</f>
        <v>0</v>
      </c>
      <c r="BG235" s="239">
        <f>IF(N235="zákl. přenesená",J235,0)</f>
        <v>0</v>
      </c>
      <c r="BH235" s="239">
        <f>IF(N235="sníž. přenesená",J235,0)</f>
        <v>0</v>
      </c>
      <c r="BI235" s="239">
        <f>IF(N235="nulová",J235,0)</f>
        <v>0</v>
      </c>
      <c r="BJ235" s="18" t="s">
        <v>83</v>
      </c>
      <c r="BK235" s="239">
        <f>ROUND(I235*H235,2)</f>
        <v>0</v>
      </c>
      <c r="BL235" s="18" t="s">
        <v>360</v>
      </c>
      <c r="BM235" s="238" t="s">
        <v>3448</v>
      </c>
    </row>
    <row r="236" s="2" customFormat="1">
      <c r="A236" s="39"/>
      <c r="B236" s="40"/>
      <c r="C236" s="41"/>
      <c r="D236" s="240" t="s">
        <v>349</v>
      </c>
      <c r="E236" s="41"/>
      <c r="F236" s="241" t="s">
        <v>2355</v>
      </c>
      <c r="G236" s="41"/>
      <c r="H236" s="41"/>
      <c r="I236" s="242"/>
      <c r="J236" s="41"/>
      <c r="K236" s="41"/>
      <c r="L236" s="45"/>
      <c r="M236" s="243"/>
      <c r="N236" s="244"/>
      <c r="O236" s="92"/>
      <c r="P236" s="92"/>
      <c r="Q236" s="92"/>
      <c r="R236" s="92"/>
      <c r="S236" s="92"/>
      <c r="T236" s="93"/>
      <c r="U236" s="39"/>
      <c r="V236" s="39"/>
      <c r="W236" s="39"/>
      <c r="X236" s="39"/>
      <c r="Y236" s="39"/>
      <c r="Z236" s="39"/>
      <c r="AA236" s="39"/>
      <c r="AB236" s="39"/>
      <c r="AC236" s="39"/>
      <c r="AD236" s="39"/>
      <c r="AE236" s="39"/>
      <c r="AT236" s="18" t="s">
        <v>349</v>
      </c>
      <c r="AU236" s="18" t="s">
        <v>85</v>
      </c>
    </row>
    <row r="237" s="13" customFormat="1">
      <c r="A237" s="13"/>
      <c r="B237" s="252"/>
      <c r="C237" s="253"/>
      <c r="D237" s="240" t="s">
        <v>446</v>
      </c>
      <c r="E237" s="254" t="s">
        <v>1</v>
      </c>
      <c r="F237" s="255" t="s">
        <v>3449</v>
      </c>
      <c r="G237" s="253"/>
      <c r="H237" s="256">
        <v>9.1229999999999993</v>
      </c>
      <c r="I237" s="257"/>
      <c r="J237" s="253"/>
      <c r="K237" s="253"/>
      <c r="L237" s="258"/>
      <c r="M237" s="259"/>
      <c r="N237" s="260"/>
      <c r="O237" s="260"/>
      <c r="P237" s="260"/>
      <c r="Q237" s="260"/>
      <c r="R237" s="260"/>
      <c r="S237" s="260"/>
      <c r="T237" s="261"/>
      <c r="U237" s="13"/>
      <c r="V237" s="13"/>
      <c r="W237" s="13"/>
      <c r="X237" s="13"/>
      <c r="Y237" s="13"/>
      <c r="Z237" s="13"/>
      <c r="AA237" s="13"/>
      <c r="AB237" s="13"/>
      <c r="AC237" s="13"/>
      <c r="AD237" s="13"/>
      <c r="AE237" s="13"/>
      <c r="AT237" s="262" t="s">
        <v>446</v>
      </c>
      <c r="AU237" s="262" t="s">
        <v>85</v>
      </c>
      <c r="AV237" s="13" t="s">
        <v>85</v>
      </c>
      <c r="AW237" s="13" t="s">
        <v>32</v>
      </c>
      <c r="AX237" s="13" t="s">
        <v>83</v>
      </c>
      <c r="AY237" s="262" t="s">
        <v>342</v>
      </c>
    </row>
    <row r="238" s="2" customFormat="1" ht="16.5" customHeight="1">
      <c r="A238" s="39"/>
      <c r="B238" s="40"/>
      <c r="C238" s="227" t="s">
        <v>632</v>
      </c>
      <c r="D238" s="227" t="s">
        <v>343</v>
      </c>
      <c r="E238" s="228" t="s">
        <v>2358</v>
      </c>
      <c r="F238" s="229" t="s">
        <v>2359</v>
      </c>
      <c r="G238" s="230" t="s">
        <v>562</v>
      </c>
      <c r="H238" s="231">
        <v>10.69</v>
      </c>
      <c r="I238" s="232"/>
      <c r="J238" s="233">
        <f>ROUND(I238*H238,2)</f>
        <v>0</v>
      </c>
      <c r="K238" s="229" t="s">
        <v>443</v>
      </c>
      <c r="L238" s="45"/>
      <c r="M238" s="234" t="s">
        <v>1</v>
      </c>
      <c r="N238" s="235" t="s">
        <v>41</v>
      </c>
      <c r="O238" s="92"/>
      <c r="P238" s="236">
        <f>O238*H238</f>
        <v>0</v>
      </c>
      <c r="Q238" s="236">
        <v>0</v>
      </c>
      <c r="R238" s="236">
        <f>Q238*H238</f>
        <v>0</v>
      </c>
      <c r="S238" s="236">
        <v>0</v>
      </c>
      <c r="T238" s="237">
        <f>S238*H238</f>
        <v>0</v>
      </c>
      <c r="U238" s="39"/>
      <c r="V238" s="39"/>
      <c r="W238" s="39"/>
      <c r="X238" s="39"/>
      <c r="Y238" s="39"/>
      <c r="Z238" s="39"/>
      <c r="AA238" s="39"/>
      <c r="AB238" s="39"/>
      <c r="AC238" s="39"/>
      <c r="AD238" s="39"/>
      <c r="AE238" s="39"/>
      <c r="AR238" s="238" t="s">
        <v>360</v>
      </c>
      <c r="AT238" s="238" t="s">
        <v>343</v>
      </c>
      <c r="AU238" s="238" t="s">
        <v>85</v>
      </c>
      <c r="AY238" s="18" t="s">
        <v>342</v>
      </c>
      <c r="BE238" s="239">
        <f>IF(N238="základní",J238,0)</f>
        <v>0</v>
      </c>
      <c r="BF238" s="239">
        <f>IF(N238="snížená",J238,0)</f>
        <v>0</v>
      </c>
      <c r="BG238" s="239">
        <f>IF(N238="zákl. přenesená",J238,0)</f>
        <v>0</v>
      </c>
      <c r="BH238" s="239">
        <f>IF(N238="sníž. přenesená",J238,0)</f>
        <v>0</v>
      </c>
      <c r="BI238" s="239">
        <f>IF(N238="nulová",J238,0)</f>
        <v>0</v>
      </c>
      <c r="BJ238" s="18" t="s">
        <v>83</v>
      </c>
      <c r="BK238" s="239">
        <f>ROUND(I238*H238,2)</f>
        <v>0</v>
      </c>
      <c r="BL238" s="18" t="s">
        <v>360</v>
      </c>
      <c r="BM238" s="238" t="s">
        <v>3450</v>
      </c>
    </row>
    <row r="239" s="2" customFormat="1">
      <c r="A239" s="39"/>
      <c r="B239" s="40"/>
      <c r="C239" s="41"/>
      <c r="D239" s="240" t="s">
        <v>349</v>
      </c>
      <c r="E239" s="41"/>
      <c r="F239" s="241" t="s">
        <v>2361</v>
      </c>
      <c r="G239" s="41"/>
      <c r="H239" s="41"/>
      <c r="I239" s="242"/>
      <c r="J239" s="41"/>
      <c r="K239" s="41"/>
      <c r="L239" s="45"/>
      <c r="M239" s="243"/>
      <c r="N239" s="244"/>
      <c r="O239" s="92"/>
      <c r="P239" s="92"/>
      <c r="Q239" s="92"/>
      <c r="R239" s="92"/>
      <c r="S239" s="92"/>
      <c r="T239" s="93"/>
      <c r="U239" s="39"/>
      <c r="V239" s="39"/>
      <c r="W239" s="39"/>
      <c r="X239" s="39"/>
      <c r="Y239" s="39"/>
      <c r="Z239" s="39"/>
      <c r="AA239" s="39"/>
      <c r="AB239" s="39"/>
      <c r="AC239" s="39"/>
      <c r="AD239" s="39"/>
      <c r="AE239" s="39"/>
      <c r="AT239" s="18" t="s">
        <v>349</v>
      </c>
      <c r="AU239" s="18" t="s">
        <v>85</v>
      </c>
    </row>
    <row r="240" s="13" customFormat="1">
      <c r="A240" s="13"/>
      <c r="B240" s="252"/>
      <c r="C240" s="253"/>
      <c r="D240" s="240" t="s">
        <v>446</v>
      </c>
      <c r="E240" s="254" t="s">
        <v>1</v>
      </c>
      <c r="F240" s="255" t="s">
        <v>3451</v>
      </c>
      <c r="G240" s="253"/>
      <c r="H240" s="256">
        <v>10.69</v>
      </c>
      <c r="I240" s="257"/>
      <c r="J240" s="253"/>
      <c r="K240" s="253"/>
      <c r="L240" s="258"/>
      <c r="M240" s="259"/>
      <c r="N240" s="260"/>
      <c r="O240" s="260"/>
      <c r="P240" s="260"/>
      <c r="Q240" s="260"/>
      <c r="R240" s="260"/>
      <c r="S240" s="260"/>
      <c r="T240" s="261"/>
      <c r="U240" s="13"/>
      <c r="V240" s="13"/>
      <c r="W240" s="13"/>
      <c r="X240" s="13"/>
      <c r="Y240" s="13"/>
      <c r="Z240" s="13"/>
      <c r="AA240" s="13"/>
      <c r="AB240" s="13"/>
      <c r="AC240" s="13"/>
      <c r="AD240" s="13"/>
      <c r="AE240" s="13"/>
      <c r="AT240" s="262" t="s">
        <v>446</v>
      </c>
      <c r="AU240" s="262" t="s">
        <v>85</v>
      </c>
      <c r="AV240" s="13" t="s">
        <v>85</v>
      </c>
      <c r="AW240" s="13" t="s">
        <v>32</v>
      </c>
      <c r="AX240" s="13" t="s">
        <v>83</v>
      </c>
      <c r="AY240" s="262" t="s">
        <v>342</v>
      </c>
    </row>
    <row r="241" s="2" customFormat="1" ht="16.5" customHeight="1">
      <c r="A241" s="39"/>
      <c r="B241" s="40"/>
      <c r="C241" s="295" t="s">
        <v>639</v>
      </c>
      <c r="D241" s="295" t="s">
        <v>621</v>
      </c>
      <c r="E241" s="296" t="s">
        <v>3080</v>
      </c>
      <c r="F241" s="297" t="s">
        <v>3081</v>
      </c>
      <c r="G241" s="298" t="s">
        <v>462</v>
      </c>
      <c r="H241" s="299">
        <v>19.242000000000001</v>
      </c>
      <c r="I241" s="300"/>
      <c r="J241" s="301">
        <f>ROUND(I241*H241,2)</f>
        <v>0</v>
      </c>
      <c r="K241" s="297" t="s">
        <v>443</v>
      </c>
      <c r="L241" s="302"/>
      <c r="M241" s="303" t="s">
        <v>1</v>
      </c>
      <c r="N241" s="304" t="s">
        <v>41</v>
      </c>
      <c r="O241" s="92"/>
      <c r="P241" s="236">
        <f>O241*H241</f>
        <v>0</v>
      </c>
      <c r="Q241" s="236">
        <v>0</v>
      </c>
      <c r="R241" s="236">
        <f>Q241*H241</f>
        <v>0</v>
      </c>
      <c r="S241" s="236">
        <v>0</v>
      </c>
      <c r="T241" s="237">
        <f>S241*H241</f>
        <v>0</v>
      </c>
      <c r="U241" s="39"/>
      <c r="V241" s="39"/>
      <c r="W241" s="39"/>
      <c r="X241" s="39"/>
      <c r="Y241" s="39"/>
      <c r="Z241" s="39"/>
      <c r="AA241" s="39"/>
      <c r="AB241" s="39"/>
      <c r="AC241" s="39"/>
      <c r="AD241" s="39"/>
      <c r="AE241" s="39"/>
      <c r="AR241" s="238" t="s">
        <v>376</v>
      </c>
      <c r="AT241" s="238" t="s">
        <v>621</v>
      </c>
      <c r="AU241" s="238" t="s">
        <v>85</v>
      </c>
      <c r="AY241" s="18" t="s">
        <v>342</v>
      </c>
      <c r="BE241" s="239">
        <f>IF(N241="základní",J241,0)</f>
        <v>0</v>
      </c>
      <c r="BF241" s="239">
        <f>IF(N241="snížená",J241,0)</f>
        <v>0</v>
      </c>
      <c r="BG241" s="239">
        <f>IF(N241="zákl. přenesená",J241,0)</f>
        <v>0</v>
      </c>
      <c r="BH241" s="239">
        <f>IF(N241="sníž. přenesená",J241,0)</f>
        <v>0</v>
      </c>
      <c r="BI241" s="239">
        <f>IF(N241="nulová",J241,0)</f>
        <v>0</v>
      </c>
      <c r="BJ241" s="18" t="s">
        <v>83</v>
      </c>
      <c r="BK241" s="239">
        <f>ROUND(I241*H241,2)</f>
        <v>0</v>
      </c>
      <c r="BL241" s="18" t="s">
        <v>360</v>
      </c>
      <c r="BM241" s="238" t="s">
        <v>3452</v>
      </c>
    </row>
    <row r="242" s="2" customFormat="1">
      <c r="A242" s="39"/>
      <c r="B242" s="40"/>
      <c r="C242" s="41"/>
      <c r="D242" s="240" t="s">
        <v>349</v>
      </c>
      <c r="E242" s="41"/>
      <c r="F242" s="241" t="s">
        <v>3081</v>
      </c>
      <c r="G242" s="41"/>
      <c r="H242" s="41"/>
      <c r="I242" s="242"/>
      <c r="J242" s="41"/>
      <c r="K242" s="41"/>
      <c r="L242" s="45"/>
      <c r="M242" s="243"/>
      <c r="N242" s="244"/>
      <c r="O242" s="92"/>
      <c r="P242" s="92"/>
      <c r="Q242" s="92"/>
      <c r="R242" s="92"/>
      <c r="S242" s="92"/>
      <c r="T242" s="93"/>
      <c r="U242" s="39"/>
      <c r="V242" s="39"/>
      <c r="W242" s="39"/>
      <c r="X242" s="39"/>
      <c r="Y242" s="39"/>
      <c r="Z242" s="39"/>
      <c r="AA242" s="39"/>
      <c r="AB242" s="39"/>
      <c r="AC242" s="39"/>
      <c r="AD242" s="39"/>
      <c r="AE242" s="39"/>
      <c r="AT242" s="18" t="s">
        <v>349</v>
      </c>
      <c r="AU242" s="18" t="s">
        <v>85</v>
      </c>
    </row>
    <row r="243" s="13" customFormat="1">
      <c r="A243" s="13"/>
      <c r="B243" s="252"/>
      <c r="C243" s="253"/>
      <c r="D243" s="240" t="s">
        <v>446</v>
      </c>
      <c r="E243" s="253"/>
      <c r="F243" s="255" t="s">
        <v>3453</v>
      </c>
      <c r="G243" s="253"/>
      <c r="H243" s="256">
        <v>19.242000000000001</v>
      </c>
      <c r="I243" s="257"/>
      <c r="J243" s="253"/>
      <c r="K243" s="253"/>
      <c r="L243" s="258"/>
      <c r="M243" s="259"/>
      <c r="N243" s="260"/>
      <c r="O243" s="260"/>
      <c r="P243" s="260"/>
      <c r="Q243" s="260"/>
      <c r="R243" s="260"/>
      <c r="S243" s="260"/>
      <c r="T243" s="261"/>
      <c r="U243" s="13"/>
      <c r="V243" s="13"/>
      <c r="W243" s="13"/>
      <c r="X243" s="13"/>
      <c r="Y243" s="13"/>
      <c r="Z243" s="13"/>
      <c r="AA243" s="13"/>
      <c r="AB243" s="13"/>
      <c r="AC243" s="13"/>
      <c r="AD243" s="13"/>
      <c r="AE243" s="13"/>
      <c r="AT243" s="262" t="s">
        <v>446</v>
      </c>
      <c r="AU243" s="262" t="s">
        <v>85</v>
      </c>
      <c r="AV243" s="13" t="s">
        <v>85</v>
      </c>
      <c r="AW243" s="13" t="s">
        <v>4</v>
      </c>
      <c r="AX243" s="13" t="s">
        <v>83</v>
      </c>
      <c r="AY243" s="262" t="s">
        <v>342</v>
      </c>
    </row>
    <row r="244" s="2" customFormat="1" ht="16.5" customHeight="1">
      <c r="A244" s="39"/>
      <c r="B244" s="40"/>
      <c r="C244" s="227" t="s">
        <v>645</v>
      </c>
      <c r="D244" s="227" t="s">
        <v>343</v>
      </c>
      <c r="E244" s="228" t="s">
        <v>1713</v>
      </c>
      <c r="F244" s="229" t="s">
        <v>1714</v>
      </c>
      <c r="G244" s="230" t="s">
        <v>473</v>
      </c>
      <c r="H244" s="231">
        <v>11.199999999999999</v>
      </c>
      <c r="I244" s="232"/>
      <c r="J244" s="233">
        <f>ROUND(I244*H244,2)</f>
        <v>0</v>
      </c>
      <c r="K244" s="229" t="s">
        <v>443</v>
      </c>
      <c r="L244" s="45"/>
      <c r="M244" s="234" t="s">
        <v>1</v>
      </c>
      <c r="N244" s="235" t="s">
        <v>41</v>
      </c>
      <c r="O244" s="92"/>
      <c r="P244" s="236">
        <f>O244*H244</f>
        <v>0</v>
      </c>
      <c r="Q244" s="236">
        <v>0</v>
      </c>
      <c r="R244" s="236">
        <f>Q244*H244</f>
        <v>0</v>
      </c>
      <c r="S244" s="236">
        <v>0</v>
      </c>
      <c r="T244" s="237">
        <f>S244*H244</f>
        <v>0</v>
      </c>
      <c r="U244" s="39"/>
      <c r="V244" s="39"/>
      <c r="W244" s="39"/>
      <c r="X244" s="39"/>
      <c r="Y244" s="39"/>
      <c r="Z244" s="39"/>
      <c r="AA244" s="39"/>
      <c r="AB244" s="39"/>
      <c r="AC244" s="39"/>
      <c r="AD244" s="39"/>
      <c r="AE244" s="39"/>
      <c r="AR244" s="238" t="s">
        <v>360</v>
      </c>
      <c r="AT244" s="238" t="s">
        <v>343</v>
      </c>
      <c r="AU244" s="238" t="s">
        <v>85</v>
      </c>
      <c r="AY244" s="18" t="s">
        <v>342</v>
      </c>
      <c r="BE244" s="239">
        <f>IF(N244="základní",J244,0)</f>
        <v>0</v>
      </c>
      <c r="BF244" s="239">
        <f>IF(N244="snížená",J244,0)</f>
        <v>0</v>
      </c>
      <c r="BG244" s="239">
        <f>IF(N244="zákl. přenesená",J244,0)</f>
        <v>0</v>
      </c>
      <c r="BH244" s="239">
        <f>IF(N244="sníž. přenesená",J244,0)</f>
        <v>0</v>
      </c>
      <c r="BI244" s="239">
        <f>IF(N244="nulová",J244,0)</f>
        <v>0</v>
      </c>
      <c r="BJ244" s="18" t="s">
        <v>83</v>
      </c>
      <c r="BK244" s="239">
        <f>ROUND(I244*H244,2)</f>
        <v>0</v>
      </c>
      <c r="BL244" s="18" t="s">
        <v>360</v>
      </c>
      <c r="BM244" s="238" t="s">
        <v>3454</v>
      </c>
    </row>
    <row r="245" s="2" customFormat="1">
      <c r="A245" s="39"/>
      <c r="B245" s="40"/>
      <c r="C245" s="41"/>
      <c r="D245" s="240" t="s">
        <v>349</v>
      </c>
      <c r="E245" s="41"/>
      <c r="F245" s="241" t="s">
        <v>1716</v>
      </c>
      <c r="G245" s="41"/>
      <c r="H245" s="41"/>
      <c r="I245" s="242"/>
      <c r="J245" s="41"/>
      <c r="K245" s="41"/>
      <c r="L245" s="45"/>
      <c r="M245" s="243"/>
      <c r="N245" s="244"/>
      <c r="O245" s="92"/>
      <c r="P245" s="92"/>
      <c r="Q245" s="92"/>
      <c r="R245" s="92"/>
      <c r="S245" s="92"/>
      <c r="T245" s="93"/>
      <c r="U245" s="39"/>
      <c r="V245" s="39"/>
      <c r="W245" s="39"/>
      <c r="X245" s="39"/>
      <c r="Y245" s="39"/>
      <c r="Z245" s="39"/>
      <c r="AA245" s="39"/>
      <c r="AB245" s="39"/>
      <c r="AC245" s="39"/>
      <c r="AD245" s="39"/>
      <c r="AE245" s="39"/>
      <c r="AT245" s="18" t="s">
        <v>349</v>
      </c>
      <c r="AU245" s="18" t="s">
        <v>85</v>
      </c>
    </row>
    <row r="246" s="13" customFormat="1">
      <c r="A246" s="13"/>
      <c r="B246" s="252"/>
      <c r="C246" s="253"/>
      <c r="D246" s="240" t="s">
        <v>446</v>
      </c>
      <c r="E246" s="254" t="s">
        <v>1</v>
      </c>
      <c r="F246" s="255" t="s">
        <v>3403</v>
      </c>
      <c r="G246" s="253"/>
      <c r="H246" s="256">
        <v>11.199999999999999</v>
      </c>
      <c r="I246" s="257"/>
      <c r="J246" s="253"/>
      <c r="K246" s="253"/>
      <c r="L246" s="258"/>
      <c r="M246" s="259"/>
      <c r="N246" s="260"/>
      <c r="O246" s="260"/>
      <c r="P246" s="260"/>
      <c r="Q246" s="260"/>
      <c r="R246" s="260"/>
      <c r="S246" s="260"/>
      <c r="T246" s="261"/>
      <c r="U246" s="13"/>
      <c r="V246" s="13"/>
      <c r="W246" s="13"/>
      <c r="X246" s="13"/>
      <c r="Y246" s="13"/>
      <c r="Z246" s="13"/>
      <c r="AA246" s="13"/>
      <c r="AB246" s="13"/>
      <c r="AC246" s="13"/>
      <c r="AD246" s="13"/>
      <c r="AE246" s="13"/>
      <c r="AT246" s="262" t="s">
        <v>446</v>
      </c>
      <c r="AU246" s="262" t="s">
        <v>85</v>
      </c>
      <c r="AV246" s="13" t="s">
        <v>85</v>
      </c>
      <c r="AW246" s="13" t="s">
        <v>32</v>
      </c>
      <c r="AX246" s="13" t="s">
        <v>83</v>
      </c>
      <c r="AY246" s="262" t="s">
        <v>342</v>
      </c>
    </row>
    <row r="247" s="2" customFormat="1" ht="16.5" customHeight="1">
      <c r="A247" s="39"/>
      <c r="B247" s="40"/>
      <c r="C247" s="227" t="s">
        <v>654</v>
      </c>
      <c r="D247" s="227" t="s">
        <v>343</v>
      </c>
      <c r="E247" s="228" t="s">
        <v>655</v>
      </c>
      <c r="F247" s="229" t="s">
        <v>656</v>
      </c>
      <c r="G247" s="230" t="s">
        <v>473</v>
      </c>
      <c r="H247" s="231">
        <v>9.5199999999999996</v>
      </c>
      <c r="I247" s="232"/>
      <c r="J247" s="233">
        <f>ROUND(I247*H247,2)</f>
        <v>0</v>
      </c>
      <c r="K247" s="229" t="s">
        <v>443</v>
      </c>
      <c r="L247" s="45"/>
      <c r="M247" s="234" t="s">
        <v>1</v>
      </c>
      <c r="N247" s="235" t="s">
        <v>41</v>
      </c>
      <c r="O247" s="92"/>
      <c r="P247" s="236">
        <f>O247*H247</f>
        <v>0</v>
      </c>
      <c r="Q247" s="236">
        <v>0</v>
      </c>
      <c r="R247" s="236">
        <f>Q247*H247</f>
        <v>0</v>
      </c>
      <c r="S247" s="236">
        <v>0</v>
      </c>
      <c r="T247" s="237">
        <f>S247*H247</f>
        <v>0</v>
      </c>
      <c r="U247" s="39"/>
      <c r="V247" s="39"/>
      <c r="W247" s="39"/>
      <c r="X247" s="39"/>
      <c r="Y247" s="39"/>
      <c r="Z247" s="39"/>
      <c r="AA247" s="39"/>
      <c r="AB247" s="39"/>
      <c r="AC247" s="39"/>
      <c r="AD247" s="39"/>
      <c r="AE247" s="39"/>
      <c r="AR247" s="238" t="s">
        <v>360</v>
      </c>
      <c r="AT247" s="238" t="s">
        <v>343</v>
      </c>
      <c r="AU247" s="238" t="s">
        <v>85</v>
      </c>
      <c r="AY247" s="18" t="s">
        <v>342</v>
      </c>
      <c r="BE247" s="239">
        <f>IF(N247="základní",J247,0)</f>
        <v>0</v>
      </c>
      <c r="BF247" s="239">
        <f>IF(N247="snížená",J247,0)</f>
        <v>0</v>
      </c>
      <c r="BG247" s="239">
        <f>IF(N247="zákl. přenesená",J247,0)</f>
        <v>0</v>
      </c>
      <c r="BH247" s="239">
        <f>IF(N247="sníž. přenesená",J247,0)</f>
        <v>0</v>
      </c>
      <c r="BI247" s="239">
        <f>IF(N247="nulová",J247,0)</f>
        <v>0</v>
      </c>
      <c r="BJ247" s="18" t="s">
        <v>83</v>
      </c>
      <c r="BK247" s="239">
        <f>ROUND(I247*H247,2)</f>
        <v>0</v>
      </c>
      <c r="BL247" s="18" t="s">
        <v>360</v>
      </c>
      <c r="BM247" s="238" t="s">
        <v>3455</v>
      </c>
    </row>
    <row r="248" s="2" customFormat="1">
      <c r="A248" s="39"/>
      <c r="B248" s="40"/>
      <c r="C248" s="41"/>
      <c r="D248" s="240" t="s">
        <v>349</v>
      </c>
      <c r="E248" s="41"/>
      <c r="F248" s="241" t="s">
        <v>658</v>
      </c>
      <c r="G248" s="41"/>
      <c r="H248" s="41"/>
      <c r="I248" s="242"/>
      <c r="J248" s="41"/>
      <c r="K248" s="41"/>
      <c r="L248" s="45"/>
      <c r="M248" s="243"/>
      <c r="N248" s="244"/>
      <c r="O248" s="92"/>
      <c r="P248" s="92"/>
      <c r="Q248" s="92"/>
      <c r="R248" s="92"/>
      <c r="S248" s="92"/>
      <c r="T248" s="93"/>
      <c r="U248" s="39"/>
      <c r="V248" s="39"/>
      <c r="W248" s="39"/>
      <c r="X248" s="39"/>
      <c r="Y248" s="39"/>
      <c r="Z248" s="39"/>
      <c r="AA248" s="39"/>
      <c r="AB248" s="39"/>
      <c r="AC248" s="39"/>
      <c r="AD248" s="39"/>
      <c r="AE248" s="39"/>
      <c r="AT248" s="18" t="s">
        <v>349</v>
      </c>
      <c r="AU248" s="18" t="s">
        <v>85</v>
      </c>
    </row>
    <row r="249" s="13" customFormat="1">
      <c r="A249" s="13"/>
      <c r="B249" s="252"/>
      <c r="C249" s="253"/>
      <c r="D249" s="240" t="s">
        <v>446</v>
      </c>
      <c r="E249" s="254" t="s">
        <v>1</v>
      </c>
      <c r="F249" s="255" t="s">
        <v>3456</v>
      </c>
      <c r="G249" s="253"/>
      <c r="H249" s="256">
        <v>9.5199999999999996</v>
      </c>
      <c r="I249" s="257"/>
      <c r="J249" s="253"/>
      <c r="K249" s="253"/>
      <c r="L249" s="258"/>
      <c r="M249" s="259"/>
      <c r="N249" s="260"/>
      <c r="O249" s="260"/>
      <c r="P249" s="260"/>
      <c r="Q249" s="260"/>
      <c r="R249" s="260"/>
      <c r="S249" s="260"/>
      <c r="T249" s="261"/>
      <c r="U249" s="13"/>
      <c r="V249" s="13"/>
      <c r="W249" s="13"/>
      <c r="X249" s="13"/>
      <c r="Y249" s="13"/>
      <c r="Z249" s="13"/>
      <c r="AA249" s="13"/>
      <c r="AB249" s="13"/>
      <c r="AC249" s="13"/>
      <c r="AD249" s="13"/>
      <c r="AE249" s="13"/>
      <c r="AT249" s="262" t="s">
        <v>446</v>
      </c>
      <c r="AU249" s="262" t="s">
        <v>85</v>
      </c>
      <c r="AV249" s="13" t="s">
        <v>85</v>
      </c>
      <c r="AW249" s="13" t="s">
        <v>32</v>
      </c>
      <c r="AX249" s="13" t="s">
        <v>83</v>
      </c>
      <c r="AY249" s="262" t="s">
        <v>342</v>
      </c>
    </row>
    <row r="250" s="12" customFormat="1" ht="22.8" customHeight="1">
      <c r="A250" s="12"/>
      <c r="B250" s="213"/>
      <c r="C250" s="214"/>
      <c r="D250" s="215" t="s">
        <v>75</v>
      </c>
      <c r="E250" s="246" t="s">
        <v>92</v>
      </c>
      <c r="F250" s="246" t="s">
        <v>2079</v>
      </c>
      <c r="G250" s="214"/>
      <c r="H250" s="214"/>
      <c r="I250" s="217"/>
      <c r="J250" s="247">
        <f>BK250</f>
        <v>0</v>
      </c>
      <c r="K250" s="214"/>
      <c r="L250" s="219"/>
      <c r="M250" s="220"/>
      <c r="N250" s="221"/>
      <c r="O250" s="221"/>
      <c r="P250" s="222">
        <f>SUM(P251:P253)</f>
        <v>0</v>
      </c>
      <c r="Q250" s="221"/>
      <c r="R250" s="222">
        <f>SUM(R251:R253)</f>
        <v>0</v>
      </c>
      <c r="S250" s="221"/>
      <c r="T250" s="223">
        <f>SUM(T251:T253)</f>
        <v>0</v>
      </c>
      <c r="U250" s="12"/>
      <c r="V250" s="12"/>
      <c r="W250" s="12"/>
      <c r="X250" s="12"/>
      <c r="Y250" s="12"/>
      <c r="Z250" s="12"/>
      <c r="AA250" s="12"/>
      <c r="AB250" s="12"/>
      <c r="AC250" s="12"/>
      <c r="AD250" s="12"/>
      <c r="AE250" s="12"/>
      <c r="AR250" s="224" t="s">
        <v>83</v>
      </c>
      <c r="AT250" s="225" t="s">
        <v>75</v>
      </c>
      <c r="AU250" s="225" t="s">
        <v>83</v>
      </c>
      <c r="AY250" s="224" t="s">
        <v>342</v>
      </c>
      <c r="BK250" s="226">
        <f>SUM(BK251:BK253)</f>
        <v>0</v>
      </c>
    </row>
    <row r="251" s="2" customFormat="1" ht="16.5" customHeight="1">
      <c r="A251" s="39"/>
      <c r="B251" s="40"/>
      <c r="C251" s="227" t="s">
        <v>665</v>
      </c>
      <c r="D251" s="227" t="s">
        <v>343</v>
      </c>
      <c r="E251" s="228" t="s">
        <v>2372</v>
      </c>
      <c r="F251" s="229" t="s">
        <v>2373</v>
      </c>
      <c r="G251" s="230" t="s">
        <v>543</v>
      </c>
      <c r="H251" s="231">
        <v>14.800000000000001</v>
      </c>
      <c r="I251" s="232"/>
      <c r="J251" s="233">
        <f>ROUND(I251*H251,2)</f>
        <v>0</v>
      </c>
      <c r="K251" s="229" t="s">
        <v>443</v>
      </c>
      <c r="L251" s="45"/>
      <c r="M251" s="234" t="s">
        <v>1</v>
      </c>
      <c r="N251" s="235" t="s">
        <v>41</v>
      </c>
      <c r="O251" s="92"/>
      <c r="P251" s="236">
        <f>O251*H251</f>
        <v>0</v>
      </c>
      <c r="Q251" s="236">
        <v>0</v>
      </c>
      <c r="R251" s="236">
        <f>Q251*H251</f>
        <v>0</v>
      </c>
      <c r="S251" s="236">
        <v>0</v>
      </c>
      <c r="T251" s="237">
        <f>S251*H251</f>
        <v>0</v>
      </c>
      <c r="U251" s="39"/>
      <c r="V251" s="39"/>
      <c r="W251" s="39"/>
      <c r="X251" s="39"/>
      <c r="Y251" s="39"/>
      <c r="Z251" s="39"/>
      <c r="AA251" s="39"/>
      <c r="AB251" s="39"/>
      <c r="AC251" s="39"/>
      <c r="AD251" s="39"/>
      <c r="AE251" s="39"/>
      <c r="AR251" s="238" t="s">
        <v>360</v>
      </c>
      <c r="AT251" s="238" t="s">
        <v>343</v>
      </c>
      <c r="AU251" s="238" t="s">
        <v>85</v>
      </c>
      <c r="AY251" s="18" t="s">
        <v>342</v>
      </c>
      <c r="BE251" s="239">
        <f>IF(N251="základní",J251,0)</f>
        <v>0</v>
      </c>
      <c r="BF251" s="239">
        <f>IF(N251="snížená",J251,0)</f>
        <v>0</v>
      </c>
      <c r="BG251" s="239">
        <f>IF(N251="zákl. přenesená",J251,0)</f>
        <v>0</v>
      </c>
      <c r="BH251" s="239">
        <f>IF(N251="sníž. přenesená",J251,0)</f>
        <v>0</v>
      </c>
      <c r="BI251" s="239">
        <f>IF(N251="nulová",J251,0)</f>
        <v>0</v>
      </c>
      <c r="BJ251" s="18" t="s">
        <v>83</v>
      </c>
      <c r="BK251" s="239">
        <f>ROUND(I251*H251,2)</f>
        <v>0</v>
      </c>
      <c r="BL251" s="18" t="s">
        <v>360</v>
      </c>
      <c r="BM251" s="238" t="s">
        <v>3457</v>
      </c>
    </row>
    <row r="252" s="2" customFormat="1">
      <c r="A252" s="39"/>
      <c r="B252" s="40"/>
      <c r="C252" s="41"/>
      <c r="D252" s="240" t="s">
        <v>349</v>
      </c>
      <c r="E252" s="41"/>
      <c r="F252" s="241" t="s">
        <v>2375</v>
      </c>
      <c r="G252" s="41"/>
      <c r="H252" s="41"/>
      <c r="I252" s="242"/>
      <c r="J252" s="41"/>
      <c r="K252" s="41"/>
      <c r="L252" s="45"/>
      <c r="M252" s="243"/>
      <c r="N252" s="244"/>
      <c r="O252" s="92"/>
      <c r="P252" s="92"/>
      <c r="Q252" s="92"/>
      <c r="R252" s="92"/>
      <c r="S252" s="92"/>
      <c r="T252" s="93"/>
      <c r="U252" s="39"/>
      <c r="V252" s="39"/>
      <c r="W252" s="39"/>
      <c r="X252" s="39"/>
      <c r="Y252" s="39"/>
      <c r="Z252" s="39"/>
      <c r="AA252" s="39"/>
      <c r="AB252" s="39"/>
      <c r="AC252" s="39"/>
      <c r="AD252" s="39"/>
      <c r="AE252" s="39"/>
      <c r="AT252" s="18" t="s">
        <v>349</v>
      </c>
      <c r="AU252" s="18" t="s">
        <v>85</v>
      </c>
    </row>
    <row r="253" s="13" customFormat="1">
      <c r="A253" s="13"/>
      <c r="B253" s="252"/>
      <c r="C253" s="253"/>
      <c r="D253" s="240" t="s">
        <v>446</v>
      </c>
      <c r="E253" s="254" t="s">
        <v>1</v>
      </c>
      <c r="F253" s="255" t="s">
        <v>3458</v>
      </c>
      <c r="G253" s="253"/>
      <c r="H253" s="256">
        <v>14.800000000000001</v>
      </c>
      <c r="I253" s="257"/>
      <c r="J253" s="253"/>
      <c r="K253" s="253"/>
      <c r="L253" s="258"/>
      <c r="M253" s="259"/>
      <c r="N253" s="260"/>
      <c r="O253" s="260"/>
      <c r="P253" s="260"/>
      <c r="Q253" s="260"/>
      <c r="R253" s="260"/>
      <c r="S253" s="260"/>
      <c r="T253" s="261"/>
      <c r="U253" s="13"/>
      <c r="V253" s="13"/>
      <c r="W253" s="13"/>
      <c r="X253" s="13"/>
      <c r="Y253" s="13"/>
      <c r="Z253" s="13"/>
      <c r="AA253" s="13"/>
      <c r="AB253" s="13"/>
      <c r="AC253" s="13"/>
      <c r="AD253" s="13"/>
      <c r="AE253" s="13"/>
      <c r="AT253" s="262" t="s">
        <v>446</v>
      </c>
      <c r="AU253" s="262" t="s">
        <v>85</v>
      </c>
      <c r="AV253" s="13" t="s">
        <v>85</v>
      </c>
      <c r="AW253" s="13" t="s">
        <v>32</v>
      </c>
      <c r="AX253" s="13" t="s">
        <v>83</v>
      </c>
      <c r="AY253" s="262" t="s">
        <v>342</v>
      </c>
    </row>
    <row r="254" s="12" customFormat="1" ht="22.8" customHeight="1">
      <c r="A254" s="12"/>
      <c r="B254" s="213"/>
      <c r="C254" s="214"/>
      <c r="D254" s="215" t="s">
        <v>75</v>
      </c>
      <c r="E254" s="246" t="s">
        <v>360</v>
      </c>
      <c r="F254" s="246" t="s">
        <v>2379</v>
      </c>
      <c r="G254" s="214"/>
      <c r="H254" s="214"/>
      <c r="I254" s="217"/>
      <c r="J254" s="247">
        <f>BK254</f>
        <v>0</v>
      </c>
      <c r="K254" s="214"/>
      <c r="L254" s="219"/>
      <c r="M254" s="220"/>
      <c r="N254" s="221"/>
      <c r="O254" s="221"/>
      <c r="P254" s="222">
        <f>SUM(P255:P273)</f>
        <v>0</v>
      </c>
      <c r="Q254" s="221"/>
      <c r="R254" s="222">
        <f>SUM(R255:R273)</f>
        <v>0.34088479999999999</v>
      </c>
      <c r="S254" s="221"/>
      <c r="T254" s="223">
        <f>SUM(T255:T273)</f>
        <v>0</v>
      </c>
      <c r="U254" s="12"/>
      <c r="V254" s="12"/>
      <c r="W254" s="12"/>
      <c r="X254" s="12"/>
      <c r="Y254" s="12"/>
      <c r="Z254" s="12"/>
      <c r="AA254" s="12"/>
      <c r="AB254" s="12"/>
      <c r="AC254" s="12"/>
      <c r="AD254" s="12"/>
      <c r="AE254" s="12"/>
      <c r="AR254" s="224" t="s">
        <v>83</v>
      </c>
      <c r="AT254" s="225" t="s">
        <v>75</v>
      </c>
      <c r="AU254" s="225" t="s">
        <v>83</v>
      </c>
      <c r="AY254" s="224" t="s">
        <v>342</v>
      </c>
      <c r="BK254" s="226">
        <f>SUM(BK255:BK273)</f>
        <v>0</v>
      </c>
    </row>
    <row r="255" s="2" customFormat="1" ht="16.5" customHeight="1">
      <c r="A255" s="39"/>
      <c r="B255" s="40"/>
      <c r="C255" s="227" t="s">
        <v>671</v>
      </c>
      <c r="D255" s="227" t="s">
        <v>343</v>
      </c>
      <c r="E255" s="228" t="s">
        <v>2399</v>
      </c>
      <c r="F255" s="229" t="s">
        <v>2400</v>
      </c>
      <c r="G255" s="230" t="s">
        <v>442</v>
      </c>
      <c r="H255" s="231">
        <v>2</v>
      </c>
      <c r="I255" s="232"/>
      <c r="J255" s="233">
        <f>ROUND(I255*H255,2)</f>
        <v>0</v>
      </c>
      <c r="K255" s="229" t="s">
        <v>443</v>
      </c>
      <c r="L255" s="45"/>
      <c r="M255" s="234" t="s">
        <v>1</v>
      </c>
      <c r="N255" s="235" t="s">
        <v>41</v>
      </c>
      <c r="O255" s="92"/>
      <c r="P255" s="236">
        <f>O255*H255</f>
        <v>0</v>
      </c>
      <c r="Q255" s="236">
        <v>0.087419999999999998</v>
      </c>
      <c r="R255" s="236">
        <f>Q255*H255</f>
        <v>0.17484</v>
      </c>
      <c r="S255" s="236">
        <v>0</v>
      </c>
      <c r="T255" s="237">
        <f>S255*H255</f>
        <v>0</v>
      </c>
      <c r="U255" s="39"/>
      <c r="V255" s="39"/>
      <c r="W255" s="39"/>
      <c r="X255" s="39"/>
      <c r="Y255" s="39"/>
      <c r="Z255" s="39"/>
      <c r="AA255" s="39"/>
      <c r="AB255" s="39"/>
      <c r="AC255" s="39"/>
      <c r="AD255" s="39"/>
      <c r="AE255" s="39"/>
      <c r="AR255" s="238" t="s">
        <v>360</v>
      </c>
      <c r="AT255" s="238" t="s">
        <v>343</v>
      </c>
      <c r="AU255" s="238" t="s">
        <v>85</v>
      </c>
      <c r="AY255" s="18" t="s">
        <v>342</v>
      </c>
      <c r="BE255" s="239">
        <f>IF(N255="základní",J255,0)</f>
        <v>0</v>
      </c>
      <c r="BF255" s="239">
        <f>IF(N255="snížená",J255,0)</f>
        <v>0</v>
      </c>
      <c r="BG255" s="239">
        <f>IF(N255="zákl. přenesená",J255,0)</f>
        <v>0</v>
      </c>
      <c r="BH255" s="239">
        <f>IF(N255="sníž. přenesená",J255,0)</f>
        <v>0</v>
      </c>
      <c r="BI255" s="239">
        <f>IF(N255="nulová",J255,0)</f>
        <v>0</v>
      </c>
      <c r="BJ255" s="18" t="s">
        <v>83</v>
      </c>
      <c r="BK255" s="239">
        <f>ROUND(I255*H255,2)</f>
        <v>0</v>
      </c>
      <c r="BL255" s="18" t="s">
        <v>360</v>
      </c>
      <c r="BM255" s="238" t="s">
        <v>3459</v>
      </c>
    </row>
    <row r="256" s="2" customFormat="1">
      <c r="A256" s="39"/>
      <c r="B256" s="40"/>
      <c r="C256" s="41"/>
      <c r="D256" s="240" t="s">
        <v>349</v>
      </c>
      <c r="E256" s="41"/>
      <c r="F256" s="241" t="s">
        <v>2402</v>
      </c>
      <c r="G256" s="41"/>
      <c r="H256" s="41"/>
      <c r="I256" s="242"/>
      <c r="J256" s="41"/>
      <c r="K256" s="41"/>
      <c r="L256" s="45"/>
      <c r="M256" s="243"/>
      <c r="N256" s="244"/>
      <c r="O256" s="92"/>
      <c r="P256" s="92"/>
      <c r="Q256" s="92"/>
      <c r="R256" s="92"/>
      <c r="S256" s="92"/>
      <c r="T256" s="93"/>
      <c r="U256" s="39"/>
      <c r="V256" s="39"/>
      <c r="W256" s="39"/>
      <c r="X256" s="39"/>
      <c r="Y256" s="39"/>
      <c r="Z256" s="39"/>
      <c r="AA256" s="39"/>
      <c r="AB256" s="39"/>
      <c r="AC256" s="39"/>
      <c r="AD256" s="39"/>
      <c r="AE256" s="39"/>
      <c r="AT256" s="18" t="s">
        <v>349</v>
      </c>
      <c r="AU256" s="18" t="s">
        <v>85</v>
      </c>
    </row>
    <row r="257" s="13" customFormat="1">
      <c r="A257" s="13"/>
      <c r="B257" s="252"/>
      <c r="C257" s="253"/>
      <c r="D257" s="240" t="s">
        <v>446</v>
      </c>
      <c r="E257" s="254" t="s">
        <v>1</v>
      </c>
      <c r="F257" s="255" t="s">
        <v>2403</v>
      </c>
      <c r="G257" s="253"/>
      <c r="H257" s="256">
        <v>2</v>
      </c>
      <c r="I257" s="257"/>
      <c r="J257" s="253"/>
      <c r="K257" s="253"/>
      <c r="L257" s="258"/>
      <c r="M257" s="259"/>
      <c r="N257" s="260"/>
      <c r="O257" s="260"/>
      <c r="P257" s="260"/>
      <c r="Q257" s="260"/>
      <c r="R257" s="260"/>
      <c r="S257" s="260"/>
      <c r="T257" s="261"/>
      <c r="U257" s="13"/>
      <c r="V257" s="13"/>
      <c r="W257" s="13"/>
      <c r="X257" s="13"/>
      <c r="Y257" s="13"/>
      <c r="Z257" s="13"/>
      <c r="AA257" s="13"/>
      <c r="AB257" s="13"/>
      <c r="AC257" s="13"/>
      <c r="AD257" s="13"/>
      <c r="AE257" s="13"/>
      <c r="AT257" s="262" t="s">
        <v>446</v>
      </c>
      <c r="AU257" s="262" t="s">
        <v>85</v>
      </c>
      <c r="AV257" s="13" t="s">
        <v>85</v>
      </c>
      <c r="AW257" s="13" t="s">
        <v>32</v>
      </c>
      <c r="AX257" s="13" t="s">
        <v>83</v>
      </c>
      <c r="AY257" s="262" t="s">
        <v>342</v>
      </c>
    </row>
    <row r="258" s="2" customFormat="1" ht="16.5" customHeight="1">
      <c r="A258" s="39"/>
      <c r="B258" s="40"/>
      <c r="C258" s="295" t="s">
        <v>677</v>
      </c>
      <c r="D258" s="295" t="s">
        <v>621</v>
      </c>
      <c r="E258" s="296" t="s">
        <v>2404</v>
      </c>
      <c r="F258" s="297" t="s">
        <v>2405</v>
      </c>
      <c r="G258" s="298" t="s">
        <v>442</v>
      </c>
      <c r="H258" s="299">
        <v>2</v>
      </c>
      <c r="I258" s="300"/>
      <c r="J258" s="301">
        <f>ROUND(I258*H258,2)</f>
        <v>0</v>
      </c>
      <c r="K258" s="297" t="s">
        <v>443</v>
      </c>
      <c r="L258" s="302"/>
      <c r="M258" s="303" t="s">
        <v>1</v>
      </c>
      <c r="N258" s="304" t="s">
        <v>41</v>
      </c>
      <c r="O258" s="92"/>
      <c r="P258" s="236">
        <f>O258*H258</f>
        <v>0</v>
      </c>
      <c r="Q258" s="236">
        <v>0.081000000000000003</v>
      </c>
      <c r="R258" s="236">
        <f>Q258*H258</f>
        <v>0.16200000000000001</v>
      </c>
      <c r="S258" s="236">
        <v>0</v>
      </c>
      <c r="T258" s="237">
        <f>S258*H258</f>
        <v>0</v>
      </c>
      <c r="U258" s="39"/>
      <c r="V258" s="39"/>
      <c r="W258" s="39"/>
      <c r="X258" s="39"/>
      <c r="Y258" s="39"/>
      <c r="Z258" s="39"/>
      <c r="AA258" s="39"/>
      <c r="AB258" s="39"/>
      <c r="AC258" s="39"/>
      <c r="AD258" s="39"/>
      <c r="AE258" s="39"/>
      <c r="AR258" s="238" t="s">
        <v>376</v>
      </c>
      <c r="AT258" s="238" t="s">
        <v>621</v>
      </c>
      <c r="AU258" s="238" t="s">
        <v>85</v>
      </c>
      <c r="AY258" s="18" t="s">
        <v>342</v>
      </c>
      <c r="BE258" s="239">
        <f>IF(N258="základní",J258,0)</f>
        <v>0</v>
      </c>
      <c r="BF258" s="239">
        <f>IF(N258="snížená",J258,0)</f>
        <v>0</v>
      </c>
      <c r="BG258" s="239">
        <f>IF(N258="zákl. přenesená",J258,0)</f>
        <v>0</v>
      </c>
      <c r="BH258" s="239">
        <f>IF(N258="sníž. přenesená",J258,0)</f>
        <v>0</v>
      </c>
      <c r="BI258" s="239">
        <f>IF(N258="nulová",J258,0)</f>
        <v>0</v>
      </c>
      <c r="BJ258" s="18" t="s">
        <v>83</v>
      </c>
      <c r="BK258" s="239">
        <f>ROUND(I258*H258,2)</f>
        <v>0</v>
      </c>
      <c r="BL258" s="18" t="s">
        <v>360</v>
      </c>
      <c r="BM258" s="238" t="s">
        <v>3460</v>
      </c>
    </row>
    <row r="259" s="2" customFormat="1">
      <c r="A259" s="39"/>
      <c r="B259" s="40"/>
      <c r="C259" s="41"/>
      <c r="D259" s="240" t="s">
        <v>349</v>
      </c>
      <c r="E259" s="41"/>
      <c r="F259" s="241" t="s">
        <v>2405</v>
      </c>
      <c r="G259" s="41"/>
      <c r="H259" s="41"/>
      <c r="I259" s="242"/>
      <c r="J259" s="41"/>
      <c r="K259" s="41"/>
      <c r="L259" s="45"/>
      <c r="M259" s="243"/>
      <c r="N259" s="244"/>
      <c r="O259" s="92"/>
      <c r="P259" s="92"/>
      <c r="Q259" s="92"/>
      <c r="R259" s="92"/>
      <c r="S259" s="92"/>
      <c r="T259" s="93"/>
      <c r="U259" s="39"/>
      <c r="V259" s="39"/>
      <c r="W259" s="39"/>
      <c r="X259" s="39"/>
      <c r="Y259" s="39"/>
      <c r="Z259" s="39"/>
      <c r="AA259" s="39"/>
      <c r="AB259" s="39"/>
      <c r="AC259" s="39"/>
      <c r="AD259" s="39"/>
      <c r="AE259" s="39"/>
      <c r="AT259" s="18" t="s">
        <v>349</v>
      </c>
      <c r="AU259" s="18" t="s">
        <v>85</v>
      </c>
    </row>
    <row r="260" s="13" customFormat="1">
      <c r="A260" s="13"/>
      <c r="B260" s="252"/>
      <c r="C260" s="253"/>
      <c r="D260" s="240" t="s">
        <v>446</v>
      </c>
      <c r="E260" s="254" t="s">
        <v>1</v>
      </c>
      <c r="F260" s="255" t="s">
        <v>2392</v>
      </c>
      <c r="G260" s="253"/>
      <c r="H260" s="256">
        <v>2</v>
      </c>
      <c r="I260" s="257"/>
      <c r="J260" s="253"/>
      <c r="K260" s="253"/>
      <c r="L260" s="258"/>
      <c r="M260" s="259"/>
      <c r="N260" s="260"/>
      <c r="O260" s="260"/>
      <c r="P260" s="260"/>
      <c r="Q260" s="260"/>
      <c r="R260" s="260"/>
      <c r="S260" s="260"/>
      <c r="T260" s="261"/>
      <c r="U260" s="13"/>
      <c r="V260" s="13"/>
      <c r="W260" s="13"/>
      <c r="X260" s="13"/>
      <c r="Y260" s="13"/>
      <c r="Z260" s="13"/>
      <c r="AA260" s="13"/>
      <c r="AB260" s="13"/>
      <c r="AC260" s="13"/>
      <c r="AD260" s="13"/>
      <c r="AE260" s="13"/>
      <c r="AT260" s="262" t="s">
        <v>446</v>
      </c>
      <c r="AU260" s="262" t="s">
        <v>85</v>
      </c>
      <c r="AV260" s="13" t="s">
        <v>85</v>
      </c>
      <c r="AW260" s="13" t="s">
        <v>32</v>
      </c>
      <c r="AX260" s="13" t="s">
        <v>83</v>
      </c>
      <c r="AY260" s="262" t="s">
        <v>342</v>
      </c>
    </row>
    <row r="261" s="2" customFormat="1" ht="21.75" customHeight="1">
      <c r="A261" s="39"/>
      <c r="B261" s="40"/>
      <c r="C261" s="227" t="s">
        <v>687</v>
      </c>
      <c r="D261" s="227" t="s">
        <v>343</v>
      </c>
      <c r="E261" s="228" t="s">
        <v>2407</v>
      </c>
      <c r="F261" s="229" t="s">
        <v>2408</v>
      </c>
      <c r="G261" s="230" t="s">
        <v>562</v>
      </c>
      <c r="H261" s="231">
        <v>0.25600000000000001</v>
      </c>
      <c r="I261" s="232"/>
      <c r="J261" s="233">
        <f>ROUND(I261*H261,2)</f>
        <v>0</v>
      </c>
      <c r="K261" s="229" t="s">
        <v>443</v>
      </c>
      <c r="L261" s="45"/>
      <c r="M261" s="234" t="s">
        <v>1</v>
      </c>
      <c r="N261" s="235" t="s">
        <v>41</v>
      </c>
      <c r="O261" s="92"/>
      <c r="P261" s="236">
        <f>O261*H261</f>
        <v>0</v>
      </c>
      <c r="Q261" s="236">
        <v>0</v>
      </c>
      <c r="R261" s="236">
        <f>Q261*H261</f>
        <v>0</v>
      </c>
      <c r="S261" s="236">
        <v>0</v>
      </c>
      <c r="T261" s="237">
        <f>S261*H261</f>
        <v>0</v>
      </c>
      <c r="U261" s="39"/>
      <c r="V261" s="39"/>
      <c r="W261" s="39"/>
      <c r="X261" s="39"/>
      <c r="Y261" s="39"/>
      <c r="Z261" s="39"/>
      <c r="AA261" s="39"/>
      <c r="AB261" s="39"/>
      <c r="AC261" s="39"/>
      <c r="AD261" s="39"/>
      <c r="AE261" s="39"/>
      <c r="AR261" s="238" t="s">
        <v>360</v>
      </c>
      <c r="AT261" s="238" t="s">
        <v>343</v>
      </c>
      <c r="AU261" s="238" t="s">
        <v>85</v>
      </c>
      <c r="AY261" s="18" t="s">
        <v>342</v>
      </c>
      <c r="BE261" s="239">
        <f>IF(N261="základní",J261,0)</f>
        <v>0</v>
      </c>
      <c r="BF261" s="239">
        <f>IF(N261="snížená",J261,0)</f>
        <v>0</v>
      </c>
      <c r="BG261" s="239">
        <f>IF(N261="zákl. přenesená",J261,0)</f>
        <v>0</v>
      </c>
      <c r="BH261" s="239">
        <f>IF(N261="sníž. přenesená",J261,0)</f>
        <v>0</v>
      </c>
      <c r="BI261" s="239">
        <f>IF(N261="nulová",J261,0)</f>
        <v>0</v>
      </c>
      <c r="BJ261" s="18" t="s">
        <v>83</v>
      </c>
      <c r="BK261" s="239">
        <f>ROUND(I261*H261,2)</f>
        <v>0</v>
      </c>
      <c r="BL261" s="18" t="s">
        <v>360</v>
      </c>
      <c r="BM261" s="238" t="s">
        <v>3461</v>
      </c>
    </row>
    <row r="262" s="2" customFormat="1">
      <c r="A262" s="39"/>
      <c r="B262" s="40"/>
      <c r="C262" s="41"/>
      <c r="D262" s="240" t="s">
        <v>349</v>
      </c>
      <c r="E262" s="41"/>
      <c r="F262" s="241" t="s">
        <v>2410</v>
      </c>
      <c r="G262" s="41"/>
      <c r="H262" s="41"/>
      <c r="I262" s="242"/>
      <c r="J262" s="41"/>
      <c r="K262" s="41"/>
      <c r="L262" s="45"/>
      <c r="M262" s="243"/>
      <c r="N262" s="244"/>
      <c r="O262" s="92"/>
      <c r="P262" s="92"/>
      <c r="Q262" s="92"/>
      <c r="R262" s="92"/>
      <c r="S262" s="92"/>
      <c r="T262" s="93"/>
      <c r="U262" s="39"/>
      <c r="V262" s="39"/>
      <c r="W262" s="39"/>
      <c r="X262" s="39"/>
      <c r="Y262" s="39"/>
      <c r="Z262" s="39"/>
      <c r="AA262" s="39"/>
      <c r="AB262" s="39"/>
      <c r="AC262" s="39"/>
      <c r="AD262" s="39"/>
      <c r="AE262" s="39"/>
      <c r="AT262" s="18" t="s">
        <v>349</v>
      </c>
      <c r="AU262" s="18" t="s">
        <v>85</v>
      </c>
    </row>
    <row r="263" s="13" customFormat="1">
      <c r="A263" s="13"/>
      <c r="B263" s="252"/>
      <c r="C263" s="253"/>
      <c r="D263" s="240" t="s">
        <v>446</v>
      </c>
      <c r="E263" s="254" t="s">
        <v>1</v>
      </c>
      <c r="F263" s="255" t="s">
        <v>3092</v>
      </c>
      <c r="G263" s="253"/>
      <c r="H263" s="256">
        <v>0.25600000000000001</v>
      </c>
      <c r="I263" s="257"/>
      <c r="J263" s="253"/>
      <c r="K263" s="253"/>
      <c r="L263" s="258"/>
      <c r="M263" s="259"/>
      <c r="N263" s="260"/>
      <c r="O263" s="260"/>
      <c r="P263" s="260"/>
      <c r="Q263" s="260"/>
      <c r="R263" s="260"/>
      <c r="S263" s="260"/>
      <c r="T263" s="261"/>
      <c r="U263" s="13"/>
      <c r="V263" s="13"/>
      <c r="W263" s="13"/>
      <c r="X263" s="13"/>
      <c r="Y263" s="13"/>
      <c r="Z263" s="13"/>
      <c r="AA263" s="13"/>
      <c r="AB263" s="13"/>
      <c r="AC263" s="13"/>
      <c r="AD263" s="13"/>
      <c r="AE263" s="13"/>
      <c r="AT263" s="262" t="s">
        <v>446</v>
      </c>
      <c r="AU263" s="262" t="s">
        <v>85</v>
      </c>
      <c r="AV263" s="13" t="s">
        <v>85</v>
      </c>
      <c r="AW263" s="13" t="s">
        <v>32</v>
      </c>
      <c r="AX263" s="13" t="s">
        <v>83</v>
      </c>
      <c r="AY263" s="262" t="s">
        <v>342</v>
      </c>
    </row>
    <row r="264" s="2" customFormat="1" ht="16.5" customHeight="1">
      <c r="A264" s="39"/>
      <c r="B264" s="40"/>
      <c r="C264" s="227" t="s">
        <v>692</v>
      </c>
      <c r="D264" s="227" t="s">
        <v>343</v>
      </c>
      <c r="E264" s="228" t="s">
        <v>2412</v>
      </c>
      <c r="F264" s="229" t="s">
        <v>2413</v>
      </c>
      <c r="G264" s="230" t="s">
        <v>562</v>
      </c>
      <c r="H264" s="231">
        <v>3.1379999999999999</v>
      </c>
      <c r="I264" s="232"/>
      <c r="J264" s="233">
        <f>ROUND(I264*H264,2)</f>
        <v>0</v>
      </c>
      <c r="K264" s="229" t="s">
        <v>443</v>
      </c>
      <c r="L264" s="45"/>
      <c r="M264" s="234" t="s">
        <v>1</v>
      </c>
      <c r="N264" s="235" t="s">
        <v>41</v>
      </c>
      <c r="O264" s="92"/>
      <c r="P264" s="236">
        <f>O264*H264</f>
        <v>0</v>
      </c>
      <c r="Q264" s="236">
        <v>0</v>
      </c>
      <c r="R264" s="236">
        <f>Q264*H264</f>
        <v>0</v>
      </c>
      <c r="S264" s="236">
        <v>0</v>
      </c>
      <c r="T264" s="237">
        <f>S264*H264</f>
        <v>0</v>
      </c>
      <c r="U264" s="39"/>
      <c r="V264" s="39"/>
      <c r="W264" s="39"/>
      <c r="X264" s="39"/>
      <c r="Y264" s="39"/>
      <c r="Z264" s="39"/>
      <c r="AA264" s="39"/>
      <c r="AB264" s="39"/>
      <c r="AC264" s="39"/>
      <c r="AD264" s="39"/>
      <c r="AE264" s="39"/>
      <c r="AR264" s="238" t="s">
        <v>360</v>
      </c>
      <c r="AT264" s="238" t="s">
        <v>343</v>
      </c>
      <c r="AU264" s="238" t="s">
        <v>85</v>
      </c>
      <c r="AY264" s="18" t="s">
        <v>342</v>
      </c>
      <c r="BE264" s="239">
        <f>IF(N264="základní",J264,0)</f>
        <v>0</v>
      </c>
      <c r="BF264" s="239">
        <f>IF(N264="snížená",J264,0)</f>
        <v>0</v>
      </c>
      <c r="BG264" s="239">
        <f>IF(N264="zákl. přenesená",J264,0)</f>
        <v>0</v>
      </c>
      <c r="BH264" s="239">
        <f>IF(N264="sníž. přenesená",J264,0)</f>
        <v>0</v>
      </c>
      <c r="BI264" s="239">
        <f>IF(N264="nulová",J264,0)</f>
        <v>0</v>
      </c>
      <c r="BJ264" s="18" t="s">
        <v>83</v>
      </c>
      <c r="BK264" s="239">
        <f>ROUND(I264*H264,2)</f>
        <v>0</v>
      </c>
      <c r="BL264" s="18" t="s">
        <v>360</v>
      </c>
      <c r="BM264" s="238" t="s">
        <v>3462</v>
      </c>
    </row>
    <row r="265" s="2" customFormat="1">
      <c r="A265" s="39"/>
      <c r="B265" s="40"/>
      <c r="C265" s="41"/>
      <c r="D265" s="240" t="s">
        <v>349</v>
      </c>
      <c r="E265" s="41"/>
      <c r="F265" s="241" t="s">
        <v>2415</v>
      </c>
      <c r="G265" s="41"/>
      <c r="H265" s="41"/>
      <c r="I265" s="242"/>
      <c r="J265" s="41"/>
      <c r="K265" s="41"/>
      <c r="L265" s="45"/>
      <c r="M265" s="243"/>
      <c r="N265" s="244"/>
      <c r="O265" s="92"/>
      <c r="P265" s="92"/>
      <c r="Q265" s="92"/>
      <c r="R265" s="92"/>
      <c r="S265" s="92"/>
      <c r="T265" s="93"/>
      <c r="U265" s="39"/>
      <c r="V265" s="39"/>
      <c r="W265" s="39"/>
      <c r="X265" s="39"/>
      <c r="Y265" s="39"/>
      <c r="Z265" s="39"/>
      <c r="AA265" s="39"/>
      <c r="AB265" s="39"/>
      <c r="AC265" s="39"/>
      <c r="AD265" s="39"/>
      <c r="AE265" s="39"/>
      <c r="AT265" s="18" t="s">
        <v>349</v>
      </c>
      <c r="AU265" s="18" t="s">
        <v>85</v>
      </c>
    </row>
    <row r="266" s="14" customFormat="1">
      <c r="A266" s="14"/>
      <c r="B266" s="263"/>
      <c r="C266" s="264"/>
      <c r="D266" s="240" t="s">
        <v>446</v>
      </c>
      <c r="E266" s="265" t="s">
        <v>1</v>
      </c>
      <c r="F266" s="266" t="s">
        <v>2416</v>
      </c>
      <c r="G266" s="264"/>
      <c r="H266" s="265" t="s">
        <v>1</v>
      </c>
      <c r="I266" s="267"/>
      <c r="J266" s="264"/>
      <c r="K266" s="264"/>
      <c r="L266" s="268"/>
      <c r="M266" s="269"/>
      <c r="N266" s="270"/>
      <c r="O266" s="270"/>
      <c r="P266" s="270"/>
      <c r="Q266" s="270"/>
      <c r="R266" s="270"/>
      <c r="S266" s="270"/>
      <c r="T266" s="271"/>
      <c r="U266" s="14"/>
      <c r="V266" s="14"/>
      <c r="W266" s="14"/>
      <c r="X266" s="14"/>
      <c r="Y266" s="14"/>
      <c r="Z266" s="14"/>
      <c r="AA266" s="14"/>
      <c r="AB266" s="14"/>
      <c r="AC266" s="14"/>
      <c r="AD266" s="14"/>
      <c r="AE266" s="14"/>
      <c r="AT266" s="272" t="s">
        <v>446</v>
      </c>
      <c r="AU266" s="272" t="s">
        <v>85</v>
      </c>
      <c r="AV266" s="14" t="s">
        <v>83</v>
      </c>
      <c r="AW266" s="14" t="s">
        <v>32</v>
      </c>
      <c r="AX266" s="14" t="s">
        <v>76</v>
      </c>
      <c r="AY266" s="272" t="s">
        <v>342</v>
      </c>
    </row>
    <row r="267" s="13" customFormat="1">
      <c r="A267" s="13"/>
      <c r="B267" s="252"/>
      <c r="C267" s="253"/>
      <c r="D267" s="240" t="s">
        <v>446</v>
      </c>
      <c r="E267" s="254" t="s">
        <v>1</v>
      </c>
      <c r="F267" s="255" t="s">
        <v>3463</v>
      </c>
      <c r="G267" s="253"/>
      <c r="H267" s="256">
        <v>1.6579999999999999</v>
      </c>
      <c r="I267" s="257"/>
      <c r="J267" s="253"/>
      <c r="K267" s="253"/>
      <c r="L267" s="258"/>
      <c r="M267" s="259"/>
      <c r="N267" s="260"/>
      <c r="O267" s="260"/>
      <c r="P267" s="260"/>
      <c r="Q267" s="260"/>
      <c r="R267" s="260"/>
      <c r="S267" s="260"/>
      <c r="T267" s="261"/>
      <c r="U267" s="13"/>
      <c r="V267" s="13"/>
      <c r="W267" s="13"/>
      <c r="X267" s="13"/>
      <c r="Y267" s="13"/>
      <c r="Z267" s="13"/>
      <c r="AA267" s="13"/>
      <c r="AB267" s="13"/>
      <c r="AC267" s="13"/>
      <c r="AD267" s="13"/>
      <c r="AE267" s="13"/>
      <c r="AT267" s="262" t="s">
        <v>446</v>
      </c>
      <c r="AU267" s="262" t="s">
        <v>85</v>
      </c>
      <c r="AV267" s="13" t="s">
        <v>85</v>
      </c>
      <c r="AW267" s="13" t="s">
        <v>32</v>
      </c>
      <c r="AX267" s="13" t="s">
        <v>76</v>
      </c>
      <c r="AY267" s="262" t="s">
        <v>342</v>
      </c>
    </row>
    <row r="268" s="14" customFormat="1">
      <c r="A268" s="14"/>
      <c r="B268" s="263"/>
      <c r="C268" s="264"/>
      <c r="D268" s="240" t="s">
        <v>446</v>
      </c>
      <c r="E268" s="265" t="s">
        <v>1</v>
      </c>
      <c r="F268" s="266" t="s">
        <v>2420</v>
      </c>
      <c r="G268" s="264"/>
      <c r="H268" s="265" t="s">
        <v>1</v>
      </c>
      <c r="I268" s="267"/>
      <c r="J268" s="264"/>
      <c r="K268" s="264"/>
      <c r="L268" s="268"/>
      <c r="M268" s="269"/>
      <c r="N268" s="270"/>
      <c r="O268" s="270"/>
      <c r="P268" s="270"/>
      <c r="Q268" s="270"/>
      <c r="R268" s="270"/>
      <c r="S268" s="270"/>
      <c r="T268" s="271"/>
      <c r="U268" s="14"/>
      <c r="V268" s="14"/>
      <c r="W268" s="14"/>
      <c r="X268" s="14"/>
      <c r="Y268" s="14"/>
      <c r="Z268" s="14"/>
      <c r="AA268" s="14"/>
      <c r="AB268" s="14"/>
      <c r="AC268" s="14"/>
      <c r="AD268" s="14"/>
      <c r="AE268" s="14"/>
      <c r="AT268" s="272" t="s">
        <v>446</v>
      </c>
      <c r="AU268" s="272" t="s">
        <v>85</v>
      </c>
      <c r="AV268" s="14" t="s">
        <v>83</v>
      </c>
      <c r="AW268" s="14" t="s">
        <v>32</v>
      </c>
      <c r="AX268" s="14" t="s">
        <v>76</v>
      </c>
      <c r="AY268" s="272" t="s">
        <v>342</v>
      </c>
    </row>
    <row r="269" s="13" customFormat="1">
      <c r="A269" s="13"/>
      <c r="B269" s="252"/>
      <c r="C269" s="253"/>
      <c r="D269" s="240" t="s">
        <v>446</v>
      </c>
      <c r="E269" s="254" t="s">
        <v>1</v>
      </c>
      <c r="F269" s="255" t="s">
        <v>3464</v>
      </c>
      <c r="G269" s="253"/>
      <c r="H269" s="256">
        <v>1.48</v>
      </c>
      <c r="I269" s="257"/>
      <c r="J269" s="253"/>
      <c r="K269" s="253"/>
      <c r="L269" s="258"/>
      <c r="M269" s="259"/>
      <c r="N269" s="260"/>
      <c r="O269" s="260"/>
      <c r="P269" s="260"/>
      <c r="Q269" s="260"/>
      <c r="R269" s="260"/>
      <c r="S269" s="260"/>
      <c r="T269" s="261"/>
      <c r="U269" s="13"/>
      <c r="V269" s="13"/>
      <c r="W269" s="13"/>
      <c r="X269" s="13"/>
      <c r="Y269" s="13"/>
      <c r="Z269" s="13"/>
      <c r="AA269" s="13"/>
      <c r="AB269" s="13"/>
      <c r="AC269" s="13"/>
      <c r="AD269" s="13"/>
      <c r="AE269" s="13"/>
      <c r="AT269" s="262" t="s">
        <v>446</v>
      </c>
      <c r="AU269" s="262" t="s">
        <v>85</v>
      </c>
      <c r="AV269" s="13" t="s">
        <v>85</v>
      </c>
      <c r="AW269" s="13" t="s">
        <v>32</v>
      </c>
      <c r="AX269" s="13" t="s">
        <v>76</v>
      </c>
      <c r="AY269" s="262" t="s">
        <v>342</v>
      </c>
    </row>
    <row r="270" s="16" customFormat="1">
      <c r="A270" s="16"/>
      <c r="B270" s="284"/>
      <c r="C270" s="285"/>
      <c r="D270" s="240" t="s">
        <v>446</v>
      </c>
      <c r="E270" s="286" t="s">
        <v>1</v>
      </c>
      <c r="F270" s="287" t="s">
        <v>500</v>
      </c>
      <c r="G270" s="285"/>
      <c r="H270" s="288">
        <v>3.1379999999999999</v>
      </c>
      <c r="I270" s="289"/>
      <c r="J270" s="285"/>
      <c r="K270" s="285"/>
      <c r="L270" s="290"/>
      <c r="M270" s="291"/>
      <c r="N270" s="292"/>
      <c r="O270" s="292"/>
      <c r="P270" s="292"/>
      <c r="Q270" s="292"/>
      <c r="R270" s="292"/>
      <c r="S270" s="292"/>
      <c r="T270" s="293"/>
      <c r="U270" s="16"/>
      <c r="V270" s="16"/>
      <c r="W270" s="16"/>
      <c r="X270" s="16"/>
      <c r="Y270" s="16"/>
      <c r="Z270" s="16"/>
      <c r="AA270" s="16"/>
      <c r="AB270" s="16"/>
      <c r="AC270" s="16"/>
      <c r="AD270" s="16"/>
      <c r="AE270" s="16"/>
      <c r="AT270" s="294" t="s">
        <v>446</v>
      </c>
      <c r="AU270" s="294" t="s">
        <v>85</v>
      </c>
      <c r="AV270" s="16" t="s">
        <v>360</v>
      </c>
      <c r="AW270" s="16" t="s">
        <v>32</v>
      </c>
      <c r="AX270" s="16" t="s">
        <v>83</v>
      </c>
      <c r="AY270" s="294" t="s">
        <v>342</v>
      </c>
    </row>
    <row r="271" s="2" customFormat="1" ht="16.5" customHeight="1">
      <c r="A271" s="39"/>
      <c r="B271" s="40"/>
      <c r="C271" s="227" t="s">
        <v>700</v>
      </c>
      <c r="D271" s="227" t="s">
        <v>343</v>
      </c>
      <c r="E271" s="228" t="s">
        <v>2424</v>
      </c>
      <c r="F271" s="229" t="s">
        <v>2425</v>
      </c>
      <c r="G271" s="230" t="s">
        <v>473</v>
      </c>
      <c r="H271" s="231">
        <v>0.64000000000000001</v>
      </c>
      <c r="I271" s="232"/>
      <c r="J271" s="233">
        <f>ROUND(I271*H271,2)</f>
        <v>0</v>
      </c>
      <c r="K271" s="229" t="s">
        <v>443</v>
      </c>
      <c r="L271" s="45"/>
      <c r="M271" s="234" t="s">
        <v>1</v>
      </c>
      <c r="N271" s="235" t="s">
        <v>41</v>
      </c>
      <c r="O271" s="92"/>
      <c r="P271" s="236">
        <f>O271*H271</f>
        <v>0</v>
      </c>
      <c r="Q271" s="236">
        <v>0.0063200000000000001</v>
      </c>
      <c r="R271" s="236">
        <f>Q271*H271</f>
        <v>0.0040448000000000003</v>
      </c>
      <c r="S271" s="236">
        <v>0</v>
      </c>
      <c r="T271" s="237">
        <f>S271*H271</f>
        <v>0</v>
      </c>
      <c r="U271" s="39"/>
      <c r="V271" s="39"/>
      <c r="W271" s="39"/>
      <c r="X271" s="39"/>
      <c r="Y271" s="39"/>
      <c r="Z271" s="39"/>
      <c r="AA271" s="39"/>
      <c r="AB271" s="39"/>
      <c r="AC271" s="39"/>
      <c r="AD271" s="39"/>
      <c r="AE271" s="39"/>
      <c r="AR271" s="238" t="s">
        <v>360</v>
      </c>
      <c r="AT271" s="238" t="s">
        <v>343</v>
      </c>
      <c r="AU271" s="238" t="s">
        <v>85</v>
      </c>
      <c r="AY271" s="18" t="s">
        <v>342</v>
      </c>
      <c r="BE271" s="239">
        <f>IF(N271="základní",J271,0)</f>
        <v>0</v>
      </c>
      <c r="BF271" s="239">
        <f>IF(N271="snížená",J271,0)</f>
        <v>0</v>
      </c>
      <c r="BG271" s="239">
        <f>IF(N271="zákl. přenesená",J271,0)</f>
        <v>0</v>
      </c>
      <c r="BH271" s="239">
        <f>IF(N271="sníž. přenesená",J271,0)</f>
        <v>0</v>
      </c>
      <c r="BI271" s="239">
        <f>IF(N271="nulová",J271,0)</f>
        <v>0</v>
      </c>
      <c r="BJ271" s="18" t="s">
        <v>83</v>
      </c>
      <c r="BK271" s="239">
        <f>ROUND(I271*H271,2)</f>
        <v>0</v>
      </c>
      <c r="BL271" s="18" t="s">
        <v>360</v>
      </c>
      <c r="BM271" s="238" t="s">
        <v>3465</v>
      </c>
    </row>
    <row r="272" s="2" customFormat="1">
      <c r="A272" s="39"/>
      <c r="B272" s="40"/>
      <c r="C272" s="41"/>
      <c r="D272" s="240" t="s">
        <v>349</v>
      </c>
      <c r="E272" s="41"/>
      <c r="F272" s="241" t="s">
        <v>2427</v>
      </c>
      <c r="G272" s="41"/>
      <c r="H272" s="41"/>
      <c r="I272" s="242"/>
      <c r="J272" s="41"/>
      <c r="K272" s="41"/>
      <c r="L272" s="45"/>
      <c r="M272" s="243"/>
      <c r="N272" s="244"/>
      <c r="O272" s="92"/>
      <c r="P272" s="92"/>
      <c r="Q272" s="92"/>
      <c r="R272" s="92"/>
      <c r="S272" s="92"/>
      <c r="T272" s="93"/>
      <c r="U272" s="39"/>
      <c r="V272" s="39"/>
      <c r="W272" s="39"/>
      <c r="X272" s="39"/>
      <c r="Y272" s="39"/>
      <c r="Z272" s="39"/>
      <c r="AA272" s="39"/>
      <c r="AB272" s="39"/>
      <c r="AC272" s="39"/>
      <c r="AD272" s="39"/>
      <c r="AE272" s="39"/>
      <c r="AT272" s="18" t="s">
        <v>349</v>
      </c>
      <c r="AU272" s="18" t="s">
        <v>85</v>
      </c>
    </row>
    <row r="273" s="13" customFormat="1">
      <c r="A273" s="13"/>
      <c r="B273" s="252"/>
      <c r="C273" s="253"/>
      <c r="D273" s="240" t="s">
        <v>446</v>
      </c>
      <c r="E273" s="254" t="s">
        <v>1</v>
      </c>
      <c r="F273" s="255" t="s">
        <v>3097</v>
      </c>
      <c r="G273" s="253"/>
      <c r="H273" s="256">
        <v>0.64000000000000001</v>
      </c>
      <c r="I273" s="257"/>
      <c r="J273" s="253"/>
      <c r="K273" s="253"/>
      <c r="L273" s="258"/>
      <c r="M273" s="259"/>
      <c r="N273" s="260"/>
      <c r="O273" s="260"/>
      <c r="P273" s="260"/>
      <c r="Q273" s="260"/>
      <c r="R273" s="260"/>
      <c r="S273" s="260"/>
      <c r="T273" s="261"/>
      <c r="U273" s="13"/>
      <c r="V273" s="13"/>
      <c r="W273" s="13"/>
      <c r="X273" s="13"/>
      <c r="Y273" s="13"/>
      <c r="Z273" s="13"/>
      <c r="AA273" s="13"/>
      <c r="AB273" s="13"/>
      <c r="AC273" s="13"/>
      <c r="AD273" s="13"/>
      <c r="AE273" s="13"/>
      <c r="AT273" s="262" t="s">
        <v>446</v>
      </c>
      <c r="AU273" s="262" t="s">
        <v>85</v>
      </c>
      <c r="AV273" s="13" t="s">
        <v>85</v>
      </c>
      <c r="AW273" s="13" t="s">
        <v>32</v>
      </c>
      <c r="AX273" s="13" t="s">
        <v>83</v>
      </c>
      <c r="AY273" s="262" t="s">
        <v>342</v>
      </c>
    </row>
    <row r="274" s="12" customFormat="1" ht="22.8" customHeight="1">
      <c r="A274" s="12"/>
      <c r="B274" s="213"/>
      <c r="C274" s="214"/>
      <c r="D274" s="215" t="s">
        <v>75</v>
      </c>
      <c r="E274" s="246" t="s">
        <v>341</v>
      </c>
      <c r="F274" s="246" t="s">
        <v>676</v>
      </c>
      <c r="G274" s="214"/>
      <c r="H274" s="214"/>
      <c r="I274" s="217"/>
      <c r="J274" s="247">
        <f>BK274</f>
        <v>0</v>
      </c>
      <c r="K274" s="214"/>
      <c r="L274" s="219"/>
      <c r="M274" s="220"/>
      <c r="N274" s="221"/>
      <c r="O274" s="221"/>
      <c r="P274" s="222">
        <f>SUM(P275:P280)</f>
        <v>0</v>
      </c>
      <c r="Q274" s="221"/>
      <c r="R274" s="222">
        <f>SUM(R275:R280)</f>
        <v>0</v>
      </c>
      <c r="S274" s="221"/>
      <c r="T274" s="223">
        <f>SUM(T275:T280)</f>
        <v>0</v>
      </c>
      <c r="U274" s="12"/>
      <c r="V274" s="12"/>
      <c r="W274" s="12"/>
      <c r="X274" s="12"/>
      <c r="Y274" s="12"/>
      <c r="Z274" s="12"/>
      <c r="AA274" s="12"/>
      <c r="AB274" s="12"/>
      <c r="AC274" s="12"/>
      <c r="AD274" s="12"/>
      <c r="AE274" s="12"/>
      <c r="AR274" s="224" t="s">
        <v>83</v>
      </c>
      <c r="AT274" s="225" t="s">
        <v>75</v>
      </c>
      <c r="AU274" s="225" t="s">
        <v>83</v>
      </c>
      <c r="AY274" s="224" t="s">
        <v>342</v>
      </c>
      <c r="BK274" s="226">
        <f>SUM(BK275:BK280)</f>
        <v>0</v>
      </c>
    </row>
    <row r="275" s="2" customFormat="1" ht="16.5" customHeight="1">
      <c r="A275" s="39"/>
      <c r="B275" s="40"/>
      <c r="C275" s="227" t="s">
        <v>710</v>
      </c>
      <c r="D275" s="227" t="s">
        <v>343</v>
      </c>
      <c r="E275" s="228" t="s">
        <v>3466</v>
      </c>
      <c r="F275" s="229" t="s">
        <v>3467</v>
      </c>
      <c r="G275" s="230" t="s">
        <v>473</v>
      </c>
      <c r="H275" s="231">
        <v>9.5199999999999996</v>
      </c>
      <c r="I275" s="232"/>
      <c r="J275" s="233">
        <f>ROUND(I275*H275,2)</f>
        <v>0</v>
      </c>
      <c r="K275" s="229" t="s">
        <v>443</v>
      </c>
      <c r="L275" s="45"/>
      <c r="M275" s="234" t="s">
        <v>1</v>
      </c>
      <c r="N275" s="235" t="s">
        <v>41</v>
      </c>
      <c r="O275" s="92"/>
      <c r="P275" s="236">
        <f>O275*H275</f>
        <v>0</v>
      </c>
      <c r="Q275" s="236">
        <v>0</v>
      </c>
      <c r="R275" s="236">
        <f>Q275*H275</f>
        <v>0</v>
      </c>
      <c r="S275" s="236">
        <v>0</v>
      </c>
      <c r="T275" s="237">
        <f>S275*H275</f>
        <v>0</v>
      </c>
      <c r="U275" s="39"/>
      <c r="V275" s="39"/>
      <c r="W275" s="39"/>
      <c r="X275" s="39"/>
      <c r="Y275" s="39"/>
      <c r="Z275" s="39"/>
      <c r="AA275" s="39"/>
      <c r="AB275" s="39"/>
      <c r="AC275" s="39"/>
      <c r="AD275" s="39"/>
      <c r="AE275" s="39"/>
      <c r="AR275" s="238" t="s">
        <v>360</v>
      </c>
      <c r="AT275" s="238" t="s">
        <v>343</v>
      </c>
      <c r="AU275" s="238" t="s">
        <v>85</v>
      </c>
      <c r="AY275" s="18" t="s">
        <v>342</v>
      </c>
      <c r="BE275" s="239">
        <f>IF(N275="základní",J275,0)</f>
        <v>0</v>
      </c>
      <c r="BF275" s="239">
        <f>IF(N275="snížená",J275,0)</f>
        <v>0</v>
      </c>
      <c r="BG275" s="239">
        <f>IF(N275="zákl. přenesená",J275,0)</f>
        <v>0</v>
      </c>
      <c r="BH275" s="239">
        <f>IF(N275="sníž. přenesená",J275,0)</f>
        <v>0</v>
      </c>
      <c r="BI275" s="239">
        <f>IF(N275="nulová",J275,0)</f>
        <v>0</v>
      </c>
      <c r="BJ275" s="18" t="s">
        <v>83</v>
      </c>
      <c r="BK275" s="239">
        <f>ROUND(I275*H275,2)</f>
        <v>0</v>
      </c>
      <c r="BL275" s="18" t="s">
        <v>360</v>
      </c>
      <c r="BM275" s="238" t="s">
        <v>3468</v>
      </c>
    </row>
    <row r="276" s="2" customFormat="1">
      <c r="A276" s="39"/>
      <c r="B276" s="40"/>
      <c r="C276" s="41"/>
      <c r="D276" s="240" t="s">
        <v>349</v>
      </c>
      <c r="E276" s="41"/>
      <c r="F276" s="241" t="s">
        <v>3469</v>
      </c>
      <c r="G276" s="41"/>
      <c r="H276" s="41"/>
      <c r="I276" s="242"/>
      <c r="J276" s="41"/>
      <c r="K276" s="41"/>
      <c r="L276" s="45"/>
      <c r="M276" s="243"/>
      <c r="N276" s="244"/>
      <c r="O276" s="92"/>
      <c r="P276" s="92"/>
      <c r="Q276" s="92"/>
      <c r="R276" s="92"/>
      <c r="S276" s="92"/>
      <c r="T276" s="93"/>
      <c r="U276" s="39"/>
      <c r="V276" s="39"/>
      <c r="W276" s="39"/>
      <c r="X276" s="39"/>
      <c r="Y276" s="39"/>
      <c r="Z276" s="39"/>
      <c r="AA276" s="39"/>
      <c r="AB276" s="39"/>
      <c r="AC276" s="39"/>
      <c r="AD276" s="39"/>
      <c r="AE276" s="39"/>
      <c r="AT276" s="18" t="s">
        <v>349</v>
      </c>
      <c r="AU276" s="18" t="s">
        <v>85</v>
      </c>
    </row>
    <row r="277" s="13" customFormat="1">
      <c r="A277" s="13"/>
      <c r="B277" s="252"/>
      <c r="C277" s="253"/>
      <c r="D277" s="240" t="s">
        <v>446</v>
      </c>
      <c r="E277" s="254" t="s">
        <v>1</v>
      </c>
      <c r="F277" s="255" t="s">
        <v>3456</v>
      </c>
      <c r="G277" s="253"/>
      <c r="H277" s="256">
        <v>9.5199999999999996</v>
      </c>
      <c r="I277" s="257"/>
      <c r="J277" s="253"/>
      <c r="K277" s="253"/>
      <c r="L277" s="258"/>
      <c r="M277" s="259"/>
      <c r="N277" s="260"/>
      <c r="O277" s="260"/>
      <c r="P277" s="260"/>
      <c r="Q277" s="260"/>
      <c r="R277" s="260"/>
      <c r="S277" s="260"/>
      <c r="T277" s="261"/>
      <c r="U277" s="13"/>
      <c r="V277" s="13"/>
      <c r="W277" s="13"/>
      <c r="X277" s="13"/>
      <c r="Y277" s="13"/>
      <c r="Z277" s="13"/>
      <c r="AA277" s="13"/>
      <c r="AB277" s="13"/>
      <c r="AC277" s="13"/>
      <c r="AD277" s="13"/>
      <c r="AE277" s="13"/>
      <c r="AT277" s="262" t="s">
        <v>446</v>
      </c>
      <c r="AU277" s="262" t="s">
        <v>85</v>
      </c>
      <c r="AV277" s="13" t="s">
        <v>85</v>
      </c>
      <c r="AW277" s="13" t="s">
        <v>32</v>
      </c>
      <c r="AX277" s="13" t="s">
        <v>83</v>
      </c>
      <c r="AY277" s="262" t="s">
        <v>342</v>
      </c>
    </row>
    <row r="278" s="2" customFormat="1" ht="16.5" customHeight="1">
      <c r="A278" s="39"/>
      <c r="B278" s="40"/>
      <c r="C278" s="227" t="s">
        <v>717</v>
      </c>
      <c r="D278" s="227" t="s">
        <v>343</v>
      </c>
      <c r="E278" s="228" t="s">
        <v>3102</v>
      </c>
      <c r="F278" s="229" t="s">
        <v>3103</v>
      </c>
      <c r="G278" s="230" t="s">
        <v>473</v>
      </c>
      <c r="H278" s="231">
        <v>9.5199999999999996</v>
      </c>
      <c r="I278" s="232"/>
      <c r="J278" s="233">
        <f>ROUND(I278*H278,2)</f>
        <v>0</v>
      </c>
      <c r="K278" s="229" t="s">
        <v>443</v>
      </c>
      <c r="L278" s="45"/>
      <c r="M278" s="234" t="s">
        <v>1</v>
      </c>
      <c r="N278" s="235" t="s">
        <v>41</v>
      </c>
      <c r="O278" s="92"/>
      <c r="P278" s="236">
        <f>O278*H278</f>
        <v>0</v>
      </c>
      <c r="Q278" s="236">
        <v>0</v>
      </c>
      <c r="R278" s="236">
        <f>Q278*H278</f>
        <v>0</v>
      </c>
      <c r="S278" s="236">
        <v>0</v>
      </c>
      <c r="T278" s="237">
        <f>S278*H278</f>
        <v>0</v>
      </c>
      <c r="U278" s="39"/>
      <c r="V278" s="39"/>
      <c r="W278" s="39"/>
      <c r="X278" s="39"/>
      <c r="Y278" s="39"/>
      <c r="Z278" s="39"/>
      <c r="AA278" s="39"/>
      <c r="AB278" s="39"/>
      <c r="AC278" s="39"/>
      <c r="AD278" s="39"/>
      <c r="AE278" s="39"/>
      <c r="AR278" s="238" t="s">
        <v>360</v>
      </c>
      <c r="AT278" s="238" t="s">
        <v>343</v>
      </c>
      <c r="AU278" s="238" t="s">
        <v>85</v>
      </c>
      <c r="AY278" s="18" t="s">
        <v>342</v>
      </c>
      <c r="BE278" s="239">
        <f>IF(N278="základní",J278,0)</f>
        <v>0</v>
      </c>
      <c r="BF278" s="239">
        <f>IF(N278="snížená",J278,0)</f>
        <v>0</v>
      </c>
      <c r="BG278" s="239">
        <f>IF(N278="zákl. přenesená",J278,0)</f>
        <v>0</v>
      </c>
      <c r="BH278" s="239">
        <f>IF(N278="sníž. přenesená",J278,0)</f>
        <v>0</v>
      </c>
      <c r="BI278" s="239">
        <f>IF(N278="nulová",J278,0)</f>
        <v>0</v>
      </c>
      <c r="BJ278" s="18" t="s">
        <v>83</v>
      </c>
      <c r="BK278" s="239">
        <f>ROUND(I278*H278,2)</f>
        <v>0</v>
      </c>
      <c r="BL278" s="18" t="s">
        <v>360</v>
      </c>
      <c r="BM278" s="238" t="s">
        <v>3470</v>
      </c>
    </row>
    <row r="279" s="2" customFormat="1">
      <c r="A279" s="39"/>
      <c r="B279" s="40"/>
      <c r="C279" s="41"/>
      <c r="D279" s="240" t="s">
        <v>349</v>
      </c>
      <c r="E279" s="41"/>
      <c r="F279" s="241" t="s">
        <v>3105</v>
      </c>
      <c r="G279" s="41"/>
      <c r="H279" s="41"/>
      <c r="I279" s="242"/>
      <c r="J279" s="41"/>
      <c r="K279" s="41"/>
      <c r="L279" s="45"/>
      <c r="M279" s="243"/>
      <c r="N279" s="244"/>
      <c r="O279" s="92"/>
      <c r="P279" s="92"/>
      <c r="Q279" s="92"/>
      <c r="R279" s="92"/>
      <c r="S279" s="92"/>
      <c r="T279" s="93"/>
      <c r="U279" s="39"/>
      <c r="V279" s="39"/>
      <c r="W279" s="39"/>
      <c r="X279" s="39"/>
      <c r="Y279" s="39"/>
      <c r="Z279" s="39"/>
      <c r="AA279" s="39"/>
      <c r="AB279" s="39"/>
      <c r="AC279" s="39"/>
      <c r="AD279" s="39"/>
      <c r="AE279" s="39"/>
      <c r="AT279" s="18" t="s">
        <v>349</v>
      </c>
      <c r="AU279" s="18" t="s">
        <v>85</v>
      </c>
    </row>
    <row r="280" s="13" customFormat="1">
      <c r="A280" s="13"/>
      <c r="B280" s="252"/>
      <c r="C280" s="253"/>
      <c r="D280" s="240" t="s">
        <v>446</v>
      </c>
      <c r="E280" s="254" t="s">
        <v>1</v>
      </c>
      <c r="F280" s="255" t="s">
        <v>3456</v>
      </c>
      <c r="G280" s="253"/>
      <c r="H280" s="256">
        <v>9.5199999999999996</v>
      </c>
      <c r="I280" s="257"/>
      <c r="J280" s="253"/>
      <c r="K280" s="253"/>
      <c r="L280" s="258"/>
      <c r="M280" s="259"/>
      <c r="N280" s="260"/>
      <c r="O280" s="260"/>
      <c r="P280" s="260"/>
      <c r="Q280" s="260"/>
      <c r="R280" s="260"/>
      <c r="S280" s="260"/>
      <c r="T280" s="261"/>
      <c r="U280" s="13"/>
      <c r="V280" s="13"/>
      <c r="W280" s="13"/>
      <c r="X280" s="13"/>
      <c r="Y280" s="13"/>
      <c r="Z280" s="13"/>
      <c r="AA280" s="13"/>
      <c r="AB280" s="13"/>
      <c r="AC280" s="13"/>
      <c r="AD280" s="13"/>
      <c r="AE280" s="13"/>
      <c r="AT280" s="262" t="s">
        <v>446</v>
      </c>
      <c r="AU280" s="262" t="s">
        <v>85</v>
      </c>
      <c r="AV280" s="13" t="s">
        <v>85</v>
      </c>
      <c r="AW280" s="13" t="s">
        <v>32</v>
      </c>
      <c r="AX280" s="13" t="s">
        <v>83</v>
      </c>
      <c r="AY280" s="262" t="s">
        <v>342</v>
      </c>
    </row>
    <row r="281" s="12" customFormat="1" ht="22.8" customHeight="1">
      <c r="A281" s="12"/>
      <c r="B281" s="213"/>
      <c r="C281" s="214"/>
      <c r="D281" s="215" t="s">
        <v>75</v>
      </c>
      <c r="E281" s="246" t="s">
        <v>376</v>
      </c>
      <c r="F281" s="246" t="s">
        <v>814</v>
      </c>
      <c r="G281" s="214"/>
      <c r="H281" s="214"/>
      <c r="I281" s="217"/>
      <c r="J281" s="247">
        <f>BK281</f>
        <v>0</v>
      </c>
      <c r="K281" s="214"/>
      <c r="L281" s="219"/>
      <c r="M281" s="220"/>
      <c r="N281" s="221"/>
      <c r="O281" s="221"/>
      <c r="P281" s="222">
        <f>SUM(P282:P351)</f>
        <v>0</v>
      </c>
      <c r="Q281" s="221"/>
      <c r="R281" s="222">
        <f>SUM(R282:R351)</f>
        <v>6.8245439999999995</v>
      </c>
      <c r="S281" s="221"/>
      <c r="T281" s="223">
        <f>SUM(T282:T351)</f>
        <v>1.5484000000000002</v>
      </c>
      <c r="U281" s="12"/>
      <c r="V281" s="12"/>
      <c r="W281" s="12"/>
      <c r="X281" s="12"/>
      <c r="Y281" s="12"/>
      <c r="Z281" s="12"/>
      <c r="AA281" s="12"/>
      <c r="AB281" s="12"/>
      <c r="AC281" s="12"/>
      <c r="AD281" s="12"/>
      <c r="AE281" s="12"/>
      <c r="AR281" s="224" t="s">
        <v>83</v>
      </c>
      <c r="AT281" s="225" t="s">
        <v>75</v>
      </c>
      <c r="AU281" s="225" t="s">
        <v>83</v>
      </c>
      <c r="AY281" s="224" t="s">
        <v>342</v>
      </c>
      <c r="BK281" s="226">
        <f>SUM(BK282:BK351)</f>
        <v>0</v>
      </c>
    </row>
    <row r="282" s="2" customFormat="1" ht="21.75" customHeight="1">
      <c r="A282" s="39"/>
      <c r="B282" s="40"/>
      <c r="C282" s="227" t="s">
        <v>724</v>
      </c>
      <c r="D282" s="227" t="s">
        <v>343</v>
      </c>
      <c r="E282" s="228" t="s">
        <v>2498</v>
      </c>
      <c r="F282" s="229" t="s">
        <v>2499</v>
      </c>
      <c r="G282" s="230" t="s">
        <v>543</v>
      </c>
      <c r="H282" s="231">
        <v>14.800000000000001</v>
      </c>
      <c r="I282" s="232"/>
      <c r="J282" s="233">
        <f>ROUND(I282*H282,2)</f>
        <v>0</v>
      </c>
      <c r="K282" s="229" t="s">
        <v>443</v>
      </c>
      <c r="L282" s="45"/>
      <c r="M282" s="234" t="s">
        <v>1</v>
      </c>
      <c r="N282" s="235" t="s">
        <v>41</v>
      </c>
      <c r="O282" s="92"/>
      <c r="P282" s="236">
        <f>O282*H282</f>
        <v>0</v>
      </c>
      <c r="Q282" s="236">
        <v>8.0000000000000007E-05</v>
      </c>
      <c r="R282" s="236">
        <f>Q282*H282</f>
        <v>0.0011840000000000002</v>
      </c>
      <c r="S282" s="236">
        <v>0</v>
      </c>
      <c r="T282" s="237">
        <f>S282*H282</f>
        <v>0</v>
      </c>
      <c r="U282" s="39"/>
      <c r="V282" s="39"/>
      <c r="W282" s="39"/>
      <c r="X282" s="39"/>
      <c r="Y282" s="39"/>
      <c r="Z282" s="39"/>
      <c r="AA282" s="39"/>
      <c r="AB282" s="39"/>
      <c r="AC282" s="39"/>
      <c r="AD282" s="39"/>
      <c r="AE282" s="39"/>
      <c r="AR282" s="238" t="s">
        <v>360</v>
      </c>
      <c r="AT282" s="238" t="s">
        <v>343</v>
      </c>
      <c r="AU282" s="238" t="s">
        <v>85</v>
      </c>
      <c r="AY282" s="18" t="s">
        <v>342</v>
      </c>
      <c r="BE282" s="239">
        <f>IF(N282="základní",J282,0)</f>
        <v>0</v>
      </c>
      <c r="BF282" s="239">
        <f>IF(N282="snížená",J282,0)</f>
        <v>0</v>
      </c>
      <c r="BG282" s="239">
        <f>IF(N282="zákl. přenesená",J282,0)</f>
        <v>0</v>
      </c>
      <c r="BH282" s="239">
        <f>IF(N282="sníž. přenesená",J282,0)</f>
        <v>0</v>
      </c>
      <c r="BI282" s="239">
        <f>IF(N282="nulová",J282,0)</f>
        <v>0</v>
      </c>
      <c r="BJ282" s="18" t="s">
        <v>83</v>
      </c>
      <c r="BK282" s="239">
        <f>ROUND(I282*H282,2)</f>
        <v>0</v>
      </c>
      <c r="BL282" s="18" t="s">
        <v>360</v>
      </c>
      <c r="BM282" s="238" t="s">
        <v>3471</v>
      </c>
    </row>
    <row r="283" s="2" customFormat="1">
      <c r="A283" s="39"/>
      <c r="B283" s="40"/>
      <c r="C283" s="41"/>
      <c r="D283" s="240" t="s">
        <v>349</v>
      </c>
      <c r="E283" s="41"/>
      <c r="F283" s="241" t="s">
        <v>2501</v>
      </c>
      <c r="G283" s="41"/>
      <c r="H283" s="41"/>
      <c r="I283" s="242"/>
      <c r="J283" s="41"/>
      <c r="K283" s="41"/>
      <c r="L283" s="45"/>
      <c r="M283" s="243"/>
      <c r="N283" s="244"/>
      <c r="O283" s="92"/>
      <c r="P283" s="92"/>
      <c r="Q283" s="92"/>
      <c r="R283" s="92"/>
      <c r="S283" s="92"/>
      <c r="T283" s="93"/>
      <c r="U283" s="39"/>
      <c r="V283" s="39"/>
      <c r="W283" s="39"/>
      <c r="X283" s="39"/>
      <c r="Y283" s="39"/>
      <c r="Z283" s="39"/>
      <c r="AA283" s="39"/>
      <c r="AB283" s="39"/>
      <c r="AC283" s="39"/>
      <c r="AD283" s="39"/>
      <c r="AE283" s="39"/>
      <c r="AT283" s="18" t="s">
        <v>349</v>
      </c>
      <c r="AU283" s="18" t="s">
        <v>85</v>
      </c>
    </row>
    <row r="284" s="13" customFormat="1">
      <c r="A284" s="13"/>
      <c r="B284" s="252"/>
      <c r="C284" s="253"/>
      <c r="D284" s="240" t="s">
        <v>446</v>
      </c>
      <c r="E284" s="254" t="s">
        <v>1</v>
      </c>
      <c r="F284" s="255" t="s">
        <v>3472</v>
      </c>
      <c r="G284" s="253"/>
      <c r="H284" s="256">
        <v>14.800000000000001</v>
      </c>
      <c r="I284" s="257"/>
      <c r="J284" s="253"/>
      <c r="K284" s="253"/>
      <c r="L284" s="258"/>
      <c r="M284" s="259"/>
      <c r="N284" s="260"/>
      <c r="O284" s="260"/>
      <c r="P284" s="260"/>
      <c r="Q284" s="260"/>
      <c r="R284" s="260"/>
      <c r="S284" s="260"/>
      <c r="T284" s="261"/>
      <c r="U284" s="13"/>
      <c r="V284" s="13"/>
      <c r="W284" s="13"/>
      <c r="X284" s="13"/>
      <c r="Y284" s="13"/>
      <c r="Z284" s="13"/>
      <c r="AA284" s="13"/>
      <c r="AB284" s="13"/>
      <c r="AC284" s="13"/>
      <c r="AD284" s="13"/>
      <c r="AE284" s="13"/>
      <c r="AT284" s="262" t="s">
        <v>446</v>
      </c>
      <c r="AU284" s="262" t="s">
        <v>85</v>
      </c>
      <c r="AV284" s="13" t="s">
        <v>85</v>
      </c>
      <c r="AW284" s="13" t="s">
        <v>32</v>
      </c>
      <c r="AX284" s="13" t="s">
        <v>83</v>
      </c>
      <c r="AY284" s="262" t="s">
        <v>342</v>
      </c>
    </row>
    <row r="285" s="2" customFormat="1" ht="16.5" customHeight="1">
      <c r="A285" s="39"/>
      <c r="B285" s="40"/>
      <c r="C285" s="295" t="s">
        <v>730</v>
      </c>
      <c r="D285" s="295" t="s">
        <v>621</v>
      </c>
      <c r="E285" s="296" t="s">
        <v>2503</v>
      </c>
      <c r="F285" s="297" t="s">
        <v>2504</v>
      </c>
      <c r="G285" s="298" t="s">
        <v>543</v>
      </c>
      <c r="H285" s="299">
        <v>15.022</v>
      </c>
      <c r="I285" s="300"/>
      <c r="J285" s="301">
        <f>ROUND(I285*H285,2)</f>
        <v>0</v>
      </c>
      <c r="K285" s="297" t="s">
        <v>443</v>
      </c>
      <c r="L285" s="302"/>
      <c r="M285" s="303" t="s">
        <v>1</v>
      </c>
      <c r="N285" s="304" t="s">
        <v>41</v>
      </c>
      <c r="O285" s="92"/>
      <c r="P285" s="236">
        <f>O285*H285</f>
        <v>0</v>
      </c>
      <c r="Q285" s="236">
        <v>0.071999999999999995</v>
      </c>
      <c r="R285" s="236">
        <f>Q285*H285</f>
        <v>1.0815839999999999</v>
      </c>
      <c r="S285" s="236">
        <v>0</v>
      </c>
      <c r="T285" s="237">
        <f>S285*H285</f>
        <v>0</v>
      </c>
      <c r="U285" s="39"/>
      <c r="V285" s="39"/>
      <c r="W285" s="39"/>
      <c r="X285" s="39"/>
      <c r="Y285" s="39"/>
      <c r="Z285" s="39"/>
      <c r="AA285" s="39"/>
      <c r="AB285" s="39"/>
      <c r="AC285" s="39"/>
      <c r="AD285" s="39"/>
      <c r="AE285" s="39"/>
      <c r="AR285" s="238" t="s">
        <v>376</v>
      </c>
      <c r="AT285" s="238" t="s">
        <v>621</v>
      </c>
      <c r="AU285" s="238" t="s">
        <v>85</v>
      </c>
      <c r="AY285" s="18" t="s">
        <v>342</v>
      </c>
      <c r="BE285" s="239">
        <f>IF(N285="základní",J285,0)</f>
        <v>0</v>
      </c>
      <c r="BF285" s="239">
        <f>IF(N285="snížená",J285,0)</f>
        <v>0</v>
      </c>
      <c r="BG285" s="239">
        <f>IF(N285="zákl. přenesená",J285,0)</f>
        <v>0</v>
      </c>
      <c r="BH285" s="239">
        <f>IF(N285="sníž. přenesená",J285,0)</f>
        <v>0</v>
      </c>
      <c r="BI285" s="239">
        <f>IF(N285="nulová",J285,0)</f>
        <v>0</v>
      </c>
      <c r="BJ285" s="18" t="s">
        <v>83</v>
      </c>
      <c r="BK285" s="239">
        <f>ROUND(I285*H285,2)</f>
        <v>0</v>
      </c>
      <c r="BL285" s="18" t="s">
        <v>360</v>
      </c>
      <c r="BM285" s="238" t="s">
        <v>3473</v>
      </c>
    </row>
    <row r="286" s="2" customFormat="1">
      <c r="A286" s="39"/>
      <c r="B286" s="40"/>
      <c r="C286" s="41"/>
      <c r="D286" s="240" t="s">
        <v>349</v>
      </c>
      <c r="E286" s="41"/>
      <c r="F286" s="241" t="s">
        <v>2504</v>
      </c>
      <c r="G286" s="41"/>
      <c r="H286" s="41"/>
      <c r="I286" s="242"/>
      <c r="J286" s="41"/>
      <c r="K286" s="41"/>
      <c r="L286" s="45"/>
      <c r="M286" s="243"/>
      <c r="N286" s="244"/>
      <c r="O286" s="92"/>
      <c r="P286" s="92"/>
      <c r="Q286" s="92"/>
      <c r="R286" s="92"/>
      <c r="S286" s="92"/>
      <c r="T286" s="93"/>
      <c r="U286" s="39"/>
      <c r="V286" s="39"/>
      <c r="W286" s="39"/>
      <c r="X286" s="39"/>
      <c r="Y286" s="39"/>
      <c r="Z286" s="39"/>
      <c r="AA286" s="39"/>
      <c r="AB286" s="39"/>
      <c r="AC286" s="39"/>
      <c r="AD286" s="39"/>
      <c r="AE286" s="39"/>
      <c r="AT286" s="18" t="s">
        <v>349</v>
      </c>
      <c r="AU286" s="18" t="s">
        <v>85</v>
      </c>
    </row>
    <row r="287" s="13" customFormat="1">
      <c r="A287" s="13"/>
      <c r="B287" s="252"/>
      <c r="C287" s="253"/>
      <c r="D287" s="240" t="s">
        <v>446</v>
      </c>
      <c r="E287" s="253"/>
      <c r="F287" s="255" t="s">
        <v>3474</v>
      </c>
      <c r="G287" s="253"/>
      <c r="H287" s="256">
        <v>15.022</v>
      </c>
      <c r="I287" s="257"/>
      <c r="J287" s="253"/>
      <c r="K287" s="253"/>
      <c r="L287" s="258"/>
      <c r="M287" s="259"/>
      <c r="N287" s="260"/>
      <c r="O287" s="260"/>
      <c r="P287" s="260"/>
      <c r="Q287" s="260"/>
      <c r="R287" s="260"/>
      <c r="S287" s="260"/>
      <c r="T287" s="261"/>
      <c r="U287" s="13"/>
      <c r="V287" s="13"/>
      <c r="W287" s="13"/>
      <c r="X287" s="13"/>
      <c r="Y287" s="13"/>
      <c r="Z287" s="13"/>
      <c r="AA287" s="13"/>
      <c r="AB287" s="13"/>
      <c r="AC287" s="13"/>
      <c r="AD287" s="13"/>
      <c r="AE287" s="13"/>
      <c r="AT287" s="262" t="s">
        <v>446</v>
      </c>
      <c r="AU287" s="262" t="s">
        <v>85</v>
      </c>
      <c r="AV287" s="13" t="s">
        <v>85</v>
      </c>
      <c r="AW287" s="13" t="s">
        <v>4</v>
      </c>
      <c r="AX287" s="13" t="s">
        <v>83</v>
      </c>
      <c r="AY287" s="262" t="s">
        <v>342</v>
      </c>
    </row>
    <row r="288" s="2" customFormat="1" ht="16.5" customHeight="1">
      <c r="A288" s="39"/>
      <c r="B288" s="40"/>
      <c r="C288" s="227" t="s">
        <v>737</v>
      </c>
      <c r="D288" s="227" t="s">
        <v>343</v>
      </c>
      <c r="E288" s="228" t="s">
        <v>2507</v>
      </c>
      <c r="F288" s="229" t="s">
        <v>2508</v>
      </c>
      <c r="G288" s="230" t="s">
        <v>442</v>
      </c>
      <c r="H288" s="231">
        <v>4</v>
      </c>
      <c r="I288" s="232"/>
      <c r="J288" s="233">
        <f>ROUND(I288*H288,2)</f>
        <v>0</v>
      </c>
      <c r="K288" s="229" t="s">
        <v>443</v>
      </c>
      <c r="L288" s="45"/>
      <c r="M288" s="234" t="s">
        <v>1</v>
      </c>
      <c r="N288" s="235" t="s">
        <v>41</v>
      </c>
      <c r="O288" s="92"/>
      <c r="P288" s="236">
        <f>O288*H288</f>
        <v>0</v>
      </c>
      <c r="Q288" s="236">
        <v>9.0000000000000006E-05</v>
      </c>
      <c r="R288" s="236">
        <f>Q288*H288</f>
        <v>0.00036000000000000002</v>
      </c>
      <c r="S288" s="236">
        <v>0</v>
      </c>
      <c r="T288" s="237">
        <f>S288*H288</f>
        <v>0</v>
      </c>
      <c r="U288" s="39"/>
      <c r="V288" s="39"/>
      <c r="W288" s="39"/>
      <c r="X288" s="39"/>
      <c r="Y288" s="39"/>
      <c r="Z288" s="39"/>
      <c r="AA288" s="39"/>
      <c r="AB288" s="39"/>
      <c r="AC288" s="39"/>
      <c r="AD288" s="39"/>
      <c r="AE288" s="39"/>
      <c r="AR288" s="238" t="s">
        <v>360</v>
      </c>
      <c r="AT288" s="238" t="s">
        <v>343</v>
      </c>
      <c r="AU288" s="238" t="s">
        <v>85</v>
      </c>
      <c r="AY288" s="18" t="s">
        <v>342</v>
      </c>
      <c r="BE288" s="239">
        <f>IF(N288="základní",J288,0)</f>
        <v>0</v>
      </c>
      <c r="BF288" s="239">
        <f>IF(N288="snížená",J288,0)</f>
        <v>0</v>
      </c>
      <c r="BG288" s="239">
        <f>IF(N288="zákl. přenesená",J288,0)</f>
        <v>0</v>
      </c>
      <c r="BH288" s="239">
        <f>IF(N288="sníž. přenesená",J288,0)</f>
        <v>0</v>
      </c>
      <c r="BI288" s="239">
        <f>IF(N288="nulová",J288,0)</f>
        <v>0</v>
      </c>
      <c r="BJ288" s="18" t="s">
        <v>83</v>
      </c>
      <c r="BK288" s="239">
        <f>ROUND(I288*H288,2)</f>
        <v>0</v>
      </c>
      <c r="BL288" s="18" t="s">
        <v>360</v>
      </c>
      <c r="BM288" s="238" t="s">
        <v>3475</v>
      </c>
    </row>
    <row r="289" s="2" customFormat="1">
      <c r="A289" s="39"/>
      <c r="B289" s="40"/>
      <c r="C289" s="41"/>
      <c r="D289" s="240" t="s">
        <v>349</v>
      </c>
      <c r="E289" s="41"/>
      <c r="F289" s="241" t="s">
        <v>2510</v>
      </c>
      <c r="G289" s="41"/>
      <c r="H289" s="41"/>
      <c r="I289" s="242"/>
      <c r="J289" s="41"/>
      <c r="K289" s="41"/>
      <c r="L289" s="45"/>
      <c r="M289" s="243"/>
      <c r="N289" s="244"/>
      <c r="O289" s="92"/>
      <c r="P289" s="92"/>
      <c r="Q289" s="92"/>
      <c r="R289" s="92"/>
      <c r="S289" s="92"/>
      <c r="T289" s="93"/>
      <c r="U289" s="39"/>
      <c r="V289" s="39"/>
      <c r="W289" s="39"/>
      <c r="X289" s="39"/>
      <c r="Y289" s="39"/>
      <c r="Z289" s="39"/>
      <c r="AA289" s="39"/>
      <c r="AB289" s="39"/>
      <c r="AC289" s="39"/>
      <c r="AD289" s="39"/>
      <c r="AE289" s="39"/>
      <c r="AT289" s="18" t="s">
        <v>349</v>
      </c>
      <c r="AU289" s="18" t="s">
        <v>85</v>
      </c>
    </row>
    <row r="290" s="13" customFormat="1">
      <c r="A290" s="13"/>
      <c r="B290" s="252"/>
      <c r="C290" s="253"/>
      <c r="D290" s="240" t="s">
        <v>446</v>
      </c>
      <c r="E290" s="254" t="s">
        <v>1</v>
      </c>
      <c r="F290" s="255" t="s">
        <v>3111</v>
      </c>
      <c r="G290" s="253"/>
      <c r="H290" s="256">
        <v>4</v>
      </c>
      <c r="I290" s="257"/>
      <c r="J290" s="253"/>
      <c r="K290" s="253"/>
      <c r="L290" s="258"/>
      <c r="M290" s="259"/>
      <c r="N290" s="260"/>
      <c r="O290" s="260"/>
      <c r="P290" s="260"/>
      <c r="Q290" s="260"/>
      <c r="R290" s="260"/>
      <c r="S290" s="260"/>
      <c r="T290" s="261"/>
      <c r="U290" s="13"/>
      <c r="V290" s="13"/>
      <c r="W290" s="13"/>
      <c r="X290" s="13"/>
      <c r="Y290" s="13"/>
      <c r="Z290" s="13"/>
      <c r="AA290" s="13"/>
      <c r="AB290" s="13"/>
      <c r="AC290" s="13"/>
      <c r="AD290" s="13"/>
      <c r="AE290" s="13"/>
      <c r="AT290" s="262" t="s">
        <v>446</v>
      </c>
      <c r="AU290" s="262" t="s">
        <v>85</v>
      </c>
      <c r="AV290" s="13" t="s">
        <v>85</v>
      </c>
      <c r="AW290" s="13" t="s">
        <v>32</v>
      </c>
      <c r="AX290" s="13" t="s">
        <v>83</v>
      </c>
      <c r="AY290" s="262" t="s">
        <v>342</v>
      </c>
    </row>
    <row r="291" s="2" customFormat="1" ht="16.5" customHeight="1">
      <c r="A291" s="39"/>
      <c r="B291" s="40"/>
      <c r="C291" s="295" t="s">
        <v>743</v>
      </c>
      <c r="D291" s="295" t="s">
        <v>621</v>
      </c>
      <c r="E291" s="296" t="s">
        <v>2512</v>
      </c>
      <c r="F291" s="297" t="s">
        <v>2513</v>
      </c>
      <c r="G291" s="298" t="s">
        <v>442</v>
      </c>
      <c r="H291" s="299">
        <v>2</v>
      </c>
      <c r="I291" s="300"/>
      <c r="J291" s="301">
        <f>ROUND(I291*H291,2)</f>
        <v>0</v>
      </c>
      <c r="K291" s="297" t="s">
        <v>443</v>
      </c>
      <c r="L291" s="302"/>
      <c r="M291" s="303" t="s">
        <v>1</v>
      </c>
      <c r="N291" s="304" t="s">
        <v>41</v>
      </c>
      <c r="O291" s="92"/>
      <c r="P291" s="236">
        <f>O291*H291</f>
        <v>0</v>
      </c>
      <c r="Q291" s="236">
        <v>0.056000000000000001</v>
      </c>
      <c r="R291" s="236">
        <f>Q291*H291</f>
        <v>0.112</v>
      </c>
      <c r="S291" s="236">
        <v>0</v>
      </c>
      <c r="T291" s="237">
        <f>S291*H291</f>
        <v>0</v>
      </c>
      <c r="U291" s="39"/>
      <c r="V291" s="39"/>
      <c r="W291" s="39"/>
      <c r="X291" s="39"/>
      <c r="Y291" s="39"/>
      <c r="Z291" s="39"/>
      <c r="AA291" s="39"/>
      <c r="AB291" s="39"/>
      <c r="AC291" s="39"/>
      <c r="AD291" s="39"/>
      <c r="AE291" s="39"/>
      <c r="AR291" s="238" t="s">
        <v>376</v>
      </c>
      <c r="AT291" s="238" t="s">
        <v>621</v>
      </c>
      <c r="AU291" s="238" t="s">
        <v>85</v>
      </c>
      <c r="AY291" s="18" t="s">
        <v>342</v>
      </c>
      <c r="BE291" s="239">
        <f>IF(N291="základní",J291,0)</f>
        <v>0</v>
      </c>
      <c r="BF291" s="239">
        <f>IF(N291="snížená",J291,0)</f>
        <v>0</v>
      </c>
      <c r="BG291" s="239">
        <f>IF(N291="zákl. přenesená",J291,0)</f>
        <v>0</v>
      </c>
      <c r="BH291" s="239">
        <f>IF(N291="sníž. přenesená",J291,0)</f>
        <v>0</v>
      </c>
      <c r="BI291" s="239">
        <f>IF(N291="nulová",J291,0)</f>
        <v>0</v>
      </c>
      <c r="BJ291" s="18" t="s">
        <v>83</v>
      </c>
      <c r="BK291" s="239">
        <f>ROUND(I291*H291,2)</f>
        <v>0</v>
      </c>
      <c r="BL291" s="18" t="s">
        <v>360</v>
      </c>
      <c r="BM291" s="238" t="s">
        <v>3476</v>
      </c>
    </row>
    <row r="292" s="2" customFormat="1">
      <c r="A292" s="39"/>
      <c r="B292" s="40"/>
      <c r="C292" s="41"/>
      <c r="D292" s="240" t="s">
        <v>349</v>
      </c>
      <c r="E292" s="41"/>
      <c r="F292" s="241" t="s">
        <v>2513</v>
      </c>
      <c r="G292" s="41"/>
      <c r="H292" s="41"/>
      <c r="I292" s="242"/>
      <c r="J292" s="41"/>
      <c r="K292" s="41"/>
      <c r="L292" s="45"/>
      <c r="M292" s="243"/>
      <c r="N292" s="244"/>
      <c r="O292" s="92"/>
      <c r="P292" s="92"/>
      <c r="Q292" s="92"/>
      <c r="R292" s="92"/>
      <c r="S292" s="92"/>
      <c r="T292" s="93"/>
      <c r="U292" s="39"/>
      <c r="V292" s="39"/>
      <c r="W292" s="39"/>
      <c r="X292" s="39"/>
      <c r="Y292" s="39"/>
      <c r="Z292" s="39"/>
      <c r="AA292" s="39"/>
      <c r="AB292" s="39"/>
      <c r="AC292" s="39"/>
      <c r="AD292" s="39"/>
      <c r="AE292" s="39"/>
      <c r="AT292" s="18" t="s">
        <v>349</v>
      </c>
      <c r="AU292" s="18" t="s">
        <v>85</v>
      </c>
    </row>
    <row r="293" s="13" customFormat="1">
      <c r="A293" s="13"/>
      <c r="B293" s="252"/>
      <c r="C293" s="253"/>
      <c r="D293" s="240" t="s">
        <v>446</v>
      </c>
      <c r="E293" s="254" t="s">
        <v>1</v>
      </c>
      <c r="F293" s="255" t="s">
        <v>3113</v>
      </c>
      <c r="G293" s="253"/>
      <c r="H293" s="256">
        <v>2</v>
      </c>
      <c r="I293" s="257"/>
      <c r="J293" s="253"/>
      <c r="K293" s="253"/>
      <c r="L293" s="258"/>
      <c r="M293" s="259"/>
      <c r="N293" s="260"/>
      <c r="O293" s="260"/>
      <c r="P293" s="260"/>
      <c r="Q293" s="260"/>
      <c r="R293" s="260"/>
      <c r="S293" s="260"/>
      <c r="T293" s="261"/>
      <c r="U293" s="13"/>
      <c r="V293" s="13"/>
      <c r="W293" s="13"/>
      <c r="X293" s="13"/>
      <c r="Y293" s="13"/>
      <c r="Z293" s="13"/>
      <c r="AA293" s="13"/>
      <c r="AB293" s="13"/>
      <c r="AC293" s="13"/>
      <c r="AD293" s="13"/>
      <c r="AE293" s="13"/>
      <c r="AT293" s="262" t="s">
        <v>446</v>
      </c>
      <c r="AU293" s="262" t="s">
        <v>85</v>
      </c>
      <c r="AV293" s="13" t="s">
        <v>85</v>
      </c>
      <c r="AW293" s="13" t="s">
        <v>32</v>
      </c>
      <c r="AX293" s="13" t="s">
        <v>83</v>
      </c>
      <c r="AY293" s="262" t="s">
        <v>342</v>
      </c>
    </row>
    <row r="294" s="2" customFormat="1" ht="21.75" customHeight="1">
      <c r="A294" s="39"/>
      <c r="B294" s="40"/>
      <c r="C294" s="295" t="s">
        <v>749</v>
      </c>
      <c r="D294" s="295" t="s">
        <v>621</v>
      </c>
      <c r="E294" s="296" t="s">
        <v>2517</v>
      </c>
      <c r="F294" s="297" t="s">
        <v>2518</v>
      </c>
      <c r="G294" s="298" t="s">
        <v>442</v>
      </c>
      <c r="H294" s="299">
        <v>2</v>
      </c>
      <c r="I294" s="300"/>
      <c r="J294" s="301">
        <f>ROUND(I294*H294,2)</f>
        <v>0</v>
      </c>
      <c r="K294" s="297" t="s">
        <v>443</v>
      </c>
      <c r="L294" s="302"/>
      <c r="M294" s="303" t="s">
        <v>1</v>
      </c>
      <c r="N294" s="304" t="s">
        <v>41</v>
      </c>
      <c r="O294" s="92"/>
      <c r="P294" s="236">
        <f>O294*H294</f>
        <v>0</v>
      </c>
      <c r="Q294" s="236">
        <v>0.044999999999999998</v>
      </c>
      <c r="R294" s="236">
        <f>Q294*H294</f>
        <v>0.089999999999999997</v>
      </c>
      <c r="S294" s="236">
        <v>0</v>
      </c>
      <c r="T294" s="237">
        <f>S294*H294</f>
        <v>0</v>
      </c>
      <c r="U294" s="39"/>
      <c r="V294" s="39"/>
      <c r="W294" s="39"/>
      <c r="X294" s="39"/>
      <c r="Y294" s="39"/>
      <c r="Z294" s="39"/>
      <c r="AA294" s="39"/>
      <c r="AB294" s="39"/>
      <c r="AC294" s="39"/>
      <c r="AD294" s="39"/>
      <c r="AE294" s="39"/>
      <c r="AR294" s="238" t="s">
        <v>376</v>
      </c>
      <c r="AT294" s="238" t="s">
        <v>621</v>
      </c>
      <c r="AU294" s="238" t="s">
        <v>85</v>
      </c>
      <c r="AY294" s="18" t="s">
        <v>342</v>
      </c>
      <c r="BE294" s="239">
        <f>IF(N294="základní",J294,0)</f>
        <v>0</v>
      </c>
      <c r="BF294" s="239">
        <f>IF(N294="snížená",J294,0)</f>
        <v>0</v>
      </c>
      <c r="BG294" s="239">
        <f>IF(N294="zákl. přenesená",J294,0)</f>
        <v>0</v>
      </c>
      <c r="BH294" s="239">
        <f>IF(N294="sníž. přenesená",J294,0)</f>
        <v>0</v>
      </c>
      <c r="BI294" s="239">
        <f>IF(N294="nulová",J294,0)</f>
        <v>0</v>
      </c>
      <c r="BJ294" s="18" t="s">
        <v>83</v>
      </c>
      <c r="BK294" s="239">
        <f>ROUND(I294*H294,2)</f>
        <v>0</v>
      </c>
      <c r="BL294" s="18" t="s">
        <v>360</v>
      </c>
      <c r="BM294" s="238" t="s">
        <v>3477</v>
      </c>
    </row>
    <row r="295" s="2" customFormat="1">
      <c r="A295" s="39"/>
      <c r="B295" s="40"/>
      <c r="C295" s="41"/>
      <c r="D295" s="240" t="s">
        <v>349</v>
      </c>
      <c r="E295" s="41"/>
      <c r="F295" s="241" t="s">
        <v>2518</v>
      </c>
      <c r="G295" s="41"/>
      <c r="H295" s="41"/>
      <c r="I295" s="242"/>
      <c r="J295" s="41"/>
      <c r="K295" s="41"/>
      <c r="L295" s="45"/>
      <c r="M295" s="243"/>
      <c r="N295" s="244"/>
      <c r="O295" s="92"/>
      <c r="P295" s="92"/>
      <c r="Q295" s="92"/>
      <c r="R295" s="92"/>
      <c r="S295" s="92"/>
      <c r="T295" s="93"/>
      <c r="U295" s="39"/>
      <c r="V295" s="39"/>
      <c r="W295" s="39"/>
      <c r="X295" s="39"/>
      <c r="Y295" s="39"/>
      <c r="Z295" s="39"/>
      <c r="AA295" s="39"/>
      <c r="AB295" s="39"/>
      <c r="AC295" s="39"/>
      <c r="AD295" s="39"/>
      <c r="AE295" s="39"/>
      <c r="AT295" s="18" t="s">
        <v>349</v>
      </c>
      <c r="AU295" s="18" t="s">
        <v>85</v>
      </c>
    </row>
    <row r="296" s="13" customFormat="1">
      <c r="A296" s="13"/>
      <c r="B296" s="252"/>
      <c r="C296" s="253"/>
      <c r="D296" s="240" t="s">
        <v>446</v>
      </c>
      <c r="E296" s="254" t="s">
        <v>1</v>
      </c>
      <c r="F296" s="255" t="s">
        <v>3115</v>
      </c>
      <c r="G296" s="253"/>
      <c r="H296" s="256">
        <v>2</v>
      </c>
      <c r="I296" s="257"/>
      <c r="J296" s="253"/>
      <c r="K296" s="253"/>
      <c r="L296" s="258"/>
      <c r="M296" s="259"/>
      <c r="N296" s="260"/>
      <c r="O296" s="260"/>
      <c r="P296" s="260"/>
      <c r="Q296" s="260"/>
      <c r="R296" s="260"/>
      <c r="S296" s="260"/>
      <c r="T296" s="261"/>
      <c r="U296" s="13"/>
      <c r="V296" s="13"/>
      <c r="W296" s="13"/>
      <c r="X296" s="13"/>
      <c r="Y296" s="13"/>
      <c r="Z296" s="13"/>
      <c r="AA296" s="13"/>
      <c r="AB296" s="13"/>
      <c r="AC296" s="13"/>
      <c r="AD296" s="13"/>
      <c r="AE296" s="13"/>
      <c r="AT296" s="262" t="s">
        <v>446</v>
      </c>
      <c r="AU296" s="262" t="s">
        <v>85</v>
      </c>
      <c r="AV296" s="13" t="s">
        <v>85</v>
      </c>
      <c r="AW296" s="13" t="s">
        <v>32</v>
      </c>
      <c r="AX296" s="13" t="s">
        <v>83</v>
      </c>
      <c r="AY296" s="262" t="s">
        <v>342</v>
      </c>
    </row>
    <row r="297" s="2" customFormat="1" ht="16.5" customHeight="1">
      <c r="A297" s="39"/>
      <c r="B297" s="40"/>
      <c r="C297" s="227" t="s">
        <v>755</v>
      </c>
      <c r="D297" s="227" t="s">
        <v>343</v>
      </c>
      <c r="E297" s="228" t="s">
        <v>3116</v>
      </c>
      <c r="F297" s="229" t="s">
        <v>3117</v>
      </c>
      <c r="G297" s="230" t="s">
        <v>562</v>
      </c>
      <c r="H297" s="231">
        <v>2.4140000000000001</v>
      </c>
      <c r="I297" s="232"/>
      <c r="J297" s="233">
        <f>ROUND(I297*H297,2)</f>
        <v>0</v>
      </c>
      <c r="K297" s="229" t="s">
        <v>443</v>
      </c>
      <c r="L297" s="45"/>
      <c r="M297" s="234" t="s">
        <v>1</v>
      </c>
      <c r="N297" s="235" t="s">
        <v>41</v>
      </c>
      <c r="O297" s="92"/>
      <c r="P297" s="236">
        <f>O297*H297</f>
        <v>0</v>
      </c>
      <c r="Q297" s="236">
        <v>0</v>
      </c>
      <c r="R297" s="236">
        <f>Q297*H297</f>
        <v>0</v>
      </c>
      <c r="S297" s="236">
        <v>0.59999999999999998</v>
      </c>
      <c r="T297" s="237">
        <f>S297*H297</f>
        <v>1.4484000000000001</v>
      </c>
      <c r="U297" s="39"/>
      <c r="V297" s="39"/>
      <c r="W297" s="39"/>
      <c r="X297" s="39"/>
      <c r="Y297" s="39"/>
      <c r="Z297" s="39"/>
      <c r="AA297" s="39"/>
      <c r="AB297" s="39"/>
      <c r="AC297" s="39"/>
      <c r="AD297" s="39"/>
      <c r="AE297" s="39"/>
      <c r="AR297" s="238" t="s">
        <v>360</v>
      </c>
      <c r="AT297" s="238" t="s">
        <v>343</v>
      </c>
      <c r="AU297" s="238" t="s">
        <v>85</v>
      </c>
      <c r="AY297" s="18" t="s">
        <v>342</v>
      </c>
      <c r="BE297" s="239">
        <f>IF(N297="základní",J297,0)</f>
        <v>0</v>
      </c>
      <c r="BF297" s="239">
        <f>IF(N297="snížená",J297,0)</f>
        <v>0</v>
      </c>
      <c r="BG297" s="239">
        <f>IF(N297="zákl. přenesená",J297,0)</f>
        <v>0</v>
      </c>
      <c r="BH297" s="239">
        <f>IF(N297="sníž. přenesená",J297,0)</f>
        <v>0</v>
      </c>
      <c r="BI297" s="239">
        <f>IF(N297="nulová",J297,0)</f>
        <v>0</v>
      </c>
      <c r="BJ297" s="18" t="s">
        <v>83</v>
      </c>
      <c r="BK297" s="239">
        <f>ROUND(I297*H297,2)</f>
        <v>0</v>
      </c>
      <c r="BL297" s="18" t="s">
        <v>360</v>
      </c>
      <c r="BM297" s="238" t="s">
        <v>3478</v>
      </c>
    </row>
    <row r="298" s="2" customFormat="1">
      <c r="A298" s="39"/>
      <c r="B298" s="40"/>
      <c r="C298" s="41"/>
      <c r="D298" s="240" t="s">
        <v>349</v>
      </c>
      <c r="E298" s="41"/>
      <c r="F298" s="241" t="s">
        <v>3119</v>
      </c>
      <c r="G298" s="41"/>
      <c r="H298" s="41"/>
      <c r="I298" s="242"/>
      <c r="J298" s="41"/>
      <c r="K298" s="41"/>
      <c r="L298" s="45"/>
      <c r="M298" s="243"/>
      <c r="N298" s="244"/>
      <c r="O298" s="92"/>
      <c r="P298" s="92"/>
      <c r="Q298" s="92"/>
      <c r="R298" s="92"/>
      <c r="S298" s="92"/>
      <c r="T298" s="93"/>
      <c r="U298" s="39"/>
      <c r="V298" s="39"/>
      <c r="W298" s="39"/>
      <c r="X298" s="39"/>
      <c r="Y298" s="39"/>
      <c r="Z298" s="39"/>
      <c r="AA298" s="39"/>
      <c r="AB298" s="39"/>
      <c r="AC298" s="39"/>
      <c r="AD298" s="39"/>
      <c r="AE298" s="39"/>
      <c r="AT298" s="18" t="s">
        <v>349</v>
      </c>
      <c r="AU298" s="18" t="s">
        <v>85</v>
      </c>
    </row>
    <row r="299" s="13" customFormat="1">
      <c r="A299" s="13"/>
      <c r="B299" s="252"/>
      <c r="C299" s="253"/>
      <c r="D299" s="240" t="s">
        <v>446</v>
      </c>
      <c r="E299" s="254" t="s">
        <v>1</v>
      </c>
      <c r="F299" s="255" t="s">
        <v>3479</v>
      </c>
      <c r="G299" s="253"/>
      <c r="H299" s="256">
        <v>2.4140000000000001</v>
      </c>
      <c r="I299" s="257"/>
      <c r="J299" s="253"/>
      <c r="K299" s="253"/>
      <c r="L299" s="258"/>
      <c r="M299" s="259"/>
      <c r="N299" s="260"/>
      <c r="O299" s="260"/>
      <c r="P299" s="260"/>
      <c r="Q299" s="260"/>
      <c r="R299" s="260"/>
      <c r="S299" s="260"/>
      <c r="T299" s="261"/>
      <c r="U299" s="13"/>
      <c r="V299" s="13"/>
      <c r="W299" s="13"/>
      <c r="X299" s="13"/>
      <c r="Y299" s="13"/>
      <c r="Z299" s="13"/>
      <c r="AA299" s="13"/>
      <c r="AB299" s="13"/>
      <c r="AC299" s="13"/>
      <c r="AD299" s="13"/>
      <c r="AE299" s="13"/>
      <c r="AT299" s="262" t="s">
        <v>446</v>
      </c>
      <c r="AU299" s="262" t="s">
        <v>85</v>
      </c>
      <c r="AV299" s="13" t="s">
        <v>85</v>
      </c>
      <c r="AW299" s="13" t="s">
        <v>32</v>
      </c>
      <c r="AX299" s="13" t="s">
        <v>83</v>
      </c>
      <c r="AY299" s="262" t="s">
        <v>342</v>
      </c>
    </row>
    <row r="300" s="2" customFormat="1" ht="16.5" customHeight="1">
      <c r="A300" s="39"/>
      <c r="B300" s="40"/>
      <c r="C300" s="227" t="s">
        <v>760</v>
      </c>
      <c r="D300" s="227" t="s">
        <v>343</v>
      </c>
      <c r="E300" s="228" t="s">
        <v>2092</v>
      </c>
      <c r="F300" s="229" t="s">
        <v>2093</v>
      </c>
      <c r="G300" s="230" t="s">
        <v>2094</v>
      </c>
      <c r="H300" s="231">
        <v>1</v>
      </c>
      <c r="I300" s="232"/>
      <c r="J300" s="233">
        <f>ROUND(I300*H300,2)</f>
        <v>0</v>
      </c>
      <c r="K300" s="229" t="s">
        <v>1</v>
      </c>
      <c r="L300" s="45"/>
      <c r="M300" s="234" t="s">
        <v>1</v>
      </c>
      <c r="N300" s="235" t="s">
        <v>41</v>
      </c>
      <c r="O300" s="92"/>
      <c r="P300" s="236">
        <f>O300*H300</f>
        <v>0</v>
      </c>
      <c r="Q300" s="236">
        <v>0.00031</v>
      </c>
      <c r="R300" s="236">
        <f>Q300*H300</f>
        <v>0.00031</v>
      </c>
      <c r="S300" s="236">
        <v>0</v>
      </c>
      <c r="T300" s="237">
        <f>S300*H300</f>
        <v>0</v>
      </c>
      <c r="U300" s="39"/>
      <c r="V300" s="39"/>
      <c r="W300" s="39"/>
      <c r="X300" s="39"/>
      <c r="Y300" s="39"/>
      <c r="Z300" s="39"/>
      <c r="AA300" s="39"/>
      <c r="AB300" s="39"/>
      <c r="AC300" s="39"/>
      <c r="AD300" s="39"/>
      <c r="AE300" s="39"/>
      <c r="AR300" s="238" t="s">
        <v>360</v>
      </c>
      <c r="AT300" s="238" t="s">
        <v>343</v>
      </c>
      <c r="AU300" s="238" t="s">
        <v>85</v>
      </c>
      <c r="AY300" s="18" t="s">
        <v>342</v>
      </c>
      <c r="BE300" s="239">
        <f>IF(N300="základní",J300,0)</f>
        <v>0</v>
      </c>
      <c r="BF300" s="239">
        <f>IF(N300="snížená",J300,0)</f>
        <v>0</v>
      </c>
      <c r="BG300" s="239">
        <f>IF(N300="zákl. přenesená",J300,0)</f>
        <v>0</v>
      </c>
      <c r="BH300" s="239">
        <f>IF(N300="sníž. přenesená",J300,0)</f>
        <v>0</v>
      </c>
      <c r="BI300" s="239">
        <f>IF(N300="nulová",J300,0)</f>
        <v>0</v>
      </c>
      <c r="BJ300" s="18" t="s">
        <v>83</v>
      </c>
      <c r="BK300" s="239">
        <f>ROUND(I300*H300,2)</f>
        <v>0</v>
      </c>
      <c r="BL300" s="18" t="s">
        <v>360</v>
      </c>
      <c r="BM300" s="238" t="s">
        <v>3480</v>
      </c>
    </row>
    <row r="301" s="2" customFormat="1">
      <c r="A301" s="39"/>
      <c r="B301" s="40"/>
      <c r="C301" s="41"/>
      <c r="D301" s="240" t="s">
        <v>349</v>
      </c>
      <c r="E301" s="41"/>
      <c r="F301" s="241" t="s">
        <v>2096</v>
      </c>
      <c r="G301" s="41"/>
      <c r="H301" s="41"/>
      <c r="I301" s="242"/>
      <c r="J301" s="41"/>
      <c r="K301" s="41"/>
      <c r="L301" s="45"/>
      <c r="M301" s="243"/>
      <c r="N301" s="244"/>
      <c r="O301" s="92"/>
      <c r="P301" s="92"/>
      <c r="Q301" s="92"/>
      <c r="R301" s="92"/>
      <c r="S301" s="92"/>
      <c r="T301" s="93"/>
      <c r="U301" s="39"/>
      <c r="V301" s="39"/>
      <c r="W301" s="39"/>
      <c r="X301" s="39"/>
      <c r="Y301" s="39"/>
      <c r="Z301" s="39"/>
      <c r="AA301" s="39"/>
      <c r="AB301" s="39"/>
      <c r="AC301" s="39"/>
      <c r="AD301" s="39"/>
      <c r="AE301" s="39"/>
      <c r="AT301" s="18" t="s">
        <v>349</v>
      </c>
      <c r="AU301" s="18" t="s">
        <v>85</v>
      </c>
    </row>
    <row r="302" s="13" customFormat="1">
      <c r="A302" s="13"/>
      <c r="B302" s="252"/>
      <c r="C302" s="253"/>
      <c r="D302" s="240" t="s">
        <v>446</v>
      </c>
      <c r="E302" s="254" t="s">
        <v>1</v>
      </c>
      <c r="F302" s="255" t="s">
        <v>2098</v>
      </c>
      <c r="G302" s="253"/>
      <c r="H302" s="256">
        <v>1</v>
      </c>
      <c r="I302" s="257"/>
      <c r="J302" s="253"/>
      <c r="K302" s="253"/>
      <c r="L302" s="258"/>
      <c r="M302" s="259"/>
      <c r="N302" s="260"/>
      <c r="O302" s="260"/>
      <c r="P302" s="260"/>
      <c r="Q302" s="260"/>
      <c r="R302" s="260"/>
      <c r="S302" s="260"/>
      <c r="T302" s="261"/>
      <c r="U302" s="13"/>
      <c r="V302" s="13"/>
      <c r="W302" s="13"/>
      <c r="X302" s="13"/>
      <c r="Y302" s="13"/>
      <c r="Z302" s="13"/>
      <c r="AA302" s="13"/>
      <c r="AB302" s="13"/>
      <c r="AC302" s="13"/>
      <c r="AD302" s="13"/>
      <c r="AE302" s="13"/>
      <c r="AT302" s="262" t="s">
        <v>446</v>
      </c>
      <c r="AU302" s="262" t="s">
        <v>85</v>
      </c>
      <c r="AV302" s="13" t="s">
        <v>85</v>
      </c>
      <c r="AW302" s="13" t="s">
        <v>32</v>
      </c>
      <c r="AX302" s="13" t="s">
        <v>83</v>
      </c>
      <c r="AY302" s="262" t="s">
        <v>342</v>
      </c>
    </row>
    <row r="303" s="2" customFormat="1" ht="16.5" customHeight="1">
      <c r="A303" s="39"/>
      <c r="B303" s="40"/>
      <c r="C303" s="227" t="s">
        <v>766</v>
      </c>
      <c r="D303" s="227" t="s">
        <v>343</v>
      </c>
      <c r="E303" s="228" t="s">
        <v>3122</v>
      </c>
      <c r="F303" s="229" t="s">
        <v>3123</v>
      </c>
      <c r="G303" s="230" t="s">
        <v>562</v>
      </c>
      <c r="H303" s="231">
        <v>0.45000000000000001</v>
      </c>
      <c r="I303" s="232"/>
      <c r="J303" s="233">
        <f>ROUND(I303*H303,2)</f>
        <v>0</v>
      </c>
      <c r="K303" s="229" t="s">
        <v>443</v>
      </c>
      <c r="L303" s="45"/>
      <c r="M303" s="234" t="s">
        <v>1</v>
      </c>
      <c r="N303" s="235" t="s">
        <v>41</v>
      </c>
      <c r="O303" s="92"/>
      <c r="P303" s="236">
        <f>O303*H303</f>
        <v>0</v>
      </c>
      <c r="Q303" s="236">
        <v>0</v>
      </c>
      <c r="R303" s="236">
        <f>Q303*H303</f>
        <v>0</v>
      </c>
      <c r="S303" s="236">
        <v>0</v>
      </c>
      <c r="T303" s="237">
        <f>S303*H303</f>
        <v>0</v>
      </c>
      <c r="U303" s="39"/>
      <c r="V303" s="39"/>
      <c r="W303" s="39"/>
      <c r="X303" s="39"/>
      <c r="Y303" s="39"/>
      <c r="Z303" s="39"/>
      <c r="AA303" s="39"/>
      <c r="AB303" s="39"/>
      <c r="AC303" s="39"/>
      <c r="AD303" s="39"/>
      <c r="AE303" s="39"/>
      <c r="AR303" s="238" t="s">
        <v>360</v>
      </c>
      <c r="AT303" s="238" t="s">
        <v>343</v>
      </c>
      <c r="AU303" s="238" t="s">
        <v>85</v>
      </c>
      <c r="AY303" s="18" t="s">
        <v>342</v>
      </c>
      <c r="BE303" s="239">
        <f>IF(N303="základní",J303,0)</f>
        <v>0</v>
      </c>
      <c r="BF303" s="239">
        <f>IF(N303="snížená",J303,0)</f>
        <v>0</v>
      </c>
      <c r="BG303" s="239">
        <f>IF(N303="zákl. přenesená",J303,0)</f>
        <v>0</v>
      </c>
      <c r="BH303" s="239">
        <f>IF(N303="sníž. přenesená",J303,0)</f>
        <v>0</v>
      </c>
      <c r="BI303" s="239">
        <f>IF(N303="nulová",J303,0)</f>
        <v>0</v>
      </c>
      <c r="BJ303" s="18" t="s">
        <v>83</v>
      </c>
      <c r="BK303" s="239">
        <f>ROUND(I303*H303,2)</f>
        <v>0</v>
      </c>
      <c r="BL303" s="18" t="s">
        <v>360</v>
      </c>
      <c r="BM303" s="238" t="s">
        <v>3481</v>
      </c>
    </row>
    <row r="304" s="2" customFormat="1">
      <c r="A304" s="39"/>
      <c r="B304" s="40"/>
      <c r="C304" s="41"/>
      <c r="D304" s="240" t="s">
        <v>349</v>
      </c>
      <c r="E304" s="41"/>
      <c r="F304" s="241" t="s">
        <v>3125</v>
      </c>
      <c r="G304" s="41"/>
      <c r="H304" s="41"/>
      <c r="I304" s="242"/>
      <c r="J304" s="41"/>
      <c r="K304" s="41"/>
      <c r="L304" s="45"/>
      <c r="M304" s="243"/>
      <c r="N304" s="244"/>
      <c r="O304" s="92"/>
      <c r="P304" s="92"/>
      <c r="Q304" s="92"/>
      <c r="R304" s="92"/>
      <c r="S304" s="92"/>
      <c r="T304" s="93"/>
      <c r="U304" s="39"/>
      <c r="V304" s="39"/>
      <c r="W304" s="39"/>
      <c r="X304" s="39"/>
      <c r="Y304" s="39"/>
      <c r="Z304" s="39"/>
      <c r="AA304" s="39"/>
      <c r="AB304" s="39"/>
      <c r="AC304" s="39"/>
      <c r="AD304" s="39"/>
      <c r="AE304" s="39"/>
      <c r="AT304" s="18" t="s">
        <v>349</v>
      </c>
      <c r="AU304" s="18" t="s">
        <v>85</v>
      </c>
    </row>
    <row r="305" s="13" customFormat="1">
      <c r="A305" s="13"/>
      <c r="B305" s="252"/>
      <c r="C305" s="253"/>
      <c r="D305" s="240" t="s">
        <v>446</v>
      </c>
      <c r="E305" s="254" t="s">
        <v>1</v>
      </c>
      <c r="F305" s="255" t="s">
        <v>3126</v>
      </c>
      <c r="G305" s="253"/>
      <c r="H305" s="256">
        <v>0.45000000000000001</v>
      </c>
      <c r="I305" s="257"/>
      <c r="J305" s="253"/>
      <c r="K305" s="253"/>
      <c r="L305" s="258"/>
      <c r="M305" s="259"/>
      <c r="N305" s="260"/>
      <c r="O305" s="260"/>
      <c r="P305" s="260"/>
      <c r="Q305" s="260"/>
      <c r="R305" s="260"/>
      <c r="S305" s="260"/>
      <c r="T305" s="261"/>
      <c r="U305" s="13"/>
      <c r="V305" s="13"/>
      <c r="W305" s="13"/>
      <c r="X305" s="13"/>
      <c r="Y305" s="13"/>
      <c r="Z305" s="13"/>
      <c r="AA305" s="13"/>
      <c r="AB305" s="13"/>
      <c r="AC305" s="13"/>
      <c r="AD305" s="13"/>
      <c r="AE305" s="13"/>
      <c r="AT305" s="262" t="s">
        <v>446</v>
      </c>
      <c r="AU305" s="262" t="s">
        <v>85</v>
      </c>
      <c r="AV305" s="13" t="s">
        <v>85</v>
      </c>
      <c r="AW305" s="13" t="s">
        <v>32</v>
      </c>
      <c r="AX305" s="13" t="s">
        <v>83</v>
      </c>
      <c r="AY305" s="262" t="s">
        <v>342</v>
      </c>
    </row>
    <row r="306" s="2" customFormat="1" ht="16.5" customHeight="1">
      <c r="A306" s="39"/>
      <c r="B306" s="40"/>
      <c r="C306" s="227" t="s">
        <v>772</v>
      </c>
      <c r="D306" s="227" t="s">
        <v>343</v>
      </c>
      <c r="E306" s="228" t="s">
        <v>2534</v>
      </c>
      <c r="F306" s="229" t="s">
        <v>2535</v>
      </c>
      <c r="G306" s="230" t="s">
        <v>442</v>
      </c>
      <c r="H306" s="231">
        <v>1</v>
      </c>
      <c r="I306" s="232"/>
      <c r="J306" s="233">
        <f>ROUND(I306*H306,2)</f>
        <v>0</v>
      </c>
      <c r="K306" s="229" t="s">
        <v>443</v>
      </c>
      <c r="L306" s="45"/>
      <c r="M306" s="234" t="s">
        <v>1</v>
      </c>
      <c r="N306" s="235" t="s">
        <v>41</v>
      </c>
      <c r="O306" s="92"/>
      <c r="P306" s="236">
        <f>O306*H306</f>
        <v>0</v>
      </c>
      <c r="Q306" s="236">
        <v>0.010189999999999999</v>
      </c>
      <c r="R306" s="236">
        <f>Q306*H306</f>
        <v>0.010189999999999999</v>
      </c>
      <c r="S306" s="236">
        <v>0</v>
      </c>
      <c r="T306" s="237">
        <f>S306*H306</f>
        <v>0</v>
      </c>
      <c r="U306" s="39"/>
      <c r="V306" s="39"/>
      <c r="W306" s="39"/>
      <c r="X306" s="39"/>
      <c r="Y306" s="39"/>
      <c r="Z306" s="39"/>
      <c r="AA306" s="39"/>
      <c r="AB306" s="39"/>
      <c r="AC306" s="39"/>
      <c r="AD306" s="39"/>
      <c r="AE306" s="39"/>
      <c r="AR306" s="238" t="s">
        <v>360</v>
      </c>
      <c r="AT306" s="238" t="s">
        <v>343</v>
      </c>
      <c r="AU306" s="238" t="s">
        <v>85</v>
      </c>
      <c r="AY306" s="18" t="s">
        <v>342</v>
      </c>
      <c r="BE306" s="239">
        <f>IF(N306="základní",J306,0)</f>
        <v>0</v>
      </c>
      <c r="BF306" s="239">
        <f>IF(N306="snížená",J306,0)</f>
        <v>0</v>
      </c>
      <c r="BG306" s="239">
        <f>IF(N306="zákl. přenesená",J306,0)</f>
        <v>0</v>
      </c>
      <c r="BH306" s="239">
        <f>IF(N306="sníž. přenesená",J306,0)</f>
        <v>0</v>
      </c>
      <c r="BI306" s="239">
        <f>IF(N306="nulová",J306,0)</f>
        <v>0</v>
      </c>
      <c r="BJ306" s="18" t="s">
        <v>83</v>
      </c>
      <c r="BK306" s="239">
        <f>ROUND(I306*H306,2)</f>
        <v>0</v>
      </c>
      <c r="BL306" s="18" t="s">
        <v>360</v>
      </c>
      <c r="BM306" s="238" t="s">
        <v>3482</v>
      </c>
    </row>
    <row r="307" s="2" customFormat="1">
      <c r="A307" s="39"/>
      <c r="B307" s="40"/>
      <c r="C307" s="41"/>
      <c r="D307" s="240" t="s">
        <v>349</v>
      </c>
      <c r="E307" s="41"/>
      <c r="F307" s="241" t="s">
        <v>2535</v>
      </c>
      <c r="G307" s="41"/>
      <c r="H307" s="41"/>
      <c r="I307" s="242"/>
      <c r="J307" s="41"/>
      <c r="K307" s="41"/>
      <c r="L307" s="45"/>
      <c r="M307" s="243"/>
      <c r="N307" s="244"/>
      <c r="O307" s="92"/>
      <c r="P307" s="92"/>
      <c r="Q307" s="92"/>
      <c r="R307" s="92"/>
      <c r="S307" s="92"/>
      <c r="T307" s="93"/>
      <c r="U307" s="39"/>
      <c r="V307" s="39"/>
      <c r="W307" s="39"/>
      <c r="X307" s="39"/>
      <c r="Y307" s="39"/>
      <c r="Z307" s="39"/>
      <c r="AA307" s="39"/>
      <c r="AB307" s="39"/>
      <c r="AC307" s="39"/>
      <c r="AD307" s="39"/>
      <c r="AE307" s="39"/>
      <c r="AT307" s="18" t="s">
        <v>349</v>
      </c>
      <c r="AU307" s="18" t="s">
        <v>85</v>
      </c>
    </row>
    <row r="308" s="13" customFormat="1">
      <c r="A308" s="13"/>
      <c r="B308" s="252"/>
      <c r="C308" s="253"/>
      <c r="D308" s="240" t="s">
        <v>446</v>
      </c>
      <c r="E308" s="254" t="s">
        <v>1</v>
      </c>
      <c r="F308" s="255" t="s">
        <v>2489</v>
      </c>
      <c r="G308" s="253"/>
      <c r="H308" s="256">
        <v>1</v>
      </c>
      <c r="I308" s="257"/>
      <c r="J308" s="253"/>
      <c r="K308" s="253"/>
      <c r="L308" s="258"/>
      <c r="M308" s="259"/>
      <c r="N308" s="260"/>
      <c r="O308" s="260"/>
      <c r="P308" s="260"/>
      <c r="Q308" s="260"/>
      <c r="R308" s="260"/>
      <c r="S308" s="260"/>
      <c r="T308" s="261"/>
      <c r="U308" s="13"/>
      <c r="V308" s="13"/>
      <c r="W308" s="13"/>
      <c r="X308" s="13"/>
      <c r="Y308" s="13"/>
      <c r="Z308" s="13"/>
      <c r="AA308" s="13"/>
      <c r="AB308" s="13"/>
      <c r="AC308" s="13"/>
      <c r="AD308" s="13"/>
      <c r="AE308" s="13"/>
      <c r="AT308" s="262" t="s">
        <v>446</v>
      </c>
      <c r="AU308" s="262" t="s">
        <v>85</v>
      </c>
      <c r="AV308" s="13" t="s">
        <v>85</v>
      </c>
      <c r="AW308" s="13" t="s">
        <v>32</v>
      </c>
      <c r="AX308" s="13" t="s">
        <v>83</v>
      </c>
      <c r="AY308" s="262" t="s">
        <v>342</v>
      </c>
    </row>
    <row r="309" s="2" customFormat="1" ht="16.5" customHeight="1">
      <c r="A309" s="39"/>
      <c r="B309" s="40"/>
      <c r="C309" s="295" t="s">
        <v>777</v>
      </c>
      <c r="D309" s="295" t="s">
        <v>621</v>
      </c>
      <c r="E309" s="296" t="s">
        <v>3128</v>
      </c>
      <c r="F309" s="297" t="s">
        <v>3129</v>
      </c>
      <c r="G309" s="298" t="s">
        <v>442</v>
      </c>
      <c r="H309" s="299">
        <v>1</v>
      </c>
      <c r="I309" s="300"/>
      <c r="J309" s="301">
        <f>ROUND(I309*H309,2)</f>
        <v>0</v>
      </c>
      <c r="K309" s="297" t="s">
        <v>443</v>
      </c>
      <c r="L309" s="302"/>
      <c r="M309" s="303" t="s">
        <v>1</v>
      </c>
      <c r="N309" s="304" t="s">
        <v>41</v>
      </c>
      <c r="O309" s="92"/>
      <c r="P309" s="236">
        <f>O309*H309</f>
        <v>0</v>
      </c>
      <c r="Q309" s="236">
        <v>0.69999999999999996</v>
      </c>
      <c r="R309" s="236">
        <f>Q309*H309</f>
        <v>0.69999999999999996</v>
      </c>
      <c r="S309" s="236">
        <v>0</v>
      </c>
      <c r="T309" s="237">
        <f>S309*H309</f>
        <v>0</v>
      </c>
      <c r="U309" s="39"/>
      <c r="V309" s="39"/>
      <c r="W309" s="39"/>
      <c r="X309" s="39"/>
      <c r="Y309" s="39"/>
      <c r="Z309" s="39"/>
      <c r="AA309" s="39"/>
      <c r="AB309" s="39"/>
      <c r="AC309" s="39"/>
      <c r="AD309" s="39"/>
      <c r="AE309" s="39"/>
      <c r="AR309" s="238" t="s">
        <v>376</v>
      </c>
      <c r="AT309" s="238" t="s">
        <v>621</v>
      </c>
      <c r="AU309" s="238" t="s">
        <v>85</v>
      </c>
      <c r="AY309" s="18" t="s">
        <v>342</v>
      </c>
      <c r="BE309" s="239">
        <f>IF(N309="základní",J309,0)</f>
        <v>0</v>
      </c>
      <c r="BF309" s="239">
        <f>IF(N309="snížená",J309,0)</f>
        <v>0</v>
      </c>
      <c r="BG309" s="239">
        <f>IF(N309="zákl. přenesená",J309,0)</f>
        <v>0</v>
      </c>
      <c r="BH309" s="239">
        <f>IF(N309="sníž. přenesená",J309,0)</f>
        <v>0</v>
      </c>
      <c r="BI309" s="239">
        <f>IF(N309="nulová",J309,0)</f>
        <v>0</v>
      </c>
      <c r="BJ309" s="18" t="s">
        <v>83</v>
      </c>
      <c r="BK309" s="239">
        <f>ROUND(I309*H309,2)</f>
        <v>0</v>
      </c>
      <c r="BL309" s="18" t="s">
        <v>360</v>
      </c>
      <c r="BM309" s="238" t="s">
        <v>3483</v>
      </c>
    </row>
    <row r="310" s="2" customFormat="1">
      <c r="A310" s="39"/>
      <c r="B310" s="40"/>
      <c r="C310" s="41"/>
      <c r="D310" s="240" t="s">
        <v>349</v>
      </c>
      <c r="E310" s="41"/>
      <c r="F310" s="241" t="s">
        <v>3129</v>
      </c>
      <c r="G310" s="41"/>
      <c r="H310" s="41"/>
      <c r="I310" s="242"/>
      <c r="J310" s="41"/>
      <c r="K310" s="41"/>
      <c r="L310" s="45"/>
      <c r="M310" s="243"/>
      <c r="N310" s="244"/>
      <c r="O310" s="92"/>
      <c r="P310" s="92"/>
      <c r="Q310" s="92"/>
      <c r="R310" s="92"/>
      <c r="S310" s="92"/>
      <c r="T310" s="93"/>
      <c r="U310" s="39"/>
      <c r="V310" s="39"/>
      <c r="W310" s="39"/>
      <c r="X310" s="39"/>
      <c r="Y310" s="39"/>
      <c r="Z310" s="39"/>
      <c r="AA310" s="39"/>
      <c r="AB310" s="39"/>
      <c r="AC310" s="39"/>
      <c r="AD310" s="39"/>
      <c r="AE310" s="39"/>
      <c r="AT310" s="18" t="s">
        <v>349</v>
      </c>
      <c r="AU310" s="18" t="s">
        <v>85</v>
      </c>
    </row>
    <row r="311" s="13" customFormat="1">
      <c r="A311" s="13"/>
      <c r="B311" s="252"/>
      <c r="C311" s="253"/>
      <c r="D311" s="240" t="s">
        <v>446</v>
      </c>
      <c r="E311" s="254" t="s">
        <v>1</v>
      </c>
      <c r="F311" s="255" t="s">
        <v>2590</v>
      </c>
      <c r="G311" s="253"/>
      <c r="H311" s="256">
        <v>1</v>
      </c>
      <c r="I311" s="257"/>
      <c r="J311" s="253"/>
      <c r="K311" s="253"/>
      <c r="L311" s="258"/>
      <c r="M311" s="259"/>
      <c r="N311" s="260"/>
      <c r="O311" s="260"/>
      <c r="P311" s="260"/>
      <c r="Q311" s="260"/>
      <c r="R311" s="260"/>
      <c r="S311" s="260"/>
      <c r="T311" s="261"/>
      <c r="U311" s="13"/>
      <c r="V311" s="13"/>
      <c r="W311" s="13"/>
      <c r="X311" s="13"/>
      <c r="Y311" s="13"/>
      <c r="Z311" s="13"/>
      <c r="AA311" s="13"/>
      <c r="AB311" s="13"/>
      <c r="AC311" s="13"/>
      <c r="AD311" s="13"/>
      <c r="AE311" s="13"/>
      <c r="AT311" s="262" t="s">
        <v>446</v>
      </c>
      <c r="AU311" s="262" t="s">
        <v>85</v>
      </c>
      <c r="AV311" s="13" t="s">
        <v>85</v>
      </c>
      <c r="AW311" s="13" t="s">
        <v>32</v>
      </c>
      <c r="AX311" s="13" t="s">
        <v>83</v>
      </c>
      <c r="AY311" s="262" t="s">
        <v>342</v>
      </c>
    </row>
    <row r="312" s="2" customFormat="1" ht="16.5" customHeight="1">
      <c r="A312" s="39"/>
      <c r="B312" s="40"/>
      <c r="C312" s="295" t="s">
        <v>782</v>
      </c>
      <c r="D312" s="295" t="s">
        <v>621</v>
      </c>
      <c r="E312" s="296" t="s">
        <v>2552</v>
      </c>
      <c r="F312" s="297" t="s">
        <v>2553</v>
      </c>
      <c r="G312" s="298" t="s">
        <v>442</v>
      </c>
      <c r="H312" s="299">
        <v>2</v>
      </c>
      <c r="I312" s="300"/>
      <c r="J312" s="301">
        <f>ROUND(I312*H312,2)</f>
        <v>0</v>
      </c>
      <c r="K312" s="297" t="s">
        <v>443</v>
      </c>
      <c r="L312" s="302"/>
      <c r="M312" s="303" t="s">
        <v>1</v>
      </c>
      <c r="N312" s="304" t="s">
        <v>41</v>
      </c>
      <c r="O312" s="92"/>
      <c r="P312" s="236">
        <f>O312*H312</f>
        <v>0</v>
      </c>
      <c r="Q312" s="236">
        <v>0.0030000000000000001</v>
      </c>
      <c r="R312" s="236">
        <f>Q312*H312</f>
        <v>0.0060000000000000001</v>
      </c>
      <c r="S312" s="236">
        <v>0</v>
      </c>
      <c r="T312" s="237">
        <f>S312*H312</f>
        <v>0</v>
      </c>
      <c r="U312" s="39"/>
      <c r="V312" s="39"/>
      <c r="W312" s="39"/>
      <c r="X312" s="39"/>
      <c r="Y312" s="39"/>
      <c r="Z312" s="39"/>
      <c r="AA312" s="39"/>
      <c r="AB312" s="39"/>
      <c r="AC312" s="39"/>
      <c r="AD312" s="39"/>
      <c r="AE312" s="39"/>
      <c r="AR312" s="238" t="s">
        <v>376</v>
      </c>
      <c r="AT312" s="238" t="s">
        <v>621</v>
      </c>
      <c r="AU312" s="238" t="s">
        <v>85</v>
      </c>
      <c r="AY312" s="18" t="s">
        <v>342</v>
      </c>
      <c r="BE312" s="239">
        <f>IF(N312="základní",J312,0)</f>
        <v>0</v>
      </c>
      <c r="BF312" s="239">
        <f>IF(N312="snížená",J312,0)</f>
        <v>0</v>
      </c>
      <c r="BG312" s="239">
        <f>IF(N312="zákl. přenesená",J312,0)</f>
        <v>0</v>
      </c>
      <c r="BH312" s="239">
        <f>IF(N312="sníž. přenesená",J312,0)</f>
        <v>0</v>
      </c>
      <c r="BI312" s="239">
        <f>IF(N312="nulová",J312,0)</f>
        <v>0</v>
      </c>
      <c r="BJ312" s="18" t="s">
        <v>83</v>
      </c>
      <c r="BK312" s="239">
        <f>ROUND(I312*H312,2)</f>
        <v>0</v>
      </c>
      <c r="BL312" s="18" t="s">
        <v>360</v>
      </c>
      <c r="BM312" s="238" t="s">
        <v>3484</v>
      </c>
    </row>
    <row r="313" s="2" customFormat="1">
      <c r="A313" s="39"/>
      <c r="B313" s="40"/>
      <c r="C313" s="41"/>
      <c r="D313" s="240" t="s">
        <v>349</v>
      </c>
      <c r="E313" s="41"/>
      <c r="F313" s="241" t="s">
        <v>2553</v>
      </c>
      <c r="G313" s="41"/>
      <c r="H313" s="41"/>
      <c r="I313" s="242"/>
      <c r="J313" s="41"/>
      <c r="K313" s="41"/>
      <c r="L313" s="45"/>
      <c r="M313" s="243"/>
      <c r="N313" s="244"/>
      <c r="O313" s="92"/>
      <c r="P313" s="92"/>
      <c r="Q313" s="92"/>
      <c r="R313" s="92"/>
      <c r="S313" s="92"/>
      <c r="T313" s="93"/>
      <c r="U313" s="39"/>
      <c r="V313" s="39"/>
      <c r="W313" s="39"/>
      <c r="X313" s="39"/>
      <c r="Y313" s="39"/>
      <c r="Z313" s="39"/>
      <c r="AA313" s="39"/>
      <c r="AB313" s="39"/>
      <c r="AC313" s="39"/>
      <c r="AD313" s="39"/>
      <c r="AE313" s="39"/>
      <c r="AT313" s="18" t="s">
        <v>349</v>
      </c>
      <c r="AU313" s="18" t="s">
        <v>85</v>
      </c>
    </row>
    <row r="314" s="13" customFormat="1">
      <c r="A314" s="13"/>
      <c r="B314" s="252"/>
      <c r="C314" s="253"/>
      <c r="D314" s="240" t="s">
        <v>446</v>
      </c>
      <c r="E314" s="254" t="s">
        <v>1</v>
      </c>
      <c r="F314" s="255" t="s">
        <v>2403</v>
      </c>
      <c r="G314" s="253"/>
      <c r="H314" s="256">
        <v>2</v>
      </c>
      <c r="I314" s="257"/>
      <c r="J314" s="253"/>
      <c r="K314" s="253"/>
      <c r="L314" s="258"/>
      <c r="M314" s="259"/>
      <c r="N314" s="260"/>
      <c r="O314" s="260"/>
      <c r="P314" s="260"/>
      <c r="Q314" s="260"/>
      <c r="R314" s="260"/>
      <c r="S314" s="260"/>
      <c r="T314" s="261"/>
      <c r="U314" s="13"/>
      <c r="V314" s="13"/>
      <c r="W314" s="13"/>
      <c r="X314" s="13"/>
      <c r="Y314" s="13"/>
      <c r="Z314" s="13"/>
      <c r="AA314" s="13"/>
      <c r="AB314" s="13"/>
      <c r="AC314" s="13"/>
      <c r="AD314" s="13"/>
      <c r="AE314" s="13"/>
      <c r="AT314" s="262" t="s">
        <v>446</v>
      </c>
      <c r="AU314" s="262" t="s">
        <v>85</v>
      </c>
      <c r="AV314" s="13" t="s">
        <v>85</v>
      </c>
      <c r="AW314" s="13" t="s">
        <v>32</v>
      </c>
      <c r="AX314" s="13" t="s">
        <v>83</v>
      </c>
      <c r="AY314" s="262" t="s">
        <v>342</v>
      </c>
    </row>
    <row r="315" s="2" customFormat="1" ht="16.5" customHeight="1">
      <c r="A315" s="39"/>
      <c r="B315" s="40"/>
      <c r="C315" s="227" t="s">
        <v>787</v>
      </c>
      <c r="D315" s="227" t="s">
        <v>343</v>
      </c>
      <c r="E315" s="228" t="s">
        <v>3485</v>
      </c>
      <c r="F315" s="229" t="s">
        <v>3133</v>
      </c>
      <c r="G315" s="230" t="s">
        <v>442</v>
      </c>
      <c r="H315" s="231">
        <v>1</v>
      </c>
      <c r="I315" s="232"/>
      <c r="J315" s="233">
        <f>ROUND(I315*H315,2)</f>
        <v>0</v>
      </c>
      <c r="K315" s="229" t="s">
        <v>1</v>
      </c>
      <c r="L315" s="45"/>
      <c r="M315" s="234" t="s">
        <v>1</v>
      </c>
      <c r="N315" s="235" t="s">
        <v>41</v>
      </c>
      <c r="O315" s="92"/>
      <c r="P315" s="236">
        <f>O315*H315</f>
        <v>0</v>
      </c>
      <c r="Q315" s="236">
        <v>0.010189999999999999</v>
      </c>
      <c r="R315" s="236">
        <f>Q315*H315</f>
        <v>0.010189999999999999</v>
      </c>
      <c r="S315" s="236">
        <v>0</v>
      </c>
      <c r="T315" s="237">
        <f>S315*H315</f>
        <v>0</v>
      </c>
      <c r="U315" s="39"/>
      <c r="V315" s="39"/>
      <c r="W315" s="39"/>
      <c r="X315" s="39"/>
      <c r="Y315" s="39"/>
      <c r="Z315" s="39"/>
      <c r="AA315" s="39"/>
      <c r="AB315" s="39"/>
      <c r="AC315" s="39"/>
      <c r="AD315" s="39"/>
      <c r="AE315" s="39"/>
      <c r="AR315" s="238" t="s">
        <v>360</v>
      </c>
      <c r="AT315" s="238" t="s">
        <v>343</v>
      </c>
      <c r="AU315" s="238" t="s">
        <v>85</v>
      </c>
      <c r="AY315" s="18" t="s">
        <v>342</v>
      </c>
      <c r="BE315" s="239">
        <f>IF(N315="základní",J315,0)</f>
        <v>0</v>
      </c>
      <c r="BF315" s="239">
        <f>IF(N315="snížená",J315,0)</f>
        <v>0</v>
      </c>
      <c r="BG315" s="239">
        <f>IF(N315="zákl. přenesená",J315,0)</f>
        <v>0</v>
      </c>
      <c r="BH315" s="239">
        <f>IF(N315="sníž. přenesená",J315,0)</f>
        <v>0</v>
      </c>
      <c r="BI315" s="239">
        <f>IF(N315="nulová",J315,0)</f>
        <v>0</v>
      </c>
      <c r="BJ315" s="18" t="s">
        <v>83</v>
      </c>
      <c r="BK315" s="239">
        <f>ROUND(I315*H315,2)</f>
        <v>0</v>
      </c>
      <c r="BL315" s="18" t="s">
        <v>360</v>
      </c>
      <c r="BM315" s="238" t="s">
        <v>3486</v>
      </c>
    </row>
    <row r="316" s="2" customFormat="1">
      <c r="A316" s="39"/>
      <c r="B316" s="40"/>
      <c r="C316" s="41"/>
      <c r="D316" s="240" t="s">
        <v>349</v>
      </c>
      <c r="E316" s="41"/>
      <c r="F316" s="241" t="s">
        <v>3133</v>
      </c>
      <c r="G316" s="41"/>
      <c r="H316" s="41"/>
      <c r="I316" s="242"/>
      <c r="J316" s="41"/>
      <c r="K316" s="41"/>
      <c r="L316" s="45"/>
      <c r="M316" s="243"/>
      <c r="N316" s="244"/>
      <c r="O316" s="92"/>
      <c r="P316" s="92"/>
      <c r="Q316" s="92"/>
      <c r="R316" s="92"/>
      <c r="S316" s="92"/>
      <c r="T316" s="93"/>
      <c r="U316" s="39"/>
      <c r="V316" s="39"/>
      <c r="W316" s="39"/>
      <c r="X316" s="39"/>
      <c r="Y316" s="39"/>
      <c r="Z316" s="39"/>
      <c r="AA316" s="39"/>
      <c r="AB316" s="39"/>
      <c r="AC316" s="39"/>
      <c r="AD316" s="39"/>
      <c r="AE316" s="39"/>
      <c r="AT316" s="18" t="s">
        <v>349</v>
      </c>
      <c r="AU316" s="18" t="s">
        <v>85</v>
      </c>
    </row>
    <row r="317" s="2" customFormat="1">
      <c r="A317" s="39"/>
      <c r="B317" s="40"/>
      <c r="C317" s="41"/>
      <c r="D317" s="240" t="s">
        <v>350</v>
      </c>
      <c r="E317" s="41"/>
      <c r="F317" s="245" t="s">
        <v>3487</v>
      </c>
      <c r="G317" s="41"/>
      <c r="H317" s="41"/>
      <c r="I317" s="242"/>
      <c r="J317" s="41"/>
      <c r="K317" s="41"/>
      <c r="L317" s="45"/>
      <c r="M317" s="243"/>
      <c r="N317" s="244"/>
      <c r="O317" s="92"/>
      <c r="P317" s="92"/>
      <c r="Q317" s="92"/>
      <c r="R317" s="92"/>
      <c r="S317" s="92"/>
      <c r="T317" s="93"/>
      <c r="U317" s="39"/>
      <c r="V317" s="39"/>
      <c r="W317" s="39"/>
      <c r="X317" s="39"/>
      <c r="Y317" s="39"/>
      <c r="Z317" s="39"/>
      <c r="AA317" s="39"/>
      <c r="AB317" s="39"/>
      <c r="AC317" s="39"/>
      <c r="AD317" s="39"/>
      <c r="AE317" s="39"/>
      <c r="AT317" s="18" t="s">
        <v>350</v>
      </c>
      <c r="AU317" s="18" t="s">
        <v>85</v>
      </c>
    </row>
    <row r="318" s="13" customFormat="1">
      <c r="A318" s="13"/>
      <c r="B318" s="252"/>
      <c r="C318" s="253"/>
      <c r="D318" s="240" t="s">
        <v>446</v>
      </c>
      <c r="E318" s="254" t="s">
        <v>1</v>
      </c>
      <c r="F318" s="255" t="s">
        <v>3136</v>
      </c>
      <c r="G318" s="253"/>
      <c r="H318" s="256">
        <v>1</v>
      </c>
      <c r="I318" s="257"/>
      <c r="J318" s="253"/>
      <c r="K318" s="253"/>
      <c r="L318" s="258"/>
      <c r="M318" s="259"/>
      <c r="N318" s="260"/>
      <c r="O318" s="260"/>
      <c r="P318" s="260"/>
      <c r="Q318" s="260"/>
      <c r="R318" s="260"/>
      <c r="S318" s="260"/>
      <c r="T318" s="261"/>
      <c r="U318" s="13"/>
      <c r="V318" s="13"/>
      <c r="W318" s="13"/>
      <c r="X318" s="13"/>
      <c r="Y318" s="13"/>
      <c r="Z318" s="13"/>
      <c r="AA318" s="13"/>
      <c r="AB318" s="13"/>
      <c r="AC318" s="13"/>
      <c r="AD318" s="13"/>
      <c r="AE318" s="13"/>
      <c r="AT318" s="262" t="s">
        <v>446</v>
      </c>
      <c r="AU318" s="262" t="s">
        <v>85</v>
      </c>
      <c r="AV318" s="13" t="s">
        <v>85</v>
      </c>
      <c r="AW318" s="13" t="s">
        <v>32</v>
      </c>
      <c r="AX318" s="13" t="s">
        <v>83</v>
      </c>
      <c r="AY318" s="262" t="s">
        <v>342</v>
      </c>
    </row>
    <row r="319" s="2" customFormat="1" ht="16.5" customHeight="1">
      <c r="A319" s="39"/>
      <c r="B319" s="40"/>
      <c r="C319" s="227" t="s">
        <v>793</v>
      </c>
      <c r="D319" s="227" t="s">
        <v>343</v>
      </c>
      <c r="E319" s="228" t="s">
        <v>2568</v>
      </c>
      <c r="F319" s="229" t="s">
        <v>2569</v>
      </c>
      <c r="G319" s="230" t="s">
        <v>442</v>
      </c>
      <c r="H319" s="231">
        <v>1</v>
      </c>
      <c r="I319" s="232"/>
      <c r="J319" s="233">
        <f>ROUND(I319*H319,2)</f>
        <v>0</v>
      </c>
      <c r="K319" s="229" t="s">
        <v>443</v>
      </c>
      <c r="L319" s="45"/>
      <c r="M319" s="234" t="s">
        <v>1</v>
      </c>
      <c r="N319" s="235" t="s">
        <v>41</v>
      </c>
      <c r="O319" s="92"/>
      <c r="P319" s="236">
        <f>O319*H319</f>
        <v>0</v>
      </c>
      <c r="Q319" s="236">
        <v>0.028539999999999999</v>
      </c>
      <c r="R319" s="236">
        <f>Q319*H319</f>
        <v>0.028539999999999999</v>
      </c>
      <c r="S319" s="236">
        <v>0</v>
      </c>
      <c r="T319" s="237">
        <f>S319*H319</f>
        <v>0</v>
      </c>
      <c r="U319" s="39"/>
      <c r="V319" s="39"/>
      <c r="W319" s="39"/>
      <c r="X319" s="39"/>
      <c r="Y319" s="39"/>
      <c r="Z319" s="39"/>
      <c r="AA319" s="39"/>
      <c r="AB319" s="39"/>
      <c r="AC319" s="39"/>
      <c r="AD319" s="39"/>
      <c r="AE319" s="39"/>
      <c r="AR319" s="238" t="s">
        <v>360</v>
      </c>
      <c r="AT319" s="238" t="s">
        <v>343</v>
      </c>
      <c r="AU319" s="238" t="s">
        <v>85</v>
      </c>
      <c r="AY319" s="18" t="s">
        <v>342</v>
      </c>
      <c r="BE319" s="239">
        <f>IF(N319="základní",J319,0)</f>
        <v>0</v>
      </c>
      <c r="BF319" s="239">
        <f>IF(N319="snížená",J319,0)</f>
        <v>0</v>
      </c>
      <c r="BG319" s="239">
        <f>IF(N319="zákl. přenesená",J319,0)</f>
        <v>0</v>
      </c>
      <c r="BH319" s="239">
        <f>IF(N319="sníž. přenesená",J319,0)</f>
        <v>0</v>
      </c>
      <c r="BI319" s="239">
        <f>IF(N319="nulová",J319,0)</f>
        <v>0</v>
      </c>
      <c r="BJ319" s="18" t="s">
        <v>83</v>
      </c>
      <c r="BK319" s="239">
        <f>ROUND(I319*H319,2)</f>
        <v>0</v>
      </c>
      <c r="BL319" s="18" t="s">
        <v>360</v>
      </c>
      <c r="BM319" s="238" t="s">
        <v>3488</v>
      </c>
    </row>
    <row r="320" s="2" customFormat="1">
      <c r="A320" s="39"/>
      <c r="B320" s="40"/>
      <c r="C320" s="41"/>
      <c r="D320" s="240" t="s">
        <v>349</v>
      </c>
      <c r="E320" s="41"/>
      <c r="F320" s="241" t="s">
        <v>2569</v>
      </c>
      <c r="G320" s="41"/>
      <c r="H320" s="41"/>
      <c r="I320" s="242"/>
      <c r="J320" s="41"/>
      <c r="K320" s="41"/>
      <c r="L320" s="45"/>
      <c r="M320" s="243"/>
      <c r="N320" s="244"/>
      <c r="O320" s="92"/>
      <c r="P320" s="92"/>
      <c r="Q320" s="92"/>
      <c r="R320" s="92"/>
      <c r="S320" s="92"/>
      <c r="T320" s="93"/>
      <c r="U320" s="39"/>
      <c r="V320" s="39"/>
      <c r="W320" s="39"/>
      <c r="X320" s="39"/>
      <c r="Y320" s="39"/>
      <c r="Z320" s="39"/>
      <c r="AA320" s="39"/>
      <c r="AB320" s="39"/>
      <c r="AC320" s="39"/>
      <c r="AD320" s="39"/>
      <c r="AE320" s="39"/>
      <c r="AT320" s="18" t="s">
        <v>349</v>
      </c>
      <c r="AU320" s="18" t="s">
        <v>85</v>
      </c>
    </row>
    <row r="321" s="13" customFormat="1">
      <c r="A321" s="13"/>
      <c r="B321" s="252"/>
      <c r="C321" s="253"/>
      <c r="D321" s="240" t="s">
        <v>446</v>
      </c>
      <c r="E321" s="254" t="s">
        <v>1</v>
      </c>
      <c r="F321" s="255" t="s">
        <v>2489</v>
      </c>
      <c r="G321" s="253"/>
      <c r="H321" s="256">
        <v>1</v>
      </c>
      <c r="I321" s="257"/>
      <c r="J321" s="253"/>
      <c r="K321" s="253"/>
      <c r="L321" s="258"/>
      <c r="M321" s="259"/>
      <c r="N321" s="260"/>
      <c r="O321" s="260"/>
      <c r="P321" s="260"/>
      <c r="Q321" s="260"/>
      <c r="R321" s="260"/>
      <c r="S321" s="260"/>
      <c r="T321" s="261"/>
      <c r="U321" s="13"/>
      <c r="V321" s="13"/>
      <c r="W321" s="13"/>
      <c r="X321" s="13"/>
      <c r="Y321" s="13"/>
      <c r="Z321" s="13"/>
      <c r="AA321" s="13"/>
      <c r="AB321" s="13"/>
      <c r="AC321" s="13"/>
      <c r="AD321" s="13"/>
      <c r="AE321" s="13"/>
      <c r="AT321" s="262" t="s">
        <v>446</v>
      </c>
      <c r="AU321" s="262" t="s">
        <v>85</v>
      </c>
      <c r="AV321" s="13" t="s">
        <v>85</v>
      </c>
      <c r="AW321" s="13" t="s">
        <v>32</v>
      </c>
      <c r="AX321" s="13" t="s">
        <v>83</v>
      </c>
      <c r="AY321" s="262" t="s">
        <v>342</v>
      </c>
    </row>
    <row r="322" s="2" customFormat="1" ht="16.5" customHeight="1">
      <c r="A322" s="39"/>
      <c r="B322" s="40"/>
      <c r="C322" s="295" t="s">
        <v>798</v>
      </c>
      <c r="D322" s="295" t="s">
        <v>621</v>
      </c>
      <c r="E322" s="296" t="s">
        <v>3489</v>
      </c>
      <c r="F322" s="297" t="s">
        <v>3490</v>
      </c>
      <c r="G322" s="298" t="s">
        <v>442</v>
      </c>
      <c r="H322" s="299">
        <v>1</v>
      </c>
      <c r="I322" s="300"/>
      <c r="J322" s="301">
        <f>ROUND(I322*H322,2)</f>
        <v>0</v>
      </c>
      <c r="K322" s="297" t="s">
        <v>1</v>
      </c>
      <c r="L322" s="302"/>
      <c r="M322" s="303" t="s">
        <v>1</v>
      </c>
      <c r="N322" s="304" t="s">
        <v>41</v>
      </c>
      <c r="O322" s="92"/>
      <c r="P322" s="236">
        <f>O322*H322</f>
        <v>0</v>
      </c>
      <c r="Q322" s="236">
        <v>3.5</v>
      </c>
      <c r="R322" s="236">
        <f>Q322*H322</f>
        <v>3.5</v>
      </c>
      <c r="S322" s="236">
        <v>0</v>
      </c>
      <c r="T322" s="237">
        <f>S322*H322</f>
        <v>0</v>
      </c>
      <c r="U322" s="39"/>
      <c r="V322" s="39"/>
      <c r="W322" s="39"/>
      <c r="X322" s="39"/>
      <c r="Y322" s="39"/>
      <c r="Z322" s="39"/>
      <c r="AA322" s="39"/>
      <c r="AB322" s="39"/>
      <c r="AC322" s="39"/>
      <c r="AD322" s="39"/>
      <c r="AE322" s="39"/>
      <c r="AR322" s="238" t="s">
        <v>376</v>
      </c>
      <c r="AT322" s="238" t="s">
        <v>621</v>
      </c>
      <c r="AU322" s="238" t="s">
        <v>85</v>
      </c>
      <c r="AY322" s="18" t="s">
        <v>342</v>
      </c>
      <c r="BE322" s="239">
        <f>IF(N322="základní",J322,0)</f>
        <v>0</v>
      </c>
      <c r="BF322" s="239">
        <f>IF(N322="snížená",J322,0)</f>
        <v>0</v>
      </c>
      <c r="BG322" s="239">
        <f>IF(N322="zákl. přenesená",J322,0)</f>
        <v>0</v>
      </c>
      <c r="BH322" s="239">
        <f>IF(N322="sníž. přenesená",J322,0)</f>
        <v>0</v>
      </c>
      <c r="BI322" s="239">
        <f>IF(N322="nulová",J322,0)</f>
        <v>0</v>
      </c>
      <c r="BJ322" s="18" t="s">
        <v>83</v>
      </c>
      <c r="BK322" s="239">
        <f>ROUND(I322*H322,2)</f>
        <v>0</v>
      </c>
      <c r="BL322" s="18" t="s">
        <v>360</v>
      </c>
      <c r="BM322" s="238" t="s">
        <v>3491</v>
      </c>
    </row>
    <row r="323" s="2" customFormat="1">
      <c r="A323" s="39"/>
      <c r="B323" s="40"/>
      <c r="C323" s="41"/>
      <c r="D323" s="240" t="s">
        <v>349</v>
      </c>
      <c r="E323" s="41"/>
      <c r="F323" s="241" t="s">
        <v>3490</v>
      </c>
      <c r="G323" s="41"/>
      <c r="H323" s="41"/>
      <c r="I323" s="242"/>
      <c r="J323" s="41"/>
      <c r="K323" s="41"/>
      <c r="L323" s="45"/>
      <c r="M323" s="243"/>
      <c r="N323" s="244"/>
      <c r="O323" s="92"/>
      <c r="P323" s="92"/>
      <c r="Q323" s="92"/>
      <c r="R323" s="92"/>
      <c r="S323" s="92"/>
      <c r="T323" s="93"/>
      <c r="U323" s="39"/>
      <c r="V323" s="39"/>
      <c r="W323" s="39"/>
      <c r="X323" s="39"/>
      <c r="Y323" s="39"/>
      <c r="Z323" s="39"/>
      <c r="AA323" s="39"/>
      <c r="AB323" s="39"/>
      <c r="AC323" s="39"/>
      <c r="AD323" s="39"/>
      <c r="AE323" s="39"/>
      <c r="AT323" s="18" t="s">
        <v>349</v>
      </c>
      <c r="AU323" s="18" t="s">
        <v>85</v>
      </c>
    </row>
    <row r="324" s="13" customFormat="1">
      <c r="A324" s="13"/>
      <c r="B324" s="252"/>
      <c r="C324" s="253"/>
      <c r="D324" s="240" t="s">
        <v>446</v>
      </c>
      <c r="E324" s="254" t="s">
        <v>1</v>
      </c>
      <c r="F324" s="255" t="s">
        <v>2489</v>
      </c>
      <c r="G324" s="253"/>
      <c r="H324" s="256">
        <v>1</v>
      </c>
      <c r="I324" s="257"/>
      <c r="J324" s="253"/>
      <c r="K324" s="253"/>
      <c r="L324" s="258"/>
      <c r="M324" s="259"/>
      <c r="N324" s="260"/>
      <c r="O324" s="260"/>
      <c r="P324" s="260"/>
      <c r="Q324" s="260"/>
      <c r="R324" s="260"/>
      <c r="S324" s="260"/>
      <c r="T324" s="261"/>
      <c r="U324" s="13"/>
      <c r="V324" s="13"/>
      <c r="W324" s="13"/>
      <c r="X324" s="13"/>
      <c r="Y324" s="13"/>
      <c r="Z324" s="13"/>
      <c r="AA324" s="13"/>
      <c r="AB324" s="13"/>
      <c r="AC324" s="13"/>
      <c r="AD324" s="13"/>
      <c r="AE324" s="13"/>
      <c r="AT324" s="262" t="s">
        <v>446</v>
      </c>
      <c r="AU324" s="262" t="s">
        <v>85</v>
      </c>
      <c r="AV324" s="13" t="s">
        <v>85</v>
      </c>
      <c r="AW324" s="13" t="s">
        <v>32</v>
      </c>
      <c r="AX324" s="13" t="s">
        <v>83</v>
      </c>
      <c r="AY324" s="262" t="s">
        <v>342</v>
      </c>
    </row>
    <row r="325" s="2" customFormat="1" ht="16.5" customHeight="1">
      <c r="A325" s="39"/>
      <c r="B325" s="40"/>
      <c r="C325" s="227" t="s">
        <v>803</v>
      </c>
      <c r="D325" s="227" t="s">
        <v>343</v>
      </c>
      <c r="E325" s="228" t="s">
        <v>3137</v>
      </c>
      <c r="F325" s="229" t="s">
        <v>3138</v>
      </c>
      <c r="G325" s="230" t="s">
        <v>442</v>
      </c>
      <c r="H325" s="231">
        <v>1</v>
      </c>
      <c r="I325" s="232"/>
      <c r="J325" s="233">
        <f>ROUND(I325*H325,2)</f>
        <v>0</v>
      </c>
      <c r="K325" s="229" t="s">
        <v>443</v>
      </c>
      <c r="L325" s="45"/>
      <c r="M325" s="234" t="s">
        <v>1</v>
      </c>
      <c r="N325" s="235" t="s">
        <v>41</v>
      </c>
      <c r="O325" s="92"/>
      <c r="P325" s="236">
        <f>O325*H325</f>
        <v>0</v>
      </c>
      <c r="Q325" s="236">
        <v>0.039269999999999999</v>
      </c>
      <c r="R325" s="236">
        <f>Q325*H325</f>
        <v>0.039269999999999999</v>
      </c>
      <c r="S325" s="236">
        <v>0</v>
      </c>
      <c r="T325" s="237">
        <f>S325*H325</f>
        <v>0</v>
      </c>
      <c r="U325" s="39"/>
      <c r="V325" s="39"/>
      <c r="W325" s="39"/>
      <c r="X325" s="39"/>
      <c r="Y325" s="39"/>
      <c r="Z325" s="39"/>
      <c r="AA325" s="39"/>
      <c r="AB325" s="39"/>
      <c r="AC325" s="39"/>
      <c r="AD325" s="39"/>
      <c r="AE325" s="39"/>
      <c r="AR325" s="238" t="s">
        <v>360</v>
      </c>
      <c r="AT325" s="238" t="s">
        <v>343</v>
      </c>
      <c r="AU325" s="238" t="s">
        <v>85</v>
      </c>
      <c r="AY325" s="18" t="s">
        <v>342</v>
      </c>
      <c r="BE325" s="239">
        <f>IF(N325="základní",J325,0)</f>
        <v>0</v>
      </c>
      <c r="BF325" s="239">
        <f>IF(N325="snížená",J325,0)</f>
        <v>0</v>
      </c>
      <c r="BG325" s="239">
        <f>IF(N325="zákl. přenesená",J325,0)</f>
        <v>0</v>
      </c>
      <c r="BH325" s="239">
        <f>IF(N325="sníž. přenesená",J325,0)</f>
        <v>0</v>
      </c>
      <c r="BI325" s="239">
        <f>IF(N325="nulová",J325,0)</f>
        <v>0</v>
      </c>
      <c r="BJ325" s="18" t="s">
        <v>83</v>
      </c>
      <c r="BK325" s="239">
        <f>ROUND(I325*H325,2)</f>
        <v>0</v>
      </c>
      <c r="BL325" s="18" t="s">
        <v>360</v>
      </c>
      <c r="BM325" s="238" t="s">
        <v>3492</v>
      </c>
    </row>
    <row r="326" s="2" customFormat="1">
      <c r="A326" s="39"/>
      <c r="B326" s="40"/>
      <c r="C326" s="41"/>
      <c r="D326" s="240" t="s">
        <v>349</v>
      </c>
      <c r="E326" s="41"/>
      <c r="F326" s="241" t="s">
        <v>3138</v>
      </c>
      <c r="G326" s="41"/>
      <c r="H326" s="41"/>
      <c r="I326" s="242"/>
      <c r="J326" s="41"/>
      <c r="K326" s="41"/>
      <c r="L326" s="45"/>
      <c r="M326" s="243"/>
      <c r="N326" s="244"/>
      <c r="O326" s="92"/>
      <c r="P326" s="92"/>
      <c r="Q326" s="92"/>
      <c r="R326" s="92"/>
      <c r="S326" s="92"/>
      <c r="T326" s="93"/>
      <c r="U326" s="39"/>
      <c r="V326" s="39"/>
      <c r="W326" s="39"/>
      <c r="X326" s="39"/>
      <c r="Y326" s="39"/>
      <c r="Z326" s="39"/>
      <c r="AA326" s="39"/>
      <c r="AB326" s="39"/>
      <c r="AC326" s="39"/>
      <c r="AD326" s="39"/>
      <c r="AE326" s="39"/>
      <c r="AT326" s="18" t="s">
        <v>349</v>
      </c>
      <c r="AU326" s="18" t="s">
        <v>85</v>
      </c>
    </row>
    <row r="327" s="13" customFormat="1">
      <c r="A327" s="13"/>
      <c r="B327" s="252"/>
      <c r="C327" s="253"/>
      <c r="D327" s="240" t="s">
        <v>446</v>
      </c>
      <c r="E327" s="254" t="s">
        <v>1</v>
      </c>
      <c r="F327" s="255" t="s">
        <v>2489</v>
      </c>
      <c r="G327" s="253"/>
      <c r="H327" s="256">
        <v>1</v>
      </c>
      <c r="I327" s="257"/>
      <c r="J327" s="253"/>
      <c r="K327" s="253"/>
      <c r="L327" s="258"/>
      <c r="M327" s="259"/>
      <c r="N327" s="260"/>
      <c r="O327" s="260"/>
      <c r="P327" s="260"/>
      <c r="Q327" s="260"/>
      <c r="R327" s="260"/>
      <c r="S327" s="260"/>
      <c r="T327" s="261"/>
      <c r="U327" s="13"/>
      <c r="V327" s="13"/>
      <c r="W327" s="13"/>
      <c r="X327" s="13"/>
      <c r="Y327" s="13"/>
      <c r="Z327" s="13"/>
      <c r="AA327" s="13"/>
      <c r="AB327" s="13"/>
      <c r="AC327" s="13"/>
      <c r="AD327" s="13"/>
      <c r="AE327" s="13"/>
      <c r="AT327" s="262" t="s">
        <v>446</v>
      </c>
      <c r="AU327" s="262" t="s">
        <v>85</v>
      </c>
      <c r="AV327" s="13" t="s">
        <v>85</v>
      </c>
      <c r="AW327" s="13" t="s">
        <v>32</v>
      </c>
      <c r="AX327" s="13" t="s">
        <v>83</v>
      </c>
      <c r="AY327" s="262" t="s">
        <v>342</v>
      </c>
    </row>
    <row r="328" s="2" customFormat="1" ht="16.5" customHeight="1">
      <c r="A328" s="39"/>
      <c r="B328" s="40"/>
      <c r="C328" s="295" t="s">
        <v>808</v>
      </c>
      <c r="D328" s="295" t="s">
        <v>621</v>
      </c>
      <c r="E328" s="296" t="s">
        <v>3140</v>
      </c>
      <c r="F328" s="297" t="s">
        <v>3141</v>
      </c>
      <c r="G328" s="298" t="s">
        <v>442</v>
      </c>
      <c r="H328" s="299">
        <v>1</v>
      </c>
      <c r="I328" s="300"/>
      <c r="J328" s="301">
        <f>ROUND(I328*H328,2)</f>
        <v>0</v>
      </c>
      <c r="K328" s="297" t="s">
        <v>443</v>
      </c>
      <c r="L328" s="302"/>
      <c r="M328" s="303" t="s">
        <v>1</v>
      </c>
      <c r="N328" s="304" t="s">
        <v>41</v>
      </c>
      <c r="O328" s="92"/>
      <c r="P328" s="236">
        <f>O328*H328</f>
        <v>0</v>
      </c>
      <c r="Q328" s="236">
        <v>0.69999999999999996</v>
      </c>
      <c r="R328" s="236">
        <f>Q328*H328</f>
        <v>0.69999999999999996</v>
      </c>
      <c r="S328" s="236">
        <v>0</v>
      </c>
      <c r="T328" s="237">
        <f>S328*H328</f>
        <v>0</v>
      </c>
      <c r="U328" s="39"/>
      <c r="V328" s="39"/>
      <c r="W328" s="39"/>
      <c r="X328" s="39"/>
      <c r="Y328" s="39"/>
      <c r="Z328" s="39"/>
      <c r="AA328" s="39"/>
      <c r="AB328" s="39"/>
      <c r="AC328" s="39"/>
      <c r="AD328" s="39"/>
      <c r="AE328" s="39"/>
      <c r="AR328" s="238" t="s">
        <v>376</v>
      </c>
      <c r="AT328" s="238" t="s">
        <v>621</v>
      </c>
      <c r="AU328" s="238" t="s">
        <v>85</v>
      </c>
      <c r="AY328" s="18" t="s">
        <v>342</v>
      </c>
      <c r="BE328" s="239">
        <f>IF(N328="základní",J328,0)</f>
        <v>0</v>
      </c>
      <c r="BF328" s="239">
        <f>IF(N328="snížená",J328,0)</f>
        <v>0</v>
      </c>
      <c r="BG328" s="239">
        <f>IF(N328="zákl. přenesená",J328,0)</f>
        <v>0</v>
      </c>
      <c r="BH328" s="239">
        <f>IF(N328="sníž. přenesená",J328,0)</f>
        <v>0</v>
      </c>
      <c r="BI328" s="239">
        <f>IF(N328="nulová",J328,0)</f>
        <v>0</v>
      </c>
      <c r="BJ328" s="18" t="s">
        <v>83</v>
      </c>
      <c r="BK328" s="239">
        <f>ROUND(I328*H328,2)</f>
        <v>0</v>
      </c>
      <c r="BL328" s="18" t="s">
        <v>360</v>
      </c>
      <c r="BM328" s="238" t="s">
        <v>3493</v>
      </c>
    </row>
    <row r="329" s="2" customFormat="1">
      <c r="A329" s="39"/>
      <c r="B329" s="40"/>
      <c r="C329" s="41"/>
      <c r="D329" s="240" t="s">
        <v>349</v>
      </c>
      <c r="E329" s="41"/>
      <c r="F329" s="241" t="s">
        <v>3141</v>
      </c>
      <c r="G329" s="41"/>
      <c r="H329" s="41"/>
      <c r="I329" s="242"/>
      <c r="J329" s="41"/>
      <c r="K329" s="41"/>
      <c r="L329" s="45"/>
      <c r="M329" s="243"/>
      <c r="N329" s="244"/>
      <c r="O329" s="92"/>
      <c r="P329" s="92"/>
      <c r="Q329" s="92"/>
      <c r="R329" s="92"/>
      <c r="S329" s="92"/>
      <c r="T329" s="93"/>
      <c r="U329" s="39"/>
      <c r="V329" s="39"/>
      <c r="W329" s="39"/>
      <c r="X329" s="39"/>
      <c r="Y329" s="39"/>
      <c r="Z329" s="39"/>
      <c r="AA329" s="39"/>
      <c r="AB329" s="39"/>
      <c r="AC329" s="39"/>
      <c r="AD329" s="39"/>
      <c r="AE329" s="39"/>
      <c r="AT329" s="18" t="s">
        <v>349</v>
      </c>
      <c r="AU329" s="18" t="s">
        <v>85</v>
      </c>
    </row>
    <row r="330" s="13" customFormat="1">
      <c r="A330" s="13"/>
      <c r="B330" s="252"/>
      <c r="C330" s="253"/>
      <c r="D330" s="240" t="s">
        <v>446</v>
      </c>
      <c r="E330" s="254" t="s">
        <v>1</v>
      </c>
      <c r="F330" s="255" t="s">
        <v>2590</v>
      </c>
      <c r="G330" s="253"/>
      <c r="H330" s="256">
        <v>1</v>
      </c>
      <c r="I330" s="257"/>
      <c r="J330" s="253"/>
      <c r="K330" s="253"/>
      <c r="L330" s="258"/>
      <c r="M330" s="259"/>
      <c r="N330" s="260"/>
      <c r="O330" s="260"/>
      <c r="P330" s="260"/>
      <c r="Q330" s="260"/>
      <c r="R330" s="260"/>
      <c r="S330" s="260"/>
      <c r="T330" s="261"/>
      <c r="U330" s="13"/>
      <c r="V330" s="13"/>
      <c r="W330" s="13"/>
      <c r="X330" s="13"/>
      <c r="Y330" s="13"/>
      <c r="Z330" s="13"/>
      <c r="AA330" s="13"/>
      <c r="AB330" s="13"/>
      <c r="AC330" s="13"/>
      <c r="AD330" s="13"/>
      <c r="AE330" s="13"/>
      <c r="AT330" s="262" t="s">
        <v>446</v>
      </c>
      <c r="AU330" s="262" t="s">
        <v>85</v>
      </c>
      <c r="AV330" s="13" t="s">
        <v>85</v>
      </c>
      <c r="AW330" s="13" t="s">
        <v>32</v>
      </c>
      <c r="AX330" s="13" t="s">
        <v>83</v>
      </c>
      <c r="AY330" s="262" t="s">
        <v>342</v>
      </c>
    </row>
    <row r="331" s="2" customFormat="1" ht="16.5" customHeight="1">
      <c r="A331" s="39"/>
      <c r="B331" s="40"/>
      <c r="C331" s="227" t="s">
        <v>815</v>
      </c>
      <c r="D331" s="227" t="s">
        <v>343</v>
      </c>
      <c r="E331" s="228" t="s">
        <v>829</v>
      </c>
      <c r="F331" s="229" t="s">
        <v>3147</v>
      </c>
      <c r="G331" s="230" t="s">
        <v>824</v>
      </c>
      <c r="H331" s="231">
        <v>1</v>
      </c>
      <c r="I331" s="232"/>
      <c r="J331" s="233">
        <f>ROUND(I331*H331,2)</f>
        <v>0</v>
      </c>
      <c r="K331" s="229" t="s">
        <v>1</v>
      </c>
      <c r="L331" s="45"/>
      <c r="M331" s="234" t="s">
        <v>1</v>
      </c>
      <c r="N331" s="235" t="s">
        <v>41</v>
      </c>
      <c r="O331" s="92"/>
      <c r="P331" s="236">
        <f>O331*H331</f>
        <v>0</v>
      </c>
      <c r="Q331" s="236">
        <v>0</v>
      </c>
      <c r="R331" s="236">
        <f>Q331*H331</f>
        <v>0</v>
      </c>
      <c r="S331" s="236">
        <v>0</v>
      </c>
      <c r="T331" s="237">
        <f>S331*H331</f>
        <v>0</v>
      </c>
      <c r="U331" s="39"/>
      <c r="V331" s="39"/>
      <c r="W331" s="39"/>
      <c r="X331" s="39"/>
      <c r="Y331" s="39"/>
      <c r="Z331" s="39"/>
      <c r="AA331" s="39"/>
      <c r="AB331" s="39"/>
      <c r="AC331" s="39"/>
      <c r="AD331" s="39"/>
      <c r="AE331" s="39"/>
      <c r="AR331" s="238" t="s">
        <v>360</v>
      </c>
      <c r="AT331" s="238" t="s">
        <v>343</v>
      </c>
      <c r="AU331" s="238" t="s">
        <v>85</v>
      </c>
      <c r="AY331" s="18" t="s">
        <v>342</v>
      </c>
      <c r="BE331" s="239">
        <f>IF(N331="základní",J331,0)</f>
        <v>0</v>
      </c>
      <c r="BF331" s="239">
        <f>IF(N331="snížená",J331,0)</f>
        <v>0</v>
      </c>
      <c r="BG331" s="239">
        <f>IF(N331="zákl. přenesená",J331,0)</f>
        <v>0</v>
      </c>
      <c r="BH331" s="239">
        <f>IF(N331="sníž. přenesená",J331,0)</f>
        <v>0</v>
      </c>
      <c r="BI331" s="239">
        <f>IF(N331="nulová",J331,0)</f>
        <v>0</v>
      </c>
      <c r="BJ331" s="18" t="s">
        <v>83</v>
      </c>
      <c r="BK331" s="239">
        <f>ROUND(I331*H331,2)</f>
        <v>0</v>
      </c>
      <c r="BL331" s="18" t="s">
        <v>360</v>
      </c>
      <c r="BM331" s="238" t="s">
        <v>3494</v>
      </c>
    </row>
    <row r="332" s="2" customFormat="1">
      <c r="A332" s="39"/>
      <c r="B332" s="40"/>
      <c r="C332" s="41"/>
      <c r="D332" s="240" t="s">
        <v>349</v>
      </c>
      <c r="E332" s="41"/>
      <c r="F332" s="241" t="s">
        <v>3147</v>
      </c>
      <c r="G332" s="41"/>
      <c r="H332" s="41"/>
      <c r="I332" s="242"/>
      <c r="J332" s="41"/>
      <c r="K332" s="41"/>
      <c r="L332" s="45"/>
      <c r="M332" s="243"/>
      <c r="N332" s="244"/>
      <c r="O332" s="92"/>
      <c r="P332" s="92"/>
      <c r="Q332" s="92"/>
      <c r="R332" s="92"/>
      <c r="S332" s="92"/>
      <c r="T332" s="93"/>
      <c r="U332" s="39"/>
      <c r="V332" s="39"/>
      <c r="W332" s="39"/>
      <c r="X332" s="39"/>
      <c r="Y332" s="39"/>
      <c r="Z332" s="39"/>
      <c r="AA332" s="39"/>
      <c r="AB332" s="39"/>
      <c r="AC332" s="39"/>
      <c r="AD332" s="39"/>
      <c r="AE332" s="39"/>
      <c r="AT332" s="18" t="s">
        <v>349</v>
      </c>
      <c r="AU332" s="18" t="s">
        <v>85</v>
      </c>
    </row>
    <row r="333" s="13" customFormat="1">
      <c r="A333" s="13"/>
      <c r="B333" s="252"/>
      <c r="C333" s="253"/>
      <c r="D333" s="240" t="s">
        <v>446</v>
      </c>
      <c r="E333" s="254" t="s">
        <v>1</v>
      </c>
      <c r="F333" s="255" t="s">
        <v>2489</v>
      </c>
      <c r="G333" s="253"/>
      <c r="H333" s="256">
        <v>1</v>
      </c>
      <c r="I333" s="257"/>
      <c r="J333" s="253"/>
      <c r="K333" s="253"/>
      <c r="L333" s="258"/>
      <c r="M333" s="259"/>
      <c r="N333" s="260"/>
      <c r="O333" s="260"/>
      <c r="P333" s="260"/>
      <c r="Q333" s="260"/>
      <c r="R333" s="260"/>
      <c r="S333" s="260"/>
      <c r="T333" s="261"/>
      <c r="U333" s="13"/>
      <c r="V333" s="13"/>
      <c r="W333" s="13"/>
      <c r="X333" s="13"/>
      <c r="Y333" s="13"/>
      <c r="Z333" s="13"/>
      <c r="AA333" s="13"/>
      <c r="AB333" s="13"/>
      <c r="AC333" s="13"/>
      <c r="AD333" s="13"/>
      <c r="AE333" s="13"/>
      <c r="AT333" s="262" t="s">
        <v>446</v>
      </c>
      <c r="AU333" s="262" t="s">
        <v>85</v>
      </c>
      <c r="AV333" s="13" t="s">
        <v>85</v>
      </c>
      <c r="AW333" s="13" t="s">
        <v>32</v>
      </c>
      <c r="AX333" s="13" t="s">
        <v>83</v>
      </c>
      <c r="AY333" s="262" t="s">
        <v>342</v>
      </c>
    </row>
    <row r="334" s="2" customFormat="1" ht="16.5" customHeight="1">
      <c r="A334" s="39"/>
      <c r="B334" s="40"/>
      <c r="C334" s="227" t="s">
        <v>821</v>
      </c>
      <c r="D334" s="227" t="s">
        <v>343</v>
      </c>
      <c r="E334" s="228" t="s">
        <v>2109</v>
      </c>
      <c r="F334" s="229" t="s">
        <v>2110</v>
      </c>
      <c r="G334" s="230" t="s">
        <v>442</v>
      </c>
      <c r="H334" s="231">
        <v>1</v>
      </c>
      <c r="I334" s="232"/>
      <c r="J334" s="233">
        <f>ROUND(I334*H334,2)</f>
        <v>0</v>
      </c>
      <c r="K334" s="229" t="s">
        <v>443</v>
      </c>
      <c r="L334" s="45"/>
      <c r="M334" s="234" t="s">
        <v>1</v>
      </c>
      <c r="N334" s="235" t="s">
        <v>41</v>
      </c>
      <c r="O334" s="92"/>
      <c r="P334" s="236">
        <f>O334*H334</f>
        <v>0</v>
      </c>
      <c r="Q334" s="236">
        <v>0</v>
      </c>
      <c r="R334" s="236">
        <f>Q334*H334</f>
        <v>0</v>
      </c>
      <c r="S334" s="236">
        <v>0.10000000000000001</v>
      </c>
      <c r="T334" s="237">
        <f>S334*H334</f>
        <v>0.10000000000000001</v>
      </c>
      <c r="U334" s="39"/>
      <c r="V334" s="39"/>
      <c r="W334" s="39"/>
      <c r="X334" s="39"/>
      <c r="Y334" s="39"/>
      <c r="Z334" s="39"/>
      <c r="AA334" s="39"/>
      <c r="AB334" s="39"/>
      <c r="AC334" s="39"/>
      <c r="AD334" s="39"/>
      <c r="AE334" s="39"/>
      <c r="AR334" s="238" t="s">
        <v>360</v>
      </c>
      <c r="AT334" s="238" t="s">
        <v>343</v>
      </c>
      <c r="AU334" s="238" t="s">
        <v>85</v>
      </c>
      <c r="AY334" s="18" t="s">
        <v>342</v>
      </c>
      <c r="BE334" s="239">
        <f>IF(N334="základní",J334,0)</f>
        <v>0</v>
      </c>
      <c r="BF334" s="239">
        <f>IF(N334="snížená",J334,0)</f>
        <v>0</v>
      </c>
      <c r="BG334" s="239">
        <f>IF(N334="zákl. přenesená",J334,0)</f>
        <v>0</v>
      </c>
      <c r="BH334" s="239">
        <f>IF(N334="sníž. přenesená",J334,0)</f>
        <v>0</v>
      </c>
      <c r="BI334" s="239">
        <f>IF(N334="nulová",J334,0)</f>
        <v>0</v>
      </c>
      <c r="BJ334" s="18" t="s">
        <v>83</v>
      </c>
      <c r="BK334" s="239">
        <f>ROUND(I334*H334,2)</f>
        <v>0</v>
      </c>
      <c r="BL334" s="18" t="s">
        <v>360</v>
      </c>
      <c r="BM334" s="238" t="s">
        <v>3495</v>
      </c>
    </row>
    <row r="335" s="2" customFormat="1">
      <c r="A335" s="39"/>
      <c r="B335" s="40"/>
      <c r="C335" s="41"/>
      <c r="D335" s="240" t="s">
        <v>349</v>
      </c>
      <c r="E335" s="41"/>
      <c r="F335" s="241" t="s">
        <v>2112</v>
      </c>
      <c r="G335" s="41"/>
      <c r="H335" s="41"/>
      <c r="I335" s="242"/>
      <c r="J335" s="41"/>
      <c r="K335" s="41"/>
      <c r="L335" s="45"/>
      <c r="M335" s="243"/>
      <c r="N335" s="244"/>
      <c r="O335" s="92"/>
      <c r="P335" s="92"/>
      <c r="Q335" s="92"/>
      <c r="R335" s="92"/>
      <c r="S335" s="92"/>
      <c r="T335" s="93"/>
      <c r="U335" s="39"/>
      <c r="V335" s="39"/>
      <c r="W335" s="39"/>
      <c r="X335" s="39"/>
      <c r="Y335" s="39"/>
      <c r="Z335" s="39"/>
      <c r="AA335" s="39"/>
      <c r="AB335" s="39"/>
      <c r="AC335" s="39"/>
      <c r="AD335" s="39"/>
      <c r="AE335" s="39"/>
      <c r="AT335" s="18" t="s">
        <v>349</v>
      </c>
      <c r="AU335" s="18" t="s">
        <v>85</v>
      </c>
    </row>
    <row r="336" s="14" customFormat="1">
      <c r="A336" s="14"/>
      <c r="B336" s="263"/>
      <c r="C336" s="264"/>
      <c r="D336" s="240" t="s">
        <v>446</v>
      </c>
      <c r="E336" s="265" t="s">
        <v>1</v>
      </c>
      <c r="F336" s="266" t="s">
        <v>529</v>
      </c>
      <c r="G336" s="264"/>
      <c r="H336" s="265" t="s">
        <v>1</v>
      </c>
      <c r="I336" s="267"/>
      <c r="J336" s="264"/>
      <c r="K336" s="264"/>
      <c r="L336" s="268"/>
      <c r="M336" s="269"/>
      <c r="N336" s="270"/>
      <c r="O336" s="270"/>
      <c r="P336" s="270"/>
      <c r="Q336" s="270"/>
      <c r="R336" s="270"/>
      <c r="S336" s="270"/>
      <c r="T336" s="271"/>
      <c r="U336" s="14"/>
      <c r="V336" s="14"/>
      <c r="W336" s="14"/>
      <c r="X336" s="14"/>
      <c r="Y336" s="14"/>
      <c r="Z336" s="14"/>
      <c r="AA336" s="14"/>
      <c r="AB336" s="14"/>
      <c r="AC336" s="14"/>
      <c r="AD336" s="14"/>
      <c r="AE336" s="14"/>
      <c r="AT336" s="272" t="s">
        <v>446</v>
      </c>
      <c r="AU336" s="272" t="s">
        <v>85</v>
      </c>
      <c r="AV336" s="14" t="s">
        <v>83</v>
      </c>
      <c r="AW336" s="14" t="s">
        <v>32</v>
      </c>
      <c r="AX336" s="14" t="s">
        <v>76</v>
      </c>
      <c r="AY336" s="272" t="s">
        <v>342</v>
      </c>
    </row>
    <row r="337" s="13" customFormat="1">
      <c r="A337" s="13"/>
      <c r="B337" s="252"/>
      <c r="C337" s="253"/>
      <c r="D337" s="240" t="s">
        <v>446</v>
      </c>
      <c r="E337" s="254" t="s">
        <v>1</v>
      </c>
      <c r="F337" s="255" t="s">
        <v>3136</v>
      </c>
      <c r="G337" s="253"/>
      <c r="H337" s="256">
        <v>1</v>
      </c>
      <c r="I337" s="257"/>
      <c r="J337" s="253"/>
      <c r="K337" s="253"/>
      <c r="L337" s="258"/>
      <c r="M337" s="259"/>
      <c r="N337" s="260"/>
      <c r="O337" s="260"/>
      <c r="P337" s="260"/>
      <c r="Q337" s="260"/>
      <c r="R337" s="260"/>
      <c r="S337" s="260"/>
      <c r="T337" s="261"/>
      <c r="U337" s="13"/>
      <c r="V337" s="13"/>
      <c r="W337" s="13"/>
      <c r="X337" s="13"/>
      <c r="Y337" s="13"/>
      <c r="Z337" s="13"/>
      <c r="AA337" s="13"/>
      <c r="AB337" s="13"/>
      <c r="AC337" s="13"/>
      <c r="AD337" s="13"/>
      <c r="AE337" s="13"/>
      <c r="AT337" s="262" t="s">
        <v>446</v>
      </c>
      <c r="AU337" s="262" t="s">
        <v>85</v>
      </c>
      <c r="AV337" s="13" t="s">
        <v>85</v>
      </c>
      <c r="AW337" s="13" t="s">
        <v>32</v>
      </c>
      <c r="AX337" s="13" t="s">
        <v>83</v>
      </c>
      <c r="AY337" s="262" t="s">
        <v>342</v>
      </c>
    </row>
    <row r="338" s="2" customFormat="1" ht="16.5" customHeight="1">
      <c r="A338" s="39"/>
      <c r="B338" s="40"/>
      <c r="C338" s="227" t="s">
        <v>828</v>
      </c>
      <c r="D338" s="227" t="s">
        <v>343</v>
      </c>
      <c r="E338" s="228" t="s">
        <v>2114</v>
      </c>
      <c r="F338" s="229" t="s">
        <v>2591</v>
      </c>
      <c r="G338" s="230" t="s">
        <v>442</v>
      </c>
      <c r="H338" s="231">
        <v>2</v>
      </c>
      <c r="I338" s="232"/>
      <c r="J338" s="233">
        <f>ROUND(I338*H338,2)</f>
        <v>0</v>
      </c>
      <c r="K338" s="229" t="s">
        <v>443</v>
      </c>
      <c r="L338" s="45"/>
      <c r="M338" s="234" t="s">
        <v>1</v>
      </c>
      <c r="N338" s="235" t="s">
        <v>41</v>
      </c>
      <c r="O338" s="92"/>
      <c r="P338" s="236">
        <f>O338*H338</f>
        <v>0</v>
      </c>
      <c r="Q338" s="236">
        <v>0.21734000000000001</v>
      </c>
      <c r="R338" s="236">
        <f>Q338*H338</f>
        <v>0.43468000000000001</v>
      </c>
      <c r="S338" s="236">
        <v>0</v>
      </c>
      <c r="T338" s="237">
        <f>S338*H338</f>
        <v>0</v>
      </c>
      <c r="U338" s="39"/>
      <c r="V338" s="39"/>
      <c r="W338" s="39"/>
      <c r="X338" s="39"/>
      <c r="Y338" s="39"/>
      <c r="Z338" s="39"/>
      <c r="AA338" s="39"/>
      <c r="AB338" s="39"/>
      <c r="AC338" s="39"/>
      <c r="AD338" s="39"/>
      <c r="AE338" s="39"/>
      <c r="AR338" s="238" t="s">
        <v>360</v>
      </c>
      <c r="AT338" s="238" t="s">
        <v>343</v>
      </c>
      <c r="AU338" s="238" t="s">
        <v>85</v>
      </c>
      <c r="AY338" s="18" t="s">
        <v>342</v>
      </c>
      <c r="BE338" s="239">
        <f>IF(N338="základní",J338,0)</f>
        <v>0</v>
      </c>
      <c r="BF338" s="239">
        <f>IF(N338="snížená",J338,0)</f>
        <v>0</v>
      </c>
      <c r="BG338" s="239">
        <f>IF(N338="zákl. přenesená",J338,0)</f>
        <v>0</v>
      </c>
      <c r="BH338" s="239">
        <f>IF(N338="sníž. přenesená",J338,0)</f>
        <v>0</v>
      </c>
      <c r="BI338" s="239">
        <f>IF(N338="nulová",J338,0)</f>
        <v>0</v>
      </c>
      <c r="BJ338" s="18" t="s">
        <v>83</v>
      </c>
      <c r="BK338" s="239">
        <f>ROUND(I338*H338,2)</f>
        <v>0</v>
      </c>
      <c r="BL338" s="18" t="s">
        <v>360</v>
      </c>
      <c r="BM338" s="238" t="s">
        <v>3496</v>
      </c>
    </row>
    <row r="339" s="2" customFormat="1">
      <c r="A339" s="39"/>
      <c r="B339" s="40"/>
      <c r="C339" s="41"/>
      <c r="D339" s="240" t="s">
        <v>349</v>
      </c>
      <c r="E339" s="41"/>
      <c r="F339" s="241" t="s">
        <v>2593</v>
      </c>
      <c r="G339" s="41"/>
      <c r="H339" s="41"/>
      <c r="I339" s="242"/>
      <c r="J339" s="41"/>
      <c r="K339" s="41"/>
      <c r="L339" s="45"/>
      <c r="M339" s="243"/>
      <c r="N339" s="244"/>
      <c r="O339" s="92"/>
      <c r="P339" s="92"/>
      <c r="Q339" s="92"/>
      <c r="R339" s="92"/>
      <c r="S339" s="92"/>
      <c r="T339" s="93"/>
      <c r="U339" s="39"/>
      <c r="V339" s="39"/>
      <c r="W339" s="39"/>
      <c r="X339" s="39"/>
      <c r="Y339" s="39"/>
      <c r="Z339" s="39"/>
      <c r="AA339" s="39"/>
      <c r="AB339" s="39"/>
      <c r="AC339" s="39"/>
      <c r="AD339" s="39"/>
      <c r="AE339" s="39"/>
      <c r="AT339" s="18" t="s">
        <v>349</v>
      </c>
      <c r="AU339" s="18" t="s">
        <v>85</v>
      </c>
    </row>
    <row r="340" s="13" customFormat="1">
      <c r="A340" s="13"/>
      <c r="B340" s="252"/>
      <c r="C340" s="253"/>
      <c r="D340" s="240" t="s">
        <v>446</v>
      </c>
      <c r="E340" s="254" t="s">
        <v>1</v>
      </c>
      <c r="F340" s="255" t="s">
        <v>2403</v>
      </c>
      <c r="G340" s="253"/>
      <c r="H340" s="256">
        <v>2</v>
      </c>
      <c r="I340" s="257"/>
      <c r="J340" s="253"/>
      <c r="K340" s="253"/>
      <c r="L340" s="258"/>
      <c r="M340" s="259"/>
      <c r="N340" s="260"/>
      <c r="O340" s="260"/>
      <c r="P340" s="260"/>
      <c r="Q340" s="260"/>
      <c r="R340" s="260"/>
      <c r="S340" s="260"/>
      <c r="T340" s="261"/>
      <c r="U340" s="13"/>
      <c r="V340" s="13"/>
      <c r="W340" s="13"/>
      <c r="X340" s="13"/>
      <c r="Y340" s="13"/>
      <c r="Z340" s="13"/>
      <c r="AA340" s="13"/>
      <c r="AB340" s="13"/>
      <c r="AC340" s="13"/>
      <c r="AD340" s="13"/>
      <c r="AE340" s="13"/>
      <c r="AT340" s="262" t="s">
        <v>446</v>
      </c>
      <c r="AU340" s="262" t="s">
        <v>85</v>
      </c>
      <c r="AV340" s="13" t="s">
        <v>85</v>
      </c>
      <c r="AW340" s="13" t="s">
        <v>32</v>
      </c>
      <c r="AX340" s="13" t="s">
        <v>83</v>
      </c>
      <c r="AY340" s="262" t="s">
        <v>342</v>
      </c>
    </row>
    <row r="341" s="2" customFormat="1" ht="16.5" customHeight="1">
      <c r="A341" s="39"/>
      <c r="B341" s="40"/>
      <c r="C341" s="295" t="s">
        <v>834</v>
      </c>
      <c r="D341" s="295" t="s">
        <v>621</v>
      </c>
      <c r="E341" s="296" t="s">
        <v>2595</v>
      </c>
      <c r="F341" s="297" t="s">
        <v>2596</v>
      </c>
      <c r="G341" s="298" t="s">
        <v>442</v>
      </c>
      <c r="H341" s="299">
        <v>2</v>
      </c>
      <c r="I341" s="300"/>
      <c r="J341" s="301">
        <f>ROUND(I341*H341,2)</f>
        <v>0</v>
      </c>
      <c r="K341" s="297" t="s">
        <v>1</v>
      </c>
      <c r="L341" s="302"/>
      <c r="M341" s="303" t="s">
        <v>1</v>
      </c>
      <c r="N341" s="304" t="s">
        <v>41</v>
      </c>
      <c r="O341" s="92"/>
      <c r="P341" s="236">
        <f>O341*H341</f>
        <v>0</v>
      </c>
      <c r="Q341" s="236">
        <v>0.054600000000000003</v>
      </c>
      <c r="R341" s="236">
        <f>Q341*H341</f>
        <v>0.10920000000000001</v>
      </c>
      <c r="S341" s="236">
        <v>0</v>
      </c>
      <c r="T341" s="237">
        <f>S341*H341</f>
        <v>0</v>
      </c>
      <c r="U341" s="39"/>
      <c r="V341" s="39"/>
      <c r="W341" s="39"/>
      <c r="X341" s="39"/>
      <c r="Y341" s="39"/>
      <c r="Z341" s="39"/>
      <c r="AA341" s="39"/>
      <c r="AB341" s="39"/>
      <c r="AC341" s="39"/>
      <c r="AD341" s="39"/>
      <c r="AE341" s="39"/>
      <c r="AR341" s="238" t="s">
        <v>376</v>
      </c>
      <c r="AT341" s="238" t="s">
        <v>621</v>
      </c>
      <c r="AU341" s="238" t="s">
        <v>85</v>
      </c>
      <c r="AY341" s="18" t="s">
        <v>342</v>
      </c>
      <c r="BE341" s="239">
        <f>IF(N341="základní",J341,0)</f>
        <v>0</v>
      </c>
      <c r="BF341" s="239">
        <f>IF(N341="snížená",J341,0)</f>
        <v>0</v>
      </c>
      <c r="BG341" s="239">
        <f>IF(N341="zákl. přenesená",J341,0)</f>
        <v>0</v>
      </c>
      <c r="BH341" s="239">
        <f>IF(N341="sníž. přenesená",J341,0)</f>
        <v>0</v>
      </c>
      <c r="BI341" s="239">
        <f>IF(N341="nulová",J341,0)</f>
        <v>0</v>
      </c>
      <c r="BJ341" s="18" t="s">
        <v>83</v>
      </c>
      <c r="BK341" s="239">
        <f>ROUND(I341*H341,2)</f>
        <v>0</v>
      </c>
      <c r="BL341" s="18" t="s">
        <v>360</v>
      </c>
      <c r="BM341" s="238" t="s">
        <v>3497</v>
      </c>
    </row>
    <row r="342" s="2" customFormat="1">
      <c r="A342" s="39"/>
      <c r="B342" s="40"/>
      <c r="C342" s="41"/>
      <c r="D342" s="240" t="s">
        <v>349</v>
      </c>
      <c r="E342" s="41"/>
      <c r="F342" s="241" t="s">
        <v>2596</v>
      </c>
      <c r="G342" s="41"/>
      <c r="H342" s="41"/>
      <c r="I342" s="242"/>
      <c r="J342" s="41"/>
      <c r="K342" s="41"/>
      <c r="L342" s="45"/>
      <c r="M342" s="243"/>
      <c r="N342" s="244"/>
      <c r="O342" s="92"/>
      <c r="P342" s="92"/>
      <c r="Q342" s="92"/>
      <c r="R342" s="92"/>
      <c r="S342" s="92"/>
      <c r="T342" s="93"/>
      <c r="U342" s="39"/>
      <c r="V342" s="39"/>
      <c r="W342" s="39"/>
      <c r="X342" s="39"/>
      <c r="Y342" s="39"/>
      <c r="Z342" s="39"/>
      <c r="AA342" s="39"/>
      <c r="AB342" s="39"/>
      <c r="AC342" s="39"/>
      <c r="AD342" s="39"/>
      <c r="AE342" s="39"/>
      <c r="AT342" s="18" t="s">
        <v>349</v>
      </c>
      <c r="AU342" s="18" t="s">
        <v>85</v>
      </c>
    </row>
    <row r="343" s="13" customFormat="1">
      <c r="A343" s="13"/>
      <c r="B343" s="252"/>
      <c r="C343" s="253"/>
      <c r="D343" s="240" t="s">
        <v>446</v>
      </c>
      <c r="E343" s="254" t="s">
        <v>1</v>
      </c>
      <c r="F343" s="255" t="s">
        <v>3136</v>
      </c>
      <c r="G343" s="253"/>
      <c r="H343" s="256">
        <v>1</v>
      </c>
      <c r="I343" s="257"/>
      <c r="J343" s="253"/>
      <c r="K343" s="253"/>
      <c r="L343" s="258"/>
      <c r="M343" s="259"/>
      <c r="N343" s="260"/>
      <c r="O343" s="260"/>
      <c r="P343" s="260"/>
      <c r="Q343" s="260"/>
      <c r="R343" s="260"/>
      <c r="S343" s="260"/>
      <c r="T343" s="261"/>
      <c r="U343" s="13"/>
      <c r="V343" s="13"/>
      <c r="W343" s="13"/>
      <c r="X343" s="13"/>
      <c r="Y343" s="13"/>
      <c r="Z343" s="13"/>
      <c r="AA343" s="13"/>
      <c r="AB343" s="13"/>
      <c r="AC343" s="13"/>
      <c r="AD343" s="13"/>
      <c r="AE343" s="13"/>
      <c r="AT343" s="262" t="s">
        <v>446</v>
      </c>
      <c r="AU343" s="262" t="s">
        <v>85</v>
      </c>
      <c r="AV343" s="13" t="s">
        <v>85</v>
      </c>
      <c r="AW343" s="13" t="s">
        <v>32</v>
      </c>
      <c r="AX343" s="13" t="s">
        <v>76</v>
      </c>
      <c r="AY343" s="262" t="s">
        <v>342</v>
      </c>
    </row>
    <row r="344" s="13" customFormat="1">
      <c r="A344" s="13"/>
      <c r="B344" s="252"/>
      <c r="C344" s="253"/>
      <c r="D344" s="240" t="s">
        <v>446</v>
      </c>
      <c r="E344" s="254" t="s">
        <v>1</v>
      </c>
      <c r="F344" s="255" t="s">
        <v>3152</v>
      </c>
      <c r="G344" s="253"/>
      <c r="H344" s="256">
        <v>1</v>
      </c>
      <c r="I344" s="257"/>
      <c r="J344" s="253"/>
      <c r="K344" s="253"/>
      <c r="L344" s="258"/>
      <c r="M344" s="259"/>
      <c r="N344" s="260"/>
      <c r="O344" s="260"/>
      <c r="P344" s="260"/>
      <c r="Q344" s="260"/>
      <c r="R344" s="260"/>
      <c r="S344" s="260"/>
      <c r="T344" s="261"/>
      <c r="U344" s="13"/>
      <c r="V344" s="13"/>
      <c r="W344" s="13"/>
      <c r="X344" s="13"/>
      <c r="Y344" s="13"/>
      <c r="Z344" s="13"/>
      <c r="AA344" s="13"/>
      <c r="AB344" s="13"/>
      <c r="AC344" s="13"/>
      <c r="AD344" s="13"/>
      <c r="AE344" s="13"/>
      <c r="AT344" s="262" t="s">
        <v>446</v>
      </c>
      <c r="AU344" s="262" t="s">
        <v>85</v>
      </c>
      <c r="AV344" s="13" t="s">
        <v>85</v>
      </c>
      <c r="AW344" s="13" t="s">
        <v>32</v>
      </c>
      <c r="AX344" s="13" t="s">
        <v>76</v>
      </c>
      <c r="AY344" s="262" t="s">
        <v>342</v>
      </c>
    </row>
    <row r="345" s="16" customFormat="1">
      <c r="A345" s="16"/>
      <c r="B345" s="284"/>
      <c r="C345" s="285"/>
      <c r="D345" s="240" t="s">
        <v>446</v>
      </c>
      <c r="E345" s="286" t="s">
        <v>1</v>
      </c>
      <c r="F345" s="287" t="s">
        <v>500</v>
      </c>
      <c r="G345" s="285"/>
      <c r="H345" s="288">
        <v>2</v>
      </c>
      <c r="I345" s="289"/>
      <c r="J345" s="285"/>
      <c r="K345" s="285"/>
      <c r="L345" s="290"/>
      <c r="M345" s="291"/>
      <c r="N345" s="292"/>
      <c r="O345" s="292"/>
      <c r="P345" s="292"/>
      <c r="Q345" s="292"/>
      <c r="R345" s="292"/>
      <c r="S345" s="292"/>
      <c r="T345" s="293"/>
      <c r="U345" s="16"/>
      <c r="V345" s="16"/>
      <c r="W345" s="16"/>
      <c r="X345" s="16"/>
      <c r="Y345" s="16"/>
      <c r="Z345" s="16"/>
      <c r="AA345" s="16"/>
      <c r="AB345" s="16"/>
      <c r="AC345" s="16"/>
      <c r="AD345" s="16"/>
      <c r="AE345" s="16"/>
      <c r="AT345" s="294" t="s">
        <v>446</v>
      </c>
      <c r="AU345" s="294" t="s">
        <v>85</v>
      </c>
      <c r="AV345" s="16" t="s">
        <v>360</v>
      </c>
      <c r="AW345" s="16" t="s">
        <v>32</v>
      </c>
      <c r="AX345" s="16" t="s">
        <v>83</v>
      </c>
      <c r="AY345" s="294" t="s">
        <v>342</v>
      </c>
    </row>
    <row r="346" s="2" customFormat="1" ht="21.75" customHeight="1">
      <c r="A346" s="39"/>
      <c r="B346" s="40"/>
      <c r="C346" s="227" t="s">
        <v>840</v>
      </c>
      <c r="D346" s="227" t="s">
        <v>343</v>
      </c>
      <c r="E346" s="228" t="s">
        <v>3153</v>
      </c>
      <c r="F346" s="229" t="s">
        <v>3154</v>
      </c>
      <c r="G346" s="230" t="s">
        <v>442</v>
      </c>
      <c r="H346" s="231">
        <v>2</v>
      </c>
      <c r="I346" s="232"/>
      <c r="J346" s="233">
        <f>ROUND(I346*H346,2)</f>
        <v>0</v>
      </c>
      <c r="K346" s="229" t="s">
        <v>1</v>
      </c>
      <c r="L346" s="45"/>
      <c r="M346" s="234" t="s">
        <v>1</v>
      </c>
      <c r="N346" s="235" t="s">
        <v>41</v>
      </c>
      <c r="O346" s="92"/>
      <c r="P346" s="236">
        <f>O346*H346</f>
        <v>0</v>
      </c>
      <c r="Q346" s="236">
        <v>0</v>
      </c>
      <c r="R346" s="236">
        <f>Q346*H346</f>
        <v>0</v>
      </c>
      <c r="S346" s="236">
        <v>0</v>
      </c>
      <c r="T346" s="237">
        <f>S346*H346</f>
        <v>0</v>
      </c>
      <c r="U346" s="39"/>
      <c r="V346" s="39"/>
      <c r="W346" s="39"/>
      <c r="X346" s="39"/>
      <c r="Y346" s="39"/>
      <c r="Z346" s="39"/>
      <c r="AA346" s="39"/>
      <c r="AB346" s="39"/>
      <c r="AC346" s="39"/>
      <c r="AD346" s="39"/>
      <c r="AE346" s="39"/>
      <c r="AR346" s="238" t="s">
        <v>360</v>
      </c>
      <c r="AT346" s="238" t="s">
        <v>343</v>
      </c>
      <c r="AU346" s="238" t="s">
        <v>85</v>
      </c>
      <c r="AY346" s="18" t="s">
        <v>342</v>
      </c>
      <c r="BE346" s="239">
        <f>IF(N346="základní",J346,0)</f>
        <v>0</v>
      </c>
      <c r="BF346" s="239">
        <f>IF(N346="snížená",J346,0)</f>
        <v>0</v>
      </c>
      <c r="BG346" s="239">
        <f>IF(N346="zákl. přenesená",J346,0)</f>
        <v>0</v>
      </c>
      <c r="BH346" s="239">
        <f>IF(N346="sníž. přenesená",J346,0)</f>
        <v>0</v>
      </c>
      <c r="BI346" s="239">
        <f>IF(N346="nulová",J346,0)</f>
        <v>0</v>
      </c>
      <c r="BJ346" s="18" t="s">
        <v>83</v>
      </c>
      <c r="BK346" s="239">
        <f>ROUND(I346*H346,2)</f>
        <v>0</v>
      </c>
      <c r="BL346" s="18" t="s">
        <v>360</v>
      </c>
      <c r="BM346" s="238" t="s">
        <v>3498</v>
      </c>
    </row>
    <row r="347" s="2" customFormat="1">
      <c r="A347" s="39"/>
      <c r="B347" s="40"/>
      <c r="C347" s="41"/>
      <c r="D347" s="240" t="s">
        <v>349</v>
      </c>
      <c r="E347" s="41"/>
      <c r="F347" s="241" t="s">
        <v>3154</v>
      </c>
      <c r="G347" s="41"/>
      <c r="H347" s="41"/>
      <c r="I347" s="242"/>
      <c r="J347" s="41"/>
      <c r="K347" s="41"/>
      <c r="L347" s="45"/>
      <c r="M347" s="243"/>
      <c r="N347" s="244"/>
      <c r="O347" s="92"/>
      <c r="P347" s="92"/>
      <c r="Q347" s="92"/>
      <c r="R347" s="92"/>
      <c r="S347" s="92"/>
      <c r="T347" s="93"/>
      <c r="U347" s="39"/>
      <c r="V347" s="39"/>
      <c r="W347" s="39"/>
      <c r="X347" s="39"/>
      <c r="Y347" s="39"/>
      <c r="Z347" s="39"/>
      <c r="AA347" s="39"/>
      <c r="AB347" s="39"/>
      <c r="AC347" s="39"/>
      <c r="AD347" s="39"/>
      <c r="AE347" s="39"/>
      <c r="AT347" s="18" t="s">
        <v>349</v>
      </c>
      <c r="AU347" s="18" t="s">
        <v>85</v>
      </c>
    </row>
    <row r="348" s="13" customFormat="1">
      <c r="A348" s="13"/>
      <c r="B348" s="252"/>
      <c r="C348" s="253"/>
      <c r="D348" s="240" t="s">
        <v>446</v>
      </c>
      <c r="E348" s="254" t="s">
        <v>1</v>
      </c>
      <c r="F348" s="255" t="s">
        <v>3156</v>
      </c>
      <c r="G348" s="253"/>
      <c r="H348" s="256">
        <v>2</v>
      </c>
      <c r="I348" s="257"/>
      <c r="J348" s="253"/>
      <c r="K348" s="253"/>
      <c r="L348" s="258"/>
      <c r="M348" s="259"/>
      <c r="N348" s="260"/>
      <c r="O348" s="260"/>
      <c r="P348" s="260"/>
      <c r="Q348" s="260"/>
      <c r="R348" s="260"/>
      <c r="S348" s="260"/>
      <c r="T348" s="261"/>
      <c r="U348" s="13"/>
      <c r="V348" s="13"/>
      <c r="W348" s="13"/>
      <c r="X348" s="13"/>
      <c r="Y348" s="13"/>
      <c r="Z348" s="13"/>
      <c r="AA348" s="13"/>
      <c r="AB348" s="13"/>
      <c r="AC348" s="13"/>
      <c r="AD348" s="13"/>
      <c r="AE348" s="13"/>
      <c r="AT348" s="262" t="s">
        <v>446</v>
      </c>
      <c r="AU348" s="262" t="s">
        <v>85</v>
      </c>
      <c r="AV348" s="13" t="s">
        <v>85</v>
      </c>
      <c r="AW348" s="13" t="s">
        <v>32</v>
      </c>
      <c r="AX348" s="13" t="s">
        <v>83</v>
      </c>
      <c r="AY348" s="262" t="s">
        <v>342</v>
      </c>
    </row>
    <row r="349" s="2" customFormat="1" ht="16.5" customHeight="1">
      <c r="A349" s="39"/>
      <c r="B349" s="40"/>
      <c r="C349" s="227" t="s">
        <v>847</v>
      </c>
      <c r="D349" s="227" t="s">
        <v>343</v>
      </c>
      <c r="E349" s="228" t="s">
        <v>2601</v>
      </c>
      <c r="F349" s="229" t="s">
        <v>2602</v>
      </c>
      <c r="G349" s="230" t="s">
        <v>543</v>
      </c>
      <c r="H349" s="231">
        <v>14.800000000000001</v>
      </c>
      <c r="I349" s="232"/>
      <c r="J349" s="233">
        <f>ROUND(I349*H349,2)</f>
        <v>0</v>
      </c>
      <c r="K349" s="229" t="s">
        <v>443</v>
      </c>
      <c r="L349" s="45"/>
      <c r="M349" s="234" t="s">
        <v>1</v>
      </c>
      <c r="N349" s="235" t="s">
        <v>41</v>
      </c>
      <c r="O349" s="92"/>
      <c r="P349" s="236">
        <f>O349*H349</f>
        <v>0</v>
      </c>
      <c r="Q349" s="236">
        <v>6.9999999999999994E-05</v>
      </c>
      <c r="R349" s="236">
        <f>Q349*H349</f>
        <v>0.001036</v>
      </c>
      <c r="S349" s="236">
        <v>0</v>
      </c>
      <c r="T349" s="237">
        <f>S349*H349</f>
        <v>0</v>
      </c>
      <c r="U349" s="39"/>
      <c r="V349" s="39"/>
      <c r="W349" s="39"/>
      <c r="X349" s="39"/>
      <c r="Y349" s="39"/>
      <c r="Z349" s="39"/>
      <c r="AA349" s="39"/>
      <c r="AB349" s="39"/>
      <c r="AC349" s="39"/>
      <c r="AD349" s="39"/>
      <c r="AE349" s="39"/>
      <c r="AR349" s="238" t="s">
        <v>360</v>
      </c>
      <c r="AT349" s="238" t="s">
        <v>343</v>
      </c>
      <c r="AU349" s="238" t="s">
        <v>85</v>
      </c>
      <c r="AY349" s="18" t="s">
        <v>342</v>
      </c>
      <c r="BE349" s="239">
        <f>IF(N349="základní",J349,0)</f>
        <v>0</v>
      </c>
      <c r="BF349" s="239">
        <f>IF(N349="snížená",J349,0)</f>
        <v>0</v>
      </c>
      <c r="BG349" s="239">
        <f>IF(N349="zákl. přenesená",J349,0)</f>
        <v>0</v>
      </c>
      <c r="BH349" s="239">
        <f>IF(N349="sníž. přenesená",J349,0)</f>
        <v>0</v>
      </c>
      <c r="BI349" s="239">
        <f>IF(N349="nulová",J349,0)</f>
        <v>0</v>
      </c>
      <c r="BJ349" s="18" t="s">
        <v>83</v>
      </c>
      <c r="BK349" s="239">
        <f>ROUND(I349*H349,2)</f>
        <v>0</v>
      </c>
      <c r="BL349" s="18" t="s">
        <v>360</v>
      </c>
      <c r="BM349" s="238" t="s">
        <v>3499</v>
      </c>
    </row>
    <row r="350" s="2" customFormat="1">
      <c r="A350" s="39"/>
      <c r="B350" s="40"/>
      <c r="C350" s="41"/>
      <c r="D350" s="240" t="s">
        <v>349</v>
      </c>
      <c r="E350" s="41"/>
      <c r="F350" s="241" t="s">
        <v>2604</v>
      </c>
      <c r="G350" s="41"/>
      <c r="H350" s="41"/>
      <c r="I350" s="242"/>
      <c r="J350" s="41"/>
      <c r="K350" s="41"/>
      <c r="L350" s="45"/>
      <c r="M350" s="243"/>
      <c r="N350" s="244"/>
      <c r="O350" s="92"/>
      <c r="P350" s="92"/>
      <c r="Q350" s="92"/>
      <c r="R350" s="92"/>
      <c r="S350" s="92"/>
      <c r="T350" s="93"/>
      <c r="U350" s="39"/>
      <c r="V350" s="39"/>
      <c r="W350" s="39"/>
      <c r="X350" s="39"/>
      <c r="Y350" s="39"/>
      <c r="Z350" s="39"/>
      <c r="AA350" s="39"/>
      <c r="AB350" s="39"/>
      <c r="AC350" s="39"/>
      <c r="AD350" s="39"/>
      <c r="AE350" s="39"/>
      <c r="AT350" s="18" t="s">
        <v>349</v>
      </c>
      <c r="AU350" s="18" t="s">
        <v>85</v>
      </c>
    </row>
    <row r="351" s="13" customFormat="1">
      <c r="A351" s="13"/>
      <c r="B351" s="252"/>
      <c r="C351" s="253"/>
      <c r="D351" s="240" t="s">
        <v>446</v>
      </c>
      <c r="E351" s="254" t="s">
        <v>1</v>
      </c>
      <c r="F351" s="255" t="s">
        <v>3458</v>
      </c>
      <c r="G351" s="253"/>
      <c r="H351" s="256">
        <v>14.800000000000001</v>
      </c>
      <c r="I351" s="257"/>
      <c r="J351" s="253"/>
      <c r="K351" s="253"/>
      <c r="L351" s="258"/>
      <c r="M351" s="259"/>
      <c r="N351" s="260"/>
      <c r="O351" s="260"/>
      <c r="P351" s="260"/>
      <c r="Q351" s="260"/>
      <c r="R351" s="260"/>
      <c r="S351" s="260"/>
      <c r="T351" s="261"/>
      <c r="U351" s="13"/>
      <c r="V351" s="13"/>
      <c r="W351" s="13"/>
      <c r="X351" s="13"/>
      <c r="Y351" s="13"/>
      <c r="Z351" s="13"/>
      <c r="AA351" s="13"/>
      <c r="AB351" s="13"/>
      <c r="AC351" s="13"/>
      <c r="AD351" s="13"/>
      <c r="AE351" s="13"/>
      <c r="AT351" s="262" t="s">
        <v>446</v>
      </c>
      <c r="AU351" s="262" t="s">
        <v>85</v>
      </c>
      <c r="AV351" s="13" t="s">
        <v>85</v>
      </c>
      <c r="AW351" s="13" t="s">
        <v>32</v>
      </c>
      <c r="AX351" s="13" t="s">
        <v>83</v>
      </c>
      <c r="AY351" s="262" t="s">
        <v>342</v>
      </c>
    </row>
    <row r="352" s="12" customFormat="1" ht="22.8" customHeight="1">
      <c r="A352" s="12"/>
      <c r="B352" s="213"/>
      <c r="C352" s="214"/>
      <c r="D352" s="215" t="s">
        <v>75</v>
      </c>
      <c r="E352" s="246" t="s">
        <v>381</v>
      </c>
      <c r="F352" s="246" t="s">
        <v>839</v>
      </c>
      <c r="G352" s="214"/>
      <c r="H352" s="214"/>
      <c r="I352" s="217"/>
      <c r="J352" s="247">
        <f>BK352</f>
        <v>0</v>
      </c>
      <c r="K352" s="214"/>
      <c r="L352" s="219"/>
      <c r="M352" s="220"/>
      <c r="N352" s="221"/>
      <c r="O352" s="221"/>
      <c r="P352" s="222">
        <f>SUM(P353:P358)</f>
        <v>0</v>
      </c>
      <c r="Q352" s="221"/>
      <c r="R352" s="222">
        <f>SUM(R353:R358)</f>
        <v>0</v>
      </c>
      <c r="S352" s="221"/>
      <c r="T352" s="223">
        <f>SUM(T353:T358)</f>
        <v>0</v>
      </c>
      <c r="U352" s="12"/>
      <c r="V352" s="12"/>
      <c r="W352" s="12"/>
      <c r="X352" s="12"/>
      <c r="Y352" s="12"/>
      <c r="Z352" s="12"/>
      <c r="AA352" s="12"/>
      <c r="AB352" s="12"/>
      <c r="AC352" s="12"/>
      <c r="AD352" s="12"/>
      <c r="AE352" s="12"/>
      <c r="AR352" s="224" t="s">
        <v>83</v>
      </c>
      <c r="AT352" s="225" t="s">
        <v>75</v>
      </c>
      <c r="AU352" s="225" t="s">
        <v>83</v>
      </c>
      <c r="AY352" s="224" t="s">
        <v>342</v>
      </c>
      <c r="BK352" s="226">
        <f>SUM(BK353:BK358)</f>
        <v>0</v>
      </c>
    </row>
    <row r="353" s="2" customFormat="1" ht="16.5" customHeight="1">
      <c r="A353" s="39"/>
      <c r="B353" s="40"/>
      <c r="C353" s="227" t="s">
        <v>854</v>
      </c>
      <c r="D353" s="227" t="s">
        <v>343</v>
      </c>
      <c r="E353" s="228" t="s">
        <v>912</v>
      </c>
      <c r="F353" s="229" t="s">
        <v>913</v>
      </c>
      <c r="G353" s="230" t="s">
        <v>543</v>
      </c>
      <c r="H353" s="231">
        <v>13.6</v>
      </c>
      <c r="I353" s="232"/>
      <c r="J353" s="233">
        <f>ROUND(I353*H353,2)</f>
        <v>0</v>
      </c>
      <c r="K353" s="229" t="s">
        <v>443</v>
      </c>
      <c r="L353" s="45"/>
      <c r="M353" s="234" t="s">
        <v>1</v>
      </c>
      <c r="N353" s="235" t="s">
        <v>41</v>
      </c>
      <c r="O353" s="92"/>
      <c r="P353" s="236">
        <f>O353*H353</f>
        <v>0</v>
      </c>
      <c r="Q353" s="236">
        <v>0</v>
      </c>
      <c r="R353" s="236">
        <f>Q353*H353</f>
        <v>0</v>
      </c>
      <c r="S353" s="236">
        <v>0</v>
      </c>
      <c r="T353" s="237">
        <f>S353*H353</f>
        <v>0</v>
      </c>
      <c r="U353" s="39"/>
      <c r="V353" s="39"/>
      <c r="W353" s="39"/>
      <c r="X353" s="39"/>
      <c r="Y353" s="39"/>
      <c r="Z353" s="39"/>
      <c r="AA353" s="39"/>
      <c r="AB353" s="39"/>
      <c r="AC353" s="39"/>
      <c r="AD353" s="39"/>
      <c r="AE353" s="39"/>
      <c r="AR353" s="238" t="s">
        <v>360</v>
      </c>
      <c r="AT353" s="238" t="s">
        <v>343</v>
      </c>
      <c r="AU353" s="238" t="s">
        <v>85</v>
      </c>
      <c r="AY353" s="18" t="s">
        <v>342</v>
      </c>
      <c r="BE353" s="239">
        <f>IF(N353="základní",J353,0)</f>
        <v>0</v>
      </c>
      <c r="BF353" s="239">
        <f>IF(N353="snížená",J353,0)</f>
        <v>0</v>
      </c>
      <c r="BG353" s="239">
        <f>IF(N353="zákl. přenesená",J353,0)</f>
        <v>0</v>
      </c>
      <c r="BH353" s="239">
        <f>IF(N353="sníž. přenesená",J353,0)</f>
        <v>0</v>
      </c>
      <c r="BI353" s="239">
        <f>IF(N353="nulová",J353,0)</f>
        <v>0</v>
      </c>
      <c r="BJ353" s="18" t="s">
        <v>83</v>
      </c>
      <c r="BK353" s="239">
        <f>ROUND(I353*H353,2)</f>
        <v>0</v>
      </c>
      <c r="BL353" s="18" t="s">
        <v>360</v>
      </c>
      <c r="BM353" s="238" t="s">
        <v>3500</v>
      </c>
    </row>
    <row r="354" s="2" customFormat="1">
      <c r="A354" s="39"/>
      <c r="B354" s="40"/>
      <c r="C354" s="41"/>
      <c r="D354" s="240" t="s">
        <v>349</v>
      </c>
      <c r="E354" s="41"/>
      <c r="F354" s="241" t="s">
        <v>915</v>
      </c>
      <c r="G354" s="41"/>
      <c r="H354" s="41"/>
      <c r="I354" s="242"/>
      <c r="J354" s="41"/>
      <c r="K354" s="41"/>
      <c r="L354" s="45"/>
      <c r="M354" s="243"/>
      <c r="N354" s="244"/>
      <c r="O354" s="92"/>
      <c r="P354" s="92"/>
      <c r="Q354" s="92"/>
      <c r="R354" s="92"/>
      <c r="S354" s="92"/>
      <c r="T354" s="93"/>
      <c r="U354" s="39"/>
      <c r="V354" s="39"/>
      <c r="W354" s="39"/>
      <c r="X354" s="39"/>
      <c r="Y354" s="39"/>
      <c r="Z354" s="39"/>
      <c r="AA354" s="39"/>
      <c r="AB354" s="39"/>
      <c r="AC354" s="39"/>
      <c r="AD354" s="39"/>
      <c r="AE354" s="39"/>
      <c r="AT354" s="18" t="s">
        <v>349</v>
      </c>
      <c r="AU354" s="18" t="s">
        <v>85</v>
      </c>
    </row>
    <row r="355" s="13" customFormat="1">
      <c r="A355" s="13"/>
      <c r="B355" s="252"/>
      <c r="C355" s="253"/>
      <c r="D355" s="240" t="s">
        <v>446</v>
      </c>
      <c r="E355" s="254" t="s">
        <v>1</v>
      </c>
      <c r="F355" s="255" t="s">
        <v>3501</v>
      </c>
      <c r="G355" s="253"/>
      <c r="H355" s="256">
        <v>13.6</v>
      </c>
      <c r="I355" s="257"/>
      <c r="J355" s="253"/>
      <c r="K355" s="253"/>
      <c r="L355" s="258"/>
      <c r="M355" s="259"/>
      <c r="N355" s="260"/>
      <c r="O355" s="260"/>
      <c r="P355" s="260"/>
      <c r="Q355" s="260"/>
      <c r="R355" s="260"/>
      <c r="S355" s="260"/>
      <c r="T355" s="261"/>
      <c r="U355" s="13"/>
      <c r="V355" s="13"/>
      <c r="W355" s="13"/>
      <c r="X355" s="13"/>
      <c r="Y355" s="13"/>
      <c r="Z355" s="13"/>
      <c r="AA355" s="13"/>
      <c r="AB355" s="13"/>
      <c r="AC355" s="13"/>
      <c r="AD355" s="13"/>
      <c r="AE355" s="13"/>
      <c r="AT355" s="262" t="s">
        <v>446</v>
      </c>
      <c r="AU355" s="262" t="s">
        <v>85</v>
      </c>
      <c r="AV355" s="13" t="s">
        <v>85</v>
      </c>
      <c r="AW355" s="13" t="s">
        <v>32</v>
      </c>
      <c r="AX355" s="13" t="s">
        <v>83</v>
      </c>
      <c r="AY355" s="262" t="s">
        <v>342</v>
      </c>
    </row>
    <row r="356" s="2" customFormat="1" ht="21.75" customHeight="1">
      <c r="A356" s="39"/>
      <c r="B356" s="40"/>
      <c r="C356" s="227" t="s">
        <v>859</v>
      </c>
      <c r="D356" s="227" t="s">
        <v>343</v>
      </c>
      <c r="E356" s="228" t="s">
        <v>3160</v>
      </c>
      <c r="F356" s="229" t="s">
        <v>3161</v>
      </c>
      <c r="G356" s="230" t="s">
        <v>824</v>
      </c>
      <c r="H356" s="231">
        <v>1</v>
      </c>
      <c r="I356" s="232"/>
      <c r="J356" s="233">
        <f>ROUND(I356*H356,2)</f>
        <v>0</v>
      </c>
      <c r="K356" s="229" t="s">
        <v>1</v>
      </c>
      <c r="L356" s="45"/>
      <c r="M356" s="234" t="s">
        <v>1</v>
      </c>
      <c r="N356" s="235" t="s">
        <v>41</v>
      </c>
      <c r="O356" s="92"/>
      <c r="P356" s="236">
        <f>O356*H356</f>
        <v>0</v>
      </c>
      <c r="Q356" s="236">
        <v>0</v>
      </c>
      <c r="R356" s="236">
        <f>Q356*H356</f>
        <v>0</v>
      </c>
      <c r="S356" s="236">
        <v>0</v>
      </c>
      <c r="T356" s="237">
        <f>S356*H356</f>
        <v>0</v>
      </c>
      <c r="U356" s="39"/>
      <c r="V356" s="39"/>
      <c r="W356" s="39"/>
      <c r="X356" s="39"/>
      <c r="Y356" s="39"/>
      <c r="Z356" s="39"/>
      <c r="AA356" s="39"/>
      <c r="AB356" s="39"/>
      <c r="AC356" s="39"/>
      <c r="AD356" s="39"/>
      <c r="AE356" s="39"/>
      <c r="AR356" s="238" t="s">
        <v>360</v>
      </c>
      <c r="AT356" s="238" t="s">
        <v>343</v>
      </c>
      <c r="AU356" s="238" t="s">
        <v>85</v>
      </c>
      <c r="AY356" s="18" t="s">
        <v>342</v>
      </c>
      <c r="BE356" s="239">
        <f>IF(N356="základní",J356,0)</f>
        <v>0</v>
      </c>
      <c r="BF356" s="239">
        <f>IF(N356="snížená",J356,0)</f>
        <v>0</v>
      </c>
      <c r="BG356" s="239">
        <f>IF(N356="zákl. přenesená",J356,0)</f>
        <v>0</v>
      </c>
      <c r="BH356" s="239">
        <f>IF(N356="sníž. přenesená",J356,0)</f>
        <v>0</v>
      </c>
      <c r="BI356" s="239">
        <f>IF(N356="nulová",J356,0)</f>
        <v>0</v>
      </c>
      <c r="BJ356" s="18" t="s">
        <v>83</v>
      </c>
      <c r="BK356" s="239">
        <f>ROUND(I356*H356,2)</f>
        <v>0</v>
      </c>
      <c r="BL356" s="18" t="s">
        <v>360</v>
      </c>
      <c r="BM356" s="238" t="s">
        <v>3502</v>
      </c>
    </row>
    <row r="357" s="2" customFormat="1">
      <c r="A357" s="39"/>
      <c r="B357" s="40"/>
      <c r="C357" s="41"/>
      <c r="D357" s="240" t="s">
        <v>349</v>
      </c>
      <c r="E357" s="41"/>
      <c r="F357" s="241" t="s">
        <v>3161</v>
      </c>
      <c r="G357" s="41"/>
      <c r="H357" s="41"/>
      <c r="I357" s="242"/>
      <c r="J357" s="41"/>
      <c r="K357" s="41"/>
      <c r="L357" s="45"/>
      <c r="M357" s="243"/>
      <c r="N357" s="244"/>
      <c r="O357" s="92"/>
      <c r="P357" s="92"/>
      <c r="Q357" s="92"/>
      <c r="R357" s="92"/>
      <c r="S357" s="92"/>
      <c r="T357" s="93"/>
      <c r="U357" s="39"/>
      <c r="V357" s="39"/>
      <c r="W357" s="39"/>
      <c r="X357" s="39"/>
      <c r="Y357" s="39"/>
      <c r="Z357" s="39"/>
      <c r="AA357" s="39"/>
      <c r="AB357" s="39"/>
      <c r="AC357" s="39"/>
      <c r="AD357" s="39"/>
      <c r="AE357" s="39"/>
      <c r="AT357" s="18" t="s">
        <v>349</v>
      </c>
      <c r="AU357" s="18" t="s">
        <v>85</v>
      </c>
    </row>
    <row r="358" s="13" customFormat="1">
      <c r="A358" s="13"/>
      <c r="B358" s="252"/>
      <c r="C358" s="253"/>
      <c r="D358" s="240" t="s">
        <v>446</v>
      </c>
      <c r="E358" s="254" t="s">
        <v>1</v>
      </c>
      <c r="F358" s="255" t="s">
        <v>2489</v>
      </c>
      <c r="G358" s="253"/>
      <c r="H358" s="256">
        <v>1</v>
      </c>
      <c r="I358" s="257"/>
      <c r="J358" s="253"/>
      <c r="K358" s="253"/>
      <c r="L358" s="258"/>
      <c r="M358" s="259"/>
      <c r="N358" s="260"/>
      <c r="O358" s="260"/>
      <c r="P358" s="260"/>
      <c r="Q358" s="260"/>
      <c r="R358" s="260"/>
      <c r="S358" s="260"/>
      <c r="T358" s="261"/>
      <c r="U358" s="13"/>
      <c r="V358" s="13"/>
      <c r="W358" s="13"/>
      <c r="X358" s="13"/>
      <c r="Y358" s="13"/>
      <c r="Z358" s="13"/>
      <c r="AA358" s="13"/>
      <c r="AB358" s="13"/>
      <c r="AC358" s="13"/>
      <c r="AD358" s="13"/>
      <c r="AE358" s="13"/>
      <c r="AT358" s="262" t="s">
        <v>446</v>
      </c>
      <c r="AU358" s="262" t="s">
        <v>85</v>
      </c>
      <c r="AV358" s="13" t="s">
        <v>85</v>
      </c>
      <c r="AW358" s="13" t="s">
        <v>32</v>
      </c>
      <c r="AX358" s="13" t="s">
        <v>83</v>
      </c>
      <c r="AY358" s="262" t="s">
        <v>342</v>
      </c>
    </row>
    <row r="359" s="12" customFormat="1" ht="22.8" customHeight="1">
      <c r="A359" s="12"/>
      <c r="B359" s="213"/>
      <c r="C359" s="214"/>
      <c r="D359" s="215" t="s">
        <v>75</v>
      </c>
      <c r="E359" s="246" t="s">
        <v>950</v>
      </c>
      <c r="F359" s="246" t="s">
        <v>951</v>
      </c>
      <c r="G359" s="214"/>
      <c r="H359" s="214"/>
      <c r="I359" s="217"/>
      <c r="J359" s="247">
        <f>BK359</f>
        <v>0</v>
      </c>
      <c r="K359" s="214"/>
      <c r="L359" s="219"/>
      <c r="M359" s="220"/>
      <c r="N359" s="221"/>
      <c r="O359" s="221"/>
      <c r="P359" s="222">
        <f>SUM(P360:P377)</f>
        <v>0</v>
      </c>
      <c r="Q359" s="221"/>
      <c r="R359" s="222">
        <f>SUM(R360:R377)</f>
        <v>0</v>
      </c>
      <c r="S359" s="221"/>
      <c r="T359" s="223">
        <f>SUM(T360:T377)</f>
        <v>0</v>
      </c>
      <c r="U359" s="12"/>
      <c r="V359" s="12"/>
      <c r="W359" s="12"/>
      <c r="X359" s="12"/>
      <c r="Y359" s="12"/>
      <c r="Z359" s="12"/>
      <c r="AA359" s="12"/>
      <c r="AB359" s="12"/>
      <c r="AC359" s="12"/>
      <c r="AD359" s="12"/>
      <c r="AE359" s="12"/>
      <c r="AR359" s="224" t="s">
        <v>83</v>
      </c>
      <c r="AT359" s="225" t="s">
        <v>75</v>
      </c>
      <c r="AU359" s="225" t="s">
        <v>83</v>
      </c>
      <c r="AY359" s="224" t="s">
        <v>342</v>
      </c>
      <c r="BK359" s="226">
        <f>SUM(BK360:BK377)</f>
        <v>0</v>
      </c>
    </row>
    <row r="360" s="2" customFormat="1" ht="24.15" customHeight="1">
      <c r="A360" s="39"/>
      <c r="B360" s="40"/>
      <c r="C360" s="227" t="s">
        <v>864</v>
      </c>
      <c r="D360" s="227" t="s">
        <v>343</v>
      </c>
      <c r="E360" s="228" t="s">
        <v>953</v>
      </c>
      <c r="F360" s="229" t="s">
        <v>954</v>
      </c>
      <c r="G360" s="230" t="s">
        <v>462</v>
      </c>
      <c r="H360" s="231">
        <v>1.448</v>
      </c>
      <c r="I360" s="232"/>
      <c r="J360" s="233">
        <f>ROUND(I360*H360,2)</f>
        <v>0</v>
      </c>
      <c r="K360" s="229" t="s">
        <v>1</v>
      </c>
      <c r="L360" s="45"/>
      <c r="M360" s="234" t="s">
        <v>1</v>
      </c>
      <c r="N360" s="235" t="s">
        <v>41</v>
      </c>
      <c r="O360" s="92"/>
      <c r="P360" s="236">
        <f>O360*H360</f>
        <v>0</v>
      </c>
      <c r="Q360" s="236">
        <v>0</v>
      </c>
      <c r="R360" s="236">
        <f>Q360*H360</f>
        <v>0</v>
      </c>
      <c r="S360" s="236">
        <v>0</v>
      </c>
      <c r="T360" s="237">
        <f>S360*H360</f>
        <v>0</v>
      </c>
      <c r="U360" s="39"/>
      <c r="V360" s="39"/>
      <c r="W360" s="39"/>
      <c r="X360" s="39"/>
      <c r="Y360" s="39"/>
      <c r="Z360" s="39"/>
      <c r="AA360" s="39"/>
      <c r="AB360" s="39"/>
      <c r="AC360" s="39"/>
      <c r="AD360" s="39"/>
      <c r="AE360" s="39"/>
      <c r="AR360" s="238" t="s">
        <v>360</v>
      </c>
      <c r="AT360" s="238" t="s">
        <v>343</v>
      </c>
      <c r="AU360" s="238" t="s">
        <v>85</v>
      </c>
      <c r="AY360" s="18" t="s">
        <v>342</v>
      </c>
      <c r="BE360" s="239">
        <f>IF(N360="základní",J360,0)</f>
        <v>0</v>
      </c>
      <c r="BF360" s="239">
        <f>IF(N360="snížená",J360,0)</f>
        <v>0</v>
      </c>
      <c r="BG360" s="239">
        <f>IF(N360="zákl. přenesená",J360,0)</f>
        <v>0</v>
      </c>
      <c r="BH360" s="239">
        <f>IF(N360="sníž. přenesená",J360,0)</f>
        <v>0</v>
      </c>
      <c r="BI360" s="239">
        <f>IF(N360="nulová",J360,0)</f>
        <v>0</v>
      </c>
      <c r="BJ360" s="18" t="s">
        <v>83</v>
      </c>
      <c r="BK360" s="239">
        <f>ROUND(I360*H360,2)</f>
        <v>0</v>
      </c>
      <c r="BL360" s="18" t="s">
        <v>360</v>
      </c>
      <c r="BM360" s="238" t="s">
        <v>3503</v>
      </c>
    </row>
    <row r="361" s="2" customFormat="1">
      <c r="A361" s="39"/>
      <c r="B361" s="40"/>
      <c r="C361" s="41"/>
      <c r="D361" s="240" t="s">
        <v>349</v>
      </c>
      <c r="E361" s="41"/>
      <c r="F361" s="241" t="s">
        <v>956</v>
      </c>
      <c r="G361" s="41"/>
      <c r="H361" s="41"/>
      <c r="I361" s="242"/>
      <c r="J361" s="41"/>
      <c r="K361" s="41"/>
      <c r="L361" s="45"/>
      <c r="M361" s="243"/>
      <c r="N361" s="244"/>
      <c r="O361" s="92"/>
      <c r="P361" s="92"/>
      <c r="Q361" s="92"/>
      <c r="R361" s="92"/>
      <c r="S361" s="92"/>
      <c r="T361" s="93"/>
      <c r="U361" s="39"/>
      <c r="V361" s="39"/>
      <c r="W361" s="39"/>
      <c r="X361" s="39"/>
      <c r="Y361" s="39"/>
      <c r="Z361" s="39"/>
      <c r="AA361" s="39"/>
      <c r="AB361" s="39"/>
      <c r="AC361" s="39"/>
      <c r="AD361" s="39"/>
      <c r="AE361" s="39"/>
      <c r="AT361" s="18" t="s">
        <v>349</v>
      </c>
      <c r="AU361" s="18" t="s">
        <v>85</v>
      </c>
    </row>
    <row r="362" s="13" customFormat="1">
      <c r="A362" s="13"/>
      <c r="B362" s="252"/>
      <c r="C362" s="253"/>
      <c r="D362" s="240" t="s">
        <v>446</v>
      </c>
      <c r="E362" s="254" t="s">
        <v>1</v>
      </c>
      <c r="F362" s="255" t="s">
        <v>3504</v>
      </c>
      <c r="G362" s="253"/>
      <c r="H362" s="256">
        <v>1.448</v>
      </c>
      <c r="I362" s="257"/>
      <c r="J362" s="253"/>
      <c r="K362" s="253"/>
      <c r="L362" s="258"/>
      <c r="M362" s="259"/>
      <c r="N362" s="260"/>
      <c r="O362" s="260"/>
      <c r="P362" s="260"/>
      <c r="Q362" s="260"/>
      <c r="R362" s="260"/>
      <c r="S362" s="260"/>
      <c r="T362" s="261"/>
      <c r="U362" s="13"/>
      <c r="V362" s="13"/>
      <c r="W362" s="13"/>
      <c r="X362" s="13"/>
      <c r="Y362" s="13"/>
      <c r="Z362" s="13"/>
      <c r="AA362" s="13"/>
      <c r="AB362" s="13"/>
      <c r="AC362" s="13"/>
      <c r="AD362" s="13"/>
      <c r="AE362" s="13"/>
      <c r="AT362" s="262" t="s">
        <v>446</v>
      </c>
      <c r="AU362" s="262" t="s">
        <v>85</v>
      </c>
      <c r="AV362" s="13" t="s">
        <v>85</v>
      </c>
      <c r="AW362" s="13" t="s">
        <v>32</v>
      </c>
      <c r="AX362" s="13" t="s">
        <v>83</v>
      </c>
      <c r="AY362" s="262" t="s">
        <v>342</v>
      </c>
    </row>
    <row r="363" s="2" customFormat="1" ht="24.15" customHeight="1">
      <c r="A363" s="39"/>
      <c r="B363" s="40"/>
      <c r="C363" s="227" t="s">
        <v>871</v>
      </c>
      <c r="D363" s="227" t="s">
        <v>343</v>
      </c>
      <c r="E363" s="228" t="s">
        <v>976</v>
      </c>
      <c r="F363" s="229" t="s">
        <v>977</v>
      </c>
      <c r="G363" s="230" t="s">
        <v>462</v>
      </c>
      <c r="H363" s="231">
        <v>3.427</v>
      </c>
      <c r="I363" s="232"/>
      <c r="J363" s="233">
        <f>ROUND(I363*H363,2)</f>
        <v>0</v>
      </c>
      <c r="K363" s="229" t="s">
        <v>443</v>
      </c>
      <c r="L363" s="45"/>
      <c r="M363" s="234" t="s">
        <v>1</v>
      </c>
      <c r="N363" s="235" t="s">
        <v>41</v>
      </c>
      <c r="O363" s="92"/>
      <c r="P363" s="236">
        <f>O363*H363</f>
        <v>0</v>
      </c>
      <c r="Q363" s="236">
        <v>0</v>
      </c>
      <c r="R363" s="236">
        <f>Q363*H363</f>
        <v>0</v>
      </c>
      <c r="S363" s="236">
        <v>0</v>
      </c>
      <c r="T363" s="237">
        <f>S363*H363</f>
        <v>0</v>
      </c>
      <c r="U363" s="39"/>
      <c r="V363" s="39"/>
      <c r="W363" s="39"/>
      <c r="X363" s="39"/>
      <c r="Y363" s="39"/>
      <c r="Z363" s="39"/>
      <c r="AA363" s="39"/>
      <c r="AB363" s="39"/>
      <c r="AC363" s="39"/>
      <c r="AD363" s="39"/>
      <c r="AE363" s="39"/>
      <c r="AR363" s="238" t="s">
        <v>360</v>
      </c>
      <c r="AT363" s="238" t="s">
        <v>343</v>
      </c>
      <c r="AU363" s="238" t="s">
        <v>85</v>
      </c>
      <c r="AY363" s="18" t="s">
        <v>342</v>
      </c>
      <c r="BE363" s="239">
        <f>IF(N363="základní",J363,0)</f>
        <v>0</v>
      </c>
      <c r="BF363" s="239">
        <f>IF(N363="snížená",J363,0)</f>
        <v>0</v>
      </c>
      <c r="BG363" s="239">
        <f>IF(N363="zákl. přenesená",J363,0)</f>
        <v>0</v>
      </c>
      <c r="BH363" s="239">
        <f>IF(N363="sníž. přenesená",J363,0)</f>
        <v>0</v>
      </c>
      <c r="BI363" s="239">
        <f>IF(N363="nulová",J363,0)</f>
        <v>0</v>
      </c>
      <c r="BJ363" s="18" t="s">
        <v>83</v>
      </c>
      <c r="BK363" s="239">
        <f>ROUND(I363*H363,2)</f>
        <v>0</v>
      </c>
      <c r="BL363" s="18" t="s">
        <v>360</v>
      </c>
      <c r="BM363" s="238" t="s">
        <v>3505</v>
      </c>
    </row>
    <row r="364" s="2" customFormat="1">
      <c r="A364" s="39"/>
      <c r="B364" s="40"/>
      <c r="C364" s="41"/>
      <c r="D364" s="240" t="s">
        <v>349</v>
      </c>
      <c r="E364" s="41"/>
      <c r="F364" s="241" t="s">
        <v>977</v>
      </c>
      <c r="G364" s="41"/>
      <c r="H364" s="41"/>
      <c r="I364" s="242"/>
      <c r="J364" s="41"/>
      <c r="K364" s="41"/>
      <c r="L364" s="45"/>
      <c r="M364" s="243"/>
      <c r="N364" s="244"/>
      <c r="O364" s="92"/>
      <c r="P364" s="92"/>
      <c r="Q364" s="92"/>
      <c r="R364" s="92"/>
      <c r="S364" s="92"/>
      <c r="T364" s="93"/>
      <c r="U364" s="39"/>
      <c r="V364" s="39"/>
      <c r="W364" s="39"/>
      <c r="X364" s="39"/>
      <c r="Y364" s="39"/>
      <c r="Z364" s="39"/>
      <c r="AA364" s="39"/>
      <c r="AB364" s="39"/>
      <c r="AC364" s="39"/>
      <c r="AD364" s="39"/>
      <c r="AE364" s="39"/>
      <c r="AT364" s="18" t="s">
        <v>349</v>
      </c>
      <c r="AU364" s="18" t="s">
        <v>85</v>
      </c>
    </row>
    <row r="365" s="13" customFormat="1">
      <c r="A365" s="13"/>
      <c r="B365" s="252"/>
      <c r="C365" s="253"/>
      <c r="D365" s="240" t="s">
        <v>446</v>
      </c>
      <c r="E365" s="254" t="s">
        <v>1</v>
      </c>
      <c r="F365" s="255" t="s">
        <v>3506</v>
      </c>
      <c r="G365" s="253"/>
      <c r="H365" s="256">
        <v>3.427</v>
      </c>
      <c r="I365" s="257"/>
      <c r="J365" s="253"/>
      <c r="K365" s="253"/>
      <c r="L365" s="258"/>
      <c r="M365" s="259"/>
      <c r="N365" s="260"/>
      <c r="O365" s="260"/>
      <c r="P365" s="260"/>
      <c r="Q365" s="260"/>
      <c r="R365" s="260"/>
      <c r="S365" s="260"/>
      <c r="T365" s="261"/>
      <c r="U365" s="13"/>
      <c r="V365" s="13"/>
      <c r="W365" s="13"/>
      <c r="X365" s="13"/>
      <c r="Y365" s="13"/>
      <c r="Z365" s="13"/>
      <c r="AA365" s="13"/>
      <c r="AB365" s="13"/>
      <c r="AC365" s="13"/>
      <c r="AD365" s="13"/>
      <c r="AE365" s="13"/>
      <c r="AT365" s="262" t="s">
        <v>446</v>
      </c>
      <c r="AU365" s="262" t="s">
        <v>85</v>
      </c>
      <c r="AV365" s="13" t="s">
        <v>85</v>
      </c>
      <c r="AW365" s="13" t="s">
        <v>32</v>
      </c>
      <c r="AX365" s="13" t="s">
        <v>83</v>
      </c>
      <c r="AY365" s="262" t="s">
        <v>342</v>
      </c>
    </row>
    <row r="366" s="2" customFormat="1" ht="16.5" customHeight="1">
      <c r="A366" s="39"/>
      <c r="B366" s="40"/>
      <c r="C366" s="227" t="s">
        <v>876</v>
      </c>
      <c r="D366" s="227" t="s">
        <v>343</v>
      </c>
      <c r="E366" s="228" t="s">
        <v>981</v>
      </c>
      <c r="F366" s="229" t="s">
        <v>982</v>
      </c>
      <c r="G366" s="230" t="s">
        <v>462</v>
      </c>
      <c r="H366" s="231">
        <v>3.6179999999999999</v>
      </c>
      <c r="I366" s="232"/>
      <c r="J366" s="233">
        <f>ROUND(I366*H366,2)</f>
        <v>0</v>
      </c>
      <c r="K366" s="229" t="s">
        <v>1</v>
      </c>
      <c r="L366" s="45"/>
      <c r="M366" s="234" t="s">
        <v>1</v>
      </c>
      <c r="N366" s="235" t="s">
        <v>41</v>
      </c>
      <c r="O366" s="92"/>
      <c r="P366" s="236">
        <f>O366*H366</f>
        <v>0</v>
      </c>
      <c r="Q366" s="236">
        <v>0</v>
      </c>
      <c r="R366" s="236">
        <f>Q366*H366</f>
        <v>0</v>
      </c>
      <c r="S366" s="236">
        <v>0</v>
      </c>
      <c r="T366" s="237">
        <f>S366*H366</f>
        <v>0</v>
      </c>
      <c r="U366" s="39"/>
      <c r="V366" s="39"/>
      <c r="W366" s="39"/>
      <c r="X366" s="39"/>
      <c r="Y366" s="39"/>
      <c r="Z366" s="39"/>
      <c r="AA366" s="39"/>
      <c r="AB366" s="39"/>
      <c r="AC366" s="39"/>
      <c r="AD366" s="39"/>
      <c r="AE366" s="39"/>
      <c r="AR366" s="238" t="s">
        <v>360</v>
      </c>
      <c r="AT366" s="238" t="s">
        <v>343</v>
      </c>
      <c r="AU366" s="238" t="s">
        <v>85</v>
      </c>
      <c r="AY366" s="18" t="s">
        <v>342</v>
      </c>
      <c r="BE366" s="239">
        <f>IF(N366="základní",J366,0)</f>
        <v>0</v>
      </c>
      <c r="BF366" s="239">
        <f>IF(N366="snížená",J366,0)</f>
        <v>0</v>
      </c>
      <c r="BG366" s="239">
        <f>IF(N366="zákl. přenesená",J366,0)</f>
        <v>0</v>
      </c>
      <c r="BH366" s="239">
        <f>IF(N366="sníž. přenesená",J366,0)</f>
        <v>0</v>
      </c>
      <c r="BI366" s="239">
        <f>IF(N366="nulová",J366,0)</f>
        <v>0</v>
      </c>
      <c r="BJ366" s="18" t="s">
        <v>83</v>
      </c>
      <c r="BK366" s="239">
        <f>ROUND(I366*H366,2)</f>
        <v>0</v>
      </c>
      <c r="BL366" s="18" t="s">
        <v>360</v>
      </c>
      <c r="BM366" s="238" t="s">
        <v>3507</v>
      </c>
    </row>
    <row r="367" s="2" customFormat="1">
      <c r="A367" s="39"/>
      <c r="B367" s="40"/>
      <c r="C367" s="41"/>
      <c r="D367" s="240" t="s">
        <v>349</v>
      </c>
      <c r="E367" s="41"/>
      <c r="F367" s="241" t="s">
        <v>984</v>
      </c>
      <c r="G367" s="41"/>
      <c r="H367" s="41"/>
      <c r="I367" s="242"/>
      <c r="J367" s="41"/>
      <c r="K367" s="41"/>
      <c r="L367" s="45"/>
      <c r="M367" s="243"/>
      <c r="N367" s="244"/>
      <c r="O367" s="92"/>
      <c r="P367" s="92"/>
      <c r="Q367" s="92"/>
      <c r="R367" s="92"/>
      <c r="S367" s="92"/>
      <c r="T367" s="93"/>
      <c r="U367" s="39"/>
      <c r="V367" s="39"/>
      <c r="W367" s="39"/>
      <c r="X367" s="39"/>
      <c r="Y367" s="39"/>
      <c r="Z367" s="39"/>
      <c r="AA367" s="39"/>
      <c r="AB367" s="39"/>
      <c r="AC367" s="39"/>
      <c r="AD367" s="39"/>
      <c r="AE367" s="39"/>
      <c r="AT367" s="18" t="s">
        <v>349</v>
      </c>
      <c r="AU367" s="18" t="s">
        <v>85</v>
      </c>
    </row>
    <row r="368" s="13" customFormat="1">
      <c r="A368" s="13"/>
      <c r="B368" s="252"/>
      <c r="C368" s="253"/>
      <c r="D368" s="240" t="s">
        <v>446</v>
      </c>
      <c r="E368" s="254" t="s">
        <v>1</v>
      </c>
      <c r="F368" s="255" t="s">
        <v>3508</v>
      </c>
      <c r="G368" s="253"/>
      <c r="H368" s="256">
        <v>3.6179999999999999</v>
      </c>
      <c r="I368" s="257"/>
      <c r="J368" s="253"/>
      <c r="K368" s="253"/>
      <c r="L368" s="258"/>
      <c r="M368" s="259"/>
      <c r="N368" s="260"/>
      <c r="O368" s="260"/>
      <c r="P368" s="260"/>
      <c r="Q368" s="260"/>
      <c r="R368" s="260"/>
      <c r="S368" s="260"/>
      <c r="T368" s="261"/>
      <c r="U368" s="13"/>
      <c r="V368" s="13"/>
      <c r="W368" s="13"/>
      <c r="X368" s="13"/>
      <c r="Y368" s="13"/>
      <c r="Z368" s="13"/>
      <c r="AA368" s="13"/>
      <c r="AB368" s="13"/>
      <c r="AC368" s="13"/>
      <c r="AD368" s="13"/>
      <c r="AE368" s="13"/>
      <c r="AT368" s="262" t="s">
        <v>446</v>
      </c>
      <c r="AU368" s="262" t="s">
        <v>85</v>
      </c>
      <c r="AV368" s="13" t="s">
        <v>85</v>
      </c>
      <c r="AW368" s="13" t="s">
        <v>32</v>
      </c>
      <c r="AX368" s="13" t="s">
        <v>83</v>
      </c>
      <c r="AY368" s="262" t="s">
        <v>342</v>
      </c>
    </row>
    <row r="369" s="2" customFormat="1" ht="16.5" customHeight="1">
      <c r="A369" s="39"/>
      <c r="B369" s="40"/>
      <c r="C369" s="227" t="s">
        <v>884</v>
      </c>
      <c r="D369" s="227" t="s">
        <v>343</v>
      </c>
      <c r="E369" s="228" t="s">
        <v>988</v>
      </c>
      <c r="F369" s="229" t="s">
        <v>989</v>
      </c>
      <c r="G369" s="230" t="s">
        <v>462</v>
      </c>
      <c r="H369" s="231">
        <v>3.427</v>
      </c>
      <c r="I369" s="232"/>
      <c r="J369" s="233">
        <f>ROUND(I369*H369,2)</f>
        <v>0</v>
      </c>
      <c r="K369" s="229" t="s">
        <v>1</v>
      </c>
      <c r="L369" s="45"/>
      <c r="M369" s="234" t="s">
        <v>1</v>
      </c>
      <c r="N369" s="235" t="s">
        <v>41</v>
      </c>
      <c r="O369" s="92"/>
      <c r="P369" s="236">
        <f>O369*H369</f>
        <v>0</v>
      </c>
      <c r="Q369" s="236">
        <v>0</v>
      </c>
      <c r="R369" s="236">
        <f>Q369*H369</f>
        <v>0</v>
      </c>
      <c r="S369" s="236">
        <v>0</v>
      </c>
      <c r="T369" s="237">
        <f>S369*H369</f>
        <v>0</v>
      </c>
      <c r="U369" s="39"/>
      <c r="V369" s="39"/>
      <c r="W369" s="39"/>
      <c r="X369" s="39"/>
      <c r="Y369" s="39"/>
      <c r="Z369" s="39"/>
      <c r="AA369" s="39"/>
      <c r="AB369" s="39"/>
      <c r="AC369" s="39"/>
      <c r="AD369" s="39"/>
      <c r="AE369" s="39"/>
      <c r="AR369" s="238" t="s">
        <v>360</v>
      </c>
      <c r="AT369" s="238" t="s">
        <v>343</v>
      </c>
      <c r="AU369" s="238" t="s">
        <v>85</v>
      </c>
      <c r="AY369" s="18" t="s">
        <v>342</v>
      </c>
      <c r="BE369" s="239">
        <f>IF(N369="základní",J369,0)</f>
        <v>0</v>
      </c>
      <c r="BF369" s="239">
        <f>IF(N369="snížená",J369,0)</f>
        <v>0</v>
      </c>
      <c r="BG369" s="239">
        <f>IF(N369="zákl. přenesená",J369,0)</f>
        <v>0</v>
      </c>
      <c r="BH369" s="239">
        <f>IF(N369="sníž. přenesená",J369,0)</f>
        <v>0</v>
      </c>
      <c r="BI369" s="239">
        <f>IF(N369="nulová",J369,0)</f>
        <v>0</v>
      </c>
      <c r="BJ369" s="18" t="s">
        <v>83</v>
      </c>
      <c r="BK369" s="239">
        <f>ROUND(I369*H369,2)</f>
        <v>0</v>
      </c>
      <c r="BL369" s="18" t="s">
        <v>360</v>
      </c>
      <c r="BM369" s="238" t="s">
        <v>3509</v>
      </c>
    </row>
    <row r="370" s="2" customFormat="1">
      <c r="A370" s="39"/>
      <c r="B370" s="40"/>
      <c r="C370" s="41"/>
      <c r="D370" s="240" t="s">
        <v>349</v>
      </c>
      <c r="E370" s="41"/>
      <c r="F370" s="241" t="s">
        <v>991</v>
      </c>
      <c r="G370" s="41"/>
      <c r="H370" s="41"/>
      <c r="I370" s="242"/>
      <c r="J370" s="41"/>
      <c r="K370" s="41"/>
      <c r="L370" s="45"/>
      <c r="M370" s="243"/>
      <c r="N370" s="244"/>
      <c r="O370" s="92"/>
      <c r="P370" s="92"/>
      <c r="Q370" s="92"/>
      <c r="R370" s="92"/>
      <c r="S370" s="92"/>
      <c r="T370" s="93"/>
      <c r="U370" s="39"/>
      <c r="V370" s="39"/>
      <c r="W370" s="39"/>
      <c r="X370" s="39"/>
      <c r="Y370" s="39"/>
      <c r="Z370" s="39"/>
      <c r="AA370" s="39"/>
      <c r="AB370" s="39"/>
      <c r="AC370" s="39"/>
      <c r="AD370" s="39"/>
      <c r="AE370" s="39"/>
      <c r="AT370" s="18" t="s">
        <v>349</v>
      </c>
      <c r="AU370" s="18" t="s">
        <v>85</v>
      </c>
    </row>
    <row r="371" s="13" customFormat="1">
      <c r="A371" s="13"/>
      <c r="B371" s="252"/>
      <c r="C371" s="253"/>
      <c r="D371" s="240" t="s">
        <v>446</v>
      </c>
      <c r="E371" s="254" t="s">
        <v>1</v>
      </c>
      <c r="F371" s="255" t="s">
        <v>3506</v>
      </c>
      <c r="G371" s="253"/>
      <c r="H371" s="256">
        <v>3.427</v>
      </c>
      <c r="I371" s="257"/>
      <c r="J371" s="253"/>
      <c r="K371" s="253"/>
      <c r="L371" s="258"/>
      <c r="M371" s="259"/>
      <c r="N371" s="260"/>
      <c r="O371" s="260"/>
      <c r="P371" s="260"/>
      <c r="Q371" s="260"/>
      <c r="R371" s="260"/>
      <c r="S371" s="260"/>
      <c r="T371" s="261"/>
      <c r="U371" s="13"/>
      <c r="V371" s="13"/>
      <c r="W371" s="13"/>
      <c r="X371" s="13"/>
      <c r="Y371" s="13"/>
      <c r="Z371" s="13"/>
      <c r="AA371" s="13"/>
      <c r="AB371" s="13"/>
      <c r="AC371" s="13"/>
      <c r="AD371" s="13"/>
      <c r="AE371" s="13"/>
      <c r="AT371" s="262" t="s">
        <v>446</v>
      </c>
      <c r="AU371" s="262" t="s">
        <v>85</v>
      </c>
      <c r="AV371" s="13" t="s">
        <v>85</v>
      </c>
      <c r="AW371" s="13" t="s">
        <v>32</v>
      </c>
      <c r="AX371" s="13" t="s">
        <v>83</v>
      </c>
      <c r="AY371" s="262" t="s">
        <v>342</v>
      </c>
    </row>
    <row r="372" s="2" customFormat="1" ht="24.15" customHeight="1">
      <c r="A372" s="39"/>
      <c r="B372" s="40"/>
      <c r="C372" s="227" t="s">
        <v>889</v>
      </c>
      <c r="D372" s="227" t="s">
        <v>343</v>
      </c>
      <c r="E372" s="228" t="s">
        <v>1002</v>
      </c>
      <c r="F372" s="229" t="s">
        <v>1003</v>
      </c>
      <c r="G372" s="230" t="s">
        <v>462</v>
      </c>
      <c r="H372" s="231">
        <v>1.448</v>
      </c>
      <c r="I372" s="232"/>
      <c r="J372" s="233">
        <f>ROUND(I372*H372,2)</f>
        <v>0</v>
      </c>
      <c r="K372" s="229" t="s">
        <v>443</v>
      </c>
      <c r="L372" s="45"/>
      <c r="M372" s="234" t="s">
        <v>1</v>
      </c>
      <c r="N372" s="235" t="s">
        <v>41</v>
      </c>
      <c r="O372" s="92"/>
      <c r="P372" s="236">
        <f>O372*H372</f>
        <v>0</v>
      </c>
      <c r="Q372" s="236">
        <v>0</v>
      </c>
      <c r="R372" s="236">
        <f>Q372*H372</f>
        <v>0</v>
      </c>
      <c r="S372" s="236">
        <v>0</v>
      </c>
      <c r="T372" s="237">
        <f>S372*H372</f>
        <v>0</v>
      </c>
      <c r="U372" s="39"/>
      <c r="V372" s="39"/>
      <c r="W372" s="39"/>
      <c r="X372" s="39"/>
      <c r="Y372" s="39"/>
      <c r="Z372" s="39"/>
      <c r="AA372" s="39"/>
      <c r="AB372" s="39"/>
      <c r="AC372" s="39"/>
      <c r="AD372" s="39"/>
      <c r="AE372" s="39"/>
      <c r="AR372" s="238" t="s">
        <v>360</v>
      </c>
      <c r="AT372" s="238" t="s">
        <v>343</v>
      </c>
      <c r="AU372" s="238" t="s">
        <v>85</v>
      </c>
      <c r="AY372" s="18" t="s">
        <v>342</v>
      </c>
      <c r="BE372" s="239">
        <f>IF(N372="základní",J372,0)</f>
        <v>0</v>
      </c>
      <c r="BF372" s="239">
        <f>IF(N372="snížená",J372,0)</f>
        <v>0</v>
      </c>
      <c r="BG372" s="239">
        <f>IF(N372="zákl. přenesená",J372,0)</f>
        <v>0</v>
      </c>
      <c r="BH372" s="239">
        <f>IF(N372="sníž. přenesená",J372,0)</f>
        <v>0</v>
      </c>
      <c r="BI372" s="239">
        <f>IF(N372="nulová",J372,0)</f>
        <v>0</v>
      </c>
      <c r="BJ372" s="18" t="s">
        <v>83</v>
      </c>
      <c r="BK372" s="239">
        <f>ROUND(I372*H372,2)</f>
        <v>0</v>
      </c>
      <c r="BL372" s="18" t="s">
        <v>360</v>
      </c>
      <c r="BM372" s="238" t="s">
        <v>3510</v>
      </c>
    </row>
    <row r="373" s="2" customFormat="1">
      <c r="A373" s="39"/>
      <c r="B373" s="40"/>
      <c r="C373" s="41"/>
      <c r="D373" s="240" t="s">
        <v>349</v>
      </c>
      <c r="E373" s="41"/>
      <c r="F373" s="241" t="s">
        <v>1005</v>
      </c>
      <c r="G373" s="41"/>
      <c r="H373" s="41"/>
      <c r="I373" s="242"/>
      <c r="J373" s="41"/>
      <c r="K373" s="41"/>
      <c r="L373" s="45"/>
      <c r="M373" s="243"/>
      <c r="N373" s="244"/>
      <c r="O373" s="92"/>
      <c r="P373" s="92"/>
      <c r="Q373" s="92"/>
      <c r="R373" s="92"/>
      <c r="S373" s="92"/>
      <c r="T373" s="93"/>
      <c r="U373" s="39"/>
      <c r="V373" s="39"/>
      <c r="W373" s="39"/>
      <c r="X373" s="39"/>
      <c r="Y373" s="39"/>
      <c r="Z373" s="39"/>
      <c r="AA373" s="39"/>
      <c r="AB373" s="39"/>
      <c r="AC373" s="39"/>
      <c r="AD373" s="39"/>
      <c r="AE373" s="39"/>
      <c r="AT373" s="18" t="s">
        <v>349</v>
      </c>
      <c r="AU373" s="18" t="s">
        <v>85</v>
      </c>
    </row>
    <row r="374" s="13" customFormat="1">
      <c r="A374" s="13"/>
      <c r="B374" s="252"/>
      <c r="C374" s="253"/>
      <c r="D374" s="240" t="s">
        <v>446</v>
      </c>
      <c r="E374" s="254" t="s">
        <v>1</v>
      </c>
      <c r="F374" s="255" t="s">
        <v>3504</v>
      </c>
      <c r="G374" s="253"/>
      <c r="H374" s="256">
        <v>1.448</v>
      </c>
      <c r="I374" s="257"/>
      <c r="J374" s="253"/>
      <c r="K374" s="253"/>
      <c r="L374" s="258"/>
      <c r="M374" s="259"/>
      <c r="N374" s="260"/>
      <c r="O374" s="260"/>
      <c r="P374" s="260"/>
      <c r="Q374" s="260"/>
      <c r="R374" s="260"/>
      <c r="S374" s="260"/>
      <c r="T374" s="261"/>
      <c r="U374" s="13"/>
      <c r="V374" s="13"/>
      <c r="W374" s="13"/>
      <c r="X374" s="13"/>
      <c r="Y374" s="13"/>
      <c r="Z374" s="13"/>
      <c r="AA374" s="13"/>
      <c r="AB374" s="13"/>
      <c r="AC374" s="13"/>
      <c r="AD374" s="13"/>
      <c r="AE374" s="13"/>
      <c r="AT374" s="262" t="s">
        <v>446</v>
      </c>
      <c r="AU374" s="262" t="s">
        <v>85</v>
      </c>
      <c r="AV374" s="13" t="s">
        <v>85</v>
      </c>
      <c r="AW374" s="13" t="s">
        <v>32</v>
      </c>
      <c r="AX374" s="13" t="s">
        <v>83</v>
      </c>
      <c r="AY374" s="262" t="s">
        <v>342</v>
      </c>
    </row>
    <row r="375" s="2" customFormat="1" ht="24.15" customHeight="1">
      <c r="A375" s="39"/>
      <c r="B375" s="40"/>
      <c r="C375" s="227" t="s">
        <v>895</v>
      </c>
      <c r="D375" s="227" t="s">
        <v>343</v>
      </c>
      <c r="E375" s="228" t="s">
        <v>1007</v>
      </c>
      <c r="F375" s="229" t="s">
        <v>1008</v>
      </c>
      <c r="G375" s="230" t="s">
        <v>462</v>
      </c>
      <c r="H375" s="231">
        <v>3.6179999999999999</v>
      </c>
      <c r="I375" s="232"/>
      <c r="J375" s="233">
        <f>ROUND(I375*H375,2)</f>
        <v>0</v>
      </c>
      <c r="K375" s="229" t="s">
        <v>443</v>
      </c>
      <c r="L375" s="45"/>
      <c r="M375" s="234" t="s">
        <v>1</v>
      </c>
      <c r="N375" s="235" t="s">
        <v>41</v>
      </c>
      <c r="O375" s="92"/>
      <c r="P375" s="236">
        <f>O375*H375</f>
        <v>0</v>
      </c>
      <c r="Q375" s="236">
        <v>0</v>
      </c>
      <c r="R375" s="236">
        <f>Q375*H375</f>
        <v>0</v>
      </c>
      <c r="S375" s="236">
        <v>0</v>
      </c>
      <c r="T375" s="237">
        <f>S375*H375</f>
        <v>0</v>
      </c>
      <c r="U375" s="39"/>
      <c r="V375" s="39"/>
      <c r="W375" s="39"/>
      <c r="X375" s="39"/>
      <c r="Y375" s="39"/>
      <c r="Z375" s="39"/>
      <c r="AA375" s="39"/>
      <c r="AB375" s="39"/>
      <c r="AC375" s="39"/>
      <c r="AD375" s="39"/>
      <c r="AE375" s="39"/>
      <c r="AR375" s="238" t="s">
        <v>360</v>
      </c>
      <c r="AT375" s="238" t="s">
        <v>343</v>
      </c>
      <c r="AU375" s="238" t="s">
        <v>85</v>
      </c>
      <c r="AY375" s="18" t="s">
        <v>342</v>
      </c>
      <c r="BE375" s="239">
        <f>IF(N375="základní",J375,0)</f>
        <v>0</v>
      </c>
      <c r="BF375" s="239">
        <f>IF(N375="snížená",J375,0)</f>
        <v>0</v>
      </c>
      <c r="BG375" s="239">
        <f>IF(N375="zákl. přenesená",J375,0)</f>
        <v>0</v>
      </c>
      <c r="BH375" s="239">
        <f>IF(N375="sníž. přenesená",J375,0)</f>
        <v>0</v>
      </c>
      <c r="BI375" s="239">
        <f>IF(N375="nulová",J375,0)</f>
        <v>0</v>
      </c>
      <c r="BJ375" s="18" t="s">
        <v>83</v>
      </c>
      <c r="BK375" s="239">
        <f>ROUND(I375*H375,2)</f>
        <v>0</v>
      </c>
      <c r="BL375" s="18" t="s">
        <v>360</v>
      </c>
      <c r="BM375" s="238" t="s">
        <v>3511</v>
      </c>
    </row>
    <row r="376" s="2" customFormat="1">
      <c r="A376" s="39"/>
      <c r="B376" s="40"/>
      <c r="C376" s="41"/>
      <c r="D376" s="240" t="s">
        <v>349</v>
      </c>
      <c r="E376" s="41"/>
      <c r="F376" s="241" t="s">
        <v>636</v>
      </c>
      <c r="G376" s="41"/>
      <c r="H376" s="41"/>
      <c r="I376" s="242"/>
      <c r="J376" s="41"/>
      <c r="K376" s="41"/>
      <c r="L376" s="45"/>
      <c r="M376" s="243"/>
      <c r="N376" s="244"/>
      <c r="O376" s="92"/>
      <c r="P376" s="92"/>
      <c r="Q376" s="92"/>
      <c r="R376" s="92"/>
      <c r="S376" s="92"/>
      <c r="T376" s="93"/>
      <c r="U376" s="39"/>
      <c r="V376" s="39"/>
      <c r="W376" s="39"/>
      <c r="X376" s="39"/>
      <c r="Y376" s="39"/>
      <c r="Z376" s="39"/>
      <c r="AA376" s="39"/>
      <c r="AB376" s="39"/>
      <c r="AC376" s="39"/>
      <c r="AD376" s="39"/>
      <c r="AE376" s="39"/>
      <c r="AT376" s="18" t="s">
        <v>349</v>
      </c>
      <c r="AU376" s="18" t="s">
        <v>85</v>
      </c>
    </row>
    <row r="377" s="13" customFormat="1">
      <c r="A377" s="13"/>
      <c r="B377" s="252"/>
      <c r="C377" s="253"/>
      <c r="D377" s="240" t="s">
        <v>446</v>
      </c>
      <c r="E377" s="254" t="s">
        <v>1</v>
      </c>
      <c r="F377" s="255" t="s">
        <v>3508</v>
      </c>
      <c r="G377" s="253"/>
      <c r="H377" s="256">
        <v>3.6179999999999999</v>
      </c>
      <c r="I377" s="257"/>
      <c r="J377" s="253"/>
      <c r="K377" s="253"/>
      <c r="L377" s="258"/>
      <c r="M377" s="259"/>
      <c r="N377" s="260"/>
      <c r="O377" s="260"/>
      <c r="P377" s="260"/>
      <c r="Q377" s="260"/>
      <c r="R377" s="260"/>
      <c r="S377" s="260"/>
      <c r="T377" s="261"/>
      <c r="U377" s="13"/>
      <c r="V377" s="13"/>
      <c r="W377" s="13"/>
      <c r="X377" s="13"/>
      <c r="Y377" s="13"/>
      <c r="Z377" s="13"/>
      <c r="AA377" s="13"/>
      <c r="AB377" s="13"/>
      <c r="AC377" s="13"/>
      <c r="AD377" s="13"/>
      <c r="AE377" s="13"/>
      <c r="AT377" s="262" t="s">
        <v>446</v>
      </c>
      <c r="AU377" s="262" t="s">
        <v>85</v>
      </c>
      <c r="AV377" s="13" t="s">
        <v>85</v>
      </c>
      <c r="AW377" s="13" t="s">
        <v>32</v>
      </c>
      <c r="AX377" s="13" t="s">
        <v>83</v>
      </c>
      <c r="AY377" s="262" t="s">
        <v>342</v>
      </c>
    </row>
    <row r="378" s="12" customFormat="1" ht="22.8" customHeight="1">
      <c r="A378" s="12"/>
      <c r="B378" s="213"/>
      <c r="C378" s="214"/>
      <c r="D378" s="215" t="s">
        <v>75</v>
      </c>
      <c r="E378" s="246" t="s">
        <v>458</v>
      </c>
      <c r="F378" s="246" t="s">
        <v>459</v>
      </c>
      <c r="G378" s="214"/>
      <c r="H378" s="214"/>
      <c r="I378" s="217"/>
      <c r="J378" s="247">
        <f>BK378</f>
        <v>0</v>
      </c>
      <c r="K378" s="214"/>
      <c r="L378" s="219"/>
      <c r="M378" s="220"/>
      <c r="N378" s="221"/>
      <c r="O378" s="221"/>
      <c r="P378" s="222">
        <f>SUM(P379:P380)</f>
        <v>0</v>
      </c>
      <c r="Q378" s="221"/>
      <c r="R378" s="222">
        <f>SUM(R379:R380)</f>
        <v>0</v>
      </c>
      <c r="S378" s="221"/>
      <c r="T378" s="223">
        <f>SUM(T379:T380)</f>
        <v>0</v>
      </c>
      <c r="U378" s="12"/>
      <c r="V378" s="12"/>
      <c r="W378" s="12"/>
      <c r="X378" s="12"/>
      <c r="Y378" s="12"/>
      <c r="Z378" s="12"/>
      <c r="AA378" s="12"/>
      <c r="AB378" s="12"/>
      <c r="AC378" s="12"/>
      <c r="AD378" s="12"/>
      <c r="AE378" s="12"/>
      <c r="AR378" s="224" t="s">
        <v>83</v>
      </c>
      <c r="AT378" s="225" t="s">
        <v>75</v>
      </c>
      <c r="AU378" s="225" t="s">
        <v>83</v>
      </c>
      <c r="AY378" s="224" t="s">
        <v>342</v>
      </c>
      <c r="BK378" s="226">
        <f>SUM(BK379:BK380)</f>
        <v>0</v>
      </c>
    </row>
    <row r="379" s="2" customFormat="1" ht="16.5" customHeight="1">
      <c r="A379" s="39"/>
      <c r="B379" s="40"/>
      <c r="C379" s="227" t="s">
        <v>900</v>
      </c>
      <c r="D379" s="227" t="s">
        <v>343</v>
      </c>
      <c r="E379" s="228" t="s">
        <v>2139</v>
      </c>
      <c r="F379" s="229" t="s">
        <v>2140</v>
      </c>
      <c r="G379" s="230" t="s">
        <v>462</v>
      </c>
      <c r="H379" s="231">
        <v>7.2149999999999999</v>
      </c>
      <c r="I379" s="232"/>
      <c r="J379" s="233">
        <f>ROUND(I379*H379,2)</f>
        <v>0</v>
      </c>
      <c r="K379" s="229" t="s">
        <v>443</v>
      </c>
      <c r="L379" s="45"/>
      <c r="M379" s="234" t="s">
        <v>1</v>
      </c>
      <c r="N379" s="235" t="s">
        <v>41</v>
      </c>
      <c r="O379" s="92"/>
      <c r="P379" s="236">
        <f>O379*H379</f>
        <v>0</v>
      </c>
      <c r="Q379" s="236">
        <v>0</v>
      </c>
      <c r="R379" s="236">
        <f>Q379*H379</f>
        <v>0</v>
      </c>
      <c r="S379" s="236">
        <v>0</v>
      </c>
      <c r="T379" s="237">
        <f>S379*H379</f>
        <v>0</v>
      </c>
      <c r="U379" s="39"/>
      <c r="V379" s="39"/>
      <c r="W379" s="39"/>
      <c r="X379" s="39"/>
      <c r="Y379" s="39"/>
      <c r="Z379" s="39"/>
      <c r="AA379" s="39"/>
      <c r="AB379" s="39"/>
      <c r="AC379" s="39"/>
      <c r="AD379" s="39"/>
      <c r="AE379" s="39"/>
      <c r="AR379" s="238" t="s">
        <v>360</v>
      </c>
      <c r="AT379" s="238" t="s">
        <v>343</v>
      </c>
      <c r="AU379" s="238" t="s">
        <v>85</v>
      </c>
      <c r="AY379" s="18" t="s">
        <v>342</v>
      </c>
      <c r="BE379" s="239">
        <f>IF(N379="základní",J379,0)</f>
        <v>0</v>
      </c>
      <c r="BF379" s="239">
        <f>IF(N379="snížená",J379,0)</f>
        <v>0</v>
      </c>
      <c r="BG379" s="239">
        <f>IF(N379="zákl. přenesená",J379,0)</f>
        <v>0</v>
      </c>
      <c r="BH379" s="239">
        <f>IF(N379="sníž. přenesená",J379,0)</f>
        <v>0</v>
      </c>
      <c r="BI379" s="239">
        <f>IF(N379="nulová",J379,0)</f>
        <v>0</v>
      </c>
      <c r="BJ379" s="18" t="s">
        <v>83</v>
      </c>
      <c r="BK379" s="239">
        <f>ROUND(I379*H379,2)</f>
        <v>0</v>
      </c>
      <c r="BL379" s="18" t="s">
        <v>360</v>
      </c>
      <c r="BM379" s="238" t="s">
        <v>3512</v>
      </c>
    </row>
    <row r="380" s="2" customFormat="1">
      <c r="A380" s="39"/>
      <c r="B380" s="40"/>
      <c r="C380" s="41"/>
      <c r="D380" s="240" t="s">
        <v>349</v>
      </c>
      <c r="E380" s="41"/>
      <c r="F380" s="241" t="s">
        <v>2142</v>
      </c>
      <c r="G380" s="41"/>
      <c r="H380" s="41"/>
      <c r="I380" s="242"/>
      <c r="J380" s="41"/>
      <c r="K380" s="41"/>
      <c r="L380" s="45"/>
      <c r="M380" s="248"/>
      <c r="N380" s="249"/>
      <c r="O380" s="250"/>
      <c r="P380" s="250"/>
      <c r="Q380" s="250"/>
      <c r="R380" s="250"/>
      <c r="S380" s="250"/>
      <c r="T380" s="251"/>
      <c r="U380" s="39"/>
      <c r="V380" s="39"/>
      <c r="W380" s="39"/>
      <c r="X380" s="39"/>
      <c r="Y380" s="39"/>
      <c r="Z380" s="39"/>
      <c r="AA380" s="39"/>
      <c r="AB380" s="39"/>
      <c r="AC380" s="39"/>
      <c r="AD380" s="39"/>
      <c r="AE380" s="39"/>
      <c r="AT380" s="18" t="s">
        <v>349</v>
      </c>
      <c r="AU380" s="18" t="s">
        <v>85</v>
      </c>
    </row>
    <row r="381" s="2" customFormat="1" ht="6.96" customHeight="1">
      <c r="A381" s="39"/>
      <c r="B381" s="67"/>
      <c r="C381" s="68"/>
      <c r="D381" s="68"/>
      <c r="E381" s="68"/>
      <c r="F381" s="68"/>
      <c r="G381" s="68"/>
      <c r="H381" s="68"/>
      <c r="I381" s="68"/>
      <c r="J381" s="68"/>
      <c r="K381" s="68"/>
      <c r="L381" s="45"/>
      <c r="M381" s="39"/>
      <c r="O381" s="39"/>
      <c r="P381" s="39"/>
      <c r="Q381" s="39"/>
      <c r="R381" s="39"/>
      <c r="S381" s="39"/>
      <c r="T381" s="39"/>
      <c r="U381" s="39"/>
      <c r="V381" s="39"/>
      <c r="W381" s="39"/>
      <c r="X381" s="39"/>
      <c r="Y381" s="39"/>
      <c r="Z381" s="39"/>
      <c r="AA381" s="39"/>
      <c r="AB381" s="39"/>
      <c r="AC381" s="39"/>
      <c r="AD381" s="39"/>
      <c r="AE381" s="39"/>
    </row>
  </sheetData>
  <sheetProtection sheet="1" autoFilter="0" formatColumns="0" formatRows="0" objects="1" scenarios="1" spinCount="100000" saltValue="Nd+lnjJw2b5nCD/EGPhCkHFst7e2FO5XwX1DE1RtR2NNglFaKDREm/k2vc/ecBIHtfr3U/PLB8R+daVurKl64g==" hashValue="Q6LjzAf/6Nxwx0k5eN6VNGUGsDB+BFVXvGOvUr+9D9mf5eGvthtg6FByv7e1wu8cvky98Ur4PytzfQY6On8XcQ==" algorithmName="SHA-512" password="CC35"/>
  <autoFilter ref="C132:K380"/>
  <mergeCells count="15">
    <mergeCell ref="E7:H7"/>
    <mergeCell ref="E11:H11"/>
    <mergeCell ref="E9:H9"/>
    <mergeCell ref="E13:H13"/>
    <mergeCell ref="E22:H22"/>
    <mergeCell ref="E31:H31"/>
    <mergeCell ref="E85:H85"/>
    <mergeCell ref="E89:H89"/>
    <mergeCell ref="E87:H87"/>
    <mergeCell ref="E91:H91"/>
    <mergeCell ref="E119:H119"/>
    <mergeCell ref="E123:H123"/>
    <mergeCell ref="E121:H121"/>
    <mergeCell ref="E125:H12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177</v>
      </c>
    </row>
    <row r="3" s="1" customFormat="1" ht="6.96" customHeight="1">
      <c r="B3" s="148"/>
      <c r="C3" s="149"/>
      <c r="D3" s="149"/>
      <c r="E3" s="149"/>
      <c r="F3" s="149"/>
      <c r="G3" s="149"/>
      <c r="H3" s="149"/>
      <c r="I3" s="149"/>
      <c r="J3" s="149"/>
      <c r="K3" s="149"/>
      <c r="L3" s="21"/>
      <c r="AT3" s="18" t="s">
        <v>85</v>
      </c>
    </row>
    <row r="4" s="1" customFormat="1" ht="24.96" customHeight="1">
      <c r="B4" s="21"/>
      <c r="D4" s="150" t="s">
        <v>309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II/610 TUŘICE - KBEL (BENÁTKY NAD JIZEROU, PRŮTAH)</v>
      </c>
      <c r="F7" s="152"/>
      <c r="G7" s="152"/>
      <c r="H7" s="152"/>
      <c r="L7" s="21"/>
    </row>
    <row r="8">
      <c r="B8" s="21"/>
      <c r="D8" s="152" t="s">
        <v>310</v>
      </c>
      <c r="L8" s="21"/>
    </row>
    <row r="9" s="1" customFormat="1" ht="16.5" customHeight="1">
      <c r="B9" s="21"/>
      <c r="E9" s="153" t="s">
        <v>311</v>
      </c>
      <c r="F9" s="1"/>
      <c r="G9" s="1"/>
      <c r="H9" s="1"/>
      <c r="L9" s="21"/>
    </row>
    <row r="10" s="1" customFormat="1" ht="12" customHeight="1">
      <c r="B10" s="21"/>
      <c r="D10" s="152" t="s">
        <v>312</v>
      </c>
      <c r="L10" s="21"/>
    </row>
    <row r="11" s="2" customFormat="1" ht="16.5" customHeight="1">
      <c r="A11" s="39"/>
      <c r="B11" s="45"/>
      <c r="C11" s="39"/>
      <c r="D11" s="39"/>
      <c r="E11" s="154" t="s">
        <v>3513</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314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3514</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15. 12. 2023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2"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3515</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36</v>
      </c>
      <c r="E34" s="39"/>
      <c r="F34" s="39"/>
      <c r="G34" s="39"/>
      <c r="H34" s="39"/>
      <c r="I34" s="39"/>
      <c r="J34" s="163">
        <f>ROUND(J135,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38</v>
      </c>
      <c r="G36" s="39"/>
      <c r="H36" s="39"/>
      <c r="I36" s="164" t="s">
        <v>37</v>
      </c>
      <c r="J36" s="164" t="s">
        <v>39</v>
      </c>
      <c r="K36" s="39"/>
      <c r="L36" s="64"/>
      <c r="S36" s="39"/>
      <c r="T36" s="39"/>
      <c r="U36" s="39"/>
      <c r="V36" s="39"/>
      <c r="W36" s="39"/>
      <c r="X36" s="39"/>
      <c r="Y36" s="39"/>
      <c r="Z36" s="39"/>
      <c r="AA36" s="39"/>
      <c r="AB36" s="39"/>
      <c r="AC36" s="39"/>
      <c r="AD36" s="39"/>
      <c r="AE36" s="39"/>
    </row>
    <row r="37" s="2" customFormat="1" ht="14.4" customHeight="1">
      <c r="A37" s="39"/>
      <c r="B37" s="45"/>
      <c r="C37" s="39"/>
      <c r="D37" s="154" t="s">
        <v>40</v>
      </c>
      <c r="E37" s="152" t="s">
        <v>41</v>
      </c>
      <c r="F37" s="165">
        <f>ROUND((SUM(BE135:BE597)),  2)</f>
        <v>0</v>
      </c>
      <c r="G37" s="39"/>
      <c r="H37" s="39"/>
      <c r="I37" s="166">
        <v>0.20999999999999999</v>
      </c>
      <c r="J37" s="165">
        <f>ROUND(((SUM(BE135:BE597))*I37),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ROUND((SUM(BF135:BF597)),  2)</f>
        <v>0</v>
      </c>
      <c r="G38" s="39"/>
      <c r="H38" s="39"/>
      <c r="I38" s="166">
        <v>0.14999999999999999</v>
      </c>
      <c r="J38" s="165">
        <f>ROUND(((SUM(BF135:BF597))*I38),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ROUND((SUM(BG135:BG597)),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ROUND((SUM(BH135:BH597)),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ROUND((SUM(BI135:BI597)),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316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II/610 TUŘICE - KBEL (BENÁTKY NAD JIZEROU, PRŮTAH)</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310</v>
      </c>
      <c r="D86" s="23"/>
      <c r="E86" s="23"/>
      <c r="F86" s="23"/>
      <c r="G86" s="23"/>
      <c r="H86" s="23"/>
      <c r="I86" s="23"/>
      <c r="J86" s="23"/>
      <c r="K86" s="23"/>
      <c r="L86" s="21"/>
    </row>
    <row r="87" s="1" customFormat="1" ht="16.5" customHeight="1">
      <c r="B87" s="22"/>
      <c r="C87" s="23"/>
      <c r="D87" s="23"/>
      <c r="E87" s="185" t="s">
        <v>311</v>
      </c>
      <c r="F87" s="23"/>
      <c r="G87" s="23"/>
      <c r="H87" s="23"/>
      <c r="I87" s="23"/>
      <c r="J87" s="23"/>
      <c r="K87" s="23"/>
      <c r="L87" s="21"/>
    </row>
    <row r="88" s="1" customFormat="1" ht="12" customHeight="1">
      <c r="B88" s="22"/>
      <c r="C88" s="33" t="s">
        <v>312</v>
      </c>
      <c r="D88" s="23"/>
      <c r="E88" s="23"/>
      <c r="F88" s="23"/>
      <c r="G88" s="23"/>
      <c r="H88" s="23"/>
      <c r="I88" s="23"/>
      <c r="J88" s="23"/>
      <c r="K88" s="23"/>
      <c r="L88" s="21"/>
    </row>
    <row r="89" s="2" customFormat="1" ht="16.5" customHeight="1">
      <c r="A89" s="39"/>
      <c r="B89" s="40"/>
      <c r="C89" s="41"/>
      <c r="D89" s="41"/>
      <c r="E89" s="186" t="s">
        <v>3513</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314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307 - Odvodnění komunikace v ulici Pražská</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15. 12. 2023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KSÚS Středočeského kraje</v>
      </c>
      <c r="G95" s="41"/>
      <c r="H95" s="41"/>
      <c r="I95" s="33" t="s">
        <v>30</v>
      </c>
      <c r="J95" s="37" t="str">
        <f>E25</f>
        <v>Valbek spol.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317</v>
      </c>
      <c r="D98" s="188"/>
      <c r="E98" s="188"/>
      <c r="F98" s="188"/>
      <c r="G98" s="188"/>
      <c r="H98" s="188"/>
      <c r="I98" s="188"/>
      <c r="J98" s="189" t="s">
        <v>318</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319</v>
      </c>
      <c r="D100" s="41"/>
      <c r="E100" s="41"/>
      <c r="F100" s="41"/>
      <c r="G100" s="41"/>
      <c r="H100" s="41"/>
      <c r="I100" s="41"/>
      <c r="J100" s="111">
        <f>J135</f>
        <v>0</v>
      </c>
      <c r="K100" s="41"/>
      <c r="L100" s="64"/>
      <c r="S100" s="39"/>
      <c r="T100" s="39"/>
      <c r="U100" s="39"/>
      <c r="V100" s="39"/>
      <c r="W100" s="39"/>
      <c r="X100" s="39"/>
      <c r="Y100" s="39"/>
      <c r="Z100" s="39"/>
      <c r="AA100" s="39"/>
      <c r="AB100" s="39"/>
      <c r="AC100" s="39"/>
      <c r="AD100" s="39"/>
      <c r="AE100" s="39"/>
      <c r="AU100" s="18" t="s">
        <v>320</v>
      </c>
    </row>
    <row r="101" s="9" customFormat="1" ht="24.96" customHeight="1">
      <c r="A101" s="9"/>
      <c r="B101" s="191"/>
      <c r="C101" s="192"/>
      <c r="D101" s="193" t="s">
        <v>434</v>
      </c>
      <c r="E101" s="194"/>
      <c r="F101" s="194"/>
      <c r="G101" s="194"/>
      <c r="H101" s="194"/>
      <c r="I101" s="194"/>
      <c r="J101" s="195">
        <f>J136</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435</v>
      </c>
      <c r="E102" s="199"/>
      <c r="F102" s="199"/>
      <c r="G102" s="199"/>
      <c r="H102" s="199"/>
      <c r="I102" s="199"/>
      <c r="J102" s="200">
        <f>J137</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1986</v>
      </c>
      <c r="E103" s="199"/>
      <c r="F103" s="199"/>
      <c r="G103" s="199"/>
      <c r="H103" s="199"/>
      <c r="I103" s="199"/>
      <c r="J103" s="200">
        <f>J390</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2234</v>
      </c>
      <c r="E104" s="199"/>
      <c r="F104" s="199"/>
      <c r="G104" s="199"/>
      <c r="H104" s="199"/>
      <c r="I104" s="199"/>
      <c r="J104" s="200">
        <f>J411</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467</v>
      </c>
      <c r="E105" s="199"/>
      <c r="F105" s="199"/>
      <c r="G105" s="199"/>
      <c r="H105" s="199"/>
      <c r="I105" s="199"/>
      <c r="J105" s="200">
        <f>J457</f>
        <v>0</v>
      </c>
      <c r="K105" s="133"/>
      <c r="L105" s="201"/>
      <c r="S105" s="10"/>
      <c r="T105" s="10"/>
      <c r="U105" s="10"/>
      <c r="V105" s="10"/>
      <c r="W105" s="10"/>
      <c r="X105" s="10"/>
      <c r="Y105" s="10"/>
      <c r="Z105" s="10"/>
      <c r="AA105" s="10"/>
      <c r="AB105" s="10"/>
      <c r="AC105" s="10"/>
      <c r="AD105" s="10"/>
      <c r="AE105" s="10"/>
    </row>
    <row r="106" s="10" customFormat="1" ht="19.92" customHeight="1">
      <c r="A106" s="10"/>
      <c r="B106" s="197"/>
      <c r="C106" s="133"/>
      <c r="D106" s="198" t="s">
        <v>468</v>
      </c>
      <c r="E106" s="199"/>
      <c r="F106" s="199"/>
      <c r="G106" s="199"/>
      <c r="H106" s="199"/>
      <c r="I106" s="199"/>
      <c r="J106" s="200">
        <f>J468</f>
        <v>0</v>
      </c>
      <c r="K106" s="133"/>
      <c r="L106" s="201"/>
      <c r="S106" s="10"/>
      <c r="T106" s="10"/>
      <c r="U106" s="10"/>
      <c r="V106" s="10"/>
      <c r="W106" s="10"/>
      <c r="X106" s="10"/>
      <c r="Y106" s="10"/>
      <c r="Z106" s="10"/>
      <c r="AA106" s="10"/>
      <c r="AB106" s="10"/>
      <c r="AC106" s="10"/>
      <c r="AD106" s="10"/>
      <c r="AE106" s="10"/>
    </row>
    <row r="107" s="10" customFormat="1" ht="19.92" customHeight="1">
      <c r="A107" s="10"/>
      <c r="B107" s="197"/>
      <c r="C107" s="133"/>
      <c r="D107" s="198" t="s">
        <v>469</v>
      </c>
      <c r="E107" s="199"/>
      <c r="F107" s="199"/>
      <c r="G107" s="199"/>
      <c r="H107" s="199"/>
      <c r="I107" s="199"/>
      <c r="J107" s="200">
        <f>J567</f>
        <v>0</v>
      </c>
      <c r="K107" s="133"/>
      <c r="L107" s="201"/>
      <c r="S107" s="10"/>
      <c r="T107" s="10"/>
      <c r="U107" s="10"/>
      <c r="V107" s="10"/>
      <c r="W107" s="10"/>
      <c r="X107" s="10"/>
      <c r="Y107" s="10"/>
      <c r="Z107" s="10"/>
      <c r="AA107" s="10"/>
      <c r="AB107" s="10"/>
      <c r="AC107" s="10"/>
      <c r="AD107" s="10"/>
      <c r="AE107" s="10"/>
    </row>
    <row r="108" s="10" customFormat="1" ht="19.92" customHeight="1">
      <c r="A108" s="10"/>
      <c r="B108" s="197"/>
      <c r="C108" s="133"/>
      <c r="D108" s="198" t="s">
        <v>470</v>
      </c>
      <c r="E108" s="199"/>
      <c r="F108" s="199"/>
      <c r="G108" s="199"/>
      <c r="H108" s="199"/>
      <c r="I108" s="199"/>
      <c r="J108" s="200">
        <f>J572</f>
        <v>0</v>
      </c>
      <c r="K108" s="133"/>
      <c r="L108" s="201"/>
      <c r="S108" s="10"/>
      <c r="T108" s="10"/>
      <c r="U108" s="10"/>
      <c r="V108" s="10"/>
      <c r="W108" s="10"/>
      <c r="X108" s="10"/>
      <c r="Y108" s="10"/>
      <c r="Z108" s="10"/>
      <c r="AA108" s="10"/>
      <c r="AB108" s="10"/>
      <c r="AC108" s="10"/>
      <c r="AD108" s="10"/>
      <c r="AE108" s="10"/>
    </row>
    <row r="109" s="10" customFormat="1" ht="19.92" customHeight="1">
      <c r="A109" s="10"/>
      <c r="B109" s="197"/>
      <c r="C109" s="133"/>
      <c r="D109" s="198" t="s">
        <v>436</v>
      </c>
      <c r="E109" s="199"/>
      <c r="F109" s="199"/>
      <c r="G109" s="199"/>
      <c r="H109" s="199"/>
      <c r="I109" s="199"/>
      <c r="J109" s="200">
        <f>J585</f>
        <v>0</v>
      </c>
      <c r="K109" s="133"/>
      <c r="L109" s="201"/>
      <c r="S109" s="10"/>
      <c r="T109" s="10"/>
      <c r="U109" s="10"/>
      <c r="V109" s="10"/>
      <c r="W109" s="10"/>
      <c r="X109" s="10"/>
      <c r="Y109" s="10"/>
      <c r="Z109" s="10"/>
      <c r="AA109" s="10"/>
      <c r="AB109" s="10"/>
      <c r="AC109" s="10"/>
      <c r="AD109" s="10"/>
      <c r="AE109" s="10"/>
    </row>
    <row r="110" s="9" customFormat="1" ht="24.96" customHeight="1">
      <c r="A110" s="9"/>
      <c r="B110" s="191"/>
      <c r="C110" s="192"/>
      <c r="D110" s="193" t="s">
        <v>2649</v>
      </c>
      <c r="E110" s="194"/>
      <c r="F110" s="194"/>
      <c r="G110" s="194"/>
      <c r="H110" s="194"/>
      <c r="I110" s="194"/>
      <c r="J110" s="195">
        <f>J588</f>
        <v>0</v>
      </c>
      <c r="K110" s="192"/>
      <c r="L110" s="196"/>
      <c r="S110" s="9"/>
      <c r="T110" s="9"/>
      <c r="U110" s="9"/>
      <c r="V110" s="9"/>
      <c r="W110" s="9"/>
      <c r="X110" s="9"/>
      <c r="Y110" s="9"/>
      <c r="Z110" s="9"/>
      <c r="AA110" s="9"/>
      <c r="AB110" s="9"/>
      <c r="AC110" s="9"/>
      <c r="AD110" s="9"/>
      <c r="AE110" s="9"/>
    </row>
    <row r="111" s="10" customFormat="1" ht="19.92" customHeight="1">
      <c r="A111" s="10"/>
      <c r="B111" s="197"/>
      <c r="C111" s="133"/>
      <c r="D111" s="198" t="s">
        <v>2650</v>
      </c>
      <c r="E111" s="199"/>
      <c r="F111" s="199"/>
      <c r="G111" s="199"/>
      <c r="H111" s="199"/>
      <c r="I111" s="199"/>
      <c r="J111" s="200">
        <f>J589</f>
        <v>0</v>
      </c>
      <c r="K111" s="133"/>
      <c r="L111" s="201"/>
      <c r="S111" s="10"/>
      <c r="T111" s="10"/>
      <c r="U111" s="10"/>
      <c r="V111" s="10"/>
      <c r="W111" s="10"/>
      <c r="X111" s="10"/>
      <c r="Y111" s="10"/>
      <c r="Z111" s="10"/>
      <c r="AA111" s="10"/>
      <c r="AB111" s="10"/>
      <c r="AC111" s="10"/>
      <c r="AD111" s="10"/>
      <c r="AE111" s="10"/>
    </row>
    <row r="112" s="2" customFormat="1" ht="21.84"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67"/>
      <c r="C113" s="68"/>
      <c r="D113" s="68"/>
      <c r="E113" s="68"/>
      <c r="F113" s="68"/>
      <c r="G113" s="68"/>
      <c r="H113" s="68"/>
      <c r="I113" s="68"/>
      <c r="J113" s="68"/>
      <c r="K113" s="68"/>
      <c r="L113" s="64"/>
      <c r="S113" s="39"/>
      <c r="T113" s="39"/>
      <c r="U113" s="39"/>
      <c r="V113" s="39"/>
      <c r="W113" s="39"/>
      <c r="X113" s="39"/>
      <c r="Y113" s="39"/>
      <c r="Z113" s="39"/>
      <c r="AA113" s="39"/>
      <c r="AB113" s="39"/>
      <c r="AC113" s="39"/>
      <c r="AD113" s="39"/>
      <c r="AE113" s="39"/>
    </row>
    <row r="117" s="2" customFormat="1" ht="6.96" customHeight="1">
      <c r="A117" s="39"/>
      <c r="B117" s="69"/>
      <c r="C117" s="70"/>
      <c r="D117" s="70"/>
      <c r="E117" s="70"/>
      <c r="F117" s="70"/>
      <c r="G117" s="70"/>
      <c r="H117" s="70"/>
      <c r="I117" s="70"/>
      <c r="J117" s="70"/>
      <c r="K117" s="70"/>
      <c r="L117" s="64"/>
      <c r="S117" s="39"/>
      <c r="T117" s="39"/>
      <c r="U117" s="39"/>
      <c r="V117" s="39"/>
      <c r="W117" s="39"/>
      <c r="X117" s="39"/>
      <c r="Y117" s="39"/>
      <c r="Z117" s="39"/>
      <c r="AA117" s="39"/>
      <c r="AB117" s="39"/>
      <c r="AC117" s="39"/>
      <c r="AD117" s="39"/>
      <c r="AE117" s="39"/>
    </row>
    <row r="118" s="2" customFormat="1" ht="24.96" customHeight="1">
      <c r="A118" s="39"/>
      <c r="B118" s="40"/>
      <c r="C118" s="24" t="s">
        <v>326</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16</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185" t="str">
        <f>E7</f>
        <v>II/610 TUŘICE - KBEL (BENÁTKY NAD JIZEROU, PRŮTAH)</v>
      </c>
      <c r="F121" s="33"/>
      <c r="G121" s="33"/>
      <c r="H121" s="33"/>
      <c r="I121" s="41"/>
      <c r="J121" s="41"/>
      <c r="K121" s="41"/>
      <c r="L121" s="64"/>
      <c r="S121" s="39"/>
      <c r="T121" s="39"/>
      <c r="U121" s="39"/>
      <c r="V121" s="39"/>
      <c r="W121" s="39"/>
      <c r="X121" s="39"/>
      <c r="Y121" s="39"/>
      <c r="Z121" s="39"/>
      <c r="AA121" s="39"/>
      <c r="AB121" s="39"/>
      <c r="AC121" s="39"/>
      <c r="AD121" s="39"/>
      <c r="AE121" s="39"/>
    </row>
    <row r="122" s="1" customFormat="1" ht="12" customHeight="1">
      <c r="B122" s="22"/>
      <c r="C122" s="33" t="s">
        <v>310</v>
      </c>
      <c r="D122" s="23"/>
      <c r="E122" s="23"/>
      <c r="F122" s="23"/>
      <c r="G122" s="23"/>
      <c r="H122" s="23"/>
      <c r="I122" s="23"/>
      <c r="J122" s="23"/>
      <c r="K122" s="23"/>
      <c r="L122" s="21"/>
    </row>
    <row r="123" s="1" customFormat="1" ht="16.5" customHeight="1">
      <c r="B123" s="22"/>
      <c r="C123" s="23"/>
      <c r="D123" s="23"/>
      <c r="E123" s="185" t="s">
        <v>311</v>
      </c>
      <c r="F123" s="23"/>
      <c r="G123" s="23"/>
      <c r="H123" s="23"/>
      <c r="I123" s="23"/>
      <c r="J123" s="23"/>
      <c r="K123" s="23"/>
      <c r="L123" s="21"/>
    </row>
    <row r="124" s="1" customFormat="1" ht="12" customHeight="1">
      <c r="B124" s="22"/>
      <c r="C124" s="33" t="s">
        <v>312</v>
      </c>
      <c r="D124" s="23"/>
      <c r="E124" s="23"/>
      <c r="F124" s="23"/>
      <c r="G124" s="23"/>
      <c r="H124" s="23"/>
      <c r="I124" s="23"/>
      <c r="J124" s="23"/>
      <c r="K124" s="23"/>
      <c r="L124" s="21"/>
    </row>
    <row r="125" s="2" customFormat="1" ht="16.5" customHeight="1">
      <c r="A125" s="39"/>
      <c r="B125" s="40"/>
      <c r="C125" s="41"/>
      <c r="D125" s="41"/>
      <c r="E125" s="186" t="s">
        <v>3513</v>
      </c>
      <c r="F125" s="41"/>
      <c r="G125" s="41"/>
      <c r="H125" s="41"/>
      <c r="I125" s="41"/>
      <c r="J125" s="41"/>
      <c r="K125" s="41"/>
      <c r="L125" s="64"/>
      <c r="S125" s="39"/>
      <c r="T125" s="39"/>
      <c r="U125" s="39"/>
      <c r="V125" s="39"/>
      <c r="W125" s="39"/>
      <c r="X125" s="39"/>
      <c r="Y125" s="39"/>
      <c r="Z125" s="39"/>
      <c r="AA125" s="39"/>
      <c r="AB125" s="39"/>
      <c r="AC125" s="39"/>
      <c r="AD125" s="39"/>
      <c r="AE125" s="39"/>
    </row>
    <row r="126" s="2" customFormat="1" ht="12" customHeight="1">
      <c r="A126" s="39"/>
      <c r="B126" s="40"/>
      <c r="C126" s="33" t="s">
        <v>314</v>
      </c>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16.5" customHeight="1">
      <c r="A127" s="39"/>
      <c r="B127" s="40"/>
      <c r="C127" s="41"/>
      <c r="D127" s="41"/>
      <c r="E127" s="77" t="str">
        <f>E13</f>
        <v>307 - Odvodnění komunikace v ulici Pražská</v>
      </c>
      <c r="F127" s="41"/>
      <c r="G127" s="41"/>
      <c r="H127" s="41"/>
      <c r="I127" s="41"/>
      <c r="J127" s="41"/>
      <c r="K127" s="41"/>
      <c r="L127" s="64"/>
      <c r="S127" s="39"/>
      <c r="T127" s="39"/>
      <c r="U127" s="39"/>
      <c r="V127" s="39"/>
      <c r="W127" s="39"/>
      <c r="X127" s="39"/>
      <c r="Y127" s="39"/>
      <c r="Z127" s="39"/>
      <c r="AA127" s="39"/>
      <c r="AB127" s="39"/>
      <c r="AC127" s="39"/>
      <c r="AD127" s="39"/>
      <c r="AE127" s="39"/>
    </row>
    <row r="128" s="2" customFormat="1" ht="6.96"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2" customFormat="1" ht="12" customHeight="1">
      <c r="A129" s="39"/>
      <c r="B129" s="40"/>
      <c r="C129" s="33" t="s">
        <v>20</v>
      </c>
      <c r="D129" s="41"/>
      <c r="E129" s="41"/>
      <c r="F129" s="28" t="str">
        <f>F16</f>
        <v xml:space="preserve"> </v>
      </c>
      <c r="G129" s="41"/>
      <c r="H129" s="41"/>
      <c r="I129" s="33" t="s">
        <v>22</v>
      </c>
      <c r="J129" s="80" t="str">
        <f>IF(J16="","",J16)</f>
        <v>15. 12. 2023</v>
      </c>
      <c r="K129" s="41"/>
      <c r="L129" s="64"/>
      <c r="S129" s="39"/>
      <c r="T129" s="39"/>
      <c r="U129" s="39"/>
      <c r="V129" s="39"/>
      <c r="W129" s="39"/>
      <c r="X129" s="39"/>
      <c r="Y129" s="39"/>
      <c r="Z129" s="39"/>
      <c r="AA129" s="39"/>
      <c r="AB129" s="39"/>
      <c r="AC129" s="39"/>
      <c r="AD129" s="39"/>
      <c r="AE129" s="39"/>
    </row>
    <row r="130" s="2" customFormat="1" ht="6.96"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2" customFormat="1" ht="15.15" customHeight="1">
      <c r="A131" s="39"/>
      <c r="B131" s="40"/>
      <c r="C131" s="33" t="s">
        <v>24</v>
      </c>
      <c r="D131" s="41"/>
      <c r="E131" s="41"/>
      <c r="F131" s="28" t="str">
        <f>E19</f>
        <v>KSÚS Středočeského kraje</v>
      </c>
      <c r="G131" s="41"/>
      <c r="H131" s="41"/>
      <c r="I131" s="33" t="s">
        <v>30</v>
      </c>
      <c r="J131" s="37" t="str">
        <f>E25</f>
        <v>Valbek spol. s.r.o.</v>
      </c>
      <c r="K131" s="41"/>
      <c r="L131" s="64"/>
      <c r="S131" s="39"/>
      <c r="T131" s="39"/>
      <c r="U131" s="39"/>
      <c r="V131" s="39"/>
      <c r="W131" s="39"/>
      <c r="X131" s="39"/>
      <c r="Y131" s="39"/>
      <c r="Z131" s="39"/>
      <c r="AA131" s="39"/>
      <c r="AB131" s="39"/>
      <c r="AC131" s="39"/>
      <c r="AD131" s="39"/>
      <c r="AE131" s="39"/>
    </row>
    <row r="132" s="2" customFormat="1" ht="15.15" customHeight="1">
      <c r="A132" s="39"/>
      <c r="B132" s="40"/>
      <c r="C132" s="33" t="s">
        <v>28</v>
      </c>
      <c r="D132" s="41"/>
      <c r="E132" s="41"/>
      <c r="F132" s="28" t="str">
        <f>IF(E22="","",E22)</f>
        <v>Vyplň údaj</v>
      </c>
      <c r="G132" s="41"/>
      <c r="H132" s="41"/>
      <c r="I132" s="33" t="s">
        <v>33</v>
      </c>
      <c r="J132" s="37" t="str">
        <f>E28</f>
        <v xml:space="preserve"> </v>
      </c>
      <c r="K132" s="41"/>
      <c r="L132" s="64"/>
      <c r="S132" s="39"/>
      <c r="T132" s="39"/>
      <c r="U132" s="39"/>
      <c r="V132" s="39"/>
      <c r="W132" s="39"/>
      <c r="X132" s="39"/>
      <c r="Y132" s="39"/>
      <c r="Z132" s="39"/>
      <c r="AA132" s="39"/>
      <c r="AB132" s="39"/>
      <c r="AC132" s="39"/>
      <c r="AD132" s="39"/>
      <c r="AE132" s="39"/>
    </row>
    <row r="133" s="2" customFormat="1" ht="10.32" customHeight="1">
      <c r="A133" s="39"/>
      <c r="B133" s="40"/>
      <c r="C133" s="41"/>
      <c r="D133" s="41"/>
      <c r="E133" s="41"/>
      <c r="F133" s="41"/>
      <c r="G133" s="41"/>
      <c r="H133" s="41"/>
      <c r="I133" s="41"/>
      <c r="J133" s="41"/>
      <c r="K133" s="41"/>
      <c r="L133" s="64"/>
      <c r="S133" s="39"/>
      <c r="T133" s="39"/>
      <c r="U133" s="39"/>
      <c r="V133" s="39"/>
      <c r="W133" s="39"/>
      <c r="X133" s="39"/>
      <c r="Y133" s="39"/>
      <c r="Z133" s="39"/>
      <c r="AA133" s="39"/>
      <c r="AB133" s="39"/>
      <c r="AC133" s="39"/>
      <c r="AD133" s="39"/>
      <c r="AE133" s="39"/>
    </row>
    <row r="134" s="11" customFormat="1" ht="29.28" customHeight="1">
      <c r="A134" s="202"/>
      <c r="B134" s="203"/>
      <c r="C134" s="204" t="s">
        <v>327</v>
      </c>
      <c r="D134" s="205" t="s">
        <v>61</v>
      </c>
      <c r="E134" s="205" t="s">
        <v>57</v>
      </c>
      <c r="F134" s="205" t="s">
        <v>58</v>
      </c>
      <c r="G134" s="205" t="s">
        <v>328</v>
      </c>
      <c r="H134" s="205" t="s">
        <v>329</v>
      </c>
      <c r="I134" s="205" t="s">
        <v>330</v>
      </c>
      <c r="J134" s="205" t="s">
        <v>318</v>
      </c>
      <c r="K134" s="206" t="s">
        <v>331</v>
      </c>
      <c r="L134" s="207"/>
      <c r="M134" s="101" t="s">
        <v>1</v>
      </c>
      <c r="N134" s="102" t="s">
        <v>40</v>
      </c>
      <c r="O134" s="102" t="s">
        <v>332</v>
      </c>
      <c r="P134" s="102" t="s">
        <v>333</v>
      </c>
      <c r="Q134" s="102" t="s">
        <v>334</v>
      </c>
      <c r="R134" s="102" t="s">
        <v>335</v>
      </c>
      <c r="S134" s="102" t="s">
        <v>336</v>
      </c>
      <c r="T134" s="103" t="s">
        <v>337</v>
      </c>
      <c r="U134" s="202"/>
      <c r="V134" s="202"/>
      <c r="W134" s="202"/>
      <c r="X134" s="202"/>
      <c r="Y134" s="202"/>
      <c r="Z134" s="202"/>
      <c r="AA134" s="202"/>
      <c r="AB134" s="202"/>
      <c r="AC134" s="202"/>
      <c r="AD134" s="202"/>
      <c r="AE134" s="202"/>
    </row>
    <row r="135" s="2" customFormat="1" ht="22.8" customHeight="1">
      <c r="A135" s="39"/>
      <c r="B135" s="40"/>
      <c r="C135" s="108" t="s">
        <v>338</v>
      </c>
      <c r="D135" s="41"/>
      <c r="E135" s="41"/>
      <c r="F135" s="41"/>
      <c r="G135" s="41"/>
      <c r="H135" s="41"/>
      <c r="I135" s="41"/>
      <c r="J135" s="208">
        <f>BK135</f>
        <v>0</v>
      </c>
      <c r="K135" s="41"/>
      <c r="L135" s="45"/>
      <c r="M135" s="104"/>
      <c r="N135" s="209"/>
      <c r="O135" s="105"/>
      <c r="P135" s="210">
        <f>P136+P588</f>
        <v>0</v>
      </c>
      <c r="Q135" s="105"/>
      <c r="R135" s="210">
        <f>R136+R588</f>
        <v>444.06580609000002</v>
      </c>
      <c r="S135" s="105"/>
      <c r="T135" s="211">
        <f>T136+T588</f>
        <v>873.77003999999999</v>
      </c>
      <c r="U135" s="39"/>
      <c r="V135" s="39"/>
      <c r="W135" s="39"/>
      <c r="X135" s="39"/>
      <c r="Y135" s="39"/>
      <c r="Z135" s="39"/>
      <c r="AA135" s="39"/>
      <c r="AB135" s="39"/>
      <c r="AC135" s="39"/>
      <c r="AD135" s="39"/>
      <c r="AE135" s="39"/>
      <c r="AT135" s="18" t="s">
        <v>75</v>
      </c>
      <c r="AU135" s="18" t="s">
        <v>320</v>
      </c>
      <c r="BK135" s="212">
        <f>BK136+BK588</f>
        <v>0</v>
      </c>
    </row>
    <row r="136" s="12" customFormat="1" ht="25.92" customHeight="1">
      <c r="A136" s="12"/>
      <c r="B136" s="213"/>
      <c r="C136" s="214"/>
      <c r="D136" s="215" t="s">
        <v>75</v>
      </c>
      <c r="E136" s="216" t="s">
        <v>437</v>
      </c>
      <c r="F136" s="216" t="s">
        <v>438</v>
      </c>
      <c r="G136" s="214"/>
      <c r="H136" s="214"/>
      <c r="I136" s="217"/>
      <c r="J136" s="218">
        <f>BK136</f>
        <v>0</v>
      </c>
      <c r="K136" s="214"/>
      <c r="L136" s="219"/>
      <c r="M136" s="220"/>
      <c r="N136" s="221"/>
      <c r="O136" s="221"/>
      <c r="P136" s="222">
        <f>P137+P390+P411+P457+P468+P567+P572+P585</f>
        <v>0</v>
      </c>
      <c r="Q136" s="221"/>
      <c r="R136" s="222">
        <f>R137+R390+R411+R457+R468+R567+R572+R585</f>
        <v>444.03687499</v>
      </c>
      <c r="S136" s="221"/>
      <c r="T136" s="223">
        <f>T137+T390+T411+T457+T468+T567+T572+T585</f>
        <v>873.77003999999999</v>
      </c>
      <c r="U136" s="12"/>
      <c r="V136" s="12"/>
      <c r="W136" s="12"/>
      <c r="X136" s="12"/>
      <c r="Y136" s="12"/>
      <c r="Z136" s="12"/>
      <c r="AA136" s="12"/>
      <c r="AB136" s="12"/>
      <c r="AC136" s="12"/>
      <c r="AD136" s="12"/>
      <c r="AE136" s="12"/>
      <c r="AR136" s="224" t="s">
        <v>83</v>
      </c>
      <c r="AT136" s="225" t="s">
        <v>75</v>
      </c>
      <c r="AU136" s="225" t="s">
        <v>76</v>
      </c>
      <c r="AY136" s="224" t="s">
        <v>342</v>
      </c>
      <c r="BK136" s="226">
        <f>BK137+BK390+BK411+BK457+BK468+BK567+BK572+BK585</f>
        <v>0</v>
      </c>
    </row>
    <row r="137" s="12" customFormat="1" ht="22.8" customHeight="1">
      <c r="A137" s="12"/>
      <c r="B137" s="213"/>
      <c r="C137" s="214"/>
      <c r="D137" s="215" t="s">
        <v>75</v>
      </c>
      <c r="E137" s="246" t="s">
        <v>83</v>
      </c>
      <c r="F137" s="246" t="s">
        <v>439</v>
      </c>
      <c r="G137" s="214"/>
      <c r="H137" s="214"/>
      <c r="I137" s="217"/>
      <c r="J137" s="247">
        <f>BK137</f>
        <v>0</v>
      </c>
      <c r="K137" s="214"/>
      <c r="L137" s="219"/>
      <c r="M137" s="220"/>
      <c r="N137" s="221"/>
      <c r="O137" s="221"/>
      <c r="P137" s="222">
        <f>SUM(P138:P389)</f>
        <v>0</v>
      </c>
      <c r="Q137" s="221"/>
      <c r="R137" s="222">
        <f>SUM(R138:R389)</f>
        <v>39.117173790000002</v>
      </c>
      <c r="S137" s="221"/>
      <c r="T137" s="223">
        <f>SUM(T138:T389)</f>
        <v>873.77003999999999</v>
      </c>
      <c r="U137" s="12"/>
      <c r="V137" s="12"/>
      <c r="W137" s="12"/>
      <c r="X137" s="12"/>
      <c r="Y137" s="12"/>
      <c r="Z137" s="12"/>
      <c r="AA137" s="12"/>
      <c r="AB137" s="12"/>
      <c r="AC137" s="12"/>
      <c r="AD137" s="12"/>
      <c r="AE137" s="12"/>
      <c r="AR137" s="224" t="s">
        <v>83</v>
      </c>
      <c r="AT137" s="225" t="s">
        <v>75</v>
      </c>
      <c r="AU137" s="225" t="s">
        <v>83</v>
      </c>
      <c r="AY137" s="224" t="s">
        <v>342</v>
      </c>
      <c r="BK137" s="226">
        <f>SUM(BK138:BK389)</f>
        <v>0</v>
      </c>
    </row>
    <row r="138" s="2" customFormat="1" ht="21.75" customHeight="1">
      <c r="A138" s="39"/>
      <c r="B138" s="40"/>
      <c r="C138" s="227" t="s">
        <v>83</v>
      </c>
      <c r="D138" s="227" t="s">
        <v>343</v>
      </c>
      <c r="E138" s="228" t="s">
        <v>1987</v>
      </c>
      <c r="F138" s="229" t="s">
        <v>1988</v>
      </c>
      <c r="G138" s="230" t="s">
        <v>473</v>
      </c>
      <c r="H138" s="231">
        <v>933.51499999999999</v>
      </c>
      <c r="I138" s="232"/>
      <c r="J138" s="233">
        <f>ROUND(I138*H138,2)</f>
        <v>0</v>
      </c>
      <c r="K138" s="229" t="s">
        <v>443</v>
      </c>
      <c r="L138" s="45"/>
      <c r="M138" s="234" t="s">
        <v>1</v>
      </c>
      <c r="N138" s="235" t="s">
        <v>41</v>
      </c>
      <c r="O138" s="92"/>
      <c r="P138" s="236">
        <f>O138*H138</f>
        <v>0</v>
      </c>
      <c r="Q138" s="236">
        <v>0</v>
      </c>
      <c r="R138" s="236">
        <f>Q138*H138</f>
        <v>0</v>
      </c>
      <c r="S138" s="236">
        <v>0.39900000000000002</v>
      </c>
      <c r="T138" s="237">
        <f>S138*H138</f>
        <v>372.47248500000001</v>
      </c>
      <c r="U138" s="39"/>
      <c r="V138" s="39"/>
      <c r="W138" s="39"/>
      <c r="X138" s="39"/>
      <c r="Y138" s="39"/>
      <c r="Z138" s="39"/>
      <c r="AA138" s="39"/>
      <c r="AB138" s="39"/>
      <c r="AC138" s="39"/>
      <c r="AD138" s="39"/>
      <c r="AE138" s="39"/>
      <c r="AR138" s="238" t="s">
        <v>360</v>
      </c>
      <c r="AT138" s="238" t="s">
        <v>343</v>
      </c>
      <c r="AU138" s="238" t="s">
        <v>85</v>
      </c>
      <c r="AY138" s="18" t="s">
        <v>342</v>
      </c>
      <c r="BE138" s="239">
        <f>IF(N138="základní",J138,0)</f>
        <v>0</v>
      </c>
      <c r="BF138" s="239">
        <f>IF(N138="snížená",J138,0)</f>
        <v>0</v>
      </c>
      <c r="BG138" s="239">
        <f>IF(N138="zákl. přenesená",J138,0)</f>
        <v>0</v>
      </c>
      <c r="BH138" s="239">
        <f>IF(N138="sníž. přenesená",J138,0)</f>
        <v>0</v>
      </c>
      <c r="BI138" s="239">
        <f>IF(N138="nulová",J138,0)</f>
        <v>0</v>
      </c>
      <c r="BJ138" s="18" t="s">
        <v>83</v>
      </c>
      <c r="BK138" s="239">
        <f>ROUND(I138*H138,2)</f>
        <v>0</v>
      </c>
      <c r="BL138" s="18" t="s">
        <v>360</v>
      </c>
      <c r="BM138" s="238" t="s">
        <v>3516</v>
      </c>
    </row>
    <row r="139" s="2" customFormat="1">
      <c r="A139" s="39"/>
      <c r="B139" s="40"/>
      <c r="C139" s="41"/>
      <c r="D139" s="240" t="s">
        <v>349</v>
      </c>
      <c r="E139" s="41"/>
      <c r="F139" s="241" t="s">
        <v>1990</v>
      </c>
      <c r="G139" s="41"/>
      <c r="H139" s="41"/>
      <c r="I139" s="242"/>
      <c r="J139" s="41"/>
      <c r="K139" s="41"/>
      <c r="L139" s="45"/>
      <c r="M139" s="243"/>
      <c r="N139" s="244"/>
      <c r="O139" s="92"/>
      <c r="P139" s="92"/>
      <c r="Q139" s="92"/>
      <c r="R139" s="92"/>
      <c r="S139" s="92"/>
      <c r="T139" s="93"/>
      <c r="U139" s="39"/>
      <c r="V139" s="39"/>
      <c r="W139" s="39"/>
      <c r="X139" s="39"/>
      <c r="Y139" s="39"/>
      <c r="Z139" s="39"/>
      <c r="AA139" s="39"/>
      <c r="AB139" s="39"/>
      <c r="AC139" s="39"/>
      <c r="AD139" s="39"/>
      <c r="AE139" s="39"/>
      <c r="AT139" s="18" t="s">
        <v>349</v>
      </c>
      <c r="AU139" s="18" t="s">
        <v>85</v>
      </c>
    </row>
    <row r="140" s="13" customFormat="1">
      <c r="A140" s="13"/>
      <c r="B140" s="252"/>
      <c r="C140" s="253"/>
      <c r="D140" s="240" t="s">
        <v>446</v>
      </c>
      <c r="E140" s="254" t="s">
        <v>1</v>
      </c>
      <c r="F140" s="255" t="s">
        <v>3517</v>
      </c>
      <c r="G140" s="253"/>
      <c r="H140" s="256">
        <v>933.51499999999999</v>
      </c>
      <c r="I140" s="257"/>
      <c r="J140" s="253"/>
      <c r="K140" s="253"/>
      <c r="L140" s="258"/>
      <c r="M140" s="259"/>
      <c r="N140" s="260"/>
      <c r="O140" s="260"/>
      <c r="P140" s="260"/>
      <c r="Q140" s="260"/>
      <c r="R140" s="260"/>
      <c r="S140" s="260"/>
      <c r="T140" s="261"/>
      <c r="U140" s="13"/>
      <c r="V140" s="13"/>
      <c r="W140" s="13"/>
      <c r="X140" s="13"/>
      <c r="Y140" s="13"/>
      <c r="Z140" s="13"/>
      <c r="AA140" s="13"/>
      <c r="AB140" s="13"/>
      <c r="AC140" s="13"/>
      <c r="AD140" s="13"/>
      <c r="AE140" s="13"/>
      <c r="AT140" s="262" t="s">
        <v>446</v>
      </c>
      <c r="AU140" s="262" t="s">
        <v>85</v>
      </c>
      <c r="AV140" s="13" t="s">
        <v>85</v>
      </c>
      <c r="AW140" s="13" t="s">
        <v>32</v>
      </c>
      <c r="AX140" s="13" t="s">
        <v>83</v>
      </c>
      <c r="AY140" s="262" t="s">
        <v>342</v>
      </c>
    </row>
    <row r="141" s="2" customFormat="1" ht="16.5" customHeight="1">
      <c r="A141" s="39"/>
      <c r="B141" s="40"/>
      <c r="C141" s="227" t="s">
        <v>85</v>
      </c>
      <c r="D141" s="227" t="s">
        <v>343</v>
      </c>
      <c r="E141" s="228" t="s">
        <v>1992</v>
      </c>
      <c r="F141" s="229" t="s">
        <v>1993</v>
      </c>
      <c r="G141" s="230" t="s">
        <v>473</v>
      </c>
      <c r="H141" s="231">
        <v>933.51499999999999</v>
      </c>
      <c r="I141" s="232"/>
      <c r="J141" s="233">
        <f>ROUND(I141*H141,2)</f>
        <v>0</v>
      </c>
      <c r="K141" s="229" t="s">
        <v>443</v>
      </c>
      <c r="L141" s="45"/>
      <c r="M141" s="234" t="s">
        <v>1</v>
      </c>
      <c r="N141" s="235" t="s">
        <v>41</v>
      </c>
      <c r="O141" s="92"/>
      <c r="P141" s="236">
        <f>O141*H141</f>
        <v>0</v>
      </c>
      <c r="Q141" s="236">
        <v>0</v>
      </c>
      <c r="R141" s="236">
        <f>Q141*H141</f>
        <v>0</v>
      </c>
      <c r="S141" s="236">
        <v>0.192</v>
      </c>
      <c r="T141" s="237">
        <f>S141*H141</f>
        <v>179.23488</v>
      </c>
      <c r="U141" s="39"/>
      <c r="V141" s="39"/>
      <c r="W141" s="39"/>
      <c r="X141" s="39"/>
      <c r="Y141" s="39"/>
      <c r="Z141" s="39"/>
      <c r="AA141" s="39"/>
      <c r="AB141" s="39"/>
      <c r="AC141" s="39"/>
      <c r="AD141" s="39"/>
      <c r="AE141" s="39"/>
      <c r="AR141" s="238" t="s">
        <v>360</v>
      </c>
      <c r="AT141" s="238" t="s">
        <v>343</v>
      </c>
      <c r="AU141" s="238" t="s">
        <v>85</v>
      </c>
      <c r="AY141" s="18" t="s">
        <v>342</v>
      </c>
      <c r="BE141" s="239">
        <f>IF(N141="základní",J141,0)</f>
        <v>0</v>
      </c>
      <c r="BF141" s="239">
        <f>IF(N141="snížená",J141,0)</f>
        <v>0</v>
      </c>
      <c r="BG141" s="239">
        <f>IF(N141="zákl. přenesená",J141,0)</f>
        <v>0</v>
      </c>
      <c r="BH141" s="239">
        <f>IF(N141="sníž. přenesená",J141,0)</f>
        <v>0</v>
      </c>
      <c r="BI141" s="239">
        <f>IF(N141="nulová",J141,0)</f>
        <v>0</v>
      </c>
      <c r="BJ141" s="18" t="s">
        <v>83</v>
      </c>
      <c r="BK141" s="239">
        <f>ROUND(I141*H141,2)</f>
        <v>0</v>
      </c>
      <c r="BL141" s="18" t="s">
        <v>360</v>
      </c>
      <c r="BM141" s="238" t="s">
        <v>3518</v>
      </c>
    </row>
    <row r="142" s="2" customFormat="1">
      <c r="A142" s="39"/>
      <c r="B142" s="40"/>
      <c r="C142" s="41"/>
      <c r="D142" s="240" t="s">
        <v>349</v>
      </c>
      <c r="E142" s="41"/>
      <c r="F142" s="241" t="s">
        <v>1995</v>
      </c>
      <c r="G142" s="41"/>
      <c r="H142" s="41"/>
      <c r="I142" s="242"/>
      <c r="J142" s="41"/>
      <c r="K142" s="41"/>
      <c r="L142" s="45"/>
      <c r="M142" s="243"/>
      <c r="N142" s="244"/>
      <c r="O142" s="92"/>
      <c r="P142" s="92"/>
      <c r="Q142" s="92"/>
      <c r="R142" s="92"/>
      <c r="S142" s="92"/>
      <c r="T142" s="93"/>
      <c r="U142" s="39"/>
      <c r="V142" s="39"/>
      <c r="W142" s="39"/>
      <c r="X142" s="39"/>
      <c r="Y142" s="39"/>
      <c r="Z142" s="39"/>
      <c r="AA142" s="39"/>
      <c r="AB142" s="39"/>
      <c r="AC142" s="39"/>
      <c r="AD142" s="39"/>
      <c r="AE142" s="39"/>
      <c r="AT142" s="18" t="s">
        <v>349</v>
      </c>
      <c r="AU142" s="18" t="s">
        <v>85</v>
      </c>
    </row>
    <row r="143" s="13" customFormat="1">
      <c r="A143" s="13"/>
      <c r="B143" s="252"/>
      <c r="C143" s="253"/>
      <c r="D143" s="240" t="s">
        <v>446</v>
      </c>
      <c r="E143" s="254" t="s">
        <v>1</v>
      </c>
      <c r="F143" s="255" t="s">
        <v>3519</v>
      </c>
      <c r="G143" s="253"/>
      <c r="H143" s="256">
        <v>933.51499999999999</v>
      </c>
      <c r="I143" s="257"/>
      <c r="J143" s="253"/>
      <c r="K143" s="253"/>
      <c r="L143" s="258"/>
      <c r="M143" s="259"/>
      <c r="N143" s="260"/>
      <c r="O143" s="260"/>
      <c r="P143" s="260"/>
      <c r="Q143" s="260"/>
      <c r="R143" s="260"/>
      <c r="S143" s="260"/>
      <c r="T143" s="261"/>
      <c r="U143" s="13"/>
      <c r="V143" s="13"/>
      <c r="W143" s="13"/>
      <c r="X143" s="13"/>
      <c r="Y143" s="13"/>
      <c r="Z143" s="13"/>
      <c r="AA143" s="13"/>
      <c r="AB143" s="13"/>
      <c r="AC143" s="13"/>
      <c r="AD143" s="13"/>
      <c r="AE143" s="13"/>
      <c r="AT143" s="262" t="s">
        <v>446</v>
      </c>
      <c r="AU143" s="262" t="s">
        <v>85</v>
      </c>
      <c r="AV143" s="13" t="s">
        <v>85</v>
      </c>
      <c r="AW143" s="13" t="s">
        <v>32</v>
      </c>
      <c r="AX143" s="13" t="s">
        <v>83</v>
      </c>
      <c r="AY143" s="262" t="s">
        <v>342</v>
      </c>
    </row>
    <row r="144" s="2" customFormat="1" ht="21.75" customHeight="1">
      <c r="A144" s="39"/>
      <c r="B144" s="40"/>
      <c r="C144" s="227" t="s">
        <v>92</v>
      </c>
      <c r="D144" s="227" t="s">
        <v>343</v>
      </c>
      <c r="E144" s="228" t="s">
        <v>1997</v>
      </c>
      <c r="F144" s="229" t="s">
        <v>1998</v>
      </c>
      <c r="G144" s="230" t="s">
        <v>473</v>
      </c>
      <c r="H144" s="231">
        <v>933.51499999999999</v>
      </c>
      <c r="I144" s="232"/>
      <c r="J144" s="233">
        <f>ROUND(I144*H144,2)</f>
        <v>0</v>
      </c>
      <c r="K144" s="229" t="s">
        <v>443</v>
      </c>
      <c r="L144" s="45"/>
      <c r="M144" s="234" t="s">
        <v>1</v>
      </c>
      <c r="N144" s="235" t="s">
        <v>41</v>
      </c>
      <c r="O144" s="92"/>
      <c r="P144" s="236">
        <f>O144*H144</f>
        <v>0</v>
      </c>
      <c r="Q144" s="236">
        <v>5.0000000000000002E-05</v>
      </c>
      <c r="R144" s="236">
        <f>Q144*H144</f>
        <v>0.046675750000000002</v>
      </c>
      <c r="S144" s="236">
        <v>0.11500000000000001</v>
      </c>
      <c r="T144" s="237">
        <f>S144*H144</f>
        <v>107.354225</v>
      </c>
      <c r="U144" s="39"/>
      <c r="V144" s="39"/>
      <c r="W144" s="39"/>
      <c r="X144" s="39"/>
      <c r="Y144" s="39"/>
      <c r="Z144" s="39"/>
      <c r="AA144" s="39"/>
      <c r="AB144" s="39"/>
      <c r="AC144" s="39"/>
      <c r="AD144" s="39"/>
      <c r="AE144" s="39"/>
      <c r="AR144" s="238" t="s">
        <v>360</v>
      </c>
      <c r="AT144" s="238" t="s">
        <v>343</v>
      </c>
      <c r="AU144" s="238" t="s">
        <v>85</v>
      </c>
      <c r="AY144" s="18" t="s">
        <v>342</v>
      </c>
      <c r="BE144" s="239">
        <f>IF(N144="základní",J144,0)</f>
        <v>0</v>
      </c>
      <c r="BF144" s="239">
        <f>IF(N144="snížená",J144,0)</f>
        <v>0</v>
      </c>
      <c r="BG144" s="239">
        <f>IF(N144="zákl. přenesená",J144,0)</f>
        <v>0</v>
      </c>
      <c r="BH144" s="239">
        <f>IF(N144="sníž. přenesená",J144,0)</f>
        <v>0</v>
      </c>
      <c r="BI144" s="239">
        <f>IF(N144="nulová",J144,0)</f>
        <v>0</v>
      </c>
      <c r="BJ144" s="18" t="s">
        <v>83</v>
      </c>
      <c r="BK144" s="239">
        <f>ROUND(I144*H144,2)</f>
        <v>0</v>
      </c>
      <c r="BL144" s="18" t="s">
        <v>360</v>
      </c>
      <c r="BM144" s="238" t="s">
        <v>3520</v>
      </c>
    </row>
    <row r="145" s="2" customFormat="1">
      <c r="A145" s="39"/>
      <c r="B145" s="40"/>
      <c r="C145" s="41"/>
      <c r="D145" s="240" t="s">
        <v>349</v>
      </c>
      <c r="E145" s="41"/>
      <c r="F145" s="241" t="s">
        <v>2000</v>
      </c>
      <c r="G145" s="41"/>
      <c r="H145" s="41"/>
      <c r="I145" s="242"/>
      <c r="J145" s="41"/>
      <c r="K145" s="41"/>
      <c r="L145" s="45"/>
      <c r="M145" s="243"/>
      <c r="N145" s="244"/>
      <c r="O145" s="92"/>
      <c r="P145" s="92"/>
      <c r="Q145" s="92"/>
      <c r="R145" s="92"/>
      <c r="S145" s="92"/>
      <c r="T145" s="93"/>
      <c r="U145" s="39"/>
      <c r="V145" s="39"/>
      <c r="W145" s="39"/>
      <c r="X145" s="39"/>
      <c r="Y145" s="39"/>
      <c r="Z145" s="39"/>
      <c r="AA145" s="39"/>
      <c r="AB145" s="39"/>
      <c r="AC145" s="39"/>
      <c r="AD145" s="39"/>
      <c r="AE145" s="39"/>
      <c r="AT145" s="18" t="s">
        <v>349</v>
      </c>
      <c r="AU145" s="18" t="s">
        <v>85</v>
      </c>
    </row>
    <row r="146" s="14" customFormat="1">
      <c r="A146" s="14"/>
      <c r="B146" s="263"/>
      <c r="C146" s="264"/>
      <c r="D146" s="240" t="s">
        <v>446</v>
      </c>
      <c r="E146" s="265" t="s">
        <v>1</v>
      </c>
      <c r="F146" s="266" t="s">
        <v>529</v>
      </c>
      <c r="G146" s="264"/>
      <c r="H146" s="265" t="s">
        <v>1</v>
      </c>
      <c r="I146" s="267"/>
      <c r="J146" s="264"/>
      <c r="K146" s="264"/>
      <c r="L146" s="268"/>
      <c r="M146" s="269"/>
      <c r="N146" s="270"/>
      <c r="O146" s="270"/>
      <c r="P146" s="270"/>
      <c r="Q146" s="270"/>
      <c r="R146" s="270"/>
      <c r="S146" s="270"/>
      <c r="T146" s="271"/>
      <c r="U146" s="14"/>
      <c r="V146" s="14"/>
      <c r="W146" s="14"/>
      <c r="X146" s="14"/>
      <c r="Y146" s="14"/>
      <c r="Z146" s="14"/>
      <c r="AA146" s="14"/>
      <c r="AB146" s="14"/>
      <c r="AC146" s="14"/>
      <c r="AD146" s="14"/>
      <c r="AE146" s="14"/>
      <c r="AT146" s="272" t="s">
        <v>446</v>
      </c>
      <c r="AU146" s="272" t="s">
        <v>85</v>
      </c>
      <c r="AV146" s="14" t="s">
        <v>83</v>
      </c>
      <c r="AW146" s="14" t="s">
        <v>32</v>
      </c>
      <c r="AX146" s="14" t="s">
        <v>76</v>
      </c>
      <c r="AY146" s="272" t="s">
        <v>342</v>
      </c>
    </row>
    <row r="147" s="13" customFormat="1">
      <c r="A147" s="13"/>
      <c r="B147" s="252"/>
      <c r="C147" s="253"/>
      <c r="D147" s="240" t="s">
        <v>446</v>
      </c>
      <c r="E147" s="254" t="s">
        <v>1</v>
      </c>
      <c r="F147" s="255" t="s">
        <v>3521</v>
      </c>
      <c r="G147" s="253"/>
      <c r="H147" s="256">
        <v>933.51499999999999</v>
      </c>
      <c r="I147" s="257"/>
      <c r="J147" s="253"/>
      <c r="K147" s="253"/>
      <c r="L147" s="258"/>
      <c r="M147" s="259"/>
      <c r="N147" s="260"/>
      <c r="O147" s="260"/>
      <c r="P147" s="260"/>
      <c r="Q147" s="260"/>
      <c r="R147" s="260"/>
      <c r="S147" s="260"/>
      <c r="T147" s="261"/>
      <c r="U147" s="13"/>
      <c r="V147" s="13"/>
      <c r="W147" s="13"/>
      <c r="X147" s="13"/>
      <c r="Y147" s="13"/>
      <c r="Z147" s="13"/>
      <c r="AA147" s="13"/>
      <c r="AB147" s="13"/>
      <c r="AC147" s="13"/>
      <c r="AD147" s="13"/>
      <c r="AE147" s="13"/>
      <c r="AT147" s="262" t="s">
        <v>446</v>
      </c>
      <c r="AU147" s="262" t="s">
        <v>85</v>
      </c>
      <c r="AV147" s="13" t="s">
        <v>85</v>
      </c>
      <c r="AW147" s="13" t="s">
        <v>32</v>
      </c>
      <c r="AX147" s="13" t="s">
        <v>83</v>
      </c>
      <c r="AY147" s="262" t="s">
        <v>342</v>
      </c>
    </row>
    <row r="148" s="2" customFormat="1" ht="21.75" customHeight="1">
      <c r="A148" s="39"/>
      <c r="B148" s="40"/>
      <c r="C148" s="227" t="s">
        <v>360</v>
      </c>
      <c r="D148" s="227" t="s">
        <v>343</v>
      </c>
      <c r="E148" s="228" t="s">
        <v>2002</v>
      </c>
      <c r="F148" s="229" t="s">
        <v>2003</v>
      </c>
      <c r="G148" s="230" t="s">
        <v>473</v>
      </c>
      <c r="H148" s="231">
        <v>933.51499999999999</v>
      </c>
      <c r="I148" s="232"/>
      <c r="J148" s="233">
        <f>ROUND(I148*H148,2)</f>
        <v>0</v>
      </c>
      <c r="K148" s="229" t="s">
        <v>443</v>
      </c>
      <c r="L148" s="45"/>
      <c r="M148" s="234" t="s">
        <v>1</v>
      </c>
      <c r="N148" s="235" t="s">
        <v>41</v>
      </c>
      <c r="O148" s="92"/>
      <c r="P148" s="236">
        <f>O148*H148</f>
        <v>0</v>
      </c>
      <c r="Q148" s="236">
        <v>9.0000000000000006E-05</v>
      </c>
      <c r="R148" s="236">
        <f>Q148*H148</f>
        <v>0.084016350000000004</v>
      </c>
      <c r="S148" s="236">
        <v>0.23000000000000001</v>
      </c>
      <c r="T148" s="237">
        <f>S148*H148</f>
        <v>214.70845</v>
      </c>
      <c r="U148" s="39"/>
      <c r="V148" s="39"/>
      <c r="W148" s="39"/>
      <c r="X148" s="39"/>
      <c r="Y148" s="39"/>
      <c r="Z148" s="39"/>
      <c r="AA148" s="39"/>
      <c r="AB148" s="39"/>
      <c r="AC148" s="39"/>
      <c r="AD148" s="39"/>
      <c r="AE148" s="39"/>
      <c r="AR148" s="238" t="s">
        <v>360</v>
      </c>
      <c r="AT148" s="238" t="s">
        <v>343</v>
      </c>
      <c r="AU148" s="238" t="s">
        <v>85</v>
      </c>
      <c r="AY148" s="18" t="s">
        <v>342</v>
      </c>
      <c r="BE148" s="239">
        <f>IF(N148="základní",J148,0)</f>
        <v>0</v>
      </c>
      <c r="BF148" s="239">
        <f>IF(N148="snížená",J148,0)</f>
        <v>0</v>
      </c>
      <c r="BG148" s="239">
        <f>IF(N148="zákl. přenesená",J148,0)</f>
        <v>0</v>
      </c>
      <c r="BH148" s="239">
        <f>IF(N148="sníž. přenesená",J148,0)</f>
        <v>0</v>
      </c>
      <c r="BI148" s="239">
        <f>IF(N148="nulová",J148,0)</f>
        <v>0</v>
      </c>
      <c r="BJ148" s="18" t="s">
        <v>83</v>
      </c>
      <c r="BK148" s="239">
        <f>ROUND(I148*H148,2)</f>
        <v>0</v>
      </c>
      <c r="BL148" s="18" t="s">
        <v>360</v>
      </c>
      <c r="BM148" s="238" t="s">
        <v>3522</v>
      </c>
    </row>
    <row r="149" s="2" customFormat="1">
      <c r="A149" s="39"/>
      <c r="B149" s="40"/>
      <c r="C149" s="41"/>
      <c r="D149" s="240" t="s">
        <v>349</v>
      </c>
      <c r="E149" s="41"/>
      <c r="F149" s="241" t="s">
        <v>2005</v>
      </c>
      <c r="G149" s="41"/>
      <c r="H149" s="41"/>
      <c r="I149" s="242"/>
      <c r="J149" s="41"/>
      <c r="K149" s="41"/>
      <c r="L149" s="45"/>
      <c r="M149" s="243"/>
      <c r="N149" s="244"/>
      <c r="O149" s="92"/>
      <c r="P149" s="92"/>
      <c r="Q149" s="92"/>
      <c r="R149" s="92"/>
      <c r="S149" s="92"/>
      <c r="T149" s="93"/>
      <c r="U149" s="39"/>
      <c r="V149" s="39"/>
      <c r="W149" s="39"/>
      <c r="X149" s="39"/>
      <c r="Y149" s="39"/>
      <c r="Z149" s="39"/>
      <c r="AA149" s="39"/>
      <c r="AB149" s="39"/>
      <c r="AC149" s="39"/>
      <c r="AD149" s="39"/>
      <c r="AE149" s="39"/>
      <c r="AT149" s="18" t="s">
        <v>349</v>
      </c>
      <c r="AU149" s="18" t="s">
        <v>85</v>
      </c>
    </row>
    <row r="150" s="14" customFormat="1">
      <c r="A150" s="14"/>
      <c r="B150" s="263"/>
      <c r="C150" s="264"/>
      <c r="D150" s="240" t="s">
        <v>446</v>
      </c>
      <c r="E150" s="265" t="s">
        <v>1</v>
      </c>
      <c r="F150" s="266" t="s">
        <v>529</v>
      </c>
      <c r="G150" s="264"/>
      <c r="H150" s="265" t="s">
        <v>1</v>
      </c>
      <c r="I150" s="267"/>
      <c r="J150" s="264"/>
      <c r="K150" s="264"/>
      <c r="L150" s="268"/>
      <c r="M150" s="269"/>
      <c r="N150" s="270"/>
      <c r="O150" s="270"/>
      <c r="P150" s="270"/>
      <c r="Q150" s="270"/>
      <c r="R150" s="270"/>
      <c r="S150" s="270"/>
      <c r="T150" s="271"/>
      <c r="U150" s="14"/>
      <c r="V150" s="14"/>
      <c r="W150" s="14"/>
      <c r="X150" s="14"/>
      <c r="Y150" s="14"/>
      <c r="Z150" s="14"/>
      <c r="AA150" s="14"/>
      <c r="AB150" s="14"/>
      <c r="AC150" s="14"/>
      <c r="AD150" s="14"/>
      <c r="AE150" s="14"/>
      <c r="AT150" s="272" t="s">
        <v>446</v>
      </c>
      <c r="AU150" s="272" t="s">
        <v>85</v>
      </c>
      <c r="AV150" s="14" t="s">
        <v>83</v>
      </c>
      <c r="AW150" s="14" t="s">
        <v>32</v>
      </c>
      <c r="AX150" s="14" t="s">
        <v>76</v>
      </c>
      <c r="AY150" s="272" t="s">
        <v>342</v>
      </c>
    </row>
    <row r="151" s="13" customFormat="1">
      <c r="A151" s="13"/>
      <c r="B151" s="252"/>
      <c r="C151" s="253"/>
      <c r="D151" s="240" t="s">
        <v>446</v>
      </c>
      <c r="E151" s="254" t="s">
        <v>1</v>
      </c>
      <c r="F151" s="255" t="s">
        <v>3521</v>
      </c>
      <c r="G151" s="253"/>
      <c r="H151" s="256">
        <v>933.51499999999999</v>
      </c>
      <c r="I151" s="257"/>
      <c r="J151" s="253"/>
      <c r="K151" s="253"/>
      <c r="L151" s="258"/>
      <c r="M151" s="259"/>
      <c r="N151" s="260"/>
      <c r="O151" s="260"/>
      <c r="P151" s="260"/>
      <c r="Q151" s="260"/>
      <c r="R151" s="260"/>
      <c r="S151" s="260"/>
      <c r="T151" s="261"/>
      <c r="U151" s="13"/>
      <c r="V151" s="13"/>
      <c r="W151" s="13"/>
      <c r="X151" s="13"/>
      <c r="Y151" s="13"/>
      <c r="Z151" s="13"/>
      <c r="AA151" s="13"/>
      <c r="AB151" s="13"/>
      <c r="AC151" s="13"/>
      <c r="AD151" s="13"/>
      <c r="AE151" s="13"/>
      <c r="AT151" s="262" t="s">
        <v>446</v>
      </c>
      <c r="AU151" s="262" t="s">
        <v>85</v>
      </c>
      <c r="AV151" s="13" t="s">
        <v>85</v>
      </c>
      <c r="AW151" s="13" t="s">
        <v>32</v>
      </c>
      <c r="AX151" s="13" t="s">
        <v>83</v>
      </c>
      <c r="AY151" s="262" t="s">
        <v>342</v>
      </c>
    </row>
    <row r="152" s="2" customFormat="1" ht="16.5" customHeight="1">
      <c r="A152" s="39"/>
      <c r="B152" s="40"/>
      <c r="C152" s="227" t="s">
        <v>341</v>
      </c>
      <c r="D152" s="227" t="s">
        <v>343</v>
      </c>
      <c r="E152" s="228" t="s">
        <v>2006</v>
      </c>
      <c r="F152" s="229" t="s">
        <v>2007</v>
      </c>
      <c r="G152" s="230" t="s">
        <v>2008</v>
      </c>
      <c r="H152" s="231">
        <v>400</v>
      </c>
      <c r="I152" s="232"/>
      <c r="J152" s="233">
        <f>ROUND(I152*H152,2)</f>
        <v>0</v>
      </c>
      <c r="K152" s="229" t="s">
        <v>443</v>
      </c>
      <c r="L152" s="45"/>
      <c r="M152" s="234" t="s">
        <v>1</v>
      </c>
      <c r="N152" s="235" t="s">
        <v>41</v>
      </c>
      <c r="O152" s="92"/>
      <c r="P152" s="236">
        <f>O152*H152</f>
        <v>0</v>
      </c>
      <c r="Q152" s="236">
        <v>3.0000000000000001E-05</v>
      </c>
      <c r="R152" s="236">
        <f>Q152*H152</f>
        <v>0.012</v>
      </c>
      <c r="S152" s="236">
        <v>0</v>
      </c>
      <c r="T152" s="237">
        <f>S152*H152</f>
        <v>0</v>
      </c>
      <c r="U152" s="39"/>
      <c r="V152" s="39"/>
      <c r="W152" s="39"/>
      <c r="X152" s="39"/>
      <c r="Y152" s="39"/>
      <c r="Z152" s="39"/>
      <c r="AA152" s="39"/>
      <c r="AB152" s="39"/>
      <c r="AC152" s="39"/>
      <c r="AD152" s="39"/>
      <c r="AE152" s="39"/>
      <c r="AR152" s="238" t="s">
        <v>360</v>
      </c>
      <c r="AT152" s="238" t="s">
        <v>343</v>
      </c>
      <c r="AU152" s="238" t="s">
        <v>85</v>
      </c>
      <c r="AY152" s="18" t="s">
        <v>342</v>
      </c>
      <c r="BE152" s="239">
        <f>IF(N152="základní",J152,0)</f>
        <v>0</v>
      </c>
      <c r="BF152" s="239">
        <f>IF(N152="snížená",J152,0)</f>
        <v>0</v>
      </c>
      <c r="BG152" s="239">
        <f>IF(N152="zákl. přenesená",J152,0)</f>
        <v>0</v>
      </c>
      <c r="BH152" s="239">
        <f>IF(N152="sníž. přenesená",J152,0)</f>
        <v>0</v>
      </c>
      <c r="BI152" s="239">
        <f>IF(N152="nulová",J152,0)</f>
        <v>0</v>
      </c>
      <c r="BJ152" s="18" t="s">
        <v>83</v>
      </c>
      <c r="BK152" s="239">
        <f>ROUND(I152*H152,2)</f>
        <v>0</v>
      </c>
      <c r="BL152" s="18" t="s">
        <v>360</v>
      </c>
      <c r="BM152" s="238" t="s">
        <v>3523</v>
      </c>
    </row>
    <row r="153" s="2" customFormat="1">
      <c r="A153" s="39"/>
      <c r="B153" s="40"/>
      <c r="C153" s="41"/>
      <c r="D153" s="240" t="s">
        <v>349</v>
      </c>
      <c r="E153" s="41"/>
      <c r="F153" s="241" t="s">
        <v>2010</v>
      </c>
      <c r="G153" s="41"/>
      <c r="H153" s="41"/>
      <c r="I153" s="242"/>
      <c r="J153" s="41"/>
      <c r="K153" s="41"/>
      <c r="L153" s="45"/>
      <c r="M153" s="243"/>
      <c r="N153" s="244"/>
      <c r="O153" s="92"/>
      <c r="P153" s="92"/>
      <c r="Q153" s="92"/>
      <c r="R153" s="92"/>
      <c r="S153" s="92"/>
      <c r="T153" s="93"/>
      <c r="U153" s="39"/>
      <c r="V153" s="39"/>
      <c r="W153" s="39"/>
      <c r="X153" s="39"/>
      <c r="Y153" s="39"/>
      <c r="Z153" s="39"/>
      <c r="AA153" s="39"/>
      <c r="AB153" s="39"/>
      <c r="AC153" s="39"/>
      <c r="AD153" s="39"/>
      <c r="AE153" s="39"/>
      <c r="AT153" s="18" t="s">
        <v>349</v>
      </c>
      <c r="AU153" s="18" t="s">
        <v>85</v>
      </c>
    </row>
    <row r="154" s="13" customFormat="1">
      <c r="A154" s="13"/>
      <c r="B154" s="252"/>
      <c r="C154" s="253"/>
      <c r="D154" s="240" t="s">
        <v>446</v>
      </c>
      <c r="E154" s="254" t="s">
        <v>1</v>
      </c>
      <c r="F154" s="255" t="s">
        <v>3187</v>
      </c>
      <c r="G154" s="253"/>
      <c r="H154" s="256">
        <v>400</v>
      </c>
      <c r="I154" s="257"/>
      <c r="J154" s="253"/>
      <c r="K154" s="253"/>
      <c r="L154" s="258"/>
      <c r="M154" s="259"/>
      <c r="N154" s="260"/>
      <c r="O154" s="260"/>
      <c r="P154" s="260"/>
      <c r="Q154" s="260"/>
      <c r="R154" s="260"/>
      <c r="S154" s="260"/>
      <c r="T154" s="261"/>
      <c r="U154" s="13"/>
      <c r="V154" s="13"/>
      <c r="W154" s="13"/>
      <c r="X154" s="13"/>
      <c r="Y154" s="13"/>
      <c r="Z154" s="13"/>
      <c r="AA154" s="13"/>
      <c r="AB154" s="13"/>
      <c r="AC154" s="13"/>
      <c r="AD154" s="13"/>
      <c r="AE154" s="13"/>
      <c r="AT154" s="262" t="s">
        <v>446</v>
      </c>
      <c r="AU154" s="262" t="s">
        <v>85</v>
      </c>
      <c r="AV154" s="13" t="s">
        <v>85</v>
      </c>
      <c r="AW154" s="13" t="s">
        <v>32</v>
      </c>
      <c r="AX154" s="13" t="s">
        <v>83</v>
      </c>
      <c r="AY154" s="262" t="s">
        <v>342</v>
      </c>
    </row>
    <row r="155" s="2" customFormat="1" ht="16.5" customHeight="1">
      <c r="A155" s="39"/>
      <c r="B155" s="40"/>
      <c r="C155" s="227" t="s">
        <v>368</v>
      </c>
      <c r="D155" s="227" t="s">
        <v>343</v>
      </c>
      <c r="E155" s="228" t="s">
        <v>2012</v>
      </c>
      <c r="F155" s="229" t="s">
        <v>2013</v>
      </c>
      <c r="G155" s="230" t="s">
        <v>2014</v>
      </c>
      <c r="H155" s="231">
        <v>40</v>
      </c>
      <c r="I155" s="232"/>
      <c r="J155" s="233">
        <f>ROUND(I155*H155,2)</f>
        <v>0</v>
      </c>
      <c r="K155" s="229" t="s">
        <v>443</v>
      </c>
      <c r="L155" s="45"/>
      <c r="M155" s="234" t="s">
        <v>1</v>
      </c>
      <c r="N155" s="235" t="s">
        <v>41</v>
      </c>
      <c r="O155" s="92"/>
      <c r="P155" s="236">
        <f>O155*H155</f>
        <v>0</v>
      </c>
      <c r="Q155" s="236">
        <v>0</v>
      </c>
      <c r="R155" s="236">
        <f>Q155*H155</f>
        <v>0</v>
      </c>
      <c r="S155" s="236">
        <v>0</v>
      </c>
      <c r="T155" s="237">
        <f>S155*H155</f>
        <v>0</v>
      </c>
      <c r="U155" s="39"/>
      <c r="V155" s="39"/>
      <c r="W155" s="39"/>
      <c r="X155" s="39"/>
      <c r="Y155" s="39"/>
      <c r="Z155" s="39"/>
      <c r="AA155" s="39"/>
      <c r="AB155" s="39"/>
      <c r="AC155" s="39"/>
      <c r="AD155" s="39"/>
      <c r="AE155" s="39"/>
      <c r="AR155" s="238" t="s">
        <v>360</v>
      </c>
      <c r="AT155" s="238" t="s">
        <v>343</v>
      </c>
      <c r="AU155" s="238" t="s">
        <v>85</v>
      </c>
      <c r="AY155" s="18" t="s">
        <v>342</v>
      </c>
      <c r="BE155" s="239">
        <f>IF(N155="základní",J155,0)</f>
        <v>0</v>
      </c>
      <c r="BF155" s="239">
        <f>IF(N155="snížená",J155,0)</f>
        <v>0</v>
      </c>
      <c r="BG155" s="239">
        <f>IF(N155="zákl. přenesená",J155,0)</f>
        <v>0</v>
      </c>
      <c r="BH155" s="239">
        <f>IF(N155="sníž. přenesená",J155,0)</f>
        <v>0</v>
      </c>
      <c r="BI155" s="239">
        <f>IF(N155="nulová",J155,0)</f>
        <v>0</v>
      </c>
      <c r="BJ155" s="18" t="s">
        <v>83</v>
      </c>
      <c r="BK155" s="239">
        <f>ROUND(I155*H155,2)</f>
        <v>0</v>
      </c>
      <c r="BL155" s="18" t="s">
        <v>360</v>
      </c>
      <c r="BM155" s="238" t="s">
        <v>3524</v>
      </c>
    </row>
    <row r="156" s="2" customFormat="1">
      <c r="A156" s="39"/>
      <c r="B156" s="40"/>
      <c r="C156" s="41"/>
      <c r="D156" s="240" t="s">
        <v>349</v>
      </c>
      <c r="E156" s="41"/>
      <c r="F156" s="241" t="s">
        <v>2016</v>
      </c>
      <c r="G156" s="41"/>
      <c r="H156" s="41"/>
      <c r="I156" s="242"/>
      <c r="J156" s="41"/>
      <c r="K156" s="41"/>
      <c r="L156" s="45"/>
      <c r="M156" s="243"/>
      <c r="N156" s="244"/>
      <c r="O156" s="92"/>
      <c r="P156" s="92"/>
      <c r="Q156" s="92"/>
      <c r="R156" s="92"/>
      <c r="S156" s="92"/>
      <c r="T156" s="93"/>
      <c r="U156" s="39"/>
      <c r="V156" s="39"/>
      <c r="W156" s="39"/>
      <c r="X156" s="39"/>
      <c r="Y156" s="39"/>
      <c r="Z156" s="39"/>
      <c r="AA156" s="39"/>
      <c r="AB156" s="39"/>
      <c r="AC156" s="39"/>
      <c r="AD156" s="39"/>
      <c r="AE156" s="39"/>
      <c r="AT156" s="18" t="s">
        <v>349</v>
      </c>
      <c r="AU156" s="18" t="s">
        <v>85</v>
      </c>
    </row>
    <row r="157" s="13" customFormat="1">
      <c r="A157" s="13"/>
      <c r="B157" s="252"/>
      <c r="C157" s="253"/>
      <c r="D157" s="240" t="s">
        <v>446</v>
      </c>
      <c r="E157" s="254" t="s">
        <v>1</v>
      </c>
      <c r="F157" s="255" t="s">
        <v>2665</v>
      </c>
      <c r="G157" s="253"/>
      <c r="H157" s="256">
        <v>40</v>
      </c>
      <c r="I157" s="257"/>
      <c r="J157" s="253"/>
      <c r="K157" s="253"/>
      <c r="L157" s="258"/>
      <c r="M157" s="259"/>
      <c r="N157" s="260"/>
      <c r="O157" s="260"/>
      <c r="P157" s="260"/>
      <c r="Q157" s="260"/>
      <c r="R157" s="260"/>
      <c r="S157" s="260"/>
      <c r="T157" s="261"/>
      <c r="U157" s="13"/>
      <c r="V157" s="13"/>
      <c r="W157" s="13"/>
      <c r="X157" s="13"/>
      <c r="Y157" s="13"/>
      <c r="Z157" s="13"/>
      <c r="AA157" s="13"/>
      <c r="AB157" s="13"/>
      <c r="AC157" s="13"/>
      <c r="AD157" s="13"/>
      <c r="AE157" s="13"/>
      <c r="AT157" s="262" t="s">
        <v>446</v>
      </c>
      <c r="AU157" s="262" t="s">
        <v>85</v>
      </c>
      <c r="AV157" s="13" t="s">
        <v>85</v>
      </c>
      <c r="AW157" s="13" t="s">
        <v>32</v>
      </c>
      <c r="AX157" s="13" t="s">
        <v>83</v>
      </c>
      <c r="AY157" s="262" t="s">
        <v>342</v>
      </c>
    </row>
    <row r="158" s="2" customFormat="1" ht="16.5" customHeight="1">
      <c r="A158" s="39"/>
      <c r="B158" s="40"/>
      <c r="C158" s="227" t="s">
        <v>372</v>
      </c>
      <c r="D158" s="227" t="s">
        <v>343</v>
      </c>
      <c r="E158" s="228" t="s">
        <v>2260</v>
      </c>
      <c r="F158" s="229" t="s">
        <v>2261</v>
      </c>
      <c r="G158" s="230" t="s">
        <v>543</v>
      </c>
      <c r="H158" s="231">
        <v>3.75</v>
      </c>
      <c r="I158" s="232"/>
      <c r="J158" s="233">
        <f>ROUND(I158*H158,2)</f>
        <v>0</v>
      </c>
      <c r="K158" s="229" t="s">
        <v>443</v>
      </c>
      <c r="L158" s="45"/>
      <c r="M158" s="234" t="s">
        <v>1</v>
      </c>
      <c r="N158" s="235" t="s">
        <v>41</v>
      </c>
      <c r="O158" s="92"/>
      <c r="P158" s="236">
        <f>O158*H158</f>
        <v>0</v>
      </c>
      <c r="Q158" s="236">
        <v>0.0086800000000000002</v>
      </c>
      <c r="R158" s="236">
        <f>Q158*H158</f>
        <v>0.032550000000000003</v>
      </c>
      <c r="S158" s="236">
        <v>0</v>
      </c>
      <c r="T158" s="237">
        <f>S158*H158</f>
        <v>0</v>
      </c>
      <c r="U158" s="39"/>
      <c r="V158" s="39"/>
      <c r="W158" s="39"/>
      <c r="X158" s="39"/>
      <c r="Y158" s="39"/>
      <c r="Z158" s="39"/>
      <c r="AA158" s="39"/>
      <c r="AB158" s="39"/>
      <c r="AC158" s="39"/>
      <c r="AD158" s="39"/>
      <c r="AE158" s="39"/>
      <c r="AR158" s="238" t="s">
        <v>360</v>
      </c>
      <c r="AT158" s="238" t="s">
        <v>343</v>
      </c>
      <c r="AU158" s="238" t="s">
        <v>85</v>
      </c>
      <c r="AY158" s="18" t="s">
        <v>342</v>
      </c>
      <c r="BE158" s="239">
        <f>IF(N158="základní",J158,0)</f>
        <v>0</v>
      </c>
      <c r="BF158" s="239">
        <f>IF(N158="snížená",J158,0)</f>
        <v>0</v>
      </c>
      <c r="BG158" s="239">
        <f>IF(N158="zákl. přenesená",J158,0)</f>
        <v>0</v>
      </c>
      <c r="BH158" s="239">
        <f>IF(N158="sníž. přenesená",J158,0)</f>
        <v>0</v>
      </c>
      <c r="BI158" s="239">
        <f>IF(N158="nulová",J158,0)</f>
        <v>0</v>
      </c>
      <c r="BJ158" s="18" t="s">
        <v>83</v>
      </c>
      <c r="BK158" s="239">
        <f>ROUND(I158*H158,2)</f>
        <v>0</v>
      </c>
      <c r="BL158" s="18" t="s">
        <v>360</v>
      </c>
      <c r="BM158" s="238" t="s">
        <v>3525</v>
      </c>
    </row>
    <row r="159" s="2" customFormat="1">
      <c r="A159" s="39"/>
      <c r="B159" s="40"/>
      <c r="C159" s="41"/>
      <c r="D159" s="240" t="s">
        <v>349</v>
      </c>
      <c r="E159" s="41"/>
      <c r="F159" s="241" t="s">
        <v>2263</v>
      </c>
      <c r="G159" s="41"/>
      <c r="H159" s="41"/>
      <c r="I159" s="242"/>
      <c r="J159" s="41"/>
      <c r="K159" s="41"/>
      <c r="L159" s="45"/>
      <c r="M159" s="243"/>
      <c r="N159" s="244"/>
      <c r="O159" s="92"/>
      <c r="P159" s="92"/>
      <c r="Q159" s="92"/>
      <c r="R159" s="92"/>
      <c r="S159" s="92"/>
      <c r="T159" s="93"/>
      <c r="U159" s="39"/>
      <c r="V159" s="39"/>
      <c r="W159" s="39"/>
      <c r="X159" s="39"/>
      <c r="Y159" s="39"/>
      <c r="Z159" s="39"/>
      <c r="AA159" s="39"/>
      <c r="AB159" s="39"/>
      <c r="AC159" s="39"/>
      <c r="AD159" s="39"/>
      <c r="AE159" s="39"/>
      <c r="AT159" s="18" t="s">
        <v>349</v>
      </c>
      <c r="AU159" s="18" t="s">
        <v>85</v>
      </c>
    </row>
    <row r="160" s="13" customFormat="1">
      <c r="A160" s="13"/>
      <c r="B160" s="252"/>
      <c r="C160" s="253"/>
      <c r="D160" s="240" t="s">
        <v>446</v>
      </c>
      <c r="E160" s="254" t="s">
        <v>1</v>
      </c>
      <c r="F160" s="255" t="s">
        <v>3526</v>
      </c>
      <c r="G160" s="253"/>
      <c r="H160" s="256">
        <v>3.75</v>
      </c>
      <c r="I160" s="257"/>
      <c r="J160" s="253"/>
      <c r="K160" s="253"/>
      <c r="L160" s="258"/>
      <c r="M160" s="259"/>
      <c r="N160" s="260"/>
      <c r="O160" s="260"/>
      <c r="P160" s="260"/>
      <c r="Q160" s="260"/>
      <c r="R160" s="260"/>
      <c r="S160" s="260"/>
      <c r="T160" s="261"/>
      <c r="U160" s="13"/>
      <c r="V160" s="13"/>
      <c r="W160" s="13"/>
      <c r="X160" s="13"/>
      <c r="Y160" s="13"/>
      <c r="Z160" s="13"/>
      <c r="AA160" s="13"/>
      <c r="AB160" s="13"/>
      <c r="AC160" s="13"/>
      <c r="AD160" s="13"/>
      <c r="AE160" s="13"/>
      <c r="AT160" s="262" t="s">
        <v>446</v>
      </c>
      <c r="AU160" s="262" t="s">
        <v>85</v>
      </c>
      <c r="AV160" s="13" t="s">
        <v>85</v>
      </c>
      <c r="AW160" s="13" t="s">
        <v>32</v>
      </c>
      <c r="AX160" s="13" t="s">
        <v>83</v>
      </c>
      <c r="AY160" s="262" t="s">
        <v>342</v>
      </c>
    </row>
    <row r="161" s="2" customFormat="1" ht="16.5" customHeight="1">
      <c r="A161" s="39"/>
      <c r="B161" s="40"/>
      <c r="C161" s="227" t="s">
        <v>376</v>
      </c>
      <c r="D161" s="227" t="s">
        <v>343</v>
      </c>
      <c r="E161" s="228" t="s">
        <v>2018</v>
      </c>
      <c r="F161" s="229" t="s">
        <v>2019</v>
      </c>
      <c r="G161" s="230" t="s">
        <v>543</v>
      </c>
      <c r="H161" s="231">
        <v>11.25</v>
      </c>
      <c r="I161" s="232"/>
      <c r="J161" s="233">
        <f>ROUND(I161*H161,2)</f>
        <v>0</v>
      </c>
      <c r="K161" s="229" t="s">
        <v>443</v>
      </c>
      <c r="L161" s="45"/>
      <c r="M161" s="234" t="s">
        <v>1</v>
      </c>
      <c r="N161" s="235" t="s">
        <v>41</v>
      </c>
      <c r="O161" s="92"/>
      <c r="P161" s="236">
        <f>O161*H161</f>
        <v>0</v>
      </c>
      <c r="Q161" s="236">
        <v>0.036900000000000002</v>
      </c>
      <c r="R161" s="236">
        <f>Q161*H161</f>
        <v>0.41512500000000002</v>
      </c>
      <c r="S161" s="236">
        <v>0</v>
      </c>
      <c r="T161" s="237">
        <f>S161*H161</f>
        <v>0</v>
      </c>
      <c r="U161" s="39"/>
      <c r="V161" s="39"/>
      <c r="W161" s="39"/>
      <c r="X161" s="39"/>
      <c r="Y161" s="39"/>
      <c r="Z161" s="39"/>
      <c r="AA161" s="39"/>
      <c r="AB161" s="39"/>
      <c r="AC161" s="39"/>
      <c r="AD161" s="39"/>
      <c r="AE161" s="39"/>
      <c r="AR161" s="238" t="s">
        <v>360</v>
      </c>
      <c r="AT161" s="238" t="s">
        <v>343</v>
      </c>
      <c r="AU161" s="238" t="s">
        <v>85</v>
      </c>
      <c r="AY161" s="18" t="s">
        <v>342</v>
      </c>
      <c r="BE161" s="239">
        <f>IF(N161="základní",J161,0)</f>
        <v>0</v>
      </c>
      <c r="BF161" s="239">
        <f>IF(N161="snížená",J161,0)</f>
        <v>0</v>
      </c>
      <c r="BG161" s="239">
        <f>IF(N161="zákl. přenesená",J161,0)</f>
        <v>0</v>
      </c>
      <c r="BH161" s="239">
        <f>IF(N161="sníž. přenesená",J161,0)</f>
        <v>0</v>
      </c>
      <c r="BI161" s="239">
        <f>IF(N161="nulová",J161,0)</f>
        <v>0</v>
      </c>
      <c r="BJ161" s="18" t="s">
        <v>83</v>
      </c>
      <c r="BK161" s="239">
        <f>ROUND(I161*H161,2)</f>
        <v>0</v>
      </c>
      <c r="BL161" s="18" t="s">
        <v>360</v>
      </c>
      <c r="BM161" s="238" t="s">
        <v>3527</v>
      </c>
    </row>
    <row r="162" s="2" customFormat="1">
      <c r="A162" s="39"/>
      <c r="B162" s="40"/>
      <c r="C162" s="41"/>
      <c r="D162" s="240" t="s">
        <v>349</v>
      </c>
      <c r="E162" s="41"/>
      <c r="F162" s="241" t="s">
        <v>2021</v>
      </c>
      <c r="G162" s="41"/>
      <c r="H162" s="41"/>
      <c r="I162" s="242"/>
      <c r="J162" s="41"/>
      <c r="K162" s="41"/>
      <c r="L162" s="45"/>
      <c r="M162" s="243"/>
      <c r="N162" s="244"/>
      <c r="O162" s="92"/>
      <c r="P162" s="92"/>
      <c r="Q162" s="92"/>
      <c r="R162" s="92"/>
      <c r="S162" s="92"/>
      <c r="T162" s="93"/>
      <c r="U162" s="39"/>
      <c r="V162" s="39"/>
      <c r="W162" s="39"/>
      <c r="X162" s="39"/>
      <c r="Y162" s="39"/>
      <c r="Z162" s="39"/>
      <c r="AA162" s="39"/>
      <c r="AB162" s="39"/>
      <c r="AC162" s="39"/>
      <c r="AD162" s="39"/>
      <c r="AE162" s="39"/>
      <c r="AT162" s="18" t="s">
        <v>349</v>
      </c>
      <c r="AU162" s="18" t="s">
        <v>85</v>
      </c>
    </row>
    <row r="163" s="13" customFormat="1">
      <c r="A163" s="13"/>
      <c r="B163" s="252"/>
      <c r="C163" s="253"/>
      <c r="D163" s="240" t="s">
        <v>446</v>
      </c>
      <c r="E163" s="254" t="s">
        <v>1</v>
      </c>
      <c r="F163" s="255" t="s">
        <v>2667</v>
      </c>
      <c r="G163" s="253"/>
      <c r="H163" s="256">
        <v>2.5</v>
      </c>
      <c r="I163" s="257"/>
      <c r="J163" s="253"/>
      <c r="K163" s="253"/>
      <c r="L163" s="258"/>
      <c r="M163" s="259"/>
      <c r="N163" s="260"/>
      <c r="O163" s="260"/>
      <c r="P163" s="260"/>
      <c r="Q163" s="260"/>
      <c r="R163" s="260"/>
      <c r="S163" s="260"/>
      <c r="T163" s="261"/>
      <c r="U163" s="13"/>
      <c r="V163" s="13"/>
      <c r="W163" s="13"/>
      <c r="X163" s="13"/>
      <c r="Y163" s="13"/>
      <c r="Z163" s="13"/>
      <c r="AA163" s="13"/>
      <c r="AB163" s="13"/>
      <c r="AC163" s="13"/>
      <c r="AD163" s="13"/>
      <c r="AE163" s="13"/>
      <c r="AT163" s="262" t="s">
        <v>446</v>
      </c>
      <c r="AU163" s="262" t="s">
        <v>85</v>
      </c>
      <c r="AV163" s="13" t="s">
        <v>85</v>
      </c>
      <c r="AW163" s="13" t="s">
        <v>32</v>
      </c>
      <c r="AX163" s="13" t="s">
        <v>76</v>
      </c>
      <c r="AY163" s="262" t="s">
        <v>342</v>
      </c>
    </row>
    <row r="164" s="13" customFormat="1">
      <c r="A164" s="13"/>
      <c r="B164" s="252"/>
      <c r="C164" s="253"/>
      <c r="D164" s="240" t="s">
        <v>446</v>
      </c>
      <c r="E164" s="254" t="s">
        <v>1</v>
      </c>
      <c r="F164" s="255" t="s">
        <v>3528</v>
      </c>
      <c r="G164" s="253"/>
      <c r="H164" s="256">
        <v>8.75</v>
      </c>
      <c r="I164" s="257"/>
      <c r="J164" s="253"/>
      <c r="K164" s="253"/>
      <c r="L164" s="258"/>
      <c r="M164" s="259"/>
      <c r="N164" s="260"/>
      <c r="O164" s="260"/>
      <c r="P164" s="260"/>
      <c r="Q164" s="260"/>
      <c r="R164" s="260"/>
      <c r="S164" s="260"/>
      <c r="T164" s="261"/>
      <c r="U164" s="13"/>
      <c r="V164" s="13"/>
      <c r="W164" s="13"/>
      <c r="X164" s="13"/>
      <c r="Y164" s="13"/>
      <c r="Z164" s="13"/>
      <c r="AA164" s="13"/>
      <c r="AB164" s="13"/>
      <c r="AC164" s="13"/>
      <c r="AD164" s="13"/>
      <c r="AE164" s="13"/>
      <c r="AT164" s="262" t="s">
        <v>446</v>
      </c>
      <c r="AU164" s="262" t="s">
        <v>85</v>
      </c>
      <c r="AV164" s="13" t="s">
        <v>85</v>
      </c>
      <c r="AW164" s="13" t="s">
        <v>32</v>
      </c>
      <c r="AX164" s="13" t="s">
        <v>76</v>
      </c>
      <c r="AY164" s="262" t="s">
        <v>342</v>
      </c>
    </row>
    <row r="165" s="16" customFormat="1">
      <c r="A165" s="16"/>
      <c r="B165" s="284"/>
      <c r="C165" s="285"/>
      <c r="D165" s="240" t="s">
        <v>446</v>
      </c>
      <c r="E165" s="286" t="s">
        <v>1</v>
      </c>
      <c r="F165" s="287" t="s">
        <v>500</v>
      </c>
      <c r="G165" s="285"/>
      <c r="H165" s="288">
        <v>11.25</v>
      </c>
      <c r="I165" s="289"/>
      <c r="J165" s="285"/>
      <c r="K165" s="285"/>
      <c r="L165" s="290"/>
      <c r="M165" s="291"/>
      <c r="N165" s="292"/>
      <c r="O165" s="292"/>
      <c r="P165" s="292"/>
      <c r="Q165" s="292"/>
      <c r="R165" s="292"/>
      <c r="S165" s="292"/>
      <c r="T165" s="293"/>
      <c r="U165" s="16"/>
      <c r="V165" s="16"/>
      <c r="W165" s="16"/>
      <c r="X165" s="16"/>
      <c r="Y165" s="16"/>
      <c r="Z165" s="16"/>
      <c r="AA165" s="16"/>
      <c r="AB165" s="16"/>
      <c r="AC165" s="16"/>
      <c r="AD165" s="16"/>
      <c r="AE165" s="16"/>
      <c r="AT165" s="294" t="s">
        <v>446</v>
      </c>
      <c r="AU165" s="294" t="s">
        <v>85</v>
      </c>
      <c r="AV165" s="16" t="s">
        <v>360</v>
      </c>
      <c r="AW165" s="16" t="s">
        <v>32</v>
      </c>
      <c r="AX165" s="16" t="s">
        <v>83</v>
      </c>
      <c r="AY165" s="294" t="s">
        <v>342</v>
      </c>
    </row>
    <row r="166" s="2" customFormat="1" ht="16.5" customHeight="1">
      <c r="A166" s="39"/>
      <c r="B166" s="40"/>
      <c r="C166" s="227" t="s">
        <v>381</v>
      </c>
      <c r="D166" s="227" t="s">
        <v>343</v>
      </c>
      <c r="E166" s="228" t="s">
        <v>2023</v>
      </c>
      <c r="F166" s="229" t="s">
        <v>2024</v>
      </c>
      <c r="G166" s="230" t="s">
        <v>543</v>
      </c>
      <c r="H166" s="231">
        <v>8.75</v>
      </c>
      <c r="I166" s="232"/>
      <c r="J166" s="233">
        <f>ROUND(I166*H166,2)</f>
        <v>0</v>
      </c>
      <c r="K166" s="229" t="s">
        <v>443</v>
      </c>
      <c r="L166" s="45"/>
      <c r="M166" s="234" t="s">
        <v>1</v>
      </c>
      <c r="N166" s="235" t="s">
        <v>41</v>
      </c>
      <c r="O166" s="92"/>
      <c r="P166" s="236">
        <f>O166*H166</f>
        <v>0</v>
      </c>
      <c r="Q166" s="236">
        <v>0.036900000000000002</v>
      </c>
      <c r="R166" s="236">
        <f>Q166*H166</f>
        <v>0.32287500000000002</v>
      </c>
      <c r="S166" s="236">
        <v>0</v>
      </c>
      <c r="T166" s="237">
        <f>S166*H166</f>
        <v>0</v>
      </c>
      <c r="U166" s="39"/>
      <c r="V166" s="39"/>
      <c r="W166" s="39"/>
      <c r="X166" s="39"/>
      <c r="Y166" s="39"/>
      <c r="Z166" s="39"/>
      <c r="AA166" s="39"/>
      <c r="AB166" s="39"/>
      <c r="AC166" s="39"/>
      <c r="AD166" s="39"/>
      <c r="AE166" s="39"/>
      <c r="AR166" s="238" t="s">
        <v>360</v>
      </c>
      <c r="AT166" s="238" t="s">
        <v>343</v>
      </c>
      <c r="AU166" s="238" t="s">
        <v>85</v>
      </c>
      <c r="AY166" s="18" t="s">
        <v>342</v>
      </c>
      <c r="BE166" s="239">
        <f>IF(N166="základní",J166,0)</f>
        <v>0</v>
      </c>
      <c r="BF166" s="239">
        <f>IF(N166="snížená",J166,0)</f>
        <v>0</v>
      </c>
      <c r="BG166" s="239">
        <f>IF(N166="zákl. přenesená",J166,0)</f>
        <v>0</v>
      </c>
      <c r="BH166" s="239">
        <f>IF(N166="sníž. přenesená",J166,0)</f>
        <v>0</v>
      </c>
      <c r="BI166" s="239">
        <f>IF(N166="nulová",J166,0)</f>
        <v>0</v>
      </c>
      <c r="BJ166" s="18" t="s">
        <v>83</v>
      </c>
      <c r="BK166" s="239">
        <f>ROUND(I166*H166,2)</f>
        <v>0</v>
      </c>
      <c r="BL166" s="18" t="s">
        <v>360</v>
      </c>
      <c r="BM166" s="238" t="s">
        <v>3529</v>
      </c>
    </row>
    <row r="167" s="2" customFormat="1">
      <c r="A167" s="39"/>
      <c r="B167" s="40"/>
      <c r="C167" s="41"/>
      <c r="D167" s="240" t="s">
        <v>349</v>
      </c>
      <c r="E167" s="41"/>
      <c r="F167" s="241" t="s">
        <v>2026</v>
      </c>
      <c r="G167" s="41"/>
      <c r="H167" s="41"/>
      <c r="I167" s="242"/>
      <c r="J167" s="41"/>
      <c r="K167" s="41"/>
      <c r="L167" s="45"/>
      <c r="M167" s="243"/>
      <c r="N167" s="244"/>
      <c r="O167" s="92"/>
      <c r="P167" s="92"/>
      <c r="Q167" s="92"/>
      <c r="R167" s="92"/>
      <c r="S167" s="92"/>
      <c r="T167" s="93"/>
      <c r="U167" s="39"/>
      <c r="V167" s="39"/>
      <c r="W167" s="39"/>
      <c r="X167" s="39"/>
      <c r="Y167" s="39"/>
      <c r="Z167" s="39"/>
      <c r="AA167" s="39"/>
      <c r="AB167" s="39"/>
      <c r="AC167" s="39"/>
      <c r="AD167" s="39"/>
      <c r="AE167" s="39"/>
      <c r="AT167" s="18" t="s">
        <v>349</v>
      </c>
      <c r="AU167" s="18" t="s">
        <v>85</v>
      </c>
    </row>
    <row r="168" s="13" customFormat="1">
      <c r="A168" s="13"/>
      <c r="B168" s="252"/>
      <c r="C168" s="253"/>
      <c r="D168" s="240" t="s">
        <v>446</v>
      </c>
      <c r="E168" s="254" t="s">
        <v>1</v>
      </c>
      <c r="F168" s="255" t="s">
        <v>3530</v>
      </c>
      <c r="G168" s="253"/>
      <c r="H168" s="256">
        <v>8.75</v>
      </c>
      <c r="I168" s="257"/>
      <c r="J168" s="253"/>
      <c r="K168" s="253"/>
      <c r="L168" s="258"/>
      <c r="M168" s="259"/>
      <c r="N168" s="260"/>
      <c r="O168" s="260"/>
      <c r="P168" s="260"/>
      <c r="Q168" s="260"/>
      <c r="R168" s="260"/>
      <c r="S168" s="260"/>
      <c r="T168" s="261"/>
      <c r="U168" s="13"/>
      <c r="V168" s="13"/>
      <c r="W168" s="13"/>
      <c r="X168" s="13"/>
      <c r="Y168" s="13"/>
      <c r="Z168" s="13"/>
      <c r="AA168" s="13"/>
      <c r="AB168" s="13"/>
      <c r="AC168" s="13"/>
      <c r="AD168" s="13"/>
      <c r="AE168" s="13"/>
      <c r="AT168" s="262" t="s">
        <v>446</v>
      </c>
      <c r="AU168" s="262" t="s">
        <v>85</v>
      </c>
      <c r="AV168" s="13" t="s">
        <v>85</v>
      </c>
      <c r="AW168" s="13" t="s">
        <v>32</v>
      </c>
      <c r="AX168" s="13" t="s">
        <v>83</v>
      </c>
      <c r="AY168" s="262" t="s">
        <v>342</v>
      </c>
    </row>
    <row r="169" s="2" customFormat="1" ht="16.5" customHeight="1">
      <c r="A169" s="39"/>
      <c r="B169" s="40"/>
      <c r="C169" s="227" t="s">
        <v>386</v>
      </c>
      <c r="D169" s="227" t="s">
        <v>343</v>
      </c>
      <c r="E169" s="228" t="s">
        <v>566</v>
      </c>
      <c r="F169" s="229" t="s">
        <v>567</v>
      </c>
      <c r="G169" s="230" t="s">
        <v>562</v>
      </c>
      <c r="H169" s="231">
        <v>73.245000000000005</v>
      </c>
      <c r="I169" s="232"/>
      <c r="J169" s="233">
        <f>ROUND(I169*H169,2)</f>
        <v>0</v>
      </c>
      <c r="K169" s="229" t="s">
        <v>443</v>
      </c>
      <c r="L169" s="45"/>
      <c r="M169" s="234" t="s">
        <v>1</v>
      </c>
      <c r="N169" s="235" t="s">
        <v>41</v>
      </c>
      <c r="O169" s="92"/>
      <c r="P169" s="236">
        <f>O169*H169</f>
        <v>0</v>
      </c>
      <c r="Q169" s="236">
        <v>0</v>
      </c>
      <c r="R169" s="236">
        <f>Q169*H169</f>
        <v>0</v>
      </c>
      <c r="S169" s="236">
        <v>0</v>
      </c>
      <c r="T169" s="237">
        <f>S169*H169</f>
        <v>0</v>
      </c>
      <c r="U169" s="39"/>
      <c r="V169" s="39"/>
      <c r="W169" s="39"/>
      <c r="X169" s="39"/>
      <c r="Y169" s="39"/>
      <c r="Z169" s="39"/>
      <c r="AA169" s="39"/>
      <c r="AB169" s="39"/>
      <c r="AC169" s="39"/>
      <c r="AD169" s="39"/>
      <c r="AE169" s="39"/>
      <c r="AR169" s="238" t="s">
        <v>360</v>
      </c>
      <c r="AT169" s="238" t="s">
        <v>343</v>
      </c>
      <c r="AU169" s="238" t="s">
        <v>85</v>
      </c>
      <c r="AY169" s="18" t="s">
        <v>342</v>
      </c>
      <c r="BE169" s="239">
        <f>IF(N169="základní",J169,0)</f>
        <v>0</v>
      </c>
      <c r="BF169" s="239">
        <f>IF(N169="snížená",J169,0)</f>
        <v>0</v>
      </c>
      <c r="BG169" s="239">
        <f>IF(N169="zákl. přenesená",J169,0)</f>
        <v>0</v>
      </c>
      <c r="BH169" s="239">
        <f>IF(N169="sníž. přenesená",J169,0)</f>
        <v>0</v>
      </c>
      <c r="BI169" s="239">
        <f>IF(N169="nulová",J169,0)</f>
        <v>0</v>
      </c>
      <c r="BJ169" s="18" t="s">
        <v>83</v>
      </c>
      <c r="BK169" s="239">
        <f>ROUND(I169*H169,2)</f>
        <v>0</v>
      </c>
      <c r="BL169" s="18" t="s">
        <v>360</v>
      </c>
      <c r="BM169" s="238" t="s">
        <v>3531</v>
      </c>
    </row>
    <row r="170" s="2" customFormat="1">
      <c r="A170" s="39"/>
      <c r="B170" s="40"/>
      <c r="C170" s="41"/>
      <c r="D170" s="240" t="s">
        <v>349</v>
      </c>
      <c r="E170" s="41"/>
      <c r="F170" s="241" t="s">
        <v>569</v>
      </c>
      <c r="G170" s="41"/>
      <c r="H170" s="41"/>
      <c r="I170" s="242"/>
      <c r="J170" s="41"/>
      <c r="K170" s="41"/>
      <c r="L170" s="45"/>
      <c r="M170" s="243"/>
      <c r="N170" s="244"/>
      <c r="O170" s="92"/>
      <c r="P170" s="92"/>
      <c r="Q170" s="92"/>
      <c r="R170" s="92"/>
      <c r="S170" s="92"/>
      <c r="T170" s="93"/>
      <c r="U170" s="39"/>
      <c r="V170" s="39"/>
      <c r="W170" s="39"/>
      <c r="X170" s="39"/>
      <c r="Y170" s="39"/>
      <c r="Z170" s="39"/>
      <c r="AA170" s="39"/>
      <c r="AB170" s="39"/>
      <c r="AC170" s="39"/>
      <c r="AD170" s="39"/>
      <c r="AE170" s="39"/>
      <c r="AT170" s="18" t="s">
        <v>349</v>
      </c>
      <c r="AU170" s="18" t="s">
        <v>85</v>
      </c>
    </row>
    <row r="171" s="13" customFormat="1">
      <c r="A171" s="13"/>
      <c r="B171" s="252"/>
      <c r="C171" s="253"/>
      <c r="D171" s="240" t="s">
        <v>446</v>
      </c>
      <c r="E171" s="254" t="s">
        <v>1</v>
      </c>
      <c r="F171" s="255" t="s">
        <v>3532</v>
      </c>
      <c r="G171" s="253"/>
      <c r="H171" s="256">
        <v>73.245000000000005</v>
      </c>
      <c r="I171" s="257"/>
      <c r="J171" s="253"/>
      <c r="K171" s="253"/>
      <c r="L171" s="258"/>
      <c r="M171" s="259"/>
      <c r="N171" s="260"/>
      <c r="O171" s="260"/>
      <c r="P171" s="260"/>
      <c r="Q171" s="260"/>
      <c r="R171" s="260"/>
      <c r="S171" s="260"/>
      <c r="T171" s="261"/>
      <c r="U171" s="13"/>
      <c r="V171" s="13"/>
      <c r="W171" s="13"/>
      <c r="X171" s="13"/>
      <c r="Y171" s="13"/>
      <c r="Z171" s="13"/>
      <c r="AA171" s="13"/>
      <c r="AB171" s="13"/>
      <c r="AC171" s="13"/>
      <c r="AD171" s="13"/>
      <c r="AE171" s="13"/>
      <c r="AT171" s="262" t="s">
        <v>446</v>
      </c>
      <c r="AU171" s="262" t="s">
        <v>85</v>
      </c>
      <c r="AV171" s="13" t="s">
        <v>85</v>
      </c>
      <c r="AW171" s="13" t="s">
        <v>32</v>
      </c>
      <c r="AX171" s="13" t="s">
        <v>83</v>
      </c>
      <c r="AY171" s="262" t="s">
        <v>342</v>
      </c>
    </row>
    <row r="172" s="2" customFormat="1" ht="16.5" customHeight="1">
      <c r="A172" s="39"/>
      <c r="B172" s="40"/>
      <c r="C172" s="227" t="s">
        <v>392</v>
      </c>
      <c r="D172" s="227" t="s">
        <v>343</v>
      </c>
      <c r="E172" s="228" t="s">
        <v>1092</v>
      </c>
      <c r="F172" s="229" t="s">
        <v>1093</v>
      </c>
      <c r="G172" s="230" t="s">
        <v>473</v>
      </c>
      <c r="H172" s="231">
        <v>395.31</v>
      </c>
      <c r="I172" s="232"/>
      <c r="J172" s="233">
        <f>ROUND(I172*H172,2)</f>
        <v>0</v>
      </c>
      <c r="K172" s="229" t="s">
        <v>443</v>
      </c>
      <c r="L172" s="45"/>
      <c r="M172" s="234" t="s">
        <v>1</v>
      </c>
      <c r="N172" s="235" t="s">
        <v>41</v>
      </c>
      <c r="O172" s="92"/>
      <c r="P172" s="236">
        <f>O172*H172</f>
        <v>0</v>
      </c>
      <c r="Q172" s="236">
        <v>0</v>
      </c>
      <c r="R172" s="236">
        <f>Q172*H172</f>
        <v>0</v>
      </c>
      <c r="S172" s="236">
        <v>0</v>
      </c>
      <c r="T172" s="237">
        <f>S172*H172</f>
        <v>0</v>
      </c>
      <c r="U172" s="39"/>
      <c r="V172" s="39"/>
      <c r="W172" s="39"/>
      <c r="X172" s="39"/>
      <c r="Y172" s="39"/>
      <c r="Z172" s="39"/>
      <c r="AA172" s="39"/>
      <c r="AB172" s="39"/>
      <c r="AC172" s="39"/>
      <c r="AD172" s="39"/>
      <c r="AE172" s="39"/>
      <c r="AR172" s="238" t="s">
        <v>360</v>
      </c>
      <c r="AT172" s="238" t="s">
        <v>343</v>
      </c>
      <c r="AU172" s="238" t="s">
        <v>85</v>
      </c>
      <c r="AY172" s="18" t="s">
        <v>342</v>
      </c>
      <c r="BE172" s="239">
        <f>IF(N172="základní",J172,0)</f>
        <v>0</v>
      </c>
      <c r="BF172" s="239">
        <f>IF(N172="snížená",J172,0)</f>
        <v>0</v>
      </c>
      <c r="BG172" s="239">
        <f>IF(N172="zákl. přenesená",J172,0)</f>
        <v>0</v>
      </c>
      <c r="BH172" s="239">
        <f>IF(N172="sníž. přenesená",J172,0)</f>
        <v>0</v>
      </c>
      <c r="BI172" s="239">
        <f>IF(N172="nulová",J172,0)</f>
        <v>0</v>
      </c>
      <c r="BJ172" s="18" t="s">
        <v>83</v>
      </c>
      <c r="BK172" s="239">
        <f>ROUND(I172*H172,2)</f>
        <v>0</v>
      </c>
      <c r="BL172" s="18" t="s">
        <v>360</v>
      </c>
      <c r="BM172" s="238" t="s">
        <v>3533</v>
      </c>
    </row>
    <row r="173" s="2" customFormat="1">
      <c r="A173" s="39"/>
      <c r="B173" s="40"/>
      <c r="C173" s="41"/>
      <c r="D173" s="240" t="s">
        <v>349</v>
      </c>
      <c r="E173" s="41"/>
      <c r="F173" s="241" t="s">
        <v>1095</v>
      </c>
      <c r="G173" s="41"/>
      <c r="H173" s="41"/>
      <c r="I173" s="242"/>
      <c r="J173" s="41"/>
      <c r="K173" s="41"/>
      <c r="L173" s="45"/>
      <c r="M173" s="243"/>
      <c r="N173" s="244"/>
      <c r="O173" s="92"/>
      <c r="P173" s="92"/>
      <c r="Q173" s="92"/>
      <c r="R173" s="92"/>
      <c r="S173" s="92"/>
      <c r="T173" s="93"/>
      <c r="U173" s="39"/>
      <c r="V173" s="39"/>
      <c r="W173" s="39"/>
      <c r="X173" s="39"/>
      <c r="Y173" s="39"/>
      <c r="Z173" s="39"/>
      <c r="AA173" s="39"/>
      <c r="AB173" s="39"/>
      <c r="AC173" s="39"/>
      <c r="AD173" s="39"/>
      <c r="AE173" s="39"/>
      <c r="AT173" s="18" t="s">
        <v>349</v>
      </c>
      <c r="AU173" s="18" t="s">
        <v>85</v>
      </c>
    </row>
    <row r="174" s="13" customFormat="1">
      <c r="A174" s="13"/>
      <c r="B174" s="252"/>
      <c r="C174" s="253"/>
      <c r="D174" s="240" t="s">
        <v>446</v>
      </c>
      <c r="E174" s="254" t="s">
        <v>1</v>
      </c>
      <c r="F174" s="255" t="s">
        <v>3534</v>
      </c>
      <c r="G174" s="253"/>
      <c r="H174" s="256">
        <v>377.95999999999998</v>
      </c>
      <c r="I174" s="257"/>
      <c r="J174" s="253"/>
      <c r="K174" s="253"/>
      <c r="L174" s="258"/>
      <c r="M174" s="259"/>
      <c r="N174" s="260"/>
      <c r="O174" s="260"/>
      <c r="P174" s="260"/>
      <c r="Q174" s="260"/>
      <c r="R174" s="260"/>
      <c r="S174" s="260"/>
      <c r="T174" s="261"/>
      <c r="U174" s="13"/>
      <c r="V174" s="13"/>
      <c r="W174" s="13"/>
      <c r="X174" s="13"/>
      <c r="Y174" s="13"/>
      <c r="Z174" s="13"/>
      <c r="AA174" s="13"/>
      <c r="AB174" s="13"/>
      <c r="AC174" s="13"/>
      <c r="AD174" s="13"/>
      <c r="AE174" s="13"/>
      <c r="AT174" s="262" t="s">
        <v>446</v>
      </c>
      <c r="AU174" s="262" t="s">
        <v>85</v>
      </c>
      <c r="AV174" s="13" t="s">
        <v>85</v>
      </c>
      <c r="AW174" s="13" t="s">
        <v>32</v>
      </c>
      <c r="AX174" s="13" t="s">
        <v>76</v>
      </c>
      <c r="AY174" s="262" t="s">
        <v>342</v>
      </c>
    </row>
    <row r="175" s="13" customFormat="1">
      <c r="A175" s="13"/>
      <c r="B175" s="252"/>
      <c r="C175" s="253"/>
      <c r="D175" s="240" t="s">
        <v>446</v>
      </c>
      <c r="E175" s="254" t="s">
        <v>1</v>
      </c>
      <c r="F175" s="255" t="s">
        <v>3535</v>
      </c>
      <c r="G175" s="253"/>
      <c r="H175" s="256">
        <v>17.350000000000001</v>
      </c>
      <c r="I175" s="257"/>
      <c r="J175" s="253"/>
      <c r="K175" s="253"/>
      <c r="L175" s="258"/>
      <c r="M175" s="259"/>
      <c r="N175" s="260"/>
      <c r="O175" s="260"/>
      <c r="P175" s="260"/>
      <c r="Q175" s="260"/>
      <c r="R175" s="260"/>
      <c r="S175" s="260"/>
      <c r="T175" s="261"/>
      <c r="U175" s="13"/>
      <c r="V175" s="13"/>
      <c r="W175" s="13"/>
      <c r="X175" s="13"/>
      <c r="Y175" s="13"/>
      <c r="Z175" s="13"/>
      <c r="AA175" s="13"/>
      <c r="AB175" s="13"/>
      <c r="AC175" s="13"/>
      <c r="AD175" s="13"/>
      <c r="AE175" s="13"/>
      <c r="AT175" s="262" t="s">
        <v>446</v>
      </c>
      <c r="AU175" s="262" t="s">
        <v>85</v>
      </c>
      <c r="AV175" s="13" t="s">
        <v>85</v>
      </c>
      <c r="AW175" s="13" t="s">
        <v>32</v>
      </c>
      <c r="AX175" s="13" t="s">
        <v>76</v>
      </c>
      <c r="AY175" s="262" t="s">
        <v>342</v>
      </c>
    </row>
    <row r="176" s="16" customFormat="1">
      <c r="A176" s="16"/>
      <c r="B176" s="284"/>
      <c r="C176" s="285"/>
      <c r="D176" s="240" t="s">
        <v>446</v>
      </c>
      <c r="E176" s="286" t="s">
        <v>1</v>
      </c>
      <c r="F176" s="287" t="s">
        <v>500</v>
      </c>
      <c r="G176" s="285"/>
      <c r="H176" s="288">
        <v>395.31</v>
      </c>
      <c r="I176" s="289"/>
      <c r="J176" s="285"/>
      <c r="K176" s="285"/>
      <c r="L176" s="290"/>
      <c r="M176" s="291"/>
      <c r="N176" s="292"/>
      <c r="O176" s="292"/>
      <c r="P176" s="292"/>
      <c r="Q176" s="292"/>
      <c r="R176" s="292"/>
      <c r="S176" s="292"/>
      <c r="T176" s="293"/>
      <c r="U176" s="16"/>
      <c r="V176" s="16"/>
      <c r="W176" s="16"/>
      <c r="X176" s="16"/>
      <c r="Y176" s="16"/>
      <c r="Z176" s="16"/>
      <c r="AA176" s="16"/>
      <c r="AB176" s="16"/>
      <c r="AC176" s="16"/>
      <c r="AD176" s="16"/>
      <c r="AE176" s="16"/>
      <c r="AT176" s="294" t="s">
        <v>446</v>
      </c>
      <c r="AU176" s="294" t="s">
        <v>85</v>
      </c>
      <c r="AV176" s="16" t="s">
        <v>360</v>
      </c>
      <c r="AW176" s="16" t="s">
        <v>32</v>
      </c>
      <c r="AX176" s="16" t="s">
        <v>83</v>
      </c>
      <c r="AY176" s="294" t="s">
        <v>342</v>
      </c>
    </row>
    <row r="177" s="2" customFormat="1" ht="16.5" customHeight="1">
      <c r="A177" s="39"/>
      <c r="B177" s="40"/>
      <c r="C177" s="227" t="s">
        <v>397</v>
      </c>
      <c r="D177" s="227" t="s">
        <v>343</v>
      </c>
      <c r="E177" s="228" t="s">
        <v>2270</v>
      </c>
      <c r="F177" s="229" t="s">
        <v>2271</v>
      </c>
      <c r="G177" s="230" t="s">
        <v>562</v>
      </c>
      <c r="H177" s="231">
        <v>220.70400000000001</v>
      </c>
      <c r="I177" s="232"/>
      <c r="J177" s="233">
        <f>ROUND(I177*H177,2)</f>
        <v>0</v>
      </c>
      <c r="K177" s="229" t="s">
        <v>1</v>
      </c>
      <c r="L177" s="45"/>
      <c r="M177" s="234" t="s">
        <v>1</v>
      </c>
      <c r="N177" s="235" t="s">
        <v>41</v>
      </c>
      <c r="O177" s="92"/>
      <c r="P177" s="236">
        <f>O177*H177</f>
        <v>0</v>
      </c>
      <c r="Q177" s="236">
        <v>0</v>
      </c>
      <c r="R177" s="236">
        <f>Q177*H177</f>
        <v>0</v>
      </c>
      <c r="S177" s="236">
        <v>0</v>
      </c>
      <c r="T177" s="237">
        <f>S177*H177</f>
        <v>0</v>
      </c>
      <c r="U177" s="39"/>
      <c r="V177" s="39"/>
      <c r="W177" s="39"/>
      <c r="X177" s="39"/>
      <c r="Y177" s="39"/>
      <c r="Z177" s="39"/>
      <c r="AA177" s="39"/>
      <c r="AB177" s="39"/>
      <c r="AC177" s="39"/>
      <c r="AD177" s="39"/>
      <c r="AE177" s="39"/>
      <c r="AR177" s="238" t="s">
        <v>360</v>
      </c>
      <c r="AT177" s="238" t="s">
        <v>343</v>
      </c>
      <c r="AU177" s="238" t="s">
        <v>85</v>
      </c>
      <c r="AY177" s="18" t="s">
        <v>342</v>
      </c>
      <c r="BE177" s="239">
        <f>IF(N177="základní",J177,0)</f>
        <v>0</v>
      </c>
      <c r="BF177" s="239">
        <f>IF(N177="snížená",J177,0)</f>
        <v>0</v>
      </c>
      <c r="BG177" s="239">
        <f>IF(N177="zákl. přenesená",J177,0)</f>
        <v>0</v>
      </c>
      <c r="BH177" s="239">
        <f>IF(N177="sníž. přenesená",J177,0)</f>
        <v>0</v>
      </c>
      <c r="BI177" s="239">
        <f>IF(N177="nulová",J177,0)</f>
        <v>0</v>
      </c>
      <c r="BJ177" s="18" t="s">
        <v>83</v>
      </c>
      <c r="BK177" s="239">
        <f>ROUND(I177*H177,2)</f>
        <v>0</v>
      </c>
      <c r="BL177" s="18" t="s">
        <v>360</v>
      </c>
      <c r="BM177" s="238" t="s">
        <v>3536</v>
      </c>
    </row>
    <row r="178" s="2" customFormat="1">
      <c r="A178" s="39"/>
      <c r="B178" s="40"/>
      <c r="C178" s="41"/>
      <c r="D178" s="240" t="s">
        <v>349</v>
      </c>
      <c r="E178" s="41"/>
      <c r="F178" s="241" t="s">
        <v>2271</v>
      </c>
      <c r="G178" s="41"/>
      <c r="H178" s="41"/>
      <c r="I178" s="242"/>
      <c r="J178" s="41"/>
      <c r="K178" s="41"/>
      <c r="L178" s="45"/>
      <c r="M178" s="243"/>
      <c r="N178" s="244"/>
      <c r="O178" s="92"/>
      <c r="P178" s="92"/>
      <c r="Q178" s="92"/>
      <c r="R178" s="92"/>
      <c r="S178" s="92"/>
      <c r="T178" s="93"/>
      <c r="U178" s="39"/>
      <c r="V178" s="39"/>
      <c r="W178" s="39"/>
      <c r="X178" s="39"/>
      <c r="Y178" s="39"/>
      <c r="Z178" s="39"/>
      <c r="AA178" s="39"/>
      <c r="AB178" s="39"/>
      <c r="AC178" s="39"/>
      <c r="AD178" s="39"/>
      <c r="AE178" s="39"/>
      <c r="AT178" s="18" t="s">
        <v>349</v>
      </c>
      <c r="AU178" s="18" t="s">
        <v>85</v>
      </c>
    </row>
    <row r="179" s="13" customFormat="1">
      <c r="A179" s="13"/>
      <c r="B179" s="252"/>
      <c r="C179" s="253"/>
      <c r="D179" s="240" t="s">
        <v>446</v>
      </c>
      <c r="E179" s="254" t="s">
        <v>1</v>
      </c>
      <c r="F179" s="255" t="s">
        <v>3537</v>
      </c>
      <c r="G179" s="253"/>
      <c r="H179" s="256">
        <v>220.70400000000001</v>
      </c>
      <c r="I179" s="257"/>
      <c r="J179" s="253"/>
      <c r="K179" s="253"/>
      <c r="L179" s="258"/>
      <c r="M179" s="259"/>
      <c r="N179" s="260"/>
      <c r="O179" s="260"/>
      <c r="P179" s="260"/>
      <c r="Q179" s="260"/>
      <c r="R179" s="260"/>
      <c r="S179" s="260"/>
      <c r="T179" s="261"/>
      <c r="U179" s="13"/>
      <c r="V179" s="13"/>
      <c r="W179" s="13"/>
      <c r="X179" s="13"/>
      <c r="Y179" s="13"/>
      <c r="Z179" s="13"/>
      <c r="AA179" s="13"/>
      <c r="AB179" s="13"/>
      <c r="AC179" s="13"/>
      <c r="AD179" s="13"/>
      <c r="AE179" s="13"/>
      <c r="AT179" s="262" t="s">
        <v>446</v>
      </c>
      <c r="AU179" s="262" t="s">
        <v>85</v>
      </c>
      <c r="AV179" s="13" t="s">
        <v>85</v>
      </c>
      <c r="AW179" s="13" t="s">
        <v>32</v>
      </c>
      <c r="AX179" s="13" t="s">
        <v>83</v>
      </c>
      <c r="AY179" s="262" t="s">
        <v>342</v>
      </c>
    </row>
    <row r="180" s="2" customFormat="1" ht="16.5" customHeight="1">
      <c r="A180" s="39"/>
      <c r="B180" s="40"/>
      <c r="C180" s="227" t="s">
        <v>401</v>
      </c>
      <c r="D180" s="227" t="s">
        <v>343</v>
      </c>
      <c r="E180" s="228" t="s">
        <v>3538</v>
      </c>
      <c r="F180" s="229" t="s">
        <v>3539</v>
      </c>
      <c r="G180" s="230" t="s">
        <v>562</v>
      </c>
      <c r="H180" s="231">
        <v>810.16899999999998</v>
      </c>
      <c r="I180" s="232"/>
      <c r="J180" s="233">
        <f>ROUND(I180*H180,2)</f>
        <v>0</v>
      </c>
      <c r="K180" s="229" t="s">
        <v>443</v>
      </c>
      <c r="L180" s="45"/>
      <c r="M180" s="234" t="s">
        <v>1</v>
      </c>
      <c r="N180" s="235" t="s">
        <v>41</v>
      </c>
      <c r="O180" s="92"/>
      <c r="P180" s="236">
        <f>O180*H180</f>
        <v>0</v>
      </c>
      <c r="Q180" s="236">
        <v>0</v>
      </c>
      <c r="R180" s="236">
        <f>Q180*H180</f>
        <v>0</v>
      </c>
      <c r="S180" s="236">
        <v>0</v>
      </c>
      <c r="T180" s="237">
        <f>S180*H180</f>
        <v>0</v>
      </c>
      <c r="U180" s="39"/>
      <c r="V180" s="39"/>
      <c r="W180" s="39"/>
      <c r="X180" s="39"/>
      <c r="Y180" s="39"/>
      <c r="Z180" s="39"/>
      <c r="AA180" s="39"/>
      <c r="AB180" s="39"/>
      <c r="AC180" s="39"/>
      <c r="AD180" s="39"/>
      <c r="AE180" s="39"/>
      <c r="AR180" s="238" t="s">
        <v>360</v>
      </c>
      <c r="AT180" s="238" t="s">
        <v>343</v>
      </c>
      <c r="AU180" s="238" t="s">
        <v>85</v>
      </c>
      <c r="AY180" s="18" t="s">
        <v>342</v>
      </c>
      <c r="BE180" s="239">
        <f>IF(N180="základní",J180,0)</f>
        <v>0</v>
      </c>
      <c r="BF180" s="239">
        <f>IF(N180="snížená",J180,0)</f>
        <v>0</v>
      </c>
      <c r="BG180" s="239">
        <f>IF(N180="zákl. přenesená",J180,0)</f>
        <v>0</v>
      </c>
      <c r="BH180" s="239">
        <f>IF(N180="sníž. přenesená",J180,0)</f>
        <v>0</v>
      </c>
      <c r="BI180" s="239">
        <f>IF(N180="nulová",J180,0)</f>
        <v>0</v>
      </c>
      <c r="BJ180" s="18" t="s">
        <v>83</v>
      </c>
      <c r="BK180" s="239">
        <f>ROUND(I180*H180,2)</f>
        <v>0</v>
      </c>
      <c r="BL180" s="18" t="s">
        <v>360</v>
      </c>
      <c r="BM180" s="238" t="s">
        <v>3540</v>
      </c>
    </row>
    <row r="181" s="2" customFormat="1">
      <c r="A181" s="39"/>
      <c r="B181" s="40"/>
      <c r="C181" s="41"/>
      <c r="D181" s="240" t="s">
        <v>349</v>
      </c>
      <c r="E181" s="41"/>
      <c r="F181" s="241" t="s">
        <v>3541</v>
      </c>
      <c r="G181" s="41"/>
      <c r="H181" s="41"/>
      <c r="I181" s="242"/>
      <c r="J181" s="41"/>
      <c r="K181" s="41"/>
      <c r="L181" s="45"/>
      <c r="M181" s="243"/>
      <c r="N181" s="244"/>
      <c r="O181" s="92"/>
      <c r="P181" s="92"/>
      <c r="Q181" s="92"/>
      <c r="R181" s="92"/>
      <c r="S181" s="92"/>
      <c r="T181" s="93"/>
      <c r="U181" s="39"/>
      <c r="V181" s="39"/>
      <c r="W181" s="39"/>
      <c r="X181" s="39"/>
      <c r="Y181" s="39"/>
      <c r="Z181" s="39"/>
      <c r="AA181" s="39"/>
      <c r="AB181" s="39"/>
      <c r="AC181" s="39"/>
      <c r="AD181" s="39"/>
      <c r="AE181" s="39"/>
      <c r="AT181" s="18" t="s">
        <v>349</v>
      </c>
      <c r="AU181" s="18" t="s">
        <v>85</v>
      </c>
    </row>
    <row r="182" s="14" customFormat="1">
      <c r="A182" s="14"/>
      <c r="B182" s="263"/>
      <c r="C182" s="264"/>
      <c r="D182" s="240" t="s">
        <v>446</v>
      </c>
      <c r="E182" s="265" t="s">
        <v>1</v>
      </c>
      <c r="F182" s="266" t="s">
        <v>281</v>
      </c>
      <c r="G182" s="264"/>
      <c r="H182" s="265" t="s">
        <v>1</v>
      </c>
      <c r="I182" s="267"/>
      <c r="J182" s="264"/>
      <c r="K182" s="264"/>
      <c r="L182" s="268"/>
      <c r="M182" s="269"/>
      <c r="N182" s="270"/>
      <c r="O182" s="270"/>
      <c r="P182" s="270"/>
      <c r="Q182" s="270"/>
      <c r="R182" s="270"/>
      <c r="S182" s="270"/>
      <c r="T182" s="271"/>
      <c r="U182" s="14"/>
      <c r="V182" s="14"/>
      <c r="W182" s="14"/>
      <c r="X182" s="14"/>
      <c r="Y182" s="14"/>
      <c r="Z182" s="14"/>
      <c r="AA182" s="14"/>
      <c r="AB182" s="14"/>
      <c r="AC182" s="14"/>
      <c r="AD182" s="14"/>
      <c r="AE182" s="14"/>
      <c r="AT182" s="272" t="s">
        <v>446</v>
      </c>
      <c r="AU182" s="272" t="s">
        <v>85</v>
      </c>
      <c r="AV182" s="14" t="s">
        <v>83</v>
      </c>
      <c r="AW182" s="14" t="s">
        <v>32</v>
      </c>
      <c r="AX182" s="14" t="s">
        <v>76</v>
      </c>
      <c r="AY182" s="272" t="s">
        <v>342</v>
      </c>
    </row>
    <row r="183" s="13" customFormat="1">
      <c r="A183" s="13"/>
      <c r="B183" s="252"/>
      <c r="C183" s="253"/>
      <c r="D183" s="240" t="s">
        <v>446</v>
      </c>
      <c r="E183" s="254" t="s">
        <v>1</v>
      </c>
      <c r="F183" s="255" t="s">
        <v>3542</v>
      </c>
      <c r="G183" s="253"/>
      <c r="H183" s="256">
        <v>187.43000000000001</v>
      </c>
      <c r="I183" s="257"/>
      <c r="J183" s="253"/>
      <c r="K183" s="253"/>
      <c r="L183" s="258"/>
      <c r="M183" s="259"/>
      <c r="N183" s="260"/>
      <c r="O183" s="260"/>
      <c r="P183" s="260"/>
      <c r="Q183" s="260"/>
      <c r="R183" s="260"/>
      <c r="S183" s="260"/>
      <c r="T183" s="261"/>
      <c r="U183" s="13"/>
      <c r="V183" s="13"/>
      <c r="W183" s="13"/>
      <c r="X183" s="13"/>
      <c r="Y183" s="13"/>
      <c r="Z183" s="13"/>
      <c r="AA183" s="13"/>
      <c r="AB183" s="13"/>
      <c r="AC183" s="13"/>
      <c r="AD183" s="13"/>
      <c r="AE183" s="13"/>
      <c r="AT183" s="262" t="s">
        <v>446</v>
      </c>
      <c r="AU183" s="262" t="s">
        <v>85</v>
      </c>
      <c r="AV183" s="13" t="s">
        <v>85</v>
      </c>
      <c r="AW183" s="13" t="s">
        <v>32</v>
      </c>
      <c r="AX183" s="13" t="s">
        <v>76</v>
      </c>
      <c r="AY183" s="262" t="s">
        <v>342</v>
      </c>
    </row>
    <row r="184" s="13" customFormat="1">
      <c r="A184" s="13"/>
      <c r="B184" s="252"/>
      <c r="C184" s="253"/>
      <c r="D184" s="240" t="s">
        <v>446</v>
      </c>
      <c r="E184" s="254" t="s">
        <v>1</v>
      </c>
      <c r="F184" s="255" t="s">
        <v>3543</v>
      </c>
      <c r="G184" s="253"/>
      <c r="H184" s="256">
        <v>1039.0060000000001</v>
      </c>
      <c r="I184" s="257"/>
      <c r="J184" s="253"/>
      <c r="K184" s="253"/>
      <c r="L184" s="258"/>
      <c r="M184" s="259"/>
      <c r="N184" s="260"/>
      <c r="O184" s="260"/>
      <c r="P184" s="260"/>
      <c r="Q184" s="260"/>
      <c r="R184" s="260"/>
      <c r="S184" s="260"/>
      <c r="T184" s="261"/>
      <c r="U184" s="13"/>
      <c r="V184" s="13"/>
      <c r="W184" s="13"/>
      <c r="X184" s="13"/>
      <c r="Y184" s="13"/>
      <c r="Z184" s="13"/>
      <c r="AA184" s="13"/>
      <c r="AB184" s="13"/>
      <c r="AC184" s="13"/>
      <c r="AD184" s="13"/>
      <c r="AE184" s="13"/>
      <c r="AT184" s="262" t="s">
        <v>446</v>
      </c>
      <c r="AU184" s="262" t="s">
        <v>85</v>
      </c>
      <c r="AV184" s="13" t="s">
        <v>85</v>
      </c>
      <c r="AW184" s="13" t="s">
        <v>32</v>
      </c>
      <c r="AX184" s="13" t="s">
        <v>76</v>
      </c>
      <c r="AY184" s="262" t="s">
        <v>342</v>
      </c>
    </row>
    <row r="185" s="14" customFormat="1">
      <c r="A185" s="14"/>
      <c r="B185" s="263"/>
      <c r="C185" s="264"/>
      <c r="D185" s="240" t="s">
        <v>446</v>
      </c>
      <c r="E185" s="265" t="s">
        <v>1</v>
      </c>
      <c r="F185" s="266" t="s">
        <v>284</v>
      </c>
      <c r="G185" s="264"/>
      <c r="H185" s="265" t="s">
        <v>1</v>
      </c>
      <c r="I185" s="267"/>
      <c r="J185" s="264"/>
      <c r="K185" s="264"/>
      <c r="L185" s="268"/>
      <c r="M185" s="269"/>
      <c r="N185" s="270"/>
      <c r="O185" s="270"/>
      <c r="P185" s="270"/>
      <c r="Q185" s="270"/>
      <c r="R185" s="270"/>
      <c r="S185" s="270"/>
      <c r="T185" s="271"/>
      <c r="U185" s="14"/>
      <c r="V185" s="14"/>
      <c r="W185" s="14"/>
      <c r="X185" s="14"/>
      <c r="Y185" s="14"/>
      <c r="Z185" s="14"/>
      <c r="AA185" s="14"/>
      <c r="AB185" s="14"/>
      <c r="AC185" s="14"/>
      <c r="AD185" s="14"/>
      <c r="AE185" s="14"/>
      <c r="AT185" s="272" t="s">
        <v>446</v>
      </c>
      <c r="AU185" s="272" t="s">
        <v>85</v>
      </c>
      <c r="AV185" s="14" t="s">
        <v>83</v>
      </c>
      <c r="AW185" s="14" t="s">
        <v>32</v>
      </c>
      <c r="AX185" s="14" t="s">
        <v>76</v>
      </c>
      <c r="AY185" s="272" t="s">
        <v>342</v>
      </c>
    </row>
    <row r="186" s="13" customFormat="1">
      <c r="A186" s="13"/>
      <c r="B186" s="252"/>
      <c r="C186" s="253"/>
      <c r="D186" s="240" t="s">
        <v>446</v>
      </c>
      <c r="E186" s="254" t="s">
        <v>1</v>
      </c>
      <c r="F186" s="255" t="s">
        <v>3544</v>
      </c>
      <c r="G186" s="253"/>
      <c r="H186" s="256">
        <v>180.202</v>
      </c>
      <c r="I186" s="257"/>
      <c r="J186" s="253"/>
      <c r="K186" s="253"/>
      <c r="L186" s="258"/>
      <c r="M186" s="259"/>
      <c r="N186" s="260"/>
      <c r="O186" s="260"/>
      <c r="P186" s="260"/>
      <c r="Q186" s="260"/>
      <c r="R186" s="260"/>
      <c r="S186" s="260"/>
      <c r="T186" s="261"/>
      <c r="U186" s="13"/>
      <c r="V186" s="13"/>
      <c r="W186" s="13"/>
      <c r="X186" s="13"/>
      <c r="Y186" s="13"/>
      <c r="Z186" s="13"/>
      <c r="AA186" s="13"/>
      <c r="AB186" s="13"/>
      <c r="AC186" s="13"/>
      <c r="AD186" s="13"/>
      <c r="AE186" s="13"/>
      <c r="AT186" s="262" t="s">
        <v>446</v>
      </c>
      <c r="AU186" s="262" t="s">
        <v>85</v>
      </c>
      <c r="AV186" s="13" t="s">
        <v>85</v>
      </c>
      <c r="AW186" s="13" t="s">
        <v>32</v>
      </c>
      <c r="AX186" s="13" t="s">
        <v>76</v>
      </c>
      <c r="AY186" s="262" t="s">
        <v>342</v>
      </c>
    </row>
    <row r="187" s="13" customFormat="1">
      <c r="A187" s="13"/>
      <c r="B187" s="252"/>
      <c r="C187" s="253"/>
      <c r="D187" s="240" t="s">
        <v>446</v>
      </c>
      <c r="E187" s="254" t="s">
        <v>1</v>
      </c>
      <c r="F187" s="255" t="s">
        <v>3545</v>
      </c>
      <c r="G187" s="253"/>
      <c r="H187" s="256">
        <v>675.47900000000004</v>
      </c>
      <c r="I187" s="257"/>
      <c r="J187" s="253"/>
      <c r="K187" s="253"/>
      <c r="L187" s="258"/>
      <c r="M187" s="259"/>
      <c r="N187" s="260"/>
      <c r="O187" s="260"/>
      <c r="P187" s="260"/>
      <c r="Q187" s="260"/>
      <c r="R187" s="260"/>
      <c r="S187" s="260"/>
      <c r="T187" s="261"/>
      <c r="U187" s="13"/>
      <c r="V187" s="13"/>
      <c r="W187" s="13"/>
      <c r="X187" s="13"/>
      <c r="Y187" s="13"/>
      <c r="Z187" s="13"/>
      <c r="AA187" s="13"/>
      <c r="AB187" s="13"/>
      <c r="AC187" s="13"/>
      <c r="AD187" s="13"/>
      <c r="AE187" s="13"/>
      <c r="AT187" s="262" t="s">
        <v>446</v>
      </c>
      <c r="AU187" s="262" t="s">
        <v>85</v>
      </c>
      <c r="AV187" s="13" t="s">
        <v>85</v>
      </c>
      <c r="AW187" s="13" t="s">
        <v>32</v>
      </c>
      <c r="AX187" s="13" t="s">
        <v>76</v>
      </c>
      <c r="AY187" s="262" t="s">
        <v>342</v>
      </c>
    </row>
    <row r="188" s="15" customFormat="1">
      <c r="A188" s="15"/>
      <c r="B188" s="273"/>
      <c r="C188" s="274"/>
      <c r="D188" s="240" t="s">
        <v>446</v>
      </c>
      <c r="E188" s="275" t="s">
        <v>1</v>
      </c>
      <c r="F188" s="276" t="s">
        <v>492</v>
      </c>
      <c r="G188" s="274"/>
      <c r="H188" s="277">
        <v>2082.1170000000002</v>
      </c>
      <c r="I188" s="278"/>
      <c r="J188" s="274"/>
      <c r="K188" s="274"/>
      <c r="L188" s="279"/>
      <c r="M188" s="280"/>
      <c r="N188" s="281"/>
      <c r="O188" s="281"/>
      <c r="P188" s="281"/>
      <c r="Q188" s="281"/>
      <c r="R188" s="281"/>
      <c r="S188" s="281"/>
      <c r="T188" s="282"/>
      <c r="U188" s="15"/>
      <c r="V188" s="15"/>
      <c r="W188" s="15"/>
      <c r="X188" s="15"/>
      <c r="Y188" s="15"/>
      <c r="Z188" s="15"/>
      <c r="AA188" s="15"/>
      <c r="AB188" s="15"/>
      <c r="AC188" s="15"/>
      <c r="AD188" s="15"/>
      <c r="AE188" s="15"/>
      <c r="AT188" s="283" t="s">
        <v>446</v>
      </c>
      <c r="AU188" s="283" t="s">
        <v>85</v>
      </c>
      <c r="AV188" s="15" t="s">
        <v>92</v>
      </c>
      <c r="AW188" s="15" t="s">
        <v>32</v>
      </c>
      <c r="AX188" s="15" t="s">
        <v>76</v>
      </c>
      <c r="AY188" s="283" t="s">
        <v>342</v>
      </c>
    </row>
    <row r="189" s="14" customFormat="1">
      <c r="A189" s="14"/>
      <c r="B189" s="263"/>
      <c r="C189" s="264"/>
      <c r="D189" s="240" t="s">
        <v>446</v>
      </c>
      <c r="E189" s="265" t="s">
        <v>1</v>
      </c>
      <c r="F189" s="266" t="s">
        <v>2684</v>
      </c>
      <c r="G189" s="264"/>
      <c r="H189" s="265" t="s">
        <v>1</v>
      </c>
      <c r="I189" s="267"/>
      <c r="J189" s="264"/>
      <c r="K189" s="264"/>
      <c r="L189" s="268"/>
      <c r="M189" s="269"/>
      <c r="N189" s="270"/>
      <c r="O189" s="270"/>
      <c r="P189" s="270"/>
      <c r="Q189" s="270"/>
      <c r="R189" s="270"/>
      <c r="S189" s="270"/>
      <c r="T189" s="271"/>
      <c r="U189" s="14"/>
      <c r="V189" s="14"/>
      <c r="W189" s="14"/>
      <c r="X189" s="14"/>
      <c r="Y189" s="14"/>
      <c r="Z189" s="14"/>
      <c r="AA189" s="14"/>
      <c r="AB189" s="14"/>
      <c r="AC189" s="14"/>
      <c r="AD189" s="14"/>
      <c r="AE189" s="14"/>
      <c r="AT189" s="272" t="s">
        <v>446</v>
      </c>
      <c r="AU189" s="272" t="s">
        <v>85</v>
      </c>
      <c r="AV189" s="14" t="s">
        <v>83</v>
      </c>
      <c r="AW189" s="14" t="s">
        <v>32</v>
      </c>
      <c r="AX189" s="14" t="s">
        <v>76</v>
      </c>
      <c r="AY189" s="272" t="s">
        <v>342</v>
      </c>
    </row>
    <row r="190" s="13" customFormat="1">
      <c r="A190" s="13"/>
      <c r="B190" s="252"/>
      <c r="C190" s="253"/>
      <c r="D190" s="240" t="s">
        <v>446</v>
      </c>
      <c r="E190" s="254" t="s">
        <v>1</v>
      </c>
      <c r="F190" s="255" t="s">
        <v>3546</v>
      </c>
      <c r="G190" s="253"/>
      <c r="H190" s="256">
        <v>-56.694000000000003</v>
      </c>
      <c r="I190" s="257"/>
      <c r="J190" s="253"/>
      <c r="K190" s="253"/>
      <c r="L190" s="258"/>
      <c r="M190" s="259"/>
      <c r="N190" s="260"/>
      <c r="O190" s="260"/>
      <c r="P190" s="260"/>
      <c r="Q190" s="260"/>
      <c r="R190" s="260"/>
      <c r="S190" s="260"/>
      <c r="T190" s="261"/>
      <c r="U190" s="13"/>
      <c r="V190" s="13"/>
      <c r="W190" s="13"/>
      <c r="X190" s="13"/>
      <c r="Y190" s="13"/>
      <c r="Z190" s="13"/>
      <c r="AA190" s="13"/>
      <c r="AB190" s="13"/>
      <c r="AC190" s="13"/>
      <c r="AD190" s="13"/>
      <c r="AE190" s="13"/>
      <c r="AT190" s="262" t="s">
        <v>446</v>
      </c>
      <c r="AU190" s="262" t="s">
        <v>85</v>
      </c>
      <c r="AV190" s="13" t="s">
        <v>85</v>
      </c>
      <c r="AW190" s="13" t="s">
        <v>32</v>
      </c>
      <c r="AX190" s="13" t="s">
        <v>76</v>
      </c>
      <c r="AY190" s="262" t="s">
        <v>342</v>
      </c>
    </row>
    <row r="191" s="16" customFormat="1">
      <c r="A191" s="16"/>
      <c r="B191" s="284"/>
      <c r="C191" s="285"/>
      <c r="D191" s="240" t="s">
        <v>446</v>
      </c>
      <c r="E191" s="286" t="s">
        <v>1</v>
      </c>
      <c r="F191" s="287" t="s">
        <v>500</v>
      </c>
      <c r="G191" s="285"/>
      <c r="H191" s="288">
        <v>2025.423</v>
      </c>
      <c r="I191" s="289"/>
      <c r="J191" s="285"/>
      <c r="K191" s="285"/>
      <c r="L191" s="290"/>
      <c r="M191" s="291"/>
      <c r="N191" s="292"/>
      <c r="O191" s="292"/>
      <c r="P191" s="292"/>
      <c r="Q191" s="292"/>
      <c r="R191" s="292"/>
      <c r="S191" s="292"/>
      <c r="T191" s="293"/>
      <c r="U191" s="16"/>
      <c r="V191" s="16"/>
      <c r="W191" s="16"/>
      <c r="X191" s="16"/>
      <c r="Y191" s="16"/>
      <c r="Z191" s="16"/>
      <c r="AA191" s="16"/>
      <c r="AB191" s="16"/>
      <c r="AC191" s="16"/>
      <c r="AD191" s="16"/>
      <c r="AE191" s="16"/>
      <c r="AT191" s="294" t="s">
        <v>446</v>
      </c>
      <c r="AU191" s="294" t="s">
        <v>85</v>
      </c>
      <c r="AV191" s="16" t="s">
        <v>360</v>
      </c>
      <c r="AW191" s="16" t="s">
        <v>32</v>
      </c>
      <c r="AX191" s="16" t="s">
        <v>76</v>
      </c>
      <c r="AY191" s="294" t="s">
        <v>342</v>
      </c>
    </row>
    <row r="192" s="13" customFormat="1">
      <c r="A192" s="13"/>
      <c r="B192" s="252"/>
      <c r="C192" s="253"/>
      <c r="D192" s="240" t="s">
        <v>446</v>
      </c>
      <c r="E192" s="254" t="s">
        <v>1</v>
      </c>
      <c r="F192" s="255" t="s">
        <v>3547</v>
      </c>
      <c r="G192" s="253"/>
      <c r="H192" s="256">
        <v>810.16899999999998</v>
      </c>
      <c r="I192" s="257"/>
      <c r="J192" s="253"/>
      <c r="K192" s="253"/>
      <c r="L192" s="258"/>
      <c r="M192" s="259"/>
      <c r="N192" s="260"/>
      <c r="O192" s="260"/>
      <c r="P192" s="260"/>
      <c r="Q192" s="260"/>
      <c r="R192" s="260"/>
      <c r="S192" s="260"/>
      <c r="T192" s="261"/>
      <c r="U192" s="13"/>
      <c r="V192" s="13"/>
      <c r="W192" s="13"/>
      <c r="X192" s="13"/>
      <c r="Y192" s="13"/>
      <c r="Z192" s="13"/>
      <c r="AA192" s="13"/>
      <c r="AB192" s="13"/>
      <c r="AC192" s="13"/>
      <c r="AD192" s="13"/>
      <c r="AE192" s="13"/>
      <c r="AT192" s="262" t="s">
        <v>446</v>
      </c>
      <c r="AU192" s="262" t="s">
        <v>85</v>
      </c>
      <c r="AV192" s="13" t="s">
        <v>85</v>
      </c>
      <c r="AW192" s="13" t="s">
        <v>32</v>
      </c>
      <c r="AX192" s="13" t="s">
        <v>83</v>
      </c>
      <c r="AY192" s="262" t="s">
        <v>342</v>
      </c>
    </row>
    <row r="193" s="2" customFormat="1" ht="16.5" customHeight="1">
      <c r="A193" s="39"/>
      <c r="B193" s="40"/>
      <c r="C193" s="227" t="s">
        <v>408</v>
      </c>
      <c r="D193" s="227" t="s">
        <v>343</v>
      </c>
      <c r="E193" s="228" t="s">
        <v>3548</v>
      </c>
      <c r="F193" s="229" t="s">
        <v>3549</v>
      </c>
      <c r="G193" s="230" t="s">
        <v>562</v>
      </c>
      <c r="H193" s="231">
        <v>810.16899999999998</v>
      </c>
      <c r="I193" s="232"/>
      <c r="J193" s="233">
        <f>ROUND(I193*H193,2)</f>
        <v>0</v>
      </c>
      <c r="K193" s="229" t="s">
        <v>443</v>
      </c>
      <c r="L193" s="45"/>
      <c r="M193" s="234" t="s">
        <v>1</v>
      </c>
      <c r="N193" s="235" t="s">
        <v>41</v>
      </c>
      <c r="O193" s="92"/>
      <c r="P193" s="236">
        <f>O193*H193</f>
        <v>0</v>
      </c>
      <c r="Q193" s="236">
        <v>0</v>
      </c>
      <c r="R193" s="236">
        <f>Q193*H193</f>
        <v>0</v>
      </c>
      <c r="S193" s="236">
        <v>0</v>
      </c>
      <c r="T193" s="237">
        <f>S193*H193</f>
        <v>0</v>
      </c>
      <c r="U193" s="39"/>
      <c r="V193" s="39"/>
      <c r="W193" s="39"/>
      <c r="X193" s="39"/>
      <c r="Y193" s="39"/>
      <c r="Z193" s="39"/>
      <c r="AA193" s="39"/>
      <c r="AB193" s="39"/>
      <c r="AC193" s="39"/>
      <c r="AD193" s="39"/>
      <c r="AE193" s="39"/>
      <c r="AR193" s="238" t="s">
        <v>360</v>
      </c>
      <c r="AT193" s="238" t="s">
        <v>343</v>
      </c>
      <c r="AU193" s="238" t="s">
        <v>85</v>
      </c>
      <c r="AY193" s="18" t="s">
        <v>342</v>
      </c>
      <c r="BE193" s="239">
        <f>IF(N193="základní",J193,0)</f>
        <v>0</v>
      </c>
      <c r="BF193" s="239">
        <f>IF(N193="snížená",J193,0)</f>
        <v>0</v>
      </c>
      <c r="BG193" s="239">
        <f>IF(N193="zákl. přenesená",J193,0)</f>
        <v>0</v>
      </c>
      <c r="BH193" s="239">
        <f>IF(N193="sníž. přenesená",J193,0)</f>
        <v>0</v>
      </c>
      <c r="BI193" s="239">
        <f>IF(N193="nulová",J193,0)</f>
        <v>0</v>
      </c>
      <c r="BJ193" s="18" t="s">
        <v>83</v>
      </c>
      <c r="BK193" s="239">
        <f>ROUND(I193*H193,2)</f>
        <v>0</v>
      </c>
      <c r="BL193" s="18" t="s">
        <v>360</v>
      </c>
      <c r="BM193" s="238" t="s">
        <v>3550</v>
      </c>
    </row>
    <row r="194" s="2" customFormat="1">
      <c r="A194" s="39"/>
      <c r="B194" s="40"/>
      <c r="C194" s="41"/>
      <c r="D194" s="240" t="s">
        <v>349</v>
      </c>
      <c r="E194" s="41"/>
      <c r="F194" s="241" t="s">
        <v>3551</v>
      </c>
      <c r="G194" s="41"/>
      <c r="H194" s="41"/>
      <c r="I194" s="242"/>
      <c r="J194" s="41"/>
      <c r="K194" s="41"/>
      <c r="L194" s="45"/>
      <c r="M194" s="243"/>
      <c r="N194" s="244"/>
      <c r="O194" s="92"/>
      <c r="P194" s="92"/>
      <c r="Q194" s="92"/>
      <c r="R194" s="92"/>
      <c r="S194" s="92"/>
      <c r="T194" s="93"/>
      <c r="U194" s="39"/>
      <c r="V194" s="39"/>
      <c r="W194" s="39"/>
      <c r="X194" s="39"/>
      <c r="Y194" s="39"/>
      <c r="Z194" s="39"/>
      <c r="AA194" s="39"/>
      <c r="AB194" s="39"/>
      <c r="AC194" s="39"/>
      <c r="AD194" s="39"/>
      <c r="AE194" s="39"/>
      <c r="AT194" s="18" t="s">
        <v>349</v>
      </c>
      <c r="AU194" s="18" t="s">
        <v>85</v>
      </c>
    </row>
    <row r="195" s="13" customFormat="1">
      <c r="A195" s="13"/>
      <c r="B195" s="252"/>
      <c r="C195" s="253"/>
      <c r="D195" s="240" t="s">
        <v>446</v>
      </c>
      <c r="E195" s="254" t="s">
        <v>1</v>
      </c>
      <c r="F195" s="255" t="s">
        <v>3552</v>
      </c>
      <c r="G195" s="253"/>
      <c r="H195" s="256">
        <v>810.16899999999998</v>
      </c>
      <c r="I195" s="257"/>
      <c r="J195" s="253"/>
      <c r="K195" s="253"/>
      <c r="L195" s="258"/>
      <c r="M195" s="259"/>
      <c r="N195" s="260"/>
      <c r="O195" s="260"/>
      <c r="P195" s="260"/>
      <c r="Q195" s="260"/>
      <c r="R195" s="260"/>
      <c r="S195" s="260"/>
      <c r="T195" s="261"/>
      <c r="U195" s="13"/>
      <c r="V195" s="13"/>
      <c r="W195" s="13"/>
      <c r="X195" s="13"/>
      <c r="Y195" s="13"/>
      <c r="Z195" s="13"/>
      <c r="AA195" s="13"/>
      <c r="AB195" s="13"/>
      <c r="AC195" s="13"/>
      <c r="AD195" s="13"/>
      <c r="AE195" s="13"/>
      <c r="AT195" s="262" t="s">
        <v>446</v>
      </c>
      <c r="AU195" s="262" t="s">
        <v>85</v>
      </c>
      <c r="AV195" s="13" t="s">
        <v>85</v>
      </c>
      <c r="AW195" s="13" t="s">
        <v>32</v>
      </c>
      <c r="AX195" s="13" t="s">
        <v>83</v>
      </c>
      <c r="AY195" s="262" t="s">
        <v>342</v>
      </c>
    </row>
    <row r="196" s="2" customFormat="1" ht="16.5" customHeight="1">
      <c r="A196" s="39"/>
      <c r="B196" s="40"/>
      <c r="C196" s="227" t="s">
        <v>8</v>
      </c>
      <c r="D196" s="227" t="s">
        <v>343</v>
      </c>
      <c r="E196" s="228" t="s">
        <v>3553</v>
      </c>
      <c r="F196" s="229" t="s">
        <v>3554</v>
      </c>
      <c r="G196" s="230" t="s">
        <v>562</v>
      </c>
      <c r="H196" s="231">
        <v>405.08499999999998</v>
      </c>
      <c r="I196" s="232"/>
      <c r="J196" s="233">
        <f>ROUND(I196*H196,2)</f>
        <v>0</v>
      </c>
      <c r="K196" s="229" t="s">
        <v>443</v>
      </c>
      <c r="L196" s="45"/>
      <c r="M196" s="234" t="s">
        <v>1</v>
      </c>
      <c r="N196" s="235" t="s">
        <v>41</v>
      </c>
      <c r="O196" s="92"/>
      <c r="P196" s="236">
        <f>O196*H196</f>
        <v>0</v>
      </c>
      <c r="Q196" s="236">
        <v>0</v>
      </c>
      <c r="R196" s="236">
        <f>Q196*H196</f>
        <v>0</v>
      </c>
      <c r="S196" s="236">
        <v>0</v>
      </c>
      <c r="T196" s="237">
        <f>S196*H196</f>
        <v>0</v>
      </c>
      <c r="U196" s="39"/>
      <c r="V196" s="39"/>
      <c r="W196" s="39"/>
      <c r="X196" s="39"/>
      <c r="Y196" s="39"/>
      <c r="Z196" s="39"/>
      <c r="AA196" s="39"/>
      <c r="AB196" s="39"/>
      <c r="AC196" s="39"/>
      <c r="AD196" s="39"/>
      <c r="AE196" s="39"/>
      <c r="AR196" s="238" t="s">
        <v>360</v>
      </c>
      <c r="AT196" s="238" t="s">
        <v>343</v>
      </c>
      <c r="AU196" s="238" t="s">
        <v>85</v>
      </c>
      <c r="AY196" s="18" t="s">
        <v>342</v>
      </c>
      <c r="BE196" s="239">
        <f>IF(N196="základní",J196,0)</f>
        <v>0</v>
      </c>
      <c r="BF196" s="239">
        <f>IF(N196="snížená",J196,0)</f>
        <v>0</v>
      </c>
      <c r="BG196" s="239">
        <f>IF(N196="zákl. přenesená",J196,0)</f>
        <v>0</v>
      </c>
      <c r="BH196" s="239">
        <f>IF(N196="sníž. přenesená",J196,0)</f>
        <v>0</v>
      </c>
      <c r="BI196" s="239">
        <f>IF(N196="nulová",J196,0)</f>
        <v>0</v>
      </c>
      <c r="BJ196" s="18" t="s">
        <v>83</v>
      </c>
      <c r="BK196" s="239">
        <f>ROUND(I196*H196,2)</f>
        <v>0</v>
      </c>
      <c r="BL196" s="18" t="s">
        <v>360</v>
      </c>
      <c r="BM196" s="238" t="s">
        <v>3555</v>
      </c>
    </row>
    <row r="197" s="2" customFormat="1">
      <c r="A197" s="39"/>
      <c r="B197" s="40"/>
      <c r="C197" s="41"/>
      <c r="D197" s="240" t="s">
        <v>349</v>
      </c>
      <c r="E197" s="41"/>
      <c r="F197" s="241" t="s">
        <v>3556</v>
      </c>
      <c r="G197" s="41"/>
      <c r="H197" s="41"/>
      <c r="I197" s="242"/>
      <c r="J197" s="41"/>
      <c r="K197" s="41"/>
      <c r="L197" s="45"/>
      <c r="M197" s="243"/>
      <c r="N197" s="244"/>
      <c r="O197" s="92"/>
      <c r="P197" s="92"/>
      <c r="Q197" s="92"/>
      <c r="R197" s="92"/>
      <c r="S197" s="92"/>
      <c r="T197" s="93"/>
      <c r="U197" s="39"/>
      <c r="V197" s="39"/>
      <c r="W197" s="39"/>
      <c r="X197" s="39"/>
      <c r="Y197" s="39"/>
      <c r="Z197" s="39"/>
      <c r="AA197" s="39"/>
      <c r="AB197" s="39"/>
      <c r="AC197" s="39"/>
      <c r="AD197" s="39"/>
      <c r="AE197" s="39"/>
      <c r="AT197" s="18" t="s">
        <v>349</v>
      </c>
      <c r="AU197" s="18" t="s">
        <v>85</v>
      </c>
    </row>
    <row r="198" s="13" customFormat="1">
      <c r="A198" s="13"/>
      <c r="B198" s="252"/>
      <c r="C198" s="253"/>
      <c r="D198" s="240" t="s">
        <v>446</v>
      </c>
      <c r="E198" s="254" t="s">
        <v>1</v>
      </c>
      <c r="F198" s="255" t="s">
        <v>3557</v>
      </c>
      <c r="G198" s="253"/>
      <c r="H198" s="256">
        <v>405.08499999999998</v>
      </c>
      <c r="I198" s="257"/>
      <c r="J198" s="253"/>
      <c r="K198" s="253"/>
      <c r="L198" s="258"/>
      <c r="M198" s="259"/>
      <c r="N198" s="260"/>
      <c r="O198" s="260"/>
      <c r="P198" s="260"/>
      <c r="Q198" s="260"/>
      <c r="R198" s="260"/>
      <c r="S198" s="260"/>
      <c r="T198" s="261"/>
      <c r="U198" s="13"/>
      <c r="V198" s="13"/>
      <c r="W198" s="13"/>
      <c r="X198" s="13"/>
      <c r="Y198" s="13"/>
      <c r="Z198" s="13"/>
      <c r="AA198" s="13"/>
      <c r="AB198" s="13"/>
      <c r="AC198" s="13"/>
      <c r="AD198" s="13"/>
      <c r="AE198" s="13"/>
      <c r="AT198" s="262" t="s">
        <v>446</v>
      </c>
      <c r="AU198" s="262" t="s">
        <v>85</v>
      </c>
      <c r="AV198" s="13" t="s">
        <v>85</v>
      </c>
      <c r="AW198" s="13" t="s">
        <v>32</v>
      </c>
      <c r="AX198" s="13" t="s">
        <v>83</v>
      </c>
      <c r="AY198" s="262" t="s">
        <v>342</v>
      </c>
    </row>
    <row r="199" s="2" customFormat="1" ht="21.75" customHeight="1">
      <c r="A199" s="39"/>
      <c r="B199" s="40"/>
      <c r="C199" s="227" t="s">
        <v>419</v>
      </c>
      <c r="D199" s="227" t="s">
        <v>343</v>
      </c>
      <c r="E199" s="228" t="s">
        <v>2697</v>
      </c>
      <c r="F199" s="229" t="s">
        <v>2698</v>
      </c>
      <c r="G199" s="230" t="s">
        <v>562</v>
      </c>
      <c r="H199" s="231">
        <v>654.73400000000004</v>
      </c>
      <c r="I199" s="232"/>
      <c r="J199" s="233">
        <f>ROUND(I199*H199,2)</f>
        <v>0</v>
      </c>
      <c r="K199" s="229" t="s">
        <v>443</v>
      </c>
      <c r="L199" s="45"/>
      <c r="M199" s="234" t="s">
        <v>1</v>
      </c>
      <c r="N199" s="235" t="s">
        <v>41</v>
      </c>
      <c r="O199" s="92"/>
      <c r="P199" s="236">
        <f>O199*H199</f>
        <v>0</v>
      </c>
      <c r="Q199" s="236">
        <v>0</v>
      </c>
      <c r="R199" s="236">
        <f>Q199*H199</f>
        <v>0</v>
      </c>
      <c r="S199" s="236">
        <v>0</v>
      </c>
      <c r="T199" s="237">
        <f>S199*H199</f>
        <v>0</v>
      </c>
      <c r="U199" s="39"/>
      <c r="V199" s="39"/>
      <c r="W199" s="39"/>
      <c r="X199" s="39"/>
      <c r="Y199" s="39"/>
      <c r="Z199" s="39"/>
      <c r="AA199" s="39"/>
      <c r="AB199" s="39"/>
      <c r="AC199" s="39"/>
      <c r="AD199" s="39"/>
      <c r="AE199" s="39"/>
      <c r="AR199" s="238" t="s">
        <v>360</v>
      </c>
      <c r="AT199" s="238" t="s">
        <v>343</v>
      </c>
      <c r="AU199" s="238" t="s">
        <v>85</v>
      </c>
      <c r="AY199" s="18" t="s">
        <v>342</v>
      </c>
      <c r="BE199" s="239">
        <f>IF(N199="základní",J199,0)</f>
        <v>0</v>
      </c>
      <c r="BF199" s="239">
        <f>IF(N199="snížená",J199,0)</f>
        <v>0</v>
      </c>
      <c r="BG199" s="239">
        <f>IF(N199="zákl. přenesená",J199,0)</f>
        <v>0</v>
      </c>
      <c r="BH199" s="239">
        <f>IF(N199="sníž. přenesená",J199,0)</f>
        <v>0</v>
      </c>
      <c r="BI199" s="239">
        <f>IF(N199="nulová",J199,0)</f>
        <v>0</v>
      </c>
      <c r="BJ199" s="18" t="s">
        <v>83</v>
      </c>
      <c r="BK199" s="239">
        <f>ROUND(I199*H199,2)</f>
        <v>0</v>
      </c>
      <c r="BL199" s="18" t="s">
        <v>360</v>
      </c>
      <c r="BM199" s="238" t="s">
        <v>3558</v>
      </c>
    </row>
    <row r="200" s="2" customFormat="1">
      <c r="A200" s="39"/>
      <c r="B200" s="40"/>
      <c r="C200" s="41"/>
      <c r="D200" s="240" t="s">
        <v>349</v>
      </c>
      <c r="E200" s="41"/>
      <c r="F200" s="241" t="s">
        <v>2700</v>
      </c>
      <c r="G200" s="41"/>
      <c r="H200" s="41"/>
      <c r="I200" s="242"/>
      <c r="J200" s="41"/>
      <c r="K200" s="41"/>
      <c r="L200" s="45"/>
      <c r="M200" s="243"/>
      <c r="N200" s="244"/>
      <c r="O200" s="92"/>
      <c r="P200" s="92"/>
      <c r="Q200" s="92"/>
      <c r="R200" s="92"/>
      <c r="S200" s="92"/>
      <c r="T200" s="93"/>
      <c r="U200" s="39"/>
      <c r="V200" s="39"/>
      <c r="W200" s="39"/>
      <c r="X200" s="39"/>
      <c r="Y200" s="39"/>
      <c r="Z200" s="39"/>
      <c r="AA200" s="39"/>
      <c r="AB200" s="39"/>
      <c r="AC200" s="39"/>
      <c r="AD200" s="39"/>
      <c r="AE200" s="39"/>
      <c r="AT200" s="18" t="s">
        <v>349</v>
      </c>
      <c r="AU200" s="18" t="s">
        <v>85</v>
      </c>
    </row>
    <row r="201" s="14" customFormat="1">
      <c r="A201" s="14"/>
      <c r="B201" s="263"/>
      <c r="C201" s="264"/>
      <c r="D201" s="240" t="s">
        <v>446</v>
      </c>
      <c r="E201" s="265" t="s">
        <v>1</v>
      </c>
      <c r="F201" s="266" t="s">
        <v>3559</v>
      </c>
      <c r="G201" s="264"/>
      <c r="H201" s="265" t="s">
        <v>1</v>
      </c>
      <c r="I201" s="267"/>
      <c r="J201" s="264"/>
      <c r="K201" s="264"/>
      <c r="L201" s="268"/>
      <c r="M201" s="269"/>
      <c r="N201" s="270"/>
      <c r="O201" s="270"/>
      <c r="P201" s="270"/>
      <c r="Q201" s="270"/>
      <c r="R201" s="270"/>
      <c r="S201" s="270"/>
      <c r="T201" s="271"/>
      <c r="U201" s="14"/>
      <c r="V201" s="14"/>
      <c r="W201" s="14"/>
      <c r="X201" s="14"/>
      <c r="Y201" s="14"/>
      <c r="Z201" s="14"/>
      <c r="AA201" s="14"/>
      <c r="AB201" s="14"/>
      <c r="AC201" s="14"/>
      <c r="AD201" s="14"/>
      <c r="AE201" s="14"/>
      <c r="AT201" s="272" t="s">
        <v>446</v>
      </c>
      <c r="AU201" s="272" t="s">
        <v>85</v>
      </c>
      <c r="AV201" s="14" t="s">
        <v>83</v>
      </c>
      <c r="AW201" s="14" t="s">
        <v>32</v>
      </c>
      <c r="AX201" s="14" t="s">
        <v>76</v>
      </c>
      <c r="AY201" s="272" t="s">
        <v>342</v>
      </c>
    </row>
    <row r="202" s="13" customFormat="1">
      <c r="A202" s="13"/>
      <c r="B202" s="252"/>
      <c r="C202" s="253"/>
      <c r="D202" s="240" t="s">
        <v>446</v>
      </c>
      <c r="E202" s="254" t="s">
        <v>1</v>
      </c>
      <c r="F202" s="255" t="s">
        <v>3560</v>
      </c>
      <c r="G202" s="253"/>
      <c r="H202" s="256">
        <v>36.991999999999997</v>
      </c>
      <c r="I202" s="257"/>
      <c r="J202" s="253"/>
      <c r="K202" s="253"/>
      <c r="L202" s="258"/>
      <c r="M202" s="259"/>
      <c r="N202" s="260"/>
      <c r="O202" s="260"/>
      <c r="P202" s="260"/>
      <c r="Q202" s="260"/>
      <c r="R202" s="260"/>
      <c r="S202" s="260"/>
      <c r="T202" s="261"/>
      <c r="U202" s="13"/>
      <c r="V202" s="13"/>
      <c r="W202" s="13"/>
      <c r="X202" s="13"/>
      <c r="Y202" s="13"/>
      <c r="Z202" s="13"/>
      <c r="AA202" s="13"/>
      <c r="AB202" s="13"/>
      <c r="AC202" s="13"/>
      <c r="AD202" s="13"/>
      <c r="AE202" s="13"/>
      <c r="AT202" s="262" t="s">
        <v>446</v>
      </c>
      <c r="AU202" s="262" t="s">
        <v>85</v>
      </c>
      <c r="AV202" s="13" t="s">
        <v>85</v>
      </c>
      <c r="AW202" s="13" t="s">
        <v>32</v>
      </c>
      <c r="AX202" s="13" t="s">
        <v>76</v>
      </c>
      <c r="AY202" s="262" t="s">
        <v>342</v>
      </c>
    </row>
    <row r="203" s="13" customFormat="1">
      <c r="A203" s="13"/>
      <c r="B203" s="252"/>
      <c r="C203" s="253"/>
      <c r="D203" s="240" t="s">
        <v>446</v>
      </c>
      <c r="E203" s="254" t="s">
        <v>1</v>
      </c>
      <c r="F203" s="255" t="s">
        <v>3561</v>
      </c>
      <c r="G203" s="253"/>
      <c r="H203" s="256">
        <v>80.707999999999998</v>
      </c>
      <c r="I203" s="257"/>
      <c r="J203" s="253"/>
      <c r="K203" s="253"/>
      <c r="L203" s="258"/>
      <c r="M203" s="259"/>
      <c r="N203" s="260"/>
      <c r="O203" s="260"/>
      <c r="P203" s="260"/>
      <c r="Q203" s="260"/>
      <c r="R203" s="260"/>
      <c r="S203" s="260"/>
      <c r="T203" s="261"/>
      <c r="U203" s="13"/>
      <c r="V203" s="13"/>
      <c r="W203" s="13"/>
      <c r="X203" s="13"/>
      <c r="Y203" s="13"/>
      <c r="Z203" s="13"/>
      <c r="AA203" s="13"/>
      <c r="AB203" s="13"/>
      <c r="AC203" s="13"/>
      <c r="AD203" s="13"/>
      <c r="AE203" s="13"/>
      <c r="AT203" s="262" t="s">
        <v>446</v>
      </c>
      <c r="AU203" s="262" t="s">
        <v>85</v>
      </c>
      <c r="AV203" s="13" t="s">
        <v>85</v>
      </c>
      <c r="AW203" s="13" t="s">
        <v>32</v>
      </c>
      <c r="AX203" s="13" t="s">
        <v>76</v>
      </c>
      <c r="AY203" s="262" t="s">
        <v>342</v>
      </c>
    </row>
    <row r="204" s="13" customFormat="1">
      <c r="A204" s="13"/>
      <c r="B204" s="252"/>
      <c r="C204" s="253"/>
      <c r="D204" s="240" t="s">
        <v>446</v>
      </c>
      <c r="E204" s="254" t="s">
        <v>1</v>
      </c>
      <c r="F204" s="255" t="s">
        <v>3562</v>
      </c>
      <c r="G204" s="253"/>
      <c r="H204" s="256">
        <v>77.792000000000002</v>
      </c>
      <c r="I204" s="257"/>
      <c r="J204" s="253"/>
      <c r="K204" s="253"/>
      <c r="L204" s="258"/>
      <c r="M204" s="259"/>
      <c r="N204" s="260"/>
      <c r="O204" s="260"/>
      <c r="P204" s="260"/>
      <c r="Q204" s="260"/>
      <c r="R204" s="260"/>
      <c r="S204" s="260"/>
      <c r="T204" s="261"/>
      <c r="U204" s="13"/>
      <c r="V204" s="13"/>
      <c r="W204" s="13"/>
      <c r="X204" s="13"/>
      <c r="Y204" s="13"/>
      <c r="Z204" s="13"/>
      <c r="AA204" s="13"/>
      <c r="AB204" s="13"/>
      <c r="AC204" s="13"/>
      <c r="AD204" s="13"/>
      <c r="AE204" s="13"/>
      <c r="AT204" s="262" t="s">
        <v>446</v>
      </c>
      <c r="AU204" s="262" t="s">
        <v>85</v>
      </c>
      <c r="AV204" s="13" t="s">
        <v>85</v>
      </c>
      <c r="AW204" s="13" t="s">
        <v>32</v>
      </c>
      <c r="AX204" s="13" t="s">
        <v>76</v>
      </c>
      <c r="AY204" s="262" t="s">
        <v>342</v>
      </c>
    </row>
    <row r="205" s="13" customFormat="1">
      <c r="A205" s="13"/>
      <c r="B205" s="252"/>
      <c r="C205" s="253"/>
      <c r="D205" s="240" t="s">
        <v>446</v>
      </c>
      <c r="E205" s="254" t="s">
        <v>1</v>
      </c>
      <c r="F205" s="255" t="s">
        <v>3563</v>
      </c>
      <c r="G205" s="253"/>
      <c r="H205" s="256">
        <v>113.925</v>
      </c>
      <c r="I205" s="257"/>
      <c r="J205" s="253"/>
      <c r="K205" s="253"/>
      <c r="L205" s="258"/>
      <c r="M205" s="259"/>
      <c r="N205" s="260"/>
      <c r="O205" s="260"/>
      <c r="P205" s="260"/>
      <c r="Q205" s="260"/>
      <c r="R205" s="260"/>
      <c r="S205" s="260"/>
      <c r="T205" s="261"/>
      <c r="U205" s="13"/>
      <c r="V205" s="13"/>
      <c r="W205" s="13"/>
      <c r="X205" s="13"/>
      <c r="Y205" s="13"/>
      <c r="Z205" s="13"/>
      <c r="AA205" s="13"/>
      <c r="AB205" s="13"/>
      <c r="AC205" s="13"/>
      <c r="AD205" s="13"/>
      <c r="AE205" s="13"/>
      <c r="AT205" s="262" t="s">
        <v>446</v>
      </c>
      <c r="AU205" s="262" t="s">
        <v>85</v>
      </c>
      <c r="AV205" s="13" t="s">
        <v>85</v>
      </c>
      <c r="AW205" s="13" t="s">
        <v>32</v>
      </c>
      <c r="AX205" s="13" t="s">
        <v>76</v>
      </c>
      <c r="AY205" s="262" t="s">
        <v>342</v>
      </c>
    </row>
    <row r="206" s="13" customFormat="1">
      <c r="A206" s="13"/>
      <c r="B206" s="252"/>
      <c r="C206" s="253"/>
      <c r="D206" s="240" t="s">
        <v>446</v>
      </c>
      <c r="E206" s="254" t="s">
        <v>1</v>
      </c>
      <c r="F206" s="255" t="s">
        <v>3564</v>
      </c>
      <c r="G206" s="253"/>
      <c r="H206" s="256">
        <v>116.875</v>
      </c>
      <c r="I206" s="257"/>
      <c r="J206" s="253"/>
      <c r="K206" s="253"/>
      <c r="L206" s="258"/>
      <c r="M206" s="259"/>
      <c r="N206" s="260"/>
      <c r="O206" s="260"/>
      <c r="P206" s="260"/>
      <c r="Q206" s="260"/>
      <c r="R206" s="260"/>
      <c r="S206" s="260"/>
      <c r="T206" s="261"/>
      <c r="U206" s="13"/>
      <c r="V206" s="13"/>
      <c r="W206" s="13"/>
      <c r="X206" s="13"/>
      <c r="Y206" s="13"/>
      <c r="Z206" s="13"/>
      <c r="AA206" s="13"/>
      <c r="AB206" s="13"/>
      <c r="AC206" s="13"/>
      <c r="AD206" s="13"/>
      <c r="AE206" s="13"/>
      <c r="AT206" s="262" t="s">
        <v>446</v>
      </c>
      <c r="AU206" s="262" t="s">
        <v>85</v>
      </c>
      <c r="AV206" s="13" t="s">
        <v>85</v>
      </c>
      <c r="AW206" s="13" t="s">
        <v>32</v>
      </c>
      <c r="AX206" s="13" t="s">
        <v>76</v>
      </c>
      <c r="AY206" s="262" t="s">
        <v>342</v>
      </c>
    </row>
    <row r="207" s="13" customFormat="1">
      <c r="A207" s="13"/>
      <c r="B207" s="252"/>
      <c r="C207" s="253"/>
      <c r="D207" s="240" t="s">
        <v>446</v>
      </c>
      <c r="E207" s="254" t="s">
        <v>1</v>
      </c>
      <c r="F207" s="255" t="s">
        <v>3565</v>
      </c>
      <c r="G207" s="253"/>
      <c r="H207" s="256">
        <v>78.634</v>
      </c>
      <c r="I207" s="257"/>
      <c r="J207" s="253"/>
      <c r="K207" s="253"/>
      <c r="L207" s="258"/>
      <c r="M207" s="259"/>
      <c r="N207" s="260"/>
      <c r="O207" s="260"/>
      <c r="P207" s="260"/>
      <c r="Q207" s="260"/>
      <c r="R207" s="260"/>
      <c r="S207" s="260"/>
      <c r="T207" s="261"/>
      <c r="U207" s="13"/>
      <c r="V207" s="13"/>
      <c r="W207" s="13"/>
      <c r="X207" s="13"/>
      <c r="Y207" s="13"/>
      <c r="Z207" s="13"/>
      <c r="AA207" s="13"/>
      <c r="AB207" s="13"/>
      <c r="AC207" s="13"/>
      <c r="AD207" s="13"/>
      <c r="AE207" s="13"/>
      <c r="AT207" s="262" t="s">
        <v>446</v>
      </c>
      <c r="AU207" s="262" t="s">
        <v>85</v>
      </c>
      <c r="AV207" s="13" t="s">
        <v>85</v>
      </c>
      <c r="AW207" s="13" t="s">
        <v>32</v>
      </c>
      <c r="AX207" s="13" t="s">
        <v>76</v>
      </c>
      <c r="AY207" s="262" t="s">
        <v>342</v>
      </c>
    </row>
    <row r="208" s="13" customFormat="1">
      <c r="A208" s="13"/>
      <c r="B208" s="252"/>
      <c r="C208" s="253"/>
      <c r="D208" s="240" t="s">
        <v>446</v>
      </c>
      <c r="E208" s="254" t="s">
        <v>1</v>
      </c>
      <c r="F208" s="255" t="s">
        <v>3566</v>
      </c>
      <c r="G208" s="253"/>
      <c r="H208" s="256">
        <v>68.929000000000002</v>
      </c>
      <c r="I208" s="257"/>
      <c r="J208" s="253"/>
      <c r="K208" s="253"/>
      <c r="L208" s="258"/>
      <c r="M208" s="259"/>
      <c r="N208" s="260"/>
      <c r="O208" s="260"/>
      <c r="P208" s="260"/>
      <c r="Q208" s="260"/>
      <c r="R208" s="260"/>
      <c r="S208" s="260"/>
      <c r="T208" s="261"/>
      <c r="U208" s="13"/>
      <c r="V208" s="13"/>
      <c r="W208" s="13"/>
      <c r="X208" s="13"/>
      <c r="Y208" s="13"/>
      <c r="Z208" s="13"/>
      <c r="AA208" s="13"/>
      <c r="AB208" s="13"/>
      <c r="AC208" s="13"/>
      <c r="AD208" s="13"/>
      <c r="AE208" s="13"/>
      <c r="AT208" s="262" t="s">
        <v>446</v>
      </c>
      <c r="AU208" s="262" t="s">
        <v>85</v>
      </c>
      <c r="AV208" s="13" t="s">
        <v>85</v>
      </c>
      <c r="AW208" s="13" t="s">
        <v>32</v>
      </c>
      <c r="AX208" s="13" t="s">
        <v>76</v>
      </c>
      <c r="AY208" s="262" t="s">
        <v>342</v>
      </c>
    </row>
    <row r="209" s="13" customFormat="1">
      <c r="A209" s="13"/>
      <c r="B209" s="252"/>
      <c r="C209" s="253"/>
      <c r="D209" s="240" t="s">
        <v>446</v>
      </c>
      <c r="E209" s="254" t="s">
        <v>1</v>
      </c>
      <c r="F209" s="255" t="s">
        <v>3567</v>
      </c>
      <c r="G209" s="253"/>
      <c r="H209" s="256">
        <v>96.632000000000005</v>
      </c>
      <c r="I209" s="257"/>
      <c r="J209" s="253"/>
      <c r="K209" s="253"/>
      <c r="L209" s="258"/>
      <c r="M209" s="259"/>
      <c r="N209" s="260"/>
      <c r="O209" s="260"/>
      <c r="P209" s="260"/>
      <c r="Q209" s="260"/>
      <c r="R209" s="260"/>
      <c r="S209" s="260"/>
      <c r="T209" s="261"/>
      <c r="U209" s="13"/>
      <c r="V209" s="13"/>
      <c r="W209" s="13"/>
      <c r="X209" s="13"/>
      <c r="Y209" s="13"/>
      <c r="Z209" s="13"/>
      <c r="AA209" s="13"/>
      <c r="AB209" s="13"/>
      <c r="AC209" s="13"/>
      <c r="AD209" s="13"/>
      <c r="AE209" s="13"/>
      <c r="AT209" s="262" t="s">
        <v>446</v>
      </c>
      <c r="AU209" s="262" t="s">
        <v>85</v>
      </c>
      <c r="AV209" s="13" t="s">
        <v>85</v>
      </c>
      <c r="AW209" s="13" t="s">
        <v>32</v>
      </c>
      <c r="AX209" s="13" t="s">
        <v>76</v>
      </c>
      <c r="AY209" s="262" t="s">
        <v>342</v>
      </c>
    </row>
    <row r="210" s="13" customFormat="1">
      <c r="A210" s="13"/>
      <c r="B210" s="252"/>
      <c r="C210" s="253"/>
      <c r="D210" s="240" t="s">
        <v>446</v>
      </c>
      <c r="E210" s="254" t="s">
        <v>1</v>
      </c>
      <c r="F210" s="255" t="s">
        <v>3568</v>
      </c>
      <c r="G210" s="253"/>
      <c r="H210" s="256">
        <v>83.272999999999996</v>
      </c>
      <c r="I210" s="257"/>
      <c r="J210" s="253"/>
      <c r="K210" s="253"/>
      <c r="L210" s="258"/>
      <c r="M210" s="259"/>
      <c r="N210" s="260"/>
      <c r="O210" s="260"/>
      <c r="P210" s="260"/>
      <c r="Q210" s="260"/>
      <c r="R210" s="260"/>
      <c r="S210" s="260"/>
      <c r="T210" s="261"/>
      <c r="U210" s="13"/>
      <c r="V210" s="13"/>
      <c r="W210" s="13"/>
      <c r="X210" s="13"/>
      <c r="Y210" s="13"/>
      <c r="Z210" s="13"/>
      <c r="AA210" s="13"/>
      <c r="AB210" s="13"/>
      <c r="AC210" s="13"/>
      <c r="AD210" s="13"/>
      <c r="AE210" s="13"/>
      <c r="AT210" s="262" t="s">
        <v>446</v>
      </c>
      <c r="AU210" s="262" t="s">
        <v>85</v>
      </c>
      <c r="AV210" s="13" t="s">
        <v>85</v>
      </c>
      <c r="AW210" s="13" t="s">
        <v>32</v>
      </c>
      <c r="AX210" s="13" t="s">
        <v>76</v>
      </c>
      <c r="AY210" s="262" t="s">
        <v>342</v>
      </c>
    </row>
    <row r="211" s="13" customFormat="1">
      <c r="A211" s="13"/>
      <c r="B211" s="252"/>
      <c r="C211" s="253"/>
      <c r="D211" s="240" t="s">
        <v>446</v>
      </c>
      <c r="E211" s="254" t="s">
        <v>1</v>
      </c>
      <c r="F211" s="255" t="s">
        <v>3569</v>
      </c>
      <c r="G211" s="253"/>
      <c r="H211" s="256">
        <v>136.90199999999999</v>
      </c>
      <c r="I211" s="257"/>
      <c r="J211" s="253"/>
      <c r="K211" s="253"/>
      <c r="L211" s="258"/>
      <c r="M211" s="259"/>
      <c r="N211" s="260"/>
      <c r="O211" s="260"/>
      <c r="P211" s="260"/>
      <c r="Q211" s="260"/>
      <c r="R211" s="260"/>
      <c r="S211" s="260"/>
      <c r="T211" s="261"/>
      <c r="U211" s="13"/>
      <c r="V211" s="13"/>
      <c r="W211" s="13"/>
      <c r="X211" s="13"/>
      <c r="Y211" s="13"/>
      <c r="Z211" s="13"/>
      <c r="AA211" s="13"/>
      <c r="AB211" s="13"/>
      <c r="AC211" s="13"/>
      <c r="AD211" s="13"/>
      <c r="AE211" s="13"/>
      <c r="AT211" s="262" t="s">
        <v>446</v>
      </c>
      <c r="AU211" s="262" t="s">
        <v>85</v>
      </c>
      <c r="AV211" s="13" t="s">
        <v>85</v>
      </c>
      <c r="AW211" s="13" t="s">
        <v>32</v>
      </c>
      <c r="AX211" s="13" t="s">
        <v>76</v>
      </c>
      <c r="AY211" s="262" t="s">
        <v>342</v>
      </c>
    </row>
    <row r="212" s="13" customFormat="1">
      <c r="A212" s="13"/>
      <c r="B212" s="252"/>
      <c r="C212" s="253"/>
      <c r="D212" s="240" t="s">
        <v>446</v>
      </c>
      <c r="E212" s="254" t="s">
        <v>1</v>
      </c>
      <c r="F212" s="255" t="s">
        <v>3570</v>
      </c>
      <c r="G212" s="253"/>
      <c r="H212" s="256">
        <v>120.215</v>
      </c>
      <c r="I212" s="257"/>
      <c r="J212" s="253"/>
      <c r="K212" s="253"/>
      <c r="L212" s="258"/>
      <c r="M212" s="259"/>
      <c r="N212" s="260"/>
      <c r="O212" s="260"/>
      <c r="P212" s="260"/>
      <c r="Q212" s="260"/>
      <c r="R212" s="260"/>
      <c r="S212" s="260"/>
      <c r="T212" s="261"/>
      <c r="U212" s="13"/>
      <c r="V212" s="13"/>
      <c r="W212" s="13"/>
      <c r="X212" s="13"/>
      <c r="Y212" s="13"/>
      <c r="Z212" s="13"/>
      <c r="AA212" s="13"/>
      <c r="AB212" s="13"/>
      <c r="AC212" s="13"/>
      <c r="AD212" s="13"/>
      <c r="AE212" s="13"/>
      <c r="AT212" s="262" t="s">
        <v>446</v>
      </c>
      <c r="AU212" s="262" t="s">
        <v>85</v>
      </c>
      <c r="AV212" s="13" t="s">
        <v>85</v>
      </c>
      <c r="AW212" s="13" t="s">
        <v>32</v>
      </c>
      <c r="AX212" s="13" t="s">
        <v>76</v>
      </c>
      <c r="AY212" s="262" t="s">
        <v>342</v>
      </c>
    </row>
    <row r="213" s="13" customFormat="1">
      <c r="A213" s="13"/>
      <c r="B213" s="252"/>
      <c r="C213" s="253"/>
      <c r="D213" s="240" t="s">
        <v>446</v>
      </c>
      <c r="E213" s="254" t="s">
        <v>1</v>
      </c>
      <c r="F213" s="255" t="s">
        <v>3571</v>
      </c>
      <c r="G213" s="253"/>
      <c r="H213" s="256">
        <v>134.446</v>
      </c>
      <c r="I213" s="257"/>
      <c r="J213" s="253"/>
      <c r="K213" s="253"/>
      <c r="L213" s="258"/>
      <c r="M213" s="259"/>
      <c r="N213" s="260"/>
      <c r="O213" s="260"/>
      <c r="P213" s="260"/>
      <c r="Q213" s="260"/>
      <c r="R213" s="260"/>
      <c r="S213" s="260"/>
      <c r="T213" s="261"/>
      <c r="U213" s="13"/>
      <c r="V213" s="13"/>
      <c r="W213" s="13"/>
      <c r="X213" s="13"/>
      <c r="Y213" s="13"/>
      <c r="Z213" s="13"/>
      <c r="AA213" s="13"/>
      <c r="AB213" s="13"/>
      <c r="AC213" s="13"/>
      <c r="AD213" s="13"/>
      <c r="AE213" s="13"/>
      <c r="AT213" s="262" t="s">
        <v>446</v>
      </c>
      <c r="AU213" s="262" t="s">
        <v>85</v>
      </c>
      <c r="AV213" s="13" t="s">
        <v>85</v>
      </c>
      <c r="AW213" s="13" t="s">
        <v>32</v>
      </c>
      <c r="AX213" s="13" t="s">
        <v>76</v>
      </c>
      <c r="AY213" s="262" t="s">
        <v>342</v>
      </c>
    </row>
    <row r="214" s="13" customFormat="1">
      <c r="A214" s="13"/>
      <c r="B214" s="252"/>
      <c r="C214" s="253"/>
      <c r="D214" s="240" t="s">
        <v>446</v>
      </c>
      <c r="E214" s="254" t="s">
        <v>1</v>
      </c>
      <c r="F214" s="255" t="s">
        <v>3572</v>
      </c>
      <c r="G214" s="253"/>
      <c r="H214" s="256">
        <v>25.036999999999999</v>
      </c>
      <c r="I214" s="257"/>
      <c r="J214" s="253"/>
      <c r="K214" s="253"/>
      <c r="L214" s="258"/>
      <c r="M214" s="259"/>
      <c r="N214" s="260"/>
      <c r="O214" s="260"/>
      <c r="P214" s="260"/>
      <c r="Q214" s="260"/>
      <c r="R214" s="260"/>
      <c r="S214" s="260"/>
      <c r="T214" s="261"/>
      <c r="U214" s="13"/>
      <c r="V214" s="13"/>
      <c r="W214" s="13"/>
      <c r="X214" s="13"/>
      <c r="Y214" s="13"/>
      <c r="Z214" s="13"/>
      <c r="AA214" s="13"/>
      <c r="AB214" s="13"/>
      <c r="AC214" s="13"/>
      <c r="AD214" s="13"/>
      <c r="AE214" s="13"/>
      <c r="AT214" s="262" t="s">
        <v>446</v>
      </c>
      <c r="AU214" s="262" t="s">
        <v>85</v>
      </c>
      <c r="AV214" s="13" t="s">
        <v>85</v>
      </c>
      <c r="AW214" s="13" t="s">
        <v>32</v>
      </c>
      <c r="AX214" s="13" t="s">
        <v>76</v>
      </c>
      <c r="AY214" s="262" t="s">
        <v>342</v>
      </c>
    </row>
    <row r="215" s="13" customFormat="1">
      <c r="A215" s="13"/>
      <c r="B215" s="252"/>
      <c r="C215" s="253"/>
      <c r="D215" s="240" t="s">
        <v>446</v>
      </c>
      <c r="E215" s="254" t="s">
        <v>1</v>
      </c>
      <c r="F215" s="255" t="s">
        <v>3573</v>
      </c>
      <c r="G215" s="253"/>
      <c r="H215" s="256">
        <v>11.664</v>
      </c>
      <c r="I215" s="257"/>
      <c r="J215" s="253"/>
      <c r="K215" s="253"/>
      <c r="L215" s="258"/>
      <c r="M215" s="259"/>
      <c r="N215" s="260"/>
      <c r="O215" s="260"/>
      <c r="P215" s="260"/>
      <c r="Q215" s="260"/>
      <c r="R215" s="260"/>
      <c r="S215" s="260"/>
      <c r="T215" s="261"/>
      <c r="U215" s="13"/>
      <c r="V215" s="13"/>
      <c r="W215" s="13"/>
      <c r="X215" s="13"/>
      <c r="Y215" s="13"/>
      <c r="Z215" s="13"/>
      <c r="AA215" s="13"/>
      <c r="AB215" s="13"/>
      <c r="AC215" s="13"/>
      <c r="AD215" s="13"/>
      <c r="AE215" s="13"/>
      <c r="AT215" s="262" t="s">
        <v>446</v>
      </c>
      <c r="AU215" s="262" t="s">
        <v>85</v>
      </c>
      <c r="AV215" s="13" t="s">
        <v>85</v>
      </c>
      <c r="AW215" s="13" t="s">
        <v>32</v>
      </c>
      <c r="AX215" s="13" t="s">
        <v>76</v>
      </c>
      <c r="AY215" s="262" t="s">
        <v>342</v>
      </c>
    </row>
    <row r="216" s="14" customFormat="1">
      <c r="A216" s="14"/>
      <c r="B216" s="263"/>
      <c r="C216" s="264"/>
      <c r="D216" s="240" t="s">
        <v>446</v>
      </c>
      <c r="E216" s="265" t="s">
        <v>1</v>
      </c>
      <c r="F216" s="266" t="s">
        <v>3574</v>
      </c>
      <c r="G216" s="264"/>
      <c r="H216" s="265" t="s">
        <v>1</v>
      </c>
      <c r="I216" s="267"/>
      <c r="J216" s="264"/>
      <c r="K216" s="264"/>
      <c r="L216" s="268"/>
      <c r="M216" s="269"/>
      <c r="N216" s="270"/>
      <c r="O216" s="270"/>
      <c r="P216" s="270"/>
      <c r="Q216" s="270"/>
      <c r="R216" s="270"/>
      <c r="S216" s="270"/>
      <c r="T216" s="271"/>
      <c r="U216" s="14"/>
      <c r="V216" s="14"/>
      <c r="W216" s="14"/>
      <c r="X216" s="14"/>
      <c r="Y216" s="14"/>
      <c r="Z216" s="14"/>
      <c r="AA216" s="14"/>
      <c r="AB216" s="14"/>
      <c r="AC216" s="14"/>
      <c r="AD216" s="14"/>
      <c r="AE216" s="14"/>
      <c r="AT216" s="272" t="s">
        <v>446</v>
      </c>
      <c r="AU216" s="272" t="s">
        <v>85</v>
      </c>
      <c r="AV216" s="14" t="s">
        <v>83</v>
      </c>
      <c r="AW216" s="14" t="s">
        <v>32</v>
      </c>
      <c r="AX216" s="14" t="s">
        <v>76</v>
      </c>
      <c r="AY216" s="272" t="s">
        <v>342</v>
      </c>
    </row>
    <row r="217" s="13" customFormat="1">
      <c r="A217" s="13"/>
      <c r="B217" s="252"/>
      <c r="C217" s="253"/>
      <c r="D217" s="240" t="s">
        <v>446</v>
      </c>
      <c r="E217" s="254" t="s">
        <v>1</v>
      </c>
      <c r="F217" s="255" t="s">
        <v>3575</v>
      </c>
      <c r="G217" s="253"/>
      <c r="H217" s="256">
        <v>100.444</v>
      </c>
      <c r="I217" s="257"/>
      <c r="J217" s="253"/>
      <c r="K217" s="253"/>
      <c r="L217" s="258"/>
      <c r="M217" s="259"/>
      <c r="N217" s="260"/>
      <c r="O217" s="260"/>
      <c r="P217" s="260"/>
      <c r="Q217" s="260"/>
      <c r="R217" s="260"/>
      <c r="S217" s="260"/>
      <c r="T217" s="261"/>
      <c r="U217" s="13"/>
      <c r="V217" s="13"/>
      <c r="W217" s="13"/>
      <c r="X217" s="13"/>
      <c r="Y217" s="13"/>
      <c r="Z217" s="13"/>
      <c r="AA217" s="13"/>
      <c r="AB217" s="13"/>
      <c r="AC217" s="13"/>
      <c r="AD217" s="13"/>
      <c r="AE217" s="13"/>
      <c r="AT217" s="262" t="s">
        <v>446</v>
      </c>
      <c r="AU217" s="262" t="s">
        <v>85</v>
      </c>
      <c r="AV217" s="13" t="s">
        <v>85</v>
      </c>
      <c r="AW217" s="13" t="s">
        <v>32</v>
      </c>
      <c r="AX217" s="13" t="s">
        <v>76</v>
      </c>
      <c r="AY217" s="262" t="s">
        <v>342</v>
      </c>
    </row>
    <row r="218" s="13" customFormat="1">
      <c r="A218" s="13"/>
      <c r="B218" s="252"/>
      <c r="C218" s="253"/>
      <c r="D218" s="240" t="s">
        <v>446</v>
      </c>
      <c r="E218" s="254" t="s">
        <v>1</v>
      </c>
      <c r="F218" s="255" t="s">
        <v>3576</v>
      </c>
      <c r="G218" s="253"/>
      <c r="H218" s="256">
        <v>90.75</v>
      </c>
      <c r="I218" s="257"/>
      <c r="J218" s="253"/>
      <c r="K218" s="253"/>
      <c r="L218" s="258"/>
      <c r="M218" s="259"/>
      <c r="N218" s="260"/>
      <c r="O218" s="260"/>
      <c r="P218" s="260"/>
      <c r="Q218" s="260"/>
      <c r="R218" s="260"/>
      <c r="S218" s="260"/>
      <c r="T218" s="261"/>
      <c r="U218" s="13"/>
      <c r="V218" s="13"/>
      <c r="W218" s="13"/>
      <c r="X218" s="13"/>
      <c r="Y218" s="13"/>
      <c r="Z218" s="13"/>
      <c r="AA218" s="13"/>
      <c r="AB218" s="13"/>
      <c r="AC218" s="13"/>
      <c r="AD218" s="13"/>
      <c r="AE218" s="13"/>
      <c r="AT218" s="262" t="s">
        <v>446</v>
      </c>
      <c r="AU218" s="262" t="s">
        <v>85</v>
      </c>
      <c r="AV218" s="13" t="s">
        <v>85</v>
      </c>
      <c r="AW218" s="13" t="s">
        <v>32</v>
      </c>
      <c r="AX218" s="13" t="s">
        <v>76</v>
      </c>
      <c r="AY218" s="262" t="s">
        <v>342</v>
      </c>
    </row>
    <row r="219" s="13" customFormat="1">
      <c r="A219" s="13"/>
      <c r="B219" s="252"/>
      <c r="C219" s="253"/>
      <c r="D219" s="240" t="s">
        <v>446</v>
      </c>
      <c r="E219" s="254" t="s">
        <v>1</v>
      </c>
      <c r="F219" s="255" t="s">
        <v>3577</v>
      </c>
      <c r="G219" s="253"/>
      <c r="H219" s="256">
        <v>4.3559999999999999</v>
      </c>
      <c r="I219" s="257"/>
      <c r="J219" s="253"/>
      <c r="K219" s="253"/>
      <c r="L219" s="258"/>
      <c r="M219" s="259"/>
      <c r="N219" s="260"/>
      <c r="O219" s="260"/>
      <c r="P219" s="260"/>
      <c r="Q219" s="260"/>
      <c r="R219" s="260"/>
      <c r="S219" s="260"/>
      <c r="T219" s="261"/>
      <c r="U219" s="13"/>
      <c r="V219" s="13"/>
      <c r="W219" s="13"/>
      <c r="X219" s="13"/>
      <c r="Y219" s="13"/>
      <c r="Z219" s="13"/>
      <c r="AA219" s="13"/>
      <c r="AB219" s="13"/>
      <c r="AC219" s="13"/>
      <c r="AD219" s="13"/>
      <c r="AE219" s="13"/>
      <c r="AT219" s="262" t="s">
        <v>446</v>
      </c>
      <c r="AU219" s="262" t="s">
        <v>85</v>
      </c>
      <c r="AV219" s="13" t="s">
        <v>85</v>
      </c>
      <c r="AW219" s="13" t="s">
        <v>32</v>
      </c>
      <c r="AX219" s="13" t="s">
        <v>76</v>
      </c>
      <c r="AY219" s="262" t="s">
        <v>342</v>
      </c>
    </row>
    <row r="220" s="13" customFormat="1">
      <c r="A220" s="13"/>
      <c r="B220" s="252"/>
      <c r="C220" s="253"/>
      <c r="D220" s="240" t="s">
        <v>446</v>
      </c>
      <c r="E220" s="254" t="s">
        <v>1</v>
      </c>
      <c r="F220" s="255" t="s">
        <v>3578</v>
      </c>
      <c r="G220" s="253"/>
      <c r="H220" s="256">
        <v>1.944</v>
      </c>
      <c r="I220" s="257"/>
      <c r="J220" s="253"/>
      <c r="K220" s="253"/>
      <c r="L220" s="258"/>
      <c r="M220" s="259"/>
      <c r="N220" s="260"/>
      <c r="O220" s="260"/>
      <c r="P220" s="260"/>
      <c r="Q220" s="260"/>
      <c r="R220" s="260"/>
      <c r="S220" s="260"/>
      <c r="T220" s="261"/>
      <c r="U220" s="13"/>
      <c r="V220" s="13"/>
      <c r="W220" s="13"/>
      <c r="X220" s="13"/>
      <c r="Y220" s="13"/>
      <c r="Z220" s="13"/>
      <c r="AA220" s="13"/>
      <c r="AB220" s="13"/>
      <c r="AC220" s="13"/>
      <c r="AD220" s="13"/>
      <c r="AE220" s="13"/>
      <c r="AT220" s="262" t="s">
        <v>446</v>
      </c>
      <c r="AU220" s="262" t="s">
        <v>85</v>
      </c>
      <c r="AV220" s="13" t="s">
        <v>85</v>
      </c>
      <c r="AW220" s="13" t="s">
        <v>32</v>
      </c>
      <c r="AX220" s="13" t="s">
        <v>76</v>
      </c>
      <c r="AY220" s="262" t="s">
        <v>342</v>
      </c>
    </row>
    <row r="221" s="14" customFormat="1">
      <c r="A221" s="14"/>
      <c r="B221" s="263"/>
      <c r="C221" s="264"/>
      <c r="D221" s="240" t="s">
        <v>446</v>
      </c>
      <c r="E221" s="265" t="s">
        <v>1</v>
      </c>
      <c r="F221" s="266" t="s">
        <v>3579</v>
      </c>
      <c r="G221" s="264"/>
      <c r="H221" s="265" t="s">
        <v>1</v>
      </c>
      <c r="I221" s="267"/>
      <c r="J221" s="264"/>
      <c r="K221" s="264"/>
      <c r="L221" s="268"/>
      <c r="M221" s="269"/>
      <c r="N221" s="270"/>
      <c r="O221" s="270"/>
      <c r="P221" s="270"/>
      <c r="Q221" s="270"/>
      <c r="R221" s="270"/>
      <c r="S221" s="270"/>
      <c r="T221" s="271"/>
      <c r="U221" s="14"/>
      <c r="V221" s="14"/>
      <c r="W221" s="14"/>
      <c r="X221" s="14"/>
      <c r="Y221" s="14"/>
      <c r="Z221" s="14"/>
      <c r="AA221" s="14"/>
      <c r="AB221" s="14"/>
      <c r="AC221" s="14"/>
      <c r="AD221" s="14"/>
      <c r="AE221" s="14"/>
      <c r="AT221" s="272" t="s">
        <v>446</v>
      </c>
      <c r="AU221" s="272" t="s">
        <v>85</v>
      </c>
      <c r="AV221" s="14" t="s">
        <v>83</v>
      </c>
      <c r="AW221" s="14" t="s">
        <v>32</v>
      </c>
      <c r="AX221" s="14" t="s">
        <v>76</v>
      </c>
      <c r="AY221" s="272" t="s">
        <v>342</v>
      </c>
    </row>
    <row r="222" s="13" customFormat="1">
      <c r="A222" s="13"/>
      <c r="B222" s="252"/>
      <c r="C222" s="253"/>
      <c r="D222" s="240" t="s">
        <v>446</v>
      </c>
      <c r="E222" s="254" t="s">
        <v>1</v>
      </c>
      <c r="F222" s="255" t="s">
        <v>3580</v>
      </c>
      <c r="G222" s="253"/>
      <c r="H222" s="256">
        <v>13.776999999999999</v>
      </c>
      <c r="I222" s="257"/>
      <c r="J222" s="253"/>
      <c r="K222" s="253"/>
      <c r="L222" s="258"/>
      <c r="M222" s="259"/>
      <c r="N222" s="260"/>
      <c r="O222" s="260"/>
      <c r="P222" s="260"/>
      <c r="Q222" s="260"/>
      <c r="R222" s="260"/>
      <c r="S222" s="260"/>
      <c r="T222" s="261"/>
      <c r="U222" s="13"/>
      <c r="V222" s="13"/>
      <c r="W222" s="13"/>
      <c r="X222" s="13"/>
      <c r="Y222" s="13"/>
      <c r="Z222" s="13"/>
      <c r="AA222" s="13"/>
      <c r="AB222" s="13"/>
      <c r="AC222" s="13"/>
      <c r="AD222" s="13"/>
      <c r="AE222" s="13"/>
      <c r="AT222" s="262" t="s">
        <v>446</v>
      </c>
      <c r="AU222" s="262" t="s">
        <v>85</v>
      </c>
      <c r="AV222" s="13" t="s">
        <v>85</v>
      </c>
      <c r="AW222" s="13" t="s">
        <v>32</v>
      </c>
      <c r="AX222" s="13" t="s">
        <v>76</v>
      </c>
      <c r="AY222" s="262" t="s">
        <v>342</v>
      </c>
    </row>
    <row r="223" s="13" customFormat="1">
      <c r="A223" s="13"/>
      <c r="B223" s="252"/>
      <c r="C223" s="253"/>
      <c r="D223" s="240" t="s">
        <v>446</v>
      </c>
      <c r="E223" s="254" t="s">
        <v>1</v>
      </c>
      <c r="F223" s="255" t="s">
        <v>3581</v>
      </c>
      <c r="G223" s="253"/>
      <c r="H223" s="256">
        <v>57.078000000000003</v>
      </c>
      <c r="I223" s="257"/>
      <c r="J223" s="253"/>
      <c r="K223" s="253"/>
      <c r="L223" s="258"/>
      <c r="M223" s="259"/>
      <c r="N223" s="260"/>
      <c r="O223" s="260"/>
      <c r="P223" s="260"/>
      <c r="Q223" s="260"/>
      <c r="R223" s="260"/>
      <c r="S223" s="260"/>
      <c r="T223" s="261"/>
      <c r="U223" s="13"/>
      <c r="V223" s="13"/>
      <c r="W223" s="13"/>
      <c r="X223" s="13"/>
      <c r="Y223" s="13"/>
      <c r="Z223" s="13"/>
      <c r="AA223" s="13"/>
      <c r="AB223" s="13"/>
      <c r="AC223" s="13"/>
      <c r="AD223" s="13"/>
      <c r="AE223" s="13"/>
      <c r="AT223" s="262" t="s">
        <v>446</v>
      </c>
      <c r="AU223" s="262" t="s">
        <v>85</v>
      </c>
      <c r="AV223" s="13" t="s">
        <v>85</v>
      </c>
      <c r="AW223" s="13" t="s">
        <v>32</v>
      </c>
      <c r="AX223" s="13" t="s">
        <v>76</v>
      </c>
      <c r="AY223" s="262" t="s">
        <v>342</v>
      </c>
    </row>
    <row r="224" s="13" customFormat="1">
      <c r="A224" s="13"/>
      <c r="B224" s="252"/>
      <c r="C224" s="253"/>
      <c r="D224" s="240" t="s">
        <v>446</v>
      </c>
      <c r="E224" s="254" t="s">
        <v>1</v>
      </c>
      <c r="F224" s="255" t="s">
        <v>3582</v>
      </c>
      <c r="G224" s="253"/>
      <c r="H224" s="256">
        <v>149.06299999999999</v>
      </c>
      <c r="I224" s="257"/>
      <c r="J224" s="253"/>
      <c r="K224" s="253"/>
      <c r="L224" s="258"/>
      <c r="M224" s="259"/>
      <c r="N224" s="260"/>
      <c r="O224" s="260"/>
      <c r="P224" s="260"/>
      <c r="Q224" s="260"/>
      <c r="R224" s="260"/>
      <c r="S224" s="260"/>
      <c r="T224" s="261"/>
      <c r="U224" s="13"/>
      <c r="V224" s="13"/>
      <c r="W224" s="13"/>
      <c r="X224" s="13"/>
      <c r="Y224" s="13"/>
      <c r="Z224" s="13"/>
      <c r="AA224" s="13"/>
      <c r="AB224" s="13"/>
      <c r="AC224" s="13"/>
      <c r="AD224" s="13"/>
      <c r="AE224" s="13"/>
      <c r="AT224" s="262" t="s">
        <v>446</v>
      </c>
      <c r="AU224" s="262" t="s">
        <v>85</v>
      </c>
      <c r="AV224" s="13" t="s">
        <v>85</v>
      </c>
      <c r="AW224" s="13" t="s">
        <v>32</v>
      </c>
      <c r="AX224" s="13" t="s">
        <v>76</v>
      </c>
      <c r="AY224" s="262" t="s">
        <v>342</v>
      </c>
    </row>
    <row r="225" s="13" customFormat="1">
      <c r="A225" s="13"/>
      <c r="B225" s="252"/>
      <c r="C225" s="253"/>
      <c r="D225" s="240" t="s">
        <v>446</v>
      </c>
      <c r="E225" s="254" t="s">
        <v>1</v>
      </c>
      <c r="F225" s="255" t="s">
        <v>3583</v>
      </c>
      <c r="G225" s="253"/>
      <c r="H225" s="256">
        <v>87.656000000000006</v>
      </c>
      <c r="I225" s="257"/>
      <c r="J225" s="253"/>
      <c r="K225" s="253"/>
      <c r="L225" s="258"/>
      <c r="M225" s="259"/>
      <c r="N225" s="260"/>
      <c r="O225" s="260"/>
      <c r="P225" s="260"/>
      <c r="Q225" s="260"/>
      <c r="R225" s="260"/>
      <c r="S225" s="260"/>
      <c r="T225" s="261"/>
      <c r="U225" s="13"/>
      <c r="V225" s="13"/>
      <c r="W225" s="13"/>
      <c r="X225" s="13"/>
      <c r="Y225" s="13"/>
      <c r="Z225" s="13"/>
      <c r="AA225" s="13"/>
      <c r="AB225" s="13"/>
      <c r="AC225" s="13"/>
      <c r="AD225" s="13"/>
      <c r="AE225" s="13"/>
      <c r="AT225" s="262" t="s">
        <v>446</v>
      </c>
      <c r="AU225" s="262" t="s">
        <v>85</v>
      </c>
      <c r="AV225" s="13" t="s">
        <v>85</v>
      </c>
      <c r="AW225" s="13" t="s">
        <v>32</v>
      </c>
      <c r="AX225" s="13" t="s">
        <v>76</v>
      </c>
      <c r="AY225" s="262" t="s">
        <v>342</v>
      </c>
    </row>
    <row r="226" s="13" customFormat="1">
      <c r="A226" s="13"/>
      <c r="B226" s="252"/>
      <c r="C226" s="253"/>
      <c r="D226" s="240" t="s">
        <v>446</v>
      </c>
      <c r="E226" s="254" t="s">
        <v>1</v>
      </c>
      <c r="F226" s="255" t="s">
        <v>3584</v>
      </c>
      <c r="G226" s="253"/>
      <c r="H226" s="256">
        <v>135.93799999999999</v>
      </c>
      <c r="I226" s="257"/>
      <c r="J226" s="253"/>
      <c r="K226" s="253"/>
      <c r="L226" s="258"/>
      <c r="M226" s="259"/>
      <c r="N226" s="260"/>
      <c r="O226" s="260"/>
      <c r="P226" s="260"/>
      <c r="Q226" s="260"/>
      <c r="R226" s="260"/>
      <c r="S226" s="260"/>
      <c r="T226" s="261"/>
      <c r="U226" s="13"/>
      <c r="V226" s="13"/>
      <c r="W226" s="13"/>
      <c r="X226" s="13"/>
      <c r="Y226" s="13"/>
      <c r="Z226" s="13"/>
      <c r="AA226" s="13"/>
      <c r="AB226" s="13"/>
      <c r="AC226" s="13"/>
      <c r="AD226" s="13"/>
      <c r="AE226" s="13"/>
      <c r="AT226" s="262" t="s">
        <v>446</v>
      </c>
      <c r="AU226" s="262" t="s">
        <v>85</v>
      </c>
      <c r="AV226" s="13" t="s">
        <v>85</v>
      </c>
      <c r="AW226" s="13" t="s">
        <v>32</v>
      </c>
      <c r="AX226" s="13" t="s">
        <v>76</v>
      </c>
      <c r="AY226" s="262" t="s">
        <v>342</v>
      </c>
    </row>
    <row r="227" s="13" customFormat="1">
      <c r="A227" s="13"/>
      <c r="B227" s="252"/>
      <c r="C227" s="253"/>
      <c r="D227" s="240" t="s">
        <v>446</v>
      </c>
      <c r="E227" s="254" t="s">
        <v>1</v>
      </c>
      <c r="F227" s="255" t="s">
        <v>3585</v>
      </c>
      <c r="G227" s="253"/>
      <c r="H227" s="256">
        <v>10.949</v>
      </c>
      <c r="I227" s="257"/>
      <c r="J227" s="253"/>
      <c r="K227" s="253"/>
      <c r="L227" s="258"/>
      <c r="M227" s="259"/>
      <c r="N227" s="260"/>
      <c r="O227" s="260"/>
      <c r="P227" s="260"/>
      <c r="Q227" s="260"/>
      <c r="R227" s="260"/>
      <c r="S227" s="260"/>
      <c r="T227" s="261"/>
      <c r="U227" s="13"/>
      <c r="V227" s="13"/>
      <c r="W227" s="13"/>
      <c r="X227" s="13"/>
      <c r="Y227" s="13"/>
      <c r="Z227" s="13"/>
      <c r="AA227" s="13"/>
      <c r="AB227" s="13"/>
      <c r="AC227" s="13"/>
      <c r="AD227" s="13"/>
      <c r="AE227" s="13"/>
      <c r="AT227" s="262" t="s">
        <v>446</v>
      </c>
      <c r="AU227" s="262" t="s">
        <v>85</v>
      </c>
      <c r="AV227" s="13" t="s">
        <v>85</v>
      </c>
      <c r="AW227" s="13" t="s">
        <v>32</v>
      </c>
      <c r="AX227" s="13" t="s">
        <v>76</v>
      </c>
      <c r="AY227" s="262" t="s">
        <v>342</v>
      </c>
    </row>
    <row r="228" s="13" customFormat="1">
      <c r="A228" s="13"/>
      <c r="B228" s="252"/>
      <c r="C228" s="253"/>
      <c r="D228" s="240" t="s">
        <v>446</v>
      </c>
      <c r="E228" s="254" t="s">
        <v>1</v>
      </c>
      <c r="F228" s="255" t="s">
        <v>2284</v>
      </c>
      <c r="G228" s="253"/>
      <c r="H228" s="256">
        <v>4.8600000000000003</v>
      </c>
      <c r="I228" s="257"/>
      <c r="J228" s="253"/>
      <c r="K228" s="253"/>
      <c r="L228" s="258"/>
      <c r="M228" s="259"/>
      <c r="N228" s="260"/>
      <c r="O228" s="260"/>
      <c r="P228" s="260"/>
      <c r="Q228" s="260"/>
      <c r="R228" s="260"/>
      <c r="S228" s="260"/>
      <c r="T228" s="261"/>
      <c r="U228" s="13"/>
      <c r="V228" s="13"/>
      <c r="W228" s="13"/>
      <c r="X228" s="13"/>
      <c r="Y228" s="13"/>
      <c r="Z228" s="13"/>
      <c r="AA228" s="13"/>
      <c r="AB228" s="13"/>
      <c r="AC228" s="13"/>
      <c r="AD228" s="13"/>
      <c r="AE228" s="13"/>
      <c r="AT228" s="262" t="s">
        <v>446</v>
      </c>
      <c r="AU228" s="262" t="s">
        <v>85</v>
      </c>
      <c r="AV228" s="13" t="s">
        <v>85</v>
      </c>
      <c r="AW228" s="13" t="s">
        <v>32</v>
      </c>
      <c r="AX228" s="13" t="s">
        <v>76</v>
      </c>
      <c r="AY228" s="262" t="s">
        <v>342</v>
      </c>
    </row>
    <row r="229" s="13" customFormat="1">
      <c r="A229" s="13"/>
      <c r="B229" s="252"/>
      <c r="C229" s="253"/>
      <c r="D229" s="240" t="s">
        <v>446</v>
      </c>
      <c r="E229" s="254" t="s">
        <v>1</v>
      </c>
      <c r="F229" s="255" t="s">
        <v>3586</v>
      </c>
      <c r="G229" s="253"/>
      <c r="H229" s="256">
        <v>211.34700000000001</v>
      </c>
      <c r="I229" s="257"/>
      <c r="J229" s="253"/>
      <c r="K229" s="253"/>
      <c r="L229" s="258"/>
      <c r="M229" s="259"/>
      <c r="N229" s="260"/>
      <c r="O229" s="260"/>
      <c r="P229" s="260"/>
      <c r="Q229" s="260"/>
      <c r="R229" s="260"/>
      <c r="S229" s="260"/>
      <c r="T229" s="261"/>
      <c r="U229" s="13"/>
      <c r="V229" s="13"/>
      <c r="W229" s="13"/>
      <c r="X229" s="13"/>
      <c r="Y229" s="13"/>
      <c r="Z229" s="13"/>
      <c r="AA229" s="13"/>
      <c r="AB229" s="13"/>
      <c r="AC229" s="13"/>
      <c r="AD229" s="13"/>
      <c r="AE229" s="13"/>
      <c r="AT229" s="262" t="s">
        <v>446</v>
      </c>
      <c r="AU229" s="262" t="s">
        <v>85</v>
      </c>
      <c r="AV229" s="13" t="s">
        <v>85</v>
      </c>
      <c r="AW229" s="13" t="s">
        <v>32</v>
      </c>
      <c r="AX229" s="13" t="s">
        <v>76</v>
      </c>
      <c r="AY229" s="262" t="s">
        <v>342</v>
      </c>
    </row>
    <row r="230" s="15" customFormat="1">
      <c r="A230" s="15"/>
      <c r="B230" s="273"/>
      <c r="C230" s="274"/>
      <c r="D230" s="240" t="s">
        <v>446</v>
      </c>
      <c r="E230" s="275" t="s">
        <v>1</v>
      </c>
      <c r="F230" s="276" t="s">
        <v>492</v>
      </c>
      <c r="G230" s="274"/>
      <c r="H230" s="277">
        <v>2050.1860000000001</v>
      </c>
      <c r="I230" s="278"/>
      <c r="J230" s="274"/>
      <c r="K230" s="274"/>
      <c r="L230" s="279"/>
      <c r="M230" s="280"/>
      <c r="N230" s="281"/>
      <c r="O230" s="281"/>
      <c r="P230" s="281"/>
      <c r="Q230" s="281"/>
      <c r="R230" s="281"/>
      <c r="S230" s="281"/>
      <c r="T230" s="282"/>
      <c r="U230" s="15"/>
      <c r="V230" s="15"/>
      <c r="W230" s="15"/>
      <c r="X230" s="15"/>
      <c r="Y230" s="15"/>
      <c r="Z230" s="15"/>
      <c r="AA230" s="15"/>
      <c r="AB230" s="15"/>
      <c r="AC230" s="15"/>
      <c r="AD230" s="15"/>
      <c r="AE230" s="15"/>
      <c r="AT230" s="283" t="s">
        <v>446</v>
      </c>
      <c r="AU230" s="283" t="s">
        <v>85</v>
      </c>
      <c r="AV230" s="15" t="s">
        <v>92</v>
      </c>
      <c r="AW230" s="15" t="s">
        <v>32</v>
      </c>
      <c r="AX230" s="15" t="s">
        <v>76</v>
      </c>
      <c r="AY230" s="283" t="s">
        <v>342</v>
      </c>
    </row>
    <row r="231" s="14" customFormat="1">
      <c r="A231" s="14"/>
      <c r="B231" s="263"/>
      <c r="C231" s="264"/>
      <c r="D231" s="240" t="s">
        <v>446</v>
      </c>
      <c r="E231" s="265" t="s">
        <v>1</v>
      </c>
      <c r="F231" s="266" t="s">
        <v>2296</v>
      </c>
      <c r="G231" s="264"/>
      <c r="H231" s="265" t="s">
        <v>1</v>
      </c>
      <c r="I231" s="267"/>
      <c r="J231" s="264"/>
      <c r="K231" s="264"/>
      <c r="L231" s="268"/>
      <c r="M231" s="269"/>
      <c r="N231" s="270"/>
      <c r="O231" s="270"/>
      <c r="P231" s="270"/>
      <c r="Q231" s="270"/>
      <c r="R231" s="270"/>
      <c r="S231" s="270"/>
      <c r="T231" s="271"/>
      <c r="U231" s="14"/>
      <c r="V231" s="14"/>
      <c r="W231" s="14"/>
      <c r="X231" s="14"/>
      <c r="Y231" s="14"/>
      <c r="Z231" s="14"/>
      <c r="AA231" s="14"/>
      <c r="AB231" s="14"/>
      <c r="AC231" s="14"/>
      <c r="AD231" s="14"/>
      <c r="AE231" s="14"/>
      <c r="AT231" s="272" t="s">
        <v>446</v>
      </c>
      <c r="AU231" s="272" t="s">
        <v>85</v>
      </c>
      <c r="AV231" s="14" t="s">
        <v>83</v>
      </c>
      <c r="AW231" s="14" t="s">
        <v>32</v>
      </c>
      <c r="AX231" s="14" t="s">
        <v>76</v>
      </c>
      <c r="AY231" s="272" t="s">
        <v>342</v>
      </c>
    </row>
    <row r="232" s="13" customFormat="1">
      <c r="A232" s="13"/>
      <c r="B232" s="252"/>
      <c r="C232" s="253"/>
      <c r="D232" s="240" t="s">
        <v>446</v>
      </c>
      <c r="E232" s="254" t="s">
        <v>1</v>
      </c>
      <c r="F232" s="255" t="s">
        <v>3587</v>
      </c>
      <c r="G232" s="253"/>
      <c r="H232" s="256">
        <v>-410.74700000000001</v>
      </c>
      <c r="I232" s="257"/>
      <c r="J232" s="253"/>
      <c r="K232" s="253"/>
      <c r="L232" s="258"/>
      <c r="M232" s="259"/>
      <c r="N232" s="260"/>
      <c r="O232" s="260"/>
      <c r="P232" s="260"/>
      <c r="Q232" s="260"/>
      <c r="R232" s="260"/>
      <c r="S232" s="260"/>
      <c r="T232" s="261"/>
      <c r="U232" s="13"/>
      <c r="V232" s="13"/>
      <c r="W232" s="13"/>
      <c r="X232" s="13"/>
      <c r="Y232" s="13"/>
      <c r="Z232" s="13"/>
      <c r="AA232" s="13"/>
      <c r="AB232" s="13"/>
      <c r="AC232" s="13"/>
      <c r="AD232" s="13"/>
      <c r="AE232" s="13"/>
      <c r="AT232" s="262" t="s">
        <v>446</v>
      </c>
      <c r="AU232" s="262" t="s">
        <v>85</v>
      </c>
      <c r="AV232" s="13" t="s">
        <v>85</v>
      </c>
      <c r="AW232" s="13" t="s">
        <v>32</v>
      </c>
      <c r="AX232" s="13" t="s">
        <v>76</v>
      </c>
      <c r="AY232" s="262" t="s">
        <v>342</v>
      </c>
    </row>
    <row r="233" s="13" customFormat="1">
      <c r="A233" s="13"/>
      <c r="B233" s="252"/>
      <c r="C233" s="253"/>
      <c r="D233" s="240" t="s">
        <v>446</v>
      </c>
      <c r="E233" s="254" t="s">
        <v>1</v>
      </c>
      <c r="F233" s="255" t="s">
        <v>3588</v>
      </c>
      <c r="G233" s="253"/>
      <c r="H233" s="256">
        <v>-2.6030000000000002</v>
      </c>
      <c r="I233" s="257"/>
      <c r="J233" s="253"/>
      <c r="K233" s="253"/>
      <c r="L233" s="258"/>
      <c r="M233" s="259"/>
      <c r="N233" s="260"/>
      <c r="O233" s="260"/>
      <c r="P233" s="260"/>
      <c r="Q233" s="260"/>
      <c r="R233" s="260"/>
      <c r="S233" s="260"/>
      <c r="T233" s="261"/>
      <c r="U233" s="13"/>
      <c r="V233" s="13"/>
      <c r="W233" s="13"/>
      <c r="X233" s="13"/>
      <c r="Y233" s="13"/>
      <c r="Z233" s="13"/>
      <c r="AA233" s="13"/>
      <c r="AB233" s="13"/>
      <c r="AC233" s="13"/>
      <c r="AD233" s="13"/>
      <c r="AE233" s="13"/>
      <c r="AT233" s="262" t="s">
        <v>446</v>
      </c>
      <c r="AU233" s="262" t="s">
        <v>85</v>
      </c>
      <c r="AV233" s="13" t="s">
        <v>85</v>
      </c>
      <c r="AW233" s="13" t="s">
        <v>32</v>
      </c>
      <c r="AX233" s="13" t="s">
        <v>76</v>
      </c>
      <c r="AY233" s="262" t="s">
        <v>342</v>
      </c>
    </row>
    <row r="234" s="15" customFormat="1">
      <c r="A234" s="15"/>
      <c r="B234" s="273"/>
      <c r="C234" s="274"/>
      <c r="D234" s="240" t="s">
        <v>446</v>
      </c>
      <c r="E234" s="275" t="s">
        <v>1</v>
      </c>
      <c r="F234" s="276" t="s">
        <v>492</v>
      </c>
      <c r="G234" s="274"/>
      <c r="H234" s="277">
        <v>-413.35000000000002</v>
      </c>
      <c r="I234" s="278"/>
      <c r="J234" s="274"/>
      <c r="K234" s="274"/>
      <c r="L234" s="279"/>
      <c r="M234" s="280"/>
      <c r="N234" s="281"/>
      <c r="O234" s="281"/>
      <c r="P234" s="281"/>
      <c r="Q234" s="281"/>
      <c r="R234" s="281"/>
      <c r="S234" s="281"/>
      <c r="T234" s="282"/>
      <c r="U234" s="15"/>
      <c r="V234" s="15"/>
      <c r="W234" s="15"/>
      <c r="X234" s="15"/>
      <c r="Y234" s="15"/>
      <c r="Z234" s="15"/>
      <c r="AA234" s="15"/>
      <c r="AB234" s="15"/>
      <c r="AC234" s="15"/>
      <c r="AD234" s="15"/>
      <c r="AE234" s="15"/>
      <c r="AT234" s="283" t="s">
        <v>446</v>
      </c>
      <c r="AU234" s="283" t="s">
        <v>85</v>
      </c>
      <c r="AV234" s="15" t="s">
        <v>92</v>
      </c>
      <c r="AW234" s="15" t="s">
        <v>32</v>
      </c>
      <c r="AX234" s="15" t="s">
        <v>76</v>
      </c>
      <c r="AY234" s="283" t="s">
        <v>342</v>
      </c>
    </row>
    <row r="235" s="16" customFormat="1">
      <c r="A235" s="16"/>
      <c r="B235" s="284"/>
      <c r="C235" s="285"/>
      <c r="D235" s="240" t="s">
        <v>446</v>
      </c>
      <c r="E235" s="286" t="s">
        <v>1</v>
      </c>
      <c r="F235" s="287" t="s">
        <v>500</v>
      </c>
      <c r="G235" s="285"/>
      <c r="H235" s="288">
        <v>1636.836</v>
      </c>
      <c r="I235" s="289"/>
      <c r="J235" s="285"/>
      <c r="K235" s="285"/>
      <c r="L235" s="290"/>
      <c r="M235" s="291"/>
      <c r="N235" s="292"/>
      <c r="O235" s="292"/>
      <c r="P235" s="292"/>
      <c r="Q235" s="292"/>
      <c r="R235" s="292"/>
      <c r="S235" s="292"/>
      <c r="T235" s="293"/>
      <c r="U235" s="16"/>
      <c r="V235" s="16"/>
      <c r="W235" s="16"/>
      <c r="X235" s="16"/>
      <c r="Y235" s="16"/>
      <c r="Z235" s="16"/>
      <c r="AA235" s="16"/>
      <c r="AB235" s="16"/>
      <c r="AC235" s="16"/>
      <c r="AD235" s="16"/>
      <c r="AE235" s="16"/>
      <c r="AT235" s="294" t="s">
        <v>446</v>
      </c>
      <c r="AU235" s="294" t="s">
        <v>85</v>
      </c>
      <c r="AV235" s="16" t="s">
        <v>360</v>
      </c>
      <c r="AW235" s="16" t="s">
        <v>32</v>
      </c>
      <c r="AX235" s="16" t="s">
        <v>76</v>
      </c>
      <c r="AY235" s="294" t="s">
        <v>342</v>
      </c>
    </row>
    <row r="236" s="13" customFormat="1">
      <c r="A236" s="13"/>
      <c r="B236" s="252"/>
      <c r="C236" s="253"/>
      <c r="D236" s="240" t="s">
        <v>446</v>
      </c>
      <c r="E236" s="254" t="s">
        <v>1</v>
      </c>
      <c r="F236" s="255" t="s">
        <v>3589</v>
      </c>
      <c r="G236" s="253"/>
      <c r="H236" s="256">
        <v>654.73400000000004</v>
      </c>
      <c r="I236" s="257"/>
      <c r="J236" s="253"/>
      <c r="K236" s="253"/>
      <c r="L236" s="258"/>
      <c r="M236" s="259"/>
      <c r="N236" s="260"/>
      <c r="O236" s="260"/>
      <c r="P236" s="260"/>
      <c r="Q236" s="260"/>
      <c r="R236" s="260"/>
      <c r="S236" s="260"/>
      <c r="T236" s="261"/>
      <c r="U236" s="13"/>
      <c r="V236" s="13"/>
      <c r="W236" s="13"/>
      <c r="X236" s="13"/>
      <c r="Y236" s="13"/>
      <c r="Z236" s="13"/>
      <c r="AA236" s="13"/>
      <c r="AB236" s="13"/>
      <c r="AC236" s="13"/>
      <c r="AD236" s="13"/>
      <c r="AE236" s="13"/>
      <c r="AT236" s="262" t="s">
        <v>446</v>
      </c>
      <c r="AU236" s="262" t="s">
        <v>85</v>
      </c>
      <c r="AV236" s="13" t="s">
        <v>85</v>
      </c>
      <c r="AW236" s="13" t="s">
        <v>32</v>
      </c>
      <c r="AX236" s="13" t="s">
        <v>83</v>
      </c>
      <c r="AY236" s="262" t="s">
        <v>342</v>
      </c>
    </row>
    <row r="237" s="2" customFormat="1" ht="21.75" customHeight="1">
      <c r="A237" s="39"/>
      <c r="B237" s="40"/>
      <c r="C237" s="227" t="s">
        <v>423</v>
      </c>
      <c r="D237" s="227" t="s">
        <v>343</v>
      </c>
      <c r="E237" s="228" t="s">
        <v>2725</v>
      </c>
      <c r="F237" s="229" t="s">
        <v>2726</v>
      </c>
      <c r="G237" s="230" t="s">
        <v>562</v>
      </c>
      <c r="H237" s="231">
        <v>654.73400000000004</v>
      </c>
      <c r="I237" s="232"/>
      <c r="J237" s="233">
        <f>ROUND(I237*H237,2)</f>
        <v>0</v>
      </c>
      <c r="K237" s="229" t="s">
        <v>443</v>
      </c>
      <c r="L237" s="45"/>
      <c r="M237" s="234" t="s">
        <v>1</v>
      </c>
      <c r="N237" s="235" t="s">
        <v>41</v>
      </c>
      <c r="O237" s="92"/>
      <c r="P237" s="236">
        <f>O237*H237</f>
        <v>0</v>
      </c>
      <c r="Q237" s="236">
        <v>0</v>
      </c>
      <c r="R237" s="236">
        <f>Q237*H237</f>
        <v>0</v>
      </c>
      <c r="S237" s="236">
        <v>0</v>
      </c>
      <c r="T237" s="237">
        <f>S237*H237</f>
        <v>0</v>
      </c>
      <c r="U237" s="39"/>
      <c r="V237" s="39"/>
      <c r="W237" s="39"/>
      <c r="X237" s="39"/>
      <c r="Y237" s="39"/>
      <c r="Z237" s="39"/>
      <c r="AA237" s="39"/>
      <c r="AB237" s="39"/>
      <c r="AC237" s="39"/>
      <c r="AD237" s="39"/>
      <c r="AE237" s="39"/>
      <c r="AR237" s="238" t="s">
        <v>360</v>
      </c>
      <c r="AT237" s="238" t="s">
        <v>343</v>
      </c>
      <c r="AU237" s="238" t="s">
        <v>85</v>
      </c>
      <c r="AY237" s="18" t="s">
        <v>342</v>
      </c>
      <c r="BE237" s="239">
        <f>IF(N237="základní",J237,0)</f>
        <v>0</v>
      </c>
      <c r="BF237" s="239">
        <f>IF(N237="snížená",J237,0)</f>
        <v>0</v>
      </c>
      <c r="BG237" s="239">
        <f>IF(N237="zákl. přenesená",J237,0)</f>
        <v>0</v>
      </c>
      <c r="BH237" s="239">
        <f>IF(N237="sníž. přenesená",J237,0)</f>
        <v>0</v>
      </c>
      <c r="BI237" s="239">
        <f>IF(N237="nulová",J237,0)</f>
        <v>0</v>
      </c>
      <c r="BJ237" s="18" t="s">
        <v>83</v>
      </c>
      <c r="BK237" s="239">
        <f>ROUND(I237*H237,2)</f>
        <v>0</v>
      </c>
      <c r="BL237" s="18" t="s">
        <v>360</v>
      </c>
      <c r="BM237" s="238" t="s">
        <v>3590</v>
      </c>
    </row>
    <row r="238" s="2" customFormat="1">
      <c r="A238" s="39"/>
      <c r="B238" s="40"/>
      <c r="C238" s="41"/>
      <c r="D238" s="240" t="s">
        <v>349</v>
      </c>
      <c r="E238" s="41"/>
      <c r="F238" s="241" t="s">
        <v>2728</v>
      </c>
      <c r="G238" s="41"/>
      <c r="H238" s="41"/>
      <c r="I238" s="242"/>
      <c r="J238" s="41"/>
      <c r="K238" s="41"/>
      <c r="L238" s="45"/>
      <c r="M238" s="243"/>
      <c r="N238" s="244"/>
      <c r="O238" s="92"/>
      <c r="P238" s="92"/>
      <c r="Q238" s="92"/>
      <c r="R238" s="92"/>
      <c r="S238" s="92"/>
      <c r="T238" s="93"/>
      <c r="U238" s="39"/>
      <c r="V238" s="39"/>
      <c r="W238" s="39"/>
      <c r="X238" s="39"/>
      <c r="Y238" s="39"/>
      <c r="Z238" s="39"/>
      <c r="AA238" s="39"/>
      <c r="AB238" s="39"/>
      <c r="AC238" s="39"/>
      <c r="AD238" s="39"/>
      <c r="AE238" s="39"/>
      <c r="AT238" s="18" t="s">
        <v>349</v>
      </c>
      <c r="AU238" s="18" t="s">
        <v>85</v>
      </c>
    </row>
    <row r="239" s="13" customFormat="1">
      <c r="A239" s="13"/>
      <c r="B239" s="252"/>
      <c r="C239" s="253"/>
      <c r="D239" s="240" t="s">
        <v>446</v>
      </c>
      <c r="E239" s="254" t="s">
        <v>1</v>
      </c>
      <c r="F239" s="255" t="s">
        <v>3591</v>
      </c>
      <c r="G239" s="253"/>
      <c r="H239" s="256">
        <v>654.73400000000004</v>
      </c>
      <c r="I239" s="257"/>
      <c r="J239" s="253"/>
      <c r="K239" s="253"/>
      <c r="L239" s="258"/>
      <c r="M239" s="259"/>
      <c r="N239" s="260"/>
      <c r="O239" s="260"/>
      <c r="P239" s="260"/>
      <c r="Q239" s="260"/>
      <c r="R239" s="260"/>
      <c r="S239" s="260"/>
      <c r="T239" s="261"/>
      <c r="U239" s="13"/>
      <c r="V239" s="13"/>
      <c r="W239" s="13"/>
      <c r="X239" s="13"/>
      <c r="Y239" s="13"/>
      <c r="Z239" s="13"/>
      <c r="AA239" s="13"/>
      <c r="AB239" s="13"/>
      <c r="AC239" s="13"/>
      <c r="AD239" s="13"/>
      <c r="AE239" s="13"/>
      <c r="AT239" s="262" t="s">
        <v>446</v>
      </c>
      <c r="AU239" s="262" t="s">
        <v>85</v>
      </c>
      <c r="AV239" s="13" t="s">
        <v>85</v>
      </c>
      <c r="AW239" s="13" t="s">
        <v>32</v>
      </c>
      <c r="AX239" s="13" t="s">
        <v>83</v>
      </c>
      <c r="AY239" s="262" t="s">
        <v>342</v>
      </c>
    </row>
    <row r="240" s="2" customFormat="1" ht="21.75" customHeight="1">
      <c r="A240" s="39"/>
      <c r="B240" s="40"/>
      <c r="C240" s="227" t="s">
        <v>428</v>
      </c>
      <c r="D240" s="227" t="s">
        <v>343</v>
      </c>
      <c r="E240" s="228" t="s">
        <v>2730</v>
      </c>
      <c r="F240" s="229" t="s">
        <v>2731</v>
      </c>
      <c r="G240" s="230" t="s">
        <v>562</v>
      </c>
      <c r="H240" s="231">
        <v>327.36700000000002</v>
      </c>
      <c r="I240" s="232"/>
      <c r="J240" s="233">
        <f>ROUND(I240*H240,2)</f>
        <v>0</v>
      </c>
      <c r="K240" s="229" t="s">
        <v>443</v>
      </c>
      <c r="L240" s="45"/>
      <c r="M240" s="234" t="s">
        <v>1</v>
      </c>
      <c r="N240" s="235" t="s">
        <v>41</v>
      </c>
      <c r="O240" s="92"/>
      <c r="P240" s="236">
        <f>O240*H240</f>
        <v>0</v>
      </c>
      <c r="Q240" s="236">
        <v>0</v>
      </c>
      <c r="R240" s="236">
        <f>Q240*H240</f>
        <v>0</v>
      </c>
      <c r="S240" s="236">
        <v>0</v>
      </c>
      <c r="T240" s="237">
        <f>S240*H240</f>
        <v>0</v>
      </c>
      <c r="U240" s="39"/>
      <c r="V240" s="39"/>
      <c r="W240" s="39"/>
      <c r="X240" s="39"/>
      <c r="Y240" s="39"/>
      <c r="Z240" s="39"/>
      <c r="AA240" s="39"/>
      <c r="AB240" s="39"/>
      <c r="AC240" s="39"/>
      <c r="AD240" s="39"/>
      <c r="AE240" s="39"/>
      <c r="AR240" s="238" t="s">
        <v>360</v>
      </c>
      <c r="AT240" s="238" t="s">
        <v>343</v>
      </c>
      <c r="AU240" s="238" t="s">
        <v>85</v>
      </c>
      <c r="AY240" s="18" t="s">
        <v>342</v>
      </c>
      <c r="BE240" s="239">
        <f>IF(N240="základní",J240,0)</f>
        <v>0</v>
      </c>
      <c r="BF240" s="239">
        <f>IF(N240="snížená",J240,0)</f>
        <v>0</v>
      </c>
      <c r="BG240" s="239">
        <f>IF(N240="zákl. přenesená",J240,0)</f>
        <v>0</v>
      </c>
      <c r="BH240" s="239">
        <f>IF(N240="sníž. přenesená",J240,0)</f>
        <v>0</v>
      </c>
      <c r="BI240" s="239">
        <f>IF(N240="nulová",J240,0)</f>
        <v>0</v>
      </c>
      <c r="BJ240" s="18" t="s">
        <v>83</v>
      </c>
      <c r="BK240" s="239">
        <f>ROUND(I240*H240,2)</f>
        <v>0</v>
      </c>
      <c r="BL240" s="18" t="s">
        <v>360</v>
      </c>
      <c r="BM240" s="238" t="s">
        <v>3592</v>
      </c>
    </row>
    <row r="241" s="2" customFormat="1">
      <c r="A241" s="39"/>
      <c r="B241" s="40"/>
      <c r="C241" s="41"/>
      <c r="D241" s="240" t="s">
        <v>349</v>
      </c>
      <c r="E241" s="41"/>
      <c r="F241" s="241" t="s">
        <v>2733</v>
      </c>
      <c r="G241" s="41"/>
      <c r="H241" s="41"/>
      <c r="I241" s="242"/>
      <c r="J241" s="41"/>
      <c r="K241" s="41"/>
      <c r="L241" s="45"/>
      <c r="M241" s="243"/>
      <c r="N241" s="244"/>
      <c r="O241" s="92"/>
      <c r="P241" s="92"/>
      <c r="Q241" s="92"/>
      <c r="R241" s="92"/>
      <c r="S241" s="92"/>
      <c r="T241" s="93"/>
      <c r="U241" s="39"/>
      <c r="V241" s="39"/>
      <c r="W241" s="39"/>
      <c r="X241" s="39"/>
      <c r="Y241" s="39"/>
      <c r="Z241" s="39"/>
      <c r="AA241" s="39"/>
      <c r="AB241" s="39"/>
      <c r="AC241" s="39"/>
      <c r="AD241" s="39"/>
      <c r="AE241" s="39"/>
      <c r="AT241" s="18" t="s">
        <v>349</v>
      </c>
      <c r="AU241" s="18" t="s">
        <v>85</v>
      </c>
    </row>
    <row r="242" s="13" customFormat="1">
      <c r="A242" s="13"/>
      <c r="B242" s="252"/>
      <c r="C242" s="253"/>
      <c r="D242" s="240" t="s">
        <v>446</v>
      </c>
      <c r="E242" s="254" t="s">
        <v>1</v>
      </c>
      <c r="F242" s="255" t="s">
        <v>3593</v>
      </c>
      <c r="G242" s="253"/>
      <c r="H242" s="256">
        <v>327.36700000000002</v>
      </c>
      <c r="I242" s="257"/>
      <c r="J242" s="253"/>
      <c r="K242" s="253"/>
      <c r="L242" s="258"/>
      <c r="M242" s="259"/>
      <c r="N242" s="260"/>
      <c r="O242" s="260"/>
      <c r="P242" s="260"/>
      <c r="Q242" s="260"/>
      <c r="R242" s="260"/>
      <c r="S242" s="260"/>
      <c r="T242" s="261"/>
      <c r="U242" s="13"/>
      <c r="V242" s="13"/>
      <c r="W242" s="13"/>
      <c r="X242" s="13"/>
      <c r="Y242" s="13"/>
      <c r="Z242" s="13"/>
      <c r="AA242" s="13"/>
      <c r="AB242" s="13"/>
      <c r="AC242" s="13"/>
      <c r="AD242" s="13"/>
      <c r="AE242" s="13"/>
      <c r="AT242" s="262" t="s">
        <v>446</v>
      </c>
      <c r="AU242" s="262" t="s">
        <v>85</v>
      </c>
      <c r="AV242" s="13" t="s">
        <v>85</v>
      </c>
      <c r="AW242" s="13" t="s">
        <v>32</v>
      </c>
      <c r="AX242" s="13" t="s">
        <v>83</v>
      </c>
      <c r="AY242" s="262" t="s">
        <v>342</v>
      </c>
    </row>
    <row r="243" s="2" customFormat="1" ht="16.5" customHeight="1">
      <c r="A243" s="39"/>
      <c r="B243" s="40"/>
      <c r="C243" s="227" t="s">
        <v>606</v>
      </c>
      <c r="D243" s="227" t="s">
        <v>343</v>
      </c>
      <c r="E243" s="228" t="s">
        <v>2735</v>
      </c>
      <c r="F243" s="229" t="s">
        <v>2736</v>
      </c>
      <c r="G243" s="230" t="s">
        <v>473</v>
      </c>
      <c r="H243" s="231">
        <v>972.94000000000005</v>
      </c>
      <c r="I243" s="232"/>
      <c r="J243" s="233">
        <f>ROUND(I243*H243,2)</f>
        <v>0</v>
      </c>
      <c r="K243" s="229" t="s">
        <v>443</v>
      </c>
      <c r="L243" s="45"/>
      <c r="M243" s="234" t="s">
        <v>1</v>
      </c>
      <c r="N243" s="235" t="s">
        <v>41</v>
      </c>
      <c r="O243" s="92"/>
      <c r="P243" s="236">
        <f>O243*H243</f>
        <v>0</v>
      </c>
      <c r="Q243" s="236">
        <v>0.00084000000000000003</v>
      </c>
      <c r="R243" s="236">
        <f>Q243*H243</f>
        <v>0.81726960000000004</v>
      </c>
      <c r="S243" s="236">
        <v>0</v>
      </c>
      <c r="T243" s="237">
        <f>S243*H243</f>
        <v>0</v>
      </c>
      <c r="U243" s="39"/>
      <c r="V243" s="39"/>
      <c r="W243" s="39"/>
      <c r="X243" s="39"/>
      <c r="Y243" s="39"/>
      <c r="Z243" s="39"/>
      <c r="AA243" s="39"/>
      <c r="AB243" s="39"/>
      <c r="AC243" s="39"/>
      <c r="AD243" s="39"/>
      <c r="AE243" s="39"/>
      <c r="AR243" s="238" t="s">
        <v>360</v>
      </c>
      <c r="AT243" s="238" t="s">
        <v>343</v>
      </c>
      <c r="AU243" s="238" t="s">
        <v>85</v>
      </c>
      <c r="AY243" s="18" t="s">
        <v>342</v>
      </c>
      <c r="BE243" s="239">
        <f>IF(N243="základní",J243,0)</f>
        <v>0</v>
      </c>
      <c r="BF243" s="239">
        <f>IF(N243="snížená",J243,0)</f>
        <v>0</v>
      </c>
      <c r="BG243" s="239">
        <f>IF(N243="zákl. přenesená",J243,0)</f>
        <v>0</v>
      </c>
      <c r="BH243" s="239">
        <f>IF(N243="sníž. přenesená",J243,0)</f>
        <v>0</v>
      </c>
      <c r="BI243" s="239">
        <f>IF(N243="nulová",J243,0)</f>
        <v>0</v>
      </c>
      <c r="BJ243" s="18" t="s">
        <v>83</v>
      </c>
      <c r="BK243" s="239">
        <f>ROUND(I243*H243,2)</f>
        <v>0</v>
      </c>
      <c r="BL243" s="18" t="s">
        <v>360</v>
      </c>
      <c r="BM243" s="238" t="s">
        <v>3594</v>
      </c>
    </row>
    <row r="244" s="2" customFormat="1">
      <c r="A244" s="39"/>
      <c r="B244" s="40"/>
      <c r="C244" s="41"/>
      <c r="D244" s="240" t="s">
        <v>349</v>
      </c>
      <c r="E244" s="41"/>
      <c r="F244" s="241" t="s">
        <v>2738</v>
      </c>
      <c r="G244" s="41"/>
      <c r="H244" s="41"/>
      <c r="I244" s="242"/>
      <c r="J244" s="41"/>
      <c r="K244" s="41"/>
      <c r="L244" s="45"/>
      <c r="M244" s="243"/>
      <c r="N244" s="244"/>
      <c r="O244" s="92"/>
      <c r="P244" s="92"/>
      <c r="Q244" s="92"/>
      <c r="R244" s="92"/>
      <c r="S244" s="92"/>
      <c r="T244" s="93"/>
      <c r="U244" s="39"/>
      <c r="V244" s="39"/>
      <c r="W244" s="39"/>
      <c r="X244" s="39"/>
      <c r="Y244" s="39"/>
      <c r="Z244" s="39"/>
      <c r="AA244" s="39"/>
      <c r="AB244" s="39"/>
      <c r="AC244" s="39"/>
      <c r="AD244" s="39"/>
      <c r="AE244" s="39"/>
      <c r="AT244" s="18" t="s">
        <v>349</v>
      </c>
      <c r="AU244" s="18" t="s">
        <v>85</v>
      </c>
    </row>
    <row r="245" s="14" customFormat="1">
      <c r="A245" s="14"/>
      <c r="B245" s="263"/>
      <c r="C245" s="264"/>
      <c r="D245" s="240" t="s">
        <v>446</v>
      </c>
      <c r="E245" s="265" t="s">
        <v>1</v>
      </c>
      <c r="F245" s="266" t="s">
        <v>3559</v>
      </c>
      <c r="G245" s="264"/>
      <c r="H245" s="265" t="s">
        <v>1</v>
      </c>
      <c r="I245" s="267"/>
      <c r="J245" s="264"/>
      <c r="K245" s="264"/>
      <c r="L245" s="268"/>
      <c r="M245" s="269"/>
      <c r="N245" s="270"/>
      <c r="O245" s="270"/>
      <c r="P245" s="270"/>
      <c r="Q245" s="270"/>
      <c r="R245" s="270"/>
      <c r="S245" s="270"/>
      <c r="T245" s="271"/>
      <c r="U245" s="14"/>
      <c r="V245" s="14"/>
      <c r="W245" s="14"/>
      <c r="X245" s="14"/>
      <c r="Y245" s="14"/>
      <c r="Z245" s="14"/>
      <c r="AA245" s="14"/>
      <c r="AB245" s="14"/>
      <c r="AC245" s="14"/>
      <c r="AD245" s="14"/>
      <c r="AE245" s="14"/>
      <c r="AT245" s="272" t="s">
        <v>446</v>
      </c>
      <c r="AU245" s="272" t="s">
        <v>85</v>
      </c>
      <c r="AV245" s="14" t="s">
        <v>83</v>
      </c>
      <c r="AW245" s="14" t="s">
        <v>32</v>
      </c>
      <c r="AX245" s="14" t="s">
        <v>76</v>
      </c>
      <c r="AY245" s="272" t="s">
        <v>342</v>
      </c>
    </row>
    <row r="246" s="13" customFormat="1">
      <c r="A246" s="13"/>
      <c r="B246" s="252"/>
      <c r="C246" s="253"/>
      <c r="D246" s="240" t="s">
        <v>446</v>
      </c>
      <c r="E246" s="254" t="s">
        <v>1</v>
      </c>
      <c r="F246" s="255" t="s">
        <v>3595</v>
      </c>
      <c r="G246" s="253"/>
      <c r="H246" s="256">
        <v>182.28</v>
      </c>
      <c r="I246" s="257"/>
      <c r="J246" s="253"/>
      <c r="K246" s="253"/>
      <c r="L246" s="258"/>
      <c r="M246" s="259"/>
      <c r="N246" s="260"/>
      <c r="O246" s="260"/>
      <c r="P246" s="260"/>
      <c r="Q246" s="260"/>
      <c r="R246" s="260"/>
      <c r="S246" s="260"/>
      <c r="T246" s="261"/>
      <c r="U246" s="13"/>
      <c r="V246" s="13"/>
      <c r="W246" s="13"/>
      <c r="X246" s="13"/>
      <c r="Y246" s="13"/>
      <c r="Z246" s="13"/>
      <c r="AA246" s="13"/>
      <c r="AB246" s="13"/>
      <c r="AC246" s="13"/>
      <c r="AD246" s="13"/>
      <c r="AE246" s="13"/>
      <c r="AT246" s="262" t="s">
        <v>446</v>
      </c>
      <c r="AU246" s="262" t="s">
        <v>85</v>
      </c>
      <c r="AV246" s="13" t="s">
        <v>85</v>
      </c>
      <c r="AW246" s="13" t="s">
        <v>32</v>
      </c>
      <c r="AX246" s="13" t="s">
        <v>76</v>
      </c>
      <c r="AY246" s="262" t="s">
        <v>342</v>
      </c>
    </row>
    <row r="247" s="13" customFormat="1">
      <c r="A247" s="13"/>
      <c r="B247" s="252"/>
      <c r="C247" s="253"/>
      <c r="D247" s="240" t="s">
        <v>446</v>
      </c>
      <c r="E247" s="254" t="s">
        <v>1</v>
      </c>
      <c r="F247" s="255" t="s">
        <v>3596</v>
      </c>
      <c r="G247" s="253"/>
      <c r="H247" s="256">
        <v>187</v>
      </c>
      <c r="I247" s="257"/>
      <c r="J247" s="253"/>
      <c r="K247" s="253"/>
      <c r="L247" s="258"/>
      <c r="M247" s="259"/>
      <c r="N247" s="260"/>
      <c r="O247" s="260"/>
      <c r="P247" s="260"/>
      <c r="Q247" s="260"/>
      <c r="R247" s="260"/>
      <c r="S247" s="260"/>
      <c r="T247" s="261"/>
      <c r="U247" s="13"/>
      <c r="V247" s="13"/>
      <c r="W247" s="13"/>
      <c r="X247" s="13"/>
      <c r="Y247" s="13"/>
      <c r="Z247" s="13"/>
      <c r="AA247" s="13"/>
      <c r="AB247" s="13"/>
      <c r="AC247" s="13"/>
      <c r="AD247" s="13"/>
      <c r="AE247" s="13"/>
      <c r="AT247" s="262" t="s">
        <v>446</v>
      </c>
      <c r="AU247" s="262" t="s">
        <v>85</v>
      </c>
      <c r="AV247" s="13" t="s">
        <v>85</v>
      </c>
      <c r="AW247" s="13" t="s">
        <v>32</v>
      </c>
      <c r="AX247" s="13" t="s">
        <v>76</v>
      </c>
      <c r="AY247" s="262" t="s">
        <v>342</v>
      </c>
    </row>
    <row r="248" s="13" customFormat="1">
      <c r="A248" s="13"/>
      <c r="B248" s="252"/>
      <c r="C248" s="253"/>
      <c r="D248" s="240" t="s">
        <v>446</v>
      </c>
      <c r="E248" s="254" t="s">
        <v>1</v>
      </c>
      <c r="F248" s="255" t="s">
        <v>3597</v>
      </c>
      <c r="G248" s="253"/>
      <c r="H248" s="256">
        <v>125.81399999999999</v>
      </c>
      <c r="I248" s="257"/>
      <c r="J248" s="253"/>
      <c r="K248" s="253"/>
      <c r="L248" s="258"/>
      <c r="M248" s="259"/>
      <c r="N248" s="260"/>
      <c r="O248" s="260"/>
      <c r="P248" s="260"/>
      <c r="Q248" s="260"/>
      <c r="R248" s="260"/>
      <c r="S248" s="260"/>
      <c r="T248" s="261"/>
      <c r="U248" s="13"/>
      <c r="V248" s="13"/>
      <c r="W248" s="13"/>
      <c r="X248" s="13"/>
      <c r="Y248" s="13"/>
      <c r="Z248" s="13"/>
      <c r="AA248" s="13"/>
      <c r="AB248" s="13"/>
      <c r="AC248" s="13"/>
      <c r="AD248" s="13"/>
      <c r="AE248" s="13"/>
      <c r="AT248" s="262" t="s">
        <v>446</v>
      </c>
      <c r="AU248" s="262" t="s">
        <v>85</v>
      </c>
      <c r="AV248" s="13" t="s">
        <v>85</v>
      </c>
      <c r="AW248" s="13" t="s">
        <v>32</v>
      </c>
      <c r="AX248" s="13" t="s">
        <v>76</v>
      </c>
      <c r="AY248" s="262" t="s">
        <v>342</v>
      </c>
    </row>
    <row r="249" s="13" customFormat="1">
      <c r="A249" s="13"/>
      <c r="B249" s="252"/>
      <c r="C249" s="253"/>
      <c r="D249" s="240" t="s">
        <v>446</v>
      </c>
      <c r="E249" s="254" t="s">
        <v>1</v>
      </c>
      <c r="F249" s="255" t="s">
        <v>3598</v>
      </c>
      <c r="G249" s="253"/>
      <c r="H249" s="256">
        <v>110.286</v>
      </c>
      <c r="I249" s="257"/>
      <c r="J249" s="253"/>
      <c r="K249" s="253"/>
      <c r="L249" s="258"/>
      <c r="M249" s="259"/>
      <c r="N249" s="260"/>
      <c r="O249" s="260"/>
      <c r="P249" s="260"/>
      <c r="Q249" s="260"/>
      <c r="R249" s="260"/>
      <c r="S249" s="260"/>
      <c r="T249" s="261"/>
      <c r="U249" s="13"/>
      <c r="V249" s="13"/>
      <c r="W249" s="13"/>
      <c r="X249" s="13"/>
      <c r="Y249" s="13"/>
      <c r="Z249" s="13"/>
      <c r="AA249" s="13"/>
      <c r="AB249" s="13"/>
      <c r="AC249" s="13"/>
      <c r="AD249" s="13"/>
      <c r="AE249" s="13"/>
      <c r="AT249" s="262" t="s">
        <v>446</v>
      </c>
      <c r="AU249" s="262" t="s">
        <v>85</v>
      </c>
      <c r="AV249" s="13" t="s">
        <v>85</v>
      </c>
      <c r="AW249" s="13" t="s">
        <v>32</v>
      </c>
      <c r="AX249" s="13" t="s">
        <v>76</v>
      </c>
      <c r="AY249" s="262" t="s">
        <v>342</v>
      </c>
    </row>
    <row r="250" s="13" customFormat="1">
      <c r="A250" s="13"/>
      <c r="B250" s="252"/>
      <c r="C250" s="253"/>
      <c r="D250" s="240" t="s">
        <v>446</v>
      </c>
      <c r="E250" s="254" t="s">
        <v>1</v>
      </c>
      <c r="F250" s="255" t="s">
        <v>3599</v>
      </c>
      <c r="G250" s="253"/>
      <c r="H250" s="256">
        <v>367.56</v>
      </c>
      <c r="I250" s="257"/>
      <c r="J250" s="253"/>
      <c r="K250" s="253"/>
      <c r="L250" s="258"/>
      <c r="M250" s="259"/>
      <c r="N250" s="260"/>
      <c r="O250" s="260"/>
      <c r="P250" s="260"/>
      <c r="Q250" s="260"/>
      <c r="R250" s="260"/>
      <c r="S250" s="260"/>
      <c r="T250" s="261"/>
      <c r="U250" s="13"/>
      <c r="V250" s="13"/>
      <c r="W250" s="13"/>
      <c r="X250" s="13"/>
      <c r="Y250" s="13"/>
      <c r="Z250" s="13"/>
      <c r="AA250" s="13"/>
      <c r="AB250" s="13"/>
      <c r="AC250" s="13"/>
      <c r="AD250" s="13"/>
      <c r="AE250" s="13"/>
      <c r="AT250" s="262" t="s">
        <v>446</v>
      </c>
      <c r="AU250" s="262" t="s">
        <v>85</v>
      </c>
      <c r="AV250" s="13" t="s">
        <v>85</v>
      </c>
      <c r="AW250" s="13" t="s">
        <v>32</v>
      </c>
      <c r="AX250" s="13" t="s">
        <v>76</v>
      </c>
      <c r="AY250" s="262" t="s">
        <v>342</v>
      </c>
    </row>
    <row r="251" s="16" customFormat="1">
      <c r="A251" s="16"/>
      <c r="B251" s="284"/>
      <c r="C251" s="285"/>
      <c r="D251" s="240" t="s">
        <v>446</v>
      </c>
      <c r="E251" s="286" t="s">
        <v>1</v>
      </c>
      <c r="F251" s="287" t="s">
        <v>500</v>
      </c>
      <c r="G251" s="285"/>
      <c r="H251" s="288">
        <v>972.94000000000005</v>
      </c>
      <c r="I251" s="289"/>
      <c r="J251" s="285"/>
      <c r="K251" s="285"/>
      <c r="L251" s="290"/>
      <c r="M251" s="291"/>
      <c r="N251" s="292"/>
      <c r="O251" s="292"/>
      <c r="P251" s="292"/>
      <c r="Q251" s="292"/>
      <c r="R251" s="292"/>
      <c r="S251" s="292"/>
      <c r="T251" s="293"/>
      <c r="U251" s="16"/>
      <c r="V251" s="16"/>
      <c r="W251" s="16"/>
      <c r="X251" s="16"/>
      <c r="Y251" s="16"/>
      <c r="Z251" s="16"/>
      <c r="AA251" s="16"/>
      <c r="AB251" s="16"/>
      <c r="AC251" s="16"/>
      <c r="AD251" s="16"/>
      <c r="AE251" s="16"/>
      <c r="AT251" s="294" t="s">
        <v>446</v>
      </c>
      <c r="AU251" s="294" t="s">
        <v>85</v>
      </c>
      <c r="AV251" s="16" t="s">
        <v>360</v>
      </c>
      <c r="AW251" s="16" t="s">
        <v>32</v>
      </c>
      <c r="AX251" s="16" t="s">
        <v>83</v>
      </c>
      <c r="AY251" s="294" t="s">
        <v>342</v>
      </c>
    </row>
    <row r="252" s="2" customFormat="1" ht="16.5" customHeight="1">
      <c r="A252" s="39"/>
      <c r="B252" s="40"/>
      <c r="C252" s="227" t="s">
        <v>613</v>
      </c>
      <c r="D252" s="227" t="s">
        <v>343</v>
      </c>
      <c r="E252" s="228" t="s">
        <v>2047</v>
      </c>
      <c r="F252" s="229" t="s">
        <v>2048</v>
      </c>
      <c r="G252" s="230" t="s">
        <v>473</v>
      </c>
      <c r="H252" s="231">
        <v>2242.6610000000001</v>
      </c>
      <c r="I252" s="232"/>
      <c r="J252" s="233">
        <f>ROUND(I252*H252,2)</f>
        <v>0</v>
      </c>
      <c r="K252" s="229" t="s">
        <v>443</v>
      </c>
      <c r="L252" s="45"/>
      <c r="M252" s="234" t="s">
        <v>1</v>
      </c>
      <c r="N252" s="235" t="s">
        <v>41</v>
      </c>
      <c r="O252" s="92"/>
      <c r="P252" s="236">
        <f>O252*H252</f>
        <v>0</v>
      </c>
      <c r="Q252" s="236">
        <v>0.00084999999999999995</v>
      </c>
      <c r="R252" s="236">
        <f>Q252*H252</f>
        <v>1.9062618499999999</v>
      </c>
      <c r="S252" s="236">
        <v>0</v>
      </c>
      <c r="T252" s="237">
        <f>S252*H252</f>
        <v>0</v>
      </c>
      <c r="U252" s="39"/>
      <c r="V252" s="39"/>
      <c r="W252" s="39"/>
      <c r="X252" s="39"/>
      <c r="Y252" s="39"/>
      <c r="Z252" s="39"/>
      <c r="AA252" s="39"/>
      <c r="AB252" s="39"/>
      <c r="AC252" s="39"/>
      <c r="AD252" s="39"/>
      <c r="AE252" s="39"/>
      <c r="AR252" s="238" t="s">
        <v>360</v>
      </c>
      <c r="AT252" s="238" t="s">
        <v>343</v>
      </c>
      <c r="AU252" s="238" t="s">
        <v>85</v>
      </c>
      <c r="AY252" s="18" t="s">
        <v>342</v>
      </c>
      <c r="BE252" s="239">
        <f>IF(N252="základní",J252,0)</f>
        <v>0</v>
      </c>
      <c r="BF252" s="239">
        <f>IF(N252="snížená",J252,0)</f>
        <v>0</v>
      </c>
      <c r="BG252" s="239">
        <f>IF(N252="zákl. přenesená",J252,0)</f>
        <v>0</v>
      </c>
      <c r="BH252" s="239">
        <f>IF(N252="sníž. přenesená",J252,0)</f>
        <v>0</v>
      </c>
      <c r="BI252" s="239">
        <f>IF(N252="nulová",J252,0)</f>
        <v>0</v>
      </c>
      <c r="BJ252" s="18" t="s">
        <v>83</v>
      </c>
      <c r="BK252" s="239">
        <f>ROUND(I252*H252,2)</f>
        <v>0</v>
      </c>
      <c r="BL252" s="18" t="s">
        <v>360</v>
      </c>
      <c r="BM252" s="238" t="s">
        <v>3600</v>
      </c>
    </row>
    <row r="253" s="2" customFormat="1">
      <c r="A253" s="39"/>
      <c r="B253" s="40"/>
      <c r="C253" s="41"/>
      <c r="D253" s="240" t="s">
        <v>349</v>
      </c>
      <c r="E253" s="41"/>
      <c r="F253" s="241" t="s">
        <v>2050</v>
      </c>
      <c r="G253" s="41"/>
      <c r="H253" s="41"/>
      <c r="I253" s="242"/>
      <c r="J253" s="41"/>
      <c r="K253" s="41"/>
      <c r="L253" s="45"/>
      <c r="M253" s="243"/>
      <c r="N253" s="244"/>
      <c r="O253" s="92"/>
      <c r="P253" s="92"/>
      <c r="Q253" s="92"/>
      <c r="R253" s="92"/>
      <c r="S253" s="92"/>
      <c r="T253" s="93"/>
      <c r="U253" s="39"/>
      <c r="V253" s="39"/>
      <c r="W253" s="39"/>
      <c r="X253" s="39"/>
      <c r="Y253" s="39"/>
      <c r="Z253" s="39"/>
      <c r="AA253" s="39"/>
      <c r="AB253" s="39"/>
      <c r="AC253" s="39"/>
      <c r="AD253" s="39"/>
      <c r="AE253" s="39"/>
      <c r="AT253" s="18" t="s">
        <v>349</v>
      </c>
      <c r="AU253" s="18" t="s">
        <v>85</v>
      </c>
    </row>
    <row r="254" s="14" customFormat="1">
      <c r="A254" s="14"/>
      <c r="B254" s="263"/>
      <c r="C254" s="264"/>
      <c r="D254" s="240" t="s">
        <v>446</v>
      </c>
      <c r="E254" s="265" t="s">
        <v>1</v>
      </c>
      <c r="F254" s="266" t="s">
        <v>3559</v>
      </c>
      <c r="G254" s="264"/>
      <c r="H254" s="265" t="s">
        <v>1</v>
      </c>
      <c r="I254" s="267"/>
      <c r="J254" s="264"/>
      <c r="K254" s="264"/>
      <c r="L254" s="268"/>
      <c r="M254" s="269"/>
      <c r="N254" s="270"/>
      <c r="O254" s="270"/>
      <c r="P254" s="270"/>
      <c r="Q254" s="270"/>
      <c r="R254" s="270"/>
      <c r="S254" s="270"/>
      <c r="T254" s="271"/>
      <c r="U254" s="14"/>
      <c r="V254" s="14"/>
      <c r="W254" s="14"/>
      <c r="X254" s="14"/>
      <c r="Y254" s="14"/>
      <c r="Z254" s="14"/>
      <c r="AA254" s="14"/>
      <c r="AB254" s="14"/>
      <c r="AC254" s="14"/>
      <c r="AD254" s="14"/>
      <c r="AE254" s="14"/>
      <c r="AT254" s="272" t="s">
        <v>446</v>
      </c>
      <c r="AU254" s="272" t="s">
        <v>85</v>
      </c>
      <c r="AV254" s="14" t="s">
        <v>83</v>
      </c>
      <c r="AW254" s="14" t="s">
        <v>32</v>
      </c>
      <c r="AX254" s="14" t="s">
        <v>76</v>
      </c>
      <c r="AY254" s="272" t="s">
        <v>342</v>
      </c>
    </row>
    <row r="255" s="13" customFormat="1">
      <c r="A255" s="13"/>
      <c r="B255" s="252"/>
      <c r="C255" s="253"/>
      <c r="D255" s="240" t="s">
        <v>446</v>
      </c>
      <c r="E255" s="254" t="s">
        <v>1</v>
      </c>
      <c r="F255" s="255" t="s">
        <v>3601</v>
      </c>
      <c r="G255" s="253"/>
      <c r="H255" s="256">
        <v>59.186999999999998</v>
      </c>
      <c r="I255" s="257"/>
      <c r="J255" s="253"/>
      <c r="K255" s="253"/>
      <c r="L255" s="258"/>
      <c r="M255" s="259"/>
      <c r="N255" s="260"/>
      <c r="O255" s="260"/>
      <c r="P255" s="260"/>
      <c r="Q255" s="260"/>
      <c r="R255" s="260"/>
      <c r="S255" s="260"/>
      <c r="T255" s="261"/>
      <c r="U255" s="13"/>
      <c r="V255" s="13"/>
      <c r="W255" s="13"/>
      <c r="X255" s="13"/>
      <c r="Y255" s="13"/>
      <c r="Z255" s="13"/>
      <c r="AA255" s="13"/>
      <c r="AB255" s="13"/>
      <c r="AC255" s="13"/>
      <c r="AD255" s="13"/>
      <c r="AE255" s="13"/>
      <c r="AT255" s="262" t="s">
        <v>446</v>
      </c>
      <c r="AU255" s="262" t="s">
        <v>85</v>
      </c>
      <c r="AV255" s="13" t="s">
        <v>85</v>
      </c>
      <c r="AW255" s="13" t="s">
        <v>32</v>
      </c>
      <c r="AX255" s="13" t="s">
        <v>76</v>
      </c>
      <c r="AY255" s="262" t="s">
        <v>342</v>
      </c>
    </row>
    <row r="256" s="13" customFormat="1">
      <c r="A256" s="13"/>
      <c r="B256" s="252"/>
      <c r="C256" s="253"/>
      <c r="D256" s="240" t="s">
        <v>446</v>
      </c>
      <c r="E256" s="254" t="s">
        <v>1</v>
      </c>
      <c r="F256" s="255" t="s">
        <v>3602</v>
      </c>
      <c r="G256" s="253"/>
      <c r="H256" s="256">
        <v>129.13300000000001</v>
      </c>
      <c r="I256" s="257"/>
      <c r="J256" s="253"/>
      <c r="K256" s="253"/>
      <c r="L256" s="258"/>
      <c r="M256" s="259"/>
      <c r="N256" s="260"/>
      <c r="O256" s="260"/>
      <c r="P256" s="260"/>
      <c r="Q256" s="260"/>
      <c r="R256" s="260"/>
      <c r="S256" s="260"/>
      <c r="T256" s="261"/>
      <c r="U256" s="13"/>
      <c r="V256" s="13"/>
      <c r="W256" s="13"/>
      <c r="X256" s="13"/>
      <c r="Y256" s="13"/>
      <c r="Z256" s="13"/>
      <c r="AA256" s="13"/>
      <c r="AB256" s="13"/>
      <c r="AC256" s="13"/>
      <c r="AD256" s="13"/>
      <c r="AE256" s="13"/>
      <c r="AT256" s="262" t="s">
        <v>446</v>
      </c>
      <c r="AU256" s="262" t="s">
        <v>85</v>
      </c>
      <c r="AV256" s="13" t="s">
        <v>85</v>
      </c>
      <c r="AW256" s="13" t="s">
        <v>32</v>
      </c>
      <c r="AX256" s="13" t="s">
        <v>76</v>
      </c>
      <c r="AY256" s="262" t="s">
        <v>342</v>
      </c>
    </row>
    <row r="257" s="13" customFormat="1">
      <c r="A257" s="13"/>
      <c r="B257" s="252"/>
      <c r="C257" s="253"/>
      <c r="D257" s="240" t="s">
        <v>446</v>
      </c>
      <c r="E257" s="254" t="s">
        <v>1</v>
      </c>
      <c r="F257" s="255" t="s">
        <v>3603</v>
      </c>
      <c r="G257" s="253"/>
      <c r="H257" s="256">
        <v>124.467</v>
      </c>
      <c r="I257" s="257"/>
      <c r="J257" s="253"/>
      <c r="K257" s="253"/>
      <c r="L257" s="258"/>
      <c r="M257" s="259"/>
      <c r="N257" s="260"/>
      <c r="O257" s="260"/>
      <c r="P257" s="260"/>
      <c r="Q257" s="260"/>
      <c r="R257" s="260"/>
      <c r="S257" s="260"/>
      <c r="T257" s="261"/>
      <c r="U257" s="13"/>
      <c r="V257" s="13"/>
      <c r="W257" s="13"/>
      <c r="X257" s="13"/>
      <c r="Y257" s="13"/>
      <c r="Z257" s="13"/>
      <c r="AA257" s="13"/>
      <c r="AB257" s="13"/>
      <c r="AC257" s="13"/>
      <c r="AD257" s="13"/>
      <c r="AE257" s="13"/>
      <c r="AT257" s="262" t="s">
        <v>446</v>
      </c>
      <c r="AU257" s="262" t="s">
        <v>85</v>
      </c>
      <c r="AV257" s="13" t="s">
        <v>85</v>
      </c>
      <c r="AW257" s="13" t="s">
        <v>32</v>
      </c>
      <c r="AX257" s="13" t="s">
        <v>76</v>
      </c>
      <c r="AY257" s="262" t="s">
        <v>342</v>
      </c>
    </row>
    <row r="258" s="13" customFormat="1">
      <c r="A258" s="13"/>
      <c r="B258" s="252"/>
      <c r="C258" s="253"/>
      <c r="D258" s="240" t="s">
        <v>446</v>
      </c>
      <c r="E258" s="254" t="s">
        <v>1</v>
      </c>
      <c r="F258" s="255" t="s">
        <v>3604</v>
      </c>
      <c r="G258" s="253"/>
      <c r="H258" s="256">
        <v>154.61099999999999</v>
      </c>
      <c r="I258" s="257"/>
      <c r="J258" s="253"/>
      <c r="K258" s="253"/>
      <c r="L258" s="258"/>
      <c r="M258" s="259"/>
      <c r="N258" s="260"/>
      <c r="O258" s="260"/>
      <c r="P258" s="260"/>
      <c r="Q258" s="260"/>
      <c r="R258" s="260"/>
      <c r="S258" s="260"/>
      <c r="T258" s="261"/>
      <c r="U258" s="13"/>
      <c r="V258" s="13"/>
      <c r="W258" s="13"/>
      <c r="X258" s="13"/>
      <c r="Y258" s="13"/>
      <c r="Z258" s="13"/>
      <c r="AA258" s="13"/>
      <c r="AB258" s="13"/>
      <c r="AC258" s="13"/>
      <c r="AD258" s="13"/>
      <c r="AE258" s="13"/>
      <c r="AT258" s="262" t="s">
        <v>446</v>
      </c>
      <c r="AU258" s="262" t="s">
        <v>85</v>
      </c>
      <c r="AV258" s="13" t="s">
        <v>85</v>
      </c>
      <c r="AW258" s="13" t="s">
        <v>32</v>
      </c>
      <c r="AX258" s="13" t="s">
        <v>76</v>
      </c>
      <c r="AY258" s="262" t="s">
        <v>342</v>
      </c>
    </row>
    <row r="259" s="13" customFormat="1">
      <c r="A259" s="13"/>
      <c r="B259" s="252"/>
      <c r="C259" s="253"/>
      <c r="D259" s="240" t="s">
        <v>446</v>
      </c>
      <c r="E259" s="254" t="s">
        <v>1</v>
      </c>
      <c r="F259" s="255" t="s">
        <v>3605</v>
      </c>
      <c r="G259" s="253"/>
      <c r="H259" s="256">
        <v>133.23599999999999</v>
      </c>
      <c r="I259" s="257"/>
      <c r="J259" s="253"/>
      <c r="K259" s="253"/>
      <c r="L259" s="258"/>
      <c r="M259" s="259"/>
      <c r="N259" s="260"/>
      <c r="O259" s="260"/>
      <c r="P259" s="260"/>
      <c r="Q259" s="260"/>
      <c r="R259" s="260"/>
      <c r="S259" s="260"/>
      <c r="T259" s="261"/>
      <c r="U259" s="13"/>
      <c r="V259" s="13"/>
      <c r="W259" s="13"/>
      <c r="X259" s="13"/>
      <c r="Y259" s="13"/>
      <c r="Z259" s="13"/>
      <c r="AA259" s="13"/>
      <c r="AB259" s="13"/>
      <c r="AC259" s="13"/>
      <c r="AD259" s="13"/>
      <c r="AE259" s="13"/>
      <c r="AT259" s="262" t="s">
        <v>446</v>
      </c>
      <c r="AU259" s="262" t="s">
        <v>85</v>
      </c>
      <c r="AV259" s="13" t="s">
        <v>85</v>
      </c>
      <c r="AW259" s="13" t="s">
        <v>32</v>
      </c>
      <c r="AX259" s="13" t="s">
        <v>76</v>
      </c>
      <c r="AY259" s="262" t="s">
        <v>342</v>
      </c>
    </row>
    <row r="260" s="13" customFormat="1">
      <c r="A260" s="13"/>
      <c r="B260" s="252"/>
      <c r="C260" s="253"/>
      <c r="D260" s="240" t="s">
        <v>446</v>
      </c>
      <c r="E260" s="254" t="s">
        <v>1</v>
      </c>
      <c r="F260" s="255" t="s">
        <v>3606</v>
      </c>
      <c r="G260" s="253"/>
      <c r="H260" s="256">
        <v>219.04400000000001</v>
      </c>
      <c r="I260" s="257"/>
      <c r="J260" s="253"/>
      <c r="K260" s="253"/>
      <c r="L260" s="258"/>
      <c r="M260" s="259"/>
      <c r="N260" s="260"/>
      <c r="O260" s="260"/>
      <c r="P260" s="260"/>
      <c r="Q260" s="260"/>
      <c r="R260" s="260"/>
      <c r="S260" s="260"/>
      <c r="T260" s="261"/>
      <c r="U260" s="13"/>
      <c r="V260" s="13"/>
      <c r="W260" s="13"/>
      <c r="X260" s="13"/>
      <c r="Y260" s="13"/>
      <c r="Z260" s="13"/>
      <c r="AA260" s="13"/>
      <c r="AB260" s="13"/>
      <c r="AC260" s="13"/>
      <c r="AD260" s="13"/>
      <c r="AE260" s="13"/>
      <c r="AT260" s="262" t="s">
        <v>446</v>
      </c>
      <c r="AU260" s="262" t="s">
        <v>85</v>
      </c>
      <c r="AV260" s="13" t="s">
        <v>85</v>
      </c>
      <c r="AW260" s="13" t="s">
        <v>32</v>
      </c>
      <c r="AX260" s="13" t="s">
        <v>76</v>
      </c>
      <c r="AY260" s="262" t="s">
        <v>342</v>
      </c>
    </row>
    <row r="261" s="13" customFormat="1">
      <c r="A261" s="13"/>
      <c r="B261" s="252"/>
      <c r="C261" s="253"/>
      <c r="D261" s="240" t="s">
        <v>446</v>
      </c>
      <c r="E261" s="254" t="s">
        <v>1</v>
      </c>
      <c r="F261" s="255" t="s">
        <v>3607</v>
      </c>
      <c r="G261" s="253"/>
      <c r="H261" s="256">
        <v>192.34299999999999</v>
      </c>
      <c r="I261" s="257"/>
      <c r="J261" s="253"/>
      <c r="K261" s="253"/>
      <c r="L261" s="258"/>
      <c r="M261" s="259"/>
      <c r="N261" s="260"/>
      <c r="O261" s="260"/>
      <c r="P261" s="260"/>
      <c r="Q261" s="260"/>
      <c r="R261" s="260"/>
      <c r="S261" s="260"/>
      <c r="T261" s="261"/>
      <c r="U261" s="13"/>
      <c r="V261" s="13"/>
      <c r="W261" s="13"/>
      <c r="X261" s="13"/>
      <c r="Y261" s="13"/>
      <c r="Z261" s="13"/>
      <c r="AA261" s="13"/>
      <c r="AB261" s="13"/>
      <c r="AC261" s="13"/>
      <c r="AD261" s="13"/>
      <c r="AE261" s="13"/>
      <c r="AT261" s="262" t="s">
        <v>446</v>
      </c>
      <c r="AU261" s="262" t="s">
        <v>85</v>
      </c>
      <c r="AV261" s="13" t="s">
        <v>85</v>
      </c>
      <c r="AW261" s="13" t="s">
        <v>32</v>
      </c>
      <c r="AX261" s="13" t="s">
        <v>76</v>
      </c>
      <c r="AY261" s="262" t="s">
        <v>342</v>
      </c>
    </row>
    <row r="262" s="13" customFormat="1">
      <c r="A262" s="13"/>
      <c r="B262" s="252"/>
      <c r="C262" s="253"/>
      <c r="D262" s="240" t="s">
        <v>446</v>
      </c>
      <c r="E262" s="254" t="s">
        <v>1</v>
      </c>
      <c r="F262" s="255" t="s">
        <v>3608</v>
      </c>
      <c r="G262" s="253"/>
      <c r="H262" s="256">
        <v>215.113</v>
      </c>
      <c r="I262" s="257"/>
      <c r="J262" s="253"/>
      <c r="K262" s="253"/>
      <c r="L262" s="258"/>
      <c r="M262" s="259"/>
      <c r="N262" s="260"/>
      <c r="O262" s="260"/>
      <c r="P262" s="260"/>
      <c r="Q262" s="260"/>
      <c r="R262" s="260"/>
      <c r="S262" s="260"/>
      <c r="T262" s="261"/>
      <c r="U262" s="13"/>
      <c r="V262" s="13"/>
      <c r="W262" s="13"/>
      <c r="X262" s="13"/>
      <c r="Y262" s="13"/>
      <c r="Z262" s="13"/>
      <c r="AA262" s="13"/>
      <c r="AB262" s="13"/>
      <c r="AC262" s="13"/>
      <c r="AD262" s="13"/>
      <c r="AE262" s="13"/>
      <c r="AT262" s="262" t="s">
        <v>446</v>
      </c>
      <c r="AU262" s="262" t="s">
        <v>85</v>
      </c>
      <c r="AV262" s="13" t="s">
        <v>85</v>
      </c>
      <c r="AW262" s="13" t="s">
        <v>32</v>
      </c>
      <c r="AX262" s="13" t="s">
        <v>76</v>
      </c>
      <c r="AY262" s="262" t="s">
        <v>342</v>
      </c>
    </row>
    <row r="263" s="14" customFormat="1">
      <c r="A263" s="14"/>
      <c r="B263" s="263"/>
      <c r="C263" s="264"/>
      <c r="D263" s="240" t="s">
        <v>446</v>
      </c>
      <c r="E263" s="265" t="s">
        <v>1</v>
      </c>
      <c r="F263" s="266" t="s">
        <v>3574</v>
      </c>
      <c r="G263" s="264"/>
      <c r="H263" s="265" t="s">
        <v>1</v>
      </c>
      <c r="I263" s="267"/>
      <c r="J263" s="264"/>
      <c r="K263" s="264"/>
      <c r="L263" s="268"/>
      <c r="M263" s="269"/>
      <c r="N263" s="270"/>
      <c r="O263" s="270"/>
      <c r="P263" s="270"/>
      <c r="Q263" s="270"/>
      <c r="R263" s="270"/>
      <c r="S263" s="270"/>
      <c r="T263" s="271"/>
      <c r="U263" s="14"/>
      <c r="V263" s="14"/>
      <c r="W263" s="14"/>
      <c r="X263" s="14"/>
      <c r="Y263" s="14"/>
      <c r="Z263" s="14"/>
      <c r="AA263" s="14"/>
      <c r="AB263" s="14"/>
      <c r="AC263" s="14"/>
      <c r="AD263" s="14"/>
      <c r="AE263" s="14"/>
      <c r="AT263" s="272" t="s">
        <v>446</v>
      </c>
      <c r="AU263" s="272" t="s">
        <v>85</v>
      </c>
      <c r="AV263" s="14" t="s">
        <v>83</v>
      </c>
      <c r="AW263" s="14" t="s">
        <v>32</v>
      </c>
      <c r="AX263" s="14" t="s">
        <v>76</v>
      </c>
      <c r="AY263" s="272" t="s">
        <v>342</v>
      </c>
    </row>
    <row r="264" s="13" customFormat="1">
      <c r="A264" s="13"/>
      <c r="B264" s="252"/>
      <c r="C264" s="253"/>
      <c r="D264" s="240" t="s">
        <v>446</v>
      </c>
      <c r="E264" s="254" t="s">
        <v>1</v>
      </c>
      <c r="F264" s="255" t="s">
        <v>3609</v>
      </c>
      <c r="G264" s="253"/>
      <c r="H264" s="256">
        <v>160.71000000000001</v>
      </c>
      <c r="I264" s="257"/>
      <c r="J264" s="253"/>
      <c r="K264" s="253"/>
      <c r="L264" s="258"/>
      <c r="M264" s="259"/>
      <c r="N264" s="260"/>
      <c r="O264" s="260"/>
      <c r="P264" s="260"/>
      <c r="Q264" s="260"/>
      <c r="R264" s="260"/>
      <c r="S264" s="260"/>
      <c r="T264" s="261"/>
      <c r="U264" s="13"/>
      <c r="V264" s="13"/>
      <c r="W264" s="13"/>
      <c r="X264" s="13"/>
      <c r="Y264" s="13"/>
      <c r="Z264" s="13"/>
      <c r="AA264" s="13"/>
      <c r="AB264" s="13"/>
      <c r="AC264" s="13"/>
      <c r="AD264" s="13"/>
      <c r="AE264" s="13"/>
      <c r="AT264" s="262" t="s">
        <v>446</v>
      </c>
      <c r="AU264" s="262" t="s">
        <v>85</v>
      </c>
      <c r="AV264" s="13" t="s">
        <v>85</v>
      </c>
      <c r="AW264" s="13" t="s">
        <v>32</v>
      </c>
      <c r="AX264" s="13" t="s">
        <v>76</v>
      </c>
      <c r="AY264" s="262" t="s">
        <v>342</v>
      </c>
    </row>
    <row r="265" s="13" customFormat="1">
      <c r="A265" s="13"/>
      <c r="B265" s="252"/>
      <c r="C265" s="253"/>
      <c r="D265" s="240" t="s">
        <v>446</v>
      </c>
      <c r="E265" s="254" t="s">
        <v>1</v>
      </c>
      <c r="F265" s="255" t="s">
        <v>3610</v>
      </c>
      <c r="G265" s="253"/>
      <c r="H265" s="256">
        <v>145.19999999999999</v>
      </c>
      <c r="I265" s="257"/>
      <c r="J265" s="253"/>
      <c r="K265" s="253"/>
      <c r="L265" s="258"/>
      <c r="M265" s="259"/>
      <c r="N265" s="260"/>
      <c r="O265" s="260"/>
      <c r="P265" s="260"/>
      <c r="Q265" s="260"/>
      <c r="R265" s="260"/>
      <c r="S265" s="260"/>
      <c r="T265" s="261"/>
      <c r="U265" s="13"/>
      <c r="V265" s="13"/>
      <c r="W265" s="13"/>
      <c r="X265" s="13"/>
      <c r="Y265" s="13"/>
      <c r="Z265" s="13"/>
      <c r="AA265" s="13"/>
      <c r="AB265" s="13"/>
      <c r="AC265" s="13"/>
      <c r="AD265" s="13"/>
      <c r="AE265" s="13"/>
      <c r="AT265" s="262" t="s">
        <v>446</v>
      </c>
      <c r="AU265" s="262" t="s">
        <v>85</v>
      </c>
      <c r="AV265" s="13" t="s">
        <v>85</v>
      </c>
      <c r="AW265" s="13" t="s">
        <v>32</v>
      </c>
      <c r="AX265" s="13" t="s">
        <v>76</v>
      </c>
      <c r="AY265" s="262" t="s">
        <v>342</v>
      </c>
    </row>
    <row r="266" s="14" customFormat="1">
      <c r="A266" s="14"/>
      <c r="B266" s="263"/>
      <c r="C266" s="264"/>
      <c r="D266" s="240" t="s">
        <v>446</v>
      </c>
      <c r="E266" s="265" t="s">
        <v>1</v>
      </c>
      <c r="F266" s="266" t="s">
        <v>3579</v>
      </c>
      <c r="G266" s="264"/>
      <c r="H266" s="265" t="s">
        <v>1</v>
      </c>
      <c r="I266" s="267"/>
      <c r="J266" s="264"/>
      <c r="K266" s="264"/>
      <c r="L266" s="268"/>
      <c r="M266" s="269"/>
      <c r="N266" s="270"/>
      <c r="O266" s="270"/>
      <c r="P266" s="270"/>
      <c r="Q266" s="270"/>
      <c r="R266" s="270"/>
      <c r="S266" s="270"/>
      <c r="T266" s="271"/>
      <c r="U266" s="14"/>
      <c r="V266" s="14"/>
      <c r="W266" s="14"/>
      <c r="X266" s="14"/>
      <c r="Y266" s="14"/>
      <c r="Z266" s="14"/>
      <c r="AA266" s="14"/>
      <c r="AB266" s="14"/>
      <c r="AC266" s="14"/>
      <c r="AD266" s="14"/>
      <c r="AE266" s="14"/>
      <c r="AT266" s="272" t="s">
        <v>446</v>
      </c>
      <c r="AU266" s="272" t="s">
        <v>85</v>
      </c>
      <c r="AV266" s="14" t="s">
        <v>83</v>
      </c>
      <c r="AW266" s="14" t="s">
        <v>32</v>
      </c>
      <c r="AX266" s="14" t="s">
        <v>76</v>
      </c>
      <c r="AY266" s="272" t="s">
        <v>342</v>
      </c>
    </row>
    <row r="267" s="13" customFormat="1">
      <c r="A267" s="13"/>
      <c r="B267" s="252"/>
      <c r="C267" s="253"/>
      <c r="D267" s="240" t="s">
        <v>446</v>
      </c>
      <c r="E267" s="254" t="s">
        <v>1</v>
      </c>
      <c r="F267" s="255" t="s">
        <v>3611</v>
      </c>
      <c r="G267" s="253"/>
      <c r="H267" s="256">
        <v>22.042999999999999</v>
      </c>
      <c r="I267" s="257"/>
      <c r="J267" s="253"/>
      <c r="K267" s="253"/>
      <c r="L267" s="258"/>
      <c r="M267" s="259"/>
      <c r="N267" s="260"/>
      <c r="O267" s="260"/>
      <c r="P267" s="260"/>
      <c r="Q267" s="260"/>
      <c r="R267" s="260"/>
      <c r="S267" s="260"/>
      <c r="T267" s="261"/>
      <c r="U267" s="13"/>
      <c r="V267" s="13"/>
      <c r="W267" s="13"/>
      <c r="X267" s="13"/>
      <c r="Y267" s="13"/>
      <c r="Z267" s="13"/>
      <c r="AA267" s="13"/>
      <c r="AB267" s="13"/>
      <c r="AC267" s="13"/>
      <c r="AD267" s="13"/>
      <c r="AE267" s="13"/>
      <c r="AT267" s="262" t="s">
        <v>446</v>
      </c>
      <c r="AU267" s="262" t="s">
        <v>85</v>
      </c>
      <c r="AV267" s="13" t="s">
        <v>85</v>
      </c>
      <c r="AW267" s="13" t="s">
        <v>32</v>
      </c>
      <c r="AX267" s="13" t="s">
        <v>76</v>
      </c>
      <c r="AY267" s="262" t="s">
        <v>342</v>
      </c>
    </row>
    <row r="268" s="13" customFormat="1">
      <c r="A268" s="13"/>
      <c r="B268" s="252"/>
      <c r="C268" s="253"/>
      <c r="D268" s="240" t="s">
        <v>446</v>
      </c>
      <c r="E268" s="254" t="s">
        <v>1</v>
      </c>
      <c r="F268" s="255" t="s">
        <v>3612</v>
      </c>
      <c r="G268" s="253"/>
      <c r="H268" s="256">
        <v>91.323999999999998</v>
      </c>
      <c r="I268" s="257"/>
      <c r="J268" s="253"/>
      <c r="K268" s="253"/>
      <c r="L268" s="258"/>
      <c r="M268" s="259"/>
      <c r="N268" s="260"/>
      <c r="O268" s="260"/>
      <c r="P268" s="260"/>
      <c r="Q268" s="260"/>
      <c r="R268" s="260"/>
      <c r="S268" s="260"/>
      <c r="T268" s="261"/>
      <c r="U268" s="13"/>
      <c r="V268" s="13"/>
      <c r="W268" s="13"/>
      <c r="X268" s="13"/>
      <c r="Y268" s="13"/>
      <c r="Z268" s="13"/>
      <c r="AA268" s="13"/>
      <c r="AB268" s="13"/>
      <c r="AC268" s="13"/>
      <c r="AD268" s="13"/>
      <c r="AE268" s="13"/>
      <c r="AT268" s="262" t="s">
        <v>446</v>
      </c>
      <c r="AU268" s="262" t="s">
        <v>85</v>
      </c>
      <c r="AV268" s="13" t="s">
        <v>85</v>
      </c>
      <c r="AW268" s="13" t="s">
        <v>32</v>
      </c>
      <c r="AX268" s="13" t="s">
        <v>76</v>
      </c>
      <c r="AY268" s="262" t="s">
        <v>342</v>
      </c>
    </row>
    <row r="269" s="13" customFormat="1">
      <c r="A269" s="13"/>
      <c r="B269" s="252"/>
      <c r="C269" s="253"/>
      <c r="D269" s="240" t="s">
        <v>446</v>
      </c>
      <c r="E269" s="254" t="s">
        <v>1</v>
      </c>
      <c r="F269" s="255" t="s">
        <v>3613</v>
      </c>
      <c r="G269" s="253"/>
      <c r="H269" s="256">
        <v>238.5</v>
      </c>
      <c r="I269" s="257"/>
      <c r="J269" s="253"/>
      <c r="K269" s="253"/>
      <c r="L269" s="258"/>
      <c r="M269" s="259"/>
      <c r="N269" s="260"/>
      <c r="O269" s="260"/>
      <c r="P269" s="260"/>
      <c r="Q269" s="260"/>
      <c r="R269" s="260"/>
      <c r="S269" s="260"/>
      <c r="T269" s="261"/>
      <c r="U269" s="13"/>
      <c r="V269" s="13"/>
      <c r="W269" s="13"/>
      <c r="X269" s="13"/>
      <c r="Y269" s="13"/>
      <c r="Z269" s="13"/>
      <c r="AA269" s="13"/>
      <c r="AB269" s="13"/>
      <c r="AC269" s="13"/>
      <c r="AD269" s="13"/>
      <c r="AE269" s="13"/>
      <c r="AT269" s="262" t="s">
        <v>446</v>
      </c>
      <c r="AU269" s="262" t="s">
        <v>85</v>
      </c>
      <c r="AV269" s="13" t="s">
        <v>85</v>
      </c>
      <c r="AW269" s="13" t="s">
        <v>32</v>
      </c>
      <c r="AX269" s="13" t="s">
        <v>76</v>
      </c>
      <c r="AY269" s="262" t="s">
        <v>342</v>
      </c>
    </row>
    <row r="270" s="13" customFormat="1">
      <c r="A270" s="13"/>
      <c r="B270" s="252"/>
      <c r="C270" s="253"/>
      <c r="D270" s="240" t="s">
        <v>446</v>
      </c>
      <c r="E270" s="254" t="s">
        <v>1</v>
      </c>
      <c r="F270" s="255" t="s">
        <v>3614</v>
      </c>
      <c r="G270" s="253"/>
      <c r="H270" s="256">
        <v>140.25</v>
      </c>
      <c r="I270" s="257"/>
      <c r="J270" s="253"/>
      <c r="K270" s="253"/>
      <c r="L270" s="258"/>
      <c r="M270" s="259"/>
      <c r="N270" s="260"/>
      <c r="O270" s="260"/>
      <c r="P270" s="260"/>
      <c r="Q270" s="260"/>
      <c r="R270" s="260"/>
      <c r="S270" s="260"/>
      <c r="T270" s="261"/>
      <c r="U270" s="13"/>
      <c r="V270" s="13"/>
      <c r="W270" s="13"/>
      <c r="X270" s="13"/>
      <c r="Y270" s="13"/>
      <c r="Z270" s="13"/>
      <c r="AA270" s="13"/>
      <c r="AB270" s="13"/>
      <c r="AC270" s="13"/>
      <c r="AD270" s="13"/>
      <c r="AE270" s="13"/>
      <c r="AT270" s="262" t="s">
        <v>446</v>
      </c>
      <c r="AU270" s="262" t="s">
        <v>85</v>
      </c>
      <c r="AV270" s="13" t="s">
        <v>85</v>
      </c>
      <c r="AW270" s="13" t="s">
        <v>32</v>
      </c>
      <c r="AX270" s="13" t="s">
        <v>76</v>
      </c>
      <c r="AY270" s="262" t="s">
        <v>342</v>
      </c>
    </row>
    <row r="271" s="13" customFormat="1">
      <c r="A271" s="13"/>
      <c r="B271" s="252"/>
      <c r="C271" s="253"/>
      <c r="D271" s="240" t="s">
        <v>446</v>
      </c>
      <c r="E271" s="254" t="s">
        <v>1</v>
      </c>
      <c r="F271" s="255" t="s">
        <v>3615</v>
      </c>
      <c r="G271" s="253"/>
      <c r="H271" s="256">
        <v>217.5</v>
      </c>
      <c r="I271" s="257"/>
      <c r="J271" s="253"/>
      <c r="K271" s="253"/>
      <c r="L271" s="258"/>
      <c r="M271" s="259"/>
      <c r="N271" s="260"/>
      <c r="O271" s="260"/>
      <c r="P271" s="260"/>
      <c r="Q271" s="260"/>
      <c r="R271" s="260"/>
      <c r="S271" s="260"/>
      <c r="T271" s="261"/>
      <c r="U271" s="13"/>
      <c r="V271" s="13"/>
      <c r="W271" s="13"/>
      <c r="X271" s="13"/>
      <c r="Y271" s="13"/>
      <c r="Z271" s="13"/>
      <c r="AA271" s="13"/>
      <c r="AB271" s="13"/>
      <c r="AC271" s="13"/>
      <c r="AD271" s="13"/>
      <c r="AE271" s="13"/>
      <c r="AT271" s="262" t="s">
        <v>446</v>
      </c>
      <c r="AU271" s="262" t="s">
        <v>85</v>
      </c>
      <c r="AV271" s="13" t="s">
        <v>85</v>
      </c>
      <c r="AW271" s="13" t="s">
        <v>32</v>
      </c>
      <c r="AX271" s="13" t="s">
        <v>76</v>
      </c>
      <c r="AY271" s="262" t="s">
        <v>342</v>
      </c>
    </row>
    <row r="272" s="16" customFormat="1">
      <c r="A272" s="16"/>
      <c r="B272" s="284"/>
      <c r="C272" s="285"/>
      <c r="D272" s="240" t="s">
        <v>446</v>
      </c>
      <c r="E272" s="286" t="s">
        <v>1</v>
      </c>
      <c r="F272" s="287" t="s">
        <v>500</v>
      </c>
      <c r="G272" s="285"/>
      <c r="H272" s="288">
        <v>2242.6610000000001</v>
      </c>
      <c r="I272" s="289"/>
      <c r="J272" s="285"/>
      <c r="K272" s="285"/>
      <c r="L272" s="290"/>
      <c r="M272" s="291"/>
      <c r="N272" s="292"/>
      <c r="O272" s="292"/>
      <c r="P272" s="292"/>
      <c r="Q272" s="292"/>
      <c r="R272" s="292"/>
      <c r="S272" s="292"/>
      <c r="T272" s="293"/>
      <c r="U272" s="16"/>
      <c r="V272" s="16"/>
      <c r="W272" s="16"/>
      <c r="X272" s="16"/>
      <c r="Y272" s="16"/>
      <c r="Z272" s="16"/>
      <c r="AA272" s="16"/>
      <c r="AB272" s="16"/>
      <c r="AC272" s="16"/>
      <c r="AD272" s="16"/>
      <c r="AE272" s="16"/>
      <c r="AT272" s="294" t="s">
        <v>446</v>
      </c>
      <c r="AU272" s="294" t="s">
        <v>85</v>
      </c>
      <c r="AV272" s="16" t="s">
        <v>360</v>
      </c>
      <c r="AW272" s="16" t="s">
        <v>32</v>
      </c>
      <c r="AX272" s="16" t="s">
        <v>83</v>
      </c>
      <c r="AY272" s="294" t="s">
        <v>342</v>
      </c>
    </row>
    <row r="273" s="2" customFormat="1" ht="16.5" customHeight="1">
      <c r="A273" s="39"/>
      <c r="B273" s="40"/>
      <c r="C273" s="227" t="s">
        <v>7</v>
      </c>
      <c r="D273" s="227" t="s">
        <v>343</v>
      </c>
      <c r="E273" s="228" t="s">
        <v>2755</v>
      </c>
      <c r="F273" s="229" t="s">
        <v>2756</v>
      </c>
      <c r="G273" s="230" t="s">
        <v>473</v>
      </c>
      <c r="H273" s="231">
        <v>972.94000000000005</v>
      </c>
      <c r="I273" s="232"/>
      <c r="J273" s="233">
        <f>ROUND(I273*H273,2)</f>
        <v>0</v>
      </c>
      <c r="K273" s="229" t="s">
        <v>443</v>
      </c>
      <c r="L273" s="45"/>
      <c r="M273" s="234" t="s">
        <v>1</v>
      </c>
      <c r="N273" s="235" t="s">
        <v>41</v>
      </c>
      <c r="O273" s="92"/>
      <c r="P273" s="236">
        <f>O273*H273</f>
        <v>0</v>
      </c>
      <c r="Q273" s="236">
        <v>0</v>
      </c>
      <c r="R273" s="236">
        <f>Q273*H273</f>
        <v>0</v>
      </c>
      <c r="S273" s="236">
        <v>0</v>
      </c>
      <c r="T273" s="237">
        <f>S273*H273</f>
        <v>0</v>
      </c>
      <c r="U273" s="39"/>
      <c r="V273" s="39"/>
      <c r="W273" s="39"/>
      <c r="X273" s="39"/>
      <c r="Y273" s="39"/>
      <c r="Z273" s="39"/>
      <c r="AA273" s="39"/>
      <c r="AB273" s="39"/>
      <c r="AC273" s="39"/>
      <c r="AD273" s="39"/>
      <c r="AE273" s="39"/>
      <c r="AR273" s="238" t="s">
        <v>360</v>
      </c>
      <c r="AT273" s="238" t="s">
        <v>343</v>
      </c>
      <c r="AU273" s="238" t="s">
        <v>85</v>
      </c>
      <c r="AY273" s="18" t="s">
        <v>342</v>
      </c>
      <c r="BE273" s="239">
        <f>IF(N273="základní",J273,0)</f>
        <v>0</v>
      </c>
      <c r="BF273" s="239">
        <f>IF(N273="snížená",J273,0)</f>
        <v>0</v>
      </c>
      <c r="BG273" s="239">
        <f>IF(N273="zákl. přenesená",J273,0)</f>
        <v>0</v>
      </c>
      <c r="BH273" s="239">
        <f>IF(N273="sníž. přenesená",J273,0)</f>
        <v>0</v>
      </c>
      <c r="BI273" s="239">
        <f>IF(N273="nulová",J273,0)</f>
        <v>0</v>
      </c>
      <c r="BJ273" s="18" t="s">
        <v>83</v>
      </c>
      <c r="BK273" s="239">
        <f>ROUND(I273*H273,2)</f>
        <v>0</v>
      </c>
      <c r="BL273" s="18" t="s">
        <v>360</v>
      </c>
      <c r="BM273" s="238" t="s">
        <v>3616</v>
      </c>
    </row>
    <row r="274" s="2" customFormat="1">
      <c r="A274" s="39"/>
      <c r="B274" s="40"/>
      <c r="C274" s="41"/>
      <c r="D274" s="240" t="s">
        <v>349</v>
      </c>
      <c r="E274" s="41"/>
      <c r="F274" s="241" t="s">
        <v>2758</v>
      </c>
      <c r="G274" s="41"/>
      <c r="H274" s="41"/>
      <c r="I274" s="242"/>
      <c r="J274" s="41"/>
      <c r="K274" s="41"/>
      <c r="L274" s="45"/>
      <c r="M274" s="243"/>
      <c r="N274" s="244"/>
      <c r="O274" s="92"/>
      <c r="P274" s="92"/>
      <c r="Q274" s="92"/>
      <c r="R274" s="92"/>
      <c r="S274" s="92"/>
      <c r="T274" s="93"/>
      <c r="U274" s="39"/>
      <c r="V274" s="39"/>
      <c r="W274" s="39"/>
      <c r="X274" s="39"/>
      <c r="Y274" s="39"/>
      <c r="Z274" s="39"/>
      <c r="AA274" s="39"/>
      <c r="AB274" s="39"/>
      <c r="AC274" s="39"/>
      <c r="AD274" s="39"/>
      <c r="AE274" s="39"/>
      <c r="AT274" s="18" t="s">
        <v>349</v>
      </c>
      <c r="AU274" s="18" t="s">
        <v>85</v>
      </c>
    </row>
    <row r="275" s="13" customFormat="1">
      <c r="A275" s="13"/>
      <c r="B275" s="252"/>
      <c r="C275" s="253"/>
      <c r="D275" s="240" t="s">
        <v>446</v>
      </c>
      <c r="E275" s="254" t="s">
        <v>1</v>
      </c>
      <c r="F275" s="255" t="s">
        <v>3617</v>
      </c>
      <c r="G275" s="253"/>
      <c r="H275" s="256">
        <v>972.94000000000005</v>
      </c>
      <c r="I275" s="257"/>
      <c r="J275" s="253"/>
      <c r="K275" s="253"/>
      <c r="L275" s="258"/>
      <c r="M275" s="259"/>
      <c r="N275" s="260"/>
      <c r="O275" s="260"/>
      <c r="P275" s="260"/>
      <c r="Q275" s="260"/>
      <c r="R275" s="260"/>
      <c r="S275" s="260"/>
      <c r="T275" s="261"/>
      <c r="U275" s="13"/>
      <c r="V275" s="13"/>
      <c r="W275" s="13"/>
      <c r="X275" s="13"/>
      <c r="Y275" s="13"/>
      <c r="Z275" s="13"/>
      <c r="AA275" s="13"/>
      <c r="AB275" s="13"/>
      <c r="AC275" s="13"/>
      <c r="AD275" s="13"/>
      <c r="AE275" s="13"/>
      <c r="AT275" s="262" t="s">
        <v>446</v>
      </c>
      <c r="AU275" s="262" t="s">
        <v>85</v>
      </c>
      <c r="AV275" s="13" t="s">
        <v>85</v>
      </c>
      <c r="AW275" s="13" t="s">
        <v>32</v>
      </c>
      <c r="AX275" s="13" t="s">
        <v>83</v>
      </c>
      <c r="AY275" s="262" t="s">
        <v>342</v>
      </c>
    </row>
    <row r="276" s="2" customFormat="1" ht="16.5" customHeight="1">
      <c r="A276" s="39"/>
      <c r="B276" s="40"/>
      <c r="C276" s="227" t="s">
        <v>626</v>
      </c>
      <c r="D276" s="227" t="s">
        <v>343</v>
      </c>
      <c r="E276" s="228" t="s">
        <v>2055</v>
      </c>
      <c r="F276" s="229" t="s">
        <v>2056</v>
      </c>
      <c r="G276" s="230" t="s">
        <v>473</v>
      </c>
      <c r="H276" s="231">
        <v>2242.6610000000001</v>
      </c>
      <c r="I276" s="232"/>
      <c r="J276" s="233">
        <f>ROUND(I276*H276,2)</f>
        <v>0</v>
      </c>
      <c r="K276" s="229" t="s">
        <v>443</v>
      </c>
      <c r="L276" s="45"/>
      <c r="M276" s="234" t="s">
        <v>1</v>
      </c>
      <c r="N276" s="235" t="s">
        <v>41</v>
      </c>
      <c r="O276" s="92"/>
      <c r="P276" s="236">
        <f>O276*H276</f>
        <v>0</v>
      </c>
      <c r="Q276" s="236">
        <v>0</v>
      </c>
      <c r="R276" s="236">
        <f>Q276*H276</f>
        <v>0</v>
      </c>
      <c r="S276" s="236">
        <v>0</v>
      </c>
      <c r="T276" s="237">
        <f>S276*H276</f>
        <v>0</v>
      </c>
      <c r="U276" s="39"/>
      <c r="V276" s="39"/>
      <c r="W276" s="39"/>
      <c r="X276" s="39"/>
      <c r="Y276" s="39"/>
      <c r="Z276" s="39"/>
      <c r="AA276" s="39"/>
      <c r="AB276" s="39"/>
      <c r="AC276" s="39"/>
      <c r="AD276" s="39"/>
      <c r="AE276" s="39"/>
      <c r="AR276" s="238" t="s">
        <v>360</v>
      </c>
      <c r="AT276" s="238" t="s">
        <v>343</v>
      </c>
      <c r="AU276" s="238" t="s">
        <v>85</v>
      </c>
      <c r="AY276" s="18" t="s">
        <v>342</v>
      </c>
      <c r="BE276" s="239">
        <f>IF(N276="základní",J276,0)</f>
        <v>0</v>
      </c>
      <c r="BF276" s="239">
        <f>IF(N276="snížená",J276,0)</f>
        <v>0</v>
      </c>
      <c r="BG276" s="239">
        <f>IF(N276="zákl. přenesená",J276,0)</f>
        <v>0</v>
      </c>
      <c r="BH276" s="239">
        <f>IF(N276="sníž. přenesená",J276,0)</f>
        <v>0</v>
      </c>
      <c r="BI276" s="239">
        <f>IF(N276="nulová",J276,0)</f>
        <v>0</v>
      </c>
      <c r="BJ276" s="18" t="s">
        <v>83</v>
      </c>
      <c r="BK276" s="239">
        <f>ROUND(I276*H276,2)</f>
        <v>0</v>
      </c>
      <c r="BL276" s="18" t="s">
        <v>360</v>
      </c>
      <c r="BM276" s="238" t="s">
        <v>3618</v>
      </c>
    </row>
    <row r="277" s="2" customFormat="1">
      <c r="A277" s="39"/>
      <c r="B277" s="40"/>
      <c r="C277" s="41"/>
      <c r="D277" s="240" t="s">
        <v>349</v>
      </c>
      <c r="E277" s="41"/>
      <c r="F277" s="241" t="s">
        <v>2058</v>
      </c>
      <c r="G277" s="41"/>
      <c r="H277" s="41"/>
      <c r="I277" s="242"/>
      <c r="J277" s="41"/>
      <c r="K277" s="41"/>
      <c r="L277" s="45"/>
      <c r="M277" s="243"/>
      <c r="N277" s="244"/>
      <c r="O277" s="92"/>
      <c r="P277" s="92"/>
      <c r="Q277" s="92"/>
      <c r="R277" s="92"/>
      <c r="S277" s="92"/>
      <c r="T277" s="93"/>
      <c r="U277" s="39"/>
      <c r="V277" s="39"/>
      <c r="W277" s="39"/>
      <c r="X277" s="39"/>
      <c r="Y277" s="39"/>
      <c r="Z277" s="39"/>
      <c r="AA277" s="39"/>
      <c r="AB277" s="39"/>
      <c r="AC277" s="39"/>
      <c r="AD277" s="39"/>
      <c r="AE277" s="39"/>
      <c r="AT277" s="18" t="s">
        <v>349</v>
      </c>
      <c r="AU277" s="18" t="s">
        <v>85</v>
      </c>
    </row>
    <row r="278" s="13" customFormat="1">
      <c r="A278" s="13"/>
      <c r="B278" s="252"/>
      <c r="C278" s="253"/>
      <c r="D278" s="240" t="s">
        <v>446</v>
      </c>
      <c r="E278" s="254" t="s">
        <v>1</v>
      </c>
      <c r="F278" s="255" t="s">
        <v>3619</v>
      </c>
      <c r="G278" s="253"/>
      <c r="H278" s="256">
        <v>2242.6610000000001</v>
      </c>
      <c r="I278" s="257"/>
      <c r="J278" s="253"/>
      <c r="K278" s="253"/>
      <c r="L278" s="258"/>
      <c r="M278" s="259"/>
      <c r="N278" s="260"/>
      <c r="O278" s="260"/>
      <c r="P278" s="260"/>
      <c r="Q278" s="260"/>
      <c r="R278" s="260"/>
      <c r="S278" s="260"/>
      <c r="T278" s="261"/>
      <c r="U278" s="13"/>
      <c r="V278" s="13"/>
      <c r="W278" s="13"/>
      <c r="X278" s="13"/>
      <c r="Y278" s="13"/>
      <c r="Z278" s="13"/>
      <c r="AA278" s="13"/>
      <c r="AB278" s="13"/>
      <c r="AC278" s="13"/>
      <c r="AD278" s="13"/>
      <c r="AE278" s="13"/>
      <c r="AT278" s="262" t="s">
        <v>446</v>
      </c>
      <c r="AU278" s="262" t="s">
        <v>85</v>
      </c>
      <c r="AV278" s="13" t="s">
        <v>85</v>
      </c>
      <c r="AW278" s="13" t="s">
        <v>32</v>
      </c>
      <c r="AX278" s="13" t="s">
        <v>83</v>
      </c>
      <c r="AY278" s="262" t="s">
        <v>342</v>
      </c>
    </row>
    <row r="279" s="2" customFormat="1" ht="16.5" customHeight="1">
      <c r="A279" s="39"/>
      <c r="B279" s="40"/>
      <c r="C279" s="227" t="s">
        <v>632</v>
      </c>
      <c r="D279" s="227" t="s">
        <v>343</v>
      </c>
      <c r="E279" s="228" t="s">
        <v>2762</v>
      </c>
      <c r="F279" s="229" t="s">
        <v>2763</v>
      </c>
      <c r="G279" s="230" t="s">
        <v>473</v>
      </c>
      <c r="H279" s="231">
        <v>766.01099999999997</v>
      </c>
      <c r="I279" s="232"/>
      <c r="J279" s="233">
        <f>ROUND(I279*H279,2)</f>
        <v>0</v>
      </c>
      <c r="K279" s="229" t="s">
        <v>443</v>
      </c>
      <c r="L279" s="45"/>
      <c r="M279" s="234" t="s">
        <v>1</v>
      </c>
      <c r="N279" s="235" t="s">
        <v>41</v>
      </c>
      <c r="O279" s="92"/>
      <c r="P279" s="236">
        <f>O279*H279</f>
        <v>0</v>
      </c>
      <c r="Q279" s="236">
        <v>0.00072000000000000005</v>
      </c>
      <c r="R279" s="236">
        <f>Q279*H279</f>
        <v>0.55152792000000006</v>
      </c>
      <c r="S279" s="236">
        <v>0</v>
      </c>
      <c r="T279" s="237">
        <f>S279*H279</f>
        <v>0</v>
      </c>
      <c r="U279" s="39"/>
      <c r="V279" s="39"/>
      <c r="W279" s="39"/>
      <c r="X279" s="39"/>
      <c r="Y279" s="39"/>
      <c r="Z279" s="39"/>
      <c r="AA279" s="39"/>
      <c r="AB279" s="39"/>
      <c r="AC279" s="39"/>
      <c r="AD279" s="39"/>
      <c r="AE279" s="39"/>
      <c r="AR279" s="238" t="s">
        <v>360</v>
      </c>
      <c r="AT279" s="238" t="s">
        <v>343</v>
      </c>
      <c r="AU279" s="238" t="s">
        <v>85</v>
      </c>
      <c r="AY279" s="18" t="s">
        <v>342</v>
      </c>
      <c r="BE279" s="239">
        <f>IF(N279="základní",J279,0)</f>
        <v>0</v>
      </c>
      <c r="BF279" s="239">
        <f>IF(N279="snížená",J279,0)</f>
        <v>0</v>
      </c>
      <c r="BG279" s="239">
        <f>IF(N279="zákl. přenesená",J279,0)</f>
        <v>0</v>
      </c>
      <c r="BH279" s="239">
        <f>IF(N279="sníž. přenesená",J279,0)</f>
        <v>0</v>
      </c>
      <c r="BI279" s="239">
        <f>IF(N279="nulová",J279,0)</f>
        <v>0</v>
      </c>
      <c r="BJ279" s="18" t="s">
        <v>83</v>
      </c>
      <c r="BK279" s="239">
        <f>ROUND(I279*H279,2)</f>
        <v>0</v>
      </c>
      <c r="BL279" s="18" t="s">
        <v>360</v>
      </c>
      <c r="BM279" s="238" t="s">
        <v>3620</v>
      </c>
    </row>
    <row r="280" s="2" customFormat="1">
      <c r="A280" s="39"/>
      <c r="B280" s="40"/>
      <c r="C280" s="41"/>
      <c r="D280" s="240" t="s">
        <v>349</v>
      </c>
      <c r="E280" s="41"/>
      <c r="F280" s="241" t="s">
        <v>2765</v>
      </c>
      <c r="G280" s="41"/>
      <c r="H280" s="41"/>
      <c r="I280" s="242"/>
      <c r="J280" s="41"/>
      <c r="K280" s="41"/>
      <c r="L280" s="45"/>
      <c r="M280" s="243"/>
      <c r="N280" s="244"/>
      <c r="O280" s="92"/>
      <c r="P280" s="92"/>
      <c r="Q280" s="92"/>
      <c r="R280" s="92"/>
      <c r="S280" s="92"/>
      <c r="T280" s="93"/>
      <c r="U280" s="39"/>
      <c r="V280" s="39"/>
      <c r="W280" s="39"/>
      <c r="X280" s="39"/>
      <c r="Y280" s="39"/>
      <c r="Z280" s="39"/>
      <c r="AA280" s="39"/>
      <c r="AB280" s="39"/>
      <c r="AC280" s="39"/>
      <c r="AD280" s="39"/>
      <c r="AE280" s="39"/>
      <c r="AT280" s="18" t="s">
        <v>349</v>
      </c>
      <c r="AU280" s="18" t="s">
        <v>85</v>
      </c>
    </row>
    <row r="281" s="14" customFormat="1">
      <c r="A281" s="14"/>
      <c r="B281" s="263"/>
      <c r="C281" s="264"/>
      <c r="D281" s="240" t="s">
        <v>446</v>
      </c>
      <c r="E281" s="265" t="s">
        <v>1</v>
      </c>
      <c r="F281" s="266" t="s">
        <v>281</v>
      </c>
      <c r="G281" s="264"/>
      <c r="H281" s="265" t="s">
        <v>1</v>
      </c>
      <c r="I281" s="267"/>
      <c r="J281" s="264"/>
      <c r="K281" s="264"/>
      <c r="L281" s="268"/>
      <c r="M281" s="269"/>
      <c r="N281" s="270"/>
      <c r="O281" s="270"/>
      <c r="P281" s="270"/>
      <c r="Q281" s="270"/>
      <c r="R281" s="270"/>
      <c r="S281" s="270"/>
      <c r="T281" s="271"/>
      <c r="U281" s="14"/>
      <c r="V281" s="14"/>
      <c r="W281" s="14"/>
      <c r="X281" s="14"/>
      <c r="Y281" s="14"/>
      <c r="Z281" s="14"/>
      <c r="AA281" s="14"/>
      <c r="AB281" s="14"/>
      <c r="AC281" s="14"/>
      <c r="AD281" s="14"/>
      <c r="AE281" s="14"/>
      <c r="AT281" s="272" t="s">
        <v>446</v>
      </c>
      <c r="AU281" s="272" t="s">
        <v>85</v>
      </c>
      <c r="AV281" s="14" t="s">
        <v>83</v>
      </c>
      <c r="AW281" s="14" t="s">
        <v>32</v>
      </c>
      <c r="AX281" s="14" t="s">
        <v>76</v>
      </c>
      <c r="AY281" s="272" t="s">
        <v>342</v>
      </c>
    </row>
    <row r="282" s="13" customFormat="1">
      <c r="A282" s="13"/>
      <c r="B282" s="252"/>
      <c r="C282" s="253"/>
      <c r="D282" s="240" t="s">
        <v>446</v>
      </c>
      <c r="E282" s="254" t="s">
        <v>1</v>
      </c>
      <c r="F282" s="255" t="s">
        <v>3621</v>
      </c>
      <c r="G282" s="253"/>
      <c r="H282" s="256">
        <v>126.672</v>
      </c>
      <c r="I282" s="257"/>
      <c r="J282" s="253"/>
      <c r="K282" s="253"/>
      <c r="L282" s="258"/>
      <c r="M282" s="259"/>
      <c r="N282" s="260"/>
      <c r="O282" s="260"/>
      <c r="P282" s="260"/>
      <c r="Q282" s="260"/>
      <c r="R282" s="260"/>
      <c r="S282" s="260"/>
      <c r="T282" s="261"/>
      <c r="U282" s="13"/>
      <c r="V282" s="13"/>
      <c r="W282" s="13"/>
      <c r="X282" s="13"/>
      <c r="Y282" s="13"/>
      <c r="Z282" s="13"/>
      <c r="AA282" s="13"/>
      <c r="AB282" s="13"/>
      <c r="AC282" s="13"/>
      <c r="AD282" s="13"/>
      <c r="AE282" s="13"/>
      <c r="AT282" s="262" t="s">
        <v>446</v>
      </c>
      <c r="AU282" s="262" t="s">
        <v>85</v>
      </c>
      <c r="AV282" s="13" t="s">
        <v>85</v>
      </c>
      <c r="AW282" s="13" t="s">
        <v>32</v>
      </c>
      <c r="AX282" s="13" t="s">
        <v>76</v>
      </c>
      <c r="AY282" s="262" t="s">
        <v>342</v>
      </c>
    </row>
    <row r="283" s="13" customFormat="1">
      <c r="A283" s="13"/>
      <c r="B283" s="252"/>
      <c r="C283" s="253"/>
      <c r="D283" s="240" t="s">
        <v>446</v>
      </c>
      <c r="E283" s="254" t="s">
        <v>1</v>
      </c>
      <c r="F283" s="255" t="s">
        <v>3622</v>
      </c>
      <c r="G283" s="253"/>
      <c r="H283" s="256">
        <v>276.78300000000002</v>
      </c>
      <c r="I283" s="257"/>
      <c r="J283" s="253"/>
      <c r="K283" s="253"/>
      <c r="L283" s="258"/>
      <c r="M283" s="259"/>
      <c r="N283" s="260"/>
      <c r="O283" s="260"/>
      <c r="P283" s="260"/>
      <c r="Q283" s="260"/>
      <c r="R283" s="260"/>
      <c r="S283" s="260"/>
      <c r="T283" s="261"/>
      <c r="U283" s="13"/>
      <c r="V283" s="13"/>
      <c r="W283" s="13"/>
      <c r="X283" s="13"/>
      <c r="Y283" s="13"/>
      <c r="Z283" s="13"/>
      <c r="AA283" s="13"/>
      <c r="AB283" s="13"/>
      <c r="AC283" s="13"/>
      <c r="AD283" s="13"/>
      <c r="AE283" s="13"/>
      <c r="AT283" s="262" t="s">
        <v>446</v>
      </c>
      <c r="AU283" s="262" t="s">
        <v>85</v>
      </c>
      <c r="AV283" s="13" t="s">
        <v>85</v>
      </c>
      <c r="AW283" s="13" t="s">
        <v>32</v>
      </c>
      <c r="AX283" s="13" t="s">
        <v>76</v>
      </c>
      <c r="AY283" s="262" t="s">
        <v>342</v>
      </c>
    </row>
    <row r="284" s="14" customFormat="1">
      <c r="A284" s="14"/>
      <c r="B284" s="263"/>
      <c r="C284" s="264"/>
      <c r="D284" s="240" t="s">
        <v>446</v>
      </c>
      <c r="E284" s="265" t="s">
        <v>1</v>
      </c>
      <c r="F284" s="266" t="s">
        <v>284</v>
      </c>
      <c r="G284" s="264"/>
      <c r="H284" s="265" t="s">
        <v>1</v>
      </c>
      <c r="I284" s="267"/>
      <c r="J284" s="264"/>
      <c r="K284" s="264"/>
      <c r="L284" s="268"/>
      <c r="M284" s="269"/>
      <c r="N284" s="270"/>
      <c r="O284" s="270"/>
      <c r="P284" s="270"/>
      <c r="Q284" s="270"/>
      <c r="R284" s="270"/>
      <c r="S284" s="270"/>
      <c r="T284" s="271"/>
      <c r="U284" s="14"/>
      <c r="V284" s="14"/>
      <c r="W284" s="14"/>
      <c r="X284" s="14"/>
      <c r="Y284" s="14"/>
      <c r="Z284" s="14"/>
      <c r="AA284" s="14"/>
      <c r="AB284" s="14"/>
      <c r="AC284" s="14"/>
      <c r="AD284" s="14"/>
      <c r="AE284" s="14"/>
      <c r="AT284" s="272" t="s">
        <v>446</v>
      </c>
      <c r="AU284" s="272" t="s">
        <v>85</v>
      </c>
      <c r="AV284" s="14" t="s">
        <v>83</v>
      </c>
      <c r="AW284" s="14" t="s">
        <v>32</v>
      </c>
      <c r="AX284" s="14" t="s">
        <v>76</v>
      </c>
      <c r="AY284" s="272" t="s">
        <v>342</v>
      </c>
    </row>
    <row r="285" s="13" customFormat="1">
      <c r="A285" s="13"/>
      <c r="B285" s="252"/>
      <c r="C285" s="253"/>
      <c r="D285" s="240" t="s">
        <v>446</v>
      </c>
      <c r="E285" s="254" t="s">
        <v>1</v>
      </c>
      <c r="F285" s="255" t="s">
        <v>3623</v>
      </c>
      <c r="G285" s="253"/>
      <c r="H285" s="256">
        <v>121.74</v>
      </c>
      <c r="I285" s="257"/>
      <c r="J285" s="253"/>
      <c r="K285" s="253"/>
      <c r="L285" s="258"/>
      <c r="M285" s="259"/>
      <c r="N285" s="260"/>
      <c r="O285" s="260"/>
      <c r="P285" s="260"/>
      <c r="Q285" s="260"/>
      <c r="R285" s="260"/>
      <c r="S285" s="260"/>
      <c r="T285" s="261"/>
      <c r="U285" s="13"/>
      <c r="V285" s="13"/>
      <c r="W285" s="13"/>
      <c r="X285" s="13"/>
      <c r="Y285" s="13"/>
      <c r="Z285" s="13"/>
      <c r="AA285" s="13"/>
      <c r="AB285" s="13"/>
      <c r="AC285" s="13"/>
      <c r="AD285" s="13"/>
      <c r="AE285" s="13"/>
      <c r="AT285" s="262" t="s">
        <v>446</v>
      </c>
      <c r="AU285" s="262" t="s">
        <v>85</v>
      </c>
      <c r="AV285" s="13" t="s">
        <v>85</v>
      </c>
      <c r="AW285" s="13" t="s">
        <v>32</v>
      </c>
      <c r="AX285" s="13" t="s">
        <v>76</v>
      </c>
      <c r="AY285" s="262" t="s">
        <v>342</v>
      </c>
    </row>
    <row r="286" s="13" customFormat="1">
      <c r="A286" s="13"/>
      <c r="B286" s="252"/>
      <c r="C286" s="253"/>
      <c r="D286" s="240" t="s">
        <v>446</v>
      </c>
      <c r="E286" s="254" t="s">
        <v>1</v>
      </c>
      <c r="F286" s="255" t="s">
        <v>3624</v>
      </c>
      <c r="G286" s="253"/>
      <c r="H286" s="256">
        <v>240.816</v>
      </c>
      <c r="I286" s="257"/>
      <c r="J286" s="253"/>
      <c r="K286" s="253"/>
      <c r="L286" s="258"/>
      <c r="M286" s="259"/>
      <c r="N286" s="260"/>
      <c r="O286" s="260"/>
      <c r="P286" s="260"/>
      <c r="Q286" s="260"/>
      <c r="R286" s="260"/>
      <c r="S286" s="260"/>
      <c r="T286" s="261"/>
      <c r="U286" s="13"/>
      <c r="V286" s="13"/>
      <c r="W286" s="13"/>
      <c r="X286" s="13"/>
      <c r="Y286" s="13"/>
      <c r="Z286" s="13"/>
      <c r="AA286" s="13"/>
      <c r="AB286" s="13"/>
      <c r="AC286" s="13"/>
      <c r="AD286" s="13"/>
      <c r="AE286" s="13"/>
      <c r="AT286" s="262" t="s">
        <v>446</v>
      </c>
      <c r="AU286" s="262" t="s">
        <v>85</v>
      </c>
      <c r="AV286" s="13" t="s">
        <v>85</v>
      </c>
      <c r="AW286" s="13" t="s">
        <v>32</v>
      </c>
      <c r="AX286" s="13" t="s">
        <v>76</v>
      </c>
      <c r="AY286" s="262" t="s">
        <v>342</v>
      </c>
    </row>
    <row r="287" s="16" customFormat="1">
      <c r="A287" s="16"/>
      <c r="B287" s="284"/>
      <c r="C287" s="285"/>
      <c r="D287" s="240" t="s">
        <v>446</v>
      </c>
      <c r="E287" s="286" t="s">
        <v>1</v>
      </c>
      <c r="F287" s="287" t="s">
        <v>500</v>
      </c>
      <c r="G287" s="285"/>
      <c r="H287" s="288">
        <v>766.01099999999997</v>
      </c>
      <c r="I287" s="289"/>
      <c r="J287" s="285"/>
      <c r="K287" s="285"/>
      <c r="L287" s="290"/>
      <c r="M287" s="291"/>
      <c r="N287" s="292"/>
      <c r="O287" s="292"/>
      <c r="P287" s="292"/>
      <c r="Q287" s="292"/>
      <c r="R287" s="292"/>
      <c r="S287" s="292"/>
      <c r="T287" s="293"/>
      <c r="U287" s="16"/>
      <c r="V287" s="16"/>
      <c r="W287" s="16"/>
      <c r="X287" s="16"/>
      <c r="Y287" s="16"/>
      <c r="Z287" s="16"/>
      <c r="AA287" s="16"/>
      <c r="AB287" s="16"/>
      <c r="AC287" s="16"/>
      <c r="AD287" s="16"/>
      <c r="AE287" s="16"/>
      <c r="AT287" s="294" t="s">
        <v>446</v>
      </c>
      <c r="AU287" s="294" t="s">
        <v>85</v>
      </c>
      <c r="AV287" s="16" t="s">
        <v>360</v>
      </c>
      <c r="AW287" s="16" t="s">
        <v>32</v>
      </c>
      <c r="AX287" s="16" t="s">
        <v>83</v>
      </c>
      <c r="AY287" s="294" t="s">
        <v>342</v>
      </c>
    </row>
    <row r="288" s="2" customFormat="1" ht="16.5" customHeight="1">
      <c r="A288" s="39"/>
      <c r="B288" s="40"/>
      <c r="C288" s="227" t="s">
        <v>639</v>
      </c>
      <c r="D288" s="227" t="s">
        <v>343</v>
      </c>
      <c r="E288" s="228" t="s">
        <v>2768</v>
      </c>
      <c r="F288" s="229" t="s">
        <v>2769</v>
      </c>
      <c r="G288" s="230" t="s">
        <v>473</v>
      </c>
      <c r="H288" s="231">
        <v>766.01099999999997</v>
      </c>
      <c r="I288" s="232"/>
      <c r="J288" s="233">
        <f>ROUND(I288*H288,2)</f>
        <v>0</v>
      </c>
      <c r="K288" s="229" t="s">
        <v>443</v>
      </c>
      <c r="L288" s="45"/>
      <c r="M288" s="234" t="s">
        <v>1</v>
      </c>
      <c r="N288" s="235" t="s">
        <v>41</v>
      </c>
      <c r="O288" s="92"/>
      <c r="P288" s="236">
        <f>O288*H288</f>
        <v>0</v>
      </c>
      <c r="Q288" s="236">
        <v>0</v>
      </c>
      <c r="R288" s="236">
        <f>Q288*H288</f>
        <v>0</v>
      </c>
      <c r="S288" s="236">
        <v>0</v>
      </c>
      <c r="T288" s="237">
        <f>S288*H288</f>
        <v>0</v>
      </c>
      <c r="U288" s="39"/>
      <c r="V288" s="39"/>
      <c r="W288" s="39"/>
      <c r="X288" s="39"/>
      <c r="Y288" s="39"/>
      <c r="Z288" s="39"/>
      <c r="AA288" s="39"/>
      <c r="AB288" s="39"/>
      <c r="AC288" s="39"/>
      <c r="AD288" s="39"/>
      <c r="AE288" s="39"/>
      <c r="AR288" s="238" t="s">
        <v>360</v>
      </c>
      <c r="AT288" s="238" t="s">
        <v>343</v>
      </c>
      <c r="AU288" s="238" t="s">
        <v>85</v>
      </c>
      <c r="AY288" s="18" t="s">
        <v>342</v>
      </c>
      <c r="BE288" s="239">
        <f>IF(N288="základní",J288,0)</f>
        <v>0</v>
      </c>
      <c r="BF288" s="239">
        <f>IF(N288="snížená",J288,0)</f>
        <v>0</v>
      </c>
      <c r="BG288" s="239">
        <f>IF(N288="zákl. přenesená",J288,0)</f>
        <v>0</v>
      </c>
      <c r="BH288" s="239">
        <f>IF(N288="sníž. přenesená",J288,0)</f>
        <v>0</v>
      </c>
      <c r="BI288" s="239">
        <f>IF(N288="nulová",J288,0)</f>
        <v>0</v>
      </c>
      <c r="BJ288" s="18" t="s">
        <v>83</v>
      </c>
      <c r="BK288" s="239">
        <f>ROUND(I288*H288,2)</f>
        <v>0</v>
      </c>
      <c r="BL288" s="18" t="s">
        <v>360</v>
      </c>
      <c r="BM288" s="238" t="s">
        <v>3625</v>
      </c>
    </row>
    <row r="289" s="2" customFormat="1">
      <c r="A289" s="39"/>
      <c r="B289" s="40"/>
      <c r="C289" s="41"/>
      <c r="D289" s="240" t="s">
        <v>349</v>
      </c>
      <c r="E289" s="41"/>
      <c r="F289" s="241" t="s">
        <v>2771</v>
      </c>
      <c r="G289" s="41"/>
      <c r="H289" s="41"/>
      <c r="I289" s="242"/>
      <c r="J289" s="41"/>
      <c r="K289" s="41"/>
      <c r="L289" s="45"/>
      <c r="M289" s="243"/>
      <c r="N289" s="244"/>
      <c r="O289" s="92"/>
      <c r="P289" s="92"/>
      <c r="Q289" s="92"/>
      <c r="R289" s="92"/>
      <c r="S289" s="92"/>
      <c r="T289" s="93"/>
      <c r="U289" s="39"/>
      <c r="V289" s="39"/>
      <c r="W289" s="39"/>
      <c r="X289" s="39"/>
      <c r="Y289" s="39"/>
      <c r="Z289" s="39"/>
      <c r="AA289" s="39"/>
      <c r="AB289" s="39"/>
      <c r="AC289" s="39"/>
      <c r="AD289" s="39"/>
      <c r="AE289" s="39"/>
      <c r="AT289" s="18" t="s">
        <v>349</v>
      </c>
      <c r="AU289" s="18" t="s">
        <v>85</v>
      </c>
    </row>
    <row r="290" s="13" customFormat="1">
      <c r="A290" s="13"/>
      <c r="B290" s="252"/>
      <c r="C290" s="253"/>
      <c r="D290" s="240" t="s">
        <v>446</v>
      </c>
      <c r="E290" s="254" t="s">
        <v>1</v>
      </c>
      <c r="F290" s="255" t="s">
        <v>3626</v>
      </c>
      <c r="G290" s="253"/>
      <c r="H290" s="256">
        <v>766.01099999999997</v>
      </c>
      <c r="I290" s="257"/>
      <c r="J290" s="253"/>
      <c r="K290" s="253"/>
      <c r="L290" s="258"/>
      <c r="M290" s="259"/>
      <c r="N290" s="260"/>
      <c r="O290" s="260"/>
      <c r="P290" s="260"/>
      <c r="Q290" s="260"/>
      <c r="R290" s="260"/>
      <c r="S290" s="260"/>
      <c r="T290" s="261"/>
      <c r="U290" s="13"/>
      <c r="V290" s="13"/>
      <c r="W290" s="13"/>
      <c r="X290" s="13"/>
      <c r="Y290" s="13"/>
      <c r="Z290" s="13"/>
      <c r="AA290" s="13"/>
      <c r="AB290" s="13"/>
      <c r="AC290" s="13"/>
      <c r="AD290" s="13"/>
      <c r="AE290" s="13"/>
      <c r="AT290" s="262" t="s">
        <v>446</v>
      </c>
      <c r="AU290" s="262" t="s">
        <v>85</v>
      </c>
      <c r="AV290" s="13" t="s">
        <v>85</v>
      </c>
      <c r="AW290" s="13" t="s">
        <v>32</v>
      </c>
      <c r="AX290" s="13" t="s">
        <v>83</v>
      </c>
      <c r="AY290" s="262" t="s">
        <v>342</v>
      </c>
    </row>
    <row r="291" s="2" customFormat="1" ht="16.5" customHeight="1">
      <c r="A291" s="39"/>
      <c r="B291" s="40"/>
      <c r="C291" s="227" t="s">
        <v>645</v>
      </c>
      <c r="D291" s="227" t="s">
        <v>343</v>
      </c>
      <c r="E291" s="228" t="s">
        <v>2773</v>
      </c>
      <c r="F291" s="229" t="s">
        <v>2774</v>
      </c>
      <c r="G291" s="230" t="s">
        <v>473</v>
      </c>
      <c r="H291" s="231">
        <v>766.01099999999997</v>
      </c>
      <c r="I291" s="232"/>
      <c r="J291" s="233">
        <f>ROUND(I291*H291,2)</f>
        <v>0</v>
      </c>
      <c r="K291" s="229" t="s">
        <v>443</v>
      </c>
      <c r="L291" s="45"/>
      <c r="M291" s="234" t="s">
        <v>1</v>
      </c>
      <c r="N291" s="235" t="s">
        <v>41</v>
      </c>
      <c r="O291" s="92"/>
      <c r="P291" s="236">
        <f>O291*H291</f>
        <v>0</v>
      </c>
      <c r="Q291" s="236">
        <v>0.0011199999999999999</v>
      </c>
      <c r="R291" s="236">
        <f>Q291*H291</f>
        <v>0.85793231999999986</v>
      </c>
      <c r="S291" s="236">
        <v>0</v>
      </c>
      <c r="T291" s="237">
        <f>S291*H291</f>
        <v>0</v>
      </c>
      <c r="U291" s="39"/>
      <c r="V291" s="39"/>
      <c r="W291" s="39"/>
      <c r="X291" s="39"/>
      <c r="Y291" s="39"/>
      <c r="Z291" s="39"/>
      <c r="AA291" s="39"/>
      <c r="AB291" s="39"/>
      <c r="AC291" s="39"/>
      <c r="AD291" s="39"/>
      <c r="AE291" s="39"/>
      <c r="AR291" s="238" t="s">
        <v>360</v>
      </c>
      <c r="AT291" s="238" t="s">
        <v>343</v>
      </c>
      <c r="AU291" s="238" t="s">
        <v>85</v>
      </c>
      <c r="AY291" s="18" t="s">
        <v>342</v>
      </c>
      <c r="BE291" s="239">
        <f>IF(N291="základní",J291,0)</f>
        <v>0</v>
      </c>
      <c r="BF291" s="239">
        <f>IF(N291="snížená",J291,0)</f>
        <v>0</v>
      </c>
      <c r="BG291" s="239">
        <f>IF(N291="zákl. přenesená",J291,0)</f>
        <v>0</v>
      </c>
      <c r="BH291" s="239">
        <f>IF(N291="sníž. přenesená",J291,0)</f>
        <v>0</v>
      </c>
      <c r="BI291" s="239">
        <f>IF(N291="nulová",J291,0)</f>
        <v>0</v>
      </c>
      <c r="BJ291" s="18" t="s">
        <v>83</v>
      </c>
      <c r="BK291" s="239">
        <f>ROUND(I291*H291,2)</f>
        <v>0</v>
      </c>
      <c r="BL291" s="18" t="s">
        <v>360</v>
      </c>
      <c r="BM291" s="238" t="s">
        <v>3627</v>
      </c>
    </row>
    <row r="292" s="2" customFormat="1">
      <c r="A292" s="39"/>
      <c r="B292" s="40"/>
      <c r="C292" s="41"/>
      <c r="D292" s="240" t="s">
        <v>349</v>
      </c>
      <c r="E292" s="41"/>
      <c r="F292" s="241" t="s">
        <v>2776</v>
      </c>
      <c r="G292" s="41"/>
      <c r="H292" s="41"/>
      <c r="I292" s="242"/>
      <c r="J292" s="41"/>
      <c r="K292" s="41"/>
      <c r="L292" s="45"/>
      <c r="M292" s="243"/>
      <c r="N292" s="244"/>
      <c r="O292" s="92"/>
      <c r="P292" s="92"/>
      <c r="Q292" s="92"/>
      <c r="R292" s="92"/>
      <c r="S292" s="92"/>
      <c r="T292" s="93"/>
      <c r="U292" s="39"/>
      <c r="V292" s="39"/>
      <c r="W292" s="39"/>
      <c r="X292" s="39"/>
      <c r="Y292" s="39"/>
      <c r="Z292" s="39"/>
      <c r="AA292" s="39"/>
      <c r="AB292" s="39"/>
      <c r="AC292" s="39"/>
      <c r="AD292" s="39"/>
      <c r="AE292" s="39"/>
      <c r="AT292" s="18" t="s">
        <v>349</v>
      </c>
      <c r="AU292" s="18" t="s">
        <v>85</v>
      </c>
    </row>
    <row r="293" s="13" customFormat="1">
      <c r="A293" s="13"/>
      <c r="B293" s="252"/>
      <c r="C293" s="253"/>
      <c r="D293" s="240" t="s">
        <v>446</v>
      </c>
      <c r="E293" s="254" t="s">
        <v>1</v>
      </c>
      <c r="F293" s="255" t="s">
        <v>3626</v>
      </c>
      <c r="G293" s="253"/>
      <c r="H293" s="256">
        <v>766.01099999999997</v>
      </c>
      <c r="I293" s="257"/>
      <c r="J293" s="253"/>
      <c r="K293" s="253"/>
      <c r="L293" s="258"/>
      <c r="M293" s="259"/>
      <c r="N293" s="260"/>
      <c r="O293" s="260"/>
      <c r="P293" s="260"/>
      <c r="Q293" s="260"/>
      <c r="R293" s="260"/>
      <c r="S293" s="260"/>
      <c r="T293" s="261"/>
      <c r="U293" s="13"/>
      <c r="V293" s="13"/>
      <c r="W293" s="13"/>
      <c r="X293" s="13"/>
      <c r="Y293" s="13"/>
      <c r="Z293" s="13"/>
      <c r="AA293" s="13"/>
      <c r="AB293" s="13"/>
      <c r="AC293" s="13"/>
      <c r="AD293" s="13"/>
      <c r="AE293" s="13"/>
      <c r="AT293" s="262" t="s">
        <v>446</v>
      </c>
      <c r="AU293" s="262" t="s">
        <v>85</v>
      </c>
      <c r="AV293" s="13" t="s">
        <v>85</v>
      </c>
      <c r="AW293" s="13" t="s">
        <v>32</v>
      </c>
      <c r="AX293" s="13" t="s">
        <v>83</v>
      </c>
      <c r="AY293" s="262" t="s">
        <v>342</v>
      </c>
    </row>
    <row r="294" s="2" customFormat="1" ht="16.5" customHeight="1">
      <c r="A294" s="39"/>
      <c r="B294" s="40"/>
      <c r="C294" s="227" t="s">
        <v>654</v>
      </c>
      <c r="D294" s="227" t="s">
        <v>343</v>
      </c>
      <c r="E294" s="228" t="s">
        <v>2777</v>
      </c>
      <c r="F294" s="229" t="s">
        <v>2778</v>
      </c>
      <c r="G294" s="230" t="s">
        <v>473</v>
      </c>
      <c r="H294" s="231">
        <v>766.01099999999997</v>
      </c>
      <c r="I294" s="232"/>
      <c r="J294" s="233">
        <f>ROUND(I294*H294,2)</f>
        <v>0</v>
      </c>
      <c r="K294" s="229" t="s">
        <v>443</v>
      </c>
      <c r="L294" s="45"/>
      <c r="M294" s="234" t="s">
        <v>1</v>
      </c>
      <c r="N294" s="235" t="s">
        <v>41</v>
      </c>
      <c r="O294" s="92"/>
      <c r="P294" s="236">
        <f>O294*H294</f>
        <v>0</v>
      </c>
      <c r="Q294" s="236">
        <v>0</v>
      </c>
      <c r="R294" s="236">
        <f>Q294*H294</f>
        <v>0</v>
      </c>
      <c r="S294" s="236">
        <v>0</v>
      </c>
      <c r="T294" s="237">
        <f>S294*H294</f>
        <v>0</v>
      </c>
      <c r="U294" s="39"/>
      <c r="V294" s="39"/>
      <c r="W294" s="39"/>
      <c r="X294" s="39"/>
      <c r="Y294" s="39"/>
      <c r="Z294" s="39"/>
      <c r="AA294" s="39"/>
      <c r="AB294" s="39"/>
      <c r="AC294" s="39"/>
      <c r="AD294" s="39"/>
      <c r="AE294" s="39"/>
      <c r="AR294" s="238" t="s">
        <v>360</v>
      </c>
      <c r="AT294" s="238" t="s">
        <v>343</v>
      </c>
      <c r="AU294" s="238" t="s">
        <v>85</v>
      </c>
      <c r="AY294" s="18" t="s">
        <v>342</v>
      </c>
      <c r="BE294" s="239">
        <f>IF(N294="základní",J294,0)</f>
        <v>0</v>
      </c>
      <c r="BF294" s="239">
        <f>IF(N294="snížená",J294,0)</f>
        <v>0</v>
      </c>
      <c r="BG294" s="239">
        <f>IF(N294="zákl. přenesená",J294,0)</f>
        <v>0</v>
      </c>
      <c r="BH294" s="239">
        <f>IF(N294="sníž. přenesená",J294,0)</f>
        <v>0</v>
      </c>
      <c r="BI294" s="239">
        <f>IF(N294="nulová",J294,0)</f>
        <v>0</v>
      </c>
      <c r="BJ294" s="18" t="s">
        <v>83</v>
      </c>
      <c r="BK294" s="239">
        <f>ROUND(I294*H294,2)</f>
        <v>0</v>
      </c>
      <c r="BL294" s="18" t="s">
        <v>360</v>
      </c>
      <c r="BM294" s="238" t="s">
        <v>3628</v>
      </c>
    </row>
    <row r="295" s="2" customFormat="1">
      <c r="A295" s="39"/>
      <c r="B295" s="40"/>
      <c r="C295" s="41"/>
      <c r="D295" s="240" t="s">
        <v>349</v>
      </c>
      <c r="E295" s="41"/>
      <c r="F295" s="241" t="s">
        <v>2780</v>
      </c>
      <c r="G295" s="41"/>
      <c r="H295" s="41"/>
      <c r="I295" s="242"/>
      <c r="J295" s="41"/>
      <c r="K295" s="41"/>
      <c r="L295" s="45"/>
      <c r="M295" s="243"/>
      <c r="N295" s="244"/>
      <c r="O295" s="92"/>
      <c r="P295" s="92"/>
      <c r="Q295" s="92"/>
      <c r="R295" s="92"/>
      <c r="S295" s="92"/>
      <c r="T295" s="93"/>
      <c r="U295" s="39"/>
      <c r="V295" s="39"/>
      <c r="W295" s="39"/>
      <c r="X295" s="39"/>
      <c r="Y295" s="39"/>
      <c r="Z295" s="39"/>
      <c r="AA295" s="39"/>
      <c r="AB295" s="39"/>
      <c r="AC295" s="39"/>
      <c r="AD295" s="39"/>
      <c r="AE295" s="39"/>
      <c r="AT295" s="18" t="s">
        <v>349</v>
      </c>
      <c r="AU295" s="18" t="s">
        <v>85</v>
      </c>
    </row>
    <row r="296" s="13" customFormat="1">
      <c r="A296" s="13"/>
      <c r="B296" s="252"/>
      <c r="C296" s="253"/>
      <c r="D296" s="240" t="s">
        <v>446</v>
      </c>
      <c r="E296" s="254" t="s">
        <v>1</v>
      </c>
      <c r="F296" s="255" t="s">
        <v>3626</v>
      </c>
      <c r="G296" s="253"/>
      <c r="H296" s="256">
        <v>766.01099999999997</v>
      </c>
      <c r="I296" s="257"/>
      <c r="J296" s="253"/>
      <c r="K296" s="253"/>
      <c r="L296" s="258"/>
      <c r="M296" s="259"/>
      <c r="N296" s="260"/>
      <c r="O296" s="260"/>
      <c r="P296" s="260"/>
      <c r="Q296" s="260"/>
      <c r="R296" s="260"/>
      <c r="S296" s="260"/>
      <c r="T296" s="261"/>
      <c r="U296" s="13"/>
      <c r="V296" s="13"/>
      <c r="W296" s="13"/>
      <c r="X296" s="13"/>
      <c r="Y296" s="13"/>
      <c r="Z296" s="13"/>
      <c r="AA296" s="13"/>
      <c r="AB296" s="13"/>
      <c r="AC296" s="13"/>
      <c r="AD296" s="13"/>
      <c r="AE296" s="13"/>
      <c r="AT296" s="262" t="s">
        <v>446</v>
      </c>
      <c r="AU296" s="262" t="s">
        <v>85</v>
      </c>
      <c r="AV296" s="13" t="s">
        <v>85</v>
      </c>
      <c r="AW296" s="13" t="s">
        <v>32</v>
      </c>
      <c r="AX296" s="13" t="s">
        <v>83</v>
      </c>
      <c r="AY296" s="262" t="s">
        <v>342</v>
      </c>
    </row>
    <row r="297" s="2" customFormat="1" ht="16.5" customHeight="1">
      <c r="A297" s="39"/>
      <c r="B297" s="40"/>
      <c r="C297" s="227" t="s">
        <v>665</v>
      </c>
      <c r="D297" s="227" t="s">
        <v>343</v>
      </c>
      <c r="E297" s="228" t="s">
        <v>3629</v>
      </c>
      <c r="F297" s="229" t="s">
        <v>3630</v>
      </c>
      <c r="G297" s="230" t="s">
        <v>473</v>
      </c>
      <c r="H297" s="231">
        <v>219.59999999999999</v>
      </c>
      <c r="I297" s="232"/>
      <c r="J297" s="233">
        <f>ROUND(I297*H297,2)</f>
        <v>0</v>
      </c>
      <c r="K297" s="229" t="s">
        <v>443</v>
      </c>
      <c r="L297" s="45"/>
      <c r="M297" s="234" t="s">
        <v>1</v>
      </c>
      <c r="N297" s="235" t="s">
        <v>41</v>
      </c>
      <c r="O297" s="92"/>
      <c r="P297" s="236">
        <f>O297*H297</f>
        <v>0</v>
      </c>
      <c r="Q297" s="236">
        <v>0.00014999999999999999</v>
      </c>
      <c r="R297" s="236">
        <f>Q297*H297</f>
        <v>0.032939999999999997</v>
      </c>
      <c r="S297" s="236">
        <v>0</v>
      </c>
      <c r="T297" s="237">
        <f>S297*H297</f>
        <v>0</v>
      </c>
      <c r="U297" s="39"/>
      <c r="V297" s="39"/>
      <c r="W297" s="39"/>
      <c r="X297" s="39"/>
      <c r="Y297" s="39"/>
      <c r="Z297" s="39"/>
      <c r="AA297" s="39"/>
      <c r="AB297" s="39"/>
      <c r="AC297" s="39"/>
      <c r="AD297" s="39"/>
      <c r="AE297" s="39"/>
      <c r="AR297" s="238" t="s">
        <v>360</v>
      </c>
      <c r="AT297" s="238" t="s">
        <v>343</v>
      </c>
      <c r="AU297" s="238" t="s">
        <v>85</v>
      </c>
      <c r="AY297" s="18" t="s">
        <v>342</v>
      </c>
      <c r="BE297" s="239">
        <f>IF(N297="základní",J297,0)</f>
        <v>0</v>
      </c>
      <c r="BF297" s="239">
        <f>IF(N297="snížená",J297,0)</f>
        <v>0</v>
      </c>
      <c r="BG297" s="239">
        <f>IF(N297="zákl. přenesená",J297,0)</f>
        <v>0</v>
      </c>
      <c r="BH297" s="239">
        <f>IF(N297="sníž. přenesená",J297,0)</f>
        <v>0</v>
      </c>
      <c r="BI297" s="239">
        <f>IF(N297="nulová",J297,0)</f>
        <v>0</v>
      </c>
      <c r="BJ297" s="18" t="s">
        <v>83</v>
      </c>
      <c r="BK297" s="239">
        <f>ROUND(I297*H297,2)</f>
        <v>0</v>
      </c>
      <c r="BL297" s="18" t="s">
        <v>360</v>
      </c>
      <c r="BM297" s="238" t="s">
        <v>3631</v>
      </c>
    </row>
    <row r="298" s="2" customFormat="1">
      <c r="A298" s="39"/>
      <c r="B298" s="40"/>
      <c r="C298" s="41"/>
      <c r="D298" s="240" t="s">
        <v>349</v>
      </c>
      <c r="E298" s="41"/>
      <c r="F298" s="241" t="s">
        <v>3632</v>
      </c>
      <c r="G298" s="41"/>
      <c r="H298" s="41"/>
      <c r="I298" s="242"/>
      <c r="J298" s="41"/>
      <c r="K298" s="41"/>
      <c r="L298" s="45"/>
      <c r="M298" s="243"/>
      <c r="N298" s="244"/>
      <c r="O298" s="92"/>
      <c r="P298" s="92"/>
      <c r="Q298" s="92"/>
      <c r="R298" s="92"/>
      <c r="S298" s="92"/>
      <c r="T298" s="93"/>
      <c r="U298" s="39"/>
      <c r="V298" s="39"/>
      <c r="W298" s="39"/>
      <c r="X298" s="39"/>
      <c r="Y298" s="39"/>
      <c r="Z298" s="39"/>
      <c r="AA298" s="39"/>
      <c r="AB298" s="39"/>
      <c r="AC298" s="39"/>
      <c r="AD298" s="39"/>
      <c r="AE298" s="39"/>
      <c r="AT298" s="18" t="s">
        <v>349</v>
      </c>
      <c r="AU298" s="18" t="s">
        <v>85</v>
      </c>
    </row>
    <row r="299" s="13" customFormat="1">
      <c r="A299" s="13"/>
      <c r="B299" s="252"/>
      <c r="C299" s="253"/>
      <c r="D299" s="240" t="s">
        <v>446</v>
      </c>
      <c r="E299" s="254" t="s">
        <v>1</v>
      </c>
      <c r="F299" s="255" t="s">
        <v>3633</v>
      </c>
      <c r="G299" s="253"/>
      <c r="H299" s="256">
        <v>219.59999999999999</v>
      </c>
      <c r="I299" s="257"/>
      <c r="J299" s="253"/>
      <c r="K299" s="253"/>
      <c r="L299" s="258"/>
      <c r="M299" s="259"/>
      <c r="N299" s="260"/>
      <c r="O299" s="260"/>
      <c r="P299" s="260"/>
      <c r="Q299" s="260"/>
      <c r="R299" s="260"/>
      <c r="S299" s="260"/>
      <c r="T299" s="261"/>
      <c r="U299" s="13"/>
      <c r="V299" s="13"/>
      <c r="W299" s="13"/>
      <c r="X299" s="13"/>
      <c r="Y299" s="13"/>
      <c r="Z299" s="13"/>
      <c r="AA299" s="13"/>
      <c r="AB299" s="13"/>
      <c r="AC299" s="13"/>
      <c r="AD299" s="13"/>
      <c r="AE299" s="13"/>
      <c r="AT299" s="262" t="s">
        <v>446</v>
      </c>
      <c r="AU299" s="262" t="s">
        <v>85</v>
      </c>
      <c r="AV299" s="13" t="s">
        <v>85</v>
      </c>
      <c r="AW299" s="13" t="s">
        <v>32</v>
      </c>
      <c r="AX299" s="13" t="s">
        <v>83</v>
      </c>
      <c r="AY299" s="262" t="s">
        <v>342</v>
      </c>
    </row>
    <row r="300" s="2" customFormat="1" ht="16.5" customHeight="1">
      <c r="A300" s="39"/>
      <c r="B300" s="40"/>
      <c r="C300" s="227" t="s">
        <v>671</v>
      </c>
      <c r="D300" s="227" t="s">
        <v>343</v>
      </c>
      <c r="E300" s="228" t="s">
        <v>3634</v>
      </c>
      <c r="F300" s="229" t="s">
        <v>3635</v>
      </c>
      <c r="G300" s="230" t="s">
        <v>473</v>
      </c>
      <c r="H300" s="231">
        <v>219.59999999999999</v>
      </c>
      <c r="I300" s="232"/>
      <c r="J300" s="233">
        <f>ROUND(I300*H300,2)</f>
        <v>0</v>
      </c>
      <c r="K300" s="229" t="s">
        <v>443</v>
      </c>
      <c r="L300" s="45"/>
      <c r="M300" s="234" t="s">
        <v>1</v>
      </c>
      <c r="N300" s="235" t="s">
        <v>41</v>
      </c>
      <c r="O300" s="92"/>
      <c r="P300" s="236">
        <f>O300*H300</f>
        <v>0</v>
      </c>
      <c r="Q300" s="236">
        <v>0</v>
      </c>
      <c r="R300" s="236">
        <f>Q300*H300</f>
        <v>0</v>
      </c>
      <c r="S300" s="236">
        <v>0</v>
      </c>
      <c r="T300" s="237">
        <f>S300*H300</f>
        <v>0</v>
      </c>
      <c r="U300" s="39"/>
      <c r="V300" s="39"/>
      <c r="W300" s="39"/>
      <c r="X300" s="39"/>
      <c r="Y300" s="39"/>
      <c r="Z300" s="39"/>
      <c r="AA300" s="39"/>
      <c r="AB300" s="39"/>
      <c r="AC300" s="39"/>
      <c r="AD300" s="39"/>
      <c r="AE300" s="39"/>
      <c r="AR300" s="238" t="s">
        <v>360</v>
      </c>
      <c r="AT300" s="238" t="s">
        <v>343</v>
      </c>
      <c r="AU300" s="238" t="s">
        <v>85</v>
      </c>
      <c r="AY300" s="18" t="s">
        <v>342</v>
      </c>
      <c r="BE300" s="239">
        <f>IF(N300="základní",J300,0)</f>
        <v>0</v>
      </c>
      <c r="BF300" s="239">
        <f>IF(N300="snížená",J300,0)</f>
        <v>0</v>
      </c>
      <c r="BG300" s="239">
        <f>IF(N300="zákl. přenesená",J300,0)</f>
        <v>0</v>
      </c>
      <c r="BH300" s="239">
        <f>IF(N300="sníž. přenesená",J300,0)</f>
        <v>0</v>
      </c>
      <c r="BI300" s="239">
        <f>IF(N300="nulová",J300,0)</f>
        <v>0</v>
      </c>
      <c r="BJ300" s="18" t="s">
        <v>83</v>
      </c>
      <c r="BK300" s="239">
        <f>ROUND(I300*H300,2)</f>
        <v>0</v>
      </c>
      <c r="BL300" s="18" t="s">
        <v>360</v>
      </c>
      <c r="BM300" s="238" t="s">
        <v>3636</v>
      </c>
    </row>
    <row r="301" s="2" customFormat="1">
      <c r="A301" s="39"/>
      <c r="B301" s="40"/>
      <c r="C301" s="41"/>
      <c r="D301" s="240" t="s">
        <v>349</v>
      </c>
      <c r="E301" s="41"/>
      <c r="F301" s="241" t="s">
        <v>3637</v>
      </c>
      <c r="G301" s="41"/>
      <c r="H301" s="41"/>
      <c r="I301" s="242"/>
      <c r="J301" s="41"/>
      <c r="K301" s="41"/>
      <c r="L301" s="45"/>
      <c r="M301" s="243"/>
      <c r="N301" s="244"/>
      <c r="O301" s="92"/>
      <c r="P301" s="92"/>
      <c r="Q301" s="92"/>
      <c r="R301" s="92"/>
      <c r="S301" s="92"/>
      <c r="T301" s="93"/>
      <c r="U301" s="39"/>
      <c r="V301" s="39"/>
      <c r="W301" s="39"/>
      <c r="X301" s="39"/>
      <c r="Y301" s="39"/>
      <c r="Z301" s="39"/>
      <c r="AA301" s="39"/>
      <c r="AB301" s="39"/>
      <c r="AC301" s="39"/>
      <c r="AD301" s="39"/>
      <c r="AE301" s="39"/>
      <c r="AT301" s="18" t="s">
        <v>349</v>
      </c>
      <c r="AU301" s="18" t="s">
        <v>85</v>
      </c>
    </row>
    <row r="302" s="13" customFormat="1">
      <c r="A302" s="13"/>
      <c r="B302" s="252"/>
      <c r="C302" s="253"/>
      <c r="D302" s="240" t="s">
        <v>446</v>
      </c>
      <c r="E302" s="254" t="s">
        <v>1</v>
      </c>
      <c r="F302" s="255" t="s">
        <v>3633</v>
      </c>
      <c r="G302" s="253"/>
      <c r="H302" s="256">
        <v>219.59999999999999</v>
      </c>
      <c r="I302" s="257"/>
      <c r="J302" s="253"/>
      <c r="K302" s="253"/>
      <c r="L302" s="258"/>
      <c r="M302" s="259"/>
      <c r="N302" s="260"/>
      <c r="O302" s="260"/>
      <c r="P302" s="260"/>
      <c r="Q302" s="260"/>
      <c r="R302" s="260"/>
      <c r="S302" s="260"/>
      <c r="T302" s="261"/>
      <c r="U302" s="13"/>
      <c r="V302" s="13"/>
      <c r="W302" s="13"/>
      <c r="X302" s="13"/>
      <c r="Y302" s="13"/>
      <c r="Z302" s="13"/>
      <c r="AA302" s="13"/>
      <c r="AB302" s="13"/>
      <c r="AC302" s="13"/>
      <c r="AD302" s="13"/>
      <c r="AE302" s="13"/>
      <c r="AT302" s="262" t="s">
        <v>446</v>
      </c>
      <c r="AU302" s="262" t="s">
        <v>85</v>
      </c>
      <c r="AV302" s="13" t="s">
        <v>85</v>
      </c>
      <c r="AW302" s="13" t="s">
        <v>32</v>
      </c>
      <c r="AX302" s="13" t="s">
        <v>83</v>
      </c>
      <c r="AY302" s="262" t="s">
        <v>342</v>
      </c>
    </row>
    <row r="303" s="2" customFormat="1" ht="16.5" customHeight="1">
      <c r="A303" s="39"/>
      <c r="B303" s="40"/>
      <c r="C303" s="295" t="s">
        <v>677</v>
      </c>
      <c r="D303" s="295" t="s">
        <v>621</v>
      </c>
      <c r="E303" s="296" t="s">
        <v>3638</v>
      </c>
      <c r="F303" s="297" t="s">
        <v>3639</v>
      </c>
      <c r="G303" s="298" t="s">
        <v>3640</v>
      </c>
      <c r="H303" s="299">
        <v>34.037999999999997</v>
      </c>
      <c r="I303" s="300"/>
      <c r="J303" s="301">
        <f>ROUND(I303*H303,2)</f>
        <v>0</v>
      </c>
      <c r="K303" s="297" t="s">
        <v>1</v>
      </c>
      <c r="L303" s="302"/>
      <c r="M303" s="303" t="s">
        <v>1</v>
      </c>
      <c r="N303" s="304" t="s">
        <v>41</v>
      </c>
      <c r="O303" s="92"/>
      <c r="P303" s="236">
        <f>O303*H303</f>
        <v>0</v>
      </c>
      <c r="Q303" s="236">
        <v>1</v>
      </c>
      <c r="R303" s="236">
        <f>Q303*H303</f>
        <v>34.037999999999997</v>
      </c>
      <c r="S303" s="236">
        <v>0</v>
      </c>
      <c r="T303" s="237">
        <f>S303*H303</f>
        <v>0</v>
      </c>
      <c r="U303" s="39"/>
      <c r="V303" s="39"/>
      <c r="W303" s="39"/>
      <c r="X303" s="39"/>
      <c r="Y303" s="39"/>
      <c r="Z303" s="39"/>
      <c r="AA303" s="39"/>
      <c r="AB303" s="39"/>
      <c r="AC303" s="39"/>
      <c r="AD303" s="39"/>
      <c r="AE303" s="39"/>
      <c r="AR303" s="238" t="s">
        <v>376</v>
      </c>
      <c r="AT303" s="238" t="s">
        <v>621</v>
      </c>
      <c r="AU303" s="238" t="s">
        <v>85</v>
      </c>
      <c r="AY303" s="18" t="s">
        <v>342</v>
      </c>
      <c r="BE303" s="239">
        <f>IF(N303="základní",J303,0)</f>
        <v>0</v>
      </c>
      <c r="BF303" s="239">
        <f>IF(N303="snížená",J303,0)</f>
        <v>0</v>
      </c>
      <c r="BG303" s="239">
        <f>IF(N303="zákl. přenesená",J303,0)</f>
        <v>0</v>
      </c>
      <c r="BH303" s="239">
        <f>IF(N303="sníž. přenesená",J303,0)</f>
        <v>0</v>
      </c>
      <c r="BI303" s="239">
        <f>IF(N303="nulová",J303,0)</f>
        <v>0</v>
      </c>
      <c r="BJ303" s="18" t="s">
        <v>83</v>
      </c>
      <c r="BK303" s="239">
        <f>ROUND(I303*H303,2)</f>
        <v>0</v>
      </c>
      <c r="BL303" s="18" t="s">
        <v>360</v>
      </c>
      <c r="BM303" s="238" t="s">
        <v>3641</v>
      </c>
    </row>
    <row r="304" s="2" customFormat="1">
      <c r="A304" s="39"/>
      <c r="B304" s="40"/>
      <c r="C304" s="41"/>
      <c r="D304" s="240" t="s">
        <v>349</v>
      </c>
      <c r="E304" s="41"/>
      <c r="F304" s="241" t="s">
        <v>3639</v>
      </c>
      <c r="G304" s="41"/>
      <c r="H304" s="41"/>
      <c r="I304" s="242"/>
      <c r="J304" s="41"/>
      <c r="K304" s="41"/>
      <c r="L304" s="45"/>
      <c r="M304" s="243"/>
      <c r="N304" s="244"/>
      <c r="O304" s="92"/>
      <c r="P304" s="92"/>
      <c r="Q304" s="92"/>
      <c r="R304" s="92"/>
      <c r="S304" s="92"/>
      <c r="T304" s="93"/>
      <c r="U304" s="39"/>
      <c r="V304" s="39"/>
      <c r="W304" s="39"/>
      <c r="X304" s="39"/>
      <c r="Y304" s="39"/>
      <c r="Z304" s="39"/>
      <c r="AA304" s="39"/>
      <c r="AB304" s="39"/>
      <c r="AC304" s="39"/>
      <c r="AD304" s="39"/>
      <c r="AE304" s="39"/>
      <c r="AT304" s="18" t="s">
        <v>349</v>
      </c>
      <c r="AU304" s="18" t="s">
        <v>85</v>
      </c>
    </row>
    <row r="305" s="2" customFormat="1">
      <c r="A305" s="39"/>
      <c r="B305" s="40"/>
      <c r="C305" s="41"/>
      <c r="D305" s="240" t="s">
        <v>350</v>
      </c>
      <c r="E305" s="41"/>
      <c r="F305" s="245" t="s">
        <v>3642</v>
      </c>
      <c r="G305" s="41"/>
      <c r="H305" s="41"/>
      <c r="I305" s="242"/>
      <c r="J305" s="41"/>
      <c r="K305" s="41"/>
      <c r="L305" s="45"/>
      <c r="M305" s="243"/>
      <c r="N305" s="244"/>
      <c r="O305" s="92"/>
      <c r="P305" s="92"/>
      <c r="Q305" s="92"/>
      <c r="R305" s="92"/>
      <c r="S305" s="92"/>
      <c r="T305" s="93"/>
      <c r="U305" s="39"/>
      <c r="V305" s="39"/>
      <c r="W305" s="39"/>
      <c r="X305" s="39"/>
      <c r="Y305" s="39"/>
      <c r="Z305" s="39"/>
      <c r="AA305" s="39"/>
      <c r="AB305" s="39"/>
      <c r="AC305" s="39"/>
      <c r="AD305" s="39"/>
      <c r="AE305" s="39"/>
      <c r="AT305" s="18" t="s">
        <v>350</v>
      </c>
      <c r="AU305" s="18" t="s">
        <v>85</v>
      </c>
    </row>
    <row r="306" s="13" customFormat="1">
      <c r="A306" s="13"/>
      <c r="B306" s="252"/>
      <c r="C306" s="253"/>
      <c r="D306" s="240" t="s">
        <v>446</v>
      </c>
      <c r="E306" s="254" t="s">
        <v>1</v>
      </c>
      <c r="F306" s="255" t="s">
        <v>3643</v>
      </c>
      <c r="G306" s="253"/>
      <c r="H306" s="256">
        <v>34.037999999999997</v>
      </c>
      <c r="I306" s="257"/>
      <c r="J306" s="253"/>
      <c r="K306" s="253"/>
      <c r="L306" s="258"/>
      <c r="M306" s="259"/>
      <c r="N306" s="260"/>
      <c r="O306" s="260"/>
      <c r="P306" s="260"/>
      <c r="Q306" s="260"/>
      <c r="R306" s="260"/>
      <c r="S306" s="260"/>
      <c r="T306" s="261"/>
      <c r="U306" s="13"/>
      <c r="V306" s="13"/>
      <c r="W306" s="13"/>
      <c r="X306" s="13"/>
      <c r="Y306" s="13"/>
      <c r="Z306" s="13"/>
      <c r="AA306" s="13"/>
      <c r="AB306" s="13"/>
      <c r="AC306" s="13"/>
      <c r="AD306" s="13"/>
      <c r="AE306" s="13"/>
      <c r="AT306" s="262" t="s">
        <v>446</v>
      </c>
      <c r="AU306" s="262" t="s">
        <v>85</v>
      </c>
      <c r="AV306" s="13" t="s">
        <v>85</v>
      </c>
      <c r="AW306" s="13" t="s">
        <v>32</v>
      </c>
      <c r="AX306" s="13" t="s">
        <v>83</v>
      </c>
      <c r="AY306" s="262" t="s">
        <v>342</v>
      </c>
    </row>
    <row r="307" s="2" customFormat="1" ht="21.75" customHeight="1">
      <c r="A307" s="39"/>
      <c r="B307" s="40"/>
      <c r="C307" s="227" t="s">
        <v>687</v>
      </c>
      <c r="D307" s="227" t="s">
        <v>343</v>
      </c>
      <c r="E307" s="228" t="s">
        <v>3644</v>
      </c>
      <c r="F307" s="229" t="s">
        <v>3645</v>
      </c>
      <c r="G307" s="230" t="s">
        <v>473</v>
      </c>
      <c r="H307" s="231">
        <v>219.59999999999999</v>
      </c>
      <c r="I307" s="232"/>
      <c r="J307" s="233">
        <f>ROUND(I307*H307,2)</f>
        <v>0</v>
      </c>
      <c r="K307" s="229" t="s">
        <v>443</v>
      </c>
      <c r="L307" s="45"/>
      <c r="M307" s="234" t="s">
        <v>1</v>
      </c>
      <c r="N307" s="235" t="s">
        <v>41</v>
      </c>
      <c r="O307" s="92"/>
      <c r="P307" s="236">
        <f>O307*H307</f>
        <v>0</v>
      </c>
      <c r="Q307" s="236">
        <v>0</v>
      </c>
      <c r="R307" s="236">
        <f>Q307*H307</f>
        <v>0</v>
      </c>
      <c r="S307" s="236">
        <v>0</v>
      </c>
      <c r="T307" s="237">
        <f>S307*H307</f>
        <v>0</v>
      </c>
      <c r="U307" s="39"/>
      <c r="V307" s="39"/>
      <c r="W307" s="39"/>
      <c r="X307" s="39"/>
      <c r="Y307" s="39"/>
      <c r="Z307" s="39"/>
      <c r="AA307" s="39"/>
      <c r="AB307" s="39"/>
      <c r="AC307" s="39"/>
      <c r="AD307" s="39"/>
      <c r="AE307" s="39"/>
      <c r="AR307" s="238" t="s">
        <v>360</v>
      </c>
      <c r="AT307" s="238" t="s">
        <v>343</v>
      </c>
      <c r="AU307" s="238" t="s">
        <v>85</v>
      </c>
      <c r="AY307" s="18" t="s">
        <v>342</v>
      </c>
      <c r="BE307" s="239">
        <f>IF(N307="základní",J307,0)</f>
        <v>0</v>
      </c>
      <c r="BF307" s="239">
        <f>IF(N307="snížená",J307,0)</f>
        <v>0</v>
      </c>
      <c r="BG307" s="239">
        <f>IF(N307="zákl. přenesená",J307,0)</f>
        <v>0</v>
      </c>
      <c r="BH307" s="239">
        <f>IF(N307="sníž. přenesená",J307,0)</f>
        <v>0</v>
      </c>
      <c r="BI307" s="239">
        <f>IF(N307="nulová",J307,0)</f>
        <v>0</v>
      </c>
      <c r="BJ307" s="18" t="s">
        <v>83</v>
      </c>
      <c r="BK307" s="239">
        <f>ROUND(I307*H307,2)</f>
        <v>0</v>
      </c>
      <c r="BL307" s="18" t="s">
        <v>360</v>
      </c>
      <c r="BM307" s="238" t="s">
        <v>3646</v>
      </c>
    </row>
    <row r="308" s="2" customFormat="1">
      <c r="A308" s="39"/>
      <c r="B308" s="40"/>
      <c r="C308" s="41"/>
      <c r="D308" s="240" t="s">
        <v>349</v>
      </c>
      <c r="E308" s="41"/>
      <c r="F308" s="241" t="s">
        <v>3647</v>
      </c>
      <c r="G308" s="41"/>
      <c r="H308" s="41"/>
      <c r="I308" s="242"/>
      <c r="J308" s="41"/>
      <c r="K308" s="41"/>
      <c r="L308" s="45"/>
      <c r="M308" s="243"/>
      <c r="N308" s="244"/>
      <c r="O308" s="92"/>
      <c r="P308" s="92"/>
      <c r="Q308" s="92"/>
      <c r="R308" s="92"/>
      <c r="S308" s="92"/>
      <c r="T308" s="93"/>
      <c r="U308" s="39"/>
      <c r="V308" s="39"/>
      <c r="W308" s="39"/>
      <c r="X308" s="39"/>
      <c r="Y308" s="39"/>
      <c r="Z308" s="39"/>
      <c r="AA308" s="39"/>
      <c r="AB308" s="39"/>
      <c r="AC308" s="39"/>
      <c r="AD308" s="39"/>
      <c r="AE308" s="39"/>
      <c r="AT308" s="18" t="s">
        <v>349</v>
      </c>
      <c r="AU308" s="18" t="s">
        <v>85</v>
      </c>
    </row>
    <row r="309" s="13" customFormat="1">
      <c r="A309" s="13"/>
      <c r="B309" s="252"/>
      <c r="C309" s="253"/>
      <c r="D309" s="240" t="s">
        <v>446</v>
      </c>
      <c r="E309" s="254" t="s">
        <v>1</v>
      </c>
      <c r="F309" s="255" t="s">
        <v>3633</v>
      </c>
      <c r="G309" s="253"/>
      <c r="H309" s="256">
        <v>219.59999999999999</v>
      </c>
      <c r="I309" s="257"/>
      <c r="J309" s="253"/>
      <c r="K309" s="253"/>
      <c r="L309" s="258"/>
      <c r="M309" s="259"/>
      <c r="N309" s="260"/>
      <c r="O309" s="260"/>
      <c r="P309" s="260"/>
      <c r="Q309" s="260"/>
      <c r="R309" s="260"/>
      <c r="S309" s="260"/>
      <c r="T309" s="261"/>
      <c r="U309" s="13"/>
      <c r="V309" s="13"/>
      <c r="W309" s="13"/>
      <c r="X309" s="13"/>
      <c r="Y309" s="13"/>
      <c r="Z309" s="13"/>
      <c r="AA309" s="13"/>
      <c r="AB309" s="13"/>
      <c r="AC309" s="13"/>
      <c r="AD309" s="13"/>
      <c r="AE309" s="13"/>
      <c r="AT309" s="262" t="s">
        <v>446</v>
      </c>
      <c r="AU309" s="262" t="s">
        <v>85</v>
      </c>
      <c r="AV309" s="13" t="s">
        <v>85</v>
      </c>
      <c r="AW309" s="13" t="s">
        <v>32</v>
      </c>
      <c r="AX309" s="13" t="s">
        <v>83</v>
      </c>
      <c r="AY309" s="262" t="s">
        <v>342</v>
      </c>
    </row>
    <row r="310" s="2" customFormat="1" ht="16.5" customHeight="1">
      <c r="A310" s="39"/>
      <c r="B310" s="40"/>
      <c r="C310" s="227" t="s">
        <v>692</v>
      </c>
      <c r="D310" s="227" t="s">
        <v>343</v>
      </c>
      <c r="E310" s="228" t="s">
        <v>2781</v>
      </c>
      <c r="F310" s="229" t="s">
        <v>2782</v>
      </c>
      <c r="G310" s="230" t="s">
        <v>562</v>
      </c>
      <c r="H310" s="231">
        <v>162.03399999999999</v>
      </c>
      <c r="I310" s="232"/>
      <c r="J310" s="233">
        <f>ROUND(I310*H310,2)</f>
        <v>0</v>
      </c>
      <c r="K310" s="229" t="s">
        <v>443</v>
      </c>
      <c r="L310" s="45"/>
      <c r="M310" s="234" t="s">
        <v>1</v>
      </c>
      <c r="N310" s="235" t="s">
        <v>41</v>
      </c>
      <c r="O310" s="92"/>
      <c r="P310" s="236">
        <f>O310*H310</f>
        <v>0</v>
      </c>
      <c r="Q310" s="236">
        <v>0</v>
      </c>
      <c r="R310" s="236">
        <f>Q310*H310</f>
        <v>0</v>
      </c>
      <c r="S310" s="236">
        <v>0</v>
      </c>
      <c r="T310" s="237">
        <f>S310*H310</f>
        <v>0</v>
      </c>
      <c r="U310" s="39"/>
      <c r="V310" s="39"/>
      <c r="W310" s="39"/>
      <c r="X310" s="39"/>
      <c r="Y310" s="39"/>
      <c r="Z310" s="39"/>
      <c r="AA310" s="39"/>
      <c r="AB310" s="39"/>
      <c r="AC310" s="39"/>
      <c r="AD310" s="39"/>
      <c r="AE310" s="39"/>
      <c r="AR310" s="238" t="s">
        <v>360</v>
      </c>
      <c r="AT310" s="238" t="s">
        <v>343</v>
      </c>
      <c r="AU310" s="238" t="s">
        <v>85</v>
      </c>
      <c r="AY310" s="18" t="s">
        <v>342</v>
      </c>
      <c r="BE310" s="239">
        <f>IF(N310="základní",J310,0)</f>
        <v>0</v>
      </c>
      <c r="BF310" s="239">
        <f>IF(N310="snížená",J310,0)</f>
        <v>0</v>
      </c>
      <c r="BG310" s="239">
        <f>IF(N310="zákl. přenesená",J310,0)</f>
        <v>0</v>
      </c>
      <c r="BH310" s="239">
        <f>IF(N310="sníž. přenesená",J310,0)</f>
        <v>0</v>
      </c>
      <c r="BI310" s="239">
        <f>IF(N310="nulová",J310,0)</f>
        <v>0</v>
      </c>
      <c r="BJ310" s="18" t="s">
        <v>83</v>
      </c>
      <c r="BK310" s="239">
        <f>ROUND(I310*H310,2)</f>
        <v>0</v>
      </c>
      <c r="BL310" s="18" t="s">
        <v>360</v>
      </c>
      <c r="BM310" s="238" t="s">
        <v>3648</v>
      </c>
    </row>
    <row r="311" s="2" customFormat="1">
      <c r="A311" s="39"/>
      <c r="B311" s="40"/>
      <c r="C311" s="41"/>
      <c r="D311" s="240" t="s">
        <v>349</v>
      </c>
      <c r="E311" s="41"/>
      <c r="F311" s="241" t="s">
        <v>2784</v>
      </c>
      <c r="G311" s="41"/>
      <c r="H311" s="41"/>
      <c r="I311" s="242"/>
      <c r="J311" s="41"/>
      <c r="K311" s="41"/>
      <c r="L311" s="45"/>
      <c r="M311" s="243"/>
      <c r="N311" s="244"/>
      <c r="O311" s="92"/>
      <c r="P311" s="92"/>
      <c r="Q311" s="92"/>
      <c r="R311" s="92"/>
      <c r="S311" s="92"/>
      <c r="T311" s="93"/>
      <c r="U311" s="39"/>
      <c r="V311" s="39"/>
      <c r="W311" s="39"/>
      <c r="X311" s="39"/>
      <c r="Y311" s="39"/>
      <c r="Z311" s="39"/>
      <c r="AA311" s="39"/>
      <c r="AB311" s="39"/>
      <c r="AC311" s="39"/>
      <c r="AD311" s="39"/>
      <c r="AE311" s="39"/>
      <c r="AT311" s="18" t="s">
        <v>349</v>
      </c>
      <c r="AU311" s="18" t="s">
        <v>85</v>
      </c>
    </row>
    <row r="312" s="13" customFormat="1">
      <c r="A312" s="13"/>
      <c r="B312" s="252"/>
      <c r="C312" s="253"/>
      <c r="D312" s="240" t="s">
        <v>446</v>
      </c>
      <c r="E312" s="254" t="s">
        <v>1</v>
      </c>
      <c r="F312" s="255" t="s">
        <v>3649</v>
      </c>
      <c r="G312" s="253"/>
      <c r="H312" s="256">
        <v>162.03399999999999</v>
      </c>
      <c r="I312" s="257"/>
      <c r="J312" s="253"/>
      <c r="K312" s="253"/>
      <c r="L312" s="258"/>
      <c r="M312" s="259"/>
      <c r="N312" s="260"/>
      <c r="O312" s="260"/>
      <c r="P312" s="260"/>
      <c r="Q312" s="260"/>
      <c r="R312" s="260"/>
      <c r="S312" s="260"/>
      <c r="T312" s="261"/>
      <c r="U312" s="13"/>
      <c r="V312" s="13"/>
      <c r="W312" s="13"/>
      <c r="X312" s="13"/>
      <c r="Y312" s="13"/>
      <c r="Z312" s="13"/>
      <c r="AA312" s="13"/>
      <c r="AB312" s="13"/>
      <c r="AC312" s="13"/>
      <c r="AD312" s="13"/>
      <c r="AE312" s="13"/>
      <c r="AT312" s="262" t="s">
        <v>446</v>
      </c>
      <c r="AU312" s="262" t="s">
        <v>85</v>
      </c>
      <c r="AV312" s="13" t="s">
        <v>85</v>
      </c>
      <c r="AW312" s="13" t="s">
        <v>32</v>
      </c>
      <c r="AX312" s="13" t="s">
        <v>83</v>
      </c>
      <c r="AY312" s="262" t="s">
        <v>342</v>
      </c>
    </row>
    <row r="313" s="2" customFormat="1" ht="16.5" customHeight="1">
      <c r="A313" s="39"/>
      <c r="B313" s="40"/>
      <c r="C313" s="227" t="s">
        <v>700</v>
      </c>
      <c r="D313" s="227" t="s">
        <v>343</v>
      </c>
      <c r="E313" s="228" t="s">
        <v>2786</v>
      </c>
      <c r="F313" s="229" t="s">
        <v>2787</v>
      </c>
      <c r="G313" s="230" t="s">
        <v>562</v>
      </c>
      <c r="H313" s="231">
        <v>243.05099999999999</v>
      </c>
      <c r="I313" s="232"/>
      <c r="J313" s="233">
        <f>ROUND(I313*H313,2)</f>
        <v>0</v>
      </c>
      <c r="K313" s="229" t="s">
        <v>443</v>
      </c>
      <c r="L313" s="45"/>
      <c r="M313" s="234" t="s">
        <v>1</v>
      </c>
      <c r="N313" s="235" t="s">
        <v>41</v>
      </c>
      <c r="O313" s="92"/>
      <c r="P313" s="236">
        <f>O313*H313</f>
        <v>0</v>
      </c>
      <c r="Q313" s="236">
        <v>0</v>
      </c>
      <c r="R313" s="236">
        <f>Q313*H313</f>
        <v>0</v>
      </c>
      <c r="S313" s="236">
        <v>0</v>
      </c>
      <c r="T313" s="237">
        <f>S313*H313</f>
        <v>0</v>
      </c>
      <c r="U313" s="39"/>
      <c r="V313" s="39"/>
      <c r="W313" s="39"/>
      <c r="X313" s="39"/>
      <c r="Y313" s="39"/>
      <c r="Z313" s="39"/>
      <c r="AA313" s="39"/>
      <c r="AB313" s="39"/>
      <c r="AC313" s="39"/>
      <c r="AD313" s="39"/>
      <c r="AE313" s="39"/>
      <c r="AR313" s="238" t="s">
        <v>360</v>
      </c>
      <c r="AT313" s="238" t="s">
        <v>343</v>
      </c>
      <c r="AU313" s="238" t="s">
        <v>85</v>
      </c>
      <c r="AY313" s="18" t="s">
        <v>342</v>
      </c>
      <c r="BE313" s="239">
        <f>IF(N313="základní",J313,0)</f>
        <v>0</v>
      </c>
      <c r="BF313" s="239">
        <f>IF(N313="snížená",J313,0)</f>
        <v>0</v>
      </c>
      <c r="BG313" s="239">
        <f>IF(N313="zákl. přenesená",J313,0)</f>
        <v>0</v>
      </c>
      <c r="BH313" s="239">
        <f>IF(N313="sníž. přenesená",J313,0)</f>
        <v>0</v>
      </c>
      <c r="BI313" s="239">
        <f>IF(N313="nulová",J313,0)</f>
        <v>0</v>
      </c>
      <c r="BJ313" s="18" t="s">
        <v>83</v>
      </c>
      <c r="BK313" s="239">
        <f>ROUND(I313*H313,2)</f>
        <v>0</v>
      </c>
      <c r="BL313" s="18" t="s">
        <v>360</v>
      </c>
      <c r="BM313" s="238" t="s">
        <v>3650</v>
      </c>
    </row>
    <row r="314" s="2" customFormat="1">
      <c r="A314" s="39"/>
      <c r="B314" s="40"/>
      <c r="C314" s="41"/>
      <c r="D314" s="240" t="s">
        <v>349</v>
      </c>
      <c r="E314" s="41"/>
      <c r="F314" s="241" t="s">
        <v>2789</v>
      </c>
      <c r="G314" s="41"/>
      <c r="H314" s="41"/>
      <c r="I314" s="242"/>
      <c r="J314" s="41"/>
      <c r="K314" s="41"/>
      <c r="L314" s="45"/>
      <c r="M314" s="243"/>
      <c r="N314" s="244"/>
      <c r="O314" s="92"/>
      <c r="P314" s="92"/>
      <c r="Q314" s="92"/>
      <c r="R314" s="92"/>
      <c r="S314" s="92"/>
      <c r="T314" s="93"/>
      <c r="U314" s="39"/>
      <c r="V314" s="39"/>
      <c r="W314" s="39"/>
      <c r="X314" s="39"/>
      <c r="Y314" s="39"/>
      <c r="Z314" s="39"/>
      <c r="AA314" s="39"/>
      <c r="AB314" s="39"/>
      <c r="AC314" s="39"/>
      <c r="AD314" s="39"/>
      <c r="AE314" s="39"/>
      <c r="AT314" s="18" t="s">
        <v>349</v>
      </c>
      <c r="AU314" s="18" t="s">
        <v>85</v>
      </c>
    </row>
    <row r="315" s="13" customFormat="1">
      <c r="A315" s="13"/>
      <c r="B315" s="252"/>
      <c r="C315" s="253"/>
      <c r="D315" s="240" t="s">
        <v>446</v>
      </c>
      <c r="E315" s="254" t="s">
        <v>1</v>
      </c>
      <c r="F315" s="255" t="s">
        <v>3651</v>
      </c>
      <c r="G315" s="253"/>
      <c r="H315" s="256">
        <v>243.05099999999999</v>
      </c>
      <c r="I315" s="257"/>
      <c r="J315" s="253"/>
      <c r="K315" s="253"/>
      <c r="L315" s="258"/>
      <c r="M315" s="259"/>
      <c r="N315" s="260"/>
      <c r="O315" s="260"/>
      <c r="P315" s="260"/>
      <c r="Q315" s="260"/>
      <c r="R315" s="260"/>
      <c r="S315" s="260"/>
      <c r="T315" s="261"/>
      <c r="U315" s="13"/>
      <c r="V315" s="13"/>
      <c r="W315" s="13"/>
      <c r="X315" s="13"/>
      <c r="Y315" s="13"/>
      <c r="Z315" s="13"/>
      <c r="AA315" s="13"/>
      <c r="AB315" s="13"/>
      <c r="AC315" s="13"/>
      <c r="AD315" s="13"/>
      <c r="AE315" s="13"/>
      <c r="AT315" s="262" t="s">
        <v>446</v>
      </c>
      <c r="AU315" s="262" t="s">
        <v>85</v>
      </c>
      <c r="AV315" s="13" t="s">
        <v>85</v>
      </c>
      <c r="AW315" s="13" t="s">
        <v>32</v>
      </c>
      <c r="AX315" s="13" t="s">
        <v>83</v>
      </c>
      <c r="AY315" s="262" t="s">
        <v>342</v>
      </c>
    </row>
    <row r="316" s="2" customFormat="1" ht="24.15" customHeight="1">
      <c r="A316" s="39"/>
      <c r="B316" s="40"/>
      <c r="C316" s="227" t="s">
        <v>710</v>
      </c>
      <c r="D316" s="227" t="s">
        <v>343</v>
      </c>
      <c r="E316" s="228" t="s">
        <v>587</v>
      </c>
      <c r="F316" s="229" t="s">
        <v>588</v>
      </c>
      <c r="G316" s="230" t="s">
        <v>562</v>
      </c>
      <c r="H316" s="231">
        <v>4078.6680000000001</v>
      </c>
      <c r="I316" s="232"/>
      <c r="J316" s="233">
        <f>ROUND(I316*H316,2)</f>
        <v>0</v>
      </c>
      <c r="K316" s="229" t="s">
        <v>1</v>
      </c>
      <c r="L316" s="45"/>
      <c r="M316" s="234" t="s">
        <v>1</v>
      </c>
      <c r="N316" s="235" t="s">
        <v>41</v>
      </c>
      <c r="O316" s="92"/>
      <c r="P316" s="236">
        <f>O316*H316</f>
        <v>0</v>
      </c>
      <c r="Q316" s="236">
        <v>0</v>
      </c>
      <c r="R316" s="236">
        <f>Q316*H316</f>
        <v>0</v>
      </c>
      <c r="S316" s="236">
        <v>0</v>
      </c>
      <c r="T316" s="237">
        <f>S316*H316</f>
        <v>0</v>
      </c>
      <c r="U316" s="39"/>
      <c r="V316" s="39"/>
      <c r="W316" s="39"/>
      <c r="X316" s="39"/>
      <c r="Y316" s="39"/>
      <c r="Z316" s="39"/>
      <c r="AA316" s="39"/>
      <c r="AB316" s="39"/>
      <c r="AC316" s="39"/>
      <c r="AD316" s="39"/>
      <c r="AE316" s="39"/>
      <c r="AR316" s="238" t="s">
        <v>360</v>
      </c>
      <c r="AT316" s="238" t="s">
        <v>343</v>
      </c>
      <c r="AU316" s="238" t="s">
        <v>85</v>
      </c>
      <c r="AY316" s="18" t="s">
        <v>342</v>
      </c>
      <c r="BE316" s="239">
        <f>IF(N316="základní",J316,0)</f>
        <v>0</v>
      </c>
      <c r="BF316" s="239">
        <f>IF(N316="snížená",J316,0)</f>
        <v>0</v>
      </c>
      <c r="BG316" s="239">
        <f>IF(N316="zákl. přenesená",J316,0)</f>
        <v>0</v>
      </c>
      <c r="BH316" s="239">
        <f>IF(N316="sníž. přenesená",J316,0)</f>
        <v>0</v>
      </c>
      <c r="BI316" s="239">
        <f>IF(N316="nulová",J316,0)</f>
        <v>0</v>
      </c>
      <c r="BJ316" s="18" t="s">
        <v>83</v>
      </c>
      <c r="BK316" s="239">
        <f>ROUND(I316*H316,2)</f>
        <v>0</v>
      </c>
      <c r="BL316" s="18" t="s">
        <v>360</v>
      </c>
      <c r="BM316" s="238" t="s">
        <v>3652</v>
      </c>
    </row>
    <row r="317" s="2" customFormat="1">
      <c r="A317" s="39"/>
      <c r="B317" s="40"/>
      <c r="C317" s="41"/>
      <c r="D317" s="240" t="s">
        <v>349</v>
      </c>
      <c r="E317" s="41"/>
      <c r="F317" s="241" t="s">
        <v>590</v>
      </c>
      <c r="G317" s="41"/>
      <c r="H317" s="41"/>
      <c r="I317" s="242"/>
      <c r="J317" s="41"/>
      <c r="K317" s="41"/>
      <c r="L317" s="45"/>
      <c r="M317" s="243"/>
      <c r="N317" s="244"/>
      <c r="O317" s="92"/>
      <c r="P317" s="92"/>
      <c r="Q317" s="92"/>
      <c r="R317" s="92"/>
      <c r="S317" s="92"/>
      <c r="T317" s="93"/>
      <c r="U317" s="39"/>
      <c r="V317" s="39"/>
      <c r="W317" s="39"/>
      <c r="X317" s="39"/>
      <c r="Y317" s="39"/>
      <c r="Z317" s="39"/>
      <c r="AA317" s="39"/>
      <c r="AB317" s="39"/>
      <c r="AC317" s="39"/>
      <c r="AD317" s="39"/>
      <c r="AE317" s="39"/>
      <c r="AT317" s="18" t="s">
        <v>349</v>
      </c>
      <c r="AU317" s="18" t="s">
        <v>85</v>
      </c>
    </row>
    <row r="318" s="13" customFormat="1">
      <c r="A318" s="13"/>
      <c r="B318" s="252"/>
      <c r="C318" s="253"/>
      <c r="D318" s="240" t="s">
        <v>446</v>
      </c>
      <c r="E318" s="254" t="s">
        <v>1</v>
      </c>
      <c r="F318" s="255" t="s">
        <v>3653</v>
      </c>
      <c r="G318" s="253"/>
      <c r="H318" s="256">
        <v>515.23199999999997</v>
      </c>
      <c r="I318" s="257"/>
      <c r="J318" s="253"/>
      <c r="K318" s="253"/>
      <c r="L318" s="258"/>
      <c r="M318" s="259"/>
      <c r="N318" s="260"/>
      <c r="O318" s="260"/>
      <c r="P318" s="260"/>
      <c r="Q318" s="260"/>
      <c r="R318" s="260"/>
      <c r="S318" s="260"/>
      <c r="T318" s="261"/>
      <c r="U318" s="13"/>
      <c r="V318" s="13"/>
      <c r="W318" s="13"/>
      <c r="X318" s="13"/>
      <c r="Y318" s="13"/>
      <c r="Z318" s="13"/>
      <c r="AA318" s="13"/>
      <c r="AB318" s="13"/>
      <c r="AC318" s="13"/>
      <c r="AD318" s="13"/>
      <c r="AE318" s="13"/>
      <c r="AT318" s="262" t="s">
        <v>446</v>
      </c>
      <c r="AU318" s="262" t="s">
        <v>85</v>
      </c>
      <c r="AV318" s="13" t="s">
        <v>85</v>
      </c>
      <c r="AW318" s="13" t="s">
        <v>32</v>
      </c>
      <c r="AX318" s="13" t="s">
        <v>76</v>
      </c>
      <c r="AY318" s="262" t="s">
        <v>342</v>
      </c>
    </row>
    <row r="319" s="13" customFormat="1">
      <c r="A319" s="13"/>
      <c r="B319" s="252"/>
      <c r="C319" s="253"/>
      <c r="D319" s="240" t="s">
        <v>446</v>
      </c>
      <c r="E319" s="254" t="s">
        <v>1</v>
      </c>
      <c r="F319" s="255" t="s">
        <v>3654</v>
      </c>
      <c r="G319" s="253"/>
      <c r="H319" s="256">
        <v>134.28299999999999</v>
      </c>
      <c r="I319" s="257"/>
      <c r="J319" s="253"/>
      <c r="K319" s="253"/>
      <c r="L319" s="258"/>
      <c r="M319" s="259"/>
      <c r="N319" s="260"/>
      <c r="O319" s="260"/>
      <c r="P319" s="260"/>
      <c r="Q319" s="260"/>
      <c r="R319" s="260"/>
      <c r="S319" s="260"/>
      <c r="T319" s="261"/>
      <c r="U319" s="13"/>
      <c r="V319" s="13"/>
      <c r="W319" s="13"/>
      <c r="X319" s="13"/>
      <c r="Y319" s="13"/>
      <c r="Z319" s="13"/>
      <c r="AA319" s="13"/>
      <c r="AB319" s="13"/>
      <c r="AC319" s="13"/>
      <c r="AD319" s="13"/>
      <c r="AE319" s="13"/>
      <c r="AT319" s="262" t="s">
        <v>446</v>
      </c>
      <c r="AU319" s="262" t="s">
        <v>85</v>
      </c>
      <c r="AV319" s="13" t="s">
        <v>85</v>
      </c>
      <c r="AW319" s="13" t="s">
        <v>32</v>
      </c>
      <c r="AX319" s="13" t="s">
        <v>76</v>
      </c>
      <c r="AY319" s="262" t="s">
        <v>342</v>
      </c>
    </row>
    <row r="320" s="13" customFormat="1">
      <c r="A320" s="13"/>
      <c r="B320" s="252"/>
      <c r="C320" s="253"/>
      <c r="D320" s="240" t="s">
        <v>446</v>
      </c>
      <c r="E320" s="254" t="s">
        <v>1</v>
      </c>
      <c r="F320" s="255" t="s">
        <v>3655</v>
      </c>
      <c r="G320" s="253"/>
      <c r="H320" s="256">
        <v>1103.52</v>
      </c>
      <c r="I320" s="257"/>
      <c r="J320" s="253"/>
      <c r="K320" s="253"/>
      <c r="L320" s="258"/>
      <c r="M320" s="259"/>
      <c r="N320" s="260"/>
      <c r="O320" s="260"/>
      <c r="P320" s="260"/>
      <c r="Q320" s="260"/>
      <c r="R320" s="260"/>
      <c r="S320" s="260"/>
      <c r="T320" s="261"/>
      <c r="U320" s="13"/>
      <c r="V320" s="13"/>
      <c r="W320" s="13"/>
      <c r="X320" s="13"/>
      <c r="Y320" s="13"/>
      <c r="Z320" s="13"/>
      <c r="AA320" s="13"/>
      <c r="AB320" s="13"/>
      <c r="AC320" s="13"/>
      <c r="AD320" s="13"/>
      <c r="AE320" s="13"/>
      <c r="AT320" s="262" t="s">
        <v>446</v>
      </c>
      <c r="AU320" s="262" t="s">
        <v>85</v>
      </c>
      <c r="AV320" s="13" t="s">
        <v>85</v>
      </c>
      <c r="AW320" s="13" t="s">
        <v>32</v>
      </c>
      <c r="AX320" s="13" t="s">
        <v>76</v>
      </c>
      <c r="AY320" s="262" t="s">
        <v>342</v>
      </c>
    </row>
    <row r="321" s="13" customFormat="1">
      <c r="A321" s="13"/>
      <c r="B321" s="252"/>
      <c r="C321" s="253"/>
      <c r="D321" s="240" t="s">
        <v>446</v>
      </c>
      <c r="E321" s="254" t="s">
        <v>1</v>
      </c>
      <c r="F321" s="255" t="s">
        <v>3656</v>
      </c>
      <c r="G321" s="253"/>
      <c r="H321" s="256">
        <v>1103.52</v>
      </c>
      <c r="I321" s="257"/>
      <c r="J321" s="253"/>
      <c r="K321" s="253"/>
      <c r="L321" s="258"/>
      <c r="M321" s="259"/>
      <c r="N321" s="260"/>
      <c r="O321" s="260"/>
      <c r="P321" s="260"/>
      <c r="Q321" s="260"/>
      <c r="R321" s="260"/>
      <c r="S321" s="260"/>
      <c r="T321" s="261"/>
      <c r="U321" s="13"/>
      <c r="V321" s="13"/>
      <c r="W321" s="13"/>
      <c r="X321" s="13"/>
      <c r="Y321" s="13"/>
      <c r="Z321" s="13"/>
      <c r="AA321" s="13"/>
      <c r="AB321" s="13"/>
      <c r="AC321" s="13"/>
      <c r="AD321" s="13"/>
      <c r="AE321" s="13"/>
      <c r="AT321" s="262" t="s">
        <v>446</v>
      </c>
      <c r="AU321" s="262" t="s">
        <v>85</v>
      </c>
      <c r="AV321" s="13" t="s">
        <v>85</v>
      </c>
      <c r="AW321" s="13" t="s">
        <v>32</v>
      </c>
      <c r="AX321" s="13" t="s">
        <v>76</v>
      </c>
      <c r="AY321" s="262" t="s">
        <v>342</v>
      </c>
    </row>
    <row r="322" s="13" customFormat="1">
      <c r="A322" s="13"/>
      <c r="B322" s="252"/>
      <c r="C322" s="253"/>
      <c r="D322" s="240" t="s">
        <v>446</v>
      </c>
      <c r="E322" s="254" t="s">
        <v>1</v>
      </c>
      <c r="F322" s="255" t="s">
        <v>3657</v>
      </c>
      <c r="G322" s="253"/>
      <c r="H322" s="256">
        <v>1103.52</v>
      </c>
      <c r="I322" s="257"/>
      <c r="J322" s="253"/>
      <c r="K322" s="253"/>
      <c r="L322" s="258"/>
      <c r="M322" s="259"/>
      <c r="N322" s="260"/>
      <c r="O322" s="260"/>
      <c r="P322" s="260"/>
      <c r="Q322" s="260"/>
      <c r="R322" s="260"/>
      <c r="S322" s="260"/>
      <c r="T322" s="261"/>
      <c r="U322" s="13"/>
      <c r="V322" s="13"/>
      <c r="W322" s="13"/>
      <c r="X322" s="13"/>
      <c r="Y322" s="13"/>
      <c r="Z322" s="13"/>
      <c r="AA322" s="13"/>
      <c r="AB322" s="13"/>
      <c r="AC322" s="13"/>
      <c r="AD322" s="13"/>
      <c r="AE322" s="13"/>
      <c r="AT322" s="262" t="s">
        <v>446</v>
      </c>
      <c r="AU322" s="262" t="s">
        <v>85</v>
      </c>
      <c r="AV322" s="13" t="s">
        <v>85</v>
      </c>
      <c r="AW322" s="13" t="s">
        <v>32</v>
      </c>
      <c r="AX322" s="13" t="s">
        <v>76</v>
      </c>
      <c r="AY322" s="262" t="s">
        <v>342</v>
      </c>
    </row>
    <row r="323" s="13" customFormat="1">
      <c r="A323" s="13"/>
      <c r="B323" s="252"/>
      <c r="C323" s="253"/>
      <c r="D323" s="240" t="s">
        <v>446</v>
      </c>
      <c r="E323" s="254" t="s">
        <v>1</v>
      </c>
      <c r="F323" s="255" t="s">
        <v>3658</v>
      </c>
      <c r="G323" s="253"/>
      <c r="H323" s="256">
        <v>118.593</v>
      </c>
      <c r="I323" s="257"/>
      <c r="J323" s="253"/>
      <c r="K323" s="253"/>
      <c r="L323" s="258"/>
      <c r="M323" s="259"/>
      <c r="N323" s="260"/>
      <c r="O323" s="260"/>
      <c r="P323" s="260"/>
      <c r="Q323" s="260"/>
      <c r="R323" s="260"/>
      <c r="S323" s="260"/>
      <c r="T323" s="261"/>
      <c r="U323" s="13"/>
      <c r="V323" s="13"/>
      <c r="W323" s="13"/>
      <c r="X323" s="13"/>
      <c r="Y323" s="13"/>
      <c r="Z323" s="13"/>
      <c r="AA323" s="13"/>
      <c r="AB323" s="13"/>
      <c r="AC323" s="13"/>
      <c r="AD323" s="13"/>
      <c r="AE323" s="13"/>
      <c r="AT323" s="262" t="s">
        <v>446</v>
      </c>
      <c r="AU323" s="262" t="s">
        <v>85</v>
      </c>
      <c r="AV323" s="13" t="s">
        <v>85</v>
      </c>
      <c r="AW323" s="13" t="s">
        <v>32</v>
      </c>
      <c r="AX323" s="13" t="s">
        <v>76</v>
      </c>
      <c r="AY323" s="262" t="s">
        <v>342</v>
      </c>
    </row>
    <row r="324" s="16" customFormat="1">
      <c r="A324" s="16"/>
      <c r="B324" s="284"/>
      <c r="C324" s="285"/>
      <c r="D324" s="240" t="s">
        <v>446</v>
      </c>
      <c r="E324" s="286" t="s">
        <v>1</v>
      </c>
      <c r="F324" s="287" t="s">
        <v>500</v>
      </c>
      <c r="G324" s="285"/>
      <c r="H324" s="288">
        <v>4078.6680000000001</v>
      </c>
      <c r="I324" s="289"/>
      <c r="J324" s="285"/>
      <c r="K324" s="285"/>
      <c r="L324" s="290"/>
      <c r="M324" s="291"/>
      <c r="N324" s="292"/>
      <c r="O324" s="292"/>
      <c r="P324" s="292"/>
      <c r="Q324" s="292"/>
      <c r="R324" s="292"/>
      <c r="S324" s="292"/>
      <c r="T324" s="293"/>
      <c r="U324" s="16"/>
      <c r="V324" s="16"/>
      <c r="W324" s="16"/>
      <c r="X324" s="16"/>
      <c r="Y324" s="16"/>
      <c r="Z324" s="16"/>
      <c r="AA324" s="16"/>
      <c r="AB324" s="16"/>
      <c r="AC324" s="16"/>
      <c r="AD324" s="16"/>
      <c r="AE324" s="16"/>
      <c r="AT324" s="294" t="s">
        <v>446</v>
      </c>
      <c r="AU324" s="294" t="s">
        <v>85</v>
      </c>
      <c r="AV324" s="16" t="s">
        <v>360</v>
      </c>
      <c r="AW324" s="16" t="s">
        <v>32</v>
      </c>
      <c r="AX324" s="16" t="s">
        <v>83</v>
      </c>
      <c r="AY324" s="294" t="s">
        <v>342</v>
      </c>
    </row>
    <row r="325" s="2" customFormat="1" ht="24.15" customHeight="1">
      <c r="A325" s="39"/>
      <c r="B325" s="40"/>
      <c r="C325" s="227" t="s">
        <v>717</v>
      </c>
      <c r="D325" s="227" t="s">
        <v>343</v>
      </c>
      <c r="E325" s="228" t="s">
        <v>593</v>
      </c>
      <c r="F325" s="229" t="s">
        <v>594</v>
      </c>
      <c r="G325" s="230" t="s">
        <v>562</v>
      </c>
      <c r="H325" s="231">
        <v>1023.495</v>
      </c>
      <c r="I325" s="232"/>
      <c r="J325" s="233">
        <f>ROUND(I325*H325,2)</f>
        <v>0</v>
      </c>
      <c r="K325" s="229" t="s">
        <v>1</v>
      </c>
      <c r="L325" s="45"/>
      <c r="M325" s="234" t="s">
        <v>1</v>
      </c>
      <c r="N325" s="235" t="s">
        <v>41</v>
      </c>
      <c r="O325" s="92"/>
      <c r="P325" s="236">
        <f>O325*H325</f>
        <v>0</v>
      </c>
      <c r="Q325" s="236">
        <v>0</v>
      </c>
      <c r="R325" s="236">
        <f>Q325*H325</f>
        <v>0</v>
      </c>
      <c r="S325" s="236">
        <v>0</v>
      </c>
      <c r="T325" s="237">
        <f>S325*H325</f>
        <v>0</v>
      </c>
      <c r="U325" s="39"/>
      <c r="V325" s="39"/>
      <c r="W325" s="39"/>
      <c r="X325" s="39"/>
      <c r="Y325" s="39"/>
      <c r="Z325" s="39"/>
      <c r="AA325" s="39"/>
      <c r="AB325" s="39"/>
      <c r="AC325" s="39"/>
      <c r="AD325" s="39"/>
      <c r="AE325" s="39"/>
      <c r="AR325" s="238" t="s">
        <v>360</v>
      </c>
      <c r="AT325" s="238" t="s">
        <v>343</v>
      </c>
      <c r="AU325" s="238" t="s">
        <v>85</v>
      </c>
      <c r="AY325" s="18" t="s">
        <v>342</v>
      </c>
      <c r="BE325" s="239">
        <f>IF(N325="základní",J325,0)</f>
        <v>0</v>
      </c>
      <c r="BF325" s="239">
        <f>IF(N325="snížená",J325,0)</f>
        <v>0</v>
      </c>
      <c r="BG325" s="239">
        <f>IF(N325="zákl. přenesená",J325,0)</f>
        <v>0</v>
      </c>
      <c r="BH325" s="239">
        <f>IF(N325="sníž. přenesená",J325,0)</f>
        <v>0</v>
      </c>
      <c r="BI325" s="239">
        <f>IF(N325="nulová",J325,0)</f>
        <v>0</v>
      </c>
      <c r="BJ325" s="18" t="s">
        <v>83</v>
      </c>
      <c r="BK325" s="239">
        <f>ROUND(I325*H325,2)</f>
        <v>0</v>
      </c>
      <c r="BL325" s="18" t="s">
        <v>360</v>
      </c>
      <c r="BM325" s="238" t="s">
        <v>3659</v>
      </c>
    </row>
    <row r="326" s="2" customFormat="1">
      <c r="A326" s="39"/>
      <c r="B326" s="40"/>
      <c r="C326" s="41"/>
      <c r="D326" s="240" t="s">
        <v>349</v>
      </c>
      <c r="E326" s="41"/>
      <c r="F326" s="241" t="s">
        <v>596</v>
      </c>
      <c r="G326" s="41"/>
      <c r="H326" s="41"/>
      <c r="I326" s="242"/>
      <c r="J326" s="41"/>
      <c r="K326" s="41"/>
      <c r="L326" s="45"/>
      <c r="M326" s="243"/>
      <c r="N326" s="244"/>
      <c r="O326" s="92"/>
      <c r="P326" s="92"/>
      <c r="Q326" s="92"/>
      <c r="R326" s="92"/>
      <c r="S326" s="92"/>
      <c r="T326" s="93"/>
      <c r="U326" s="39"/>
      <c r="V326" s="39"/>
      <c r="W326" s="39"/>
      <c r="X326" s="39"/>
      <c r="Y326" s="39"/>
      <c r="Z326" s="39"/>
      <c r="AA326" s="39"/>
      <c r="AB326" s="39"/>
      <c r="AC326" s="39"/>
      <c r="AD326" s="39"/>
      <c r="AE326" s="39"/>
      <c r="AT326" s="18" t="s">
        <v>349</v>
      </c>
      <c r="AU326" s="18" t="s">
        <v>85</v>
      </c>
    </row>
    <row r="327" s="13" customFormat="1">
      <c r="A327" s="13"/>
      <c r="B327" s="252"/>
      <c r="C327" s="253"/>
      <c r="D327" s="240" t="s">
        <v>446</v>
      </c>
      <c r="E327" s="254" t="s">
        <v>1</v>
      </c>
      <c r="F327" s="255" t="s">
        <v>3660</v>
      </c>
      <c r="G327" s="253"/>
      <c r="H327" s="256">
        <v>3662.2579999999998</v>
      </c>
      <c r="I327" s="257"/>
      <c r="J327" s="253"/>
      <c r="K327" s="253"/>
      <c r="L327" s="258"/>
      <c r="M327" s="259"/>
      <c r="N327" s="260"/>
      <c r="O327" s="260"/>
      <c r="P327" s="260"/>
      <c r="Q327" s="260"/>
      <c r="R327" s="260"/>
      <c r="S327" s="260"/>
      <c r="T327" s="261"/>
      <c r="U327" s="13"/>
      <c r="V327" s="13"/>
      <c r="W327" s="13"/>
      <c r="X327" s="13"/>
      <c r="Y327" s="13"/>
      <c r="Z327" s="13"/>
      <c r="AA327" s="13"/>
      <c r="AB327" s="13"/>
      <c r="AC327" s="13"/>
      <c r="AD327" s="13"/>
      <c r="AE327" s="13"/>
      <c r="AT327" s="262" t="s">
        <v>446</v>
      </c>
      <c r="AU327" s="262" t="s">
        <v>85</v>
      </c>
      <c r="AV327" s="13" t="s">
        <v>85</v>
      </c>
      <c r="AW327" s="13" t="s">
        <v>32</v>
      </c>
      <c r="AX327" s="13" t="s">
        <v>76</v>
      </c>
      <c r="AY327" s="262" t="s">
        <v>342</v>
      </c>
    </row>
    <row r="328" s="13" customFormat="1">
      <c r="A328" s="13"/>
      <c r="B328" s="252"/>
      <c r="C328" s="253"/>
      <c r="D328" s="240" t="s">
        <v>446</v>
      </c>
      <c r="E328" s="254" t="s">
        <v>1</v>
      </c>
      <c r="F328" s="255" t="s">
        <v>3661</v>
      </c>
      <c r="G328" s="253"/>
      <c r="H328" s="256">
        <v>-1103.52</v>
      </c>
      <c r="I328" s="257"/>
      <c r="J328" s="253"/>
      <c r="K328" s="253"/>
      <c r="L328" s="258"/>
      <c r="M328" s="259"/>
      <c r="N328" s="260"/>
      <c r="O328" s="260"/>
      <c r="P328" s="260"/>
      <c r="Q328" s="260"/>
      <c r="R328" s="260"/>
      <c r="S328" s="260"/>
      <c r="T328" s="261"/>
      <c r="U328" s="13"/>
      <c r="V328" s="13"/>
      <c r="W328" s="13"/>
      <c r="X328" s="13"/>
      <c r="Y328" s="13"/>
      <c r="Z328" s="13"/>
      <c r="AA328" s="13"/>
      <c r="AB328" s="13"/>
      <c r="AC328" s="13"/>
      <c r="AD328" s="13"/>
      <c r="AE328" s="13"/>
      <c r="AT328" s="262" t="s">
        <v>446</v>
      </c>
      <c r="AU328" s="262" t="s">
        <v>85</v>
      </c>
      <c r="AV328" s="13" t="s">
        <v>85</v>
      </c>
      <c r="AW328" s="13" t="s">
        <v>32</v>
      </c>
      <c r="AX328" s="13" t="s">
        <v>76</v>
      </c>
      <c r="AY328" s="262" t="s">
        <v>342</v>
      </c>
    </row>
    <row r="329" s="16" customFormat="1">
      <c r="A329" s="16"/>
      <c r="B329" s="284"/>
      <c r="C329" s="285"/>
      <c r="D329" s="240" t="s">
        <v>446</v>
      </c>
      <c r="E329" s="286" t="s">
        <v>1</v>
      </c>
      <c r="F329" s="287" t="s">
        <v>500</v>
      </c>
      <c r="G329" s="285"/>
      <c r="H329" s="288">
        <v>2558.7379999999998</v>
      </c>
      <c r="I329" s="289"/>
      <c r="J329" s="285"/>
      <c r="K329" s="285"/>
      <c r="L329" s="290"/>
      <c r="M329" s="291"/>
      <c r="N329" s="292"/>
      <c r="O329" s="292"/>
      <c r="P329" s="292"/>
      <c r="Q329" s="292"/>
      <c r="R329" s="292"/>
      <c r="S329" s="292"/>
      <c r="T329" s="293"/>
      <c r="U329" s="16"/>
      <c r="V329" s="16"/>
      <c r="W329" s="16"/>
      <c r="X329" s="16"/>
      <c r="Y329" s="16"/>
      <c r="Z329" s="16"/>
      <c r="AA329" s="16"/>
      <c r="AB329" s="16"/>
      <c r="AC329" s="16"/>
      <c r="AD329" s="16"/>
      <c r="AE329" s="16"/>
      <c r="AT329" s="294" t="s">
        <v>446</v>
      </c>
      <c r="AU329" s="294" t="s">
        <v>85</v>
      </c>
      <c r="AV329" s="16" t="s">
        <v>360</v>
      </c>
      <c r="AW329" s="16" t="s">
        <v>32</v>
      </c>
      <c r="AX329" s="16" t="s">
        <v>76</v>
      </c>
      <c r="AY329" s="294" t="s">
        <v>342</v>
      </c>
    </row>
    <row r="330" s="13" customFormat="1">
      <c r="A330" s="13"/>
      <c r="B330" s="252"/>
      <c r="C330" s="253"/>
      <c r="D330" s="240" t="s">
        <v>446</v>
      </c>
      <c r="E330" s="254" t="s">
        <v>1</v>
      </c>
      <c r="F330" s="255" t="s">
        <v>3662</v>
      </c>
      <c r="G330" s="253"/>
      <c r="H330" s="256">
        <v>1023.495</v>
      </c>
      <c r="I330" s="257"/>
      <c r="J330" s="253"/>
      <c r="K330" s="253"/>
      <c r="L330" s="258"/>
      <c r="M330" s="259"/>
      <c r="N330" s="260"/>
      <c r="O330" s="260"/>
      <c r="P330" s="260"/>
      <c r="Q330" s="260"/>
      <c r="R330" s="260"/>
      <c r="S330" s="260"/>
      <c r="T330" s="261"/>
      <c r="U330" s="13"/>
      <c r="V330" s="13"/>
      <c r="W330" s="13"/>
      <c r="X330" s="13"/>
      <c r="Y330" s="13"/>
      <c r="Z330" s="13"/>
      <c r="AA330" s="13"/>
      <c r="AB330" s="13"/>
      <c r="AC330" s="13"/>
      <c r="AD330" s="13"/>
      <c r="AE330" s="13"/>
      <c r="AT330" s="262" t="s">
        <v>446</v>
      </c>
      <c r="AU330" s="262" t="s">
        <v>85</v>
      </c>
      <c r="AV330" s="13" t="s">
        <v>85</v>
      </c>
      <c r="AW330" s="13" t="s">
        <v>32</v>
      </c>
      <c r="AX330" s="13" t="s">
        <v>83</v>
      </c>
      <c r="AY330" s="262" t="s">
        <v>342</v>
      </c>
    </row>
    <row r="331" s="2" customFormat="1" ht="24.15" customHeight="1">
      <c r="A331" s="39"/>
      <c r="B331" s="40"/>
      <c r="C331" s="227" t="s">
        <v>724</v>
      </c>
      <c r="D331" s="227" t="s">
        <v>343</v>
      </c>
      <c r="E331" s="228" t="s">
        <v>2331</v>
      </c>
      <c r="F331" s="229" t="s">
        <v>2332</v>
      </c>
      <c r="G331" s="230" t="s">
        <v>562</v>
      </c>
      <c r="H331" s="231">
        <v>1535.2429999999999</v>
      </c>
      <c r="I331" s="232"/>
      <c r="J331" s="233">
        <f>ROUND(I331*H331,2)</f>
        <v>0</v>
      </c>
      <c r="K331" s="229" t="s">
        <v>1</v>
      </c>
      <c r="L331" s="45"/>
      <c r="M331" s="234" t="s">
        <v>1</v>
      </c>
      <c r="N331" s="235" t="s">
        <v>41</v>
      </c>
      <c r="O331" s="92"/>
      <c r="P331" s="236">
        <f>O331*H331</f>
        <v>0</v>
      </c>
      <c r="Q331" s="236">
        <v>0</v>
      </c>
      <c r="R331" s="236">
        <f>Q331*H331</f>
        <v>0</v>
      </c>
      <c r="S331" s="236">
        <v>0</v>
      </c>
      <c r="T331" s="237">
        <f>S331*H331</f>
        <v>0</v>
      </c>
      <c r="U331" s="39"/>
      <c r="V331" s="39"/>
      <c r="W331" s="39"/>
      <c r="X331" s="39"/>
      <c r="Y331" s="39"/>
      <c r="Z331" s="39"/>
      <c r="AA331" s="39"/>
      <c r="AB331" s="39"/>
      <c r="AC331" s="39"/>
      <c r="AD331" s="39"/>
      <c r="AE331" s="39"/>
      <c r="AR331" s="238" t="s">
        <v>360</v>
      </c>
      <c r="AT331" s="238" t="s">
        <v>343</v>
      </c>
      <c r="AU331" s="238" t="s">
        <v>85</v>
      </c>
      <c r="AY331" s="18" t="s">
        <v>342</v>
      </c>
      <c r="BE331" s="239">
        <f>IF(N331="základní",J331,0)</f>
        <v>0</v>
      </c>
      <c r="BF331" s="239">
        <f>IF(N331="snížená",J331,0)</f>
        <v>0</v>
      </c>
      <c r="BG331" s="239">
        <f>IF(N331="zákl. přenesená",J331,0)</f>
        <v>0</v>
      </c>
      <c r="BH331" s="239">
        <f>IF(N331="sníž. přenesená",J331,0)</f>
        <v>0</v>
      </c>
      <c r="BI331" s="239">
        <f>IF(N331="nulová",J331,0)</f>
        <v>0</v>
      </c>
      <c r="BJ331" s="18" t="s">
        <v>83</v>
      </c>
      <c r="BK331" s="239">
        <f>ROUND(I331*H331,2)</f>
        <v>0</v>
      </c>
      <c r="BL331" s="18" t="s">
        <v>360</v>
      </c>
      <c r="BM331" s="238" t="s">
        <v>3663</v>
      </c>
    </row>
    <row r="332" s="2" customFormat="1">
      <c r="A332" s="39"/>
      <c r="B332" s="40"/>
      <c r="C332" s="41"/>
      <c r="D332" s="240" t="s">
        <v>349</v>
      </c>
      <c r="E332" s="41"/>
      <c r="F332" s="241" t="s">
        <v>2334</v>
      </c>
      <c r="G332" s="41"/>
      <c r="H332" s="41"/>
      <c r="I332" s="242"/>
      <c r="J332" s="41"/>
      <c r="K332" s="41"/>
      <c r="L332" s="45"/>
      <c r="M332" s="243"/>
      <c r="N332" s="244"/>
      <c r="O332" s="92"/>
      <c r="P332" s="92"/>
      <c r="Q332" s="92"/>
      <c r="R332" s="92"/>
      <c r="S332" s="92"/>
      <c r="T332" s="93"/>
      <c r="U332" s="39"/>
      <c r="V332" s="39"/>
      <c r="W332" s="39"/>
      <c r="X332" s="39"/>
      <c r="Y332" s="39"/>
      <c r="Z332" s="39"/>
      <c r="AA332" s="39"/>
      <c r="AB332" s="39"/>
      <c r="AC332" s="39"/>
      <c r="AD332" s="39"/>
      <c r="AE332" s="39"/>
      <c r="AT332" s="18" t="s">
        <v>349</v>
      </c>
      <c r="AU332" s="18" t="s">
        <v>85</v>
      </c>
    </row>
    <row r="333" s="13" customFormat="1">
      <c r="A333" s="13"/>
      <c r="B333" s="252"/>
      <c r="C333" s="253"/>
      <c r="D333" s="240" t="s">
        <v>446</v>
      </c>
      <c r="E333" s="254" t="s">
        <v>1</v>
      </c>
      <c r="F333" s="255" t="s">
        <v>3664</v>
      </c>
      <c r="G333" s="253"/>
      <c r="H333" s="256">
        <v>1535.2429999999999</v>
      </c>
      <c r="I333" s="257"/>
      <c r="J333" s="253"/>
      <c r="K333" s="253"/>
      <c r="L333" s="258"/>
      <c r="M333" s="259"/>
      <c r="N333" s="260"/>
      <c r="O333" s="260"/>
      <c r="P333" s="260"/>
      <c r="Q333" s="260"/>
      <c r="R333" s="260"/>
      <c r="S333" s="260"/>
      <c r="T333" s="261"/>
      <c r="U333" s="13"/>
      <c r="V333" s="13"/>
      <c r="W333" s="13"/>
      <c r="X333" s="13"/>
      <c r="Y333" s="13"/>
      <c r="Z333" s="13"/>
      <c r="AA333" s="13"/>
      <c r="AB333" s="13"/>
      <c r="AC333" s="13"/>
      <c r="AD333" s="13"/>
      <c r="AE333" s="13"/>
      <c r="AT333" s="262" t="s">
        <v>446</v>
      </c>
      <c r="AU333" s="262" t="s">
        <v>85</v>
      </c>
      <c r="AV333" s="13" t="s">
        <v>85</v>
      </c>
      <c r="AW333" s="13" t="s">
        <v>32</v>
      </c>
      <c r="AX333" s="13" t="s">
        <v>83</v>
      </c>
      <c r="AY333" s="262" t="s">
        <v>342</v>
      </c>
    </row>
    <row r="334" s="2" customFormat="1" ht="16.5" customHeight="1">
      <c r="A334" s="39"/>
      <c r="B334" s="40"/>
      <c r="C334" s="227" t="s">
        <v>730</v>
      </c>
      <c r="D334" s="227" t="s">
        <v>343</v>
      </c>
      <c r="E334" s="228" t="s">
        <v>602</v>
      </c>
      <c r="F334" s="229" t="s">
        <v>603</v>
      </c>
      <c r="G334" s="230" t="s">
        <v>562</v>
      </c>
      <c r="H334" s="231">
        <v>2915.8519999999999</v>
      </c>
      <c r="I334" s="232"/>
      <c r="J334" s="233">
        <f>ROUND(I334*H334,2)</f>
        <v>0</v>
      </c>
      <c r="K334" s="229" t="s">
        <v>443</v>
      </c>
      <c r="L334" s="45"/>
      <c r="M334" s="234" t="s">
        <v>1</v>
      </c>
      <c r="N334" s="235" t="s">
        <v>41</v>
      </c>
      <c r="O334" s="92"/>
      <c r="P334" s="236">
        <f>O334*H334</f>
        <v>0</v>
      </c>
      <c r="Q334" s="236">
        <v>0</v>
      </c>
      <c r="R334" s="236">
        <f>Q334*H334</f>
        <v>0</v>
      </c>
      <c r="S334" s="236">
        <v>0</v>
      </c>
      <c r="T334" s="237">
        <f>S334*H334</f>
        <v>0</v>
      </c>
      <c r="U334" s="39"/>
      <c r="V334" s="39"/>
      <c r="W334" s="39"/>
      <c r="X334" s="39"/>
      <c r="Y334" s="39"/>
      <c r="Z334" s="39"/>
      <c r="AA334" s="39"/>
      <c r="AB334" s="39"/>
      <c r="AC334" s="39"/>
      <c r="AD334" s="39"/>
      <c r="AE334" s="39"/>
      <c r="AR334" s="238" t="s">
        <v>360</v>
      </c>
      <c r="AT334" s="238" t="s">
        <v>343</v>
      </c>
      <c r="AU334" s="238" t="s">
        <v>85</v>
      </c>
      <c r="AY334" s="18" t="s">
        <v>342</v>
      </c>
      <c r="BE334" s="239">
        <f>IF(N334="základní",J334,0)</f>
        <v>0</v>
      </c>
      <c r="BF334" s="239">
        <f>IF(N334="snížená",J334,0)</f>
        <v>0</v>
      </c>
      <c r="BG334" s="239">
        <f>IF(N334="zákl. přenesená",J334,0)</f>
        <v>0</v>
      </c>
      <c r="BH334" s="239">
        <f>IF(N334="sníž. přenesená",J334,0)</f>
        <v>0</v>
      </c>
      <c r="BI334" s="239">
        <f>IF(N334="nulová",J334,0)</f>
        <v>0</v>
      </c>
      <c r="BJ334" s="18" t="s">
        <v>83</v>
      </c>
      <c r="BK334" s="239">
        <f>ROUND(I334*H334,2)</f>
        <v>0</v>
      </c>
      <c r="BL334" s="18" t="s">
        <v>360</v>
      </c>
      <c r="BM334" s="238" t="s">
        <v>3665</v>
      </c>
    </row>
    <row r="335" s="2" customFormat="1">
      <c r="A335" s="39"/>
      <c r="B335" s="40"/>
      <c r="C335" s="41"/>
      <c r="D335" s="240" t="s">
        <v>349</v>
      </c>
      <c r="E335" s="41"/>
      <c r="F335" s="241" t="s">
        <v>605</v>
      </c>
      <c r="G335" s="41"/>
      <c r="H335" s="41"/>
      <c r="I335" s="242"/>
      <c r="J335" s="41"/>
      <c r="K335" s="41"/>
      <c r="L335" s="45"/>
      <c r="M335" s="243"/>
      <c r="N335" s="244"/>
      <c r="O335" s="92"/>
      <c r="P335" s="92"/>
      <c r="Q335" s="92"/>
      <c r="R335" s="92"/>
      <c r="S335" s="92"/>
      <c r="T335" s="93"/>
      <c r="U335" s="39"/>
      <c r="V335" s="39"/>
      <c r="W335" s="39"/>
      <c r="X335" s="39"/>
      <c r="Y335" s="39"/>
      <c r="Z335" s="39"/>
      <c r="AA335" s="39"/>
      <c r="AB335" s="39"/>
      <c r="AC335" s="39"/>
      <c r="AD335" s="39"/>
      <c r="AE335" s="39"/>
      <c r="AT335" s="18" t="s">
        <v>349</v>
      </c>
      <c r="AU335" s="18" t="s">
        <v>85</v>
      </c>
    </row>
    <row r="336" s="13" customFormat="1">
      <c r="A336" s="13"/>
      <c r="B336" s="252"/>
      <c r="C336" s="253"/>
      <c r="D336" s="240" t="s">
        <v>446</v>
      </c>
      <c r="E336" s="254" t="s">
        <v>1</v>
      </c>
      <c r="F336" s="255" t="s">
        <v>3653</v>
      </c>
      <c r="G336" s="253"/>
      <c r="H336" s="256">
        <v>515.23199999999997</v>
      </c>
      <c r="I336" s="257"/>
      <c r="J336" s="253"/>
      <c r="K336" s="253"/>
      <c r="L336" s="258"/>
      <c r="M336" s="259"/>
      <c r="N336" s="260"/>
      <c r="O336" s="260"/>
      <c r="P336" s="260"/>
      <c r="Q336" s="260"/>
      <c r="R336" s="260"/>
      <c r="S336" s="260"/>
      <c r="T336" s="261"/>
      <c r="U336" s="13"/>
      <c r="V336" s="13"/>
      <c r="W336" s="13"/>
      <c r="X336" s="13"/>
      <c r="Y336" s="13"/>
      <c r="Z336" s="13"/>
      <c r="AA336" s="13"/>
      <c r="AB336" s="13"/>
      <c r="AC336" s="13"/>
      <c r="AD336" s="13"/>
      <c r="AE336" s="13"/>
      <c r="AT336" s="262" t="s">
        <v>446</v>
      </c>
      <c r="AU336" s="262" t="s">
        <v>85</v>
      </c>
      <c r="AV336" s="13" t="s">
        <v>85</v>
      </c>
      <c r="AW336" s="13" t="s">
        <v>32</v>
      </c>
      <c r="AX336" s="13" t="s">
        <v>76</v>
      </c>
      <c r="AY336" s="262" t="s">
        <v>342</v>
      </c>
    </row>
    <row r="337" s="13" customFormat="1">
      <c r="A337" s="13"/>
      <c r="B337" s="252"/>
      <c r="C337" s="253"/>
      <c r="D337" s="240" t="s">
        <v>446</v>
      </c>
      <c r="E337" s="254" t="s">
        <v>1</v>
      </c>
      <c r="F337" s="255" t="s">
        <v>3654</v>
      </c>
      <c r="G337" s="253"/>
      <c r="H337" s="256">
        <v>134.28299999999999</v>
      </c>
      <c r="I337" s="257"/>
      <c r="J337" s="253"/>
      <c r="K337" s="253"/>
      <c r="L337" s="258"/>
      <c r="M337" s="259"/>
      <c r="N337" s="260"/>
      <c r="O337" s="260"/>
      <c r="P337" s="260"/>
      <c r="Q337" s="260"/>
      <c r="R337" s="260"/>
      <c r="S337" s="260"/>
      <c r="T337" s="261"/>
      <c r="U337" s="13"/>
      <c r="V337" s="13"/>
      <c r="W337" s="13"/>
      <c r="X337" s="13"/>
      <c r="Y337" s="13"/>
      <c r="Z337" s="13"/>
      <c r="AA337" s="13"/>
      <c r="AB337" s="13"/>
      <c r="AC337" s="13"/>
      <c r="AD337" s="13"/>
      <c r="AE337" s="13"/>
      <c r="AT337" s="262" t="s">
        <v>446</v>
      </c>
      <c r="AU337" s="262" t="s">
        <v>85</v>
      </c>
      <c r="AV337" s="13" t="s">
        <v>85</v>
      </c>
      <c r="AW337" s="13" t="s">
        <v>32</v>
      </c>
      <c r="AX337" s="13" t="s">
        <v>76</v>
      </c>
      <c r="AY337" s="262" t="s">
        <v>342</v>
      </c>
    </row>
    <row r="338" s="13" customFormat="1">
      <c r="A338" s="13"/>
      <c r="B338" s="252"/>
      <c r="C338" s="253"/>
      <c r="D338" s="240" t="s">
        <v>446</v>
      </c>
      <c r="E338" s="254" t="s">
        <v>1</v>
      </c>
      <c r="F338" s="255" t="s">
        <v>3655</v>
      </c>
      <c r="G338" s="253"/>
      <c r="H338" s="256">
        <v>1103.52</v>
      </c>
      <c r="I338" s="257"/>
      <c r="J338" s="253"/>
      <c r="K338" s="253"/>
      <c r="L338" s="258"/>
      <c r="M338" s="259"/>
      <c r="N338" s="260"/>
      <c r="O338" s="260"/>
      <c r="P338" s="260"/>
      <c r="Q338" s="260"/>
      <c r="R338" s="260"/>
      <c r="S338" s="260"/>
      <c r="T338" s="261"/>
      <c r="U338" s="13"/>
      <c r="V338" s="13"/>
      <c r="W338" s="13"/>
      <c r="X338" s="13"/>
      <c r="Y338" s="13"/>
      <c r="Z338" s="13"/>
      <c r="AA338" s="13"/>
      <c r="AB338" s="13"/>
      <c r="AC338" s="13"/>
      <c r="AD338" s="13"/>
      <c r="AE338" s="13"/>
      <c r="AT338" s="262" t="s">
        <v>446</v>
      </c>
      <c r="AU338" s="262" t="s">
        <v>85</v>
      </c>
      <c r="AV338" s="13" t="s">
        <v>85</v>
      </c>
      <c r="AW338" s="13" t="s">
        <v>32</v>
      </c>
      <c r="AX338" s="13" t="s">
        <v>76</v>
      </c>
      <c r="AY338" s="262" t="s">
        <v>342</v>
      </c>
    </row>
    <row r="339" s="13" customFormat="1">
      <c r="A339" s="13"/>
      <c r="B339" s="252"/>
      <c r="C339" s="253"/>
      <c r="D339" s="240" t="s">
        <v>446</v>
      </c>
      <c r="E339" s="254" t="s">
        <v>1</v>
      </c>
      <c r="F339" s="255" t="s">
        <v>3657</v>
      </c>
      <c r="G339" s="253"/>
      <c r="H339" s="256">
        <v>1103.52</v>
      </c>
      <c r="I339" s="257"/>
      <c r="J339" s="253"/>
      <c r="K339" s="253"/>
      <c r="L339" s="258"/>
      <c r="M339" s="259"/>
      <c r="N339" s="260"/>
      <c r="O339" s="260"/>
      <c r="P339" s="260"/>
      <c r="Q339" s="260"/>
      <c r="R339" s="260"/>
      <c r="S339" s="260"/>
      <c r="T339" s="261"/>
      <c r="U339" s="13"/>
      <c r="V339" s="13"/>
      <c r="W339" s="13"/>
      <c r="X339" s="13"/>
      <c r="Y339" s="13"/>
      <c r="Z339" s="13"/>
      <c r="AA339" s="13"/>
      <c r="AB339" s="13"/>
      <c r="AC339" s="13"/>
      <c r="AD339" s="13"/>
      <c r="AE339" s="13"/>
      <c r="AT339" s="262" t="s">
        <v>446</v>
      </c>
      <c r="AU339" s="262" t="s">
        <v>85</v>
      </c>
      <c r="AV339" s="13" t="s">
        <v>85</v>
      </c>
      <c r="AW339" s="13" t="s">
        <v>32</v>
      </c>
      <c r="AX339" s="13" t="s">
        <v>76</v>
      </c>
      <c r="AY339" s="262" t="s">
        <v>342</v>
      </c>
    </row>
    <row r="340" s="13" customFormat="1">
      <c r="A340" s="13"/>
      <c r="B340" s="252"/>
      <c r="C340" s="253"/>
      <c r="D340" s="240" t="s">
        <v>446</v>
      </c>
      <c r="E340" s="254" t="s">
        <v>1</v>
      </c>
      <c r="F340" s="255" t="s">
        <v>3666</v>
      </c>
      <c r="G340" s="253"/>
      <c r="H340" s="256">
        <v>59.296999999999997</v>
      </c>
      <c r="I340" s="257"/>
      <c r="J340" s="253"/>
      <c r="K340" s="253"/>
      <c r="L340" s="258"/>
      <c r="M340" s="259"/>
      <c r="N340" s="260"/>
      <c r="O340" s="260"/>
      <c r="P340" s="260"/>
      <c r="Q340" s="260"/>
      <c r="R340" s="260"/>
      <c r="S340" s="260"/>
      <c r="T340" s="261"/>
      <c r="U340" s="13"/>
      <c r="V340" s="13"/>
      <c r="W340" s="13"/>
      <c r="X340" s="13"/>
      <c r="Y340" s="13"/>
      <c r="Z340" s="13"/>
      <c r="AA340" s="13"/>
      <c r="AB340" s="13"/>
      <c r="AC340" s="13"/>
      <c r="AD340" s="13"/>
      <c r="AE340" s="13"/>
      <c r="AT340" s="262" t="s">
        <v>446</v>
      </c>
      <c r="AU340" s="262" t="s">
        <v>85</v>
      </c>
      <c r="AV340" s="13" t="s">
        <v>85</v>
      </c>
      <c r="AW340" s="13" t="s">
        <v>32</v>
      </c>
      <c r="AX340" s="13" t="s">
        <v>76</v>
      </c>
      <c r="AY340" s="262" t="s">
        <v>342</v>
      </c>
    </row>
    <row r="341" s="16" customFormat="1">
      <c r="A341" s="16"/>
      <c r="B341" s="284"/>
      <c r="C341" s="285"/>
      <c r="D341" s="240" t="s">
        <v>446</v>
      </c>
      <c r="E341" s="286" t="s">
        <v>1</v>
      </c>
      <c r="F341" s="287" t="s">
        <v>500</v>
      </c>
      <c r="G341" s="285"/>
      <c r="H341" s="288">
        <v>2915.8519999999999</v>
      </c>
      <c r="I341" s="289"/>
      <c r="J341" s="285"/>
      <c r="K341" s="285"/>
      <c r="L341" s="290"/>
      <c r="M341" s="291"/>
      <c r="N341" s="292"/>
      <c r="O341" s="292"/>
      <c r="P341" s="292"/>
      <c r="Q341" s="292"/>
      <c r="R341" s="292"/>
      <c r="S341" s="292"/>
      <c r="T341" s="293"/>
      <c r="U341" s="16"/>
      <c r="V341" s="16"/>
      <c r="W341" s="16"/>
      <c r="X341" s="16"/>
      <c r="Y341" s="16"/>
      <c r="Z341" s="16"/>
      <c r="AA341" s="16"/>
      <c r="AB341" s="16"/>
      <c r="AC341" s="16"/>
      <c r="AD341" s="16"/>
      <c r="AE341" s="16"/>
      <c r="AT341" s="294" t="s">
        <v>446</v>
      </c>
      <c r="AU341" s="294" t="s">
        <v>85</v>
      </c>
      <c r="AV341" s="16" t="s">
        <v>360</v>
      </c>
      <c r="AW341" s="16" t="s">
        <v>32</v>
      </c>
      <c r="AX341" s="16" t="s">
        <v>83</v>
      </c>
      <c r="AY341" s="294" t="s">
        <v>342</v>
      </c>
    </row>
    <row r="342" s="2" customFormat="1" ht="16.5" customHeight="1">
      <c r="A342" s="39"/>
      <c r="B342" s="40"/>
      <c r="C342" s="227" t="s">
        <v>737</v>
      </c>
      <c r="D342" s="227" t="s">
        <v>343</v>
      </c>
      <c r="E342" s="228" t="s">
        <v>627</v>
      </c>
      <c r="F342" s="229" t="s">
        <v>628</v>
      </c>
      <c r="G342" s="230" t="s">
        <v>562</v>
      </c>
      <c r="H342" s="231">
        <v>3721.5549999999998</v>
      </c>
      <c r="I342" s="232"/>
      <c r="J342" s="233">
        <f>ROUND(I342*H342,2)</f>
        <v>0</v>
      </c>
      <c r="K342" s="229" t="s">
        <v>443</v>
      </c>
      <c r="L342" s="45"/>
      <c r="M342" s="234" t="s">
        <v>1</v>
      </c>
      <c r="N342" s="235" t="s">
        <v>41</v>
      </c>
      <c r="O342" s="92"/>
      <c r="P342" s="236">
        <f>O342*H342</f>
        <v>0</v>
      </c>
      <c r="Q342" s="236">
        <v>0</v>
      </c>
      <c r="R342" s="236">
        <f>Q342*H342</f>
        <v>0</v>
      </c>
      <c r="S342" s="236">
        <v>0</v>
      </c>
      <c r="T342" s="237">
        <f>S342*H342</f>
        <v>0</v>
      </c>
      <c r="U342" s="39"/>
      <c r="V342" s="39"/>
      <c r="W342" s="39"/>
      <c r="X342" s="39"/>
      <c r="Y342" s="39"/>
      <c r="Z342" s="39"/>
      <c r="AA342" s="39"/>
      <c r="AB342" s="39"/>
      <c r="AC342" s="39"/>
      <c r="AD342" s="39"/>
      <c r="AE342" s="39"/>
      <c r="AR342" s="238" t="s">
        <v>360</v>
      </c>
      <c r="AT342" s="238" t="s">
        <v>343</v>
      </c>
      <c r="AU342" s="238" t="s">
        <v>85</v>
      </c>
      <c r="AY342" s="18" t="s">
        <v>342</v>
      </c>
      <c r="BE342" s="239">
        <f>IF(N342="základní",J342,0)</f>
        <v>0</v>
      </c>
      <c r="BF342" s="239">
        <f>IF(N342="snížená",J342,0)</f>
        <v>0</v>
      </c>
      <c r="BG342" s="239">
        <f>IF(N342="zákl. přenesená",J342,0)</f>
        <v>0</v>
      </c>
      <c r="BH342" s="239">
        <f>IF(N342="sníž. přenesená",J342,0)</f>
        <v>0</v>
      </c>
      <c r="BI342" s="239">
        <f>IF(N342="nulová",J342,0)</f>
        <v>0</v>
      </c>
      <c r="BJ342" s="18" t="s">
        <v>83</v>
      </c>
      <c r="BK342" s="239">
        <f>ROUND(I342*H342,2)</f>
        <v>0</v>
      </c>
      <c r="BL342" s="18" t="s">
        <v>360</v>
      </c>
      <c r="BM342" s="238" t="s">
        <v>3667</v>
      </c>
    </row>
    <row r="343" s="2" customFormat="1">
      <c r="A343" s="39"/>
      <c r="B343" s="40"/>
      <c r="C343" s="41"/>
      <c r="D343" s="240" t="s">
        <v>349</v>
      </c>
      <c r="E343" s="41"/>
      <c r="F343" s="241" t="s">
        <v>630</v>
      </c>
      <c r="G343" s="41"/>
      <c r="H343" s="41"/>
      <c r="I343" s="242"/>
      <c r="J343" s="41"/>
      <c r="K343" s="41"/>
      <c r="L343" s="45"/>
      <c r="M343" s="243"/>
      <c r="N343" s="244"/>
      <c r="O343" s="92"/>
      <c r="P343" s="92"/>
      <c r="Q343" s="92"/>
      <c r="R343" s="92"/>
      <c r="S343" s="92"/>
      <c r="T343" s="93"/>
      <c r="U343" s="39"/>
      <c r="V343" s="39"/>
      <c r="W343" s="39"/>
      <c r="X343" s="39"/>
      <c r="Y343" s="39"/>
      <c r="Z343" s="39"/>
      <c r="AA343" s="39"/>
      <c r="AB343" s="39"/>
      <c r="AC343" s="39"/>
      <c r="AD343" s="39"/>
      <c r="AE343" s="39"/>
      <c r="AT343" s="18" t="s">
        <v>349</v>
      </c>
      <c r="AU343" s="18" t="s">
        <v>85</v>
      </c>
    </row>
    <row r="344" s="13" customFormat="1">
      <c r="A344" s="13"/>
      <c r="B344" s="252"/>
      <c r="C344" s="253"/>
      <c r="D344" s="240" t="s">
        <v>446</v>
      </c>
      <c r="E344" s="254" t="s">
        <v>1</v>
      </c>
      <c r="F344" s="255" t="s">
        <v>3668</v>
      </c>
      <c r="G344" s="253"/>
      <c r="H344" s="256">
        <v>3662.2579999999998</v>
      </c>
      <c r="I344" s="257"/>
      <c r="J344" s="253"/>
      <c r="K344" s="253"/>
      <c r="L344" s="258"/>
      <c r="M344" s="259"/>
      <c r="N344" s="260"/>
      <c r="O344" s="260"/>
      <c r="P344" s="260"/>
      <c r="Q344" s="260"/>
      <c r="R344" s="260"/>
      <c r="S344" s="260"/>
      <c r="T344" s="261"/>
      <c r="U344" s="13"/>
      <c r="V344" s="13"/>
      <c r="W344" s="13"/>
      <c r="X344" s="13"/>
      <c r="Y344" s="13"/>
      <c r="Z344" s="13"/>
      <c r="AA344" s="13"/>
      <c r="AB344" s="13"/>
      <c r="AC344" s="13"/>
      <c r="AD344" s="13"/>
      <c r="AE344" s="13"/>
      <c r="AT344" s="262" t="s">
        <v>446</v>
      </c>
      <c r="AU344" s="262" t="s">
        <v>85</v>
      </c>
      <c r="AV344" s="13" t="s">
        <v>85</v>
      </c>
      <c r="AW344" s="13" t="s">
        <v>32</v>
      </c>
      <c r="AX344" s="13" t="s">
        <v>76</v>
      </c>
      <c r="AY344" s="262" t="s">
        <v>342</v>
      </c>
    </row>
    <row r="345" s="13" customFormat="1">
      <c r="A345" s="13"/>
      <c r="B345" s="252"/>
      <c r="C345" s="253"/>
      <c r="D345" s="240" t="s">
        <v>446</v>
      </c>
      <c r="E345" s="254" t="s">
        <v>1</v>
      </c>
      <c r="F345" s="255" t="s">
        <v>3669</v>
      </c>
      <c r="G345" s="253"/>
      <c r="H345" s="256">
        <v>59.296999999999997</v>
      </c>
      <c r="I345" s="257"/>
      <c r="J345" s="253"/>
      <c r="K345" s="253"/>
      <c r="L345" s="258"/>
      <c r="M345" s="259"/>
      <c r="N345" s="260"/>
      <c r="O345" s="260"/>
      <c r="P345" s="260"/>
      <c r="Q345" s="260"/>
      <c r="R345" s="260"/>
      <c r="S345" s="260"/>
      <c r="T345" s="261"/>
      <c r="U345" s="13"/>
      <c r="V345" s="13"/>
      <c r="W345" s="13"/>
      <c r="X345" s="13"/>
      <c r="Y345" s="13"/>
      <c r="Z345" s="13"/>
      <c r="AA345" s="13"/>
      <c r="AB345" s="13"/>
      <c r="AC345" s="13"/>
      <c r="AD345" s="13"/>
      <c r="AE345" s="13"/>
      <c r="AT345" s="262" t="s">
        <v>446</v>
      </c>
      <c r="AU345" s="262" t="s">
        <v>85</v>
      </c>
      <c r="AV345" s="13" t="s">
        <v>85</v>
      </c>
      <c r="AW345" s="13" t="s">
        <v>32</v>
      </c>
      <c r="AX345" s="13" t="s">
        <v>76</v>
      </c>
      <c r="AY345" s="262" t="s">
        <v>342</v>
      </c>
    </row>
    <row r="346" s="16" customFormat="1">
      <c r="A346" s="16"/>
      <c r="B346" s="284"/>
      <c r="C346" s="285"/>
      <c r="D346" s="240" t="s">
        <v>446</v>
      </c>
      <c r="E346" s="286" t="s">
        <v>1</v>
      </c>
      <c r="F346" s="287" t="s">
        <v>500</v>
      </c>
      <c r="G346" s="285"/>
      <c r="H346" s="288">
        <v>3721.5549999999998</v>
      </c>
      <c r="I346" s="289"/>
      <c r="J346" s="285"/>
      <c r="K346" s="285"/>
      <c r="L346" s="290"/>
      <c r="M346" s="291"/>
      <c r="N346" s="292"/>
      <c r="O346" s="292"/>
      <c r="P346" s="292"/>
      <c r="Q346" s="292"/>
      <c r="R346" s="292"/>
      <c r="S346" s="292"/>
      <c r="T346" s="293"/>
      <c r="U346" s="16"/>
      <c r="V346" s="16"/>
      <c r="W346" s="16"/>
      <c r="X346" s="16"/>
      <c r="Y346" s="16"/>
      <c r="Z346" s="16"/>
      <c r="AA346" s="16"/>
      <c r="AB346" s="16"/>
      <c r="AC346" s="16"/>
      <c r="AD346" s="16"/>
      <c r="AE346" s="16"/>
      <c r="AT346" s="294" t="s">
        <v>446</v>
      </c>
      <c r="AU346" s="294" t="s">
        <v>85</v>
      </c>
      <c r="AV346" s="16" t="s">
        <v>360</v>
      </c>
      <c r="AW346" s="16" t="s">
        <v>32</v>
      </c>
      <c r="AX346" s="16" t="s">
        <v>83</v>
      </c>
      <c r="AY346" s="294" t="s">
        <v>342</v>
      </c>
    </row>
    <row r="347" s="2" customFormat="1" ht="16.5" customHeight="1">
      <c r="A347" s="39"/>
      <c r="B347" s="40"/>
      <c r="C347" s="227" t="s">
        <v>743</v>
      </c>
      <c r="D347" s="227" t="s">
        <v>343</v>
      </c>
      <c r="E347" s="228" t="s">
        <v>633</v>
      </c>
      <c r="F347" s="229" t="s">
        <v>634</v>
      </c>
      <c r="G347" s="230" t="s">
        <v>462</v>
      </c>
      <c r="H347" s="231">
        <v>5117.4759999999997</v>
      </c>
      <c r="I347" s="232"/>
      <c r="J347" s="233">
        <f>ROUND(I347*H347,2)</f>
        <v>0</v>
      </c>
      <c r="K347" s="229" t="s">
        <v>443</v>
      </c>
      <c r="L347" s="45"/>
      <c r="M347" s="234" t="s">
        <v>1</v>
      </c>
      <c r="N347" s="235" t="s">
        <v>41</v>
      </c>
      <c r="O347" s="92"/>
      <c r="P347" s="236">
        <f>O347*H347</f>
        <v>0</v>
      </c>
      <c r="Q347" s="236">
        <v>0</v>
      </c>
      <c r="R347" s="236">
        <f>Q347*H347</f>
        <v>0</v>
      </c>
      <c r="S347" s="236">
        <v>0</v>
      </c>
      <c r="T347" s="237">
        <f>S347*H347</f>
        <v>0</v>
      </c>
      <c r="U347" s="39"/>
      <c r="V347" s="39"/>
      <c r="W347" s="39"/>
      <c r="X347" s="39"/>
      <c r="Y347" s="39"/>
      <c r="Z347" s="39"/>
      <c r="AA347" s="39"/>
      <c r="AB347" s="39"/>
      <c r="AC347" s="39"/>
      <c r="AD347" s="39"/>
      <c r="AE347" s="39"/>
      <c r="AR347" s="238" t="s">
        <v>360</v>
      </c>
      <c r="AT347" s="238" t="s">
        <v>343</v>
      </c>
      <c r="AU347" s="238" t="s">
        <v>85</v>
      </c>
      <c r="AY347" s="18" t="s">
        <v>342</v>
      </c>
      <c r="BE347" s="239">
        <f>IF(N347="základní",J347,0)</f>
        <v>0</v>
      </c>
      <c r="BF347" s="239">
        <f>IF(N347="snížená",J347,0)</f>
        <v>0</v>
      </c>
      <c r="BG347" s="239">
        <f>IF(N347="zákl. přenesená",J347,0)</f>
        <v>0</v>
      </c>
      <c r="BH347" s="239">
        <f>IF(N347="sníž. přenesená",J347,0)</f>
        <v>0</v>
      </c>
      <c r="BI347" s="239">
        <f>IF(N347="nulová",J347,0)</f>
        <v>0</v>
      </c>
      <c r="BJ347" s="18" t="s">
        <v>83</v>
      </c>
      <c r="BK347" s="239">
        <f>ROUND(I347*H347,2)</f>
        <v>0</v>
      </c>
      <c r="BL347" s="18" t="s">
        <v>360</v>
      </c>
      <c r="BM347" s="238" t="s">
        <v>3670</v>
      </c>
    </row>
    <row r="348" s="2" customFormat="1">
      <c r="A348" s="39"/>
      <c r="B348" s="40"/>
      <c r="C348" s="41"/>
      <c r="D348" s="240" t="s">
        <v>349</v>
      </c>
      <c r="E348" s="41"/>
      <c r="F348" s="241" t="s">
        <v>636</v>
      </c>
      <c r="G348" s="41"/>
      <c r="H348" s="41"/>
      <c r="I348" s="242"/>
      <c r="J348" s="41"/>
      <c r="K348" s="41"/>
      <c r="L348" s="45"/>
      <c r="M348" s="243"/>
      <c r="N348" s="244"/>
      <c r="O348" s="92"/>
      <c r="P348" s="92"/>
      <c r="Q348" s="92"/>
      <c r="R348" s="92"/>
      <c r="S348" s="92"/>
      <c r="T348" s="93"/>
      <c r="U348" s="39"/>
      <c r="V348" s="39"/>
      <c r="W348" s="39"/>
      <c r="X348" s="39"/>
      <c r="Y348" s="39"/>
      <c r="Z348" s="39"/>
      <c r="AA348" s="39"/>
      <c r="AB348" s="39"/>
      <c r="AC348" s="39"/>
      <c r="AD348" s="39"/>
      <c r="AE348" s="39"/>
      <c r="AT348" s="18" t="s">
        <v>349</v>
      </c>
      <c r="AU348" s="18" t="s">
        <v>85</v>
      </c>
    </row>
    <row r="349" s="13" customFormat="1">
      <c r="A349" s="13"/>
      <c r="B349" s="252"/>
      <c r="C349" s="253"/>
      <c r="D349" s="240" t="s">
        <v>446</v>
      </c>
      <c r="E349" s="254" t="s">
        <v>1</v>
      </c>
      <c r="F349" s="255" t="s">
        <v>3671</v>
      </c>
      <c r="G349" s="253"/>
      <c r="H349" s="256">
        <v>2558.7379999999998</v>
      </c>
      <c r="I349" s="257"/>
      <c r="J349" s="253"/>
      <c r="K349" s="253"/>
      <c r="L349" s="258"/>
      <c r="M349" s="259"/>
      <c r="N349" s="260"/>
      <c r="O349" s="260"/>
      <c r="P349" s="260"/>
      <c r="Q349" s="260"/>
      <c r="R349" s="260"/>
      <c r="S349" s="260"/>
      <c r="T349" s="261"/>
      <c r="U349" s="13"/>
      <c r="V349" s="13"/>
      <c r="W349" s="13"/>
      <c r="X349" s="13"/>
      <c r="Y349" s="13"/>
      <c r="Z349" s="13"/>
      <c r="AA349" s="13"/>
      <c r="AB349" s="13"/>
      <c r="AC349" s="13"/>
      <c r="AD349" s="13"/>
      <c r="AE349" s="13"/>
      <c r="AT349" s="262" t="s">
        <v>446</v>
      </c>
      <c r="AU349" s="262" t="s">
        <v>85</v>
      </c>
      <c r="AV349" s="13" t="s">
        <v>85</v>
      </c>
      <c r="AW349" s="13" t="s">
        <v>32</v>
      </c>
      <c r="AX349" s="13" t="s">
        <v>76</v>
      </c>
      <c r="AY349" s="262" t="s">
        <v>342</v>
      </c>
    </row>
    <row r="350" s="13" customFormat="1">
      <c r="A350" s="13"/>
      <c r="B350" s="252"/>
      <c r="C350" s="253"/>
      <c r="D350" s="240" t="s">
        <v>446</v>
      </c>
      <c r="E350" s="254" t="s">
        <v>1</v>
      </c>
      <c r="F350" s="255" t="s">
        <v>3672</v>
      </c>
      <c r="G350" s="253"/>
      <c r="H350" s="256">
        <v>5117.4759999999997</v>
      </c>
      <c r="I350" s="257"/>
      <c r="J350" s="253"/>
      <c r="K350" s="253"/>
      <c r="L350" s="258"/>
      <c r="M350" s="259"/>
      <c r="N350" s="260"/>
      <c r="O350" s="260"/>
      <c r="P350" s="260"/>
      <c r="Q350" s="260"/>
      <c r="R350" s="260"/>
      <c r="S350" s="260"/>
      <c r="T350" s="261"/>
      <c r="U350" s="13"/>
      <c r="V350" s="13"/>
      <c r="W350" s="13"/>
      <c r="X350" s="13"/>
      <c r="Y350" s="13"/>
      <c r="Z350" s="13"/>
      <c r="AA350" s="13"/>
      <c r="AB350" s="13"/>
      <c r="AC350" s="13"/>
      <c r="AD350" s="13"/>
      <c r="AE350" s="13"/>
      <c r="AT350" s="262" t="s">
        <v>446</v>
      </c>
      <c r="AU350" s="262" t="s">
        <v>85</v>
      </c>
      <c r="AV350" s="13" t="s">
        <v>85</v>
      </c>
      <c r="AW350" s="13" t="s">
        <v>32</v>
      </c>
      <c r="AX350" s="13" t="s">
        <v>83</v>
      </c>
      <c r="AY350" s="262" t="s">
        <v>342</v>
      </c>
    </row>
    <row r="351" s="2" customFormat="1" ht="16.5" customHeight="1">
      <c r="A351" s="39"/>
      <c r="B351" s="40"/>
      <c r="C351" s="227" t="s">
        <v>749</v>
      </c>
      <c r="D351" s="227" t="s">
        <v>343</v>
      </c>
      <c r="E351" s="228" t="s">
        <v>2071</v>
      </c>
      <c r="F351" s="229" t="s">
        <v>641</v>
      </c>
      <c r="G351" s="230" t="s">
        <v>562</v>
      </c>
      <c r="H351" s="231">
        <v>2207.0390000000002</v>
      </c>
      <c r="I351" s="232"/>
      <c r="J351" s="233">
        <f>ROUND(I351*H351,2)</f>
        <v>0</v>
      </c>
      <c r="K351" s="229" t="s">
        <v>443</v>
      </c>
      <c r="L351" s="45"/>
      <c r="M351" s="234" t="s">
        <v>1</v>
      </c>
      <c r="N351" s="235" t="s">
        <v>41</v>
      </c>
      <c r="O351" s="92"/>
      <c r="P351" s="236">
        <f>O351*H351</f>
        <v>0</v>
      </c>
      <c r="Q351" s="236">
        <v>0</v>
      </c>
      <c r="R351" s="236">
        <f>Q351*H351</f>
        <v>0</v>
      </c>
      <c r="S351" s="236">
        <v>0</v>
      </c>
      <c r="T351" s="237">
        <f>S351*H351</f>
        <v>0</v>
      </c>
      <c r="U351" s="39"/>
      <c r="V351" s="39"/>
      <c r="W351" s="39"/>
      <c r="X351" s="39"/>
      <c r="Y351" s="39"/>
      <c r="Z351" s="39"/>
      <c r="AA351" s="39"/>
      <c r="AB351" s="39"/>
      <c r="AC351" s="39"/>
      <c r="AD351" s="39"/>
      <c r="AE351" s="39"/>
      <c r="AR351" s="238" t="s">
        <v>360</v>
      </c>
      <c r="AT351" s="238" t="s">
        <v>343</v>
      </c>
      <c r="AU351" s="238" t="s">
        <v>85</v>
      </c>
      <c r="AY351" s="18" t="s">
        <v>342</v>
      </c>
      <c r="BE351" s="239">
        <f>IF(N351="základní",J351,0)</f>
        <v>0</v>
      </c>
      <c r="BF351" s="239">
        <f>IF(N351="snížená",J351,0)</f>
        <v>0</v>
      </c>
      <c r="BG351" s="239">
        <f>IF(N351="zákl. přenesená",J351,0)</f>
        <v>0</v>
      </c>
      <c r="BH351" s="239">
        <f>IF(N351="sníž. přenesená",J351,0)</f>
        <v>0</v>
      </c>
      <c r="BI351" s="239">
        <f>IF(N351="nulová",J351,0)</f>
        <v>0</v>
      </c>
      <c r="BJ351" s="18" t="s">
        <v>83</v>
      </c>
      <c r="BK351" s="239">
        <f>ROUND(I351*H351,2)</f>
        <v>0</v>
      </c>
      <c r="BL351" s="18" t="s">
        <v>360</v>
      </c>
      <c r="BM351" s="238" t="s">
        <v>3673</v>
      </c>
    </row>
    <row r="352" s="2" customFormat="1">
      <c r="A352" s="39"/>
      <c r="B352" s="40"/>
      <c r="C352" s="41"/>
      <c r="D352" s="240" t="s">
        <v>349</v>
      </c>
      <c r="E352" s="41"/>
      <c r="F352" s="241" t="s">
        <v>643</v>
      </c>
      <c r="G352" s="41"/>
      <c r="H352" s="41"/>
      <c r="I352" s="242"/>
      <c r="J352" s="41"/>
      <c r="K352" s="41"/>
      <c r="L352" s="45"/>
      <c r="M352" s="243"/>
      <c r="N352" s="244"/>
      <c r="O352" s="92"/>
      <c r="P352" s="92"/>
      <c r="Q352" s="92"/>
      <c r="R352" s="92"/>
      <c r="S352" s="92"/>
      <c r="T352" s="93"/>
      <c r="U352" s="39"/>
      <c r="V352" s="39"/>
      <c r="W352" s="39"/>
      <c r="X352" s="39"/>
      <c r="Y352" s="39"/>
      <c r="Z352" s="39"/>
      <c r="AA352" s="39"/>
      <c r="AB352" s="39"/>
      <c r="AC352" s="39"/>
      <c r="AD352" s="39"/>
      <c r="AE352" s="39"/>
      <c r="AT352" s="18" t="s">
        <v>349</v>
      </c>
      <c r="AU352" s="18" t="s">
        <v>85</v>
      </c>
    </row>
    <row r="353" s="13" customFormat="1">
      <c r="A353" s="13"/>
      <c r="B353" s="252"/>
      <c r="C353" s="253"/>
      <c r="D353" s="240" t="s">
        <v>446</v>
      </c>
      <c r="E353" s="254" t="s">
        <v>1</v>
      </c>
      <c r="F353" s="255" t="s">
        <v>3674</v>
      </c>
      <c r="G353" s="253"/>
      <c r="H353" s="256">
        <v>3662.2579999999998</v>
      </c>
      <c r="I353" s="257"/>
      <c r="J353" s="253"/>
      <c r="K353" s="253"/>
      <c r="L353" s="258"/>
      <c r="M353" s="259"/>
      <c r="N353" s="260"/>
      <c r="O353" s="260"/>
      <c r="P353" s="260"/>
      <c r="Q353" s="260"/>
      <c r="R353" s="260"/>
      <c r="S353" s="260"/>
      <c r="T353" s="261"/>
      <c r="U353" s="13"/>
      <c r="V353" s="13"/>
      <c r="W353" s="13"/>
      <c r="X353" s="13"/>
      <c r="Y353" s="13"/>
      <c r="Z353" s="13"/>
      <c r="AA353" s="13"/>
      <c r="AB353" s="13"/>
      <c r="AC353" s="13"/>
      <c r="AD353" s="13"/>
      <c r="AE353" s="13"/>
      <c r="AT353" s="262" t="s">
        <v>446</v>
      </c>
      <c r="AU353" s="262" t="s">
        <v>85</v>
      </c>
      <c r="AV353" s="13" t="s">
        <v>85</v>
      </c>
      <c r="AW353" s="13" t="s">
        <v>32</v>
      </c>
      <c r="AX353" s="13" t="s">
        <v>76</v>
      </c>
      <c r="AY353" s="262" t="s">
        <v>342</v>
      </c>
    </row>
    <row r="354" s="14" customFormat="1">
      <c r="A354" s="14"/>
      <c r="B354" s="263"/>
      <c r="C354" s="264"/>
      <c r="D354" s="240" t="s">
        <v>446</v>
      </c>
      <c r="E354" s="265" t="s">
        <v>1</v>
      </c>
      <c r="F354" s="266" t="s">
        <v>2074</v>
      </c>
      <c r="G354" s="264"/>
      <c r="H354" s="265" t="s">
        <v>1</v>
      </c>
      <c r="I354" s="267"/>
      <c r="J354" s="264"/>
      <c r="K354" s="264"/>
      <c r="L354" s="268"/>
      <c r="M354" s="269"/>
      <c r="N354" s="270"/>
      <c r="O354" s="270"/>
      <c r="P354" s="270"/>
      <c r="Q354" s="270"/>
      <c r="R354" s="270"/>
      <c r="S354" s="270"/>
      <c r="T354" s="271"/>
      <c r="U354" s="14"/>
      <c r="V354" s="14"/>
      <c r="W354" s="14"/>
      <c r="X354" s="14"/>
      <c r="Y354" s="14"/>
      <c r="Z354" s="14"/>
      <c r="AA354" s="14"/>
      <c r="AB354" s="14"/>
      <c r="AC354" s="14"/>
      <c r="AD354" s="14"/>
      <c r="AE354" s="14"/>
      <c r="AT354" s="272" t="s">
        <v>446</v>
      </c>
      <c r="AU354" s="272" t="s">
        <v>85</v>
      </c>
      <c r="AV354" s="14" t="s">
        <v>83</v>
      </c>
      <c r="AW354" s="14" t="s">
        <v>32</v>
      </c>
      <c r="AX354" s="14" t="s">
        <v>76</v>
      </c>
      <c r="AY354" s="272" t="s">
        <v>342</v>
      </c>
    </row>
    <row r="355" s="13" customFormat="1">
      <c r="A355" s="13"/>
      <c r="B355" s="252"/>
      <c r="C355" s="253"/>
      <c r="D355" s="240" t="s">
        <v>446</v>
      </c>
      <c r="E355" s="254" t="s">
        <v>1</v>
      </c>
      <c r="F355" s="255" t="s">
        <v>3675</v>
      </c>
      <c r="G355" s="253"/>
      <c r="H355" s="256">
        <v>-515.23199999999997</v>
      </c>
      <c r="I355" s="257"/>
      <c r="J355" s="253"/>
      <c r="K355" s="253"/>
      <c r="L355" s="258"/>
      <c r="M355" s="259"/>
      <c r="N355" s="260"/>
      <c r="O355" s="260"/>
      <c r="P355" s="260"/>
      <c r="Q355" s="260"/>
      <c r="R355" s="260"/>
      <c r="S355" s="260"/>
      <c r="T355" s="261"/>
      <c r="U355" s="13"/>
      <c r="V355" s="13"/>
      <c r="W355" s="13"/>
      <c r="X355" s="13"/>
      <c r="Y355" s="13"/>
      <c r="Z355" s="13"/>
      <c r="AA355" s="13"/>
      <c r="AB355" s="13"/>
      <c r="AC355" s="13"/>
      <c r="AD355" s="13"/>
      <c r="AE355" s="13"/>
      <c r="AT355" s="262" t="s">
        <v>446</v>
      </c>
      <c r="AU355" s="262" t="s">
        <v>85</v>
      </c>
      <c r="AV355" s="13" t="s">
        <v>85</v>
      </c>
      <c r="AW355" s="13" t="s">
        <v>32</v>
      </c>
      <c r="AX355" s="13" t="s">
        <v>76</v>
      </c>
      <c r="AY355" s="262" t="s">
        <v>342</v>
      </c>
    </row>
    <row r="356" s="13" customFormat="1">
      <c r="A356" s="13"/>
      <c r="B356" s="252"/>
      <c r="C356" s="253"/>
      <c r="D356" s="240" t="s">
        <v>446</v>
      </c>
      <c r="E356" s="254" t="s">
        <v>1</v>
      </c>
      <c r="F356" s="255" t="s">
        <v>3676</v>
      </c>
      <c r="G356" s="253"/>
      <c r="H356" s="256">
        <v>-134.28299999999999</v>
      </c>
      <c r="I356" s="257"/>
      <c r="J356" s="253"/>
      <c r="K356" s="253"/>
      <c r="L356" s="258"/>
      <c r="M356" s="259"/>
      <c r="N356" s="260"/>
      <c r="O356" s="260"/>
      <c r="P356" s="260"/>
      <c r="Q356" s="260"/>
      <c r="R356" s="260"/>
      <c r="S356" s="260"/>
      <c r="T356" s="261"/>
      <c r="U356" s="13"/>
      <c r="V356" s="13"/>
      <c r="W356" s="13"/>
      <c r="X356" s="13"/>
      <c r="Y356" s="13"/>
      <c r="Z356" s="13"/>
      <c r="AA356" s="13"/>
      <c r="AB356" s="13"/>
      <c r="AC356" s="13"/>
      <c r="AD356" s="13"/>
      <c r="AE356" s="13"/>
      <c r="AT356" s="262" t="s">
        <v>446</v>
      </c>
      <c r="AU356" s="262" t="s">
        <v>85</v>
      </c>
      <c r="AV356" s="13" t="s">
        <v>85</v>
      </c>
      <c r="AW356" s="13" t="s">
        <v>32</v>
      </c>
      <c r="AX356" s="13" t="s">
        <v>76</v>
      </c>
      <c r="AY356" s="262" t="s">
        <v>342</v>
      </c>
    </row>
    <row r="357" s="13" customFormat="1">
      <c r="A357" s="13"/>
      <c r="B357" s="252"/>
      <c r="C357" s="253"/>
      <c r="D357" s="240" t="s">
        <v>446</v>
      </c>
      <c r="E357" s="254" t="s">
        <v>1</v>
      </c>
      <c r="F357" s="255" t="s">
        <v>3677</v>
      </c>
      <c r="G357" s="253"/>
      <c r="H357" s="256">
        <v>-2.7040000000000002</v>
      </c>
      <c r="I357" s="257"/>
      <c r="J357" s="253"/>
      <c r="K357" s="253"/>
      <c r="L357" s="258"/>
      <c r="M357" s="259"/>
      <c r="N357" s="260"/>
      <c r="O357" s="260"/>
      <c r="P357" s="260"/>
      <c r="Q357" s="260"/>
      <c r="R357" s="260"/>
      <c r="S357" s="260"/>
      <c r="T357" s="261"/>
      <c r="U357" s="13"/>
      <c r="V357" s="13"/>
      <c r="W357" s="13"/>
      <c r="X357" s="13"/>
      <c r="Y357" s="13"/>
      <c r="Z357" s="13"/>
      <c r="AA357" s="13"/>
      <c r="AB357" s="13"/>
      <c r="AC357" s="13"/>
      <c r="AD357" s="13"/>
      <c r="AE357" s="13"/>
      <c r="AT357" s="262" t="s">
        <v>446</v>
      </c>
      <c r="AU357" s="262" t="s">
        <v>85</v>
      </c>
      <c r="AV357" s="13" t="s">
        <v>85</v>
      </c>
      <c r="AW357" s="13" t="s">
        <v>32</v>
      </c>
      <c r="AX357" s="13" t="s">
        <v>76</v>
      </c>
      <c r="AY357" s="262" t="s">
        <v>342</v>
      </c>
    </row>
    <row r="358" s="13" customFormat="1">
      <c r="A358" s="13"/>
      <c r="B358" s="252"/>
      <c r="C358" s="253"/>
      <c r="D358" s="240" t="s">
        <v>446</v>
      </c>
      <c r="E358" s="254" t="s">
        <v>1</v>
      </c>
      <c r="F358" s="255" t="s">
        <v>3678</v>
      </c>
      <c r="G358" s="253"/>
      <c r="H358" s="256">
        <v>-54.637</v>
      </c>
      <c r="I358" s="257"/>
      <c r="J358" s="253"/>
      <c r="K358" s="253"/>
      <c r="L358" s="258"/>
      <c r="M358" s="259"/>
      <c r="N358" s="260"/>
      <c r="O358" s="260"/>
      <c r="P358" s="260"/>
      <c r="Q358" s="260"/>
      <c r="R358" s="260"/>
      <c r="S358" s="260"/>
      <c r="T358" s="261"/>
      <c r="U358" s="13"/>
      <c r="V358" s="13"/>
      <c r="W358" s="13"/>
      <c r="X358" s="13"/>
      <c r="Y358" s="13"/>
      <c r="Z358" s="13"/>
      <c r="AA358" s="13"/>
      <c r="AB358" s="13"/>
      <c r="AC358" s="13"/>
      <c r="AD358" s="13"/>
      <c r="AE358" s="13"/>
      <c r="AT358" s="262" t="s">
        <v>446</v>
      </c>
      <c r="AU358" s="262" t="s">
        <v>85</v>
      </c>
      <c r="AV358" s="13" t="s">
        <v>85</v>
      </c>
      <c r="AW358" s="13" t="s">
        <v>32</v>
      </c>
      <c r="AX358" s="13" t="s">
        <v>76</v>
      </c>
      <c r="AY358" s="262" t="s">
        <v>342</v>
      </c>
    </row>
    <row r="359" s="13" customFormat="1">
      <c r="A359" s="13"/>
      <c r="B359" s="252"/>
      <c r="C359" s="253"/>
      <c r="D359" s="240" t="s">
        <v>446</v>
      </c>
      <c r="E359" s="254" t="s">
        <v>1</v>
      </c>
      <c r="F359" s="255" t="s">
        <v>3679</v>
      </c>
      <c r="G359" s="253"/>
      <c r="H359" s="256">
        <v>-39.094999999999999</v>
      </c>
      <c r="I359" s="257"/>
      <c r="J359" s="253"/>
      <c r="K359" s="253"/>
      <c r="L359" s="258"/>
      <c r="M359" s="259"/>
      <c r="N359" s="260"/>
      <c r="O359" s="260"/>
      <c r="P359" s="260"/>
      <c r="Q359" s="260"/>
      <c r="R359" s="260"/>
      <c r="S359" s="260"/>
      <c r="T359" s="261"/>
      <c r="U359" s="13"/>
      <c r="V359" s="13"/>
      <c r="W359" s="13"/>
      <c r="X359" s="13"/>
      <c r="Y359" s="13"/>
      <c r="Z359" s="13"/>
      <c r="AA359" s="13"/>
      <c r="AB359" s="13"/>
      <c r="AC359" s="13"/>
      <c r="AD359" s="13"/>
      <c r="AE359" s="13"/>
      <c r="AT359" s="262" t="s">
        <v>446</v>
      </c>
      <c r="AU359" s="262" t="s">
        <v>85</v>
      </c>
      <c r="AV359" s="13" t="s">
        <v>85</v>
      </c>
      <c r="AW359" s="13" t="s">
        <v>32</v>
      </c>
      <c r="AX359" s="13" t="s">
        <v>76</v>
      </c>
      <c r="AY359" s="262" t="s">
        <v>342</v>
      </c>
    </row>
    <row r="360" s="13" customFormat="1">
      <c r="A360" s="13"/>
      <c r="B360" s="252"/>
      <c r="C360" s="253"/>
      <c r="D360" s="240" t="s">
        <v>446</v>
      </c>
      <c r="E360" s="254" t="s">
        <v>1</v>
      </c>
      <c r="F360" s="255" t="s">
        <v>3680</v>
      </c>
      <c r="G360" s="253"/>
      <c r="H360" s="256">
        <v>-7.8079999999999998</v>
      </c>
      <c r="I360" s="257"/>
      <c r="J360" s="253"/>
      <c r="K360" s="253"/>
      <c r="L360" s="258"/>
      <c r="M360" s="259"/>
      <c r="N360" s="260"/>
      <c r="O360" s="260"/>
      <c r="P360" s="260"/>
      <c r="Q360" s="260"/>
      <c r="R360" s="260"/>
      <c r="S360" s="260"/>
      <c r="T360" s="261"/>
      <c r="U360" s="13"/>
      <c r="V360" s="13"/>
      <c r="W360" s="13"/>
      <c r="X360" s="13"/>
      <c r="Y360" s="13"/>
      <c r="Z360" s="13"/>
      <c r="AA360" s="13"/>
      <c r="AB360" s="13"/>
      <c r="AC360" s="13"/>
      <c r="AD360" s="13"/>
      <c r="AE360" s="13"/>
      <c r="AT360" s="262" t="s">
        <v>446</v>
      </c>
      <c r="AU360" s="262" t="s">
        <v>85</v>
      </c>
      <c r="AV360" s="13" t="s">
        <v>85</v>
      </c>
      <c r="AW360" s="13" t="s">
        <v>32</v>
      </c>
      <c r="AX360" s="13" t="s">
        <v>76</v>
      </c>
      <c r="AY360" s="262" t="s">
        <v>342</v>
      </c>
    </row>
    <row r="361" s="13" customFormat="1">
      <c r="A361" s="13"/>
      <c r="B361" s="252"/>
      <c r="C361" s="253"/>
      <c r="D361" s="240" t="s">
        <v>446</v>
      </c>
      <c r="E361" s="254" t="s">
        <v>1</v>
      </c>
      <c r="F361" s="255" t="s">
        <v>3681</v>
      </c>
      <c r="G361" s="253"/>
      <c r="H361" s="256">
        <v>-400.76100000000002</v>
      </c>
      <c r="I361" s="257"/>
      <c r="J361" s="253"/>
      <c r="K361" s="253"/>
      <c r="L361" s="258"/>
      <c r="M361" s="259"/>
      <c r="N361" s="260"/>
      <c r="O361" s="260"/>
      <c r="P361" s="260"/>
      <c r="Q361" s="260"/>
      <c r="R361" s="260"/>
      <c r="S361" s="260"/>
      <c r="T361" s="261"/>
      <c r="U361" s="13"/>
      <c r="V361" s="13"/>
      <c r="W361" s="13"/>
      <c r="X361" s="13"/>
      <c r="Y361" s="13"/>
      <c r="Z361" s="13"/>
      <c r="AA361" s="13"/>
      <c r="AB361" s="13"/>
      <c r="AC361" s="13"/>
      <c r="AD361" s="13"/>
      <c r="AE361" s="13"/>
      <c r="AT361" s="262" t="s">
        <v>446</v>
      </c>
      <c r="AU361" s="262" t="s">
        <v>85</v>
      </c>
      <c r="AV361" s="13" t="s">
        <v>85</v>
      </c>
      <c r="AW361" s="13" t="s">
        <v>32</v>
      </c>
      <c r="AX361" s="13" t="s">
        <v>76</v>
      </c>
      <c r="AY361" s="262" t="s">
        <v>342</v>
      </c>
    </row>
    <row r="362" s="13" customFormat="1">
      <c r="A362" s="13"/>
      <c r="B362" s="252"/>
      <c r="C362" s="253"/>
      <c r="D362" s="240" t="s">
        <v>446</v>
      </c>
      <c r="E362" s="254" t="s">
        <v>1</v>
      </c>
      <c r="F362" s="255" t="s">
        <v>3682</v>
      </c>
      <c r="G362" s="253"/>
      <c r="H362" s="256">
        <v>-211.15199999999999</v>
      </c>
      <c r="I362" s="257"/>
      <c r="J362" s="253"/>
      <c r="K362" s="253"/>
      <c r="L362" s="258"/>
      <c r="M362" s="259"/>
      <c r="N362" s="260"/>
      <c r="O362" s="260"/>
      <c r="P362" s="260"/>
      <c r="Q362" s="260"/>
      <c r="R362" s="260"/>
      <c r="S362" s="260"/>
      <c r="T362" s="261"/>
      <c r="U362" s="13"/>
      <c r="V362" s="13"/>
      <c r="W362" s="13"/>
      <c r="X362" s="13"/>
      <c r="Y362" s="13"/>
      <c r="Z362" s="13"/>
      <c r="AA362" s="13"/>
      <c r="AB362" s="13"/>
      <c r="AC362" s="13"/>
      <c r="AD362" s="13"/>
      <c r="AE362" s="13"/>
      <c r="AT362" s="262" t="s">
        <v>446</v>
      </c>
      <c r="AU362" s="262" t="s">
        <v>85</v>
      </c>
      <c r="AV362" s="13" t="s">
        <v>85</v>
      </c>
      <c r="AW362" s="13" t="s">
        <v>32</v>
      </c>
      <c r="AX362" s="13" t="s">
        <v>76</v>
      </c>
      <c r="AY362" s="262" t="s">
        <v>342</v>
      </c>
    </row>
    <row r="363" s="13" customFormat="1">
      <c r="A363" s="13"/>
      <c r="B363" s="252"/>
      <c r="C363" s="253"/>
      <c r="D363" s="240" t="s">
        <v>446</v>
      </c>
      <c r="E363" s="254" t="s">
        <v>1</v>
      </c>
      <c r="F363" s="255" t="s">
        <v>3683</v>
      </c>
      <c r="G363" s="253"/>
      <c r="H363" s="256">
        <v>-45.542999999999999</v>
      </c>
      <c r="I363" s="257"/>
      <c r="J363" s="253"/>
      <c r="K363" s="253"/>
      <c r="L363" s="258"/>
      <c r="M363" s="259"/>
      <c r="N363" s="260"/>
      <c r="O363" s="260"/>
      <c r="P363" s="260"/>
      <c r="Q363" s="260"/>
      <c r="R363" s="260"/>
      <c r="S363" s="260"/>
      <c r="T363" s="261"/>
      <c r="U363" s="13"/>
      <c r="V363" s="13"/>
      <c r="W363" s="13"/>
      <c r="X363" s="13"/>
      <c r="Y363" s="13"/>
      <c r="Z363" s="13"/>
      <c r="AA363" s="13"/>
      <c r="AB363" s="13"/>
      <c r="AC363" s="13"/>
      <c r="AD363" s="13"/>
      <c r="AE363" s="13"/>
      <c r="AT363" s="262" t="s">
        <v>446</v>
      </c>
      <c r="AU363" s="262" t="s">
        <v>85</v>
      </c>
      <c r="AV363" s="13" t="s">
        <v>85</v>
      </c>
      <c r="AW363" s="13" t="s">
        <v>32</v>
      </c>
      <c r="AX363" s="13" t="s">
        <v>76</v>
      </c>
      <c r="AY363" s="262" t="s">
        <v>342</v>
      </c>
    </row>
    <row r="364" s="13" customFormat="1">
      <c r="A364" s="13"/>
      <c r="B364" s="252"/>
      <c r="C364" s="253"/>
      <c r="D364" s="240" t="s">
        <v>446</v>
      </c>
      <c r="E364" s="254" t="s">
        <v>1</v>
      </c>
      <c r="F364" s="255" t="s">
        <v>3684</v>
      </c>
      <c r="G364" s="253"/>
      <c r="H364" s="256">
        <v>-44.003999999999998</v>
      </c>
      <c r="I364" s="257"/>
      <c r="J364" s="253"/>
      <c r="K364" s="253"/>
      <c r="L364" s="258"/>
      <c r="M364" s="259"/>
      <c r="N364" s="260"/>
      <c r="O364" s="260"/>
      <c r="P364" s="260"/>
      <c r="Q364" s="260"/>
      <c r="R364" s="260"/>
      <c r="S364" s="260"/>
      <c r="T364" s="261"/>
      <c r="U364" s="13"/>
      <c r="V364" s="13"/>
      <c r="W364" s="13"/>
      <c r="X364" s="13"/>
      <c r="Y364" s="13"/>
      <c r="Z364" s="13"/>
      <c r="AA364" s="13"/>
      <c r="AB364" s="13"/>
      <c r="AC364" s="13"/>
      <c r="AD364" s="13"/>
      <c r="AE364" s="13"/>
      <c r="AT364" s="262" t="s">
        <v>446</v>
      </c>
      <c r="AU364" s="262" t="s">
        <v>85</v>
      </c>
      <c r="AV364" s="13" t="s">
        <v>85</v>
      </c>
      <c r="AW364" s="13" t="s">
        <v>32</v>
      </c>
      <c r="AX364" s="13" t="s">
        <v>76</v>
      </c>
      <c r="AY364" s="262" t="s">
        <v>342</v>
      </c>
    </row>
    <row r="365" s="16" customFormat="1">
      <c r="A365" s="16"/>
      <c r="B365" s="284"/>
      <c r="C365" s="285"/>
      <c r="D365" s="240" t="s">
        <v>446</v>
      </c>
      <c r="E365" s="286" t="s">
        <v>1</v>
      </c>
      <c r="F365" s="287" t="s">
        <v>500</v>
      </c>
      <c r="G365" s="285"/>
      <c r="H365" s="288">
        <v>2207.0390000000002</v>
      </c>
      <c r="I365" s="289"/>
      <c r="J365" s="285"/>
      <c r="K365" s="285"/>
      <c r="L365" s="290"/>
      <c r="M365" s="291"/>
      <c r="N365" s="292"/>
      <c r="O365" s="292"/>
      <c r="P365" s="292"/>
      <c r="Q365" s="292"/>
      <c r="R365" s="292"/>
      <c r="S365" s="292"/>
      <c r="T365" s="293"/>
      <c r="U365" s="16"/>
      <c r="V365" s="16"/>
      <c r="W365" s="16"/>
      <c r="X365" s="16"/>
      <c r="Y365" s="16"/>
      <c r="Z365" s="16"/>
      <c r="AA365" s="16"/>
      <c r="AB365" s="16"/>
      <c r="AC365" s="16"/>
      <c r="AD365" s="16"/>
      <c r="AE365" s="16"/>
      <c r="AT365" s="294" t="s">
        <v>446</v>
      </c>
      <c r="AU365" s="294" t="s">
        <v>85</v>
      </c>
      <c r="AV365" s="16" t="s">
        <v>360</v>
      </c>
      <c r="AW365" s="16" t="s">
        <v>32</v>
      </c>
      <c r="AX365" s="16" t="s">
        <v>83</v>
      </c>
      <c r="AY365" s="294" t="s">
        <v>342</v>
      </c>
    </row>
    <row r="366" s="2" customFormat="1" ht="16.5" customHeight="1">
      <c r="A366" s="39"/>
      <c r="B366" s="40"/>
      <c r="C366" s="295" t="s">
        <v>755</v>
      </c>
      <c r="D366" s="295" t="s">
        <v>621</v>
      </c>
      <c r="E366" s="296" t="s">
        <v>2350</v>
      </c>
      <c r="F366" s="297" t="s">
        <v>2351</v>
      </c>
      <c r="G366" s="298" t="s">
        <v>462</v>
      </c>
      <c r="H366" s="299">
        <v>1986.336</v>
      </c>
      <c r="I366" s="300"/>
      <c r="J366" s="301">
        <f>ROUND(I366*H366,2)</f>
        <v>0</v>
      </c>
      <c r="K366" s="297" t="s">
        <v>443</v>
      </c>
      <c r="L366" s="302"/>
      <c r="M366" s="303" t="s">
        <v>1</v>
      </c>
      <c r="N366" s="304" t="s">
        <v>41</v>
      </c>
      <c r="O366" s="92"/>
      <c r="P366" s="236">
        <f>O366*H366</f>
        <v>0</v>
      </c>
      <c r="Q366" s="236">
        <v>0</v>
      </c>
      <c r="R366" s="236">
        <f>Q366*H366</f>
        <v>0</v>
      </c>
      <c r="S366" s="236">
        <v>0</v>
      </c>
      <c r="T366" s="237">
        <f>S366*H366</f>
        <v>0</v>
      </c>
      <c r="U366" s="39"/>
      <c r="V366" s="39"/>
      <c r="W366" s="39"/>
      <c r="X366" s="39"/>
      <c r="Y366" s="39"/>
      <c r="Z366" s="39"/>
      <c r="AA366" s="39"/>
      <c r="AB366" s="39"/>
      <c r="AC366" s="39"/>
      <c r="AD366" s="39"/>
      <c r="AE366" s="39"/>
      <c r="AR366" s="238" t="s">
        <v>376</v>
      </c>
      <c r="AT366" s="238" t="s">
        <v>621</v>
      </c>
      <c r="AU366" s="238" t="s">
        <v>85</v>
      </c>
      <c r="AY366" s="18" t="s">
        <v>342</v>
      </c>
      <c r="BE366" s="239">
        <f>IF(N366="základní",J366,0)</f>
        <v>0</v>
      </c>
      <c r="BF366" s="239">
        <f>IF(N366="snížená",J366,0)</f>
        <v>0</v>
      </c>
      <c r="BG366" s="239">
        <f>IF(N366="zákl. přenesená",J366,0)</f>
        <v>0</v>
      </c>
      <c r="BH366" s="239">
        <f>IF(N366="sníž. přenesená",J366,0)</f>
        <v>0</v>
      </c>
      <c r="BI366" s="239">
        <f>IF(N366="nulová",J366,0)</f>
        <v>0</v>
      </c>
      <c r="BJ366" s="18" t="s">
        <v>83</v>
      </c>
      <c r="BK366" s="239">
        <f>ROUND(I366*H366,2)</f>
        <v>0</v>
      </c>
      <c r="BL366" s="18" t="s">
        <v>360</v>
      </c>
      <c r="BM366" s="238" t="s">
        <v>3685</v>
      </c>
    </row>
    <row r="367" s="2" customFormat="1">
      <c r="A367" s="39"/>
      <c r="B367" s="40"/>
      <c r="C367" s="41"/>
      <c r="D367" s="240" t="s">
        <v>349</v>
      </c>
      <c r="E367" s="41"/>
      <c r="F367" s="241" t="s">
        <v>2351</v>
      </c>
      <c r="G367" s="41"/>
      <c r="H367" s="41"/>
      <c r="I367" s="242"/>
      <c r="J367" s="41"/>
      <c r="K367" s="41"/>
      <c r="L367" s="45"/>
      <c r="M367" s="243"/>
      <c r="N367" s="244"/>
      <c r="O367" s="92"/>
      <c r="P367" s="92"/>
      <c r="Q367" s="92"/>
      <c r="R367" s="92"/>
      <c r="S367" s="92"/>
      <c r="T367" s="93"/>
      <c r="U367" s="39"/>
      <c r="V367" s="39"/>
      <c r="W367" s="39"/>
      <c r="X367" s="39"/>
      <c r="Y367" s="39"/>
      <c r="Z367" s="39"/>
      <c r="AA367" s="39"/>
      <c r="AB367" s="39"/>
      <c r="AC367" s="39"/>
      <c r="AD367" s="39"/>
      <c r="AE367" s="39"/>
      <c r="AT367" s="18" t="s">
        <v>349</v>
      </c>
      <c r="AU367" s="18" t="s">
        <v>85</v>
      </c>
    </row>
    <row r="368" s="13" customFormat="1">
      <c r="A368" s="13"/>
      <c r="B368" s="252"/>
      <c r="C368" s="253"/>
      <c r="D368" s="240" t="s">
        <v>446</v>
      </c>
      <c r="E368" s="254" t="s">
        <v>1</v>
      </c>
      <c r="F368" s="255" t="s">
        <v>3686</v>
      </c>
      <c r="G368" s="253"/>
      <c r="H368" s="256">
        <v>1986.336</v>
      </c>
      <c r="I368" s="257"/>
      <c r="J368" s="253"/>
      <c r="K368" s="253"/>
      <c r="L368" s="258"/>
      <c r="M368" s="259"/>
      <c r="N368" s="260"/>
      <c r="O368" s="260"/>
      <c r="P368" s="260"/>
      <c r="Q368" s="260"/>
      <c r="R368" s="260"/>
      <c r="S368" s="260"/>
      <c r="T368" s="261"/>
      <c r="U368" s="13"/>
      <c r="V368" s="13"/>
      <c r="W368" s="13"/>
      <c r="X368" s="13"/>
      <c r="Y368" s="13"/>
      <c r="Z368" s="13"/>
      <c r="AA368" s="13"/>
      <c r="AB368" s="13"/>
      <c r="AC368" s="13"/>
      <c r="AD368" s="13"/>
      <c r="AE368" s="13"/>
      <c r="AT368" s="262" t="s">
        <v>446</v>
      </c>
      <c r="AU368" s="262" t="s">
        <v>85</v>
      </c>
      <c r="AV368" s="13" t="s">
        <v>85</v>
      </c>
      <c r="AW368" s="13" t="s">
        <v>32</v>
      </c>
      <c r="AX368" s="13" t="s">
        <v>83</v>
      </c>
      <c r="AY368" s="262" t="s">
        <v>342</v>
      </c>
    </row>
    <row r="369" s="2" customFormat="1" ht="16.5" customHeight="1">
      <c r="A369" s="39"/>
      <c r="B369" s="40"/>
      <c r="C369" s="227" t="s">
        <v>760</v>
      </c>
      <c r="D369" s="227" t="s">
        <v>343</v>
      </c>
      <c r="E369" s="228" t="s">
        <v>2354</v>
      </c>
      <c r="F369" s="229" t="s">
        <v>2355</v>
      </c>
      <c r="G369" s="230" t="s">
        <v>562</v>
      </c>
      <c r="H369" s="231">
        <v>1103.52</v>
      </c>
      <c r="I369" s="232"/>
      <c r="J369" s="233">
        <f>ROUND(I369*H369,2)</f>
        <v>0</v>
      </c>
      <c r="K369" s="229" t="s">
        <v>1</v>
      </c>
      <c r="L369" s="45"/>
      <c r="M369" s="234" t="s">
        <v>1</v>
      </c>
      <c r="N369" s="235" t="s">
        <v>41</v>
      </c>
      <c r="O369" s="92"/>
      <c r="P369" s="236">
        <f>O369*H369</f>
        <v>0</v>
      </c>
      <c r="Q369" s="236">
        <v>0</v>
      </c>
      <c r="R369" s="236">
        <f>Q369*H369</f>
        <v>0</v>
      </c>
      <c r="S369" s="236">
        <v>0</v>
      </c>
      <c r="T369" s="237">
        <f>S369*H369</f>
        <v>0</v>
      </c>
      <c r="U369" s="39"/>
      <c r="V369" s="39"/>
      <c r="W369" s="39"/>
      <c r="X369" s="39"/>
      <c r="Y369" s="39"/>
      <c r="Z369" s="39"/>
      <c r="AA369" s="39"/>
      <c r="AB369" s="39"/>
      <c r="AC369" s="39"/>
      <c r="AD369" s="39"/>
      <c r="AE369" s="39"/>
      <c r="AR369" s="238" t="s">
        <v>360</v>
      </c>
      <c r="AT369" s="238" t="s">
        <v>343</v>
      </c>
      <c r="AU369" s="238" t="s">
        <v>85</v>
      </c>
      <c r="AY369" s="18" t="s">
        <v>342</v>
      </c>
      <c r="BE369" s="239">
        <f>IF(N369="základní",J369,0)</f>
        <v>0</v>
      </c>
      <c r="BF369" s="239">
        <f>IF(N369="snížená",J369,0)</f>
        <v>0</v>
      </c>
      <c r="BG369" s="239">
        <f>IF(N369="zákl. přenesená",J369,0)</f>
        <v>0</v>
      </c>
      <c r="BH369" s="239">
        <f>IF(N369="sníž. přenesená",J369,0)</f>
        <v>0</v>
      </c>
      <c r="BI369" s="239">
        <f>IF(N369="nulová",J369,0)</f>
        <v>0</v>
      </c>
      <c r="BJ369" s="18" t="s">
        <v>83</v>
      </c>
      <c r="BK369" s="239">
        <f>ROUND(I369*H369,2)</f>
        <v>0</v>
      </c>
      <c r="BL369" s="18" t="s">
        <v>360</v>
      </c>
      <c r="BM369" s="238" t="s">
        <v>3687</v>
      </c>
    </row>
    <row r="370" s="2" customFormat="1">
      <c r="A370" s="39"/>
      <c r="B370" s="40"/>
      <c r="C370" s="41"/>
      <c r="D370" s="240" t="s">
        <v>349</v>
      </c>
      <c r="E370" s="41"/>
      <c r="F370" s="241" t="s">
        <v>2355</v>
      </c>
      <c r="G370" s="41"/>
      <c r="H370" s="41"/>
      <c r="I370" s="242"/>
      <c r="J370" s="41"/>
      <c r="K370" s="41"/>
      <c r="L370" s="45"/>
      <c r="M370" s="243"/>
      <c r="N370" s="244"/>
      <c r="O370" s="92"/>
      <c r="P370" s="92"/>
      <c r="Q370" s="92"/>
      <c r="R370" s="92"/>
      <c r="S370" s="92"/>
      <c r="T370" s="93"/>
      <c r="U370" s="39"/>
      <c r="V370" s="39"/>
      <c r="W370" s="39"/>
      <c r="X370" s="39"/>
      <c r="Y370" s="39"/>
      <c r="Z370" s="39"/>
      <c r="AA370" s="39"/>
      <c r="AB370" s="39"/>
      <c r="AC370" s="39"/>
      <c r="AD370" s="39"/>
      <c r="AE370" s="39"/>
      <c r="AT370" s="18" t="s">
        <v>349</v>
      </c>
      <c r="AU370" s="18" t="s">
        <v>85</v>
      </c>
    </row>
    <row r="371" s="13" customFormat="1">
      <c r="A371" s="13"/>
      <c r="B371" s="252"/>
      <c r="C371" s="253"/>
      <c r="D371" s="240" t="s">
        <v>446</v>
      </c>
      <c r="E371" s="254" t="s">
        <v>1</v>
      </c>
      <c r="F371" s="255" t="s">
        <v>3688</v>
      </c>
      <c r="G371" s="253"/>
      <c r="H371" s="256">
        <v>1103.52</v>
      </c>
      <c r="I371" s="257"/>
      <c r="J371" s="253"/>
      <c r="K371" s="253"/>
      <c r="L371" s="258"/>
      <c r="M371" s="259"/>
      <c r="N371" s="260"/>
      <c r="O371" s="260"/>
      <c r="P371" s="260"/>
      <c r="Q371" s="260"/>
      <c r="R371" s="260"/>
      <c r="S371" s="260"/>
      <c r="T371" s="261"/>
      <c r="U371" s="13"/>
      <c r="V371" s="13"/>
      <c r="W371" s="13"/>
      <c r="X371" s="13"/>
      <c r="Y371" s="13"/>
      <c r="Z371" s="13"/>
      <c r="AA371" s="13"/>
      <c r="AB371" s="13"/>
      <c r="AC371" s="13"/>
      <c r="AD371" s="13"/>
      <c r="AE371" s="13"/>
      <c r="AT371" s="262" t="s">
        <v>446</v>
      </c>
      <c r="AU371" s="262" t="s">
        <v>85</v>
      </c>
      <c r="AV371" s="13" t="s">
        <v>85</v>
      </c>
      <c r="AW371" s="13" t="s">
        <v>32</v>
      </c>
      <c r="AX371" s="13" t="s">
        <v>83</v>
      </c>
      <c r="AY371" s="262" t="s">
        <v>342</v>
      </c>
    </row>
    <row r="372" s="2" customFormat="1" ht="16.5" customHeight="1">
      <c r="A372" s="39"/>
      <c r="B372" s="40"/>
      <c r="C372" s="227" t="s">
        <v>766</v>
      </c>
      <c r="D372" s="227" t="s">
        <v>343</v>
      </c>
      <c r="E372" s="228" t="s">
        <v>2358</v>
      </c>
      <c r="F372" s="229" t="s">
        <v>2359</v>
      </c>
      <c r="G372" s="230" t="s">
        <v>562</v>
      </c>
      <c r="H372" s="231">
        <v>515.23199999999997</v>
      </c>
      <c r="I372" s="232"/>
      <c r="J372" s="233">
        <f>ROUND(I372*H372,2)</f>
        <v>0</v>
      </c>
      <c r="K372" s="229" t="s">
        <v>443</v>
      </c>
      <c r="L372" s="45"/>
      <c r="M372" s="234" t="s">
        <v>1</v>
      </c>
      <c r="N372" s="235" t="s">
        <v>41</v>
      </c>
      <c r="O372" s="92"/>
      <c r="P372" s="236">
        <f>O372*H372</f>
        <v>0</v>
      </c>
      <c r="Q372" s="236">
        <v>0</v>
      </c>
      <c r="R372" s="236">
        <f>Q372*H372</f>
        <v>0</v>
      </c>
      <c r="S372" s="236">
        <v>0</v>
      </c>
      <c r="T372" s="237">
        <f>S372*H372</f>
        <v>0</v>
      </c>
      <c r="U372" s="39"/>
      <c r="V372" s="39"/>
      <c r="W372" s="39"/>
      <c r="X372" s="39"/>
      <c r="Y372" s="39"/>
      <c r="Z372" s="39"/>
      <c r="AA372" s="39"/>
      <c r="AB372" s="39"/>
      <c r="AC372" s="39"/>
      <c r="AD372" s="39"/>
      <c r="AE372" s="39"/>
      <c r="AR372" s="238" t="s">
        <v>360</v>
      </c>
      <c r="AT372" s="238" t="s">
        <v>343</v>
      </c>
      <c r="AU372" s="238" t="s">
        <v>85</v>
      </c>
      <c r="AY372" s="18" t="s">
        <v>342</v>
      </c>
      <c r="BE372" s="239">
        <f>IF(N372="základní",J372,0)</f>
        <v>0</v>
      </c>
      <c r="BF372" s="239">
        <f>IF(N372="snížená",J372,0)</f>
        <v>0</v>
      </c>
      <c r="BG372" s="239">
        <f>IF(N372="zákl. přenesená",J372,0)</f>
        <v>0</v>
      </c>
      <c r="BH372" s="239">
        <f>IF(N372="sníž. přenesená",J372,0)</f>
        <v>0</v>
      </c>
      <c r="BI372" s="239">
        <f>IF(N372="nulová",J372,0)</f>
        <v>0</v>
      </c>
      <c r="BJ372" s="18" t="s">
        <v>83</v>
      </c>
      <c r="BK372" s="239">
        <f>ROUND(I372*H372,2)</f>
        <v>0</v>
      </c>
      <c r="BL372" s="18" t="s">
        <v>360</v>
      </c>
      <c r="BM372" s="238" t="s">
        <v>3689</v>
      </c>
    </row>
    <row r="373" s="2" customFormat="1">
      <c r="A373" s="39"/>
      <c r="B373" s="40"/>
      <c r="C373" s="41"/>
      <c r="D373" s="240" t="s">
        <v>349</v>
      </c>
      <c r="E373" s="41"/>
      <c r="F373" s="241" t="s">
        <v>2361</v>
      </c>
      <c r="G373" s="41"/>
      <c r="H373" s="41"/>
      <c r="I373" s="242"/>
      <c r="J373" s="41"/>
      <c r="K373" s="41"/>
      <c r="L373" s="45"/>
      <c r="M373" s="243"/>
      <c r="N373" s="244"/>
      <c r="O373" s="92"/>
      <c r="P373" s="92"/>
      <c r="Q373" s="92"/>
      <c r="R373" s="92"/>
      <c r="S373" s="92"/>
      <c r="T373" s="93"/>
      <c r="U373" s="39"/>
      <c r="V373" s="39"/>
      <c r="W373" s="39"/>
      <c r="X373" s="39"/>
      <c r="Y373" s="39"/>
      <c r="Z373" s="39"/>
      <c r="AA373" s="39"/>
      <c r="AB373" s="39"/>
      <c r="AC373" s="39"/>
      <c r="AD373" s="39"/>
      <c r="AE373" s="39"/>
      <c r="AT373" s="18" t="s">
        <v>349</v>
      </c>
      <c r="AU373" s="18" t="s">
        <v>85</v>
      </c>
    </row>
    <row r="374" s="13" customFormat="1">
      <c r="A374" s="13"/>
      <c r="B374" s="252"/>
      <c r="C374" s="253"/>
      <c r="D374" s="240" t="s">
        <v>446</v>
      </c>
      <c r="E374" s="254" t="s">
        <v>1</v>
      </c>
      <c r="F374" s="255" t="s">
        <v>3690</v>
      </c>
      <c r="G374" s="253"/>
      <c r="H374" s="256">
        <v>43.101999999999997</v>
      </c>
      <c r="I374" s="257"/>
      <c r="J374" s="253"/>
      <c r="K374" s="253"/>
      <c r="L374" s="258"/>
      <c r="M374" s="259"/>
      <c r="N374" s="260"/>
      <c r="O374" s="260"/>
      <c r="P374" s="260"/>
      <c r="Q374" s="260"/>
      <c r="R374" s="260"/>
      <c r="S374" s="260"/>
      <c r="T374" s="261"/>
      <c r="U374" s="13"/>
      <c r="V374" s="13"/>
      <c r="W374" s="13"/>
      <c r="X374" s="13"/>
      <c r="Y374" s="13"/>
      <c r="Z374" s="13"/>
      <c r="AA374" s="13"/>
      <c r="AB374" s="13"/>
      <c r="AC374" s="13"/>
      <c r="AD374" s="13"/>
      <c r="AE374" s="13"/>
      <c r="AT374" s="262" t="s">
        <v>446</v>
      </c>
      <c r="AU374" s="262" t="s">
        <v>85</v>
      </c>
      <c r="AV374" s="13" t="s">
        <v>85</v>
      </c>
      <c r="AW374" s="13" t="s">
        <v>32</v>
      </c>
      <c r="AX374" s="13" t="s">
        <v>76</v>
      </c>
      <c r="AY374" s="262" t="s">
        <v>342</v>
      </c>
    </row>
    <row r="375" s="13" customFormat="1">
      <c r="A375" s="13"/>
      <c r="B375" s="252"/>
      <c r="C375" s="253"/>
      <c r="D375" s="240" t="s">
        <v>446</v>
      </c>
      <c r="E375" s="254" t="s">
        <v>1</v>
      </c>
      <c r="F375" s="255" t="s">
        <v>3691</v>
      </c>
      <c r="G375" s="253"/>
      <c r="H375" s="256">
        <v>463.10000000000002</v>
      </c>
      <c r="I375" s="257"/>
      <c r="J375" s="253"/>
      <c r="K375" s="253"/>
      <c r="L375" s="258"/>
      <c r="M375" s="259"/>
      <c r="N375" s="260"/>
      <c r="O375" s="260"/>
      <c r="P375" s="260"/>
      <c r="Q375" s="260"/>
      <c r="R375" s="260"/>
      <c r="S375" s="260"/>
      <c r="T375" s="261"/>
      <c r="U375" s="13"/>
      <c r="V375" s="13"/>
      <c r="W375" s="13"/>
      <c r="X375" s="13"/>
      <c r="Y375" s="13"/>
      <c r="Z375" s="13"/>
      <c r="AA375" s="13"/>
      <c r="AB375" s="13"/>
      <c r="AC375" s="13"/>
      <c r="AD375" s="13"/>
      <c r="AE375" s="13"/>
      <c r="AT375" s="262" t="s">
        <v>446</v>
      </c>
      <c r="AU375" s="262" t="s">
        <v>85</v>
      </c>
      <c r="AV375" s="13" t="s">
        <v>85</v>
      </c>
      <c r="AW375" s="13" t="s">
        <v>32</v>
      </c>
      <c r="AX375" s="13" t="s">
        <v>76</v>
      </c>
      <c r="AY375" s="262" t="s">
        <v>342</v>
      </c>
    </row>
    <row r="376" s="13" customFormat="1">
      <c r="A376" s="13"/>
      <c r="B376" s="252"/>
      <c r="C376" s="253"/>
      <c r="D376" s="240" t="s">
        <v>446</v>
      </c>
      <c r="E376" s="254" t="s">
        <v>1</v>
      </c>
      <c r="F376" s="255" t="s">
        <v>3692</v>
      </c>
      <c r="G376" s="253"/>
      <c r="H376" s="256">
        <v>9.0299999999999994</v>
      </c>
      <c r="I376" s="257"/>
      <c r="J376" s="253"/>
      <c r="K376" s="253"/>
      <c r="L376" s="258"/>
      <c r="M376" s="259"/>
      <c r="N376" s="260"/>
      <c r="O376" s="260"/>
      <c r="P376" s="260"/>
      <c r="Q376" s="260"/>
      <c r="R376" s="260"/>
      <c r="S376" s="260"/>
      <c r="T376" s="261"/>
      <c r="U376" s="13"/>
      <c r="V376" s="13"/>
      <c r="W376" s="13"/>
      <c r="X376" s="13"/>
      <c r="Y376" s="13"/>
      <c r="Z376" s="13"/>
      <c r="AA376" s="13"/>
      <c r="AB376" s="13"/>
      <c r="AC376" s="13"/>
      <c r="AD376" s="13"/>
      <c r="AE376" s="13"/>
      <c r="AT376" s="262" t="s">
        <v>446</v>
      </c>
      <c r="AU376" s="262" t="s">
        <v>85</v>
      </c>
      <c r="AV376" s="13" t="s">
        <v>85</v>
      </c>
      <c r="AW376" s="13" t="s">
        <v>32</v>
      </c>
      <c r="AX376" s="13" t="s">
        <v>76</v>
      </c>
      <c r="AY376" s="262" t="s">
        <v>342</v>
      </c>
    </row>
    <row r="377" s="16" customFormat="1">
      <c r="A377" s="16"/>
      <c r="B377" s="284"/>
      <c r="C377" s="285"/>
      <c r="D377" s="240" t="s">
        <v>446</v>
      </c>
      <c r="E377" s="286" t="s">
        <v>1</v>
      </c>
      <c r="F377" s="287" t="s">
        <v>500</v>
      </c>
      <c r="G377" s="285"/>
      <c r="H377" s="288">
        <v>515.23199999999997</v>
      </c>
      <c r="I377" s="289"/>
      <c r="J377" s="285"/>
      <c r="K377" s="285"/>
      <c r="L377" s="290"/>
      <c r="M377" s="291"/>
      <c r="N377" s="292"/>
      <c r="O377" s="292"/>
      <c r="P377" s="292"/>
      <c r="Q377" s="292"/>
      <c r="R377" s="292"/>
      <c r="S377" s="292"/>
      <c r="T377" s="293"/>
      <c r="U377" s="16"/>
      <c r="V377" s="16"/>
      <c r="W377" s="16"/>
      <c r="X377" s="16"/>
      <c r="Y377" s="16"/>
      <c r="Z377" s="16"/>
      <c r="AA377" s="16"/>
      <c r="AB377" s="16"/>
      <c r="AC377" s="16"/>
      <c r="AD377" s="16"/>
      <c r="AE377" s="16"/>
      <c r="AT377" s="294" t="s">
        <v>446</v>
      </c>
      <c r="AU377" s="294" t="s">
        <v>85</v>
      </c>
      <c r="AV377" s="16" t="s">
        <v>360</v>
      </c>
      <c r="AW377" s="16" t="s">
        <v>32</v>
      </c>
      <c r="AX377" s="16" t="s">
        <v>83</v>
      </c>
      <c r="AY377" s="294" t="s">
        <v>342</v>
      </c>
    </row>
    <row r="378" s="2" customFormat="1" ht="16.5" customHeight="1">
      <c r="A378" s="39"/>
      <c r="B378" s="40"/>
      <c r="C378" s="295" t="s">
        <v>772</v>
      </c>
      <c r="D378" s="295" t="s">
        <v>621</v>
      </c>
      <c r="E378" s="296" t="s">
        <v>2365</v>
      </c>
      <c r="F378" s="297" t="s">
        <v>2366</v>
      </c>
      <c r="G378" s="298" t="s">
        <v>462</v>
      </c>
      <c r="H378" s="299">
        <v>927.41800000000001</v>
      </c>
      <c r="I378" s="300"/>
      <c r="J378" s="301">
        <f>ROUND(I378*H378,2)</f>
        <v>0</v>
      </c>
      <c r="K378" s="297" t="s">
        <v>443</v>
      </c>
      <c r="L378" s="302"/>
      <c r="M378" s="303" t="s">
        <v>1</v>
      </c>
      <c r="N378" s="304" t="s">
        <v>41</v>
      </c>
      <c r="O378" s="92"/>
      <c r="P378" s="236">
        <f>O378*H378</f>
        <v>0</v>
      </c>
      <c r="Q378" s="236">
        <v>0</v>
      </c>
      <c r="R378" s="236">
        <f>Q378*H378</f>
        <v>0</v>
      </c>
      <c r="S378" s="236">
        <v>0</v>
      </c>
      <c r="T378" s="237">
        <f>S378*H378</f>
        <v>0</v>
      </c>
      <c r="U378" s="39"/>
      <c r="V378" s="39"/>
      <c r="W378" s="39"/>
      <c r="X378" s="39"/>
      <c r="Y378" s="39"/>
      <c r="Z378" s="39"/>
      <c r="AA378" s="39"/>
      <c r="AB378" s="39"/>
      <c r="AC378" s="39"/>
      <c r="AD378" s="39"/>
      <c r="AE378" s="39"/>
      <c r="AR378" s="238" t="s">
        <v>376</v>
      </c>
      <c r="AT378" s="238" t="s">
        <v>621</v>
      </c>
      <c r="AU378" s="238" t="s">
        <v>85</v>
      </c>
      <c r="AY378" s="18" t="s">
        <v>342</v>
      </c>
      <c r="BE378" s="239">
        <f>IF(N378="základní",J378,0)</f>
        <v>0</v>
      </c>
      <c r="BF378" s="239">
        <f>IF(N378="snížená",J378,0)</f>
        <v>0</v>
      </c>
      <c r="BG378" s="239">
        <f>IF(N378="zákl. přenesená",J378,0)</f>
        <v>0</v>
      </c>
      <c r="BH378" s="239">
        <f>IF(N378="sníž. přenesená",J378,0)</f>
        <v>0</v>
      </c>
      <c r="BI378" s="239">
        <f>IF(N378="nulová",J378,0)</f>
        <v>0</v>
      </c>
      <c r="BJ378" s="18" t="s">
        <v>83</v>
      </c>
      <c r="BK378" s="239">
        <f>ROUND(I378*H378,2)</f>
        <v>0</v>
      </c>
      <c r="BL378" s="18" t="s">
        <v>360</v>
      </c>
      <c r="BM378" s="238" t="s">
        <v>3693</v>
      </c>
    </row>
    <row r="379" s="2" customFormat="1">
      <c r="A379" s="39"/>
      <c r="B379" s="40"/>
      <c r="C379" s="41"/>
      <c r="D379" s="240" t="s">
        <v>349</v>
      </c>
      <c r="E379" s="41"/>
      <c r="F379" s="241" t="s">
        <v>2366</v>
      </c>
      <c r="G379" s="41"/>
      <c r="H379" s="41"/>
      <c r="I379" s="242"/>
      <c r="J379" s="41"/>
      <c r="K379" s="41"/>
      <c r="L379" s="45"/>
      <c r="M379" s="243"/>
      <c r="N379" s="244"/>
      <c r="O379" s="92"/>
      <c r="P379" s="92"/>
      <c r="Q379" s="92"/>
      <c r="R379" s="92"/>
      <c r="S379" s="92"/>
      <c r="T379" s="93"/>
      <c r="U379" s="39"/>
      <c r="V379" s="39"/>
      <c r="W379" s="39"/>
      <c r="X379" s="39"/>
      <c r="Y379" s="39"/>
      <c r="Z379" s="39"/>
      <c r="AA379" s="39"/>
      <c r="AB379" s="39"/>
      <c r="AC379" s="39"/>
      <c r="AD379" s="39"/>
      <c r="AE379" s="39"/>
      <c r="AT379" s="18" t="s">
        <v>349</v>
      </c>
      <c r="AU379" s="18" t="s">
        <v>85</v>
      </c>
    </row>
    <row r="380" s="13" customFormat="1">
      <c r="A380" s="13"/>
      <c r="B380" s="252"/>
      <c r="C380" s="253"/>
      <c r="D380" s="240" t="s">
        <v>446</v>
      </c>
      <c r="E380" s="253"/>
      <c r="F380" s="255" t="s">
        <v>3694</v>
      </c>
      <c r="G380" s="253"/>
      <c r="H380" s="256">
        <v>927.41800000000001</v>
      </c>
      <c r="I380" s="257"/>
      <c r="J380" s="253"/>
      <c r="K380" s="253"/>
      <c r="L380" s="258"/>
      <c r="M380" s="259"/>
      <c r="N380" s="260"/>
      <c r="O380" s="260"/>
      <c r="P380" s="260"/>
      <c r="Q380" s="260"/>
      <c r="R380" s="260"/>
      <c r="S380" s="260"/>
      <c r="T380" s="261"/>
      <c r="U380" s="13"/>
      <c r="V380" s="13"/>
      <c r="W380" s="13"/>
      <c r="X380" s="13"/>
      <c r="Y380" s="13"/>
      <c r="Z380" s="13"/>
      <c r="AA380" s="13"/>
      <c r="AB380" s="13"/>
      <c r="AC380" s="13"/>
      <c r="AD380" s="13"/>
      <c r="AE380" s="13"/>
      <c r="AT380" s="262" t="s">
        <v>446</v>
      </c>
      <c r="AU380" s="262" t="s">
        <v>85</v>
      </c>
      <c r="AV380" s="13" t="s">
        <v>85</v>
      </c>
      <c r="AW380" s="13" t="s">
        <v>4</v>
      </c>
      <c r="AX380" s="13" t="s">
        <v>83</v>
      </c>
      <c r="AY380" s="262" t="s">
        <v>342</v>
      </c>
    </row>
    <row r="381" s="2" customFormat="1" ht="21.75" customHeight="1">
      <c r="A381" s="39"/>
      <c r="B381" s="40"/>
      <c r="C381" s="227" t="s">
        <v>777</v>
      </c>
      <c r="D381" s="227" t="s">
        <v>343</v>
      </c>
      <c r="E381" s="228" t="s">
        <v>1137</v>
      </c>
      <c r="F381" s="229" t="s">
        <v>1138</v>
      </c>
      <c r="G381" s="230" t="s">
        <v>473</v>
      </c>
      <c r="H381" s="231">
        <v>395.31</v>
      </c>
      <c r="I381" s="232"/>
      <c r="J381" s="233">
        <f>ROUND(I381*H381,2)</f>
        <v>0</v>
      </c>
      <c r="K381" s="229" t="s">
        <v>443</v>
      </c>
      <c r="L381" s="45"/>
      <c r="M381" s="234" t="s">
        <v>1</v>
      </c>
      <c r="N381" s="235" t="s">
        <v>41</v>
      </c>
      <c r="O381" s="92"/>
      <c r="P381" s="236">
        <f>O381*H381</f>
        <v>0</v>
      </c>
      <c r="Q381" s="236">
        <v>0</v>
      </c>
      <c r="R381" s="236">
        <f>Q381*H381</f>
        <v>0</v>
      </c>
      <c r="S381" s="236">
        <v>0</v>
      </c>
      <c r="T381" s="237">
        <f>S381*H381</f>
        <v>0</v>
      </c>
      <c r="U381" s="39"/>
      <c r="V381" s="39"/>
      <c r="W381" s="39"/>
      <c r="X381" s="39"/>
      <c r="Y381" s="39"/>
      <c r="Z381" s="39"/>
      <c r="AA381" s="39"/>
      <c r="AB381" s="39"/>
      <c r="AC381" s="39"/>
      <c r="AD381" s="39"/>
      <c r="AE381" s="39"/>
      <c r="AR381" s="238" t="s">
        <v>360</v>
      </c>
      <c r="AT381" s="238" t="s">
        <v>343</v>
      </c>
      <c r="AU381" s="238" t="s">
        <v>85</v>
      </c>
      <c r="AY381" s="18" t="s">
        <v>342</v>
      </c>
      <c r="BE381" s="239">
        <f>IF(N381="základní",J381,0)</f>
        <v>0</v>
      </c>
      <c r="BF381" s="239">
        <f>IF(N381="snížená",J381,0)</f>
        <v>0</v>
      </c>
      <c r="BG381" s="239">
        <f>IF(N381="zákl. přenesená",J381,0)</f>
        <v>0</v>
      </c>
      <c r="BH381" s="239">
        <f>IF(N381="sníž. přenesená",J381,0)</f>
        <v>0</v>
      </c>
      <c r="BI381" s="239">
        <f>IF(N381="nulová",J381,0)</f>
        <v>0</v>
      </c>
      <c r="BJ381" s="18" t="s">
        <v>83</v>
      </c>
      <c r="BK381" s="239">
        <f>ROUND(I381*H381,2)</f>
        <v>0</v>
      </c>
      <c r="BL381" s="18" t="s">
        <v>360</v>
      </c>
      <c r="BM381" s="238" t="s">
        <v>3695</v>
      </c>
    </row>
    <row r="382" s="2" customFormat="1">
      <c r="A382" s="39"/>
      <c r="B382" s="40"/>
      <c r="C382" s="41"/>
      <c r="D382" s="240" t="s">
        <v>349</v>
      </c>
      <c r="E382" s="41"/>
      <c r="F382" s="241" t="s">
        <v>1140</v>
      </c>
      <c r="G382" s="41"/>
      <c r="H382" s="41"/>
      <c r="I382" s="242"/>
      <c r="J382" s="41"/>
      <c r="K382" s="41"/>
      <c r="L382" s="45"/>
      <c r="M382" s="243"/>
      <c r="N382" s="244"/>
      <c r="O382" s="92"/>
      <c r="P382" s="92"/>
      <c r="Q382" s="92"/>
      <c r="R382" s="92"/>
      <c r="S382" s="92"/>
      <c r="T382" s="93"/>
      <c r="U382" s="39"/>
      <c r="V382" s="39"/>
      <c r="W382" s="39"/>
      <c r="X382" s="39"/>
      <c r="Y382" s="39"/>
      <c r="Z382" s="39"/>
      <c r="AA382" s="39"/>
      <c r="AB382" s="39"/>
      <c r="AC382" s="39"/>
      <c r="AD382" s="39"/>
      <c r="AE382" s="39"/>
      <c r="AT382" s="18" t="s">
        <v>349</v>
      </c>
      <c r="AU382" s="18" t="s">
        <v>85</v>
      </c>
    </row>
    <row r="383" s="13" customFormat="1">
      <c r="A383" s="13"/>
      <c r="B383" s="252"/>
      <c r="C383" s="253"/>
      <c r="D383" s="240" t="s">
        <v>446</v>
      </c>
      <c r="E383" s="254" t="s">
        <v>1</v>
      </c>
      <c r="F383" s="255" t="s">
        <v>3534</v>
      </c>
      <c r="G383" s="253"/>
      <c r="H383" s="256">
        <v>377.95999999999998</v>
      </c>
      <c r="I383" s="257"/>
      <c r="J383" s="253"/>
      <c r="K383" s="253"/>
      <c r="L383" s="258"/>
      <c r="M383" s="259"/>
      <c r="N383" s="260"/>
      <c r="O383" s="260"/>
      <c r="P383" s="260"/>
      <c r="Q383" s="260"/>
      <c r="R383" s="260"/>
      <c r="S383" s="260"/>
      <c r="T383" s="261"/>
      <c r="U383" s="13"/>
      <c r="V383" s="13"/>
      <c r="W383" s="13"/>
      <c r="X383" s="13"/>
      <c r="Y383" s="13"/>
      <c r="Z383" s="13"/>
      <c r="AA383" s="13"/>
      <c r="AB383" s="13"/>
      <c r="AC383" s="13"/>
      <c r="AD383" s="13"/>
      <c r="AE383" s="13"/>
      <c r="AT383" s="262" t="s">
        <v>446</v>
      </c>
      <c r="AU383" s="262" t="s">
        <v>85</v>
      </c>
      <c r="AV383" s="13" t="s">
        <v>85</v>
      </c>
      <c r="AW383" s="13" t="s">
        <v>32</v>
      </c>
      <c r="AX383" s="13" t="s">
        <v>76</v>
      </c>
      <c r="AY383" s="262" t="s">
        <v>342</v>
      </c>
    </row>
    <row r="384" s="13" customFormat="1">
      <c r="A384" s="13"/>
      <c r="B384" s="252"/>
      <c r="C384" s="253"/>
      <c r="D384" s="240" t="s">
        <v>446</v>
      </c>
      <c r="E384" s="254" t="s">
        <v>1</v>
      </c>
      <c r="F384" s="255" t="s">
        <v>3535</v>
      </c>
      <c r="G384" s="253"/>
      <c r="H384" s="256">
        <v>17.350000000000001</v>
      </c>
      <c r="I384" s="257"/>
      <c r="J384" s="253"/>
      <c r="K384" s="253"/>
      <c r="L384" s="258"/>
      <c r="M384" s="259"/>
      <c r="N384" s="260"/>
      <c r="O384" s="260"/>
      <c r="P384" s="260"/>
      <c r="Q384" s="260"/>
      <c r="R384" s="260"/>
      <c r="S384" s="260"/>
      <c r="T384" s="261"/>
      <c r="U384" s="13"/>
      <c r="V384" s="13"/>
      <c r="W384" s="13"/>
      <c r="X384" s="13"/>
      <c r="Y384" s="13"/>
      <c r="Z384" s="13"/>
      <c r="AA384" s="13"/>
      <c r="AB384" s="13"/>
      <c r="AC384" s="13"/>
      <c r="AD384" s="13"/>
      <c r="AE384" s="13"/>
      <c r="AT384" s="262" t="s">
        <v>446</v>
      </c>
      <c r="AU384" s="262" t="s">
        <v>85</v>
      </c>
      <c r="AV384" s="13" t="s">
        <v>85</v>
      </c>
      <c r="AW384" s="13" t="s">
        <v>32</v>
      </c>
      <c r="AX384" s="13" t="s">
        <v>76</v>
      </c>
      <c r="AY384" s="262" t="s">
        <v>342</v>
      </c>
    </row>
    <row r="385" s="16" customFormat="1">
      <c r="A385" s="16"/>
      <c r="B385" s="284"/>
      <c r="C385" s="285"/>
      <c r="D385" s="240" t="s">
        <v>446</v>
      </c>
      <c r="E385" s="286" t="s">
        <v>1</v>
      </c>
      <c r="F385" s="287" t="s">
        <v>500</v>
      </c>
      <c r="G385" s="285"/>
      <c r="H385" s="288">
        <v>395.31</v>
      </c>
      <c r="I385" s="289"/>
      <c r="J385" s="285"/>
      <c r="K385" s="285"/>
      <c r="L385" s="290"/>
      <c r="M385" s="291"/>
      <c r="N385" s="292"/>
      <c r="O385" s="292"/>
      <c r="P385" s="292"/>
      <c r="Q385" s="292"/>
      <c r="R385" s="292"/>
      <c r="S385" s="292"/>
      <c r="T385" s="293"/>
      <c r="U385" s="16"/>
      <c r="V385" s="16"/>
      <c r="W385" s="16"/>
      <c r="X385" s="16"/>
      <c r="Y385" s="16"/>
      <c r="Z385" s="16"/>
      <c r="AA385" s="16"/>
      <c r="AB385" s="16"/>
      <c r="AC385" s="16"/>
      <c r="AD385" s="16"/>
      <c r="AE385" s="16"/>
      <c r="AT385" s="294" t="s">
        <v>446</v>
      </c>
      <c r="AU385" s="294" t="s">
        <v>85</v>
      </c>
      <c r="AV385" s="16" t="s">
        <v>360</v>
      </c>
      <c r="AW385" s="16" t="s">
        <v>32</v>
      </c>
      <c r="AX385" s="16" t="s">
        <v>83</v>
      </c>
      <c r="AY385" s="294" t="s">
        <v>342</v>
      </c>
    </row>
    <row r="386" s="2" customFormat="1" ht="16.5" customHeight="1">
      <c r="A386" s="39"/>
      <c r="B386" s="40"/>
      <c r="C386" s="227" t="s">
        <v>782</v>
      </c>
      <c r="D386" s="227" t="s">
        <v>343</v>
      </c>
      <c r="E386" s="228" t="s">
        <v>655</v>
      </c>
      <c r="F386" s="229" t="s">
        <v>656</v>
      </c>
      <c r="G386" s="230" t="s">
        <v>473</v>
      </c>
      <c r="H386" s="231">
        <v>933.51499999999999</v>
      </c>
      <c r="I386" s="232"/>
      <c r="J386" s="233">
        <f>ROUND(I386*H386,2)</f>
        <v>0</v>
      </c>
      <c r="K386" s="229" t="s">
        <v>443</v>
      </c>
      <c r="L386" s="45"/>
      <c r="M386" s="234" t="s">
        <v>1</v>
      </c>
      <c r="N386" s="235" t="s">
        <v>41</v>
      </c>
      <c r="O386" s="92"/>
      <c r="P386" s="236">
        <f>O386*H386</f>
        <v>0</v>
      </c>
      <c r="Q386" s="236">
        <v>0</v>
      </c>
      <c r="R386" s="236">
        <f>Q386*H386</f>
        <v>0</v>
      </c>
      <c r="S386" s="236">
        <v>0</v>
      </c>
      <c r="T386" s="237">
        <f>S386*H386</f>
        <v>0</v>
      </c>
      <c r="U386" s="39"/>
      <c r="V386" s="39"/>
      <c r="W386" s="39"/>
      <c r="X386" s="39"/>
      <c r="Y386" s="39"/>
      <c r="Z386" s="39"/>
      <c r="AA386" s="39"/>
      <c r="AB386" s="39"/>
      <c r="AC386" s="39"/>
      <c r="AD386" s="39"/>
      <c r="AE386" s="39"/>
      <c r="AR386" s="238" t="s">
        <v>360</v>
      </c>
      <c r="AT386" s="238" t="s">
        <v>343</v>
      </c>
      <c r="AU386" s="238" t="s">
        <v>85</v>
      </c>
      <c r="AY386" s="18" t="s">
        <v>342</v>
      </c>
      <c r="BE386" s="239">
        <f>IF(N386="základní",J386,0)</f>
        <v>0</v>
      </c>
      <c r="BF386" s="239">
        <f>IF(N386="snížená",J386,0)</f>
        <v>0</v>
      </c>
      <c r="BG386" s="239">
        <f>IF(N386="zákl. přenesená",J386,0)</f>
        <v>0</v>
      </c>
      <c r="BH386" s="239">
        <f>IF(N386="sníž. přenesená",J386,0)</f>
        <v>0</v>
      </c>
      <c r="BI386" s="239">
        <f>IF(N386="nulová",J386,0)</f>
        <v>0</v>
      </c>
      <c r="BJ386" s="18" t="s">
        <v>83</v>
      </c>
      <c r="BK386" s="239">
        <f>ROUND(I386*H386,2)</f>
        <v>0</v>
      </c>
      <c r="BL386" s="18" t="s">
        <v>360</v>
      </c>
      <c r="BM386" s="238" t="s">
        <v>3696</v>
      </c>
    </row>
    <row r="387" s="2" customFormat="1">
      <c r="A387" s="39"/>
      <c r="B387" s="40"/>
      <c r="C387" s="41"/>
      <c r="D387" s="240" t="s">
        <v>349</v>
      </c>
      <c r="E387" s="41"/>
      <c r="F387" s="241" t="s">
        <v>658</v>
      </c>
      <c r="G387" s="41"/>
      <c r="H387" s="41"/>
      <c r="I387" s="242"/>
      <c r="J387" s="41"/>
      <c r="K387" s="41"/>
      <c r="L387" s="45"/>
      <c r="M387" s="243"/>
      <c r="N387" s="244"/>
      <c r="O387" s="92"/>
      <c r="P387" s="92"/>
      <c r="Q387" s="92"/>
      <c r="R387" s="92"/>
      <c r="S387" s="92"/>
      <c r="T387" s="93"/>
      <c r="U387" s="39"/>
      <c r="V387" s="39"/>
      <c r="W387" s="39"/>
      <c r="X387" s="39"/>
      <c r="Y387" s="39"/>
      <c r="Z387" s="39"/>
      <c r="AA387" s="39"/>
      <c r="AB387" s="39"/>
      <c r="AC387" s="39"/>
      <c r="AD387" s="39"/>
      <c r="AE387" s="39"/>
      <c r="AT387" s="18" t="s">
        <v>349</v>
      </c>
      <c r="AU387" s="18" t="s">
        <v>85</v>
      </c>
    </row>
    <row r="388" s="14" customFormat="1">
      <c r="A388" s="14"/>
      <c r="B388" s="263"/>
      <c r="C388" s="264"/>
      <c r="D388" s="240" t="s">
        <v>446</v>
      </c>
      <c r="E388" s="265" t="s">
        <v>1</v>
      </c>
      <c r="F388" s="266" t="s">
        <v>2077</v>
      </c>
      <c r="G388" s="264"/>
      <c r="H388" s="265" t="s">
        <v>1</v>
      </c>
      <c r="I388" s="267"/>
      <c r="J388" s="264"/>
      <c r="K388" s="264"/>
      <c r="L388" s="268"/>
      <c r="M388" s="269"/>
      <c r="N388" s="270"/>
      <c r="O388" s="270"/>
      <c r="P388" s="270"/>
      <c r="Q388" s="270"/>
      <c r="R388" s="270"/>
      <c r="S388" s="270"/>
      <c r="T388" s="271"/>
      <c r="U388" s="14"/>
      <c r="V388" s="14"/>
      <c r="W388" s="14"/>
      <c r="X388" s="14"/>
      <c r="Y388" s="14"/>
      <c r="Z388" s="14"/>
      <c r="AA388" s="14"/>
      <c r="AB388" s="14"/>
      <c r="AC388" s="14"/>
      <c r="AD388" s="14"/>
      <c r="AE388" s="14"/>
      <c r="AT388" s="272" t="s">
        <v>446</v>
      </c>
      <c r="AU388" s="272" t="s">
        <v>85</v>
      </c>
      <c r="AV388" s="14" t="s">
        <v>83</v>
      </c>
      <c r="AW388" s="14" t="s">
        <v>32</v>
      </c>
      <c r="AX388" s="14" t="s">
        <v>76</v>
      </c>
      <c r="AY388" s="272" t="s">
        <v>342</v>
      </c>
    </row>
    <row r="389" s="13" customFormat="1">
      <c r="A389" s="13"/>
      <c r="B389" s="252"/>
      <c r="C389" s="253"/>
      <c r="D389" s="240" t="s">
        <v>446</v>
      </c>
      <c r="E389" s="254" t="s">
        <v>1</v>
      </c>
      <c r="F389" s="255" t="s">
        <v>3697</v>
      </c>
      <c r="G389" s="253"/>
      <c r="H389" s="256">
        <v>933.51499999999999</v>
      </c>
      <c r="I389" s="257"/>
      <c r="J389" s="253"/>
      <c r="K389" s="253"/>
      <c r="L389" s="258"/>
      <c r="M389" s="259"/>
      <c r="N389" s="260"/>
      <c r="O389" s="260"/>
      <c r="P389" s="260"/>
      <c r="Q389" s="260"/>
      <c r="R389" s="260"/>
      <c r="S389" s="260"/>
      <c r="T389" s="261"/>
      <c r="U389" s="13"/>
      <c r="V389" s="13"/>
      <c r="W389" s="13"/>
      <c r="X389" s="13"/>
      <c r="Y389" s="13"/>
      <c r="Z389" s="13"/>
      <c r="AA389" s="13"/>
      <c r="AB389" s="13"/>
      <c r="AC389" s="13"/>
      <c r="AD389" s="13"/>
      <c r="AE389" s="13"/>
      <c r="AT389" s="262" t="s">
        <v>446</v>
      </c>
      <c r="AU389" s="262" t="s">
        <v>85</v>
      </c>
      <c r="AV389" s="13" t="s">
        <v>85</v>
      </c>
      <c r="AW389" s="13" t="s">
        <v>32</v>
      </c>
      <c r="AX389" s="13" t="s">
        <v>83</v>
      </c>
      <c r="AY389" s="262" t="s">
        <v>342</v>
      </c>
    </row>
    <row r="390" s="12" customFormat="1" ht="22.8" customHeight="1">
      <c r="A390" s="12"/>
      <c r="B390" s="213"/>
      <c r="C390" s="214"/>
      <c r="D390" s="215" t="s">
        <v>75</v>
      </c>
      <c r="E390" s="246" t="s">
        <v>92</v>
      </c>
      <c r="F390" s="246" t="s">
        <v>2079</v>
      </c>
      <c r="G390" s="214"/>
      <c r="H390" s="214"/>
      <c r="I390" s="217"/>
      <c r="J390" s="247">
        <f>BK390</f>
        <v>0</v>
      </c>
      <c r="K390" s="214"/>
      <c r="L390" s="219"/>
      <c r="M390" s="220"/>
      <c r="N390" s="221"/>
      <c r="O390" s="221"/>
      <c r="P390" s="222">
        <f>SUM(P391:P410)</f>
        <v>0</v>
      </c>
      <c r="Q390" s="221"/>
      <c r="R390" s="222">
        <f>SUM(R391:R410)</f>
        <v>309.9864</v>
      </c>
      <c r="S390" s="221"/>
      <c r="T390" s="223">
        <f>SUM(T391:T410)</f>
        <v>0</v>
      </c>
      <c r="U390" s="12"/>
      <c r="V390" s="12"/>
      <c r="W390" s="12"/>
      <c r="X390" s="12"/>
      <c r="Y390" s="12"/>
      <c r="Z390" s="12"/>
      <c r="AA390" s="12"/>
      <c r="AB390" s="12"/>
      <c r="AC390" s="12"/>
      <c r="AD390" s="12"/>
      <c r="AE390" s="12"/>
      <c r="AR390" s="224" t="s">
        <v>83</v>
      </c>
      <c r="AT390" s="225" t="s">
        <v>75</v>
      </c>
      <c r="AU390" s="225" t="s">
        <v>83</v>
      </c>
      <c r="AY390" s="224" t="s">
        <v>342</v>
      </c>
      <c r="BK390" s="226">
        <f>SUM(BK391:BK410)</f>
        <v>0</v>
      </c>
    </row>
    <row r="391" s="2" customFormat="1" ht="16.5" customHeight="1">
      <c r="A391" s="39"/>
      <c r="B391" s="40"/>
      <c r="C391" s="227" t="s">
        <v>787</v>
      </c>
      <c r="D391" s="227" t="s">
        <v>343</v>
      </c>
      <c r="E391" s="228" t="s">
        <v>2372</v>
      </c>
      <c r="F391" s="229" t="s">
        <v>2373</v>
      </c>
      <c r="G391" s="230" t="s">
        <v>543</v>
      </c>
      <c r="H391" s="231">
        <v>757.79999999999995</v>
      </c>
      <c r="I391" s="232"/>
      <c r="J391" s="233">
        <f>ROUND(I391*H391,2)</f>
        <v>0</v>
      </c>
      <c r="K391" s="229" t="s">
        <v>443</v>
      </c>
      <c r="L391" s="45"/>
      <c r="M391" s="234" t="s">
        <v>1</v>
      </c>
      <c r="N391" s="235" t="s">
        <v>41</v>
      </c>
      <c r="O391" s="92"/>
      <c r="P391" s="236">
        <f>O391*H391</f>
        <v>0</v>
      </c>
      <c r="Q391" s="236">
        <v>0</v>
      </c>
      <c r="R391" s="236">
        <f>Q391*H391</f>
        <v>0</v>
      </c>
      <c r="S391" s="236">
        <v>0</v>
      </c>
      <c r="T391" s="237">
        <f>S391*H391</f>
        <v>0</v>
      </c>
      <c r="U391" s="39"/>
      <c r="V391" s="39"/>
      <c r="W391" s="39"/>
      <c r="X391" s="39"/>
      <c r="Y391" s="39"/>
      <c r="Z391" s="39"/>
      <c r="AA391" s="39"/>
      <c r="AB391" s="39"/>
      <c r="AC391" s="39"/>
      <c r="AD391" s="39"/>
      <c r="AE391" s="39"/>
      <c r="AR391" s="238" t="s">
        <v>360</v>
      </c>
      <c r="AT391" s="238" t="s">
        <v>343</v>
      </c>
      <c r="AU391" s="238" t="s">
        <v>85</v>
      </c>
      <c r="AY391" s="18" t="s">
        <v>342</v>
      </c>
      <c r="BE391" s="239">
        <f>IF(N391="základní",J391,0)</f>
        <v>0</v>
      </c>
      <c r="BF391" s="239">
        <f>IF(N391="snížená",J391,0)</f>
        <v>0</v>
      </c>
      <c r="BG391" s="239">
        <f>IF(N391="zákl. přenesená",J391,0)</f>
        <v>0</v>
      </c>
      <c r="BH391" s="239">
        <f>IF(N391="sníž. přenesená",J391,0)</f>
        <v>0</v>
      </c>
      <c r="BI391" s="239">
        <f>IF(N391="nulová",J391,0)</f>
        <v>0</v>
      </c>
      <c r="BJ391" s="18" t="s">
        <v>83</v>
      </c>
      <c r="BK391" s="239">
        <f>ROUND(I391*H391,2)</f>
        <v>0</v>
      </c>
      <c r="BL391" s="18" t="s">
        <v>360</v>
      </c>
      <c r="BM391" s="238" t="s">
        <v>3698</v>
      </c>
    </row>
    <row r="392" s="2" customFormat="1">
      <c r="A392" s="39"/>
      <c r="B392" s="40"/>
      <c r="C392" s="41"/>
      <c r="D392" s="240" t="s">
        <v>349</v>
      </c>
      <c r="E392" s="41"/>
      <c r="F392" s="241" t="s">
        <v>2375</v>
      </c>
      <c r="G392" s="41"/>
      <c r="H392" s="41"/>
      <c r="I392" s="242"/>
      <c r="J392" s="41"/>
      <c r="K392" s="41"/>
      <c r="L392" s="45"/>
      <c r="M392" s="243"/>
      <c r="N392" s="244"/>
      <c r="O392" s="92"/>
      <c r="P392" s="92"/>
      <c r="Q392" s="92"/>
      <c r="R392" s="92"/>
      <c r="S392" s="92"/>
      <c r="T392" s="93"/>
      <c r="U392" s="39"/>
      <c r="V392" s="39"/>
      <c r="W392" s="39"/>
      <c r="X392" s="39"/>
      <c r="Y392" s="39"/>
      <c r="Z392" s="39"/>
      <c r="AA392" s="39"/>
      <c r="AB392" s="39"/>
      <c r="AC392" s="39"/>
      <c r="AD392" s="39"/>
      <c r="AE392" s="39"/>
      <c r="AT392" s="18" t="s">
        <v>349</v>
      </c>
      <c r="AU392" s="18" t="s">
        <v>85</v>
      </c>
    </row>
    <row r="393" s="13" customFormat="1">
      <c r="A393" s="13"/>
      <c r="B393" s="252"/>
      <c r="C393" s="253"/>
      <c r="D393" s="240" t="s">
        <v>446</v>
      </c>
      <c r="E393" s="254" t="s">
        <v>1</v>
      </c>
      <c r="F393" s="255" t="s">
        <v>3699</v>
      </c>
      <c r="G393" s="253"/>
      <c r="H393" s="256">
        <v>78.099999999999994</v>
      </c>
      <c r="I393" s="257"/>
      <c r="J393" s="253"/>
      <c r="K393" s="253"/>
      <c r="L393" s="258"/>
      <c r="M393" s="259"/>
      <c r="N393" s="260"/>
      <c r="O393" s="260"/>
      <c r="P393" s="260"/>
      <c r="Q393" s="260"/>
      <c r="R393" s="260"/>
      <c r="S393" s="260"/>
      <c r="T393" s="261"/>
      <c r="U393" s="13"/>
      <c r="V393" s="13"/>
      <c r="W393" s="13"/>
      <c r="X393" s="13"/>
      <c r="Y393" s="13"/>
      <c r="Z393" s="13"/>
      <c r="AA393" s="13"/>
      <c r="AB393" s="13"/>
      <c r="AC393" s="13"/>
      <c r="AD393" s="13"/>
      <c r="AE393" s="13"/>
      <c r="AT393" s="262" t="s">
        <v>446</v>
      </c>
      <c r="AU393" s="262" t="s">
        <v>85</v>
      </c>
      <c r="AV393" s="13" t="s">
        <v>85</v>
      </c>
      <c r="AW393" s="13" t="s">
        <v>32</v>
      </c>
      <c r="AX393" s="13" t="s">
        <v>76</v>
      </c>
      <c r="AY393" s="262" t="s">
        <v>342</v>
      </c>
    </row>
    <row r="394" s="13" customFormat="1">
      <c r="A394" s="13"/>
      <c r="B394" s="252"/>
      <c r="C394" s="253"/>
      <c r="D394" s="240" t="s">
        <v>446</v>
      </c>
      <c r="E394" s="254" t="s">
        <v>1</v>
      </c>
      <c r="F394" s="255" t="s">
        <v>3700</v>
      </c>
      <c r="G394" s="253"/>
      <c r="H394" s="256">
        <v>679.70000000000005</v>
      </c>
      <c r="I394" s="257"/>
      <c r="J394" s="253"/>
      <c r="K394" s="253"/>
      <c r="L394" s="258"/>
      <c r="M394" s="259"/>
      <c r="N394" s="260"/>
      <c r="O394" s="260"/>
      <c r="P394" s="260"/>
      <c r="Q394" s="260"/>
      <c r="R394" s="260"/>
      <c r="S394" s="260"/>
      <c r="T394" s="261"/>
      <c r="U394" s="13"/>
      <c r="V394" s="13"/>
      <c r="W394" s="13"/>
      <c r="X394" s="13"/>
      <c r="Y394" s="13"/>
      <c r="Z394" s="13"/>
      <c r="AA394" s="13"/>
      <c r="AB394" s="13"/>
      <c r="AC394" s="13"/>
      <c r="AD394" s="13"/>
      <c r="AE394" s="13"/>
      <c r="AT394" s="262" t="s">
        <v>446</v>
      </c>
      <c r="AU394" s="262" t="s">
        <v>85</v>
      </c>
      <c r="AV394" s="13" t="s">
        <v>85</v>
      </c>
      <c r="AW394" s="13" t="s">
        <v>32</v>
      </c>
      <c r="AX394" s="13" t="s">
        <v>76</v>
      </c>
      <c r="AY394" s="262" t="s">
        <v>342</v>
      </c>
    </row>
    <row r="395" s="16" customFormat="1">
      <c r="A395" s="16"/>
      <c r="B395" s="284"/>
      <c r="C395" s="285"/>
      <c r="D395" s="240" t="s">
        <v>446</v>
      </c>
      <c r="E395" s="286" t="s">
        <v>1</v>
      </c>
      <c r="F395" s="287" t="s">
        <v>500</v>
      </c>
      <c r="G395" s="285"/>
      <c r="H395" s="288">
        <v>757.79999999999995</v>
      </c>
      <c r="I395" s="289"/>
      <c r="J395" s="285"/>
      <c r="K395" s="285"/>
      <c r="L395" s="290"/>
      <c r="M395" s="291"/>
      <c r="N395" s="292"/>
      <c r="O395" s="292"/>
      <c r="P395" s="292"/>
      <c r="Q395" s="292"/>
      <c r="R395" s="292"/>
      <c r="S395" s="292"/>
      <c r="T395" s="293"/>
      <c r="U395" s="16"/>
      <c r="V395" s="16"/>
      <c r="W395" s="16"/>
      <c r="X395" s="16"/>
      <c r="Y395" s="16"/>
      <c r="Z395" s="16"/>
      <c r="AA395" s="16"/>
      <c r="AB395" s="16"/>
      <c r="AC395" s="16"/>
      <c r="AD395" s="16"/>
      <c r="AE395" s="16"/>
      <c r="AT395" s="294" t="s">
        <v>446</v>
      </c>
      <c r="AU395" s="294" t="s">
        <v>85</v>
      </c>
      <c r="AV395" s="16" t="s">
        <v>360</v>
      </c>
      <c r="AW395" s="16" t="s">
        <v>32</v>
      </c>
      <c r="AX395" s="16" t="s">
        <v>83</v>
      </c>
      <c r="AY395" s="294" t="s">
        <v>342</v>
      </c>
    </row>
    <row r="396" s="2" customFormat="1" ht="16.5" customHeight="1">
      <c r="A396" s="39"/>
      <c r="B396" s="40"/>
      <c r="C396" s="227" t="s">
        <v>793</v>
      </c>
      <c r="D396" s="227" t="s">
        <v>343</v>
      </c>
      <c r="E396" s="228" t="s">
        <v>2838</v>
      </c>
      <c r="F396" s="229" t="s">
        <v>2839</v>
      </c>
      <c r="G396" s="230" t="s">
        <v>562</v>
      </c>
      <c r="H396" s="231">
        <v>129.161</v>
      </c>
      <c r="I396" s="232"/>
      <c r="J396" s="233">
        <f>ROUND(I396*H396,2)</f>
        <v>0</v>
      </c>
      <c r="K396" s="229" t="s">
        <v>1</v>
      </c>
      <c r="L396" s="45"/>
      <c r="M396" s="234" t="s">
        <v>1</v>
      </c>
      <c r="N396" s="235" t="s">
        <v>41</v>
      </c>
      <c r="O396" s="92"/>
      <c r="P396" s="236">
        <f>O396*H396</f>
        <v>0</v>
      </c>
      <c r="Q396" s="236">
        <v>2.3999999999999999</v>
      </c>
      <c r="R396" s="236">
        <f>Q396*H396</f>
        <v>309.9864</v>
      </c>
      <c r="S396" s="236">
        <v>0</v>
      </c>
      <c r="T396" s="237">
        <f>S396*H396</f>
        <v>0</v>
      </c>
      <c r="U396" s="39"/>
      <c r="V396" s="39"/>
      <c r="W396" s="39"/>
      <c r="X396" s="39"/>
      <c r="Y396" s="39"/>
      <c r="Z396" s="39"/>
      <c r="AA396" s="39"/>
      <c r="AB396" s="39"/>
      <c r="AC396" s="39"/>
      <c r="AD396" s="39"/>
      <c r="AE396" s="39"/>
      <c r="AR396" s="238" t="s">
        <v>360</v>
      </c>
      <c r="AT396" s="238" t="s">
        <v>343</v>
      </c>
      <c r="AU396" s="238" t="s">
        <v>85</v>
      </c>
      <c r="AY396" s="18" t="s">
        <v>342</v>
      </c>
      <c r="BE396" s="239">
        <f>IF(N396="základní",J396,0)</f>
        <v>0</v>
      </c>
      <c r="BF396" s="239">
        <f>IF(N396="snížená",J396,0)</f>
        <v>0</v>
      </c>
      <c r="BG396" s="239">
        <f>IF(N396="zákl. přenesená",J396,0)</f>
        <v>0</v>
      </c>
      <c r="BH396" s="239">
        <f>IF(N396="sníž. přenesená",J396,0)</f>
        <v>0</v>
      </c>
      <c r="BI396" s="239">
        <f>IF(N396="nulová",J396,0)</f>
        <v>0</v>
      </c>
      <c r="BJ396" s="18" t="s">
        <v>83</v>
      </c>
      <c r="BK396" s="239">
        <f>ROUND(I396*H396,2)</f>
        <v>0</v>
      </c>
      <c r="BL396" s="18" t="s">
        <v>360</v>
      </c>
      <c r="BM396" s="238" t="s">
        <v>3701</v>
      </c>
    </row>
    <row r="397" s="2" customFormat="1">
      <c r="A397" s="39"/>
      <c r="B397" s="40"/>
      <c r="C397" s="41"/>
      <c r="D397" s="240" t="s">
        <v>349</v>
      </c>
      <c r="E397" s="41"/>
      <c r="F397" s="241" t="s">
        <v>2841</v>
      </c>
      <c r="G397" s="41"/>
      <c r="H397" s="41"/>
      <c r="I397" s="242"/>
      <c r="J397" s="41"/>
      <c r="K397" s="41"/>
      <c r="L397" s="45"/>
      <c r="M397" s="243"/>
      <c r="N397" s="244"/>
      <c r="O397" s="92"/>
      <c r="P397" s="92"/>
      <c r="Q397" s="92"/>
      <c r="R397" s="92"/>
      <c r="S397" s="92"/>
      <c r="T397" s="93"/>
      <c r="U397" s="39"/>
      <c r="V397" s="39"/>
      <c r="W397" s="39"/>
      <c r="X397" s="39"/>
      <c r="Y397" s="39"/>
      <c r="Z397" s="39"/>
      <c r="AA397" s="39"/>
      <c r="AB397" s="39"/>
      <c r="AC397" s="39"/>
      <c r="AD397" s="39"/>
      <c r="AE397" s="39"/>
      <c r="AT397" s="18" t="s">
        <v>349</v>
      </c>
      <c r="AU397" s="18" t="s">
        <v>85</v>
      </c>
    </row>
    <row r="398" s="2" customFormat="1">
      <c r="A398" s="39"/>
      <c r="B398" s="40"/>
      <c r="C398" s="41"/>
      <c r="D398" s="240" t="s">
        <v>350</v>
      </c>
      <c r="E398" s="41"/>
      <c r="F398" s="245" t="s">
        <v>2842</v>
      </c>
      <c r="G398" s="41"/>
      <c r="H398" s="41"/>
      <c r="I398" s="242"/>
      <c r="J398" s="41"/>
      <c r="K398" s="41"/>
      <c r="L398" s="45"/>
      <c r="M398" s="243"/>
      <c r="N398" s="244"/>
      <c r="O398" s="92"/>
      <c r="P398" s="92"/>
      <c r="Q398" s="92"/>
      <c r="R398" s="92"/>
      <c r="S398" s="92"/>
      <c r="T398" s="93"/>
      <c r="U398" s="39"/>
      <c r="V398" s="39"/>
      <c r="W398" s="39"/>
      <c r="X398" s="39"/>
      <c r="Y398" s="39"/>
      <c r="Z398" s="39"/>
      <c r="AA398" s="39"/>
      <c r="AB398" s="39"/>
      <c r="AC398" s="39"/>
      <c r="AD398" s="39"/>
      <c r="AE398" s="39"/>
      <c r="AT398" s="18" t="s">
        <v>350</v>
      </c>
      <c r="AU398" s="18" t="s">
        <v>85</v>
      </c>
    </row>
    <row r="399" s="14" customFormat="1">
      <c r="A399" s="14"/>
      <c r="B399" s="263"/>
      <c r="C399" s="264"/>
      <c r="D399" s="240" t="s">
        <v>446</v>
      </c>
      <c r="E399" s="265" t="s">
        <v>1</v>
      </c>
      <c r="F399" s="266" t="s">
        <v>2843</v>
      </c>
      <c r="G399" s="264"/>
      <c r="H399" s="265" t="s">
        <v>1</v>
      </c>
      <c r="I399" s="267"/>
      <c r="J399" s="264"/>
      <c r="K399" s="264"/>
      <c r="L399" s="268"/>
      <c r="M399" s="269"/>
      <c r="N399" s="270"/>
      <c r="O399" s="270"/>
      <c r="P399" s="270"/>
      <c r="Q399" s="270"/>
      <c r="R399" s="270"/>
      <c r="S399" s="270"/>
      <c r="T399" s="271"/>
      <c r="U399" s="14"/>
      <c r="V399" s="14"/>
      <c r="W399" s="14"/>
      <c r="X399" s="14"/>
      <c r="Y399" s="14"/>
      <c r="Z399" s="14"/>
      <c r="AA399" s="14"/>
      <c r="AB399" s="14"/>
      <c r="AC399" s="14"/>
      <c r="AD399" s="14"/>
      <c r="AE399" s="14"/>
      <c r="AT399" s="272" t="s">
        <v>446</v>
      </c>
      <c r="AU399" s="272" t="s">
        <v>85</v>
      </c>
      <c r="AV399" s="14" t="s">
        <v>83</v>
      </c>
      <c r="AW399" s="14" t="s">
        <v>32</v>
      </c>
      <c r="AX399" s="14" t="s">
        <v>76</v>
      </c>
      <c r="AY399" s="272" t="s">
        <v>342</v>
      </c>
    </row>
    <row r="400" s="13" customFormat="1">
      <c r="A400" s="13"/>
      <c r="B400" s="252"/>
      <c r="C400" s="253"/>
      <c r="D400" s="240" t="s">
        <v>446</v>
      </c>
      <c r="E400" s="254" t="s">
        <v>1</v>
      </c>
      <c r="F400" s="255" t="s">
        <v>3702</v>
      </c>
      <c r="G400" s="253"/>
      <c r="H400" s="256">
        <v>83.683999999999998</v>
      </c>
      <c r="I400" s="257"/>
      <c r="J400" s="253"/>
      <c r="K400" s="253"/>
      <c r="L400" s="258"/>
      <c r="M400" s="259"/>
      <c r="N400" s="260"/>
      <c r="O400" s="260"/>
      <c r="P400" s="260"/>
      <c r="Q400" s="260"/>
      <c r="R400" s="260"/>
      <c r="S400" s="260"/>
      <c r="T400" s="261"/>
      <c r="U400" s="13"/>
      <c r="V400" s="13"/>
      <c r="W400" s="13"/>
      <c r="X400" s="13"/>
      <c r="Y400" s="13"/>
      <c r="Z400" s="13"/>
      <c r="AA400" s="13"/>
      <c r="AB400" s="13"/>
      <c r="AC400" s="13"/>
      <c r="AD400" s="13"/>
      <c r="AE400" s="13"/>
      <c r="AT400" s="262" t="s">
        <v>446</v>
      </c>
      <c r="AU400" s="262" t="s">
        <v>85</v>
      </c>
      <c r="AV400" s="13" t="s">
        <v>85</v>
      </c>
      <c r="AW400" s="13" t="s">
        <v>32</v>
      </c>
      <c r="AX400" s="13" t="s">
        <v>76</v>
      </c>
      <c r="AY400" s="262" t="s">
        <v>342</v>
      </c>
    </row>
    <row r="401" s="13" customFormat="1">
      <c r="A401" s="13"/>
      <c r="B401" s="252"/>
      <c r="C401" s="253"/>
      <c r="D401" s="240" t="s">
        <v>446</v>
      </c>
      <c r="E401" s="254" t="s">
        <v>1</v>
      </c>
      <c r="F401" s="255" t="s">
        <v>3703</v>
      </c>
      <c r="G401" s="253"/>
      <c r="H401" s="256">
        <v>45.476999999999997</v>
      </c>
      <c r="I401" s="257"/>
      <c r="J401" s="253"/>
      <c r="K401" s="253"/>
      <c r="L401" s="258"/>
      <c r="M401" s="259"/>
      <c r="N401" s="260"/>
      <c r="O401" s="260"/>
      <c r="P401" s="260"/>
      <c r="Q401" s="260"/>
      <c r="R401" s="260"/>
      <c r="S401" s="260"/>
      <c r="T401" s="261"/>
      <c r="U401" s="13"/>
      <c r="V401" s="13"/>
      <c r="W401" s="13"/>
      <c r="X401" s="13"/>
      <c r="Y401" s="13"/>
      <c r="Z401" s="13"/>
      <c r="AA401" s="13"/>
      <c r="AB401" s="13"/>
      <c r="AC401" s="13"/>
      <c r="AD401" s="13"/>
      <c r="AE401" s="13"/>
      <c r="AT401" s="262" t="s">
        <v>446</v>
      </c>
      <c r="AU401" s="262" t="s">
        <v>85</v>
      </c>
      <c r="AV401" s="13" t="s">
        <v>85</v>
      </c>
      <c r="AW401" s="13" t="s">
        <v>32</v>
      </c>
      <c r="AX401" s="13" t="s">
        <v>76</v>
      </c>
      <c r="AY401" s="262" t="s">
        <v>342</v>
      </c>
    </row>
    <row r="402" s="16" customFormat="1">
      <c r="A402" s="16"/>
      <c r="B402" s="284"/>
      <c r="C402" s="285"/>
      <c r="D402" s="240" t="s">
        <v>446</v>
      </c>
      <c r="E402" s="286" t="s">
        <v>1</v>
      </c>
      <c r="F402" s="287" t="s">
        <v>500</v>
      </c>
      <c r="G402" s="285"/>
      <c r="H402" s="288">
        <v>129.161</v>
      </c>
      <c r="I402" s="289"/>
      <c r="J402" s="285"/>
      <c r="K402" s="285"/>
      <c r="L402" s="290"/>
      <c r="M402" s="291"/>
      <c r="N402" s="292"/>
      <c r="O402" s="292"/>
      <c r="P402" s="292"/>
      <c r="Q402" s="292"/>
      <c r="R402" s="292"/>
      <c r="S402" s="292"/>
      <c r="T402" s="293"/>
      <c r="U402" s="16"/>
      <c r="V402" s="16"/>
      <c r="W402" s="16"/>
      <c r="X402" s="16"/>
      <c r="Y402" s="16"/>
      <c r="Z402" s="16"/>
      <c r="AA402" s="16"/>
      <c r="AB402" s="16"/>
      <c r="AC402" s="16"/>
      <c r="AD402" s="16"/>
      <c r="AE402" s="16"/>
      <c r="AT402" s="294" t="s">
        <v>446</v>
      </c>
      <c r="AU402" s="294" t="s">
        <v>85</v>
      </c>
      <c r="AV402" s="16" t="s">
        <v>360</v>
      </c>
      <c r="AW402" s="16" t="s">
        <v>32</v>
      </c>
      <c r="AX402" s="16" t="s">
        <v>83</v>
      </c>
      <c r="AY402" s="294" t="s">
        <v>342</v>
      </c>
    </row>
    <row r="403" s="2" customFormat="1" ht="24.15" customHeight="1">
      <c r="A403" s="39"/>
      <c r="B403" s="40"/>
      <c r="C403" s="227" t="s">
        <v>798</v>
      </c>
      <c r="D403" s="227" t="s">
        <v>343</v>
      </c>
      <c r="E403" s="228" t="s">
        <v>3704</v>
      </c>
      <c r="F403" s="229" t="s">
        <v>2846</v>
      </c>
      <c r="G403" s="230" t="s">
        <v>442</v>
      </c>
      <c r="H403" s="231">
        <v>1</v>
      </c>
      <c r="I403" s="232"/>
      <c r="J403" s="233">
        <f>ROUND(I403*H403,2)</f>
        <v>0</v>
      </c>
      <c r="K403" s="229" t="s">
        <v>1</v>
      </c>
      <c r="L403" s="45"/>
      <c r="M403" s="234" t="s">
        <v>1</v>
      </c>
      <c r="N403" s="235" t="s">
        <v>41</v>
      </c>
      <c r="O403" s="92"/>
      <c r="P403" s="236">
        <f>O403*H403</f>
        <v>0</v>
      </c>
      <c r="Q403" s="236">
        <v>0</v>
      </c>
      <c r="R403" s="236">
        <f>Q403*H403</f>
        <v>0</v>
      </c>
      <c r="S403" s="236">
        <v>0</v>
      </c>
      <c r="T403" s="237">
        <f>S403*H403</f>
        <v>0</v>
      </c>
      <c r="U403" s="39"/>
      <c r="V403" s="39"/>
      <c r="W403" s="39"/>
      <c r="X403" s="39"/>
      <c r="Y403" s="39"/>
      <c r="Z403" s="39"/>
      <c r="AA403" s="39"/>
      <c r="AB403" s="39"/>
      <c r="AC403" s="39"/>
      <c r="AD403" s="39"/>
      <c r="AE403" s="39"/>
      <c r="AR403" s="238" t="s">
        <v>360</v>
      </c>
      <c r="AT403" s="238" t="s">
        <v>343</v>
      </c>
      <c r="AU403" s="238" t="s">
        <v>85</v>
      </c>
      <c r="AY403" s="18" t="s">
        <v>342</v>
      </c>
      <c r="BE403" s="239">
        <f>IF(N403="základní",J403,0)</f>
        <v>0</v>
      </c>
      <c r="BF403" s="239">
        <f>IF(N403="snížená",J403,0)</f>
        <v>0</v>
      </c>
      <c r="BG403" s="239">
        <f>IF(N403="zákl. přenesená",J403,0)</f>
        <v>0</v>
      </c>
      <c r="BH403" s="239">
        <f>IF(N403="sníž. přenesená",J403,0)</f>
        <v>0</v>
      </c>
      <c r="BI403" s="239">
        <f>IF(N403="nulová",J403,0)</f>
        <v>0</v>
      </c>
      <c r="BJ403" s="18" t="s">
        <v>83</v>
      </c>
      <c r="BK403" s="239">
        <f>ROUND(I403*H403,2)</f>
        <v>0</v>
      </c>
      <c r="BL403" s="18" t="s">
        <v>360</v>
      </c>
      <c r="BM403" s="238" t="s">
        <v>3705</v>
      </c>
    </row>
    <row r="404" s="2" customFormat="1">
      <c r="A404" s="39"/>
      <c r="B404" s="40"/>
      <c r="C404" s="41"/>
      <c r="D404" s="240" t="s">
        <v>349</v>
      </c>
      <c r="E404" s="41"/>
      <c r="F404" s="241" t="s">
        <v>2846</v>
      </c>
      <c r="G404" s="41"/>
      <c r="H404" s="41"/>
      <c r="I404" s="242"/>
      <c r="J404" s="41"/>
      <c r="K404" s="41"/>
      <c r="L404" s="45"/>
      <c r="M404" s="243"/>
      <c r="N404" s="244"/>
      <c r="O404" s="92"/>
      <c r="P404" s="92"/>
      <c r="Q404" s="92"/>
      <c r="R404" s="92"/>
      <c r="S404" s="92"/>
      <c r="T404" s="93"/>
      <c r="U404" s="39"/>
      <c r="V404" s="39"/>
      <c r="W404" s="39"/>
      <c r="X404" s="39"/>
      <c r="Y404" s="39"/>
      <c r="Z404" s="39"/>
      <c r="AA404" s="39"/>
      <c r="AB404" s="39"/>
      <c r="AC404" s="39"/>
      <c r="AD404" s="39"/>
      <c r="AE404" s="39"/>
      <c r="AT404" s="18" t="s">
        <v>349</v>
      </c>
      <c r="AU404" s="18" t="s">
        <v>85</v>
      </c>
    </row>
    <row r="405" s="2" customFormat="1">
      <c r="A405" s="39"/>
      <c r="B405" s="40"/>
      <c r="C405" s="41"/>
      <c r="D405" s="240" t="s">
        <v>350</v>
      </c>
      <c r="E405" s="41"/>
      <c r="F405" s="245" t="s">
        <v>2848</v>
      </c>
      <c r="G405" s="41"/>
      <c r="H405" s="41"/>
      <c r="I405" s="242"/>
      <c r="J405" s="41"/>
      <c r="K405" s="41"/>
      <c r="L405" s="45"/>
      <c r="M405" s="243"/>
      <c r="N405" s="244"/>
      <c r="O405" s="92"/>
      <c r="P405" s="92"/>
      <c r="Q405" s="92"/>
      <c r="R405" s="92"/>
      <c r="S405" s="92"/>
      <c r="T405" s="93"/>
      <c r="U405" s="39"/>
      <c r="V405" s="39"/>
      <c r="W405" s="39"/>
      <c r="X405" s="39"/>
      <c r="Y405" s="39"/>
      <c r="Z405" s="39"/>
      <c r="AA405" s="39"/>
      <c r="AB405" s="39"/>
      <c r="AC405" s="39"/>
      <c r="AD405" s="39"/>
      <c r="AE405" s="39"/>
      <c r="AT405" s="18" t="s">
        <v>350</v>
      </c>
      <c r="AU405" s="18" t="s">
        <v>85</v>
      </c>
    </row>
    <row r="406" s="13" customFormat="1">
      <c r="A406" s="13"/>
      <c r="B406" s="252"/>
      <c r="C406" s="253"/>
      <c r="D406" s="240" t="s">
        <v>446</v>
      </c>
      <c r="E406" s="254" t="s">
        <v>1</v>
      </c>
      <c r="F406" s="255" t="s">
        <v>3706</v>
      </c>
      <c r="G406" s="253"/>
      <c r="H406" s="256">
        <v>1</v>
      </c>
      <c r="I406" s="257"/>
      <c r="J406" s="253"/>
      <c r="K406" s="253"/>
      <c r="L406" s="258"/>
      <c r="M406" s="259"/>
      <c r="N406" s="260"/>
      <c r="O406" s="260"/>
      <c r="P406" s="260"/>
      <c r="Q406" s="260"/>
      <c r="R406" s="260"/>
      <c r="S406" s="260"/>
      <c r="T406" s="261"/>
      <c r="U406" s="13"/>
      <c r="V406" s="13"/>
      <c r="W406" s="13"/>
      <c r="X406" s="13"/>
      <c r="Y406" s="13"/>
      <c r="Z406" s="13"/>
      <c r="AA406" s="13"/>
      <c r="AB406" s="13"/>
      <c r="AC406" s="13"/>
      <c r="AD406" s="13"/>
      <c r="AE406" s="13"/>
      <c r="AT406" s="262" t="s">
        <v>446</v>
      </c>
      <c r="AU406" s="262" t="s">
        <v>85</v>
      </c>
      <c r="AV406" s="13" t="s">
        <v>85</v>
      </c>
      <c r="AW406" s="13" t="s">
        <v>32</v>
      </c>
      <c r="AX406" s="13" t="s">
        <v>83</v>
      </c>
      <c r="AY406" s="262" t="s">
        <v>342</v>
      </c>
    </row>
    <row r="407" s="2" customFormat="1" ht="24.15" customHeight="1">
      <c r="A407" s="39"/>
      <c r="B407" s="40"/>
      <c r="C407" s="227" t="s">
        <v>803</v>
      </c>
      <c r="D407" s="227" t="s">
        <v>343</v>
      </c>
      <c r="E407" s="228" t="s">
        <v>3707</v>
      </c>
      <c r="F407" s="229" t="s">
        <v>2846</v>
      </c>
      <c r="G407" s="230" t="s">
        <v>442</v>
      </c>
      <c r="H407" s="231">
        <v>1</v>
      </c>
      <c r="I407" s="232"/>
      <c r="J407" s="233">
        <f>ROUND(I407*H407,2)</f>
        <v>0</v>
      </c>
      <c r="K407" s="229" t="s">
        <v>1</v>
      </c>
      <c r="L407" s="45"/>
      <c r="M407" s="234" t="s">
        <v>1</v>
      </c>
      <c r="N407" s="235" t="s">
        <v>41</v>
      </c>
      <c r="O407" s="92"/>
      <c r="P407" s="236">
        <f>O407*H407</f>
        <v>0</v>
      </c>
      <c r="Q407" s="236">
        <v>0</v>
      </c>
      <c r="R407" s="236">
        <f>Q407*H407</f>
        <v>0</v>
      </c>
      <c r="S407" s="236">
        <v>0</v>
      </c>
      <c r="T407" s="237">
        <f>S407*H407</f>
        <v>0</v>
      </c>
      <c r="U407" s="39"/>
      <c r="V407" s="39"/>
      <c r="W407" s="39"/>
      <c r="X407" s="39"/>
      <c r="Y407" s="39"/>
      <c r="Z407" s="39"/>
      <c r="AA407" s="39"/>
      <c r="AB407" s="39"/>
      <c r="AC407" s="39"/>
      <c r="AD407" s="39"/>
      <c r="AE407" s="39"/>
      <c r="AR407" s="238" t="s">
        <v>360</v>
      </c>
      <c r="AT407" s="238" t="s">
        <v>343</v>
      </c>
      <c r="AU407" s="238" t="s">
        <v>85</v>
      </c>
      <c r="AY407" s="18" t="s">
        <v>342</v>
      </c>
      <c r="BE407" s="239">
        <f>IF(N407="základní",J407,0)</f>
        <v>0</v>
      </c>
      <c r="BF407" s="239">
        <f>IF(N407="snížená",J407,0)</f>
        <v>0</v>
      </c>
      <c r="BG407" s="239">
        <f>IF(N407="zákl. přenesená",J407,0)</f>
        <v>0</v>
      </c>
      <c r="BH407" s="239">
        <f>IF(N407="sníž. přenesená",J407,0)</f>
        <v>0</v>
      </c>
      <c r="BI407" s="239">
        <f>IF(N407="nulová",J407,0)</f>
        <v>0</v>
      </c>
      <c r="BJ407" s="18" t="s">
        <v>83</v>
      </c>
      <c r="BK407" s="239">
        <f>ROUND(I407*H407,2)</f>
        <v>0</v>
      </c>
      <c r="BL407" s="18" t="s">
        <v>360</v>
      </c>
      <c r="BM407" s="238" t="s">
        <v>3708</v>
      </c>
    </row>
    <row r="408" s="2" customFormat="1">
      <c r="A408" s="39"/>
      <c r="B408" s="40"/>
      <c r="C408" s="41"/>
      <c r="D408" s="240" t="s">
        <v>349</v>
      </c>
      <c r="E408" s="41"/>
      <c r="F408" s="241" t="s">
        <v>2846</v>
      </c>
      <c r="G408" s="41"/>
      <c r="H408" s="41"/>
      <c r="I408" s="242"/>
      <c r="J408" s="41"/>
      <c r="K408" s="41"/>
      <c r="L408" s="45"/>
      <c r="M408" s="243"/>
      <c r="N408" s="244"/>
      <c r="O408" s="92"/>
      <c r="P408" s="92"/>
      <c r="Q408" s="92"/>
      <c r="R408" s="92"/>
      <c r="S408" s="92"/>
      <c r="T408" s="93"/>
      <c r="U408" s="39"/>
      <c r="V408" s="39"/>
      <c r="W408" s="39"/>
      <c r="X408" s="39"/>
      <c r="Y408" s="39"/>
      <c r="Z408" s="39"/>
      <c r="AA408" s="39"/>
      <c r="AB408" s="39"/>
      <c r="AC408" s="39"/>
      <c r="AD408" s="39"/>
      <c r="AE408" s="39"/>
      <c r="AT408" s="18" t="s">
        <v>349</v>
      </c>
      <c r="AU408" s="18" t="s">
        <v>85</v>
      </c>
    </row>
    <row r="409" s="2" customFormat="1">
      <c r="A409" s="39"/>
      <c r="B409" s="40"/>
      <c r="C409" s="41"/>
      <c r="D409" s="240" t="s">
        <v>350</v>
      </c>
      <c r="E409" s="41"/>
      <c r="F409" s="245" t="s">
        <v>2848</v>
      </c>
      <c r="G409" s="41"/>
      <c r="H409" s="41"/>
      <c r="I409" s="242"/>
      <c r="J409" s="41"/>
      <c r="K409" s="41"/>
      <c r="L409" s="45"/>
      <c r="M409" s="243"/>
      <c r="N409" s="244"/>
      <c r="O409" s="92"/>
      <c r="P409" s="92"/>
      <c r="Q409" s="92"/>
      <c r="R409" s="92"/>
      <c r="S409" s="92"/>
      <c r="T409" s="93"/>
      <c r="U409" s="39"/>
      <c r="V409" s="39"/>
      <c r="W409" s="39"/>
      <c r="X409" s="39"/>
      <c r="Y409" s="39"/>
      <c r="Z409" s="39"/>
      <c r="AA409" s="39"/>
      <c r="AB409" s="39"/>
      <c r="AC409" s="39"/>
      <c r="AD409" s="39"/>
      <c r="AE409" s="39"/>
      <c r="AT409" s="18" t="s">
        <v>350</v>
      </c>
      <c r="AU409" s="18" t="s">
        <v>85</v>
      </c>
    </row>
    <row r="410" s="13" customFormat="1">
      <c r="A410" s="13"/>
      <c r="B410" s="252"/>
      <c r="C410" s="253"/>
      <c r="D410" s="240" t="s">
        <v>446</v>
      </c>
      <c r="E410" s="254" t="s">
        <v>1</v>
      </c>
      <c r="F410" s="255" t="s">
        <v>3709</v>
      </c>
      <c r="G410" s="253"/>
      <c r="H410" s="256">
        <v>1</v>
      </c>
      <c r="I410" s="257"/>
      <c r="J410" s="253"/>
      <c r="K410" s="253"/>
      <c r="L410" s="258"/>
      <c r="M410" s="259"/>
      <c r="N410" s="260"/>
      <c r="O410" s="260"/>
      <c r="P410" s="260"/>
      <c r="Q410" s="260"/>
      <c r="R410" s="260"/>
      <c r="S410" s="260"/>
      <c r="T410" s="261"/>
      <c r="U410" s="13"/>
      <c r="V410" s="13"/>
      <c r="W410" s="13"/>
      <c r="X410" s="13"/>
      <c r="Y410" s="13"/>
      <c r="Z410" s="13"/>
      <c r="AA410" s="13"/>
      <c r="AB410" s="13"/>
      <c r="AC410" s="13"/>
      <c r="AD410" s="13"/>
      <c r="AE410" s="13"/>
      <c r="AT410" s="262" t="s">
        <v>446</v>
      </c>
      <c r="AU410" s="262" t="s">
        <v>85</v>
      </c>
      <c r="AV410" s="13" t="s">
        <v>85</v>
      </c>
      <c r="AW410" s="13" t="s">
        <v>32</v>
      </c>
      <c r="AX410" s="13" t="s">
        <v>83</v>
      </c>
      <c r="AY410" s="262" t="s">
        <v>342</v>
      </c>
    </row>
    <row r="411" s="12" customFormat="1" ht="22.8" customHeight="1">
      <c r="A411" s="12"/>
      <c r="B411" s="213"/>
      <c r="C411" s="214"/>
      <c r="D411" s="215" t="s">
        <v>75</v>
      </c>
      <c r="E411" s="246" t="s">
        <v>360</v>
      </c>
      <c r="F411" s="246" t="s">
        <v>2379</v>
      </c>
      <c r="G411" s="214"/>
      <c r="H411" s="214"/>
      <c r="I411" s="217"/>
      <c r="J411" s="247">
        <f>BK411</f>
        <v>0</v>
      </c>
      <c r="K411" s="214"/>
      <c r="L411" s="219"/>
      <c r="M411" s="220"/>
      <c r="N411" s="221"/>
      <c r="O411" s="221"/>
      <c r="P411" s="222">
        <f>SUM(P412:P456)</f>
        <v>0</v>
      </c>
      <c r="Q411" s="221"/>
      <c r="R411" s="222">
        <f>SUM(R412:R456)</f>
        <v>7.1076072000000003</v>
      </c>
      <c r="S411" s="221"/>
      <c r="T411" s="223">
        <f>SUM(T412:T456)</f>
        <v>0</v>
      </c>
      <c r="U411" s="12"/>
      <c r="V411" s="12"/>
      <c r="W411" s="12"/>
      <c r="X411" s="12"/>
      <c r="Y411" s="12"/>
      <c r="Z411" s="12"/>
      <c r="AA411" s="12"/>
      <c r="AB411" s="12"/>
      <c r="AC411" s="12"/>
      <c r="AD411" s="12"/>
      <c r="AE411" s="12"/>
      <c r="AR411" s="224" t="s">
        <v>83</v>
      </c>
      <c r="AT411" s="225" t="s">
        <v>75</v>
      </c>
      <c r="AU411" s="225" t="s">
        <v>83</v>
      </c>
      <c r="AY411" s="224" t="s">
        <v>342</v>
      </c>
      <c r="BK411" s="226">
        <f>SUM(BK412:BK456)</f>
        <v>0</v>
      </c>
    </row>
    <row r="412" s="2" customFormat="1" ht="16.5" customHeight="1">
      <c r="A412" s="39"/>
      <c r="B412" s="40"/>
      <c r="C412" s="227" t="s">
        <v>808</v>
      </c>
      <c r="D412" s="227" t="s">
        <v>343</v>
      </c>
      <c r="E412" s="228" t="s">
        <v>2849</v>
      </c>
      <c r="F412" s="229" t="s">
        <v>2850</v>
      </c>
      <c r="G412" s="230" t="s">
        <v>562</v>
      </c>
      <c r="H412" s="231">
        <v>93.944999999999993</v>
      </c>
      <c r="I412" s="232"/>
      <c r="J412" s="233">
        <f>ROUND(I412*H412,2)</f>
        <v>0</v>
      </c>
      <c r="K412" s="229" t="s">
        <v>443</v>
      </c>
      <c r="L412" s="45"/>
      <c r="M412" s="234" t="s">
        <v>1</v>
      </c>
      <c r="N412" s="235" t="s">
        <v>41</v>
      </c>
      <c r="O412" s="92"/>
      <c r="P412" s="236">
        <f>O412*H412</f>
        <v>0</v>
      </c>
      <c r="Q412" s="236">
        <v>0</v>
      </c>
      <c r="R412" s="236">
        <f>Q412*H412</f>
        <v>0</v>
      </c>
      <c r="S412" s="236">
        <v>0</v>
      </c>
      <c r="T412" s="237">
        <f>S412*H412</f>
        <v>0</v>
      </c>
      <c r="U412" s="39"/>
      <c r="V412" s="39"/>
      <c r="W412" s="39"/>
      <c r="X412" s="39"/>
      <c r="Y412" s="39"/>
      <c r="Z412" s="39"/>
      <c r="AA412" s="39"/>
      <c r="AB412" s="39"/>
      <c r="AC412" s="39"/>
      <c r="AD412" s="39"/>
      <c r="AE412" s="39"/>
      <c r="AR412" s="238" t="s">
        <v>360</v>
      </c>
      <c r="AT412" s="238" t="s">
        <v>343</v>
      </c>
      <c r="AU412" s="238" t="s">
        <v>85</v>
      </c>
      <c r="AY412" s="18" t="s">
        <v>342</v>
      </c>
      <c r="BE412" s="239">
        <f>IF(N412="základní",J412,0)</f>
        <v>0</v>
      </c>
      <c r="BF412" s="239">
        <f>IF(N412="snížená",J412,0)</f>
        <v>0</v>
      </c>
      <c r="BG412" s="239">
        <f>IF(N412="zákl. přenesená",J412,0)</f>
        <v>0</v>
      </c>
      <c r="BH412" s="239">
        <f>IF(N412="sníž. přenesená",J412,0)</f>
        <v>0</v>
      </c>
      <c r="BI412" s="239">
        <f>IF(N412="nulová",J412,0)</f>
        <v>0</v>
      </c>
      <c r="BJ412" s="18" t="s">
        <v>83</v>
      </c>
      <c r="BK412" s="239">
        <f>ROUND(I412*H412,2)</f>
        <v>0</v>
      </c>
      <c r="BL412" s="18" t="s">
        <v>360</v>
      </c>
      <c r="BM412" s="238" t="s">
        <v>3710</v>
      </c>
    </row>
    <row r="413" s="2" customFormat="1">
      <c r="A413" s="39"/>
      <c r="B413" s="40"/>
      <c r="C413" s="41"/>
      <c r="D413" s="240" t="s">
        <v>349</v>
      </c>
      <c r="E413" s="41"/>
      <c r="F413" s="241" t="s">
        <v>2852</v>
      </c>
      <c r="G413" s="41"/>
      <c r="H413" s="41"/>
      <c r="I413" s="242"/>
      <c r="J413" s="41"/>
      <c r="K413" s="41"/>
      <c r="L413" s="45"/>
      <c r="M413" s="243"/>
      <c r="N413" s="244"/>
      <c r="O413" s="92"/>
      <c r="P413" s="92"/>
      <c r="Q413" s="92"/>
      <c r="R413" s="92"/>
      <c r="S413" s="92"/>
      <c r="T413" s="93"/>
      <c r="U413" s="39"/>
      <c r="V413" s="39"/>
      <c r="W413" s="39"/>
      <c r="X413" s="39"/>
      <c r="Y413" s="39"/>
      <c r="Z413" s="39"/>
      <c r="AA413" s="39"/>
      <c r="AB413" s="39"/>
      <c r="AC413" s="39"/>
      <c r="AD413" s="39"/>
      <c r="AE413" s="39"/>
      <c r="AT413" s="18" t="s">
        <v>349</v>
      </c>
      <c r="AU413" s="18" t="s">
        <v>85</v>
      </c>
    </row>
    <row r="414" s="13" customFormat="1">
      <c r="A414" s="13"/>
      <c r="B414" s="252"/>
      <c r="C414" s="253"/>
      <c r="D414" s="240" t="s">
        <v>446</v>
      </c>
      <c r="E414" s="254" t="s">
        <v>1</v>
      </c>
      <c r="F414" s="255" t="s">
        <v>3711</v>
      </c>
      <c r="G414" s="253"/>
      <c r="H414" s="256">
        <v>8.9819999999999993</v>
      </c>
      <c r="I414" s="257"/>
      <c r="J414" s="253"/>
      <c r="K414" s="253"/>
      <c r="L414" s="258"/>
      <c r="M414" s="259"/>
      <c r="N414" s="260"/>
      <c r="O414" s="260"/>
      <c r="P414" s="260"/>
      <c r="Q414" s="260"/>
      <c r="R414" s="260"/>
      <c r="S414" s="260"/>
      <c r="T414" s="261"/>
      <c r="U414" s="13"/>
      <c r="V414" s="13"/>
      <c r="W414" s="13"/>
      <c r="X414" s="13"/>
      <c r="Y414" s="13"/>
      <c r="Z414" s="13"/>
      <c r="AA414" s="13"/>
      <c r="AB414" s="13"/>
      <c r="AC414" s="13"/>
      <c r="AD414" s="13"/>
      <c r="AE414" s="13"/>
      <c r="AT414" s="262" t="s">
        <v>446</v>
      </c>
      <c r="AU414" s="262" t="s">
        <v>85</v>
      </c>
      <c r="AV414" s="13" t="s">
        <v>85</v>
      </c>
      <c r="AW414" s="13" t="s">
        <v>32</v>
      </c>
      <c r="AX414" s="13" t="s">
        <v>76</v>
      </c>
      <c r="AY414" s="262" t="s">
        <v>342</v>
      </c>
    </row>
    <row r="415" s="13" customFormat="1">
      <c r="A415" s="13"/>
      <c r="B415" s="252"/>
      <c r="C415" s="253"/>
      <c r="D415" s="240" t="s">
        <v>446</v>
      </c>
      <c r="E415" s="254" t="s">
        <v>1</v>
      </c>
      <c r="F415" s="255" t="s">
        <v>3712</v>
      </c>
      <c r="G415" s="253"/>
      <c r="H415" s="256">
        <v>83.337999999999994</v>
      </c>
      <c r="I415" s="257"/>
      <c r="J415" s="253"/>
      <c r="K415" s="253"/>
      <c r="L415" s="258"/>
      <c r="M415" s="259"/>
      <c r="N415" s="260"/>
      <c r="O415" s="260"/>
      <c r="P415" s="260"/>
      <c r="Q415" s="260"/>
      <c r="R415" s="260"/>
      <c r="S415" s="260"/>
      <c r="T415" s="261"/>
      <c r="U415" s="13"/>
      <c r="V415" s="13"/>
      <c r="W415" s="13"/>
      <c r="X415" s="13"/>
      <c r="Y415" s="13"/>
      <c r="Z415" s="13"/>
      <c r="AA415" s="13"/>
      <c r="AB415" s="13"/>
      <c r="AC415" s="13"/>
      <c r="AD415" s="13"/>
      <c r="AE415" s="13"/>
      <c r="AT415" s="262" t="s">
        <v>446</v>
      </c>
      <c r="AU415" s="262" t="s">
        <v>85</v>
      </c>
      <c r="AV415" s="13" t="s">
        <v>85</v>
      </c>
      <c r="AW415" s="13" t="s">
        <v>32</v>
      </c>
      <c r="AX415" s="13" t="s">
        <v>76</v>
      </c>
      <c r="AY415" s="262" t="s">
        <v>342</v>
      </c>
    </row>
    <row r="416" s="13" customFormat="1">
      <c r="A416" s="13"/>
      <c r="B416" s="252"/>
      <c r="C416" s="253"/>
      <c r="D416" s="240" t="s">
        <v>446</v>
      </c>
      <c r="E416" s="254" t="s">
        <v>1</v>
      </c>
      <c r="F416" s="255" t="s">
        <v>3713</v>
      </c>
      <c r="G416" s="253"/>
      <c r="H416" s="256">
        <v>1.625</v>
      </c>
      <c r="I416" s="257"/>
      <c r="J416" s="253"/>
      <c r="K416" s="253"/>
      <c r="L416" s="258"/>
      <c r="M416" s="259"/>
      <c r="N416" s="260"/>
      <c r="O416" s="260"/>
      <c r="P416" s="260"/>
      <c r="Q416" s="260"/>
      <c r="R416" s="260"/>
      <c r="S416" s="260"/>
      <c r="T416" s="261"/>
      <c r="U416" s="13"/>
      <c r="V416" s="13"/>
      <c r="W416" s="13"/>
      <c r="X416" s="13"/>
      <c r="Y416" s="13"/>
      <c r="Z416" s="13"/>
      <c r="AA416" s="13"/>
      <c r="AB416" s="13"/>
      <c r="AC416" s="13"/>
      <c r="AD416" s="13"/>
      <c r="AE416" s="13"/>
      <c r="AT416" s="262" t="s">
        <v>446</v>
      </c>
      <c r="AU416" s="262" t="s">
        <v>85</v>
      </c>
      <c r="AV416" s="13" t="s">
        <v>85</v>
      </c>
      <c r="AW416" s="13" t="s">
        <v>32</v>
      </c>
      <c r="AX416" s="13" t="s">
        <v>76</v>
      </c>
      <c r="AY416" s="262" t="s">
        <v>342</v>
      </c>
    </row>
    <row r="417" s="16" customFormat="1">
      <c r="A417" s="16"/>
      <c r="B417" s="284"/>
      <c r="C417" s="285"/>
      <c r="D417" s="240" t="s">
        <v>446</v>
      </c>
      <c r="E417" s="286" t="s">
        <v>1</v>
      </c>
      <c r="F417" s="287" t="s">
        <v>500</v>
      </c>
      <c r="G417" s="285"/>
      <c r="H417" s="288">
        <v>93.944999999999993</v>
      </c>
      <c r="I417" s="289"/>
      <c r="J417" s="285"/>
      <c r="K417" s="285"/>
      <c r="L417" s="290"/>
      <c r="M417" s="291"/>
      <c r="N417" s="292"/>
      <c r="O417" s="292"/>
      <c r="P417" s="292"/>
      <c r="Q417" s="292"/>
      <c r="R417" s="292"/>
      <c r="S417" s="292"/>
      <c r="T417" s="293"/>
      <c r="U417" s="16"/>
      <c r="V417" s="16"/>
      <c r="W417" s="16"/>
      <c r="X417" s="16"/>
      <c r="Y417" s="16"/>
      <c r="Z417" s="16"/>
      <c r="AA417" s="16"/>
      <c r="AB417" s="16"/>
      <c r="AC417" s="16"/>
      <c r="AD417" s="16"/>
      <c r="AE417" s="16"/>
      <c r="AT417" s="294" t="s">
        <v>446</v>
      </c>
      <c r="AU417" s="294" t="s">
        <v>85</v>
      </c>
      <c r="AV417" s="16" t="s">
        <v>360</v>
      </c>
      <c r="AW417" s="16" t="s">
        <v>32</v>
      </c>
      <c r="AX417" s="16" t="s">
        <v>83</v>
      </c>
      <c r="AY417" s="294" t="s">
        <v>342</v>
      </c>
    </row>
    <row r="418" s="2" customFormat="1" ht="16.5" customHeight="1">
      <c r="A418" s="39"/>
      <c r="B418" s="40"/>
      <c r="C418" s="227" t="s">
        <v>815</v>
      </c>
      <c r="D418" s="227" t="s">
        <v>343</v>
      </c>
      <c r="E418" s="228" t="s">
        <v>2856</v>
      </c>
      <c r="F418" s="229" t="s">
        <v>2857</v>
      </c>
      <c r="G418" s="230" t="s">
        <v>562</v>
      </c>
      <c r="H418" s="231">
        <v>40.338000000000001</v>
      </c>
      <c r="I418" s="232"/>
      <c r="J418" s="233">
        <f>ROUND(I418*H418,2)</f>
        <v>0</v>
      </c>
      <c r="K418" s="229" t="s">
        <v>443</v>
      </c>
      <c r="L418" s="45"/>
      <c r="M418" s="234" t="s">
        <v>1</v>
      </c>
      <c r="N418" s="235" t="s">
        <v>41</v>
      </c>
      <c r="O418" s="92"/>
      <c r="P418" s="236">
        <f>O418*H418</f>
        <v>0</v>
      </c>
      <c r="Q418" s="236">
        <v>0</v>
      </c>
      <c r="R418" s="236">
        <f>Q418*H418</f>
        <v>0</v>
      </c>
      <c r="S418" s="236">
        <v>0</v>
      </c>
      <c r="T418" s="237">
        <f>S418*H418</f>
        <v>0</v>
      </c>
      <c r="U418" s="39"/>
      <c r="V418" s="39"/>
      <c r="W418" s="39"/>
      <c r="X418" s="39"/>
      <c r="Y418" s="39"/>
      <c r="Z418" s="39"/>
      <c r="AA418" s="39"/>
      <c r="AB418" s="39"/>
      <c r="AC418" s="39"/>
      <c r="AD418" s="39"/>
      <c r="AE418" s="39"/>
      <c r="AR418" s="238" t="s">
        <v>360</v>
      </c>
      <c r="AT418" s="238" t="s">
        <v>343</v>
      </c>
      <c r="AU418" s="238" t="s">
        <v>85</v>
      </c>
      <c r="AY418" s="18" t="s">
        <v>342</v>
      </c>
      <c r="BE418" s="239">
        <f>IF(N418="základní",J418,0)</f>
        <v>0</v>
      </c>
      <c r="BF418" s="239">
        <f>IF(N418="snížená",J418,0)</f>
        <v>0</v>
      </c>
      <c r="BG418" s="239">
        <f>IF(N418="zákl. přenesená",J418,0)</f>
        <v>0</v>
      </c>
      <c r="BH418" s="239">
        <f>IF(N418="sníž. přenesená",J418,0)</f>
        <v>0</v>
      </c>
      <c r="BI418" s="239">
        <f>IF(N418="nulová",J418,0)</f>
        <v>0</v>
      </c>
      <c r="BJ418" s="18" t="s">
        <v>83</v>
      </c>
      <c r="BK418" s="239">
        <f>ROUND(I418*H418,2)</f>
        <v>0</v>
      </c>
      <c r="BL418" s="18" t="s">
        <v>360</v>
      </c>
      <c r="BM418" s="238" t="s">
        <v>3714</v>
      </c>
    </row>
    <row r="419" s="2" customFormat="1">
      <c r="A419" s="39"/>
      <c r="B419" s="40"/>
      <c r="C419" s="41"/>
      <c r="D419" s="240" t="s">
        <v>349</v>
      </c>
      <c r="E419" s="41"/>
      <c r="F419" s="241" t="s">
        <v>2859</v>
      </c>
      <c r="G419" s="41"/>
      <c r="H419" s="41"/>
      <c r="I419" s="242"/>
      <c r="J419" s="41"/>
      <c r="K419" s="41"/>
      <c r="L419" s="45"/>
      <c r="M419" s="243"/>
      <c r="N419" s="244"/>
      <c r="O419" s="92"/>
      <c r="P419" s="92"/>
      <c r="Q419" s="92"/>
      <c r="R419" s="92"/>
      <c r="S419" s="92"/>
      <c r="T419" s="93"/>
      <c r="U419" s="39"/>
      <c r="V419" s="39"/>
      <c r="W419" s="39"/>
      <c r="X419" s="39"/>
      <c r="Y419" s="39"/>
      <c r="Z419" s="39"/>
      <c r="AA419" s="39"/>
      <c r="AB419" s="39"/>
      <c r="AC419" s="39"/>
      <c r="AD419" s="39"/>
      <c r="AE419" s="39"/>
      <c r="AT419" s="18" t="s">
        <v>349</v>
      </c>
      <c r="AU419" s="18" t="s">
        <v>85</v>
      </c>
    </row>
    <row r="420" s="13" customFormat="1">
      <c r="A420" s="13"/>
      <c r="B420" s="252"/>
      <c r="C420" s="253"/>
      <c r="D420" s="240" t="s">
        <v>446</v>
      </c>
      <c r="E420" s="254" t="s">
        <v>1</v>
      </c>
      <c r="F420" s="255" t="s">
        <v>3715</v>
      </c>
      <c r="G420" s="253"/>
      <c r="H420" s="256">
        <v>3.6000000000000001</v>
      </c>
      <c r="I420" s="257"/>
      <c r="J420" s="253"/>
      <c r="K420" s="253"/>
      <c r="L420" s="258"/>
      <c r="M420" s="259"/>
      <c r="N420" s="260"/>
      <c r="O420" s="260"/>
      <c r="P420" s="260"/>
      <c r="Q420" s="260"/>
      <c r="R420" s="260"/>
      <c r="S420" s="260"/>
      <c r="T420" s="261"/>
      <c r="U420" s="13"/>
      <c r="V420" s="13"/>
      <c r="W420" s="13"/>
      <c r="X420" s="13"/>
      <c r="Y420" s="13"/>
      <c r="Z420" s="13"/>
      <c r="AA420" s="13"/>
      <c r="AB420" s="13"/>
      <c r="AC420" s="13"/>
      <c r="AD420" s="13"/>
      <c r="AE420" s="13"/>
      <c r="AT420" s="262" t="s">
        <v>446</v>
      </c>
      <c r="AU420" s="262" t="s">
        <v>85</v>
      </c>
      <c r="AV420" s="13" t="s">
        <v>85</v>
      </c>
      <c r="AW420" s="13" t="s">
        <v>32</v>
      </c>
      <c r="AX420" s="13" t="s">
        <v>76</v>
      </c>
      <c r="AY420" s="262" t="s">
        <v>342</v>
      </c>
    </row>
    <row r="421" s="13" customFormat="1">
      <c r="A421" s="13"/>
      <c r="B421" s="252"/>
      <c r="C421" s="253"/>
      <c r="D421" s="240" t="s">
        <v>446</v>
      </c>
      <c r="E421" s="254" t="s">
        <v>1</v>
      </c>
      <c r="F421" s="255" t="s">
        <v>3716</v>
      </c>
      <c r="G421" s="253"/>
      <c r="H421" s="256">
        <v>36.738</v>
      </c>
      <c r="I421" s="257"/>
      <c r="J421" s="253"/>
      <c r="K421" s="253"/>
      <c r="L421" s="258"/>
      <c r="M421" s="259"/>
      <c r="N421" s="260"/>
      <c r="O421" s="260"/>
      <c r="P421" s="260"/>
      <c r="Q421" s="260"/>
      <c r="R421" s="260"/>
      <c r="S421" s="260"/>
      <c r="T421" s="261"/>
      <c r="U421" s="13"/>
      <c r="V421" s="13"/>
      <c r="W421" s="13"/>
      <c r="X421" s="13"/>
      <c r="Y421" s="13"/>
      <c r="Z421" s="13"/>
      <c r="AA421" s="13"/>
      <c r="AB421" s="13"/>
      <c r="AC421" s="13"/>
      <c r="AD421" s="13"/>
      <c r="AE421" s="13"/>
      <c r="AT421" s="262" t="s">
        <v>446</v>
      </c>
      <c r="AU421" s="262" t="s">
        <v>85</v>
      </c>
      <c r="AV421" s="13" t="s">
        <v>85</v>
      </c>
      <c r="AW421" s="13" t="s">
        <v>32</v>
      </c>
      <c r="AX421" s="13" t="s">
        <v>76</v>
      </c>
      <c r="AY421" s="262" t="s">
        <v>342</v>
      </c>
    </row>
    <row r="422" s="16" customFormat="1">
      <c r="A422" s="16"/>
      <c r="B422" s="284"/>
      <c r="C422" s="285"/>
      <c r="D422" s="240" t="s">
        <v>446</v>
      </c>
      <c r="E422" s="286" t="s">
        <v>1</v>
      </c>
      <c r="F422" s="287" t="s">
        <v>500</v>
      </c>
      <c r="G422" s="285"/>
      <c r="H422" s="288">
        <v>40.338000000000001</v>
      </c>
      <c r="I422" s="289"/>
      <c r="J422" s="285"/>
      <c r="K422" s="285"/>
      <c r="L422" s="290"/>
      <c r="M422" s="291"/>
      <c r="N422" s="292"/>
      <c r="O422" s="292"/>
      <c r="P422" s="292"/>
      <c r="Q422" s="292"/>
      <c r="R422" s="292"/>
      <c r="S422" s="292"/>
      <c r="T422" s="293"/>
      <c r="U422" s="16"/>
      <c r="V422" s="16"/>
      <c r="W422" s="16"/>
      <c r="X422" s="16"/>
      <c r="Y422" s="16"/>
      <c r="Z422" s="16"/>
      <c r="AA422" s="16"/>
      <c r="AB422" s="16"/>
      <c r="AC422" s="16"/>
      <c r="AD422" s="16"/>
      <c r="AE422" s="16"/>
      <c r="AT422" s="294" t="s">
        <v>446</v>
      </c>
      <c r="AU422" s="294" t="s">
        <v>85</v>
      </c>
      <c r="AV422" s="16" t="s">
        <v>360</v>
      </c>
      <c r="AW422" s="16" t="s">
        <v>32</v>
      </c>
      <c r="AX422" s="16" t="s">
        <v>83</v>
      </c>
      <c r="AY422" s="294" t="s">
        <v>342</v>
      </c>
    </row>
    <row r="423" s="2" customFormat="1" ht="16.5" customHeight="1">
      <c r="A423" s="39"/>
      <c r="B423" s="40"/>
      <c r="C423" s="227" t="s">
        <v>821</v>
      </c>
      <c r="D423" s="227" t="s">
        <v>343</v>
      </c>
      <c r="E423" s="228" t="s">
        <v>2380</v>
      </c>
      <c r="F423" s="229" t="s">
        <v>2381</v>
      </c>
      <c r="G423" s="230" t="s">
        <v>442</v>
      </c>
      <c r="H423" s="231">
        <v>47</v>
      </c>
      <c r="I423" s="232"/>
      <c r="J423" s="233">
        <f>ROUND(I423*H423,2)</f>
        <v>0</v>
      </c>
      <c r="K423" s="229" t="s">
        <v>443</v>
      </c>
      <c r="L423" s="45"/>
      <c r="M423" s="234" t="s">
        <v>1</v>
      </c>
      <c r="N423" s="235" t="s">
        <v>41</v>
      </c>
      <c r="O423" s="92"/>
      <c r="P423" s="236">
        <f>O423*H423</f>
        <v>0</v>
      </c>
      <c r="Q423" s="236">
        <v>0.087419999999999998</v>
      </c>
      <c r="R423" s="236">
        <f>Q423*H423</f>
        <v>4.1087400000000001</v>
      </c>
      <c r="S423" s="236">
        <v>0</v>
      </c>
      <c r="T423" s="237">
        <f>S423*H423</f>
        <v>0</v>
      </c>
      <c r="U423" s="39"/>
      <c r="V423" s="39"/>
      <c r="W423" s="39"/>
      <c r="X423" s="39"/>
      <c r="Y423" s="39"/>
      <c r="Z423" s="39"/>
      <c r="AA423" s="39"/>
      <c r="AB423" s="39"/>
      <c r="AC423" s="39"/>
      <c r="AD423" s="39"/>
      <c r="AE423" s="39"/>
      <c r="AR423" s="238" t="s">
        <v>360</v>
      </c>
      <c r="AT423" s="238" t="s">
        <v>343</v>
      </c>
      <c r="AU423" s="238" t="s">
        <v>85</v>
      </c>
      <c r="AY423" s="18" t="s">
        <v>342</v>
      </c>
      <c r="BE423" s="239">
        <f>IF(N423="základní",J423,0)</f>
        <v>0</v>
      </c>
      <c r="BF423" s="239">
        <f>IF(N423="snížená",J423,0)</f>
        <v>0</v>
      </c>
      <c r="BG423" s="239">
        <f>IF(N423="zákl. přenesená",J423,0)</f>
        <v>0</v>
      </c>
      <c r="BH423" s="239">
        <f>IF(N423="sníž. přenesená",J423,0)</f>
        <v>0</v>
      </c>
      <c r="BI423" s="239">
        <f>IF(N423="nulová",J423,0)</f>
        <v>0</v>
      </c>
      <c r="BJ423" s="18" t="s">
        <v>83</v>
      </c>
      <c r="BK423" s="239">
        <f>ROUND(I423*H423,2)</f>
        <v>0</v>
      </c>
      <c r="BL423" s="18" t="s">
        <v>360</v>
      </c>
      <c r="BM423" s="238" t="s">
        <v>3717</v>
      </c>
    </row>
    <row r="424" s="2" customFormat="1">
      <c r="A424" s="39"/>
      <c r="B424" s="40"/>
      <c r="C424" s="41"/>
      <c r="D424" s="240" t="s">
        <v>349</v>
      </c>
      <c r="E424" s="41"/>
      <c r="F424" s="241" t="s">
        <v>2383</v>
      </c>
      <c r="G424" s="41"/>
      <c r="H424" s="41"/>
      <c r="I424" s="242"/>
      <c r="J424" s="41"/>
      <c r="K424" s="41"/>
      <c r="L424" s="45"/>
      <c r="M424" s="243"/>
      <c r="N424" s="244"/>
      <c r="O424" s="92"/>
      <c r="P424" s="92"/>
      <c r="Q424" s="92"/>
      <c r="R424" s="92"/>
      <c r="S424" s="92"/>
      <c r="T424" s="93"/>
      <c r="U424" s="39"/>
      <c r="V424" s="39"/>
      <c r="W424" s="39"/>
      <c r="X424" s="39"/>
      <c r="Y424" s="39"/>
      <c r="Z424" s="39"/>
      <c r="AA424" s="39"/>
      <c r="AB424" s="39"/>
      <c r="AC424" s="39"/>
      <c r="AD424" s="39"/>
      <c r="AE424" s="39"/>
      <c r="AT424" s="18" t="s">
        <v>349</v>
      </c>
      <c r="AU424" s="18" t="s">
        <v>85</v>
      </c>
    </row>
    <row r="425" s="13" customFormat="1">
      <c r="A425" s="13"/>
      <c r="B425" s="252"/>
      <c r="C425" s="253"/>
      <c r="D425" s="240" t="s">
        <v>446</v>
      </c>
      <c r="E425" s="254" t="s">
        <v>1</v>
      </c>
      <c r="F425" s="255" t="s">
        <v>3718</v>
      </c>
      <c r="G425" s="253"/>
      <c r="H425" s="256">
        <v>47</v>
      </c>
      <c r="I425" s="257"/>
      <c r="J425" s="253"/>
      <c r="K425" s="253"/>
      <c r="L425" s="258"/>
      <c r="M425" s="259"/>
      <c r="N425" s="260"/>
      <c r="O425" s="260"/>
      <c r="P425" s="260"/>
      <c r="Q425" s="260"/>
      <c r="R425" s="260"/>
      <c r="S425" s="260"/>
      <c r="T425" s="261"/>
      <c r="U425" s="13"/>
      <c r="V425" s="13"/>
      <c r="W425" s="13"/>
      <c r="X425" s="13"/>
      <c r="Y425" s="13"/>
      <c r="Z425" s="13"/>
      <c r="AA425" s="13"/>
      <c r="AB425" s="13"/>
      <c r="AC425" s="13"/>
      <c r="AD425" s="13"/>
      <c r="AE425" s="13"/>
      <c r="AT425" s="262" t="s">
        <v>446</v>
      </c>
      <c r="AU425" s="262" t="s">
        <v>85</v>
      </c>
      <c r="AV425" s="13" t="s">
        <v>85</v>
      </c>
      <c r="AW425" s="13" t="s">
        <v>32</v>
      </c>
      <c r="AX425" s="13" t="s">
        <v>83</v>
      </c>
      <c r="AY425" s="262" t="s">
        <v>342</v>
      </c>
    </row>
    <row r="426" s="2" customFormat="1" ht="16.5" customHeight="1">
      <c r="A426" s="39"/>
      <c r="B426" s="40"/>
      <c r="C426" s="295" t="s">
        <v>828</v>
      </c>
      <c r="D426" s="295" t="s">
        <v>621</v>
      </c>
      <c r="E426" s="296" t="s">
        <v>2385</v>
      </c>
      <c r="F426" s="297" t="s">
        <v>2386</v>
      </c>
      <c r="G426" s="298" t="s">
        <v>442</v>
      </c>
      <c r="H426" s="299">
        <v>2</v>
      </c>
      <c r="I426" s="300"/>
      <c r="J426" s="301">
        <f>ROUND(I426*H426,2)</f>
        <v>0</v>
      </c>
      <c r="K426" s="297" t="s">
        <v>443</v>
      </c>
      <c r="L426" s="302"/>
      <c r="M426" s="303" t="s">
        <v>1</v>
      </c>
      <c r="N426" s="304" t="s">
        <v>41</v>
      </c>
      <c r="O426" s="92"/>
      <c r="P426" s="236">
        <f>O426*H426</f>
        <v>0</v>
      </c>
      <c r="Q426" s="236">
        <v>0.028000000000000001</v>
      </c>
      <c r="R426" s="236">
        <f>Q426*H426</f>
        <v>0.056000000000000001</v>
      </c>
      <c r="S426" s="236">
        <v>0</v>
      </c>
      <c r="T426" s="237">
        <f>S426*H426</f>
        <v>0</v>
      </c>
      <c r="U426" s="39"/>
      <c r="V426" s="39"/>
      <c r="W426" s="39"/>
      <c r="X426" s="39"/>
      <c r="Y426" s="39"/>
      <c r="Z426" s="39"/>
      <c r="AA426" s="39"/>
      <c r="AB426" s="39"/>
      <c r="AC426" s="39"/>
      <c r="AD426" s="39"/>
      <c r="AE426" s="39"/>
      <c r="AR426" s="238" t="s">
        <v>376</v>
      </c>
      <c r="AT426" s="238" t="s">
        <v>621</v>
      </c>
      <c r="AU426" s="238" t="s">
        <v>85</v>
      </c>
      <c r="AY426" s="18" t="s">
        <v>342</v>
      </c>
      <c r="BE426" s="239">
        <f>IF(N426="základní",J426,0)</f>
        <v>0</v>
      </c>
      <c r="BF426" s="239">
        <f>IF(N426="snížená",J426,0)</f>
        <v>0</v>
      </c>
      <c r="BG426" s="239">
        <f>IF(N426="zákl. přenesená",J426,0)</f>
        <v>0</v>
      </c>
      <c r="BH426" s="239">
        <f>IF(N426="sníž. přenesená",J426,0)</f>
        <v>0</v>
      </c>
      <c r="BI426" s="239">
        <f>IF(N426="nulová",J426,0)</f>
        <v>0</v>
      </c>
      <c r="BJ426" s="18" t="s">
        <v>83</v>
      </c>
      <c r="BK426" s="239">
        <f>ROUND(I426*H426,2)</f>
        <v>0</v>
      </c>
      <c r="BL426" s="18" t="s">
        <v>360</v>
      </c>
      <c r="BM426" s="238" t="s">
        <v>3719</v>
      </c>
    </row>
    <row r="427" s="2" customFormat="1">
      <c r="A427" s="39"/>
      <c r="B427" s="40"/>
      <c r="C427" s="41"/>
      <c r="D427" s="240" t="s">
        <v>349</v>
      </c>
      <c r="E427" s="41"/>
      <c r="F427" s="241" t="s">
        <v>2386</v>
      </c>
      <c r="G427" s="41"/>
      <c r="H427" s="41"/>
      <c r="I427" s="242"/>
      <c r="J427" s="41"/>
      <c r="K427" s="41"/>
      <c r="L427" s="45"/>
      <c r="M427" s="243"/>
      <c r="N427" s="244"/>
      <c r="O427" s="92"/>
      <c r="P427" s="92"/>
      <c r="Q427" s="92"/>
      <c r="R427" s="92"/>
      <c r="S427" s="92"/>
      <c r="T427" s="93"/>
      <c r="U427" s="39"/>
      <c r="V427" s="39"/>
      <c r="W427" s="39"/>
      <c r="X427" s="39"/>
      <c r="Y427" s="39"/>
      <c r="Z427" s="39"/>
      <c r="AA427" s="39"/>
      <c r="AB427" s="39"/>
      <c r="AC427" s="39"/>
      <c r="AD427" s="39"/>
      <c r="AE427" s="39"/>
      <c r="AT427" s="18" t="s">
        <v>349</v>
      </c>
      <c r="AU427" s="18" t="s">
        <v>85</v>
      </c>
    </row>
    <row r="428" s="13" customFormat="1">
      <c r="A428" s="13"/>
      <c r="B428" s="252"/>
      <c r="C428" s="253"/>
      <c r="D428" s="240" t="s">
        <v>446</v>
      </c>
      <c r="E428" s="254" t="s">
        <v>1</v>
      </c>
      <c r="F428" s="255" t="s">
        <v>2392</v>
      </c>
      <c r="G428" s="253"/>
      <c r="H428" s="256">
        <v>2</v>
      </c>
      <c r="I428" s="257"/>
      <c r="J428" s="253"/>
      <c r="K428" s="253"/>
      <c r="L428" s="258"/>
      <c r="M428" s="259"/>
      <c r="N428" s="260"/>
      <c r="O428" s="260"/>
      <c r="P428" s="260"/>
      <c r="Q428" s="260"/>
      <c r="R428" s="260"/>
      <c r="S428" s="260"/>
      <c r="T428" s="261"/>
      <c r="U428" s="13"/>
      <c r="V428" s="13"/>
      <c r="W428" s="13"/>
      <c r="X428" s="13"/>
      <c r="Y428" s="13"/>
      <c r="Z428" s="13"/>
      <c r="AA428" s="13"/>
      <c r="AB428" s="13"/>
      <c r="AC428" s="13"/>
      <c r="AD428" s="13"/>
      <c r="AE428" s="13"/>
      <c r="AT428" s="262" t="s">
        <v>446</v>
      </c>
      <c r="AU428" s="262" t="s">
        <v>85</v>
      </c>
      <c r="AV428" s="13" t="s">
        <v>85</v>
      </c>
      <c r="AW428" s="13" t="s">
        <v>32</v>
      </c>
      <c r="AX428" s="13" t="s">
        <v>83</v>
      </c>
      <c r="AY428" s="262" t="s">
        <v>342</v>
      </c>
    </row>
    <row r="429" s="2" customFormat="1" ht="16.5" customHeight="1">
      <c r="A429" s="39"/>
      <c r="B429" s="40"/>
      <c r="C429" s="295" t="s">
        <v>834</v>
      </c>
      <c r="D429" s="295" t="s">
        <v>621</v>
      </c>
      <c r="E429" s="296" t="s">
        <v>2389</v>
      </c>
      <c r="F429" s="297" t="s">
        <v>2390</v>
      </c>
      <c r="G429" s="298" t="s">
        <v>442</v>
      </c>
      <c r="H429" s="299">
        <v>2</v>
      </c>
      <c r="I429" s="300"/>
      <c r="J429" s="301">
        <f>ROUND(I429*H429,2)</f>
        <v>0</v>
      </c>
      <c r="K429" s="297" t="s">
        <v>443</v>
      </c>
      <c r="L429" s="302"/>
      <c r="M429" s="303" t="s">
        <v>1</v>
      </c>
      <c r="N429" s="304" t="s">
        <v>41</v>
      </c>
      <c r="O429" s="92"/>
      <c r="P429" s="236">
        <f>O429*H429</f>
        <v>0</v>
      </c>
      <c r="Q429" s="236">
        <v>0.040000000000000001</v>
      </c>
      <c r="R429" s="236">
        <f>Q429*H429</f>
        <v>0.080000000000000002</v>
      </c>
      <c r="S429" s="236">
        <v>0</v>
      </c>
      <c r="T429" s="237">
        <f>S429*H429</f>
        <v>0</v>
      </c>
      <c r="U429" s="39"/>
      <c r="V429" s="39"/>
      <c r="W429" s="39"/>
      <c r="X429" s="39"/>
      <c r="Y429" s="39"/>
      <c r="Z429" s="39"/>
      <c r="AA429" s="39"/>
      <c r="AB429" s="39"/>
      <c r="AC429" s="39"/>
      <c r="AD429" s="39"/>
      <c r="AE429" s="39"/>
      <c r="AR429" s="238" t="s">
        <v>376</v>
      </c>
      <c r="AT429" s="238" t="s">
        <v>621</v>
      </c>
      <c r="AU429" s="238" t="s">
        <v>85</v>
      </c>
      <c r="AY429" s="18" t="s">
        <v>342</v>
      </c>
      <c r="BE429" s="239">
        <f>IF(N429="základní",J429,0)</f>
        <v>0</v>
      </c>
      <c r="BF429" s="239">
        <f>IF(N429="snížená",J429,0)</f>
        <v>0</v>
      </c>
      <c r="BG429" s="239">
        <f>IF(N429="zákl. přenesená",J429,0)</f>
        <v>0</v>
      </c>
      <c r="BH429" s="239">
        <f>IF(N429="sníž. přenesená",J429,0)</f>
        <v>0</v>
      </c>
      <c r="BI429" s="239">
        <f>IF(N429="nulová",J429,0)</f>
        <v>0</v>
      </c>
      <c r="BJ429" s="18" t="s">
        <v>83</v>
      </c>
      <c r="BK429" s="239">
        <f>ROUND(I429*H429,2)</f>
        <v>0</v>
      </c>
      <c r="BL429" s="18" t="s">
        <v>360</v>
      </c>
      <c r="BM429" s="238" t="s">
        <v>3720</v>
      </c>
    </row>
    <row r="430" s="2" customFormat="1">
      <c r="A430" s="39"/>
      <c r="B430" s="40"/>
      <c r="C430" s="41"/>
      <c r="D430" s="240" t="s">
        <v>349</v>
      </c>
      <c r="E430" s="41"/>
      <c r="F430" s="241" t="s">
        <v>2390</v>
      </c>
      <c r="G430" s="41"/>
      <c r="H430" s="41"/>
      <c r="I430" s="242"/>
      <c r="J430" s="41"/>
      <c r="K430" s="41"/>
      <c r="L430" s="45"/>
      <c r="M430" s="243"/>
      <c r="N430" s="244"/>
      <c r="O430" s="92"/>
      <c r="P430" s="92"/>
      <c r="Q430" s="92"/>
      <c r="R430" s="92"/>
      <c r="S430" s="92"/>
      <c r="T430" s="93"/>
      <c r="U430" s="39"/>
      <c r="V430" s="39"/>
      <c r="W430" s="39"/>
      <c r="X430" s="39"/>
      <c r="Y430" s="39"/>
      <c r="Z430" s="39"/>
      <c r="AA430" s="39"/>
      <c r="AB430" s="39"/>
      <c r="AC430" s="39"/>
      <c r="AD430" s="39"/>
      <c r="AE430" s="39"/>
      <c r="AT430" s="18" t="s">
        <v>349</v>
      </c>
      <c r="AU430" s="18" t="s">
        <v>85</v>
      </c>
    </row>
    <row r="431" s="13" customFormat="1">
      <c r="A431" s="13"/>
      <c r="B431" s="252"/>
      <c r="C431" s="253"/>
      <c r="D431" s="240" t="s">
        <v>446</v>
      </c>
      <c r="E431" s="254" t="s">
        <v>1</v>
      </c>
      <c r="F431" s="255" t="s">
        <v>2392</v>
      </c>
      <c r="G431" s="253"/>
      <c r="H431" s="256">
        <v>2</v>
      </c>
      <c r="I431" s="257"/>
      <c r="J431" s="253"/>
      <c r="K431" s="253"/>
      <c r="L431" s="258"/>
      <c r="M431" s="259"/>
      <c r="N431" s="260"/>
      <c r="O431" s="260"/>
      <c r="P431" s="260"/>
      <c r="Q431" s="260"/>
      <c r="R431" s="260"/>
      <c r="S431" s="260"/>
      <c r="T431" s="261"/>
      <c r="U431" s="13"/>
      <c r="V431" s="13"/>
      <c r="W431" s="13"/>
      <c r="X431" s="13"/>
      <c r="Y431" s="13"/>
      <c r="Z431" s="13"/>
      <c r="AA431" s="13"/>
      <c r="AB431" s="13"/>
      <c r="AC431" s="13"/>
      <c r="AD431" s="13"/>
      <c r="AE431" s="13"/>
      <c r="AT431" s="262" t="s">
        <v>446</v>
      </c>
      <c r="AU431" s="262" t="s">
        <v>85</v>
      </c>
      <c r="AV431" s="13" t="s">
        <v>85</v>
      </c>
      <c r="AW431" s="13" t="s">
        <v>32</v>
      </c>
      <c r="AX431" s="13" t="s">
        <v>83</v>
      </c>
      <c r="AY431" s="262" t="s">
        <v>342</v>
      </c>
    </row>
    <row r="432" s="2" customFormat="1" ht="16.5" customHeight="1">
      <c r="A432" s="39"/>
      <c r="B432" s="40"/>
      <c r="C432" s="295" t="s">
        <v>840</v>
      </c>
      <c r="D432" s="295" t="s">
        <v>621</v>
      </c>
      <c r="E432" s="296" t="s">
        <v>2393</v>
      </c>
      <c r="F432" s="297" t="s">
        <v>2394</v>
      </c>
      <c r="G432" s="298" t="s">
        <v>442</v>
      </c>
      <c r="H432" s="299">
        <v>10</v>
      </c>
      <c r="I432" s="300"/>
      <c r="J432" s="301">
        <f>ROUND(I432*H432,2)</f>
        <v>0</v>
      </c>
      <c r="K432" s="297" t="s">
        <v>443</v>
      </c>
      <c r="L432" s="302"/>
      <c r="M432" s="303" t="s">
        <v>1</v>
      </c>
      <c r="N432" s="304" t="s">
        <v>41</v>
      </c>
      <c r="O432" s="92"/>
      <c r="P432" s="236">
        <f>O432*H432</f>
        <v>0</v>
      </c>
      <c r="Q432" s="236">
        <v>0.050999999999999997</v>
      </c>
      <c r="R432" s="236">
        <f>Q432*H432</f>
        <v>0.51000000000000001</v>
      </c>
      <c r="S432" s="236">
        <v>0</v>
      </c>
      <c r="T432" s="237">
        <f>S432*H432</f>
        <v>0</v>
      </c>
      <c r="U432" s="39"/>
      <c r="V432" s="39"/>
      <c r="W432" s="39"/>
      <c r="X432" s="39"/>
      <c r="Y432" s="39"/>
      <c r="Z432" s="39"/>
      <c r="AA432" s="39"/>
      <c r="AB432" s="39"/>
      <c r="AC432" s="39"/>
      <c r="AD432" s="39"/>
      <c r="AE432" s="39"/>
      <c r="AR432" s="238" t="s">
        <v>376</v>
      </c>
      <c r="AT432" s="238" t="s">
        <v>621</v>
      </c>
      <c r="AU432" s="238" t="s">
        <v>85</v>
      </c>
      <c r="AY432" s="18" t="s">
        <v>342</v>
      </c>
      <c r="BE432" s="239">
        <f>IF(N432="základní",J432,0)</f>
        <v>0</v>
      </c>
      <c r="BF432" s="239">
        <f>IF(N432="snížená",J432,0)</f>
        <v>0</v>
      </c>
      <c r="BG432" s="239">
        <f>IF(N432="zákl. přenesená",J432,0)</f>
        <v>0</v>
      </c>
      <c r="BH432" s="239">
        <f>IF(N432="sníž. přenesená",J432,0)</f>
        <v>0</v>
      </c>
      <c r="BI432" s="239">
        <f>IF(N432="nulová",J432,0)</f>
        <v>0</v>
      </c>
      <c r="BJ432" s="18" t="s">
        <v>83</v>
      </c>
      <c r="BK432" s="239">
        <f>ROUND(I432*H432,2)</f>
        <v>0</v>
      </c>
      <c r="BL432" s="18" t="s">
        <v>360</v>
      </c>
      <c r="BM432" s="238" t="s">
        <v>3721</v>
      </c>
    </row>
    <row r="433" s="2" customFormat="1">
      <c r="A433" s="39"/>
      <c r="B433" s="40"/>
      <c r="C433" s="41"/>
      <c r="D433" s="240" t="s">
        <v>349</v>
      </c>
      <c r="E433" s="41"/>
      <c r="F433" s="241" t="s">
        <v>2394</v>
      </c>
      <c r="G433" s="41"/>
      <c r="H433" s="41"/>
      <c r="I433" s="242"/>
      <c r="J433" s="41"/>
      <c r="K433" s="41"/>
      <c r="L433" s="45"/>
      <c r="M433" s="243"/>
      <c r="N433" s="244"/>
      <c r="O433" s="92"/>
      <c r="P433" s="92"/>
      <c r="Q433" s="92"/>
      <c r="R433" s="92"/>
      <c r="S433" s="92"/>
      <c r="T433" s="93"/>
      <c r="U433" s="39"/>
      <c r="V433" s="39"/>
      <c r="W433" s="39"/>
      <c r="X433" s="39"/>
      <c r="Y433" s="39"/>
      <c r="Z433" s="39"/>
      <c r="AA433" s="39"/>
      <c r="AB433" s="39"/>
      <c r="AC433" s="39"/>
      <c r="AD433" s="39"/>
      <c r="AE433" s="39"/>
      <c r="AT433" s="18" t="s">
        <v>349</v>
      </c>
      <c r="AU433" s="18" t="s">
        <v>85</v>
      </c>
    </row>
    <row r="434" s="13" customFormat="1">
      <c r="A434" s="13"/>
      <c r="B434" s="252"/>
      <c r="C434" s="253"/>
      <c r="D434" s="240" t="s">
        <v>446</v>
      </c>
      <c r="E434" s="254" t="s">
        <v>1</v>
      </c>
      <c r="F434" s="255" t="s">
        <v>3722</v>
      </c>
      <c r="G434" s="253"/>
      <c r="H434" s="256">
        <v>10</v>
      </c>
      <c r="I434" s="257"/>
      <c r="J434" s="253"/>
      <c r="K434" s="253"/>
      <c r="L434" s="258"/>
      <c r="M434" s="259"/>
      <c r="N434" s="260"/>
      <c r="O434" s="260"/>
      <c r="P434" s="260"/>
      <c r="Q434" s="260"/>
      <c r="R434" s="260"/>
      <c r="S434" s="260"/>
      <c r="T434" s="261"/>
      <c r="U434" s="13"/>
      <c r="V434" s="13"/>
      <c r="W434" s="13"/>
      <c r="X434" s="13"/>
      <c r="Y434" s="13"/>
      <c r="Z434" s="13"/>
      <c r="AA434" s="13"/>
      <c r="AB434" s="13"/>
      <c r="AC434" s="13"/>
      <c r="AD434" s="13"/>
      <c r="AE434" s="13"/>
      <c r="AT434" s="262" t="s">
        <v>446</v>
      </c>
      <c r="AU434" s="262" t="s">
        <v>85</v>
      </c>
      <c r="AV434" s="13" t="s">
        <v>85</v>
      </c>
      <c r="AW434" s="13" t="s">
        <v>32</v>
      </c>
      <c r="AX434" s="13" t="s">
        <v>83</v>
      </c>
      <c r="AY434" s="262" t="s">
        <v>342</v>
      </c>
    </row>
    <row r="435" s="2" customFormat="1" ht="16.5" customHeight="1">
      <c r="A435" s="39"/>
      <c r="B435" s="40"/>
      <c r="C435" s="295" t="s">
        <v>847</v>
      </c>
      <c r="D435" s="295" t="s">
        <v>621</v>
      </c>
      <c r="E435" s="296" t="s">
        <v>2396</v>
      </c>
      <c r="F435" s="297" t="s">
        <v>2397</v>
      </c>
      <c r="G435" s="298" t="s">
        <v>442</v>
      </c>
      <c r="H435" s="299">
        <v>9</v>
      </c>
      <c r="I435" s="300"/>
      <c r="J435" s="301">
        <f>ROUND(I435*H435,2)</f>
        <v>0</v>
      </c>
      <c r="K435" s="297" t="s">
        <v>443</v>
      </c>
      <c r="L435" s="302"/>
      <c r="M435" s="303" t="s">
        <v>1</v>
      </c>
      <c r="N435" s="304" t="s">
        <v>41</v>
      </c>
      <c r="O435" s="92"/>
      <c r="P435" s="236">
        <f>O435*H435</f>
        <v>0</v>
      </c>
      <c r="Q435" s="236">
        <v>0.068000000000000005</v>
      </c>
      <c r="R435" s="236">
        <f>Q435*H435</f>
        <v>0.6120000000000001</v>
      </c>
      <c r="S435" s="236">
        <v>0</v>
      </c>
      <c r="T435" s="237">
        <f>S435*H435</f>
        <v>0</v>
      </c>
      <c r="U435" s="39"/>
      <c r="V435" s="39"/>
      <c r="W435" s="39"/>
      <c r="X435" s="39"/>
      <c r="Y435" s="39"/>
      <c r="Z435" s="39"/>
      <c r="AA435" s="39"/>
      <c r="AB435" s="39"/>
      <c r="AC435" s="39"/>
      <c r="AD435" s="39"/>
      <c r="AE435" s="39"/>
      <c r="AR435" s="238" t="s">
        <v>376</v>
      </c>
      <c r="AT435" s="238" t="s">
        <v>621</v>
      </c>
      <c r="AU435" s="238" t="s">
        <v>85</v>
      </c>
      <c r="AY435" s="18" t="s">
        <v>342</v>
      </c>
      <c r="BE435" s="239">
        <f>IF(N435="základní",J435,0)</f>
        <v>0</v>
      </c>
      <c r="BF435" s="239">
        <f>IF(N435="snížená",J435,0)</f>
        <v>0</v>
      </c>
      <c r="BG435" s="239">
        <f>IF(N435="zákl. přenesená",J435,0)</f>
        <v>0</v>
      </c>
      <c r="BH435" s="239">
        <f>IF(N435="sníž. přenesená",J435,0)</f>
        <v>0</v>
      </c>
      <c r="BI435" s="239">
        <f>IF(N435="nulová",J435,0)</f>
        <v>0</v>
      </c>
      <c r="BJ435" s="18" t="s">
        <v>83</v>
      </c>
      <c r="BK435" s="239">
        <f>ROUND(I435*H435,2)</f>
        <v>0</v>
      </c>
      <c r="BL435" s="18" t="s">
        <v>360</v>
      </c>
      <c r="BM435" s="238" t="s">
        <v>3723</v>
      </c>
    </row>
    <row r="436" s="2" customFormat="1">
      <c r="A436" s="39"/>
      <c r="B436" s="40"/>
      <c r="C436" s="41"/>
      <c r="D436" s="240" t="s">
        <v>349</v>
      </c>
      <c r="E436" s="41"/>
      <c r="F436" s="241" t="s">
        <v>2397</v>
      </c>
      <c r="G436" s="41"/>
      <c r="H436" s="41"/>
      <c r="I436" s="242"/>
      <c r="J436" s="41"/>
      <c r="K436" s="41"/>
      <c r="L436" s="45"/>
      <c r="M436" s="243"/>
      <c r="N436" s="244"/>
      <c r="O436" s="92"/>
      <c r="P436" s="92"/>
      <c r="Q436" s="92"/>
      <c r="R436" s="92"/>
      <c r="S436" s="92"/>
      <c r="T436" s="93"/>
      <c r="U436" s="39"/>
      <c r="V436" s="39"/>
      <c r="W436" s="39"/>
      <c r="X436" s="39"/>
      <c r="Y436" s="39"/>
      <c r="Z436" s="39"/>
      <c r="AA436" s="39"/>
      <c r="AB436" s="39"/>
      <c r="AC436" s="39"/>
      <c r="AD436" s="39"/>
      <c r="AE436" s="39"/>
      <c r="AT436" s="18" t="s">
        <v>349</v>
      </c>
      <c r="AU436" s="18" t="s">
        <v>85</v>
      </c>
    </row>
    <row r="437" s="13" customFormat="1">
      <c r="A437" s="13"/>
      <c r="B437" s="252"/>
      <c r="C437" s="253"/>
      <c r="D437" s="240" t="s">
        <v>446</v>
      </c>
      <c r="E437" s="254" t="s">
        <v>1</v>
      </c>
      <c r="F437" s="255" t="s">
        <v>2914</v>
      </c>
      <c r="G437" s="253"/>
      <c r="H437" s="256">
        <v>9</v>
      </c>
      <c r="I437" s="257"/>
      <c r="J437" s="253"/>
      <c r="K437" s="253"/>
      <c r="L437" s="258"/>
      <c r="M437" s="259"/>
      <c r="N437" s="260"/>
      <c r="O437" s="260"/>
      <c r="P437" s="260"/>
      <c r="Q437" s="260"/>
      <c r="R437" s="260"/>
      <c r="S437" s="260"/>
      <c r="T437" s="261"/>
      <c r="U437" s="13"/>
      <c r="V437" s="13"/>
      <c r="W437" s="13"/>
      <c r="X437" s="13"/>
      <c r="Y437" s="13"/>
      <c r="Z437" s="13"/>
      <c r="AA437" s="13"/>
      <c r="AB437" s="13"/>
      <c r="AC437" s="13"/>
      <c r="AD437" s="13"/>
      <c r="AE437" s="13"/>
      <c r="AT437" s="262" t="s">
        <v>446</v>
      </c>
      <c r="AU437" s="262" t="s">
        <v>85</v>
      </c>
      <c r="AV437" s="13" t="s">
        <v>85</v>
      </c>
      <c r="AW437" s="13" t="s">
        <v>32</v>
      </c>
      <c r="AX437" s="13" t="s">
        <v>83</v>
      </c>
      <c r="AY437" s="262" t="s">
        <v>342</v>
      </c>
    </row>
    <row r="438" s="2" customFormat="1" ht="16.5" customHeight="1">
      <c r="A438" s="39"/>
      <c r="B438" s="40"/>
      <c r="C438" s="295" t="s">
        <v>854</v>
      </c>
      <c r="D438" s="295" t="s">
        <v>621</v>
      </c>
      <c r="E438" s="296" t="s">
        <v>2867</v>
      </c>
      <c r="F438" s="297" t="s">
        <v>2868</v>
      </c>
      <c r="G438" s="298" t="s">
        <v>442</v>
      </c>
      <c r="H438" s="299">
        <v>24</v>
      </c>
      <c r="I438" s="300"/>
      <c r="J438" s="301">
        <f>ROUND(I438*H438,2)</f>
        <v>0</v>
      </c>
      <c r="K438" s="297" t="s">
        <v>1</v>
      </c>
      <c r="L438" s="302"/>
      <c r="M438" s="303" t="s">
        <v>1</v>
      </c>
      <c r="N438" s="304" t="s">
        <v>41</v>
      </c>
      <c r="O438" s="92"/>
      <c r="P438" s="236">
        <f>O438*H438</f>
        <v>0</v>
      </c>
      <c r="Q438" s="236">
        <v>0.040000000000000001</v>
      </c>
      <c r="R438" s="236">
        <f>Q438*H438</f>
        <v>0.95999999999999996</v>
      </c>
      <c r="S438" s="236">
        <v>0</v>
      </c>
      <c r="T438" s="237">
        <f>S438*H438</f>
        <v>0</v>
      </c>
      <c r="U438" s="39"/>
      <c r="V438" s="39"/>
      <c r="W438" s="39"/>
      <c r="X438" s="39"/>
      <c r="Y438" s="39"/>
      <c r="Z438" s="39"/>
      <c r="AA438" s="39"/>
      <c r="AB438" s="39"/>
      <c r="AC438" s="39"/>
      <c r="AD438" s="39"/>
      <c r="AE438" s="39"/>
      <c r="AR438" s="238" t="s">
        <v>376</v>
      </c>
      <c r="AT438" s="238" t="s">
        <v>621</v>
      </c>
      <c r="AU438" s="238" t="s">
        <v>85</v>
      </c>
      <c r="AY438" s="18" t="s">
        <v>342</v>
      </c>
      <c r="BE438" s="239">
        <f>IF(N438="základní",J438,0)</f>
        <v>0</v>
      </c>
      <c r="BF438" s="239">
        <f>IF(N438="snížená",J438,0)</f>
        <v>0</v>
      </c>
      <c r="BG438" s="239">
        <f>IF(N438="zákl. přenesená",J438,0)</f>
        <v>0</v>
      </c>
      <c r="BH438" s="239">
        <f>IF(N438="sníž. přenesená",J438,0)</f>
        <v>0</v>
      </c>
      <c r="BI438" s="239">
        <f>IF(N438="nulová",J438,0)</f>
        <v>0</v>
      </c>
      <c r="BJ438" s="18" t="s">
        <v>83</v>
      </c>
      <c r="BK438" s="239">
        <f>ROUND(I438*H438,2)</f>
        <v>0</v>
      </c>
      <c r="BL438" s="18" t="s">
        <v>360</v>
      </c>
      <c r="BM438" s="238" t="s">
        <v>3724</v>
      </c>
    </row>
    <row r="439" s="2" customFormat="1">
      <c r="A439" s="39"/>
      <c r="B439" s="40"/>
      <c r="C439" s="41"/>
      <c r="D439" s="240" t="s">
        <v>349</v>
      </c>
      <c r="E439" s="41"/>
      <c r="F439" s="241" t="s">
        <v>2868</v>
      </c>
      <c r="G439" s="41"/>
      <c r="H439" s="41"/>
      <c r="I439" s="242"/>
      <c r="J439" s="41"/>
      <c r="K439" s="41"/>
      <c r="L439" s="45"/>
      <c r="M439" s="243"/>
      <c r="N439" s="244"/>
      <c r="O439" s="92"/>
      <c r="P439" s="92"/>
      <c r="Q439" s="92"/>
      <c r="R439" s="92"/>
      <c r="S439" s="92"/>
      <c r="T439" s="93"/>
      <c r="U439" s="39"/>
      <c r="V439" s="39"/>
      <c r="W439" s="39"/>
      <c r="X439" s="39"/>
      <c r="Y439" s="39"/>
      <c r="Z439" s="39"/>
      <c r="AA439" s="39"/>
      <c r="AB439" s="39"/>
      <c r="AC439" s="39"/>
      <c r="AD439" s="39"/>
      <c r="AE439" s="39"/>
      <c r="AT439" s="18" t="s">
        <v>349</v>
      </c>
      <c r="AU439" s="18" t="s">
        <v>85</v>
      </c>
    </row>
    <row r="440" s="13" customFormat="1">
      <c r="A440" s="13"/>
      <c r="B440" s="252"/>
      <c r="C440" s="253"/>
      <c r="D440" s="240" t="s">
        <v>446</v>
      </c>
      <c r="E440" s="254" t="s">
        <v>1</v>
      </c>
      <c r="F440" s="255" t="s">
        <v>3725</v>
      </c>
      <c r="G440" s="253"/>
      <c r="H440" s="256">
        <v>24</v>
      </c>
      <c r="I440" s="257"/>
      <c r="J440" s="253"/>
      <c r="K440" s="253"/>
      <c r="L440" s="258"/>
      <c r="M440" s="259"/>
      <c r="N440" s="260"/>
      <c r="O440" s="260"/>
      <c r="P440" s="260"/>
      <c r="Q440" s="260"/>
      <c r="R440" s="260"/>
      <c r="S440" s="260"/>
      <c r="T440" s="261"/>
      <c r="U440" s="13"/>
      <c r="V440" s="13"/>
      <c r="W440" s="13"/>
      <c r="X440" s="13"/>
      <c r="Y440" s="13"/>
      <c r="Z440" s="13"/>
      <c r="AA440" s="13"/>
      <c r="AB440" s="13"/>
      <c r="AC440" s="13"/>
      <c r="AD440" s="13"/>
      <c r="AE440" s="13"/>
      <c r="AT440" s="262" t="s">
        <v>446</v>
      </c>
      <c r="AU440" s="262" t="s">
        <v>85</v>
      </c>
      <c r="AV440" s="13" t="s">
        <v>85</v>
      </c>
      <c r="AW440" s="13" t="s">
        <v>32</v>
      </c>
      <c r="AX440" s="13" t="s">
        <v>83</v>
      </c>
      <c r="AY440" s="262" t="s">
        <v>342</v>
      </c>
    </row>
    <row r="441" s="2" customFormat="1" ht="16.5" customHeight="1">
      <c r="A441" s="39"/>
      <c r="B441" s="40"/>
      <c r="C441" s="227" t="s">
        <v>859</v>
      </c>
      <c r="D441" s="227" t="s">
        <v>343</v>
      </c>
      <c r="E441" s="228" t="s">
        <v>2399</v>
      </c>
      <c r="F441" s="229" t="s">
        <v>2400</v>
      </c>
      <c r="G441" s="230" t="s">
        <v>442</v>
      </c>
      <c r="H441" s="231">
        <v>4</v>
      </c>
      <c r="I441" s="232"/>
      <c r="J441" s="233">
        <f>ROUND(I441*H441,2)</f>
        <v>0</v>
      </c>
      <c r="K441" s="229" t="s">
        <v>443</v>
      </c>
      <c r="L441" s="45"/>
      <c r="M441" s="234" t="s">
        <v>1</v>
      </c>
      <c r="N441" s="235" t="s">
        <v>41</v>
      </c>
      <c r="O441" s="92"/>
      <c r="P441" s="236">
        <f>O441*H441</f>
        <v>0</v>
      </c>
      <c r="Q441" s="236">
        <v>0.087419999999999998</v>
      </c>
      <c r="R441" s="236">
        <f>Q441*H441</f>
        <v>0.34967999999999999</v>
      </c>
      <c r="S441" s="236">
        <v>0</v>
      </c>
      <c r="T441" s="237">
        <f>S441*H441</f>
        <v>0</v>
      </c>
      <c r="U441" s="39"/>
      <c r="V441" s="39"/>
      <c r="W441" s="39"/>
      <c r="X441" s="39"/>
      <c r="Y441" s="39"/>
      <c r="Z441" s="39"/>
      <c r="AA441" s="39"/>
      <c r="AB441" s="39"/>
      <c r="AC441" s="39"/>
      <c r="AD441" s="39"/>
      <c r="AE441" s="39"/>
      <c r="AR441" s="238" t="s">
        <v>360</v>
      </c>
      <c r="AT441" s="238" t="s">
        <v>343</v>
      </c>
      <c r="AU441" s="238" t="s">
        <v>85</v>
      </c>
      <c r="AY441" s="18" t="s">
        <v>342</v>
      </c>
      <c r="BE441" s="239">
        <f>IF(N441="základní",J441,0)</f>
        <v>0</v>
      </c>
      <c r="BF441" s="239">
        <f>IF(N441="snížená",J441,0)</f>
        <v>0</v>
      </c>
      <c r="BG441" s="239">
        <f>IF(N441="zákl. přenesená",J441,0)</f>
        <v>0</v>
      </c>
      <c r="BH441" s="239">
        <f>IF(N441="sníž. přenesená",J441,0)</f>
        <v>0</v>
      </c>
      <c r="BI441" s="239">
        <f>IF(N441="nulová",J441,0)</f>
        <v>0</v>
      </c>
      <c r="BJ441" s="18" t="s">
        <v>83</v>
      </c>
      <c r="BK441" s="239">
        <f>ROUND(I441*H441,2)</f>
        <v>0</v>
      </c>
      <c r="BL441" s="18" t="s">
        <v>360</v>
      </c>
      <c r="BM441" s="238" t="s">
        <v>3726</v>
      </c>
    </row>
    <row r="442" s="2" customFormat="1">
      <c r="A442" s="39"/>
      <c r="B442" s="40"/>
      <c r="C442" s="41"/>
      <c r="D442" s="240" t="s">
        <v>349</v>
      </c>
      <c r="E442" s="41"/>
      <c r="F442" s="241" t="s">
        <v>2402</v>
      </c>
      <c r="G442" s="41"/>
      <c r="H442" s="41"/>
      <c r="I442" s="242"/>
      <c r="J442" s="41"/>
      <c r="K442" s="41"/>
      <c r="L442" s="45"/>
      <c r="M442" s="243"/>
      <c r="N442" s="244"/>
      <c r="O442" s="92"/>
      <c r="P442" s="92"/>
      <c r="Q442" s="92"/>
      <c r="R442" s="92"/>
      <c r="S442" s="92"/>
      <c r="T442" s="93"/>
      <c r="U442" s="39"/>
      <c r="V442" s="39"/>
      <c r="W442" s="39"/>
      <c r="X442" s="39"/>
      <c r="Y442" s="39"/>
      <c r="Z442" s="39"/>
      <c r="AA442" s="39"/>
      <c r="AB442" s="39"/>
      <c r="AC442" s="39"/>
      <c r="AD442" s="39"/>
      <c r="AE442" s="39"/>
      <c r="AT442" s="18" t="s">
        <v>349</v>
      </c>
      <c r="AU442" s="18" t="s">
        <v>85</v>
      </c>
    </row>
    <row r="443" s="13" customFormat="1">
      <c r="A443" s="13"/>
      <c r="B443" s="252"/>
      <c r="C443" s="253"/>
      <c r="D443" s="240" t="s">
        <v>446</v>
      </c>
      <c r="E443" s="254" t="s">
        <v>1</v>
      </c>
      <c r="F443" s="255" t="s">
        <v>2947</v>
      </c>
      <c r="G443" s="253"/>
      <c r="H443" s="256">
        <v>4</v>
      </c>
      <c r="I443" s="257"/>
      <c r="J443" s="253"/>
      <c r="K443" s="253"/>
      <c r="L443" s="258"/>
      <c r="M443" s="259"/>
      <c r="N443" s="260"/>
      <c r="O443" s="260"/>
      <c r="P443" s="260"/>
      <c r="Q443" s="260"/>
      <c r="R443" s="260"/>
      <c r="S443" s="260"/>
      <c r="T443" s="261"/>
      <c r="U443" s="13"/>
      <c r="V443" s="13"/>
      <c r="W443" s="13"/>
      <c r="X443" s="13"/>
      <c r="Y443" s="13"/>
      <c r="Z443" s="13"/>
      <c r="AA443" s="13"/>
      <c r="AB443" s="13"/>
      <c r="AC443" s="13"/>
      <c r="AD443" s="13"/>
      <c r="AE443" s="13"/>
      <c r="AT443" s="262" t="s">
        <v>446</v>
      </c>
      <c r="AU443" s="262" t="s">
        <v>85</v>
      </c>
      <c r="AV443" s="13" t="s">
        <v>85</v>
      </c>
      <c r="AW443" s="13" t="s">
        <v>32</v>
      </c>
      <c r="AX443" s="13" t="s">
        <v>83</v>
      </c>
      <c r="AY443" s="262" t="s">
        <v>342</v>
      </c>
    </row>
    <row r="444" s="2" customFormat="1" ht="16.5" customHeight="1">
      <c r="A444" s="39"/>
      <c r="B444" s="40"/>
      <c r="C444" s="295" t="s">
        <v>864</v>
      </c>
      <c r="D444" s="295" t="s">
        <v>621</v>
      </c>
      <c r="E444" s="296" t="s">
        <v>2404</v>
      </c>
      <c r="F444" s="297" t="s">
        <v>2405</v>
      </c>
      <c r="G444" s="298" t="s">
        <v>442</v>
      </c>
      <c r="H444" s="299">
        <v>4</v>
      </c>
      <c r="I444" s="300"/>
      <c r="J444" s="301">
        <f>ROUND(I444*H444,2)</f>
        <v>0</v>
      </c>
      <c r="K444" s="297" t="s">
        <v>443</v>
      </c>
      <c r="L444" s="302"/>
      <c r="M444" s="303" t="s">
        <v>1</v>
      </c>
      <c r="N444" s="304" t="s">
        <v>41</v>
      </c>
      <c r="O444" s="92"/>
      <c r="P444" s="236">
        <f>O444*H444</f>
        <v>0</v>
      </c>
      <c r="Q444" s="236">
        <v>0.081000000000000003</v>
      </c>
      <c r="R444" s="236">
        <f>Q444*H444</f>
        <v>0.32400000000000001</v>
      </c>
      <c r="S444" s="236">
        <v>0</v>
      </c>
      <c r="T444" s="237">
        <f>S444*H444</f>
        <v>0</v>
      </c>
      <c r="U444" s="39"/>
      <c r="V444" s="39"/>
      <c r="W444" s="39"/>
      <c r="X444" s="39"/>
      <c r="Y444" s="39"/>
      <c r="Z444" s="39"/>
      <c r="AA444" s="39"/>
      <c r="AB444" s="39"/>
      <c r="AC444" s="39"/>
      <c r="AD444" s="39"/>
      <c r="AE444" s="39"/>
      <c r="AR444" s="238" t="s">
        <v>376</v>
      </c>
      <c r="AT444" s="238" t="s">
        <v>621</v>
      </c>
      <c r="AU444" s="238" t="s">
        <v>85</v>
      </c>
      <c r="AY444" s="18" t="s">
        <v>342</v>
      </c>
      <c r="BE444" s="239">
        <f>IF(N444="základní",J444,0)</f>
        <v>0</v>
      </c>
      <c r="BF444" s="239">
        <f>IF(N444="snížená",J444,0)</f>
        <v>0</v>
      </c>
      <c r="BG444" s="239">
        <f>IF(N444="zákl. přenesená",J444,0)</f>
        <v>0</v>
      </c>
      <c r="BH444" s="239">
        <f>IF(N444="sníž. přenesená",J444,0)</f>
        <v>0</v>
      </c>
      <c r="BI444" s="239">
        <f>IF(N444="nulová",J444,0)</f>
        <v>0</v>
      </c>
      <c r="BJ444" s="18" t="s">
        <v>83</v>
      </c>
      <c r="BK444" s="239">
        <f>ROUND(I444*H444,2)</f>
        <v>0</v>
      </c>
      <c r="BL444" s="18" t="s">
        <v>360</v>
      </c>
      <c r="BM444" s="238" t="s">
        <v>3727</v>
      </c>
    </row>
    <row r="445" s="2" customFormat="1">
      <c r="A445" s="39"/>
      <c r="B445" s="40"/>
      <c r="C445" s="41"/>
      <c r="D445" s="240" t="s">
        <v>349</v>
      </c>
      <c r="E445" s="41"/>
      <c r="F445" s="241" t="s">
        <v>2405</v>
      </c>
      <c r="G445" s="41"/>
      <c r="H445" s="41"/>
      <c r="I445" s="242"/>
      <c r="J445" s="41"/>
      <c r="K445" s="41"/>
      <c r="L445" s="45"/>
      <c r="M445" s="243"/>
      <c r="N445" s="244"/>
      <c r="O445" s="92"/>
      <c r="P445" s="92"/>
      <c r="Q445" s="92"/>
      <c r="R445" s="92"/>
      <c r="S445" s="92"/>
      <c r="T445" s="93"/>
      <c r="U445" s="39"/>
      <c r="V445" s="39"/>
      <c r="W445" s="39"/>
      <c r="X445" s="39"/>
      <c r="Y445" s="39"/>
      <c r="Z445" s="39"/>
      <c r="AA445" s="39"/>
      <c r="AB445" s="39"/>
      <c r="AC445" s="39"/>
      <c r="AD445" s="39"/>
      <c r="AE445" s="39"/>
      <c r="AT445" s="18" t="s">
        <v>349</v>
      </c>
      <c r="AU445" s="18" t="s">
        <v>85</v>
      </c>
    </row>
    <row r="446" s="13" customFormat="1">
      <c r="A446" s="13"/>
      <c r="B446" s="252"/>
      <c r="C446" s="253"/>
      <c r="D446" s="240" t="s">
        <v>446</v>
      </c>
      <c r="E446" s="254" t="s">
        <v>1</v>
      </c>
      <c r="F446" s="255" t="s">
        <v>3728</v>
      </c>
      <c r="G446" s="253"/>
      <c r="H446" s="256">
        <v>4</v>
      </c>
      <c r="I446" s="257"/>
      <c r="J446" s="253"/>
      <c r="K446" s="253"/>
      <c r="L446" s="258"/>
      <c r="M446" s="259"/>
      <c r="N446" s="260"/>
      <c r="O446" s="260"/>
      <c r="P446" s="260"/>
      <c r="Q446" s="260"/>
      <c r="R446" s="260"/>
      <c r="S446" s="260"/>
      <c r="T446" s="261"/>
      <c r="U446" s="13"/>
      <c r="V446" s="13"/>
      <c r="W446" s="13"/>
      <c r="X446" s="13"/>
      <c r="Y446" s="13"/>
      <c r="Z446" s="13"/>
      <c r="AA446" s="13"/>
      <c r="AB446" s="13"/>
      <c r="AC446" s="13"/>
      <c r="AD446" s="13"/>
      <c r="AE446" s="13"/>
      <c r="AT446" s="262" t="s">
        <v>446</v>
      </c>
      <c r="AU446" s="262" t="s">
        <v>85</v>
      </c>
      <c r="AV446" s="13" t="s">
        <v>85</v>
      </c>
      <c r="AW446" s="13" t="s">
        <v>32</v>
      </c>
      <c r="AX446" s="13" t="s">
        <v>83</v>
      </c>
      <c r="AY446" s="262" t="s">
        <v>342</v>
      </c>
    </row>
    <row r="447" s="2" customFormat="1" ht="21.75" customHeight="1">
      <c r="A447" s="39"/>
      <c r="B447" s="40"/>
      <c r="C447" s="227" t="s">
        <v>871</v>
      </c>
      <c r="D447" s="227" t="s">
        <v>343</v>
      </c>
      <c r="E447" s="228" t="s">
        <v>2407</v>
      </c>
      <c r="F447" s="229" t="s">
        <v>2408</v>
      </c>
      <c r="G447" s="230" t="s">
        <v>562</v>
      </c>
      <c r="H447" s="231">
        <v>5.4640000000000004</v>
      </c>
      <c r="I447" s="232"/>
      <c r="J447" s="233">
        <f>ROUND(I447*H447,2)</f>
        <v>0</v>
      </c>
      <c r="K447" s="229" t="s">
        <v>443</v>
      </c>
      <c r="L447" s="45"/>
      <c r="M447" s="234" t="s">
        <v>1</v>
      </c>
      <c r="N447" s="235" t="s">
        <v>41</v>
      </c>
      <c r="O447" s="92"/>
      <c r="P447" s="236">
        <f>O447*H447</f>
        <v>0</v>
      </c>
      <c r="Q447" s="236">
        <v>0</v>
      </c>
      <c r="R447" s="236">
        <f>Q447*H447</f>
        <v>0</v>
      </c>
      <c r="S447" s="236">
        <v>0</v>
      </c>
      <c r="T447" s="237">
        <f>S447*H447</f>
        <v>0</v>
      </c>
      <c r="U447" s="39"/>
      <c r="V447" s="39"/>
      <c r="W447" s="39"/>
      <c r="X447" s="39"/>
      <c r="Y447" s="39"/>
      <c r="Z447" s="39"/>
      <c r="AA447" s="39"/>
      <c r="AB447" s="39"/>
      <c r="AC447" s="39"/>
      <c r="AD447" s="39"/>
      <c r="AE447" s="39"/>
      <c r="AR447" s="238" t="s">
        <v>360</v>
      </c>
      <c r="AT447" s="238" t="s">
        <v>343</v>
      </c>
      <c r="AU447" s="238" t="s">
        <v>85</v>
      </c>
      <c r="AY447" s="18" t="s">
        <v>342</v>
      </c>
      <c r="BE447" s="239">
        <f>IF(N447="základní",J447,0)</f>
        <v>0</v>
      </c>
      <c r="BF447" s="239">
        <f>IF(N447="snížená",J447,0)</f>
        <v>0</v>
      </c>
      <c r="BG447" s="239">
        <f>IF(N447="zákl. přenesená",J447,0)</f>
        <v>0</v>
      </c>
      <c r="BH447" s="239">
        <f>IF(N447="sníž. přenesená",J447,0)</f>
        <v>0</v>
      </c>
      <c r="BI447" s="239">
        <f>IF(N447="nulová",J447,0)</f>
        <v>0</v>
      </c>
      <c r="BJ447" s="18" t="s">
        <v>83</v>
      </c>
      <c r="BK447" s="239">
        <f>ROUND(I447*H447,2)</f>
        <v>0</v>
      </c>
      <c r="BL447" s="18" t="s">
        <v>360</v>
      </c>
      <c r="BM447" s="238" t="s">
        <v>3729</v>
      </c>
    </row>
    <row r="448" s="2" customFormat="1">
      <c r="A448" s="39"/>
      <c r="B448" s="40"/>
      <c r="C448" s="41"/>
      <c r="D448" s="240" t="s">
        <v>349</v>
      </c>
      <c r="E448" s="41"/>
      <c r="F448" s="241" t="s">
        <v>2410</v>
      </c>
      <c r="G448" s="41"/>
      <c r="H448" s="41"/>
      <c r="I448" s="242"/>
      <c r="J448" s="41"/>
      <c r="K448" s="41"/>
      <c r="L448" s="45"/>
      <c r="M448" s="243"/>
      <c r="N448" s="244"/>
      <c r="O448" s="92"/>
      <c r="P448" s="92"/>
      <c r="Q448" s="92"/>
      <c r="R448" s="92"/>
      <c r="S448" s="92"/>
      <c r="T448" s="93"/>
      <c r="U448" s="39"/>
      <c r="V448" s="39"/>
      <c r="W448" s="39"/>
      <c r="X448" s="39"/>
      <c r="Y448" s="39"/>
      <c r="Z448" s="39"/>
      <c r="AA448" s="39"/>
      <c r="AB448" s="39"/>
      <c r="AC448" s="39"/>
      <c r="AD448" s="39"/>
      <c r="AE448" s="39"/>
      <c r="AT448" s="18" t="s">
        <v>349</v>
      </c>
      <c r="AU448" s="18" t="s">
        <v>85</v>
      </c>
    </row>
    <row r="449" s="13" customFormat="1">
      <c r="A449" s="13"/>
      <c r="B449" s="252"/>
      <c r="C449" s="253"/>
      <c r="D449" s="240" t="s">
        <v>446</v>
      </c>
      <c r="E449" s="254" t="s">
        <v>1</v>
      </c>
      <c r="F449" s="255" t="s">
        <v>3730</v>
      </c>
      <c r="G449" s="253"/>
      <c r="H449" s="256">
        <v>4.8639999999999999</v>
      </c>
      <c r="I449" s="257"/>
      <c r="J449" s="253"/>
      <c r="K449" s="253"/>
      <c r="L449" s="258"/>
      <c r="M449" s="259"/>
      <c r="N449" s="260"/>
      <c r="O449" s="260"/>
      <c r="P449" s="260"/>
      <c r="Q449" s="260"/>
      <c r="R449" s="260"/>
      <c r="S449" s="260"/>
      <c r="T449" s="261"/>
      <c r="U449" s="13"/>
      <c r="V449" s="13"/>
      <c r="W449" s="13"/>
      <c r="X449" s="13"/>
      <c r="Y449" s="13"/>
      <c r="Z449" s="13"/>
      <c r="AA449" s="13"/>
      <c r="AB449" s="13"/>
      <c r="AC449" s="13"/>
      <c r="AD449" s="13"/>
      <c r="AE449" s="13"/>
      <c r="AT449" s="262" t="s">
        <v>446</v>
      </c>
      <c r="AU449" s="262" t="s">
        <v>85</v>
      </c>
      <c r="AV449" s="13" t="s">
        <v>85</v>
      </c>
      <c r="AW449" s="13" t="s">
        <v>32</v>
      </c>
      <c r="AX449" s="13" t="s">
        <v>76</v>
      </c>
      <c r="AY449" s="262" t="s">
        <v>342</v>
      </c>
    </row>
    <row r="450" s="13" customFormat="1">
      <c r="A450" s="13"/>
      <c r="B450" s="252"/>
      <c r="C450" s="253"/>
      <c r="D450" s="240" t="s">
        <v>446</v>
      </c>
      <c r="E450" s="254" t="s">
        <v>1</v>
      </c>
      <c r="F450" s="255" t="s">
        <v>3731</v>
      </c>
      <c r="G450" s="253"/>
      <c r="H450" s="256">
        <v>0.59999999999999998</v>
      </c>
      <c r="I450" s="257"/>
      <c r="J450" s="253"/>
      <c r="K450" s="253"/>
      <c r="L450" s="258"/>
      <c r="M450" s="259"/>
      <c r="N450" s="260"/>
      <c r="O450" s="260"/>
      <c r="P450" s="260"/>
      <c r="Q450" s="260"/>
      <c r="R450" s="260"/>
      <c r="S450" s="260"/>
      <c r="T450" s="261"/>
      <c r="U450" s="13"/>
      <c r="V450" s="13"/>
      <c r="W450" s="13"/>
      <c r="X450" s="13"/>
      <c r="Y450" s="13"/>
      <c r="Z450" s="13"/>
      <c r="AA450" s="13"/>
      <c r="AB450" s="13"/>
      <c r="AC450" s="13"/>
      <c r="AD450" s="13"/>
      <c r="AE450" s="13"/>
      <c r="AT450" s="262" t="s">
        <v>446</v>
      </c>
      <c r="AU450" s="262" t="s">
        <v>85</v>
      </c>
      <c r="AV450" s="13" t="s">
        <v>85</v>
      </c>
      <c r="AW450" s="13" t="s">
        <v>32</v>
      </c>
      <c r="AX450" s="13" t="s">
        <v>76</v>
      </c>
      <c r="AY450" s="262" t="s">
        <v>342</v>
      </c>
    </row>
    <row r="451" s="16" customFormat="1">
      <c r="A451" s="16"/>
      <c r="B451" s="284"/>
      <c r="C451" s="285"/>
      <c r="D451" s="240" t="s">
        <v>446</v>
      </c>
      <c r="E451" s="286" t="s">
        <v>1</v>
      </c>
      <c r="F451" s="287" t="s">
        <v>500</v>
      </c>
      <c r="G451" s="285"/>
      <c r="H451" s="288">
        <v>5.4640000000000004</v>
      </c>
      <c r="I451" s="289"/>
      <c r="J451" s="285"/>
      <c r="K451" s="285"/>
      <c r="L451" s="290"/>
      <c r="M451" s="291"/>
      <c r="N451" s="292"/>
      <c r="O451" s="292"/>
      <c r="P451" s="292"/>
      <c r="Q451" s="292"/>
      <c r="R451" s="292"/>
      <c r="S451" s="292"/>
      <c r="T451" s="293"/>
      <c r="U451" s="16"/>
      <c r="V451" s="16"/>
      <c r="W451" s="16"/>
      <c r="X451" s="16"/>
      <c r="Y451" s="16"/>
      <c r="Z451" s="16"/>
      <c r="AA451" s="16"/>
      <c r="AB451" s="16"/>
      <c r="AC451" s="16"/>
      <c r="AD451" s="16"/>
      <c r="AE451" s="16"/>
      <c r="AT451" s="294" t="s">
        <v>446</v>
      </c>
      <c r="AU451" s="294" t="s">
        <v>85</v>
      </c>
      <c r="AV451" s="16" t="s">
        <v>360</v>
      </c>
      <c r="AW451" s="16" t="s">
        <v>32</v>
      </c>
      <c r="AX451" s="16" t="s">
        <v>83</v>
      </c>
      <c r="AY451" s="294" t="s">
        <v>342</v>
      </c>
    </row>
    <row r="452" s="2" customFormat="1" ht="16.5" customHeight="1">
      <c r="A452" s="39"/>
      <c r="B452" s="40"/>
      <c r="C452" s="227" t="s">
        <v>876</v>
      </c>
      <c r="D452" s="227" t="s">
        <v>343</v>
      </c>
      <c r="E452" s="228" t="s">
        <v>2424</v>
      </c>
      <c r="F452" s="229" t="s">
        <v>2425</v>
      </c>
      <c r="G452" s="230" t="s">
        <v>473</v>
      </c>
      <c r="H452" s="231">
        <v>16.960000000000001</v>
      </c>
      <c r="I452" s="232"/>
      <c r="J452" s="233">
        <f>ROUND(I452*H452,2)</f>
        <v>0</v>
      </c>
      <c r="K452" s="229" t="s">
        <v>443</v>
      </c>
      <c r="L452" s="45"/>
      <c r="M452" s="234" t="s">
        <v>1</v>
      </c>
      <c r="N452" s="235" t="s">
        <v>41</v>
      </c>
      <c r="O452" s="92"/>
      <c r="P452" s="236">
        <f>O452*H452</f>
        <v>0</v>
      </c>
      <c r="Q452" s="236">
        <v>0.0063200000000000001</v>
      </c>
      <c r="R452" s="236">
        <f>Q452*H452</f>
        <v>0.10718720000000001</v>
      </c>
      <c r="S452" s="236">
        <v>0</v>
      </c>
      <c r="T452" s="237">
        <f>S452*H452</f>
        <v>0</v>
      </c>
      <c r="U452" s="39"/>
      <c r="V452" s="39"/>
      <c r="W452" s="39"/>
      <c r="X452" s="39"/>
      <c r="Y452" s="39"/>
      <c r="Z452" s="39"/>
      <c r="AA452" s="39"/>
      <c r="AB452" s="39"/>
      <c r="AC452" s="39"/>
      <c r="AD452" s="39"/>
      <c r="AE452" s="39"/>
      <c r="AR452" s="238" t="s">
        <v>360</v>
      </c>
      <c r="AT452" s="238" t="s">
        <v>343</v>
      </c>
      <c r="AU452" s="238" t="s">
        <v>85</v>
      </c>
      <c r="AY452" s="18" t="s">
        <v>342</v>
      </c>
      <c r="BE452" s="239">
        <f>IF(N452="základní",J452,0)</f>
        <v>0</v>
      </c>
      <c r="BF452" s="239">
        <f>IF(N452="snížená",J452,0)</f>
        <v>0</v>
      </c>
      <c r="BG452" s="239">
        <f>IF(N452="zákl. přenesená",J452,0)</f>
        <v>0</v>
      </c>
      <c r="BH452" s="239">
        <f>IF(N452="sníž. přenesená",J452,0)</f>
        <v>0</v>
      </c>
      <c r="BI452" s="239">
        <f>IF(N452="nulová",J452,0)</f>
        <v>0</v>
      </c>
      <c r="BJ452" s="18" t="s">
        <v>83</v>
      </c>
      <c r="BK452" s="239">
        <f>ROUND(I452*H452,2)</f>
        <v>0</v>
      </c>
      <c r="BL452" s="18" t="s">
        <v>360</v>
      </c>
      <c r="BM452" s="238" t="s">
        <v>3732</v>
      </c>
    </row>
    <row r="453" s="2" customFormat="1">
      <c r="A453" s="39"/>
      <c r="B453" s="40"/>
      <c r="C453" s="41"/>
      <c r="D453" s="240" t="s">
        <v>349</v>
      </c>
      <c r="E453" s="41"/>
      <c r="F453" s="241" t="s">
        <v>2427</v>
      </c>
      <c r="G453" s="41"/>
      <c r="H453" s="41"/>
      <c r="I453" s="242"/>
      <c r="J453" s="41"/>
      <c r="K453" s="41"/>
      <c r="L453" s="45"/>
      <c r="M453" s="243"/>
      <c r="N453" s="244"/>
      <c r="O453" s="92"/>
      <c r="P453" s="92"/>
      <c r="Q453" s="92"/>
      <c r="R453" s="92"/>
      <c r="S453" s="92"/>
      <c r="T453" s="93"/>
      <c r="U453" s="39"/>
      <c r="V453" s="39"/>
      <c r="W453" s="39"/>
      <c r="X453" s="39"/>
      <c r="Y453" s="39"/>
      <c r="Z453" s="39"/>
      <c r="AA453" s="39"/>
      <c r="AB453" s="39"/>
      <c r="AC453" s="39"/>
      <c r="AD453" s="39"/>
      <c r="AE453" s="39"/>
      <c r="AT453" s="18" t="s">
        <v>349</v>
      </c>
      <c r="AU453" s="18" t="s">
        <v>85</v>
      </c>
    </row>
    <row r="454" s="13" customFormat="1">
      <c r="A454" s="13"/>
      <c r="B454" s="252"/>
      <c r="C454" s="253"/>
      <c r="D454" s="240" t="s">
        <v>446</v>
      </c>
      <c r="E454" s="254" t="s">
        <v>1</v>
      </c>
      <c r="F454" s="255" t="s">
        <v>3733</v>
      </c>
      <c r="G454" s="253"/>
      <c r="H454" s="256">
        <v>12.16</v>
      </c>
      <c r="I454" s="257"/>
      <c r="J454" s="253"/>
      <c r="K454" s="253"/>
      <c r="L454" s="258"/>
      <c r="M454" s="259"/>
      <c r="N454" s="260"/>
      <c r="O454" s="260"/>
      <c r="P454" s="260"/>
      <c r="Q454" s="260"/>
      <c r="R454" s="260"/>
      <c r="S454" s="260"/>
      <c r="T454" s="261"/>
      <c r="U454" s="13"/>
      <c r="V454" s="13"/>
      <c r="W454" s="13"/>
      <c r="X454" s="13"/>
      <c r="Y454" s="13"/>
      <c r="Z454" s="13"/>
      <c r="AA454" s="13"/>
      <c r="AB454" s="13"/>
      <c r="AC454" s="13"/>
      <c r="AD454" s="13"/>
      <c r="AE454" s="13"/>
      <c r="AT454" s="262" t="s">
        <v>446</v>
      </c>
      <c r="AU454" s="262" t="s">
        <v>85</v>
      </c>
      <c r="AV454" s="13" t="s">
        <v>85</v>
      </c>
      <c r="AW454" s="13" t="s">
        <v>32</v>
      </c>
      <c r="AX454" s="13" t="s">
        <v>76</v>
      </c>
      <c r="AY454" s="262" t="s">
        <v>342</v>
      </c>
    </row>
    <row r="455" s="13" customFormat="1">
      <c r="A455" s="13"/>
      <c r="B455" s="252"/>
      <c r="C455" s="253"/>
      <c r="D455" s="240" t="s">
        <v>446</v>
      </c>
      <c r="E455" s="254" t="s">
        <v>1</v>
      </c>
      <c r="F455" s="255" t="s">
        <v>3734</v>
      </c>
      <c r="G455" s="253"/>
      <c r="H455" s="256">
        <v>4.7999999999999998</v>
      </c>
      <c r="I455" s="257"/>
      <c r="J455" s="253"/>
      <c r="K455" s="253"/>
      <c r="L455" s="258"/>
      <c r="M455" s="259"/>
      <c r="N455" s="260"/>
      <c r="O455" s="260"/>
      <c r="P455" s="260"/>
      <c r="Q455" s="260"/>
      <c r="R455" s="260"/>
      <c r="S455" s="260"/>
      <c r="T455" s="261"/>
      <c r="U455" s="13"/>
      <c r="V455" s="13"/>
      <c r="W455" s="13"/>
      <c r="X455" s="13"/>
      <c r="Y455" s="13"/>
      <c r="Z455" s="13"/>
      <c r="AA455" s="13"/>
      <c r="AB455" s="13"/>
      <c r="AC455" s="13"/>
      <c r="AD455" s="13"/>
      <c r="AE455" s="13"/>
      <c r="AT455" s="262" t="s">
        <v>446</v>
      </c>
      <c r="AU455" s="262" t="s">
        <v>85</v>
      </c>
      <c r="AV455" s="13" t="s">
        <v>85</v>
      </c>
      <c r="AW455" s="13" t="s">
        <v>32</v>
      </c>
      <c r="AX455" s="13" t="s">
        <v>76</v>
      </c>
      <c r="AY455" s="262" t="s">
        <v>342</v>
      </c>
    </row>
    <row r="456" s="16" customFormat="1">
      <c r="A456" s="16"/>
      <c r="B456" s="284"/>
      <c r="C456" s="285"/>
      <c r="D456" s="240" t="s">
        <v>446</v>
      </c>
      <c r="E456" s="286" t="s">
        <v>1</v>
      </c>
      <c r="F456" s="287" t="s">
        <v>500</v>
      </c>
      <c r="G456" s="285"/>
      <c r="H456" s="288">
        <v>16.960000000000001</v>
      </c>
      <c r="I456" s="289"/>
      <c r="J456" s="285"/>
      <c r="K456" s="285"/>
      <c r="L456" s="290"/>
      <c r="M456" s="291"/>
      <c r="N456" s="292"/>
      <c r="O456" s="292"/>
      <c r="P456" s="292"/>
      <c r="Q456" s="292"/>
      <c r="R456" s="292"/>
      <c r="S456" s="292"/>
      <c r="T456" s="293"/>
      <c r="U456" s="16"/>
      <c r="V456" s="16"/>
      <c r="W456" s="16"/>
      <c r="X456" s="16"/>
      <c r="Y456" s="16"/>
      <c r="Z456" s="16"/>
      <c r="AA456" s="16"/>
      <c r="AB456" s="16"/>
      <c r="AC456" s="16"/>
      <c r="AD456" s="16"/>
      <c r="AE456" s="16"/>
      <c r="AT456" s="294" t="s">
        <v>446</v>
      </c>
      <c r="AU456" s="294" t="s">
        <v>85</v>
      </c>
      <c r="AV456" s="16" t="s">
        <v>360</v>
      </c>
      <c r="AW456" s="16" t="s">
        <v>32</v>
      </c>
      <c r="AX456" s="16" t="s">
        <v>83</v>
      </c>
      <c r="AY456" s="294" t="s">
        <v>342</v>
      </c>
    </row>
    <row r="457" s="12" customFormat="1" ht="22.8" customHeight="1">
      <c r="A457" s="12"/>
      <c r="B457" s="213"/>
      <c r="C457" s="214"/>
      <c r="D457" s="215" t="s">
        <v>75</v>
      </c>
      <c r="E457" s="246" t="s">
        <v>341</v>
      </c>
      <c r="F457" s="246" t="s">
        <v>676</v>
      </c>
      <c r="G457" s="214"/>
      <c r="H457" s="214"/>
      <c r="I457" s="217"/>
      <c r="J457" s="247">
        <f>BK457</f>
        <v>0</v>
      </c>
      <c r="K457" s="214"/>
      <c r="L457" s="219"/>
      <c r="M457" s="220"/>
      <c r="N457" s="221"/>
      <c r="O457" s="221"/>
      <c r="P457" s="222">
        <f>SUM(P458:P467)</f>
        <v>0</v>
      </c>
      <c r="Q457" s="221"/>
      <c r="R457" s="222">
        <f>SUM(R458:R467)</f>
        <v>0.70992200000000005</v>
      </c>
      <c r="S457" s="221"/>
      <c r="T457" s="223">
        <f>SUM(T458:T467)</f>
        <v>0</v>
      </c>
      <c r="U457" s="12"/>
      <c r="V457" s="12"/>
      <c r="W457" s="12"/>
      <c r="X457" s="12"/>
      <c r="Y457" s="12"/>
      <c r="Z457" s="12"/>
      <c r="AA457" s="12"/>
      <c r="AB457" s="12"/>
      <c r="AC457" s="12"/>
      <c r="AD457" s="12"/>
      <c r="AE457" s="12"/>
      <c r="AR457" s="224" t="s">
        <v>83</v>
      </c>
      <c r="AT457" s="225" t="s">
        <v>75</v>
      </c>
      <c r="AU457" s="225" t="s">
        <v>83</v>
      </c>
      <c r="AY457" s="224" t="s">
        <v>342</v>
      </c>
      <c r="BK457" s="226">
        <f>SUM(BK458:BK467)</f>
        <v>0</v>
      </c>
    </row>
    <row r="458" s="2" customFormat="1" ht="16.5" customHeight="1">
      <c r="A458" s="39"/>
      <c r="B458" s="40"/>
      <c r="C458" s="227" t="s">
        <v>884</v>
      </c>
      <c r="D458" s="227" t="s">
        <v>343</v>
      </c>
      <c r="E458" s="228" t="s">
        <v>2087</v>
      </c>
      <c r="F458" s="229" t="s">
        <v>2088</v>
      </c>
      <c r="G458" s="230" t="s">
        <v>473</v>
      </c>
      <c r="H458" s="231">
        <v>1867.03</v>
      </c>
      <c r="I458" s="232"/>
      <c r="J458" s="233">
        <f>ROUND(I458*H458,2)</f>
        <v>0</v>
      </c>
      <c r="K458" s="229" t="s">
        <v>443</v>
      </c>
      <c r="L458" s="45"/>
      <c r="M458" s="234" t="s">
        <v>1</v>
      </c>
      <c r="N458" s="235" t="s">
        <v>41</v>
      </c>
      <c r="O458" s="92"/>
      <c r="P458" s="236">
        <f>O458*H458</f>
        <v>0</v>
      </c>
      <c r="Q458" s="236">
        <v>0</v>
      </c>
      <c r="R458" s="236">
        <f>Q458*H458</f>
        <v>0</v>
      </c>
      <c r="S458" s="236">
        <v>0</v>
      </c>
      <c r="T458" s="237">
        <f>S458*H458</f>
        <v>0</v>
      </c>
      <c r="U458" s="39"/>
      <c r="V458" s="39"/>
      <c r="W458" s="39"/>
      <c r="X458" s="39"/>
      <c r="Y458" s="39"/>
      <c r="Z458" s="39"/>
      <c r="AA458" s="39"/>
      <c r="AB458" s="39"/>
      <c r="AC458" s="39"/>
      <c r="AD458" s="39"/>
      <c r="AE458" s="39"/>
      <c r="AR458" s="238" t="s">
        <v>360</v>
      </c>
      <c r="AT458" s="238" t="s">
        <v>343</v>
      </c>
      <c r="AU458" s="238" t="s">
        <v>85</v>
      </c>
      <c r="AY458" s="18" t="s">
        <v>342</v>
      </c>
      <c r="BE458" s="239">
        <f>IF(N458="základní",J458,0)</f>
        <v>0</v>
      </c>
      <c r="BF458" s="239">
        <f>IF(N458="snížená",J458,0)</f>
        <v>0</v>
      </c>
      <c r="BG458" s="239">
        <f>IF(N458="zákl. přenesená",J458,0)</f>
        <v>0</v>
      </c>
      <c r="BH458" s="239">
        <f>IF(N458="sníž. přenesená",J458,0)</f>
        <v>0</v>
      </c>
      <c r="BI458" s="239">
        <f>IF(N458="nulová",J458,0)</f>
        <v>0</v>
      </c>
      <c r="BJ458" s="18" t="s">
        <v>83</v>
      </c>
      <c r="BK458" s="239">
        <f>ROUND(I458*H458,2)</f>
        <v>0</v>
      </c>
      <c r="BL458" s="18" t="s">
        <v>360</v>
      </c>
      <c r="BM458" s="238" t="s">
        <v>3735</v>
      </c>
    </row>
    <row r="459" s="2" customFormat="1">
      <c r="A459" s="39"/>
      <c r="B459" s="40"/>
      <c r="C459" s="41"/>
      <c r="D459" s="240" t="s">
        <v>349</v>
      </c>
      <c r="E459" s="41"/>
      <c r="F459" s="241" t="s">
        <v>2090</v>
      </c>
      <c r="G459" s="41"/>
      <c r="H459" s="41"/>
      <c r="I459" s="242"/>
      <c r="J459" s="41"/>
      <c r="K459" s="41"/>
      <c r="L459" s="45"/>
      <c r="M459" s="243"/>
      <c r="N459" s="244"/>
      <c r="O459" s="92"/>
      <c r="P459" s="92"/>
      <c r="Q459" s="92"/>
      <c r="R459" s="92"/>
      <c r="S459" s="92"/>
      <c r="T459" s="93"/>
      <c r="U459" s="39"/>
      <c r="V459" s="39"/>
      <c r="W459" s="39"/>
      <c r="X459" s="39"/>
      <c r="Y459" s="39"/>
      <c r="Z459" s="39"/>
      <c r="AA459" s="39"/>
      <c r="AB459" s="39"/>
      <c r="AC459" s="39"/>
      <c r="AD459" s="39"/>
      <c r="AE459" s="39"/>
      <c r="AT459" s="18" t="s">
        <v>349</v>
      </c>
      <c r="AU459" s="18" t="s">
        <v>85</v>
      </c>
    </row>
    <row r="460" s="14" customFormat="1">
      <c r="A460" s="14"/>
      <c r="B460" s="263"/>
      <c r="C460" s="264"/>
      <c r="D460" s="240" t="s">
        <v>446</v>
      </c>
      <c r="E460" s="265" t="s">
        <v>1</v>
      </c>
      <c r="F460" s="266" t="s">
        <v>2077</v>
      </c>
      <c r="G460" s="264"/>
      <c r="H460" s="265" t="s">
        <v>1</v>
      </c>
      <c r="I460" s="267"/>
      <c r="J460" s="264"/>
      <c r="K460" s="264"/>
      <c r="L460" s="268"/>
      <c r="M460" s="269"/>
      <c r="N460" s="270"/>
      <c r="O460" s="270"/>
      <c r="P460" s="270"/>
      <c r="Q460" s="270"/>
      <c r="R460" s="270"/>
      <c r="S460" s="270"/>
      <c r="T460" s="271"/>
      <c r="U460" s="14"/>
      <c r="V460" s="14"/>
      <c r="W460" s="14"/>
      <c r="X460" s="14"/>
      <c r="Y460" s="14"/>
      <c r="Z460" s="14"/>
      <c r="AA460" s="14"/>
      <c r="AB460" s="14"/>
      <c r="AC460" s="14"/>
      <c r="AD460" s="14"/>
      <c r="AE460" s="14"/>
      <c r="AT460" s="272" t="s">
        <v>446</v>
      </c>
      <c r="AU460" s="272" t="s">
        <v>85</v>
      </c>
      <c r="AV460" s="14" t="s">
        <v>83</v>
      </c>
      <c r="AW460" s="14" t="s">
        <v>32</v>
      </c>
      <c r="AX460" s="14" t="s">
        <v>76</v>
      </c>
      <c r="AY460" s="272" t="s">
        <v>342</v>
      </c>
    </row>
    <row r="461" s="13" customFormat="1">
      <c r="A461" s="13"/>
      <c r="B461" s="252"/>
      <c r="C461" s="253"/>
      <c r="D461" s="240" t="s">
        <v>446</v>
      </c>
      <c r="E461" s="254" t="s">
        <v>1</v>
      </c>
      <c r="F461" s="255" t="s">
        <v>3736</v>
      </c>
      <c r="G461" s="253"/>
      <c r="H461" s="256">
        <v>1867.03</v>
      </c>
      <c r="I461" s="257"/>
      <c r="J461" s="253"/>
      <c r="K461" s="253"/>
      <c r="L461" s="258"/>
      <c r="M461" s="259"/>
      <c r="N461" s="260"/>
      <c r="O461" s="260"/>
      <c r="P461" s="260"/>
      <c r="Q461" s="260"/>
      <c r="R461" s="260"/>
      <c r="S461" s="260"/>
      <c r="T461" s="261"/>
      <c r="U461" s="13"/>
      <c r="V461" s="13"/>
      <c r="W461" s="13"/>
      <c r="X461" s="13"/>
      <c r="Y461" s="13"/>
      <c r="Z461" s="13"/>
      <c r="AA461" s="13"/>
      <c r="AB461" s="13"/>
      <c r="AC461" s="13"/>
      <c r="AD461" s="13"/>
      <c r="AE461" s="13"/>
      <c r="AT461" s="262" t="s">
        <v>446</v>
      </c>
      <c r="AU461" s="262" t="s">
        <v>85</v>
      </c>
      <c r="AV461" s="13" t="s">
        <v>85</v>
      </c>
      <c r="AW461" s="13" t="s">
        <v>32</v>
      </c>
      <c r="AX461" s="13" t="s">
        <v>83</v>
      </c>
      <c r="AY461" s="262" t="s">
        <v>342</v>
      </c>
    </row>
    <row r="462" s="2" customFormat="1" ht="21.75" customHeight="1">
      <c r="A462" s="39"/>
      <c r="B462" s="40"/>
      <c r="C462" s="227" t="s">
        <v>889</v>
      </c>
      <c r="D462" s="227" t="s">
        <v>343</v>
      </c>
      <c r="E462" s="228" t="s">
        <v>3737</v>
      </c>
      <c r="F462" s="229" t="s">
        <v>3738</v>
      </c>
      <c r="G462" s="230" t="s">
        <v>473</v>
      </c>
      <c r="H462" s="231">
        <v>3.25</v>
      </c>
      <c r="I462" s="232"/>
      <c r="J462" s="233">
        <f>ROUND(I462*H462,2)</f>
        <v>0</v>
      </c>
      <c r="K462" s="229" t="s">
        <v>443</v>
      </c>
      <c r="L462" s="45"/>
      <c r="M462" s="234" t="s">
        <v>1</v>
      </c>
      <c r="N462" s="235" t="s">
        <v>41</v>
      </c>
      <c r="O462" s="92"/>
      <c r="P462" s="236">
        <f>O462*H462</f>
        <v>0</v>
      </c>
      <c r="Q462" s="236">
        <v>0.10100000000000001</v>
      </c>
      <c r="R462" s="236">
        <f>Q462*H462</f>
        <v>0.32825000000000004</v>
      </c>
      <c r="S462" s="236">
        <v>0</v>
      </c>
      <c r="T462" s="237">
        <f>S462*H462</f>
        <v>0</v>
      </c>
      <c r="U462" s="39"/>
      <c r="V462" s="39"/>
      <c r="W462" s="39"/>
      <c r="X462" s="39"/>
      <c r="Y462" s="39"/>
      <c r="Z462" s="39"/>
      <c r="AA462" s="39"/>
      <c r="AB462" s="39"/>
      <c r="AC462" s="39"/>
      <c r="AD462" s="39"/>
      <c r="AE462" s="39"/>
      <c r="AR462" s="238" t="s">
        <v>360</v>
      </c>
      <c r="AT462" s="238" t="s">
        <v>343</v>
      </c>
      <c r="AU462" s="238" t="s">
        <v>85</v>
      </c>
      <c r="AY462" s="18" t="s">
        <v>342</v>
      </c>
      <c r="BE462" s="239">
        <f>IF(N462="základní",J462,0)</f>
        <v>0</v>
      </c>
      <c r="BF462" s="239">
        <f>IF(N462="snížená",J462,0)</f>
        <v>0</v>
      </c>
      <c r="BG462" s="239">
        <f>IF(N462="zákl. přenesená",J462,0)</f>
        <v>0</v>
      </c>
      <c r="BH462" s="239">
        <f>IF(N462="sníž. přenesená",J462,0)</f>
        <v>0</v>
      </c>
      <c r="BI462" s="239">
        <f>IF(N462="nulová",J462,0)</f>
        <v>0</v>
      </c>
      <c r="BJ462" s="18" t="s">
        <v>83</v>
      </c>
      <c r="BK462" s="239">
        <f>ROUND(I462*H462,2)</f>
        <v>0</v>
      </c>
      <c r="BL462" s="18" t="s">
        <v>360</v>
      </c>
      <c r="BM462" s="238" t="s">
        <v>3739</v>
      </c>
    </row>
    <row r="463" s="2" customFormat="1">
      <c r="A463" s="39"/>
      <c r="B463" s="40"/>
      <c r="C463" s="41"/>
      <c r="D463" s="240" t="s">
        <v>349</v>
      </c>
      <c r="E463" s="41"/>
      <c r="F463" s="241" t="s">
        <v>3740</v>
      </c>
      <c r="G463" s="41"/>
      <c r="H463" s="41"/>
      <c r="I463" s="242"/>
      <c r="J463" s="41"/>
      <c r="K463" s="41"/>
      <c r="L463" s="45"/>
      <c r="M463" s="243"/>
      <c r="N463" s="244"/>
      <c r="O463" s="92"/>
      <c r="P463" s="92"/>
      <c r="Q463" s="92"/>
      <c r="R463" s="92"/>
      <c r="S463" s="92"/>
      <c r="T463" s="93"/>
      <c r="U463" s="39"/>
      <c r="V463" s="39"/>
      <c r="W463" s="39"/>
      <c r="X463" s="39"/>
      <c r="Y463" s="39"/>
      <c r="Z463" s="39"/>
      <c r="AA463" s="39"/>
      <c r="AB463" s="39"/>
      <c r="AC463" s="39"/>
      <c r="AD463" s="39"/>
      <c r="AE463" s="39"/>
      <c r="AT463" s="18" t="s">
        <v>349</v>
      </c>
      <c r="AU463" s="18" t="s">
        <v>85</v>
      </c>
    </row>
    <row r="464" s="13" customFormat="1">
      <c r="A464" s="13"/>
      <c r="B464" s="252"/>
      <c r="C464" s="253"/>
      <c r="D464" s="240" t="s">
        <v>446</v>
      </c>
      <c r="E464" s="254" t="s">
        <v>1</v>
      </c>
      <c r="F464" s="255" t="s">
        <v>3741</v>
      </c>
      <c r="G464" s="253"/>
      <c r="H464" s="256">
        <v>3.25</v>
      </c>
      <c r="I464" s="257"/>
      <c r="J464" s="253"/>
      <c r="K464" s="253"/>
      <c r="L464" s="258"/>
      <c r="M464" s="259"/>
      <c r="N464" s="260"/>
      <c r="O464" s="260"/>
      <c r="P464" s="260"/>
      <c r="Q464" s="260"/>
      <c r="R464" s="260"/>
      <c r="S464" s="260"/>
      <c r="T464" s="261"/>
      <c r="U464" s="13"/>
      <c r="V464" s="13"/>
      <c r="W464" s="13"/>
      <c r="X464" s="13"/>
      <c r="Y464" s="13"/>
      <c r="Z464" s="13"/>
      <c r="AA464" s="13"/>
      <c r="AB464" s="13"/>
      <c r="AC464" s="13"/>
      <c r="AD464" s="13"/>
      <c r="AE464" s="13"/>
      <c r="AT464" s="262" t="s">
        <v>446</v>
      </c>
      <c r="AU464" s="262" t="s">
        <v>85</v>
      </c>
      <c r="AV464" s="13" t="s">
        <v>85</v>
      </c>
      <c r="AW464" s="13" t="s">
        <v>32</v>
      </c>
      <c r="AX464" s="13" t="s">
        <v>83</v>
      </c>
      <c r="AY464" s="262" t="s">
        <v>342</v>
      </c>
    </row>
    <row r="465" s="2" customFormat="1" ht="16.5" customHeight="1">
      <c r="A465" s="39"/>
      <c r="B465" s="40"/>
      <c r="C465" s="295" t="s">
        <v>895</v>
      </c>
      <c r="D465" s="295" t="s">
        <v>621</v>
      </c>
      <c r="E465" s="296" t="s">
        <v>2889</v>
      </c>
      <c r="F465" s="297" t="s">
        <v>2890</v>
      </c>
      <c r="G465" s="298" t="s">
        <v>473</v>
      </c>
      <c r="H465" s="299">
        <v>3.3479999999999999</v>
      </c>
      <c r="I465" s="300"/>
      <c r="J465" s="301">
        <f>ROUND(I465*H465,2)</f>
        <v>0</v>
      </c>
      <c r="K465" s="297" t="s">
        <v>443</v>
      </c>
      <c r="L465" s="302"/>
      <c r="M465" s="303" t="s">
        <v>1</v>
      </c>
      <c r="N465" s="304" t="s">
        <v>41</v>
      </c>
      <c r="O465" s="92"/>
      <c r="P465" s="236">
        <f>O465*H465</f>
        <v>0</v>
      </c>
      <c r="Q465" s="236">
        <v>0.114</v>
      </c>
      <c r="R465" s="236">
        <f>Q465*H465</f>
        <v>0.38167200000000001</v>
      </c>
      <c r="S465" s="236">
        <v>0</v>
      </c>
      <c r="T465" s="237">
        <f>S465*H465</f>
        <v>0</v>
      </c>
      <c r="U465" s="39"/>
      <c r="V465" s="39"/>
      <c r="W465" s="39"/>
      <c r="X465" s="39"/>
      <c r="Y465" s="39"/>
      <c r="Z465" s="39"/>
      <c r="AA465" s="39"/>
      <c r="AB465" s="39"/>
      <c r="AC465" s="39"/>
      <c r="AD465" s="39"/>
      <c r="AE465" s="39"/>
      <c r="AR465" s="238" t="s">
        <v>376</v>
      </c>
      <c r="AT465" s="238" t="s">
        <v>621</v>
      </c>
      <c r="AU465" s="238" t="s">
        <v>85</v>
      </c>
      <c r="AY465" s="18" t="s">
        <v>342</v>
      </c>
      <c r="BE465" s="239">
        <f>IF(N465="základní",J465,0)</f>
        <v>0</v>
      </c>
      <c r="BF465" s="239">
        <f>IF(N465="snížená",J465,0)</f>
        <v>0</v>
      </c>
      <c r="BG465" s="239">
        <f>IF(N465="zákl. přenesená",J465,0)</f>
        <v>0</v>
      </c>
      <c r="BH465" s="239">
        <f>IF(N465="sníž. přenesená",J465,0)</f>
        <v>0</v>
      </c>
      <c r="BI465" s="239">
        <f>IF(N465="nulová",J465,0)</f>
        <v>0</v>
      </c>
      <c r="BJ465" s="18" t="s">
        <v>83</v>
      </c>
      <c r="BK465" s="239">
        <f>ROUND(I465*H465,2)</f>
        <v>0</v>
      </c>
      <c r="BL465" s="18" t="s">
        <v>360</v>
      </c>
      <c r="BM465" s="238" t="s">
        <v>3742</v>
      </c>
    </row>
    <row r="466" s="2" customFormat="1">
      <c r="A466" s="39"/>
      <c r="B466" s="40"/>
      <c r="C466" s="41"/>
      <c r="D466" s="240" t="s">
        <v>349</v>
      </c>
      <c r="E466" s="41"/>
      <c r="F466" s="241" t="s">
        <v>2890</v>
      </c>
      <c r="G466" s="41"/>
      <c r="H466" s="41"/>
      <c r="I466" s="242"/>
      <c r="J466" s="41"/>
      <c r="K466" s="41"/>
      <c r="L466" s="45"/>
      <c r="M466" s="243"/>
      <c r="N466" s="244"/>
      <c r="O466" s="92"/>
      <c r="P466" s="92"/>
      <c r="Q466" s="92"/>
      <c r="R466" s="92"/>
      <c r="S466" s="92"/>
      <c r="T466" s="93"/>
      <c r="U466" s="39"/>
      <c r="V466" s="39"/>
      <c r="W466" s="39"/>
      <c r="X466" s="39"/>
      <c r="Y466" s="39"/>
      <c r="Z466" s="39"/>
      <c r="AA466" s="39"/>
      <c r="AB466" s="39"/>
      <c r="AC466" s="39"/>
      <c r="AD466" s="39"/>
      <c r="AE466" s="39"/>
      <c r="AT466" s="18" t="s">
        <v>349</v>
      </c>
      <c r="AU466" s="18" t="s">
        <v>85</v>
      </c>
    </row>
    <row r="467" s="13" customFormat="1">
      <c r="A467" s="13"/>
      <c r="B467" s="252"/>
      <c r="C467" s="253"/>
      <c r="D467" s="240" t="s">
        <v>446</v>
      </c>
      <c r="E467" s="253"/>
      <c r="F467" s="255" t="s">
        <v>3743</v>
      </c>
      <c r="G467" s="253"/>
      <c r="H467" s="256">
        <v>3.3479999999999999</v>
      </c>
      <c r="I467" s="257"/>
      <c r="J467" s="253"/>
      <c r="K467" s="253"/>
      <c r="L467" s="258"/>
      <c r="M467" s="259"/>
      <c r="N467" s="260"/>
      <c r="O467" s="260"/>
      <c r="P467" s="260"/>
      <c r="Q467" s="260"/>
      <c r="R467" s="260"/>
      <c r="S467" s="260"/>
      <c r="T467" s="261"/>
      <c r="U467" s="13"/>
      <c r="V467" s="13"/>
      <c r="W467" s="13"/>
      <c r="X467" s="13"/>
      <c r="Y467" s="13"/>
      <c r="Z467" s="13"/>
      <c r="AA467" s="13"/>
      <c r="AB467" s="13"/>
      <c r="AC467" s="13"/>
      <c r="AD467" s="13"/>
      <c r="AE467" s="13"/>
      <c r="AT467" s="262" t="s">
        <v>446</v>
      </c>
      <c r="AU467" s="262" t="s">
        <v>85</v>
      </c>
      <c r="AV467" s="13" t="s">
        <v>85</v>
      </c>
      <c r="AW467" s="13" t="s">
        <v>4</v>
      </c>
      <c r="AX467" s="13" t="s">
        <v>83</v>
      </c>
      <c r="AY467" s="262" t="s">
        <v>342</v>
      </c>
    </row>
    <row r="468" s="12" customFormat="1" ht="22.8" customHeight="1">
      <c r="A468" s="12"/>
      <c r="B468" s="213"/>
      <c r="C468" s="214"/>
      <c r="D468" s="215" t="s">
        <v>75</v>
      </c>
      <c r="E468" s="246" t="s">
        <v>376</v>
      </c>
      <c r="F468" s="246" t="s">
        <v>814</v>
      </c>
      <c r="G468" s="214"/>
      <c r="H468" s="214"/>
      <c r="I468" s="217"/>
      <c r="J468" s="247">
        <f>BK468</f>
        <v>0</v>
      </c>
      <c r="K468" s="214"/>
      <c r="L468" s="219"/>
      <c r="M468" s="220"/>
      <c r="N468" s="221"/>
      <c r="O468" s="221"/>
      <c r="P468" s="222">
        <f>SUM(P469:P566)</f>
        <v>0</v>
      </c>
      <c r="Q468" s="221"/>
      <c r="R468" s="222">
        <f>SUM(R469:R566)</f>
        <v>87.115771999999993</v>
      </c>
      <c r="S468" s="221"/>
      <c r="T468" s="223">
        <f>SUM(T469:T566)</f>
        <v>0</v>
      </c>
      <c r="U468" s="12"/>
      <c r="V468" s="12"/>
      <c r="W468" s="12"/>
      <c r="X468" s="12"/>
      <c r="Y468" s="12"/>
      <c r="Z468" s="12"/>
      <c r="AA468" s="12"/>
      <c r="AB468" s="12"/>
      <c r="AC468" s="12"/>
      <c r="AD468" s="12"/>
      <c r="AE468" s="12"/>
      <c r="AR468" s="224" t="s">
        <v>83</v>
      </c>
      <c r="AT468" s="225" t="s">
        <v>75</v>
      </c>
      <c r="AU468" s="225" t="s">
        <v>83</v>
      </c>
      <c r="AY468" s="224" t="s">
        <v>342</v>
      </c>
      <c r="BK468" s="226">
        <f>SUM(BK469:BK566)</f>
        <v>0</v>
      </c>
    </row>
    <row r="469" s="2" customFormat="1" ht="16.5" customHeight="1">
      <c r="A469" s="39"/>
      <c r="B469" s="40"/>
      <c r="C469" s="227" t="s">
        <v>900</v>
      </c>
      <c r="D469" s="227" t="s">
        <v>343</v>
      </c>
      <c r="E469" s="228" t="s">
        <v>2893</v>
      </c>
      <c r="F469" s="229" t="s">
        <v>2894</v>
      </c>
      <c r="G469" s="230" t="s">
        <v>543</v>
      </c>
      <c r="H469" s="231">
        <v>78.099999999999994</v>
      </c>
      <c r="I469" s="232"/>
      <c r="J469" s="233">
        <f>ROUND(I469*H469,2)</f>
        <v>0</v>
      </c>
      <c r="K469" s="229" t="s">
        <v>1</v>
      </c>
      <c r="L469" s="45"/>
      <c r="M469" s="234" t="s">
        <v>1</v>
      </c>
      <c r="N469" s="235" t="s">
        <v>41</v>
      </c>
      <c r="O469" s="92"/>
      <c r="P469" s="236">
        <f>O469*H469</f>
        <v>0</v>
      </c>
      <c r="Q469" s="236">
        <v>0.0082500000000000004</v>
      </c>
      <c r="R469" s="236">
        <f>Q469*H469</f>
        <v>0.64432500000000004</v>
      </c>
      <c r="S469" s="236">
        <v>0</v>
      </c>
      <c r="T469" s="237">
        <f>S469*H469</f>
        <v>0</v>
      </c>
      <c r="U469" s="39"/>
      <c r="V469" s="39"/>
      <c r="W469" s="39"/>
      <c r="X469" s="39"/>
      <c r="Y469" s="39"/>
      <c r="Z469" s="39"/>
      <c r="AA469" s="39"/>
      <c r="AB469" s="39"/>
      <c r="AC469" s="39"/>
      <c r="AD469" s="39"/>
      <c r="AE469" s="39"/>
      <c r="AR469" s="238" t="s">
        <v>360</v>
      </c>
      <c r="AT469" s="238" t="s">
        <v>343</v>
      </c>
      <c r="AU469" s="238" t="s">
        <v>85</v>
      </c>
      <c r="AY469" s="18" t="s">
        <v>342</v>
      </c>
      <c r="BE469" s="239">
        <f>IF(N469="základní",J469,0)</f>
        <v>0</v>
      </c>
      <c r="BF469" s="239">
        <f>IF(N469="snížená",J469,0)</f>
        <v>0</v>
      </c>
      <c r="BG469" s="239">
        <f>IF(N469="zákl. přenesená",J469,0)</f>
        <v>0</v>
      </c>
      <c r="BH469" s="239">
        <f>IF(N469="sníž. přenesená",J469,0)</f>
        <v>0</v>
      </c>
      <c r="BI469" s="239">
        <f>IF(N469="nulová",J469,0)</f>
        <v>0</v>
      </c>
      <c r="BJ469" s="18" t="s">
        <v>83</v>
      </c>
      <c r="BK469" s="239">
        <f>ROUND(I469*H469,2)</f>
        <v>0</v>
      </c>
      <c r="BL469" s="18" t="s">
        <v>360</v>
      </c>
      <c r="BM469" s="238" t="s">
        <v>3744</v>
      </c>
    </row>
    <row r="470" s="2" customFormat="1">
      <c r="A470" s="39"/>
      <c r="B470" s="40"/>
      <c r="C470" s="41"/>
      <c r="D470" s="240" t="s">
        <v>349</v>
      </c>
      <c r="E470" s="41"/>
      <c r="F470" s="241" t="s">
        <v>2894</v>
      </c>
      <c r="G470" s="41"/>
      <c r="H470" s="41"/>
      <c r="I470" s="242"/>
      <c r="J470" s="41"/>
      <c r="K470" s="41"/>
      <c r="L470" s="45"/>
      <c r="M470" s="243"/>
      <c r="N470" s="244"/>
      <c r="O470" s="92"/>
      <c r="P470" s="92"/>
      <c r="Q470" s="92"/>
      <c r="R470" s="92"/>
      <c r="S470" s="92"/>
      <c r="T470" s="93"/>
      <c r="U470" s="39"/>
      <c r="V470" s="39"/>
      <c r="W470" s="39"/>
      <c r="X470" s="39"/>
      <c r="Y470" s="39"/>
      <c r="Z470" s="39"/>
      <c r="AA470" s="39"/>
      <c r="AB470" s="39"/>
      <c r="AC470" s="39"/>
      <c r="AD470" s="39"/>
      <c r="AE470" s="39"/>
      <c r="AT470" s="18" t="s">
        <v>349</v>
      </c>
      <c r="AU470" s="18" t="s">
        <v>85</v>
      </c>
    </row>
    <row r="471" s="14" customFormat="1">
      <c r="A471" s="14"/>
      <c r="B471" s="263"/>
      <c r="C471" s="264"/>
      <c r="D471" s="240" t="s">
        <v>446</v>
      </c>
      <c r="E471" s="265" t="s">
        <v>1</v>
      </c>
      <c r="F471" s="266" t="s">
        <v>2896</v>
      </c>
      <c r="G471" s="264"/>
      <c r="H471" s="265" t="s">
        <v>1</v>
      </c>
      <c r="I471" s="267"/>
      <c r="J471" s="264"/>
      <c r="K471" s="264"/>
      <c r="L471" s="268"/>
      <c r="M471" s="269"/>
      <c r="N471" s="270"/>
      <c r="O471" s="270"/>
      <c r="P471" s="270"/>
      <c r="Q471" s="270"/>
      <c r="R471" s="270"/>
      <c r="S471" s="270"/>
      <c r="T471" s="271"/>
      <c r="U471" s="14"/>
      <c r="V471" s="14"/>
      <c r="W471" s="14"/>
      <c r="X471" s="14"/>
      <c r="Y471" s="14"/>
      <c r="Z471" s="14"/>
      <c r="AA471" s="14"/>
      <c r="AB471" s="14"/>
      <c r="AC471" s="14"/>
      <c r="AD471" s="14"/>
      <c r="AE471" s="14"/>
      <c r="AT471" s="272" t="s">
        <v>446</v>
      </c>
      <c r="AU471" s="272" t="s">
        <v>85</v>
      </c>
      <c r="AV471" s="14" t="s">
        <v>83</v>
      </c>
      <c r="AW471" s="14" t="s">
        <v>32</v>
      </c>
      <c r="AX471" s="14" t="s">
        <v>76</v>
      </c>
      <c r="AY471" s="272" t="s">
        <v>342</v>
      </c>
    </row>
    <row r="472" s="13" customFormat="1">
      <c r="A472" s="13"/>
      <c r="B472" s="252"/>
      <c r="C472" s="253"/>
      <c r="D472" s="240" t="s">
        <v>446</v>
      </c>
      <c r="E472" s="254" t="s">
        <v>1</v>
      </c>
      <c r="F472" s="255" t="s">
        <v>3745</v>
      </c>
      <c r="G472" s="253"/>
      <c r="H472" s="256">
        <v>51.600000000000001</v>
      </c>
      <c r="I472" s="257"/>
      <c r="J472" s="253"/>
      <c r="K472" s="253"/>
      <c r="L472" s="258"/>
      <c r="M472" s="259"/>
      <c r="N472" s="260"/>
      <c r="O472" s="260"/>
      <c r="P472" s="260"/>
      <c r="Q472" s="260"/>
      <c r="R472" s="260"/>
      <c r="S472" s="260"/>
      <c r="T472" s="261"/>
      <c r="U472" s="13"/>
      <c r="V472" s="13"/>
      <c r="W472" s="13"/>
      <c r="X472" s="13"/>
      <c r="Y472" s="13"/>
      <c r="Z472" s="13"/>
      <c r="AA472" s="13"/>
      <c r="AB472" s="13"/>
      <c r="AC472" s="13"/>
      <c r="AD472" s="13"/>
      <c r="AE472" s="13"/>
      <c r="AT472" s="262" t="s">
        <v>446</v>
      </c>
      <c r="AU472" s="262" t="s">
        <v>85</v>
      </c>
      <c r="AV472" s="13" t="s">
        <v>85</v>
      </c>
      <c r="AW472" s="13" t="s">
        <v>32</v>
      </c>
      <c r="AX472" s="13" t="s">
        <v>76</v>
      </c>
      <c r="AY472" s="262" t="s">
        <v>342</v>
      </c>
    </row>
    <row r="473" s="13" customFormat="1">
      <c r="A473" s="13"/>
      <c r="B473" s="252"/>
      <c r="C473" s="253"/>
      <c r="D473" s="240" t="s">
        <v>446</v>
      </c>
      <c r="E473" s="254" t="s">
        <v>1</v>
      </c>
      <c r="F473" s="255" t="s">
        <v>3746</v>
      </c>
      <c r="G473" s="253"/>
      <c r="H473" s="256">
        <v>8</v>
      </c>
      <c r="I473" s="257"/>
      <c r="J473" s="253"/>
      <c r="K473" s="253"/>
      <c r="L473" s="258"/>
      <c r="M473" s="259"/>
      <c r="N473" s="260"/>
      <c r="O473" s="260"/>
      <c r="P473" s="260"/>
      <c r="Q473" s="260"/>
      <c r="R473" s="260"/>
      <c r="S473" s="260"/>
      <c r="T473" s="261"/>
      <c r="U473" s="13"/>
      <c r="V473" s="13"/>
      <c r="W473" s="13"/>
      <c r="X473" s="13"/>
      <c r="Y473" s="13"/>
      <c r="Z473" s="13"/>
      <c r="AA473" s="13"/>
      <c r="AB473" s="13"/>
      <c r="AC473" s="13"/>
      <c r="AD473" s="13"/>
      <c r="AE473" s="13"/>
      <c r="AT473" s="262" t="s">
        <v>446</v>
      </c>
      <c r="AU473" s="262" t="s">
        <v>85</v>
      </c>
      <c r="AV473" s="13" t="s">
        <v>85</v>
      </c>
      <c r="AW473" s="13" t="s">
        <v>32</v>
      </c>
      <c r="AX473" s="13" t="s">
        <v>76</v>
      </c>
      <c r="AY473" s="262" t="s">
        <v>342</v>
      </c>
    </row>
    <row r="474" s="13" customFormat="1">
      <c r="A474" s="13"/>
      <c r="B474" s="252"/>
      <c r="C474" s="253"/>
      <c r="D474" s="240" t="s">
        <v>446</v>
      </c>
      <c r="E474" s="254" t="s">
        <v>1</v>
      </c>
      <c r="F474" s="255" t="s">
        <v>3747</v>
      </c>
      <c r="G474" s="253"/>
      <c r="H474" s="256">
        <v>18.5</v>
      </c>
      <c r="I474" s="257"/>
      <c r="J474" s="253"/>
      <c r="K474" s="253"/>
      <c r="L474" s="258"/>
      <c r="M474" s="259"/>
      <c r="N474" s="260"/>
      <c r="O474" s="260"/>
      <c r="P474" s="260"/>
      <c r="Q474" s="260"/>
      <c r="R474" s="260"/>
      <c r="S474" s="260"/>
      <c r="T474" s="261"/>
      <c r="U474" s="13"/>
      <c r="V474" s="13"/>
      <c r="W474" s="13"/>
      <c r="X474" s="13"/>
      <c r="Y474" s="13"/>
      <c r="Z474" s="13"/>
      <c r="AA474" s="13"/>
      <c r="AB474" s="13"/>
      <c r="AC474" s="13"/>
      <c r="AD474" s="13"/>
      <c r="AE474" s="13"/>
      <c r="AT474" s="262" t="s">
        <v>446</v>
      </c>
      <c r="AU474" s="262" t="s">
        <v>85</v>
      </c>
      <c r="AV474" s="13" t="s">
        <v>85</v>
      </c>
      <c r="AW474" s="13" t="s">
        <v>32</v>
      </c>
      <c r="AX474" s="13" t="s">
        <v>76</v>
      </c>
      <c r="AY474" s="262" t="s">
        <v>342</v>
      </c>
    </row>
    <row r="475" s="16" customFormat="1">
      <c r="A475" s="16"/>
      <c r="B475" s="284"/>
      <c r="C475" s="285"/>
      <c r="D475" s="240" t="s">
        <v>446</v>
      </c>
      <c r="E475" s="286" t="s">
        <v>1</v>
      </c>
      <c r="F475" s="287" t="s">
        <v>500</v>
      </c>
      <c r="G475" s="285"/>
      <c r="H475" s="288">
        <v>78.099999999999994</v>
      </c>
      <c r="I475" s="289"/>
      <c r="J475" s="285"/>
      <c r="K475" s="285"/>
      <c r="L475" s="290"/>
      <c r="M475" s="291"/>
      <c r="N475" s="292"/>
      <c r="O475" s="292"/>
      <c r="P475" s="292"/>
      <c r="Q475" s="292"/>
      <c r="R475" s="292"/>
      <c r="S475" s="292"/>
      <c r="T475" s="293"/>
      <c r="U475" s="16"/>
      <c r="V475" s="16"/>
      <c r="W475" s="16"/>
      <c r="X475" s="16"/>
      <c r="Y475" s="16"/>
      <c r="Z475" s="16"/>
      <c r="AA475" s="16"/>
      <c r="AB475" s="16"/>
      <c r="AC475" s="16"/>
      <c r="AD475" s="16"/>
      <c r="AE475" s="16"/>
      <c r="AT475" s="294" t="s">
        <v>446</v>
      </c>
      <c r="AU475" s="294" t="s">
        <v>85</v>
      </c>
      <c r="AV475" s="16" t="s">
        <v>360</v>
      </c>
      <c r="AW475" s="16" t="s">
        <v>32</v>
      </c>
      <c r="AX475" s="16" t="s">
        <v>83</v>
      </c>
      <c r="AY475" s="294" t="s">
        <v>342</v>
      </c>
    </row>
    <row r="476" s="2" customFormat="1" ht="16.5" customHeight="1">
      <c r="A476" s="39"/>
      <c r="B476" s="40"/>
      <c r="C476" s="227" t="s">
        <v>905</v>
      </c>
      <c r="D476" s="227" t="s">
        <v>343</v>
      </c>
      <c r="E476" s="228" t="s">
        <v>2899</v>
      </c>
      <c r="F476" s="229" t="s">
        <v>2900</v>
      </c>
      <c r="G476" s="230" t="s">
        <v>543</v>
      </c>
      <c r="H476" s="231">
        <v>679.70000000000005</v>
      </c>
      <c r="I476" s="232"/>
      <c r="J476" s="233">
        <f>ROUND(I476*H476,2)</f>
        <v>0</v>
      </c>
      <c r="K476" s="229" t="s">
        <v>1</v>
      </c>
      <c r="L476" s="45"/>
      <c r="M476" s="234" t="s">
        <v>1</v>
      </c>
      <c r="N476" s="235" t="s">
        <v>41</v>
      </c>
      <c r="O476" s="92"/>
      <c r="P476" s="236">
        <f>O476*H476</f>
        <v>0</v>
      </c>
      <c r="Q476" s="236">
        <v>0.018100000000000002</v>
      </c>
      <c r="R476" s="236">
        <f>Q476*H476</f>
        <v>12.302570000000001</v>
      </c>
      <c r="S476" s="236">
        <v>0</v>
      </c>
      <c r="T476" s="237">
        <f>S476*H476</f>
        <v>0</v>
      </c>
      <c r="U476" s="39"/>
      <c r="V476" s="39"/>
      <c r="W476" s="39"/>
      <c r="X476" s="39"/>
      <c r="Y476" s="39"/>
      <c r="Z476" s="39"/>
      <c r="AA476" s="39"/>
      <c r="AB476" s="39"/>
      <c r="AC476" s="39"/>
      <c r="AD476" s="39"/>
      <c r="AE476" s="39"/>
      <c r="AR476" s="238" t="s">
        <v>360</v>
      </c>
      <c r="AT476" s="238" t="s">
        <v>343</v>
      </c>
      <c r="AU476" s="238" t="s">
        <v>85</v>
      </c>
      <c r="AY476" s="18" t="s">
        <v>342</v>
      </c>
      <c r="BE476" s="239">
        <f>IF(N476="základní",J476,0)</f>
        <v>0</v>
      </c>
      <c r="BF476" s="239">
        <f>IF(N476="snížená",J476,0)</f>
        <v>0</v>
      </c>
      <c r="BG476" s="239">
        <f>IF(N476="zákl. přenesená",J476,0)</f>
        <v>0</v>
      </c>
      <c r="BH476" s="239">
        <f>IF(N476="sníž. přenesená",J476,0)</f>
        <v>0</v>
      </c>
      <c r="BI476" s="239">
        <f>IF(N476="nulová",J476,0)</f>
        <v>0</v>
      </c>
      <c r="BJ476" s="18" t="s">
        <v>83</v>
      </c>
      <c r="BK476" s="239">
        <f>ROUND(I476*H476,2)</f>
        <v>0</v>
      </c>
      <c r="BL476" s="18" t="s">
        <v>360</v>
      </c>
      <c r="BM476" s="238" t="s">
        <v>3748</v>
      </c>
    </row>
    <row r="477" s="2" customFormat="1">
      <c r="A477" s="39"/>
      <c r="B477" s="40"/>
      <c r="C477" s="41"/>
      <c r="D477" s="240" t="s">
        <v>349</v>
      </c>
      <c r="E477" s="41"/>
      <c r="F477" s="241" t="s">
        <v>2900</v>
      </c>
      <c r="G477" s="41"/>
      <c r="H477" s="41"/>
      <c r="I477" s="242"/>
      <c r="J477" s="41"/>
      <c r="K477" s="41"/>
      <c r="L477" s="45"/>
      <c r="M477" s="243"/>
      <c r="N477" s="244"/>
      <c r="O477" s="92"/>
      <c r="P477" s="92"/>
      <c r="Q477" s="92"/>
      <c r="R477" s="92"/>
      <c r="S477" s="92"/>
      <c r="T477" s="93"/>
      <c r="U477" s="39"/>
      <c r="V477" s="39"/>
      <c r="W477" s="39"/>
      <c r="X477" s="39"/>
      <c r="Y477" s="39"/>
      <c r="Z477" s="39"/>
      <c r="AA477" s="39"/>
      <c r="AB477" s="39"/>
      <c r="AC477" s="39"/>
      <c r="AD477" s="39"/>
      <c r="AE477" s="39"/>
      <c r="AT477" s="18" t="s">
        <v>349</v>
      </c>
      <c r="AU477" s="18" t="s">
        <v>85</v>
      </c>
    </row>
    <row r="478" s="13" customFormat="1">
      <c r="A478" s="13"/>
      <c r="B478" s="252"/>
      <c r="C478" s="253"/>
      <c r="D478" s="240" t="s">
        <v>446</v>
      </c>
      <c r="E478" s="254" t="s">
        <v>1</v>
      </c>
      <c r="F478" s="255" t="s">
        <v>3749</v>
      </c>
      <c r="G478" s="253"/>
      <c r="H478" s="256">
        <v>440.19999999999999</v>
      </c>
      <c r="I478" s="257"/>
      <c r="J478" s="253"/>
      <c r="K478" s="253"/>
      <c r="L478" s="258"/>
      <c r="M478" s="259"/>
      <c r="N478" s="260"/>
      <c r="O478" s="260"/>
      <c r="P478" s="260"/>
      <c r="Q478" s="260"/>
      <c r="R478" s="260"/>
      <c r="S478" s="260"/>
      <c r="T478" s="261"/>
      <c r="U478" s="13"/>
      <c r="V478" s="13"/>
      <c r="W478" s="13"/>
      <c r="X478" s="13"/>
      <c r="Y478" s="13"/>
      <c r="Z478" s="13"/>
      <c r="AA478" s="13"/>
      <c r="AB478" s="13"/>
      <c r="AC478" s="13"/>
      <c r="AD478" s="13"/>
      <c r="AE478" s="13"/>
      <c r="AT478" s="262" t="s">
        <v>446</v>
      </c>
      <c r="AU478" s="262" t="s">
        <v>85</v>
      </c>
      <c r="AV478" s="13" t="s">
        <v>85</v>
      </c>
      <c r="AW478" s="13" t="s">
        <v>32</v>
      </c>
      <c r="AX478" s="13" t="s">
        <v>76</v>
      </c>
      <c r="AY478" s="262" t="s">
        <v>342</v>
      </c>
    </row>
    <row r="479" s="13" customFormat="1">
      <c r="A479" s="13"/>
      <c r="B479" s="252"/>
      <c r="C479" s="253"/>
      <c r="D479" s="240" t="s">
        <v>446</v>
      </c>
      <c r="E479" s="254" t="s">
        <v>1</v>
      </c>
      <c r="F479" s="255" t="s">
        <v>3750</v>
      </c>
      <c r="G479" s="253"/>
      <c r="H479" s="256">
        <v>66</v>
      </c>
      <c r="I479" s="257"/>
      <c r="J479" s="253"/>
      <c r="K479" s="253"/>
      <c r="L479" s="258"/>
      <c r="M479" s="259"/>
      <c r="N479" s="260"/>
      <c r="O479" s="260"/>
      <c r="P479" s="260"/>
      <c r="Q479" s="260"/>
      <c r="R479" s="260"/>
      <c r="S479" s="260"/>
      <c r="T479" s="261"/>
      <c r="U479" s="13"/>
      <c r="V479" s="13"/>
      <c r="W479" s="13"/>
      <c r="X479" s="13"/>
      <c r="Y479" s="13"/>
      <c r="Z479" s="13"/>
      <c r="AA479" s="13"/>
      <c r="AB479" s="13"/>
      <c r="AC479" s="13"/>
      <c r="AD479" s="13"/>
      <c r="AE479" s="13"/>
      <c r="AT479" s="262" t="s">
        <v>446</v>
      </c>
      <c r="AU479" s="262" t="s">
        <v>85</v>
      </c>
      <c r="AV479" s="13" t="s">
        <v>85</v>
      </c>
      <c r="AW479" s="13" t="s">
        <v>32</v>
      </c>
      <c r="AX479" s="13" t="s">
        <v>76</v>
      </c>
      <c r="AY479" s="262" t="s">
        <v>342</v>
      </c>
    </row>
    <row r="480" s="13" customFormat="1">
      <c r="A480" s="13"/>
      <c r="B480" s="252"/>
      <c r="C480" s="253"/>
      <c r="D480" s="240" t="s">
        <v>446</v>
      </c>
      <c r="E480" s="254" t="s">
        <v>1</v>
      </c>
      <c r="F480" s="255" t="s">
        <v>3751</v>
      </c>
      <c r="G480" s="253"/>
      <c r="H480" s="256">
        <v>160.5</v>
      </c>
      <c r="I480" s="257"/>
      <c r="J480" s="253"/>
      <c r="K480" s="253"/>
      <c r="L480" s="258"/>
      <c r="M480" s="259"/>
      <c r="N480" s="260"/>
      <c r="O480" s="260"/>
      <c r="P480" s="260"/>
      <c r="Q480" s="260"/>
      <c r="R480" s="260"/>
      <c r="S480" s="260"/>
      <c r="T480" s="261"/>
      <c r="U480" s="13"/>
      <c r="V480" s="13"/>
      <c r="W480" s="13"/>
      <c r="X480" s="13"/>
      <c r="Y480" s="13"/>
      <c r="Z480" s="13"/>
      <c r="AA480" s="13"/>
      <c r="AB480" s="13"/>
      <c r="AC480" s="13"/>
      <c r="AD480" s="13"/>
      <c r="AE480" s="13"/>
      <c r="AT480" s="262" t="s">
        <v>446</v>
      </c>
      <c r="AU480" s="262" t="s">
        <v>85</v>
      </c>
      <c r="AV480" s="13" t="s">
        <v>85</v>
      </c>
      <c r="AW480" s="13" t="s">
        <v>32</v>
      </c>
      <c r="AX480" s="13" t="s">
        <v>76</v>
      </c>
      <c r="AY480" s="262" t="s">
        <v>342</v>
      </c>
    </row>
    <row r="481" s="15" customFormat="1">
      <c r="A481" s="15"/>
      <c r="B481" s="273"/>
      <c r="C481" s="274"/>
      <c r="D481" s="240" t="s">
        <v>446</v>
      </c>
      <c r="E481" s="275" t="s">
        <v>1</v>
      </c>
      <c r="F481" s="276" t="s">
        <v>492</v>
      </c>
      <c r="G481" s="274"/>
      <c r="H481" s="277">
        <v>666.70000000000005</v>
      </c>
      <c r="I481" s="278"/>
      <c r="J481" s="274"/>
      <c r="K481" s="274"/>
      <c r="L481" s="279"/>
      <c r="M481" s="280"/>
      <c r="N481" s="281"/>
      <c r="O481" s="281"/>
      <c r="P481" s="281"/>
      <c r="Q481" s="281"/>
      <c r="R481" s="281"/>
      <c r="S481" s="281"/>
      <c r="T481" s="282"/>
      <c r="U481" s="15"/>
      <c r="V481" s="15"/>
      <c r="W481" s="15"/>
      <c r="X481" s="15"/>
      <c r="Y481" s="15"/>
      <c r="Z481" s="15"/>
      <c r="AA481" s="15"/>
      <c r="AB481" s="15"/>
      <c r="AC481" s="15"/>
      <c r="AD481" s="15"/>
      <c r="AE481" s="15"/>
      <c r="AT481" s="283" t="s">
        <v>446</v>
      </c>
      <c r="AU481" s="283" t="s">
        <v>85</v>
      </c>
      <c r="AV481" s="15" t="s">
        <v>92</v>
      </c>
      <c r="AW481" s="15" t="s">
        <v>32</v>
      </c>
      <c r="AX481" s="15" t="s">
        <v>76</v>
      </c>
      <c r="AY481" s="283" t="s">
        <v>342</v>
      </c>
    </row>
    <row r="482" s="13" customFormat="1">
      <c r="A482" s="13"/>
      <c r="B482" s="252"/>
      <c r="C482" s="253"/>
      <c r="D482" s="240" t="s">
        <v>446</v>
      </c>
      <c r="E482" s="254" t="s">
        <v>1</v>
      </c>
      <c r="F482" s="255" t="s">
        <v>3752</v>
      </c>
      <c r="G482" s="253"/>
      <c r="H482" s="256">
        <v>13</v>
      </c>
      <c r="I482" s="257"/>
      <c r="J482" s="253"/>
      <c r="K482" s="253"/>
      <c r="L482" s="258"/>
      <c r="M482" s="259"/>
      <c r="N482" s="260"/>
      <c r="O482" s="260"/>
      <c r="P482" s="260"/>
      <c r="Q482" s="260"/>
      <c r="R482" s="260"/>
      <c r="S482" s="260"/>
      <c r="T482" s="261"/>
      <c r="U482" s="13"/>
      <c r="V482" s="13"/>
      <c r="W482" s="13"/>
      <c r="X482" s="13"/>
      <c r="Y482" s="13"/>
      <c r="Z482" s="13"/>
      <c r="AA482" s="13"/>
      <c r="AB482" s="13"/>
      <c r="AC482" s="13"/>
      <c r="AD482" s="13"/>
      <c r="AE482" s="13"/>
      <c r="AT482" s="262" t="s">
        <v>446</v>
      </c>
      <c r="AU482" s="262" t="s">
        <v>85</v>
      </c>
      <c r="AV482" s="13" t="s">
        <v>85</v>
      </c>
      <c r="AW482" s="13" t="s">
        <v>32</v>
      </c>
      <c r="AX482" s="13" t="s">
        <v>76</v>
      </c>
      <c r="AY482" s="262" t="s">
        <v>342</v>
      </c>
    </row>
    <row r="483" s="16" customFormat="1">
      <c r="A483" s="16"/>
      <c r="B483" s="284"/>
      <c r="C483" s="285"/>
      <c r="D483" s="240" t="s">
        <v>446</v>
      </c>
      <c r="E483" s="286" t="s">
        <v>1</v>
      </c>
      <c r="F483" s="287" t="s">
        <v>500</v>
      </c>
      <c r="G483" s="285"/>
      <c r="H483" s="288">
        <v>679.70000000000005</v>
      </c>
      <c r="I483" s="289"/>
      <c r="J483" s="285"/>
      <c r="K483" s="285"/>
      <c r="L483" s="290"/>
      <c r="M483" s="291"/>
      <c r="N483" s="292"/>
      <c r="O483" s="292"/>
      <c r="P483" s="292"/>
      <c r="Q483" s="292"/>
      <c r="R483" s="292"/>
      <c r="S483" s="292"/>
      <c r="T483" s="293"/>
      <c r="U483" s="16"/>
      <c r="V483" s="16"/>
      <c r="W483" s="16"/>
      <c r="X483" s="16"/>
      <c r="Y483" s="16"/>
      <c r="Z483" s="16"/>
      <c r="AA483" s="16"/>
      <c r="AB483" s="16"/>
      <c r="AC483" s="16"/>
      <c r="AD483" s="16"/>
      <c r="AE483" s="16"/>
      <c r="AT483" s="294" t="s">
        <v>446</v>
      </c>
      <c r="AU483" s="294" t="s">
        <v>85</v>
      </c>
      <c r="AV483" s="16" t="s">
        <v>360</v>
      </c>
      <c r="AW483" s="16" t="s">
        <v>32</v>
      </c>
      <c r="AX483" s="16" t="s">
        <v>83</v>
      </c>
      <c r="AY483" s="294" t="s">
        <v>342</v>
      </c>
    </row>
    <row r="484" s="2" customFormat="1" ht="16.5" customHeight="1">
      <c r="A484" s="39"/>
      <c r="B484" s="40"/>
      <c r="C484" s="227" t="s">
        <v>911</v>
      </c>
      <c r="D484" s="227" t="s">
        <v>343</v>
      </c>
      <c r="E484" s="228" t="s">
        <v>2092</v>
      </c>
      <c r="F484" s="229" t="s">
        <v>2093</v>
      </c>
      <c r="G484" s="230" t="s">
        <v>2094</v>
      </c>
      <c r="H484" s="231">
        <v>19</v>
      </c>
      <c r="I484" s="232"/>
      <c r="J484" s="233">
        <f>ROUND(I484*H484,2)</f>
        <v>0</v>
      </c>
      <c r="K484" s="229" t="s">
        <v>1</v>
      </c>
      <c r="L484" s="45"/>
      <c r="M484" s="234" t="s">
        <v>1</v>
      </c>
      <c r="N484" s="235" t="s">
        <v>41</v>
      </c>
      <c r="O484" s="92"/>
      <c r="P484" s="236">
        <f>O484*H484</f>
        <v>0</v>
      </c>
      <c r="Q484" s="236">
        <v>0.00031</v>
      </c>
      <c r="R484" s="236">
        <f>Q484*H484</f>
        <v>0.0058900000000000003</v>
      </c>
      <c r="S484" s="236">
        <v>0</v>
      </c>
      <c r="T484" s="237">
        <f>S484*H484</f>
        <v>0</v>
      </c>
      <c r="U484" s="39"/>
      <c r="V484" s="39"/>
      <c r="W484" s="39"/>
      <c r="X484" s="39"/>
      <c r="Y484" s="39"/>
      <c r="Z484" s="39"/>
      <c r="AA484" s="39"/>
      <c r="AB484" s="39"/>
      <c r="AC484" s="39"/>
      <c r="AD484" s="39"/>
      <c r="AE484" s="39"/>
      <c r="AR484" s="238" t="s">
        <v>360</v>
      </c>
      <c r="AT484" s="238" t="s">
        <v>343</v>
      </c>
      <c r="AU484" s="238" t="s">
        <v>85</v>
      </c>
      <c r="AY484" s="18" t="s">
        <v>342</v>
      </c>
      <c r="BE484" s="239">
        <f>IF(N484="základní",J484,0)</f>
        <v>0</v>
      </c>
      <c r="BF484" s="239">
        <f>IF(N484="snížená",J484,0)</f>
        <v>0</v>
      </c>
      <c r="BG484" s="239">
        <f>IF(N484="zákl. přenesená",J484,0)</f>
        <v>0</v>
      </c>
      <c r="BH484" s="239">
        <f>IF(N484="sníž. přenesená",J484,0)</f>
        <v>0</v>
      </c>
      <c r="BI484" s="239">
        <f>IF(N484="nulová",J484,0)</f>
        <v>0</v>
      </c>
      <c r="BJ484" s="18" t="s">
        <v>83</v>
      </c>
      <c r="BK484" s="239">
        <f>ROUND(I484*H484,2)</f>
        <v>0</v>
      </c>
      <c r="BL484" s="18" t="s">
        <v>360</v>
      </c>
      <c r="BM484" s="238" t="s">
        <v>3753</v>
      </c>
    </row>
    <row r="485" s="2" customFormat="1">
      <c r="A485" s="39"/>
      <c r="B485" s="40"/>
      <c r="C485" s="41"/>
      <c r="D485" s="240" t="s">
        <v>349</v>
      </c>
      <c r="E485" s="41"/>
      <c r="F485" s="241" t="s">
        <v>2096</v>
      </c>
      <c r="G485" s="41"/>
      <c r="H485" s="41"/>
      <c r="I485" s="242"/>
      <c r="J485" s="41"/>
      <c r="K485" s="41"/>
      <c r="L485" s="45"/>
      <c r="M485" s="243"/>
      <c r="N485" s="244"/>
      <c r="O485" s="92"/>
      <c r="P485" s="92"/>
      <c r="Q485" s="92"/>
      <c r="R485" s="92"/>
      <c r="S485" s="92"/>
      <c r="T485" s="93"/>
      <c r="U485" s="39"/>
      <c r="V485" s="39"/>
      <c r="W485" s="39"/>
      <c r="X485" s="39"/>
      <c r="Y485" s="39"/>
      <c r="Z485" s="39"/>
      <c r="AA485" s="39"/>
      <c r="AB485" s="39"/>
      <c r="AC485" s="39"/>
      <c r="AD485" s="39"/>
      <c r="AE485" s="39"/>
      <c r="AT485" s="18" t="s">
        <v>349</v>
      </c>
      <c r="AU485" s="18" t="s">
        <v>85</v>
      </c>
    </row>
    <row r="486" s="13" customFormat="1">
      <c r="A486" s="13"/>
      <c r="B486" s="252"/>
      <c r="C486" s="253"/>
      <c r="D486" s="240" t="s">
        <v>446</v>
      </c>
      <c r="E486" s="254" t="s">
        <v>1</v>
      </c>
      <c r="F486" s="255" t="s">
        <v>3754</v>
      </c>
      <c r="G486" s="253"/>
      <c r="H486" s="256">
        <v>12</v>
      </c>
      <c r="I486" s="257"/>
      <c r="J486" s="253"/>
      <c r="K486" s="253"/>
      <c r="L486" s="258"/>
      <c r="M486" s="259"/>
      <c r="N486" s="260"/>
      <c r="O486" s="260"/>
      <c r="P486" s="260"/>
      <c r="Q486" s="260"/>
      <c r="R486" s="260"/>
      <c r="S486" s="260"/>
      <c r="T486" s="261"/>
      <c r="U486" s="13"/>
      <c r="V486" s="13"/>
      <c r="W486" s="13"/>
      <c r="X486" s="13"/>
      <c r="Y486" s="13"/>
      <c r="Z486" s="13"/>
      <c r="AA486" s="13"/>
      <c r="AB486" s="13"/>
      <c r="AC486" s="13"/>
      <c r="AD486" s="13"/>
      <c r="AE486" s="13"/>
      <c r="AT486" s="262" t="s">
        <v>446</v>
      </c>
      <c r="AU486" s="262" t="s">
        <v>85</v>
      </c>
      <c r="AV486" s="13" t="s">
        <v>85</v>
      </c>
      <c r="AW486" s="13" t="s">
        <v>32</v>
      </c>
      <c r="AX486" s="13" t="s">
        <v>76</v>
      </c>
      <c r="AY486" s="262" t="s">
        <v>342</v>
      </c>
    </row>
    <row r="487" s="13" customFormat="1">
      <c r="A487" s="13"/>
      <c r="B487" s="252"/>
      <c r="C487" s="253"/>
      <c r="D487" s="240" t="s">
        <v>446</v>
      </c>
      <c r="E487" s="254" t="s">
        <v>1</v>
      </c>
      <c r="F487" s="255" t="s">
        <v>3755</v>
      </c>
      <c r="G487" s="253"/>
      <c r="H487" s="256">
        <v>2</v>
      </c>
      <c r="I487" s="257"/>
      <c r="J487" s="253"/>
      <c r="K487" s="253"/>
      <c r="L487" s="258"/>
      <c r="M487" s="259"/>
      <c r="N487" s="260"/>
      <c r="O487" s="260"/>
      <c r="P487" s="260"/>
      <c r="Q487" s="260"/>
      <c r="R487" s="260"/>
      <c r="S487" s="260"/>
      <c r="T487" s="261"/>
      <c r="U487" s="13"/>
      <c r="V487" s="13"/>
      <c r="W487" s="13"/>
      <c r="X487" s="13"/>
      <c r="Y487" s="13"/>
      <c r="Z487" s="13"/>
      <c r="AA487" s="13"/>
      <c r="AB487" s="13"/>
      <c r="AC487" s="13"/>
      <c r="AD487" s="13"/>
      <c r="AE487" s="13"/>
      <c r="AT487" s="262" t="s">
        <v>446</v>
      </c>
      <c r="AU487" s="262" t="s">
        <v>85</v>
      </c>
      <c r="AV487" s="13" t="s">
        <v>85</v>
      </c>
      <c r="AW487" s="13" t="s">
        <v>32</v>
      </c>
      <c r="AX487" s="13" t="s">
        <v>76</v>
      </c>
      <c r="AY487" s="262" t="s">
        <v>342</v>
      </c>
    </row>
    <row r="488" s="13" customFormat="1">
      <c r="A488" s="13"/>
      <c r="B488" s="252"/>
      <c r="C488" s="253"/>
      <c r="D488" s="240" t="s">
        <v>446</v>
      </c>
      <c r="E488" s="254" t="s">
        <v>1</v>
      </c>
      <c r="F488" s="255" t="s">
        <v>3756</v>
      </c>
      <c r="G488" s="253"/>
      <c r="H488" s="256">
        <v>5</v>
      </c>
      <c r="I488" s="257"/>
      <c r="J488" s="253"/>
      <c r="K488" s="253"/>
      <c r="L488" s="258"/>
      <c r="M488" s="259"/>
      <c r="N488" s="260"/>
      <c r="O488" s="260"/>
      <c r="P488" s="260"/>
      <c r="Q488" s="260"/>
      <c r="R488" s="260"/>
      <c r="S488" s="260"/>
      <c r="T488" s="261"/>
      <c r="U488" s="13"/>
      <c r="V488" s="13"/>
      <c r="W488" s="13"/>
      <c r="X488" s="13"/>
      <c r="Y488" s="13"/>
      <c r="Z488" s="13"/>
      <c r="AA488" s="13"/>
      <c r="AB488" s="13"/>
      <c r="AC488" s="13"/>
      <c r="AD488" s="13"/>
      <c r="AE488" s="13"/>
      <c r="AT488" s="262" t="s">
        <v>446</v>
      </c>
      <c r="AU488" s="262" t="s">
        <v>85</v>
      </c>
      <c r="AV488" s="13" t="s">
        <v>85</v>
      </c>
      <c r="AW488" s="13" t="s">
        <v>32</v>
      </c>
      <c r="AX488" s="13" t="s">
        <v>76</v>
      </c>
      <c r="AY488" s="262" t="s">
        <v>342</v>
      </c>
    </row>
    <row r="489" s="16" customFormat="1">
      <c r="A489" s="16"/>
      <c r="B489" s="284"/>
      <c r="C489" s="285"/>
      <c r="D489" s="240" t="s">
        <v>446</v>
      </c>
      <c r="E489" s="286" t="s">
        <v>1</v>
      </c>
      <c r="F489" s="287" t="s">
        <v>500</v>
      </c>
      <c r="G489" s="285"/>
      <c r="H489" s="288">
        <v>19</v>
      </c>
      <c r="I489" s="289"/>
      <c r="J489" s="285"/>
      <c r="K489" s="285"/>
      <c r="L489" s="290"/>
      <c r="M489" s="291"/>
      <c r="N489" s="292"/>
      <c r="O489" s="292"/>
      <c r="P489" s="292"/>
      <c r="Q489" s="292"/>
      <c r="R489" s="292"/>
      <c r="S489" s="292"/>
      <c r="T489" s="293"/>
      <c r="U489" s="16"/>
      <c r="V489" s="16"/>
      <c r="W489" s="16"/>
      <c r="X489" s="16"/>
      <c r="Y489" s="16"/>
      <c r="Z489" s="16"/>
      <c r="AA489" s="16"/>
      <c r="AB489" s="16"/>
      <c r="AC489" s="16"/>
      <c r="AD489" s="16"/>
      <c r="AE489" s="16"/>
      <c r="AT489" s="294" t="s">
        <v>446</v>
      </c>
      <c r="AU489" s="294" t="s">
        <v>85</v>
      </c>
      <c r="AV489" s="16" t="s">
        <v>360</v>
      </c>
      <c r="AW489" s="16" t="s">
        <v>32</v>
      </c>
      <c r="AX489" s="16" t="s">
        <v>83</v>
      </c>
      <c r="AY489" s="294" t="s">
        <v>342</v>
      </c>
    </row>
    <row r="490" s="2" customFormat="1" ht="16.5" customHeight="1">
      <c r="A490" s="39"/>
      <c r="B490" s="40"/>
      <c r="C490" s="227" t="s">
        <v>917</v>
      </c>
      <c r="D490" s="227" t="s">
        <v>343</v>
      </c>
      <c r="E490" s="228" t="s">
        <v>2099</v>
      </c>
      <c r="F490" s="229" t="s">
        <v>2100</v>
      </c>
      <c r="G490" s="230" t="s">
        <v>543</v>
      </c>
      <c r="H490" s="231">
        <v>78.099999999999994</v>
      </c>
      <c r="I490" s="232"/>
      <c r="J490" s="233">
        <f>ROUND(I490*H490,2)</f>
        <v>0</v>
      </c>
      <c r="K490" s="229" t="s">
        <v>1</v>
      </c>
      <c r="L490" s="45"/>
      <c r="M490" s="234" t="s">
        <v>1</v>
      </c>
      <c r="N490" s="235" t="s">
        <v>41</v>
      </c>
      <c r="O490" s="92"/>
      <c r="P490" s="236">
        <f>O490*H490</f>
        <v>0</v>
      </c>
      <c r="Q490" s="236">
        <v>0.00031</v>
      </c>
      <c r="R490" s="236">
        <f>Q490*H490</f>
        <v>0.024211</v>
      </c>
      <c r="S490" s="236">
        <v>0</v>
      </c>
      <c r="T490" s="237">
        <f>S490*H490</f>
        <v>0</v>
      </c>
      <c r="U490" s="39"/>
      <c r="V490" s="39"/>
      <c r="W490" s="39"/>
      <c r="X490" s="39"/>
      <c r="Y490" s="39"/>
      <c r="Z490" s="39"/>
      <c r="AA490" s="39"/>
      <c r="AB490" s="39"/>
      <c r="AC490" s="39"/>
      <c r="AD490" s="39"/>
      <c r="AE490" s="39"/>
      <c r="AR490" s="238" t="s">
        <v>360</v>
      </c>
      <c r="AT490" s="238" t="s">
        <v>343</v>
      </c>
      <c r="AU490" s="238" t="s">
        <v>85</v>
      </c>
      <c r="AY490" s="18" t="s">
        <v>342</v>
      </c>
      <c r="BE490" s="239">
        <f>IF(N490="základní",J490,0)</f>
        <v>0</v>
      </c>
      <c r="BF490" s="239">
        <f>IF(N490="snížená",J490,0)</f>
        <v>0</v>
      </c>
      <c r="BG490" s="239">
        <f>IF(N490="zákl. přenesená",J490,0)</f>
        <v>0</v>
      </c>
      <c r="BH490" s="239">
        <f>IF(N490="sníž. přenesená",J490,0)</f>
        <v>0</v>
      </c>
      <c r="BI490" s="239">
        <f>IF(N490="nulová",J490,0)</f>
        <v>0</v>
      </c>
      <c r="BJ490" s="18" t="s">
        <v>83</v>
      </c>
      <c r="BK490" s="239">
        <f>ROUND(I490*H490,2)</f>
        <v>0</v>
      </c>
      <c r="BL490" s="18" t="s">
        <v>360</v>
      </c>
      <c r="BM490" s="238" t="s">
        <v>3757</v>
      </c>
    </row>
    <row r="491" s="2" customFormat="1">
      <c r="A491" s="39"/>
      <c r="B491" s="40"/>
      <c r="C491" s="41"/>
      <c r="D491" s="240" t="s">
        <v>349</v>
      </c>
      <c r="E491" s="41"/>
      <c r="F491" s="241" t="s">
        <v>2100</v>
      </c>
      <c r="G491" s="41"/>
      <c r="H491" s="41"/>
      <c r="I491" s="242"/>
      <c r="J491" s="41"/>
      <c r="K491" s="41"/>
      <c r="L491" s="45"/>
      <c r="M491" s="243"/>
      <c r="N491" s="244"/>
      <c r="O491" s="92"/>
      <c r="P491" s="92"/>
      <c r="Q491" s="92"/>
      <c r="R491" s="92"/>
      <c r="S491" s="92"/>
      <c r="T491" s="93"/>
      <c r="U491" s="39"/>
      <c r="V491" s="39"/>
      <c r="W491" s="39"/>
      <c r="X491" s="39"/>
      <c r="Y491" s="39"/>
      <c r="Z491" s="39"/>
      <c r="AA491" s="39"/>
      <c r="AB491" s="39"/>
      <c r="AC491" s="39"/>
      <c r="AD491" s="39"/>
      <c r="AE491" s="39"/>
      <c r="AT491" s="18" t="s">
        <v>349</v>
      </c>
      <c r="AU491" s="18" t="s">
        <v>85</v>
      </c>
    </row>
    <row r="492" s="13" customFormat="1">
      <c r="A492" s="13"/>
      <c r="B492" s="252"/>
      <c r="C492" s="253"/>
      <c r="D492" s="240" t="s">
        <v>446</v>
      </c>
      <c r="E492" s="254" t="s">
        <v>1</v>
      </c>
      <c r="F492" s="255" t="s">
        <v>3758</v>
      </c>
      <c r="G492" s="253"/>
      <c r="H492" s="256">
        <v>78.099999999999994</v>
      </c>
      <c r="I492" s="257"/>
      <c r="J492" s="253"/>
      <c r="K492" s="253"/>
      <c r="L492" s="258"/>
      <c r="M492" s="259"/>
      <c r="N492" s="260"/>
      <c r="O492" s="260"/>
      <c r="P492" s="260"/>
      <c r="Q492" s="260"/>
      <c r="R492" s="260"/>
      <c r="S492" s="260"/>
      <c r="T492" s="261"/>
      <c r="U492" s="13"/>
      <c r="V492" s="13"/>
      <c r="W492" s="13"/>
      <c r="X492" s="13"/>
      <c r="Y492" s="13"/>
      <c r="Z492" s="13"/>
      <c r="AA492" s="13"/>
      <c r="AB492" s="13"/>
      <c r="AC492" s="13"/>
      <c r="AD492" s="13"/>
      <c r="AE492" s="13"/>
      <c r="AT492" s="262" t="s">
        <v>446</v>
      </c>
      <c r="AU492" s="262" t="s">
        <v>85</v>
      </c>
      <c r="AV492" s="13" t="s">
        <v>85</v>
      </c>
      <c r="AW492" s="13" t="s">
        <v>32</v>
      </c>
      <c r="AX492" s="13" t="s">
        <v>83</v>
      </c>
      <c r="AY492" s="262" t="s">
        <v>342</v>
      </c>
    </row>
    <row r="493" s="2" customFormat="1" ht="16.5" customHeight="1">
      <c r="A493" s="39"/>
      <c r="B493" s="40"/>
      <c r="C493" s="227" t="s">
        <v>923</v>
      </c>
      <c r="D493" s="227" t="s">
        <v>343</v>
      </c>
      <c r="E493" s="228" t="s">
        <v>2534</v>
      </c>
      <c r="F493" s="229" t="s">
        <v>2535</v>
      </c>
      <c r="G493" s="230" t="s">
        <v>442</v>
      </c>
      <c r="H493" s="231">
        <v>29</v>
      </c>
      <c r="I493" s="232"/>
      <c r="J493" s="233">
        <f>ROUND(I493*H493,2)</f>
        <v>0</v>
      </c>
      <c r="K493" s="229" t="s">
        <v>443</v>
      </c>
      <c r="L493" s="45"/>
      <c r="M493" s="234" t="s">
        <v>1</v>
      </c>
      <c r="N493" s="235" t="s">
        <v>41</v>
      </c>
      <c r="O493" s="92"/>
      <c r="P493" s="236">
        <f>O493*H493</f>
        <v>0</v>
      </c>
      <c r="Q493" s="236">
        <v>0.010189999999999999</v>
      </c>
      <c r="R493" s="236">
        <f>Q493*H493</f>
        <v>0.29550999999999999</v>
      </c>
      <c r="S493" s="236">
        <v>0</v>
      </c>
      <c r="T493" s="237">
        <f>S493*H493</f>
        <v>0</v>
      </c>
      <c r="U493" s="39"/>
      <c r="V493" s="39"/>
      <c r="W493" s="39"/>
      <c r="X493" s="39"/>
      <c r="Y493" s="39"/>
      <c r="Z493" s="39"/>
      <c r="AA493" s="39"/>
      <c r="AB493" s="39"/>
      <c r="AC493" s="39"/>
      <c r="AD493" s="39"/>
      <c r="AE493" s="39"/>
      <c r="AR493" s="238" t="s">
        <v>360</v>
      </c>
      <c r="AT493" s="238" t="s">
        <v>343</v>
      </c>
      <c r="AU493" s="238" t="s">
        <v>85</v>
      </c>
      <c r="AY493" s="18" t="s">
        <v>342</v>
      </c>
      <c r="BE493" s="239">
        <f>IF(N493="základní",J493,0)</f>
        <v>0</v>
      </c>
      <c r="BF493" s="239">
        <f>IF(N493="snížená",J493,0)</f>
        <v>0</v>
      </c>
      <c r="BG493" s="239">
        <f>IF(N493="zákl. přenesená",J493,0)</f>
        <v>0</v>
      </c>
      <c r="BH493" s="239">
        <f>IF(N493="sníž. přenesená",J493,0)</f>
        <v>0</v>
      </c>
      <c r="BI493" s="239">
        <f>IF(N493="nulová",J493,0)</f>
        <v>0</v>
      </c>
      <c r="BJ493" s="18" t="s">
        <v>83</v>
      </c>
      <c r="BK493" s="239">
        <f>ROUND(I493*H493,2)</f>
        <v>0</v>
      </c>
      <c r="BL493" s="18" t="s">
        <v>360</v>
      </c>
      <c r="BM493" s="238" t="s">
        <v>3759</v>
      </c>
    </row>
    <row r="494" s="2" customFormat="1">
      <c r="A494" s="39"/>
      <c r="B494" s="40"/>
      <c r="C494" s="41"/>
      <c r="D494" s="240" t="s">
        <v>349</v>
      </c>
      <c r="E494" s="41"/>
      <c r="F494" s="241" t="s">
        <v>2535</v>
      </c>
      <c r="G494" s="41"/>
      <c r="H494" s="41"/>
      <c r="I494" s="242"/>
      <c r="J494" s="41"/>
      <c r="K494" s="41"/>
      <c r="L494" s="45"/>
      <c r="M494" s="243"/>
      <c r="N494" s="244"/>
      <c r="O494" s="92"/>
      <c r="P494" s="92"/>
      <c r="Q494" s="92"/>
      <c r="R494" s="92"/>
      <c r="S494" s="92"/>
      <c r="T494" s="93"/>
      <c r="U494" s="39"/>
      <c r="V494" s="39"/>
      <c r="W494" s="39"/>
      <c r="X494" s="39"/>
      <c r="Y494" s="39"/>
      <c r="Z494" s="39"/>
      <c r="AA494" s="39"/>
      <c r="AB494" s="39"/>
      <c r="AC494" s="39"/>
      <c r="AD494" s="39"/>
      <c r="AE494" s="39"/>
      <c r="AT494" s="18" t="s">
        <v>349</v>
      </c>
      <c r="AU494" s="18" t="s">
        <v>85</v>
      </c>
    </row>
    <row r="495" s="13" customFormat="1">
      <c r="A495" s="13"/>
      <c r="B495" s="252"/>
      <c r="C495" s="253"/>
      <c r="D495" s="240" t="s">
        <v>446</v>
      </c>
      <c r="E495" s="254" t="s">
        <v>1</v>
      </c>
      <c r="F495" s="255" t="s">
        <v>3760</v>
      </c>
      <c r="G495" s="253"/>
      <c r="H495" s="256">
        <v>29</v>
      </c>
      <c r="I495" s="257"/>
      <c r="J495" s="253"/>
      <c r="K495" s="253"/>
      <c r="L495" s="258"/>
      <c r="M495" s="259"/>
      <c r="N495" s="260"/>
      <c r="O495" s="260"/>
      <c r="P495" s="260"/>
      <c r="Q495" s="260"/>
      <c r="R495" s="260"/>
      <c r="S495" s="260"/>
      <c r="T495" s="261"/>
      <c r="U495" s="13"/>
      <c r="V495" s="13"/>
      <c r="W495" s="13"/>
      <c r="X495" s="13"/>
      <c r="Y495" s="13"/>
      <c r="Z495" s="13"/>
      <c r="AA495" s="13"/>
      <c r="AB495" s="13"/>
      <c r="AC495" s="13"/>
      <c r="AD495" s="13"/>
      <c r="AE495" s="13"/>
      <c r="AT495" s="262" t="s">
        <v>446</v>
      </c>
      <c r="AU495" s="262" t="s">
        <v>85</v>
      </c>
      <c r="AV495" s="13" t="s">
        <v>85</v>
      </c>
      <c r="AW495" s="13" t="s">
        <v>32</v>
      </c>
      <c r="AX495" s="13" t="s">
        <v>83</v>
      </c>
      <c r="AY495" s="262" t="s">
        <v>342</v>
      </c>
    </row>
    <row r="496" s="2" customFormat="1" ht="16.5" customHeight="1">
      <c r="A496" s="39"/>
      <c r="B496" s="40"/>
      <c r="C496" s="295" t="s">
        <v>929</v>
      </c>
      <c r="D496" s="295" t="s">
        <v>621</v>
      </c>
      <c r="E496" s="296" t="s">
        <v>2538</v>
      </c>
      <c r="F496" s="297" t="s">
        <v>2539</v>
      </c>
      <c r="G496" s="298" t="s">
        <v>442</v>
      </c>
      <c r="H496" s="299">
        <v>11</v>
      </c>
      <c r="I496" s="300"/>
      <c r="J496" s="301">
        <f>ROUND(I496*H496,2)</f>
        <v>0</v>
      </c>
      <c r="K496" s="297" t="s">
        <v>443</v>
      </c>
      <c r="L496" s="302"/>
      <c r="M496" s="303" t="s">
        <v>1</v>
      </c>
      <c r="N496" s="304" t="s">
        <v>41</v>
      </c>
      <c r="O496" s="92"/>
      <c r="P496" s="236">
        <f>O496*H496</f>
        <v>0</v>
      </c>
      <c r="Q496" s="236">
        <v>0.254</v>
      </c>
      <c r="R496" s="236">
        <f>Q496*H496</f>
        <v>2.794</v>
      </c>
      <c r="S496" s="236">
        <v>0</v>
      </c>
      <c r="T496" s="237">
        <f>S496*H496</f>
        <v>0</v>
      </c>
      <c r="U496" s="39"/>
      <c r="V496" s="39"/>
      <c r="W496" s="39"/>
      <c r="X496" s="39"/>
      <c r="Y496" s="39"/>
      <c r="Z496" s="39"/>
      <c r="AA496" s="39"/>
      <c r="AB496" s="39"/>
      <c r="AC496" s="39"/>
      <c r="AD496" s="39"/>
      <c r="AE496" s="39"/>
      <c r="AR496" s="238" t="s">
        <v>376</v>
      </c>
      <c r="AT496" s="238" t="s">
        <v>621</v>
      </c>
      <c r="AU496" s="238" t="s">
        <v>85</v>
      </c>
      <c r="AY496" s="18" t="s">
        <v>342</v>
      </c>
      <c r="BE496" s="239">
        <f>IF(N496="základní",J496,0)</f>
        <v>0</v>
      </c>
      <c r="BF496" s="239">
        <f>IF(N496="snížená",J496,0)</f>
        <v>0</v>
      </c>
      <c r="BG496" s="239">
        <f>IF(N496="zákl. přenesená",J496,0)</f>
        <v>0</v>
      </c>
      <c r="BH496" s="239">
        <f>IF(N496="sníž. přenesená",J496,0)</f>
        <v>0</v>
      </c>
      <c r="BI496" s="239">
        <f>IF(N496="nulová",J496,0)</f>
        <v>0</v>
      </c>
      <c r="BJ496" s="18" t="s">
        <v>83</v>
      </c>
      <c r="BK496" s="239">
        <f>ROUND(I496*H496,2)</f>
        <v>0</v>
      </c>
      <c r="BL496" s="18" t="s">
        <v>360</v>
      </c>
      <c r="BM496" s="238" t="s">
        <v>3761</v>
      </c>
    </row>
    <row r="497" s="2" customFormat="1">
      <c r="A497" s="39"/>
      <c r="B497" s="40"/>
      <c r="C497" s="41"/>
      <c r="D497" s="240" t="s">
        <v>349</v>
      </c>
      <c r="E497" s="41"/>
      <c r="F497" s="241" t="s">
        <v>2539</v>
      </c>
      <c r="G497" s="41"/>
      <c r="H497" s="41"/>
      <c r="I497" s="242"/>
      <c r="J497" s="41"/>
      <c r="K497" s="41"/>
      <c r="L497" s="45"/>
      <c r="M497" s="243"/>
      <c r="N497" s="244"/>
      <c r="O497" s="92"/>
      <c r="P497" s="92"/>
      <c r="Q497" s="92"/>
      <c r="R497" s="92"/>
      <c r="S497" s="92"/>
      <c r="T497" s="93"/>
      <c r="U497" s="39"/>
      <c r="V497" s="39"/>
      <c r="W497" s="39"/>
      <c r="X497" s="39"/>
      <c r="Y497" s="39"/>
      <c r="Z497" s="39"/>
      <c r="AA497" s="39"/>
      <c r="AB497" s="39"/>
      <c r="AC497" s="39"/>
      <c r="AD497" s="39"/>
      <c r="AE497" s="39"/>
      <c r="AT497" s="18" t="s">
        <v>349</v>
      </c>
      <c r="AU497" s="18" t="s">
        <v>85</v>
      </c>
    </row>
    <row r="498" s="13" customFormat="1">
      <c r="A498" s="13"/>
      <c r="B498" s="252"/>
      <c r="C498" s="253"/>
      <c r="D498" s="240" t="s">
        <v>446</v>
      </c>
      <c r="E498" s="254" t="s">
        <v>1</v>
      </c>
      <c r="F498" s="255" t="s">
        <v>3762</v>
      </c>
      <c r="G498" s="253"/>
      <c r="H498" s="256">
        <v>11</v>
      </c>
      <c r="I498" s="257"/>
      <c r="J498" s="253"/>
      <c r="K498" s="253"/>
      <c r="L498" s="258"/>
      <c r="M498" s="259"/>
      <c r="N498" s="260"/>
      <c r="O498" s="260"/>
      <c r="P498" s="260"/>
      <c r="Q498" s="260"/>
      <c r="R498" s="260"/>
      <c r="S498" s="260"/>
      <c r="T498" s="261"/>
      <c r="U498" s="13"/>
      <c r="V498" s="13"/>
      <c r="W498" s="13"/>
      <c r="X498" s="13"/>
      <c r="Y498" s="13"/>
      <c r="Z498" s="13"/>
      <c r="AA498" s="13"/>
      <c r="AB498" s="13"/>
      <c r="AC498" s="13"/>
      <c r="AD498" s="13"/>
      <c r="AE498" s="13"/>
      <c r="AT498" s="262" t="s">
        <v>446</v>
      </c>
      <c r="AU498" s="262" t="s">
        <v>85</v>
      </c>
      <c r="AV498" s="13" t="s">
        <v>85</v>
      </c>
      <c r="AW498" s="13" t="s">
        <v>32</v>
      </c>
      <c r="AX498" s="13" t="s">
        <v>83</v>
      </c>
      <c r="AY498" s="262" t="s">
        <v>342</v>
      </c>
    </row>
    <row r="499" s="2" customFormat="1" ht="16.5" customHeight="1">
      <c r="A499" s="39"/>
      <c r="B499" s="40"/>
      <c r="C499" s="295" t="s">
        <v>934</v>
      </c>
      <c r="D499" s="295" t="s">
        <v>621</v>
      </c>
      <c r="E499" s="296" t="s">
        <v>2542</v>
      </c>
      <c r="F499" s="297" t="s">
        <v>2543</v>
      </c>
      <c r="G499" s="298" t="s">
        <v>442</v>
      </c>
      <c r="H499" s="299">
        <v>17</v>
      </c>
      <c r="I499" s="300"/>
      <c r="J499" s="301">
        <f>ROUND(I499*H499,2)</f>
        <v>0</v>
      </c>
      <c r="K499" s="297" t="s">
        <v>443</v>
      </c>
      <c r="L499" s="302"/>
      <c r="M499" s="303" t="s">
        <v>1</v>
      </c>
      <c r="N499" s="304" t="s">
        <v>41</v>
      </c>
      <c r="O499" s="92"/>
      <c r="P499" s="236">
        <f>O499*H499</f>
        <v>0</v>
      </c>
      <c r="Q499" s="236">
        <v>0.50600000000000001</v>
      </c>
      <c r="R499" s="236">
        <f>Q499*H499</f>
        <v>8.6020000000000003</v>
      </c>
      <c r="S499" s="236">
        <v>0</v>
      </c>
      <c r="T499" s="237">
        <f>S499*H499</f>
        <v>0</v>
      </c>
      <c r="U499" s="39"/>
      <c r="V499" s="39"/>
      <c r="W499" s="39"/>
      <c r="X499" s="39"/>
      <c r="Y499" s="39"/>
      <c r="Z499" s="39"/>
      <c r="AA499" s="39"/>
      <c r="AB499" s="39"/>
      <c r="AC499" s="39"/>
      <c r="AD499" s="39"/>
      <c r="AE499" s="39"/>
      <c r="AR499" s="238" t="s">
        <v>376</v>
      </c>
      <c r="AT499" s="238" t="s">
        <v>621</v>
      </c>
      <c r="AU499" s="238" t="s">
        <v>85</v>
      </c>
      <c r="AY499" s="18" t="s">
        <v>342</v>
      </c>
      <c r="BE499" s="239">
        <f>IF(N499="základní",J499,0)</f>
        <v>0</v>
      </c>
      <c r="BF499" s="239">
        <f>IF(N499="snížená",J499,0)</f>
        <v>0</v>
      </c>
      <c r="BG499" s="239">
        <f>IF(N499="zákl. přenesená",J499,0)</f>
        <v>0</v>
      </c>
      <c r="BH499" s="239">
        <f>IF(N499="sníž. přenesená",J499,0)</f>
        <v>0</v>
      </c>
      <c r="BI499" s="239">
        <f>IF(N499="nulová",J499,0)</f>
        <v>0</v>
      </c>
      <c r="BJ499" s="18" t="s">
        <v>83</v>
      </c>
      <c r="BK499" s="239">
        <f>ROUND(I499*H499,2)</f>
        <v>0</v>
      </c>
      <c r="BL499" s="18" t="s">
        <v>360</v>
      </c>
      <c r="BM499" s="238" t="s">
        <v>3763</v>
      </c>
    </row>
    <row r="500" s="2" customFormat="1">
      <c r="A500" s="39"/>
      <c r="B500" s="40"/>
      <c r="C500" s="41"/>
      <c r="D500" s="240" t="s">
        <v>349</v>
      </c>
      <c r="E500" s="41"/>
      <c r="F500" s="241" t="s">
        <v>2543</v>
      </c>
      <c r="G500" s="41"/>
      <c r="H500" s="41"/>
      <c r="I500" s="242"/>
      <c r="J500" s="41"/>
      <c r="K500" s="41"/>
      <c r="L500" s="45"/>
      <c r="M500" s="243"/>
      <c r="N500" s="244"/>
      <c r="O500" s="92"/>
      <c r="P500" s="92"/>
      <c r="Q500" s="92"/>
      <c r="R500" s="92"/>
      <c r="S500" s="92"/>
      <c r="T500" s="93"/>
      <c r="U500" s="39"/>
      <c r="V500" s="39"/>
      <c r="W500" s="39"/>
      <c r="X500" s="39"/>
      <c r="Y500" s="39"/>
      <c r="Z500" s="39"/>
      <c r="AA500" s="39"/>
      <c r="AB500" s="39"/>
      <c r="AC500" s="39"/>
      <c r="AD500" s="39"/>
      <c r="AE500" s="39"/>
      <c r="AT500" s="18" t="s">
        <v>349</v>
      </c>
      <c r="AU500" s="18" t="s">
        <v>85</v>
      </c>
    </row>
    <row r="501" s="13" customFormat="1">
      <c r="A501" s="13"/>
      <c r="B501" s="252"/>
      <c r="C501" s="253"/>
      <c r="D501" s="240" t="s">
        <v>446</v>
      </c>
      <c r="E501" s="254" t="s">
        <v>1</v>
      </c>
      <c r="F501" s="255" t="s">
        <v>3764</v>
      </c>
      <c r="G501" s="253"/>
      <c r="H501" s="256">
        <v>17</v>
      </c>
      <c r="I501" s="257"/>
      <c r="J501" s="253"/>
      <c r="K501" s="253"/>
      <c r="L501" s="258"/>
      <c r="M501" s="259"/>
      <c r="N501" s="260"/>
      <c r="O501" s="260"/>
      <c r="P501" s="260"/>
      <c r="Q501" s="260"/>
      <c r="R501" s="260"/>
      <c r="S501" s="260"/>
      <c r="T501" s="261"/>
      <c r="U501" s="13"/>
      <c r="V501" s="13"/>
      <c r="W501" s="13"/>
      <c r="X501" s="13"/>
      <c r="Y501" s="13"/>
      <c r="Z501" s="13"/>
      <c r="AA501" s="13"/>
      <c r="AB501" s="13"/>
      <c r="AC501" s="13"/>
      <c r="AD501" s="13"/>
      <c r="AE501" s="13"/>
      <c r="AT501" s="262" t="s">
        <v>446</v>
      </c>
      <c r="AU501" s="262" t="s">
        <v>85</v>
      </c>
      <c r="AV501" s="13" t="s">
        <v>85</v>
      </c>
      <c r="AW501" s="13" t="s">
        <v>32</v>
      </c>
      <c r="AX501" s="13" t="s">
        <v>83</v>
      </c>
      <c r="AY501" s="262" t="s">
        <v>342</v>
      </c>
    </row>
    <row r="502" s="2" customFormat="1" ht="16.5" customHeight="1">
      <c r="A502" s="39"/>
      <c r="B502" s="40"/>
      <c r="C502" s="295" t="s">
        <v>939</v>
      </c>
      <c r="D502" s="295" t="s">
        <v>621</v>
      </c>
      <c r="E502" s="296" t="s">
        <v>2545</v>
      </c>
      <c r="F502" s="297" t="s">
        <v>2546</v>
      </c>
      <c r="G502" s="298" t="s">
        <v>442</v>
      </c>
      <c r="H502" s="299">
        <v>1</v>
      </c>
      <c r="I502" s="300"/>
      <c r="J502" s="301">
        <f>ROUND(I502*H502,2)</f>
        <v>0</v>
      </c>
      <c r="K502" s="297" t="s">
        <v>443</v>
      </c>
      <c r="L502" s="302"/>
      <c r="M502" s="303" t="s">
        <v>1</v>
      </c>
      <c r="N502" s="304" t="s">
        <v>41</v>
      </c>
      <c r="O502" s="92"/>
      <c r="P502" s="236">
        <f>O502*H502</f>
        <v>0</v>
      </c>
      <c r="Q502" s="236">
        <v>1.0129999999999999</v>
      </c>
      <c r="R502" s="236">
        <f>Q502*H502</f>
        <v>1.0129999999999999</v>
      </c>
      <c r="S502" s="236">
        <v>0</v>
      </c>
      <c r="T502" s="237">
        <f>S502*H502</f>
        <v>0</v>
      </c>
      <c r="U502" s="39"/>
      <c r="V502" s="39"/>
      <c r="W502" s="39"/>
      <c r="X502" s="39"/>
      <c r="Y502" s="39"/>
      <c r="Z502" s="39"/>
      <c r="AA502" s="39"/>
      <c r="AB502" s="39"/>
      <c r="AC502" s="39"/>
      <c r="AD502" s="39"/>
      <c r="AE502" s="39"/>
      <c r="AR502" s="238" t="s">
        <v>376</v>
      </c>
      <c r="AT502" s="238" t="s">
        <v>621</v>
      </c>
      <c r="AU502" s="238" t="s">
        <v>85</v>
      </c>
      <c r="AY502" s="18" t="s">
        <v>342</v>
      </c>
      <c r="BE502" s="239">
        <f>IF(N502="základní",J502,0)</f>
        <v>0</v>
      </c>
      <c r="BF502" s="239">
        <f>IF(N502="snížená",J502,0)</f>
        <v>0</v>
      </c>
      <c r="BG502" s="239">
        <f>IF(N502="zákl. přenesená",J502,0)</f>
        <v>0</v>
      </c>
      <c r="BH502" s="239">
        <f>IF(N502="sníž. přenesená",J502,0)</f>
        <v>0</v>
      </c>
      <c r="BI502" s="239">
        <f>IF(N502="nulová",J502,0)</f>
        <v>0</v>
      </c>
      <c r="BJ502" s="18" t="s">
        <v>83</v>
      </c>
      <c r="BK502" s="239">
        <f>ROUND(I502*H502,2)</f>
        <v>0</v>
      </c>
      <c r="BL502" s="18" t="s">
        <v>360</v>
      </c>
      <c r="BM502" s="238" t="s">
        <v>3765</v>
      </c>
    </row>
    <row r="503" s="2" customFormat="1">
      <c r="A503" s="39"/>
      <c r="B503" s="40"/>
      <c r="C503" s="41"/>
      <c r="D503" s="240" t="s">
        <v>349</v>
      </c>
      <c r="E503" s="41"/>
      <c r="F503" s="241" t="s">
        <v>2546</v>
      </c>
      <c r="G503" s="41"/>
      <c r="H503" s="41"/>
      <c r="I503" s="242"/>
      <c r="J503" s="41"/>
      <c r="K503" s="41"/>
      <c r="L503" s="45"/>
      <c r="M503" s="243"/>
      <c r="N503" s="244"/>
      <c r="O503" s="92"/>
      <c r="P503" s="92"/>
      <c r="Q503" s="92"/>
      <c r="R503" s="92"/>
      <c r="S503" s="92"/>
      <c r="T503" s="93"/>
      <c r="U503" s="39"/>
      <c r="V503" s="39"/>
      <c r="W503" s="39"/>
      <c r="X503" s="39"/>
      <c r="Y503" s="39"/>
      <c r="Z503" s="39"/>
      <c r="AA503" s="39"/>
      <c r="AB503" s="39"/>
      <c r="AC503" s="39"/>
      <c r="AD503" s="39"/>
      <c r="AE503" s="39"/>
      <c r="AT503" s="18" t="s">
        <v>349</v>
      </c>
      <c r="AU503" s="18" t="s">
        <v>85</v>
      </c>
    </row>
    <row r="504" s="13" customFormat="1">
      <c r="A504" s="13"/>
      <c r="B504" s="252"/>
      <c r="C504" s="253"/>
      <c r="D504" s="240" t="s">
        <v>446</v>
      </c>
      <c r="E504" s="254" t="s">
        <v>1</v>
      </c>
      <c r="F504" s="255" t="s">
        <v>2590</v>
      </c>
      <c r="G504" s="253"/>
      <c r="H504" s="256">
        <v>1</v>
      </c>
      <c r="I504" s="257"/>
      <c r="J504" s="253"/>
      <c r="K504" s="253"/>
      <c r="L504" s="258"/>
      <c r="M504" s="259"/>
      <c r="N504" s="260"/>
      <c r="O504" s="260"/>
      <c r="P504" s="260"/>
      <c r="Q504" s="260"/>
      <c r="R504" s="260"/>
      <c r="S504" s="260"/>
      <c r="T504" s="261"/>
      <c r="U504" s="13"/>
      <c r="V504" s="13"/>
      <c r="W504" s="13"/>
      <c r="X504" s="13"/>
      <c r="Y504" s="13"/>
      <c r="Z504" s="13"/>
      <c r="AA504" s="13"/>
      <c r="AB504" s="13"/>
      <c r="AC504" s="13"/>
      <c r="AD504" s="13"/>
      <c r="AE504" s="13"/>
      <c r="AT504" s="262" t="s">
        <v>446</v>
      </c>
      <c r="AU504" s="262" t="s">
        <v>85</v>
      </c>
      <c r="AV504" s="13" t="s">
        <v>85</v>
      </c>
      <c r="AW504" s="13" t="s">
        <v>32</v>
      </c>
      <c r="AX504" s="13" t="s">
        <v>83</v>
      </c>
      <c r="AY504" s="262" t="s">
        <v>342</v>
      </c>
    </row>
    <row r="505" s="2" customFormat="1" ht="16.5" customHeight="1">
      <c r="A505" s="39"/>
      <c r="B505" s="40"/>
      <c r="C505" s="295" t="s">
        <v>944</v>
      </c>
      <c r="D505" s="295" t="s">
        <v>621</v>
      </c>
      <c r="E505" s="296" t="s">
        <v>2548</v>
      </c>
      <c r="F505" s="297" t="s">
        <v>2549</v>
      </c>
      <c r="G505" s="298" t="s">
        <v>442</v>
      </c>
      <c r="H505" s="299">
        <v>48</v>
      </c>
      <c r="I505" s="300"/>
      <c r="J505" s="301">
        <f>ROUND(I505*H505,2)</f>
        <v>0</v>
      </c>
      <c r="K505" s="297" t="s">
        <v>443</v>
      </c>
      <c r="L505" s="302"/>
      <c r="M505" s="303" t="s">
        <v>1</v>
      </c>
      <c r="N505" s="304" t="s">
        <v>41</v>
      </c>
      <c r="O505" s="92"/>
      <c r="P505" s="236">
        <f>O505*H505</f>
        <v>0</v>
      </c>
      <c r="Q505" s="236">
        <v>0.002</v>
      </c>
      <c r="R505" s="236">
        <f>Q505*H505</f>
        <v>0.096000000000000002</v>
      </c>
      <c r="S505" s="236">
        <v>0</v>
      </c>
      <c r="T505" s="237">
        <f>S505*H505</f>
        <v>0</v>
      </c>
      <c r="U505" s="39"/>
      <c r="V505" s="39"/>
      <c r="W505" s="39"/>
      <c r="X505" s="39"/>
      <c r="Y505" s="39"/>
      <c r="Z505" s="39"/>
      <c r="AA505" s="39"/>
      <c r="AB505" s="39"/>
      <c r="AC505" s="39"/>
      <c r="AD505" s="39"/>
      <c r="AE505" s="39"/>
      <c r="AR505" s="238" t="s">
        <v>376</v>
      </c>
      <c r="AT505" s="238" t="s">
        <v>621</v>
      </c>
      <c r="AU505" s="238" t="s">
        <v>85</v>
      </c>
      <c r="AY505" s="18" t="s">
        <v>342</v>
      </c>
      <c r="BE505" s="239">
        <f>IF(N505="základní",J505,0)</f>
        <v>0</v>
      </c>
      <c r="BF505" s="239">
        <f>IF(N505="snížená",J505,0)</f>
        <v>0</v>
      </c>
      <c r="BG505" s="239">
        <f>IF(N505="zákl. přenesená",J505,0)</f>
        <v>0</v>
      </c>
      <c r="BH505" s="239">
        <f>IF(N505="sníž. přenesená",J505,0)</f>
        <v>0</v>
      </c>
      <c r="BI505" s="239">
        <f>IF(N505="nulová",J505,0)</f>
        <v>0</v>
      </c>
      <c r="BJ505" s="18" t="s">
        <v>83</v>
      </c>
      <c r="BK505" s="239">
        <f>ROUND(I505*H505,2)</f>
        <v>0</v>
      </c>
      <c r="BL505" s="18" t="s">
        <v>360</v>
      </c>
      <c r="BM505" s="238" t="s">
        <v>3766</v>
      </c>
    </row>
    <row r="506" s="2" customFormat="1">
      <c r="A506" s="39"/>
      <c r="B506" s="40"/>
      <c r="C506" s="41"/>
      <c r="D506" s="240" t="s">
        <v>349</v>
      </c>
      <c r="E506" s="41"/>
      <c r="F506" s="241" t="s">
        <v>2549</v>
      </c>
      <c r="G506" s="41"/>
      <c r="H506" s="41"/>
      <c r="I506" s="242"/>
      <c r="J506" s="41"/>
      <c r="K506" s="41"/>
      <c r="L506" s="45"/>
      <c r="M506" s="243"/>
      <c r="N506" s="244"/>
      <c r="O506" s="92"/>
      <c r="P506" s="92"/>
      <c r="Q506" s="92"/>
      <c r="R506" s="92"/>
      <c r="S506" s="92"/>
      <c r="T506" s="93"/>
      <c r="U506" s="39"/>
      <c r="V506" s="39"/>
      <c r="W506" s="39"/>
      <c r="X506" s="39"/>
      <c r="Y506" s="39"/>
      <c r="Z506" s="39"/>
      <c r="AA506" s="39"/>
      <c r="AB506" s="39"/>
      <c r="AC506" s="39"/>
      <c r="AD506" s="39"/>
      <c r="AE506" s="39"/>
      <c r="AT506" s="18" t="s">
        <v>349</v>
      </c>
      <c r="AU506" s="18" t="s">
        <v>85</v>
      </c>
    </row>
    <row r="507" s="13" customFormat="1">
      <c r="A507" s="13"/>
      <c r="B507" s="252"/>
      <c r="C507" s="253"/>
      <c r="D507" s="240" t="s">
        <v>446</v>
      </c>
      <c r="E507" s="254" t="s">
        <v>1</v>
      </c>
      <c r="F507" s="255" t="s">
        <v>3767</v>
      </c>
      <c r="G507" s="253"/>
      <c r="H507" s="256">
        <v>48</v>
      </c>
      <c r="I507" s="257"/>
      <c r="J507" s="253"/>
      <c r="K507" s="253"/>
      <c r="L507" s="258"/>
      <c r="M507" s="259"/>
      <c r="N507" s="260"/>
      <c r="O507" s="260"/>
      <c r="P507" s="260"/>
      <c r="Q507" s="260"/>
      <c r="R507" s="260"/>
      <c r="S507" s="260"/>
      <c r="T507" s="261"/>
      <c r="U507" s="13"/>
      <c r="V507" s="13"/>
      <c r="W507" s="13"/>
      <c r="X507" s="13"/>
      <c r="Y507" s="13"/>
      <c r="Z507" s="13"/>
      <c r="AA507" s="13"/>
      <c r="AB507" s="13"/>
      <c r="AC507" s="13"/>
      <c r="AD507" s="13"/>
      <c r="AE507" s="13"/>
      <c r="AT507" s="262" t="s">
        <v>446</v>
      </c>
      <c r="AU507" s="262" t="s">
        <v>85</v>
      </c>
      <c r="AV507" s="13" t="s">
        <v>85</v>
      </c>
      <c r="AW507" s="13" t="s">
        <v>32</v>
      </c>
      <c r="AX507" s="13" t="s">
        <v>83</v>
      </c>
      <c r="AY507" s="262" t="s">
        <v>342</v>
      </c>
    </row>
    <row r="508" s="2" customFormat="1" ht="16.5" customHeight="1">
      <c r="A508" s="39"/>
      <c r="B508" s="40"/>
      <c r="C508" s="227" t="s">
        <v>952</v>
      </c>
      <c r="D508" s="227" t="s">
        <v>343</v>
      </c>
      <c r="E508" s="228" t="s">
        <v>2556</v>
      </c>
      <c r="F508" s="229" t="s">
        <v>2557</v>
      </c>
      <c r="G508" s="230" t="s">
        <v>442</v>
      </c>
      <c r="H508" s="231">
        <v>19</v>
      </c>
      <c r="I508" s="232"/>
      <c r="J508" s="233">
        <f>ROUND(I508*H508,2)</f>
        <v>0</v>
      </c>
      <c r="K508" s="229" t="s">
        <v>443</v>
      </c>
      <c r="L508" s="45"/>
      <c r="M508" s="234" t="s">
        <v>1</v>
      </c>
      <c r="N508" s="235" t="s">
        <v>41</v>
      </c>
      <c r="O508" s="92"/>
      <c r="P508" s="236">
        <f>O508*H508</f>
        <v>0</v>
      </c>
      <c r="Q508" s="236">
        <v>0.01248</v>
      </c>
      <c r="R508" s="236">
        <f>Q508*H508</f>
        <v>0.23712</v>
      </c>
      <c r="S508" s="236">
        <v>0</v>
      </c>
      <c r="T508" s="237">
        <f>S508*H508</f>
        <v>0</v>
      </c>
      <c r="U508" s="39"/>
      <c r="V508" s="39"/>
      <c r="W508" s="39"/>
      <c r="X508" s="39"/>
      <c r="Y508" s="39"/>
      <c r="Z508" s="39"/>
      <c r="AA508" s="39"/>
      <c r="AB508" s="39"/>
      <c r="AC508" s="39"/>
      <c r="AD508" s="39"/>
      <c r="AE508" s="39"/>
      <c r="AR508" s="238" t="s">
        <v>360</v>
      </c>
      <c r="AT508" s="238" t="s">
        <v>343</v>
      </c>
      <c r="AU508" s="238" t="s">
        <v>85</v>
      </c>
      <c r="AY508" s="18" t="s">
        <v>342</v>
      </c>
      <c r="BE508" s="239">
        <f>IF(N508="základní",J508,0)</f>
        <v>0</v>
      </c>
      <c r="BF508" s="239">
        <f>IF(N508="snížená",J508,0)</f>
        <v>0</v>
      </c>
      <c r="BG508" s="239">
        <f>IF(N508="zákl. přenesená",J508,0)</f>
        <v>0</v>
      </c>
      <c r="BH508" s="239">
        <f>IF(N508="sníž. přenesená",J508,0)</f>
        <v>0</v>
      </c>
      <c r="BI508" s="239">
        <f>IF(N508="nulová",J508,0)</f>
        <v>0</v>
      </c>
      <c r="BJ508" s="18" t="s">
        <v>83</v>
      </c>
      <c r="BK508" s="239">
        <f>ROUND(I508*H508,2)</f>
        <v>0</v>
      </c>
      <c r="BL508" s="18" t="s">
        <v>360</v>
      </c>
      <c r="BM508" s="238" t="s">
        <v>3768</v>
      </c>
    </row>
    <row r="509" s="2" customFormat="1">
      <c r="A509" s="39"/>
      <c r="B509" s="40"/>
      <c r="C509" s="41"/>
      <c r="D509" s="240" t="s">
        <v>349</v>
      </c>
      <c r="E509" s="41"/>
      <c r="F509" s="241" t="s">
        <v>2557</v>
      </c>
      <c r="G509" s="41"/>
      <c r="H509" s="41"/>
      <c r="I509" s="242"/>
      <c r="J509" s="41"/>
      <c r="K509" s="41"/>
      <c r="L509" s="45"/>
      <c r="M509" s="243"/>
      <c r="N509" s="244"/>
      <c r="O509" s="92"/>
      <c r="P509" s="92"/>
      <c r="Q509" s="92"/>
      <c r="R509" s="92"/>
      <c r="S509" s="92"/>
      <c r="T509" s="93"/>
      <c r="U509" s="39"/>
      <c r="V509" s="39"/>
      <c r="W509" s="39"/>
      <c r="X509" s="39"/>
      <c r="Y509" s="39"/>
      <c r="Z509" s="39"/>
      <c r="AA509" s="39"/>
      <c r="AB509" s="39"/>
      <c r="AC509" s="39"/>
      <c r="AD509" s="39"/>
      <c r="AE509" s="39"/>
      <c r="AT509" s="18" t="s">
        <v>349</v>
      </c>
      <c r="AU509" s="18" t="s">
        <v>85</v>
      </c>
    </row>
    <row r="510" s="13" customFormat="1">
      <c r="A510" s="13"/>
      <c r="B510" s="252"/>
      <c r="C510" s="253"/>
      <c r="D510" s="240" t="s">
        <v>446</v>
      </c>
      <c r="E510" s="254" t="s">
        <v>1</v>
      </c>
      <c r="F510" s="255" t="s">
        <v>3769</v>
      </c>
      <c r="G510" s="253"/>
      <c r="H510" s="256">
        <v>19</v>
      </c>
      <c r="I510" s="257"/>
      <c r="J510" s="253"/>
      <c r="K510" s="253"/>
      <c r="L510" s="258"/>
      <c r="M510" s="259"/>
      <c r="N510" s="260"/>
      <c r="O510" s="260"/>
      <c r="P510" s="260"/>
      <c r="Q510" s="260"/>
      <c r="R510" s="260"/>
      <c r="S510" s="260"/>
      <c r="T510" s="261"/>
      <c r="U510" s="13"/>
      <c r="V510" s="13"/>
      <c r="W510" s="13"/>
      <c r="X510" s="13"/>
      <c r="Y510" s="13"/>
      <c r="Z510" s="13"/>
      <c r="AA510" s="13"/>
      <c r="AB510" s="13"/>
      <c r="AC510" s="13"/>
      <c r="AD510" s="13"/>
      <c r="AE510" s="13"/>
      <c r="AT510" s="262" t="s">
        <v>446</v>
      </c>
      <c r="AU510" s="262" t="s">
        <v>85</v>
      </c>
      <c r="AV510" s="13" t="s">
        <v>85</v>
      </c>
      <c r="AW510" s="13" t="s">
        <v>32</v>
      </c>
      <c r="AX510" s="13" t="s">
        <v>83</v>
      </c>
      <c r="AY510" s="262" t="s">
        <v>342</v>
      </c>
    </row>
    <row r="511" s="2" customFormat="1" ht="16.5" customHeight="1">
      <c r="A511" s="39"/>
      <c r="B511" s="40"/>
      <c r="C511" s="295" t="s">
        <v>959</v>
      </c>
      <c r="D511" s="295" t="s">
        <v>621</v>
      </c>
      <c r="E511" s="296" t="s">
        <v>2560</v>
      </c>
      <c r="F511" s="297" t="s">
        <v>2561</v>
      </c>
      <c r="G511" s="298" t="s">
        <v>442</v>
      </c>
      <c r="H511" s="299">
        <v>19</v>
      </c>
      <c r="I511" s="300"/>
      <c r="J511" s="301">
        <f>ROUND(I511*H511,2)</f>
        <v>0</v>
      </c>
      <c r="K511" s="297" t="s">
        <v>443</v>
      </c>
      <c r="L511" s="302"/>
      <c r="M511" s="303" t="s">
        <v>1</v>
      </c>
      <c r="N511" s="304" t="s">
        <v>41</v>
      </c>
      <c r="O511" s="92"/>
      <c r="P511" s="236">
        <f>O511*H511</f>
        <v>0</v>
      </c>
      <c r="Q511" s="236">
        <v>0.58499999999999996</v>
      </c>
      <c r="R511" s="236">
        <f>Q511*H511</f>
        <v>11.114999999999998</v>
      </c>
      <c r="S511" s="236">
        <v>0</v>
      </c>
      <c r="T511" s="237">
        <f>S511*H511</f>
        <v>0</v>
      </c>
      <c r="U511" s="39"/>
      <c r="V511" s="39"/>
      <c r="W511" s="39"/>
      <c r="X511" s="39"/>
      <c r="Y511" s="39"/>
      <c r="Z511" s="39"/>
      <c r="AA511" s="39"/>
      <c r="AB511" s="39"/>
      <c r="AC511" s="39"/>
      <c r="AD511" s="39"/>
      <c r="AE511" s="39"/>
      <c r="AR511" s="238" t="s">
        <v>376</v>
      </c>
      <c r="AT511" s="238" t="s">
        <v>621</v>
      </c>
      <c r="AU511" s="238" t="s">
        <v>85</v>
      </c>
      <c r="AY511" s="18" t="s">
        <v>342</v>
      </c>
      <c r="BE511" s="239">
        <f>IF(N511="základní",J511,0)</f>
        <v>0</v>
      </c>
      <c r="BF511" s="239">
        <f>IF(N511="snížená",J511,0)</f>
        <v>0</v>
      </c>
      <c r="BG511" s="239">
        <f>IF(N511="zákl. přenesená",J511,0)</f>
        <v>0</v>
      </c>
      <c r="BH511" s="239">
        <f>IF(N511="sníž. přenesená",J511,0)</f>
        <v>0</v>
      </c>
      <c r="BI511" s="239">
        <f>IF(N511="nulová",J511,0)</f>
        <v>0</v>
      </c>
      <c r="BJ511" s="18" t="s">
        <v>83</v>
      </c>
      <c r="BK511" s="239">
        <f>ROUND(I511*H511,2)</f>
        <v>0</v>
      </c>
      <c r="BL511" s="18" t="s">
        <v>360</v>
      </c>
      <c r="BM511" s="238" t="s">
        <v>3770</v>
      </c>
    </row>
    <row r="512" s="2" customFormat="1">
      <c r="A512" s="39"/>
      <c r="B512" s="40"/>
      <c r="C512" s="41"/>
      <c r="D512" s="240" t="s">
        <v>349</v>
      </c>
      <c r="E512" s="41"/>
      <c r="F512" s="241" t="s">
        <v>2561</v>
      </c>
      <c r="G512" s="41"/>
      <c r="H512" s="41"/>
      <c r="I512" s="242"/>
      <c r="J512" s="41"/>
      <c r="K512" s="41"/>
      <c r="L512" s="45"/>
      <c r="M512" s="243"/>
      <c r="N512" s="244"/>
      <c r="O512" s="92"/>
      <c r="P512" s="92"/>
      <c r="Q512" s="92"/>
      <c r="R512" s="92"/>
      <c r="S512" s="92"/>
      <c r="T512" s="93"/>
      <c r="U512" s="39"/>
      <c r="V512" s="39"/>
      <c r="W512" s="39"/>
      <c r="X512" s="39"/>
      <c r="Y512" s="39"/>
      <c r="Z512" s="39"/>
      <c r="AA512" s="39"/>
      <c r="AB512" s="39"/>
      <c r="AC512" s="39"/>
      <c r="AD512" s="39"/>
      <c r="AE512" s="39"/>
      <c r="AT512" s="18" t="s">
        <v>349</v>
      </c>
      <c r="AU512" s="18" t="s">
        <v>85</v>
      </c>
    </row>
    <row r="513" s="13" customFormat="1">
      <c r="A513" s="13"/>
      <c r="B513" s="252"/>
      <c r="C513" s="253"/>
      <c r="D513" s="240" t="s">
        <v>446</v>
      </c>
      <c r="E513" s="254" t="s">
        <v>1</v>
      </c>
      <c r="F513" s="255" t="s">
        <v>3771</v>
      </c>
      <c r="G513" s="253"/>
      <c r="H513" s="256">
        <v>19</v>
      </c>
      <c r="I513" s="257"/>
      <c r="J513" s="253"/>
      <c r="K513" s="253"/>
      <c r="L513" s="258"/>
      <c r="M513" s="259"/>
      <c r="N513" s="260"/>
      <c r="O513" s="260"/>
      <c r="P513" s="260"/>
      <c r="Q513" s="260"/>
      <c r="R513" s="260"/>
      <c r="S513" s="260"/>
      <c r="T513" s="261"/>
      <c r="U513" s="13"/>
      <c r="V513" s="13"/>
      <c r="W513" s="13"/>
      <c r="X513" s="13"/>
      <c r="Y513" s="13"/>
      <c r="Z513" s="13"/>
      <c r="AA513" s="13"/>
      <c r="AB513" s="13"/>
      <c r="AC513" s="13"/>
      <c r="AD513" s="13"/>
      <c r="AE513" s="13"/>
      <c r="AT513" s="262" t="s">
        <v>446</v>
      </c>
      <c r="AU513" s="262" t="s">
        <v>85</v>
      </c>
      <c r="AV513" s="13" t="s">
        <v>85</v>
      </c>
      <c r="AW513" s="13" t="s">
        <v>32</v>
      </c>
      <c r="AX513" s="13" t="s">
        <v>83</v>
      </c>
      <c r="AY513" s="262" t="s">
        <v>342</v>
      </c>
    </row>
    <row r="514" s="2" customFormat="1" ht="16.5" customHeight="1">
      <c r="A514" s="39"/>
      <c r="B514" s="40"/>
      <c r="C514" s="227" t="s">
        <v>964</v>
      </c>
      <c r="D514" s="227" t="s">
        <v>343</v>
      </c>
      <c r="E514" s="228" t="s">
        <v>2568</v>
      </c>
      <c r="F514" s="229" t="s">
        <v>2569</v>
      </c>
      <c r="G514" s="230" t="s">
        <v>442</v>
      </c>
      <c r="H514" s="231">
        <v>19</v>
      </c>
      <c r="I514" s="232"/>
      <c r="J514" s="233">
        <f>ROUND(I514*H514,2)</f>
        <v>0</v>
      </c>
      <c r="K514" s="229" t="s">
        <v>443</v>
      </c>
      <c r="L514" s="45"/>
      <c r="M514" s="234" t="s">
        <v>1</v>
      </c>
      <c r="N514" s="235" t="s">
        <v>41</v>
      </c>
      <c r="O514" s="92"/>
      <c r="P514" s="236">
        <f>O514*H514</f>
        <v>0</v>
      </c>
      <c r="Q514" s="236">
        <v>0.028539999999999999</v>
      </c>
      <c r="R514" s="236">
        <f>Q514*H514</f>
        <v>0.54225999999999996</v>
      </c>
      <c r="S514" s="236">
        <v>0</v>
      </c>
      <c r="T514" s="237">
        <f>S514*H514</f>
        <v>0</v>
      </c>
      <c r="U514" s="39"/>
      <c r="V514" s="39"/>
      <c r="W514" s="39"/>
      <c r="X514" s="39"/>
      <c r="Y514" s="39"/>
      <c r="Z514" s="39"/>
      <c r="AA514" s="39"/>
      <c r="AB514" s="39"/>
      <c r="AC514" s="39"/>
      <c r="AD514" s="39"/>
      <c r="AE514" s="39"/>
      <c r="AR514" s="238" t="s">
        <v>360</v>
      </c>
      <c r="AT514" s="238" t="s">
        <v>343</v>
      </c>
      <c r="AU514" s="238" t="s">
        <v>85</v>
      </c>
      <c r="AY514" s="18" t="s">
        <v>342</v>
      </c>
      <c r="BE514" s="239">
        <f>IF(N514="základní",J514,0)</f>
        <v>0</v>
      </c>
      <c r="BF514" s="239">
        <f>IF(N514="snížená",J514,0)</f>
        <v>0</v>
      </c>
      <c r="BG514" s="239">
        <f>IF(N514="zákl. přenesená",J514,0)</f>
        <v>0</v>
      </c>
      <c r="BH514" s="239">
        <f>IF(N514="sníž. přenesená",J514,0)</f>
        <v>0</v>
      </c>
      <c r="BI514" s="239">
        <f>IF(N514="nulová",J514,0)</f>
        <v>0</v>
      </c>
      <c r="BJ514" s="18" t="s">
        <v>83</v>
      </c>
      <c r="BK514" s="239">
        <f>ROUND(I514*H514,2)</f>
        <v>0</v>
      </c>
      <c r="BL514" s="18" t="s">
        <v>360</v>
      </c>
      <c r="BM514" s="238" t="s">
        <v>3772</v>
      </c>
    </row>
    <row r="515" s="2" customFormat="1">
      <c r="A515" s="39"/>
      <c r="B515" s="40"/>
      <c r="C515" s="41"/>
      <c r="D515" s="240" t="s">
        <v>349</v>
      </c>
      <c r="E515" s="41"/>
      <c r="F515" s="241" t="s">
        <v>2569</v>
      </c>
      <c r="G515" s="41"/>
      <c r="H515" s="41"/>
      <c r="I515" s="242"/>
      <c r="J515" s="41"/>
      <c r="K515" s="41"/>
      <c r="L515" s="45"/>
      <c r="M515" s="243"/>
      <c r="N515" s="244"/>
      <c r="O515" s="92"/>
      <c r="P515" s="92"/>
      <c r="Q515" s="92"/>
      <c r="R515" s="92"/>
      <c r="S515" s="92"/>
      <c r="T515" s="93"/>
      <c r="U515" s="39"/>
      <c r="V515" s="39"/>
      <c r="W515" s="39"/>
      <c r="X515" s="39"/>
      <c r="Y515" s="39"/>
      <c r="Z515" s="39"/>
      <c r="AA515" s="39"/>
      <c r="AB515" s="39"/>
      <c r="AC515" s="39"/>
      <c r="AD515" s="39"/>
      <c r="AE515" s="39"/>
      <c r="AT515" s="18" t="s">
        <v>349</v>
      </c>
      <c r="AU515" s="18" t="s">
        <v>85</v>
      </c>
    </row>
    <row r="516" s="13" customFormat="1">
      <c r="A516" s="13"/>
      <c r="B516" s="252"/>
      <c r="C516" s="253"/>
      <c r="D516" s="240" t="s">
        <v>446</v>
      </c>
      <c r="E516" s="254" t="s">
        <v>1</v>
      </c>
      <c r="F516" s="255" t="s">
        <v>3769</v>
      </c>
      <c r="G516" s="253"/>
      <c r="H516" s="256">
        <v>19</v>
      </c>
      <c r="I516" s="257"/>
      <c r="J516" s="253"/>
      <c r="K516" s="253"/>
      <c r="L516" s="258"/>
      <c r="M516" s="259"/>
      <c r="N516" s="260"/>
      <c r="O516" s="260"/>
      <c r="P516" s="260"/>
      <c r="Q516" s="260"/>
      <c r="R516" s="260"/>
      <c r="S516" s="260"/>
      <c r="T516" s="261"/>
      <c r="U516" s="13"/>
      <c r="V516" s="13"/>
      <c r="W516" s="13"/>
      <c r="X516" s="13"/>
      <c r="Y516" s="13"/>
      <c r="Z516" s="13"/>
      <c r="AA516" s="13"/>
      <c r="AB516" s="13"/>
      <c r="AC516" s="13"/>
      <c r="AD516" s="13"/>
      <c r="AE516" s="13"/>
      <c r="AT516" s="262" t="s">
        <v>446</v>
      </c>
      <c r="AU516" s="262" t="s">
        <v>85</v>
      </c>
      <c r="AV516" s="13" t="s">
        <v>85</v>
      </c>
      <c r="AW516" s="13" t="s">
        <v>32</v>
      </c>
      <c r="AX516" s="13" t="s">
        <v>83</v>
      </c>
      <c r="AY516" s="262" t="s">
        <v>342</v>
      </c>
    </row>
    <row r="517" s="2" customFormat="1" ht="16.5" customHeight="1">
      <c r="A517" s="39"/>
      <c r="B517" s="40"/>
      <c r="C517" s="295" t="s">
        <v>969</v>
      </c>
      <c r="D517" s="295" t="s">
        <v>621</v>
      </c>
      <c r="E517" s="296" t="s">
        <v>2921</v>
      </c>
      <c r="F517" s="297" t="s">
        <v>2922</v>
      </c>
      <c r="G517" s="298" t="s">
        <v>442</v>
      </c>
      <c r="H517" s="299">
        <v>19</v>
      </c>
      <c r="I517" s="300"/>
      <c r="J517" s="301">
        <f>ROUND(I517*H517,2)</f>
        <v>0</v>
      </c>
      <c r="K517" s="297" t="s">
        <v>1</v>
      </c>
      <c r="L517" s="302"/>
      <c r="M517" s="303" t="s">
        <v>1</v>
      </c>
      <c r="N517" s="304" t="s">
        <v>41</v>
      </c>
      <c r="O517" s="92"/>
      <c r="P517" s="236">
        <f>O517*H517</f>
        <v>0</v>
      </c>
      <c r="Q517" s="236">
        <v>1.1599999999999999</v>
      </c>
      <c r="R517" s="236">
        <f>Q517*H517</f>
        <v>22.039999999999999</v>
      </c>
      <c r="S517" s="236">
        <v>0</v>
      </c>
      <c r="T517" s="237">
        <f>S517*H517</f>
        <v>0</v>
      </c>
      <c r="U517" s="39"/>
      <c r="V517" s="39"/>
      <c r="W517" s="39"/>
      <c r="X517" s="39"/>
      <c r="Y517" s="39"/>
      <c r="Z517" s="39"/>
      <c r="AA517" s="39"/>
      <c r="AB517" s="39"/>
      <c r="AC517" s="39"/>
      <c r="AD517" s="39"/>
      <c r="AE517" s="39"/>
      <c r="AR517" s="238" t="s">
        <v>376</v>
      </c>
      <c r="AT517" s="238" t="s">
        <v>621</v>
      </c>
      <c r="AU517" s="238" t="s">
        <v>85</v>
      </c>
      <c r="AY517" s="18" t="s">
        <v>342</v>
      </c>
      <c r="BE517" s="239">
        <f>IF(N517="základní",J517,0)</f>
        <v>0</v>
      </c>
      <c r="BF517" s="239">
        <f>IF(N517="snížená",J517,0)</f>
        <v>0</v>
      </c>
      <c r="BG517" s="239">
        <f>IF(N517="zákl. přenesená",J517,0)</f>
        <v>0</v>
      </c>
      <c r="BH517" s="239">
        <f>IF(N517="sníž. přenesená",J517,0)</f>
        <v>0</v>
      </c>
      <c r="BI517" s="239">
        <f>IF(N517="nulová",J517,0)</f>
        <v>0</v>
      </c>
      <c r="BJ517" s="18" t="s">
        <v>83</v>
      </c>
      <c r="BK517" s="239">
        <f>ROUND(I517*H517,2)</f>
        <v>0</v>
      </c>
      <c r="BL517" s="18" t="s">
        <v>360</v>
      </c>
      <c r="BM517" s="238" t="s">
        <v>3773</v>
      </c>
    </row>
    <row r="518" s="2" customFormat="1">
      <c r="A518" s="39"/>
      <c r="B518" s="40"/>
      <c r="C518" s="41"/>
      <c r="D518" s="240" t="s">
        <v>349</v>
      </c>
      <c r="E518" s="41"/>
      <c r="F518" s="241" t="s">
        <v>2922</v>
      </c>
      <c r="G518" s="41"/>
      <c r="H518" s="41"/>
      <c r="I518" s="242"/>
      <c r="J518" s="41"/>
      <c r="K518" s="41"/>
      <c r="L518" s="45"/>
      <c r="M518" s="243"/>
      <c r="N518" s="244"/>
      <c r="O518" s="92"/>
      <c r="P518" s="92"/>
      <c r="Q518" s="92"/>
      <c r="R518" s="92"/>
      <c r="S518" s="92"/>
      <c r="T518" s="93"/>
      <c r="U518" s="39"/>
      <c r="V518" s="39"/>
      <c r="W518" s="39"/>
      <c r="X518" s="39"/>
      <c r="Y518" s="39"/>
      <c r="Z518" s="39"/>
      <c r="AA518" s="39"/>
      <c r="AB518" s="39"/>
      <c r="AC518" s="39"/>
      <c r="AD518" s="39"/>
      <c r="AE518" s="39"/>
      <c r="AT518" s="18" t="s">
        <v>349</v>
      </c>
      <c r="AU518" s="18" t="s">
        <v>85</v>
      </c>
    </row>
    <row r="519" s="13" customFormat="1">
      <c r="A519" s="13"/>
      <c r="B519" s="252"/>
      <c r="C519" s="253"/>
      <c r="D519" s="240" t="s">
        <v>446</v>
      </c>
      <c r="E519" s="254" t="s">
        <v>1</v>
      </c>
      <c r="F519" s="255" t="s">
        <v>3769</v>
      </c>
      <c r="G519" s="253"/>
      <c r="H519" s="256">
        <v>19</v>
      </c>
      <c r="I519" s="257"/>
      <c r="J519" s="253"/>
      <c r="K519" s="253"/>
      <c r="L519" s="258"/>
      <c r="M519" s="259"/>
      <c r="N519" s="260"/>
      <c r="O519" s="260"/>
      <c r="P519" s="260"/>
      <c r="Q519" s="260"/>
      <c r="R519" s="260"/>
      <c r="S519" s="260"/>
      <c r="T519" s="261"/>
      <c r="U519" s="13"/>
      <c r="V519" s="13"/>
      <c r="W519" s="13"/>
      <c r="X519" s="13"/>
      <c r="Y519" s="13"/>
      <c r="Z519" s="13"/>
      <c r="AA519" s="13"/>
      <c r="AB519" s="13"/>
      <c r="AC519" s="13"/>
      <c r="AD519" s="13"/>
      <c r="AE519" s="13"/>
      <c r="AT519" s="262" t="s">
        <v>446</v>
      </c>
      <c r="AU519" s="262" t="s">
        <v>85</v>
      </c>
      <c r="AV519" s="13" t="s">
        <v>85</v>
      </c>
      <c r="AW519" s="13" t="s">
        <v>32</v>
      </c>
      <c r="AX519" s="13" t="s">
        <v>83</v>
      </c>
      <c r="AY519" s="262" t="s">
        <v>342</v>
      </c>
    </row>
    <row r="520" s="2" customFormat="1" ht="16.5" customHeight="1">
      <c r="A520" s="39"/>
      <c r="B520" s="40"/>
      <c r="C520" s="227" t="s">
        <v>975</v>
      </c>
      <c r="D520" s="227" t="s">
        <v>343</v>
      </c>
      <c r="E520" s="228" t="s">
        <v>2924</v>
      </c>
      <c r="F520" s="229" t="s">
        <v>2925</v>
      </c>
      <c r="G520" s="230" t="s">
        <v>442</v>
      </c>
      <c r="H520" s="231">
        <v>24</v>
      </c>
      <c r="I520" s="232"/>
      <c r="J520" s="233">
        <f>ROUND(I520*H520,2)</f>
        <v>0</v>
      </c>
      <c r="K520" s="229" t="s">
        <v>1</v>
      </c>
      <c r="L520" s="45"/>
      <c r="M520" s="234" t="s">
        <v>1</v>
      </c>
      <c r="N520" s="235" t="s">
        <v>41</v>
      </c>
      <c r="O520" s="92"/>
      <c r="P520" s="236">
        <f>O520*H520</f>
        <v>0</v>
      </c>
      <c r="Q520" s="236">
        <v>0.12422</v>
      </c>
      <c r="R520" s="236">
        <f>Q520*H520</f>
        <v>2.9812799999999999</v>
      </c>
      <c r="S520" s="236">
        <v>0</v>
      </c>
      <c r="T520" s="237">
        <f>S520*H520</f>
        <v>0</v>
      </c>
      <c r="U520" s="39"/>
      <c r="V520" s="39"/>
      <c r="W520" s="39"/>
      <c r="X520" s="39"/>
      <c r="Y520" s="39"/>
      <c r="Z520" s="39"/>
      <c r="AA520" s="39"/>
      <c r="AB520" s="39"/>
      <c r="AC520" s="39"/>
      <c r="AD520" s="39"/>
      <c r="AE520" s="39"/>
      <c r="AR520" s="238" t="s">
        <v>360</v>
      </c>
      <c r="AT520" s="238" t="s">
        <v>343</v>
      </c>
      <c r="AU520" s="238" t="s">
        <v>85</v>
      </c>
      <c r="AY520" s="18" t="s">
        <v>342</v>
      </c>
      <c r="BE520" s="239">
        <f>IF(N520="základní",J520,0)</f>
        <v>0</v>
      </c>
      <c r="BF520" s="239">
        <f>IF(N520="snížená",J520,0)</f>
        <v>0</v>
      </c>
      <c r="BG520" s="239">
        <f>IF(N520="zákl. přenesená",J520,0)</f>
        <v>0</v>
      </c>
      <c r="BH520" s="239">
        <f>IF(N520="sníž. přenesená",J520,0)</f>
        <v>0</v>
      </c>
      <c r="BI520" s="239">
        <f>IF(N520="nulová",J520,0)</f>
        <v>0</v>
      </c>
      <c r="BJ520" s="18" t="s">
        <v>83</v>
      </c>
      <c r="BK520" s="239">
        <f>ROUND(I520*H520,2)</f>
        <v>0</v>
      </c>
      <c r="BL520" s="18" t="s">
        <v>360</v>
      </c>
      <c r="BM520" s="238" t="s">
        <v>3774</v>
      </c>
    </row>
    <row r="521" s="2" customFormat="1">
      <c r="A521" s="39"/>
      <c r="B521" s="40"/>
      <c r="C521" s="41"/>
      <c r="D521" s="240" t="s">
        <v>349</v>
      </c>
      <c r="E521" s="41"/>
      <c r="F521" s="241" t="s">
        <v>2927</v>
      </c>
      <c r="G521" s="41"/>
      <c r="H521" s="41"/>
      <c r="I521" s="242"/>
      <c r="J521" s="41"/>
      <c r="K521" s="41"/>
      <c r="L521" s="45"/>
      <c r="M521" s="243"/>
      <c r="N521" s="244"/>
      <c r="O521" s="92"/>
      <c r="P521" s="92"/>
      <c r="Q521" s="92"/>
      <c r="R521" s="92"/>
      <c r="S521" s="92"/>
      <c r="T521" s="93"/>
      <c r="U521" s="39"/>
      <c r="V521" s="39"/>
      <c r="W521" s="39"/>
      <c r="X521" s="39"/>
      <c r="Y521" s="39"/>
      <c r="Z521" s="39"/>
      <c r="AA521" s="39"/>
      <c r="AB521" s="39"/>
      <c r="AC521" s="39"/>
      <c r="AD521" s="39"/>
      <c r="AE521" s="39"/>
      <c r="AT521" s="18" t="s">
        <v>349</v>
      </c>
      <c r="AU521" s="18" t="s">
        <v>85</v>
      </c>
    </row>
    <row r="522" s="13" customFormat="1">
      <c r="A522" s="13"/>
      <c r="B522" s="252"/>
      <c r="C522" s="253"/>
      <c r="D522" s="240" t="s">
        <v>446</v>
      </c>
      <c r="E522" s="254" t="s">
        <v>1</v>
      </c>
      <c r="F522" s="255" t="s">
        <v>3725</v>
      </c>
      <c r="G522" s="253"/>
      <c r="H522" s="256">
        <v>24</v>
      </c>
      <c r="I522" s="257"/>
      <c r="J522" s="253"/>
      <c r="K522" s="253"/>
      <c r="L522" s="258"/>
      <c r="M522" s="259"/>
      <c r="N522" s="260"/>
      <c r="O522" s="260"/>
      <c r="P522" s="260"/>
      <c r="Q522" s="260"/>
      <c r="R522" s="260"/>
      <c r="S522" s="260"/>
      <c r="T522" s="261"/>
      <c r="U522" s="13"/>
      <c r="V522" s="13"/>
      <c r="W522" s="13"/>
      <c r="X522" s="13"/>
      <c r="Y522" s="13"/>
      <c r="Z522" s="13"/>
      <c r="AA522" s="13"/>
      <c r="AB522" s="13"/>
      <c r="AC522" s="13"/>
      <c r="AD522" s="13"/>
      <c r="AE522" s="13"/>
      <c r="AT522" s="262" t="s">
        <v>446</v>
      </c>
      <c r="AU522" s="262" t="s">
        <v>85</v>
      </c>
      <c r="AV522" s="13" t="s">
        <v>85</v>
      </c>
      <c r="AW522" s="13" t="s">
        <v>32</v>
      </c>
      <c r="AX522" s="13" t="s">
        <v>83</v>
      </c>
      <c r="AY522" s="262" t="s">
        <v>342</v>
      </c>
    </row>
    <row r="523" s="2" customFormat="1" ht="16.5" customHeight="1">
      <c r="A523" s="39"/>
      <c r="B523" s="40"/>
      <c r="C523" s="295" t="s">
        <v>980</v>
      </c>
      <c r="D523" s="295" t="s">
        <v>621</v>
      </c>
      <c r="E523" s="296" t="s">
        <v>2928</v>
      </c>
      <c r="F523" s="297" t="s">
        <v>2929</v>
      </c>
      <c r="G523" s="298" t="s">
        <v>442</v>
      </c>
      <c r="H523" s="299">
        <v>24</v>
      </c>
      <c r="I523" s="300"/>
      <c r="J523" s="301">
        <f>ROUND(I523*H523,2)</f>
        <v>0</v>
      </c>
      <c r="K523" s="297" t="s">
        <v>443</v>
      </c>
      <c r="L523" s="302"/>
      <c r="M523" s="303" t="s">
        <v>1</v>
      </c>
      <c r="N523" s="304" t="s">
        <v>41</v>
      </c>
      <c r="O523" s="92"/>
      <c r="P523" s="236">
        <f>O523*H523</f>
        <v>0</v>
      </c>
      <c r="Q523" s="236">
        <v>0.108</v>
      </c>
      <c r="R523" s="236">
        <f>Q523*H523</f>
        <v>2.5920000000000001</v>
      </c>
      <c r="S523" s="236">
        <v>0</v>
      </c>
      <c r="T523" s="237">
        <f>S523*H523</f>
        <v>0</v>
      </c>
      <c r="U523" s="39"/>
      <c r="V523" s="39"/>
      <c r="W523" s="39"/>
      <c r="X523" s="39"/>
      <c r="Y523" s="39"/>
      <c r="Z523" s="39"/>
      <c r="AA523" s="39"/>
      <c r="AB523" s="39"/>
      <c r="AC523" s="39"/>
      <c r="AD523" s="39"/>
      <c r="AE523" s="39"/>
      <c r="AR523" s="238" t="s">
        <v>376</v>
      </c>
      <c r="AT523" s="238" t="s">
        <v>621</v>
      </c>
      <c r="AU523" s="238" t="s">
        <v>85</v>
      </c>
      <c r="AY523" s="18" t="s">
        <v>342</v>
      </c>
      <c r="BE523" s="239">
        <f>IF(N523="základní",J523,0)</f>
        <v>0</v>
      </c>
      <c r="BF523" s="239">
        <f>IF(N523="snížená",J523,0)</f>
        <v>0</v>
      </c>
      <c r="BG523" s="239">
        <f>IF(N523="zákl. přenesená",J523,0)</f>
        <v>0</v>
      </c>
      <c r="BH523" s="239">
        <f>IF(N523="sníž. přenesená",J523,0)</f>
        <v>0</v>
      </c>
      <c r="BI523" s="239">
        <f>IF(N523="nulová",J523,0)</f>
        <v>0</v>
      </c>
      <c r="BJ523" s="18" t="s">
        <v>83</v>
      </c>
      <c r="BK523" s="239">
        <f>ROUND(I523*H523,2)</f>
        <v>0</v>
      </c>
      <c r="BL523" s="18" t="s">
        <v>360</v>
      </c>
      <c r="BM523" s="238" t="s">
        <v>3775</v>
      </c>
    </row>
    <row r="524" s="2" customFormat="1">
      <c r="A524" s="39"/>
      <c r="B524" s="40"/>
      <c r="C524" s="41"/>
      <c r="D524" s="240" t="s">
        <v>349</v>
      </c>
      <c r="E524" s="41"/>
      <c r="F524" s="241" t="s">
        <v>2929</v>
      </c>
      <c r="G524" s="41"/>
      <c r="H524" s="41"/>
      <c r="I524" s="242"/>
      <c r="J524" s="41"/>
      <c r="K524" s="41"/>
      <c r="L524" s="45"/>
      <c r="M524" s="243"/>
      <c r="N524" s="244"/>
      <c r="O524" s="92"/>
      <c r="P524" s="92"/>
      <c r="Q524" s="92"/>
      <c r="R524" s="92"/>
      <c r="S524" s="92"/>
      <c r="T524" s="93"/>
      <c r="U524" s="39"/>
      <c r="V524" s="39"/>
      <c r="W524" s="39"/>
      <c r="X524" s="39"/>
      <c r="Y524" s="39"/>
      <c r="Z524" s="39"/>
      <c r="AA524" s="39"/>
      <c r="AB524" s="39"/>
      <c r="AC524" s="39"/>
      <c r="AD524" s="39"/>
      <c r="AE524" s="39"/>
      <c r="AT524" s="18" t="s">
        <v>349</v>
      </c>
      <c r="AU524" s="18" t="s">
        <v>85</v>
      </c>
    </row>
    <row r="525" s="13" customFormat="1">
      <c r="A525" s="13"/>
      <c r="B525" s="252"/>
      <c r="C525" s="253"/>
      <c r="D525" s="240" t="s">
        <v>446</v>
      </c>
      <c r="E525" s="254" t="s">
        <v>1</v>
      </c>
      <c r="F525" s="255" t="s">
        <v>3725</v>
      </c>
      <c r="G525" s="253"/>
      <c r="H525" s="256">
        <v>24</v>
      </c>
      <c r="I525" s="257"/>
      <c r="J525" s="253"/>
      <c r="K525" s="253"/>
      <c r="L525" s="258"/>
      <c r="M525" s="259"/>
      <c r="N525" s="260"/>
      <c r="O525" s="260"/>
      <c r="P525" s="260"/>
      <c r="Q525" s="260"/>
      <c r="R525" s="260"/>
      <c r="S525" s="260"/>
      <c r="T525" s="261"/>
      <c r="U525" s="13"/>
      <c r="V525" s="13"/>
      <c r="W525" s="13"/>
      <c r="X525" s="13"/>
      <c r="Y525" s="13"/>
      <c r="Z525" s="13"/>
      <c r="AA525" s="13"/>
      <c r="AB525" s="13"/>
      <c r="AC525" s="13"/>
      <c r="AD525" s="13"/>
      <c r="AE525" s="13"/>
      <c r="AT525" s="262" t="s">
        <v>446</v>
      </c>
      <c r="AU525" s="262" t="s">
        <v>85</v>
      </c>
      <c r="AV525" s="13" t="s">
        <v>85</v>
      </c>
      <c r="AW525" s="13" t="s">
        <v>32</v>
      </c>
      <c r="AX525" s="13" t="s">
        <v>83</v>
      </c>
      <c r="AY525" s="262" t="s">
        <v>342</v>
      </c>
    </row>
    <row r="526" s="2" customFormat="1" ht="16.5" customHeight="1">
      <c r="A526" s="39"/>
      <c r="B526" s="40"/>
      <c r="C526" s="227" t="s">
        <v>987</v>
      </c>
      <c r="D526" s="227" t="s">
        <v>343</v>
      </c>
      <c r="E526" s="228" t="s">
        <v>2931</v>
      </c>
      <c r="F526" s="229" t="s">
        <v>2932</v>
      </c>
      <c r="G526" s="230" t="s">
        <v>442</v>
      </c>
      <c r="H526" s="231">
        <v>22</v>
      </c>
      <c r="I526" s="232"/>
      <c r="J526" s="233">
        <f>ROUND(I526*H526,2)</f>
        <v>0</v>
      </c>
      <c r="K526" s="229" t="s">
        <v>1</v>
      </c>
      <c r="L526" s="45"/>
      <c r="M526" s="234" t="s">
        <v>1</v>
      </c>
      <c r="N526" s="235" t="s">
        <v>41</v>
      </c>
      <c r="O526" s="92"/>
      <c r="P526" s="236">
        <f>O526*H526</f>
        <v>0</v>
      </c>
      <c r="Q526" s="236">
        <v>0.02972</v>
      </c>
      <c r="R526" s="236">
        <f>Q526*H526</f>
        <v>0.65383999999999998</v>
      </c>
      <c r="S526" s="236">
        <v>0</v>
      </c>
      <c r="T526" s="237">
        <f>S526*H526</f>
        <v>0</v>
      </c>
      <c r="U526" s="39"/>
      <c r="V526" s="39"/>
      <c r="W526" s="39"/>
      <c r="X526" s="39"/>
      <c r="Y526" s="39"/>
      <c r="Z526" s="39"/>
      <c r="AA526" s="39"/>
      <c r="AB526" s="39"/>
      <c r="AC526" s="39"/>
      <c r="AD526" s="39"/>
      <c r="AE526" s="39"/>
      <c r="AR526" s="238" t="s">
        <v>360</v>
      </c>
      <c r="AT526" s="238" t="s">
        <v>343</v>
      </c>
      <c r="AU526" s="238" t="s">
        <v>85</v>
      </c>
      <c r="AY526" s="18" t="s">
        <v>342</v>
      </c>
      <c r="BE526" s="239">
        <f>IF(N526="základní",J526,0)</f>
        <v>0</v>
      </c>
      <c r="BF526" s="239">
        <f>IF(N526="snížená",J526,0)</f>
        <v>0</v>
      </c>
      <c r="BG526" s="239">
        <f>IF(N526="zákl. přenesená",J526,0)</f>
        <v>0</v>
      </c>
      <c r="BH526" s="239">
        <f>IF(N526="sníž. přenesená",J526,0)</f>
        <v>0</v>
      </c>
      <c r="BI526" s="239">
        <f>IF(N526="nulová",J526,0)</f>
        <v>0</v>
      </c>
      <c r="BJ526" s="18" t="s">
        <v>83</v>
      </c>
      <c r="BK526" s="239">
        <f>ROUND(I526*H526,2)</f>
        <v>0</v>
      </c>
      <c r="BL526" s="18" t="s">
        <v>360</v>
      </c>
      <c r="BM526" s="238" t="s">
        <v>3776</v>
      </c>
    </row>
    <row r="527" s="2" customFormat="1">
      <c r="A527" s="39"/>
      <c r="B527" s="40"/>
      <c r="C527" s="41"/>
      <c r="D527" s="240" t="s">
        <v>349</v>
      </c>
      <c r="E527" s="41"/>
      <c r="F527" s="241" t="s">
        <v>2934</v>
      </c>
      <c r="G527" s="41"/>
      <c r="H527" s="41"/>
      <c r="I527" s="242"/>
      <c r="J527" s="41"/>
      <c r="K527" s="41"/>
      <c r="L527" s="45"/>
      <c r="M527" s="243"/>
      <c r="N527" s="244"/>
      <c r="O527" s="92"/>
      <c r="P527" s="92"/>
      <c r="Q527" s="92"/>
      <c r="R527" s="92"/>
      <c r="S527" s="92"/>
      <c r="T527" s="93"/>
      <c r="U527" s="39"/>
      <c r="V527" s="39"/>
      <c r="W527" s="39"/>
      <c r="X527" s="39"/>
      <c r="Y527" s="39"/>
      <c r="Z527" s="39"/>
      <c r="AA527" s="39"/>
      <c r="AB527" s="39"/>
      <c r="AC527" s="39"/>
      <c r="AD527" s="39"/>
      <c r="AE527" s="39"/>
      <c r="AT527" s="18" t="s">
        <v>349</v>
      </c>
      <c r="AU527" s="18" t="s">
        <v>85</v>
      </c>
    </row>
    <row r="528" s="13" customFormat="1">
      <c r="A528" s="13"/>
      <c r="B528" s="252"/>
      <c r="C528" s="253"/>
      <c r="D528" s="240" t="s">
        <v>446</v>
      </c>
      <c r="E528" s="254" t="s">
        <v>1</v>
      </c>
      <c r="F528" s="255" t="s">
        <v>3777</v>
      </c>
      <c r="G528" s="253"/>
      <c r="H528" s="256">
        <v>22</v>
      </c>
      <c r="I528" s="257"/>
      <c r="J528" s="253"/>
      <c r="K528" s="253"/>
      <c r="L528" s="258"/>
      <c r="M528" s="259"/>
      <c r="N528" s="260"/>
      <c r="O528" s="260"/>
      <c r="P528" s="260"/>
      <c r="Q528" s="260"/>
      <c r="R528" s="260"/>
      <c r="S528" s="260"/>
      <c r="T528" s="261"/>
      <c r="U528" s="13"/>
      <c r="V528" s="13"/>
      <c r="W528" s="13"/>
      <c r="X528" s="13"/>
      <c r="Y528" s="13"/>
      <c r="Z528" s="13"/>
      <c r="AA528" s="13"/>
      <c r="AB528" s="13"/>
      <c r="AC528" s="13"/>
      <c r="AD528" s="13"/>
      <c r="AE528" s="13"/>
      <c r="AT528" s="262" t="s">
        <v>446</v>
      </c>
      <c r="AU528" s="262" t="s">
        <v>85</v>
      </c>
      <c r="AV528" s="13" t="s">
        <v>85</v>
      </c>
      <c r="AW528" s="13" t="s">
        <v>32</v>
      </c>
      <c r="AX528" s="13" t="s">
        <v>83</v>
      </c>
      <c r="AY528" s="262" t="s">
        <v>342</v>
      </c>
    </row>
    <row r="529" s="2" customFormat="1" ht="16.5" customHeight="1">
      <c r="A529" s="39"/>
      <c r="B529" s="40"/>
      <c r="C529" s="295" t="s">
        <v>996</v>
      </c>
      <c r="D529" s="295" t="s">
        <v>621</v>
      </c>
      <c r="E529" s="296" t="s">
        <v>2936</v>
      </c>
      <c r="F529" s="297" t="s">
        <v>2937</v>
      </c>
      <c r="G529" s="298" t="s">
        <v>442</v>
      </c>
      <c r="H529" s="299">
        <v>22</v>
      </c>
      <c r="I529" s="300"/>
      <c r="J529" s="301">
        <f>ROUND(I529*H529,2)</f>
        <v>0</v>
      </c>
      <c r="K529" s="297" t="s">
        <v>443</v>
      </c>
      <c r="L529" s="302"/>
      <c r="M529" s="303" t="s">
        <v>1</v>
      </c>
      <c r="N529" s="304" t="s">
        <v>41</v>
      </c>
      <c r="O529" s="92"/>
      <c r="P529" s="236">
        <f>O529*H529</f>
        <v>0</v>
      </c>
      <c r="Q529" s="236">
        <v>0.058000000000000003</v>
      </c>
      <c r="R529" s="236">
        <f>Q529*H529</f>
        <v>1.276</v>
      </c>
      <c r="S529" s="236">
        <v>0</v>
      </c>
      <c r="T529" s="237">
        <f>S529*H529</f>
        <v>0</v>
      </c>
      <c r="U529" s="39"/>
      <c r="V529" s="39"/>
      <c r="W529" s="39"/>
      <c r="X529" s="39"/>
      <c r="Y529" s="39"/>
      <c r="Z529" s="39"/>
      <c r="AA529" s="39"/>
      <c r="AB529" s="39"/>
      <c r="AC529" s="39"/>
      <c r="AD529" s="39"/>
      <c r="AE529" s="39"/>
      <c r="AR529" s="238" t="s">
        <v>376</v>
      </c>
      <c r="AT529" s="238" t="s">
        <v>621</v>
      </c>
      <c r="AU529" s="238" t="s">
        <v>85</v>
      </c>
      <c r="AY529" s="18" t="s">
        <v>342</v>
      </c>
      <c r="BE529" s="239">
        <f>IF(N529="základní",J529,0)</f>
        <v>0</v>
      </c>
      <c r="BF529" s="239">
        <f>IF(N529="snížená",J529,0)</f>
        <v>0</v>
      </c>
      <c r="BG529" s="239">
        <f>IF(N529="zákl. přenesená",J529,0)</f>
        <v>0</v>
      </c>
      <c r="BH529" s="239">
        <f>IF(N529="sníž. přenesená",J529,0)</f>
        <v>0</v>
      </c>
      <c r="BI529" s="239">
        <f>IF(N529="nulová",J529,0)</f>
        <v>0</v>
      </c>
      <c r="BJ529" s="18" t="s">
        <v>83</v>
      </c>
      <c r="BK529" s="239">
        <f>ROUND(I529*H529,2)</f>
        <v>0</v>
      </c>
      <c r="BL529" s="18" t="s">
        <v>360</v>
      </c>
      <c r="BM529" s="238" t="s">
        <v>3778</v>
      </c>
    </row>
    <row r="530" s="2" customFormat="1">
      <c r="A530" s="39"/>
      <c r="B530" s="40"/>
      <c r="C530" s="41"/>
      <c r="D530" s="240" t="s">
        <v>349</v>
      </c>
      <c r="E530" s="41"/>
      <c r="F530" s="241" t="s">
        <v>2937</v>
      </c>
      <c r="G530" s="41"/>
      <c r="H530" s="41"/>
      <c r="I530" s="242"/>
      <c r="J530" s="41"/>
      <c r="K530" s="41"/>
      <c r="L530" s="45"/>
      <c r="M530" s="243"/>
      <c r="N530" s="244"/>
      <c r="O530" s="92"/>
      <c r="P530" s="92"/>
      <c r="Q530" s="92"/>
      <c r="R530" s="92"/>
      <c r="S530" s="92"/>
      <c r="T530" s="93"/>
      <c r="U530" s="39"/>
      <c r="V530" s="39"/>
      <c r="W530" s="39"/>
      <c r="X530" s="39"/>
      <c r="Y530" s="39"/>
      <c r="Z530" s="39"/>
      <c r="AA530" s="39"/>
      <c r="AB530" s="39"/>
      <c r="AC530" s="39"/>
      <c r="AD530" s="39"/>
      <c r="AE530" s="39"/>
      <c r="AT530" s="18" t="s">
        <v>349</v>
      </c>
      <c r="AU530" s="18" t="s">
        <v>85</v>
      </c>
    </row>
    <row r="531" s="13" customFormat="1">
      <c r="A531" s="13"/>
      <c r="B531" s="252"/>
      <c r="C531" s="253"/>
      <c r="D531" s="240" t="s">
        <v>446</v>
      </c>
      <c r="E531" s="254" t="s">
        <v>1</v>
      </c>
      <c r="F531" s="255" t="s">
        <v>3777</v>
      </c>
      <c r="G531" s="253"/>
      <c r="H531" s="256">
        <v>22</v>
      </c>
      <c r="I531" s="257"/>
      <c r="J531" s="253"/>
      <c r="K531" s="253"/>
      <c r="L531" s="258"/>
      <c r="M531" s="259"/>
      <c r="N531" s="260"/>
      <c r="O531" s="260"/>
      <c r="P531" s="260"/>
      <c r="Q531" s="260"/>
      <c r="R531" s="260"/>
      <c r="S531" s="260"/>
      <c r="T531" s="261"/>
      <c r="U531" s="13"/>
      <c r="V531" s="13"/>
      <c r="W531" s="13"/>
      <c r="X531" s="13"/>
      <c r="Y531" s="13"/>
      <c r="Z531" s="13"/>
      <c r="AA531" s="13"/>
      <c r="AB531" s="13"/>
      <c r="AC531" s="13"/>
      <c r="AD531" s="13"/>
      <c r="AE531" s="13"/>
      <c r="AT531" s="262" t="s">
        <v>446</v>
      </c>
      <c r="AU531" s="262" t="s">
        <v>85</v>
      </c>
      <c r="AV531" s="13" t="s">
        <v>85</v>
      </c>
      <c r="AW531" s="13" t="s">
        <v>32</v>
      </c>
      <c r="AX531" s="13" t="s">
        <v>83</v>
      </c>
      <c r="AY531" s="262" t="s">
        <v>342</v>
      </c>
    </row>
    <row r="532" s="2" customFormat="1" ht="16.5" customHeight="1">
      <c r="A532" s="39"/>
      <c r="B532" s="40"/>
      <c r="C532" s="227" t="s">
        <v>1001</v>
      </c>
      <c r="D532" s="227" t="s">
        <v>343</v>
      </c>
      <c r="E532" s="228" t="s">
        <v>2939</v>
      </c>
      <c r="F532" s="229" t="s">
        <v>2940</v>
      </c>
      <c r="G532" s="230" t="s">
        <v>442</v>
      </c>
      <c r="H532" s="231">
        <v>24</v>
      </c>
      <c r="I532" s="232"/>
      <c r="J532" s="233">
        <f>ROUND(I532*H532,2)</f>
        <v>0</v>
      </c>
      <c r="K532" s="229" t="s">
        <v>1</v>
      </c>
      <c r="L532" s="45"/>
      <c r="M532" s="234" t="s">
        <v>1</v>
      </c>
      <c r="N532" s="235" t="s">
        <v>41</v>
      </c>
      <c r="O532" s="92"/>
      <c r="P532" s="236">
        <f>O532*H532</f>
        <v>0</v>
      </c>
      <c r="Q532" s="236">
        <v>0.02972</v>
      </c>
      <c r="R532" s="236">
        <f>Q532*H532</f>
        <v>0.71328000000000003</v>
      </c>
      <c r="S532" s="236">
        <v>0</v>
      </c>
      <c r="T532" s="237">
        <f>S532*H532</f>
        <v>0</v>
      </c>
      <c r="U532" s="39"/>
      <c r="V532" s="39"/>
      <c r="W532" s="39"/>
      <c r="X532" s="39"/>
      <c r="Y532" s="39"/>
      <c r="Z532" s="39"/>
      <c r="AA532" s="39"/>
      <c r="AB532" s="39"/>
      <c r="AC532" s="39"/>
      <c r="AD532" s="39"/>
      <c r="AE532" s="39"/>
      <c r="AR532" s="238" t="s">
        <v>360</v>
      </c>
      <c r="AT532" s="238" t="s">
        <v>343</v>
      </c>
      <c r="AU532" s="238" t="s">
        <v>85</v>
      </c>
      <c r="AY532" s="18" t="s">
        <v>342</v>
      </c>
      <c r="BE532" s="239">
        <f>IF(N532="základní",J532,0)</f>
        <v>0</v>
      </c>
      <c r="BF532" s="239">
        <f>IF(N532="snížená",J532,0)</f>
        <v>0</v>
      </c>
      <c r="BG532" s="239">
        <f>IF(N532="zákl. přenesená",J532,0)</f>
        <v>0</v>
      </c>
      <c r="BH532" s="239">
        <f>IF(N532="sníž. přenesená",J532,0)</f>
        <v>0</v>
      </c>
      <c r="BI532" s="239">
        <f>IF(N532="nulová",J532,0)</f>
        <v>0</v>
      </c>
      <c r="BJ532" s="18" t="s">
        <v>83</v>
      </c>
      <c r="BK532" s="239">
        <f>ROUND(I532*H532,2)</f>
        <v>0</v>
      </c>
      <c r="BL532" s="18" t="s">
        <v>360</v>
      </c>
      <c r="BM532" s="238" t="s">
        <v>3779</v>
      </c>
    </row>
    <row r="533" s="2" customFormat="1">
      <c r="A533" s="39"/>
      <c r="B533" s="40"/>
      <c r="C533" s="41"/>
      <c r="D533" s="240" t="s">
        <v>349</v>
      </c>
      <c r="E533" s="41"/>
      <c r="F533" s="241" t="s">
        <v>2942</v>
      </c>
      <c r="G533" s="41"/>
      <c r="H533" s="41"/>
      <c r="I533" s="242"/>
      <c r="J533" s="41"/>
      <c r="K533" s="41"/>
      <c r="L533" s="45"/>
      <c r="M533" s="243"/>
      <c r="N533" s="244"/>
      <c r="O533" s="92"/>
      <c r="P533" s="92"/>
      <c r="Q533" s="92"/>
      <c r="R533" s="92"/>
      <c r="S533" s="92"/>
      <c r="T533" s="93"/>
      <c r="U533" s="39"/>
      <c r="V533" s="39"/>
      <c r="W533" s="39"/>
      <c r="X533" s="39"/>
      <c r="Y533" s="39"/>
      <c r="Z533" s="39"/>
      <c r="AA533" s="39"/>
      <c r="AB533" s="39"/>
      <c r="AC533" s="39"/>
      <c r="AD533" s="39"/>
      <c r="AE533" s="39"/>
      <c r="AT533" s="18" t="s">
        <v>349</v>
      </c>
      <c r="AU533" s="18" t="s">
        <v>85</v>
      </c>
    </row>
    <row r="534" s="13" customFormat="1">
      <c r="A534" s="13"/>
      <c r="B534" s="252"/>
      <c r="C534" s="253"/>
      <c r="D534" s="240" t="s">
        <v>446</v>
      </c>
      <c r="E534" s="254" t="s">
        <v>1</v>
      </c>
      <c r="F534" s="255" t="s">
        <v>3725</v>
      </c>
      <c r="G534" s="253"/>
      <c r="H534" s="256">
        <v>24</v>
      </c>
      <c r="I534" s="257"/>
      <c r="J534" s="253"/>
      <c r="K534" s="253"/>
      <c r="L534" s="258"/>
      <c r="M534" s="259"/>
      <c r="N534" s="260"/>
      <c r="O534" s="260"/>
      <c r="P534" s="260"/>
      <c r="Q534" s="260"/>
      <c r="R534" s="260"/>
      <c r="S534" s="260"/>
      <c r="T534" s="261"/>
      <c r="U534" s="13"/>
      <c r="V534" s="13"/>
      <c r="W534" s="13"/>
      <c r="X534" s="13"/>
      <c r="Y534" s="13"/>
      <c r="Z534" s="13"/>
      <c r="AA534" s="13"/>
      <c r="AB534" s="13"/>
      <c r="AC534" s="13"/>
      <c r="AD534" s="13"/>
      <c r="AE534" s="13"/>
      <c r="AT534" s="262" t="s">
        <v>446</v>
      </c>
      <c r="AU534" s="262" t="s">
        <v>85</v>
      </c>
      <c r="AV534" s="13" t="s">
        <v>85</v>
      </c>
      <c r="AW534" s="13" t="s">
        <v>32</v>
      </c>
      <c r="AX534" s="13" t="s">
        <v>83</v>
      </c>
      <c r="AY534" s="262" t="s">
        <v>342</v>
      </c>
    </row>
    <row r="535" s="2" customFormat="1" ht="16.5" customHeight="1">
      <c r="A535" s="39"/>
      <c r="B535" s="40"/>
      <c r="C535" s="295" t="s">
        <v>1006</v>
      </c>
      <c r="D535" s="295" t="s">
        <v>621</v>
      </c>
      <c r="E535" s="296" t="s">
        <v>2943</v>
      </c>
      <c r="F535" s="297" t="s">
        <v>2944</v>
      </c>
      <c r="G535" s="298" t="s">
        <v>442</v>
      </c>
      <c r="H535" s="299">
        <v>24</v>
      </c>
      <c r="I535" s="300"/>
      <c r="J535" s="301">
        <f>ROUND(I535*H535,2)</f>
        <v>0</v>
      </c>
      <c r="K535" s="297" t="s">
        <v>443</v>
      </c>
      <c r="L535" s="302"/>
      <c r="M535" s="303" t="s">
        <v>1</v>
      </c>
      <c r="N535" s="304" t="s">
        <v>41</v>
      </c>
      <c r="O535" s="92"/>
      <c r="P535" s="236">
        <f>O535*H535</f>
        <v>0</v>
      </c>
      <c r="Q535" s="236">
        <v>0.11</v>
      </c>
      <c r="R535" s="236">
        <f>Q535*H535</f>
        <v>2.6400000000000001</v>
      </c>
      <c r="S535" s="236">
        <v>0</v>
      </c>
      <c r="T535" s="237">
        <f>S535*H535</f>
        <v>0</v>
      </c>
      <c r="U535" s="39"/>
      <c r="V535" s="39"/>
      <c r="W535" s="39"/>
      <c r="X535" s="39"/>
      <c r="Y535" s="39"/>
      <c r="Z535" s="39"/>
      <c r="AA535" s="39"/>
      <c r="AB535" s="39"/>
      <c r="AC535" s="39"/>
      <c r="AD535" s="39"/>
      <c r="AE535" s="39"/>
      <c r="AR535" s="238" t="s">
        <v>376</v>
      </c>
      <c r="AT535" s="238" t="s">
        <v>621</v>
      </c>
      <c r="AU535" s="238" t="s">
        <v>85</v>
      </c>
      <c r="AY535" s="18" t="s">
        <v>342</v>
      </c>
      <c r="BE535" s="239">
        <f>IF(N535="základní",J535,0)</f>
        <v>0</v>
      </c>
      <c r="BF535" s="239">
        <f>IF(N535="snížená",J535,0)</f>
        <v>0</v>
      </c>
      <c r="BG535" s="239">
        <f>IF(N535="zákl. přenesená",J535,0)</f>
        <v>0</v>
      </c>
      <c r="BH535" s="239">
        <f>IF(N535="sníž. přenesená",J535,0)</f>
        <v>0</v>
      </c>
      <c r="BI535" s="239">
        <f>IF(N535="nulová",J535,0)</f>
        <v>0</v>
      </c>
      <c r="BJ535" s="18" t="s">
        <v>83</v>
      </c>
      <c r="BK535" s="239">
        <f>ROUND(I535*H535,2)</f>
        <v>0</v>
      </c>
      <c r="BL535" s="18" t="s">
        <v>360</v>
      </c>
      <c r="BM535" s="238" t="s">
        <v>3780</v>
      </c>
    </row>
    <row r="536" s="2" customFormat="1">
      <c r="A536" s="39"/>
      <c r="B536" s="40"/>
      <c r="C536" s="41"/>
      <c r="D536" s="240" t="s">
        <v>349</v>
      </c>
      <c r="E536" s="41"/>
      <c r="F536" s="241" t="s">
        <v>2944</v>
      </c>
      <c r="G536" s="41"/>
      <c r="H536" s="41"/>
      <c r="I536" s="242"/>
      <c r="J536" s="41"/>
      <c r="K536" s="41"/>
      <c r="L536" s="45"/>
      <c r="M536" s="243"/>
      <c r="N536" s="244"/>
      <c r="O536" s="92"/>
      <c r="P536" s="92"/>
      <c r="Q536" s="92"/>
      <c r="R536" s="92"/>
      <c r="S536" s="92"/>
      <c r="T536" s="93"/>
      <c r="U536" s="39"/>
      <c r="V536" s="39"/>
      <c r="W536" s="39"/>
      <c r="X536" s="39"/>
      <c r="Y536" s="39"/>
      <c r="Z536" s="39"/>
      <c r="AA536" s="39"/>
      <c r="AB536" s="39"/>
      <c r="AC536" s="39"/>
      <c r="AD536" s="39"/>
      <c r="AE536" s="39"/>
      <c r="AT536" s="18" t="s">
        <v>349</v>
      </c>
      <c r="AU536" s="18" t="s">
        <v>85</v>
      </c>
    </row>
    <row r="537" s="13" customFormat="1">
      <c r="A537" s="13"/>
      <c r="B537" s="252"/>
      <c r="C537" s="253"/>
      <c r="D537" s="240" t="s">
        <v>446</v>
      </c>
      <c r="E537" s="254" t="s">
        <v>1</v>
      </c>
      <c r="F537" s="255" t="s">
        <v>3725</v>
      </c>
      <c r="G537" s="253"/>
      <c r="H537" s="256">
        <v>24</v>
      </c>
      <c r="I537" s="257"/>
      <c r="J537" s="253"/>
      <c r="K537" s="253"/>
      <c r="L537" s="258"/>
      <c r="M537" s="259"/>
      <c r="N537" s="260"/>
      <c r="O537" s="260"/>
      <c r="P537" s="260"/>
      <c r="Q537" s="260"/>
      <c r="R537" s="260"/>
      <c r="S537" s="260"/>
      <c r="T537" s="261"/>
      <c r="U537" s="13"/>
      <c r="V537" s="13"/>
      <c r="W537" s="13"/>
      <c r="X537" s="13"/>
      <c r="Y537" s="13"/>
      <c r="Z537" s="13"/>
      <c r="AA537" s="13"/>
      <c r="AB537" s="13"/>
      <c r="AC537" s="13"/>
      <c r="AD537" s="13"/>
      <c r="AE537" s="13"/>
      <c r="AT537" s="262" t="s">
        <v>446</v>
      </c>
      <c r="AU537" s="262" t="s">
        <v>85</v>
      </c>
      <c r="AV537" s="13" t="s">
        <v>85</v>
      </c>
      <c r="AW537" s="13" t="s">
        <v>32</v>
      </c>
      <c r="AX537" s="13" t="s">
        <v>83</v>
      </c>
      <c r="AY537" s="262" t="s">
        <v>342</v>
      </c>
    </row>
    <row r="538" s="2" customFormat="1" ht="16.5" customHeight="1">
      <c r="A538" s="39"/>
      <c r="B538" s="40"/>
      <c r="C538" s="227" t="s">
        <v>1010</v>
      </c>
      <c r="D538" s="227" t="s">
        <v>343</v>
      </c>
      <c r="E538" s="228" t="s">
        <v>2583</v>
      </c>
      <c r="F538" s="229" t="s">
        <v>2584</v>
      </c>
      <c r="G538" s="230" t="s">
        <v>442</v>
      </c>
      <c r="H538" s="231">
        <v>13</v>
      </c>
      <c r="I538" s="232"/>
      <c r="J538" s="233">
        <f>ROUND(I538*H538,2)</f>
        <v>0</v>
      </c>
      <c r="K538" s="229" t="s">
        <v>443</v>
      </c>
      <c r="L538" s="45"/>
      <c r="M538" s="234" t="s">
        <v>1</v>
      </c>
      <c r="N538" s="235" t="s">
        <v>41</v>
      </c>
      <c r="O538" s="92"/>
      <c r="P538" s="236">
        <f>O538*H538</f>
        <v>0</v>
      </c>
      <c r="Q538" s="236">
        <v>0.21734000000000001</v>
      </c>
      <c r="R538" s="236">
        <f>Q538*H538</f>
        <v>2.8254200000000003</v>
      </c>
      <c r="S538" s="236">
        <v>0</v>
      </c>
      <c r="T538" s="237">
        <f>S538*H538</f>
        <v>0</v>
      </c>
      <c r="U538" s="39"/>
      <c r="V538" s="39"/>
      <c r="W538" s="39"/>
      <c r="X538" s="39"/>
      <c r="Y538" s="39"/>
      <c r="Z538" s="39"/>
      <c r="AA538" s="39"/>
      <c r="AB538" s="39"/>
      <c r="AC538" s="39"/>
      <c r="AD538" s="39"/>
      <c r="AE538" s="39"/>
      <c r="AR538" s="238" t="s">
        <v>360</v>
      </c>
      <c r="AT538" s="238" t="s">
        <v>343</v>
      </c>
      <c r="AU538" s="238" t="s">
        <v>85</v>
      </c>
      <c r="AY538" s="18" t="s">
        <v>342</v>
      </c>
      <c r="BE538" s="239">
        <f>IF(N538="základní",J538,0)</f>
        <v>0</v>
      </c>
      <c r="BF538" s="239">
        <f>IF(N538="snížená",J538,0)</f>
        <v>0</v>
      </c>
      <c r="BG538" s="239">
        <f>IF(N538="zákl. přenesená",J538,0)</f>
        <v>0</v>
      </c>
      <c r="BH538" s="239">
        <f>IF(N538="sníž. přenesená",J538,0)</f>
        <v>0</v>
      </c>
      <c r="BI538" s="239">
        <f>IF(N538="nulová",J538,0)</f>
        <v>0</v>
      </c>
      <c r="BJ538" s="18" t="s">
        <v>83</v>
      </c>
      <c r="BK538" s="239">
        <f>ROUND(I538*H538,2)</f>
        <v>0</v>
      </c>
      <c r="BL538" s="18" t="s">
        <v>360</v>
      </c>
      <c r="BM538" s="238" t="s">
        <v>3781</v>
      </c>
    </row>
    <row r="539" s="2" customFormat="1">
      <c r="A539" s="39"/>
      <c r="B539" s="40"/>
      <c r="C539" s="41"/>
      <c r="D539" s="240" t="s">
        <v>349</v>
      </c>
      <c r="E539" s="41"/>
      <c r="F539" s="241" t="s">
        <v>2586</v>
      </c>
      <c r="G539" s="41"/>
      <c r="H539" s="41"/>
      <c r="I539" s="242"/>
      <c r="J539" s="41"/>
      <c r="K539" s="41"/>
      <c r="L539" s="45"/>
      <c r="M539" s="243"/>
      <c r="N539" s="244"/>
      <c r="O539" s="92"/>
      <c r="P539" s="92"/>
      <c r="Q539" s="92"/>
      <c r="R539" s="92"/>
      <c r="S539" s="92"/>
      <c r="T539" s="93"/>
      <c r="U539" s="39"/>
      <c r="V539" s="39"/>
      <c r="W539" s="39"/>
      <c r="X539" s="39"/>
      <c r="Y539" s="39"/>
      <c r="Z539" s="39"/>
      <c r="AA539" s="39"/>
      <c r="AB539" s="39"/>
      <c r="AC539" s="39"/>
      <c r="AD539" s="39"/>
      <c r="AE539" s="39"/>
      <c r="AT539" s="18" t="s">
        <v>349</v>
      </c>
      <c r="AU539" s="18" t="s">
        <v>85</v>
      </c>
    </row>
    <row r="540" s="13" customFormat="1">
      <c r="A540" s="13"/>
      <c r="B540" s="252"/>
      <c r="C540" s="253"/>
      <c r="D540" s="240" t="s">
        <v>446</v>
      </c>
      <c r="E540" s="254" t="s">
        <v>1</v>
      </c>
      <c r="F540" s="255" t="s">
        <v>3782</v>
      </c>
      <c r="G540" s="253"/>
      <c r="H540" s="256">
        <v>13</v>
      </c>
      <c r="I540" s="257"/>
      <c r="J540" s="253"/>
      <c r="K540" s="253"/>
      <c r="L540" s="258"/>
      <c r="M540" s="259"/>
      <c r="N540" s="260"/>
      <c r="O540" s="260"/>
      <c r="P540" s="260"/>
      <c r="Q540" s="260"/>
      <c r="R540" s="260"/>
      <c r="S540" s="260"/>
      <c r="T540" s="261"/>
      <c r="U540" s="13"/>
      <c r="V540" s="13"/>
      <c r="W540" s="13"/>
      <c r="X540" s="13"/>
      <c r="Y540" s="13"/>
      <c r="Z540" s="13"/>
      <c r="AA540" s="13"/>
      <c r="AB540" s="13"/>
      <c r="AC540" s="13"/>
      <c r="AD540" s="13"/>
      <c r="AE540" s="13"/>
      <c r="AT540" s="262" t="s">
        <v>446</v>
      </c>
      <c r="AU540" s="262" t="s">
        <v>85</v>
      </c>
      <c r="AV540" s="13" t="s">
        <v>85</v>
      </c>
      <c r="AW540" s="13" t="s">
        <v>32</v>
      </c>
      <c r="AX540" s="13" t="s">
        <v>83</v>
      </c>
      <c r="AY540" s="262" t="s">
        <v>342</v>
      </c>
    </row>
    <row r="541" s="2" customFormat="1" ht="16.5" customHeight="1">
      <c r="A541" s="39"/>
      <c r="B541" s="40"/>
      <c r="C541" s="295" t="s">
        <v>1284</v>
      </c>
      <c r="D541" s="295" t="s">
        <v>621</v>
      </c>
      <c r="E541" s="296" t="s">
        <v>2587</v>
      </c>
      <c r="F541" s="297" t="s">
        <v>2588</v>
      </c>
      <c r="G541" s="298" t="s">
        <v>442</v>
      </c>
      <c r="H541" s="299">
        <v>13</v>
      </c>
      <c r="I541" s="300"/>
      <c r="J541" s="301">
        <f>ROUND(I541*H541,2)</f>
        <v>0</v>
      </c>
      <c r="K541" s="297" t="s">
        <v>1</v>
      </c>
      <c r="L541" s="302"/>
      <c r="M541" s="303" t="s">
        <v>1</v>
      </c>
      <c r="N541" s="304" t="s">
        <v>41</v>
      </c>
      <c r="O541" s="92"/>
      <c r="P541" s="236">
        <f>O541*H541</f>
        <v>0</v>
      </c>
      <c r="Q541" s="236">
        <v>0.045999999999999999</v>
      </c>
      <c r="R541" s="236">
        <f>Q541*H541</f>
        <v>0.59799999999999998</v>
      </c>
      <c r="S541" s="236">
        <v>0</v>
      </c>
      <c r="T541" s="237">
        <f>S541*H541</f>
        <v>0</v>
      </c>
      <c r="U541" s="39"/>
      <c r="V541" s="39"/>
      <c r="W541" s="39"/>
      <c r="X541" s="39"/>
      <c r="Y541" s="39"/>
      <c r="Z541" s="39"/>
      <c r="AA541" s="39"/>
      <c r="AB541" s="39"/>
      <c r="AC541" s="39"/>
      <c r="AD541" s="39"/>
      <c r="AE541" s="39"/>
      <c r="AR541" s="238" t="s">
        <v>376</v>
      </c>
      <c r="AT541" s="238" t="s">
        <v>621</v>
      </c>
      <c r="AU541" s="238" t="s">
        <v>85</v>
      </c>
      <c r="AY541" s="18" t="s">
        <v>342</v>
      </c>
      <c r="BE541" s="239">
        <f>IF(N541="základní",J541,0)</f>
        <v>0</v>
      </c>
      <c r="BF541" s="239">
        <f>IF(N541="snížená",J541,0)</f>
        <v>0</v>
      </c>
      <c r="BG541" s="239">
        <f>IF(N541="zákl. přenesená",J541,0)</f>
        <v>0</v>
      </c>
      <c r="BH541" s="239">
        <f>IF(N541="sníž. přenesená",J541,0)</f>
        <v>0</v>
      </c>
      <c r="BI541" s="239">
        <f>IF(N541="nulová",J541,0)</f>
        <v>0</v>
      </c>
      <c r="BJ541" s="18" t="s">
        <v>83</v>
      </c>
      <c r="BK541" s="239">
        <f>ROUND(I541*H541,2)</f>
        <v>0</v>
      </c>
      <c r="BL541" s="18" t="s">
        <v>360</v>
      </c>
      <c r="BM541" s="238" t="s">
        <v>3783</v>
      </c>
    </row>
    <row r="542" s="2" customFormat="1">
      <c r="A542" s="39"/>
      <c r="B542" s="40"/>
      <c r="C542" s="41"/>
      <c r="D542" s="240" t="s">
        <v>349</v>
      </c>
      <c r="E542" s="41"/>
      <c r="F542" s="241" t="s">
        <v>2588</v>
      </c>
      <c r="G542" s="41"/>
      <c r="H542" s="41"/>
      <c r="I542" s="242"/>
      <c r="J542" s="41"/>
      <c r="K542" s="41"/>
      <c r="L542" s="45"/>
      <c r="M542" s="243"/>
      <c r="N542" s="244"/>
      <c r="O542" s="92"/>
      <c r="P542" s="92"/>
      <c r="Q542" s="92"/>
      <c r="R542" s="92"/>
      <c r="S542" s="92"/>
      <c r="T542" s="93"/>
      <c r="U542" s="39"/>
      <c r="V542" s="39"/>
      <c r="W542" s="39"/>
      <c r="X542" s="39"/>
      <c r="Y542" s="39"/>
      <c r="Z542" s="39"/>
      <c r="AA542" s="39"/>
      <c r="AB542" s="39"/>
      <c r="AC542" s="39"/>
      <c r="AD542" s="39"/>
      <c r="AE542" s="39"/>
      <c r="AT542" s="18" t="s">
        <v>349</v>
      </c>
      <c r="AU542" s="18" t="s">
        <v>85</v>
      </c>
    </row>
    <row r="543" s="13" customFormat="1">
      <c r="A543" s="13"/>
      <c r="B543" s="252"/>
      <c r="C543" s="253"/>
      <c r="D543" s="240" t="s">
        <v>446</v>
      </c>
      <c r="E543" s="254" t="s">
        <v>1</v>
      </c>
      <c r="F543" s="255" t="s">
        <v>3784</v>
      </c>
      <c r="G543" s="253"/>
      <c r="H543" s="256">
        <v>13</v>
      </c>
      <c r="I543" s="257"/>
      <c r="J543" s="253"/>
      <c r="K543" s="253"/>
      <c r="L543" s="258"/>
      <c r="M543" s="259"/>
      <c r="N543" s="260"/>
      <c r="O543" s="260"/>
      <c r="P543" s="260"/>
      <c r="Q543" s="260"/>
      <c r="R543" s="260"/>
      <c r="S543" s="260"/>
      <c r="T543" s="261"/>
      <c r="U543" s="13"/>
      <c r="V543" s="13"/>
      <c r="W543" s="13"/>
      <c r="X543" s="13"/>
      <c r="Y543" s="13"/>
      <c r="Z543" s="13"/>
      <c r="AA543" s="13"/>
      <c r="AB543" s="13"/>
      <c r="AC543" s="13"/>
      <c r="AD543" s="13"/>
      <c r="AE543" s="13"/>
      <c r="AT543" s="262" t="s">
        <v>446</v>
      </c>
      <c r="AU543" s="262" t="s">
        <v>85</v>
      </c>
      <c r="AV543" s="13" t="s">
        <v>85</v>
      </c>
      <c r="AW543" s="13" t="s">
        <v>32</v>
      </c>
      <c r="AX543" s="13" t="s">
        <v>83</v>
      </c>
      <c r="AY543" s="262" t="s">
        <v>342</v>
      </c>
    </row>
    <row r="544" s="2" customFormat="1" ht="16.5" customHeight="1">
      <c r="A544" s="39"/>
      <c r="B544" s="40"/>
      <c r="C544" s="227" t="s">
        <v>1290</v>
      </c>
      <c r="D544" s="227" t="s">
        <v>343</v>
      </c>
      <c r="E544" s="228" t="s">
        <v>2114</v>
      </c>
      <c r="F544" s="229" t="s">
        <v>2591</v>
      </c>
      <c r="G544" s="230" t="s">
        <v>442</v>
      </c>
      <c r="H544" s="231">
        <v>19</v>
      </c>
      <c r="I544" s="232"/>
      <c r="J544" s="233">
        <f>ROUND(I544*H544,2)</f>
        <v>0</v>
      </c>
      <c r="K544" s="229" t="s">
        <v>443</v>
      </c>
      <c r="L544" s="45"/>
      <c r="M544" s="234" t="s">
        <v>1</v>
      </c>
      <c r="N544" s="235" t="s">
        <v>41</v>
      </c>
      <c r="O544" s="92"/>
      <c r="P544" s="236">
        <f>O544*H544</f>
        <v>0</v>
      </c>
      <c r="Q544" s="236">
        <v>0.21734000000000001</v>
      </c>
      <c r="R544" s="236">
        <f>Q544*H544</f>
        <v>4.1294599999999999</v>
      </c>
      <c r="S544" s="236">
        <v>0</v>
      </c>
      <c r="T544" s="237">
        <f>S544*H544</f>
        <v>0</v>
      </c>
      <c r="U544" s="39"/>
      <c r="V544" s="39"/>
      <c r="W544" s="39"/>
      <c r="X544" s="39"/>
      <c r="Y544" s="39"/>
      <c r="Z544" s="39"/>
      <c r="AA544" s="39"/>
      <c r="AB544" s="39"/>
      <c r="AC544" s="39"/>
      <c r="AD544" s="39"/>
      <c r="AE544" s="39"/>
      <c r="AR544" s="238" t="s">
        <v>360</v>
      </c>
      <c r="AT544" s="238" t="s">
        <v>343</v>
      </c>
      <c r="AU544" s="238" t="s">
        <v>85</v>
      </c>
      <c r="AY544" s="18" t="s">
        <v>342</v>
      </c>
      <c r="BE544" s="239">
        <f>IF(N544="základní",J544,0)</f>
        <v>0</v>
      </c>
      <c r="BF544" s="239">
        <f>IF(N544="snížená",J544,0)</f>
        <v>0</v>
      </c>
      <c r="BG544" s="239">
        <f>IF(N544="zákl. přenesená",J544,0)</f>
        <v>0</v>
      </c>
      <c r="BH544" s="239">
        <f>IF(N544="sníž. přenesená",J544,0)</f>
        <v>0</v>
      </c>
      <c r="BI544" s="239">
        <f>IF(N544="nulová",J544,0)</f>
        <v>0</v>
      </c>
      <c r="BJ544" s="18" t="s">
        <v>83</v>
      </c>
      <c r="BK544" s="239">
        <f>ROUND(I544*H544,2)</f>
        <v>0</v>
      </c>
      <c r="BL544" s="18" t="s">
        <v>360</v>
      </c>
      <c r="BM544" s="238" t="s">
        <v>3785</v>
      </c>
    </row>
    <row r="545" s="2" customFormat="1">
      <c r="A545" s="39"/>
      <c r="B545" s="40"/>
      <c r="C545" s="41"/>
      <c r="D545" s="240" t="s">
        <v>349</v>
      </c>
      <c r="E545" s="41"/>
      <c r="F545" s="241" t="s">
        <v>2593</v>
      </c>
      <c r="G545" s="41"/>
      <c r="H545" s="41"/>
      <c r="I545" s="242"/>
      <c r="J545" s="41"/>
      <c r="K545" s="41"/>
      <c r="L545" s="45"/>
      <c r="M545" s="243"/>
      <c r="N545" s="244"/>
      <c r="O545" s="92"/>
      <c r="P545" s="92"/>
      <c r="Q545" s="92"/>
      <c r="R545" s="92"/>
      <c r="S545" s="92"/>
      <c r="T545" s="93"/>
      <c r="U545" s="39"/>
      <c r="V545" s="39"/>
      <c r="W545" s="39"/>
      <c r="X545" s="39"/>
      <c r="Y545" s="39"/>
      <c r="Z545" s="39"/>
      <c r="AA545" s="39"/>
      <c r="AB545" s="39"/>
      <c r="AC545" s="39"/>
      <c r="AD545" s="39"/>
      <c r="AE545" s="39"/>
      <c r="AT545" s="18" t="s">
        <v>349</v>
      </c>
      <c r="AU545" s="18" t="s">
        <v>85</v>
      </c>
    </row>
    <row r="546" s="13" customFormat="1">
      <c r="A546" s="13"/>
      <c r="B546" s="252"/>
      <c r="C546" s="253"/>
      <c r="D546" s="240" t="s">
        <v>446</v>
      </c>
      <c r="E546" s="254" t="s">
        <v>1</v>
      </c>
      <c r="F546" s="255" t="s">
        <v>3769</v>
      </c>
      <c r="G546" s="253"/>
      <c r="H546" s="256">
        <v>19</v>
      </c>
      <c r="I546" s="257"/>
      <c r="J546" s="253"/>
      <c r="K546" s="253"/>
      <c r="L546" s="258"/>
      <c r="M546" s="259"/>
      <c r="N546" s="260"/>
      <c r="O546" s="260"/>
      <c r="P546" s="260"/>
      <c r="Q546" s="260"/>
      <c r="R546" s="260"/>
      <c r="S546" s="260"/>
      <c r="T546" s="261"/>
      <c r="U546" s="13"/>
      <c r="V546" s="13"/>
      <c r="W546" s="13"/>
      <c r="X546" s="13"/>
      <c r="Y546" s="13"/>
      <c r="Z546" s="13"/>
      <c r="AA546" s="13"/>
      <c r="AB546" s="13"/>
      <c r="AC546" s="13"/>
      <c r="AD546" s="13"/>
      <c r="AE546" s="13"/>
      <c r="AT546" s="262" t="s">
        <v>446</v>
      </c>
      <c r="AU546" s="262" t="s">
        <v>85</v>
      </c>
      <c r="AV546" s="13" t="s">
        <v>85</v>
      </c>
      <c r="AW546" s="13" t="s">
        <v>32</v>
      </c>
      <c r="AX546" s="13" t="s">
        <v>83</v>
      </c>
      <c r="AY546" s="262" t="s">
        <v>342</v>
      </c>
    </row>
    <row r="547" s="2" customFormat="1" ht="16.5" customHeight="1">
      <c r="A547" s="39"/>
      <c r="B547" s="40"/>
      <c r="C547" s="295" t="s">
        <v>1292</v>
      </c>
      <c r="D547" s="295" t="s">
        <v>621</v>
      </c>
      <c r="E547" s="296" t="s">
        <v>2595</v>
      </c>
      <c r="F547" s="297" t="s">
        <v>2596</v>
      </c>
      <c r="G547" s="298" t="s">
        <v>442</v>
      </c>
      <c r="H547" s="299">
        <v>19</v>
      </c>
      <c r="I547" s="300"/>
      <c r="J547" s="301">
        <f>ROUND(I547*H547,2)</f>
        <v>0</v>
      </c>
      <c r="K547" s="297" t="s">
        <v>1</v>
      </c>
      <c r="L547" s="302"/>
      <c r="M547" s="303" t="s">
        <v>1</v>
      </c>
      <c r="N547" s="304" t="s">
        <v>41</v>
      </c>
      <c r="O547" s="92"/>
      <c r="P547" s="236">
        <f>O547*H547</f>
        <v>0</v>
      </c>
      <c r="Q547" s="236">
        <v>0.054600000000000003</v>
      </c>
      <c r="R547" s="236">
        <f>Q547*H547</f>
        <v>1.0374000000000001</v>
      </c>
      <c r="S547" s="236">
        <v>0</v>
      </c>
      <c r="T547" s="237">
        <f>S547*H547</f>
        <v>0</v>
      </c>
      <c r="U547" s="39"/>
      <c r="V547" s="39"/>
      <c r="W547" s="39"/>
      <c r="X547" s="39"/>
      <c r="Y547" s="39"/>
      <c r="Z547" s="39"/>
      <c r="AA547" s="39"/>
      <c r="AB547" s="39"/>
      <c r="AC547" s="39"/>
      <c r="AD547" s="39"/>
      <c r="AE547" s="39"/>
      <c r="AR547" s="238" t="s">
        <v>376</v>
      </c>
      <c r="AT547" s="238" t="s">
        <v>621</v>
      </c>
      <c r="AU547" s="238" t="s">
        <v>85</v>
      </c>
      <c r="AY547" s="18" t="s">
        <v>342</v>
      </c>
      <c r="BE547" s="239">
        <f>IF(N547="základní",J547,0)</f>
        <v>0</v>
      </c>
      <c r="BF547" s="239">
        <f>IF(N547="snížená",J547,0)</f>
        <v>0</v>
      </c>
      <c r="BG547" s="239">
        <f>IF(N547="zákl. přenesená",J547,0)</f>
        <v>0</v>
      </c>
      <c r="BH547" s="239">
        <f>IF(N547="sníž. přenesená",J547,0)</f>
        <v>0</v>
      </c>
      <c r="BI547" s="239">
        <f>IF(N547="nulová",J547,0)</f>
        <v>0</v>
      </c>
      <c r="BJ547" s="18" t="s">
        <v>83</v>
      </c>
      <c r="BK547" s="239">
        <f>ROUND(I547*H547,2)</f>
        <v>0</v>
      </c>
      <c r="BL547" s="18" t="s">
        <v>360</v>
      </c>
      <c r="BM547" s="238" t="s">
        <v>3786</v>
      </c>
    </row>
    <row r="548" s="2" customFormat="1">
      <c r="A548" s="39"/>
      <c r="B548" s="40"/>
      <c r="C548" s="41"/>
      <c r="D548" s="240" t="s">
        <v>349</v>
      </c>
      <c r="E548" s="41"/>
      <c r="F548" s="241" t="s">
        <v>2596</v>
      </c>
      <c r="G548" s="41"/>
      <c r="H548" s="41"/>
      <c r="I548" s="242"/>
      <c r="J548" s="41"/>
      <c r="K548" s="41"/>
      <c r="L548" s="45"/>
      <c r="M548" s="243"/>
      <c r="N548" s="244"/>
      <c r="O548" s="92"/>
      <c r="P548" s="92"/>
      <c r="Q548" s="92"/>
      <c r="R548" s="92"/>
      <c r="S548" s="92"/>
      <c r="T548" s="93"/>
      <c r="U548" s="39"/>
      <c r="V548" s="39"/>
      <c r="W548" s="39"/>
      <c r="X548" s="39"/>
      <c r="Y548" s="39"/>
      <c r="Z548" s="39"/>
      <c r="AA548" s="39"/>
      <c r="AB548" s="39"/>
      <c r="AC548" s="39"/>
      <c r="AD548" s="39"/>
      <c r="AE548" s="39"/>
      <c r="AT548" s="18" t="s">
        <v>349</v>
      </c>
      <c r="AU548" s="18" t="s">
        <v>85</v>
      </c>
    </row>
    <row r="549" s="13" customFormat="1">
      <c r="A549" s="13"/>
      <c r="B549" s="252"/>
      <c r="C549" s="253"/>
      <c r="D549" s="240" t="s">
        <v>446</v>
      </c>
      <c r="E549" s="254" t="s">
        <v>1</v>
      </c>
      <c r="F549" s="255" t="s">
        <v>3787</v>
      </c>
      <c r="G549" s="253"/>
      <c r="H549" s="256">
        <v>19</v>
      </c>
      <c r="I549" s="257"/>
      <c r="J549" s="253"/>
      <c r="K549" s="253"/>
      <c r="L549" s="258"/>
      <c r="M549" s="259"/>
      <c r="N549" s="260"/>
      <c r="O549" s="260"/>
      <c r="P549" s="260"/>
      <c r="Q549" s="260"/>
      <c r="R549" s="260"/>
      <c r="S549" s="260"/>
      <c r="T549" s="261"/>
      <c r="U549" s="13"/>
      <c r="V549" s="13"/>
      <c r="W549" s="13"/>
      <c r="X549" s="13"/>
      <c r="Y549" s="13"/>
      <c r="Z549" s="13"/>
      <c r="AA549" s="13"/>
      <c r="AB549" s="13"/>
      <c r="AC549" s="13"/>
      <c r="AD549" s="13"/>
      <c r="AE549" s="13"/>
      <c r="AT549" s="262" t="s">
        <v>446</v>
      </c>
      <c r="AU549" s="262" t="s">
        <v>85</v>
      </c>
      <c r="AV549" s="13" t="s">
        <v>85</v>
      </c>
      <c r="AW549" s="13" t="s">
        <v>32</v>
      </c>
      <c r="AX549" s="13" t="s">
        <v>83</v>
      </c>
      <c r="AY549" s="262" t="s">
        <v>342</v>
      </c>
    </row>
    <row r="550" s="2" customFormat="1" ht="16.5" customHeight="1">
      <c r="A550" s="39"/>
      <c r="B550" s="40"/>
      <c r="C550" s="227" t="s">
        <v>1294</v>
      </c>
      <c r="D550" s="227" t="s">
        <v>343</v>
      </c>
      <c r="E550" s="228" t="s">
        <v>2953</v>
      </c>
      <c r="F550" s="229" t="s">
        <v>2954</v>
      </c>
      <c r="G550" s="230" t="s">
        <v>442</v>
      </c>
      <c r="H550" s="231">
        <v>24</v>
      </c>
      <c r="I550" s="232"/>
      <c r="J550" s="233">
        <f>ROUND(I550*H550,2)</f>
        <v>0</v>
      </c>
      <c r="K550" s="229" t="s">
        <v>1</v>
      </c>
      <c r="L550" s="45"/>
      <c r="M550" s="234" t="s">
        <v>1</v>
      </c>
      <c r="N550" s="235" t="s">
        <v>41</v>
      </c>
      <c r="O550" s="92"/>
      <c r="P550" s="236">
        <f>O550*H550</f>
        <v>0</v>
      </c>
      <c r="Q550" s="236">
        <v>0.21734000000000001</v>
      </c>
      <c r="R550" s="236">
        <f>Q550*H550</f>
        <v>5.2161600000000004</v>
      </c>
      <c r="S550" s="236">
        <v>0</v>
      </c>
      <c r="T550" s="237">
        <f>S550*H550</f>
        <v>0</v>
      </c>
      <c r="U550" s="39"/>
      <c r="V550" s="39"/>
      <c r="W550" s="39"/>
      <c r="X550" s="39"/>
      <c r="Y550" s="39"/>
      <c r="Z550" s="39"/>
      <c r="AA550" s="39"/>
      <c r="AB550" s="39"/>
      <c r="AC550" s="39"/>
      <c r="AD550" s="39"/>
      <c r="AE550" s="39"/>
      <c r="AR550" s="238" t="s">
        <v>360</v>
      </c>
      <c r="AT550" s="238" t="s">
        <v>343</v>
      </c>
      <c r="AU550" s="238" t="s">
        <v>85</v>
      </c>
      <c r="AY550" s="18" t="s">
        <v>342</v>
      </c>
      <c r="BE550" s="239">
        <f>IF(N550="základní",J550,0)</f>
        <v>0</v>
      </c>
      <c r="BF550" s="239">
        <f>IF(N550="snížená",J550,0)</f>
        <v>0</v>
      </c>
      <c r="BG550" s="239">
        <f>IF(N550="zákl. přenesená",J550,0)</f>
        <v>0</v>
      </c>
      <c r="BH550" s="239">
        <f>IF(N550="sníž. přenesená",J550,0)</f>
        <v>0</v>
      </c>
      <c r="BI550" s="239">
        <f>IF(N550="nulová",J550,0)</f>
        <v>0</v>
      </c>
      <c r="BJ550" s="18" t="s">
        <v>83</v>
      </c>
      <c r="BK550" s="239">
        <f>ROUND(I550*H550,2)</f>
        <v>0</v>
      </c>
      <c r="BL550" s="18" t="s">
        <v>360</v>
      </c>
      <c r="BM550" s="238" t="s">
        <v>3788</v>
      </c>
    </row>
    <row r="551" s="2" customFormat="1">
      <c r="A551" s="39"/>
      <c r="B551" s="40"/>
      <c r="C551" s="41"/>
      <c r="D551" s="240" t="s">
        <v>349</v>
      </c>
      <c r="E551" s="41"/>
      <c r="F551" s="241" t="s">
        <v>2954</v>
      </c>
      <c r="G551" s="41"/>
      <c r="H551" s="41"/>
      <c r="I551" s="242"/>
      <c r="J551" s="41"/>
      <c r="K551" s="41"/>
      <c r="L551" s="45"/>
      <c r="M551" s="243"/>
      <c r="N551" s="244"/>
      <c r="O551" s="92"/>
      <c r="P551" s="92"/>
      <c r="Q551" s="92"/>
      <c r="R551" s="92"/>
      <c r="S551" s="92"/>
      <c r="T551" s="93"/>
      <c r="U551" s="39"/>
      <c r="V551" s="39"/>
      <c r="W551" s="39"/>
      <c r="X551" s="39"/>
      <c r="Y551" s="39"/>
      <c r="Z551" s="39"/>
      <c r="AA551" s="39"/>
      <c r="AB551" s="39"/>
      <c r="AC551" s="39"/>
      <c r="AD551" s="39"/>
      <c r="AE551" s="39"/>
      <c r="AT551" s="18" t="s">
        <v>349</v>
      </c>
      <c r="AU551" s="18" t="s">
        <v>85</v>
      </c>
    </row>
    <row r="552" s="13" customFormat="1">
      <c r="A552" s="13"/>
      <c r="B552" s="252"/>
      <c r="C552" s="253"/>
      <c r="D552" s="240" t="s">
        <v>446</v>
      </c>
      <c r="E552" s="254" t="s">
        <v>1</v>
      </c>
      <c r="F552" s="255" t="s">
        <v>3725</v>
      </c>
      <c r="G552" s="253"/>
      <c r="H552" s="256">
        <v>24</v>
      </c>
      <c r="I552" s="257"/>
      <c r="J552" s="253"/>
      <c r="K552" s="253"/>
      <c r="L552" s="258"/>
      <c r="M552" s="259"/>
      <c r="N552" s="260"/>
      <c r="O552" s="260"/>
      <c r="P552" s="260"/>
      <c r="Q552" s="260"/>
      <c r="R552" s="260"/>
      <c r="S552" s="260"/>
      <c r="T552" s="261"/>
      <c r="U552" s="13"/>
      <c r="V552" s="13"/>
      <c r="W552" s="13"/>
      <c r="X552" s="13"/>
      <c r="Y552" s="13"/>
      <c r="Z552" s="13"/>
      <c r="AA552" s="13"/>
      <c r="AB552" s="13"/>
      <c r="AC552" s="13"/>
      <c r="AD552" s="13"/>
      <c r="AE552" s="13"/>
      <c r="AT552" s="262" t="s">
        <v>446</v>
      </c>
      <c r="AU552" s="262" t="s">
        <v>85</v>
      </c>
      <c r="AV552" s="13" t="s">
        <v>85</v>
      </c>
      <c r="AW552" s="13" t="s">
        <v>32</v>
      </c>
      <c r="AX552" s="13" t="s">
        <v>83</v>
      </c>
      <c r="AY552" s="262" t="s">
        <v>342</v>
      </c>
    </row>
    <row r="553" s="2" customFormat="1" ht="16.5" customHeight="1">
      <c r="A553" s="39"/>
      <c r="B553" s="40"/>
      <c r="C553" s="295" t="s">
        <v>1296</v>
      </c>
      <c r="D553" s="295" t="s">
        <v>621</v>
      </c>
      <c r="E553" s="296" t="s">
        <v>2956</v>
      </c>
      <c r="F553" s="297" t="s">
        <v>2957</v>
      </c>
      <c r="G553" s="298" t="s">
        <v>442</v>
      </c>
      <c r="H553" s="299">
        <v>24</v>
      </c>
      <c r="I553" s="300"/>
      <c r="J553" s="301">
        <f>ROUND(I553*H553,2)</f>
        <v>0</v>
      </c>
      <c r="K553" s="297" t="s">
        <v>443</v>
      </c>
      <c r="L553" s="302"/>
      <c r="M553" s="303" t="s">
        <v>1</v>
      </c>
      <c r="N553" s="304" t="s">
        <v>41</v>
      </c>
      <c r="O553" s="92"/>
      <c r="P553" s="236">
        <f>O553*H553</f>
        <v>0</v>
      </c>
      <c r="Q553" s="236">
        <v>0.0040000000000000001</v>
      </c>
      <c r="R553" s="236">
        <f>Q553*H553</f>
        <v>0.096000000000000002</v>
      </c>
      <c r="S553" s="236">
        <v>0</v>
      </c>
      <c r="T553" s="237">
        <f>S553*H553</f>
        <v>0</v>
      </c>
      <c r="U553" s="39"/>
      <c r="V553" s="39"/>
      <c r="W553" s="39"/>
      <c r="X553" s="39"/>
      <c r="Y553" s="39"/>
      <c r="Z553" s="39"/>
      <c r="AA553" s="39"/>
      <c r="AB553" s="39"/>
      <c r="AC553" s="39"/>
      <c r="AD553" s="39"/>
      <c r="AE553" s="39"/>
      <c r="AR553" s="238" t="s">
        <v>376</v>
      </c>
      <c r="AT553" s="238" t="s">
        <v>621</v>
      </c>
      <c r="AU553" s="238" t="s">
        <v>85</v>
      </c>
      <c r="AY553" s="18" t="s">
        <v>342</v>
      </c>
      <c r="BE553" s="239">
        <f>IF(N553="základní",J553,0)</f>
        <v>0</v>
      </c>
      <c r="BF553" s="239">
        <f>IF(N553="snížená",J553,0)</f>
        <v>0</v>
      </c>
      <c r="BG553" s="239">
        <f>IF(N553="zákl. přenesená",J553,0)</f>
        <v>0</v>
      </c>
      <c r="BH553" s="239">
        <f>IF(N553="sníž. přenesená",J553,0)</f>
        <v>0</v>
      </c>
      <c r="BI553" s="239">
        <f>IF(N553="nulová",J553,0)</f>
        <v>0</v>
      </c>
      <c r="BJ553" s="18" t="s">
        <v>83</v>
      </c>
      <c r="BK553" s="239">
        <f>ROUND(I553*H553,2)</f>
        <v>0</v>
      </c>
      <c r="BL553" s="18" t="s">
        <v>360</v>
      </c>
      <c r="BM553" s="238" t="s">
        <v>3789</v>
      </c>
    </row>
    <row r="554" s="2" customFormat="1">
      <c r="A554" s="39"/>
      <c r="B554" s="40"/>
      <c r="C554" s="41"/>
      <c r="D554" s="240" t="s">
        <v>349</v>
      </c>
      <c r="E554" s="41"/>
      <c r="F554" s="241" t="s">
        <v>2957</v>
      </c>
      <c r="G554" s="41"/>
      <c r="H554" s="41"/>
      <c r="I554" s="242"/>
      <c r="J554" s="41"/>
      <c r="K554" s="41"/>
      <c r="L554" s="45"/>
      <c r="M554" s="243"/>
      <c r="N554" s="244"/>
      <c r="O554" s="92"/>
      <c r="P554" s="92"/>
      <c r="Q554" s="92"/>
      <c r="R554" s="92"/>
      <c r="S554" s="92"/>
      <c r="T554" s="93"/>
      <c r="U554" s="39"/>
      <c r="V554" s="39"/>
      <c r="W554" s="39"/>
      <c r="X554" s="39"/>
      <c r="Y554" s="39"/>
      <c r="Z554" s="39"/>
      <c r="AA554" s="39"/>
      <c r="AB554" s="39"/>
      <c r="AC554" s="39"/>
      <c r="AD554" s="39"/>
      <c r="AE554" s="39"/>
      <c r="AT554" s="18" t="s">
        <v>349</v>
      </c>
      <c r="AU554" s="18" t="s">
        <v>85</v>
      </c>
    </row>
    <row r="555" s="13" customFormat="1">
      <c r="A555" s="13"/>
      <c r="B555" s="252"/>
      <c r="C555" s="253"/>
      <c r="D555" s="240" t="s">
        <v>446</v>
      </c>
      <c r="E555" s="254" t="s">
        <v>1</v>
      </c>
      <c r="F555" s="255" t="s">
        <v>3725</v>
      </c>
      <c r="G555" s="253"/>
      <c r="H555" s="256">
        <v>24</v>
      </c>
      <c r="I555" s="257"/>
      <c r="J555" s="253"/>
      <c r="K555" s="253"/>
      <c r="L555" s="258"/>
      <c r="M555" s="259"/>
      <c r="N555" s="260"/>
      <c r="O555" s="260"/>
      <c r="P555" s="260"/>
      <c r="Q555" s="260"/>
      <c r="R555" s="260"/>
      <c r="S555" s="260"/>
      <c r="T555" s="261"/>
      <c r="U555" s="13"/>
      <c r="V555" s="13"/>
      <c r="W555" s="13"/>
      <c r="X555" s="13"/>
      <c r="Y555" s="13"/>
      <c r="Z555" s="13"/>
      <c r="AA555" s="13"/>
      <c r="AB555" s="13"/>
      <c r="AC555" s="13"/>
      <c r="AD555" s="13"/>
      <c r="AE555" s="13"/>
      <c r="AT555" s="262" t="s">
        <v>446</v>
      </c>
      <c r="AU555" s="262" t="s">
        <v>85</v>
      </c>
      <c r="AV555" s="13" t="s">
        <v>85</v>
      </c>
      <c r="AW555" s="13" t="s">
        <v>32</v>
      </c>
      <c r="AX555" s="13" t="s">
        <v>83</v>
      </c>
      <c r="AY555" s="262" t="s">
        <v>342</v>
      </c>
    </row>
    <row r="556" s="2" customFormat="1" ht="16.5" customHeight="1">
      <c r="A556" s="39"/>
      <c r="B556" s="40"/>
      <c r="C556" s="295" t="s">
        <v>2615</v>
      </c>
      <c r="D556" s="295" t="s">
        <v>621</v>
      </c>
      <c r="E556" s="296" t="s">
        <v>2959</v>
      </c>
      <c r="F556" s="297" t="s">
        <v>2960</v>
      </c>
      <c r="G556" s="298" t="s">
        <v>442</v>
      </c>
      <c r="H556" s="299">
        <v>24</v>
      </c>
      <c r="I556" s="300"/>
      <c r="J556" s="301">
        <f>ROUND(I556*H556,2)</f>
        <v>0</v>
      </c>
      <c r="K556" s="297" t="s">
        <v>1</v>
      </c>
      <c r="L556" s="302"/>
      <c r="M556" s="303" t="s">
        <v>1</v>
      </c>
      <c r="N556" s="304" t="s">
        <v>41</v>
      </c>
      <c r="O556" s="92"/>
      <c r="P556" s="236">
        <f>O556*H556</f>
        <v>0</v>
      </c>
      <c r="Q556" s="236">
        <v>0.108</v>
      </c>
      <c r="R556" s="236">
        <f>Q556*H556</f>
        <v>2.5920000000000001</v>
      </c>
      <c r="S556" s="236">
        <v>0</v>
      </c>
      <c r="T556" s="237">
        <f>S556*H556</f>
        <v>0</v>
      </c>
      <c r="U556" s="39"/>
      <c r="V556" s="39"/>
      <c r="W556" s="39"/>
      <c r="X556" s="39"/>
      <c r="Y556" s="39"/>
      <c r="Z556" s="39"/>
      <c r="AA556" s="39"/>
      <c r="AB556" s="39"/>
      <c r="AC556" s="39"/>
      <c r="AD556" s="39"/>
      <c r="AE556" s="39"/>
      <c r="AR556" s="238" t="s">
        <v>376</v>
      </c>
      <c r="AT556" s="238" t="s">
        <v>621</v>
      </c>
      <c r="AU556" s="238" t="s">
        <v>85</v>
      </c>
      <c r="AY556" s="18" t="s">
        <v>342</v>
      </c>
      <c r="BE556" s="239">
        <f>IF(N556="základní",J556,0)</f>
        <v>0</v>
      </c>
      <c r="BF556" s="239">
        <f>IF(N556="snížená",J556,0)</f>
        <v>0</v>
      </c>
      <c r="BG556" s="239">
        <f>IF(N556="zákl. přenesená",J556,0)</f>
        <v>0</v>
      </c>
      <c r="BH556" s="239">
        <f>IF(N556="sníž. přenesená",J556,0)</f>
        <v>0</v>
      </c>
      <c r="BI556" s="239">
        <f>IF(N556="nulová",J556,0)</f>
        <v>0</v>
      </c>
      <c r="BJ556" s="18" t="s">
        <v>83</v>
      </c>
      <c r="BK556" s="239">
        <f>ROUND(I556*H556,2)</f>
        <v>0</v>
      </c>
      <c r="BL556" s="18" t="s">
        <v>360</v>
      </c>
      <c r="BM556" s="238" t="s">
        <v>3790</v>
      </c>
    </row>
    <row r="557" s="2" customFormat="1">
      <c r="A557" s="39"/>
      <c r="B557" s="40"/>
      <c r="C557" s="41"/>
      <c r="D557" s="240" t="s">
        <v>349</v>
      </c>
      <c r="E557" s="41"/>
      <c r="F557" s="241" t="s">
        <v>2960</v>
      </c>
      <c r="G557" s="41"/>
      <c r="H557" s="41"/>
      <c r="I557" s="242"/>
      <c r="J557" s="41"/>
      <c r="K557" s="41"/>
      <c r="L557" s="45"/>
      <c r="M557" s="243"/>
      <c r="N557" s="244"/>
      <c r="O557" s="92"/>
      <c r="P557" s="92"/>
      <c r="Q557" s="92"/>
      <c r="R557" s="92"/>
      <c r="S557" s="92"/>
      <c r="T557" s="93"/>
      <c r="U557" s="39"/>
      <c r="V557" s="39"/>
      <c r="W557" s="39"/>
      <c r="X557" s="39"/>
      <c r="Y557" s="39"/>
      <c r="Z557" s="39"/>
      <c r="AA557" s="39"/>
      <c r="AB557" s="39"/>
      <c r="AC557" s="39"/>
      <c r="AD557" s="39"/>
      <c r="AE557" s="39"/>
      <c r="AT557" s="18" t="s">
        <v>349</v>
      </c>
      <c r="AU557" s="18" t="s">
        <v>85</v>
      </c>
    </row>
    <row r="558" s="13" customFormat="1">
      <c r="A558" s="13"/>
      <c r="B558" s="252"/>
      <c r="C558" s="253"/>
      <c r="D558" s="240" t="s">
        <v>446</v>
      </c>
      <c r="E558" s="254" t="s">
        <v>1</v>
      </c>
      <c r="F558" s="255" t="s">
        <v>3725</v>
      </c>
      <c r="G558" s="253"/>
      <c r="H558" s="256">
        <v>24</v>
      </c>
      <c r="I558" s="257"/>
      <c r="J558" s="253"/>
      <c r="K558" s="253"/>
      <c r="L558" s="258"/>
      <c r="M558" s="259"/>
      <c r="N558" s="260"/>
      <c r="O558" s="260"/>
      <c r="P558" s="260"/>
      <c r="Q558" s="260"/>
      <c r="R558" s="260"/>
      <c r="S558" s="260"/>
      <c r="T558" s="261"/>
      <c r="U558" s="13"/>
      <c r="V558" s="13"/>
      <c r="W558" s="13"/>
      <c r="X558" s="13"/>
      <c r="Y558" s="13"/>
      <c r="Z558" s="13"/>
      <c r="AA558" s="13"/>
      <c r="AB558" s="13"/>
      <c r="AC558" s="13"/>
      <c r="AD558" s="13"/>
      <c r="AE558" s="13"/>
      <c r="AT558" s="262" t="s">
        <v>446</v>
      </c>
      <c r="AU558" s="262" t="s">
        <v>85</v>
      </c>
      <c r="AV558" s="13" t="s">
        <v>85</v>
      </c>
      <c r="AW558" s="13" t="s">
        <v>32</v>
      </c>
      <c r="AX558" s="13" t="s">
        <v>83</v>
      </c>
      <c r="AY558" s="262" t="s">
        <v>342</v>
      </c>
    </row>
    <row r="559" s="2" customFormat="1" ht="16.5" customHeight="1">
      <c r="A559" s="39"/>
      <c r="B559" s="40"/>
      <c r="C559" s="227" t="s">
        <v>2619</v>
      </c>
      <c r="D559" s="227" t="s">
        <v>343</v>
      </c>
      <c r="E559" s="228" t="s">
        <v>2601</v>
      </c>
      <c r="F559" s="229" t="s">
        <v>2602</v>
      </c>
      <c r="G559" s="230" t="s">
        <v>543</v>
      </c>
      <c r="H559" s="231">
        <v>757.79999999999995</v>
      </c>
      <c r="I559" s="232"/>
      <c r="J559" s="233">
        <f>ROUND(I559*H559,2)</f>
        <v>0</v>
      </c>
      <c r="K559" s="229" t="s">
        <v>443</v>
      </c>
      <c r="L559" s="45"/>
      <c r="M559" s="234" t="s">
        <v>1</v>
      </c>
      <c r="N559" s="235" t="s">
        <v>41</v>
      </c>
      <c r="O559" s="92"/>
      <c r="P559" s="236">
        <f>O559*H559</f>
        <v>0</v>
      </c>
      <c r="Q559" s="236">
        <v>6.9999999999999994E-05</v>
      </c>
      <c r="R559" s="236">
        <f>Q559*H559</f>
        <v>0.053045999999999989</v>
      </c>
      <c r="S559" s="236">
        <v>0</v>
      </c>
      <c r="T559" s="237">
        <f>S559*H559</f>
        <v>0</v>
      </c>
      <c r="U559" s="39"/>
      <c r="V559" s="39"/>
      <c r="W559" s="39"/>
      <c r="X559" s="39"/>
      <c r="Y559" s="39"/>
      <c r="Z559" s="39"/>
      <c r="AA559" s="39"/>
      <c r="AB559" s="39"/>
      <c r="AC559" s="39"/>
      <c r="AD559" s="39"/>
      <c r="AE559" s="39"/>
      <c r="AR559" s="238" t="s">
        <v>360</v>
      </c>
      <c r="AT559" s="238" t="s">
        <v>343</v>
      </c>
      <c r="AU559" s="238" t="s">
        <v>85</v>
      </c>
      <c r="AY559" s="18" t="s">
        <v>342</v>
      </c>
      <c r="BE559" s="239">
        <f>IF(N559="základní",J559,0)</f>
        <v>0</v>
      </c>
      <c r="BF559" s="239">
        <f>IF(N559="snížená",J559,0)</f>
        <v>0</v>
      </c>
      <c r="BG559" s="239">
        <f>IF(N559="zákl. přenesená",J559,0)</f>
        <v>0</v>
      </c>
      <c r="BH559" s="239">
        <f>IF(N559="sníž. přenesená",J559,0)</f>
        <v>0</v>
      </c>
      <c r="BI559" s="239">
        <f>IF(N559="nulová",J559,0)</f>
        <v>0</v>
      </c>
      <c r="BJ559" s="18" t="s">
        <v>83</v>
      </c>
      <c r="BK559" s="239">
        <f>ROUND(I559*H559,2)</f>
        <v>0</v>
      </c>
      <c r="BL559" s="18" t="s">
        <v>360</v>
      </c>
      <c r="BM559" s="238" t="s">
        <v>3791</v>
      </c>
    </row>
    <row r="560" s="2" customFormat="1">
      <c r="A560" s="39"/>
      <c r="B560" s="40"/>
      <c r="C560" s="41"/>
      <c r="D560" s="240" t="s">
        <v>349</v>
      </c>
      <c r="E560" s="41"/>
      <c r="F560" s="241" t="s">
        <v>2604</v>
      </c>
      <c r="G560" s="41"/>
      <c r="H560" s="41"/>
      <c r="I560" s="242"/>
      <c r="J560" s="41"/>
      <c r="K560" s="41"/>
      <c r="L560" s="45"/>
      <c r="M560" s="243"/>
      <c r="N560" s="244"/>
      <c r="O560" s="92"/>
      <c r="P560" s="92"/>
      <c r="Q560" s="92"/>
      <c r="R560" s="92"/>
      <c r="S560" s="92"/>
      <c r="T560" s="93"/>
      <c r="U560" s="39"/>
      <c r="V560" s="39"/>
      <c r="W560" s="39"/>
      <c r="X560" s="39"/>
      <c r="Y560" s="39"/>
      <c r="Z560" s="39"/>
      <c r="AA560" s="39"/>
      <c r="AB560" s="39"/>
      <c r="AC560" s="39"/>
      <c r="AD560" s="39"/>
      <c r="AE560" s="39"/>
      <c r="AT560" s="18" t="s">
        <v>349</v>
      </c>
      <c r="AU560" s="18" t="s">
        <v>85</v>
      </c>
    </row>
    <row r="561" s="13" customFormat="1">
      <c r="A561" s="13"/>
      <c r="B561" s="252"/>
      <c r="C561" s="253"/>
      <c r="D561" s="240" t="s">
        <v>446</v>
      </c>
      <c r="E561" s="254" t="s">
        <v>1</v>
      </c>
      <c r="F561" s="255" t="s">
        <v>3699</v>
      </c>
      <c r="G561" s="253"/>
      <c r="H561" s="256">
        <v>78.099999999999994</v>
      </c>
      <c r="I561" s="257"/>
      <c r="J561" s="253"/>
      <c r="K561" s="253"/>
      <c r="L561" s="258"/>
      <c r="M561" s="259"/>
      <c r="N561" s="260"/>
      <c r="O561" s="260"/>
      <c r="P561" s="260"/>
      <c r="Q561" s="260"/>
      <c r="R561" s="260"/>
      <c r="S561" s="260"/>
      <c r="T561" s="261"/>
      <c r="U561" s="13"/>
      <c r="V561" s="13"/>
      <c r="W561" s="13"/>
      <c r="X561" s="13"/>
      <c r="Y561" s="13"/>
      <c r="Z561" s="13"/>
      <c r="AA561" s="13"/>
      <c r="AB561" s="13"/>
      <c r="AC561" s="13"/>
      <c r="AD561" s="13"/>
      <c r="AE561" s="13"/>
      <c r="AT561" s="262" t="s">
        <v>446</v>
      </c>
      <c r="AU561" s="262" t="s">
        <v>85</v>
      </c>
      <c r="AV561" s="13" t="s">
        <v>85</v>
      </c>
      <c r="AW561" s="13" t="s">
        <v>32</v>
      </c>
      <c r="AX561" s="13" t="s">
        <v>76</v>
      </c>
      <c r="AY561" s="262" t="s">
        <v>342</v>
      </c>
    </row>
    <row r="562" s="13" customFormat="1">
      <c r="A562" s="13"/>
      <c r="B562" s="252"/>
      <c r="C562" s="253"/>
      <c r="D562" s="240" t="s">
        <v>446</v>
      </c>
      <c r="E562" s="254" t="s">
        <v>1</v>
      </c>
      <c r="F562" s="255" t="s">
        <v>3700</v>
      </c>
      <c r="G562" s="253"/>
      <c r="H562" s="256">
        <v>679.70000000000005</v>
      </c>
      <c r="I562" s="257"/>
      <c r="J562" s="253"/>
      <c r="K562" s="253"/>
      <c r="L562" s="258"/>
      <c r="M562" s="259"/>
      <c r="N562" s="260"/>
      <c r="O562" s="260"/>
      <c r="P562" s="260"/>
      <c r="Q562" s="260"/>
      <c r="R562" s="260"/>
      <c r="S562" s="260"/>
      <c r="T562" s="261"/>
      <c r="U562" s="13"/>
      <c r="V562" s="13"/>
      <c r="W562" s="13"/>
      <c r="X562" s="13"/>
      <c r="Y562" s="13"/>
      <c r="Z562" s="13"/>
      <c r="AA562" s="13"/>
      <c r="AB562" s="13"/>
      <c r="AC562" s="13"/>
      <c r="AD562" s="13"/>
      <c r="AE562" s="13"/>
      <c r="AT562" s="262" t="s">
        <v>446</v>
      </c>
      <c r="AU562" s="262" t="s">
        <v>85</v>
      </c>
      <c r="AV562" s="13" t="s">
        <v>85</v>
      </c>
      <c r="AW562" s="13" t="s">
        <v>32</v>
      </c>
      <c r="AX562" s="13" t="s">
        <v>76</v>
      </c>
      <c r="AY562" s="262" t="s">
        <v>342</v>
      </c>
    </row>
    <row r="563" s="16" customFormat="1">
      <c r="A563" s="16"/>
      <c r="B563" s="284"/>
      <c r="C563" s="285"/>
      <c r="D563" s="240" t="s">
        <v>446</v>
      </c>
      <c r="E563" s="286" t="s">
        <v>1</v>
      </c>
      <c r="F563" s="287" t="s">
        <v>500</v>
      </c>
      <c r="G563" s="285"/>
      <c r="H563" s="288">
        <v>757.79999999999995</v>
      </c>
      <c r="I563" s="289"/>
      <c r="J563" s="285"/>
      <c r="K563" s="285"/>
      <c r="L563" s="290"/>
      <c r="M563" s="291"/>
      <c r="N563" s="292"/>
      <c r="O563" s="292"/>
      <c r="P563" s="292"/>
      <c r="Q563" s="292"/>
      <c r="R563" s="292"/>
      <c r="S563" s="292"/>
      <c r="T563" s="293"/>
      <c r="U563" s="16"/>
      <c r="V563" s="16"/>
      <c r="W563" s="16"/>
      <c r="X563" s="16"/>
      <c r="Y563" s="16"/>
      <c r="Z563" s="16"/>
      <c r="AA563" s="16"/>
      <c r="AB563" s="16"/>
      <c r="AC563" s="16"/>
      <c r="AD563" s="16"/>
      <c r="AE563" s="16"/>
      <c r="AT563" s="294" t="s">
        <v>446</v>
      </c>
      <c r="AU563" s="294" t="s">
        <v>85</v>
      </c>
      <c r="AV563" s="16" t="s">
        <v>360</v>
      </c>
      <c r="AW563" s="16" t="s">
        <v>32</v>
      </c>
      <c r="AX563" s="16" t="s">
        <v>83</v>
      </c>
      <c r="AY563" s="294" t="s">
        <v>342</v>
      </c>
    </row>
    <row r="564" s="2" customFormat="1" ht="16.5" customHeight="1">
      <c r="A564" s="39"/>
      <c r="B564" s="40"/>
      <c r="C564" s="227" t="s">
        <v>2623</v>
      </c>
      <c r="D564" s="227" t="s">
        <v>343</v>
      </c>
      <c r="E564" s="228" t="s">
        <v>2963</v>
      </c>
      <c r="F564" s="229" t="s">
        <v>2964</v>
      </c>
      <c r="G564" s="230" t="s">
        <v>543</v>
      </c>
      <c r="H564" s="231">
        <v>32.5</v>
      </c>
      <c r="I564" s="232"/>
      <c r="J564" s="233">
        <f>ROUND(I564*H564,2)</f>
        <v>0</v>
      </c>
      <c r="K564" s="229" t="s">
        <v>1</v>
      </c>
      <c r="L564" s="45"/>
      <c r="M564" s="234" t="s">
        <v>1</v>
      </c>
      <c r="N564" s="235" t="s">
        <v>41</v>
      </c>
      <c r="O564" s="92"/>
      <c r="P564" s="236">
        <f>O564*H564</f>
        <v>0</v>
      </c>
      <c r="Q564" s="236">
        <v>0</v>
      </c>
      <c r="R564" s="236">
        <f>Q564*H564</f>
        <v>0</v>
      </c>
      <c r="S564" s="236">
        <v>0</v>
      </c>
      <c r="T564" s="237">
        <f>S564*H564</f>
        <v>0</v>
      </c>
      <c r="U564" s="39"/>
      <c r="V564" s="39"/>
      <c r="W564" s="39"/>
      <c r="X564" s="39"/>
      <c r="Y564" s="39"/>
      <c r="Z564" s="39"/>
      <c r="AA564" s="39"/>
      <c r="AB564" s="39"/>
      <c r="AC564" s="39"/>
      <c r="AD564" s="39"/>
      <c r="AE564" s="39"/>
      <c r="AR564" s="238" t="s">
        <v>360</v>
      </c>
      <c r="AT564" s="238" t="s">
        <v>343</v>
      </c>
      <c r="AU564" s="238" t="s">
        <v>85</v>
      </c>
      <c r="AY564" s="18" t="s">
        <v>342</v>
      </c>
      <c r="BE564" s="239">
        <f>IF(N564="základní",J564,0)</f>
        <v>0</v>
      </c>
      <c r="BF564" s="239">
        <f>IF(N564="snížená",J564,0)</f>
        <v>0</v>
      </c>
      <c r="BG564" s="239">
        <f>IF(N564="zákl. přenesená",J564,0)</f>
        <v>0</v>
      </c>
      <c r="BH564" s="239">
        <f>IF(N564="sníž. přenesená",J564,0)</f>
        <v>0</v>
      </c>
      <c r="BI564" s="239">
        <f>IF(N564="nulová",J564,0)</f>
        <v>0</v>
      </c>
      <c r="BJ564" s="18" t="s">
        <v>83</v>
      </c>
      <c r="BK564" s="239">
        <f>ROUND(I564*H564,2)</f>
        <v>0</v>
      </c>
      <c r="BL564" s="18" t="s">
        <v>360</v>
      </c>
      <c r="BM564" s="238" t="s">
        <v>3792</v>
      </c>
    </row>
    <row r="565" s="2" customFormat="1">
      <c r="A565" s="39"/>
      <c r="B565" s="40"/>
      <c r="C565" s="41"/>
      <c r="D565" s="240" t="s">
        <v>349</v>
      </c>
      <c r="E565" s="41"/>
      <c r="F565" s="241" t="s">
        <v>2966</v>
      </c>
      <c r="G565" s="41"/>
      <c r="H565" s="41"/>
      <c r="I565" s="242"/>
      <c r="J565" s="41"/>
      <c r="K565" s="41"/>
      <c r="L565" s="45"/>
      <c r="M565" s="243"/>
      <c r="N565" s="244"/>
      <c r="O565" s="92"/>
      <c r="P565" s="92"/>
      <c r="Q565" s="92"/>
      <c r="R565" s="92"/>
      <c r="S565" s="92"/>
      <c r="T565" s="93"/>
      <c r="U565" s="39"/>
      <c r="V565" s="39"/>
      <c r="W565" s="39"/>
      <c r="X565" s="39"/>
      <c r="Y565" s="39"/>
      <c r="Z565" s="39"/>
      <c r="AA565" s="39"/>
      <c r="AB565" s="39"/>
      <c r="AC565" s="39"/>
      <c r="AD565" s="39"/>
      <c r="AE565" s="39"/>
      <c r="AT565" s="18" t="s">
        <v>349</v>
      </c>
      <c r="AU565" s="18" t="s">
        <v>85</v>
      </c>
    </row>
    <row r="566" s="13" customFormat="1">
      <c r="A566" s="13"/>
      <c r="B566" s="252"/>
      <c r="C566" s="253"/>
      <c r="D566" s="240" t="s">
        <v>446</v>
      </c>
      <c r="E566" s="254" t="s">
        <v>1</v>
      </c>
      <c r="F566" s="255" t="s">
        <v>3793</v>
      </c>
      <c r="G566" s="253"/>
      <c r="H566" s="256">
        <v>32.5</v>
      </c>
      <c r="I566" s="257"/>
      <c r="J566" s="253"/>
      <c r="K566" s="253"/>
      <c r="L566" s="258"/>
      <c r="M566" s="259"/>
      <c r="N566" s="260"/>
      <c r="O566" s="260"/>
      <c r="P566" s="260"/>
      <c r="Q566" s="260"/>
      <c r="R566" s="260"/>
      <c r="S566" s="260"/>
      <c r="T566" s="261"/>
      <c r="U566" s="13"/>
      <c r="V566" s="13"/>
      <c r="W566" s="13"/>
      <c r="X566" s="13"/>
      <c r="Y566" s="13"/>
      <c r="Z566" s="13"/>
      <c r="AA566" s="13"/>
      <c r="AB566" s="13"/>
      <c r="AC566" s="13"/>
      <c r="AD566" s="13"/>
      <c r="AE566" s="13"/>
      <c r="AT566" s="262" t="s">
        <v>446</v>
      </c>
      <c r="AU566" s="262" t="s">
        <v>85</v>
      </c>
      <c r="AV566" s="13" t="s">
        <v>85</v>
      </c>
      <c r="AW566" s="13" t="s">
        <v>32</v>
      </c>
      <c r="AX566" s="13" t="s">
        <v>83</v>
      </c>
      <c r="AY566" s="262" t="s">
        <v>342</v>
      </c>
    </row>
    <row r="567" s="12" customFormat="1" ht="22.8" customHeight="1">
      <c r="A567" s="12"/>
      <c r="B567" s="213"/>
      <c r="C567" s="214"/>
      <c r="D567" s="215" t="s">
        <v>75</v>
      </c>
      <c r="E567" s="246" t="s">
        <v>381</v>
      </c>
      <c r="F567" s="246" t="s">
        <v>839</v>
      </c>
      <c r="G567" s="214"/>
      <c r="H567" s="214"/>
      <c r="I567" s="217"/>
      <c r="J567" s="247">
        <f>BK567</f>
        <v>0</v>
      </c>
      <c r="K567" s="214"/>
      <c r="L567" s="219"/>
      <c r="M567" s="220"/>
      <c r="N567" s="221"/>
      <c r="O567" s="221"/>
      <c r="P567" s="222">
        <f>SUM(P568:P571)</f>
        <v>0</v>
      </c>
      <c r="Q567" s="221"/>
      <c r="R567" s="222">
        <f>SUM(R568:R571)</f>
        <v>0</v>
      </c>
      <c r="S567" s="221"/>
      <c r="T567" s="223">
        <f>SUM(T568:T571)</f>
        <v>0</v>
      </c>
      <c r="U567" s="12"/>
      <c r="V567" s="12"/>
      <c r="W567" s="12"/>
      <c r="X567" s="12"/>
      <c r="Y567" s="12"/>
      <c r="Z567" s="12"/>
      <c r="AA567" s="12"/>
      <c r="AB567" s="12"/>
      <c r="AC567" s="12"/>
      <c r="AD567" s="12"/>
      <c r="AE567" s="12"/>
      <c r="AR567" s="224" t="s">
        <v>83</v>
      </c>
      <c r="AT567" s="225" t="s">
        <v>75</v>
      </c>
      <c r="AU567" s="225" t="s">
        <v>83</v>
      </c>
      <c r="AY567" s="224" t="s">
        <v>342</v>
      </c>
      <c r="BK567" s="226">
        <f>SUM(BK568:BK571)</f>
        <v>0</v>
      </c>
    </row>
    <row r="568" s="2" customFormat="1" ht="16.5" customHeight="1">
      <c r="A568" s="39"/>
      <c r="B568" s="40"/>
      <c r="C568" s="227" t="s">
        <v>2627</v>
      </c>
      <c r="D568" s="227" t="s">
        <v>343</v>
      </c>
      <c r="E568" s="228" t="s">
        <v>912</v>
      </c>
      <c r="F568" s="229" t="s">
        <v>913</v>
      </c>
      <c r="G568" s="230" t="s">
        <v>543</v>
      </c>
      <c r="H568" s="231">
        <v>1509.96</v>
      </c>
      <c r="I568" s="232"/>
      <c r="J568" s="233">
        <f>ROUND(I568*H568,2)</f>
        <v>0</v>
      </c>
      <c r="K568" s="229" t="s">
        <v>443</v>
      </c>
      <c r="L568" s="45"/>
      <c r="M568" s="234" t="s">
        <v>1</v>
      </c>
      <c r="N568" s="235" t="s">
        <v>41</v>
      </c>
      <c r="O568" s="92"/>
      <c r="P568" s="236">
        <f>O568*H568</f>
        <v>0</v>
      </c>
      <c r="Q568" s="236">
        <v>0</v>
      </c>
      <c r="R568" s="236">
        <f>Q568*H568</f>
        <v>0</v>
      </c>
      <c r="S568" s="236">
        <v>0</v>
      </c>
      <c r="T568" s="237">
        <f>S568*H568</f>
        <v>0</v>
      </c>
      <c r="U568" s="39"/>
      <c r="V568" s="39"/>
      <c r="W568" s="39"/>
      <c r="X568" s="39"/>
      <c r="Y568" s="39"/>
      <c r="Z568" s="39"/>
      <c r="AA568" s="39"/>
      <c r="AB568" s="39"/>
      <c r="AC568" s="39"/>
      <c r="AD568" s="39"/>
      <c r="AE568" s="39"/>
      <c r="AR568" s="238" t="s">
        <v>360</v>
      </c>
      <c r="AT568" s="238" t="s">
        <v>343</v>
      </c>
      <c r="AU568" s="238" t="s">
        <v>85</v>
      </c>
      <c r="AY568" s="18" t="s">
        <v>342</v>
      </c>
      <c r="BE568" s="239">
        <f>IF(N568="základní",J568,0)</f>
        <v>0</v>
      </c>
      <c r="BF568" s="239">
        <f>IF(N568="snížená",J568,0)</f>
        <v>0</v>
      </c>
      <c r="BG568" s="239">
        <f>IF(N568="zákl. přenesená",J568,0)</f>
        <v>0</v>
      </c>
      <c r="BH568" s="239">
        <f>IF(N568="sníž. přenesená",J568,0)</f>
        <v>0</v>
      </c>
      <c r="BI568" s="239">
        <f>IF(N568="nulová",J568,0)</f>
        <v>0</v>
      </c>
      <c r="BJ568" s="18" t="s">
        <v>83</v>
      </c>
      <c r="BK568" s="239">
        <f>ROUND(I568*H568,2)</f>
        <v>0</v>
      </c>
      <c r="BL568" s="18" t="s">
        <v>360</v>
      </c>
      <c r="BM568" s="238" t="s">
        <v>3794</v>
      </c>
    </row>
    <row r="569" s="2" customFormat="1">
      <c r="A569" s="39"/>
      <c r="B569" s="40"/>
      <c r="C569" s="41"/>
      <c r="D569" s="240" t="s">
        <v>349</v>
      </c>
      <c r="E569" s="41"/>
      <c r="F569" s="241" t="s">
        <v>915</v>
      </c>
      <c r="G569" s="41"/>
      <c r="H569" s="41"/>
      <c r="I569" s="242"/>
      <c r="J569" s="41"/>
      <c r="K569" s="41"/>
      <c r="L569" s="45"/>
      <c r="M569" s="243"/>
      <c r="N569" s="244"/>
      <c r="O569" s="92"/>
      <c r="P569" s="92"/>
      <c r="Q569" s="92"/>
      <c r="R569" s="92"/>
      <c r="S569" s="92"/>
      <c r="T569" s="93"/>
      <c r="U569" s="39"/>
      <c r="V569" s="39"/>
      <c r="W569" s="39"/>
      <c r="X569" s="39"/>
      <c r="Y569" s="39"/>
      <c r="Z569" s="39"/>
      <c r="AA569" s="39"/>
      <c r="AB569" s="39"/>
      <c r="AC569" s="39"/>
      <c r="AD569" s="39"/>
      <c r="AE569" s="39"/>
      <c r="AT569" s="18" t="s">
        <v>349</v>
      </c>
      <c r="AU569" s="18" t="s">
        <v>85</v>
      </c>
    </row>
    <row r="570" s="14" customFormat="1">
      <c r="A570" s="14"/>
      <c r="B570" s="263"/>
      <c r="C570" s="264"/>
      <c r="D570" s="240" t="s">
        <v>446</v>
      </c>
      <c r="E570" s="265" t="s">
        <v>1</v>
      </c>
      <c r="F570" s="266" t="s">
        <v>2625</v>
      </c>
      <c r="G570" s="264"/>
      <c r="H570" s="265" t="s">
        <v>1</v>
      </c>
      <c r="I570" s="267"/>
      <c r="J570" s="264"/>
      <c r="K570" s="264"/>
      <c r="L570" s="268"/>
      <c r="M570" s="269"/>
      <c r="N570" s="270"/>
      <c r="O570" s="270"/>
      <c r="P570" s="270"/>
      <c r="Q570" s="270"/>
      <c r="R570" s="270"/>
      <c r="S570" s="270"/>
      <c r="T570" s="271"/>
      <c r="U570" s="14"/>
      <c r="V570" s="14"/>
      <c r="W570" s="14"/>
      <c r="X570" s="14"/>
      <c r="Y570" s="14"/>
      <c r="Z570" s="14"/>
      <c r="AA570" s="14"/>
      <c r="AB570" s="14"/>
      <c r="AC570" s="14"/>
      <c r="AD570" s="14"/>
      <c r="AE570" s="14"/>
      <c r="AT570" s="272" t="s">
        <v>446</v>
      </c>
      <c r="AU570" s="272" t="s">
        <v>85</v>
      </c>
      <c r="AV570" s="14" t="s">
        <v>83</v>
      </c>
      <c r="AW570" s="14" t="s">
        <v>32</v>
      </c>
      <c r="AX570" s="14" t="s">
        <v>76</v>
      </c>
      <c r="AY570" s="272" t="s">
        <v>342</v>
      </c>
    </row>
    <row r="571" s="13" customFormat="1">
      <c r="A571" s="13"/>
      <c r="B571" s="252"/>
      <c r="C571" s="253"/>
      <c r="D571" s="240" t="s">
        <v>446</v>
      </c>
      <c r="E571" s="254" t="s">
        <v>1</v>
      </c>
      <c r="F571" s="255" t="s">
        <v>3795</v>
      </c>
      <c r="G571" s="253"/>
      <c r="H571" s="256">
        <v>1509.96</v>
      </c>
      <c r="I571" s="257"/>
      <c r="J571" s="253"/>
      <c r="K571" s="253"/>
      <c r="L571" s="258"/>
      <c r="M571" s="259"/>
      <c r="N571" s="260"/>
      <c r="O571" s="260"/>
      <c r="P571" s="260"/>
      <c r="Q571" s="260"/>
      <c r="R571" s="260"/>
      <c r="S571" s="260"/>
      <c r="T571" s="261"/>
      <c r="U571" s="13"/>
      <c r="V571" s="13"/>
      <c r="W571" s="13"/>
      <c r="X571" s="13"/>
      <c r="Y571" s="13"/>
      <c r="Z571" s="13"/>
      <c r="AA571" s="13"/>
      <c r="AB571" s="13"/>
      <c r="AC571" s="13"/>
      <c r="AD571" s="13"/>
      <c r="AE571" s="13"/>
      <c r="AT571" s="262" t="s">
        <v>446</v>
      </c>
      <c r="AU571" s="262" t="s">
        <v>85</v>
      </c>
      <c r="AV571" s="13" t="s">
        <v>85</v>
      </c>
      <c r="AW571" s="13" t="s">
        <v>32</v>
      </c>
      <c r="AX571" s="13" t="s">
        <v>83</v>
      </c>
      <c r="AY571" s="262" t="s">
        <v>342</v>
      </c>
    </row>
    <row r="572" s="12" customFormat="1" ht="22.8" customHeight="1">
      <c r="A572" s="12"/>
      <c r="B572" s="213"/>
      <c r="C572" s="214"/>
      <c r="D572" s="215" t="s">
        <v>75</v>
      </c>
      <c r="E572" s="246" t="s">
        <v>950</v>
      </c>
      <c r="F572" s="246" t="s">
        <v>951</v>
      </c>
      <c r="G572" s="214"/>
      <c r="H572" s="214"/>
      <c r="I572" s="217"/>
      <c r="J572" s="247">
        <f>BK572</f>
        <v>0</v>
      </c>
      <c r="K572" s="214"/>
      <c r="L572" s="219"/>
      <c r="M572" s="220"/>
      <c r="N572" s="221"/>
      <c r="O572" s="221"/>
      <c r="P572" s="222">
        <f>SUM(P573:P584)</f>
        <v>0</v>
      </c>
      <c r="Q572" s="221"/>
      <c r="R572" s="222">
        <f>SUM(R573:R584)</f>
        <v>0</v>
      </c>
      <c r="S572" s="221"/>
      <c r="T572" s="223">
        <f>SUM(T573:T584)</f>
        <v>0</v>
      </c>
      <c r="U572" s="12"/>
      <c r="V572" s="12"/>
      <c r="W572" s="12"/>
      <c r="X572" s="12"/>
      <c r="Y572" s="12"/>
      <c r="Z572" s="12"/>
      <c r="AA572" s="12"/>
      <c r="AB572" s="12"/>
      <c r="AC572" s="12"/>
      <c r="AD572" s="12"/>
      <c r="AE572" s="12"/>
      <c r="AR572" s="224" t="s">
        <v>83</v>
      </c>
      <c r="AT572" s="225" t="s">
        <v>75</v>
      </c>
      <c r="AU572" s="225" t="s">
        <v>83</v>
      </c>
      <c r="AY572" s="224" t="s">
        <v>342</v>
      </c>
      <c r="BK572" s="226">
        <f>SUM(BK573:BK584)</f>
        <v>0</v>
      </c>
    </row>
    <row r="573" s="2" customFormat="1" ht="24.15" customHeight="1">
      <c r="A573" s="39"/>
      <c r="B573" s="40"/>
      <c r="C573" s="227" t="s">
        <v>2632</v>
      </c>
      <c r="D573" s="227" t="s">
        <v>343</v>
      </c>
      <c r="E573" s="228" t="s">
        <v>976</v>
      </c>
      <c r="F573" s="229" t="s">
        <v>977</v>
      </c>
      <c r="G573" s="230" t="s">
        <v>462</v>
      </c>
      <c r="H573" s="231">
        <v>179.23500000000001</v>
      </c>
      <c r="I573" s="232"/>
      <c r="J573" s="233">
        <f>ROUND(I573*H573,2)</f>
        <v>0</v>
      </c>
      <c r="K573" s="229" t="s">
        <v>443</v>
      </c>
      <c r="L573" s="45"/>
      <c r="M573" s="234" t="s">
        <v>1</v>
      </c>
      <c r="N573" s="235" t="s">
        <v>41</v>
      </c>
      <c r="O573" s="92"/>
      <c r="P573" s="236">
        <f>O573*H573</f>
        <v>0</v>
      </c>
      <c r="Q573" s="236">
        <v>0</v>
      </c>
      <c r="R573" s="236">
        <f>Q573*H573</f>
        <v>0</v>
      </c>
      <c r="S573" s="236">
        <v>0</v>
      </c>
      <c r="T573" s="237">
        <f>S573*H573</f>
        <v>0</v>
      </c>
      <c r="U573" s="39"/>
      <c r="V573" s="39"/>
      <c r="W573" s="39"/>
      <c r="X573" s="39"/>
      <c r="Y573" s="39"/>
      <c r="Z573" s="39"/>
      <c r="AA573" s="39"/>
      <c r="AB573" s="39"/>
      <c r="AC573" s="39"/>
      <c r="AD573" s="39"/>
      <c r="AE573" s="39"/>
      <c r="AR573" s="238" t="s">
        <v>360</v>
      </c>
      <c r="AT573" s="238" t="s">
        <v>343</v>
      </c>
      <c r="AU573" s="238" t="s">
        <v>85</v>
      </c>
      <c r="AY573" s="18" t="s">
        <v>342</v>
      </c>
      <c r="BE573" s="239">
        <f>IF(N573="základní",J573,0)</f>
        <v>0</v>
      </c>
      <c r="BF573" s="239">
        <f>IF(N573="snížená",J573,0)</f>
        <v>0</v>
      </c>
      <c r="BG573" s="239">
        <f>IF(N573="zákl. přenesená",J573,0)</f>
        <v>0</v>
      </c>
      <c r="BH573" s="239">
        <f>IF(N573="sníž. přenesená",J573,0)</f>
        <v>0</v>
      </c>
      <c r="BI573" s="239">
        <f>IF(N573="nulová",J573,0)</f>
        <v>0</v>
      </c>
      <c r="BJ573" s="18" t="s">
        <v>83</v>
      </c>
      <c r="BK573" s="239">
        <f>ROUND(I573*H573,2)</f>
        <v>0</v>
      </c>
      <c r="BL573" s="18" t="s">
        <v>360</v>
      </c>
      <c r="BM573" s="238" t="s">
        <v>3796</v>
      </c>
    </row>
    <row r="574" s="2" customFormat="1">
      <c r="A574" s="39"/>
      <c r="B574" s="40"/>
      <c r="C574" s="41"/>
      <c r="D574" s="240" t="s">
        <v>349</v>
      </c>
      <c r="E574" s="41"/>
      <c r="F574" s="241" t="s">
        <v>977</v>
      </c>
      <c r="G574" s="41"/>
      <c r="H574" s="41"/>
      <c r="I574" s="242"/>
      <c r="J574" s="41"/>
      <c r="K574" s="41"/>
      <c r="L574" s="45"/>
      <c r="M574" s="243"/>
      <c r="N574" s="244"/>
      <c r="O574" s="92"/>
      <c r="P574" s="92"/>
      <c r="Q574" s="92"/>
      <c r="R574" s="92"/>
      <c r="S574" s="92"/>
      <c r="T574" s="93"/>
      <c r="U574" s="39"/>
      <c r="V574" s="39"/>
      <c r="W574" s="39"/>
      <c r="X574" s="39"/>
      <c r="Y574" s="39"/>
      <c r="Z574" s="39"/>
      <c r="AA574" s="39"/>
      <c r="AB574" s="39"/>
      <c r="AC574" s="39"/>
      <c r="AD574" s="39"/>
      <c r="AE574" s="39"/>
      <c r="AT574" s="18" t="s">
        <v>349</v>
      </c>
      <c r="AU574" s="18" t="s">
        <v>85</v>
      </c>
    </row>
    <row r="575" s="13" customFormat="1">
      <c r="A575" s="13"/>
      <c r="B575" s="252"/>
      <c r="C575" s="253"/>
      <c r="D575" s="240" t="s">
        <v>446</v>
      </c>
      <c r="E575" s="254" t="s">
        <v>1</v>
      </c>
      <c r="F575" s="255" t="s">
        <v>3797</v>
      </c>
      <c r="G575" s="253"/>
      <c r="H575" s="256">
        <v>179.23500000000001</v>
      </c>
      <c r="I575" s="257"/>
      <c r="J575" s="253"/>
      <c r="K575" s="253"/>
      <c r="L575" s="258"/>
      <c r="M575" s="259"/>
      <c r="N575" s="260"/>
      <c r="O575" s="260"/>
      <c r="P575" s="260"/>
      <c r="Q575" s="260"/>
      <c r="R575" s="260"/>
      <c r="S575" s="260"/>
      <c r="T575" s="261"/>
      <c r="U575" s="13"/>
      <c r="V575" s="13"/>
      <c r="W575" s="13"/>
      <c r="X575" s="13"/>
      <c r="Y575" s="13"/>
      <c r="Z575" s="13"/>
      <c r="AA575" s="13"/>
      <c r="AB575" s="13"/>
      <c r="AC575" s="13"/>
      <c r="AD575" s="13"/>
      <c r="AE575" s="13"/>
      <c r="AT575" s="262" t="s">
        <v>446</v>
      </c>
      <c r="AU575" s="262" t="s">
        <v>85</v>
      </c>
      <c r="AV575" s="13" t="s">
        <v>85</v>
      </c>
      <c r="AW575" s="13" t="s">
        <v>32</v>
      </c>
      <c r="AX575" s="13" t="s">
        <v>83</v>
      </c>
      <c r="AY575" s="262" t="s">
        <v>342</v>
      </c>
    </row>
    <row r="576" s="2" customFormat="1" ht="16.5" customHeight="1">
      <c r="A576" s="39"/>
      <c r="B576" s="40"/>
      <c r="C576" s="227" t="s">
        <v>2634</v>
      </c>
      <c r="D576" s="227" t="s">
        <v>343</v>
      </c>
      <c r="E576" s="228" t="s">
        <v>981</v>
      </c>
      <c r="F576" s="229" t="s">
        <v>982</v>
      </c>
      <c r="G576" s="230" t="s">
        <v>462</v>
      </c>
      <c r="H576" s="231">
        <v>372.47199999999998</v>
      </c>
      <c r="I576" s="232"/>
      <c r="J576" s="233">
        <f>ROUND(I576*H576,2)</f>
        <v>0</v>
      </c>
      <c r="K576" s="229" t="s">
        <v>1</v>
      </c>
      <c r="L576" s="45"/>
      <c r="M576" s="234" t="s">
        <v>1</v>
      </c>
      <c r="N576" s="235" t="s">
        <v>41</v>
      </c>
      <c r="O576" s="92"/>
      <c r="P576" s="236">
        <f>O576*H576</f>
        <v>0</v>
      </c>
      <c r="Q576" s="236">
        <v>0</v>
      </c>
      <c r="R576" s="236">
        <f>Q576*H576</f>
        <v>0</v>
      </c>
      <c r="S576" s="236">
        <v>0</v>
      </c>
      <c r="T576" s="237">
        <f>S576*H576</f>
        <v>0</v>
      </c>
      <c r="U576" s="39"/>
      <c r="V576" s="39"/>
      <c r="W576" s="39"/>
      <c r="X576" s="39"/>
      <c r="Y576" s="39"/>
      <c r="Z576" s="39"/>
      <c r="AA576" s="39"/>
      <c r="AB576" s="39"/>
      <c r="AC576" s="39"/>
      <c r="AD576" s="39"/>
      <c r="AE576" s="39"/>
      <c r="AR576" s="238" t="s">
        <v>360</v>
      </c>
      <c r="AT576" s="238" t="s">
        <v>343</v>
      </c>
      <c r="AU576" s="238" t="s">
        <v>85</v>
      </c>
      <c r="AY576" s="18" t="s">
        <v>342</v>
      </c>
      <c r="BE576" s="239">
        <f>IF(N576="základní",J576,0)</f>
        <v>0</v>
      </c>
      <c r="BF576" s="239">
        <f>IF(N576="snížená",J576,0)</f>
        <v>0</v>
      </c>
      <c r="BG576" s="239">
        <f>IF(N576="zákl. přenesená",J576,0)</f>
        <v>0</v>
      </c>
      <c r="BH576" s="239">
        <f>IF(N576="sníž. přenesená",J576,0)</f>
        <v>0</v>
      </c>
      <c r="BI576" s="239">
        <f>IF(N576="nulová",J576,0)</f>
        <v>0</v>
      </c>
      <c r="BJ576" s="18" t="s">
        <v>83</v>
      </c>
      <c r="BK576" s="239">
        <f>ROUND(I576*H576,2)</f>
        <v>0</v>
      </c>
      <c r="BL576" s="18" t="s">
        <v>360</v>
      </c>
      <c r="BM576" s="238" t="s">
        <v>3798</v>
      </c>
    </row>
    <row r="577" s="2" customFormat="1">
      <c r="A577" s="39"/>
      <c r="B577" s="40"/>
      <c r="C577" s="41"/>
      <c r="D577" s="240" t="s">
        <v>349</v>
      </c>
      <c r="E577" s="41"/>
      <c r="F577" s="241" t="s">
        <v>984</v>
      </c>
      <c r="G577" s="41"/>
      <c r="H577" s="41"/>
      <c r="I577" s="242"/>
      <c r="J577" s="41"/>
      <c r="K577" s="41"/>
      <c r="L577" s="45"/>
      <c r="M577" s="243"/>
      <c r="N577" s="244"/>
      <c r="O577" s="92"/>
      <c r="P577" s="92"/>
      <c r="Q577" s="92"/>
      <c r="R577" s="92"/>
      <c r="S577" s="92"/>
      <c r="T577" s="93"/>
      <c r="U577" s="39"/>
      <c r="V577" s="39"/>
      <c r="W577" s="39"/>
      <c r="X577" s="39"/>
      <c r="Y577" s="39"/>
      <c r="Z577" s="39"/>
      <c r="AA577" s="39"/>
      <c r="AB577" s="39"/>
      <c r="AC577" s="39"/>
      <c r="AD577" s="39"/>
      <c r="AE577" s="39"/>
      <c r="AT577" s="18" t="s">
        <v>349</v>
      </c>
      <c r="AU577" s="18" t="s">
        <v>85</v>
      </c>
    </row>
    <row r="578" s="13" customFormat="1">
      <c r="A578" s="13"/>
      <c r="B578" s="252"/>
      <c r="C578" s="253"/>
      <c r="D578" s="240" t="s">
        <v>446</v>
      </c>
      <c r="E578" s="254" t="s">
        <v>1</v>
      </c>
      <c r="F578" s="255" t="s">
        <v>3799</v>
      </c>
      <c r="G578" s="253"/>
      <c r="H578" s="256">
        <v>372.47199999999998</v>
      </c>
      <c r="I578" s="257"/>
      <c r="J578" s="253"/>
      <c r="K578" s="253"/>
      <c r="L578" s="258"/>
      <c r="M578" s="259"/>
      <c r="N578" s="260"/>
      <c r="O578" s="260"/>
      <c r="P578" s="260"/>
      <c r="Q578" s="260"/>
      <c r="R578" s="260"/>
      <c r="S578" s="260"/>
      <c r="T578" s="261"/>
      <c r="U578" s="13"/>
      <c r="V578" s="13"/>
      <c r="W578" s="13"/>
      <c r="X578" s="13"/>
      <c r="Y578" s="13"/>
      <c r="Z578" s="13"/>
      <c r="AA578" s="13"/>
      <c r="AB578" s="13"/>
      <c r="AC578" s="13"/>
      <c r="AD578" s="13"/>
      <c r="AE578" s="13"/>
      <c r="AT578" s="262" t="s">
        <v>446</v>
      </c>
      <c r="AU578" s="262" t="s">
        <v>85</v>
      </c>
      <c r="AV578" s="13" t="s">
        <v>85</v>
      </c>
      <c r="AW578" s="13" t="s">
        <v>32</v>
      </c>
      <c r="AX578" s="13" t="s">
        <v>83</v>
      </c>
      <c r="AY578" s="262" t="s">
        <v>342</v>
      </c>
    </row>
    <row r="579" s="2" customFormat="1" ht="16.5" customHeight="1">
      <c r="A579" s="39"/>
      <c r="B579" s="40"/>
      <c r="C579" s="227" t="s">
        <v>2637</v>
      </c>
      <c r="D579" s="227" t="s">
        <v>343</v>
      </c>
      <c r="E579" s="228" t="s">
        <v>988</v>
      </c>
      <c r="F579" s="229" t="s">
        <v>989</v>
      </c>
      <c r="G579" s="230" t="s">
        <v>462</v>
      </c>
      <c r="H579" s="231">
        <v>179.23500000000001</v>
      </c>
      <c r="I579" s="232"/>
      <c r="J579" s="233">
        <f>ROUND(I579*H579,2)</f>
        <v>0</v>
      </c>
      <c r="K579" s="229" t="s">
        <v>1</v>
      </c>
      <c r="L579" s="45"/>
      <c r="M579" s="234" t="s">
        <v>1</v>
      </c>
      <c r="N579" s="235" t="s">
        <v>41</v>
      </c>
      <c r="O579" s="92"/>
      <c r="P579" s="236">
        <f>O579*H579</f>
        <v>0</v>
      </c>
      <c r="Q579" s="236">
        <v>0</v>
      </c>
      <c r="R579" s="236">
        <f>Q579*H579</f>
        <v>0</v>
      </c>
      <c r="S579" s="236">
        <v>0</v>
      </c>
      <c r="T579" s="237">
        <f>S579*H579</f>
        <v>0</v>
      </c>
      <c r="U579" s="39"/>
      <c r="V579" s="39"/>
      <c r="W579" s="39"/>
      <c r="X579" s="39"/>
      <c r="Y579" s="39"/>
      <c r="Z579" s="39"/>
      <c r="AA579" s="39"/>
      <c r="AB579" s="39"/>
      <c r="AC579" s="39"/>
      <c r="AD579" s="39"/>
      <c r="AE579" s="39"/>
      <c r="AR579" s="238" t="s">
        <v>360</v>
      </c>
      <c r="AT579" s="238" t="s">
        <v>343</v>
      </c>
      <c r="AU579" s="238" t="s">
        <v>85</v>
      </c>
      <c r="AY579" s="18" t="s">
        <v>342</v>
      </c>
      <c r="BE579" s="239">
        <f>IF(N579="základní",J579,0)</f>
        <v>0</v>
      </c>
      <c r="BF579" s="239">
        <f>IF(N579="snížená",J579,0)</f>
        <v>0</v>
      </c>
      <c r="BG579" s="239">
        <f>IF(N579="zákl. přenesená",J579,0)</f>
        <v>0</v>
      </c>
      <c r="BH579" s="239">
        <f>IF(N579="sníž. přenesená",J579,0)</f>
        <v>0</v>
      </c>
      <c r="BI579" s="239">
        <f>IF(N579="nulová",J579,0)</f>
        <v>0</v>
      </c>
      <c r="BJ579" s="18" t="s">
        <v>83</v>
      </c>
      <c r="BK579" s="239">
        <f>ROUND(I579*H579,2)</f>
        <v>0</v>
      </c>
      <c r="BL579" s="18" t="s">
        <v>360</v>
      </c>
      <c r="BM579" s="238" t="s">
        <v>3800</v>
      </c>
    </row>
    <row r="580" s="2" customFormat="1">
      <c r="A580" s="39"/>
      <c r="B580" s="40"/>
      <c r="C580" s="41"/>
      <c r="D580" s="240" t="s">
        <v>349</v>
      </c>
      <c r="E580" s="41"/>
      <c r="F580" s="241" t="s">
        <v>991</v>
      </c>
      <c r="G580" s="41"/>
      <c r="H580" s="41"/>
      <c r="I580" s="242"/>
      <c r="J580" s="41"/>
      <c r="K580" s="41"/>
      <c r="L580" s="45"/>
      <c r="M580" s="243"/>
      <c r="N580" s="244"/>
      <c r="O580" s="92"/>
      <c r="P580" s="92"/>
      <c r="Q580" s="92"/>
      <c r="R580" s="92"/>
      <c r="S580" s="92"/>
      <c r="T580" s="93"/>
      <c r="U580" s="39"/>
      <c r="V580" s="39"/>
      <c r="W580" s="39"/>
      <c r="X580" s="39"/>
      <c r="Y580" s="39"/>
      <c r="Z580" s="39"/>
      <c r="AA580" s="39"/>
      <c r="AB580" s="39"/>
      <c r="AC580" s="39"/>
      <c r="AD580" s="39"/>
      <c r="AE580" s="39"/>
      <c r="AT580" s="18" t="s">
        <v>349</v>
      </c>
      <c r="AU580" s="18" t="s">
        <v>85</v>
      </c>
    </row>
    <row r="581" s="13" customFormat="1">
      <c r="A581" s="13"/>
      <c r="B581" s="252"/>
      <c r="C581" s="253"/>
      <c r="D581" s="240" t="s">
        <v>446</v>
      </c>
      <c r="E581" s="254" t="s">
        <v>1</v>
      </c>
      <c r="F581" s="255" t="s">
        <v>3797</v>
      </c>
      <c r="G581" s="253"/>
      <c r="H581" s="256">
        <v>179.23500000000001</v>
      </c>
      <c r="I581" s="257"/>
      <c r="J581" s="253"/>
      <c r="K581" s="253"/>
      <c r="L581" s="258"/>
      <c r="M581" s="259"/>
      <c r="N581" s="260"/>
      <c r="O581" s="260"/>
      <c r="P581" s="260"/>
      <c r="Q581" s="260"/>
      <c r="R581" s="260"/>
      <c r="S581" s="260"/>
      <c r="T581" s="261"/>
      <c r="U581" s="13"/>
      <c r="V581" s="13"/>
      <c r="W581" s="13"/>
      <c r="X581" s="13"/>
      <c r="Y581" s="13"/>
      <c r="Z581" s="13"/>
      <c r="AA581" s="13"/>
      <c r="AB581" s="13"/>
      <c r="AC581" s="13"/>
      <c r="AD581" s="13"/>
      <c r="AE581" s="13"/>
      <c r="AT581" s="262" t="s">
        <v>446</v>
      </c>
      <c r="AU581" s="262" t="s">
        <v>85</v>
      </c>
      <c r="AV581" s="13" t="s">
        <v>85</v>
      </c>
      <c r="AW581" s="13" t="s">
        <v>32</v>
      </c>
      <c r="AX581" s="13" t="s">
        <v>83</v>
      </c>
      <c r="AY581" s="262" t="s">
        <v>342</v>
      </c>
    </row>
    <row r="582" s="2" customFormat="1" ht="24.15" customHeight="1">
      <c r="A582" s="39"/>
      <c r="B582" s="40"/>
      <c r="C582" s="227" t="s">
        <v>2640</v>
      </c>
      <c r="D582" s="227" t="s">
        <v>343</v>
      </c>
      <c r="E582" s="228" t="s">
        <v>1007</v>
      </c>
      <c r="F582" s="229" t="s">
        <v>1008</v>
      </c>
      <c r="G582" s="230" t="s">
        <v>462</v>
      </c>
      <c r="H582" s="231">
        <v>372.47199999999998</v>
      </c>
      <c r="I582" s="232"/>
      <c r="J582" s="233">
        <f>ROUND(I582*H582,2)</f>
        <v>0</v>
      </c>
      <c r="K582" s="229" t="s">
        <v>443</v>
      </c>
      <c r="L582" s="45"/>
      <c r="M582" s="234" t="s">
        <v>1</v>
      </c>
      <c r="N582" s="235" t="s">
        <v>41</v>
      </c>
      <c r="O582" s="92"/>
      <c r="P582" s="236">
        <f>O582*H582</f>
        <v>0</v>
      </c>
      <c r="Q582" s="236">
        <v>0</v>
      </c>
      <c r="R582" s="236">
        <f>Q582*H582</f>
        <v>0</v>
      </c>
      <c r="S582" s="236">
        <v>0</v>
      </c>
      <c r="T582" s="237">
        <f>S582*H582</f>
        <v>0</v>
      </c>
      <c r="U582" s="39"/>
      <c r="V582" s="39"/>
      <c r="W582" s="39"/>
      <c r="X582" s="39"/>
      <c r="Y582" s="39"/>
      <c r="Z582" s="39"/>
      <c r="AA582" s="39"/>
      <c r="AB582" s="39"/>
      <c r="AC582" s="39"/>
      <c r="AD582" s="39"/>
      <c r="AE582" s="39"/>
      <c r="AR582" s="238" t="s">
        <v>360</v>
      </c>
      <c r="AT582" s="238" t="s">
        <v>343</v>
      </c>
      <c r="AU582" s="238" t="s">
        <v>85</v>
      </c>
      <c r="AY582" s="18" t="s">
        <v>342</v>
      </c>
      <c r="BE582" s="239">
        <f>IF(N582="základní",J582,0)</f>
        <v>0</v>
      </c>
      <c r="BF582" s="239">
        <f>IF(N582="snížená",J582,0)</f>
        <v>0</v>
      </c>
      <c r="BG582" s="239">
        <f>IF(N582="zákl. přenesená",J582,0)</f>
        <v>0</v>
      </c>
      <c r="BH582" s="239">
        <f>IF(N582="sníž. přenesená",J582,0)</f>
        <v>0</v>
      </c>
      <c r="BI582" s="239">
        <f>IF(N582="nulová",J582,0)</f>
        <v>0</v>
      </c>
      <c r="BJ582" s="18" t="s">
        <v>83</v>
      </c>
      <c r="BK582" s="239">
        <f>ROUND(I582*H582,2)</f>
        <v>0</v>
      </c>
      <c r="BL582" s="18" t="s">
        <v>360</v>
      </c>
      <c r="BM582" s="238" t="s">
        <v>3801</v>
      </c>
    </row>
    <row r="583" s="2" customFormat="1">
      <c r="A583" s="39"/>
      <c r="B583" s="40"/>
      <c r="C583" s="41"/>
      <c r="D583" s="240" t="s">
        <v>349</v>
      </c>
      <c r="E583" s="41"/>
      <c r="F583" s="241" t="s">
        <v>636</v>
      </c>
      <c r="G583" s="41"/>
      <c r="H583" s="41"/>
      <c r="I583" s="242"/>
      <c r="J583" s="41"/>
      <c r="K583" s="41"/>
      <c r="L583" s="45"/>
      <c r="M583" s="243"/>
      <c r="N583" s="244"/>
      <c r="O583" s="92"/>
      <c r="P583" s="92"/>
      <c r="Q583" s="92"/>
      <c r="R583" s="92"/>
      <c r="S583" s="92"/>
      <c r="T583" s="93"/>
      <c r="U583" s="39"/>
      <c r="V583" s="39"/>
      <c r="W583" s="39"/>
      <c r="X583" s="39"/>
      <c r="Y583" s="39"/>
      <c r="Z583" s="39"/>
      <c r="AA583" s="39"/>
      <c r="AB583" s="39"/>
      <c r="AC583" s="39"/>
      <c r="AD583" s="39"/>
      <c r="AE583" s="39"/>
      <c r="AT583" s="18" t="s">
        <v>349</v>
      </c>
      <c r="AU583" s="18" t="s">
        <v>85</v>
      </c>
    </row>
    <row r="584" s="13" customFormat="1">
      <c r="A584" s="13"/>
      <c r="B584" s="252"/>
      <c r="C584" s="253"/>
      <c r="D584" s="240" t="s">
        <v>446</v>
      </c>
      <c r="E584" s="254" t="s">
        <v>1</v>
      </c>
      <c r="F584" s="255" t="s">
        <v>3799</v>
      </c>
      <c r="G584" s="253"/>
      <c r="H584" s="256">
        <v>372.47199999999998</v>
      </c>
      <c r="I584" s="257"/>
      <c r="J584" s="253"/>
      <c r="K584" s="253"/>
      <c r="L584" s="258"/>
      <c r="M584" s="259"/>
      <c r="N584" s="260"/>
      <c r="O584" s="260"/>
      <c r="P584" s="260"/>
      <c r="Q584" s="260"/>
      <c r="R584" s="260"/>
      <c r="S584" s="260"/>
      <c r="T584" s="261"/>
      <c r="U584" s="13"/>
      <c r="V584" s="13"/>
      <c r="W584" s="13"/>
      <c r="X584" s="13"/>
      <c r="Y584" s="13"/>
      <c r="Z584" s="13"/>
      <c r="AA584" s="13"/>
      <c r="AB584" s="13"/>
      <c r="AC584" s="13"/>
      <c r="AD584" s="13"/>
      <c r="AE584" s="13"/>
      <c r="AT584" s="262" t="s">
        <v>446</v>
      </c>
      <c r="AU584" s="262" t="s">
        <v>85</v>
      </c>
      <c r="AV584" s="13" t="s">
        <v>85</v>
      </c>
      <c r="AW584" s="13" t="s">
        <v>32</v>
      </c>
      <c r="AX584" s="13" t="s">
        <v>83</v>
      </c>
      <c r="AY584" s="262" t="s">
        <v>342</v>
      </c>
    </row>
    <row r="585" s="12" customFormat="1" ht="22.8" customHeight="1">
      <c r="A585" s="12"/>
      <c r="B585" s="213"/>
      <c r="C585" s="214"/>
      <c r="D585" s="215" t="s">
        <v>75</v>
      </c>
      <c r="E585" s="246" t="s">
        <v>458</v>
      </c>
      <c r="F585" s="246" t="s">
        <v>459</v>
      </c>
      <c r="G585" s="214"/>
      <c r="H585" s="214"/>
      <c r="I585" s="217"/>
      <c r="J585" s="247">
        <f>BK585</f>
        <v>0</v>
      </c>
      <c r="K585" s="214"/>
      <c r="L585" s="219"/>
      <c r="M585" s="220"/>
      <c r="N585" s="221"/>
      <c r="O585" s="221"/>
      <c r="P585" s="222">
        <f>SUM(P586:P587)</f>
        <v>0</v>
      </c>
      <c r="Q585" s="221"/>
      <c r="R585" s="222">
        <f>SUM(R586:R587)</f>
        <v>0</v>
      </c>
      <c r="S585" s="221"/>
      <c r="T585" s="223">
        <f>SUM(T586:T587)</f>
        <v>0</v>
      </c>
      <c r="U585" s="12"/>
      <c r="V585" s="12"/>
      <c r="W585" s="12"/>
      <c r="X585" s="12"/>
      <c r="Y585" s="12"/>
      <c r="Z585" s="12"/>
      <c r="AA585" s="12"/>
      <c r="AB585" s="12"/>
      <c r="AC585" s="12"/>
      <c r="AD585" s="12"/>
      <c r="AE585" s="12"/>
      <c r="AR585" s="224" t="s">
        <v>83</v>
      </c>
      <c r="AT585" s="225" t="s">
        <v>75</v>
      </c>
      <c r="AU585" s="225" t="s">
        <v>83</v>
      </c>
      <c r="AY585" s="224" t="s">
        <v>342</v>
      </c>
      <c r="BK585" s="226">
        <f>SUM(BK586:BK587)</f>
        <v>0</v>
      </c>
    </row>
    <row r="586" s="2" customFormat="1" ht="16.5" customHeight="1">
      <c r="A586" s="39"/>
      <c r="B586" s="40"/>
      <c r="C586" s="227" t="s">
        <v>2642</v>
      </c>
      <c r="D586" s="227" t="s">
        <v>343</v>
      </c>
      <c r="E586" s="228" t="s">
        <v>2973</v>
      </c>
      <c r="F586" s="229" t="s">
        <v>2974</v>
      </c>
      <c r="G586" s="230" t="s">
        <v>462</v>
      </c>
      <c r="H586" s="231">
        <v>444.03699999999998</v>
      </c>
      <c r="I586" s="232"/>
      <c r="J586" s="233">
        <f>ROUND(I586*H586,2)</f>
        <v>0</v>
      </c>
      <c r="K586" s="229" t="s">
        <v>443</v>
      </c>
      <c r="L586" s="45"/>
      <c r="M586" s="234" t="s">
        <v>1</v>
      </c>
      <c r="N586" s="235" t="s">
        <v>41</v>
      </c>
      <c r="O586" s="92"/>
      <c r="P586" s="236">
        <f>O586*H586</f>
        <v>0</v>
      </c>
      <c r="Q586" s="236">
        <v>0</v>
      </c>
      <c r="R586" s="236">
        <f>Q586*H586</f>
        <v>0</v>
      </c>
      <c r="S586" s="236">
        <v>0</v>
      </c>
      <c r="T586" s="237">
        <f>S586*H586</f>
        <v>0</v>
      </c>
      <c r="U586" s="39"/>
      <c r="V586" s="39"/>
      <c r="W586" s="39"/>
      <c r="X586" s="39"/>
      <c r="Y586" s="39"/>
      <c r="Z586" s="39"/>
      <c r="AA586" s="39"/>
      <c r="AB586" s="39"/>
      <c r="AC586" s="39"/>
      <c r="AD586" s="39"/>
      <c r="AE586" s="39"/>
      <c r="AR586" s="238" t="s">
        <v>360</v>
      </c>
      <c r="AT586" s="238" t="s">
        <v>343</v>
      </c>
      <c r="AU586" s="238" t="s">
        <v>85</v>
      </c>
      <c r="AY586" s="18" t="s">
        <v>342</v>
      </c>
      <c r="BE586" s="239">
        <f>IF(N586="základní",J586,0)</f>
        <v>0</v>
      </c>
      <c r="BF586" s="239">
        <f>IF(N586="snížená",J586,0)</f>
        <v>0</v>
      </c>
      <c r="BG586" s="239">
        <f>IF(N586="zákl. přenesená",J586,0)</f>
        <v>0</v>
      </c>
      <c r="BH586" s="239">
        <f>IF(N586="sníž. přenesená",J586,0)</f>
        <v>0</v>
      </c>
      <c r="BI586" s="239">
        <f>IF(N586="nulová",J586,0)</f>
        <v>0</v>
      </c>
      <c r="BJ586" s="18" t="s">
        <v>83</v>
      </c>
      <c r="BK586" s="239">
        <f>ROUND(I586*H586,2)</f>
        <v>0</v>
      </c>
      <c r="BL586" s="18" t="s">
        <v>360</v>
      </c>
      <c r="BM586" s="238" t="s">
        <v>3802</v>
      </c>
    </row>
    <row r="587" s="2" customFormat="1">
      <c r="A587" s="39"/>
      <c r="B587" s="40"/>
      <c r="C587" s="41"/>
      <c r="D587" s="240" t="s">
        <v>349</v>
      </c>
      <c r="E587" s="41"/>
      <c r="F587" s="241" t="s">
        <v>2976</v>
      </c>
      <c r="G587" s="41"/>
      <c r="H587" s="41"/>
      <c r="I587" s="242"/>
      <c r="J587" s="41"/>
      <c r="K587" s="41"/>
      <c r="L587" s="45"/>
      <c r="M587" s="243"/>
      <c r="N587" s="244"/>
      <c r="O587" s="92"/>
      <c r="P587" s="92"/>
      <c r="Q587" s="92"/>
      <c r="R587" s="92"/>
      <c r="S587" s="92"/>
      <c r="T587" s="93"/>
      <c r="U587" s="39"/>
      <c r="V587" s="39"/>
      <c r="W587" s="39"/>
      <c r="X587" s="39"/>
      <c r="Y587" s="39"/>
      <c r="Z587" s="39"/>
      <c r="AA587" s="39"/>
      <c r="AB587" s="39"/>
      <c r="AC587" s="39"/>
      <c r="AD587" s="39"/>
      <c r="AE587" s="39"/>
      <c r="AT587" s="18" t="s">
        <v>349</v>
      </c>
      <c r="AU587" s="18" t="s">
        <v>85</v>
      </c>
    </row>
    <row r="588" s="12" customFormat="1" ht="25.92" customHeight="1">
      <c r="A588" s="12"/>
      <c r="B588" s="213"/>
      <c r="C588" s="214"/>
      <c r="D588" s="215" t="s">
        <v>75</v>
      </c>
      <c r="E588" s="216" t="s">
        <v>2977</v>
      </c>
      <c r="F588" s="216" t="s">
        <v>2978</v>
      </c>
      <c r="G588" s="214"/>
      <c r="H588" s="214"/>
      <c r="I588" s="217"/>
      <c r="J588" s="218">
        <f>BK588</f>
        <v>0</v>
      </c>
      <c r="K588" s="214"/>
      <c r="L588" s="219"/>
      <c r="M588" s="220"/>
      <c r="N588" s="221"/>
      <c r="O588" s="221"/>
      <c r="P588" s="222">
        <f>P589</f>
        <v>0</v>
      </c>
      <c r="Q588" s="221"/>
      <c r="R588" s="222">
        <f>R589</f>
        <v>0.028931099999999998</v>
      </c>
      <c r="S588" s="221"/>
      <c r="T588" s="223">
        <f>T589</f>
        <v>0</v>
      </c>
      <c r="U588" s="12"/>
      <c r="V588" s="12"/>
      <c r="W588" s="12"/>
      <c r="X588" s="12"/>
      <c r="Y588" s="12"/>
      <c r="Z588" s="12"/>
      <c r="AA588" s="12"/>
      <c r="AB588" s="12"/>
      <c r="AC588" s="12"/>
      <c r="AD588" s="12"/>
      <c r="AE588" s="12"/>
      <c r="AR588" s="224" t="s">
        <v>85</v>
      </c>
      <c r="AT588" s="225" t="s">
        <v>75</v>
      </c>
      <c r="AU588" s="225" t="s">
        <v>76</v>
      </c>
      <c r="AY588" s="224" t="s">
        <v>342</v>
      </c>
      <c r="BK588" s="226">
        <f>BK589</f>
        <v>0</v>
      </c>
    </row>
    <row r="589" s="12" customFormat="1" ht="22.8" customHeight="1">
      <c r="A589" s="12"/>
      <c r="B589" s="213"/>
      <c r="C589" s="214"/>
      <c r="D589" s="215" t="s">
        <v>75</v>
      </c>
      <c r="E589" s="246" t="s">
        <v>2979</v>
      </c>
      <c r="F589" s="246" t="s">
        <v>2980</v>
      </c>
      <c r="G589" s="214"/>
      <c r="H589" s="214"/>
      <c r="I589" s="217"/>
      <c r="J589" s="247">
        <f>BK589</f>
        <v>0</v>
      </c>
      <c r="K589" s="214"/>
      <c r="L589" s="219"/>
      <c r="M589" s="220"/>
      <c r="N589" s="221"/>
      <c r="O589" s="221"/>
      <c r="P589" s="222">
        <f>SUM(P590:P597)</f>
        <v>0</v>
      </c>
      <c r="Q589" s="221"/>
      <c r="R589" s="222">
        <f>SUM(R590:R597)</f>
        <v>0.028931099999999998</v>
      </c>
      <c r="S589" s="221"/>
      <c r="T589" s="223">
        <f>SUM(T590:T597)</f>
        <v>0</v>
      </c>
      <c r="U589" s="12"/>
      <c r="V589" s="12"/>
      <c r="W589" s="12"/>
      <c r="X589" s="12"/>
      <c r="Y589" s="12"/>
      <c r="Z589" s="12"/>
      <c r="AA589" s="12"/>
      <c r="AB589" s="12"/>
      <c r="AC589" s="12"/>
      <c r="AD589" s="12"/>
      <c r="AE589" s="12"/>
      <c r="AR589" s="224" t="s">
        <v>85</v>
      </c>
      <c r="AT589" s="225" t="s">
        <v>75</v>
      </c>
      <c r="AU589" s="225" t="s">
        <v>83</v>
      </c>
      <c r="AY589" s="224" t="s">
        <v>342</v>
      </c>
      <c r="BK589" s="226">
        <f>SUM(BK590:BK597)</f>
        <v>0</v>
      </c>
    </row>
    <row r="590" s="2" customFormat="1" ht="16.5" customHeight="1">
      <c r="A590" s="39"/>
      <c r="B590" s="40"/>
      <c r="C590" s="227" t="s">
        <v>2644</v>
      </c>
      <c r="D590" s="227" t="s">
        <v>343</v>
      </c>
      <c r="E590" s="228" t="s">
        <v>2981</v>
      </c>
      <c r="F590" s="229" t="s">
        <v>2982</v>
      </c>
      <c r="G590" s="230" t="s">
        <v>473</v>
      </c>
      <c r="H590" s="231">
        <v>91.844999999999999</v>
      </c>
      <c r="I590" s="232"/>
      <c r="J590" s="233">
        <f>ROUND(I590*H590,2)</f>
        <v>0</v>
      </c>
      <c r="K590" s="229" t="s">
        <v>443</v>
      </c>
      <c r="L590" s="45"/>
      <c r="M590" s="234" t="s">
        <v>1</v>
      </c>
      <c r="N590" s="235" t="s">
        <v>41</v>
      </c>
      <c r="O590" s="92"/>
      <c r="P590" s="236">
        <f>O590*H590</f>
        <v>0</v>
      </c>
      <c r="Q590" s="236">
        <v>0</v>
      </c>
      <c r="R590" s="236">
        <f>Q590*H590</f>
        <v>0</v>
      </c>
      <c r="S590" s="236">
        <v>0</v>
      </c>
      <c r="T590" s="237">
        <f>S590*H590</f>
        <v>0</v>
      </c>
      <c r="U590" s="39"/>
      <c r="V590" s="39"/>
      <c r="W590" s="39"/>
      <c r="X590" s="39"/>
      <c r="Y590" s="39"/>
      <c r="Z590" s="39"/>
      <c r="AA590" s="39"/>
      <c r="AB590" s="39"/>
      <c r="AC590" s="39"/>
      <c r="AD590" s="39"/>
      <c r="AE590" s="39"/>
      <c r="AR590" s="238" t="s">
        <v>419</v>
      </c>
      <c r="AT590" s="238" t="s">
        <v>343</v>
      </c>
      <c r="AU590" s="238" t="s">
        <v>85</v>
      </c>
      <c r="AY590" s="18" t="s">
        <v>342</v>
      </c>
      <c r="BE590" s="239">
        <f>IF(N590="základní",J590,0)</f>
        <v>0</v>
      </c>
      <c r="BF590" s="239">
        <f>IF(N590="snížená",J590,0)</f>
        <v>0</v>
      </c>
      <c r="BG590" s="239">
        <f>IF(N590="zákl. přenesená",J590,0)</f>
        <v>0</v>
      </c>
      <c r="BH590" s="239">
        <f>IF(N590="sníž. přenesená",J590,0)</f>
        <v>0</v>
      </c>
      <c r="BI590" s="239">
        <f>IF(N590="nulová",J590,0)</f>
        <v>0</v>
      </c>
      <c r="BJ590" s="18" t="s">
        <v>83</v>
      </c>
      <c r="BK590" s="239">
        <f>ROUND(I590*H590,2)</f>
        <v>0</v>
      </c>
      <c r="BL590" s="18" t="s">
        <v>419</v>
      </c>
      <c r="BM590" s="238" t="s">
        <v>3803</v>
      </c>
    </row>
    <row r="591" s="2" customFormat="1">
      <c r="A591" s="39"/>
      <c r="B591" s="40"/>
      <c r="C591" s="41"/>
      <c r="D591" s="240" t="s">
        <v>349</v>
      </c>
      <c r="E591" s="41"/>
      <c r="F591" s="241" t="s">
        <v>2984</v>
      </c>
      <c r="G591" s="41"/>
      <c r="H591" s="41"/>
      <c r="I591" s="242"/>
      <c r="J591" s="41"/>
      <c r="K591" s="41"/>
      <c r="L591" s="45"/>
      <c r="M591" s="243"/>
      <c r="N591" s="244"/>
      <c r="O591" s="92"/>
      <c r="P591" s="92"/>
      <c r="Q591" s="92"/>
      <c r="R591" s="92"/>
      <c r="S591" s="92"/>
      <c r="T591" s="93"/>
      <c r="U591" s="39"/>
      <c r="V591" s="39"/>
      <c r="W591" s="39"/>
      <c r="X591" s="39"/>
      <c r="Y591" s="39"/>
      <c r="Z591" s="39"/>
      <c r="AA591" s="39"/>
      <c r="AB591" s="39"/>
      <c r="AC591" s="39"/>
      <c r="AD591" s="39"/>
      <c r="AE591" s="39"/>
      <c r="AT591" s="18" t="s">
        <v>349</v>
      </c>
      <c r="AU591" s="18" t="s">
        <v>85</v>
      </c>
    </row>
    <row r="592" s="13" customFormat="1">
      <c r="A592" s="13"/>
      <c r="B592" s="252"/>
      <c r="C592" s="253"/>
      <c r="D592" s="240" t="s">
        <v>446</v>
      </c>
      <c r="E592" s="254" t="s">
        <v>1</v>
      </c>
      <c r="F592" s="255" t="s">
        <v>3804</v>
      </c>
      <c r="G592" s="253"/>
      <c r="H592" s="256">
        <v>91.844999999999999</v>
      </c>
      <c r="I592" s="257"/>
      <c r="J592" s="253"/>
      <c r="K592" s="253"/>
      <c r="L592" s="258"/>
      <c r="M592" s="259"/>
      <c r="N592" s="260"/>
      <c r="O592" s="260"/>
      <c r="P592" s="260"/>
      <c r="Q592" s="260"/>
      <c r="R592" s="260"/>
      <c r="S592" s="260"/>
      <c r="T592" s="261"/>
      <c r="U592" s="13"/>
      <c r="V592" s="13"/>
      <c r="W592" s="13"/>
      <c r="X592" s="13"/>
      <c r="Y592" s="13"/>
      <c r="Z592" s="13"/>
      <c r="AA592" s="13"/>
      <c r="AB592" s="13"/>
      <c r="AC592" s="13"/>
      <c r="AD592" s="13"/>
      <c r="AE592" s="13"/>
      <c r="AT592" s="262" t="s">
        <v>446</v>
      </c>
      <c r="AU592" s="262" t="s">
        <v>85</v>
      </c>
      <c r="AV592" s="13" t="s">
        <v>85</v>
      </c>
      <c r="AW592" s="13" t="s">
        <v>32</v>
      </c>
      <c r="AX592" s="13" t="s">
        <v>83</v>
      </c>
      <c r="AY592" s="262" t="s">
        <v>342</v>
      </c>
    </row>
    <row r="593" s="2" customFormat="1" ht="16.5" customHeight="1">
      <c r="A593" s="39"/>
      <c r="B593" s="40"/>
      <c r="C593" s="295" t="s">
        <v>3805</v>
      </c>
      <c r="D593" s="295" t="s">
        <v>621</v>
      </c>
      <c r="E593" s="296" t="s">
        <v>2986</v>
      </c>
      <c r="F593" s="297" t="s">
        <v>2987</v>
      </c>
      <c r="G593" s="298" t="s">
        <v>473</v>
      </c>
      <c r="H593" s="299">
        <v>96.436999999999998</v>
      </c>
      <c r="I593" s="300"/>
      <c r="J593" s="301">
        <f>ROUND(I593*H593,2)</f>
        <v>0</v>
      </c>
      <c r="K593" s="297" t="s">
        <v>443</v>
      </c>
      <c r="L593" s="302"/>
      <c r="M593" s="303" t="s">
        <v>1</v>
      </c>
      <c r="N593" s="304" t="s">
        <v>41</v>
      </c>
      <c r="O593" s="92"/>
      <c r="P593" s="236">
        <f>O593*H593</f>
        <v>0</v>
      </c>
      <c r="Q593" s="236">
        <v>0.00029999999999999997</v>
      </c>
      <c r="R593" s="236">
        <f>Q593*H593</f>
        <v>0.028931099999999998</v>
      </c>
      <c r="S593" s="236">
        <v>0</v>
      </c>
      <c r="T593" s="237">
        <f>S593*H593</f>
        <v>0</v>
      </c>
      <c r="U593" s="39"/>
      <c r="V593" s="39"/>
      <c r="W593" s="39"/>
      <c r="X593" s="39"/>
      <c r="Y593" s="39"/>
      <c r="Z593" s="39"/>
      <c r="AA593" s="39"/>
      <c r="AB593" s="39"/>
      <c r="AC593" s="39"/>
      <c r="AD593" s="39"/>
      <c r="AE593" s="39"/>
      <c r="AR593" s="238" t="s">
        <v>700</v>
      </c>
      <c r="AT593" s="238" t="s">
        <v>621</v>
      </c>
      <c r="AU593" s="238" t="s">
        <v>85</v>
      </c>
      <c r="AY593" s="18" t="s">
        <v>342</v>
      </c>
      <c r="BE593" s="239">
        <f>IF(N593="základní",J593,0)</f>
        <v>0</v>
      </c>
      <c r="BF593" s="239">
        <f>IF(N593="snížená",J593,0)</f>
        <v>0</v>
      </c>
      <c r="BG593" s="239">
        <f>IF(N593="zákl. přenesená",J593,0)</f>
        <v>0</v>
      </c>
      <c r="BH593" s="239">
        <f>IF(N593="sníž. přenesená",J593,0)</f>
        <v>0</v>
      </c>
      <c r="BI593" s="239">
        <f>IF(N593="nulová",J593,0)</f>
        <v>0</v>
      </c>
      <c r="BJ593" s="18" t="s">
        <v>83</v>
      </c>
      <c r="BK593" s="239">
        <f>ROUND(I593*H593,2)</f>
        <v>0</v>
      </c>
      <c r="BL593" s="18" t="s">
        <v>419</v>
      </c>
      <c r="BM593" s="238" t="s">
        <v>3806</v>
      </c>
    </row>
    <row r="594" s="2" customFormat="1">
      <c r="A594" s="39"/>
      <c r="B594" s="40"/>
      <c r="C594" s="41"/>
      <c r="D594" s="240" t="s">
        <v>349</v>
      </c>
      <c r="E594" s="41"/>
      <c r="F594" s="241" t="s">
        <v>2987</v>
      </c>
      <c r="G594" s="41"/>
      <c r="H594" s="41"/>
      <c r="I594" s="242"/>
      <c r="J594" s="41"/>
      <c r="K594" s="41"/>
      <c r="L594" s="45"/>
      <c r="M594" s="243"/>
      <c r="N594" s="244"/>
      <c r="O594" s="92"/>
      <c r="P594" s="92"/>
      <c r="Q594" s="92"/>
      <c r="R594" s="92"/>
      <c r="S594" s="92"/>
      <c r="T594" s="93"/>
      <c r="U594" s="39"/>
      <c r="V594" s="39"/>
      <c r="W594" s="39"/>
      <c r="X594" s="39"/>
      <c r="Y594" s="39"/>
      <c r="Z594" s="39"/>
      <c r="AA594" s="39"/>
      <c r="AB594" s="39"/>
      <c r="AC594" s="39"/>
      <c r="AD594" s="39"/>
      <c r="AE594" s="39"/>
      <c r="AT594" s="18" t="s">
        <v>349</v>
      </c>
      <c r="AU594" s="18" t="s">
        <v>85</v>
      </c>
    </row>
    <row r="595" s="13" customFormat="1">
      <c r="A595" s="13"/>
      <c r="B595" s="252"/>
      <c r="C595" s="253"/>
      <c r="D595" s="240" t="s">
        <v>446</v>
      </c>
      <c r="E595" s="253"/>
      <c r="F595" s="255" t="s">
        <v>3807</v>
      </c>
      <c r="G595" s="253"/>
      <c r="H595" s="256">
        <v>96.436999999999998</v>
      </c>
      <c r="I595" s="257"/>
      <c r="J595" s="253"/>
      <c r="K595" s="253"/>
      <c r="L595" s="258"/>
      <c r="M595" s="259"/>
      <c r="N595" s="260"/>
      <c r="O595" s="260"/>
      <c r="P595" s="260"/>
      <c r="Q595" s="260"/>
      <c r="R595" s="260"/>
      <c r="S595" s="260"/>
      <c r="T595" s="261"/>
      <c r="U595" s="13"/>
      <c r="V595" s="13"/>
      <c r="W595" s="13"/>
      <c r="X595" s="13"/>
      <c r="Y595" s="13"/>
      <c r="Z595" s="13"/>
      <c r="AA595" s="13"/>
      <c r="AB595" s="13"/>
      <c r="AC595" s="13"/>
      <c r="AD595" s="13"/>
      <c r="AE595" s="13"/>
      <c r="AT595" s="262" t="s">
        <v>446</v>
      </c>
      <c r="AU595" s="262" t="s">
        <v>85</v>
      </c>
      <c r="AV595" s="13" t="s">
        <v>85</v>
      </c>
      <c r="AW595" s="13" t="s">
        <v>4</v>
      </c>
      <c r="AX595" s="13" t="s">
        <v>83</v>
      </c>
      <c r="AY595" s="262" t="s">
        <v>342</v>
      </c>
    </row>
    <row r="596" s="2" customFormat="1" ht="16.5" customHeight="1">
      <c r="A596" s="39"/>
      <c r="B596" s="40"/>
      <c r="C596" s="227" t="s">
        <v>102</v>
      </c>
      <c r="D596" s="227" t="s">
        <v>343</v>
      </c>
      <c r="E596" s="228" t="s">
        <v>2990</v>
      </c>
      <c r="F596" s="229" t="s">
        <v>2991</v>
      </c>
      <c r="G596" s="230" t="s">
        <v>462</v>
      </c>
      <c r="H596" s="231">
        <v>0.029000000000000001</v>
      </c>
      <c r="I596" s="232"/>
      <c r="J596" s="233">
        <f>ROUND(I596*H596,2)</f>
        <v>0</v>
      </c>
      <c r="K596" s="229" t="s">
        <v>443</v>
      </c>
      <c r="L596" s="45"/>
      <c r="M596" s="234" t="s">
        <v>1</v>
      </c>
      <c r="N596" s="235" t="s">
        <v>41</v>
      </c>
      <c r="O596" s="92"/>
      <c r="P596" s="236">
        <f>O596*H596</f>
        <v>0</v>
      </c>
      <c r="Q596" s="236">
        <v>0</v>
      </c>
      <c r="R596" s="236">
        <f>Q596*H596</f>
        <v>0</v>
      </c>
      <c r="S596" s="236">
        <v>0</v>
      </c>
      <c r="T596" s="237">
        <f>S596*H596</f>
        <v>0</v>
      </c>
      <c r="U596" s="39"/>
      <c r="V596" s="39"/>
      <c r="W596" s="39"/>
      <c r="X596" s="39"/>
      <c r="Y596" s="39"/>
      <c r="Z596" s="39"/>
      <c r="AA596" s="39"/>
      <c r="AB596" s="39"/>
      <c r="AC596" s="39"/>
      <c r="AD596" s="39"/>
      <c r="AE596" s="39"/>
      <c r="AR596" s="238" t="s">
        <v>419</v>
      </c>
      <c r="AT596" s="238" t="s">
        <v>343</v>
      </c>
      <c r="AU596" s="238" t="s">
        <v>85</v>
      </c>
      <c r="AY596" s="18" t="s">
        <v>342</v>
      </c>
      <c r="BE596" s="239">
        <f>IF(N596="základní",J596,0)</f>
        <v>0</v>
      </c>
      <c r="BF596" s="239">
        <f>IF(N596="snížená",J596,0)</f>
        <v>0</v>
      </c>
      <c r="BG596" s="239">
        <f>IF(N596="zákl. přenesená",J596,0)</f>
        <v>0</v>
      </c>
      <c r="BH596" s="239">
        <f>IF(N596="sníž. přenesená",J596,0)</f>
        <v>0</v>
      </c>
      <c r="BI596" s="239">
        <f>IF(N596="nulová",J596,0)</f>
        <v>0</v>
      </c>
      <c r="BJ596" s="18" t="s">
        <v>83</v>
      </c>
      <c r="BK596" s="239">
        <f>ROUND(I596*H596,2)</f>
        <v>0</v>
      </c>
      <c r="BL596" s="18" t="s">
        <v>419</v>
      </c>
      <c r="BM596" s="238" t="s">
        <v>3808</v>
      </c>
    </row>
    <row r="597" s="2" customFormat="1">
      <c r="A597" s="39"/>
      <c r="B597" s="40"/>
      <c r="C597" s="41"/>
      <c r="D597" s="240" t="s">
        <v>349</v>
      </c>
      <c r="E597" s="41"/>
      <c r="F597" s="241" t="s">
        <v>2993</v>
      </c>
      <c r="G597" s="41"/>
      <c r="H597" s="41"/>
      <c r="I597" s="242"/>
      <c r="J597" s="41"/>
      <c r="K597" s="41"/>
      <c r="L597" s="45"/>
      <c r="M597" s="248"/>
      <c r="N597" s="249"/>
      <c r="O597" s="250"/>
      <c r="P597" s="250"/>
      <c r="Q597" s="250"/>
      <c r="R597" s="250"/>
      <c r="S597" s="250"/>
      <c r="T597" s="251"/>
      <c r="U597" s="39"/>
      <c r="V597" s="39"/>
      <c r="W597" s="39"/>
      <c r="X597" s="39"/>
      <c r="Y597" s="39"/>
      <c r="Z597" s="39"/>
      <c r="AA597" s="39"/>
      <c r="AB597" s="39"/>
      <c r="AC597" s="39"/>
      <c r="AD597" s="39"/>
      <c r="AE597" s="39"/>
      <c r="AT597" s="18" t="s">
        <v>349</v>
      </c>
      <c r="AU597" s="18" t="s">
        <v>85</v>
      </c>
    </row>
    <row r="598" s="2" customFormat="1" ht="6.96" customHeight="1">
      <c r="A598" s="39"/>
      <c r="B598" s="67"/>
      <c r="C598" s="68"/>
      <c r="D598" s="68"/>
      <c r="E598" s="68"/>
      <c r="F598" s="68"/>
      <c r="G598" s="68"/>
      <c r="H598" s="68"/>
      <c r="I598" s="68"/>
      <c r="J598" s="68"/>
      <c r="K598" s="68"/>
      <c r="L598" s="45"/>
      <c r="M598" s="39"/>
      <c r="O598" s="39"/>
      <c r="P598" s="39"/>
      <c r="Q598" s="39"/>
      <c r="R598" s="39"/>
      <c r="S598" s="39"/>
      <c r="T598" s="39"/>
      <c r="U598" s="39"/>
      <c r="V598" s="39"/>
      <c r="W598" s="39"/>
      <c r="X598" s="39"/>
      <c r="Y598" s="39"/>
      <c r="Z598" s="39"/>
      <c r="AA598" s="39"/>
      <c r="AB598" s="39"/>
      <c r="AC598" s="39"/>
      <c r="AD598" s="39"/>
      <c r="AE598" s="39"/>
    </row>
  </sheetData>
  <sheetProtection sheet="1" autoFilter="0" formatColumns="0" formatRows="0" objects="1" scenarios="1" spinCount="100000" saltValue="SI6bh/KPwbdd8J/2TuP35yfA6kCXLEcidxM8NCSmzuzwKIrV3w38DNS/lL6Brc/8L5HbfESKc1VtczKTeZ7abA==" hashValue="2/DW0IwNE1jUhbV0jnZLAXQgLUNwnFPCujn8JLZxE4k5mqLJX3Hzg1IJ7NloQrfBnw1o49tRO5fgCrFsuVhaCw==" algorithmName="SHA-512" password="CC35"/>
  <autoFilter ref="C134:K597"/>
  <mergeCells count="15">
    <mergeCell ref="E7:H7"/>
    <mergeCell ref="E11:H11"/>
    <mergeCell ref="E9:H9"/>
    <mergeCell ref="E13:H13"/>
    <mergeCell ref="E22:H22"/>
    <mergeCell ref="E31:H31"/>
    <mergeCell ref="E85:H85"/>
    <mergeCell ref="E89:H89"/>
    <mergeCell ref="E87:H87"/>
    <mergeCell ref="E91:H91"/>
    <mergeCell ref="E121:H121"/>
    <mergeCell ref="E125:H125"/>
    <mergeCell ref="E123:H123"/>
    <mergeCell ref="E127:H12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182</v>
      </c>
    </row>
    <row r="3" s="1" customFormat="1" ht="6.96" customHeight="1">
      <c r="B3" s="148"/>
      <c r="C3" s="149"/>
      <c r="D3" s="149"/>
      <c r="E3" s="149"/>
      <c r="F3" s="149"/>
      <c r="G3" s="149"/>
      <c r="H3" s="149"/>
      <c r="I3" s="149"/>
      <c r="J3" s="149"/>
      <c r="K3" s="149"/>
      <c r="L3" s="21"/>
      <c r="AT3" s="18" t="s">
        <v>85</v>
      </c>
    </row>
    <row r="4" s="1" customFormat="1" ht="24.96" customHeight="1">
      <c r="B4" s="21"/>
      <c r="D4" s="150" t="s">
        <v>309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II/610 TUŘICE - KBEL (BENÁTKY NAD JIZEROU, PRŮTAH)</v>
      </c>
      <c r="F7" s="152"/>
      <c r="G7" s="152"/>
      <c r="H7" s="152"/>
      <c r="L7" s="21"/>
    </row>
    <row r="8">
      <c r="B8" s="21"/>
      <c r="D8" s="152" t="s">
        <v>310</v>
      </c>
      <c r="L8" s="21"/>
    </row>
    <row r="9" s="1" customFormat="1" ht="16.5" customHeight="1">
      <c r="B9" s="21"/>
      <c r="E9" s="153" t="s">
        <v>311</v>
      </c>
      <c r="F9" s="1"/>
      <c r="G9" s="1"/>
      <c r="H9" s="1"/>
      <c r="L9" s="21"/>
    </row>
    <row r="10" s="1" customFormat="1" ht="12" customHeight="1">
      <c r="B10" s="21"/>
      <c r="D10" s="152" t="s">
        <v>312</v>
      </c>
      <c r="L10" s="21"/>
    </row>
    <row r="11" s="2" customFormat="1" ht="16.5" customHeight="1">
      <c r="A11" s="39"/>
      <c r="B11" s="45"/>
      <c r="C11" s="39"/>
      <c r="D11" s="39"/>
      <c r="E11" s="154" t="s">
        <v>3809</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314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3810</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15. 12. 2023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2"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3515</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36</v>
      </c>
      <c r="E34" s="39"/>
      <c r="F34" s="39"/>
      <c r="G34" s="39"/>
      <c r="H34" s="39"/>
      <c r="I34" s="39"/>
      <c r="J34" s="163">
        <f>ROUND(J132,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38</v>
      </c>
      <c r="G36" s="39"/>
      <c r="H36" s="39"/>
      <c r="I36" s="164" t="s">
        <v>37</v>
      </c>
      <c r="J36" s="164" t="s">
        <v>39</v>
      </c>
      <c r="K36" s="39"/>
      <c r="L36" s="64"/>
      <c r="S36" s="39"/>
      <c r="T36" s="39"/>
      <c r="U36" s="39"/>
      <c r="V36" s="39"/>
      <c r="W36" s="39"/>
      <c r="X36" s="39"/>
      <c r="Y36" s="39"/>
      <c r="Z36" s="39"/>
      <c r="AA36" s="39"/>
      <c r="AB36" s="39"/>
      <c r="AC36" s="39"/>
      <c r="AD36" s="39"/>
      <c r="AE36" s="39"/>
    </row>
    <row r="37" s="2" customFormat="1" ht="14.4" customHeight="1">
      <c r="A37" s="39"/>
      <c r="B37" s="45"/>
      <c r="C37" s="39"/>
      <c r="D37" s="154" t="s">
        <v>40</v>
      </c>
      <c r="E37" s="152" t="s">
        <v>41</v>
      </c>
      <c r="F37" s="165">
        <f>ROUND((SUM(BE132:BE404)),  2)</f>
        <v>0</v>
      </c>
      <c r="G37" s="39"/>
      <c r="H37" s="39"/>
      <c r="I37" s="166">
        <v>0.20999999999999999</v>
      </c>
      <c r="J37" s="165">
        <f>ROUND(((SUM(BE132:BE404))*I37),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ROUND((SUM(BF132:BF404)),  2)</f>
        <v>0</v>
      </c>
      <c r="G38" s="39"/>
      <c r="H38" s="39"/>
      <c r="I38" s="166">
        <v>0.14999999999999999</v>
      </c>
      <c r="J38" s="165">
        <f>ROUND(((SUM(BF132:BF404))*I38),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ROUND((SUM(BG132:BG404)),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ROUND((SUM(BH132:BH404)),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ROUND((SUM(BI132:BI404)),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316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II/610 TUŘICE - KBEL (BENÁTKY NAD JIZEROU, PRŮTAH)</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310</v>
      </c>
      <c r="D86" s="23"/>
      <c r="E86" s="23"/>
      <c r="F86" s="23"/>
      <c r="G86" s="23"/>
      <c r="H86" s="23"/>
      <c r="I86" s="23"/>
      <c r="J86" s="23"/>
      <c r="K86" s="23"/>
      <c r="L86" s="21"/>
    </row>
    <row r="87" s="1" customFormat="1" ht="16.5" customHeight="1">
      <c r="B87" s="22"/>
      <c r="C87" s="23"/>
      <c r="D87" s="23"/>
      <c r="E87" s="185" t="s">
        <v>311</v>
      </c>
      <c r="F87" s="23"/>
      <c r="G87" s="23"/>
      <c r="H87" s="23"/>
      <c r="I87" s="23"/>
      <c r="J87" s="23"/>
      <c r="K87" s="23"/>
      <c r="L87" s="21"/>
    </row>
    <row r="88" s="1" customFormat="1" ht="12" customHeight="1">
      <c r="B88" s="22"/>
      <c r="C88" s="33" t="s">
        <v>312</v>
      </c>
      <c r="D88" s="23"/>
      <c r="E88" s="23"/>
      <c r="F88" s="23"/>
      <c r="G88" s="23"/>
      <c r="H88" s="23"/>
      <c r="I88" s="23"/>
      <c r="J88" s="23"/>
      <c r="K88" s="23"/>
      <c r="L88" s="21"/>
    </row>
    <row r="89" s="2" customFormat="1" ht="16.5" customHeight="1">
      <c r="A89" s="39"/>
      <c r="B89" s="40"/>
      <c r="C89" s="41"/>
      <c r="D89" s="41"/>
      <c r="E89" s="186" t="s">
        <v>3809</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314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307.1 - Odvodnění komunikace v ulici Pražská - přípojka</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15. 12. 2023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KSÚS Středočeského kraje</v>
      </c>
      <c r="G95" s="41"/>
      <c r="H95" s="41"/>
      <c r="I95" s="33" t="s">
        <v>30</v>
      </c>
      <c r="J95" s="37" t="str">
        <f>E25</f>
        <v>Valbek spol.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317</v>
      </c>
      <c r="D98" s="188"/>
      <c r="E98" s="188"/>
      <c r="F98" s="188"/>
      <c r="G98" s="188"/>
      <c r="H98" s="188"/>
      <c r="I98" s="188"/>
      <c r="J98" s="189" t="s">
        <v>318</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319</v>
      </c>
      <c r="D100" s="41"/>
      <c r="E100" s="41"/>
      <c r="F100" s="41"/>
      <c r="G100" s="41"/>
      <c r="H100" s="41"/>
      <c r="I100" s="41"/>
      <c r="J100" s="111">
        <f>J132</f>
        <v>0</v>
      </c>
      <c r="K100" s="41"/>
      <c r="L100" s="64"/>
      <c r="S100" s="39"/>
      <c r="T100" s="39"/>
      <c r="U100" s="39"/>
      <c r="V100" s="39"/>
      <c r="W100" s="39"/>
      <c r="X100" s="39"/>
      <c r="Y100" s="39"/>
      <c r="Z100" s="39"/>
      <c r="AA100" s="39"/>
      <c r="AB100" s="39"/>
      <c r="AC100" s="39"/>
      <c r="AD100" s="39"/>
      <c r="AE100" s="39"/>
      <c r="AU100" s="18" t="s">
        <v>320</v>
      </c>
    </row>
    <row r="101" s="9" customFormat="1" ht="24.96" customHeight="1">
      <c r="A101" s="9"/>
      <c r="B101" s="191"/>
      <c r="C101" s="192"/>
      <c r="D101" s="193" t="s">
        <v>434</v>
      </c>
      <c r="E101" s="194"/>
      <c r="F101" s="194"/>
      <c r="G101" s="194"/>
      <c r="H101" s="194"/>
      <c r="I101" s="194"/>
      <c r="J101" s="195">
        <f>J133</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435</v>
      </c>
      <c r="E102" s="199"/>
      <c r="F102" s="199"/>
      <c r="G102" s="199"/>
      <c r="H102" s="199"/>
      <c r="I102" s="199"/>
      <c r="J102" s="200">
        <f>J134</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1986</v>
      </c>
      <c r="E103" s="199"/>
      <c r="F103" s="199"/>
      <c r="G103" s="199"/>
      <c r="H103" s="199"/>
      <c r="I103" s="199"/>
      <c r="J103" s="200">
        <f>J240</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2234</v>
      </c>
      <c r="E104" s="199"/>
      <c r="F104" s="199"/>
      <c r="G104" s="199"/>
      <c r="H104" s="199"/>
      <c r="I104" s="199"/>
      <c r="J104" s="200">
        <f>J244</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468</v>
      </c>
      <c r="E105" s="199"/>
      <c r="F105" s="199"/>
      <c r="G105" s="199"/>
      <c r="H105" s="199"/>
      <c r="I105" s="199"/>
      <c r="J105" s="200">
        <f>J273</f>
        <v>0</v>
      </c>
      <c r="K105" s="133"/>
      <c r="L105" s="201"/>
      <c r="S105" s="10"/>
      <c r="T105" s="10"/>
      <c r="U105" s="10"/>
      <c r="V105" s="10"/>
      <c r="W105" s="10"/>
      <c r="X105" s="10"/>
      <c r="Y105" s="10"/>
      <c r="Z105" s="10"/>
      <c r="AA105" s="10"/>
      <c r="AB105" s="10"/>
      <c r="AC105" s="10"/>
      <c r="AD105" s="10"/>
      <c r="AE105" s="10"/>
    </row>
    <row r="106" s="10" customFormat="1" ht="19.92" customHeight="1">
      <c r="A106" s="10"/>
      <c r="B106" s="197"/>
      <c r="C106" s="133"/>
      <c r="D106" s="198" t="s">
        <v>469</v>
      </c>
      <c r="E106" s="199"/>
      <c r="F106" s="199"/>
      <c r="G106" s="199"/>
      <c r="H106" s="199"/>
      <c r="I106" s="199"/>
      <c r="J106" s="200">
        <f>J391</f>
        <v>0</v>
      </c>
      <c r="K106" s="133"/>
      <c r="L106" s="201"/>
      <c r="S106" s="10"/>
      <c r="T106" s="10"/>
      <c r="U106" s="10"/>
      <c r="V106" s="10"/>
      <c r="W106" s="10"/>
      <c r="X106" s="10"/>
      <c r="Y106" s="10"/>
      <c r="Z106" s="10"/>
      <c r="AA106" s="10"/>
      <c r="AB106" s="10"/>
      <c r="AC106" s="10"/>
      <c r="AD106" s="10"/>
      <c r="AE106" s="10"/>
    </row>
    <row r="107" s="10" customFormat="1" ht="19.92" customHeight="1">
      <c r="A107" s="10"/>
      <c r="B107" s="197"/>
      <c r="C107" s="133"/>
      <c r="D107" s="198" t="s">
        <v>470</v>
      </c>
      <c r="E107" s="199"/>
      <c r="F107" s="199"/>
      <c r="G107" s="199"/>
      <c r="H107" s="199"/>
      <c r="I107" s="199"/>
      <c r="J107" s="200">
        <f>J395</f>
        <v>0</v>
      </c>
      <c r="K107" s="133"/>
      <c r="L107" s="201"/>
      <c r="S107" s="10"/>
      <c r="T107" s="10"/>
      <c r="U107" s="10"/>
      <c r="V107" s="10"/>
      <c r="W107" s="10"/>
      <c r="X107" s="10"/>
      <c r="Y107" s="10"/>
      <c r="Z107" s="10"/>
      <c r="AA107" s="10"/>
      <c r="AB107" s="10"/>
      <c r="AC107" s="10"/>
      <c r="AD107" s="10"/>
      <c r="AE107" s="10"/>
    </row>
    <row r="108" s="10" customFormat="1" ht="19.92" customHeight="1">
      <c r="A108" s="10"/>
      <c r="B108" s="197"/>
      <c r="C108" s="133"/>
      <c r="D108" s="198" t="s">
        <v>436</v>
      </c>
      <c r="E108" s="199"/>
      <c r="F108" s="199"/>
      <c r="G108" s="199"/>
      <c r="H108" s="199"/>
      <c r="I108" s="199"/>
      <c r="J108" s="200">
        <f>J402</f>
        <v>0</v>
      </c>
      <c r="K108" s="133"/>
      <c r="L108" s="201"/>
      <c r="S108" s="10"/>
      <c r="T108" s="10"/>
      <c r="U108" s="10"/>
      <c r="V108" s="10"/>
      <c r="W108" s="10"/>
      <c r="X108" s="10"/>
      <c r="Y108" s="10"/>
      <c r="Z108" s="10"/>
      <c r="AA108" s="10"/>
      <c r="AB108" s="10"/>
      <c r="AC108" s="10"/>
      <c r="AD108" s="10"/>
      <c r="AE108" s="10"/>
    </row>
    <row r="109" s="2" customFormat="1" ht="21.84"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67"/>
      <c r="C110" s="68"/>
      <c r="D110" s="68"/>
      <c r="E110" s="68"/>
      <c r="F110" s="68"/>
      <c r="G110" s="68"/>
      <c r="H110" s="68"/>
      <c r="I110" s="68"/>
      <c r="J110" s="68"/>
      <c r="K110" s="68"/>
      <c r="L110" s="64"/>
      <c r="S110" s="39"/>
      <c r="T110" s="39"/>
      <c r="U110" s="39"/>
      <c r="V110" s="39"/>
      <c r="W110" s="39"/>
      <c r="X110" s="39"/>
      <c r="Y110" s="39"/>
      <c r="Z110" s="39"/>
      <c r="AA110" s="39"/>
      <c r="AB110" s="39"/>
      <c r="AC110" s="39"/>
      <c r="AD110" s="39"/>
      <c r="AE110" s="39"/>
    </row>
    <row r="114" s="2" customFormat="1" ht="6.96" customHeight="1">
      <c r="A114" s="39"/>
      <c r="B114" s="69"/>
      <c r="C114" s="70"/>
      <c r="D114" s="70"/>
      <c r="E114" s="70"/>
      <c r="F114" s="70"/>
      <c r="G114" s="70"/>
      <c r="H114" s="70"/>
      <c r="I114" s="70"/>
      <c r="J114" s="70"/>
      <c r="K114" s="70"/>
      <c r="L114" s="64"/>
      <c r="S114" s="39"/>
      <c r="T114" s="39"/>
      <c r="U114" s="39"/>
      <c r="V114" s="39"/>
      <c r="W114" s="39"/>
      <c r="X114" s="39"/>
      <c r="Y114" s="39"/>
      <c r="Z114" s="39"/>
      <c r="AA114" s="39"/>
      <c r="AB114" s="39"/>
      <c r="AC114" s="39"/>
      <c r="AD114" s="39"/>
      <c r="AE114" s="39"/>
    </row>
    <row r="115" s="2" customFormat="1" ht="24.96" customHeight="1">
      <c r="A115" s="39"/>
      <c r="B115" s="40"/>
      <c r="C115" s="24" t="s">
        <v>326</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16</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185" t="str">
        <f>E7</f>
        <v>II/610 TUŘICE - KBEL (BENÁTKY NAD JIZEROU, PRŮTAH)</v>
      </c>
      <c r="F118" s="33"/>
      <c r="G118" s="33"/>
      <c r="H118" s="33"/>
      <c r="I118" s="41"/>
      <c r="J118" s="41"/>
      <c r="K118" s="41"/>
      <c r="L118" s="64"/>
      <c r="S118" s="39"/>
      <c r="T118" s="39"/>
      <c r="U118" s="39"/>
      <c r="V118" s="39"/>
      <c r="W118" s="39"/>
      <c r="X118" s="39"/>
      <c r="Y118" s="39"/>
      <c r="Z118" s="39"/>
      <c r="AA118" s="39"/>
      <c r="AB118" s="39"/>
      <c r="AC118" s="39"/>
      <c r="AD118" s="39"/>
      <c r="AE118" s="39"/>
    </row>
    <row r="119" s="1" customFormat="1" ht="12" customHeight="1">
      <c r="B119" s="22"/>
      <c r="C119" s="33" t="s">
        <v>310</v>
      </c>
      <c r="D119" s="23"/>
      <c r="E119" s="23"/>
      <c r="F119" s="23"/>
      <c r="G119" s="23"/>
      <c r="H119" s="23"/>
      <c r="I119" s="23"/>
      <c r="J119" s="23"/>
      <c r="K119" s="23"/>
      <c r="L119" s="21"/>
    </row>
    <row r="120" s="1" customFormat="1" ht="16.5" customHeight="1">
      <c r="B120" s="22"/>
      <c r="C120" s="23"/>
      <c r="D120" s="23"/>
      <c r="E120" s="185" t="s">
        <v>311</v>
      </c>
      <c r="F120" s="23"/>
      <c r="G120" s="23"/>
      <c r="H120" s="23"/>
      <c r="I120" s="23"/>
      <c r="J120" s="23"/>
      <c r="K120" s="23"/>
      <c r="L120" s="21"/>
    </row>
    <row r="121" s="1" customFormat="1" ht="12" customHeight="1">
      <c r="B121" s="22"/>
      <c r="C121" s="33" t="s">
        <v>312</v>
      </c>
      <c r="D121" s="23"/>
      <c r="E121" s="23"/>
      <c r="F121" s="23"/>
      <c r="G121" s="23"/>
      <c r="H121" s="23"/>
      <c r="I121" s="23"/>
      <c r="J121" s="23"/>
      <c r="K121" s="23"/>
      <c r="L121" s="21"/>
    </row>
    <row r="122" s="2" customFormat="1" ht="16.5" customHeight="1">
      <c r="A122" s="39"/>
      <c r="B122" s="40"/>
      <c r="C122" s="41"/>
      <c r="D122" s="41"/>
      <c r="E122" s="186" t="s">
        <v>3809</v>
      </c>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314</v>
      </c>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6.5" customHeight="1">
      <c r="A124" s="39"/>
      <c r="B124" s="40"/>
      <c r="C124" s="41"/>
      <c r="D124" s="41"/>
      <c r="E124" s="77" t="str">
        <f>E13</f>
        <v>307.1 - Odvodnění komunikace v ulici Pražská - přípojka</v>
      </c>
      <c r="F124" s="41"/>
      <c r="G124" s="41"/>
      <c r="H124" s="41"/>
      <c r="I124" s="41"/>
      <c r="J124" s="41"/>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2" customHeight="1">
      <c r="A126" s="39"/>
      <c r="B126" s="40"/>
      <c r="C126" s="33" t="s">
        <v>20</v>
      </c>
      <c r="D126" s="41"/>
      <c r="E126" s="41"/>
      <c r="F126" s="28" t="str">
        <f>F16</f>
        <v xml:space="preserve"> </v>
      </c>
      <c r="G126" s="41"/>
      <c r="H126" s="41"/>
      <c r="I126" s="33" t="s">
        <v>22</v>
      </c>
      <c r="J126" s="80" t="str">
        <f>IF(J16="","",J16)</f>
        <v>15. 12. 2023</v>
      </c>
      <c r="K126" s="41"/>
      <c r="L126" s="64"/>
      <c r="S126" s="39"/>
      <c r="T126" s="39"/>
      <c r="U126" s="39"/>
      <c r="V126" s="39"/>
      <c r="W126" s="39"/>
      <c r="X126" s="39"/>
      <c r="Y126" s="39"/>
      <c r="Z126" s="39"/>
      <c r="AA126" s="39"/>
      <c r="AB126" s="39"/>
      <c r="AC126" s="39"/>
      <c r="AD126" s="39"/>
      <c r="AE126" s="39"/>
    </row>
    <row r="127" s="2" customFormat="1" ht="6.96"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15.15" customHeight="1">
      <c r="A128" s="39"/>
      <c r="B128" s="40"/>
      <c r="C128" s="33" t="s">
        <v>24</v>
      </c>
      <c r="D128" s="41"/>
      <c r="E128" s="41"/>
      <c r="F128" s="28" t="str">
        <f>E19</f>
        <v>KSÚS Středočeského kraje</v>
      </c>
      <c r="G128" s="41"/>
      <c r="H128" s="41"/>
      <c r="I128" s="33" t="s">
        <v>30</v>
      </c>
      <c r="J128" s="37" t="str">
        <f>E25</f>
        <v>Valbek spol. s.r.o.</v>
      </c>
      <c r="K128" s="41"/>
      <c r="L128" s="64"/>
      <c r="S128" s="39"/>
      <c r="T128" s="39"/>
      <c r="U128" s="39"/>
      <c r="V128" s="39"/>
      <c r="W128" s="39"/>
      <c r="X128" s="39"/>
      <c r="Y128" s="39"/>
      <c r="Z128" s="39"/>
      <c r="AA128" s="39"/>
      <c r="AB128" s="39"/>
      <c r="AC128" s="39"/>
      <c r="AD128" s="39"/>
      <c r="AE128" s="39"/>
    </row>
    <row r="129" s="2" customFormat="1" ht="15.15" customHeight="1">
      <c r="A129" s="39"/>
      <c r="B129" s="40"/>
      <c r="C129" s="33" t="s">
        <v>28</v>
      </c>
      <c r="D129" s="41"/>
      <c r="E129" s="41"/>
      <c r="F129" s="28" t="str">
        <f>IF(E22="","",E22)</f>
        <v>Vyplň údaj</v>
      </c>
      <c r="G129" s="41"/>
      <c r="H129" s="41"/>
      <c r="I129" s="33" t="s">
        <v>33</v>
      </c>
      <c r="J129" s="37" t="str">
        <f>E28</f>
        <v xml:space="preserve"> </v>
      </c>
      <c r="K129" s="41"/>
      <c r="L129" s="64"/>
      <c r="S129" s="39"/>
      <c r="T129" s="39"/>
      <c r="U129" s="39"/>
      <c r="V129" s="39"/>
      <c r="W129" s="39"/>
      <c r="X129" s="39"/>
      <c r="Y129" s="39"/>
      <c r="Z129" s="39"/>
      <c r="AA129" s="39"/>
      <c r="AB129" s="39"/>
      <c r="AC129" s="39"/>
      <c r="AD129" s="39"/>
      <c r="AE129" s="39"/>
    </row>
    <row r="130" s="2" customFormat="1" ht="10.32"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11" customFormat="1" ht="29.28" customHeight="1">
      <c r="A131" s="202"/>
      <c r="B131" s="203"/>
      <c r="C131" s="204" t="s">
        <v>327</v>
      </c>
      <c r="D131" s="205" t="s">
        <v>61</v>
      </c>
      <c r="E131" s="205" t="s">
        <v>57</v>
      </c>
      <c r="F131" s="205" t="s">
        <v>58</v>
      </c>
      <c r="G131" s="205" t="s">
        <v>328</v>
      </c>
      <c r="H131" s="205" t="s">
        <v>329</v>
      </c>
      <c r="I131" s="205" t="s">
        <v>330</v>
      </c>
      <c r="J131" s="205" t="s">
        <v>318</v>
      </c>
      <c r="K131" s="206" t="s">
        <v>331</v>
      </c>
      <c r="L131" s="207"/>
      <c r="M131" s="101" t="s">
        <v>1</v>
      </c>
      <c r="N131" s="102" t="s">
        <v>40</v>
      </c>
      <c r="O131" s="102" t="s">
        <v>332</v>
      </c>
      <c r="P131" s="102" t="s">
        <v>333</v>
      </c>
      <c r="Q131" s="102" t="s">
        <v>334</v>
      </c>
      <c r="R131" s="102" t="s">
        <v>335</v>
      </c>
      <c r="S131" s="102" t="s">
        <v>336</v>
      </c>
      <c r="T131" s="103" t="s">
        <v>337</v>
      </c>
      <c r="U131" s="202"/>
      <c r="V131" s="202"/>
      <c r="W131" s="202"/>
      <c r="X131" s="202"/>
      <c r="Y131" s="202"/>
      <c r="Z131" s="202"/>
      <c r="AA131" s="202"/>
      <c r="AB131" s="202"/>
      <c r="AC131" s="202"/>
      <c r="AD131" s="202"/>
      <c r="AE131" s="202"/>
    </row>
    <row r="132" s="2" customFormat="1" ht="22.8" customHeight="1">
      <c r="A132" s="39"/>
      <c r="B132" s="40"/>
      <c r="C132" s="108" t="s">
        <v>338</v>
      </c>
      <c r="D132" s="41"/>
      <c r="E132" s="41"/>
      <c r="F132" s="41"/>
      <c r="G132" s="41"/>
      <c r="H132" s="41"/>
      <c r="I132" s="41"/>
      <c r="J132" s="208">
        <f>BK132</f>
        <v>0</v>
      </c>
      <c r="K132" s="41"/>
      <c r="L132" s="45"/>
      <c r="M132" s="104"/>
      <c r="N132" s="209"/>
      <c r="O132" s="105"/>
      <c r="P132" s="210">
        <f>P133</f>
        <v>0</v>
      </c>
      <c r="Q132" s="105"/>
      <c r="R132" s="210">
        <f>R133</f>
        <v>25.173760349999998</v>
      </c>
      <c r="S132" s="105"/>
      <c r="T132" s="211">
        <f>T133</f>
        <v>1.4035600000000001</v>
      </c>
      <c r="U132" s="39"/>
      <c r="V132" s="39"/>
      <c r="W132" s="39"/>
      <c r="X132" s="39"/>
      <c r="Y132" s="39"/>
      <c r="Z132" s="39"/>
      <c r="AA132" s="39"/>
      <c r="AB132" s="39"/>
      <c r="AC132" s="39"/>
      <c r="AD132" s="39"/>
      <c r="AE132" s="39"/>
      <c r="AT132" s="18" t="s">
        <v>75</v>
      </c>
      <c r="AU132" s="18" t="s">
        <v>320</v>
      </c>
      <c r="BK132" s="212">
        <f>BK133</f>
        <v>0</v>
      </c>
    </row>
    <row r="133" s="12" customFormat="1" ht="25.92" customHeight="1">
      <c r="A133" s="12"/>
      <c r="B133" s="213"/>
      <c r="C133" s="214"/>
      <c r="D133" s="215" t="s">
        <v>75</v>
      </c>
      <c r="E133" s="216" t="s">
        <v>437</v>
      </c>
      <c r="F133" s="216" t="s">
        <v>438</v>
      </c>
      <c r="G133" s="214"/>
      <c r="H133" s="214"/>
      <c r="I133" s="217"/>
      <c r="J133" s="218">
        <f>BK133</f>
        <v>0</v>
      </c>
      <c r="K133" s="214"/>
      <c r="L133" s="219"/>
      <c r="M133" s="220"/>
      <c r="N133" s="221"/>
      <c r="O133" s="221"/>
      <c r="P133" s="222">
        <f>P134+P240+P244+P273+P391+P395+P402</f>
        <v>0</v>
      </c>
      <c r="Q133" s="221"/>
      <c r="R133" s="222">
        <f>R134+R240+R244+R273+R391+R395+R402</f>
        <v>25.173760349999998</v>
      </c>
      <c r="S133" s="221"/>
      <c r="T133" s="223">
        <f>T134+T240+T244+T273+T391+T395+T402</f>
        <v>1.4035600000000001</v>
      </c>
      <c r="U133" s="12"/>
      <c r="V133" s="12"/>
      <c r="W133" s="12"/>
      <c r="X133" s="12"/>
      <c r="Y133" s="12"/>
      <c r="Z133" s="12"/>
      <c r="AA133" s="12"/>
      <c r="AB133" s="12"/>
      <c r="AC133" s="12"/>
      <c r="AD133" s="12"/>
      <c r="AE133" s="12"/>
      <c r="AR133" s="224" t="s">
        <v>83</v>
      </c>
      <c r="AT133" s="225" t="s">
        <v>75</v>
      </c>
      <c r="AU133" s="225" t="s">
        <v>76</v>
      </c>
      <c r="AY133" s="224" t="s">
        <v>342</v>
      </c>
      <c r="BK133" s="226">
        <f>BK134+BK240+BK244+BK273+BK391+BK395+BK402</f>
        <v>0</v>
      </c>
    </row>
    <row r="134" s="12" customFormat="1" ht="22.8" customHeight="1">
      <c r="A134" s="12"/>
      <c r="B134" s="213"/>
      <c r="C134" s="214"/>
      <c r="D134" s="215" t="s">
        <v>75</v>
      </c>
      <c r="E134" s="246" t="s">
        <v>83</v>
      </c>
      <c r="F134" s="246" t="s">
        <v>439</v>
      </c>
      <c r="G134" s="214"/>
      <c r="H134" s="214"/>
      <c r="I134" s="217"/>
      <c r="J134" s="247">
        <f>BK134</f>
        <v>0</v>
      </c>
      <c r="K134" s="214"/>
      <c r="L134" s="219"/>
      <c r="M134" s="220"/>
      <c r="N134" s="221"/>
      <c r="O134" s="221"/>
      <c r="P134" s="222">
        <f>SUM(P135:P239)</f>
        <v>0</v>
      </c>
      <c r="Q134" s="221"/>
      <c r="R134" s="222">
        <f>SUM(R135:R239)</f>
        <v>0.084259150000000005</v>
      </c>
      <c r="S134" s="221"/>
      <c r="T134" s="223">
        <f>SUM(T135:T239)</f>
        <v>0</v>
      </c>
      <c r="U134" s="12"/>
      <c r="V134" s="12"/>
      <c r="W134" s="12"/>
      <c r="X134" s="12"/>
      <c r="Y134" s="12"/>
      <c r="Z134" s="12"/>
      <c r="AA134" s="12"/>
      <c r="AB134" s="12"/>
      <c r="AC134" s="12"/>
      <c r="AD134" s="12"/>
      <c r="AE134" s="12"/>
      <c r="AR134" s="224" t="s">
        <v>83</v>
      </c>
      <c r="AT134" s="225" t="s">
        <v>75</v>
      </c>
      <c r="AU134" s="225" t="s">
        <v>83</v>
      </c>
      <c r="AY134" s="224" t="s">
        <v>342</v>
      </c>
      <c r="BK134" s="226">
        <f>SUM(BK135:BK239)</f>
        <v>0</v>
      </c>
    </row>
    <row r="135" s="2" customFormat="1" ht="16.5" customHeight="1">
      <c r="A135" s="39"/>
      <c r="B135" s="40"/>
      <c r="C135" s="227" t="s">
        <v>83</v>
      </c>
      <c r="D135" s="227" t="s">
        <v>343</v>
      </c>
      <c r="E135" s="228" t="s">
        <v>2006</v>
      </c>
      <c r="F135" s="229" t="s">
        <v>2007</v>
      </c>
      <c r="G135" s="230" t="s">
        <v>2008</v>
      </c>
      <c r="H135" s="231">
        <v>15</v>
      </c>
      <c r="I135" s="232"/>
      <c r="J135" s="233">
        <f>ROUND(I135*H135,2)</f>
        <v>0</v>
      </c>
      <c r="K135" s="229" t="s">
        <v>443</v>
      </c>
      <c r="L135" s="45"/>
      <c r="M135" s="234" t="s">
        <v>1</v>
      </c>
      <c r="N135" s="235" t="s">
        <v>41</v>
      </c>
      <c r="O135" s="92"/>
      <c r="P135" s="236">
        <f>O135*H135</f>
        <v>0</v>
      </c>
      <c r="Q135" s="236">
        <v>3.0000000000000001E-05</v>
      </c>
      <c r="R135" s="236">
        <f>Q135*H135</f>
        <v>0.00044999999999999999</v>
      </c>
      <c r="S135" s="236">
        <v>0</v>
      </c>
      <c r="T135" s="237">
        <f>S135*H135</f>
        <v>0</v>
      </c>
      <c r="U135" s="39"/>
      <c r="V135" s="39"/>
      <c r="W135" s="39"/>
      <c r="X135" s="39"/>
      <c r="Y135" s="39"/>
      <c r="Z135" s="39"/>
      <c r="AA135" s="39"/>
      <c r="AB135" s="39"/>
      <c r="AC135" s="39"/>
      <c r="AD135" s="39"/>
      <c r="AE135" s="39"/>
      <c r="AR135" s="238" t="s">
        <v>360</v>
      </c>
      <c r="AT135" s="238" t="s">
        <v>343</v>
      </c>
      <c r="AU135" s="238" t="s">
        <v>85</v>
      </c>
      <c r="AY135" s="18" t="s">
        <v>342</v>
      </c>
      <c r="BE135" s="239">
        <f>IF(N135="základní",J135,0)</f>
        <v>0</v>
      </c>
      <c r="BF135" s="239">
        <f>IF(N135="snížená",J135,0)</f>
        <v>0</v>
      </c>
      <c r="BG135" s="239">
        <f>IF(N135="zákl. přenesená",J135,0)</f>
        <v>0</v>
      </c>
      <c r="BH135" s="239">
        <f>IF(N135="sníž. přenesená",J135,0)</f>
        <v>0</v>
      </c>
      <c r="BI135" s="239">
        <f>IF(N135="nulová",J135,0)</f>
        <v>0</v>
      </c>
      <c r="BJ135" s="18" t="s">
        <v>83</v>
      </c>
      <c r="BK135" s="239">
        <f>ROUND(I135*H135,2)</f>
        <v>0</v>
      </c>
      <c r="BL135" s="18" t="s">
        <v>360</v>
      </c>
      <c r="BM135" s="238" t="s">
        <v>3811</v>
      </c>
    </row>
    <row r="136" s="2" customFormat="1">
      <c r="A136" s="39"/>
      <c r="B136" s="40"/>
      <c r="C136" s="41"/>
      <c r="D136" s="240" t="s">
        <v>349</v>
      </c>
      <c r="E136" s="41"/>
      <c r="F136" s="241" t="s">
        <v>2010</v>
      </c>
      <c r="G136" s="41"/>
      <c r="H136" s="41"/>
      <c r="I136" s="242"/>
      <c r="J136" s="41"/>
      <c r="K136" s="41"/>
      <c r="L136" s="45"/>
      <c r="M136" s="243"/>
      <c r="N136" s="244"/>
      <c r="O136" s="92"/>
      <c r="P136" s="92"/>
      <c r="Q136" s="92"/>
      <c r="R136" s="92"/>
      <c r="S136" s="92"/>
      <c r="T136" s="93"/>
      <c r="U136" s="39"/>
      <c r="V136" s="39"/>
      <c r="W136" s="39"/>
      <c r="X136" s="39"/>
      <c r="Y136" s="39"/>
      <c r="Z136" s="39"/>
      <c r="AA136" s="39"/>
      <c r="AB136" s="39"/>
      <c r="AC136" s="39"/>
      <c r="AD136" s="39"/>
      <c r="AE136" s="39"/>
      <c r="AT136" s="18" t="s">
        <v>349</v>
      </c>
      <c r="AU136" s="18" t="s">
        <v>85</v>
      </c>
    </row>
    <row r="137" s="13" customFormat="1">
      <c r="A137" s="13"/>
      <c r="B137" s="252"/>
      <c r="C137" s="253"/>
      <c r="D137" s="240" t="s">
        <v>446</v>
      </c>
      <c r="E137" s="254" t="s">
        <v>1</v>
      </c>
      <c r="F137" s="255" t="s">
        <v>3011</v>
      </c>
      <c r="G137" s="253"/>
      <c r="H137" s="256">
        <v>15</v>
      </c>
      <c r="I137" s="257"/>
      <c r="J137" s="253"/>
      <c r="K137" s="253"/>
      <c r="L137" s="258"/>
      <c r="M137" s="259"/>
      <c r="N137" s="260"/>
      <c r="O137" s="260"/>
      <c r="P137" s="260"/>
      <c r="Q137" s="260"/>
      <c r="R137" s="260"/>
      <c r="S137" s="260"/>
      <c r="T137" s="261"/>
      <c r="U137" s="13"/>
      <c r="V137" s="13"/>
      <c r="W137" s="13"/>
      <c r="X137" s="13"/>
      <c r="Y137" s="13"/>
      <c r="Z137" s="13"/>
      <c r="AA137" s="13"/>
      <c r="AB137" s="13"/>
      <c r="AC137" s="13"/>
      <c r="AD137" s="13"/>
      <c r="AE137" s="13"/>
      <c r="AT137" s="262" t="s">
        <v>446</v>
      </c>
      <c r="AU137" s="262" t="s">
        <v>85</v>
      </c>
      <c r="AV137" s="13" t="s">
        <v>85</v>
      </c>
      <c r="AW137" s="13" t="s">
        <v>32</v>
      </c>
      <c r="AX137" s="13" t="s">
        <v>83</v>
      </c>
      <c r="AY137" s="262" t="s">
        <v>342</v>
      </c>
    </row>
    <row r="138" s="2" customFormat="1" ht="16.5" customHeight="1">
      <c r="A138" s="39"/>
      <c r="B138" s="40"/>
      <c r="C138" s="227" t="s">
        <v>85</v>
      </c>
      <c r="D138" s="227" t="s">
        <v>343</v>
      </c>
      <c r="E138" s="228" t="s">
        <v>2012</v>
      </c>
      <c r="F138" s="229" t="s">
        <v>2013</v>
      </c>
      <c r="G138" s="230" t="s">
        <v>2014</v>
      </c>
      <c r="H138" s="231">
        <v>3</v>
      </c>
      <c r="I138" s="232"/>
      <c r="J138" s="233">
        <f>ROUND(I138*H138,2)</f>
        <v>0</v>
      </c>
      <c r="K138" s="229" t="s">
        <v>443</v>
      </c>
      <c r="L138" s="45"/>
      <c r="M138" s="234" t="s">
        <v>1</v>
      </c>
      <c r="N138" s="235" t="s">
        <v>41</v>
      </c>
      <c r="O138" s="92"/>
      <c r="P138" s="236">
        <f>O138*H138</f>
        <v>0</v>
      </c>
      <c r="Q138" s="236">
        <v>0</v>
      </c>
      <c r="R138" s="236">
        <f>Q138*H138</f>
        <v>0</v>
      </c>
      <c r="S138" s="236">
        <v>0</v>
      </c>
      <c r="T138" s="237">
        <f>S138*H138</f>
        <v>0</v>
      </c>
      <c r="U138" s="39"/>
      <c r="V138" s="39"/>
      <c r="W138" s="39"/>
      <c r="X138" s="39"/>
      <c r="Y138" s="39"/>
      <c r="Z138" s="39"/>
      <c r="AA138" s="39"/>
      <c r="AB138" s="39"/>
      <c r="AC138" s="39"/>
      <c r="AD138" s="39"/>
      <c r="AE138" s="39"/>
      <c r="AR138" s="238" t="s">
        <v>360</v>
      </c>
      <c r="AT138" s="238" t="s">
        <v>343</v>
      </c>
      <c r="AU138" s="238" t="s">
        <v>85</v>
      </c>
      <c r="AY138" s="18" t="s">
        <v>342</v>
      </c>
      <c r="BE138" s="239">
        <f>IF(N138="základní",J138,0)</f>
        <v>0</v>
      </c>
      <c r="BF138" s="239">
        <f>IF(N138="snížená",J138,0)</f>
        <v>0</v>
      </c>
      <c r="BG138" s="239">
        <f>IF(N138="zákl. přenesená",J138,0)</f>
        <v>0</v>
      </c>
      <c r="BH138" s="239">
        <f>IF(N138="sníž. přenesená",J138,0)</f>
        <v>0</v>
      </c>
      <c r="BI138" s="239">
        <f>IF(N138="nulová",J138,0)</f>
        <v>0</v>
      </c>
      <c r="BJ138" s="18" t="s">
        <v>83</v>
      </c>
      <c r="BK138" s="239">
        <f>ROUND(I138*H138,2)</f>
        <v>0</v>
      </c>
      <c r="BL138" s="18" t="s">
        <v>360</v>
      </c>
      <c r="BM138" s="238" t="s">
        <v>3812</v>
      </c>
    </row>
    <row r="139" s="2" customFormat="1">
      <c r="A139" s="39"/>
      <c r="B139" s="40"/>
      <c r="C139" s="41"/>
      <c r="D139" s="240" t="s">
        <v>349</v>
      </c>
      <c r="E139" s="41"/>
      <c r="F139" s="241" t="s">
        <v>2016</v>
      </c>
      <c r="G139" s="41"/>
      <c r="H139" s="41"/>
      <c r="I139" s="242"/>
      <c r="J139" s="41"/>
      <c r="K139" s="41"/>
      <c r="L139" s="45"/>
      <c r="M139" s="243"/>
      <c r="N139" s="244"/>
      <c r="O139" s="92"/>
      <c r="P139" s="92"/>
      <c r="Q139" s="92"/>
      <c r="R139" s="92"/>
      <c r="S139" s="92"/>
      <c r="T139" s="93"/>
      <c r="U139" s="39"/>
      <c r="V139" s="39"/>
      <c r="W139" s="39"/>
      <c r="X139" s="39"/>
      <c r="Y139" s="39"/>
      <c r="Z139" s="39"/>
      <c r="AA139" s="39"/>
      <c r="AB139" s="39"/>
      <c r="AC139" s="39"/>
      <c r="AD139" s="39"/>
      <c r="AE139" s="39"/>
      <c r="AT139" s="18" t="s">
        <v>349</v>
      </c>
      <c r="AU139" s="18" t="s">
        <v>85</v>
      </c>
    </row>
    <row r="140" s="13" customFormat="1">
      <c r="A140" s="13"/>
      <c r="B140" s="252"/>
      <c r="C140" s="253"/>
      <c r="D140" s="240" t="s">
        <v>446</v>
      </c>
      <c r="E140" s="254" t="s">
        <v>1</v>
      </c>
      <c r="F140" s="255" t="s">
        <v>3013</v>
      </c>
      <c r="G140" s="253"/>
      <c r="H140" s="256">
        <v>3</v>
      </c>
      <c r="I140" s="257"/>
      <c r="J140" s="253"/>
      <c r="K140" s="253"/>
      <c r="L140" s="258"/>
      <c r="M140" s="259"/>
      <c r="N140" s="260"/>
      <c r="O140" s="260"/>
      <c r="P140" s="260"/>
      <c r="Q140" s="260"/>
      <c r="R140" s="260"/>
      <c r="S140" s="260"/>
      <c r="T140" s="261"/>
      <c r="U140" s="13"/>
      <c r="V140" s="13"/>
      <c r="W140" s="13"/>
      <c r="X140" s="13"/>
      <c r="Y140" s="13"/>
      <c r="Z140" s="13"/>
      <c r="AA140" s="13"/>
      <c r="AB140" s="13"/>
      <c r="AC140" s="13"/>
      <c r="AD140" s="13"/>
      <c r="AE140" s="13"/>
      <c r="AT140" s="262" t="s">
        <v>446</v>
      </c>
      <c r="AU140" s="262" t="s">
        <v>85</v>
      </c>
      <c r="AV140" s="13" t="s">
        <v>85</v>
      </c>
      <c r="AW140" s="13" t="s">
        <v>32</v>
      </c>
      <c r="AX140" s="13" t="s">
        <v>83</v>
      </c>
      <c r="AY140" s="262" t="s">
        <v>342</v>
      </c>
    </row>
    <row r="141" s="2" customFormat="1" ht="16.5" customHeight="1">
      <c r="A141" s="39"/>
      <c r="B141" s="40"/>
      <c r="C141" s="227" t="s">
        <v>92</v>
      </c>
      <c r="D141" s="227" t="s">
        <v>343</v>
      </c>
      <c r="E141" s="228" t="s">
        <v>3014</v>
      </c>
      <c r="F141" s="229" t="s">
        <v>3015</v>
      </c>
      <c r="G141" s="230" t="s">
        <v>473</v>
      </c>
      <c r="H141" s="231">
        <v>24.038</v>
      </c>
      <c r="I141" s="232"/>
      <c r="J141" s="233">
        <f>ROUND(I141*H141,2)</f>
        <v>0</v>
      </c>
      <c r="K141" s="229" t="s">
        <v>443</v>
      </c>
      <c r="L141" s="45"/>
      <c r="M141" s="234" t="s">
        <v>1</v>
      </c>
      <c r="N141" s="235" t="s">
        <v>41</v>
      </c>
      <c r="O141" s="92"/>
      <c r="P141" s="236">
        <f>O141*H141</f>
        <v>0</v>
      </c>
      <c r="Q141" s="236">
        <v>0</v>
      </c>
      <c r="R141" s="236">
        <f>Q141*H141</f>
        <v>0</v>
      </c>
      <c r="S141" s="236">
        <v>0</v>
      </c>
      <c r="T141" s="237">
        <f>S141*H141</f>
        <v>0</v>
      </c>
      <c r="U141" s="39"/>
      <c r="V141" s="39"/>
      <c r="W141" s="39"/>
      <c r="X141" s="39"/>
      <c r="Y141" s="39"/>
      <c r="Z141" s="39"/>
      <c r="AA141" s="39"/>
      <c r="AB141" s="39"/>
      <c r="AC141" s="39"/>
      <c r="AD141" s="39"/>
      <c r="AE141" s="39"/>
      <c r="AR141" s="238" t="s">
        <v>360</v>
      </c>
      <c r="AT141" s="238" t="s">
        <v>343</v>
      </c>
      <c r="AU141" s="238" t="s">
        <v>85</v>
      </c>
      <c r="AY141" s="18" t="s">
        <v>342</v>
      </c>
      <c r="BE141" s="239">
        <f>IF(N141="základní",J141,0)</f>
        <v>0</v>
      </c>
      <c r="BF141" s="239">
        <f>IF(N141="snížená",J141,0)</f>
        <v>0</v>
      </c>
      <c r="BG141" s="239">
        <f>IF(N141="zákl. přenesená",J141,0)</f>
        <v>0</v>
      </c>
      <c r="BH141" s="239">
        <f>IF(N141="sníž. přenesená",J141,0)</f>
        <v>0</v>
      </c>
      <c r="BI141" s="239">
        <f>IF(N141="nulová",J141,0)</f>
        <v>0</v>
      </c>
      <c r="BJ141" s="18" t="s">
        <v>83</v>
      </c>
      <c r="BK141" s="239">
        <f>ROUND(I141*H141,2)</f>
        <v>0</v>
      </c>
      <c r="BL141" s="18" t="s">
        <v>360</v>
      </c>
      <c r="BM141" s="238" t="s">
        <v>3813</v>
      </c>
    </row>
    <row r="142" s="2" customFormat="1">
      <c r="A142" s="39"/>
      <c r="B142" s="40"/>
      <c r="C142" s="41"/>
      <c r="D142" s="240" t="s">
        <v>349</v>
      </c>
      <c r="E142" s="41"/>
      <c r="F142" s="241" t="s">
        <v>3017</v>
      </c>
      <c r="G142" s="41"/>
      <c r="H142" s="41"/>
      <c r="I142" s="242"/>
      <c r="J142" s="41"/>
      <c r="K142" s="41"/>
      <c r="L142" s="45"/>
      <c r="M142" s="243"/>
      <c r="N142" s="244"/>
      <c r="O142" s="92"/>
      <c r="P142" s="92"/>
      <c r="Q142" s="92"/>
      <c r="R142" s="92"/>
      <c r="S142" s="92"/>
      <c r="T142" s="93"/>
      <c r="U142" s="39"/>
      <c r="V142" s="39"/>
      <c r="W142" s="39"/>
      <c r="X142" s="39"/>
      <c r="Y142" s="39"/>
      <c r="Z142" s="39"/>
      <c r="AA142" s="39"/>
      <c r="AB142" s="39"/>
      <c r="AC142" s="39"/>
      <c r="AD142" s="39"/>
      <c r="AE142" s="39"/>
      <c r="AT142" s="18" t="s">
        <v>349</v>
      </c>
      <c r="AU142" s="18" t="s">
        <v>85</v>
      </c>
    </row>
    <row r="143" s="13" customFormat="1">
      <c r="A143" s="13"/>
      <c r="B143" s="252"/>
      <c r="C143" s="253"/>
      <c r="D143" s="240" t="s">
        <v>446</v>
      </c>
      <c r="E143" s="254" t="s">
        <v>1</v>
      </c>
      <c r="F143" s="255" t="s">
        <v>3814</v>
      </c>
      <c r="G143" s="253"/>
      <c r="H143" s="256">
        <v>24.038</v>
      </c>
      <c r="I143" s="257"/>
      <c r="J143" s="253"/>
      <c r="K143" s="253"/>
      <c r="L143" s="258"/>
      <c r="M143" s="259"/>
      <c r="N143" s="260"/>
      <c r="O143" s="260"/>
      <c r="P143" s="260"/>
      <c r="Q143" s="260"/>
      <c r="R143" s="260"/>
      <c r="S143" s="260"/>
      <c r="T143" s="261"/>
      <c r="U143" s="13"/>
      <c r="V143" s="13"/>
      <c r="W143" s="13"/>
      <c r="X143" s="13"/>
      <c r="Y143" s="13"/>
      <c r="Z143" s="13"/>
      <c r="AA143" s="13"/>
      <c r="AB143" s="13"/>
      <c r="AC143" s="13"/>
      <c r="AD143" s="13"/>
      <c r="AE143" s="13"/>
      <c r="AT143" s="262" t="s">
        <v>446</v>
      </c>
      <c r="AU143" s="262" t="s">
        <v>85</v>
      </c>
      <c r="AV143" s="13" t="s">
        <v>85</v>
      </c>
      <c r="AW143" s="13" t="s">
        <v>32</v>
      </c>
      <c r="AX143" s="13" t="s">
        <v>83</v>
      </c>
      <c r="AY143" s="262" t="s">
        <v>342</v>
      </c>
    </row>
    <row r="144" s="2" customFormat="1" ht="16.5" customHeight="1">
      <c r="A144" s="39"/>
      <c r="B144" s="40"/>
      <c r="C144" s="227" t="s">
        <v>360</v>
      </c>
      <c r="D144" s="227" t="s">
        <v>343</v>
      </c>
      <c r="E144" s="228" t="s">
        <v>2270</v>
      </c>
      <c r="F144" s="229" t="s">
        <v>2271</v>
      </c>
      <c r="G144" s="230" t="s">
        <v>562</v>
      </c>
      <c r="H144" s="231">
        <v>4.4630000000000001</v>
      </c>
      <c r="I144" s="232"/>
      <c r="J144" s="233">
        <f>ROUND(I144*H144,2)</f>
        <v>0</v>
      </c>
      <c r="K144" s="229" t="s">
        <v>1</v>
      </c>
      <c r="L144" s="45"/>
      <c r="M144" s="234" t="s">
        <v>1</v>
      </c>
      <c r="N144" s="235" t="s">
        <v>41</v>
      </c>
      <c r="O144" s="92"/>
      <c r="P144" s="236">
        <f>O144*H144</f>
        <v>0</v>
      </c>
      <c r="Q144" s="236">
        <v>0</v>
      </c>
      <c r="R144" s="236">
        <f>Q144*H144</f>
        <v>0</v>
      </c>
      <c r="S144" s="236">
        <v>0</v>
      </c>
      <c r="T144" s="237">
        <f>S144*H144</f>
        <v>0</v>
      </c>
      <c r="U144" s="39"/>
      <c r="V144" s="39"/>
      <c r="W144" s="39"/>
      <c r="X144" s="39"/>
      <c r="Y144" s="39"/>
      <c r="Z144" s="39"/>
      <c r="AA144" s="39"/>
      <c r="AB144" s="39"/>
      <c r="AC144" s="39"/>
      <c r="AD144" s="39"/>
      <c r="AE144" s="39"/>
      <c r="AR144" s="238" t="s">
        <v>360</v>
      </c>
      <c r="AT144" s="238" t="s">
        <v>343</v>
      </c>
      <c r="AU144" s="238" t="s">
        <v>85</v>
      </c>
      <c r="AY144" s="18" t="s">
        <v>342</v>
      </c>
      <c r="BE144" s="239">
        <f>IF(N144="základní",J144,0)</f>
        <v>0</v>
      </c>
      <c r="BF144" s="239">
        <f>IF(N144="snížená",J144,0)</f>
        <v>0</v>
      </c>
      <c r="BG144" s="239">
        <f>IF(N144="zákl. přenesená",J144,0)</f>
        <v>0</v>
      </c>
      <c r="BH144" s="239">
        <f>IF(N144="sníž. přenesená",J144,0)</f>
        <v>0</v>
      </c>
      <c r="BI144" s="239">
        <f>IF(N144="nulová",J144,0)</f>
        <v>0</v>
      </c>
      <c r="BJ144" s="18" t="s">
        <v>83</v>
      </c>
      <c r="BK144" s="239">
        <f>ROUND(I144*H144,2)</f>
        <v>0</v>
      </c>
      <c r="BL144" s="18" t="s">
        <v>360</v>
      </c>
      <c r="BM144" s="238" t="s">
        <v>3815</v>
      </c>
    </row>
    <row r="145" s="2" customFormat="1">
      <c r="A145" s="39"/>
      <c r="B145" s="40"/>
      <c r="C145" s="41"/>
      <c r="D145" s="240" t="s">
        <v>349</v>
      </c>
      <c r="E145" s="41"/>
      <c r="F145" s="241" t="s">
        <v>2271</v>
      </c>
      <c r="G145" s="41"/>
      <c r="H145" s="41"/>
      <c r="I145" s="242"/>
      <c r="J145" s="41"/>
      <c r="K145" s="41"/>
      <c r="L145" s="45"/>
      <c r="M145" s="243"/>
      <c r="N145" s="244"/>
      <c r="O145" s="92"/>
      <c r="P145" s="92"/>
      <c r="Q145" s="92"/>
      <c r="R145" s="92"/>
      <c r="S145" s="92"/>
      <c r="T145" s="93"/>
      <c r="U145" s="39"/>
      <c r="V145" s="39"/>
      <c r="W145" s="39"/>
      <c r="X145" s="39"/>
      <c r="Y145" s="39"/>
      <c r="Z145" s="39"/>
      <c r="AA145" s="39"/>
      <c r="AB145" s="39"/>
      <c r="AC145" s="39"/>
      <c r="AD145" s="39"/>
      <c r="AE145" s="39"/>
      <c r="AT145" s="18" t="s">
        <v>349</v>
      </c>
      <c r="AU145" s="18" t="s">
        <v>85</v>
      </c>
    </row>
    <row r="146" s="13" customFormat="1">
      <c r="A146" s="13"/>
      <c r="B146" s="252"/>
      <c r="C146" s="253"/>
      <c r="D146" s="240" t="s">
        <v>446</v>
      </c>
      <c r="E146" s="254" t="s">
        <v>1</v>
      </c>
      <c r="F146" s="255" t="s">
        <v>3816</v>
      </c>
      <c r="G146" s="253"/>
      <c r="H146" s="256">
        <v>4.4630000000000001</v>
      </c>
      <c r="I146" s="257"/>
      <c r="J146" s="253"/>
      <c r="K146" s="253"/>
      <c r="L146" s="258"/>
      <c r="M146" s="259"/>
      <c r="N146" s="260"/>
      <c r="O146" s="260"/>
      <c r="P146" s="260"/>
      <c r="Q146" s="260"/>
      <c r="R146" s="260"/>
      <c r="S146" s="260"/>
      <c r="T146" s="261"/>
      <c r="U146" s="13"/>
      <c r="V146" s="13"/>
      <c r="W146" s="13"/>
      <c r="X146" s="13"/>
      <c r="Y146" s="13"/>
      <c r="Z146" s="13"/>
      <c r="AA146" s="13"/>
      <c r="AB146" s="13"/>
      <c r="AC146" s="13"/>
      <c r="AD146" s="13"/>
      <c r="AE146" s="13"/>
      <c r="AT146" s="262" t="s">
        <v>446</v>
      </c>
      <c r="AU146" s="262" t="s">
        <v>85</v>
      </c>
      <c r="AV146" s="13" t="s">
        <v>85</v>
      </c>
      <c r="AW146" s="13" t="s">
        <v>32</v>
      </c>
      <c r="AX146" s="13" t="s">
        <v>83</v>
      </c>
      <c r="AY146" s="262" t="s">
        <v>342</v>
      </c>
    </row>
    <row r="147" s="2" customFormat="1" ht="21.75" customHeight="1">
      <c r="A147" s="39"/>
      <c r="B147" s="40"/>
      <c r="C147" s="227" t="s">
        <v>341</v>
      </c>
      <c r="D147" s="227" t="s">
        <v>343</v>
      </c>
      <c r="E147" s="228" t="s">
        <v>3817</v>
      </c>
      <c r="F147" s="229" t="s">
        <v>3818</v>
      </c>
      <c r="G147" s="230" t="s">
        <v>562</v>
      </c>
      <c r="H147" s="231">
        <v>31.018000000000001</v>
      </c>
      <c r="I147" s="232"/>
      <c r="J147" s="233">
        <f>ROUND(I147*H147,2)</f>
        <v>0</v>
      </c>
      <c r="K147" s="229" t="s">
        <v>443</v>
      </c>
      <c r="L147" s="45"/>
      <c r="M147" s="234" t="s">
        <v>1</v>
      </c>
      <c r="N147" s="235" t="s">
        <v>41</v>
      </c>
      <c r="O147" s="92"/>
      <c r="P147" s="236">
        <f>O147*H147</f>
        <v>0</v>
      </c>
      <c r="Q147" s="236">
        <v>0</v>
      </c>
      <c r="R147" s="236">
        <f>Q147*H147</f>
        <v>0</v>
      </c>
      <c r="S147" s="236">
        <v>0</v>
      </c>
      <c r="T147" s="237">
        <f>S147*H147</f>
        <v>0</v>
      </c>
      <c r="U147" s="39"/>
      <c r="V147" s="39"/>
      <c r="W147" s="39"/>
      <c r="X147" s="39"/>
      <c r="Y147" s="39"/>
      <c r="Z147" s="39"/>
      <c r="AA147" s="39"/>
      <c r="AB147" s="39"/>
      <c r="AC147" s="39"/>
      <c r="AD147" s="39"/>
      <c r="AE147" s="39"/>
      <c r="AR147" s="238" t="s">
        <v>360</v>
      </c>
      <c r="AT147" s="238" t="s">
        <v>343</v>
      </c>
      <c r="AU147" s="238" t="s">
        <v>85</v>
      </c>
      <c r="AY147" s="18" t="s">
        <v>342</v>
      </c>
      <c r="BE147" s="239">
        <f>IF(N147="základní",J147,0)</f>
        <v>0</v>
      </c>
      <c r="BF147" s="239">
        <f>IF(N147="snížená",J147,0)</f>
        <v>0</v>
      </c>
      <c r="BG147" s="239">
        <f>IF(N147="zákl. přenesená",J147,0)</f>
        <v>0</v>
      </c>
      <c r="BH147" s="239">
        <f>IF(N147="sníž. přenesená",J147,0)</f>
        <v>0</v>
      </c>
      <c r="BI147" s="239">
        <f>IF(N147="nulová",J147,0)</f>
        <v>0</v>
      </c>
      <c r="BJ147" s="18" t="s">
        <v>83</v>
      </c>
      <c r="BK147" s="239">
        <f>ROUND(I147*H147,2)</f>
        <v>0</v>
      </c>
      <c r="BL147" s="18" t="s">
        <v>360</v>
      </c>
      <c r="BM147" s="238" t="s">
        <v>3819</v>
      </c>
    </row>
    <row r="148" s="2" customFormat="1">
      <c r="A148" s="39"/>
      <c r="B148" s="40"/>
      <c r="C148" s="41"/>
      <c r="D148" s="240" t="s">
        <v>349</v>
      </c>
      <c r="E148" s="41"/>
      <c r="F148" s="241" t="s">
        <v>3820</v>
      </c>
      <c r="G148" s="41"/>
      <c r="H148" s="41"/>
      <c r="I148" s="242"/>
      <c r="J148" s="41"/>
      <c r="K148" s="41"/>
      <c r="L148" s="45"/>
      <c r="M148" s="243"/>
      <c r="N148" s="244"/>
      <c r="O148" s="92"/>
      <c r="P148" s="92"/>
      <c r="Q148" s="92"/>
      <c r="R148" s="92"/>
      <c r="S148" s="92"/>
      <c r="T148" s="93"/>
      <c r="U148" s="39"/>
      <c r="V148" s="39"/>
      <c r="W148" s="39"/>
      <c r="X148" s="39"/>
      <c r="Y148" s="39"/>
      <c r="Z148" s="39"/>
      <c r="AA148" s="39"/>
      <c r="AB148" s="39"/>
      <c r="AC148" s="39"/>
      <c r="AD148" s="39"/>
      <c r="AE148" s="39"/>
      <c r="AT148" s="18" t="s">
        <v>349</v>
      </c>
      <c r="AU148" s="18" t="s">
        <v>85</v>
      </c>
    </row>
    <row r="149" s="14" customFormat="1">
      <c r="A149" s="14"/>
      <c r="B149" s="263"/>
      <c r="C149" s="264"/>
      <c r="D149" s="240" t="s">
        <v>446</v>
      </c>
      <c r="E149" s="265" t="s">
        <v>1</v>
      </c>
      <c r="F149" s="266" t="s">
        <v>3821</v>
      </c>
      <c r="G149" s="264"/>
      <c r="H149" s="265" t="s">
        <v>1</v>
      </c>
      <c r="I149" s="267"/>
      <c r="J149" s="264"/>
      <c r="K149" s="264"/>
      <c r="L149" s="268"/>
      <c r="M149" s="269"/>
      <c r="N149" s="270"/>
      <c r="O149" s="270"/>
      <c r="P149" s="270"/>
      <c r="Q149" s="270"/>
      <c r="R149" s="270"/>
      <c r="S149" s="270"/>
      <c r="T149" s="271"/>
      <c r="U149" s="14"/>
      <c r="V149" s="14"/>
      <c r="W149" s="14"/>
      <c r="X149" s="14"/>
      <c r="Y149" s="14"/>
      <c r="Z149" s="14"/>
      <c r="AA149" s="14"/>
      <c r="AB149" s="14"/>
      <c r="AC149" s="14"/>
      <c r="AD149" s="14"/>
      <c r="AE149" s="14"/>
      <c r="AT149" s="272" t="s">
        <v>446</v>
      </c>
      <c r="AU149" s="272" t="s">
        <v>85</v>
      </c>
      <c r="AV149" s="14" t="s">
        <v>83</v>
      </c>
      <c r="AW149" s="14" t="s">
        <v>32</v>
      </c>
      <c r="AX149" s="14" t="s">
        <v>76</v>
      </c>
      <c r="AY149" s="272" t="s">
        <v>342</v>
      </c>
    </row>
    <row r="150" s="13" customFormat="1">
      <c r="A150" s="13"/>
      <c r="B150" s="252"/>
      <c r="C150" s="253"/>
      <c r="D150" s="240" t="s">
        <v>446</v>
      </c>
      <c r="E150" s="254" t="s">
        <v>1</v>
      </c>
      <c r="F150" s="255" t="s">
        <v>3822</v>
      </c>
      <c r="G150" s="253"/>
      <c r="H150" s="256">
        <v>32.875999999999998</v>
      </c>
      <c r="I150" s="257"/>
      <c r="J150" s="253"/>
      <c r="K150" s="253"/>
      <c r="L150" s="258"/>
      <c r="M150" s="259"/>
      <c r="N150" s="260"/>
      <c r="O150" s="260"/>
      <c r="P150" s="260"/>
      <c r="Q150" s="260"/>
      <c r="R150" s="260"/>
      <c r="S150" s="260"/>
      <c r="T150" s="261"/>
      <c r="U150" s="13"/>
      <c r="V150" s="13"/>
      <c r="W150" s="13"/>
      <c r="X150" s="13"/>
      <c r="Y150" s="13"/>
      <c r="Z150" s="13"/>
      <c r="AA150" s="13"/>
      <c r="AB150" s="13"/>
      <c r="AC150" s="13"/>
      <c r="AD150" s="13"/>
      <c r="AE150" s="13"/>
      <c r="AT150" s="262" t="s">
        <v>446</v>
      </c>
      <c r="AU150" s="262" t="s">
        <v>85</v>
      </c>
      <c r="AV150" s="13" t="s">
        <v>85</v>
      </c>
      <c r="AW150" s="13" t="s">
        <v>32</v>
      </c>
      <c r="AX150" s="13" t="s">
        <v>76</v>
      </c>
      <c r="AY150" s="262" t="s">
        <v>342</v>
      </c>
    </row>
    <row r="151" s="13" customFormat="1">
      <c r="A151" s="13"/>
      <c r="B151" s="252"/>
      <c r="C151" s="253"/>
      <c r="D151" s="240" t="s">
        <v>446</v>
      </c>
      <c r="E151" s="254" t="s">
        <v>1</v>
      </c>
      <c r="F151" s="255" t="s">
        <v>3823</v>
      </c>
      <c r="G151" s="253"/>
      <c r="H151" s="256">
        <v>6.3499999999999996</v>
      </c>
      <c r="I151" s="257"/>
      <c r="J151" s="253"/>
      <c r="K151" s="253"/>
      <c r="L151" s="258"/>
      <c r="M151" s="259"/>
      <c r="N151" s="260"/>
      <c r="O151" s="260"/>
      <c r="P151" s="260"/>
      <c r="Q151" s="260"/>
      <c r="R151" s="260"/>
      <c r="S151" s="260"/>
      <c r="T151" s="261"/>
      <c r="U151" s="13"/>
      <c r="V151" s="13"/>
      <c r="W151" s="13"/>
      <c r="X151" s="13"/>
      <c r="Y151" s="13"/>
      <c r="Z151" s="13"/>
      <c r="AA151" s="13"/>
      <c r="AB151" s="13"/>
      <c r="AC151" s="13"/>
      <c r="AD151" s="13"/>
      <c r="AE151" s="13"/>
      <c r="AT151" s="262" t="s">
        <v>446</v>
      </c>
      <c r="AU151" s="262" t="s">
        <v>85</v>
      </c>
      <c r="AV151" s="13" t="s">
        <v>85</v>
      </c>
      <c r="AW151" s="13" t="s">
        <v>32</v>
      </c>
      <c r="AX151" s="13" t="s">
        <v>76</v>
      </c>
      <c r="AY151" s="262" t="s">
        <v>342</v>
      </c>
    </row>
    <row r="152" s="13" customFormat="1">
      <c r="A152" s="13"/>
      <c r="B152" s="252"/>
      <c r="C152" s="253"/>
      <c r="D152" s="240" t="s">
        <v>446</v>
      </c>
      <c r="E152" s="254" t="s">
        <v>1</v>
      </c>
      <c r="F152" s="255" t="s">
        <v>3824</v>
      </c>
      <c r="G152" s="253"/>
      <c r="H152" s="256">
        <v>2.9159999999999999</v>
      </c>
      <c r="I152" s="257"/>
      <c r="J152" s="253"/>
      <c r="K152" s="253"/>
      <c r="L152" s="258"/>
      <c r="M152" s="259"/>
      <c r="N152" s="260"/>
      <c r="O152" s="260"/>
      <c r="P152" s="260"/>
      <c r="Q152" s="260"/>
      <c r="R152" s="260"/>
      <c r="S152" s="260"/>
      <c r="T152" s="261"/>
      <c r="U152" s="13"/>
      <c r="V152" s="13"/>
      <c r="W152" s="13"/>
      <c r="X152" s="13"/>
      <c r="Y152" s="13"/>
      <c r="Z152" s="13"/>
      <c r="AA152" s="13"/>
      <c r="AB152" s="13"/>
      <c r="AC152" s="13"/>
      <c r="AD152" s="13"/>
      <c r="AE152" s="13"/>
      <c r="AT152" s="262" t="s">
        <v>446</v>
      </c>
      <c r="AU152" s="262" t="s">
        <v>85</v>
      </c>
      <c r="AV152" s="13" t="s">
        <v>85</v>
      </c>
      <c r="AW152" s="13" t="s">
        <v>32</v>
      </c>
      <c r="AX152" s="13" t="s">
        <v>76</v>
      </c>
      <c r="AY152" s="262" t="s">
        <v>342</v>
      </c>
    </row>
    <row r="153" s="14" customFormat="1">
      <c r="A153" s="14"/>
      <c r="B153" s="263"/>
      <c r="C153" s="264"/>
      <c r="D153" s="240" t="s">
        <v>446</v>
      </c>
      <c r="E153" s="265" t="s">
        <v>1</v>
      </c>
      <c r="F153" s="266" t="s">
        <v>3825</v>
      </c>
      <c r="G153" s="264"/>
      <c r="H153" s="265" t="s">
        <v>1</v>
      </c>
      <c r="I153" s="267"/>
      <c r="J153" s="264"/>
      <c r="K153" s="264"/>
      <c r="L153" s="268"/>
      <c r="M153" s="269"/>
      <c r="N153" s="270"/>
      <c r="O153" s="270"/>
      <c r="P153" s="270"/>
      <c r="Q153" s="270"/>
      <c r="R153" s="270"/>
      <c r="S153" s="270"/>
      <c r="T153" s="271"/>
      <c r="U153" s="14"/>
      <c r="V153" s="14"/>
      <c r="W153" s="14"/>
      <c r="X153" s="14"/>
      <c r="Y153" s="14"/>
      <c r="Z153" s="14"/>
      <c r="AA153" s="14"/>
      <c r="AB153" s="14"/>
      <c r="AC153" s="14"/>
      <c r="AD153" s="14"/>
      <c r="AE153" s="14"/>
      <c r="AT153" s="272" t="s">
        <v>446</v>
      </c>
      <c r="AU153" s="272" t="s">
        <v>85</v>
      </c>
      <c r="AV153" s="14" t="s">
        <v>83</v>
      </c>
      <c r="AW153" s="14" t="s">
        <v>32</v>
      </c>
      <c r="AX153" s="14" t="s">
        <v>76</v>
      </c>
      <c r="AY153" s="272" t="s">
        <v>342</v>
      </c>
    </row>
    <row r="154" s="13" customFormat="1">
      <c r="A154" s="13"/>
      <c r="B154" s="252"/>
      <c r="C154" s="253"/>
      <c r="D154" s="240" t="s">
        <v>446</v>
      </c>
      <c r="E154" s="254" t="s">
        <v>1</v>
      </c>
      <c r="F154" s="255" t="s">
        <v>3826</v>
      </c>
      <c r="G154" s="253"/>
      <c r="H154" s="256">
        <v>33.734999999999999</v>
      </c>
      <c r="I154" s="257"/>
      <c r="J154" s="253"/>
      <c r="K154" s="253"/>
      <c r="L154" s="258"/>
      <c r="M154" s="259"/>
      <c r="N154" s="260"/>
      <c r="O154" s="260"/>
      <c r="P154" s="260"/>
      <c r="Q154" s="260"/>
      <c r="R154" s="260"/>
      <c r="S154" s="260"/>
      <c r="T154" s="261"/>
      <c r="U154" s="13"/>
      <c r="V154" s="13"/>
      <c r="W154" s="13"/>
      <c r="X154" s="13"/>
      <c r="Y154" s="13"/>
      <c r="Z154" s="13"/>
      <c r="AA154" s="13"/>
      <c r="AB154" s="13"/>
      <c r="AC154" s="13"/>
      <c r="AD154" s="13"/>
      <c r="AE154" s="13"/>
      <c r="AT154" s="262" t="s">
        <v>446</v>
      </c>
      <c r="AU154" s="262" t="s">
        <v>85</v>
      </c>
      <c r="AV154" s="13" t="s">
        <v>85</v>
      </c>
      <c r="AW154" s="13" t="s">
        <v>32</v>
      </c>
      <c r="AX154" s="13" t="s">
        <v>76</v>
      </c>
      <c r="AY154" s="262" t="s">
        <v>342</v>
      </c>
    </row>
    <row r="155" s="13" customFormat="1">
      <c r="A155" s="13"/>
      <c r="B155" s="252"/>
      <c r="C155" s="253"/>
      <c r="D155" s="240" t="s">
        <v>446</v>
      </c>
      <c r="E155" s="254" t="s">
        <v>1</v>
      </c>
      <c r="F155" s="255" t="s">
        <v>3827</v>
      </c>
      <c r="G155" s="253"/>
      <c r="H155" s="256">
        <v>1.8939999999999999</v>
      </c>
      <c r="I155" s="257"/>
      <c r="J155" s="253"/>
      <c r="K155" s="253"/>
      <c r="L155" s="258"/>
      <c r="M155" s="259"/>
      <c r="N155" s="260"/>
      <c r="O155" s="260"/>
      <c r="P155" s="260"/>
      <c r="Q155" s="260"/>
      <c r="R155" s="260"/>
      <c r="S155" s="260"/>
      <c r="T155" s="261"/>
      <c r="U155" s="13"/>
      <c r="V155" s="13"/>
      <c r="W155" s="13"/>
      <c r="X155" s="13"/>
      <c r="Y155" s="13"/>
      <c r="Z155" s="13"/>
      <c r="AA155" s="13"/>
      <c r="AB155" s="13"/>
      <c r="AC155" s="13"/>
      <c r="AD155" s="13"/>
      <c r="AE155" s="13"/>
      <c r="AT155" s="262" t="s">
        <v>446</v>
      </c>
      <c r="AU155" s="262" t="s">
        <v>85</v>
      </c>
      <c r="AV155" s="13" t="s">
        <v>85</v>
      </c>
      <c r="AW155" s="13" t="s">
        <v>32</v>
      </c>
      <c r="AX155" s="13" t="s">
        <v>76</v>
      </c>
      <c r="AY155" s="262" t="s">
        <v>342</v>
      </c>
    </row>
    <row r="156" s="13" customFormat="1">
      <c r="A156" s="13"/>
      <c r="B156" s="252"/>
      <c r="C156" s="253"/>
      <c r="D156" s="240" t="s">
        <v>446</v>
      </c>
      <c r="E156" s="254" t="s">
        <v>1</v>
      </c>
      <c r="F156" s="255" t="s">
        <v>3828</v>
      </c>
      <c r="G156" s="253"/>
      <c r="H156" s="256">
        <v>0.97199999999999998</v>
      </c>
      <c r="I156" s="257"/>
      <c r="J156" s="253"/>
      <c r="K156" s="253"/>
      <c r="L156" s="258"/>
      <c r="M156" s="259"/>
      <c r="N156" s="260"/>
      <c r="O156" s="260"/>
      <c r="P156" s="260"/>
      <c r="Q156" s="260"/>
      <c r="R156" s="260"/>
      <c r="S156" s="260"/>
      <c r="T156" s="261"/>
      <c r="U156" s="13"/>
      <c r="V156" s="13"/>
      <c r="W156" s="13"/>
      <c r="X156" s="13"/>
      <c r="Y156" s="13"/>
      <c r="Z156" s="13"/>
      <c r="AA156" s="13"/>
      <c r="AB156" s="13"/>
      <c r="AC156" s="13"/>
      <c r="AD156" s="13"/>
      <c r="AE156" s="13"/>
      <c r="AT156" s="262" t="s">
        <v>446</v>
      </c>
      <c r="AU156" s="262" t="s">
        <v>85</v>
      </c>
      <c r="AV156" s="13" t="s">
        <v>85</v>
      </c>
      <c r="AW156" s="13" t="s">
        <v>32</v>
      </c>
      <c r="AX156" s="13" t="s">
        <v>76</v>
      </c>
      <c r="AY156" s="262" t="s">
        <v>342</v>
      </c>
    </row>
    <row r="157" s="14" customFormat="1">
      <c r="A157" s="14"/>
      <c r="B157" s="263"/>
      <c r="C157" s="264"/>
      <c r="D157" s="240" t="s">
        <v>446</v>
      </c>
      <c r="E157" s="265" t="s">
        <v>1</v>
      </c>
      <c r="F157" s="266" t="s">
        <v>2292</v>
      </c>
      <c r="G157" s="264"/>
      <c r="H157" s="265" t="s">
        <v>1</v>
      </c>
      <c r="I157" s="267"/>
      <c r="J157" s="264"/>
      <c r="K157" s="264"/>
      <c r="L157" s="268"/>
      <c r="M157" s="269"/>
      <c r="N157" s="270"/>
      <c r="O157" s="270"/>
      <c r="P157" s="270"/>
      <c r="Q157" s="270"/>
      <c r="R157" s="270"/>
      <c r="S157" s="270"/>
      <c r="T157" s="271"/>
      <c r="U157" s="14"/>
      <c r="V157" s="14"/>
      <c r="W157" s="14"/>
      <c r="X157" s="14"/>
      <c r="Y157" s="14"/>
      <c r="Z157" s="14"/>
      <c r="AA157" s="14"/>
      <c r="AB157" s="14"/>
      <c r="AC157" s="14"/>
      <c r="AD157" s="14"/>
      <c r="AE157" s="14"/>
      <c r="AT157" s="272" t="s">
        <v>446</v>
      </c>
      <c r="AU157" s="272" t="s">
        <v>85</v>
      </c>
      <c r="AV157" s="14" t="s">
        <v>83</v>
      </c>
      <c r="AW157" s="14" t="s">
        <v>32</v>
      </c>
      <c r="AX157" s="14" t="s">
        <v>76</v>
      </c>
      <c r="AY157" s="272" t="s">
        <v>342</v>
      </c>
    </row>
    <row r="158" s="13" customFormat="1">
      <c r="A158" s="13"/>
      <c r="B158" s="252"/>
      <c r="C158" s="253"/>
      <c r="D158" s="240" t="s">
        <v>446</v>
      </c>
      <c r="E158" s="254" t="s">
        <v>1</v>
      </c>
      <c r="F158" s="255" t="s">
        <v>3829</v>
      </c>
      <c r="G158" s="253"/>
      <c r="H158" s="256">
        <v>2.4079999999999999</v>
      </c>
      <c r="I158" s="257"/>
      <c r="J158" s="253"/>
      <c r="K158" s="253"/>
      <c r="L158" s="258"/>
      <c r="M158" s="259"/>
      <c r="N158" s="260"/>
      <c r="O158" s="260"/>
      <c r="P158" s="260"/>
      <c r="Q158" s="260"/>
      <c r="R158" s="260"/>
      <c r="S158" s="260"/>
      <c r="T158" s="261"/>
      <c r="U158" s="13"/>
      <c r="V158" s="13"/>
      <c r="W158" s="13"/>
      <c r="X158" s="13"/>
      <c r="Y158" s="13"/>
      <c r="Z158" s="13"/>
      <c r="AA158" s="13"/>
      <c r="AB158" s="13"/>
      <c r="AC158" s="13"/>
      <c r="AD158" s="13"/>
      <c r="AE158" s="13"/>
      <c r="AT158" s="262" t="s">
        <v>446</v>
      </c>
      <c r="AU158" s="262" t="s">
        <v>85</v>
      </c>
      <c r="AV158" s="13" t="s">
        <v>85</v>
      </c>
      <c r="AW158" s="13" t="s">
        <v>32</v>
      </c>
      <c r="AX158" s="13" t="s">
        <v>76</v>
      </c>
      <c r="AY158" s="262" t="s">
        <v>342</v>
      </c>
    </row>
    <row r="159" s="15" customFormat="1">
      <c r="A159" s="15"/>
      <c r="B159" s="273"/>
      <c r="C159" s="274"/>
      <c r="D159" s="240" t="s">
        <v>446</v>
      </c>
      <c r="E159" s="275" t="s">
        <v>1</v>
      </c>
      <c r="F159" s="276" t="s">
        <v>492</v>
      </c>
      <c r="G159" s="274"/>
      <c r="H159" s="277">
        <v>81.150999999999996</v>
      </c>
      <c r="I159" s="278"/>
      <c r="J159" s="274"/>
      <c r="K159" s="274"/>
      <c r="L159" s="279"/>
      <c r="M159" s="280"/>
      <c r="N159" s="281"/>
      <c r="O159" s="281"/>
      <c r="P159" s="281"/>
      <c r="Q159" s="281"/>
      <c r="R159" s="281"/>
      <c r="S159" s="281"/>
      <c r="T159" s="282"/>
      <c r="U159" s="15"/>
      <c r="V159" s="15"/>
      <c r="W159" s="15"/>
      <c r="X159" s="15"/>
      <c r="Y159" s="15"/>
      <c r="Z159" s="15"/>
      <c r="AA159" s="15"/>
      <c r="AB159" s="15"/>
      <c r="AC159" s="15"/>
      <c r="AD159" s="15"/>
      <c r="AE159" s="15"/>
      <c r="AT159" s="283" t="s">
        <v>446</v>
      </c>
      <c r="AU159" s="283" t="s">
        <v>85</v>
      </c>
      <c r="AV159" s="15" t="s">
        <v>92</v>
      </c>
      <c r="AW159" s="15" t="s">
        <v>32</v>
      </c>
      <c r="AX159" s="15" t="s">
        <v>76</v>
      </c>
      <c r="AY159" s="283" t="s">
        <v>342</v>
      </c>
    </row>
    <row r="160" s="14" customFormat="1">
      <c r="A160" s="14"/>
      <c r="B160" s="263"/>
      <c r="C160" s="264"/>
      <c r="D160" s="240" t="s">
        <v>446</v>
      </c>
      <c r="E160" s="265" t="s">
        <v>1</v>
      </c>
      <c r="F160" s="266" t="s">
        <v>2296</v>
      </c>
      <c r="G160" s="264"/>
      <c r="H160" s="265" t="s">
        <v>1</v>
      </c>
      <c r="I160" s="267"/>
      <c r="J160" s="264"/>
      <c r="K160" s="264"/>
      <c r="L160" s="268"/>
      <c r="M160" s="269"/>
      <c r="N160" s="270"/>
      <c r="O160" s="270"/>
      <c r="P160" s="270"/>
      <c r="Q160" s="270"/>
      <c r="R160" s="270"/>
      <c r="S160" s="270"/>
      <c r="T160" s="271"/>
      <c r="U160" s="14"/>
      <c r="V160" s="14"/>
      <c r="W160" s="14"/>
      <c r="X160" s="14"/>
      <c r="Y160" s="14"/>
      <c r="Z160" s="14"/>
      <c r="AA160" s="14"/>
      <c r="AB160" s="14"/>
      <c r="AC160" s="14"/>
      <c r="AD160" s="14"/>
      <c r="AE160" s="14"/>
      <c r="AT160" s="272" t="s">
        <v>446</v>
      </c>
      <c r="AU160" s="272" t="s">
        <v>85</v>
      </c>
      <c r="AV160" s="14" t="s">
        <v>83</v>
      </c>
      <c r="AW160" s="14" t="s">
        <v>32</v>
      </c>
      <c r="AX160" s="14" t="s">
        <v>76</v>
      </c>
      <c r="AY160" s="272" t="s">
        <v>342</v>
      </c>
    </row>
    <row r="161" s="13" customFormat="1">
      <c r="A161" s="13"/>
      <c r="B161" s="252"/>
      <c r="C161" s="253"/>
      <c r="D161" s="240" t="s">
        <v>446</v>
      </c>
      <c r="E161" s="254" t="s">
        <v>1</v>
      </c>
      <c r="F161" s="255" t="s">
        <v>3830</v>
      </c>
      <c r="G161" s="253"/>
      <c r="H161" s="256">
        <v>-3.6059999999999999</v>
      </c>
      <c r="I161" s="257"/>
      <c r="J161" s="253"/>
      <c r="K161" s="253"/>
      <c r="L161" s="258"/>
      <c r="M161" s="259"/>
      <c r="N161" s="260"/>
      <c r="O161" s="260"/>
      <c r="P161" s="260"/>
      <c r="Q161" s="260"/>
      <c r="R161" s="260"/>
      <c r="S161" s="260"/>
      <c r="T161" s="261"/>
      <c r="U161" s="13"/>
      <c r="V161" s="13"/>
      <c r="W161" s="13"/>
      <c r="X161" s="13"/>
      <c r="Y161" s="13"/>
      <c r="Z161" s="13"/>
      <c r="AA161" s="13"/>
      <c r="AB161" s="13"/>
      <c r="AC161" s="13"/>
      <c r="AD161" s="13"/>
      <c r="AE161" s="13"/>
      <c r="AT161" s="262" t="s">
        <v>446</v>
      </c>
      <c r="AU161" s="262" t="s">
        <v>85</v>
      </c>
      <c r="AV161" s="13" t="s">
        <v>85</v>
      </c>
      <c r="AW161" s="13" t="s">
        <v>32</v>
      </c>
      <c r="AX161" s="13" t="s">
        <v>76</v>
      </c>
      <c r="AY161" s="262" t="s">
        <v>342</v>
      </c>
    </row>
    <row r="162" s="15" customFormat="1">
      <c r="A162" s="15"/>
      <c r="B162" s="273"/>
      <c r="C162" s="274"/>
      <c r="D162" s="240" t="s">
        <v>446</v>
      </c>
      <c r="E162" s="275" t="s">
        <v>1</v>
      </c>
      <c r="F162" s="276" t="s">
        <v>492</v>
      </c>
      <c r="G162" s="274"/>
      <c r="H162" s="277">
        <v>-3.6059999999999999</v>
      </c>
      <c r="I162" s="278"/>
      <c r="J162" s="274"/>
      <c r="K162" s="274"/>
      <c r="L162" s="279"/>
      <c r="M162" s="280"/>
      <c r="N162" s="281"/>
      <c r="O162" s="281"/>
      <c r="P162" s="281"/>
      <c r="Q162" s="281"/>
      <c r="R162" s="281"/>
      <c r="S162" s="281"/>
      <c r="T162" s="282"/>
      <c r="U162" s="15"/>
      <c r="V162" s="15"/>
      <c r="W162" s="15"/>
      <c r="X162" s="15"/>
      <c r="Y162" s="15"/>
      <c r="Z162" s="15"/>
      <c r="AA162" s="15"/>
      <c r="AB162" s="15"/>
      <c r="AC162" s="15"/>
      <c r="AD162" s="15"/>
      <c r="AE162" s="15"/>
      <c r="AT162" s="283" t="s">
        <v>446</v>
      </c>
      <c r="AU162" s="283" t="s">
        <v>85</v>
      </c>
      <c r="AV162" s="15" t="s">
        <v>92</v>
      </c>
      <c r="AW162" s="15" t="s">
        <v>32</v>
      </c>
      <c r="AX162" s="15" t="s">
        <v>76</v>
      </c>
      <c r="AY162" s="283" t="s">
        <v>342</v>
      </c>
    </row>
    <row r="163" s="16" customFormat="1">
      <c r="A163" s="16"/>
      <c r="B163" s="284"/>
      <c r="C163" s="285"/>
      <c r="D163" s="240" t="s">
        <v>446</v>
      </c>
      <c r="E163" s="286" t="s">
        <v>1</v>
      </c>
      <c r="F163" s="287" t="s">
        <v>500</v>
      </c>
      <c r="G163" s="285"/>
      <c r="H163" s="288">
        <v>77.545000000000002</v>
      </c>
      <c r="I163" s="289"/>
      <c r="J163" s="285"/>
      <c r="K163" s="285"/>
      <c r="L163" s="290"/>
      <c r="M163" s="291"/>
      <c r="N163" s="292"/>
      <c r="O163" s="292"/>
      <c r="P163" s="292"/>
      <c r="Q163" s="292"/>
      <c r="R163" s="292"/>
      <c r="S163" s="292"/>
      <c r="T163" s="293"/>
      <c r="U163" s="16"/>
      <c r="V163" s="16"/>
      <c r="W163" s="16"/>
      <c r="X163" s="16"/>
      <c r="Y163" s="16"/>
      <c r="Z163" s="16"/>
      <c r="AA163" s="16"/>
      <c r="AB163" s="16"/>
      <c r="AC163" s="16"/>
      <c r="AD163" s="16"/>
      <c r="AE163" s="16"/>
      <c r="AT163" s="294" t="s">
        <v>446</v>
      </c>
      <c r="AU163" s="294" t="s">
        <v>85</v>
      </c>
      <c r="AV163" s="16" t="s">
        <v>360</v>
      </c>
      <c r="AW163" s="16" t="s">
        <v>32</v>
      </c>
      <c r="AX163" s="16" t="s">
        <v>76</v>
      </c>
      <c r="AY163" s="294" t="s">
        <v>342</v>
      </c>
    </row>
    <row r="164" s="13" customFormat="1">
      <c r="A164" s="13"/>
      <c r="B164" s="252"/>
      <c r="C164" s="253"/>
      <c r="D164" s="240" t="s">
        <v>446</v>
      </c>
      <c r="E164" s="254" t="s">
        <v>1</v>
      </c>
      <c r="F164" s="255" t="s">
        <v>3831</v>
      </c>
      <c r="G164" s="253"/>
      <c r="H164" s="256">
        <v>31.018000000000001</v>
      </c>
      <c r="I164" s="257"/>
      <c r="J164" s="253"/>
      <c r="K164" s="253"/>
      <c r="L164" s="258"/>
      <c r="M164" s="259"/>
      <c r="N164" s="260"/>
      <c r="O164" s="260"/>
      <c r="P164" s="260"/>
      <c r="Q164" s="260"/>
      <c r="R164" s="260"/>
      <c r="S164" s="260"/>
      <c r="T164" s="261"/>
      <c r="U164" s="13"/>
      <c r="V164" s="13"/>
      <c r="W164" s="13"/>
      <c r="X164" s="13"/>
      <c r="Y164" s="13"/>
      <c r="Z164" s="13"/>
      <c r="AA164" s="13"/>
      <c r="AB164" s="13"/>
      <c r="AC164" s="13"/>
      <c r="AD164" s="13"/>
      <c r="AE164" s="13"/>
      <c r="AT164" s="262" t="s">
        <v>446</v>
      </c>
      <c r="AU164" s="262" t="s">
        <v>85</v>
      </c>
      <c r="AV164" s="13" t="s">
        <v>85</v>
      </c>
      <c r="AW164" s="13" t="s">
        <v>32</v>
      </c>
      <c r="AX164" s="13" t="s">
        <v>83</v>
      </c>
      <c r="AY164" s="262" t="s">
        <v>342</v>
      </c>
    </row>
    <row r="165" s="2" customFormat="1" ht="21.75" customHeight="1">
      <c r="A165" s="39"/>
      <c r="B165" s="40"/>
      <c r="C165" s="227" t="s">
        <v>368</v>
      </c>
      <c r="D165" s="227" t="s">
        <v>343</v>
      </c>
      <c r="E165" s="228" t="s">
        <v>3832</v>
      </c>
      <c r="F165" s="229" t="s">
        <v>3833</v>
      </c>
      <c r="G165" s="230" t="s">
        <v>562</v>
      </c>
      <c r="H165" s="231">
        <v>31.018000000000001</v>
      </c>
      <c r="I165" s="232"/>
      <c r="J165" s="233">
        <f>ROUND(I165*H165,2)</f>
        <v>0</v>
      </c>
      <c r="K165" s="229" t="s">
        <v>443</v>
      </c>
      <c r="L165" s="45"/>
      <c r="M165" s="234" t="s">
        <v>1</v>
      </c>
      <c r="N165" s="235" t="s">
        <v>41</v>
      </c>
      <c r="O165" s="92"/>
      <c r="P165" s="236">
        <f>O165*H165</f>
        <v>0</v>
      </c>
      <c r="Q165" s="236">
        <v>0</v>
      </c>
      <c r="R165" s="236">
        <f>Q165*H165</f>
        <v>0</v>
      </c>
      <c r="S165" s="236">
        <v>0</v>
      </c>
      <c r="T165" s="237">
        <f>S165*H165</f>
        <v>0</v>
      </c>
      <c r="U165" s="39"/>
      <c r="V165" s="39"/>
      <c r="W165" s="39"/>
      <c r="X165" s="39"/>
      <c r="Y165" s="39"/>
      <c r="Z165" s="39"/>
      <c r="AA165" s="39"/>
      <c r="AB165" s="39"/>
      <c r="AC165" s="39"/>
      <c r="AD165" s="39"/>
      <c r="AE165" s="39"/>
      <c r="AR165" s="238" t="s">
        <v>360</v>
      </c>
      <c r="AT165" s="238" t="s">
        <v>343</v>
      </c>
      <c r="AU165" s="238" t="s">
        <v>85</v>
      </c>
      <c r="AY165" s="18" t="s">
        <v>342</v>
      </c>
      <c r="BE165" s="239">
        <f>IF(N165="základní",J165,0)</f>
        <v>0</v>
      </c>
      <c r="BF165" s="239">
        <f>IF(N165="snížená",J165,0)</f>
        <v>0</v>
      </c>
      <c r="BG165" s="239">
        <f>IF(N165="zákl. přenesená",J165,0)</f>
        <v>0</v>
      </c>
      <c r="BH165" s="239">
        <f>IF(N165="sníž. přenesená",J165,0)</f>
        <v>0</v>
      </c>
      <c r="BI165" s="239">
        <f>IF(N165="nulová",J165,0)</f>
        <v>0</v>
      </c>
      <c r="BJ165" s="18" t="s">
        <v>83</v>
      </c>
      <c r="BK165" s="239">
        <f>ROUND(I165*H165,2)</f>
        <v>0</v>
      </c>
      <c r="BL165" s="18" t="s">
        <v>360</v>
      </c>
      <c r="BM165" s="238" t="s">
        <v>3834</v>
      </c>
    </row>
    <row r="166" s="2" customFormat="1">
      <c r="A166" s="39"/>
      <c r="B166" s="40"/>
      <c r="C166" s="41"/>
      <c r="D166" s="240" t="s">
        <v>349</v>
      </c>
      <c r="E166" s="41"/>
      <c r="F166" s="241" t="s">
        <v>3835</v>
      </c>
      <c r="G166" s="41"/>
      <c r="H166" s="41"/>
      <c r="I166" s="242"/>
      <c r="J166" s="41"/>
      <c r="K166" s="41"/>
      <c r="L166" s="45"/>
      <c r="M166" s="243"/>
      <c r="N166" s="244"/>
      <c r="O166" s="92"/>
      <c r="P166" s="92"/>
      <c r="Q166" s="92"/>
      <c r="R166" s="92"/>
      <c r="S166" s="92"/>
      <c r="T166" s="93"/>
      <c r="U166" s="39"/>
      <c r="V166" s="39"/>
      <c r="W166" s="39"/>
      <c r="X166" s="39"/>
      <c r="Y166" s="39"/>
      <c r="Z166" s="39"/>
      <c r="AA166" s="39"/>
      <c r="AB166" s="39"/>
      <c r="AC166" s="39"/>
      <c r="AD166" s="39"/>
      <c r="AE166" s="39"/>
      <c r="AT166" s="18" t="s">
        <v>349</v>
      </c>
      <c r="AU166" s="18" t="s">
        <v>85</v>
      </c>
    </row>
    <row r="167" s="13" customFormat="1">
      <c r="A167" s="13"/>
      <c r="B167" s="252"/>
      <c r="C167" s="253"/>
      <c r="D167" s="240" t="s">
        <v>446</v>
      </c>
      <c r="E167" s="254" t="s">
        <v>1</v>
      </c>
      <c r="F167" s="255" t="s">
        <v>3836</v>
      </c>
      <c r="G167" s="253"/>
      <c r="H167" s="256">
        <v>31.018000000000001</v>
      </c>
      <c r="I167" s="257"/>
      <c r="J167" s="253"/>
      <c r="K167" s="253"/>
      <c r="L167" s="258"/>
      <c r="M167" s="259"/>
      <c r="N167" s="260"/>
      <c r="O167" s="260"/>
      <c r="P167" s="260"/>
      <c r="Q167" s="260"/>
      <c r="R167" s="260"/>
      <c r="S167" s="260"/>
      <c r="T167" s="261"/>
      <c r="U167" s="13"/>
      <c r="V167" s="13"/>
      <c r="W167" s="13"/>
      <c r="X167" s="13"/>
      <c r="Y167" s="13"/>
      <c r="Z167" s="13"/>
      <c r="AA167" s="13"/>
      <c r="AB167" s="13"/>
      <c r="AC167" s="13"/>
      <c r="AD167" s="13"/>
      <c r="AE167" s="13"/>
      <c r="AT167" s="262" t="s">
        <v>446</v>
      </c>
      <c r="AU167" s="262" t="s">
        <v>85</v>
      </c>
      <c r="AV167" s="13" t="s">
        <v>85</v>
      </c>
      <c r="AW167" s="13" t="s">
        <v>32</v>
      </c>
      <c r="AX167" s="13" t="s">
        <v>83</v>
      </c>
      <c r="AY167" s="262" t="s">
        <v>342</v>
      </c>
    </row>
    <row r="168" s="2" customFormat="1" ht="21.75" customHeight="1">
      <c r="A168" s="39"/>
      <c r="B168" s="40"/>
      <c r="C168" s="227" t="s">
        <v>372</v>
      </c>
      <c r="D168" s="227" t="s">
        <v>343</v>
      </c>
      <c r="E168" s="228" t="s">
        <v>3837</v>
      </c>
      <c r="F168" s="229" t="s">
        <v>3838</v>
      </c>
      <c r="G168" s="230" t="s">
        <v>562</v>
      </c>
      <c r="H168" s="231">
        <v>15.509</v>
      </c>
      <c r="I168" s="232"/>
      <c r="J168" s="233">
        <f>ROUND(I168*H168,2)</f>
        <v>0</v>
      </c>
      <c r="K168" s="229" t="s">
        <v>443</v>
      </c>
      <c r="L168" s="45"/>
      <c r="M168" s="234" t="s">
        <v>1</v>
      </c>
      <c r="N168" s="235" t="s">
        <v>41</v>
      </c>
      <c r="O168" s="92"/>
      <c r="P168" s="236">
        <f>O168*H168</f>
        <v>0</v>
      </c>
      <c r="Q168" s="236">
        <v>0</v>
      </c>
      <c r="R168" s="236">
        <f>Q168*H168</f>
        <v>0</v>
      </c>
      <c r="S168" s="236">
        <v>0</v>
      </c>
      <c r="T168" s="237">
        <f>S168*H168</f>
        <v>0</v>
      </c>
      <c r="U168" s="39"/>
      <c r="V168" s="39"/>
      <c r="W168" s="39"/>
      <c r="X168" s="39"/>
      <c r="Y168" s="39"/>
      <c r="Z168" s="39"/>
      <c r="AA168" s="39"/>
      <c r="AB168" s="39"/>
      <c r="AC168" s="39"/>
      <c r="AD168" s="39"/>
      <c r="AE168" s="39"/>
      <c r="AR168" s="238" t="s">
        <v>360</v>
      </c>
      <c r="AT168" s="238" t="s">
        <v>343</v>
      </c>
      <c r="AU168" s="238" t="s">
        <v>85</v>
      </c>
      <c r="AY168" s="18" t="s">
        <v>342</v>
      </c>
      <c r="BE168" s="239">
        <f>IF(N168="základní",J168,0)</f>
        <v>0</v>
      </c>
      <c r="BF168" s="239">
        <f>IF(N168="snížená",J168,0)</f>
        <v>0</v>
      </c>
      <c r="BG168" s="239">
        <f>IF(N168="zákl. přenesená",J168,0)</f>
        <v>0</v>
      </c>
      <c r="BH168" s="239">
        <f>IF(N168="sníž. přenesená",J168,0)</f>
        <v>0</v>
      </c>
      <c r="BI168" s="239">
        <f>IF(N168="nulová",J168,0)</f>
        <v>0</v>
      </c>
      <c r="BJ168" s="18" t="s">
        <v>83</v>
      </c>
      <c r="BK168" s="239">
        <f>ROUND(I168*H168,2)</f>
        <v>0</v>
      </c>
      <c r="BL168" s="18" t="s">
        <v>360</v>
      </c>
      <c r="BM168" s="238" t="s">
        <v>3839</v>
      </c>
    </row>
    <row r="169" s="2" customFormat="1">
      <c r="A169" s="39"/>
      <c r="B169" s="40"/>
      <c r="C169" s="41"/>
      <c r="D169" s="240" t="s">
        <v>349</v>
      </c>
      <c r="E169" s="41"/>
      <c r="F169" s="241" t="s">
        <v>3840</v>
      </c>
      <c r="G169" s="41"/>
      <c r="H169" s="41"/>
      <c r="I169" s="242"/>
      <c r="J169" s="41"/>
      <c r="K169" s="41"/>
      <c r="L169" s="45"/>
      <c r="M169" s="243"/>
      <c r="N169" s="244"/>
      <c r="O169" s="92"/>
      <c r="P169" s="92"/>
      <c r="Q169" s="92"/>
      <c r="R169" s="92"/>
      <c r="S169" s="92"/>
      <c r="T169" s="93"/>
      <c r="U169" s="39"/>
      <c r="V169" s="39"/>
      <c r="W169" s="39"/>
      <c r="X169" s="39"/>
      <c r="Y169" s="39"/>
      <c r="Z169" s="39"/>
      <c r="AA169" s="39"/>
      <c r="AB169" s="39"/>
      <c r="AC169" s="39"/>
      <c r="AD169" s="39"/>
      <c r="AE169" s="39"/>
      <c r="AT169" s="18" t="s">
        <v>349</v>
      </c>
      <c r="AU169" s="18" t="s">
        <v>85</v>
      </c>
    </row>
    <row r="170" s="13" customFormat="1">
      <c r="A170" s="13"/>
      <c r="B170" s="252"/>
      <c r="C170" s="253"/>
      <c r="D170" s="240" t="s">
        <v>446</v>
      </c>
      <c r="E170" s="254" t="s">
        <v>1</v>
      </c>
      <c r="F170" s="255" t="s">
        <v>3841</v>
      </c>
      <c r="G170" s="253"/>
      <c r="H170" s="256">
        <v>15.509</v>
      </c>
      <c r="I170" s="257"/>
      <c r="J170" s="253"/>
      <c r="K170" s="253"/>
      <c r="L170" s="258"/>
      <c r="M170" s="259"/>
      <c r="N170" s="260"/>
      <c r="O170" s="260"/>
      <c r="P170" s="260"/>
      <c r="Q170" s="260"/>
      <c r="R170" s="260"/>
      <c r="S170" s="260"/>
      <c r="T170" s="261"/>
      <c r="U170" s="13"/>
      <c r="V170" s="13"/>
      <c r="W170" s="13"/>
      <c r="X170" s="13"/>
      <c r="Y170" s="13"/>
      <c r="Z170" s="13"/>
      <c r="AA170" s="13"/>
      <c r="AB170" s="13"/>
      <c r="AC170" s="13"/>
      <c r="AD170" s="13"/>
      <c r="AE170" s="13"/>
      <c r="AT170" s="262" t="s">
        <v>446</v>
      </c>
      <c r="AU170" s="262" t="s">
        <v>85</v>
      </c>
      <c r="AV170" s="13" t="s">
        <v>85</v>
      </c>
      <c r="AW170" s="13" t="s">
        <v>32</v>
      </c>
      <c r="AX170" s="13" t="s">
        <v>83</v>
      </c>
      <c r="AY170" s="262" t="s">
        <v>342</v>
      </c>
    </row>
    <row r="171" s="2" customFormat="1" ht="16.5" customHeight="1">
      <c r="A171" s="39"/>
      <c r="B171" s="40"/>
      <c r="C171" s="227" t="s">
        <v>376</v>
      </c>
      <c r="D171" s="227" t="s">
        <v>343</v>
      </c>
      <c r="E171" s="228" t="s">
        <v>2047</v>
      </c>
      <c r="F171" s="229" t="s">
        <v>2048</v>
      </c>
      <c r="G171" s="230" t="s">
        <v>473</v>
      </c>
      <c r="H171" s="231">
        <v>98.599000000000004</v>
      </c>
      <c r="I171" s="232"/>
      <c r="J171" s="233">
        <f>ROUND(I171*H171,2)</f>
        <v>0</v>
      </c>
      <c r="K171" s="229" t="s">
        <v>443</v>
      </c>
      <c r="L171" s="45"/>
      <c r="M171" s="234" t="s">
        <v>1</v>
      </c>
      <c r="N171" s="235" t="s">
        <v>41</v>
      </c>
      <c r="O171" s="92"/>
      <c r="P171" s="236">
        <f>O171*H171</f>
        <v>0</v>
      </c>
      <c r="Q171" s="236">
        <v>0.00084999999999999995</v>
      </c>
      <c r="R171" s="236">
        <f>Q171*H171</f>
        <v>0.083809149999999999</v>
      </c>
      <c r="S171" s="236">
        <v>0</v>
      </c>
      <c r="T171" s="237">
        <f>S171*H171</f>
        <v>0</v>
      </c>
      <c r="U171" s="39"/>
      <c r="V171" s="39"/>
      <c r="W171" s="39"/>
      <c r="X171" s="39"/>
      <c r="Y171" s="39"/>
      <c r="Z171" s="39"/>
      <c r="AA171" s="39"/>
      <c r="AB171" s="39"/>
      <c r="AC171" s="39"/>
      <c r="AD171" s="39"/>
      <c r="AE171" s="39"/>
      <c r="AR171" s="238" t="s">
        <v>360</v>
      </c>
      <c r="AT171" s="238" t="s">
        <v>343</v>
      </c>
      <c r="AU171" s="238" t="s">
        <v>85</v>
      </c>
      <c r="AY171" s="18" t="s">
        <v>342</v>
      </c>
      <c r="BE171" s="239">
        <f>IF(N171="základní",J171,0)</f>
        <v>0</v>
      </c>
      <c r="BF171" s="239">
        <f>IF(N171="snížená",J171,0)</f>
        <v>0</v>
      </c>
      <c r="BG171" s="239">
        <f>IF(N171="zákl. přenesená",J171,0)</f>
        <v>0</v>
      </c>
      <c r="BH171" s="239">
        <f>IF(N171="sníž. přenesená",J171,0)</f>
        <v>0</v>
      </c>
      <c r="BI171" s="239">
        <f>IF(N171="nulová",J171,0)</f>
        <v>0</v>
      </c>
      <c r="BJ171" s="18" t="s">
        <v>83</v>
      </c>
      <c r="BK171" s="239">
        <f>ROUND(I171*H171,2)</f>
        <v>0</v>
      </c>
      <c r="BL171" s="18" t="s">
        <v>360</v>
      </c>
      <c r="BM171" s="238" t="s">
        <v>3842</v>
      </c>
    </row>
    <row r="172" s="2" customFormat="1">
      <c r="A172" s="39"/>
      <c r="B172" s="40"/>
      <c r="C172" s="41"/>
      <c r="D172" s="240" t="s">
        <v>349</v>
      </c>
      <c r="E172" s="41"/>
      <c r="F172" s="241" t="s">
        <v>2050</v>
      </c>
      <c r="G172" s="41"/>
      <c r="H172" s="41"/>
      <c r="I172" s="242"/>
      <c r="J172" s="41"/>
      <c r="K172" s="41"/>
      <c r="L172" s="45"/>
      <c r="M172" s="243"/>
      <c r="N172" s="244"/>
      <c r="O172" s="92"/>
      <c r="P172" s="92"/>
      <c r="Q172" s="92"/>
      <c r="R172" s="92"/>
      <c r="S172" s="92"/>
      <c r="T172" s="93"/>
      <c r="U172" s="39"/>
      <c r="V172" s="39"/>
      <c r="W172" s="39"/>
      <c r="X172" s="39"/>
      <c r="Y172" s="39"/>
      <c r="Z172" s="39"/>
      <c r="AA172" s="39"/>
      <c r="AB172" s="39"/>
      <c r="AC172" s="39"/>
      <c r="AD172" s="39"/>
      <c r="AE172" s="39"/>
      <c r="AT172" s="18" t="s">
        <v>349</v>
      </c>
      <c r="AU172" s="18" t="s">
        <v>85</v>
      </c>
    </row>
    <row r="173" s="14" customFormat="1">
      <c r="A173" s="14"/>
      <c r="B173" s="263"/>
      <c r="C173" s="264"/>
      <c r="D173" s="240" t="s">
        <v>446</v>
      </c>
      <c r="E173" s="265" t="s">
        <v>1</v>
      </c>
      <c r="F173" s="266" t="s">
        <v>3821</v>
      </c>
      <c r="G173" s="264"/>
      <c r="H173" s="265" t="s">
        <v>1</v>
      </c>
      <c r="I173" s="267"/>
      <c r="J173" s="264"/>
      <c r="K173" s="264"/>
      <c r="L173" s="268"/>
      <c r="M173" s="269"/>
      <c r="N173" s="270"/>
      <c r="O173" s="270"/>
      <c r="P173" s="270"/>
      <c r="Q173" s="270"/>
      <c r="R173" s="270"/>
      <c r="S173" s="270"/>
      <c r="T173" s="271"/>
      <c r="U173" s="14"/>
      <c r="V173" s="14"/>
      <c r="W173" s="14"/>
      <c r="X173" s="14"/>
      <c r="Y173" s="14"/>
      <c r="Z173" s="14"/>
      <c r="AA173" s="14"/>
      <c r="AB173" s="14"/>
      <c r="AC173" s="14"/>
      <c r="AD173" s="14"/>
      <c r="AE173" s="14"/>
      <c r="AT173" s="272" t="s">
        <v>446</v>
      </c>
      <c r="AU173" s="272" t="s">
        <v>85</v>
      </c>
      <c r="AV173" s="14" t="s">
        <v>83</v>
      </c>
      <c r="AW173" s="14" t="s">
        <v>32</v>
      </c>
      <c r="AX173" s="14" t="s">
        <v>76</v>
      </c>
      <c r="AY173" s="272" t="s">
        <v>342</v>
      </c>
    </row>
    <row r="174" s="13" customFormat="1">
      <c r="A174" s="13"/>
      <c r="B174" s="252"/>
      <c r="C174" s="253"/>
      <c r="D174" s="240" t="s">
        <v>446</v>
      </c>
      <c r="E174" s="254" t="s">
        <v>1</v>
      </c>
      <c r="F174" s="255" t="s">
        <v>3843</v>
      </c>
      <c r="G174" s="253"/>
      <c r="H174" s="256">
        <v>46.966000000000001</v>
      </c>
      <c r="I174" s="257"/>
      <c r="J174" s="253"/>
      <c r="K174" s="253"/>
      <c r="L174" s="258"/>
      <c r="M174" s="259"/>
      <c r="N174" s="260"/>
      <c r="O174" s="260"/>
      <c r="P174" s="260"/>
      <c r="Q174" s="260"/>
      <c r="R174" s="260"/>
      <c r="S174" s="260"/>
      <c r="T174" s="261"/>
      <c r="U174" s="13"/>
      <c r="V174" s="13"/>
      <c r="W174" s="13"/>
      <c r="X174" s="13"/>
      <c r="Y174" s="13"/>
      <c r="Z174" s="13"/>
      <c r="AA174" s="13"/>
      <c r="AB174" s="13"/>
      <c r="AC174" s="13"/>
      <c r="AD174" s="13"/>
      <c r="AE174" s="13"/>
      <c r="AT174" s="262" t="s">
        <v>446</v>
      </c>
      <c r="AU174" s="262" t="s">
        <v>85</v>
      </c>
      <c r="AV174" s="13" t="s">
        <v>85</v>
      </c>
      <c r="AW174" s="13" t="s">
        <v>32</v>
      </c>
      <c r="AX174" s="13" t="s">
        <v>76</v>
      </c>
      <c r="AY174" s="262" t="s">
        <v>342</v>
      </c>
    </row>
    <row r="175" s="14" customFormat="1">
      <c r="A175" s="14"/>
      <c r="B175" s="263"/>
      <c r="C175" s="264"/>
      <c r="D175" s="240" t="s">
        <v>446</v>
      </c>
      <c r="E175" s="265" t="s">
        <v>1</v>
      </c>
      <c r="F175" s="266" t="s">
        <v>3825</v>
      </c>
      <c r="G175" s="264"/>
      <c r="H175" s="265" t="s">
        <v>1</v>
      </c>
      <c r="I175" s="267"/>
      <c r="J175" s="264"/>
      <c r="K175" s="264"/>
      <c r="L175" s="268"/>
      <c r="M175" s="269"/>
      <c r="N175" s="270"/>
      <c r="O175" s="270"/>
      <c r="P175" s="270"/>
      <c r="Q175" s="270"/>
      <c r="R175" s="270"/>
      <c r="S175" s="270"/>
      <c r="T175" s="271"/>
      <c r="U175" s="14"/>
      <c r="V175" s="14"/>
      <c r="W175" s="14"/>
      <c r="X175" s="14"/>
      <c r="Y175" s="14"/>
      <c r="Z175" s="14"/>
      <c r="AA175" s="14"/>
      <c r="AB175" s="14"/>
      <c r="AC175" s="14"/>
      <c r="AD175" s="14"/>
      <c r="AE175" s="14"/>
      <c r="AT175" s="272" t="s">
        <v>446</v>
      </c>
      <c r="AU175" s="272" t="s">
        <v>85</v>
      </c>
      <c r="AV175" s="14" t="s">
        <v>83</v>
      </c>
      <c r="AW175" s="14" t="s">
        <v>32</v>
      </c>
      <c r="AX175" s="14" t="s">
        <v>76</v>
      </c>
      <c r="AY175" s="272" t="s">
        <v>342</v>
      </c>
    </row>
    <row r="176" s="13" customFormat="1">
      <c r="A176" s="13"/>
      <c r="B176" s="252"/>
      <c r="C176" s="253"/>
      <c r="D176" s="240" t="s">
        <v>446</v>
      </c>
      <c r="E176" s="254" t="s">
        <v>1</v>
      </c>
      <c r="F176" s="255" t="s">
        <v>3844</v>
      </c>
      <c r="G176" s="253"/>
      <c r="H176" s="256">
        <v>48.192999999999998</v>
      </c>
      <c r="I176" s="257"/>
      <c r="J176" s="253"/>
      <c r="K176" s="253"/>
      <c r="L176" s="258"/>
      <c r="M176" s="259"/>
      <c r="N176" s="260"/>
      <c r="O176" s="260"/>
      <c r="P176" s="260"/>
      <c r="Q176" s="260"/>
      <c r="R176" s="260"/>
      <c r="S176" s="260"/>
      <c r="T176" s="261"/>
      <c r="U176" s="13"/>
      <c r="V176" s="13"/>
      <c r="W176" s="13"/>
      <c r="X176" s="13"/>
      <c r="Y176" s="13"/>
      <c r="Z176" s="13"/>
      <c r="AA176" s="13"/>
      <c r="AB176" s="13"/>
      <c r="AC176" s="13"/>
      <c r="AD176" s="13"/>
      <c r="AE176" s="13"/>
      <c r="AT176" s="262" t="s">
        <v>446</v>
      </c>
      <c r="AU176" s="262" t="s">
        <v>85</v>
      </c>
      <c r="AV176" s="13" t="s">
        <v>85</v>
      </c>
      <c r="AW176" s="13" t="s">
        <v>32</v>
      </c>
      <c r="AX176" s="13" t="s">
        <v>76</v>
      </c>
      <c r="AY176" s="262" t="s">
        <v>342</v>
      </c>
    </row>
    <row r="177" s="14" customFormat="1">
      <c r="A177" s="14"/>
      <c r="B177" s="263"/>
      <c r="C177" s="264"/>
      <c r="D177" s="240" t="s">
        <v>446</v>
      </c>
      <c r="E177" s="265" t="s">
        <v>1</v>
      </c>
      <c r="F177" s="266" t="s">
        <v>2292</v>
      </c>
      <c r="G177" s="264"/>
      <c r="H177" s="265" t="s">
        <v>1</v>
      </c>
      <c r="I177" s="267"/>
      <c r="J177" s="264"/>
      <c r="K177" s="264"/>
      <c r="L177" s="268"/>
      <c r="M177" s="269"/>
      <c r="N177" s="270"/>
      <c r="O177" s="270"/>
      <c r="P177" s="270"/>
      <c r="Q177" s="270"/>
      <c r="R177" s="270"/>
      <c r="S177" s="270"/>
      <c r="T177" s="271"/>
      <c r="U177" s="14"/>
      <c r="V177" s="14"/>
      <c r="W177" s="14"/>
      <c r="X177" s="14"/>
      <c r="Y177" s="14"/>
      <c r="Z177" s="14"/>
      <c r="AA177" s="14"/>
      <c r="AB177" s="14"/>
      <c r="AC177" s="14"/>
      <c r="AD177" s="14"/>
      <c r="AE177" s="14"/>
      <c r="AT177" s="272" t="s">
        <v>446</v>
      </c>
      <c r="AU177" s="272" t="s">
        <v>85</v>
      </c>
      <c r="AV177" s="14" t="s">
        <v>83</v>
      </c>
      <c r="AW177" s="14" t="s">
        <v>32</v>
      </c>
      <c r="AX177" s="14" t="s">
        <v>76</v>
      </c>
      <c r="AY177" s="272" t="s">
        <v>342</v>
      </c>
    </row>
    <row r="178" s="13" customFormat="1">
      <c r="A178" s="13"/>
      <c r="B178" s="252"/>
      <c r="C178" s="253"/>
      <c r="D178" s="240" t="s">
        <v>446</v>
      </c>
      <c r="E178" s="254" t="s">
        <v>1</v>
      </c>
      <c r="F178" s="255" t="s">
        <v>3845</v>
      </c>
      <c r="G178" s="253"/>
      <c r="H178" s="256">
        <v>3.4399999999999999</v>
      </c>
      <c r="I178" s="257"/>
      <c r="J178" s="253"/>
      <c r="K178" s="253"/>
      <c r="L178" s="258"/>
      <c r="M178" s="259"/>
      <c r="N178" s="260"/>
      <c r="O178" s="260"/>
      <c r="P178" s="260"/>
      <c r="Q178" s="260"/>
      <c r="R178" s="260"/>
      <c r="S178" s="260"/>
      <c r="T178" s="261"/>
      <c r="U178" s="13"/>
      <c r="V178" s="13"/>
      <c r="W178" s="13"/>
      <c r="X178" s="13"/>
      <c r="Y178" s="13"/>
      <c r="Z178" s="13"/>
      <c r="AA178" s="13"/>
      <c r="AB178" s="13"/>
      <c r="AC178" s="13"/>
      <c r="AD178" s="13"/>
      <c r="AE178" s="13"/>
      <c r="AT178" s="262" t="s">
        <v>446</v>
      </c>
      <c r="AU178" s="262" t="s">
        <v>85</v>
      </c>
      <c r="AV178" s="13" t="s">
        <v>85</v>
      </c>
      <c r="AW178" s="13" t="s">
        <v>32</v>
      </c>
      <c r="AX178" s="13" t="s">
        <v>76</v>
      </c>
      <c r="AY178" s="262" t="s">
        <v>342</v>
      </c>
    </row>
    <row r="179" s="16" customFormat="1">
      <c r="A179" s="16"/>
      <c r="B179" s="284"/>
      <c r="C179" s="285"/>
      <c r="D179" s="240" t="s">
        <v>446</v>
      </c>
      <c r="E179" s="286" t="s">
        <v>1</v>
      </c>
      <c r="F179" s="287" t="s">
        <v>500</v>
      </c>
      <c r="G179" s="285"/>
      <c r="H179" s="288">
        <v>98.599000000000004</v>
      </c>
      <c r="I179" s="289"/>
      <c r="J179" s="285"/>
      <c r="K179" s="285"/>
      <c r="L179" s="290"/>
      <c r="M179" s="291"/>
      <c r="N179" s="292"/>
      <c r="O179" s="292"/>
      <c r="P179" s="292"/>
      <c r="Q179" s="292"/>
      <c r="R179" s="292"/>
      <c r="S179" s="292"/>
      <c r="T179" s="293"/>
      <c r="U179" s="16"/>
      <c r="V179" s="16"/>
      <c r="W179" s="16"/>
      <c r="X179" s="16"/>
      <c r="Y179" s="16"/>
      <c r="Z179" s="16"/>
      <c r="AA179" s="16"/>
      <c r="AB179" s="16"/>
      <c r="AC179" s="16"/>
      <c r="AD179" s="16"/>
      <c r="AE179" s="16"/>
      <c r="AT179" s="294" t="s">
        <v>446</v>
      </c>
      <c r="AU179" s="294" t="s">
        <v>85</v>
      </c>
      <c r="AV179" s="16" t="s">
        <v>360</v>
      </c>
      <c r="AW179" s="16" t="s">
        <v>32</v>
      </c>
      <c r="AX179" s="16" t="s">
        <v>83</v>
      </c>
      <c r="AY179" s="294" t="s">
        <v>342</v>
      </c>
    </row>
    <row r="180" s="2" customFormat="1" ht="16.5" customHeight="1">
      <c r="A180" s="39"/>
      <c r="B180" s="40"/>
      <c r="C180" s="227" t="s">
        <v>381</v>
      </c>
      <c r="D180" s="227" t="s">
        <v>343</v>
      </c>
      <c r="E180" s="228" t="s">
        <v>2755</v>
      </c>
      <c r="F180" s="229" t="s">
        <v>2756</v>
      </c>
      <c r="G180" s="230" t="s">
        <v>473</v>
      </c>
      <c r="H180" s="231">
        <v>98.599000000000004</v>
      </c>
      <c r="I180" s="232"/>
      <c r="J180" s="233">
        <f>ROUND(I180*H180,2)</f>
        <v>0</v>
      </c>
      <c r="K180" s="229" t="s">
        <v>443</v>
      </c>
      <c r="L180" s="45"/>
      <c r="M180" s="234" t="s">
        <v>1</v>
      </c>
      <c r="N180" s="235" t="s">
        <v>41</v>
      </c>
      <c r="O180" s="92"/>
      <c r="P180" s="236">
        <f>O180*H180</f>
        <v>0</v>
      </c>
      <c r="Q180" s="236">
        <v>0</v>
      </c>
      <c r="R180" s="236">
        <f>Q180*H180</f>
        <v>0</v>
      </c>
      <c r="S180" s="236">
        <v>0</v>
      </c>
      <c r="T180" s="237">
        <f>S180*H180</f>
        <v>0</v>
      </c>
      <c r="U180" s="39"/>
      <c r="V180" s="39"/>
      <c r="W180" s="39"/>
      <c r="X180" s="39"/>
      <c r="Y180" s="39"/>
      <c r="Z180" s="39"/>
      <c r="AA180" s="39"/>
      <c r="AB180" s="39"/>
      <c r="AC180" s="39"/>
      <c r="AD180" s="39"/>
      <c r="AE180" s="39"/>
      <c r="AR180" s="238" t="s">
        <v>360</v>
      </c>
      <c r="AT180" s="238" t="s">
        <v>343</v>
      </c>
      <c r="AU180" s="238" t="s">
        <v>85</v>
      </c>
      <c r="AY180" s="18" t="s">
        <v>342</v>
      </c>
      <c r="BE180" s="239">
        <f>IF(N180="základní",J180,0)</f>
        <v>0</v>
      </c>
      <c r="BF180" s="239">
        <f>IF(N180="snížená",J180,0)</f>
        <v>0</v>
      </c>
      <c r="BG180" s="239">
        <f>IF(N180="zákl. přenesená",J180,0)</f>
        <v>0</v>
      </c>
      <c r="BH180" s="239">
        <f>IF(N180="sníž. přenesená",J180,0)</f>
        <v>0</v>
      </c>
      <c r="BI180" s="239">
        <f>IF(N180="nulová",J180,0)</f>
        <v>0</v>
      </c>
      <c r="BJ180" s="18" t="s">
        <v>83</v>
      </c>
      <c r="BK180" s="239">
        <f>ROUND(I180*H180,2)</f>
        <v>0</v>
      </c>
      <c r="BL180" s="18" t="s">
        <v>360</v>
      </c>
      <c r="BM180" s="238" t="s">
        <v>3846</v>
      </c>
    </row>
    <row r="181" s="2" customFormat="1">
      <c r="A181" s="39"/>
      <c r="B181" s="40"/>
      <c r="C181" s="41"/>
      <c r="D181" s="240" t="s">
        <v>349</v>
      </c>
      <c r="E181" s="41"/>
      <c r="F181" s="241" t="s">
        <v>2758</v>
      </c>
      <c r="G181" s="41"/>
      <c r="H181" s="41"/>
      <c r="I181" s="242"/>
      <c r="J181" s="41"/>
      <c r="K181" s="41"/>
      <c r="L181" s="45"/>
      <c r="M181" s="243"/>
      <c r="N181" s="244"/>
      <c r="O181" s="92"/>
      <c r="P181" s="92"/>
      <c r="Q181" s="92"/>
      <c r="R181" s="92"/>
      <c r="S181" s="92"/>
      <c r="T181" s="93"/>
      <c r="U181" s="39"/>
      <c r="V181" s="39"/>
      <c r="W181" s="39"/>
      <c r="X181" s="39"/>
      <c r="Y181" s="39"/>
      <c r="Z181" s="39"/>
      <c r="AA181" s="39"/>
      <c r="AB181" s="39"/>
      <c r="AC181" s="39"/>
      <c r="AD181" s="39"/>
      <c r="AE181" s="39"/>
      <c r="AT181" s="18" t="s">
        <v>349</v>
      </c>
      <c r="AU181" s="18" t="s">
        <v>85</v>
      </c>
    </row>
    <row r="182" s="13" customFormat="1">
      <c r="A182" s="13"/>
      <c r="B182" s="252"/>
      <c r="C182" s="253"/>
      <c r="D182" s="240" t="s">
        <v>446</v>
      </c>
      <c r="E182" s="254" t="s">
        <v>1</v>
      </c>
      <c r="F182" s="255" t="s">
        <v>3847</v>
      </c>
      <c r="G182" s="253"/>
      <c r="H182" s="256">
        <v>98.599000000000004</v>
      </c>
      <c r="I182" s="257"/>
      <c r="J182" s="253"/>
      <c r="K182" s="253"/>
      <c r="L182" s="258"/>
      <c r="M182" s="259"/>
      <c r="N182" s="260"/>
      <c r="O182" s="260"/>
      <c r="P182" s="260"/>
      <c r="Q182" s="260"/>
      <c r="R182" s="260"/>
      <c r="S182" s="260"/>
      <c r="T182" s="261"/>
      <c r="U182" s="13"/>
      <c r="V182" s="13"/>
      <c r="W182" s="13"/>
      <c r="X182" s="13"/>
      <c r="Y182" s="13"/>
      <c r="Z182" s="13"/>
      <c r="AA182" s="13"/>
      <c r="AB182" s="13"/>
      <c r="AC182" s="13"/>
      <c r="AD182" s="13"/>
      <c r="AE182" s="13"/>
      <c r="AT182" s="262" t="s">
        <v>446</v>
      </c>
      <c r="AU182" s="262" t="s">
        <v>85</v>
      </c>
      <c r="AV182" s="13" t="s">
        <v>85</v>
      </c>
      <c r="AW182" s="13" t="s">
        <v>32</v>
      </c>
      <c r="AX182" s="13" t="s">
        <v>83</v>
      </c>
      <c r="AY182" s="262" t="s">
        <v>342</v>
      </c>
    </row>
    <row r="183" s="2" customFormat="1" ht="24.15" customHeight="1">
      <c r="A183" s="39"/>
      <c r="B183" s="40"/>
      <c r="C183" s="227" t="s">
        <v>386</v>
      </c>
      <c r="D183" s="227" t="s">
        <v>343</v>
      </c>
      <c r="E183" s="228" t="s">
        <v>587</v>
      </c>
      <c r="F183" s="229" t="s">
        <v>588</v>
      </c>
      <c r="G183" s="230" t="s">
        <v>562</v>
      </c>
      <c r="H183" s="231">
        <v>86.581999999999994</v>
      </c>
      <c r="I183" s="232"/>
      <c r="J183" s="233">
        <f>ROUND(I183*H183,2)</f>
        <v>0</v>
      </c>
      <c r="K183" s="229" t="s">
        <v>1</v>
      </c>
      <c r="L183" s="45"/>
      <c r="M183" s="234" t="s">
        <v>1</v>
      </c>
      <c r="N183" s="235" t="s">
        <v>41</v>
      </c>
      <c r="O183" s="92"/>
      <c r="P183" s="236">
        <f>O183*H183</f>
        <v>0</v>
      </c>
      <c r="Q183" s="236">
        <v>0</v>
      </c>
      <c r="R183" s="236">
        <f>Q183*H183</f>
        <v>0</v>
      </c>
      <c r="S183" s="236">
        <v>0</v>
      </c>
      <c r="T183" s="237">
        <f>S183*H183</f>
        <v>0</v>
      </c>
      <c r="U183" s="39"/>
      <c r="V183" s="39"/>
      <c r="W183" s="39"/>
      <c r="X183" s="39"/>
      <c r="Y183" s="39"/>
      <c r="Z183" s="39"/>
      <c r="AA183" s="39"/>
      <c r="AB183" s="39"/>
      <c r="AC183" s="39"/>
      <c r="AD183" s="39"/>
      <c r="AE183" s="39"/>
      <c r="AR183" s="238" t="s">
        <v>360</v>
      </c>
      <c r="AT183" s="238" t="s">
        <v>343</v>
      </c>
      <c r="AU183" s="238" t="s">
        <v>85</v>
      </c>
      <c r="AY183" s="18" t="s">
        <v>342</v>
      </c>
      <c r="BE183" s="239">
        <f>IF(N183="základní",J183,0)</f>
        <v>0</v>
      </c>
      <c r="BF183" s="239">
        <f>IF(N183="snížená",J183,0)</f>
        <v>0</v>
      </c>
      <c r="BG183" s="239">
        <f>IF(N183="zákl. přenesená",J183,0)</f>
        <v>0</v>
      </c>
      <c r="BH183" s="239">
        <f>IF(N183="sníž. přenesená",J183,0)</f>
        <v>0</v>
      </c>
      <c r="BI183" s="239">
        <f>IF(N183="nulová",J183,0)</f>
        <v>0</v>
      </c>
      <c r="BJ183" s="18" t="s">
        <v>83</v>
      </c>
      <c r="BK183" s="239">
        <f>ROUND(I183*H183,2)</f>
        <v>0</v>
      </c>
      <c r="BL183" s="18" t="s">
        <v>360</v>
      </c>
      <c r="BM183" s="238" t="s">
        <v>3848</v>
      </c>
    </row>
    <row r="184" s="2" customFormat="1">
      <c r="A184" s="39"/>
      <c r="B184" s="40"/>
      <c r="C184" s="41"/>
      <c r="D184" s="240" t="s">
        <v>349</v>
      </c>
      <c r="E184" s="41"/>
      <c r="F184" s="241" t="s">
        <v>590</v>
      </c>
      <c r="G184" s="41"/>
      <c r="H184" s="41"/>
      <c r="I184" s="242"/>
      <c r="J184" s="41"/>
      <c r="K184" s="41"/>
      <c r="L184" s="45"/>
      <c r="M184" s="243"/>
      <c r="N184" s="244"/>
      <c r="O184" s="92"/>
      <c r="P184" s="92"/>
      <c r="Q184" s="92"/>
      <c r="R184" s="92"/>
      <c r="S184" s="92"/>
      <c r="T184" s="93"/>
      <c r="U184" s="39"/>
      <c r="V184" s="39"/>
      <c r="W184" s="39"/>
      <c r="X184" s="39"/>
      <c r="Y184" s="39"/>
      <c r="Z184" s="39"/>
      <c r="AA184" s="39"/>
      <c r="AB184" s="39"/>
      <c r="AC184" s="39"/>
      <c r="AD184" s="39"/>
      <c r="AE184" s="39"/>
      <c r="AT184" s="18" t="s">
        <v>349</v>
      </c>
      <c r="AU184" s="18" t="s">
        <v>85</v>
      </c>
    </row>
    <row r="185" s="13" customFormat="1">
      <c r="A185" s="13"/>
      <c r="B185" s="252"/>
      <c r="C185" s="253"/>
      <c r="D185" s="240" t="s">
        <v>446</v>
      </c>
      <c r="E185" s="254" t="s">
        <v>1</v>
      </c>
      <c r="F185" s="255" t="s">
        <v>3849</v>
      </c>
      <c r="G185" s="253"/>
      <c r="H185" s="256">
        <v>12.423</v>
      </c>
      <c r="I185" s="257"/>
      <c r="J185" s="253"/>
      <c r="K185" s="253"/>
      <c r="L185" s="258"/>
      <c r="M185" s="259"/>
      <c r="N185" s="260"/>
      <c r="O185" s="260"/>
      <c r="P185" s="260"/>
      <c r="Q185" s="260"/>
      <c r="R185" s="260"/>
      <c r="S185" s="260"/>
      <c r="T185" s="261"/>
      <c r="U185" s="13"/>
      <c r="V185" s="13"/>
      <c r="W185" s="13"/>
      <c r="X185" s="13"/>
      <c r="Y185" s="13"/>
      <c r="Z185" s="13"/>
      <c r="AA185" s="13"/>
      <c r="AB185" s="13"/>
      <c r="AC185" s="13"/>
      <c r="AD185" s="13"/>
      <c r="AE185" s="13"/>
      <c r="AT185" s="262" t="s">
        <v>446</v>
      </c>
      <c r="AU185" s="262" t="s">
        <v>85</v>
      </c>
      <c r="AV185" s="13" t="s">
        <v>85</v>
      </c>
      <c r="AW185" s="13" t="s">
        <v>32</v>
      </c>
      <c r="AX185" s="13" t="s">
        <v>76</v>
      </c>
      <c r="AY185" s="262" t="s">
        <v>342</v>
      </c>
    </row>
    <row r="186" s="13" customFormat="1">
      <c r="A186" s="13"/>
      <c r="B186" s="252"/>
      <c r="C186" s="253"/>
      <c r="D186" s="240" t="s">
        <v>446</v>
      </c>
      <c r="E186" s="254" t="s">
        <v>1</v>
      </c>
      <c r="F186" s="255" t="s">
        <v>3850</v>
      </c>
      <c r="G186" s="253"/>
      <c r="H186" s="256">
        <v>22.315999999999999</v>
      </c>
      <c r="I186" s="257"/>
      <c r="J186" s="253"/>
      <c r="K186" s="253"/>
      <c r="L186" s="258"/>
      <c r="M186" s="259"/>
      <c r="N186" s="260"/>
      <c r="O186" s="260"/>
      <c r="P186" s="260"/>
      <c r="Q186" s="260"/>
      <c r="R186" s="260"/>
      <c r="S186" s="260"/>
      <c r="T186" s="261"/>
      <c r="U186" s="13"/>
      <c r="V186" s="13"/>
      <c r="W186" s="13"/>
      <c r="X186" s="13"/>
      <c r="Y186" s="13"/>
      <c r="Z186" s="13"/>
      <c r="AA186" s="13"/>
      <c r="AB186" s="13"/>
      <c r="AC186" s="13"/>
      <c r="AD186" s="13"/>
      <c r="AE186" s="13"/>
      <c r="AT186" s="262" t="s">
        <v>446</v>
      </c>
      <c r="AU186" s="262" t="s">
        <v>85</v>
      </c>
      <c r="AV186" s="13" t="s">
        <v>85</v>
      </c>
      <c r="AW186" s="13" t="s">
        <v>32</v>
      </c>
      <c r="AX186" s="13" t="s">
        <v>76</v>
      </c>
      <c r="AY186" s="262" t="s">
        <v>342</v>
      </c>
    </row>
    <row r="187" s="13" customFormat="1">
      <c r="A187" s="13"/>
      <c r="B187" s="252"/>
      <c r="C187" s="253"/>
      <c r="D187" s="240" t="s">
        <v>446</v>
      </c>
      <c r="E187" s="254" t="s">
        <v>1</v>
      </c>
      <c r="F187" s="255" t="s">
        <v>3851</v>
      </c>
      <c r="G187" s="253"/>
      <c r="H187" s="256">
        <v>22.315999999999999</v>
      </c>
      <c r="I187" s="257"/>
      <c r="J187" s="253"/>
      <c r="K187" s="253"/>
      <c r="L187" s="258"/>
      <c r="M187" s="259"/>
      <c r="N187" s="260"/>
      <c r="O187" s="260"/>
      <c r="P187" s="260"/>
      <c r="Q187" s="260"/>
      <c r="R187" s="260"/>
      <c r="S187" s="260"/>
      <c r="T187" s="261"/>
      <c r="U187" s="13"/>
      <c r="V187" s="13"/>
      <c r="W187" s="13"/>
      <c r="X187" s="13"/>
      <c r="Y187" s="13"/>
      <c r="Z187" s="13"/>
      <c r="AA187" s="13"/>
      <c r="AB187" s="13"/>
      <c r="AC187" s="13"/>
      <c r="AD187" s="13"/>
      <c r="AE187" s="13"/>
      <c r="AT187" s="262" t="s">
        <v>446</v>
      </c>
      <c r="AU187" s="262" t="s">
        <v>85</v>
      </c>
      <c r="AV187" s="13" t="s">
        <v>85</v>
      </c>
      <c r="AW187" s="13" t="s">
        <v>32</v>
      </c>
      <c r="AX187" s="13" t="s">
        <v>76</v>
      </c>
      <c r="AY187" s="262" t="s">
        <v>342</v>
      </c>
    </row>
    <row r="188" s="13" customFormat="1">
      <c r="A188" s="13"/>
      <c r="B188" s="252"/>
      <c r="C188" s="253"/>
      <c r="D188" s="240" t="s">
        <v>446</v>
      </c>
      <c r="E188" s="254" t="s">
        <v>1</v>
      </c>
      <c r="F188" s="255" t="s">
        <v>3852</v>
      </c>
      <c r="G188" s="253"/>
      <c r="H188" s="256">
        <v>22.315999999999999</v>
      </c>
      <c r="I188" s="257"/>
      <c r="J188" s="253"/>
      <c r="K188" s="253"/>
      <c r="L188" s="258"/>
      <c r="M188" s="259"/>
      <c r="N188" s="260"/>
      <c r="O188" s="260"/>
      <c r="P188" s="260"/>
      <c r="Q188" s="260"/>
      <c r="R188" s="260"/>
      <c r="S188" s="260"/>
      <c r="T188" s="261"/>
      <c r="U188" s="13"/>
      <c r="V188" s="13"/>
      <c r="W188" s="13"/>
      <c r="X188" s="13"/>
      <c r="Y188" s="13"/>
      <c r="Z188" s="13"/>
      <c r="AA188" s="13"/>
      <c r="AB188" s="13"/>
      <c r="AC188" s="13"/>
      <c r="AD188" s="13"/>
      <c r="AE188" s="13"/>
      <c r="AT188" s="262" t="s">
        <v>446</v>
      </c>
      <c r="AU188" s="262" t="s">
        <v>85</v>
      </c>
      <c r="AV188" s="13" t="s">
        <v>85</v>
      </c>
      <c r="AW188" s="13" t="s">
        <v>32</v>
      </c>
      <c r="AX188" s="13" t="s">
        <v>76</v>
      </c>
      <c r="AY188" s="262" t="s">
        <v>342</v>
      </c>
    </row>
    <row r="189" s="13" customFormat="1">
      <c r="A189" s="13"/>
      <c r="B189" s="252"/>
      <c r="C189" s="253"/>
      <c r="D189" s="240" t="s">
        <v>446</v>
      </c>
      <c r="E189" s="254" t="s">
        <v>1</v>
      </c>
      <c r="F189" s="255" t="s">
        <v>3853</v>
      </c>
      <c r="G189" s="253"/>
      <c r="H189" s="256">
        <v>7.2110000000000003</v>
      </c>
      <c r="I189" s="257"/>
      <c r="J189" s="253"/>
      <c r="K189" s="253"/>
      <c r="L189" s="258"/>
      <c r="M189" s="259"/>
      <c r="N189" s="260"/>
      <c r="O189" s="260"/>
      <c r="P189" s="260"/>
      <c r="Q189" s="260"/>
      <c r="R189" s="260"/>
      <c r="S189" s="260"/>
      <c r="T189" s="261"/>
      <c r="U189" s="13"/>
      <c r="V189" s="13"/>
      <c r="W189" s="13"/>
      <c r="X189" s="13"/>
      <c r="Y189" s="13"/>
      <c r="Z189" s="13"/>
      <c r="AA189" s="13"/>
      <c r="AB189" s="13"/>
      <c r="AC189" s="13"/>
      <c r="AD189" s="13"/>
      <c r="AE189" s="13"/>
      <c r="AT189" s="262" t="s">
        <v>446</v>
      </c>
      <c r="AU189" s="262" t="s">
        <v>85</v>
      </c>
      <c r="AV189" s="13" t="s">
        <v>85</v>
      </c>
      <c r="AW189" s="13" t="s">
        <v>32</v>
      </c>
      <c r="AX189" s="13" t="s">
        <v>76</v>
      </c>
      <c r="AY189" s="262" t="s">
        <v>342</v>
      </c>
    </row>
    <row r="190" s="16" customFormat="1">
      <c r="A190" s="16"/>
      <c r="B190" s="284"/>
      <c r="C190" s="285"/>
      <c r="D190" s="240" t="s">
        <v>446</v>
      </c>
      <c r="E190" s="286" t="s">
        <v>1</v>
      </c>
      <c r="F190" s="287" t="s">
        <v>500</v>
      </c>
      <c r="G190" s="285"/>
      <c r="H190" s="288">
        <v>86.581999999999994</v>
      </c>
      <c r="I190" s="289"/>
      <c r="J190" s="285"/>
      <c r="K190" s="285"/>
      <c r="L190" s="290"/>
      <c r="M190" s="291"/>
      <c r="N190" s="292"/>
      <c r="O190" s="292"/>
      <c r="P190" s="292"/>
      <c r="Q190" s="292"/>
      <c r="R190" s="292"/>
      <c r="S190" s="292"/>
      <c r="T190" s="293"/>
      <c r="U190" s="16"/>
      <c r="V190" s="16"/>
      <c r="W190" s="16"/>
      <c r="X190" s="16"/>
      <c r="Y190" s="16"/>
      <c r="Z190" s="16"/>
      <c r="AA190" s="16"/>
      <c r="AB190" s="16"/>
      <c r="AC190" s="16"/>
      <c r="AD190" s="16"/>
      <c r="AE190" s="16"/>
      <c r="AT190" s="294" t="s">
        <v>446</v>
      </c>
      <c r="AU190" s="294" t="s">
        <v>85</v>
      </c>
      <c r="AV190" s="16" t="s">
        <v>360</v>
      </c>
      <c r="AW190" s="16" t="s">
        <v>32</v>
      </c>
      <c r="AX190" s="16" t="s">
        <v>83</v>
      </c>
      <c r="AY190" s="294" t="s">
        <v>342</v>
      </c>
    </row>
    <row r="191" s="2" customFormat="1" ht="24.15" customHeight="1">
      <c r="A191" s="39"/>
      <c r="B191" s="40"/>
      <c r="C191" s="227" t="s">
        <v>392</v>
      </c>
      <c r="D191" s="227" t="s">
        <v>343</v>
      </c>
      <c r="E191" s="228" t="s">
        <v>593</v>
      </c>
      <c r="F191" s="229" t="s">
        <v>594</v>
      </c>
      <c r="G191" s="230" t="s">
        <v>562</v>
      </c>
      <c r="H191" s="231">
        <v>22.091999999999999</v>
      </c>
      <c r="I191" s="232"/>
      <c r="J191" s="233">
        <f>ROUND(I191*H191,2)</f>
        <v>0</v>
      </c>
      <c r="K191" s="229" t="s">
        <v>1</v>
      </c>
      <c r="L191" s="45"/>
      <c r="M191" s="234" t="s">
        <v>1</v>
      </c>
      <c r="N191" s="235" t="s">
        <v>41</v>
      </c>
      <c r="O191" s="92"/>
      <c r="P191" s="236">
        <f>O191*H191</f>
        <v>0</v>
      </c>
      <c r="Q191" s="236">
        <v>0</v>
      </c>
      <c r="R191" s="236">
        <f>Q191*H191</f>
        <v>0</v>
      </c>
      <c r="S191" s="236">
        <v>0</v>
      </c>
      <c r="T191" s="237">
        <f>S191*H191</f>
        <v>0</v>
      </c>
      <c r="U191" s="39"/>
      <c r="V191" s="39"/>
      <c r="W191" s="39"/>
      <c r="X191" s="39"/>
      <c r="Y191" s="39"/>
      <c r="Z191" s="39"/>
      <c r="AA191" s="39"/>
      <c r="AB191" s="39"/>
      <c r="AC191" s="39"/>
      <c r="AD191" s="39"/>
      <c r="AE191" s="39"/>
      <c r="AR191" s="238" t="s">
        <v>360</v>
      </c>
      <c r="AT191" s="238" t="s">
        <v>343</v>
      </c>
      <c r="AU191" s="238" t="s">
        <v>85</v>
      </c>
      <c r="AY191" s="18" t="s">
        <v>342</v>
      </c>
      <c r="BE191" s="239">
        <f>IF(N191="základní",J191,0)</f>
        <v>0</v>
      </c>
      <c r="BF191" s="239">
        <f>IF(N191="snížená",J191,0)</f>
        <v>0</v>
      </c>
      <c r="BG191" s="239">
        <f>IF(N191="zákl. přenesená",J191,0)</f>
        <v>0</v>
      </c>
      <c r="BH191" s="239">
        <f>IF(N191="sníž. přenesená",J191,0)</f>
        <v>0</v>
      </c>
      <c r="BI191" s="239">
        <f>IF(N191="nulová",J191,0)</f>
        <v>0</v>
      </c>
      <c r="BJ191" s="18" t="s">
        <v>83</v>
      </c>
      <c r="BK191" s="239">
        <f>ROUND(I191*H191,2)</f>
        <v>0</v>
      </c>
      <c r="BL191" s="18" t="s">
        <v>360</v>
      </c>
      <c r="BM191" s="238" t="s">
        <v>3854</v>
      </c>
    </row>
    <row r="192" s="2" customFormat="1">
      <c r="A192" s="39"/>
      <c r="B192" s="40"/>
      <c r="C192" s="41"/>
      <c r="D192" s="240" t="s">
        <v>349</v>
      </c>
      <c r="E192" s="41"/>
      <c r="F192" s="241" t="s">
        <v>596</v>
      </c>
      <c r="G192" s="41"/>
      <c r="H192" s="41"/>
      <c r="I192" s="242"/>
      <c r="J192" s="41"/>
      <c r="K192" s="41"/>
      <c r="L192" s="45"/>
      <c r="M192" s="243"/>
      <c r="N192" s="244"/>
      <c r="O192" s="92"/>
      <c r="P192" s="92"/>
      <c r="Q192" s="92"/>
      <c r="R192" s="92"/>
      <c r="S192" s="92"/>
      <c r="T192" s="93"/>
      <c r="U192" s="39"/>
      <c r="V192" s="39"/>
      <c r="W192" s="39"/>
      <c r="X192" s="39"/>
      <c r="Y192" s="39"/>
      <c r="Z192" s="39"/>
      <c r="AA192" s="39"/>
      <c r="AB192" s="39"/>
      <c r="AC192" s="39"/>
      <c r="AD192" s="39"/>
      <c r="AE192" s="39"/>
      <c r="AT192" s="18" t="s">
        <v>349</v>
      </c>
      <c r="AU192" s="18" t="s">
        <v>85</v>
      </c>
    </row>
    <row r="193" s="13" customFormat="1">
      <c r="A193" s="13"/>
      <c r="B193" s="252"/>
      <c r="C193" s="253"/>
      <c r="D193" s="240" t="s">
        <v>446</v>
      </c>
      <c r="E193" s="254" t="s">
        <v>1</v>
      </c>
      <c r="F193" s="255" t="s">
        <v>3855</v>
      </c>
      <c r="G193" s="253"/>
      <c r="H193" s="256">
        <v>77.545000000000002</v>
      </c>
      <c r="I193" s="257"/>
      <c r="J193" s="253"/>
      <c r="K193" s="253"/>
      <c r="L193" s="258"/>
      <c r="M193" s="259"/>
      <c r="N193" s="260"/>
      <c r="O193" s="260"/>
      <c r="P193" s="260"/>
      <c r="Q193" s="260"/>
      <c r="R193" s="260"/>
      <c r="S193" s="260"/>
      <c r="T193" s="261"/>
      <c r="U193" s="13"/>
      <c r="V193" s="13"/>
      <c r="W193" s="13"/>
      <c r="X193" s="13"/>
      <c r="Y193" s="13"/>
      <c r="Z193" s="13"/>
      <c r="AA193" s="13"/>
      <c r="AB193" s="13"/>
      <c r="AC193" s="13"/>
      <c r="AD193" s="13"/>
      <c r="AE193" s="13"/>
      <c r="AT193" s="262" t="s">
        <v>446</v>
      </c>
      <c r="AU193" s="262" t="s">
        <v>85</v>
      </c>
      <c r="AV193" s="13" t="s">
        <v>85</v>
      </c>
      <c r="AW193" s="13" t="s">
        <v>32</v>
      </c>
      <c r="AX193" s="13" t="s">
        <v>76</v>
      </c>
      <c r="AY193" s="262" t="s">
        <v>342</v>
      </c>
    </row>
    <row r="194" s="13" customFormat="1">
      <c r="A194" s="13"/>
      <c r="B194" s="252"/>
      <c r="C194" s="253"/>
      <c r="D194" s="240" t="s">
        <v>446</v>
      </c>
      <c r="E194" s="254" t="s">
        <v>1</v>
      </c>
      <c r="F194" s="255" t="s">
        <v>3856</v>
      </c>
      <c r="G194" s="253"/>
      <c r="H194" s="256">
        <v>-22.315999999999999</v>
      </c>
      <c r="I194" s="257"/>
      <c r="J194" s="253"/>
      <c r="K194" s="253"/>
      <c r="L194" s="258"/>
      <c r="M194" s="259"/>
      <c r="N194" s="260"/>
      <c r="O194" s="260"/>
      <c r="P194" s="260"/>
      <c r="Q194" s="260"/>
      <c r="R194" s="260"/>
      <c r="S194" s="260"/>
      <c r="T194" s="261"/>
      <c r="U194" s="13"/>
      <c r="V194" s="13"/>
      <c r="W194" s="13"/>
      <c r="X194" s="13"/>
      <c r="Y194" s="13"/>
      <c r="Z194" s="13"/>
      <c r="AA194" s="13"/>
      <c r="AB194" s="13"/>
      <c r="AC194" s="13"/>
      <c r="AD194" s="13"/>
      <c r="AE194" s="13"/>
      <c r="AT194" s="262" t="s">
        <v>446</v>
      </c>
      <c r="AU194" s="262" t="s">
        <v>85</v>
      </c>
      <c r="AV194" s="13" t="s">
        <v>85</v>
      </c>
      <c r="AW194" s="13" t="s">
        <v>32</v>
      </c>
      <c r="AX194" s="13" t="s">
        <v>76</v>
      </c>
      <c r="AY194" s="262" t="s">
        <v>342</v>
      </c>
    </row>
    <row r="195" s="16" customFormat="1">
      <c r="A195" s="16"/>
      <c r="B195" s="284"/>
      <c r="C195" s="285"/>
      <c r="D195" s="240" t="s">
        <v>446</v>
      </c>
      <c r="E195" s="286" t="s">
        <v>1</v>
      </c>
      <c r="F195" s="287" t="s">
        <v>500</v>
      </c>
      <c r="G195" s="285"/>
      <c r="H195" s="288">
        <v>55.228999999999999</v>
      </c>
      <c r="I195" s="289"/>
      <c r="J195" s="285"/>
      <c r="K195" s="285"/>
      <c r="L195" s="290"/>
      <c r="M195" s="291"/>
      <c r="N195" s="292"/>
      <c r="O195" s="292"/>
      <c r="P195" s="292"/>
      <c r="Q195" s="292"/>
      <c r="R195" s="292"/>
      <c r="S195" s="292"/>
      <c r="T195" s="293"/>
      <c r="U195" s="16"/>
      <c r="V195" s="16"/>
      <c r="W195" s="16"/>
      <c r="X195" s="16"/>
      <c r="Y195" s="16"/>
      <c r="Z195" s="16"/>
      <c r="AA195" s="16"/>
      <c r="AB195" s="16"/>
      <c r="AC195" s="16"/>
      <c r="AD195" s="16"/>
      <c r="AE195" s="16"/>
      <c r="AT195" s="294" t="s">
        <v>446</v>
      </c>
      <c r="AU195" s="294" t="s">
        <v>85</v>
      </c>
      <c r="AV195" s="16" t="s">
        <v>360</v>
      </c>
      <c r="AW195" s="16" t="s">
        <v>32</v>
      </c>
      <c r="AX195" s="16" t="s">
        <v>76</v>
      </c>
      <c r="AY195" s="294" t="s">
        <v>342</v>
      </c>
    </row>
    <row r="196" s="13" customFormat="1">
      <c r="A196" s="13"/>
      <c r="B196" s="252"/>
      <c r="C196" s="253"/>
      <c r="D196" s="240" t="s">
        <v>446</v>
      </c>
      <c r="E196" s="254" t="s">
        <v>1</v>
      </c>
      <c r="F196" s="255" t="s">
        <v>3857</v>
      </c>
      <c r="G196" s="253"/>
      <c r="H196" s="256">
        <v>22.091999999999999</v>
      </c>
      <c r="I196" s="257"/>
      <c r="J196" s="253"/>
      <c r="K196" s="253"/>
      <c r="L196" s="258"/>
      <c r="M196" s="259"/>
      <c r="N196" s="260"/>
      <c r="O196" s="260"/>
      <c r="P196" s="260"/>
      <c r="Q196" s="260"/>
      <c r="R196" s="260"/>
      <c r="S196" s="260"/>
      <c r="T196" s="261"/>
      <c r="U196" s="13"/>
      <c r="V196" s="13"/>
      <c r="W196" s="13"/>
      <c r="X196" s="13"/>
      <c r="Y196" s="13"/>
      <c r="Z196" s="13"/>
      <c r="AA196" s="13"/>
      <c r="AB196" s="13"/>
      <c r="AC196" s="13"/>
      <c r="AD196" s="13"/>
      <c r="AE196" s="13"/>
      <c r="AT196" s="262" t="s">
        <v>446</v>
      </c>
      <c r="AU196" s="262" t="s">
        <v>85</v>
      </c>
      <c r="AV196" s="13" t="s">
        <v>85</v>
      </c>
      <c r="AW196" s="13" t="s">
        <v>32</v>
      </c>
      <c r="AX196" s="13" t="s">
        <v>83</v>
      </c>
      <c r="AY196" s="262" t="s">
        <v>342</v>
      </c>
    </row>
    <row r="197" s="2" customFormat="1" ht="24.15" customHeight="1">
      <c r="A197" s="39"/>
      <c r="B197" s="40"/>
      <c r="C197" s="227" t="s">
        <v>397</v>
      </c>
      <c r="D197" s="227" t="s">
        <v>343</v>
      </c>
      <c r="E197" s="228" t="s">
        <v>2331</v>
      </c>
      <c r="F197" s="229" t="s">
        <v>2332</v>
      </c>
      <c r="G197" s="230" t="s">
        <v>562</v>
      </c>
      <c r="H197" s="231">
        <v>33.137</v>
      </c>
      <c r="I197" s="232"/>
      <c r="J197" s="233">
        <f>ROUND(I197*H197,2)</f>
        <v>0</v>
      </c>
      <c r="K197" s="229" t="s">
        <v>1</v>
      </c>
      <c r="L197" s="45"/>
      <c r="M197" s="234" t="s">
        <v>1</v>
      </c>
      <c r="N197" s="235" t="s">
        <v>41</v>
      </c>
      <c r="O197" s="92"/>
      <c r="P197" s="236">
        <f>O197*H197</f>
        <v>0</v>
      </c>
      <c r="Q197" s="236">
        <v>0</v>
      </c>
      <c r="R197" s="236">
        <f>Q197*H197</f>
        <v>0</v>
      </c>
      <c r="S197" s="236">
        <v>0</v>
      </c>
      <c r="T197" s="237">
        <f>S197*H197</f>
        <v>0</v>
      </c>
      <c r="U197" s="39"/>
      <c r="V197" s="39"/>
      <c r="W197" s="39"/>
      <c r="X197" s="39"/>
      <c r="Y197" s="39"/>
      <c r="Z197" s="39"/>
      <c r="AA197" s="39"/>
      <c r="AB197" s="39"/>
      <c r="AC197" s="39"/>
      <c r="AD197" s="39"/>
      <c r="AE197" s="39"/>
      <c r="AR197" s="238" t="s">
        <v>360</v>
      </c>
      <c r="AT197" s="238" t="s">
        <v>343</v>
      </c>
      <c r="AU197" s="238" t="s">
        <v>85</v>
      </c>
      <c r="AY197" s="18" t="s">
        <v>342</v>
      </c>
      <c r="BE197" s="239">
        <f>IF(N197="základní",J197,0)</f>
        <v>0</v>
      </c>
      <c r="BF197" s="239">
        <f>IF(N197="snížená",J197,0)</f>
        <v>0</v>
      </c>
      <c r="BG197" s="239">
        <f>IF(N197="zákl. přenesená",J197,0)</f>
        <v>0</v>
      </c>
      <c r="BH197" s="239">
        <f>IF(N197="sníž. přenesená",J197,0)</f>
        <v>0</v>
      </c>
      <c r="BI197" s="239">
        <f>IF(N197="nulová",J197,0)</f>
        <v>0</v>
      </c>
      <c r="BJ197" s="18" t="s">
        <v>83</v>
      </c>
      <c r="BK197" s="239">
        <f>ROUND(I197*H197,2)</f>
        <v>0</v>
      </c>
      <c r="BL197" s="18" t="s">
        <v>360</v>
      </c>
      <c r="BM197" s="238" t="s">
        <v>3858</v>
      </c>
    </row>
    <row r="198" s="2" customFormat="1">
      <c r="A198" s="39"/>
      <c r="B198" s="40"/>
      <c r="C198" s="41"/>
      <c r="D198" s="240" t="s">
        <v>349</v>
      </c>
      <c r="E198" s="41"/>
      <c r="F198" s="241" t="s">
        <v>2334</v>
      </c>
      <c r="G198" s="41"/>
      <c r="H198" s="41"/>
      <c r="I198" s="242"/>
      <c r="J198" s="41"/>
      <c r="K198" s="41"/>
      <c r="L198" s="45"/>
      <c r="M198" s="243"/>
      <c r="N198" s="244"/>
      <c r="O198" s="92"/>
      <c r="P198" s="92"/>
      <c r="Q198" s="92"/>
      <c r="R198" s="92"/>
      <c r="S198" s="92"/>
      <c r="T198" s="93"/>
      <c r="U198" s="39"/>
      <c r="V198" s="39"/>
      <c r="W198" s="39"/>
      <c r="X198" s="39"/>
      <c r="Y198" s="39"/>
      <c r="Z198" s="39"/>
      <c r="AA198" s="39"/>
      <c r="AB198" s="39"/>
      <c r="AC198" s="39"/>
      <c r="AD198" s="39"/>
      <c r="AE198" s="39"/>
      <c r="AT198" s="18" t="s">
        <v>349</v>
      </c>
      <c r="AU198" s="18" t="s">
        <v>85</v>
      </c>
    </row>
    <row r="199" s="13" customFormat="1">
      <c r="A199" s="13"/>
      <c r="B199" s="252"/>
      <c r="C199" s="253"/>
      <c r="D199" s="240" t="s">
        <v>446</v>
      </c>
      <c r="E199" s="254" t="s">
        <v>1</v>
      </c>
      <c r="F199" s="255" t="s">
        <v>3859</v>
      </c>
      <c r="G199" s="253"/>
      <c r="H199" s="256">
        <v>33.137</v>
      </c>
      <c r="I199" s="257"/>
      <c r="J199" s="253"/>
      <c r="K199" s="253"/>
      <c r="L199" s="258"/>
      <c r="M199" s="259"/>
      <c r="N199" s="260"/>
      <c r="O199" s="260"/>
      <c r="P199" s="260"/>
      <c r="Q199" s="260"/>
      <c r="R199" s="260"/>
      <c r="S199" s="260"/>
      <c r="T199" s="261"/>
      <c r="U199" s="13"/>
      <c r="V199" s="13"/>
      <c r="W199" s="13"/>
      <c r="X199" s="13"/>
      <c r="Y199" s="13"/>
      <c r="Z199" s="13"/>
      <c r="AA199" s="13"/>
      <c r="AB199" s="13"/>
      <c r="AC199" s="13"/>
      <c r="AD199" s="13"/>
      <c r="AE199" s="13"/>
      <c r="AT199" s="262" t="s">
        <v>446</v>
      </c>
      <c r="AU199" s="262" t="s">
        <v>85</v>
      </c>
      <c r="AV199" s="13" t="s">
        <v>85</v>
      </c>
      <c r="AW199" s="13" t="s">
        <v>32</v>
      </c>
      <c r="AX199" s="13" t="s">
        <v>83</v>
      </c>
      <c r="AY199" s="262" t="s">
        <v>342</v>
      </c>
    </row>
    <row r="200" s="2" customFormat="1" ht="16.5" customHeight="1">
      <c r="A200" s="39"/>
      <c r="B200" s="40"/>
      <c r="C200" s="227" t="s">
        <v>401</v>
      </c>
      <c r="D200" s="227" t="s">
        <v>343</v>
      </c>
      <c r="E200" s="228" t="s">
        <v>3058</v>
      </c>
      <c r="F200" s="229" t="s">
        <v>3059</v>
      </c>
      <c r="G200" s="230" t="s">
        <v>562</v>
      </c>
      <c r="H200" s="231">
        <v>60.661000000000001</v>
      </c>
      <c r="I200" s="232"/>
      <c r="J200" s="233">
        <f>ROUND(I200*H200,2)</f>
        <v>0</v>
      </c>
      <c r="K200" s="229" t="s">
        <v>443</v>
      </c>
      <c r="L200" s="45"/>
      <c r="M200" s="234" t="s">
        <v>1</v>
      </c>
      <c r="N200" s="235" t="s">
        <v>41</v>
      </c>
      <c r="O200" s="92"/>
      <c r="P200" s="236">
        <f>O200*H200</f>
        <v>0</v>
      </c>
      <c r="Q200" s="236">
        <v>0</v>
      </c>
      <c r="R200" s="236">
        <f>Q200*H200</f>
        <v>0</v>
      </c>
      <c r="S200" s="236">
        <v>0</v>
      </c>
      <c r="T200" s="237">
        <f>S200*H200</f>
        <v>0</v>
      </c>
      <c r="U200" s="39"/>
      <c r="V200" s="39"/>
      <c r="W200" s="39"/>
      <c r="X200" s="39"/>
      <c r="Y200" s="39"/>
      <c r="Z200" s="39"/>
      <c r="AA200" s="39"/>
      <c r="AB200" s="39"/>
      <c r="AC200" s="39"/>
      <c r="AD200" s="39"/>
      <c r="AE200" s="39"/>
      <c r="AR200" s="238" t="s">
        <v>360</v>
      </c>
      <c r="AT200" s="238" t="s">
        <v>343</v>
      </c>
      <c r="AU200" s="238" t="s">
        <v>85</v>
      </c>
      <c r="AY200" s="18" t="s">
        <v>342</v>
      </c>
      <c r="BE200" s="239">
        <f>IF(N200="základní",J200,0)</f>
        <v>0</v>
      </c>
      <c r="BF200" s="239">
        <f>IF(N200="snížená",J200,0)</f>
        <v>0</v>
      </c>
      <c r="BG200" s="239">
        <f>IF(N200="zákl. přenesená",J200,0)</f>
        <v>0</v>
      </c>
      <c r="BH200" s="239">
        <f>IF(N200="sníž. přenesená",J200,0)</f>
        <v>0</v>
      </c>
      <c r="BI200" s="239">
        <f>IF(N200="nulová",J200,0)</f>
        <v>0</v>
      </c>
      <c r="BJ200" s="18" t="s">
        <v>83</v>
      </c>
      <c r="BK200" s="239">
        <f>ROUND(I200*H200,2)</f>
        <v>0</v>
      </c>
      <c r="BL200" s="18" t="s">
        <v>360</v>
      </c>
      <c r="BM200" s="238" t="s">
        <v>3860</v>
      </c>
    </row>
    <row r="201" s="2" customFormat="1">
      <c r="A201" s="39"/>
      <c r="B201" s="40"/>
      <c r="C201" s="41"/>
      <c r="D201" s="240" t="s">
        <v>349</v>
      </c>
      <c r="E201" s="41"/>
      <c r="F201" s="241" t="s">
        <v>3061</v>
      </c>
      <c r="G201" s="41"/>
      <c r="H201" s="41"/>
      <c r="I201" s="242"/>
      <c r="J201" s="41"/>
      <c r="K201" s="41"/>
      <c r="L201" s="45"/>
      <c r="M201" s="243"/>
      <c r="N201" s="244"/>
      <c r="O201" s="92"/>
      <c r="P201" s="92"/>
      <c r="Q201" s="92"/>
      <c r="R201" s="92"/>
      <c r="S201" s="92"/>
      <c r="T201" s="93"/>
      <c r="U201" s="39"/>
      <c r="V201" s="39"/>
      <c r="W201" s="39"/>
      <c r="X201" s="39"/>
      <c r="Y201" s="39"/>
      <c r="Z201" s="39"/>
      <c r="AA201" s="39"/>
      <c r="AB201" s="39"/>
      <c r="AC201" s="39"/>
      <c r="AD201" s="39"/>
      <c r="AE201" s="39"/>
      <c r="AT201" s="18" t="s">
        <v>349</v>
      </c>
      <c r="AU201" s="18" t="s">
        <v>85</v>
      </c>
    </row>
    <row r="202" s="13" customFormat="1">
      <c r="A202" s="13"/>
      <c r="B202" s="252"/>
      <c r="C202" s="253"/>
      <c r="D202" s="240" t="s">
        <v>446</v>
      </c>
      <c r="E202" s="254" t="s">
        <v>1</v>
      </c>
      <c r="F202" s="255" t="s">
        <v>3849</v>
      </c>
      <c r="G202" s="253"/>
      <c r="H202" s="256">
        <v>12.423</v>
      </c>
      <c r="I202" s="257"/>
      <c r="J202" s="253"/>
      <c r="K202" s="253"/>
      <c r="L202" s="258"/>
      <c r="M202" s="259"/>
      <c r="N202" s="260"/>
      <c r="O202" s="260"/>
      <c r="P202" s="260"/>
      <c r="Q202" s="260"/>
      <c r="R202" s="260"/>
      <c r="S202" s="260"/>
      <c r="T202" s="261"/>
      <c r="U202" s="13"/>
      <c r="V202" s="13"/>
      <c r="W202" s="13"/>
      <c r="X202" s="13"/>
      <c r="Y202" s="13"/>
      <c r="Z202" s="13"/>
      <c r="AA202" s="13"/>
      <c r="AB202" s="13"/>
      <c r="AC202" s="13"/>
      <c r="AD202" s="13"/>
      <c r="AE202" s="13"/>
      <c r="AT202" s="262" t="s">
        <v>446</v>
      </c>
      <c r="AU202" s="262" t="s">
        <v>85</v>
      </c>
      <c r="AV202" s="13" t="s">
        <v>85</v>
      </c>
      <c r="AW202" s="13" t="s">
        <v>32</v>
      </c>
      <c r="AX202" s="13" t="s">
        <v>76</v>
      </c>
      <c r="AY202" s="262" t="s">
        <v>342</v>
      </c>
    </row>
    <row r="203" s="13" customFormat="1">
      <c r="A203" s="13"/>
      <c r="B203" s="252"/>
      <c r="C203" s="253"/>
      <c r="D203" s="240" t="s">
        <v>446</v>
      </c>
      <c r="E203" s="254" t="s">
        <v>1</v>
      </c>
      <c r="F203" s="255" t="s">
        <v>3850</v>
      </c>
      <c r="G203" s="253"/>
      <c r="H203" s="256">
        <v>22.315999999999999</v>
      </c>
      <c r="I203" s="257"/>
      <c r="J203" s="253"/>
      <c r="K203" s="253"/>
      <c r="L203" s="258"/>
      <c r="M203" s="259"/>
      <c r="N203" s="260"/>
      <c r="O203" s="260"/>
      <c r="P203" s="260"/>
      <c r="Q203" s="260"/>
      <c r="R203" s="260"/>
      <c r="S203" s="260"/>
      <c r="T203" s="261"/>
      <c r="U203" s="13"/>
      <c r="V203" s="13"/>
      <c r="W203" s="13"/>
      <c r="X203" s="13"/>
      <c r="Y203" s="13"/>
      <c r="Z203" s="13"/>
      <c r="AA203" s="13"/>
      <c r="AB203" s="13"/>
      <c r="AC203" s="13"/>
      <c r="AD203" s="13"/>
      <c r="AE203" s="13"/>
      <c r="AT203" s="262" t="s">
        <v>446</v>
      </c>
      <c r="AU203" s="262" t="s">
        <v>85</v>
      </c>
      <c r="AV203" s="13" t="s">
        <v>85</v>
      </c>
      <c r="AW203" s="13" t="s">
        <v>32</v>
      </c>
      <c r="AX203" s="13" t="s">
        <v>76</v>
      </c>
      <c r="AY203" s="262" t="s">
        <v>342</v>
      </c>
    </row>
    <row r="204" s="13" customFormat="1">
      <c r="A204" s="13"/>
      <c r="B204" s="252"/>
      <c r="C204" s="253"/>
      <c r="D204" s="240" t="s">
        <v>446</v>
      </c>
      <c r="E204" s="254" t="s">
        <v>1</v>
      </c>
      <c r="F204" s="255" t="s">
        <v>3852</v>
      </c>
      <c r="G204" s="253"/>
      <c r="H204" s="256">
        <v>22.315999999999999</v>
      </c>
      <c r="I204" s="257"/>
      <c r="J204" s="253"/>
      <c r="K204" s="253"/>
      <c r="L204" s="258"/>
      <c r="M204" s="259"/>
      <c r="N204" s="260"/>
      <c r="O204" s="260"/>
      <c r="P204" s="260"/>
      <c r="Q204" s="260"/>
      <c r="R204" s="260"/>
      <c r="S204" s="260"/>
      <c r="T204" s="261"/>
      <c r="U204" s="13"/>
      <c r="V204" s="13"/>
      <c r="W204" s="13"/>
      <c r="X204" s="13"/>
      <c r="Y204" s="13"/>
      <c r="Z204" s="13"/>
      <c r="AA204" s="13"/>
      <c r="AB204" s="13"/>
      <c r="AC204" s="13"/>
      <c r="AD204" s="13"/>
      <c r="AE204" s="13"/>
      <c r="AT204" s="262" t="s">
        <v>446</v>
      </c>
      <c r="AU204" s="262" t="s">
        <v>85</v>
      </c>
      <c r="AV204" s="13" t="s">
        <v>85</v>
      </c>
      <c r="AW204" s="13" t="s">
        <v>32</v>
      </c>
      <c r="AX204" s="13" t="s">
        <v>76</v>
      </c>
      <c r="AY204" s="262" t="s">
        <v>342</v>
      </c>
    </row>
    <row r="205" s="13" customFormat="1">
      <c r="A205" s="13"/>
      <c r="B205" s="252"/>
      <c r="C205" s="253"/>
      <c r="D205" s="240" t="s">
        <v>446</v>
      </c>
      <c r="E205" s="254" t="s">
        <v>1</v>
      </c>
      <c r="F205" s="255" t="s">
        <v>3861</v>
      </c>
      <c r="G205" s="253"/>
      <c r="H205" s="256">
        <v>3.6059999999999999</v>
      </c>
      <c r="I205" s="257"/>
      <c r="J205" s="253"/>
      <c r="K205" s="253"/>
      <c r="L205" s="258"/>
      <c r="M205" s="259"/>
      <c r="N205" s="260"/>
      <c r="O205" s="260"/>
      <c r="P205" s="260"/>
      <c r="Q205" s="260"/>
      <c r="R205" s="260"/>
      <c r="S205" s="260"/>
      <c r="T205" s="261"/>
      <c r="U205" s="13"/>
      <c r="V205" s="13"/>
      <c r="W205" s="13"/>
      <c r="X205" s="13"/>
      <c r="Y205" s="13"/>
      <c r="Z205" s="13"/>
      <c r="AA205" s="13"/>
      <c r="AB205" s="13"/>
      <c r="AC205" s="13"/>
      <c r="AD205" s="13"/>
      <c r="AE205" s="13"/>
      <c r="AT205" s="262" t="s">
        <v>446</v>
      </c>
      <c r="AU205" s="262" t="s">
        <v>85</v>
      </c>
      <c r="AV205" s="13" t="s">
        <v>85</v>
      </c>
      <c r="AW205" s="13" t="s">
        <v>32</v>
      </c>
      <c r="AX205" s="13" t="s">
        <v>76</v>
      </c>
      <c r="AY205" s="262" t="s">
        <v>342</v>
      </c>
    </row>
    <row r="206" s="16" customFormat="1">
      <c r="A206" s="16"/>
      <c r="B206" s="284"/>
      <c r="C206" s="285"/>
      <c r="D206" s="240" t="s">
        <v>446</v>
      </c>
      <c r="E206" s="286" t="s">
        <v>1</v>
      </c>
      <c r="F206" s="287" t="s">
        <v>500</v>
      </c>
      <c r="G206" s="285"/>
      <c r="H206" s="288">
        <v>60.661000000000001</v>
      </c>
      <c r="I206" s="289"/>
      <c r="J206" s="285"/>
      <c r="K206" s="285"/>
      <c r="L206" s="290"/>
      <c r="M206" s="291"/>
      <c r="N206" s="292"/>
      <c r="O206" s="292"/>
      <c r="P206" s="292"/>
      <c r="Q206" s="292"/>
      <c r="R206" s="292"/>
      <c r="S206" s="292"/>
      <c r="T206" s="293"/>
      <c r="U206" s="16"/>
      <c r="V206" s="16"/>
      <c r="W206" s="16"/>
      <c r="X206" s="16"/>
      <c r="Y206" s="16"/>
      <c r="Z206" s="16"/>
      <c r="AA206" s="16"/>
      <c r="AB206" s="16"/>
      <c r="AC206" s="16"/>
      <c r="AD206" s="16"/>
      <c r="AE206" s="16"/>
      <c r="AT206" s="294" t="s">
        <v>446</v>
      </c>
      <c r="AU206" s="294" t="s">
        <v>85</v>
      </c>
      <c r="AV206" s="16" t="s">
        <v>360</v>
      </c>
      <c r="AW206" s="16" t="s">
        <v>32</v>
      </c>
      <c r="AX206" s="16" t="s">
        <v>83</v>
      </c>
      <c r="AY206" s="294" t="s">
        <v>342</v>
      </c>
    </row>
    <row r="207" s="2" customFormat="1" ht="16.5" customHeight="1">
      <c r="A207" s="39"/>
      <c r="B207" s="40"/>
      <c r="C207" s="227" t="s">
        <v>408</v>
      </c>
      <c r="D207" s="227" t="s">
        <v>343</v>
      </c>
      <c r="E207" s="228" t="s">
        <v>627</v>
      </c>
      <c r="F207" s="229" t="s">
        <v>628</v>
      </c>
      <c r="G207" s="230" t="s">
        <v>562</v>
      </c>
      <c r="H207" s="231">
        <v>81.150999999999996</v>
      </c>
      <c r="I207" s="232"/>
      <c r="J207" s="233">
        <f>ROUND(I207*H207,2)</f>
        <v>0</v>
      </c>
      <c r="K207" s="229" t="s">
        <v>443</v>
      </c>
      <c r="L207" s="45"/>
      <c r="M207" s="234" t="s">
        <v>1</v>
      </c>
      <c r="N207" s="235" t="s">
        <v>41</v>
      </c>
      <c r="O207" s="92"/>
      <c r="P207" s="236">
        <f>O207*H207</f>
        <v>0</v>
      </c>
      <c r="Q207" s="236">
        <v>0</v>
      </c>
      <c r="R207" s="236">
        <f>Q207*H207</f>
        <v>0</v>
      </c>
      <c r="S207" s="236">
        <v>0</v>
      </c>
      <c r="T207" s="237">
        <f>S207*H207</f>
        <v>0</v>
      </c>
      <c r="U207" s="39"/>
      <c r="V207" s="39"/>
      <c r="W207" s="39"/>
      <c r="X207" s="39"/>
      <c r="Y207" s="39"/>
      <c r="Z207" s="39"/>
      <c r="AA207" s="39"/>
      <c r="AB207" s="39"/>
      <c r="AC207" s="39"/>
      <c r="AD207" s="39"/>
      <c r="AE207" s="39"/>
      <c r="AR207" s="238" t="s">
        <v>360</v>
      </c>
      <c r="AT207" s="238" t="s">
        <v>343</v>
      </c>
      <c r="AU207" s="238" t="s">
        <v>85</v>
      </c>
      <c r="AY207" s="18" t="s">
        <v>342</v>
      </c>
      <c r="BE207" s="239">
        <f>IF(N207="základní",J207,0)</f>
        <v>0</v>
      </c>
      <c r="BF207" s="239">
        <f>IF(N207="snížená",J207,0)</f>
        <v>0</v>
      </c>
      <c r="BG207" s="239">
        <f>IF(N207="zákl. přenesená",J207,0)</f>
        <v>0</v>
      </c>
      <c r="BH207" s="239">
        <f>IF(N207="sníž. přenesená",J207,0)</f>
        <v>0</v>
      </c>
      <c r="BI207" s="239">
        <f>IF(N207="nulová",J207,0)</f>
        <v>0</v>
      </c>
      <c r="BJ207" s="18" t="s">
        <v>83</v>
      </c>
      <c r="BK207" s="239">
        <f>ROUND(I207*H207,2)</f>
        <v>0</v>
      </c>
      <c r="BL207" s="18" t="s">
        <v>360</v>
      </c>
      <c r="BM207" s="238" t="s">
        <v>3862</v>
      </c>
    </row>
    <row r="208" s="2" customFormat="1">
      <c r="A208" s="39"/>
      <c r="B208" s="40"/>
      <c r="C208" s="41"/>
      <c r="D208" s="240" t="s">
        <v>349</v>
      </c>
      <c r="E208" s="41"/>
      <c r="F208" s="241" t="s">
        <v>630</v>
      </c>
      <c r="G208" s="41"/>
      <c r="H208" s="41"/>
      <c r="I208" s="242"/>
      <c r="J208" s="41"/>
      <c r="K208" s="41"/>
      <c r="L208" s="45"/>
      <c r="M208" s="243"/>
      <c r="N208" s="244"/>
      <c r="O208" s="92"/>
      <c r="P208" s="92"/>
      <c r="Q208" s="92"/>
      <c r="R208" s="92"/>
      <c r="S208" s="92"/>
      <c r="T208" s="93"/>
      <c r="U208" s="39"/>
      <c r="V208" s="39"/>
      <c r="W208" s="39"/>
      <c r="X208" s="39"/>
      <c r="Y208" s="39"/>
      <c r="Z208" s="39"/>
      <c r="AA208" s="39"/>
      <c r="AB208" s="39"/>
      <c r="AC208" s="39"/>
      <c r="AD208" s="39"/>
      <c r="AE208" s="39"/>
      <c r="AT208" s="18" t="s">
        <v>349</v>
      </c>
      <c r="AU208" s="18" t="s">
        <v>85</v>
      </c>
    </row>
    <row r="209" s="13" customFormat="1">
      <c r="A209" s="13"/>
      <c r="B209" s="252"/>
      <c r="C209" s="253"/>
      <c r="D209" s="240" t="s">
        <v>446</v>
      </c>
      <c r="E209" s="254" t="s">
        <v>1</v>
      </c>
      <c r="F209" s="255" t="s">
        <v>3863</v>
      </c>
      <c r="G209" s="253"/>
      <c r="H209" s="256">
        <v>77.545000000000002</v>
      </c>
      <c r="I209" s="257"/>
      <c r="J209" s="253"/>
      <c r="K209" s="253"/>
      <c r="L209" s="258"/>
      <c r="M209" s="259"/>
      <c r="N209" s="260"/>
      <c r="O209" s="260"/>
      <c r="P209" s="260"/>
      <c r="Q209" s="260"/>
      <c r="R209" s="260"/>
      <c r="S209" s="260"/>
      <c r="T209" s="261"/>
      <c r="U209" s="13"/>
      <c r="V209" s="13"/>
      <c r="W209" s="13"/>
      <c r="X209" s="13"/>
      <c r="Y209" s="13"/>
      <c r="Z209" s="13"/>
      <c r="AA209" s="13"/>
      <c r="AB209" s="13"/>
      <c r="AC209" s="13"/>
      <c r="AD209" s="13"/>
      <c r="AE209" s="13"/>
      <c r="AT209" s="262" t="s">
        <v>446</v>
      </c>
      <c r="AU209" s="262" t="s">
        <v>85</v>
      </c>
      <c r="AV209" s="13" t="s">
        <v>85</v>
      </c>
      <c r="AW209" s="13" t="s">
        <v>32</v>
      </c>
      <c r="AX209" s="13" t="s">
        <v>76</v>
      </c>
      <c r="AY209" s="262" t="s">
        <v>342</v>
      </c>
    </row>
    <row r="210" s="13" customFormat="1">
      <c r="A210" s="13"/>
      <c r="B210" s="252"/>
      <c r="C210" s="253"/>
      <c r="D210" s="240" t="s">
        <v>446</v>
      </c>
      <c r="E210" s="254" t="s">
        <v>1</v>
      </c>
      <c r="F210" s="255" t="s">
        <v>3864</v>
      </c>
      <c r="G210" s="253"/>
      <c r="H210" s="256">
        <v>3.6059999999999999</v>
      </c>
      <c r="I210" s="257"/>
      <c r="J210" s="253"/>
      <c r="K210" s="253"/>
      <c r="L210" s="258"/>
      <c r="M210" s="259"/>
      <c r="N210" s="260"/>
      <c r="O210" s="260"/>
      <c r="P210" s="260"/>
      <c r="Q210" s="260"/>
      <c r="R210" s="260"/>
      <c r="S210" s="260"/>
      <c r="T210" s="261"/>
      <c r="U210" s="13"/>
      <c r="V210" s="13"/>
      <c r="W210" s="13"/>
      <c r="X210" s="13"/>
      <c r="Y210" s="13"/>
      <c r="Z210" s="13"/>
      <c r="AA210" s="13"/>
      <c r="AB210" s="13"/>
      <c r="AC210" s="13"/>
      <c r="AD210" s="13"/>
      <c r="AE210" s="13"/>
      <c r="AT210" s="262" t="s">
        <v>446</v>
      </c>
      <c r="AU210" s="262" t="s">
        <v>85</v>
      </c>
      <c r="AV210" s="13" t="s">
        <v>85</v>
      </c>
      <c r="AW210" s="13" t="s">
        <v>32</v>
      </c>
      <c r="AX210" s="13" t="s">
        <v>76</v>
      </c>
      <c r="AY210" s="262" t="s">
        <v>342</v>
      </c>
    </row>
    <row r="211" s="16" customFormat="1">
      <c r="A211" s="16"/>
      <c r="B211" s="284"/>
      <c r="C211" s="285"/>
      <c r="D211" s="240" t="s">
        <v>446</v>
      </c>
      <c r="E211" s="286" t="s">
        <v>1</v>
      </c>
      <c r="F211" s="287" t="s">
        <v>500</v>
      </c>
      <c r="G211" s="285"/>
      <c r="H211" s="288">
        <v>81.150999999999996</v>
      </c>
      <c r="I211" s="289"/>
      <c r="J211" s="285"/>
      <c r="K211" s="285"/>
      <c r="L211" s="290"/>
      <c r="M211" s="291"/>
      <c r="N211" s="292"/>
      <c r="O211" s="292"/>
      <c r="P211" s="292"/>
      <c r="Q211" s="292"/>
      <c r="R211" s="292"/>
      <c r="S211" s="292"/>
      <c r="T211" s="293"/>
      <c r="U211" s="16"/>
      <c r="V211" s="16"/>
      <c r="W211" s="16"/>
      <c r="X211" s="16"/>
      <c r="Y211" s="16"/>
      <c r="Z211" s="16"/>
      <c r="AA211" s="16"/>
      <c r="AB211" s="16"/>
      <c r="AC211" s="16"/>
      <c r="AD211" s="16"/>
      <c r="AE211" s="16"/>
      <c r="AT211" s="294" t="s">
        <v>446</v>
      </c>
      <c r="AU211" s="294" t="s">
        <v>85</v>
      </c>
      <c r="AV211" s="16" t="s">
        <v>360</v>
      </c>
      <c r="AW211" s="16" t="s">
        <v>32</v>
      </c>
      <c r="AX211" s="16" t="s">
        <v>83</v>
      </c>
      <c r="AY211" s="294" t="s">
        <v>342</v>
      </c>
    </row>
    <row r="212" s="2" customFormat="1" ht="16.5" customHeight="1">
      <c r="A212" s="39"/>
      <c r="B212" s="40"/>
      <c r="C212" s="227" t="s">
        <v>8</v>
      </c>
      <c r="D212" s="227" t="s">
        <v>343</v>
      </c>
      <c r="E212" s="228" t="s">
        <v>633</v>
      </c>
      <c r="F212" s="229" t="s">
        <v>634</v>
      </c>
      <c r="G212" s="230" t="s">
        <v>462</v>
      </c>
      <c r="H212" s="231">
        <v>110.458</v>
      </c>
      <c r="I212" s="232"/>
      <c r="J212" s="233">
        <f>ROUND(I212*H212,2)</f>
        <v>0</v>
      </c>
      <c r="K212" s="229" t="s">
        <v>443</v>
      </c>
      <c r="L212" s="45"/>
      <c r="M212" s="234" t="s">
        <v>1</v>
      </c>
      <c r="N212" s="235" t="s">
        <v>41</v>
      </c>
      <c r="O212" s="92"/>
      <c r="P212" s="236">
        <f>O212*H212</f>
        <v>0</v>
      </c>
      <c r="Q212" s="236">
        <v>0</v>
      </c>
      <c r="R212" s="236">
        <f>Q212*H212</f>
        <v>0</v>
      </c>
      <c r="S212" s="236">
        <v>0</v>
      </c>
      <c r="T212" s="237">
        <f>S212*H212</f>
        <v>0</v>
      </c>
      <c r="U212" s="39"/>
      <c r="V212" s="39"/>
      <c r="W212" s="39"/>
      <c r="X212" s="39"/>
      <c r="Y212" s="39"/>
      <c r="Z212" s="39"/>
      <c r="AA212" s="39"/>
      <c r="AB212" s="39"/>
      <c r="AC212" s="39"/>
      <c r="AD212" s="39"/>
      <c r="AE212" s="39"/>
      <c r="AR212" s="238" t="s">
        <v>360</v>
      </c>
      <c r="AT212" s="238" t="s">
        <v>343</v>
      </c>
      <c r="AU212" s="238" t="s">
        <v>85</v>
      </c>
      <c r="AY212" s="18" t="s">
        <v>342</v>
      </c>
      <c r="BE212" s="239">
        <f>IF(N212="základní",J212,0)</f>
        <v>0</v>
      </c>
      <c r="BF212" s="239">
        <f>IF(N212="snížená",J212,0)</f>
        <v>0</v>
      </c>
      <c r="BG212" s="239">
        <f>IF(N212="zákl. přenesená",J212,0)</f>
        <v>0</v>
      </c>
      <c r="BH212" s="239">
        <f>IF(N212="sníž. přenesená",J212,0)</f>
        <v>0</v>
      </c>
      <c r="BI212" s="239">
        <f>IF(N212="nulová",J212,0)</f>
        <v>0</v>
      </c>
      <c r="BJ212" s="18" t="s">
        <v>83</v>
      </c>
      <c r="BK212" s="239">
        <f>ROUND(I212*H212,2)</f>
        <v>0</v>
      </c>
      <c r="BL212" s="18" t="s">
        <v>360</v>
      </c>
      <c r="BM212" s="238" t="s">
        <v>3865</v>
      </c>
    </row>
    <row r="213" s="2" customFormat="1">
      <c r="A213" s="39"/>
      <c r="B213" s="40"/>
      <c r="C213" s="41"/>
      <c r="D213" s="240" t="s">
        <v>349</v>
      </c>
      <c r="E213" s="41"/>
      <c r="F213" s="241" t="s">
        <v>636</v>
      </c>
      <c r="G213" s="41"/>
      <c r="H213" s="41"/>
      <c r="I213" s="242"/>
      <c r="J213" s="41"/>
      <c r="K213" s="41"/>
      <c r="L213" s="45"/>
      <c r="M213" s="243"/>
      <c r="N213" s="244"/>
      <c r="O213" s="92"/>
      <c r="P213" s="92"/>
      <c r="Q213" s="92"/>
      <c r="R213" s="92"/>
      <c r="S213" s="92"/>
      <c r="T213" s="93"/>
      <c r="U213" s="39"/>
      <c r="V213" s="39"/>
      <c r="W213" s="39"/>
      <c r="X213" s="39"/>
      <c r="Y213" s="39"/>
      <c r="Z213" s="39"/>
      <c r="AA213" s="39"/>
      <c r="AB213" s="39"/>
      <c r="AC213" s="39"/>
      <c r="AD213" s="39"/>
      <c r="AE213" s="39"/>
      <c r="AT213" s="18" t="s">
        <v>349</v>
      </c>
      <c r="AU213" s="18" t="s">
        <v>85</v>
      </c>
    </row>
    <row r="214" s="13" customFormat="1">
      <c r="A214" s="13"/>
      <c r="B214" s="252"/>
      <c r="C214" s="253"/>
      <c r="D214" s="240" t="s">
        <v>446</v>
      </c>
      <c r="E214" s="254" t="s">
        <v>1</v>
      </c>
      <c r="F214" s="255" t="s">
        <v>3866</v>
      </c>
      <c r="G214" s="253"/>
      <c r="H214" s="256">
        <v>55.228999999999999</v>
      </c>
      <c r="I214" s="257"/>
      <c r="J214" s="253"/>
      <c r="K214" s="253"/>
      <c r="L214" s="258"/>
      <c r="M214" s="259"/>
      <c r="N214" s="260"/>
      <c r="O214" s="260"/>
      <c r="P214" s="260"/>
      <c r="Q214" s="260"/>
      <c r="R214" s="260"/>
      <c r="S214" s="260"/>
      <c r="T214" s="261"/>
      <c r="U214" s="13"/>
      <c r="V214" s="13"/>
      <c r="W214" s="13"/>
      <c r="X214" s="13"/>
      <c r="Y214" s="13"/>
      <c r="Z214" s="13"/>
      <c r="AA214" s="13"/>
      <c r="AB214" s="13"/>
      <c r="AC214" s="13"/>
      <c r="AD214" s="13"/>
      <c r="AE214" s="13"/>
      <c r="AT214" s="262" t="s">
        <v>446</v>
      </c>
      <c r="AU214" s="262" t="s">
        <v>85</v>
      </c>
      <c r="AV214" s="13" t="s">
        <v>85</v>
      </c>
      <c r="AW214" s="13" t="s">
        <v>32</v>
      </c>
      <c r="AX214" s="13" t="s">
        <v>76</v>
      </c>
      <c r="AY214" s="262" t="s">
        <v>342</v>
      </c>
    </row>
    <row r="215" s="13" customFormat="1">
      <c r="A215" s="13"/>
      <c r="B215" s="252"/>
      <c r="C215" s="253"/>
      <c r="D215" s="240" t="s">
        <v>446</v>
      </c>
      <c r="E215" s="254" t="s">
        <v>1</v>
      </c>
      <c r="F215" s="255" t="s">
        <v>3867</v>
      </c>
      <c r="G215" s="253"/>
      <c r="H215" s="256">
        <v>110.458</v>
      </c>
      <c r="I215" s="257"/>
      <c r="J215" s="253"/>
      <c r="K215" s="253"/>
      <c r="L215" s="258"/>
      <c r="M215" s="259"/>
      <c r="N215" s="260"/>
      <c r="O215" s="260"/>
      <c r="P215" s="260"/>
      <c r="Q215" s="260"/>
      <c r="R215" s="260"/>
      <c r="S215" s="260"/>
      <c r="T215" s="261"/>
      <c r="U215" s="13"/>
      <c r="V215" s="13"/>
      <c r="W215" s="13"/>
      <c r="X215" s="13"/>
      <c r="Y215" s="13"/>
      <c r="Z215" s="13"/>
      <c r="AA215" s="13"/>
      <c r="AB215" s="13"/>
      <c r="AC215" s="13"/>
      <c r="AD215" s="13"/>
      <c r="AE215" s="13"/>
      <c r="AT215" s="262" t="s">
        <v>446</v>
      </c>
      <c r="AU215" s="262" t="s">
        <v>85</v>
      </c>
      <c r="AV215" s="13" t="s">
        <v>85</v>
      </c>
      <c r="AW215" s="13" t="s">
        <v>32</v>
      </c>
      <c r="AX215" s="13" t="s">
        <v>83</v>
      </c>
      <c r="AY215" s="262" t="s">
        <v>342</v>
      </c>
    </row>
    <row r="216" s="2" customFormat="1" ht="16.5" customHeight="1">
      <c r="A216" s="39"/>
      <c r="B216" s="40"/>
      <c r="C216" s="227" t="s">
        <v>419</v>
      </c>
      <c r="D216" s="227" t="s">
        <v>343</v>
      </c>
      <c r="E216" s="228" t="s">
        <v>2071</v>
      </c>
      <c r="F216" s="229" t="s">
        <v>641</v>
      </c>
      <c r="G216" s="230" t="s">
        <v>562</v>
      </c>
      <c r="H216" s="231">
        <v>44.631</v>
      </c>
      <c r="I216" s="232"/>
      <c r="J216" s="233">
        <f>ROUND(I216*H216,2)</f>
        <v>0</v>
      </c>
      <c r="K216" s="229" t="s">
        <v>443</v>
      </c>
      <c r="L216" s="45"/>
      <c r="M216" s="234" t="s">
        <v>1</v>
      </c>
      <c r="N216" s="235" t="s">
        <v>41</v>
      </c>
      <c r="O216" s="92"/>
      <c r="P216" s="236">
        <f>O216*H216</f>
        <v>0</v>
      </c>
      <c r="Q216" s="236">
        <v>0</v>
      </c>
      <c r="R216" s="236">
        <f>Q216*H216</f>
        <v>0</v>
      </c>
      <c r="S216" s="236">
        <v>0</v>
      </c>
      <c r="T216" s="237">
        <f>S216*H216</f>
        <v>0</v>
      </c>
      <c r="U216" s="39"/>
      <c r="V216" s="39"/>
      <c r="W216" s="39"/>
      <c r="X216" s="39"/>
      <c r="Y216" s="39"/>
      <c r="Z216" s="39"/>
      <c r="AA216" s="39"/>
      <c r="AB216" s="39"/>
      <c r="AC216" s="39"/>
      <c r="AD216" s="39"/>
      <c r="AE216" s="39"/>
      <c r="AR216" s="238" t="s">
        <v>360</v>
      </c>
      <c r="AT216" s="238" t="s">
        <v>343</v>
      </c>
      <c r="AU216" s="238" t="s">
        <v>85</v>
      </c>
      <c r="AY216" s="18" t="s">
        <v>342</v>
      </c>
      <c r="BE216" s="239">
        <f>IF(N216="základní",J216,0)</f>
        <v>0</v>
      </c>
      <c r="BF216" s="239">
        <f>IF(N216="snížená",J216,0)</f>
        <v>0</v>
      </c>
      <c r="BG216" s="239">
        <f>IF(N216="zákl. přenesená",J216,0)</f>
        <v>0</v>
      </c>
      <c r="BH216" s="239">
        <f>IF(N216="sníž. přenesená",J216,0)</f>
        <v>0</v>
      </c>
      <c r="BI216" s="239">
        <f>IF(N216="nulová",J216,0)</f>
        <v>0</v>
      </c>
      <c r="BJ216" s="18" t="s">
        <v>83</v>
      </c>
      <c r="BK216" s="239">
        <f>ROUND(I216*H216,2)</f>
        <v>0</v>
      </c>
      <c r="BL216" s="18" t="s">
        <v>360</v>
      </c>
      <c r="BM216" s="238" t="s">
        <v>3868</v>
      </c>
    </row>
    <row r="217" s="2" customFormat="1">
      <c r="A217" s="39"/>
      <c r="B217" s="40"/>
      <c r="C217" s="41"/>
      <c r="D217" s="240" t="s">
        <v>349</v>
      </c>
      <c r="E217" s="41"/>
      <c r="F217" s="241" t="s">
        <v>643</v>
      </c>
      <c r="G217" s="41"/>
      <c r="H217" s="41"/>
      <c r="I217" s="242"/>
      <c r="J217" s="41"/>
      <c r="K217" s="41"/>
      <c r="L217" s="45"/>
      <c r="M217" s="243"/>
      <c r="N217" s="244"/>
      <c r="O217" s="92"/>
      <c r="P217" s="92"/>
      <c r="Q217" s="92"/>
      <c r="R217" s="92"/>
      <c r="S217" s="92"/>
      <c r="T217" s="93"/>
      <c r="U217" s="39"/>
      <c r="V217" s="39"/>
      <c r="W217" s="39"/>
      <c r="X217" s="39"/>
      <c r="Y217" s="39"/>
      <c r="Z217" s="39"/>
      <c r="AA217" s="39"/>
      <c r="AB217" s="39"/>
      <c r="AC217" s="39"/>
      <c r="AD217" s="39"/>
      <c r="AE217" s="39"/>
      <c r="AT217" s="18" t="s">
        <v>349</v>
      </c>
      <c r="AU217" s="18" t="s">
        <v>85</v>
      </c>
    </row>
    <row r="218" s="13" customFormat="1">
      <c r="A218" s="13"/>
      <c r="B218" s="252"/>
      <c r="C218" s="253"/>
      <c r="D218" s="240" t="s">
        <v>446</v>
      </c>
      <c r="E218" s="254" t="s">
        <v>1</v>
      </c>
      <c r="F218" s="255" t="s">
        <v>3869</v>
      </c>
      <c r="G218" s="253"/>
      <c r="H218" s="256">
        <v>77.545000000000002</v>
      </c>
      <c r="I218" s="257"/>
      <c r="J218" s="253"/>
      <c r="K218" s="253"/>
      <c r="L218" s="258"/>
      <c r="M218" s="259"/>
      <c r="N218" s="260"/>
      <c r="O218" s="260"/>
      <c r="P218" s="260"/>
      <c r="Q218" s="260"/>
      <c r="R218" s="260"/>
      <c r="S218" s="260"/>
      <c r="T218" s="261"/>
      <c r="U218" s="13"/>
      <c r="V218" s="13"/>
      <c r="W218" s="13"/>
      <c r="X218" s="13"/>
      <c r="Y218" s="13"/>
      <c r="Z218" s="13"/>
      <c r="AA218" s="13"/>
      <c r="AB218" s="13"/>
      <c r="AC218" s="13"/>
      <c r="AD218" s="13"/>
      <c r="AE218" s="13"/>
      <c r="AT218" s="262" t="s">
        <v>446</v>
      </c>
      <c r="AU218" s="262" t="s">
        <v>85</v>
      </c>
      <c r="AV218" s="13" t="s">
        <v>85</v>
      </c>
      <c r="AW218" s="13" t="s">
        <v>32</v>
      </c>
      <c r="AX218" s="13" t="s">
        <v>76</v>
      </c>
      <c r="AY218" s="262" t="s">
        <v>342</v>
      </c>
    </row>
    <row r="219" s="14" customFormat="1">
      <c r="A219" s="14"/>
      <c r="B219" s="263"/>
      <c r="C219" s="264"/>
      <c r="D219" s="240" t="s">
        <v>446</v>
      </c>
      <c r="E219" s="265" t="s">
        <v>1</v>
      </c>
      <c r="F219" s="266" t="s">
        <v>2074</v>
      </c>
      <c r="G219" s="264"/>
      <c r="H219" s="265" t="s">
        <v>1</v>
      </c>
      <c r="I219" s="267"/>
      <c r="J219" s="264"/>
      <c r="K219" s="264"/>
      <c r="L219" s="268"/>
      <c r="M219" s="269"/>
      <c r="N219" s="270"/>
      <c r="O219" s="270"/>
      <c r="P219" s="270"/>
      <c r="Q219" s="270"/>
      <c r="R219" s="270"/>
      <c r="S219" s="270"/>
      <c r="T219" s="271"/>
      <c r="U219" s="14"/>
      <c r="V219" s="14"/>
      <c r="W219" s="14"/>
      <c r="X219" s="14"/>
      <c r="Y219" s="14"/>
      <c r="Z219" s="14"/>
      <c r="AA219" s="14"/>
      <c r="AB219" s="14"/>
      <c r="AC219" s="14"/>
      <c r="AD219" s="14"/>
      <c r="AE219" s="14"/>
      <c r="AT219" s="272" t="s">
        <v>446</v>
      </c>
      <c r="AU219" s="272" t="s">
        <v>85</v>
      </c>
      <c r="AV219" s="14" t="s">
        <v>83</v>
      </c>
      <c r="AW219" s="14" t="s">
        <v>32</v>
      </c>
      <c r="AX219" s="14" t="s">
        <v>76</v>
      </c>
      <c r="AY219" s="272" t="s">
        <v>342</v>
      </c>
    </row>
    <row r="220" s="13" customFormat="1">
      <c r="A220" s="13"/>
      <c r="B220" s="252"/>
      <c r="C220" s="253"/>
      <c r="D220" s="240" t="s">
        <v>446</v>
      </c>
      <c r="E220" s="254" t="s">
        <v>1</v>
      </c>
      <c r="F220" s="255" t="s">
        <v>3870</v>
      </c>
      <c r="G220" s="253"/>
      <c r="H220" s="256">
        <v>-12.423</v>
      </c>
      <c r="I220" s="257"/>
      <c r="J220" s="253"/>
      <c r="K220" s="253"/>
      <c r="L220" s="258"/>
      <c r="M220" s="259"/>
      <c r="N220" s="260"/>
      <c r="O220" s="260"/>
      <c r="P220" s="260"/>
      <c r="Q220" s="260"/>
      <c r="R220" s="260"/>
      <c r="S220" s="260"/>
      <c r="T220" s="261"/>
      <c r="U220" s="13"/>
      <c r="V220" s="13"/>
      <c r="W220" s="13"/>
      <c r="X220" s="13"/>
      <c r="Y220" s="13"/>
      <c r="Z220" s="13"/>
      <c r="AA220" s="13"/>
      <c r="AB220" s="13"/>
      <c r="AC220" s="13"/>
      <c r="AD220" s="13"/>
      <c r="AE220" s="13"/>
      <c r="AT220" s="262" t="s">
        <v>446</v>
      </c>
      <c r="AU220" s="262" t="s">
        <v>85</v>
      </c>
      <c r="AV220" s="13" t="s">
        <v>85</v>
      </c>
      <c r="AW220" s="13" t="s">
        <v>32</v>
      </c>
      <c r="AX220" s="13" t="s">
        <v>76</v>
      </c>
      <c r="AY220" s="262" t="s">
        <v>342</v>
      </c>
    </row>
    <row r="221" s="13" customFormat="1">
      <c r="A221" s="13"/>
      <c r="B221" s="252"/>
      <c r="C221" s="253"/>
      <c r="D221" s="240" t="s">
        <v>446</v>
      </c>
      <c r="E221" s="254" t="s">
        <v>1</v>
      </c>
      <c r="F221" s="255" t="s">
        <v>3871</v>
      </c>
      <c r="G221" s="253"/>
      <c r="H221" s="256">
        <v>-3.6459999999999999</v>
      </c>
      <c r="I221" s="257"/>
      <c r="J221" s="253"/>
      <c r="K221" s="253"/>
      <c r="L221" s="258"/>
      <c r="M221" s="259"/>
      <c r="N221" s="260"/>
      <c r="O221" s="260"/>
      <c r="P221" s="260"/>
      <c r="Q221" s="260"/>
      <c r="R221" s="260"/>
      <c r="S221" s="260"/>
      <c r="T221" s="261"/>
      <c r="U221" s="13"/>
      <c r="V221" s="13"/>
      <c r="W221" s="13"/>
      <c r="X221" s="13"/>
      <c r="Y221" s="13"/>
      <c r="Z221" s="13"/>
      <c r="AA221" s="13"/>
      <c r="AB221" s="13"/>
      <c r="AC221" s="13"/>
      <c r="AD221" s="13"/>
      <c r="AE221" s="13"/>
      <c r="AT221" s="262" t="s">
        <v>446</v>
      </c>
      <c r="AU221" s="262" t="s">
        <v>85</v>
      </c>
      <c r="AV221" s="13" t="s">
        <v>85</v>
      </c>
      <c r="AW221" s="13" t="s">
        <v>32</v>
      </c>
      <c r="AX221" s="13" t="s">
        <v>76</v>
      </c>
      <c r="AY221" s="262" t="s">
        <v>342</v>
      </c>
    </row>
    <row r="222" s="13" customFormat="1">
      <c r="A222" s="13"/>
      <c r="B222" s="252"/>
      <c r="C222" s="253"/>
      <c r="D222" s="240" t="s">
        <v>446</v>
      </c>
      <c r="E222" s="254" t="s">
        <v>1</v>
      </c>
      <c r="F222" s="255" t="s">
        <v>3872</v>
      </c>
      <c r="G222" s="253"/>
      <c r="H222" s="256">
        <v>-1.75</v>
      </c>
      <c r="I222" s="257"/>
      <c r="J222" s="253"/>
      <c r="K222" s="253"/>
      <c r="L222" s="258"/>
      <c r="M222" s="259"/>
      <c r="N222" s="260"/>
      <c r="O222" s="260"/>
      <c r="P222" s="260"/>
      <c r="Q222" s="260"/>
      <c r="R222" s="260"/>
      <c r="S222" s="260"/>
      <c r="T222" s="261"/>
      <c r="U222" s="13"/>
      <c r="V222" s="13"/>
      <c r="W222" s="13"/>
      <c r="X222" s="13"/>
      <c r="Y222" s="13"/>
      <c r="Z222" s="13"/>
      <c r="AA222" s="13"/>
      <c r="AB222" s="13"/>
      <c r="AC222" s="13"/>
      <c r="AD222" s="13"/>
      <c r="AE222" s="13"/>
      <c r="AT222" s="262" t="s">
        <v>446</v>
      </c>
      <c r="AU222" s="262" t="s">
        <v>85</v>
      </c>
      <c r="AV222" s="13" t="s">
        <v>85</v>
      </c>
      <c r="AW222" s="13" t="s">
        <v>32</v>
      </c>
      <c r="AX222" s="13" t="s">
        <v>76</v>
      </c>
      <c r="AY222" s="262" t="s">
        <v>342</v>
      </c>
    </row>
    <row r="223" s="13" customFormat="1">
      <c r="A223" s="13"/>
      <c r="B223" s="252"/>
      <c r="C223" s="253"/>
      <c r="D223" s="240" t="s">
        <v>446</v>
      </c>
      <c r="E223" s="254" t="s">
        <v>1</v>
      </c>
      <c r="F223" s="255" t="s">
        <v>3873</v>
      </c>
      <c r="G223" s="253"/>
      <c r="H223" s="256">
        <v>-15.095000000000001</v>
      </c>
      <c r="I223" s="257"/>
      <c r="J223" s="253"/>
      <c r="K223" s="253"/>
      <c r="L223" s="258"/>
      <c r="M223" s="259"/>
      <c r="N223" s="260"/>
      <c r="O223" s="260"/>
      <c r="P223" s="260"/>
      <c r="Q223" s="260"/>
      <c r="R223" s="260"/>
      <c r="S223" s="260"/>
      <c r="T223" s="261"/>
      <c r="U223" s="13"/>
      <c r="V223" s="13"/>
      <c r="W223" s="13"/>
      <c r="X223" s="13"/>
      <c r="Y223" s="13"/>
      <c r="Z223" s="13"/>
      <c r="AA223" s="13"/>
      <c r="AB223" s="13"/>
      <c r="AC223" s="13"/>
      <c r="AD223" s="13"/>
      <c r="AE223" s="13"/>
      <c r="AT223" s="262" t="s">
        <v>446</v>
      </c>
      <c r="AU223" s="262" t="s">
        <v>85</v>
      </c>
      <c r="AV223" s="13" t="s">
        <v>85</v>
      </c>
      <c r="AW223" s="13" t="s">
        <v>32</v>
      </c>
      <c r="AX223" s="13" t="s">
        <v>76</v>
      </c>
      <c r="AY223" s="262" t="s">
        <v>342</v>
      </c>
    </row>
    <row r="224" s="16" customFormat="1">
      <c r="A224" s="16"/>
      <c r="B224" s="284"/>
      <c r="C224" s="285"/>
      <c r="D224" s="240" t="s">
        <v>446</v>
      </c>
      <c r="E224" s="286" t="s">
        <v>1</v>
      </c>
      <c r="F224" s="287" t="s">
        <v>500</v>
      </c>
      <c r="G224" s="285"/>
      <c r="H224" s="288">
        <v>44.631</v>
      </c>
      <c r="I224" s="289"/>
      <c r="J224" s="285"/>
      <c r="K224" s="285"/>
      <c r="L224" s="290"/>
      <c r="M224" s="291"/>
      <c r="N224" s="292"/>
      <c r="O224" s="292"/>
      <c r="P224" s="292"/>
      <c r="Q224" s="292"/>
      <c r="R224" s="292"/>
      <c r="S224" s="292"/>
      <c r="T224" s="293"/>
      <c r="U224" s="16"/>
      <c r="V224" s="16"/>
      <c r="W224" s="16"/>
      <c r="X224" s="16"/>
      <c r="Y224" s="16"/>
      <c r="Z224" s="16"/>
      <c r="AA224" s="16"/>
      <c r="AB224" s="16"/>
      <c r="AC224" s="16"/>
      <c r="AD224" s="16"/>
      <c r="AE224" s="16"/>
      <c r="AT224" s="294" t="s">
        <v>446</v>
      </c>
      <c r="AU224" s="294" t="s">
        <v>85</v>
      </c>
      <c r="AV224" s="16" t="s">
        <v>360</v>
      </c>
      <c r="AW224" s="16" t="s">
        <v>32</v>
      </c>
      <c r="AX224" s="16" t="s">
        <v>83</v>
      </c>
      <c r="AY224" s="294" t="s">
        <v>342</v>
      </c>
    </row>
    <row r="225" s="2" customFormat="1" ht="16.5" customHeight="1">
      <c r="A225" s="39"/>
      <c r="B225" s="40"/>
      <c r="C225" s="295" t="s">
        <v>423</v>
      </c>
      <c r="D225" s="295" t="s">
        <v>621</v>
      </c>
      <c r="E225" s="296" t="s">
        <v>2350</v>
      </c>
      <c r="F225" s="297" t="s">
        <v>2351</v>
      </c>
      <c r="G225" s="298" t="s">
        <v>462</v>
      </c>
      <c r="H225" s="299">
        <v>40.167999999999999</v>
      </c>
      <c r="I225" s="300"/>
      <c r="J225" s="301">
        <f>ROUND(I225*H225,2)</f>
        <v>0</v>
      </c>
      <c r="K225" s="297" t="s">
        <v>443</v>
      </c>
      <c r="L225" s="302"/>
      <c r="M225" s="303" t="s">
        <v>1</v>
      </c>
      <c r="N225" s="304" t="s">
        <v>41</v>
      </c>
      <c r="O225" s="92"/>
      <c r="P225" s="236">
        <f>O225*H225</f>
        <v>0</v>
      </c>
      <c r="Q225" s="236">
        <v>0</v>
      </c>
      <c r="R225" s="236">
        <f>Q225*H225</f>
        <v>0</v>
      </c>
      <c r="S225" s="236">
        <v>0</v>
      </c>
      <c r="T225" s="237">
        <f>S225*H225</f>
        <v>0</v>
      </c>
      <c r="U225" s="39"/>
      <c r="V225" s="39"/>
      <c r="W225" s="39"/>
      <c r="X225" s="39"/>
      <c r="Y225" s="39"/>
      <c r="Z225" s="39"/>
      <c r="AA225" s="39"/>
      <c r="AB225" s="39"/>
      <c r="AC225" s="39"/>
      <c r="AD225" s="39"/>
      <c r="AE225" s="39"/>
      <c r="AR225" s="238" t="s">
        <v>376</v>
      </c>
      <c r="AT225" s="238" t="s">
        <v>621</v>
      </c>
      <c r="AU225" s="238" t="s">
        <v>85</v>
      </c>
      <c r="AY225" s="18" t="s">
        <v>342</v>
      </c>
      <c r="BE225" s="239">
        <f>IF(N225="základní",J225,0)</f>
        <v>0</v>
      </c>
      <c r="BF225" s="239">
        <f>IF(N225="snížená",J225,0)</f>
        <v>0</v>
      </c>
      <c r="BG225" s="239">
        <f>IF(N225="zákl. přenesená",J225,0)</f>
        <v>0</v>
      </c>
      <c r="BH225" s="239">
        <f>IF(N225="sníž. přenesená",J225,0)</f>
        <v>0</v>
      </c>
      <c r="BI225" s="239">
        <f>IF(N225="nulová",J225,0)</f>
        <v>0</v>
      </c>
      <c r="BJ225" s="18" t="s">
        <v>83</v>
      </c>
      <c r="BK225" s="239">
        <f>ROUND(I225*H225,2)</f>
        <v>0</v>
      </c>
      <c r="BL225" s="18" t="s">
        <v>360</v>
      </c>
      <c r="BM225" s="238" t="s">
        <v>3874</v>
      </c>
    </row>
    <row r="226" s="2" customFormat="1">
      <c r="A226" s="39"/>
      <c r="B226" s="40"/>
      <c r="C226" s="41"/>
      <c r="D226" s="240" t="s">
        <v>349</v>
      </c>
      <c r="E226" s="41"/>
      <c r="F226" s="241" t="s">
        <v>2351</v>
      </c>
      <c r="G226" s="41"/>
      <c r="H226" s="41"/>
      <c r="I226" s="242"/>
      <c r="J226" s="41"/>
      <c r="K226" s="41"/>
      <c r="L226" s="45"/>
      <c r="M226" s="243"/>
      <c r="N226" s="244"/>
      <c r="O226" s="92"/>
      <c r="P226" s="92"/>
      <c r="Q226" s="92"/>
      <c r="R226" s="92"/>
      <c r="S226" s="92"/>
      <c r="T226" s="93"/>
      <c r="U226" s="39"/>
      <c r="V226" s="39"/>
      <c r="W226" s="39"/>
      <c r="X226" s="39"/>
      <c r="Y226" s="39"/>
      <c r="Z226" s="39"/>
      <c r="AA226" s="39"/>
      <c r="AB226" s="39"/>
      <c r="AC226" s="39"/>
      <c r="AD226" s="39"/>
      <c r="AE226" s="39"/>
      <c r="AT226" s="18" t="s">
        <v>349</v>
      </c>
      <c r="AU226" s="18" t="s">
        <v>85</v>
      </c>
    </row>
    <row r="227" s="13" customFormat="1">
      <c r="A227" s="13"/>
      <c r="B227" s="252"/>
      <c r="C227" s="253"/>
      <c r="D227" s="240" t="s">
        <v>446</v>
      </c>
      <c r="E227" s="254" t="s">
        <v>1</v>
      </c>
      <c r="F227" s="255" t="s">
        <v>3875</v>
      </c>
      <c r="G227" s="253"/>
      <c r="H227" s="256">
        <v>40.167999999999999</v>
      </c>
      <c r="I227" s="257"/>
      <c r="J227" s="253"/>
      <c r="K227" s="253"/>
      <c r="L227" s="258"/>
      <c r="M227" s="259"/>
      <c r="N227" s="260"/>
      <c r="O227" s="260"/>
      <c r="P227" s="260"/>
      <c r="Q227" s="260"/>
      <c r="R227" s="260"/>
      <c r="S227" s="260"/>
      <c r="T227" s="261"/>
      <c r="U227" s="13"/>
      <c r="V227" s="13"/>
      <c r="W227" s="13"/>
      <c r="X227" s="13"/>
      <c r="Y227" s="13"/>
      <c r="Z227" s="13"/>
      <c r="AA227" s="13"/>
      <c r="AB227" s="13"/>
      <c r="AC227" s="13"/>
      <c r="AD227" s="13"/>
      <c r="AE227" s="13"/>
      <c r="AT227" s="262" t="s">
        <v>446</v>
      </c>
      <c r="AU227" s="262" t="s">
        <v>85</v>
      </c>
      <c r="AV227" s="13" t="s">
        <v>85</v>
      </c>
      <c r="AW227" s="13" t="s">
        <v>32</v>
      </c>
      <c r="AX227" s="13" t="s">
        <v>83</v>
      </c>
      <c r="AY227" s="262" t="s">
        <v>342</v>
      </c>
    </row>
    <row r="228" s="2" customFormat="1" ht="16.5" customHeight="1">
      <c r="A228" s="39"/>
      <c r="B228" s="40"/>
      <c r="C228" s="227" t="s">
        <v>428</v>
      </c>
      <c r="D228" s="227" t="s">
        <v>343</v>
      </c>
      <c r="E228" s="228" t="s">
        <v>2354</v>
      </c>
      <c r="F228" s="229" t="s">
        <v>2355</v>
      </c>
      <c r="G228" s="230" t="s">
        <v>562</v>
      </c>
      <c r="H228" s="231">
        <v>22.315999999999999</v>
      </c>
      <c r="I228" s="232"/>
      <c r="J228" s="233">
        <f>ROUND(I228*H228,2)</f>
        <v>0</v>
      </c>
      <c r="K228" s="229" t="s">
        <v>1</v>
      </c>
      <c r="L228" s="45"/>
      <c r="M228" s="234" t="s">
        <v>1</v>
      </c>
      <c r="N228" s="235" t="s">
        <v>41</v>
      </c>
      <c r="O228" s="92"/>
      <c r="P228" s="236">
        <f>O228*H228</f>
        <v>0</v>
      </c>
      <c r="Q228" s="236">
        <v>0</v>
      </c>
      <c r="R228" s="236">
        <f>Q228*H228</f>
        <v>0</v>
      </c>
      <c r="S228" s="236">
        <v>0</v>
      </c>
      <c r="T228" s="237">
        <f>S228*H228</f>
        <v>0</v>
      </c>
      <c r="U228" s="39"/>
      <c r="V228" s="39"/>
      <c r="W228" s="39"/>
      <c r="X228" s="39"/>
      <c r="Y228" s="39"/>
      <c r="Z228" s="39"/>
      <c r="AA228" s="39"/>
      <c r="AB228" s="39"/>
      <c r="AC228" s="39"/>
      <c r="AD228" s="39"/>
      <c r="AE228" s="39"/>
      <c r="AR228" s="238" t="s">
        <v>360</v>
      </c>
      <c r="AT228" s="238" t="s">
        <v>343</v>
      </c>
      <c r="AU228" s="238" t="s">
        <v>85</v>
      </c>
      <c r="AY228" s="18" t="s">
        <v>342</v>
      </c>
      <c r="BE228" s="239">
        <f>IF(N228="základní",J228,0)</f>
        <v>0</v>
      </c>
      <c r="BF228" s="239">
        <f>IF(N228="snížená",J228,0)</f>
        <v>0</v>
      </c>
      <c r="BG228" s="239">
        <f>IF(N228="zákl. přenesená",J228,0)</f>
        <v>0</v>
      </c>
      <c r="BH228" s="239">
        <f>IF(N228="sníž. přenesená",J228,0)</f>
        <v>0</v>
      </c>
      <c r="BI228" s="239">
        <f>IF(N228="nulová",J228,0)</f>
        <v>0</v>
      </c>
      <c r="BJ228" s="18" t="s">
        <v>83</v>
      </c>
      <c r="BK228" s="239">
        <f>ROUND(I228*H228,2)</f>
        <v>0</v>
      </c>
      <c r="BL228" s="18" t="s">
        <v>360</v>
      </c>
      <c r="BM228" s="238" t="s">
        <v>3876</v>
      </c>
    </row>
    <row r="229" s="2" customFormat="1">
      <c r="A229" s="39"/>
      <c r="B229" s="40"/>
      <c r="C229" s="41"/>
      <c r="D229" s="240" t="s">
        <v>349</v>
      </c>
      <c r="E229" s="41"/>
      <c r="F229" s="241" t="s">
        <v>2355</v>
      </c>
      <c r="G229" s="41"/>
      <c r="H229" s="41"/>
      <c r="I229" s="242"/>
      <c r="J229" s="41"/>
      <c r="K229" s="41"/>
      <c r="L229" s="45"/>
      <c r="M229" s="243"/>
      <c r="N229" s="244"/>
      <c r="O229" s="92"/>
      <c r="P229" s="92"/>
      <c r="Q229" s="92"/>
      <c r="R229" s="92"/>
      <c r="S229" s="92"/>
      <c r="T229" s="93"/>
      <c r="U229" s="39"/>
      <c r="V229" s="39"/>
      <c r="W229" s="39"/>
      <c r="X229" s="39"/>
      <c r="Y229" s="39"/>
      <c r="Z229" s="39"/>
      <c r="AA229" s="39"/>
      <c r="AB229" s="39"/>
      <c r="AC229" s="39"/>
      <c r="AD229" s="39"/>
      <c r="AE229" s="39"/>
      <c r="AT229" s="18" t="s">
        <v>349</v>
      </c>
      <c r="AU229" s="18" t="s">
        <v>85</v>
      </c>
    </row>
    <row r="230" s="13" customFormat="1">
      <c r="A230" s="13"/>
      <c r="B230" s="252"/>
      <c r="C230" s="253"/>
      <c r="D230" s="240" t="s">
        <v>446</v>
      </c>
      <c r="E230" s="254" t="s">
        <v>1</v>
      </c>
      <c r="F230" s="255" t="s">
        <v>3877</v>
      </c>
      <c r="G230" s="253"/>
      <c r="H230" s="256">
        <v>22.315999999999999</v>
      </c>
      <c r="I230" s="257"/>
      <c r="J230" s="253"/>
      <c r="K230" s="253"/>
      <c r="L230" s="258"/>
      <c r="M230" s="259"/>
      <c r="N230" s="260"/>
      <c r="O230" s="260"/>
      <c r="P230" s="260"/>
      <c r="Q230" s="260"/>
      <c r="R230" s="260"/>
      <c r="S230" s="260"/>
      <c r="T230" s="261"/>
      <c r="U230" s="13"/>
      <c r="V230" s="13"/>
      <c r="W230" s="13"/>
      <c r="X230" s="13"/>
      <c r="Y230" s="13"/>
      <c r="Z230" s="13"/>
      <c r="AA230" s="13"/>
      <c r="AB230" s="13"/>
      <c r="AC230" s="13"/>
      <c r="AD230" s="13"/>
      <c r="AE230" s="13"/>
      <c r="AT230" s="262" t="s">
        <v>446</v>
      </c>
      <c r="AU230" s="262" t="s">
        <v>85</v>
      </c>
      <c r="AV230" s="13" t="s">
        <v>85</v>
      </c>
      <c r="AW230" s="13" t="s">
        <v>32</v>
      </c>
      <c r="AX230" s="13" t="s">
        <v>83</v>
      </c>
      <c r="AY230" s="262" t="s">
        <v>342</v>
      </c>
    </row>
    <row r="231" s="2" customFormat="1" ht="16.5" customHeight="1">
      <c r="A231" s="39"/>
      <c r="B231" s="40"/>
      <c r="C231" s="227" t="s">
        <v>606</v>
      </c>
      <c r="D231" s="227" t="s">
        <v>343</v>
      </c>
      <c r="E231" s="228" t="s">
        <v>2358</v>
      </c>
      <c r="F231" s="229" t="s">
        <v>2359</v>
      </c>
      <c r="G231" s="230" t="s">
        <v>562</v>
      </c>
      <c r="H231" s="231">
        <v>12.423</v>
      </c>
      <c r="I231" s="232"/>
      <c r="J231" s="233">
        <f>ROUND(I231*H231,2)</f>
        <v>0</v>
      </c>
      <c r="K231" s="229" t="s">
        <v>443</v>
      </c>
      <c r="L231" s="45"/>
      <c r="M231" s="234" t="s">
        <v>1</v>
      </c>
      <c r="N231" s="235" t="s">
        <v>41</v>
      </c>
      <c r="O231" s="92"/>
      <c r="P231" s="236">
        <f>O231*H231</f>
        <v>0</v>
      </c>
      <c r="Q231" s="236">
        <v>0</v>
      </c>
      <c r="R231" s="236">
        <f>Q231*H231</f>
        <v>0</v>
      </c>
      <c r="S231" s="236">
        <v>0</v>
      </c>
      <c r="T231" s="237">
        <f>S231*H231</f>
        <v>0</v>
      </c>
      <c r="U231" s="39"/>
      <c r="V231" s="39"/>
      <c r="W231" s="39"/>
      <c r="X231" s="39"/>
      <c r="Y231" s="39"/>
      <c r="Z231" s="39"/>
      <c r="AA231" s="39"/>
      <c r="AB231" s="39"/>
      <c r="AC231" s="39"/>
      <c r="AD231" s="39"/>
      <c r="AE231" s="39"/>
      <c r="AR231" s="238" t="s">
        <v>360</v>
      </c>
      <c r="AT231" s="238" t="s">
        <v>343</v>
      </c>
      <c r="AU231" s="238" t="s">
        <v>85</v>
      </c>
      <c r="AY231" s="18" t="s">
        <v>342</v>
      </c>
      <c r="BE231" s="239">
        <f>IF(N231="základní",J231,0)</f>
        <v>0</v>
      </c>
      <c r="BF231" s="239">
        <f>IF(N231="snížená",J231,0)</f>
        <v>0</v>
      </c>
      <c r="BG231" s="239">
        <f>IF(N231="zákl. přenesená",J231,0)</f>
        <v>0</v>
      </c>
      <c r="BH231" s="239">
        <f>IF(N231="sníž. přenesená",J231,0)</f>
        <v>0</v>
      </c>
      <c r="BI231" s="239">
        <f>IF(N231="nulová",J231,0)</f>
        <v>0</v>
      </c>
      <c r="BJ231" s="18" t="s">
        <v>83</v>
      </c>
      <c r="BK231" s="239">
        <f>ROUND(I231*H231,2)</f>
        <v>0</v>
      </c>
      <c r="BL231" s="18" t="s">
        <v>360</v>
      </c>
      <c r="BM231" s="238" t="s">
        <v>3878</v>
      </c>
    </row>
    <row r="232" s="2" customFormat="1">
      <c r="A232" s="39"/>
      <c r="B232" s="40"/>
      <c r="C232" s="41"/>
      <c r="D232" s="240" t="s">
        <v>349</v>
      </c>
      <c r="E232" s="41"/>
      <c r="F232" s="241" t="s">
        <v>2361</v>
      </c>
      <c r="G232" s="41"/>
      <c r="H232" s="41"/>
      <c r="I232" s="242"/>
      <c r="J232" s="41"/>
      <c r="K232" s="41"/>
      <c r="L232" s="45"/>
      <c r="M232" s="243"/>
      <c r="N232" s="244"/>
      <c r="O232" s="92"/>
      <c r="P232" s="92"/>
      <c r="Q232" s="92"/>
      <c r="R232" s="92"/>
      <c r="S232" s="92"/>
      <c r="T232" s="93"/>
      <c r="U232" s="39"/>
      <c r="V232" s="39"/>
      <c r="W232" s="39"/>
      <c r="X232" s="39"/>
      <c r="Y232" s="39"/>
      <c r="Z232" s="39"/>
      <c r="AA232" s="39"/>
      <c r="AB232" s="39"/>
      <c r="AC232" s="39"/>
      <c r="AD232" s="39"/>
      <c r="AE232" s="39"/>
      <c r="AT232" s="18" t="s">
        <v>349</v>
      </c>
      <c r="AU232" s="18" t="s">
        <v>85</v>
      </c>
    </row>
    <row r="233" s="13" customFormat="1">
      <c r="A233" s="13"/>
      <c r="B233" s="252"/>
      <c r="C233" s="253"/>
      <c r="D233" s="240" t="s">
        <v>446</v>
      </c>
      <c r="E233" s="254" t="s">
        <v>1</v>
      </c>
      <c r="F233" s="255" t="s">
        <v>3879</v>
      </c>
      <c r="G233" s="253"/>
      <c r="H233" s="256">
        <v>12.423</v>
      </c>
      <c r="I233" s="257"/>
      <c r="J233" s="253"/>
      <c r="K233" s="253"/>
      <c r="L233" s="258"/>
      <c r="M233" s="259"/>
      <c r="N233" s="260"/>
      <c r="O233" s="260"/>
      <c r="P233" s="260"/>
      <c r="Q233" s="260"/>
      <c r="R233" s="260"/>
      <c r="S233" s="260"/>
      <c r="T233" s="261"/>
      <c r="U233" s="13"/>
      <c r="V233" s="13"/>
      <c r="W233" s="13"/>
      <c r="X233" s="13"/>
      <c r="Y233" s="13"/>
      <c r="Z233" s="13"/>
      <c r="AA233" s="13"/>
      <c r="AB233" s="13"/>
      <c r="AC233" s="13"/>
      <c r="AD233" s="13"/>
      <c r="AE233" s="13"/>
      <c r="AT233" s="262" t="s">
        <v>446</v>
      </c>
      <c r="AU233" s="262" t="s">
        <v>85</v>
      </c>
      <c r="AV233" s="13" t="s">
        <v>85</v>
      </c>
      <c r="AW233" s="13" t="s">
        <v>32</v>
      </c>
      <c r="AX233" s="13" t="s">
        <v>83</v>
      </c>
      <c r="AY233" s="262" t="s">
        <v>342</v>
      </c>
    </row>
    <row r="234" s="2" customFormat="1" ht="16.5" customHeight="1">
      <c r="A234" s="39"/>
      <c r="B234" s="40"/>
      <c r="C234" s="295" t="s">
        <v>613</v>
      </c>
      <c r="D234" s="295" t="s">
        <v>621</v>
      </c>
      <c r="E234" s="296" t="s">
        <v>3080</v>
      </c>
      <c r="F234" s="297" t="s">
        <v>3081</v>
      </c>
      <c r="G234" s="298" t="s">
        <v>462</v>
      </c>
      <c r="H234" s="299">
        <v>22.361000000000001</v>
      </c>
      <c r="I234" s="300"/>
      <c r="J234" s="301">
        <f>ROUND(I234*H234,2)</f>
        <v>0</v>
      </c>
      <c r="K234" s="297" t="s">
        <v>443</v>
      </c>
      <c r="L234" s="302"/>
      <c r="M234" s="303" t="s">
        <v>1</v>
      </c>
      <c r="N234" s="304" t="s">
        <v>41</v>
      </c>
      <c r="O234" s="92"/>
      <c r="P234" s="236">
        <f>O234*H234</f>
        <v>0</v>
      </c>
      <c r="Q234" s="236">
        <v>0</v>
      </c>
      <c r="R234" s="236">
        <f>Q234*H234</f>
        <v>0</v>
      </c>
      <c r="S234" s="236">
        <v>0</v>
      </c>
      <c r="T234" s="237">
        <f>S234*H234</f>
        <v>0</v>
      </c>
      <c r="U234" s="39"/>
      <c r="V234" s="39"/>
      <c r="W234" s="39"/>
      <c r="X234" s="39"/>
      <c r="Y234" s="39"/>
      <c r="Z234" s="39"/>
      <c r="AA234" s="39"/>
      <c r="AB234" s="39"/>
      <c r="AC234" s="39"/>
      <c r="AD234" s="39"/>
      <c r="AE234" s="39"/>
      <c r="AR234" s="238" t="s">
        <v>376</v>
      </c>
      <c r="AT234" s="238" t="s">
        <v>621</v>
      </c>
      <c r="AU234" s="238" t="s">
        <v>85</v>
      </c>
      <c r="AY234" s="18" t="s">
        <v>342</v>
      </c>
      <c r="BE234" s="239">
        <f>IF(N234="základní",J234,0)</f>
        <v>0</v>
      </c>
      <c r="BF234" s="239">
        <f>IF(N234="snížená",J234,0)</f>
        <v>0</v>
      </c>
      <c r="BG234" s="239">
        <f>IF(N234="zákl. přenesená",J234,0)</f>
        <v>0</v>
      </c>
      <c r="BH234" s="239">
        <f>IF(N234="sníž. přenesená",J234,0)</f>
        <v>0</v>
      </c>
      <c r="BI234" s="239">
        <f>IF(N234="nulová",J234,0)</f>
        <v>0</v>
      </c>
      <c r="BJ234" s="18" t="s">
        <v>83</v>
      </c>
      <c r="BK234" s="239">
        <f>ROUND(I234*H234,2)</f>
        <v>0</v>
      </c>
      <c r="BL234" s="18" t="s">
        <v>360</v>
      </c>
      <c r="BM234" s="238" t="s">
        <v>3880</v>
      </c>
    </row>
    <row r="235" s="2" customFormat="1">
      <c r="A235" s="39"/>
      <c r="B235" s="40"/>
      <c r="C235" s="41"/>
      <c r="D235" s="240" t="s">
        <v>349</v>
      </c>
      <c r="E235" s="41"/>
      <c r="F235" s="241" t="s">
        <v>3081</v>
      </c>
      <c r="G235" s="41"/>
      <c r="H235" s="41"/>
      <c r="I235" s="242"/>
      <c r="J235" s="41"/>
      <c r="K235" s="41"/>
      <c r="L235" s="45"/>
      <c r="M235" s="243"/>
      <c r="N235" s="244"/>
      <c r="O235" s="92"/>
      <c r="P235" s="92"/>
      <c r="Q235" s="92"/>
      <c r="R235" s="92"/>
      <c r="S235" s="92"/>
      <c r="T235" s="93"/>
      <c r="U235" s="39"/>
      <c r="V235" s="39"/>
      <c r="W235" s="39"/>
      <c r="X235" s="39"/>
      <c r="Y235" s="39"/>
      <c r="Z235" s="39"/>
      <c r="AA235" s="39"/>
      <c r="AB235" s="39"/>
      <c r="AC235" s="39"/>
      <c r="AD235" s="39"/>
      <c r="AE235" s="39"/>
      <c r="AT235" s="18" t="s">
        <v>349</v>
      </c>
      <c r="AU235" s="18" t="s">
        <v>85</v>
      </c>
    </row>
    <row r="236" s="13" customFormat="1">
      <c r="A236" s="13"/>
      <c r="B236" s="252"/>
      <c r="C236" s="253"/>
      <c r="D236" s="240" t="s">
        <v>446</v>
      </c>
      <c r="E236" s="253"/>
      <c r="F236" s="255" t="s">
        <v>3881</v>
      </c>
      <c r="G236" s="253"/>
      <c r="H236" s="256">
        <v>22.361000000000001</v>
      </c>
      <c r="I236" s="257"/>
      <c r="J236" s="253"/>
      <c r="K236" s="253"/>
      <c r="L236" s="258"/>
      <c r="M236" s="259"/>
      <c r="N236" s="260"/>
      <c r="O236" s="260"/>
      <c r="P236" s="260"/>
      <c r="Q236" s="260"/>
      <c r="R236" s="260"/>
      <c r="S236" s="260"/>
      <c r="T236" s="261"/>
      <c r="U236" s="13"/>
      <c r="V236" s="13"/>
      <c r="W236" s="13"/>
      <c r="X236" s="13"/>
      <c r="Y236" s="13"/>
      <c r="Z236" s="13"/>
      <c r="AA236" s="13"/>
      <c r="AB236" s="13"/>
      <c r="AC236" s="13"/>
      <c r="AD236" s="13"/>
      <c r="AE236" s="13"/>
      <c r="AT236" s="262" t="s">
        <v>446</v>
      </c>
      <c r="AU236" s="262" t="s">
        <v>85</v>
      </c>
      <c r="AV236" s="13" t="s">
        <v>85</v>
      </c>
      <c r="AW236" s="13" t="s">
        <v>4</v>
      </c>
      <c r="AX236" s="13" t="s">
        <v>83</v>
      </c>
      <c r="AY236" s="262" t="s">
        <v>342</v>
      </c>
    </row>
    <row r="237" s="2" customFormat="1" ht="16.5" customHeight="1">
      <c r="A237" s="39"/>
      <c r="B237" s="40"/>
      <c r="C237" s="227" t="s">
        <v>7</v>
      </c>
      <c r="D237" s="227" t="s">
        <v>343</v>
      </c>
      <c r="E237" s="228" t="s">
        <v>1713</v>
      </c>
      <c r="F237" s="229" t="s">
        <v>1714</v>
      </c>
      <c r="G237" s="230" t="s">
        <v>473</v>
      </c>
      <c r="H237" s="231">
        <v>24.038</v>
      </c>
      <c r="I237" s="232"/>
      <c r="J237" s="233">
        <f>ROUND(I237*H237,2)</f>
        <v>0</v>
      </c>
      <c r="K237" s="229" t="s">
        <v>443</v>
      </c>
      <c r="L237" s="45"/>
      <c r="M237" s="234" t="s">
        <v>1</v>
      </c>
      <c r="N237" s="235" t="s">
        <v>41</v>
      </c>
      <c r="O237" s="92"/>
      <c r="P237" s="236">
        <f>O237*H237</f>
        <v>0</v>
      </c>
      <c r="Q237" s="236">
        <v>0</v>
      </c>
      <c r="R237" s="236">
        <f>Q237*H237</f>
        <v>0</v>
      </c>
      <c r="S237" s="236">
        <v>0</v>
      </c>
      <c r="T237" s="237">
        <f>S237*H237</f>
        <v>0</v>
      </c>
      <c r="U237" s="39"/>
      <c r="V237" s="39"/>
      <c r="W237" s="39"/>
      <c r="X237" s="39"/>
      <c r="Y237" s="39"/>
      <c r="Z237" s="39"/>
      <c r="AA237" s="39"/>
      <c r="AB237" s="39"/>
      <c r="AC237" s="39"/>
      <c r="AD237" s="39"/>
      <c r="AE237" s="39"/>
      <c r="AR237" s="238" t="s">
        <v>360</v>
      </c>
      <c r="AT237" s="238" t="s">
        <v>343</v>
      </c>
      <c r="AU237" s="238" t="s">
        <v>85</v>
      </c>
      <c r="AY237" s="18" t="s">
        <v>342</v>
      </c>
      <c r="BE237" s="239">
        <f>IF(N237="základní",J237,0)</f>
        <v>0</v>
      </c>
      <c r="BF237" s="239">
        <f>IF(N237="snížená",J237,0)</f>
        <v>0</v>
      </c>
      <c r="BG237" s="239">
        <f>IF(N237="zákl. přenesená",J237,0)</f>
        <v>0</v>
      </c>
      <c r="BH237" s="239">
        <f>IF(N237="sníž. přenesená",J237,0)</f>
        <v>0</v>
      </c>
      <c r="BI237" s="239">
        <f>IF(N237="nulová",J237,0)</f>
        <v>0</v>
      </c>
      <c r="BJ237" s="18" t="s">
        <v>83</v>
      </c>
      <c r="BK237" s="239">
        <f>ROUND(I237*H237,2)</f>
        <v>0</v>
      </c>
      <c r="BL237" s="18" t="s">
        <v>360</v>
      </c>
      <c r="BM237" s="238" t="s">
        <v>3882</v>
      </c>
    </row>
    <row r="238" s="2" customFormat="1">
      <c r="A238" s="39"/>
      <c r="B238" s="40"/>
      <c r="C238" s="41"/>
      <c r="D238" s="240" t="s">
        <v>349</v>
      </c>
      <c r="E238" s="41"/>
      <c r="F238" s="241" t="s">
        <v>1716</v>
      </c>
      <c r="G238" s="41"/>
      <c r="H238" s="41"/>
      <c r="I238" s="242"/>
      <c r="J238" s="41"/>
      <c r="K238" s="41"/>
      <c r="L238" s="45"/>
      <c r="M238" s="243"/>
      <c r="N238" s="244"/>
      <c r="O238" s="92"/>
      <c r="P238" s="92"/>
      <c r="Q238" s="92"/>
      <c r="R238" s="92"/>
      <c r="S238" s="92"/>
      <c r="T238" s="93"/>
      <c r="U238" s="39"/>
      <c r="V238" s="39"/>
      <c r="W238" s="39"/>
      <c r="X238" s="39"/>
      <c r="Y238" s="39"/>
      <c r="Z238" s="39"/>
      <c r="AA238" s="39"/>
      <c r="AB238" s="39"/>
      <c r="AC238" s="39"/>
      <c r="AD238" s="39"/>
      <c r="AE238" s="39"/>
      <c r="AT238" s="18" t="s">
        <v>349</v>
      </c>
      <c r="AU238" s="18" t="s">
        <v>85</v>
      </c>
    </row>
    <row r="239" s="13" customFormat="1">
      <c r="A239" s="13"/>
      <c r="B239" s="252"/>
      <c r="C239" s="253"/>
      <c r="D239" s="240" t="s">
        <v>446</v>
      </c>
      <c r="E239" s="254" t="s">
        <v>1</v>
      </c>
      <c r="F239" s="255" t="s">
        <v>3814</v>
      </c>
      <c r="G239" s="253"/>
      <c r="H239" s="256">
        <v>24.038</v>
      </c>
      <c r="I239" s="257"/>
      <c r="J239" s="253"/>
      <c r="K239" s="253"/>
      <c r="L239" s="258"/>
      <c r="M239" s="259"/>
      <c r="N239" s="260"/>
      <c r="O239" s="260"/>
      <c r="P239" s="260"/>
      <c r="Q239" s="260"/>
      <c r="R239" s="260"/>
      <c r="S239" s="260"/>
      <c r="T239" s="261"/>
      <c r="U239" s="13"/>
      <c r="V239" s="13"/>
      <c r="W239" s="13"/>
      <c r="X239" s="13"/>
      <c r="Y239" s="13"/>
      <c r="Z239" s="13"/>
      <c r="AA239" s="13"/>
      <c r="AB239" s="13"/>
      <c r="AC239" s="13"/>
      <c r="AD239" s="13"/>
      <c r="AE239" s="13"/>
      <c r="AT239" s="262" t="s">
        <v>446</v>
      </c>
      <c r="AU239" s="262" t="s">
        <v>85</v>
      </c>
      <c r="AV239" s="13" t="s">
        <v>85</v>
      </c>
      <c r="AW239" s="13" t="s">
        <v>32</v>
      </c>
      <c r="AX239" s="13" t="s">
        <v>83</v>
      </c>
      <c r="AY239" s="262" t="s">
        <v>342</v>
      </c>
    </row>
    <row r="240" s="12" customFormat="1" ht="22.8" customHeight="1">
      <c r="A240" s="12"/>
      <c r="B240" s="213"/>
      <c r="C240" s="214"/>
      <c r="D240" s="215" t="s">
        <v>75</v>
      </c>
      <c r="E240" s="246" t="s">
        <v>92</v>
      </c>
      <c r="F240" s="246" t="s">
        <v>2079</v>
      </c>
      <c r="G240" s="214"/>
      <c r="H240" s="214"/>
      <c r="I240" s="217"/>
      <c r="J240" s="247">
        <f>BK240</f>
        <v>0</v>
      </c>
      <c r="K240" s="214"/>
      <c r="L240" s="219"/>
      <c r="M240" s="220"/>
      <c r="N240" s="221"/>
      <c r="O240" s="221"/>
      <c r="P240" s="222">
        <f>SUM(P241:P243)</f>
        <v>0</v>
      </c>
      <c r="Q240" s="221"/>
      <c r="R240" s="222">
        <f>SUM(R241:R243)</f>
        <v>0</v>
      </c>
      <c r="S240" s="221"/>
      <c r="T240" s="223">
        <f>SUM(T241:T243)</f>
        <v>0</v>
      </c>
      <c r="U240" s="12"/>
      <c r="V240" s="12"/>
      <c r="W240" s="12"/>
      <c r="X240" s="12"/>
      <c r="Y240" s="12"/>
      <c r="Z240" s="12"/>
      <c r="AA240" s="12"/>
      <c r="AB240" s="12"/>
      <c r="AC240" s="12"/>
      <c r="AD240" s="12"/>
      <c r="AE240" s="12"/>
      <c r="AR240" s="224" t="s">
        <v>83</v>
      </c>
      <c r="AT240" s="225" t="s">
        <v>75</v>
      </c>
      <c r="AU240" s="225" t="s">
        <v>83</v>
      </c>
      <c r="AY240" s="224" t="s">
        <v>342</v>
      </c>
      <c r="BK240" s="226">
        <f>SUM(BK241:BK243)</f>
        <v>0</v>
      </c>
    </row>
    <row r="241" s="2" customFormat="1" ht="16.5" customHeight="1">
      <c r="A241" s="39"/>
      <c r="B241" s="40"/>
      <c r="C241" s="227" t="s">
        <v>626</v>
      </c>
      <c r="D241" s="227" t="s">
        <v>343</v>
      </c>
      <c r="E241" s="228" t="s">
        <v>2372</v>
      </c>
      <c r="F241" s="229" t="s">
        <v>2373</v>
      </c>
      <c r="G241" s="230" t="s">
        <v>543</v>
      </c>
      <c r="H241" s="231">
        <v>17.199999999999999</v>
      </c>
      <c r="I241" s="232"/>
      <c r="J241" s="233">
        <f>ROUND(I241*H241,2)</f>
        <v>0</v>
      </c>
      <c r="K241" s="229" t="s">
        <v>443</v>
      </c>
      <c r="L241" s="45"/>
      <c r="M241" s="234" t="s">
        <v>1</v>
      </c>
      <c r="N241" s="235" t="s">
        <v>41</v>
      </c>
      <c r="O241" s="92"/>
      <c r="P241" s="236">
        <f>O241*H241</f>
        <v>0</v>
      </c>
      <c r="Q241" s="236">
        <v>0</v>
      </c>
      <c r="R241" s="236">
        <f>Q241*H241</f>
        <v>0</v>
      </c>
      <c r="S241" s="236">
        <v>0</v>
      </c>
      <c r="T241" s="237">
        <f>S241*H241</f>
        <v>0</v>
      </c>
      <c r="U241" s="39"/>
      <c r="V241" s="39"/>
      <c r="W241" s="39"/>
      <c r="X241" s="39"/>
      <c r="Y241" s="39"/>
      <c r="Z241" s="39"/>
      <c r="AA241" s="39"/>
      <c r="AB241" s="39"/>
      <c r="AC241" s="39"/>
      <c r="AD241" s="39"/>
      <c r="AE241" s="39"/>
      <c r="AR241" s="238" t="s">
        <v>360</v>
      </c>
      <c r="AT241" s="238" t="s">
        <v>343</v>
      </c>
      <c r="AU241" s="238" t="s">
        <v>85</v>
      </c>
      <c r="AY241" s="18" t="s">
        <v>342</v>
      </c>
      <c r="BE241" s="239">
        <f>IF(N241="základní",J241,0)</f>
        <v>0</v>
      </c>
      <c r="BF241" s="239">
        <f>IF(N241="snížená",J241,0)</f>
        <v>0</v>
      </c>
      <c r="BG241" s="239">
        <f>IF(N241="zákl. přenesená",J241,0)</f>
        <v>0</v>
      </c>
      <c r="BH241" s="239">
        <f>IF(N241="sníž. přenesená",J241,0)</f>
        <v>0</v>
      </c>
      <c r="BI241" s="239">
        <f>IF(N241="nulová",J241,0)</f>
        <v>0</v>
      </c>
      <c r="BJ241" s="18" t="s">
        <v>83</v>
      </c>
      <c r="BK241" s="239">
        <f>ROUND(I241*H241,2)</f>
        <v>0</v>
      </c>
      <c r="BL241" s="18" t="s">
        <v>360</v>
      </c>
      <c r="BM241" s="238" t="s">
        <v>3883</v>
      </c>
    </row>
    <row r="242" s="2" customFormat="1">
      <c r="A242" s="39"/>
      <c r="B242" s="40"/>
      <c r="C242" s="41"/>
      <c r="D242" s="240" t="s">
        <v>349</v>
      </c>
      <c r="E242" s="41"/>
      <c r="F242" s="241" t="s">
        <v>2375</v>
      </c>
      <c r="G242" s="41"/>
      <c r="H242" s="41"/>
      <c r="I242" s="242"/>
      <c r="J242" s="41"/>
      <c r="K242" s="41"/>
      <c r="L242" s="45"/>
      <c r="M242" s="243"/>
      <c r="N242" s="244"/>
      <c r="O242" s="92"/>
      <c r="P242" s="92"/>
      <c r="Q242" s="92"/>
      <c r="R242" s="92"/>
      <c r="S242" s="92"/>
      <c r="T242" s="93"/>
      <c r="U242" s="39"/>
      <c r="V242" s="39"/>
      <c r="W242" s="39"/>
      <c r="X242" s="39"/>
      <c r="Y242" s="39"/>
      <c r="Z242" s="39"/>
      <c r="AA242" s="39"/>
      <c r="AB242" s="39"/>
      <c r="AC242" s="39"/>
      <c r="AD242" s="39"/>
      <c r="AE242" s="39"/>
      <c r="AT242" s="18" t="s">
        <v>349</v>
      </c>
      <c r="AU242" s="18" t="s">
        <v>85</v>
      </c>
    </row>
    <row r="243" s="13" customFormat="1">
      <c r="A243" s="13"/>
      <c r="B243" s="252"/>
      <c r="C243" s="253"/>
      <c r="D243" s="240" t="s">
        <v>446</v>
      </c>
      <c r="E243" s="254" t="s">
        <v>1</v>
      </c>
      <c r="F243" s="255" t="s">
        <v>3884</v>
      </c>
      <c r="G243" s="253"/>
      <c r="H243" s="256">
        <v>17.199999999999999</v>
      </c>
      <c r="I243" s="257"/>
      <c r="J243" s="253"/>
      <c r="K243" s="253"/>
      <c r="L243" s="258"/>
      <c r="M243" s="259"/>
      <c r="N243" s="260"/>
      <c r="O243" s="260"/>
      <c r="P243" s="260"/>
      <c r="Q243" s="260"/>
      <c r="R243" s="260"/>
      <c r="S243" s="260"/>
      <c r="T243" s="261"/>
      <c r="U243" s="13"/>
      <c r="V243" s="13"/>
      <c r="W243" s="13"/>
      <c r="X243" s="13"/>
      <c r="Y243" s="13"/>
      <c r="Z243" s="13"/>
      <c r="AA243" s="13"/>
      <c r="AB243" s="13"/>
      <c r="AC243" s="13"/>
      <c r="AD243" s="13"/>
      <c r="AE243" s="13"/>
      <c r="AT243" s="262" t="s">
        <v>446</v>
      </c>
      <c r="AU243" s="262" t="s">
        <v>85</v>
      </c>
      <c r="AV243" s="13" t="s">
        <v>85</v>
      </c>
      <c r="AW243" s="13" t="s">
        <v>32</v>
      </c>
      <c r="AX243" s="13" t="s">
        <v>83</v>
      </c>
      <c r="AY243" s="262" t="s">
        <v>342</v>
      </c>
    </row>
    <row r="244" s="12" customFormat="1" ht="22.8" customHeight="1">
      <c r="A244" s="12"/>
      <c r="B244" s="213"/>
      <c r="C244" s="214"/>
      <c r="D244" s="215" t="s">
        <v>75</v>
      </c>
      <c r="E244" s="246" t="s">
        <v>360</v>
      </c>
      <c r="F244" s="246" t="s">
        <v>2379</v>
      </c>
      <c r="G244" s="214"/>
      <c r="H244" s="214"/>
      <c r="I244" s="217"/>
      <c r="J244" s="247">
        <f>BK244</f>
        <v>0</v>
      </c>
      <c r="K244" s="214"/>
      <c r="L244" s="219"/>
      <c r="M244" s="220"/>
      <c r="N244" s="221"/>
      <c r="O244" s="221"/>
      <c r="P244" s="222">
        <f>SUM(P245:P272)</f>
        <v>0</v>
      </c>
      <c r="Q244" s="221"/>
      <c r="R244" s="222">
        <f>SUM(R245:R272)</f>
        <v>0.77827920000000006</v>
      </c>
      <c r="S244" s="221"/>
      <c r="T244" s="223">
        <f>SUM(T245:T272)</f>
        <v>0</v>
      </c>
      <c r="U244" s="12"/>
      <c r="V244" s="12"/>
      <c r="W244" s="12"/>
      <c r="X244" s="12"/>
      <c r="Y244" s="12"/>
      <c r="Z244" s="12"/>
      <c r="AA244" s="12"/>
      <c r="AB244" s="12"/>
      <c r="AC244" s="12"/>
      <c r="AD244" s="12"/>
      <c r="AE244" s="12"/>
      <c r="AR244" s="224" t="s">
        <v>83</v>
      </c>
      <c r="AT244" s="225" t="s">
        <v>75</v>
      </c>
      <c r="AU244" s="225" t="s">
        <v>83</v>
      </c>
      <c r="AY244" s="224" t="s">
        <v>342</v>
      </c>
      <c r="BK244" s="226">
        <f>SUM(BK245:BK272)</f>
        <v>0</v>
      </c>
    </row>
    <row r="245" s="2" customFormat="1" ht="16.5" customHeight="1">
      <c r="A245" s="39"/>
      <c r="B245" s="40"/>
      <c r="C245" s="227" t="s">
        <v>632</v>
      </c>
      <c r="D245" s="227" t="s">
        <v>343</v>
      </c>
      <c r="E245" s="228" t="s">
        <v>2380</v>
      </c>
      <c r="F245" s="229" t="s">
        <v>2381</v>
      </c>
      <c r="G245" s="230" t="s">
        <v>442</v>
      </c>
      <c r="H245" s="231">
        <v>4</v>
      </c>
      <c r="I245" s="232"/>
      <c r="J245" s="233">
        <f>ROUND(I245*H245,2)</f>
        <v>0</v>
      </c>
      <c r="K245" s="229" t="s">
        <v>443</v>
      </c>
      <c r="L245" s="45"/>
      <c r="M245" s="234" t="s">
        <v>1</v>
      </c>
      <c r="N245" s="235" t="s">
        <v>41</v>
      </c>
      <c r="O245" s="92"/>
      <c r="P245" s="236">
        <f>O245*H245</f>
        <v>0</v>
      </c>
      <c r="Q245" s="236">
        <v>0.087419999999999998</v>
      </c>
      <c r="R245" s="236">
        <f>Q245*H245</f>
        <v>0.34967999999999999</v>
      </c>
      <c r="S245" s="236">
        <v>0</v>
      </c>
      <c r="T245" s="237">
        <f>S245*H245</f>
        <v>0</v>
      </c>
      <c r="U245" s="39"/>
      <c r="V245" s="39"/>
      <c r="W245" s="39"/>
      <c r="X245" s="39"/>
      <c r="Y245" s="39"/>
      <c r="Z245" s="39"/>
      <c r="AA245" s="39"/>
      <c r="AB245" s="39"/>
      <c r="AC245" s="39"/>
      <c r="AD245" s="39"/>
      <c r="AE245" s="39"/>
      <c r="AR245" s="238" t="s">
        <v>360</v>
      </c>
      <c r="AT245" s="238" t="s">
        <v>343</v>
      </c>
      <c r="AU245" s="238" t="s">
        <v>85</v>
      </c>
      <c r="AY245" s="18" t="s">
        <v>342</v>
      </c>
      <c r="BE245" s="239">
        <f>IF(N245="základní",J245,0)</f>
        <v>0</v>
      </c>
      <c r="BF245" s="239">
        <f>IF(N245="snížená",J245,0)</f>
        <v>0</v>
      </c>
      <c r="BG245" s="239">
        <f>IF(N245="zákl. přenesená",J245,0)</f>
        <v>0</v>
      </c>
      <c r="BH245" s="239">
        <f>IF(N245="sníž. přenesená",J245,0)</f>
        <v>0</v>
      </c>
      <c r="BI245" s="239">
        <f>IF(N245="nulová",J245,0)</f>
        <v>0</v>
      </c>
      <c r="BJ245" s="18" t="s">
        <v>83</v>
      </c>
      <c r="BK245" s="239">
        <f>ROUND(I245*H245,2)</f>
        <v>0</v>
      </c>
      <c r="BL245" s="18" t="s">
        <v>360</v>
      </c>
      <c r="BM245" s="238" t="s">
        <v>3885</v>
      </c>
    </row>
    <row r="246" s="2" customFormat="1">
      <c r="A246" s="39"/>
      <c r="B246" s="40"/>
      <c r="C246" s="41"/>
      <c r="D246" s="240" t="s">
        <v>349</v>
      </c>
      <c r="E246" s="41"/>
      <c r="F246" s="241" t="s">
        <v>2383</v>
      </c>
      <c r="G246" s="41"/>
      <c r="H246" s="41"/>
      <c r="I246" s="242"/>
      <c r="J246" s="41"/>
      <c r="K246" s="41"/>
      <c r="L246" s="45"/>
      <c r="M246" s="243"/>
      <c r="N246" s="244"/>
      <c r="O246" s="92"/>
      <c r="P246" s="92"/>
      <c r="Q246" s="92"/>
      <c r="R246" s="92"/>
      <c r="S246" s="92"/>
      <c r="T246" s="93"/>
      <c r="U246" s="39"/>
      <c r="V246" s="39"/>
      <c r="W246" s="39"/>
      <c r="X246" s="39"/>
      <c r="Y246" s="39"/>
      <c r="Z246" s="39"/>
      <c r="AA246" s="39"/>
      <c r="AB246" s="39"/>
      <c r="AC246" s="39"/>
      <c r="AD246" s="39"/>
      <c r="AE246" s="39"/>
      <c r="AT246" s="18" t="s">
        <v>349</v>
      </c>
      <c r="AU246" s="18" t="s">
        <v>85</v>
      </c>
    </row>
    <row r="247" s="13" customFormat="1">
      <c r="A247" s="13"/>
      <c r="B247" s="252"/>
      <c r="C247" s="253"/>
      <c r="D247" s="240" t="s">
        <v>446</v>
      </c>
      <c r="E247" s="254" t="s">
        <v>1</v>
      </c>
      <c r="F247" s="255" t="s">
        <v>3886</v>
      </c>
      <c r="G247" s="253"/>
      <c r="H247" s="256">
        <v>4</v>
      </c>
      <c r="I247" s="257"/>
      <c r="J247" s="253"/>
      <c r="K247" s="253"/>
      <c r="L247" s="258"/>
      <c r="M247" s="259"/>
      <c r="N247" s="260"/>
      <c r="O247" s="260"/>
      <c r="P247" s="260"/>
      <c r="Q247" s="260"/>
      <c r="R247" s="260"/>
      <c r="S247" s="260"/>
      <c r="T247" s="261"/>
      <c r="U247" s="13"/>
      <c r="V247" s="13"/>
      <c r="W247" s="13"/>
      <c r="X247" s="13"/>
      <c r="Y247" s="13"/>
      <c r="Z247" s="13"/>
      <c r="AA247" s="13"/>
      <c r="AB247" s="13"/>
      <c r="AC247" s="13"/>
      <c r="AD247" s="13"/>
      <c r="AE247" s="13"/>
      <c r="AT247" s="262" t="s">
        <v>446</v>
      </c>
      <c r="AU247" s="262" t="s">
        <v>85</v>
      </c>
      <c r="AV247" s="13" t="s">
        <v>85</v>
      </c>
      <c r="AW247" s="13" t="s">
        <v>32</v>
      </c>
      <c r="AX247" s="13" t="s">
        <v>83</v>
      </c>
      <c r="AY247" s="262" t="s">
        <v>342</v>
      </c>
    </row>
    <row r="248" s="2" customFormat="1" ht="16.5" customHeight="1">
      <c r="A248" s="39"/>
      <c r="B248" s="40"/>
      <c r="C248" s="295" t="s">
        <v>639</v>
      </c>
      <c r="D248" s="295" t="s">
        <v>621</v>
      </c>
      <c r="E248" s="296" t="s">
        <v>2389</v>
      </c>
      <c r="F248" s="297" t="s">
        <v>2390</v>
      </c>
      <c r="G248" s="298" t="s">
        <v>442</v>
      </c>
      <c r="H248" s="299">
        <v>1</v>
      </c>
      <c r="I248" s="300"/>
      <c r="J248" s="301">
        <f>ROUND(I248*H248,2)</f>
        <v>0</v>
      </c>
      <c r="K248" s="297" t="s">
        <v>443</v>
      </c>
      <c r="L248" s="302"/>
      <c r="M248" s="303" t="s">
        <v>1</v>
      </c>
      <c r="N248" s="304" t="s">
        <v>41</v>
      </c>
      <c r="O248" s="92"/>
      <c r="P248" s="236">
        <f>O248*H248</f>
        <v>0</v>
      </c>
      <c r="Q248" s="236">
        <v>0.040000000000000001</v>
      </c>
      <c r="R248" s="236">
        <f>Q248*H248</f>
        <v>0.040000000000000001</v>
      </c>
      <c r="S248" s="236">
        <v>0</v>
      </c>
      <c r="T248" s="237">
        <f>S248*H248</f>
        <v>0</v>
      </c>
      <c r="U248" s="39"/>
      <c r="V248" s="39"/>
      <c r="W248" s="39"/>
      <c r="X248" s="39"/>
      <c r="Y248" s="39"/>
      <c r="Z248" s="39"/>
      <c r="AA248" s="39"/>
      <c r="AB248" s="39"/>
      <c r="AC248" s="39"/>
      <c r="AD248" s="39"/>
      <c r="AE248" s="39"/>
      <c r="AR248" s="238" t="s">
        <v>376</v>
      </c>
      <c r="AT248" s="238" t="s">
        <v>621</v>
      </c>
      <c r="AU248" s="238" t="s">
        <v>85</v>
      </c>
      <c r="AY248" s="18" t="s">
        <v>342</v>
      </c>
      <c r="BE248" s="239">
        <f>IF(N248="základní",J248,0)</f>
        <v>0</v>
      </c>
      <c r="BF248" s="239">
        <f>IF(N248="snížená",J248,0)</f>
        <v>0</v>
      </c>
      <c r="BG248" s="239">
        <f>IF(N248="zákl. přenesená",J248,0)</f>
        <v>0</v>
      </c>
      <c r="BH248" s="239">
        <f>IF(N248="sníž. přenesená",J248,0)</f>
        <v>0</v>
      </c>
      <c r="BI248" s="239">
        <f>IF(N248="nulová",J248,0)</f>
        <v>0</v>
      </c>
      <c r="BJ248" s="18" t="s">
        <v>83</v>
      </c>
      <c r="BK248" s="239">
        <f>ROUND(I248*H248,2)</f>
        <v>0</v>
      </c>
      <c r="BL248" s="18" t="s">
        <v>360</v>
      </c>
      <c r="BM248" s="238" t="s">
        <v>3887</v>
      </c>
    </row>
    <row r="249" s="2" customFormat="1">
      <c r="A249" s="39"/>
      <c r="B249" s="40"/>
      <c r="C249" s="41"/>
      <c r="D249" s="240" t="s">
        <v>349</v>
      </c>
      <c r="E249" s="41"/>
      <c r="F249" s="241" t="s">
        <v>2390</v>
      </c>
      <c r="G249" s="41"/>
      <c r="H249" s="41"/>
      <c r="I249" s="242"/>
      <c r="J249" s="41"/>
      <c r="K249" s="41"/>
      <c r="L249" s="45"/>
      <c r="M249" s="243"/>
      <c r="N249" s="244"/>
      <c r="O249" s="92"/>
      <c r="P249" s="92"/>
      <c r="Q249" s="92"/>
      <c r="R249" s="92"/>
      <c r="S249" s="92"/>
      <c r="T249" s="93"/>
      <c r="U249" s="39"/>
      <c r="V249" s="39"/>
      <c r="W249" s="39"/>
      <c r="X249" s="39"/>
      <c r="Y249" s="39"/>
      <c r="Z249" s="39"/>
      <c r="AA249" s="39"/>
      <c r="AB249" s="39"/>
      <c r="AC249" s="39"/>
      <c r="AD249" s="39"/>
      <c r="AE249" s="39"/>
      <c r="AT249" s="18" t="s">
        <v>349</v>
      </c>
      <c r="AU249" s="18" t="s">
        <v>85</v>
      </c>
    </row>
    <row r="250" s="13" customFormat="1">
      <c r="A250" s="13"/>
      <c r="B250" s="252"/>
      <c r="C250" s="253"/>
      <c r="D250" s="240" t="s">
        <v>446</v>
      </c>
      <c r="E250" s="254" t="s">
        <v>1</v>
      </c>
      <c r="F250" s="255" t="s">
        <v>2590</v>
      </c>
      <c r="G250" s="253"/>
      <c r="H250" s="256">
        <v>1</v>
      </c>
      <c r="I250" s="257"/>
      <c r="J250" s="253"/>
      <c r="K250" s="253"/>
      <c r="L250" s="258"/>
      <c r="M250" s="259"/>
      <c r="N250" s="260"/>
      <c r="O250" s="260"/>
      <c r="P250" s="260"/>
      <c r="Q250" s="260"/>
      <c r="R250" s="260"/>
      <c r="S250" s="260"/>
      <c r="T250" s="261"/>
      <c r="U250" s="13"/>
      <c r="V250" s="13"/>
      <c r="W250" s="13"/>
      <c r="X250" s="13"/>
      <c r="Y250" s="13"/>
      <c r="Z250" s="13"/>
      <c r="AA250" s="13"/>
      <c r="AB250" s="13"/>
      <c r="AC250" s="13"/>
      <c r="AD250" s="13"/>
      <c r="AE250" s="13"/>
      <c r="AT250" s="262" t="s">
        <v>446</v>
      </c>
      <c r="AU250" s="262" t="s">
        <v>85</v>
      </c>
      <c r="AV250" s="13" t="s">
        <v>85</v>
      </c>
      <c r="AW250" s="13" t="s">
        <v>32</v>
      </c>
      <c r="AX250" s="13" t="s">
        <v>83</v>
      </c>
      <c r="AY250" s="262" t="s">
        <v>342</v>
      </c>
    </row>
    <row r="251" s="2" customFormat="1" ht="16.5" customHeight="1">
      <c r="A251" s="39"/>
      <c r="B251" s="40"/>
      <c r="C251" s="295" t="s">
        <v>645</v>
      </c>
      <c r="D251" s="295" t="s">
        <v>621</v>
      </c>
      <c r="E251" s="296" t="s">
        <v>2396</v>
      </c>
      <c r="F251" s="297" t="s">
        <v>2397</v>
      </c>
      <c r="G251" s="298" t="s">
        <v>442</v>
      </c>
      <c r="H251" s="299">
        <v>3</v>
      </c>
      <c r="I251" s="300"/>
      <c r="J251" s="301">
        <f>ROUND(I251*H251,2)</f>
        <v>0</v>
      </c>
      <c r="K251" s="297" t="s">
        <v>443</v>
      </c>
      <c r="L251" s="302"/>
      <c r="M251" s="303" t="s">
        <v>1</v>
      </c>
      <c r="N251" s="304" t="s">
        <v>41</v>
      </c>
      <c r="O251" s="92"/>
      <c r="P251" s="236">
        <f>O251*H251</f>
        <v>0</v>
      </c>
      <c r="Q251" s="236">
        <v>0.068000000000000005</v>
      </c>
      <c r="R251" s="236">
        <f>Q251*H251</f>
        <v>0.20400000000000002</v>
      </c>
      <c r="S251" s="236">
        <v>0</v>
      </c>
      <c r="T251" s="237">
        <f>S251*H251</f>
        <v>0</v>
      </c>
      <c r="U251" s="39"/>
      <c r="V251" s="39"/>
      <c r="W251" s="39"/>
      <c r="X251" s="39"/>
      <c r="Y251" s="39"/>
      <c r="Z251" s="39"/>
      <c r="AA251" s="39"/>
      <c r="AB251" s="39"/>
      <c r="AC251" s="39"/>
      <c r="AD251" s="39"/>
      <c r="AE251" s="39"/>
      <c r="AR251" s="238" t="s">
        <v>376</v>
      </c>
      <c r="AT251" s="238" t="s">
        <v>621</v>
      </c>
      <c r="AU251" s="238" t="s">
        <v>85</v>
      </c>
      <c r="AY251" s="18" t="s">
        <v>342</v>
      </c>
      <c r="BE251" s="239">
        <f>IF(N251="základní",J251,0)</f>
        <v>0</v>
      </c>
      <c r="BF251" s="239">
        <f>IF(N251="snížená",J251,0)</f>
        <v>0</v>
      </c>
      <c r="BG251" s="239">
        <f>IF(N251="zákl. přenesená",J251,0)</f>
        <v>0</v>
      </c>
      <c r="BH251" s="239">
        <f>IF(N251="sníž. přenesená",J251,0)</f>
        <v>0</v>
      </c>
      <c r="BI251" s="239">
        <f>IF(N251="nulová",J251,0)</f>
        <v>0</v>
      </c>
      <c r="BJ251" s="18" t="s">
        <v>83</v>
      </c>
      <c r="BK251" s="239">
        <f>ROUND(I251*H251,2)</f>
        <v>0</v>
      </c>
      <c r="BL251" s="18" t="s">
        <v>360</v>
      </c>
      <c r="BM251" s="238" t="s">
        <v>3888</v>
      </c>
    </row>
    <row r="252" s="2" customFormat="1">
      <c r="A252" s="39"/>
      <c r="B252" s="40"/>
      <c r="C252" s="41"/>
      <c r="D252" s="240" t="s">
        <v>349</v>
      </c>
      <c r="E252" s="41"/>
      <c r="F252" s="241" t="s">
        <v>2397</v>
      </c>
      <c r="G252" s="41"/>
      <c r="H252" s="41"/>
      <c r="I252" s="242"/>
      <c r="J252" s="41"/>
      <c r="K252" s="41"/>
      <c r="L252" s="45"/>
      <c r="M252" s="243"/>
      <c r="N252" s="244"/>
      <c r="O252" s="92"/>
      <c r="P252" s="92"/>
      <c r="Q252" s="92"/>
      <c r="R252" s="92"/>
      <c r="S252" s="92"/>
      <c r="T252" s="93"/>
      <c r="U252" s="39"/>
      <c r="V252" s="39"/>
      <c r="W252" s="39"/>
      <c r="X252" s="39"/>
      <c r="Y252" s="39"/>
      <c r="Z252" s="39"/>
      <c r="AA252" s="39"/>
      <c r="AB252" s="39"/>
      <c r="AC252" s="39"/>
      <c r="AD252" s="39"/>
      <c r="AE252" s="39"/>
      <c r="AT252" s="18" t="s">
        <v>349</v>
      </c>
      <c r="AU252" s="18" t="s">
        <v>85</v>
      </c>
    </row>
    <row r="253" s="13" customFormat="1">
      <c r="A253" s="13"/>
      <c r="B253" s="252"/>
      <c r="C253" s="253"/>
      <c r="D253" s="240" t="s">
        <v>446</v>
      </c>
      <c r="E253" s="254" t="s">
        <v>1</v>
      </c>
      <c r="F253" s="255" t="s">
        <v>2388</v>
      </c>
      <c r="G253" s="253"/>
      <c r="H253" s="256">
        <v>3</v>
      </c>
      <c r="I253" s="257"/>
      <c r="J253" s="253"/>
      <c r="K253" s="253"/>
      <c r="L253" s="258"/>
      <c r="M253" s="259"/>
      <c r="N253" s="260"/>
      <c r="O253" s="260"/>
      <c r="P253" s="260"/>
      <c r="Q253" s="260"/>
      <c r="R253" s="260"/>
      <c r="S253" s="260"/>
      <c r="T253" s="261"/>
      <c r="U253" s="13"/>
      <c r="V253" s="13"/>
      <c r="W253" s="13"/>
      <c r="X253" s="13"/>
      <c r="Y253" s="13"/>
      <c r="Z253" s="13"/>
      <c r="AA253" s="13"/>
      <c r="AB253" s="13"/>
      <c r="AC253" s="13"/>
      <c r="AD253" s="13"/>
      <c r="AE253" s="13"/>
      <c r="AT253" s="262" t="s">
        <v>446</v>
      </c>
      <c r="AU253" s="262" t="s">
        <v>85</v>
      </c>
      <c r="AV253" s="13" t="s">
        <v>85</v>
      </c>
      <c r="AW253" s="13" t="s">
        <v>32</v>
      </c>
      <c r="AX253" s="13" t="s">
        <v>83</v>
      </c>
      <c r="AY253" s="262" t="s">
        <v>342</v>
      </c>
    </row>
    <row r="254" s="2" customFormat="1" ht="16.5" customHeight="1">
      <c r="A254" s="39"/>
      <c r="B254" s="40"/>
      <c r="C254" s="227" t="s">
        <v>654</v>
      </c>
      <c r="D254" s="227" t="s">
        <v>343</v>
      </c>
      <c r="E254" s="228" t="s">
        <v>2399</v>
      </c>
      <c r="F254" s="229" t="s">
        <v>2400</v>
      </c>
      <c r="G254" s="230" t="s">
        <v>442</v>
      </c>
      <c r="H254" s="231">
        <v>1</v>
      </c>
      <c r="I254" s="232"/>
      <c r="J254" s="233">
        <f>ROUND(I254*H254,2)</f>
        <v>0</v>
      </c>
      <c r="K254" s="229" t="s">
        <v>443</v>
      </c>
      <c r="L254" s="45"/>
      <c r="M254" s="234" t="s">
        <v>1</v>
      </c>
      <c r="N254" s="235" t="s">
        <v>41</v>
      </c>
      <c r="O254" s="92"/>
      <c r="P254" s="236">
        <f>O254*H254</f>
        <v>0</v>
      </c>
      <c r="Q254" s="236">
        <v>0.087419999999999998</v>
      </c>
      <c r="R254" s="236">
        <f>Q254*H254</f>
        <v>0.087419999999999998</v>
      </c>
      <c r="S254" s="236">
        <v>0</v>
      </c>
      <c r="T254" s="237">
        <f>S254*H254</f>
        <v>0</v>
      </c>
      <c r="U254" s="39"/>
      <c r="V254" s="39"/>
      <c r="W254" s="39"/>
      <c r="X254" s="39"/>
      <c r="Y254" s="39"/>
      <c r="Z254" s="39"/>
      <c r="AA254" s="39"/>
      <c r="AB254" s="39"/>
      <c r="AC254" s="39"/>
      <c r="AD254" s="39"/>
      <c r="AE254" s="39"/>
      <c r="AR254" s="238" t="s">
        <v>360</v>
      </c>
      <c r="AT254" s="238" t="s">
        <v>343</v>
      </c>
      <c r="AU254" s="238" t="s">
        <v>85</v>
      </c>
      <c r="AY254" s="18" t="s">
        <v>342</v>
      </c>
      <c r="BE254" s="239">
        <f>IF(N254="základní",J254,0)</f>
        <v>0</v>
      </c>
      <c r="BF254" s="239">
        <f>IF(N254="snížená",J254,0)</f>
        <v>0</v>
      </c>
      <c r="BG254" s="239">
        <f>IF(N254="zákl. přenesená",J254,0)</f>
        <v>0</v>
      </c>
      <c r="BH254" s="239">
        <f>IF(N254="sníž. přenesená",J254,0)</f>
        <v>0</v>
      </c>
      <c r="BI254" s="239">
        <f>IF(N254="nulová",J254,0)</f>
        <v>0</v>
      </c>
      <c r="BJ254" s="18" t="s">
        <v>83</v>
      </c>
      <c r="BK254" s="239">
        <f>ROUND(I254*H254,2)</f>
        <v>0</v>
      </c>
      <c r="BL254" s="18" t="s">
        <v>360</v>
      </c>
      <c r="BM254" s="238" t="s">
        <v>3889</v>
      </c>
    </row>
    <row r="255" s="2" customFormat="1">
      <c r="A255" s="39"/>
      <c r="B255" s="40"/>
      <c r="C255" s="41"/>
      <c r="D255" s="240" t="s">
        <v>349</v>
      </c>
      <c r="E255" s="41"/>
      <c r="F255" s="241" t="s">
        <v>2402</v>
      </c>
      <c r="G255" s="41"/>
      <c r="H255" s="41"/>
      <c r="I255" s="242"/>
      <c r="J255" s="41"/>
      <c r="K255" s="41"/>
      <c r="L255" s="45"/>
      <c r="M255" s="243"/>
      <c r="N255" s="244"/>
      <c r="O255" s="92"/>
      <c r="P255" s="92"/>
      <c r="Q255" s="92"/>
      <c r="R255" s="92"/>
      <c r="S255" s="92"/>
      <c r="T255" s="93"/>
      <c r="U255" s="39"/>
      <c r="V255" s="39"/>
      <c r="W255" s="39"/>
      <c r="X255" s="39"/>
      <c r="Y255" s="39"/>
      <c r="Z255" s="39"/>
      <c r="AA255" s="39"/>
      <c r="AB255" s="39"/>
      <c r="AC255" s="39"/>
      <c r="AD255" s="39"/>
      <c r="AE255" s="39"/>
      <c r="AT255" s="18" t="s">
        <v>349</v>
      </c>
      <c r="AU255" s="18" t="s">
        <v>85</v>
      </c>
    </row>
    <row r="256" s="13" customFormat="1">
      <c r="A256" s="13"/>
      <c r="B256" s="252"/>
      <c r="C256" s="253"/>
      <c r="D256" s="240" t="s">
        <v>446</v>
      </c>
      <c r="E256" s="254" t="s">
        <v>1</v>
      </c>
      <c r="F256" s="255" t="s">
        <v>2489</v>
      </c>
      <c r="G256" s="253"/>
      <c r="H256" s="256">
        <v>1</v>
      </c>
      <c r="I256" s="257"/>
      <c r="J256" s="253"/>
      <c r="K256" s="253"/>
      <c r="L256" s="258"/>
      <c r="M256" s="259"/>
      <c r="N256" s="260"/>
      <c r="O256" s="260"/>
      <c r="P256" s="260"/>
      <c r="Q256" s="260"/>
      <c r="R256" s="260"/>
      <c r="S256" s="260"/>
      <c r="T256" s="261"/>
      <c r="U256" s="13"/>
      <c r="V256" s="13"/>
      <c r="W256" s="13"/>
      <c r="X256" s="13"/>
      <c r="Y256" s="13"/>
      <c r="Z256" s="13"/>
      <c r="AA256" s="13"/>
      <c r="AB256" s="13"/>
      <c r="AC256" s="13"/>
      <c r="AD256" s="13"/>
      <c r="AE256" s="13"/>
      <c r="AT256" s="262" t="s">
        <v>446</v>
      </c>
      <c r="AU256" s="262" t="s">
        <v>85</v>
      </c>
      <c r="AV256" s="13" t="s">
        <v>85</v>
      </c>
      <c r="AW256" s="13" t="s">
        <v>32</v>
      </c>
      <c r="AX256" s="13" t="s">
        <v>83</v>
      </c>
      <c r="AY256" s="262" t="s">
        <v>342</v>
      </c>
    </row>
    <row r="257" s="2" customFormat="1" ht="16.5" customHeight="1">
      <c r="A257" s="39"/>
      <c r="B257" s="40"/>
      <c r="C257" s="295" t="s">
        <v>665</v>
      </c>
      <c r="D257" s="295" t="s">
        <v>621</v>
      </c>
      <c r="E257" s="296" t="s">
        <v>2404</v>
      </c>
      <c r="F257" s="297" t="s">
        <v>2405</v>
      </c>
      <c r="G257" s="298" t="s">
        <v>442</v>
      </c>
      <c r="H257" s="299">
        <v>1</v>
      </c>
      <c r="I257" s="300"/>
      <c r="J257" s="301">
        <f>ROUND(I257*H257,2)</f>
        <v>0</v>
      </c>
      <c r="K257" s="297" t="s">
        <v>443</v>
      </c>
      <c r="L257" s="302"/>
      <c r="M257" s="303" t="s">
        <v>1</v>
      </c>
      <c r="N257" s="304" t="s">
        <v>41</v>
      </c>
      <c r="O257" s="92"/>
      <c r="P257" s="236">
        <f>O257*H257</f>
        <v>0</v>
      </c>
      <c r="Q257" s="236">
        <v>0.081000000000000003</v>
      </c>
      <c r="R257" s="236">
        <f>Q257*H257</f>
        <v>0.081000000000000003</v>
      </c>
      <c r="S257" s="236">
        <v>0</v>
      </c>
      <c r="T257" s="237">
        <f>S257*H257</f>
        <v>0</v>
      </c>
      <c r="U257" s="39"/>
      <c r="V257" s="39"/>
      <c r="W257" s="39"/>
      <c r="X257" s="39"/>
      <c r="Y257" s="39"/>
      <c r="Z257" s="39"/>
      <c r="AA257" s="39"/>
      <c r="AB257" s="39"/>
      <c r="AC257" s="39"/>
      <c r="AD257" s="39"/>
      <c r="AE257" s="39"/>
      <c r="AR257" s="238" t="s">
        <v>376</v>
      </c>
      <c r="AT257" s="238" t="s">
        <v>621</v>
      </c>
      <c r="AU257" s="238" t="s">
        <v>85</v>
      </c>
      <c r="AY257" s="18" t="s">
        <v>342</v>
      </c>
      <c r="BE257" s="239">
        <f>IF(N257="základní",J257,0)</f>
        <v>0</v>
      </c>
      <c r="BF257" s="239">
        <f>IF(N257="snížená",J257,0)</f>
        <v>0</v>
      </c>
      <c r="BG257" s="239">
        <f>IF(N257="zákl. přenesená",J257,0)</f>
        <v>0</v>
      </c>
      <c r="BH257" s="239">
        <f>IF(N257="sníž. přenesená",J257,0)</f>
        <v>0</v>
      </c>
      <c r="BI257" s="239">
        <f>IF(N257="nulová",J257,0)</f>
        <v>0</v>
      </c>
      <c r="BJ257" s="18" t="s">
        <v>83</v>
      </c>
      <c r="BK257" s="239">
        <f>ROUND(I257*H257,2)</f>
        <v>0</v>
      </c>
      <c r="BL257" s="18" t="s">
        <v>360</v>
      </c>
      <c r="BM257" s="238" t="s">
        <v>3890</v>
      </c>
    </row>
    <row r="258" s="2" customFormat="1">
      <c r="A258" s="39"/>
      <c r="B258" s="40"/>
      <c r="C258" s="41"/>
      <c r="D258" s="240" t="s">
        <v>349</v>
      </c>
      <c r="E258" s="41"/>
      <c r="F258" s="241" t="s">
        <v>2405</v>
      </c>
      <c r="G258" s="41"/>
      <c r="H258" s="41"/>
      <c r="I258" s="242"/>
      <c r="J258" s="41"/>
      <c r="K258" s="41"/>
      <c r="L258" s="45"/>
      <c r="M258" s="243"/>
      <c r="N258" s="244"/>
      <c r="O258" s="92"/>
      <c r="P258" s="92"/>
      <c r="Q258" s="92"/>
      <c r="R258" s="92"/>
      <c r="S258" s="92"/>
      <c r="T258" s="93"/>
      <c r="U258" s="39"/>
      <c r="V258" s="39"/>
      <c r="W258" s="39"/>
      <c r="X258" s="39"/>
      <c r="Y258" s="39"/>
      <c r="Z258" s="39"/>
      <c r="AA258" s="39"/>
      <c r="AB258" s="39"/>
      <c r="AC258" s="39"/>
      <c r="AD258" s="39"/>
      <c r="AE258" s="39"/>
      <c r="AT258" s="18" t="s">
        <v>349</v>
      </c>
      <c r="AU258" s="18" t="s">
        <v>85</v>
      </c>
    </row>
    <row r="259" s="13" customFormat="1">
      <c r="A259" s="13"/>
      <c r="B259" s="252"/>
      <c r="C259" s="253"/>
      <c r="D259" s="240" t="s">
        <v>446</v>
      </c>
      <c r="E259" s="254" t="s">
        <v>1</v>
      </c>
      <c r="F259" s="255" t="s">
        <v>2590</v>
      </c>
      <c r="G259" s="253"/>
      <c r="H259" s="256">
        <v>1</v>
      </c>
      <c r="I259" s="257"/>
      <c r="J259" s="253"/>
      <c r="K259" s="253"/>
      <c r="L259" s="258"/>
      <c r="M259" s="259"/>
      <c r="N259" s="260"/>
      <c r="O259" s="260"/>
      <c r="P259" s="260"/>
      <c r="Q259" s="260"/>
      <c r="R259" s="260"/>
      <c r="S259" s="260"/>
      <c r="T259" s="261"/>
      <c r="U259" s="13"/>
      <c r="V259" s="13"/>
      <c r="W259" s="13"/>
      <c r="X259" s="13"/>
      <c r="Y259" s="13"/>
      <c r="Z259" s="13"/>
      <c r="AA259" s="13"/>
      <c r="AB259" s="13"/>
      <c r="AC259" s="13"/>
      <c r="AD259" s="13"/>
      <c r="AE259" s="13"/>
      <c r="AT259" s="262" t="s">
        <v>446</v>
      </c>
      <c r="AU259" s="262" t="s">
        <v>85</v>
      </c>
      <c r="AV259" s="13" t="s">
        <v>85</v>
      </c>
      <c r="AW259" s="13" t="s">
        <v>32</v>
      </c>
      <c r="AX259" s="13" t="s">
        <v>83</v>
      </c>
      <c r="AY259" s="262" t="s">
        <v>342</v>
      </c>
    </row>
    <row r="260" s="2" customFormat="1" ht="21.75" customHeight="1">
      <c r="A260" s="39"/>
      <c r="B260" s="40"/>
      <c r="C260" s="227" t="s">
        <v>671</v>
      </c>
      <c r="D260" s="227" t="s">
        <v>343</v>
      </c>
      <c r="E260" s="228" t="s">
        <v>2407</v>
      </c>
      <c r="F260" s="229" t="s">
        <v>2408</v>
      </c>
      <c r="G260" s="230" t="s">
        <v>562</v>
      </c>
      <c r="H260" s="231">
        <v>1.024</v>
      </c>
      <c r="I260" s="232"/>
      <c r="J260" s="233">
        <f>ROUND(I260*H260,2)</f>
        <v>0</v>
      </c>
      <c r="K260" s="229" t="s">
        <v>443</v>
      </c>
      <c r="L260" s="45"/>
      <c r="M260" s="234" t="s">
        <v>1</v>
      </c>
      <c r="N260" s="235" t="s">
        <v>41</v>
      </c>
      <c r="O260" s="92"/>
      <c r="P260" s="236">
        <f>O260*H260</f>
        <v>0</v>
      </c>
      <c r="Q260" s="236">
        <v>0</v>
      </c>
      <c r="R260" s="236">
        <f>Q260*H260</f>
        <v>0</v>
      </c>
      <c r="S260" s="236">
        <v>0</v>
      </c>
      <c r="T260" s="237">
        <f>S260*H260</f>
        <v>0</v>
      </c>
      <c r="U260" s="39"/>
      <c r="V260" s="39"/>
      <c r="W260" s="39"/>
      <c r="X260" s="39"/>
      <c r="Y260" s="39"/>
      <c r="Z260" s="39"/>
      <c r="AA260" s="39"/>
      <c r="AB260" s="39"/>
      <c r="AC260" s="39"/>
      <c r="AD260" s="39"/>
      <c r="AE260" s="39"/>
      <c r="AR260" s="238" t="s">
        <v>360</v>
      </c>
      <c r="AT260" s="238" t="s">
        <v>343</v>
      </c>
      <c r="AU260" s="238" t="s">
        <v>85</v>
      </c>
      <c r="AY260" s="18" t="s">
        <v>342</v>
      </c>
      <c r="BE260" s="239">
        <f>IF(N260="základní",J260,0)</f>
        <v>0</v>
      </c>
      <c r="BF260" s="239">
        <f>IF(N260="snížená",J260,0)</f>
        <v>0</v>
      </c>
      <c r="BG260" s="239">
        <f>IF(N260="zákl. přenesená",J260,0)</f>
        <v>0</v>
      </c>
      <c r="BH260" s="239">
        <f>IF(N260="sníž. přenesená",J260,0)</f>
        <v>0</v>
      </c>
      <c r="BI260" s="239">
        <f>IF(N260="nulová",J260,0)</f>
        <v>0</v>
      </c>
      <c r="BJ260" s="18" t="s">
        <v>83</v>
      </c>
      <c r="BK260" s="239">
        <f>ROUND(I260*H260,2)</f>
        <v>0</v>
      </c>
      <c r="BL260" s="18" t="s">
        <v>360</v>
      </c>
      <c r="BM260" s="238" t="s">
        <v>3891</v>
      </c>
    </row>
    <row r="261" s="2" customFormat="1">
      <c r="A261" s="39"/>
      <c r="B261" s="40"/>
      <c r="C261" s="41"/>
      <c r="D261" s="240" t="s">
        <v>349</v>
      </c>
      <c r="E261" s="41"/>
      <c r="F261" s="241" t="s">
        <v>2410</v>
      </c>
      <c r="G261" s="41"/>
      <c r="H261" s="41"/>
      <c r="I261" s="242"/>
      <c r="J261" s="41"/>
      <c r="K261" s="41"/>
      <c r="L261" s="45"/>
      <c r="M261" s="243"/>
      <c r="N261" s="244"/>
      <c r="O261" s="92"/>
      <c r="P261" s="92"/>
      <c r="Q261" s="92"/>
      <c r="R261" s="92"/>
      <c r="S261" s="92"/>
      <c r="T261" s="93"/>
      <c r="U261" s="39"/>
      <c r="V261" s="39"/>
      <c r="W261" s="39"/>
      <c r="X261" s="39"/>
      <c r="Y261" s="39"/>
      <c r="Z261" s="39"/>
      <c r="AA261" s="39"/>
      <c r="AB261" s="39"/>
      <c r="AC261" s="39"/>
      <c r="AD261" s="39"/>
      <c r="AE261" s="39"/>
      <c r="AT261" s="18" t="s">
        <v>349</v>
      </c>
      <c r="AU261" s="18" t="s">
        <v>85</v>
      </c>
    </row>
    <row r="262" s="13" customFormat="1">
      <c r="A262" s="13"/>
      <c r="B262" s="252"/>
      <c r="C262" s="253"/>
      <c r="D262" s="240" t="s">
        <v>446</v>
      </c>
      <c r="E262" s="254" t="s">
        <v>1</v>
      </c>
      <c r="F262" s="255" t="s">
        <v>3892</v>
      </c>
      <c r="G262" s="253"/>
      <c r="H262" s="256">
        <v>1.024</v>
      </c>
      <c r="I262" s="257"/>
      <c r="J262" s="253"/>
      <c r="K262" s="253"/>
      <c r="L262" s="258"/>
      <c r="M262" s="259"/>
      <c r="N262" s="260"/>
      <c r="O262" s="260"/>
      <c r="P262" s="260"/>
      <c r="Q262" s="260"/>
      <c r="R262" s="260"/>
      <c r="S262" s="260"/>
      <c r="T262" s="261"/>
      <c r="U262" s="13"/>
      <c r="V262" s="13"/>
      <c r="W262" s="13"/>
      <c r="X262" s="13"/>
      <c r="Y262" s="13"/>
      <c r="Z262" s="13"/>
      <c r="AA262" s="13"/>
      <c r="AB262" s="13"/>
      <c r="AC262" s="13"/>
      <c r="AD262" s="13"/>
      <c r="AE262" s="13"/>
      <c r="AT262" s="262" t="s">
        <v>446</v>
      </c>
      <c r="AU262" s="262" t="s">
        <v>85</v>
      </c>
      <c r="AV262" s="13" t="s">
        <v>85</v>
      </c>
      <c r="AW262" s="13" t="s">
        <v>32</v>
      </c>
      <c r="AX262" s="13" t="s">
        <v>83</v>
      </c>
      <c r="AY262" s="262" t="s">
        <v>342</v>
      </c>
    </row>
    <row r="263" s="2" customFormat="1" ht="16.5" customHeight="1">
      <c r="A263" s="39"/>
      <c r="B263" s="40"/>
      <c r="C263" s="227" t="s">
        <v>677</v>
      </c>
      <c r="D263" s="227" t="s">
        <v>343</v>
      </c>
      <c r="E263" s="228" t="s">
        <v>2412</v>
      </c>
      <c r="F263" s="229" t="s">
        <v>2413</v>
      </c>
      <c r="G263" s="230" t="s">
        <v>562</v>
      </c>
      <c r="H263" s="231">
        <v>3.6459999999999999</v>
      </c>
      <c r="I263" s="232"/>
      <c r="J263" s="233">
        <f>ROUND(I263*H263,2)</f>
        <v>0</v>
      </c>
      <c r="K263" s="229" t="s">
        <v>443</v>
      </c>
      <c r="L263" s="45"/>
      <c r="M263" s="234" t="s">
        <v>1</v>
      </c>
      <c r="N263" s="235" t="s">
        <v>41</v>
      </c>
      <c r="O263" s="92"/>
      <c r="P263" s="236">
        <f>O263*H263</f>
        <v>0</v>
      </c>
      <c r="Q263" s="236">
        <v>0</v>
      </c>
      <c r="R263" s="236">
        <f>Q263*H263</f>
        <v>0</v>
      </c>
      <c r="S263" s="236">
        <v>0</v>
      </c>
      <c r="T263" s="237">
        <f>S263*H263</f>
        <v>0</v>
      </c>
      <c r="U263" s="39"/>
      <c r="V263" s="39"/>
      <c r="W263" s="39"/>
      <c r="X263" s="39"/>
      <c r="Y263" s="39"/>
      <c r="Z263" s="39"/>
      <c r="AA263" s="39"/>
      <c r="AB263" s="39"/>
      <c r="AC263" s="39"/>
      <c r="AD263" s="39"/>
      <c r="AE263" s="39"/>
      <c r="AR263" s="238" t="s">
        <v>360</v>
      </c>
      <c r="AT263" s="238" t="s">
        <v>343</v>
      </c>
      <c r="AU263" s="238" t="s">
        <v>85</v>
      </c>
      <c r="AY263" s="18" t="s">
        <v>342</v>
      </c>
      <c r="BE263" s="239">
        <f>IF(N263="základní",J263,0)</f>
        <v>0</v>
      </c>
      <c r="BF263" s="239">
        <f>IF(N263="snížená",J263,0)</f>
        <v>0</v>
      </c>
      <c r="BG263" s="239">
        <f>IF(N263="zákl. přenesená",J263,0)</f>
        <v>0</v>
      </c>
      <c r="BH263" s="239">
        <f>IF(N263="sníž. přenesená",J263,0)</f>
        <v>0</v>
      </c>
      <c r="BI263" s="239">
        <f>IF(N263="nulová",J263,0)</f>
        <v>0</v>
      </c>
      <c r="BJ263" s="18" t="s">
        <v>83</v>
      </c>
      <c r="BK263" s="239">
        <f>ROUND(I263*H263,2)</f>
        <v>0</v>
      </c>
      <c r="BL263" s="18" t="s">
        <v>360</v>
      </c>
      <c r="BM263" s="238" t="s">
        <v>3893</v>
      </c>
    </row>
    <row r="264" s="2" customFormat="1">
      <c r="A264" s="39"/>
      <c r="B264" s="40"/>
      <c r="C264" s="41"/>
      <c r="D264" s="240" t="s">
        <v>349</v>
      </c>
      <c r="E264" s="41"/>
      <c r="F264" s="241" t="s">
        <v>2415</v>
      </c>
      <c r="G264" s="41"/>
      <c r="H264" s="41"/>
      <c r="I264" s="242"/>
      <c r="J264" s="41"/>
      <c r="K264" s="41"/>
      <c r="L264" s="45"/>
      <c r="M264" s="243"/>
      <c r="N264" s="244"/>
      <c r="O264" s="92"/>
      <c r="P264" s="92"/>
      <c r="Q264" s="92"/>
      <c r="R264" s="92"/>
      <c r="S264" s="92"/>
      <c r="T264" s="93"/>
      <c r="U264" s="39"/>
      <c r="V264" s="39"/>
      <c r="W264" s="39"/>
      <c r="X264" s="39"/>
      <c r="Y264" s="39"/>
      <c r="Z264" s="39"/>
      <c r="AA264" s="39"/>
      <c r="AB264" s="39"/>
      <c r="AC264" s="39"/>
      <c r="AD264" s="39"/>
      <c r="AE264" s="39"/>
      <c r="AT264" s="18" t="s">
        <v>349</v>
      </c>
      <c r="AU264" s="18" t="s">
        <v>85</v>
      </c>
    </row>
    <row r="265" s="14" customFormat="1">
      <c r="A265" s="14"/>
      <c r="B265" s="263"/>
      <c r="C265" s="264"/>
      <c r="D265" s="240" t="s">
        <v>446</v>
      </c>
      <c r="E265" s="265" t="s">
        <v>1</v>
      </c>
      <c r="F265" s="266" t="s">
        <v>2416</v>
      </c>
      <c r="G265" s="264"/>
      <c r="H265" s="265" t="s">
        <v>1</v>
      </c>
      <c r="I265" s="267"/>
      <c r="J265" s="264"/>
      <c r="K265" s="264"/>
      <c r="L265" s="268"/>
      <c r="M265" s="269"/>
      <c r="N265" s="270"/>
      <c r="O265" s="270"/>
      <c r="P265" s="270"/>
      <c r="Q265" s="270"/>
      <c r="R265" s="270"/>
      <c r="S265" s="270"/>
      <c r="T265" s="271"/>
      <c r="U265" s="14"/>
      <c r="V265" s="14"/>
      <c r="W265" s="14"/>
      <c r="X265" s="14"/>
      <c r="Y265" s="14"/>
      <c r="Z265" s="14"/>
      <c r="AA265" s="14"/>
      <c r="AB265" s="14"/>
      <c r="AC265" s="14"/>
      <c r="AD265" s="14"/>
      <c r="AE265" s="14"/>
      <c r="AT265" s="272" t="s">
        <v>446</v>
      </c>
      <c r="AU265" s="272" t="s">
        <v>85</v>
      </c>
      <c r="AV265" s="14" t="s">
        <v>83</v>
      </c>
      <c r="AW265" s="14" t="s">
        <v>32</v>
      </c>
      <c r="AX265" s="14" t="s">
        <v>76</v>
      </c>
      <c r="AY265" s="272" t="s">
        <v>342</v>
      </c>
    </row>
    <row r="266" s="13" customFormat="1">
      <c r="A266" s="13"/>
      <c r="B266" s="252"/>
      <c r="C266" s="253"/>
      <c r="D266" s="240" t="s">
        <v>446</v>
      </c>
      <c r="E266" s="254" t="s">
        <v>1</v>
      </c>
      <c r="F266" s="255" t="s">
        <v>3894</v>
      </c>
      <c r="G266" s="253"/>
      <c r="H266" s="256">
        <v>1.9259999999999999</v>
      </c>
      <c r="I266" s="257"/>
      <c r="J266" s="253"/>
      <c r="K266" s="253"/>
      <c r="L266" s="258"/>
      <c r="M266" s="259"/>
      <c r="N266" s="260"/>
      <c r="O266" s="260"/>
      <c r="P266" s="260"/>
      <c r="Q266" s="260"/>
      <c r="R266" s="260"/>
      <c r="S266" s="260"/>
      <c r="T266" s="261"/>
      <c r="U266" s="13"/>
      <c r="V266" s="13"/>
      <c r="W266" s="13"/>
      <c r="X266" s="13"/>
      <c r="Y266" s="13"/>
      <c r="Z266" s="13"/>
      <c r="AA266" s="13"/>
      <c r="AB266" s="13"/>
      <c r="AC266" s="13"/>
      <c r="AD266" s="13"/>
      <c r="AE266" s="13"/>
      <c r="AT266" s="262" t="s">
        <v>446</v>
      </c>
      <c r="AU266" s="262" t="s">
        <v>85</v>
      </c>
      <c r="AV266" s="13" t="s">
        <v>85</v>
      </c>
      <c r="AW266" s="13" t="s">
        <v>32</v>
      </c>
      <c r="AX266" s="13" t="s">
        <v>76</v>
      </c>
      <c r="AY266" s="262" t="s">
        <v>342</v>
      </c>
    </row>
    <row r="267" s="14" customFormat="1">
      <c r="A267" s="14"/>
      <c r="B267" s="263"/>
      <c r="C267" s="264"/>
      <c r="D267" s="240" t="s">
        <v>446</v>
      </c>
      <c r="E267" s="265" t="s">
        <v>1</v>
      </c>
      <c r="F267" s="266" t="s">
        <v>2420</v>
      </c>
      <c r="G267" s="264"/>
      <c r="H267" s="265" t="s">
        <v>1</v>
      </c>
      <c r="I267" s="267"/>
      <c r="J267" s="264"/>
      <c r="K267" s="264"/>
      <c r="L267" s="268"/>
      <c r="M267" s="269"/>
      <c r="N267" s="270"/>
      <c r="O267" s="270"/>
      <c r="P267" s="270"/>
      <c r="Q267" s="270"/>
      <c r="R267" s="270"/>
      <c r="S267" s="270"/>
      <c r="T267" s="271"/>
      <c r="U267" s="14"/>
      <c r="V267" s="14"/>
      <c r="W267" s="14"/>
      <c r="X267" s="14"/>
      <c r="Y267" s="14"/>
      <c r="Z267" s="14"/>
      <c r="AA267" s="14"/>
      <c r="AB267" s="14"/>
      <c r="AC267" s="14"/>
      <c r="AD267" s="14"/>
      <c r="AE267" s="14"/>
      <c r="AT267" s="272" t="s">
        <v>446</v>
      </c>
      <c r="AU267" s="272" t="s">
        <v>85</v>
      </c>
      <c r="AV267" s="14" t="s">
        <v>83</v>
      </c>
      <c r="AW267" s="14" t="s">
        <v>32</v>
      </c>
      <c r="AX267" s="14" t="s">
        <v>76</v>
      </c>
      <c r="AY267" s="272" t="s">
        <v>342</v>
      </c>
    </row>
    <row r="268" s="13" customFormat="1">
      <c r="A268" s="13"/>
      <c r="B268" s="252"/>
      <c r="C268" s="253"/>
      <c r="D268" s="240" t="s">
        <v>446</v>
      </c>
      <c r="E268" s="254" t="s">
        <v>1</v>
      </c>
      <c r="F268" s="255" t="s">
        <v>3895</v>
      </c>
      <c r="G268" s="253"/>
      <c r="H268" s="256">
        <v>1.72</v>
      </c>
      <c r="I268" s="257"/>
      <c r="J268" s="253"/>
      <c r="K268" s="253"/>
      <c r="L268" s="258"/>
      <c r="M268" s="259"/>
      <c r="N268" s="260"/>
      <c r="O268" s="260"/>
      <c r="P268" s="260"/>
      <c r="Q268" s="260"/>
      <c r="R268" s="260"/>
      <c r="S268" s="260"/>
      <c r="T268" s="261"/>
      <c r="U268" s="13"/>
      <c r="V268" s="13"/>
      <c r="W268" s="13"/>
      <c r="X268" s="13"/>
      <c r="Y268" s="13"/>
      <c r="Z268" s="13"/>
      <c r="AA268" s="13"/>
      <c r="AB268" s="13"/>
      <c r="AC268" s="13"/>
      <c r="AD268" s="13"/>
      <c r="AE268" s="13"/>
      <c r="AT268" s="262" t="s">
        <v>446</v>
      </c>
      <c r="AU268" s="262" t="s">
        <v>85</v>
      </c>
      <c r="AV268" s="13" t="s">
        <v>85</v>
      </c>
      <c r="AW268" s="13" t="s">
        <v>32</v>
      </c>
      <c r="AX268" s="13" t="s">
        <v>76</v>
      </c>
      <c r="AY268" s="262" t="s">
        <v>342</v>
      </c>
    </row>
    <row r="269" s="16" customFormat="1">
      <c r="A269" s="16"/>
      <c r="B269" s="284"/>
      <c r="C269" s="285"/>
      <c r="D269" s="240" t="s">
        <v>446</v>
      </c>
      <c r="E269" s="286" t="s">
        <v>1</v>
      </c>
      <c r="F269" s="287" t="s">
        <v>500</v>
      </c>
      <c r="G269" s="285"/>
      <c r="H269" s="288">
        <v>3.6459999999999999</v>
      </c>
      <c r="I269" s="289"/>
      <c r="J269" s="285"/>
      <c r="K269" s="285"/>
      <c r="L269" s="290"/>
      <c r="M269" s="291"/>
      <c r="N269" s="292"/>
      <c r="O269" s="292"/>
      <c r="P269" s="292"/>
      <c r="Q269" s="292"/>
      <c r="R269" s="292"/>
      <c r="S269" s="292"/>
      <c r="T269" s="293"/>
      <c r="U269" s="16"/>
      <c r="V269" s="16"/>
      <c r="W269" s="16"/>
      <c r="X269" s="16"/>
      <c r="Y269" s="16"/>
      <c r="Z269" s="16"/>
      <c r="AA269" s="16"/>
      <c r="AB269" s="16"/>
      <c r="AC269" s="16"/>
      <c r="AD269" s="16"/>
      <c r="AE269" s="16"/>
      <c r="AT269" s="294" t="s">
        <v>446</v>
      </c>
      <c r="AU269" s="294" t="s">
        <v>85</v>
      </c>
      <c r="AV269" s="16" t="s">
        <v>360</v>
      </c>
      <c r="AW269" s="16" t="s">
        <v>32</v>
      </c>
      <c r="AX269" s="16" t="s">
        <v>83</v>
      </c>
      <c r="AY269" s="294" t="s">
        <v>342</v>
      </c>
    </row>
    <row r="270" s="2" customFormat="1" ht="16.5" customHeight="1">
      <c r="A270" s="39"/>
      <c r="B270" s="40"/>
      <c r="C270" s="227" t="s">
        <v>687</v>
      </c>
      <c r="D270" s="227" t="s">
        <v>343</v>
      </c>
      <c r="E270" s="228" t="s">
        <v>2424</v>
      </c>
      <c r="F270" s="229" t="s">
        <v>2425</v>
      </c>
      <c r="G270" s="230" t="s">
        <v>473</v>
      </c>
      <c r="H270" s="231">
        <v>2.5600000000000001</v>
      </c>
      <c r="I270" s="232"/>
      <c r="J270" s="233">
        <f>ROUND(I270*H270,2)</f>
        <v>0</v>
      </c>
      <c r="K270" s="229" t="s">
        <v>443</v>
      </c>
      <c r="L270" s="45"/>
      <c r="M270" s="234" t="s">
        <v>1</v>
      </c>
      <c r="N270" s="235" t="s">
        <v>41</v>
      </c>
      <c r="O270" s="92"/>
      <c r="P270" s="236">
        <f>O270*H270</f>
        <v>0</v>
      </c>
      <c r="Q270" s="236">
        <v>0.0063200000000000001</v>
      </c>
      <c r="R270" s="236">
        <f>Q270*H270</f>
        <v>0.016179200000000001</v>
      </c>
      <c r="S270" s="236">
        <v>0</v>
      </c>
      <c r="T270" s="237">
        <f>S270*H270</f>
        <v>0</v>
      </c>
      <c r="U270" s="39"/>
      <c r="V270" s="39"/>
      <c r="W270" s="39"/>
      <c r="X270" s="39"/>
      <c r="Y270" s="39"/>
      <c r="Z270" s="39"/>
      <c r="AA270" s="39"/>
      <c r="AB270" s="39"/>
      <c r="AC270" s="39"/>
      <c r="AD270" s="39"/>
      <c r="AE270" s="39"/>
      <c r="AR270" s="238" t="s">
        <v>360</v>
      </c>
      <c r="AT270" s="238" t="s">
        <v>343</v>
      </c>
      <c r="AU270" s="238" t="s">
        <v>85</v>
      </c>
      <c r="AY270" s="18" t="s">
        <v>342</v>
      </c>
      <c r="BE270" s="239">
        <f>IF(N270="základní",J270,0)</f>
        <v>0</v>
      </c>
      <c r="BF270" s="239">
        <f>IF(N270="snížená",J270,0)</f>
        <v>0</v>
      </c>
      <c r="BG270" s="239">
        <f>IF(N270="zákl. přenesená",J270,0)</f>
        <v>0</v>
      </c>
      <c r="BH270" s="239">
        <f>IF(N270="sníž. přenesená",J270,0)</f>
        <v>0</v>
      </c>
      <c r="BI270" s="239">
        <f>IF(N270="nulová",J270,0)</f>
        <v>0</v>
      </c>
      <c r="BJ270" s="18" t="s">
        <v>83</v>
      </c>
      <c r="BK270" s="239">
        <f>ROUND(I270*H270,2)</f>
        <v>0</v>
      </c>
      <c r="BL270" s="18" t="s">
        <v>360</v>
      </c>
      <c r="BM270" s="238" t="s">
        <v>3896</v>
      </c>
    </row>
    <row r="271" s="2" customFormat="1">
      <c r="A271" s="39"/>
      <c r="B271" s="40"/>
      <c r="C271" s="41"/>
      <c r="D271" s="240" t="s">
        <v>349</v>
      </c>
      <c r="E271" s="41"/>
      <c r="F271" s="241" t="s">
        <v>2427</v>
      </c>
      <c r="G271" s="41"/>
      <c r="H271" s="41"/>
      <c r="I271" s="242"/>
      <c r="J271" s="41"/>
      <c r="K271" s="41"/>
      <c r="L271" s="45"/>
      <c r="M271" s="243"/>
      <c r="N271" s="244"/>
      <c r="O271" s="92"/>
      <c r="P271" s="92"/>
      <c r="Q271" s="92"/>
      <c r="R271" s="92"/>
      <c r="S271" s="92"/>
      <c r="T271" s="93"/>
      <c r="U271" s="39"/>
      <c r="V271" s="39"/>
      <c r="W271" s="39"/>
      <c r="X271" s="39"/>
      <c r="Y271" s="39"/>
      <c r="Z271" s="39"/>
      <c r="AA271" s="39"/>
      <c r="AB271" s="39"/>
      <c r="AC271" s="39"/>
      <c r="AD271" s="39"/>
      <c r="AE271" s="39"/>
      <c r="AT271" s="18" t="s">
        <v>349</v>
      </c>
      <c r="AU271" s="18" t="s">
        <v>85</v>
      </c>
    </row>
    <row r="272" s="13" customFormat="1">
      <c r="A272" s="13"/>
      <c r="B272" s="252"/>
      <c r="C272" s="253"/>
      <c r="D272" s="240" t="s">
        <v>446</v>
      </c>
      <c r="E272" s="254" t="s">
        <v>1</v>
      </c>
      <c r="F272" s="255" t="s">
        <v>3897</v>
      </c>
      <c r="G272" s="253"/>
      <c r="H272" s="256">
        <v>2.5600000000000001</v>
      </c>
      <c r="I272" s="257"/>
      <c r="J272" s="253"/>
      <c r="K272" s="253"/>
      <c r="L272" s="258"/>
      <c r="M272" s="259"/>
      <c r="N272" s="260"/>
      <c r="O272" s="260"/>
      <c r="P272" s="260"/>
      <c r="Q272" s="260"/>
      <c r="R272" s="260"/>
      <c r="S272" s="260"/>
      <c r="T272" s="261"/>
      <c r="U272" s="13"/>
      <c r="V272" s="13"/>
      <c r="W272" s="13"/>
      <c r="X272" s="13"/>
      <c r="Y272" s="13"/>
      <c r="Z272" s="13"/>
      <c r="AA272" s="13"/>
      <c r="AB272" s="13"/>
      <c r="AC272" s="13"/>
      <c r="AD272" s="13"/>
      <c r="AE272" s="13"/>
      <c r="AT272" s="262" t="s">
        <v>446</v>
      </c>
      <c r="AU272" s="262" t="s">
        <v>85</v>
      </c>
      <c r="AV272" s="13" t="s">
        <v>85</v>
      </c>
      <c r="AW272" s="13" t="s">
        <v>32</v>
      </c>
      <c r="AX272" s="13" t="s">
        <v>83</v>
      </c>
      <c r="AY272" s="262" t="s">
        <v>342</v>
      </c>
    </row>
    <row r="273" s="12" customFormat="1" ht="22.8" customHeight="1">
      <c r="A273" s="12"/>
      <c r="B273" s="213"/>
      <c r="C273" s="214"/>
      <c r="D273" s="215" t="s">
        <v>75</v>
      </c>
      <c r="E273" s="246" t="s">
        <v>376</v>
      </c>
      <c r="F273" s="246" t="s">
        <v>814</v>
      </c>
      <c r="G273" s="214"/>
      <c r="H273" s="214"/>
      <c r="I273" s="217"/>
      <c r="J273" s="247">
        <f>BK273</f>
        <v>0</v>
      </c>
      <c r="K273" s="214"/>
      <c r="L273" s="219"/>
      <c r="M273" s="220"/>
      <c r="N273" s="221"/>
      <c r="O273" s="221"/>
      <c r="P273" s="222">
        <f>SUM(P274:P390)</f>
        <v>0</v>
      </c>
      <c r="Q273" s="221"/>
      <c r="R273" s="222">
        <f>SUM(R274:R390)</f>
        <v>24.311221999999997</v>
      </c>
      <c r="S273" s="221"/>
      <c r="T273" s="223">
        <f>SUM(T274:T390)</f>
        <v>1.4035600000000001</v>
      </c>
      <c r="U273" s="12"/>
      <c r="V273" s="12"/>
      <c r="W273" s="12"/>
      <c r="X273" s="12"/>
      <c r="Y273" s="12"/>
      <c r="Z273" s="12"/>
      <c r="AA273" s="12"/>
      <c r="AB273" s="12"/>
      <c r="AC273" s="12"/>
      <c r="AD273" s="12"/>
      <c r="AE273" s="12"/>
      <c r="AR273" s="224" t="s">
        <v>83</v>
      </c>
      <c r="AT273" s="225" t="s">
        <v>75</v>
      </c>
      <c r="AU273" s="225" t="s">
        <v>83</v>
      </c>
      <c r="AY273" s="224" t="s">
        <v>342</v>
      </c>
      <c r="BK273" s="226">
        <f>SUM(BK274:BK390)</f>
        <v>0</v>
      </c>
    </row>
    <row r="274" s="2" customFormat="1" ht="16.5" customHeight="1">
      <c r="A274" s="39"/>
      <c r="B274" s="40"/>
      <c r="C274" s="227" t="s">
        <v>692</v>
      </c>
      <c r="D274" s="227" t="s">
        <v>343</v>
      </c>
      <c r="E274" s="228" t="s">
        <v>2460</v>
      </c>
      <c r="F274" s="229" t="s">
        <v>2461</v>
      </c>
      <c r="G274" s="230" t="s">
        <v>442</v>
      </c>
      <c r="H274" s="231">
        <v>2</v>
      </c>
      <c r="I274" s="232"/>
      <c r="J274" s="233">
        <f>ROUND(I274*H274,2)</f>
        <v>0</v>
      </c>
      <c r="K274" s="229" t="s">
        <v>443</v>
      </c>
      <c r="L274" s="45"/>
      <c r="M274" s="234" t="s">
        <v>1</v>
      </c>
      <c r="N274" s="235" t="s">
        <v>41</v>
      </c>
      <c r="O274" s="92"/>
      <c r="P274" s="236">
        <f>O274*H274</f>
        <v>0</v>
      </c>
      <c r="Q274" s="236">
        <v>0.00182</v>
      </c>
      <c r="R274" s="236">
        <f>Q274*H274</f>
        <v>0.00364</v>
      </c>
      <c r="S274" s="236">
        <v>0</v>
      </c>
      <c r="T274" s="237">
        <f>S274*H274</f>
        <v>0</v>
      </c>
      <c r="U274" s="39"/>
      <c r="V274" s="39"/>
      <c r="W274" s="39"/>
      <c r="X274" s="39"/>
      <c r="Y274" s="39"/>
      <c r="Z274" s="39"/>
      <c r="AA274" s="39"/>
      <c r="AB274" s="39"/>
      <c r="AC274" s="39"/>
      <c r="AD274" s="39"/>
      <c r="AE274" s="39"/>
      <c r="AR274" s="238" t="s">
        <v>360</v>
      </c>
      <c r="AT274" s="238" t="s">
        <v>343</v>
      </c>
      <c r="AU274" s="238" t="s">
        <v>85</v>
      </c>
      <c r="AY274" s="18" t="s">
        <v>342</v>
      </c>
      <c r="BE274" s="239">
        <f>IF(N274="základní",J274,0)</f>
        <v>0</v>
      </c>
      <c r="BF274" s="239">
        <f>IF(N274="snížená",J274,0)</f>
        <v>0</v>
      </c>
      <c r="BG274" s="239">
        <f>IF(N274="zákl. přenesená",J274,0)</f>
        <v>0</v>
      </c>
      <c r="BH274" s="239">
        <f>IF(N274="sníž. přenesená",J274,0)</f>
        <v>0</v>
      </c>
      <c r="BI274" s="239">
        <f>IF(N274="nulová",J274,0)</f>
        <v>0</v>
      </c>
      <c r="BJ274" s="18" t="s">
        <v>83</v>
      </c>
      <c r="BK274" s="239">
        <f>ROUND(I274*H274,2)</f>
        <v>0</v>
      </c>
      <c r="BL274" s="18" t="s">
        <v>360</v>
      </c>
      <c r="BM274" s="238" t="s">
        <v>3898</v>
      </c>
    </row>
    <row r="275" s="2" customFormat="1">
      <c r="A275" s="39"/>
      <c r="B275" s="40"/>
      <c r="C275" s="41"/>
      <c r="D275" s="240" t="s">
        <v>349</v>
      </c>
      <c r="E275" s="41"/>
      <c r="F275" s="241" t="s">
        <v>2463</v>
      </c>
      <c r="G275" s="41"/>
      <c r="H275" s="41"/>
      <c r="I275" s="242"/>
      <c r="J275" s="41"/>
      <c r="K275" s="41"/>
      <c r="L275" s="45"/>
      <c r="M275" s="243"/>
      <c r="N275" s="244"/>
      <c r="O275" s="92"/>
      <c r="P275" s="92"/>
      <c r="Q275" s="92"/>
      <c r="R275" s="92"/>
      <c r="S275" s="92"/>
      <c r="T275" s="93"/>
      <c r="U275" s="39"/>
      <c r="V275" s="39"/>
      <c r="W275" s="39"/>
      <c r="X275" s="39"/>
      <c r="Y275" s="39"/>
      <c r="Z275" s="39"/>
      <c r="AA275" s="39"/>
      <c r="AB275" s="39"/>
      <c r="AC275" s="39"/>
      <c r="AD275" s="39"/>
      <c r="AE275" s="39"/>
      <c r="AT275" s="18" t="s">
        <v>349</v>
      </c>
      <c r="AU275" s="18" t="s">
        <v>85</v>
      </c>
    </row>
    <row r="276" s="13" customFormat="1">
      <c r="A276" s="13"/>
      <c r="B276" s="252"/>
      <c r="C276" s="253"/>
      <c r="D276" s="240" t="s">
        <v>446</v>
      </c>
      <c r="E276" s="254" t="s">
        <v>1</v>
      </c>
      <c r="F276" s="255" t="s">
        <v>2403</v>
      </c>
      <c r="G276" s="253"/>
      <c r="H276" s="256">
        <v>2</v>
      </c>
      <c r="I276" s="257"/>
      <c r="J276" s="253"/>
      <c r="K276" s="253"/>
      <c r="L276" s="258"/>
      <c r="M276" s="259"/>
      <c r="N276" s="260"/>
      <c r="O276" s="260"/>
      <c r="P276" s="260"/>
      <c r="Q276" s="260"/>
      <c r="R276" s="260"/>
      <c r="S276" s="260"/>
      <c r="T276" s="261"/>
      <c r="U276" s="13"/>
      <c r="V276" s="13"/>
      <c r="W276" s="13"/>
      <c r="X276" s="13"/>
      <c r="Y276" s="13"/>
      <c r="Z276" s="13"/>
      <c r="AA276" s="13"/>
      <c r="AB276" s="13"/>
      <c r="AC276" s="13"/>
      <c r="AD276" s="13"/>
      <c r="AE276" s="13"/>
      <c r="AT276" s="262" t="s">
        <v>446</v>
      </c>
      <c r="AU276" s="262" t="s">
        <v>85</v>
      </c>
      <c r="AV276" s="13" t="s">
        <v>85</v>
      </c>
      <c r="AW276" s="13" t="s">
        <v>32</v>
      </c>
      <c r="AX276" s="13" t="s">
        <v>83</v>
      </c>
      <c r="AY276" s="262" t="s">
        <v>342</v>
      </c>
    </row>
    <row r="277" s="2" customFormat="1" ht="16.5" customHeight="1">
      <c r="A277" s="39"/>
      <c r="B277" s="40"/>
      <c r="C277" s="295" t="s">
        <v>700</v>
      </c>
      <c r="D277" s="295" t="s">
        <v>621</v>
      </c>
      <c r="E277" s="296" t="s">
        <v>2465</v>
      </c>
      <c r="F277" s="297" t="s">
        <v>2466</v>
      </c>
      <c r="G277" s="298" t="s">
        <v>442</v>
      </c>
      <c r="H277" s="299">
        <v>2</v>
      </c>
      <c r="I277" s="300"/>
      <c r="J277" s="301">
        <f>ROUND(I277*H277,2)</f>
        <v>0</v>
      </c>
      <c r="K277" s="297" t="s">
        <v>443</v>
      </c>
      <c r="L277" s="302"/>
      <c r="M277" s="303" t="s">
        <v>1</v>
      </c>
      <c r="N277" s="304" t="s">
        <v>41</v>
      </c>
      <c r="O277" s="92"/>
      <c r="P277" s="236">
        <f>O277*H277</f>
        <v>0</v>
      </c>
      <c r="Q277" s="236">
        <v>0.040000000000000001</v>
      </c>
      <c r="R277" s="236">
        <f>Q277*H277</f>
        <v>0.080000000000000002</v>
      </c>
      <c r="S277" s="236">
        <v>0</v>
      </c>
      <c r="T277" s="237">
        <f>S277*H277</f>
        <v>0</v>
      </c>
      <c r="U277" s="39"/>
      <c r="V277" s="39"/>
      <c r="W277" s="39"/>
      <c r="X277" s="39"/>
      <c r="Y277" s="39"/>
      <c r="Z277" s="39"/>
      <c r="AA277" s="39"/>
      <c r="AB277" s="39"/>
      <c r="AC277" s="39"/>
      <c r="AD277" s="39"/>
      <c r="AE277" s="39"/>
      <c r="AR277" s="238" t="s">
        <v>376</v>
      </c>
      <c r="AT277" s="238" t="s">
        <v>621</v>
      </c>
      <c r="AU277" s="238" t="s">
        <v>85</v>
      </c>
      <c r="AY277" s="18" t="s">
        <v>342</v>
      </c>
      <c r="BE277" s="239">
        <f>IF(N277="základní",J277,0)</f>
        <v>0</v>
      </c>
      <c r="BF277" s="239">
        <f>IF(N277="snížená",J277,0)</f>
        <v>0</v>
      </c>
      <c r="BG277" s="239">
        <f>IF(N277="zákl. přenesená",J277,0)</f>
        <v>0</v>
      </c>
      <c r="BH277" s="239">
        <f>IF(N277="sníž. přenesená",J277,0)</f>
        <v>0</v>
      </c>
      <c r="BI277" s="239">
        <f>IF(N277="nulová",J277,0)</f>
        <v>0</v>
      </c>
      <c r="BJ277" s="18" t="s">
        <v>83</v>
      </c>
      <c r="BK277" s="239">
        <f>ROUND(I277*H277,2)</f>
        <v>0</v>
      </c>
      <c r="BL277" s="18" t="s">
        <v>360</v>
      </c>
      <c r="BM277" s="238" t="s">
        <v>3899</v>
      </c>
    </row>
    <row r="278" s="2" customFormat="1">
      <c r="A278" s="39"/>
      <c r="B278" s="40"/>
      <c r="C278" s="41"/>
      <c r="D278" s="240" t="s">
        <v>349</v>
      </c>
      <c r="E278" s="41"/>
      <c r="F278" s="241" t="s">
        <v>2466</v>
      </c>
      <c r="G278" s="41"/>
      <c r="H278" s="41"/>
      <c r="I278" s="242"/>
      <c r="J278" s="41"/>
      <c r="K278" s="41"/>
      <c r="L278" s="45"/>
      <c r="M278" s="243"/>
      <c r="N278" s="244"/>
      <c r="O278" s="92"/>
      <c r="P278" s="92"/>
      <c r="Q278" s="92"/>
      <c r="R278" s="92"/>
      <c r="S278" s="92"/>
      <c r="T278" s="93"/>
      <c r="U278" s="39"/>
      <c r="V278" s="39"/>
      <c r="W278" s="39"/>
      <c r="X278" s="39"/>
      <c r="Y278" s="39"/>
      <c r="Z278" s="39"/>
      <c r="AA278" s="39"/>
      <c r="AB278" s="39"/>
      <c r="AC278" s="39"/>
      <c r="AD278" s="39"/>
      <c r="AE278" s="39"/>
      <c r="AT278" s="18" t="s">
        <v>349</v>
      </c>
      <c r="AU278" s="18" t="s">
        <v>85</v>
      </c>
    </row>
    <row r="279" s="2" customFormat="1" ht="24.15" customHeight="1">
      <c r="A279" s="39"/>
      <c r="B279" s="40"/>
      <c r="C279" s="227" t="s">
        <v>710</v>
      </c>
      <c r="D279" s="227" t="s">
        <v>343</v>
      </c>
      <c r="E279" s="228" t="s">
        <v>2468</v>
      </c>
      <c r="F279" s="229" t="s">
        <v>2469</v>
      </c>
      <c r="G279" s="230" t="s">
        <v>543</v>
      </c>
      <c r="H279" s="231">
        <v>2</v>
      </c>
      <c r="I279" s="232"/>
      <c r="J279" s="233">
        <f>ROUND(I279*H279,2)</f>
        <v>0</v>
      </c>
      <c r="K279" s="229" t="s">
        <v>443</v>
      </c>
      <c r="L279" s="45"/>
      <c r="M279" s="234" t="s">
        <v>1</v>
      </c>
      <c r="N279" s="235" t="s">
        <v>41</v>
      </c>
      <c r="O279" s="92"/>
      <c r="P279" s="236">
        <f>O279*H279</f>
        <v>0</v>
      </c>
      <c r="Q279" s="236">
        <v>0.00040000000000000002</v>
      </c>
      <c r="R279" s="236">
        <f>Q279*H279</f>
        <v>0.00080000000000000004</v>
      </c>
      <c r="S279" s="236">
        <v>0</v>
      </c>
      <c r="T279" s="237">
        <f>S279*H279</f>
        <v>0</v>
      </c>
      <c r="U279" s="39"/>
      <c r="V279" s="39"/>
      <c r="W279" s="39"/>
      <c r="X279" s="39"/>
      <c r="Y279" s="39"/>
      <c r="Z279" s="39"/>
      <c r="AA279" s="39"/>
      <c r="AB279" s="39"/>
      <c r="AC279" s="39"/>
      <c r="AD279" s="39"/>
      <c r="AE279" s="39"/>
      <c r="AR279" s="238" t="s">
        <v>360</v>
      </c>
      <c r="AT279" s="238" t="s">
        <v>343</v>
      </c>
      <c r="AU279" s="238" t="s">
        <v>85</v>
      </c>
      <c r="AY279" s="18" t="s">
        <v>342</v>
      </c>
      <c r="BE279" s="239">
        <f>IF(N279="základní",J279,0)</f>
        <v>0</v>
      </c>
      <c r="BF279" s="239">
        <f>IF(N279="snížená",J279,0)</f>
        <v>0</v>
      </c>
      <c r="BG279" s="239">
        <f>IF(N279="zákl. přenesená",J279,0)</f>
        <v>0</v>
      </c>
      <c r="BH279" s="239">
        <f>IF(N279="sníž. přenesená",J279,0)</f>
        <v>0</v>
      </c>
      <c r="BI279" s="239">
        <f>IF(N279="nulová",J279,0)</f>
        <v>0</v>
      </c>
      <c r="BJ279" s="18" t="s">
        <v>83</v>
      </c>
      <c r="BK279" s="239">
        <f>ROUND(I279*H279,2)</f>
        <v>0</v>
      </c>
      <c r="BL279" s="18" t="s">
        <v>360</v>
      </c>
      <c r="BM279" s="238" t="s">
        <v>3900</v>
      </c>
    </row>
    <row r="280" s="2" customFormat="1">
      <c r="A280" s="39"/>
      <c r="B280" s="40"/>
      <c r="C280" s="41"/>
      <c r="D280" s="240" t="s">
        <v>349</v>
      </c>
      <c r="E280" s="41"/>
      <c r="F280" s="241" t="s">
        <v>2471</v>
      </c>
      <c r="G280" s="41"/>
      <c r="H280" s="41"/>
      <c r="I280" s="242"/>
      <c r="J280" s="41"/>
      <c r="K280" s="41"/>
      <c r="L280" s="45"/>
      <c r="M280" s="243"/>
      <c r="N280" s="244"/>
      <c r="O280" s="92"/>
      <c r="P280" s="92"/>
      <c r="Q280" s="92"/>
      <c r="R280" s="92"/>
      <c r="S280" s="92"/>
      <c r="T280" s="93"/>
      <c r="U280" s="39"/>
      <c r="V280" s="39"/>
      <c r="W280" s="39"/>
      <c r="X280" s="39"/>
      <c r="Y280" s="39"/>
      <c r="Z280" s="39"/>
      <c r="AA280" s="39"/>
      <c r="AB280" s="39"/>
      <c r="AC280" s="39"/>
      <c r="AD280" s="39"/>
      <c r="AE280" s="39"/>
      <c r="AT280" s="18" t="s">
        <v>349</v>
      </c>
      <c r="AU280" s="18" t="s">
        <v>85</v>
      </c>
    </row>
    <row r="281" s="13" customFormat="1">
      <c r="A281" s="13"/>
      <c r="B281" s="252"/>
      <c r="C281" s="253"/>
      <c r="D281" s="240" t="s">
        <v>446</v>
      </c>
      <c r="E281" s="254" t="s">
        <v>1</v>
      </c>
      <c r="F281" s="255" t="s">
        <v>3901</v>
      </c>
      <c r="G281" s="253"/>
      <c r="H281" s="256">
        <v>2</v>
      </c>
      <c r="I281" s="257"/>
      <c r="J281" s="253"/>
      <c r="K281" s="253"/>
      <c r="L281" s="258"/>
      <c r="M281" s="259"/>
      <c r="N281" s="260"/>
      <c r="O281" s="260"/>
      <c r="P281" s="260"/>
      <c r="Q281" s="260"/>
      <c r="R281" s="260"/>
      <c r="S281" s="260"/>
      <c r="T281" s="261"/>
      <c r="U281" s="13"/>
      <c r="V281" s="13"/>
      <c r="W281" s="13"/>
      <c r="X281" s="13"/>
      <c r="Y281" s="13"/>
      <c r="Z281" s="13"/>
      <c r="AA281" s="13"/>
      <c r="AB281" s="13"/>
      <c r="AC281" s="13"/>
      <c r="AD281" s="13"/>
      <c r="AE281" s="13"/>
      <c r="AT281" s="262" t="s">
        <v>446</v>
      </c>
      <c r="AU281" s="262" t="s">
        <v>85</v>
      </c>
      <c r="AV281" s="13" t="s">
        <v>85</v>
      </c>
      <c r="AW281" s="13" t="s">
        <v>32</v>
      </c>
      <c r="AX281" s="13" t="s">
        <v>83</v>
      </c>
      <c r="AY281" s="262" t="s">
        <v>342</v>
      </c>
    </row>
    <row r="282" s="2" customFormat="1" ht="16.5" customHeight="1">
      <c r="A282" s="39"/>
      <c r="B282" s="40"/>
      <c r="C282" s="295" t="s">
        <v>717</v>
      </c>
      <c r="D282" s="295" t="s">
        <v>621</v>
      </c>
      <c r="E282" s="296" t="s">
        <v>2473</v>
      </c>
      <c r="F282" s="297" t="s">
        <v>2474</v>
      </c>
      <c r="G282" s="298" t="s">
        <v>543</v>
      </c>
      <c r="H282" s="299">
        <v>2.02</v>
      </c>
      <c r="I282" s="300"/>
      <c r="J282" s="301">
        <f>ROUND(I282*H282,2)</f>
        <v>0</v>
      </c>
      <c r="K282" s="297" t="s">
        <v>443</v>
      </c>
      <c r="L282" s="302"/>
      <c r="M282" s="303" t="s">
        <v>1</v>
      </c>
      <c r="N282" s="304" t="s">
        <v>41</v>
      </c>
      <c r="O282" s="92"/>
      <c r="P282" s="236">
        <f>O282*H282</f>
        <v>0</v>
      </c>
      <c r="Q282" s="236">
        <v>1.024</v>
      </c>
      <c r="R282" s="236">
        <f>Q282*H282</f>
        <v>2.0684800000000001</v>
      </c>
      <c r="S282" s="236">
        <v>0</v>
      </c>
      <c r="T282" s="237">
        <f>S282*H282</f>
        <v>0</v>
      </c>
      <c r="U282" s="39"/>
      <c r="V282" s="39"/>
      <c r="W282" s="39"/>
      <c r="X282" s="39"/>
      <c r="Y282" s="39"/>
      <c r="Z282" s="39"/>
      <c r="AA282" s="39"/>
      <c r="AB282" s="39"/>
      <c r="AC282" s="39"/>
      <c r="AD282" s="39"/>
      <c r="AE282" s="39"/>
      <c r="AR282" s="238" t="s">
        <v>376</v>
      </c>
      <c r="AT282" s="238" t="s">
        <v>621</v>
      </c>
      <c r="AU282" s="238" t="s">
        <v>85</v>
      </c>
      <c r="AY282" s="18" t="s">
        <v>342</v>
      </c>
      <c r="BE282" s="239">
        <f>IF(N282="základní",J282,0)</f>
        <v>0</v>
      </c>
      <c r="BF282" s="239">
        <f>IF(N282="snížená",J282,0)</f>
        <v>0</v>
      </c>
      <c r="BG282" s="239">
        <f>IF(N282="zákl. přenesená",J282,0)</f>
        <v>0</v>
      </c>
      <c r="BH282" s="239">
        <f>IF(N282="sníž. přenesená",J282,0)</f>
        <v>0</v>
      </c>
      <c r="BI282" s="239">
        <f>IF(N282="nulová",J282,0)</f>
        <v>0</v>
      </c>
      <c r="BJ282" s="18" t="s">
        <v>83</v>
      </c>
      <c r="BK282" s="239">
        <f>ROUND(I282*H282,2)</f>
        <v>0</v>
      </c>
      <c r="BL282" s="18" t="s">
        <v>360</v>
      </c>
      <c r="BM282" s="238" t="s">
        <v>3902</v>
      </c>
    </row>
    <row r="283" s="2" customFormat="1">
      <c r="A283" s="39"/>
      <c r="B283" s="40"/>
      <c r="C283" s="41"/>
      <c r="D283" s="240" t="s">
        <v>349</v>
      </c>
      <c r="E283" s="41"/>
      <c r="F283" s="241" t="s">
        <v>2474</v>
      </c>
      <c r="G283" s="41"/>
      <c r="H283" s="41"/>
      <c r="I283" s="242"/>
      <c r="J283" s="41"/>
      <c r="K283" s="41"/>
      <c r="L283" s="45"/>
      <c r="M283" s="243"/>
      <c r="N283" s="244"/>
      <c r="O283" s="92"/>
      <c r="P283" s="92"/>
      <c r="Q283" s="92"/>
      <c r="R283" s="92"/>
      <c r="S283" s="92"/>
      <c r="T283" s="93"/>
      <c r="U283" s="39"/>
      <c r="V283" s="39"/>
      <c r="W283" s="39"/>
      <c r="X283" s="39"/>
      <c r="Y283" s="39"/>
      <c r="Z283" s="39"/>
      <c r="AA283" s="39"/>
      <c r="AB283" s="39"/>
      <c r="AC283" s="39"/>
      <c r="AD283" s="39"/>
      <c r="AE283" s="39"/>
      <c r="AT283" s="18" t="s">
        <v>349</v>
      </c>
      <c r="AU283" s="18" t="s">
        <v>85</v>
      </c>
    </row>
    <row r="284" s="13" customFormat="1">
      <c r="A284" s="13"/>
      <c r="B284" s="252"/>
      <c r="C284" s="253"/>
      <c r="D284" s="240" t="s">
        <v>446</v>
      </c>
      <c r="E284" s="253"/>
      <c r="F284" s="255" t="s">
        <v>3903</v>
      </c>
      <c r="G284" s="253"/>
      <c r="H284" s="256">
        <v>2.02</v>
      </c>
      <c r="I284" s="257"/>
      <c r="J284" s="253"/>
      <c r="K284" s="253"/>
      <c r="L284" s="258"/>
      <c r="M284" s="259"/>
      <c r="N284" s="260"/>
      <c r="O284" s="260"/>
      <c r="P284" s="260"/>
      <c r="Q284" s="260"/>
      <c r="R284" s="260"/>
      <c r="S284" s="260"/>
      <c r="T284" s="261"/>
      <c r="U284" s="13"/>
      <c r="V284" s="13"/>
      <c r="W284" s="13"/>
      <c r="X284" s="13"/>
      <c r="Y284" s="13"/>
      <c r="Z284" s="13"/>
      <c r="AA284" s="13"/>
      <c r="AB284" s="13"/>
      <c r="AC284" s="13"/>
      <c r="AD284" s="13"/>
      <c r="AE284" s="13"/>
      <c r="AT284" s="262" t="s">
        <v>446</v>
      </c>
      <c r="AU284" s="262" t="s">
        <v>85</v>
      </c>
      <c r="AV284" s="13" t="s">
        <v>85</v>
      </c>
      <c r="AW284" s="13" t="s">
        <v>4</v>
      </c>
      <c r="AX284" s="13" t="s">
        <v>83</v>
      </c>
      <c r="AY284" s="262" t="s">
        <v>342</v>
      </c>
    </row>
    <row r="285" s="2" customFormat="1" ht="21.75" customHeight="1">
      <c r="A285" s="39"/>
      <c r="B285" s="40"/>
      <c r="C285" s="227" t="s">
        <v>724</v>
      </c>
      <c r="D285" s="227" t="s">
        <v>343</v>
      </c>
      <c r="E285" s="228" t="s">
        <v>2498</v>
      </c>
      <c r="F285" s="229" t="s">
        <v>2499</v>
      </c>
      <c r="G285" s="230" t="s">
        <v>543</v>
      </c>
      <c r="H285" s="231">
        <v>18.199999999999999</v>
      </c>
      <c r="I285" s="232"/>
      <c r="J285" s="233">
        <f>ROUND(I285*H285,2)</f>
        <v>0</v>
      </c>
      <c r="K285" s="229" t="s">
        <v>443</v>
      </c>
      <c r="L285" s="45"/>
      <c r="M285" s="234" t="s">
        <v>1</v>
      </c>
      <c r="N285" s="235" t="s">
        <v>41</v>
      </c>
      <c r="O285" s="92"/>
      <c r="P285" s="236">
        <f>O285*H285</f>
        <v>0</v>
      </c>
      <c r="Q285" s="236">
        <v>8.0000000000000007E-05</v>
      </c>
      <c r="R285" s="236">
        <f>Q285*H285</f>
        <v>0.0014560000000000001</v>
      </c>
      <c r="S285" s="236">
        <v>0</v>
      </c>
      <c r="T285" s="237">
        <f>S285*H285</f>
        <v>0</v>
      </c>
      <c r="U285" s="39"/>
      <c r="V285" s="39"/>
      <c r="W285" s="39"/>
      <c r="X285" s="39"/>
      <c r="Y285" s="39"/>
      <c r="Z285" s="39"/>
      <c r="AA285" s="39"/>
      <c r="AB285" s="39"/>
      <c r="AC285" s="39"/>
      <c r="AD285" s="39"/>
      <c r="AE285" s="39"/>
      <c r="AR285" s="238" t="s">
        <v>360</v>
      </c>
      <c r="AT285" s="238" t="s">
        <v>343</v>
      </c>
      <c r="AU285" s="238" t="s">
        <v>85</v>
      </c>
      <c r="AY285" s="18" t="s">
        <v>342</v>
      </c>
      <c r="BE285" s="239">
        <f>IF(N285="základní",J285,0)</f>
        <v>0</v>
      </c>
      <c r="BF285" s="239">
        <f>IF(N285="snížená",J285,0)</f>
        <v>0</v>
      </c>
      <c r="BG285" s="239">
        <f>IF(N285="zákl. přenesená",J285,0)</f>
        <v>0</v>
      </c>
      <c r="BH285" s="239">
        <f>IF(N285="sníž. přenesená",J285,0)</f>
        <v>0</v>
      </c>
      <c r="BI285" s="239">
        <f>IF(N285="nulová",J285,0)</f>
        <v>0</v>
      </c>
      <c r="BJ285" s="18" t="s">
        <v>83</v>
      </c>
      <c r="BK285" s="239">
        <f>ROUND(I285*H285,2)</f>
        <v>0</v>
      </c>
      <c r="BL285" s="18" t="s">
        <v>360</v>
      </c>
      <c r="BM285" s="238" t="s">
        <v>3904</v>
      </c>
    </row>
    <row r="286" s="2" customFormat="1">
      <c r="A286" s="39"/>
      <c r="B286" s="40"/>
      <c r="C286" s="41"/>
      <c r="D286" s="240" t="s">
        <v>349</v>
      </c>
      <c r="E286" s="41"/>
      <c r="F286" s="241" t="s">
        <v>2501</v>
      </c>
      <c r="G286" s="41"/>
      <c r="H286" s="41"/>
      <c r="I286" s="242"/>
      <c r="J286" s="41"/>
      <c r="K286" s="41"/>
      <c r="L286" s="45"/>
      <c r="M286" s="243"/>
      <c r="N286" s="244"/>
      <c r="O286" s="92"/>
      <c r="P286" s="92"/>
      <c r="Q286" s="92"/>
      <c r="R286" s="92"/>
      <c r="S286" s="92"/>
      <c r="T286" s="93"/>
      <c r="U286" s="39"/>
      <c r="V286" s="39"/>
      <c r="W286" s="39"/>
      <c r="X286" s="39"/>
      <c r="Y286" s="39"/>
      <c r="Z286" s="39"/>
      <c r="AA286" s="39"/>
      <c r="AB286" s="39"/>
      <c r="AC286" s="39"/>
      <c r="AD286" s="39"/>
      <c r="AE286" s="39"/>
      <c r="AT286" s="18" t="s">
        <v>349</v>
      </c>
      <c r="AU286" s="18" t="s">
        <v>85</v>
      </c>
    </row>
    <row r="287" s="13" customFormat="1">
      <c r="A287" s="13"/>
      <c r="B287" s="252"/>
      <c r="C287" s="253"/>
      <c r="D287" s="240" t="s">
        <v>446</v>
      </c>
      <c r="E287" s="254" t="s">
        <v>1</v>
      </c>
      <c r="F287" s="255" t="s">
        <v>3905</v>
      </c>
      <c r="G287" s="253"/>
      <c r="H287" s="256">
        <v>7.9000000000000004</v>
      </c>
      <c r="I287" s="257"/>
      <c r="J287" s="253"/>
      <c r="K287" s="253"/>
      <c r="L287" s="258"/>
      <c r="M287" s="259"/>
      <c r="N287" s="260"/>
      <c r="O287" s="260"/>
      <c r="P287" s="260"/>
      <c r="Q287" s="260"/>
      <c r="R287" s="260"/>
      <c r="S287" s="260"/>
      <c r="T287" s="261"/>
      <c r="U287" s="13"/>
      <c r="V287" s="13"/>
      <c r="W287" s="13"/>
      <c r="X287" s="13"/>
      <c r="Y287" s="13"/>
      <c r="Z287" s="13"/>
      <c r="AA287" s="13"/>
      <c r="AB287" s="13"/>
      <c r="AC287" s="13"/>
      <c r="AD287" s="13"/>
      <c r="AE287" s="13"/>
      <c r="AT287" s="262" t="s">
        <v>446</v>
      </c>
      <c r="AU287" s="262" t="s">
        <v>85</v>
      </c>
      <c r="AV287" s="13" t="s">
        <v>85</v>
      </c>
      <c r="AW287" s="13" t="s">
        <v>32</v>
      </c>
      <c r="AX287" s="13" t="s">
        <v>76</v>
      </c>
      <c r="AY287" s="262" t="s">
        <v>342</v>
      </c>
    </row>
    <row r="288" s="13" customFormat="1">
      <c r="A288" s="13"/>
      <c r="B288" s="252"/>
      <c r="C288" s="253"/>
      <c r="D288" s="240" t="s">
        <v>446</v>
      </c>
      <c r="E288" s="254" t="s">
        <v>1</v>
      </c>
      <c r="F288" s="255" t="s">
        <v>3906</v>
      </c>
      <c r="G288" s="253"/>
      <c r="H288" s="256">
        <v>9.3000000000000007</v>
      </c>
      <c r="I288" s="257"/>
      <c r="J288" s="253"/>
      <c r="K288" s="253"/>
      <c r="L288" s="258"/>
      <c r="M288" s="259"/>
      <c r="N288" s="260"/>
      <c r="O288" s="260"/>
      <c r="P288" s="260"/>
      <c r="Q288" s="260"/>
      <c r="R288" s="260"/>
      <c r="S288" s="260"/>
      <c r="T288" s="261"/>
      <c r="U288" s="13"/>
      <c r="V288" s="13"/>
      <c r="W288" s="13"/>
      <c r="X288" s="13"/>
      <c r="Y288" s="13"/>
      <c r="Z288" s="13"/>
      <c r="AA288" s="13"/>
      <c r="AB288" s="13"/>
      <c r="AC288" s="13"/>
      <c r="AD288" s="13"/>
      <c r="AE288" s="13"/>
      <c r="AT288" s="262" t="s">
        <v>446</v>
      </c>
      <c r="AU288" s="262" t="s">
        <v>85</v>
      </c>
      <c r="AV288" s="13" t="s">
        <v>85</v>
      </c>
      <c r="AW288" s="13" t="s">
        <v>32</v>
      </c>
      <c r="AX288" s="13" t="s">
        <v>76</v>
      </c>
      <c r="AY288" s="262" t="s">
        <v>342</v>
      </c>
    </row>
    <row r="289" s="15" customFormat="1">
      <c r="A289" s="15"/>
      <c r="B289" s="273"/>
      <c r="C289" s="274"/>
      <c r="D289" s="240" t="s">
        <v>446</v>
      </c>
      <c r="E289" s="275" t="s">
        <v>1</v>
      </c>
      <c r="F289" s="276" t="s">
        <v>492</v>
      </c>
      <c r="G289" s="274"/>
      <c r="H289" s="277">
        <v>17.199999999999999</v>
      </c>
      <c r="I289" s="278"/>
      <c r="J289" s="274"/>
      <c r="K289" s="274"/>
      <c r="L289" s="279"/>
      <c r="M289" s="280"/>
      <c r="N289" s="281"/>
      <c r="O289" s="281"/>
      <c r="P289" s="281"/>
      <c r="Q289" s="281"/>
      <c r="R289" s="281"/>
      <c r="S289" s="281"/>
      <c r="T289" s="282"/>
      <c r="U289" s="15"/>
      <c r="V289" s="15"/>
      <c r="W289" s="15"/>
      <c r="X289" s="15"/>
      <c r="Y289" s="15"/>
      <c r="Z289" s="15"/>
      <c r="AA289" s="15"/>
      <c r="AB289" s="15"/>
      <c r="AC289" s="15"/>
      <c r="AD289" s="15"/>
      <c r="AE289" s="15"/>
      <c r="AT289" s="283" t="s">
        <v>446</v>
      </c>
      <c r="AU289" s="283" t="s">
        <v>85</v>
      </c>
      <c r="AV289" s="15" t="s">
        <v>92</v>
      </c>
      <c r="AW289" s="15" t="s">
        <v>32</v>
      </c>
      <c r="AX289" s="15" t="s">
        <v>76</v>
      </c>
      <c r="AY289" s="283" t="s">
        <v>342</v>
      </c>
    </row>
    <row r="290" s="13" customFormat="1">
      <c r="A290" s="13"/>
      <c r="B290" s="252"/>
      <c r="C290" s="253"/>
      <c r="D290" s="240" t="s">
        <v>446</v>
      </c>
      <c r="E290" s="254" t="s">
        <v>1</v>
      </c>
      <c r="F290" s="255" t="s">
        <v>2455</v>
      </c>
      <c r="G290" s="253"/>
      <c r="H290" s="256">
        <v>1</v>
      </c>
      <c r="I290" s="257"/>
      <c r="J290" s="253"/>
      <c r="K290" s="253"/>
      <c r="L290" s="258"/>
      <c r="M290" s="259"/>
      <c r="N290" s="260"/>
      <c r="O290" s="260"/>
      <c r="P290" s="260"/>
      <c r="Q290" s="260"/>
      <c r="R290" s="260"/>
      <c r="S290" s="260"/>
      <c r="T290" s="261"/>
      <c r="U290" s="13"/>
      <c r="V290" s="13"/>
      <c r="W290" s="13"/>
      <c r="X290" s="13"/>
      <c r="Y290" s="13"/>
      <c r="Z290" s="13"/>
      <c r="AA290" s="13"/>
      <c r="AB290" s="13"/>
      <c r="AC290" s="13"/>
      <c r="AD290" s="13"/>
      <c r="AE290" s="13"/>
      <c r="AT290" s="262" t="s">
        <v>446</v>
      </c>
      <c r="AU290" s="262" t="s">
        <v>85</v>
      </c>
      <c r="AV290" s="13" t="s">
        <v>85</v>
      </c>
      <c r="AW290" s="13" t="s">
        <v>32</v>
      </c>
      <c r="AX290" s="13" t="s">
        <v>76</v>
      </c>
      <c r="AY290" s="262" t="s">
        <v>342</v>
      </c>
    </row>
    <row r="291" s="16" customFormat="1">
      <c r="A291" s="16"/>
      <c r="B291" s="284"/>
      <c r="C291" s="285"/>
      <c r="D291" s="240" t="s">
        <v>446</v>
      </c>
      <c r="E291" s="286" t="s">
        <v>1</v>
      </c>
      <c r="F291" s="287" t="s">
        <v>500</v>
      </c>
      <c r="G291" s="285"/>
      <c r="H291" s="288">
        <v>18.199999999999999</v>
      </c>
      <c r="I291" s="289"/>
      <c r="J291" s="285"/>
      <c r="K291" s="285"/>
      <c r="L291" s="290"/>
      <c r="M291" s="291"/>
      <c r="N291" s="292"/>
      <c r="O291" s="292"/>
      <c r="P291" s="292"/>
      <c r="Q291" s="292"/>
      <c r="R291" s="292"/>
      <c r="S291" s="292"/>
      <c r="T291" s="293"/>
      <c r="U291" s="16"/>
      <c r="V291" s="16"/>
      <c r="W291" s="16"/>
      <c r="X291" s="16"/>
      <c r="Y291" s="16"/>
      <c r="Z291" s="16"/>
      <c r="AA291" s="16"/>
      <c r="AB291" s="16"/>
      <c r="AC291" s="16"/>
      <c r="AD291" s="16"/>
      <c r="AE291" s="16"/>
      <c r="AT291" s="294" t="s">
        <v>446</v>
      </c>
      <c r="AU291" s="294" t="s">
        <v>85</v>
      </c>
      <c r="AV291" s="16" t="s">
        <v>360</v>
      </c>
      <c r="AW291" s="16" t="s">
        <v>32</v>
      </c>
      <c r="AX291" s="16" t="s">
        <v>83</v>
      </c>
      <c r="AY291" s="294" t="s">
        <v>342</v>
      </c>
    </row>
    <row r="292" s="2" customFormat="1" ht="16.5" customHeight="1">
      <c r="A292" s="39"/>
      <c r="B292" s="40"/>
      <c r="C292" s="295" t="s">
        <v>730</v>
      </c>
      <c r="D292" s="295" t="s">
        <v>621</v>
      </c>
      <c r="E292" s="296" t="s">
        <v>2503</v>
      </c>
      <c r="F292" s="297" t="s">
        <v>2504</v>
      </c>
      <c r="G292" s="298" t="s">
        <v>543</v>
      </c>
      <c r="H292" s="299">
        <v>18.472999999999999</v>
      </c>
      <c r="I292" s="300"/>
      <c r="J292" s="301">
        <f>ROUND(I292*H292,2)</f>
        <v>0</v>
      </c>
      <c r="K292" s="297" t="s">
        <v>443</v>
      </c>
      <c r="L292" s="302"/>
      <c r="M292" s="303" t="s">
        <v>1</v>
      </c>
      <c r="N292" s="304" t="s">
        <v>41</v>
      </c>
      <c r="O292" s="92"/>
      <c r="P292" s="236">
        <f>O292*H292</f>
        <v>0</v>
      </c>
      <c r="Q292" s="236">
        <v>0.071999999999999995</v>
      </c>
      <c r="R292" s="236">
        <f>Q292*H292</f>
        <v>1.3300559999999999</v>
      </c>
      <c r="S292" s="236">
        <v>0</v>
      </c>
      <c r="T292" s="237">
        <f>S292*H292</f>
        <v>0</v>
      </c>
      <c r="U292" s="39"/>
      <c r="V292" s="39"/>
      <c r="W292" s="39"/>
      <c r="X292" s="39"/>
      <c r="Y292" s="39"/>
      <c r="Z292" s="39"/>
      <c r="AA292" s="39"/>
      <c r="AB292" s="39"/>
      <c r="AC292" s="39"/>
      <c r="AD292" s="39"/>
      <c r="AE292" s="39"/>
      <c r="AR292" s="238" t="s">
        <v>376</v>
      </c>
      <c r="AT292" s="238" t="s">
        <v>621</v>
      </c>
      <c r="AU292" s="238" t="s">
        <v>85</v>
      </c>
      <c r="AY292" s="18" t="s">
        <v>342</v>
      </c>
      <c r="BE292" s="239">
        <f>IF(N292="základní",J292,0)</f>
        <v>0</v>
      </c>
      <c r="BF292" s="239">
        <f>IF(N292="snížená",J292,0)</f>
        <v>0</v>
      </c>
      <c r="BG292" s="239">
        <f>IF(N292="zákl. přenesená",J292,0)</f>
        <v>0</v>
      </c>
      <c r="BH292" s="239">
        <f>IF(N292="sníž. přenesená",J292,0)</f>
        <v>0</v>
      </c>
      <c r="BI292" s="239">
        <f>IF(N292="nulová",J292,0)</f>
        <v>0</v>
      </c>
      <c r="BJ292" s="18" t="s">
        <v>83</v>
      </c>
      <c r="BK292" s="239">
        <f>ROUND(I292*H292,2)</f>
        <v>0</v>
      </c>
      <c r="BL292" s="18" t="s">
        <v>360</v>
      </c>
      <c r="BM292" s="238" t="s">
        <v>3907</v>
      </c>
    </row>
    <row r="293" s="2" customFormat="1">
      <c r="A293" s="39"/>
      <c r="B293" s="40"/>
      <c r="C293" s="41"/>
      <c r="D293" s="240" t="s">
        <v>349</v>
      </c>
      <c r="E293" s="41"/>
      <c r="F293" s="241" t="s">
        <v>2504</v>
      </c>
      <c r="G293" s="41"/>
      <c r="H293" s="41"/>
      <c r="I293" s="242"/>
      <c r="J293" s="41"/>
      <c r="K293" s="41"/>
      <c r="L293" s="45"/>
      <c r="M293" s="243"/>
      <c r="N293" s="244"/>
      <c r="O293" s="92"/>
      <c r="P293" s="92"/>
      <c r="Q293" s="92"/>
      <c r="R293" s="92"/>
      <c r="S293" s="92"/>
      <c r="T293" s="93"/>
      <c r="U293" s="39"/>
      <c r="V293" s="39"/>
      <c r="W293" s="39"/>
      <c r="X293" s="39"/>
      <c r="Y293" s="39"/>
      <c r="Z293" s="39"/>
      <c r="AA293" s="39"/>
      <c r="AB293" s="39"/>
      <c r="AC293" s="39"/>
      <c r="AD293" s="39"/>
      <c r="AE293" s="39"/>
      <c r="AT293" s="18" t="s">
        <v>349</v>
      </c>
      <c r="AU293" s="18" t="s">
        <v>85</v>
      </c>
    </row>
    <row r="294" s="13" customFormat="1">
      <c r="A294" s="13"/>
      <c r="B294" s="252"/>
      <c r="C294" s="253"/>
      <c r="D294" s="240" t="s">
        <v>446</v>
      </c>
      <c r="E294" s="253"/>
      <c r="F294" s="255" t="s">
        <v>3908</v>
      </c>
      <c r="G294" s="253"/>
      <c r="H294" s="256">
        <v>18.472999999999999</v>
      </c>
      <c r="I294" s="257"/>
      <c r="J294" s="253"/>
      <c r="K294" s="253"/>
      <c r="L294" s="258"/>
      <c r="M294" s="259"/>
      <c r="N294" s="260"/>
      <c r="O294" s="260"/>
      <c r="P294" s="260"/>
      <c r="Q294" s="260"/>
      <c r="R294" s="260"/>
      <c r="S294" s="260"/>
      <c r="T294" s="261"/>
      <c r="U294" s="13"/>
      <c r="V294" s="13"/>
      <c r="W294" s="13"/>
      <c r="X294" s="13"/>
      <c r="Y294" s="13"/>
      <c r="Z294" s="13"/>
      <c r="AA294" s="13"/>
      <c r="AB294" s="13"/>
      <c r="AC294" s="13"/>
      <c r="AD294" s="13"/>
      <c r="AE294" s="13"/>
      <c r="AT294" s="262" t="s">
        <v>446</v>
      </c>
      <c r="AU294" s="262" t="s">
        <v>85</v>
      </c>
      <c r="AV294" s="13" t="s">
        <v>85</v>
      </c>
      <c r="AW294" s="13" t="s">
        <v>4</v>
      </c>
      <c r="AX294" s="13" t="s">
        <v>83</v>
      </c>
      <c r="AY294" s="262" t="s">
        <v>342</v>
      </c>
    </row>
    <row r="295" s="2" customFormat="1" ht="16.5" customHeight="1">
      <c r="A295" s="39"/>
      <c r="B295" s="40"/>
      <c r="C295" s="227" t="s">
        <v>737</v>
      </c>
      <c r="D295" s="227" t="s">
        <v>343</v>
      </c>
      <c r="E295" s="228" t="s">
        <v>2507</v>
      </c>
      <c r="F295" s="229" t="s">
        <v>2508</v>
      </c>
      <c r="G295" s="230" t="s">
        <v>442</v>
      </c>
      <c r="H295" s="231">
        <v>9</v>
      </c>
      <c r="I295" s="232"/>
      <c r="J295" s="233">
        <f>ROUND(I295*H295,2)</f>
        <v>0</v>
      </c>
      <c r="K295" s="229" t="s">
        <v>443</v>
      </c>
      <c r="L295" s="45"/>
      <c r="M295" s="234" t="s">
        <v>1</v>
      </c>
      <c r="N295" s="235" t="s">
        <v>41</v>
      </c>
      <c r="O295" s="92"/>
      <c r="P295" s="236">
        <f>O295*H295</f>
        <v>0</v>
      </c>
      <c r="Q295" s="236">
        <v>9.0000000000000006E-05</v>
      </c>
      <c r="R295" s="236">
        <f>Q295*H295</f>
        <v>0.00081000000000000006</v>
      </c>
      <c r="S295" s="236">
        <v>0</v>
      </c>
      <c r="T295" s="237">
        <f>S295*H295</f>
        <v>0</v>
      </c>
      <c r="U295" s="39"/>
      <c r="V295" s="39"/>
      <c r="W295" s="39"/>
      <c r="X295" s="39"/>
      <c r="Y295" s="39"/>
      <c r="Z295" s="39"/>
      <c r="AA295" s="39"/>
      <c r="AB295" s="39"/>
      <c r="AC295" s="39"/>
      <c r="AD295" s="39"/>
      <c r="AE295" s="39"/>
      <c r="AR295" s="238" t="s">
        <v>360</v>
      </c>
      <c r="AT295" s="238" t="s">
        <v>343</v>
      </c>
      <c r="AU295" s="238" t="s">
        <v>85</v>
      </c>
      <c r="AY295" s="18" t="s">
        <v>342</v>
      </c>
      <c r="BE295" s="239">
        <f>IF(N295="základní",J295,0)</f>
        <v>0</v>
      </c>
      <c r="BF295" s="239">
        <f>IF(N295="snížená",J295,0)</f>
        <v>0</v>
      </c>
      <c r="BG295" s="239">
        <f>IF(N295="zákl. přenesená",J295,0)</f>
        <v>0</v>
      </c>
      <c r="BH295" s="239">
        <f>IF(N295="sníž. přenesená",J295,0)</f>
        <v>0</v>
      </c>
      <c r="BI295" s="239">
        <f>IF(N295="nulová",J295,0)</f>
        <v>0</v>
      </c>
      <c r="BJ295" s="18" t="s">
        <v>83</v>
      </c>
      <c r="BK295" s="239">
        <f>ROUND(I295*H295,2)</f>
        <v>0</v>
      </c>
      <c r="BL295" s="18" t="s">
        <v>360</v>
      </c>
      <c r="BM295" s="238" t="s">
        <v>3909</v>
      </c>
    </row>
    <row r="296" s="2" customFormat="1">
      <c r="A296" s="39"/>
      <c r="B296" s="40"/>
      <c r="C296" s="41"/>
      <c r="D296" s="240" t="s">
        <v>349</v>
      </c>
      <c r="E296" s="41"/>
      <c r="F296" s="241" t="s">
        <v>2510</v>
      </c>
      <c r="G296" s="41"/>
      <c r="H296" s="41"/>
      <c r="I296" s="242"/>
      <c r="J296" s="41"/>
      <c r="K296" s="41"/>
      <c r="L296" s="45"/>
      <c r="M296" s="243"/>
      <c r="N296" s="244"/>
      <c r="O296" s="92"/>
      <c r="P296" s="92"/>
      <c r="Q296" s="92"/>
      <c r="R296" s="92"/>
      <c r="S296" s="92"/>
      <c r="T296" s="93"/>
      <c r="U296" s="39"/>
      <c r="V296" s="39"/>
      <c r="W296" s="39"/>
      <c r="X296" s="39"/>
      <c r="Y296" s="39"/>
      <c r="Z296" s="39"/>
      <c r="AA296" s="39"/>
      <c r="AB296" s="39"/>
      <c r="AC296" s="39"/>
      <c r="AD296" s="39"/>
      <c r="AE296" s="39"/>
      <c r="AT296" s="18" t="s">
        <v>349</v>
      </c>
      <c r="AU296" s="18" t="s">
        <v>85</v>
      </c>
    </row>
    <row r="297" s="13" customFormat="1">
      <c r="A297" s="13"/>
      <c r="B297" s="252"/>
      <c r="C297" s="253"/>
      <c r="D297" s="240" t="s">
        <v>446</v>
      </c>
      <c r="E297" s="254" t="s">
        <v>1</v>
      </c>
      <c r="F297" s="255" t="s">
        <v>3910</v>
      </c>
      <c r="G297" s="253"/>
      <c r="H297" s="256">
        <v>9</v>
      </c>
      <c r="I297" s="257"/>
      <c r="J297" s="253"/>
      <c r="K297" s="253"/>
      <c r="L297" s="258"/>
      <c r="M297" s="259"/>
      <c r="N297" s="260"/>
      <c r="O297" s="260"/>
      <c r="P297" s="260"/>
      <c r="Q297" s="260"/>
      <c r="R297" s="260"/>
      <c r="S297" s="260"/>
      <c r="T297" s="261"/>
      <c r="U297" s="13"/>
      <c r="V297" s="13"/>
      <c r="W297" s="13"/>
      <c r="X297" s="13"/>
      <c r="Y297" s="13"/>
      <c r="Z297" s="13"/>
      <c r="AA297" s="13"/>
      <c r="AB297" s="13"/>
      <c r="AC297" s="13"/>
      <c r="AD297" s="13"/>
      <c r="AE297" s="13"/>
      <c r="AT297" s="262" t="s">
        <v>446</v>
      </c>
      <c r="AU297" s="262" t="s">
        <v>85</v>
      </c>
      <c r="AV297" s="13" t="s">
        <v>85</v>
      </c>
      <c r="AW297" s="13" t="s">
        <v>32</v>
      </c>
      <c r="AX297" s="13" t="s">
        <v>83</v>
      </c>
      <c r="AY297" s="262" t="s">
        <v>342</v>
      </c>
    </row>
    <row r="298" s="2" customFormat="1" ht="16.5" customHeight="1">
      <c r="A298" s="39"/>
      <c r="B298" s="40"/>
      <c r="C298" s="295" t="s">
        <v>743</v>
      </c>
      <c r="D298" s="295" t="s">
        <v>621</v>
      </c>
      <c r="E298" s="296" t="s">
        <v>2512</v>
      </c>
      <c r="F298" s="297" t="s">
        <v>2513</v>
      </c>
      <c r="G298" s="298" t="s">
        <v>442</v>
      </c>
      <c r="H298" s="299">
        <v>5</v>
      </c>
      <c r="I298" s="300"/>
      <c r="J298" s="301">
        <f>ROUND(I298*H298,2)</f>
        <v>0</v>
      </c>
      <c r="K298" s="297" t="s">
        <v>443</v>
      </c>
      <c r="L298" s="302"/>
      <c r="M298" s="303" t="s">
        <v>1</v>
      </c>
      <c r="N298" s="304" t="s">
        <v>41</v>
      </c>
      <c r="O298" s="92"/>
      <c r="P298" s="236">
        <f>O298*H298</f>
        <v>0</v>
      </c>
      <c r="Q298" s="236">
        <v>0.056000000000000001</v>
      </c>
      <c r="R298" s="236">
        <f>Q298*H298</f>
        <v>0.28000000000000003</v>
      </c>
      <c r="S298" s="236">
        <v>0</v>
      </c>
      <c r="T298" s="237">
        <f>S298*H298</f>
        <v>0</v>
      </c>
      <c r="U298" s="39"/>
      <c r="V298" s="39"/>
      <c r="W298" s="39"/>
      <c r="X298" s="39"/>
      <c r="Y298" s="39"/>
      <c r="Z298" s="39"/>
      <c r="AA298" s="39"/>
      <c r="AB298" s="39"/>
      <c r="AC298" s="39"/>
      <c r="AD298" s="39"/>
      <c r="AE298" s="39"/>
      <c r="AR298" s="238" t="s">
        <v>376</v>
      </c>
      <c r="AT298" s="238" t="s">
        <v>621</v>
      </c>
      <c r="AU298" s="238" t="s">
        <v>85</v>
      </c>
      <c r="AY298" s="18" t="s">
        <v>342</v>
      </c>
      <c r="BE298" s="239">
        <f>IF(N298="základní",J298,0)</f>
        <v>0</v>
      </c>
      <c r="BF298" s="239">
        <f>IF(N298="snížená",J298,0)</f>
        <v>0</v>
      </c>
      <c r="BG298" s="239">
        <f>IF(N298="zákl. přenesená",J298,0)</f>
        <v>0</v>
      </c>
      <c r="BH298" s="239">
        <f>IF(N298="sníž. přenesená",J298,0)</f>
        <v>0</v>
      </c>
      <c r="BI298" s="239">
        <f>IF(N298="nulová",J298,0)</f>
        <v>0</v>
      </c>
      <c r="BJ298" s="18" t="s">
        <v>83</v>
      </c>
      <c r="BK298" s="239">
        <f>ROUND(I298*H298,2)</f>
        <v>0</v>
      </c>
      <c r="BL298" s="18" t="s">
        <v>360</v>
      </c>
      <c r="BM298" s="238" t="s">
        <v>3911</v>
      </c>
    </row>
    <row r="299" s="2" customFormat="1">
      <c r="A299" s="39"/>
      <c r="B299" s="40"/>
      <c r="C299" s="41"/>
      <c r="D299" s="240" t="s">
        <v>349</v>
      </c>
      <c r="E299" s="41"/>
      <c r="F299" s="241" t="s">
        <v>2513</v>
      </c>
      <c r="G299" s="41"/>
      <c r="H299" s="41"/>
      <c r="I299" s="242"/>
      <c r="J299" s="41"/>
      <c r="K299" s="41"/>
      <c r="L299" s="45"/>
      <c r="M299" s="243"/>
      <c r="N299" s="244"/>
      <c r="O299" s="92"/>
      <c r="P299" s="92"/>
      <c r="Q299" s="92"/>
      <c r="R299" s="92"/>
      <c r="S299" s="92"/>
      <c r="T299" s="93"/>
      <c r="U299" s="39"/>
      <c r="V299" s="39"/>
      <c r="W299" s="39"/>
      <c r="X299" s="39"/>
      <c r="Y299" s="39"/>
      <c r="Z299" s="39"/>
      <c r="AA299" s="39"/>
      <c r="AB299" s="39"/>
      <c r="AC299" s="39"/>
      <c r="AD299" s="39"/>
      <c r="AE299" s="39"/>
      <c r="AT299" s="18" t="s">
        <v>349</v>
      </c>
      <c r="AU299" s="18" t="s">
        <v>85</v>
      </c>
    </row>
    <row r="300" s="13" customFormat="1">
      <c r="A300" s="13"/>
      <c r="B300" s="252"/>
      <c r="C300" s="253"/>
      <c r="D300" s="240" t="s">
        <v>446</v>
      </c>
      <c r="E300" s="254" t="s">
        <v>1</v>
      </c>
      <c r="F300" s="255" t="s">
        <v>3912</v>
      </c>
      <c r="G300" s="253"/>
      <c r="H300" s="256">
        <v>4</v>
      </c>
      <c r="I300" s="257"/>
      <c r="J300" s="253"/>
      <c r="K300" s="253"/>
      <c r="L300" s="258"/>
      <c r="M300" s="259"/>
      <c r="N300" s="260"/>
      <c r="O300" s="260"/>
      <c r="P300" s="260"/>
      <c r="Q300" s="260"/>
      <c r="R300" s="260"/>
      <c r="S300" s="260"/>
      <c r="T300" s="261"/>
      <c r="U300" s="13"/>
      <c r="V300" s="13"/>
      <c r="W300" s="13"/>
      <c r="X300" s="13"/>
      <c r="Y300" s="13"/>
      <c r="Z300" s="13"/>
      <c r="AA300" s="13"/>
      <c r="AB300" s="13"/>
      <c r="AC300" s="13"/>
      <c r="AD300" s="13"/>
      <c r="AE300" s="13"/>
      <c r="AT300" s="262" t="s">
        <v>446</v>
      </c>
      <c r="AU300" s="262" t="s">
        <v>85</v>
      </c>
      <c r="AV300" s="13" t="s">
        <v>85</v>
      </c>
      <c r="AW300" s="13" t="s">
        <v>32</v>
      </c>
      <c r="AX300" s="13" t="s">
        <v>76</v>
      </c>
      <c r="AY300" s="262" t="s">
        <v>342</v>
      </c>
    </row>
    <row r="301" s="13" customFormat="1">
      <c r="A301" s="13"/>
      <c r="B301" s="252"/>
      <c r="C301" s="253"/>
      <c r="D301" s="240" t="s">
        <v>446</v>
      </c>
      <c r="E301" s="254" t="s">
        <v>1</v>
      </c>
      <c r="F301" s="255" t="s">
        <v>2516</v>
      </c>
      <c r="G301" s="253"/>
      <c r="H301" s="256">
        <v>1</v>
      </c>
      <c r="I301" s="257"/>
      <c r="J301" s="253"/>
      <c r="K301" s="253"/>
      <c r="L301" s="258"/>
      <c r="M301" s="259"/>
      <c r="N301" s="260"/>
      <c r="O301" s="260"/>
      <c r="P301" s="260"/>
      <c r="Q301" s="260"/>
      <c r="R301" s="260"/>
      <c r="S301" s="260"/>
      <c r="T301" s="261"/>
      <c r="U301" s="13"/>
      <c r="V301" s="13"/>
      <c r="W301" s="13"/>
      <c r="X301" s="13"/>
      <c r="Y301" s="13"/>
      <c r="Z301" s="13"/>
      <c r="AA301" s="13"/>
      <c r="AB301" s="13"/>
      <c r="AC301" s="13"/>
      <c r="AD301" s="13"/>
      <c r="AE301" s="13"/>
      <c r="AT301" s="262" t="s">
        <v>446</v>
      </c>
      <c r="AU301" s="262" t="s">
        <v>85</v>
      </c>
      <c r="AV301" s="13" t="s">
        <v>85</v>
      </c>
      <c r="AW301" s="13" t="s">
        <v>32</v>
      </c>
      <c r="AX301" s="13" t="s">
        <v>76</v>
      </c>
      <c r="AY301" s="262" t="s">
        <v>342</v>
      </c>
    </row>
    <row r="302" s="16" customFormat="1">
      <c r="A302" s="16"/>
      <c r="B302" s="284"/>
      <c r="C302" s="285"/>
      <c r="D302" s="240" t="s">
        <v>446</v>
      </c>
      <c r="E302" s="286" t="s">
        <v>1</v>
      </c>
      <c r="F302" s="287" t="s">
        <v>500</v>
      </c>
      <c r="G302" s="285"/>
      <c r="H302" s="288">
        <v>5</v>
      </c>
      <c r="I302" s="289"/>
      <c r="J302" s="285"/>
      <c r="K302" s="285"/>
      <c r="L302" s="290"/>
      <c r="M302" s="291"/>
      <c r="N302" s="292"/>
      <c r="O302" s="292"/>
      <c r="P302" s="292"/>
      <c r="Q302" s="292"/>
      <c r="R302" s="292"/>
      <c r="S302" s="292"/>
      <c r="T302" s="293"/>
      <c r="U302" s="16"/>
      <c r="V302" s="16"/>
      <c r="W302" s="16"/>
      <c r="X302" s="16"/>
      <c r="Y302" s="16"/>
      <c r="Z302" s="16"/>
      <c r="AA302" s="16"/>
      <c r="AB302" s="16"/>
      <c r="AC302" s="16"/>
      <c r="AD302" s="16"/>
      <c r="AE302" s="16"/>
      <c r="AT302" s="294" t="s">
        <v>446</v>
      </c>
      <c r="AU302" s="294" t="s">
        <v>85</v>
      </c>
      <c r="AV302" s="16" t="s">
        <v>360</v>
      </c>
      <c r="AW302" s="16" t="s">
        <v>32</v>
      </c>
      <c r="AX302" s="16" t="s">
        <v>83</v>
      </c>
      <c r="AY302" s="294" t="s">
        <v>342</v>
      </c>
    </row>
    <row r="303" s="2" customFormat="1" ht="21.75" customHeight="1">
      <c r="A303" s="39"/>
      <c r="B303" s="40"/>
      <c r="C303" s="295" t="s">
        <v>749</v>
      </c>
      <c r="D303" s="295" t="s">
        <v>621</v>
      </c>
      <c r="E303" s="296" t="s">
        <v>2517</v>
      </c>
      <c r="F303" s="297" t="s">
        <v>2518</v>
      </c>
      <c r="G303" s="298" t="s">
        <v>442</v>
      </c>
      <c r="H303" s="299">
        <v>4</v>
      </c>
      <c r="I303" s="300"/>
      <c r="J303" s="301">
        <f>ROUND(I303*H303,2)</f>
        <v>0</v>
      </c>
      <c r="K303" s="297" t="s">
        <v>443</v>
      </c>
      <c r="L303" s="302"/>
      <c r="M303" s="303" t="s">
        <v>1</v>
      </c>
      <c r="N303" s="304" t="s">
        <v>41</v>
      </c>
      <c r="O303" s="92"/>
      <c r="P303" s="236">
        <f>O303*H303</f>
        <v>0</v>
      </c>
      <c r="Q303" s="236">
        <v>0.044999999999999998</v>
      </c>
      <c r="R303" s="236">
        <f>Q303*H303</f>
        <v>0.17999999999999999</v>
      </c>
      <c r="S303" s="236">
        <v>0</v>
      </c>
      <c r="T303" s="237">
        <f>S303*H303</f>
        <v>0</v>
      </c>
      <c r="U303" s="39"/>
      <c r="V303" s="39"/>
      <c r="W303" s="39"/>
      <c r="X303" s="39"/>
      <c r="Y303" s="39"/>
      <c r="Z303" s="39"/>
      <c r="AA303" s="39"/>
      <c r="AB303" s="39"/>
      <c r="AC303" s="39"/>
      <c r="AD303" s="39"/>
      <c r="AE303" s="39"/>
      <c r="AR303" s="238" t="s">
        <v>376</v>
      </c>
      <c r="AT303" s="238" t="s">
        <v>621</v>
      </c>
      <c r="AU303" s="238" t="s">
        <v>85</v>
      </c>
      <c r="AY303" s="18" t="s">
        <v>342</v>
      </c>
      <c r="BE303" s="239">
        <f>IF(N303="základní",J303,0)</f>
        <v>0</v>
      </c>
      <c r="BF303" s="239">
        <f>IF(N303="snížená",J303,0)</f>
        <v>0</v>
      </c>
      <c r="BG303" s="239">
        <f>IF(N303="zákl. přenesená",J303,0)</f>
        <v>0</v>
      </c>
      <c r="BH303" s="239">
        <f>IF(N303="sníž. přenesená",J303,0)</f>
        <v>0</v>
      </c>
      <c r="BI303" s="239">
        <f>IF(N303="nulová",J303,0)</f>
        <v>0</v>
      </c>
      <c r="BJ303" s="18" t="s">
        <v>83</v>
      </c>
      <c r="BK303" s="239">
        <f>ROUND(I303*H303,2)</f>
        <v>0</v>
      </c>
      <c r="BL303" s="18" t="s">
        <v>360</v>
      </c>
      <c r="BM303" s="238" t="s">
        <v>3913</v>
      </c>
    </row>
    <row r="304" s="2" customFormat="1">
      <c r="A304" s="39"/>
      <c r="B304" s="40"/>
      <c r="C304" s="41"/>
      <c r="D304" s="240" t="s">
        <v>349</v>
      </c>
      <c r="E304" s="41"/>
      <c r="F304" s="241" t="s">
        <v>2518</v>
      </c>
      <c r="G304" s="41"/>
      <c r="H304" s="41"/>
      <c r="I304" s="242"/>
      <c r="J304" s="41"/>
      <c r="K304" s="41"/>
      <c r="L304" s="45"/>
      <c r="M304" s="243"/>
      <c r="N304" s="244"/>
      <c r="O304" s="92"/>
      <c r="P304" s="92"/>
      <c r="Q304" s="92"/>
      <c r="R304" s="92"/>
      <c r="S304" s="92"/>
      <c r="T304" s="93"/>
      <c r="U304" s="39"/>
      <c r="V304" s="39"/>
      <c r="W304" s="39"/>
      <c r="X304" s="39"/>
      <c r="Y304" s="39"/>
      <c r="Z304" s="39"/>
      <c r="AA304" s="39"/>
      <c r="AB304" s="39"/>
      <c r="AC304" s="39"/>
      <c r="AD304" s="39"/>
      <c r="AE304" s="39"/>
      <c r="AT304" s="18" t="s">
        <v>349</v>
      </c>
      <c r="AU304" s="18" t="s">
        <v>85</v>
      </c>
    </row>
    <row r="305" s="13" customFormat="1">
      <c r="A305" s="13"/>
      <c r="B305" s="252"/>
      <c r="C305" s="253"/>
      <c r="D305" s="240" t="s">
        <v>446</v>
      </c>
      <c r="E305" s="254" t="s">
        <v>1</v>
      </c>
      <c r="F305" s="255" t="s">
        <v>3914</v>
      </c>
      <c r="G305" s="253"/>
      <c r="H305" s="256">
        <v>4</v>
      </c>
      <c r="I305" s="257"/>
      <c r="J305" s="253"/>
      <c r="K305" s="253"/>
      <c r="L305" s="258"/>
      <c r="M305" s="259"/>
      <c r="N305" s="260"/>
      <c r="O305" s="260"/>
      <c r="P305" s="260"/>
      <c r="Q305" s="260"/>
      <c r="R305" s="260"/>
      <c r="S305" s="260"/>
      <c r="T305" s="261"/>
      <c r="U305" s="13"/>
      <c r="V305" s="13"/>
      <c r="W305" s="13"/>
      <c r="X305" s="13"/>
      <c r="Y305" s="13"/>
      <c r="Z305" s="13"/>
      <c r="AA305" s="13"/>
      <c r="AB305" s="13"/>
      <c r="AC305" s="13"/>
      <c r="AD305" s="13"/>
      <c r="AE305" s="13"/>
      <c r="AT305" s="262" t="s">
        <v>446</v>
      </c>
      <c r="AU305" s="262" t="s">
        <v>85</v>
      </c>
      <c r="AV305" s="13" t="s">
        <v>85</v>
      </c>
      <c r="AW305" s="13" t="s">
        <v>32</v>
      </c>
      <c r="AX305" s="13" t="s">
        <v>83</v>
      </c>
      <c r="AY305" s="262" t="s">
        <v>342</v>
      </c>
    </row>
    <row r="306" s="2" customFormat="1" ht="16.5" customHeight="1">
      <c r="A306" s="39"/>
      <c r="B306" s="40"/>
      <c r="C306" s="227" t="s">
        <v>755</v>
      </c>
      <c r="D306" s="227" t="s">
        <v>343</v>
      </c>
      <c r="E306" s="228" t="s">
        <v>2521</v>
      </c>
      <c r="F306" s="229" t="s">
        <v>2522</v>
      </c>
      <c r="G306" s="230" t="s">
        <v>562</v>
      </c>
      <c r="H306" s="231">
        <v>3.621</v>
      </c>
      <c r="I306" s="232"/>
      <c r="J306" s="233">
        <f>ROUND(I306*H306,2)</f>
        <v>0</v>
      </c>
      <c r="K306" s="229" t="s">
        <v>443</v>
      </c>
      <c r="L306" s="45"/>
      <c r="M306" s="234" t="s">
        <v>1</v>
      </c>
      <c r="N306" s="235" t="s">
        <v>41</v>
      </c>
      <c r="O306" s="92"/>
      <c r="P306" s="236">
        <f>O306*H306</f>
        <v>0</v>
      </c>
      <c r="Q306" s="236">
        <v>0</v>
      </c>
      <c r="R306" s="236">
        <f>Q306*H306</f>
        <v>0</v>
      </c>
      <c r="S306" s="236">
        <v>0.35999999999999999</v>
      </c>
      <c r="T306" s="237">
        <f>S306*H306</f>
        <v>1.3035600000000001</v>
      </c>
      <c r="U306" s="39"/>
      <c r="V306" s="39"/>
      <c r="W306" s="39"/>
      <c r="X306" s="39"/>
      <c r="Y306" s="39"/>
      <c r="Z306" s="39"/>
      <c r="AA306" s="39"/>
      <c r="AB306" s="39"/>
      <c r="AC306" s="39"/>
      <c r="AD306" s="39"/>
      <c r="AE306" s="39"/>
      <c r="AR306" s="238" t="s">
        <v>360</v>
      </c>
      <c r="AT306" s="238" t="s">
        <v>343</v>
      </c>
      <c r="AU306" s="238" t="s">
        <v>85</v>
      </c>
      <c r="AY306" s="18" t="s">
        <v>342</v>
      </c>
      <c r="BE306" s="239">
        <f>IF(N306="základní",J306,0)</f>
        <v>0</v>
      </c>
      <c r="BF306" s="239">
        <f>IF(N306="snížená",J306,0)</f>
        <v>0</v>
      </c>
      <c r="BG306" s="239">
        <f>IF(N306="zákl. přenesená",J306,0)</f>
        <v>0</v>
      </c>
      <c r="BH306" s="239">
        <f>IF(N306="sníž. přenesená",J306,0)</f>
        <v>0</v>
      </c>
      <c r="BI306" s="239">
        <f>IF(N306="nulová",J306,0)</f>
        <v>0</v>
      </c>
      <c r="BJ306" s="18" t="s">
        <v>83</v>
      </c>
      <c r="BK306" s="239">
        <f>ROUND(I306*H306,2)</f>
        <v>0</v>
      </c>
      <c r="BL306" s="18" t="s">
        <v>360</v>
      </c>
      <c r="BM306" s="238" t="s">
        <v>3915</v>
      </c>
    </row>
    <row r="307" s="2" customFormat="1">
      <c r="A307" s="39"/>
      <c r="B307" s="40"/>
      <c r="C307" s="41"/>
      <c r="D307" s="240" t="s">
        <v>349</v>
      </c>
      <c r="E307" s="41"/>
      <c r="F307" s="241" t="s">
        <v>2524</v>
      </c>
      <c r="G307" s="41"/>
      <c r="H307" s="41"/>
      <c r="I307" s="242"/>
      <c r="J307" s="41"/>
      <c r="K307" s="41"/>
      <c r="L307" s="45"/>
      <c r="M307" s="243"/>
      <c r="N307" s="244"/>
      <c r="O307" s="92"/>
      <c r="P307" s="92"/>
      <c r="Q307" s="92"/>
      <c r="R307" s="92"/>
      <c r="S307" s="92"/>
      <c r="T307" s="93"/>
      <c r="U307" s="39"/>
      <c r="V307" s="39"/>
      <c r="W307" s="39"/>
      <c r="X307" s="39"/>
      <c r="Y307" s="39"/>
      <c r="Z307" s="39"/>
      <c r="AA307" s="39"/>
      <c r="AB307" s="39"/>
      <c r="AC307" s="39"/>
      <c r="AD307" s="39"/>
      <c r="AE307" s="39"/>
      <c r="AT307" s="18" t="s">
        <v>349</v>
      </c>
      <c r="AU307" s="18" t="s">
        <v>85</v>
      </c>
    </row>
    <row r="308" s="13" customFormat="1">
      <c r="A308" s="13"/>
      <c r="B308" s="252"/>
      <c r="C308" s="253"/>
      <c r="D308" s="240" t="s">
        <v>446</v>
      </c>
      <c r="E308" s="254" t="s">
        <v>1</v>
      </c>
      <c r="F308" s="255" t="s">
        <v>3916</v>
      </c>
      <c r="G308" s="253"/>
      <c r="H308" s="256">
        <v>3.621</v>
      </c>
      <c r="I308" s="257"/>
      <c r="J308" s="253"/>
      <c r="K308" s="253"/>
      <c r="L308" s="258"/>
      <c r="M308" s="259"/>
      <c r="N308" s="260"/>
      <c r="O308" s="260"/>
      <c r="P308" s="260"/>
      <c r="Q308" s="260"/>
      <c r="R308" s="260"/>
      <c r="S308" s="260"/>
      <c r="T308" s="261"/>
      <c r="U308" s="13"/>
      <c r="V308" s="13"/>
      <c r="W308" s="13"/>
      <c r="X308" s="13"/>
      <c r="Y308" s="13"/>
      <c r="Z308" s="13"/>
      <c r="AA308" s="13"/>
      <c r="AB308" s="13"/>
      <c r="AC308" s="13"/>
      <c r="AD308" s="13"/>
      <c r="AE308" s="13"/>
      <c r="AT308" s="262" t="s">
        <v>446</v>
      </c>
      <c r="AU308" s="262" t="s">
        <v>85</v>
      </c>
      <c r="AV308" s="13" t="s">
        <v>85</v>
      </c>
      <c r="AW308" s="13" t="s">
        <v>32</v>
      </c>
      <c r="AX308" s="13" t="s">
        <v>83</v>
      </c>
      <c r="AY308" s="262" t="s">
        <v>342</v>
      </c>
    </row>
    <row r="309" s="2" customFormat="1" ht="16.5" customHeight="1">
      <c r="A309" s="39"/>
      <c r="B309" s="40"/>
      <c r="C309" s="227" t="s">
        <v>760</v>
      </c>
      <c r="D309" s="227" t="s">
        <v>343</v>
      </c>
      <c r="E309" s="228" t="s">
        <v>2092</v>
      </c>
      <c r="F309" s="229" t="s">
        <v>2093</v>
      </c>
      <c r="G309" s="230" t="s">
        <v>2094</v>
      </c>
      <c r="H309" s="231">
        <v>2</v>
      </c>
      <c r="I309" s="232"/>
      <c r="J309" s="233">
        <f>ROUND(I309*H309,2)</f>
        <v>0</v>
      </c>
      <c r="K309" s="229" t="s">
        <v>1</v>
      </c>
      <c r="L309" s="45"/>
      <c r="M309" s="234" t="s">
        <v>1</v>
      </c>
      <c r="N309" s="235" t="s">
        <v>41</v>
      </c>
      <c r="O309" s="92"/>
      <c r="P309" s="236">
        <f>O309*H309</f>
        <v>0</v>
      </c>
      <c r="Q309" s="236">
        <v>0.00031</v>
      </c>
      <c r="R309" s="236">
        <f>Q309*H309</f>
        <v>0.00062</v>
      </c>
      <c r="S309" s="236">
        <v>0</v>
      </c>
      <c r="T309" s="237">
        <f>S309*H309</f>
        <v>0</v>
      </c>
      <c r="U309" s="39"/>
      <c r="V309" s="39"/>
      <c r="W309" s="39"/>
      <c r="X309" s="39"/>
      <c r="Y309" s="39"/>
      <c r="Z309" s="39"/>
      <c r="AA309" s="39"/>
      <c r="AB309" s="39"/>
      <c r="AC309" s="39"/>
      <c r="AD309" s="39"/>
      <c r="AE309" s="39"/>
      <c r="AR309" s="238" t="s">
        <v>360</v>
      </c>
      <c r="AT309" s="238" t="s">
        <v>343</v>
      </c>
      <c r="AU309" s="238" t="s">
        <v>85</v>
      </c>
      <c r="AY309" s="18" t="s">
        <v>342</v>
      </c>
      <c r="BE309" s="239">
        <f>IF(N309="základní",J309,0)</f>
        <v>0</v>
      </c>
      <c r="BF309" s="239">
        <f>IF(N309="snížená",J309,0)</f>
        <v>0</v>
      </c>
      <c r="BG309" s="239">
        <f>IF(N309="zákl. přenesená",J309,0)</f>
        <v>0</v>
      </c>
      <c r="BH309" s="239">
        <f>IF(N309="sníž. přenesená",J309,0)</f>
        <v>0</v>
      </c>
      <c r="BI309" s="239">
        <f>IF(N309="nulová",J309,0)</f>
        <v>0</v>
      </c>
      <c r="BJ309" s="18" t="s">
        <v>83</v>
      </c>
      <c r="BK309" s="239">
        <f>ROUND(I309*H309,2)</f>
        <v>0</v>
      </c>
      <c r="BL309" s="18" t="s">
        <v>360</v>
      </c>
      <c r="BM309" s="238" t="s">
        <v>3917</v>
      </c>
    </row>
    <row r="310" s="2" customFormat="1">
      <c r="A310" s="39"/>
      <c r="B310" s="40"/>
      <c r="C310" s="41"/>
      <c r="D310" s="240" t="s">
        <v>349</v>
      </c>
      <c r="E310" s="41"/>
      <c r="F310" s="241" t="s">
        <v>2096</v>
      </c>
      <c r="G310" s="41"/>
      <c r="H310" s="41"/>
      <c r="I310" s="242"/>
      <c r="J310" s="41"/>
      <c r="K310" s="41"/>
      <c r="L310" s="45"/>
      <c r="M310" s="243"/>
      <c r="N310" s="244"/>
      <c r="O310" s="92"/>
      <c r="P310" s="92"/>
      <c r="Q310" s="92"/>
      <c r="R310" s="92"/>
      <c r="S310" s="92"/>
      <c r="T310" s="93"/>
      <c r="U310" s="39"/>
      <c r="V310" s="39"/>
      <c r="W310" s="39"/>
      <c r="X310" s="39"/>
      <c r="Y310" s="39"/>
      <c r="Z310" s="39"/>
      <c r="AA310" s="39"/>
      <c r="AB310" s="39"/>
      <c r="AC310" s="39"/>
      <c r="AD310" s="39"/>
      <c r="AE310" s="39"/>
      <c r="AT310" s="18" t="s">
        <v>349</v>
      </c>
      <c r="AU310" s="18" t="s">
        <v>85</v>
      </c>
    </row>
    <row r="311" s="13" customFormat="1">
      <c r="A311" s="13"/>
      <c r="B311" s="252"/>
      <c r="C311" s="253"/>
      <c r="D311" s="240" t="s">
        <v>446</v>
      </c>
      <c r="E311" s="254" t="s">
        <v>1</v>
      </c>
      <c r="F311" s="255" t="s">
        <v>3918</v>
      </c>
      <c r="G311" s="253"/>
      <c r="H311" s="256">
        <v>2</v>
      </c>
      <c r="I311" s="257"/>
      <c r="J311" s="253"/>
      <c r="K311" s="253"/>
      <c r="L311" s="258"/>
      <c r="M311" s="259"/>
      <c r="N311" s="260"/>
      <c r="O311" s="260"/>
      <c r="P311" s="260"/>
      <c r="Q311" s="260"/>
      <c r="R311" s="260"/>
      <c r="S311" s="260"/>
      <c r="T311" s="261"/>
      <c r="U311" s="13"/>
      <c r="V311" s="13"/>
      <c r="W311" s="13"/>
      <c r="X311" s="13"/>
      <c r="Y311" s="13"/>
      <c r="Z311" s="13"/>
      <c r="AA311" s="13"/>
      <c r="AB311" s="13"/>
      <c r="AC311" s="13"/>
      <c r="AD311" s="13"/>
      <c r="AE311" s="13"/>
      <c r="AT311" s="262" t="s">
        <v>446</v>
      </c>
      <c r="AU311" s="262" t="s">
        <v>85</v>
      </c>
      <c r="AV311" s="13" t="s">
        <v>85</v>
      </c>
      <c r="AW311" s="13" t="s">
        <v>32</v>
      </c>
      <c r="AX311" s="13" t="s">
        <v>83</v>
      </c>
      <c r="AY311" s="262" t="s">
        <v>342</v>
      </c>
    </row>
    <row r="312" s="2" customFormat="1" ht="16.5" customHeight="1">
      <c r="A312" s="39"/>
      <c r="B312" s="40"/>
      <c r="C312" s="227" t="s">
        <v>766</v>
      </c>
      <c r="D312" s="227" t="s">
        <v>343</v>
      </c>
      <c r="E312" s="228" t="s">
        <v>3122</v>
      </c>
      <c r="F312" s="229" t="s">
        <v>3123</v>
      </c>
      <c r="G312" s="230" t="s">
        <v>562</v>
      </c>
      <c r="H312" s="231">
        <v>0.90000000000000002</v>
      </c>
      <c r="I312" s="232"/>
      <c r="J312" s="233">
        <f>ROUND(I312*H312,2)</f>
        <v>0</v>
      </c>
      <c r="K312" s="229" t="s">
        <v>443</v>
      </c>
      <c r="L312" s="45"/>
      <c r="M312" s="234" t="s">
        <v>1</v>
      </c>
      <c r="N312" s="235" t="s">
        <v>41</v>
      </c>
      <c r="O312" s="92"/>
      <c r="P312" s="236">
        <f>O312*H312</f>
        <v>0</v>
      </c>
      <c r="Q312" s="236">
        <v>0</v>
      </c>
      <c r="R312" s="236">
        <f>Q312*H312</f>
        <v>0</v>
      </c>
      <c r="S312" s="236">
        <v>0</v>
      </c>
      <c r="T312" s="237">
        <f>S312*H312</f>
        <v>0</v>
      </c>
      <c r="U312" s="39"/>
      <c r="V312" s="39"/>
      <c r="W312" s="39"/>
      <c r="X312" s="39"/>
      <c r="Y312" s="39"/>
      <c r="Z312" s="39"/>
      <c r="AA312" s="39"/>
      <c r="AB312" s="39"/>
      <c r="AC312" s="39"/>
      <c r="AD312" s="39"/>
      <c r="AE312" s="39"/>
      <c r="AR312" s="238" t="s">
        <v>360</v>
      </c>
      <c r="AT312" s="238" t="s">
        <v>343</v>
      </c>
      <c r="AU312" s="238" t="s">
        <v>85</v>
      </c>
      <c r="AY312" s="18" t="s">
        <v>342</v>
      </c>
      <c r="BE312" s="239">
        <f>IF(N312="základní",J312,0)</f>
        <v>0</v>
      </c>
      <c r="BF312" s="239">
        <f>IF(N312="snížená",J312,0)</f>
        <v>0</v>
      </c>
      <c r="BG312" s="239">
        <f>IF(N312="zákl. přenesená",J312,0)</f>
        <v>0</v>
      </c>
      <c r="BH312" s="239">
        <f>IF(N312="sníž. přenesená",J312,0)</f>
        <v>0</v>
      </c>
      <c r="BI312" s="239">
        <f>IF(N312="nulová",J312,0)</f>
        <v>0</v>
      </c>
      <c r="BJ312" s="18" t="s">
        <v>83</v>
      </c>
      <c r="BK312" s="239">
        <f>ROUND(I312*H312,2)</f>
        <v>0</v>
      </c>
      <c r="BL312" s="18" t="s">
        <v>360</v>
      </c>
      <c r="BM312" s="238" t="s">
        <v>3919</v>
      </c>
    </row>
    <row r="313" s="2" customFormat="1">
      <c r="A313" s="39"/>
      <c r="B313" s="40"/>
      <c r="C313" s="41"/>
      <c r="D313" s="240" t="s">
        <v>349</v>
      </c>
      <c r="E313" s="41"/>
      <c r="F313" s="241" t="s">
        <v>3125</v>
      </c>
      <c r="G313" s="41"/>
      <c r="H313" s="41"/>
      <c r="I313" s="242"/>
      <c r="J313" s="41"/>
      <c r="K313" s="41"/>
      <c r="L313" s="45"/>
      <c r="M313" s="243"/>
      <c r="N313" s="244"/>
      <c r="O313" s="92"/>
      <c r="P313" s="92"/>
      <c r="Q313" s="92"/>
      <c r="R313" s="92"/>
      <c r="S313" s="92"/>
      <c r="T313" s="93"/>
      <c r="U313" s="39"/>
      <c r="V313" s="39"/>
      <c r="W313" s="39"/>
      <c r="X313" s="39"/>
      <c r="Y313" s="39"/>
      <c r="Z313" s="39"/>
      <c r="AA313" s="39"/>
      <c r="AB313" s="39"/>
      <c r="AC313" s="39"/>
      <c r="AD313" s="39"/>
      <c r="AE313" s="39"/>
      <c r="AT313" s="18" t="s">
        <v>349</v>
      </c>
      <c r="AU313" s="18" t="s">
        <v>85</v>
      </c>
    </row>
    <row r="314" s="13" customFormat="1">
      <c r="A314" s="13"/>
      <c r="B314" s="252"/>
      <c r="C314" s="253"/>
      <c r="D314" s="240" t="s">
        <v>446</v>
      </c>
      <c r="E314" s="254" t="s">
        <v>1</v>
      </c>
      <c r="F314" s="255" t="s">
        <v>3920</v>
      </c>
      <c r="G314" s="253"/>
      <c r="H314" s="256">
        <v>0.90000000000000002</v>
      </c>
      <c r="I314" s="257"/>
      <c r="J314" s="253"/>
      <c r="K314" s="253"/>
      <c r="L314" s="258"/>
      <c r="M314" s="259"/>
      <c r="N314" s="260"/>
      <c r="O314" s="260"/>
      <c r="P314" s="260"/>
      <c r="Q314" s="260"/>
      <c r="R314" s="260"/>
      <c r="S314" s="260"/>
      <c r="T314" s="261"/>
      <c r="U314" s="13"/>
      <c r="V314" s="13"/>
      <c r="W314" s="13"/>
      <c r="X314" s="13"/>
      <c r="Y314" s="13"/>
      <c r="Z314" s="13"/>
      <c r="AA314" s="13"/>
      <c r="AB314" s="13"/>
      <c r="AC314" s="13"/>
      <c r="AD314" s="13"/>
      <c r="AE314" s="13"/>
      <c r="AT314" s="262" t="s">
        <v>446</v>
      </c>
      <c r="AU314" s="262" t="s">
        <v>85</v>
      </c>
      <c r="AV314" s="13" t="s">
        <v>85</v>
      </c>
      <c r="AW314" s="13" t="s">
        <v>32</v>
      </c>
      <c r="AX314" s="13" t="s">
        <v>83</v>
      </c>
      <c r="AY314" s="262" t="s">
        <v>342</v>
      </c>
    </row>
    <row r="315" s="2" customFormat="1" ht="16.5" customHeight="1">
      <c r="A315" s="39"/>
      <c r="B315" s="40"/>
      <c r="C315" s="227" t="s">
        <v>772</v>
      </c>
      <c r="D315" s="227" t="s">
        <v>343</v>
      </c>
      <c r="E315" s="228" t="s">
        <v>2534</v>
      </c>
      <c r="F315" s="229" t="s">
        <v>2535</v>
      </c>
      <c r="G315" s="230" t="s">
        <v>442</v>
      </c>
      <c r="H315" s="231">
        <v>9</v>
      </c>
      <c r="I315" s="232"/>
      <c r="J315" s="233">
        <f>ROUND(I315*H315,2)</f>
        <v>0</v>
      </c>
      <c r="K315" s="229" t="s">
        <v>443</v>
      </c>
      <c r="L315" s="45"/>
      <c r="M315" s="234" t="s">
        <v>1</v>
      </c>
      <c r="N315" s="235" t="s">
        <v>41</v>
      </c>
      <c r="O315" s="92"/>
      <c r="P315" s="236">
        <f>O315*H315</f>
        <v>0</v>
      </c>
      <c r="Q315" s="236">
        <v>0.010189999999999999</v>
      </c>
      <c r="R315" s="236">
        <f>Q315*H315</f>
        <v>0.09171</v>
      </c>
      <c r="S315" s="236">
        <v>0</v>
      </c>
      <c r="T315" s="237">
        <f>S315*H315</f>
        <v>0</v>
      </c>
      <c r="U315" s="39"/>
      <c r="V315" s="39"/>
      <c r="W315" s="39"/>
      <c r="X315" s="39"/>
      <c r="Y315" s="39"/>
      <c r="Z315" s="39"/>
      <c r="AA315" s="39"/>
      <c r="AB315" s="39"/>
      <c r="AC315" s="39"/>
      <c r="AD315" s="39"/>
      <c r="AE315" s="39"/>
      <c r="AR315" s="238" t="s">
        <v>360</v>
      </c>
      <c r="AT315" s="238" t="s">
        <v>343</v>
      </c>
      <c r="AU315" s="238" t="s">
        <v>85</v>
      </c>
      <c r="AY315" s="18" t="s">
        <v>342</v>
      </c>
      <c r="BE315" s="239">
        <f>IF(N315="základní",J315,0)</f>
        <v>0</v>
      </c>
      <c r="BF315" s="239">
        <f>IF(N315="snížená",J315,0)</f>
        <v>0</v>
      </c>
      <c r="BG315" s="239">
        <f>IF(N315="zákl. přenesená",J315,0)</f>
        <v>0</v>
      </c>
      <c r="BH315" s="239">
        <f>IF(N315="sníž. přenesená",J315,0)</f>
        <v>0</v>
      </c>
      <c r="BI315" s="239">
        <f>IF(N315="nulová",J315,0)</f>
        <v>0</v>
      </c>
      <c r="BJ315" s="18" t="s">
        <v>83</v>
      </c>
      <c r="BK315" s="239">
        <f>ROUND(I315*H315,2)</f>
        <v>0</v>
      </c>
      <c r="BL315" s="18" t="s">
        <v>360</v>
      </c>
      <c r="BM315" s="238" t="s">
        <v>3921</v>
      </c>
    </row>
    <row r="316" s="2" customFormat="1">
      <c r="A316" s="39"/>
      <c r="B316" s="40"/>
      <c r="C316" s="41"/>
      <c r="D316" s="240" t="s">
        <v>349</v>
      </c>
      <c r="E316" s="41"/>
      <c r="F316" s="241" t="s">
        <v>2535</v>
      </c>
      <c r="G316" s="41"/>
      <c r="H316" s="41"/>
      <c r="I316" s="242"/>
      <c r="J316" s="41"/>
      <c r="K316" s="41"/>
      <c r="L316" s="45"/>
      <c r="M316" s="243"/>
      <c r="N316" s="244"/>
      <c r="O316" s="92"/>
      <c r="P316" s="92"/>
      <c r="Q316" s="92"/>
      <c r="R316" s="92"/>
      <c r="S316" s="92"/>
      <c r="T316" s="93"/>
      <c r="U316" s="39"/>
      <c r="V316" s="39"/>
      <c r="W316" s="39"/>
      <c r="X316" s="39"/>
      <c r="Y316" s="39"/>
      <c r="Z316" s="39"/>
      <c r="AA316" s="39"/>
      <c r="AB316" s="39"/>
      <c r="AC316" s="39"/>
      <c r="AD316" s="39"/>
      <c r="AE316" s="39"/>
      <c r="AT316" s="18" t="s">
        <v>349</v>
      </c>
      <c r="AU316" s="18" t="s">
        <v>85</v>
      </c>
    </row>
    <row r="317" s="13" customFormat="1">
      <c r="A317" s="13"/>
      <c r="B317" s="252"/>
      <c r="C317" s="253"/>
      <c r="D317" s="240" t="s">
        <v>446</v>
      </c>
      <c r="E317" s="254" t="s">
        <v>1</v>
      </c>
      <c r="F317" s="255" t="s">
        <v>3922</v>
      </c>
      <c r="G317" s="253"/>
      <c r="H317" s="256">
        <v>9</v>
      </c>
      <c r="I317" s="257"/>
      <c r="J317" s="253"/>
      <c r="K317" s="253"/>
      <c r="L317" s="258"/>
      <c r="M317" s="259"/>
      <c r="N317" s="260"/>
      <c r="O317" s="260"/>
      <c r="P317" s="260"/>
      <c r="Q317" s="260"/>
      <c r="R317" s="260"/>
      <c r="S317" s="260"/>
      <c r="T317" s="261"/>
      <c r="U317" s="13"/>
      <c r="V317" s="13"/>
      <c r="W317" s="13"/>
      <c r="X317" s="13"/>
      <c r="Y317" s="13"/>
      <c r="Z317" s="13"/>
      <c r="AA317" s="13"/>
      <c r="AB317" s="13"/>
      <c r="AC317" s="13"/>
      <c r="AD317" s="13"/>
      <c r="AE317" s="13"/>
      <c r="AT317" s="262" t="s">
        <v>446</v>
      </c>
      <c r="AU317" s="262" t="s">
        <v>85</v>
      </c>
      <c r="AV317" s="13" t="s">
        <v>85</v>
      </c>
      <c r="AW317" s="13" t="s">
        <v>32</v>
      </c>
      <c r="AX317" s="13" t="s">
        <v>83</v>
      </c>
      <c r="AY317" s="262" t="s">
        <v>342</v>
      </c>
    </row>
    <row r="318" s="2" customFormat="1" ht="16.5" customHeight="1">
      <c r="A318" s="39"/>
      <c r="B318" s="40"/>
      <c r="C318" s="295" t="s">
        <v>777</v>
      </c>
      <c r="D318" s="295" t="s">
        <v>621</v>
      </c>
      <c r="E318" s="296" t="s">
        <v>2542</v>
      </c>
      <c r="F318" s="297" t="s">
        <v>2543</v>
      </c>
      <c r="G318" s="298" t="s">
        <v>442</v>
      </c>
      <c r="H318" s="299">
        <v>2</v>
      </c>
      <c r="I318" s="300"/>
      <c r="J318" s="301">
        <f>ROUND(I318*H318,2)</f>
        <v>0</v>
      </c>
      <c r="K318" s="297" t="s">
        <v>443</v>
      </c>
      <c r="L318" s="302"/>
      <c r="M318" s="303" t="s">
        <v>1</v>
      </c>
      <c r="N318" s="304" t="s">
        <v>41</v>
      </c>
      <c r="O318" s="92"/>
      <c r="P318" s="236">
        <f>O318*H318</f>
        <v>0</v>
      </c>
      <c r="Q318" s="236">
        <v>0.50600000000000001</v>
      </c>
      <c r="R318" s="236">
        <f>Q318*H318</f>
        <v>1.012</v>
      </c>
      <c r="S318" s="236">
        <v>0</v>
      </c>
      <c r="T318" s="237">
        <f>S318*H318</f>
        <v>0</v>
      </c>
      <c r="U318" s="39"/>
      <c r="V318" s="39"/>
      <c r="W318" s="39"/>
      <c r="X318" s="39"/>
      <c r="Y318" s="39"/>
      <c r="Z318" s="39"/>
      <c r="AA318" s="39"/>
      <c r="AB318" s="39"/>
      <c r="AC318" s="39"/>
      <c r="AD318" s="39"/>
      <c r="AE318" s="39"/>
      <c r="AR318" s="238" t="s">
        <v>376</v>
      </c>
      <c r="AT318" s="238" t="s">
        <v>621</v>
      </c>
      <c r="AU318" s="238" t="s">
        <v>85</v>
      </c>
      <c r="AY318" s="18" t="s">
        <v>342</v>
      </c>
      <c r="BE318" s="239">
        <f>IF(N318="základní",J318,0)</f>
        <v>0</v>
      </c>
      <c r="BF318" s="239">
        <f>IF(N318="snížená",J318,0)</f>
        <v>0</v>
      </c>
      <c r="BG318" s="239">
        <f>IF(N318="zákl. přenesená",J318,0)</f>
        <v>0</v>
      </c>
      <c r="BH318" s="239">
        <f>IF(N318="sníž. přenesená",J318,0)</f>
        <v>0</v>
      </c>
      <c r="BI318" s="239">
        <f>IF(N318="nulová",J318,0)</f>
        <v>0</v>
      </c>
      <c r="BJ318" s="18" t="s">
        <v>83</v>
      </c>
      <c r="BK318" s="239">
        <f>ROUND(I318*H318,2)</f>
        <v>0</v>
      </c>
      <c r="BL318" s="18" t="s">
        <v>360</v>
      </c>
      <c r="BM318" s="238" t="s">
        <v>3923</v>
      </c>
    </row>
    <row r="319" s="2" customFormat="1">
      <c r="A319" s="39"/>
      <c r="B319" s="40"/>
      <c r="C319" s="41"/>
      <c r="D319" s="240" t="s">
        <v>349</v>
      </c>
      <c r="E319" s="41"/>
      <c r="F319" s="241" t="s">
        <v>2543</v>
      </c>
      <c r="G319" s="41"/>
      <c r="H319" s="41"/>
      <c r="I319" s="242"/>
      <c r="J319" s="41"/>
      <c r="K319" s="41"/>
      <c r="L319" s="45"/>
      <c r="M319" s="243"/>
      <c r="N319" s="244"/>
      <c r="O319" s="92"/>
      <c r="P319" s="92"/>
      <c r="Q319" s="92"/>
      <c r="R319" s="92"/>
      <c r="S319" s="92"/>
      <c r="T319" s="93"/>
      <c r="U319" s="39"/>
      <c r="V319" s="39"/>
      <c r="W319" s="39"/>
      <c r="X319" s="39"/>
      <c r="Y319" s="39"/>
      <c r="Z319" s="39"/>
      <c r="AA319" s="39"/>
      <c r="AB319" s="39"/>
      <c r="AC319" s="39"/>
      <c r="AD319" s="39"/>
      <c r="AE319" s="39"/>
      <c r="AT319" s="18" t="s">
        <v>349</v>
      </c>
      <c r="AU319" s="18" t="s">
        <v>85</v>
      </c>
    </row>
    <row r="320" s="13" customFormat="1">
      <c r="A320" s="13"/>
      <c r="B320" s="252"/>
      <c r="C320" s="253"/>
      <c r="D320" s="240" t="s">
        <v>446</v>
      </c>
      <c r="E320" s="254" t="s">
        <v>1</v>
      </c>
      <c r="F320" s="255" t="s">
        <v>2392</v>
      </c>
      <c r="G320" s="253"/>
      <c r="H320" s="256">
        <v>2</v>
      </c>
      <c r="I320" s="257"/>
      <c r="J320" s="253"/>
      <c r="K320" s="253"/>
      <c r="L320" s="258"/>
      <c r="M320" s="259"/>
      <c r="N320" s="260"/>
      <c r="O320" s="260"/>
      <c r="P320" s="260"/>
      <c r="Q320" s="260"/>
      <c r="R320" s="260"/>
      <c r="S320" s="260"/>
      <c r="T320" s="261"/>
      <c r="U320" s="13"/>
      <c r="V320" s="13"/>
      <c r="W320" s="13"/>
      <c r="X320" s="13"/>
      <c r="Y320" s="13"/>
      <c r="Z320" s="13"/>
      <c r="AA320" s="13"/>
      <c r="AB320" s="13"/>
      <c r="AC320" s="13"/>
      <c r="AD320" s="13"/>
      <c r="AE320" s="13"/>
      <c r="AT320" s="262" t="s">
        <v>446</v>
      </c>
      <c r="AU320" s="262" t="s">
        <v>85</v>
      </c>
      <c r="AV320" s="13" t="s">
        <v>85</v>
      </c>
      <c r="AW320" s="13" t="s">
        <v>32</v>
      </c>
      <c r="AX320" s="13" t="s">
        <v>83</v>
      </c>
      <c r="AY320" s="262" t="s">
        <v>342</v>
      </c>
    </row>
    <row r="321" s="2" customFormat="1" ht="16.5" customHeight="1">
      <c r="A321" s="39"/>
      <c r="B321" s="40"/>
      <c r="C321" s="295" t="s">
        <v>782</v>
      </c>
      <c r="D321" s="295" t="s">
        <v>621</v>
      </c>
      <c r="E321" s="296" t="s">
        <v>2545</v>
      </c>
      <c r="F321" s="297" t="s">
        <v>2546</v>
      </c>
      <c r="G321" s="298" t="s">
        <v>442</v>
      </c>
      <c r="H321" s="299">
        <v>2</v>
      </c>
      <c r="I321" s="300"/>
      <c r="J321" s="301">
        <f>ROUND(I321*H321,2)</f>
        <v>0</v>
      </c>
      <c r="K321" s="297" t="s">
        <v>443</v>
      </c>
      <c r="L321" s="302"/>
      <c r="M321" s="303" t="s">
        <v>1</v>
      </c>
      <c r="N321" s="304" t="s">
        <v>41</v>
      </c>
      <c r="O321" s="92"/>
      <c r="P321" s="236">
        <f>O321*H321</f>
        <v>0</v>
      </c>
      <c r="Q321" s="236">
        <v>1.0129999999999999</v>
      </c>
      <c r="R321" s="236">
        <f>Q321*H321</f>
        <v>2.0259999999999998</v>
      </c>
      <c r="S321" s="236">
        <v>0</v>
      </c>
      <c r="T321" s="237">
        <f>S321*H321</f>
        <v>0</v>
      </c>
      <c r="U321" s="39"/>
      <c r="V321" s="39"/>
      <c r="W321" s="39"/>
      <c r="X321" s="39"/>
      <c r="Y321" s="39"/>
      <c r="Z321" s="39"/>
      <c r="AA321" s="39"/>
      <c r="AB321" s="39"/>
      <c r="AC321" s="39"/>
      <c r="AD321" s="39"/>
      <c r="AE321" s="39"/>
      <c r="AR321" s="238" t="s">
        <v>376</v>
      </c>
      <c r="AT321" s="238" t="s">
        <v>621</v>
      </c>
      <c r="AU321" s="238" t="s">
        <v>85</v>
      </c>
      <c r="AY321" s="18" t="s">
        <v>342</v>
      </c>
      <c r="BE321" s="239">
        <f>IF(N321="základní",J321,0)</f>
        <v>0</v>
      </c>
      <c r="BF321" s="239">
        <f>IF(N321="snížená",J321,0)</f>
        <v>0</v>
      </c>
      <c r="BG321" s="239">
        <f>IF(N321="zákl. přenesená",J321,0)</f>
        <v>0</v>
      </c>
      <c r="BH321" s="239">
        <f>IF(N321="sníž. přenesená",J321,0)</f>
        <v>0</v>
      </c>
      <c r="BI321" s="239">
        <f>IF(N321="nulová",J321,0)</f>
        <v>0</v>
      </c>
      <c r="BJ321" s="18" t="s">
        <v>83</v>
      </c>
      <c r="BK321" s="239">
        <f>ROUND(I321*H321,2)</f>
        <v>0</v>
      </c>
      <c r="BL321" s="18" t="s">
        <v>360</v>
      </c>
      <c r="BM321" s="238" t="s">
        <v>3924</v>
      </c>
    </row>
    <row r="322" s="2" customFormat="1">
      <c r="A322" s="39"/>
      <c r="B322" s="40"/>
      <c r="C322" s="41"/>
      <c r="D322" s="240" t="s">
        <v>349</v>
      </c>
      <c r="E322" s="41"/>
      <c r="F322" s="241" t="s">
        <v>2546</v>
      </c>
      <c r="G322" s="41"/>
      <c r="H322" s="41"/>
      <c r="I322" s="242"/>
      <c r="J322" s="41"/>
      <c r="K322" s="41"/>
      <c r="L322" s="45"/>
      <c r="M322" s="243"/>
      <c r="N322" s="244"/>
      <c r="O322" s="92"/>
      <c r="P322" s="92"/>
      <c r="Q322" s="92"/>
      <c r="R322" s="92"/>
      <c r="S322" s="92"/>
      <c r="T322" s="93"/>
      <c r="U322" s="39"/>
      <c r="V322" s="39"/>
      <c r="W322" s="39"/>
      <c r="X322" s="39"/>
      <c r="Y322" s="39"/>
      <c r="Z322" s="39"/>
      <c r="AA322" s="39"/>
      <c r="AB322" s="39"/>
      <c r="AC322" s="39"/>
      <c r="AD322" s="39"/>
      <c r="AE322" s="39"/>
      <c r="AT322" s="18" t="s">
        <v>349</v>
      </c>
      <c r="AU322" s="18" t="s">
        <v>85</v>
      </c>
    </row>
    <row r="323" s="13" customFormat="1">
      <c r="A323" s="13"/>
      <c r="B323" s="252"/>
      <c r="C323" s="253"/>
      <c r="D323" s="240" t="s">
        <v>446</v>
      </c>
      <c r="E323" s="254" t="s">
        <v>1</v>
      </c>
      <c r="F323" s="255" t="s">
        <v>2392</v>
      </c>
      <c r="G323" s="253"/>
      <c r="H323" s="256">
        <v>2</v>
      </c>
      <c r="I323" s="257"/>
      <c r="J323" s="253"/>
      <c r="K323" s="253"/>
      <c r="L323" s="258"/>
      <c r="M323" s="259"/>
      <c r="N323" s="260"/>
      <c r="O323" s="260"/>
      <c r="P323" s="260"/>
      <c r="Q323" s="260"/>
      <c r="R323" s="260"/>
      <c r="S323" s="260"/>
      <c r="T323" s="261"/>
      <c r="U323" s="13"/>
      <c r="V323" s="13"/>
      <c r="W323" s="13"/>
      <c r="X323" s="13"/>
      <c r="Y323" s="13"/>
      <c r="Z323" s="13"/>
      <c r="AA323" s="13"/>
      <c r="AB323" s="13"/>
      <c r="AC323" s="13"/>
      <c r="AD323" s="13"/>
      <c r="AE323" s="13"/>
      <c r="AT323" s="262" t="s">
        <v>446</v>
      </c>
      <c r="AU323" s="262" t="s">
        <v>85</v>
      </c>
      <c r="AV323" s="13" t="s">
        <v>85</v>
      </c>
      <c r="AW323" s="13" t="s">
        <v>32</v>
      </c>
      <c r="AX323" s="13" t="s">
        <v>83</v>
      </c>
      <c r="AY323" s="262" t="s">
        <v>342</v>
      </c>
    </row>
    <row r="324" s="2" customFormat="1" ht="16.5" customHeight="1">
      <c r="A324" s="39"/>
      <c r="B324" s="40"/>
      <c r="C324" s="295" t="s">
        <v>787</v>
      </c>
      <c r="D324" s="295" t="s">
        <v>621</v>
      </c>
      <c r="E324" s="296" t="s">
        <v>2548</v>
      </c>
      <c r="F324" s="297" t="s">
        <v>2549</v>
      </c>
      <c r="G324" s="298" t="s">
        <v>442</v>
      </c>
      <c r="H324" s="299">
        <v>6</v>
      </c>
      <c r="I324" s="300"/>
      <c r="J324" s="301">
        <f>ROUND(I324*H324,2)</f>
        <v>0</v>
      </c>
      <c r="K324" s="297" t="s">
        <v>443</v>
      </c>
      <c r="L324" s="302"/>
      <c r="M324" s="303" t="s">
        <v>1</v>
      </c>
      <c r="N324" s="304" t="s">
        <v>41</v>
      </c>
      <c r="O324" s="92"/>
      <c r="P324" s="236">
        <f>O324*H324</f>
        <v>0</v>
      </c>
      <c r="Q324" s="236">
        <v>0.002</v>
      </c>
      <c r="R324" s="236">
        <f>Q324*H324</f>
        <v>0.012</v>
      </c>
      <c r="S324" s="236">
        <v>0</v>
      </c>
      <c r="T324" s="237">
        <f>S324*H324</f>
        <v>0</v>
      </c>
      <c r="U324" s="39"/>
      <c r="V324" s="39"/>
      <c r="W324" s="39"/>
      <c r="X324" s="39"/>
      <c r="Y324" s="39"/>
      <c r="Z324" s="39"/>
      <c r="AA324" s="39"/>
      <c r="AB324" s="39"/>
      <c r="AC324" s="39"/>
      <c r="AD324" s="39"/>
      <c r="AE324" s="39"/>
      <c r="AR324" s="238" t="s">
        <v>376</v>
      </c>
      <c r="AT324" s="238" t="s">
        <v>621</v>
      </c>
      <c r="AU324" s="238" t="s">
        <v>85</v>
      </c>
      <c r="AY324" s="18" t="s">
        <v>342</v>
      </c>
      <c r="BE324" s="239">
        <f>IF(N324="základní",J324,0)</f>
        <v>0</v>
      </c>
      <c r="BF324" s="239">
        <f>IF(N324="snížená",J324,0)</f>
        <v>0</v>
      </c>
      <c r="BG324" s="239">
        <f>IF(N324="zákl. přenesená",J324,0)</f>
        <v>0</v>
      </c>
      <c r="BH324" s="239">
        <f>IF(N324="sníž. přenesená",J324,0)</f>
        <v>0</v>
      </c>
      <c r="BI324" s="239">
        <f>IF(N324="nulová",J324,0)</f>
        <v>0</v>
      </c>
      <c r="BJ324" s="18" t="s">
        <v>83</v>
      </c>
      <c r="BK324" s="239">
        <f>ROUND(I324*H324,2)</f>
        <v>0</v>
      </c>
      <c r="BL324" s="18" t="s">
        <v>360</v>
      </c>
      <c r="BM324" s="238" t="s">
        <v>3925</v>
      </c>
    </row>
    <row r="325" s="2" customFormat="1">
      <c r="A325" s="39"/>
      <c r="B325" s="40"/>
      <c r="C325" s="41"/>
      <c r="D325" s="240" t="s">
        <v>349</v>
      </c>
      <c r="E325" s="41"/>
      <c r="F325" s="241" t="s">
        <v>2549</v>
      </c>
      <c r="G325" s="41"/>
      <c r="H325" s="41"/>
      <c r="I325" s="242"/>
      <c r="J325" s="41"/>
      <c r="K325" s="41"/>
      <c r="L325" s="45"/>
      <c r="M325" s="243"/>
      <c r="N325" s="244"/>
      <c r="O325" s="92"/>
      <c r="P325" s="92"/>
      <c r="Q325" s="92"/>
      <c r="R325" s="92"/>
      <c r="S325" s="92"/>
      <c r="T325" s="93"/>
      <c r="U325" s="39"/>
      <c r="V325" s="39"/>
      <c r="W325" s="39"/>
      <c r="X325" s="39"/>
      <c r="Y325" s="39"/>
      <c r="Z325" s="39"/>
      <c r="AA325" s="39"/>
      <c r="AB325" s="39"/>
      <c r="AC325" s="39"/>
      <c r="AD325" s="39"/>
      <c r="AE325" s="39"/>
      <c r="AT325" s="18" t="s">
        <v>349</v>
      </c>
      <c r="AU325" s="18" t="s">
        <v>85</v>
      </c>
    </row>
    <row r="326" s="13" customFormat="1">
      <c r="A326" s="13"/>
      <c r="B326" s="252"/>
      <c r="C326" s="253"/>
      <c r="D326" s="240" t="s">
        <v>446</v>
      </c>
      <c r="E326" s="254" t="s">
        <v>1</v>
      </c>
      <c r="F326" s="255" t="s">
        <v>2594</v>
      </c>
      <c r="G326" s="253"/>
      <c r="H326" s="256">
        <v>6</v>
      </c>
      <c r="I326" s="257"/>
      <c r="J326" s="253"/>
      <c r="K326" s="253"/>
      <c r="L326" s="258"/>
      <c r="M326" s="259"/>
      <c r="N326" s="260"/>
      <c r="O326" s="260"/>
      <c r="P326" s="260"/>
      <c r="Q326" s="260"/>
      <c r="R326" s="260"/>
      <c r="S326" s="260"/>
      <c r="T326" s="261"/>
      <c r="U326" s="13"/>
      <c r="V326" s="13"/>
      <c r="W326" s="13"/>
      <c r="X326" s="13"/>
      <c r="Y326" s="13"/>
      <c r="Z326" s="13"/>
      <c r="AA326" s="13"/>
      <c r="AB326" s="13"/>
      <c r="AC326" s="13"/>
      <c r="AD326" s="13"/>
      <c r="AE326" s="13"/>
      <c r="AT326" s="262" t="s">
        <v>446</v>
      </c>
      <c r="AU326" s="262" t="s">
        <v>85</v>
      </c>
      <c r="AV326" s="13" t="s">
        <v>85</v>
      </c>
      <c r="AW326" s="13" t="s">
        <v>32</v>
      </c>
      <c r="AX326" s="13" t="s">
        <v>83</v>
      </c>
      <c r="AY326" s="262" t="s">
        <v>342</v>
      </c>
    </row>
    <row r="327" s="2" customFormat="1" ht="16.5" customHeight="1">
      <c r="A327" s="39"/>
      <c r="B327" s="40"/>
      <c r="C327" s="295" t="s">
        <v>793</v>
      </c>
      <c r="D327" s="295" t="s">
        <v>621</v>
      </c>
      <c r="E327" s="296" t="s">
        <v>3926</v>
      </c>
      <c r="F327" s="297" t="s">
        <v>3927</v>
      </c>
      <c r="G327" s="298" t="s">
        <v>442</v>
      </c>
      <c r="H327" s="299">
        <v>1</v>
      </c>
      <c r="I327" s="300"/>
      <c r="J327" s="301">
        <f>ROUND(I327*H327,2)</f>
        <v>0</v>
      </c>
      <c r="K327" s="297" t="s">
        <v>1</v>
      </c>
      <c r="L327" s="302"/>
      <c r="M327" s="303" t="s">
        <v>1</v>
      </c>
      <c r="N327" s="304" t="s">
        <v>41</v>
      </c>
      <c r="O327" s="92"/>
      <c r="P327" s="236">
        <f>O327*H327</f>
        <v>0</v>
      </c>
      <c r="Q327" s="236">
        <v>0.34999999999999998</v>
      </c>
      <c r="R327" s="236">
        <f>Q327*H327</f>
        <v>0.34999999999999998</v>
      </c>
      <c r="S327" s="236">
        <v>0</v>
      </c>
      <c r="T327" s="237">
        <f>S327*H327</f>
        <v>0</v>
      </c>
      <c r="U327" s="39"/>
      <c r="V327" s="39"/>
      <c r="W327" s="39"/>
      <c r="X327" s="39"/>
      <c r="Y327" s="39"/>
      <c r="Z327" s="39"/>
      <c r="AA327" s="39"/>
      <c r="AB327" s="39"/>
      <c r="AC327" s="39"/>
      <c r="AD327" s="39"/>
      <c r="AE327" s="39"/>
      <c r="AR327" s="238" t="s">
        <v>376</v>
      </c>
      <c r="AT327" s="238" t="s">
        <v>621</v>
      </c>
      <c r="AU327" s="238" t="s">
        <v>85</v>
      </c>
      <c r="AY327" s="18" t="s">
        <v>342</v>
      </c>
      <c r="BE327" s="239">
        <f>IF(N327="základní",J327,0)</f>
        <v>0</v>
      </c>
      <c r="BF327" s="239">
        <f>IF(N327="snížená",J327,0)</f>
        <v>0</v>
      </c>
      <c r="BG327" s="239">
        <f>IF(N327="zákl. přenesená",J327,0)</f>
        <v>0</v>
      </c>
      <c r="BH327" s="239">
        <f>IF(N327="sníž. přenesená",J327,0)</f>
        <v>0</v>
      </c>
      <c r="BI327" s="239">
        <f>IF(N327="nulová",J327,0)</f>
        <v>0</v>
      </c>
      <c r="BJ327" s="18" t="s">
        <v>83</v>
      </c>
      <c r="BK327" s="239">
        <f>ROUND(I327*H327,2)</f>
        <v>0</v>
      </c>
      <c r="BL327" s="18" t="s">
        <v>360</v>
      </c>
      <c r="BM327" s="238" t="s">
        <v>3928</v>
      </c>
    </row>
    <row r="328" s="2" customFormat="1">
      <c r="A328" s="39"/>
      <c r="B328" s="40"/>
      <c r="C328" s="41"/>
      <c r="D328" s="240" t="s">
        <v>349</v>
      </c>
      <c r="E328" s="41"/>
      <c r="F328" s="241" t="s">
        <v>3927</v>
      </c>
      <c r="G328" s="41"/>
      <c r="H328" s="41"/>
      <c r="I328" s="242"/>
      <c r="J328" s="41"/>
      <c r="K328" s="41"/>
      <c r="L328" s="45"/>
      <c r="M328" s="243"/>
      <c r="N328" s="244"/>
      <c r="O328" s="92"/>
      <c r="P328" s="92"/>
      <c r="Q328" s="92"/>
      <c r="R328" s="92"/>
      <c r="S328" s="92"/>
      <c r="T328" s="93"/>
      <c r="U328" s="39"/>
      <c r="V328" s="39"/>
      <c r="W328" s="39"/>
      <c r="X328" s="39"/>
      <c r="Y328" s="39"/>
      <c r="Z328" s="39"/>
      <c r="AA328" s="39"/>
      <c r="AB328" s="39"/>
      <c r="AC328" s="39"/>
      <c r="AD328" s="39"/>
      <c r="AE328" s="39"/>
      <c r="AT328" s="18" t="s">
        <v>349</v>
      </c>
      <c r="AU328" s="18" t="s">
        <v>85</v>
      </c>
    </row>
    <row r="329" s="13" customFormat="1">
      <c r="A329" s="13"/>
      <c r="B329" s="252"/>
      <c r="C329" s="253"/>
      <c r="D329" s="240" t="s">
        <v>446</v>
      </c>
      <c r="E329" s="254" t="s">
        <v>1</v>
      </c>
      <c r="F329" s="255" t="s">
        <v>2590</v>
      </c>
      <c r="G329" s="253"/>
      <c r="H329" s="256">
        <v>1</v>
      </c>
      <c r="I329" s="257"/>
      <c r="J329" s="253"/>
      <c r="K329" s="253"/>
      <c r="L329" s="258"/>
      <c r="M329" s="259"/>
      <c r="N329" s="260"/>
      <c r="O329" s="260"/>
      <c r="P329" s="260"/>
      <c r="Q329" s="260"/>
      <c r="R329" s="260"/>
      <c r="S329" s="260"/>
      <c r="T329" s="261"/>
      <c r="U329" s="13"/>
      <c r="V329" s="13"/>
      <c r="W329" s="13"/>
      <c r="X329" s="13"/>
      <c r="Y329" s="13"/>
      <c r="Z329" s="13"/>
      <c r="AA329" s="13"/>
      <c r="AB329" s="13"/>
      <c r="AC329" s="13"/>
      <c r="AD329" s="13"/>
      <c r="AE329" s="13"/>
      <c r="AT329" s="262" t="s">
        <v>446</v>
      </c>
      <c r="AU329" s="262" t="s">
        <v>85</v>
      </c>
      <c r="AV329" s="13" t="s">
        <v>85</v>
      </c>
      <c r="AW329" s="13" t="s">
        <v>32</v>
      </c>
      <c r="AX329" s="13" t="s">
        <v>83</v>
      </c>
      <c r="AY329" s="262" t="s">
        <v>342</v>
      </c>
    </row>
    <row r="330" s="2" customFormat="1" ht="16.5" customHeight="1">
      <c r="A330" s="39"/>
      <c r="B330" s="40"/>
      <c r="C330" s="295" t="s">
        <v>798</v>
      </c>
      <c r="D330" s="295" t="s">
        <v>621</v>
      </c>
      <c r="E330" s="296" t="s">
        <v>3128</v>
      </c>
      <c r="F330" s="297" t="s">
        <v>3129</v>
      </c>
      <c r="G330" s="298" t="s">
        <v>442</v>
      </c>
      <c r="H330" s="299">
        <v>2</v>
      </c>
      <c r="I330" s="300"/>
      <c r="J330" s="301">
        <f>ROUND(I330*H330,2)</f>
        <v>0</v>
      </c>
      <c r="K330" s="297" t="s">
        <v>443</v>
      </c>
      <c r="L330" s="302"/>
      <c r="M330" s="303" t="s">
        <v>1</v>
      </c>
      <c r="N330" s="304" t="s">
        <v>41</v>
      </c>
      <c r="O330" s="92"/>
      <c r="P330" s="236">
        <f>O330*H330</f>
        <v>0</v>
      </c>
      <c r="Q330" s="236">
        <v>0.69999999999999996</v>
      </c>
      <c r="R330" s="236">
        <f>Q330*H330</f>
        <v>1.3999999999999999</v>
      </c>
      <c r="S330" s="236">
        <v>0</v>
      </c>
      <c r="T330" s="237">
        <f>S330*H330</f>
        <v>0</v>
      </c>
      <c r="U330" s="39"/>
      <c r="V330" s="39"/>
      <c r="W330" s="39"/>
      <c r="X330" s="39"/>
      <c r="Y330" s="39"/>
      <c r="Z330" s="39"/>
      <c r="AA330" s="39"/>
      <c r="AB330" s="39"/>
      <c r="AC330" s="39"/>
      <c r="AD330" s="39"/>
      <c r="AE330" s="39"/>
      <c r="AR330" s="238" t="s">
        <v>376</v>
      </c>
      <c r="AT330" s="238" t="s">
        <v>621</v>
      </c>
      <c r="AU330" s="238" t="s">
        <v>85</v>
      </c>
      <c r="AY330" s="18" t="s">
        <v>342</v>
      </c>
      <c r="BE330" s="239">
        <f>IF(N330="základní",J330,0)</f>
        <v>0</v>
      </c>
      <c r="BF330" s="239">
        <f>IF(N330="snížená",J330,0)</f>
        <v>0</v>
      </c>
      <c r="BG330" s="239">
        <f>IF(N330="zákl. přenesená",J330,0)</f>
        <v>0</v>
      </c>
      <c r="BH330" s="239">
        <f>IF(N330="sníž. přenesená",J330,0)</f>
        <v>0</v>
      </c>
      <c r="BI330" s="239">
        <f>IF(N330="nulová",J330,0)</f>
        <v>0</v>
      </c>
      <c r="BJ330" s="18" t="s">
        <v>83</v>
      </c>
      <c r="BK330" s="239">
        <f>ROUND(I330*H330,2)</f>
        <v>0</v>
      </c>
      <c r="BL330" s="18" t="s">
        <v>360</v>
      </c>
      <c r="BM330" s="238" t="s">
        <v>3929</v>
      </c>
    </row>
    <row r="331" s="2" customFormat="1">
      <c r="A331" s="39"/>
      <c r="B331" s="40"/>
      <c r="C331" s="41"/>
      <c r="D331" s="240" t="s">
        <v>349</v>
      </c>
      <c r="E331" s="41"/>
      <c r="F331" s="241" t="s">
        <v>3129</v>
      </c>
      <c r="G331" s="41"/>
      <c r="H331" s="41"/>
      <c r="I331" s="242"/>
      <c r="J331" s="41"/>
      <c r="K331" s="41"/>
      <c r="L331" s="45"/>
      <c r="M331" s="243"/>
      <c r="N331" s="244"/>
      <c r="O331" s="92"/>
      <c r="P331" s="92"/>
      <c r="Q331" s="92"/>
      <c r="R331" s="92"/>
      <c r="S331" s="92"/>
      <c r="T331" s="93"/>
      <c r="U331" s="39"/>
      <c r="V331" s="39"/>
      <c r="W331" s="39"/>
      <c r="X331" s="39"/>
      <c r="Y331" s="39"/>
      <c r="Z331" s="39"/>
      <c r="AA331" s="39"/>
      <c r="AB331" s="39"/>
      <c r="AC331" s="39"/>
      <c r="AD331" s="39"/>
      <c r="AE331" s="39"/>
      <c r="AT331" s="18" t="s">
        <v>349</v>
      </c>
      <c r="AU331" s="18" t="s">
        <v>85</v>
      </c>
    </row>
    <row r="332" s="13" customFormat="1">
      <c r="A332" s="13"/>
      <c r="B332" s="252"/>
      <c r="C332" s="253"/>
      <c r="D332" s="240" t="s">
        <v>446</v>
      </c>
      <c r="E332" s="254" t="s">
        <v>1</v>
      </c>
      <c r="F332" s="255" t="s">
        <v>2392</v>
      </c>
      <c r="G332" s="253"/>
      <c r="H332" s="256">
        <v>2</v>
      </c>
      <c r="I332" s="257"/>
      <c r="J332" s="253"/>
      <c r="K332" s="253"/>
      <c r="L332" s="258"/>
      <c r="M332" s="259"/>
      <c r="N332" s="260"/>
      <c r="O332" s="260"/>
      <c r="P332" s="260"/>
      <c r="Q332" s="260"/>
      <c r="R332" s="260"/>
      <c r="S332" s="260"/>
      <c r="T332" s="261"/>
      <c r="U332" s="13"/>
      <c r="V332" s="13"/>
      <c r="W332" s="13"/>
      <c r="X332" s="13"/>
      <c r="Y332" s="13"/>
      <c r="Z332" s="13"/>
      <c r="AA332" s="13"/>
      <c r="AB332" s="13"/>
      <c r="AC332" s="13"/>
      <c r="AD332" s="13"/>
      <c r="AE332" s="13"/>
      <c r="AT332" s="262" t="s">
        <v>446</v>
      </c>
      <c r="AU332" s="262" t="s">
        <v>85</v>
      </c>
      <c r="AV332" s="13" t="s">
        <v>85</v>
      </c>
      <c r="AW332" s="13" t="s">
        <v>32</v>
      </c>
      <c r="AX332" s="13" t="s">
        <v>83</v>
      </c>
      <c r="AY332" s="262" t="s">
        <v>342</v>
      </c>
    </row>
    <row r="333" s="2" customFormat="1" ht="16.5" customHeight="1">
      <c r="A333" s="39"/>
      <c r="B333" s="40"/>
      <c r="C333" s="295" t="s">
        <v>803</v>
      </c>
      <c r="D333" s="295" t="s">
        <v>621</v>
      </c>
      <c r="E333" s="296" t="s">
        <v>3930</v>
      </c>
      <c r="F333" s="297" t="s">
        <v>3931</v>
      </c>
      <c r="G333" s="298" t="s">
        <v>442</v>
      </c>
      <c r="H333" s="299">
        <v>2</v>
      </c>
      <c r="I333" s="300"/>
      <c r="J333" s="301">
        <f>ROUND(I333*H333,2)</f>
        <v>0</v>
      </c>
      <c r="K333" s="297" t="s">
        <v>443</v>
      </c>
      <c r="L333" s="302"/>
      <c r="M333" s="303" t="s">
        <v>1</v>
      </c>
      <c r="N333" s="304" t="s">
        <v>41</v>
      </c>
      <c r="O333" s="92"/>
      <c r="P333" s="236">
        <f>O333*H333</f>
        <v>0</v>
      </c>
      <c r="Q333" s="236">
        <v>1.3999999999999999</v>
      </c>
      <c r="R333" s="236">
        <f>Q333*H333</f>
        <v>2.7999999999999998</v>
      </c>
      <c r="S333" s="236">
        <v>0</v>
      </c>
      <c r="T333" s="237">
        <f>S333*H333</f>
        <v>0</v>
      </c>
      <c r="U333" s="39"/>
      <c r="V333" s="39"/>
      <c r="W333" s="39"/>
      <c r="X333" s="39"/>
      <c r="Y333" s="39"/>
      <c r="Z333" s="39"/>
      <c r="AA333" s="39"/>
      <c r="AB333" s="39"/>
      <c r="AC333" s="39"/>
      <c r="AD333" s="39"/>
      <c r="AE333" s="39"/>
      <c r="AR333" s="238" t="s">
        <v>376</v>
      </c>
      <c r="AT333" s="238" t="s">
        <v>621</v>
      </c>
      <c r="AU333" s="238" t="s">
        <v>85</v>
      </c>
      <c r="AY333" s="18" t="s">
        <v>342</v>
      </c>
      <c r="BE333" s="239">
        <f>IF(N333="základní",J333,0)</f>
        <v>0</v>
      </c>
      <c r="BF333" s="239">
        <f>IF(N333="snížená",J333,0)</f>
        <v>0</v>
      </c>
      <c r="BG333" s="239">
        <f>IF(N333="zákl. přenesená",J333,0)</f>
        <v>0</v>
      </c>
      <c r="BH333" s="239">
        <f>IF(N333="sníž. přenesená",J333,0)</f>
        <v>0</v>
      </c>
      <c r="BI333" s="239">
        <f>IF(N333="nulová",J333,0)</f>
        <v>0</v>
      </c>
      <c r="BJ333" s="18" t="s">
        <v>83</v>
      </c>
      <c r="BK333" s="239">
        <f>ROUND(I333*H333,2)</f>
        <v>0</v>
      </c>
      <c r="BL333" s="18" t="s">
        <v>360</v>
      </c>
      <c r="BM333" s="238" t="s">
        <v>3932</v>
      </c>
    </row>
    <row r="334" s="2" customFormat="1">
      <c r="A334" s="39"/>
      <c r="B334" s="40"/>
      <c r="C334" s="41"/>
      <c r="D334" s="240" t="s">
        <v>349</v>
      </c>
      <c r="E334" s="41"/>
      <c r="F334" s="241" t="s">
        <v>3931</v>
      </c>
      <c r="G334" s="41"/>
      <c r="H334" s="41"/>
      <c r="I334" s="242"/>
      <c r="J334" s="41"/>
      <c r="K334" s="41"/>
      <c r="L334" s="45"/>
      <c r="M334" s="243"/>
      <c r="N334" s="244"/>
      <c r="O334" s="92"/>
      <c r="P334" s="92"/>
      <c r="Q334" s="92"/>
      <c r="R334" s="92"/>
      <c r="S334" s="92"/>
      <c r="T334" s="93"/>
      <c r="U334" s="39"/>
      <c r="V334" s="39"/>
      <c r="W334" s="39"/>
      <c r="X334" s="39"/>
      <c r="Y334" s="39"/>
      <c r="Z334" s="39"/>
      <c r="AA334" s="39"/>
      <c r="AB334" s="39"/>
      <c r="AC334" s="39"/>
      <c r="AD334" s="39"/>
      <c r="AE334" s="39"/>
      <c r="AT334" s="18" t="s">
        <v>349</v>
      </c>
      <c r="AU334" s="18" t="s">
        <v>85</v>
      </c>
    </row>
    <row r="335" s="13" customFormat="1">
      <c r="A335" s="13"/>
      <c r="B335" s="252"/>
      <c r="C335" s="253"/>
      <c r="D335" s="240" t="s">
        <v>446</v>
      </c>
      <c r="E335" s="254" t="s">
        <v>1</v>
      </c>
      <c r="F335" s="255" t="s">
        <v>2392</v>
      </c>
      <c r="G335" s="253"/>
      <c r="H335" s="256">
        <v>2</v>
      </c>
      <c r="I335" s="257"/>
      <c r="J335" s="253"/>
      <c r="K335" s="253"/>
      <c r="L335" s="258"/>
      <c r="M335" s="259"/>
      <c r="N335" s="260"/>
      <c r="O335" s="260"/>
      <c r="P335" s="260"/>
      <c r="Q335" s="260"/>
      <c r="R335" s="260"/>
      <c r="S335" s="260"/>
      <c r="T335" s="261"/>
      <c r="U335" s="13"/>
      <c r="V335" s="13"/>
      <c r="W335" s="13"/>
      <c r="X335" s="13"/>
      <c r="Y335" s="13"/>
      <c r="Z335" s="13"/>
      <c r="AA335" s="13"/>
      <c r="AB335" s="13"/>
      <c r="AC335" s="13"/>
      <c r="AD335" s="13"/>
      <c r="AE335" s="13"/>
      <c r="AT335" s="262" t="s">
        <v>446</v>
      </c>
      <c r="AU335" s="262" t="s">
        <v>85</v>
      </c>
      <c r="AV335" s="13" t="s">
        <v>85</v>
      </c>
      <c r="AW335" s="13" t="s">
        <v>32</v>
      </c>
      <c r="AX335" s="13" t="s">
        <v>83</v>
      </c>
      <c r="AY335" s="262" t="s">
        <v>342</v>
      </c>
    </row>
    <row r="336" s="2" customFormat="1" ht="16.5" customHeight="1">
      <c r="A336" s="39"/>
      <c r="B336" s="40"/>
      <c r="C336" s="295" t="s">
        <v>808</v>
      </c>
      <c r="D336" s="295" t="s">
        <v>621</v>
      </c>
      <c r="E336" s="296" t="s">
        <v>2552</v>
      </c>
      <c r="F336" s="297" t="s">
        <v>2553</v>
      </c>
      <c r="G336" s="298" t="s">
        <v>442</v>
      </c>
      <c r="H336" s="299">
        <v>7</v>
      </c>
      <c r="I336" s="300"/>
      <c r="J336" s="301">
        <f>ROUND(I336*H336,2)</f>
        <v>0</v>
      </c>
      <c r="K336" s="297" t="s">
        <v>443</v>
      </c>
      <c r="L336" s="302"/>
      <c r="M336" s="303" t="s">
        <v>1</v>
      </c>
      <c r="N336" s="304" t="s">
        <v>41</v>
      </c>
      <c r="O336" s="92"/>
      <c r="P336" s="236">
        <f>O336*H336</f>
        <v>0</v>
      </c>
      <c r="Q336" s="236">
        <v>0.0030000000000000001</v>
      </c>
      <c r="R336" s="236">
        <f>Q336*H336</f>
        <v>0.021000000000000001</v>
      </c>
      <c r="S336" s="236">
        <v>0</v>
      </c>
      <c r="T336" s="237">
        <f>S336*H336</f>
        <v>0</v>
      </c>
      <c r="U336" s="39"/>
      <c r="V336" s="39"/>
      <c r="W336" s="39"/>
      <c r="X336" s="39"/>
      <c r="Y336" s="39"/>
      <c r="Z336" s="39"/>
      <c r="AA336" s="39"/>
      <c r="AB336" s="39"/>
      <c r="AC336" s="39"/>
      <c r="AD336" s="39"/>
      <c r="AE336" s="39"/>
      <c r="AR336" s="238" t="s">
        <v>376</v>
      </c>
      <c r="AT336" s="238" t="s">
        <v>621</v>
      </c>
      <c r="AU336" s="238" t="s">
        <v>85</v>
      </c>
      <c r="AY336" s="18" t="s">
        <v>342</v>
      </c>
      <c r="BE336" s="239">
        <f>IF(N336="základní",J336,0)</f>
        <v>0</v>
      </c>
      <c r="BF336" s="239">
        <f>IF(N336="snížená",J336,0)</f>
        <v>0</v>
      </c>
      <c r="BG336" s="239">
        <f>IF(N336="zákl. přenesená",J336,0)</f>
        <v>0</v>
      </c>
      <c r="BH336" s="239">
        <f>IF(N336="sníž. přenesená",J336,0)</f>
        <v>0</v>
      </c>
      <c r="BI336" s="239">
        <f>IF(N336="nulová",J336,0)</f>
        <v>0</v>
      </c>
      <c r="BJ336" s="18" t="s">
        <v>83</v>
      </c>
      <c r="BK336" s="239">
        <f>ROUND(I336*H336,2)</f>
        <v>0</v>
      </c>
      <c r="BL336" s="18" t="s">
        <v>360</v>
      </c>
      <c r="BM336" s="238" t="s">
        <v>3933</v>
      </c>
    </row>
    <row r="337" s="2" customFormat="1">
      <c r="A337" s="39"/>
      <c r="B337" s="40"/>
      <c r="C337" s="41"/>
      <c r="D337" s="240" t="s">
        <v>349</v>
      </c>
      <c r="E337" s="41"/>
      <c r="F337" s="241" t="s">
        <v>2553</v>
      </c>
      <c r="G337" s="41"/>
      <c r="H337" s="41"/>
      <c r="I337" s="242"/>
      <c r="J337" s="41"/>
      <c r="K337" s="41"/>
      <c r="L337" s="45"/>
      <c r="M337" s="243"/>
      <c r="N337" s="244"/>
      <c r="O337" s="92"/>
      <c r="P337" s="92"/>
      <c r="Q337" s="92"/>
      <c r="R337" s="92"/>
      <c r="S337" s="92"/>
      <c r="T337" s="93"/>
      <c r="U337" s="39"/>
      <c r="V337" s="39"/>
      <c r="W337" s="39"/>
      <c r="X337" s="39"/>
      <c r="Y337" s="39"/>
      <c r="Z337" s="39"/>
      <c r="AA337" s="39"/>
      <c r="AB337" s="39"/>
      <c r="AC337" s="39"/>
      <c r="AD337" s="39"/>
      <c r="AE337" s="39"/>
      <c r="AT337" s="18" t="s">
        <v>349</v>
      </c>
      <c r="AU337" s="18" t="s">
        <v>85</v>
      </c>
    </row>
    <row r="338" s="13" customFormat="1">
      <c r="A338" s="13"/>
      <c r="B338" s="252"/>
      <c r="C338" s="253"/>
      <c r="D338" s="240" t="s">
        <v>446</v>
      </c>
      <c r="E338" s="254" t="s">
        <v>1</v>
      </c>
      <c r="F338" s="255" t="s">
        <v>1452</v>
      </c>
      <c r="G338" s="253"/>
      <c r="H338" s="256">
        <v>7</v>
      </c>
      <c r="I338" s="257"/>
      <c r="J338" s="253"/>
      <c r="K338" s="253"/>
      <c r="L338" s="258"/>
      <c r="M338" s="259"/>
      <c r="N338" s="260"/>
      <c r="O338" s="260"/>
      <c r="P338" s="260"/>
      <c r="Q338" s="260"/>
      <c r="R338" s="260"/>
      <c r="S338" s="260"/>
      <c r="T338" s="261"/>
      <c r="U338" s="13"/>
      <c r="V338" s="13"/>
      <c r="W338" s="13"/>
      <c r="X338" s="13"/>
      <c r="Y338" s="13"/>
      <c r="Z338" s="13"/>
      <c r="AA338" s="13"/>
      <c r="AB338" s="13"/>
      <c r="AC338" s="13"/>
      <c r="AD338" s="13"/>
      <c r="AE338" s="13"/>
      <c r="AT338" s="262" t="s">
        <v>446</v>
      </c>
      <c r="AU338" s="262" t="s">
        <v>85</v>
      </c>
      <c r="AV338" s="13" t="s">
        <v>85</v>
      </c>
      <c r="AW338" s="13" t="s">
        <v>32</v>
      </c>
      <c r="AX338" s="13" t="s">
        <v>83</v>
      </c>
      <c r="AY338" s="262" t="s">
        <v>342</v>
      </c>
    </row>
    <row r="339" s="2" customFormat="1" ht="16.5" customHeight="1">
      <c r="A339" s="39"/>
      <c r="B339" s="40"/>
      <c r="C339" s="227" t="s">
        <v>815</v>
      </c>
      <c r="D339" s="227" t="s">
        <v>343</v>
      </c>
      <c r="E339" s="228" t="s">
        <v>2556</v>
      </c>
      <c r="F339" s="229" t="s">
        <v>2557</v>
      </c>
      <c r="G339" s="230" t="s">
        <v>442</v>
      </c>
      <c r="H339" s="231">
        <v>2</v>
      </c>
      <c r="I339" s="232"/>
      <c r="J339" s="233">
        <f>ROUND(I339*H339,2)</f>
        <v>0</v>
      </c>
      <c r="K339" s="229" t="s">
        <v>443</v>
      </c>
      <c r="L339" s="45"/>
      <c r="M339" s="234" t="s">
        <v>1</v>
      </c>
      <c r="N339" s="235" t="s">
        <v>41</v>
      </c>
      <c r="O339" s="92"/>
      <c r="P339" s="236">
        <f>O339*H339</f>
        <v>0</v>
      </c>
      <c r="Q339" s="236">
        <v>0.01248</v>
      </c>
      <c r="R339" s="236">
        <f>Q339*H339</f>
        <v>0.02496</v>
      </c>
      <c r="S339" s="236">
        <v>0</v>
      </c>
      <c r="T339" s="237">
        <f>S339*H339</f>
        <v>0</v>
      </c>
      <c r="U339" s="39"/>
      <c r="V339" s="39"/>
      <c r="W339" s="39"/>
      <c r="X339" s="39"/>
      <c r="Y339" s="39"/>
      <c r="Z339" s="39"/>
      <c r="AA339" s="39"/>
      <c r="AB339" s="39"/>
      <c r="AC339" s="39"/>
      <c r="AD339" s="39"/>
      <c r="AE339" s="39"/>
      <c r="AR339" s="238" t="s">
        <v>360</v>
      </c>
      <c r="AT339" s="238" t="s">
        <v>343</v>
      </c>
      <c r="AU339" s="238" t="s">
        <v>85</v>
      </c>
      <c r="AY339" s="18" t="s">
        <v>342</v>
      </c>
      <c r="BE339" s="239">
        <f>IF(N339="základní",J339,0)</f>
        <v>0</v>
      </c>
      <c r="BF339" s="239">
        <f>IF(N339="snížená",J339,0)</f>
        <v>0</v>
      </c>
      <c r="BG339" s="239">
        <f>IF(N339="zákl. přenesená",J339,0)</f>
        <v>0</v>
      </c>
      <c r="BH339" s="239">
        <f>IF(N339="sníž. přenesená",J339,0)</f>
        <v>0</v>
      </c>
      <c r="BI339" s="239">
        <f>IF(N339="nulová",J339,0)</f>
        <v>0</v>
      </c>
      <c r="BJ339" s="18" t="s">
        <v>83</v>
      </c>
      <c r="BK339" s="239">
        <f>ROUND(I339*H339,2)</f>
        <v>0</v>
      </c>
      <c r="BL339" s="18" t="s">
        <v>360</v>
      </c>
      <c r="BM339" s="238" t="s">
        <v>3934</v>
      </c>
    </row>
    <row r="340" s="2" customFormat="1">
      <c r="A340" s="39"/>
      <c r="B340" s="40"/>
      <c r="C340" s="41"/>
      <c r="D340" s="240" t="s">
        <v>349</v>
      </c>
      <c r="E340" s="41"/>
      <c r="F340" s="241" t="s">
        <v>2557</v>
      </c>
      <c r="G340" s="41"/>
      <c r="H340" s="41"/>
      <c r="I340" s="242"/>
      <c r="J340" s="41"/>
      <c r="K340" s="41"/>
      <c r="L340" s="45"/>
      <c r="M340" s="243"/>
      <c r="N340" s="244"/>
      <c r="O340" s="92"/>
      <c r="P340" s="92"/>
      <c r="Q340" s="92"/>
      <c r="R340" s="92"/>
      <c r="S340" s="92"/>
      <c r="T340" s="93"/>
      <c r="U340" s="39"/>
      <c r="V340" s="39"/>
      <c r="W340" s="39"/>
      <c r="X340" s="39"/>
      <c r="Y340" s="39"/>
      <c r="Z340" s="39"/>
      <c r="AA340" s="39"/>
      <c r="AB340" s="39"/>
      <c r="AC340" s="39"/>
      <c r="AD340" s="39"/>
      <c r="AE340" s="39"/>
      <c r="AT340" s="18" t="s">
        <v>349</v>
      </c>
      <c r="AU340" s="18" t="s">
        <v>85</v>
      </c>
    </row>
    <row r="341" s="13" customFormat="1">
      <c r="A341" s="13"/>
      <c r="B341" s="252"/>
      <c r="C341" s="253"/>
      <c r="D341" s="240" t="s">
        <v>446</v>
      </c>
      <c r="E341" s="254" t="s">
        <v>1</v>
      </c>
      <c r="F341" s="255" t="s">
        <v>2403</v>
      </c>
      <c r="G341" s="253"/>
      <c r="H341" s="256">
        <v>2</v>
      </c>
      <c r="I341" s="257"/>
      <c r="J341" s="253"/>
      <c r="K341" s="253"/>
      <c r="L341" s="258"/>
      <c r="M341" s="259"/>
      <c r="N341" s="260"/>
      <c r="O341" s="260"/>
      <c r="P341" s="260"/>
      <c r="Q341" s="260"/>
      <c r="R341" s="260"/>
      <c r="S341" s="260"/>
      <c r="T341" s="261"/>
      <c r="U341" s="13"/>
      <c r="V341" s="13"/>
      <c r="W341" s="13"/>
      <c r="X341" s="13"/>
      <c r="Y341" s="13"/>
      <c r="Z341" s="13"/>
      <c r="AA341" s="13"/>
      <c r="AB341" s="13"/>
      <c r="AC341" s="13"/>
      <c r="AD341" s="13"/>
      <c r="AE341" s="13"/>
      <c r="AT341" s="262" t="s">
        <v>446</v>
      </c>
      <c r="AU341" s="262" t="s">
        <v>85</v>
      </c>
      <c r="AV341" s="13" t="s">
        <v>85</v>
      </c>
      <c r="AW341" s="13" t="s">
        <v>32</v>
      </c>
      <c r="AX341" s="13" t="s">
        <v>83</v>
      </c>
      <c r="AY341" s="262" t="s">
        <v>342</v>
      </c>
    </row>
    <row r="342" s="2" customFormat="1" ht="16.5" customHeight="1">
      <c r="A342" s="39"/>
      <c r="B342" s="40"/>
      <c r="C342" s="295" t="s">
        <v>821</v>
      </c>
      <c r="D342" s="295" t="s">
        <v>621</v>
      </c>
      <c r="E342" s="296" t="s">
        <v>2560</v>
      </c>
      <c r="F342" s="297" t="s">
        <v>2561</v>
      </c>
      <c r="G342" s="298" t="s">
        <v>442</v>
      </c>
      <c r="H342" s="299">
        <v>2</v>
      </c>
      <c r="I342" s="300"/>
      <c r="J342" s="301">
        <f>ROUND(I342*H342,2)</f>
        <v>0</v>
      </c>
      <c r="K342" s="297" t="s">
        <v>443</v>
      </c>
      <c r="L342" s="302"/>
      <c r="M342" s="303" t="s">
        <v>1</v>
      </c>
      <c r="N342" s="304" t="s">
        <v>41</v>
      </c>
      <c r="O342" s="92"/>
      <c r="P342" s="236">
        <f>O342*H342</f>
        <v>0</v>
      </c>
      <c r="Q342" s="236">
        <v>0.58499999999999996</v>
      </c>
      <c r="R342" s="236">
        <f>Q342*H342</f>
        <v>1.1699999999999999</v>
      </c>
      <c r="S342" s="236">
        <v>0</v>
      </c>
      <c r="T342" s="237">
        <f>S342*H342</f>
        <v>0</v>
      </c>
      <c r="U342" s="39"/>
      <c r="V342" s="39"/>
      <c r="W342" s="39"/>
      <c r="X342" s="39"/>
      <c r="Y342" s="39"/>
      <c r="Z342" s="39"/>
      <c r="AA342" s="39"/>
      <c r="AB342" s="39"/>
      <c r="AC342" s="39"/>
      <c r="AD342" s="39"/>
      <c r="AE342" s="39"/>
      <c r="AR342" s="238" t="s">
        <v>376</v>
      </c>
      <c r="AT342" s="238" t="s">
        <v>621</v>
      </c>
      <c r="AU342" s="238" t="s">
        <v>85</v>
      </c>
      <c r="AY342" s="18" t="s">
        <v>342</v>
      </c>
      <c r="BE342" s="239">
        <f>IF(N342="základní",J342,0)</f>
        <v>0</v>
      </c>
      <c r="BF342" s="239">
        <f>IF(N342="snížená",J342,0)</f>
        <v>0</v>
      </c>
      <c r="BG342" s="239">
        <f>IF(N342="zákl. přenesená",J342,0)</f>
        <v>0</v>
      </c>
      <c r="BH342" s="239">
        <f>IF(N342="sníž. přenesená",J342,0)</f>
        <v>0</v>
      </c>
      <c r="BI342" s="239">
        <f>IF(N342="nulová",J342,0)</f>
        <v>0</v>
      </c>
      <c r="BJ342" s="18" t="s">
        <v>83</v>
      </c>
      <c r="BK342" s="239">
        <f>ROUND(I342*H342,2)</f>
        <v>0</v>
      </c>
      <c r="BL342" s="18" t="s">
        <v>360</v>
      </c>
      <c r="BM342" s="238" t="s">
        <v>3935</v>
      </c>
    </row>
    <row r="343" s="2" customFormat="1">
      <c r="A343" s="39"/>
      <c r="B343" s="40"/>
      <c r="C343" s="41"/>
      <c r="D343" s="240" t="s">
        <v>349</v>
      </c>
      <c r="E343" s="41"/>
      <c r="F343" s="241" t="s">
        <v>2561</v>
      </c>
      <c r="G343" s="41"/>
      <c r="H343" s="41"/>
      <c r="I343" s="242"/>
      <c r="J343" s="41"/>
      <c r="K343" s="41"/>
      <c r="L343" s="45"/>
      <c r="M343" s="243"/>
      <c r="N343" s="244"/>
      <c r="O343" s="92"/>
      <c r="P343" s="92"/>
      <c r="Q343" s="92"/>
      <c r="R343" s="92"/>
      <c r="S343" s="92"/>
      <c r="T343" s="93"/>
      <c r="U343" s="39"/>
      <c r="V343" s="39"/>
      <c r="W343" s="39"/>
      <c r="X343" s="39"/>
      <c r="Y343" s="39"/>
      <c r="Z343" s="39"/>
      <c r="AA343" s="39"/>
      <c r="AB343" s="39"/>
      <c r="AC343" s="39"/>
      <c r="AD343" s="39"/>
      <c r="AE343" s="39"/>
      <c r="AT343" s="18" t="s">
        <v>349</v>
      </c>
      <c r="AU343" s="18" t="s">
        <v>85</v>
      </c>
    </row>
    <row r="344" s="13" customFormat="1">
      <c r="A344" s="13"/>
      <c r="B344" s="252"/>
      <c r="C344" s="253"/>
      <c r="D344" s="240" t="s">
        <v>446</v>
      </c>
      <c r="E344" s="254" t="s">
        <v>1</v>
      </c>
      <c r="F344" s="255" t="s">
        <v>3936</v>
      </c>
      <c r="G344" s="253"/>
      <c r="H344" s="256">
        <v>2</v>
      </c>
      <c r="I344" s="257"/>
      <c r="J344" s="253"/>
      <c r="K344" s="253"/>
      <c r="L344" s="258"/>
      <c r="M344" s="259"/>
      <c r="N344" s="260"/>
      <c r="O344" s="260"/>
      <c r="P344" s="260"/>
      <c r="Q344" s="260"/>
      <c r="R344" s="260"/>
      <c r="S344" s="260"/>
      <c r="T344" s="261"/>
      <c r="U344" s="13"/>
      <c r="V344" s="13"/>
      <c r="W344" s="13"/>
      <c r="X344" s="13"/>
      <c r="Y344" s="13"/>
      <c r="Z344" s="13"/>
      <c r="AA344" s="13"/>
      <c r="AB344" s="13"/>
      <c r="AC344" s="13"/>
      <c r="AD344" s="13"/>
      <c r="AE344" s="13"/>
      <c r="AT344" s="262" t="s">
        <v>446</v>
      </c>
      <c r="AU344" s="262" t="s">
        <v>85</v>
      </c>
      <c r="AV344" s="13" t="s">
        <v>85</v>
      </c>
      <c r="AW344" s="13" t="s">
        <v>32</v>
      </c>
      <c r="AX344" s="13" t="s">
        <v>83</v>
      </c>
      <c r="AY344" s="262" t="s">
        <v>342</v>
      </c>
    </row>
    <row r="345" s="2" customFormat="1" ht="16.5" customHeight="1">
      <c r="A345" s="39"/>
      <c r="B345" s="40"/>
      <c r="C345" s="227" t="s">
        <v>828</v>
      </c>
      <c r="D345" s="227" t="s">
        <v>343</v>
      </c>
      <c r="E345" s="228" t="s">
        <v>2568</v>
      </c>
      <c r="F345" s="229" t="s">
        <v>2569</v>
      </c>
      <c r="G345" s="230" t="s">
        <v>442</v>
      </c>
      <c r="H345" s="231">
        <v>4</v>
      </c>
      <c r="I345" s="232"/>
      <c r="J345" s="233">
        <f>ROUND(I345*H345,2)</f>
        <v>0</v>
      </c>
      <c r="K345" s="229" t="s">
        <v>443</v>
      </c>
      <c r="L345" s="45"/>
      <c r="M345" s="234" t="s">
        <v>1</v>
      </c>
      <c r="N345" s="235" t="s">
        <v>41</v>
      </c>
      <c r="O345" s="92"/>
      <c r="P345" s="236">
        <f>O345*H345</f>
        <v>0</v>
      </c>
      <c r="Q345" s="236">
        <v>0.028539999999999999</v>
      </c>
      <c r="R345" s="236">
        <f>Q345*H345</f>
        <v>0.11416</v>
      </c>
      <c r="S345" s="236">
        <v>0</v>
      </c>
      <c r="T345" s="237">
        <f>S345*H345</f>
        <v>0</v>
      </c>
      <c r="U345" s="39"/>
      <c r="V345" s="39"/>
      <c r="W345" s="39"/>
      <c r="X345" s="39"/>
      <c r="Y345" s="39"/>
      <c r="Z345" s="39"/>
      <c r="AA345" s="39"/>
      <c r="AB345" s="39"/>
      <c r="AC345" s="39"/>
      <c r="AD345" s="39"/>
      <c r="AE345" s="39"/>
      <c r="AR345" s="238" t="s">
        <v>360</v>
      </c>
      <c r="AT345" s="238" t="s">
        <v>343</v>
      </c>
      <c r="AU345" s="238" t="s">
        <v>85</v>
      </c>
      <c r="AY345" s="18" t="s">
        <v>342</v>
      </c>
      <c r="BE345" s="239">
        <f>IF(N345="základní",J345,0)</f>
        <v>0</v>
      </c>
      <c r="BF345" s="239">
        <f>IF(N345="snížená",J345,0)</f>
        <v>0</v>
      </c>
      <c r="BG345" s="239">
        <f>IF(N345="zákl. přenesená",J345,0)</f>
        <v>0</v>
      </c>
      <c r="BH345" s="239">
        <f>IF(N345="sníž. přenesená",J345,0)</f>
        <v>0</v>
      </c>
      <c r="BI345" s="239">
        <f>IF(N345="nulová",J345,0)</f>
        <v>0</v>
      </c>
      <c r="BJ345" s="18" t="s">
        <v>83</v>
      </c>
      <c r="BK345" s="239">
        <f>ROUND(I345*H345,2)</f>
        <v>0</v>
      </c>
      <c r="BL345" s="18" t="s">
        <v>360</v>
      </c>
      <c r="BM345" s="238" t="s">
        <v>3937</v>
      </c>
    </row>
    <row r="346" s="2" customFormat="1">
      <c r="A346" s="39"/>
      <c r="B346" s="40"/>
      <c r="C346" s="41"/>
      <c r="D346" s="240" t="s">
        <v>349</v>
      </c>
      <c r="E346" s="41"/>
      <c r="F346" s="241" t="s">
        <v>2569</v>
      </c>
      <c r="G346" s="41"/>
      <c r="H346" s="41"/>
      <c r="I346" s="242"/>
      <c r="J346" s="41"/>
      <c r="K346" s="41"/>
      <c r="L346" s="45"/>
      <c r="M346" s="243"/>
      <c r="N346" s="244"/>
      <c r="O346" s="92"/>
      <c r="P346" s="92"/>
      <c r="Q346" s="92"/>
      <c r="R346" s="92"/>
      <c r="S346" s="92"/>
      <c r="T346" s="93"/>
      <c r="U346" s="39"/>
      <c r="V346" s="39"/>
      <c r="W346" s="39"/>
      <c r="X346" s="39"/>
      <c r="Y346" s="39"/>
      <c r="Z346" s="39"/>
      <c r="AA346" s="39"/>
      <c r="AB346" s="39"/>
      <c r="AC346" s="39"/>
      <c r="AD346" s="39"/>
      <c r="AE346" s="39"/>
      <c r="AT346" s="18" t="s">
        <v>349</v>
      </c>
      <c r="AU346" s="18" t="s">
        <v>85</v>
      </c>
    </row>
    <row r="347" s="13" customFormat="1">
      <c r="A347" s="13"/>
      <c r="B347" s="252"/>
      <c r="C347" s="253"/>
      <c r="D347" s="240" t="s">
        <v>446</v>
      </c>
      <c r="E347" s="254" t="s">
        <v>1</v>
      </c>
      <c r="F347" s="255" t="s">
        <v>3938</v>
      </c>
      <c r="G347" s="253"/>
      <c r="H347" s="256">
        <v>4</v>
      </c>
      <c r="I347" s="257"/>
      <c r="J347" s="253"/>
      <c r="K347" s="253"/>
      <c r="L347" s="258"/>
      <c r="M347" s="259"/>
      <c r="N347" s="260"/>
      <c r="O347" s="260"/>
      <c r="P347" s="260"/>
      <c r="Q347" s="260"/>
      <c r="R347" s="260"/>
      <c r="S347" s="260"/>
      <c r="T347" s="261"/>
      <c r="U347" s="13"/>
      <c r="V347" s="13"/>
      <c r="W347" s="13"/>
      <c r="X347" s="13"/>
      <c r="Y347" s="13"/>
      <c r="Z347" s="13"/>
      <c r="AA347" s="13"/>
      <c r="AB347" s="13"/>
      <c r="AC347" s="13"/>
      <c r="AD347" s="13"/>
      <c r="AE347" s="13"/>
      <c r="AT347" s="262" t="s">
        <v>446</v>
      </c>
      <c r="AU347" s="262" t="s">
        <v>85</v>
      </c>
      <c r="AV347" s="13" t="s">
        <v>85</v>
      </c>
      <c r="AW347" s="13" t="s">
        <v>32</v>
      </c>
      <c r="AX347" s="13" t="s">
        <v>83</v>
      </c>
      <c r="AY347" s="262" t="s">
        <v>342</v>
      </c>
    </row>
    <row r="348" s="2" customFormat="1" ht="16.5" customHeight="1">
      <c r="A348" s="39"/>
      <c r="B348" s="40"/>
      <c r="C348" s="295" t="s">
        <v>834</v>
      </c>
      <c r="D348" s="295" t="s">
        <v>621</v>
      </c>
      <c r="E348" s="296" t="s">
        <v>3939</v>
      </c>
      <c r="F348" s="297" t="s">
        <v>3940</v>
      </c>
      <c r="G348" s="298" t="s">
        <v>442</v>
      </c>
      <c r="H348" s="299">
        <v>2</v>
      </c>
      <c r="I348" s="300"/>
      <c r="J348" s="301">
        <f>ROUND(I348*H348,2)</f>
        <v>0</v>
      </c>
      <c r="K348" s="297" t="s">
        <v>1</v>
      </c>
      <c r="L348" s="302"/>
      <c r="M348" s="303" t="s">
        <v>1</v>
      </c>
      <c r="N348" s="304" t="s">
        <v>41</v>
      </c>
      <c r="O348" s="92"/>
      <c r="P348" s="236">
        <f>O348*H348</f>
        <v>0</v>
      </c>
      <c r="Q348" s="236">
        <v>1.1599999999999999</v>
      </c>
      <c r="R348" s="236">
        <f>Q348*H348</f>
        <v>2.3199999999999998</v>
      </c>
      <c r="S348" s="236">
        <v>0</v>
      </c>
      <c r="T348" s="237">
        <f>S348*H348</f>
        <v>0</v>
      </c>
      <c r="U348" s="39"/>
      <c r="V348" s="39"/>
      <c r="W348" s="39"/>
      <c r="X348" s="39"/>
      <c r="Y348" s="39"/>
      <c r="Z348" s="39"/>
      <c r="AA348" s="39"/>
      <c r="AB348" s="39"/>
      <c r="AC348" s="39"/>
      <c r="AD348" s="39"/>
      <c r="AE348" s="39"/>
      <c r="AR348" s="238" t="s">
        <v>376</v>
      </c>
      <c r="AT348" s="238" t="s">
        <v>621</v>
      </c>
      <c r="AU348" s="238" t="s">
        <v>85</v>
      </c>
      <c r="AY348" s="18" t="s">
        <v>342</v>
      </c>
      <c r="BE348" s="239">
        <f>IF(N348="základní",J348,0)</f>
        <v>0</v>
      </c>
      <c r="BF348" s="239">
        <f>IF(N348="snížená",J348,0)</f>
        <v>0</v>
      </c>
      <c r="BG348" s="239">
        <f>IF(N348="zákl. přenesená",J348,0)</f>
        <v>0</v>
      </c>
      <c r="BH348" s="239">
        <f>IF(N348="sníž. přenesená",J348,0)</f>
        <v>0</v>
      </c>
      <c r="BI348" s="239">
        <f>IF(N348="nulová",J348,0)</f>
        <v>0</v>
      </c>
      <c r="BJ348" s="18" t="s">
        <v>83</v>
      </c>
      <c r="BK348" s="239">
        <f>ROUND(I348*H348,2)</f>
        <v>0</v>
      </c>
      <c r="BL348" s="18" t="s">
        <v>360</v>
      </c>
      <c r="BM348" s="238" t="s">
        <v>3941</v>
      </c>
    </row>
    <row r="349" s="2" customFormat="1">
      <c r="A349" s="39"/>
      <c r="B349" s="40"/>
      <c r="C349" s="41"/>
      <c r="D349" s="240" t="s">
        <v>349</v>
      </c>
      <c r="E349" s="41"/>
      <c r="F349" s="241" t="s">
        <v>3940</v>
      </c>
      <c r="G349" s="41"/>
      <c r="H349" s="41"/>
      <c r="I349" s="242"/>
      <c r="J349" s="41"/>
      <c r="K349" s="41"/>
      <c r="L349" s="45"/>
      <c r="M349" s="243"/>
      <c r="N349" s="244"/>
      <c r="O349" s="92"/>
      <c r="P349" s="92"/>
      <c r="Q349" s="92"/>
      <c r="R349" s="92"/>
      <c r="S349" s="92"/>
      <c r="T349" s="93"/>
      <c r="U349" s="39"/>
      <c r="V349" s="39"/>
      <c r="W349" s="39"/>
      <c r="X349" s="39"/>
      <c r="Y349" s="39"/>
      <c r="Z349" s="39"/>
      <c r="AA349" s="39"/>
      <c r="AB349" s="39"/>
      <c r="AC349" s="39"/>
      <c r="AD349" s="39"/>
      <c r="AE349" s="39"/>
      <c r="AT349" s="18" t="s">
        <v>349</v>
      </c>
      <c r="AU349" s="18" t="s">
        <v>85</v>
      </c>
    </row>
    <row r="350" s="13" customFormat="1">
      <c r="A350" s="13"/>
      <c r="B350" s="252"/>
      <c r="C350" s="253"/>
      <c r="D350" s="240" t="s">
        <v>446</v>
      </c>
      <c r="E350" s="254" t="s">
        <v>1</v>
      </c>
      <c r="F350" s="255" t="s">
        <v>2403</v>
      </c>
      <c r="G350" s="253"/>
      <c r="H350" s="256">
        <v>2</v>
      </c>
      <c r="I350" s="257"/>
      <c r="J350" s="253"/>
      <c r="K350" s="253"/>
      <c r="L350" s="258"/>
      <c r="M350" s="259"/>
      <c r="N350" s="260"/>
      <c r="O350" s="260"/>
      <c r="P350" s="260"/>
      <c r="Q350" s="260"/>
      <c r="R350" s="260"/>
      <c r="S350" s="260"/>
      <c r="T350" s="261"/>
      <c r="U350" s="13"/>
      <c r="V350" s="13"/>
      <c r="W350" s="13"/>
      <c r="X350" s="13"/>
      <c r="Y350" s="13"/>
      <c r="Z350" s="13"/>
      <c r="AA350" s="13"/>
      <c r="AB350" s="13"/>
      <c r="AC350" s="13"/>
      <c r="AD350" s="13"/>
      <c r="AE350" s="13"/>
      <c r="AT350" s="262" t="s">
        <v>446</v>
      </c>
      <c r="AU350" s="262" t="s">
        <v>85</v>
      </c>
      <c r="AV350" s="13" t="s">
        <v>85</v>
      </c>
      <c r="AW350" s="13" t="s">
        <v>32</v>
      </c>
      <c r="AX350" s="13" t="s">
        <v>83</v>
      </c>
      <c r="AY350" s="262" t="s">
        <v>342</v>
      </c>
    </row>
    <row r="351" s="2" customFormat="1" ht="16.5" customHeight="1">
      <c r="A351" s="39"/>
      <c r="B351" s="40"/>
      <c r="C351" s="295" t="s">
        <v>840</v>
      </c>
      <c r="D351" s="295" t="s">
        <v>621</v>
      </c>
      <c r="E351" s="296" t="s">
        <v>3942</v>
      </c>
      <c r="F351" s="297" t="s">
        <v>3943</v>
      </c>
      <c r="G351" s="298" t="s">
        <v>442</v>
      </c>
      <c r="H351" s="299">
        <v>2</v>
      </c>
      <c r="I351" s="300"/>
      <c r="J351" s="301">
        <f>ROUND(I351*H351,2)</f>
        <v>0</v>
      </c>
      <c r="K351" s="297" t="s">
        <v>1</v>
      </c>
      <c r="L351" s="302"/>
      <c r="M351" s="303" t="s">
        <v>1</v>
      </c>
      <c r="N351" s="304" t="s">
        <v>41</v>
      </c>
      <c r="O351" s="92"/>
      <c r="P351" s="236">
        <f>O351*H351</f>
        <v>0</v>
      </c>
      <c r="Q351" s="236">
        <v>3.5</v>
      </c>
      <c r="R351" s="236">
        <f>Q351*H351</f>
        <v>7</v>
      </c>
      <c r="S351" s="236">
        <v>0</v>
      </c>
      <c r="T351" s="237">
        <f>S351*H351</f>
        <v>0</v>
      </c>
      <c r="U351" s="39"/>
      <c r="V351" s="39"/>
      <c r="W351" s="39"/>
      <c r="X351" s="39"/>
      <c r="Y351" s="39"/>
      <c r="Z351" s="39"/>
      <c r="AA351" s="39"/>
      <c r="AB351" s="39"/>
      <c r="AC351" s="39"/>
      <c r="AD351" s="39"/>
      <c r="AE351" s="39"/>
      <c r="AR351" s="238" t="s">
        <v>376</v>
      </c>
      <c r="AT351" s="238" t="s">
        <v>621</v>
      </c>
      <c r="AU351" s="238" t="s">
        <v>85</v>
      </c>
      <c r="AY351" s="18" t="s">
        <v>342</v>
      </c>
      <c r="BE351" s="239">
        <f>IF(N351="základní",J351,0)</f>
        <v>0</v>
      </c>
      <c r="BF351" s="239">
        <f>IF(N351="snížená",J351,0)</f>
        <v>0</v>
      </c>
      <c r="BG351" s="239">
        <f>IF(N351="zákl. přenesená",J351,0)</f>
        <v>0</v>
      </c>
      <c r="BH351" s="239">
        <f>IF(N351="sníž. přenesená",J351,0)</f>
        <v>0</v>
      </c>
      <c r="BI351" s="239">
        <f>IF(N351="nulová",J351,0)</f>
        <v>0</v>
      </c>
      <c r="BJ351" s="18" t="s">
        <v>83</v>
      </c>
      <c r="BK351" s="239">
        <f>ROUND(I351*H351,2)</f>
        <v>0</v>
      </c>
      <c r="BL351" s="18" t="s">
        <v>360</v>
      </c>
      <c r="BM351" s="238" t="s">
        <v>3944</v>
      </c>
    </row>
    <row r="352" s="2" customFormat="1">
      <c r="A352" s="39"/>
      <c r="B352" s="40"/>
      <c r="C352" s="41"/>
      <c r="D352" s="240" t="s">
        <v>349</v>
      </c>
      <c r="E352" s="41"/>
      <c r="F352" s="241" t="s">
        <v>3943</v>
      </c>
      <c r="G352" s="41"/>
      <c r="H352" s="41"/>
      <c r="I352" s="242"/>
      <c r="J352" s="41"/>
      <c r="K352" s="41"/>
      <c r="L352" s="45"/>
      <c r="M352" s="243"/>
      <c r="N352" s="244"/>
      <c r="O352" s="92"/>
      <c r="P352" s="92"/>
      <c r="Q352" s="92"/>
      <c r="R352" s="92"/>
      <c r="S352" s="92"/>
      <c r="T352" s="93"/>
      <c r="U352" s="39"/>
      <c r="V352" s="39"/>
      <c r="W352" s="39"/>
      <c r="X352" s="39"/>
      <c r="Y352" s="39"/>
      <c r="Z352" s="39"/>
      <c r="AA352" s="39"/>
      <c r="AB352" s="39"/>
      <c r="AC352" s="39"/>
      <c r="AD352" s="39"/>
      <c r="AE352" s="39"/>
      <c r="AT352" s="18" t="s">
        <v>349</v>
      </c>
      <c r="AU352" s="18" t="s">
        <v>85</v>
      </c>
    </row>
    <row r="353" s="13" customFormat="1">
      <c r="A353" s="13"/>
      <c r="B353" s="252"/>
      <c r="C353" s="253"/>
      <c r="D353" s="240" t="s">
        <v>446</v>
      </c>
      <c r="E353" s="254" t="s">
        <v>1</v>
      </c>
      <c r="F353" s="255" t="s">
        <v>2403</v>
      </c>
      <c r="G353" s="253"/>
      <c r="H353" s="256">
        <v>2</v>
      </c>
      <c r="I353" s="257"/>
      <c r="J353" s="253"/>
      <c r="K353" s="253"/>
      <c r="L353" s="258"/>
      <c r="M353" s="259"/>
      <c r="N353" s="260"/>
      <c r="O353" s="260"/>
      <c r="P353" s="260"/>
      <c r="Q353" s="260"/>
      <c r="R353" s="260"/>
      <c r="S353" s="260"/>
      <c r="T353" s="261"/>
      <c r="U353" s="13"/>
      <c r="V353" s="13"/>
      <c r="W353" s="13"/>
      <c r="X353" s="13"/>
      <c r="Y353" s="13"/>
      <c r="Z353" s="13"/>
      <c r="AA353" s="13"/>
      <c r="AB353" s="13"/>
      <c r="AC353" s="13"/>
      <c r="AD353" s="13"/>
      <c r="AE353" s="13"/>
      <c r="AT353" s="262" t="s">
        <v>446</v>
      </c>
      <c r="AU353" s="262" t="s">
        <v>85</v>
      </c>
      <c r="AV353" s="13" t="s">
        <v>85</v>
      </c>
      <c r="AW353" s="13" t="s">
        <v>32</v>
      </c>
      <c r="AX353" s="13" t="s">
        <v>83</v>
      </c>
      <c r="AY353" s="262" t="s">
        <v>342</v>
      </c>
    </row>
    <row r="354" s="2" customFormat="1" ht="16.5" customHeight="1">
      <c r="A354" s="39"/>
      <c r="B354" s="40"/>
      <c r="C354" s="227" t="s">
        <v>847</v>
      </c>
      <c r="D354" s="227" t="s">
        <v>343</v>
      </c>
      <c r="E354" s="228" t="s">
        <v>3137</v>
      </c>
      <c r="F354" s="229" t="s">
        <v>3138</v>
      </c>
      <c r="G354" s="230" t="s">
        <v>442</v>
      </c>
      <c r="H354" s="231">
        <v>2</v>
      </c>
      <c r="I354" s="232"/>
      <c r="J354" s="233">
        <f>ROUND(I354*H354,2)</f>
        <v>0</v>
      </c>
      <c r="K354" s="229" t="s">
        <v>443</v>
      </c>
      <c r="L354" s="45"/>
      <c r="M354" s="234" t="s">
        <v>1</v>
      </c>
      <c r="N354" s="235" t="s">
        <v>41</v>
      </c>
      <c r="O354" s="92"/>
      <c r="P354" s="236">
        <f>O354*H354</f>
        <v>0</v>
      </c>
      <c r="Q354" s="236">
        <v>0.039269999999999999</v>
      </c>
      <c r="R354" s="236">
        <f>Q354*H354</f>
        <v>0.078539999999999999</v>
      </c>
      <c r="S354" s="236">
        <v>0</v>
      </c>
      <c r="T354" s="237">
        <f>S354*H354</f>
        <v>0</v>
      </c>
      <c r="U354" s="39"/>
      <c r="V354" s="39"/>
      <c r="W354" s="39"/>
      <c r="X354" s="39"/>
      <c r="Y354" s="39"/>
      <c r="Z354" s="39"/>
      <c r="AA354" s="39"/>
      <c r="AB354" s="39"/>
      <c r="AC354" s="39"/>
      <c r="AD354" s="39"/>
      <c r="AE354" s="39"/>
      <c r="AR354" s="238" t="s">
        <v>360</v>
      </c>
      <c r="AT354" s="238" t="s">
        <v>343</v>
      </c>
      <c r="AU354" s="238" t="s">
        <v>85</v>
      </c>
      <c r="AY354" s="18" t="s">
        <v>342</v>
      </c>
      <c r="BE354" s="239">
        <f>IF(N354="základní",J354,0)</f>
        <v>0</v>
      </c>
      <c r="BF354" s="239">
        <f>IF(N354="snížená",J354,0)</f>
        <v>0</v>
      </c>
      <c r="BG354" s="239">
        <f>IF(N354="zákl. přenesená",J354,0)</f>
        <v>0</v>
      </c>
      <c r="BH354" s="239">
        <f>IF(N354="sníž. přenesená",J354,0)</f>
        <v>0</v>
      </c>
      <c r="BI354" s="239">
        <f>IF(N354="nulová",J354,0)</f>
        <v>0</v>
      </c>
      <c r="BJ354" s="18" t="s">
        <v>83</v>
      </c>
      <c r="BK354" s="239">
        <f>ROUND(I354*H354,2)</f>
        <v>0</v>
      </c>
      <c r="BL354" s="18" t="s">
        <v>360</v>
      </c>
      <c r="BM354" s="238" t="s">
        <v>3945</v>
      </c>
    </row>
    <row r="355" s="2" customFormat="1">
      <c r="A355" s="39"/>
      <c r="B355" s="40"/>
      <c r="C355" s="41"/>
      <c r="D355" s="240" t="s">
        <v>349</v>
      </c>
      <c r="E355" s="41"/>
      <c r="F355" s="241" t="s">
        <v>3138</v>
      </c>
      <c r="G355" s="41"/>
      <c r="H355" s="41"/>
      <c r="I355" s="242"/>
      <c r="J355" s="41"/>
      <c r="K355" s="41"/>
      <c r="L355" s="45"/>
      <c r="M355" s="243"/>
      <c r="N355" s="244"/>
      <c r="O355" s="92"/>
      <c r="P355" s="92"/>
      <c r="Q355" s="92"/>
      <c r="R355" s="92"/>
      <c r="S355" s="92"/>
      <c r="T355" s="93"/>
      <c r="U355" s="39"/>
      <c r="V355" s="39"/>
      <c r="W355" s="39"/>
      <c r="X355" s="39"/>
      <c r="Y355" s="39"/>
      <c r="Z355" s="39"/>
      <c r="AA355" s="39"/>
      <c r="AB355" s="39"/>
      <c r="AC355" s="39"/>
      <c r="AD355" s="39"/>
      <c r="AE355" s="39"/>
      <c r="AT355" s="18" t="s">
        <v>349</v>
      </c>
      <c r="AU355" s="18" t="s">
        <v>85</v>
      </c>
    </row>
    <row r="356" s="13" customFormat="1">
      <c r="A356" s="13"/>
      <c r="B356" s="252"/>
      <c r="C356" s="253"/>
      <c r="D356" s="240" t="s">
        <v>446</v>
      </c>
      <c r="E356" s="254" t="s">
        <v>1</v>
      </c>
      <c r="F356" s="255" t="s">
        <v>2403</v>
      </c>
      <c r="G356" s="253"/>
      <c r="H356" s="256">
        <v>2</v>
      </c>
      <c r="I356" s="257"/>
      <c r="J356" s="253"/>
      <c r="K356" s="253"/>
      <c r="L356" s="258"/>
      <c r="M356" s="259"/>
      <c r="N356" s="260"/>
      <c r="O356" s="260"/>
      <c r="P356" s="260"/>
      <c r="Q356" s="260"/>
      <c r="R356" s="260"/>
      <c r="S356" s="260"/>
      <c r="T356" s="261"/>
      <c r="U356" s="13"/>
      <c r="V356" s="13"/>
      <c r="W356" s="13"/>
      <c r="X356" s="13"/>
      <c r="Y356" s="13"/>
      <c r="Z356" s="13"/>
      <c r="AA356" s="13"/>
      <c r="AB356" s="13"/>
      <c r="AC356" s="13"/>
      <c r="AD356" s="13"/>
      <c r="AE356" s="13"/>
      <c r="AT356" s="262" t="s">
        <v>446</v>
      </c>
      <c r="AU356" s="262" t="s">
        <v>85</v>
      </c>
      <c r="AV356" s="13" t="s">
        <v>85</v>
      </c>
      <c r="AW356" s="13" t="s">
        <v>32</v>
      </c>
      <c r="AX356" s="13" t="s">
        <v>83</v>
      </c>
      <c r="AY356" s="262" t="s">
        <v>342</v>
      </c>
    </row>
    <row r="357" s="2" customFormat="1" ht="16.5" customHeight="1">
      <c r="A357" s="39"/>
      <c r="B357" s="40"/>
      <c r="C357" s="295" t="s">
        <v>854</v>
      </c>
      <c r="D357" s="295" t="s">
        <v>621</v>
      </c>
      <c r="E357" s="296" t="s">
        <v>3140</v>
      </c>
      <c r="F357" s="297" t="s">
        <v>3141</v>
      </c>
      <c r="G357" s="298" t="s">
        <v>442</v>
      </c>
      <c r="H357" s="299">
        <v>2</v>
      </c>
      <c r="I357" s="300"/>
      <c r="J357" s="301">
        <f>ROUND(I357*H357,2)</f>
        <v>0</v>
      </c>
      <c r="K357" s="297" t="s">
        <v>443</v>
      </c>
      <c r="L357" s="302"/>
      <c r="M357" s="303" t="s">
        <v>1</v>
      </c>
      <c r="N357" s="304" t="s">
        <v>41</v>
      </c>
      <c r="O357" s="92"/>
      <c r="P357" s="236">
        <f>O357*H357</f>
        <v>0</v>
      </c>
      <c r="Q357" s="236">
        <v>0.69999999999999996</v>
      </c>
      <c r="R357" s="236">
        <f>Q357*H357</f>
        <v>1.3999999999999999</v>
      </c>
      <c r="S357" s="236">
        <v>0</v>
      </c>
      <c r="T357" s="237">
        <f>S357*H357</f>
        <v>0</v>
      </c>
      <c r="U357" s="39"/>
      <c r="V357" s="39"/>
      <c r="W357" s="39"/>
      <c r="X357" s="39"/>
      <c r="Y357" s="39"/>
      <c r="Z357" s="39"/>
      <c r="AA357" s="39"/>
      <c r="AB357" s="39"/>
      <c r="AC357" s="39"/>
      <c r="AD357" s="39"/>
      <c r="AE357" s="39"/>
      <c r="AR357" s="238" t="s">
        <v>376</v>
      </c>
      <c r="AT357" s="238" t="s">
        <v>621</v>
      </c>
      <c r="AU357" s="238" t="s">
        <v>85</v>
      </c>
      <c r="AY357" s="18" t="s">
        <v>342</v>
      </c>
      <c r="BE357" s="239">
        <f>IF(N357="základní",J357,0)</f>
        <v>0</v>
      </c>
      <c r="BF357" s="239">
        <f>IF(N357="snížená",J357,0)</f>
        <v>0</v>
      </c>
      <c r="BG357" s="239">
        <f>IF(N357="zákl. přenesená",J357,0)</f>
        <v>0</v>
      </c>
      <c r="BH357" s="239">
        <f>IF(N357="sníž. přenesená",J357,0)</f>
        <v>0</v>
      </c>
      <c r="BI357" s="239">
        <f>IF(N357="nulová",J357,0)</f>
        <v>0</v>
      </c>
      <c r="BJ357" s="18" t="s">
        <v>83</v>
      </c>
      <c r="BK357" s="239">
        <f>ROUND(I357*H357,2)</f>
        <v>0</v>
      </c>
      <c r="BL357" s="18" t="s">
        <v>360</v>
      </c>
      <c r="BM357" s="238" t="s">
        <v>3946</v>
      </c>
    </row>
    <row r="358" s="2" customFormat="1">
      <c r="A358" s="39"/>
      <c r="B358" s="40"/>
      <c r="C358" s="41"/>
      <c r="D358" s="240" t="s">
        <v>349</v>
      </c>
      <c r="E358" s="41"/>
      <c r="F358" s="241" t="s">
        <v>3141</v>
      </c>
      <c r="G358" s="41"/>
      <c r="H358" s="41"/>
      <c r="I358" s="242"/>
      <c r="J358" s="41"/>
      <c r="K358" s="41"/>
      <c r="L358" s="45"/>
      <c r="M358" s="243"/>
      <c r="N358" s="244"/>
      <c r="O358" s="92"/>
      <c r="P358" s="92"/>
      <c r="Q358" s="92"/>
      <c r="R358" s="92"/>
      <c r="S358" s="92"/>
      <c r="T358" s="93"/>
      <c r="U358" s="39"/>
      <c r="V358" s="39"/>
      <c r="W358" s="39"/>
      <c r="X358" s="39"/>
      <c r="Y358" s="39"/>
      <c r="Z358" s="39"/>
      <c r="AA358" s="39"/>
      <c r="AB358" s="39"/>
      <c r="AC358" s="39"/>
      <c r="AD358" s="39"/>
      <c r="AE358" s="39"/>
      <c r="AT358" s="18" t="s">
        <v>349</v>
      </c>
      <c r="AU358" s="18" t="s">
        <v>85</v>
      </c>
    </row>
    <row r="359" s="13" customFormat="1">
      <c r="A359" s="13"/>
      <c r="B359" s="252"/>
      <c r="C359" s="253"/>
      <c r="D359" s="240" t="s">
        <v>446</v>
      </c>
      <c r="E359" s="254" t="s">
        <v>1</v>
      </c>
      <c r="F359" s="255" t="s">
        <v>2392</v>
      </c>
      <c r="G359" s="253"/>
      <c r="H359" s="256">
        <v>2</v>
      </c>
      <c r="I359" s="257"/>
      <c r="J359" s="253"/>
      <c r="K359" s="253"/>
      <c r="L359" s="258"/>
      <c r="M359" s="259"/>
      <c r="N359" s="260"/>
      <c r="O359" s="260"/>
      <c r="P359" s="260"/>
      <c r="Q359" s="260"/>
      <c r="R359" s="260"/>
      <c r="S359" s="260"/>
      <c r="T359" s="261"/>
      <c r="U359" s="13"/>
      <c r="V359" s="13"/>
      <c r="W359" s="13"/>
      <c r="X359" s="13"/>
      <c r="Y359" s="13"/>
      <c r="Z359" s="13"/>
      <c r="AA359" s="13"/>
      <c r="AB359" s="13"/>
      <c r="AC359" s="13"/>
      <c r="AD359" s="13"/>
      <c r="AE359" s="13"/>
      <c r="AT359" s="262" t="s">
        <v>446</v>
      </c>
      <c r="AU359" s="262" t="s">
        <v>85</v>
      </c>
      <c r="AV359" s="13" t="s">
        <v>85</v>
      </c>
      <c r="AW359" s="13" t="s">
        <v>32</v>
      </c>
      <c r="AX359" s="13" t="s">
        <v>83</v>
      </c>
      <c r="AY359" s="262" t="s">
        <v>342</v>
      </c>
    </row>
    <row r="360" s="2" customFormat="1" ht="16.5" customHeight="1">
      <c r="A360" s="39"/>
      <c r="B360" s="40"/>
      <c r="C360" s="227" t="s">
        <v>859</v>
      </c>
      <c r="D360" s="227" t="s">
        <v>343</v>
      </c>
      <c r="E360" s="228" t="s">
        <v>829</v>
      </c>
      <c r="F360" s="229" t="s">
        <v>3147</v>
      </c>
      <c r="G360" s="230" t="s">
        <v>824</v>
      </c>
      <c r="H360" s="231">
        <v>2</v>
      </c>
      <c r="I360" s="232"/>
      <c r="J360" s="233">
        <f>ROUND(I360*H360,2)</f>
        <v>0</v>
      </c>
      <c r="K360" s="229" t="s">
        <v>1</v>
      </c>
      <c r="L360" s="45"/>
      <c r="M360" s="234" t="s">
        <v>1</v>
      </c>
      <c r="N360" s="235" t="s">
        <v>41</v>
      </c>
      <c r="O360" s="92"/>
      <c r="P360" s="236">
        <f>O360*H360</f>
        <v>0</v>
      </c>
      <c r="Q360" s="236">
        <v>0</v>
      </c>
      <c r="R360" s="236">
        <f>Q360*H360</f>
        <v>0</v>
      </c>
      <c r="S360" s="236">
        <v>0</v>
      </c>
      <c r="T360" s="237">
        <f>S360*H360</f>
        <v>0</v>
      </c>
      <c r="U360" s="39"/>
      <c r="V360" s="39"/>
      <c r="W360" s="39"/>
      <c r="X360" s="39"/>
      <c r="Y360" s="39"/>
      <c r="Z360" s="39"/>
      <c r="AA360" s="39"/>
      <c r="AB360" s="39"/>
      <c r="AC360" s="39"/>
      <c r="AD360" s="39"/>
      <c r="AE360" s="39"/>
      <c r="AR360" s="238" t="s">
        <v>360</v>
      </c>
      <c r="AT360" s="238" t="s">
        <v>343</v>
      </c>
      <c r="AU360" s="238" t="s">
        <v>85</v>
      </c>
      <c r="AY360" s="18" t="s">
        <v>342</v>
      </c>
      <c r="BE360" s="239">
        <f>IF(N360="základní",J360,0)</f>
        <v>0</v>
      </c>
      <c r="BF360" s="239">
        <f>IF(N360="snížená",J360,0)</f>
        <v>0</v>
      </c>
      <c r="BG360" s="239">
        <f>IF(N360="zákl. přenesená",J360,0)</f>
        <v>0</v>
      </c>
      <c r="BH360" s="239">
        <f>IF(N360="sníž. přenesená",J360,0)</f>
        <v>0</v>
      </c>
      <c r="BI360" s="239">
        <f>IF(N360="nulová",J360,0)</f>
        <v>0</v>
      </c>
      <c r="BJ360" s="18" t="s">
        <v>83</v>
      </c>
      <c r="BK360" s="239">
        <f>ROUND(I360*H360,2)</f>
        <v>0</v>
      </c>
      <c r="BL360" s="18" t="s">
        <v>360</v>
      </c>
      <c r="BM360" s="238" t="s">
        <v>3947</v>
      </c>
    </row>
    <row r="361" s="2" customFormat="1">
      <c r="A361" s="39"/>
      <c r="B361" s="40"/>
      <c r="C361" s="41"/>
      <c r="D361" s="240" t="s">
        <v>349</v>
      </c>
      <c r="E361" s="41"/>
      <c r="F361" s="241" t="s">
        <v>3147</v>
      </c>
      <c r="G361" s="41"/>
      <c r="H361" s="41"/>
      <c r="I361" s="242"/>
      <c r="J361" s="41"/>
      <c r="K361" s="41"/>
      <c r="L361" s="45"/>
      <c r="M361" s="243"/>
      <c r="N361" s="244"/>
      <c r="O361" s="92"/>
      <c r="P361" s="92"/>
      <c r="Q361" s="92"/>
      <c r="R361" s="92"/>
      <c r="S361" s="92"/>
      <c r="T361" s="93"/>
      <c r="U361" s="39"/>
      <c r="V361" s="39"/>
      <c r="W361" s="39"/>
      <c r="X361" s="39"/>
      <c r="Y361" s="39"/>
      <c r="Z361" s="39"/>
      <c r="AA361" s="39"/>
      <c r="AB361" s="39"/>
      <c r="AC361" s="39"/>
      <c r="AD361" s="39"/>
      <c r="AE361" s="39"/>
      <c r="AT361" s="18" t="s">
        <v>349</v>
      </c>
      <c r="AU361" s="18" t="s">
        <v>85</v>
      </c>
    </row>
    <row r="362" s="13" customFormat="1">
      <c r="A362" s="13"/>
      <c r="B362" s="252"/>
      <c r="C362" s="253"/>
      <c r="D362" s="240" t="s">
        <v>446</v>
      </c>
      <c r="E362" s="254" t="s">
        <v>1</v>
      </c>
      <c r="F362" s="255" t="s">
        <v>2403</v>
      </c>
      <c r="G362" s="253"/>
      <c r="H362" s="256">
        <v>2</v>
      </c>
      <c r="I362" s="257"/>
      <c r="J362" s="253"/>
      <c r="K362" s="253"/>
      <c r="L362" s="258"/>
      <c r="M362" s="259"/>
      <c r="N362" s="260"/>
      <c r="O362" s="260"/>
      <c r="P362" s="260"/>
      <c r="Q362" s="260"/>
      <c r="R362" s="260"/>
      <c r="S362" s="260"/>
      <c r="T362" s="261"/>
      <c r="U362" s="13"/>
      <c r="V362" s="13"/>
      <c r="W362" s="13"/>
      <c r="X362" s="13"/>
      <c r="Y362" s="13"/>
      <c r="Z362" s="13"/>
      <c r="AA362" s="13"/>
      <c r="AB362" s="13"/>
      <c r="AC362" s="13"/>
      <c r="AD362" s="13"/>
      <c r="AE362" s="13"/>
      <c r="AT362" s="262" t="s">
        <v>446</v>
      </c>
      <c r="AU362" s="262" t="s">
        <v>85</v>
      </c>
      <c r="AV362" s="13" t="s">
        <v>85</v>
      </c>
      <c r="AW362" s="13" t="s">
        <v>32</v>
      </c>
      <c r="AX362" s="13" t="s">
        <v>83</v>
      </c>
      <c r="AY362" s="262" t="s">
        <v>342</v>
      </c>
    </row>
    <row r="363" s="2" customFormat="1" ht="16.5" customHeight="1">
      <c r="A363" s="39"/>
      <c r="B363" s="40"/>
      <c r="C363" s="227" t="s">
        <v>864</v>
      </c>
      <c r="D363" s="227" t="s">
        <v>343</v>
      </c>
      <c r="E363" s="228" t="s">
        <v>2109</v>
      </c>
      <c r="F363" s="229" t="s">
        <v>2110</v>
      </c>
      <c r="G363" s="230" t="s">
        <v>442</v>
      </c>
      <c r="H363" s="231">
        <v>1</v>
      </c>
      <c r="I363" s="232"/>
      <c r="J363" s="233">
        <f>ROUND(I363*H363,2)</f>
        <v>0</v>
      </c>
      <c r="K363" s="229" t="s">
        <v>443</v>
      </c>
      <c r="L363" s="45"/>
      <c r="M363" s="234" t="s">
        <v>1</v>
      </c>
      <c r="N363" s="235" t="s">
        <v>41</v>
      </c>
      <c r="O363" s="92"/>
      <c r="P363" s="236">
        <f>O363*H363</f>
        <v>0</v>
      </c>
      <c r="Q363" s="236">
        <v>0</v>
      </c>
      <c r="R363" s="236">
        <f>Q363*H363</f>
        <v>0</v>
      </c>
      <c r="S363" s="236">
        <v>0.10000000000000001</v>
      </c>
      <c r="T363" s="237">
        <f>S363*H363</f>
        <v>0.10000000000000001</v>
      </c>
      <c r="U363" s="39"/>
      <c r="V363" s="39"/>
      <c r="W363" s="39"/>
      <c r="X363" s="39"/>
      <c r="Y363" s="39"/>
      <c r="Z363" s="39"/>
      <c r="AA363" s="39"/>
      <c r="AB363" s="39"/>
      <c r="AC363" s="39"/>
      <c r="AD363" s="39"/>
      <c r="AE363" s="39"/>
      <c r="AR363" s="238" t="s">
        <v>360</v>
      </c>
      <c r="AT363" s="238" t="s">
        <v>343</v>
      </c>
      <c r="AU363" s="238" t="s">
        <v>85</v>
      </c>
      <c r="AY363" s="18" t="s">
        <v>342</v>
      </c>
      <c r="BE363" s="239">
        <f>IF(N363="základní",J363,0)</f>
        <v>0</v>
      </c>
      <c r="BF363" s="239">
        <f>IF(N363="snížená",J363,0)</f>
        <v>0</v>
      </c>
      <c r="BG363" s="239">
        <f>IF(N363="zákl. přenesená",J363,0)</f>
        <v>0</v>
      </c>
      <c r="BH363" s="239">
        <f>IF(N363="sníž. přenesená",J363,0)</f>
        <v>0</v>
      </c>
      <c r="BI363" s="239">
        <f>IF(N363="nulová",J363,0)</f>
        <v>0</v>
      </c>
      <c r="BJ363" s="18" t="s">
        <v>83</v>
      </c>
      <c r="BK363" s="239">
        <f>ROUND(I363*H363,2)</f>
        <v>0</v>
      </c>
      <c r="BL363" s="18" t="s">
        <v>360</v>
      </c>
      <c r="BM363" s="238" t="s">
        <v>3948</v>
      </c>
    </row>
    <row r="364" s="2" customFormat="1">
      <c r="A364" s="39"/>
      <c r="B364" s="40"/>
      <c r="C364" s="41"/>
      <c r="D364" s="240" t="s">
        <v>349</v>
      </c>
      <c r="E364" s="41"/>
      <c r="F364" s="241" t="s">
        <v>2112</v>
      </c>
      <c r="G364" s="41"/>
      <c r="H364" s="41"/>
      <c r="I364" s="242"/>
      <c r="J364" s="41"/>
      <c r="K364" s="41"/>
      <c r="L364" s="45"/>
      <c r="M364" s="243"/>
      <c r="N364" s="244"/>
      <c r="O364" s="92"/>
      <c r="P364" s="92"/>
      <c r="Q364" s="92"/>
      <c r="R364" s="92"/>
      <c r="S364" s="92"/>
      <c r="T364" s="93"/>
      <c r="U364" s="39"/>
      <c r="V364" s="39"/>
      <c r="W364" s="39"/>
      <c r="X364" s="39"/>
      <c r="Y364" s="39"/>
      <c r="Z364" s="39"/>
      <c r="AA364" s="39"/>
      <c r="AB364" s="39"/>
      <c r="AC364" s="39"/>
      <c r="AD364" s="39"/>
      <c r="AE364" s="39"/>
      <c r="AT364" s="18" t="s">
        <v>349</v>
      </c>
      <c r="AU364" s="18" t="s">
        <v>85</v>
      </c>
    </row>
    <row r="365" s="14" customFormat="1">
      <c r="A365" s="14"/>
      <c r="B365" s="263"/>
      <c r="C365" s="264"/>
      <c r="D365" s="240" t="s">
        <v>446</v>
      </c>
      <c r="E365" s="265" t="s">
        <v>1</v>
      </c>
      <c r="F365" s="266" t="s">
        <v>529</v>
      </c>
      <c r="G365" s="264"/>
      <c r="H365" s="265" t="s">
        <v>1</v>
      </c>
      <c r="I365" s="267"/>
      <c r="J365" s="264"/>
      <c r="K365" s="264"/>
      <c r="L365" s="268"/>
      <c r="M365" s="269"/>
      <c r="N365" s="270"/>
      <c r="O365" s="270"/>
      <c r="P365" s="270"/>
      <c r="Q365" s="270"/>
      <c r="R365" s="270"/>
      <c r="S365" s="270"/>
      <c r="T365" s="271"/>
      <c r="U365" s="14"/>
      <c r="V365" s="14"/>
      <c r="W365" s="14"/>
      <c r="X365" s="14"/>
      <c r="Y365" s="14"/>
      <c r="Z365" s="14"/>
      <c r="AA365" s="14"/>
      <c r="AB365" s="14"/>
      <c r="AC365" s="14"/>
      <c r="AD365" s="14"/>
      <c r="AE365" s="14"/>
      <c r="AT365" s="272" t="s">
        <v>446</v>
      </c>
      <c r="AU365" s="272" t="s">
        <v>85</v>
      </c>
      <c r="AV365" s="14" t="s">
        <v>83</v>
      </c>
      <c r="AW365" s="14" t="s">
        <v>32</v>
      </c>
      <c r="AX365" s="14" t="s">
        <v>76</v>
      </c>
      <c r="AY365" s="272" t="s">
        <v>342</v>
      </c>
    </row>
    <row r="366" s="13" customFormat="1">
      <c r="A366" s="13"/>
      <c r="B366" s="252"/>
      <c r="C366" s="253"/>
      <c r="D366" s="240" t="s">
        <v>446</v>
      </c>
      <c r="E366" s="254" t="s">
        <v>1</v>
      </c>
      <c r="F366" s="255" t="s">
        <v>3949</v>
      </c>
      <c r="G366" s="253"/>
      <c r="H366" s="256">
        <v>1</v>
      </c>
      <c r="I366" s="257"/>
      <c r="J366" s="253"/>
      <c r="K366" s="253"/>
      <c r="L366" s="258"/>
      <c r="M366" s="259"/>
      <c r="N366" s="260"/>
      <c r="O366" s="260"/>
      <c r="P366" s="260"/>
      <c r="Q366" s="260"/>
      <c r="R366" s="260"/>
      <c r="S366" s="260"/>
      <c r="T366" s="261"/>
      <c r="U366" s="13"/>
      <c r="V366" s="13"/>
      <c r="W366" s="13"/>
      <c r="X366" s="13"/>
      <c r="Y366" s="13"/>
      <c r="Z366" s="13"/>
      <c r="AA366" s="13"/>
      <c r="AB366" s="13"/>
      <c r="AC366" s="13"/>
      <c r="AD366" s="13"/>
      <c r="AE366" s="13"/>
      <c r="AT366" s="262" t="s">
        <v>446</v>
      </c>
      <c r="AU366" s="262" t="s">
        <v>85</v>
      </c>
      <c r="AV366" s="13" t="s">
        <v>85</v>
      </c>
      <c r="AW366" s="13" t="s">
        <v>32</v>
      </c>
      <c r="AX366" s="13" t="s">
        <v>83</v>
      </c>
      <c r="AY366" s="262" t="s">
        <v>342</v>
      </c>
    </row>
    <row r="367" s="2" customFormat="1" ht="21.75" customHeight="1">
      <c r="A367" s="39"/>
      <c r="B367" s="40"/>
      <c r="C367" s="227" t="s">
        <v>871</v>
      </c>
      <c r="D367" s="227" t="s">
        <v>343</v>
      </c>
      <c r="E367" s="228" t="s">
        <v>2583</v>
      </c>
      <c r="F367" s="229" t="s">
        <v>3950</v>
      </c>
      <c r="G367" s="230" t="s">
        <v>442</v>
      </c>
      <c r="H367" s="231">
        <v>2</v>
      </c>
      <c r="I367" s="232"/>
      <c r="J367" s="233">
        <f>ROUND(I367*H367,2)</f>
        <v>0</v>
      </c>
      <c r="K367" s="229" t="s">
        <v>443</v>
      </c>
      <c r="L367" s="45"/>
      <c r="M367" s="234" t="s">
        <v>1</v>
      </c>
      <c r="N367" s="235" t="s">
        <v>41</v>
      </c>
      <c r="O367" s="92"/>
      <c r="P367" s="236">
        <f>O367*H367</f>
        <v>0</v>
      </c>
      <c r="Q367" s="236">
        <v>0.089999999999999997</v>
      </c>
      <c r="R367" s="236">
        <f>Q367*H367</f>
        <v>0.17999999999999999</v>
      </c>
      <c r="S367" s="236">
        <v>0</v>
      </c>
      <c r="T367" s="237">
        <f>S367*H367</f>
        <v>0</v>
      </c>
      <c r="U367" s="39"/>
      <c r="V367" s="39"/>
      <c r="W367" s="39"/>
      <c r="X367" s="39"/>
      <c r="Y367" s="39"/>
      <c r="Z367" s="39"/>
      <c r="AA367" s="39"/>
      <c r="AB367" s="39"/>
      <c r="AC367" s="39"/>
      <c r="AD367" s="39"/>
      <c r="AE367" s="39"/>
      <c r="AR367" s="238" t="s">
        <v>360</v>
      </c>
      <c r="AT367" s="238" t="s">
        <v>343</v>
      </c>
      <c r="AU367" s="238" t="s">
        <v>85</v>
      </c>
      <c r="AY367" s="18" t="s">
        <v>342</v>
      </c>
      <c r="BE367" s="239">
        <f>IF(N367="základní",J367,0)</f>
        <v>0</v>
      </c>
      <c r="BF367" s="239">
        <f>IF(N367="snížená",J367,0)</f>
        <v>0</v>
      </c>
      <c r="BG367" s="239">
        <f>IF(N367="zákl. přenesená",J367,0)</f>
        <v>0</v>
      </c>
      <c r="BH367" s="239">
        <f>IF(N367="sníž. přenesená",J367,0)</f>
        <v>0</v>
      </c>
      <c r="BI367" s="239">
        <f>IF(N367="nulová",J367,0)</f>
        <v>0</v>
      </c>
      <c r="BJ367" s="18" t="s">
        <v>83</v>
      </c>
      <c r="BK367" s="239">
        <f>ROUND(I367*H367,2)</f>
        <v>0</v>
      </c>
      <c r="BL367" s="18" t="s">
        <v>360</v>
      </c>
      <c r="BM367" s="238" t="s">
        <v>3951</v>
      </c>
    </row>
    <row r="368" s="2" customFormat="1">
      <c r="A368" s="39"/>
      <c r="B368" s="40"/>
      <c r="C368" s="41"/>
      <c r="D368" s="240" t="s">
        <v>349</v>
      </c>
      <c r="E368" s="41"/>
      <c r="F368" s="241" t="s">
        <v>3950</v>
      </c>
      <c r="G368" s="41"/>
      <c r="H368" s="41"/>
      <c r="I368" s="242"/>
      <c r="J368" s="41"/>
      <c r="K368" s="41"/>
      <c r="L368" s="45"/>
      <c r="M368" s="243"/>
      <c r="N368" s="244"/>
      <c r="O368" s="92"/>
      <c r="P368" s="92"/>
      <c r="Q368" s="92"/>
      <c r="R368" s="92"/>
      <c r="S368" s="92"/>
      <c r="T368" s="93"/>
      <c r="U368" s="39"/>
      <c r="V368" s="39"/>
      <c r="W368" s="39"/>
      <c r="X368" s="39"/>
      <c r="Y368" s="39"/>
      <c r="Z368" s="39"/>
      <c r="AA368" s="39"/>
      <c r="AB368" s="39"/>
      <c r="AC368" s="39"/>
      <c r="AD368" s="39"/>
      <c r="AE368" s="39"/>
      <c r="AT368" s="18" t="s">
        <v>349</v>
      </c>
      <c r="AU368" s="18" t="s">
        <v>85</v>
      </c>
    </row>
    <row r="369" s="13" customFormat="1">
      <c r="A369" s="13"/>
      <c r="B369" s="252"/>
      <c r="C369" s="253"/>
      <c r="D369" s="240" t="s">
        <v>446</v>
      </c>
      <c r="E369" s="254" t="s">
        <v>1</v>
      </c>
      <c r="F369" s="255" t="s">
        <v>2403</v>
      </c>
      <c r="G369" s="253"/>
      <c r="H369" s="256">
        <v>2</v>
      </c>
      <c r="I369" s="257"/>
      <c r="J369" s="253"/>
      <c r="K369" s="253"/>
      <c r="L369" s="258"/>
      <c r="M369" s="259"/>
      <c r="N369" s="260"/>
      <c r="O369" s="260"/>
      <c r="P369" s="260"/>
      <c r="Q369" s="260"/>
      <c r="R369" s="260"/>
      <c r="S369" s="260"/>
      <c r="T369" s="261"/>
      <c r="U369" s="13"/>
      <c r="V369" s="13"/>
      <c r="W369" s="13"/>
      <c r="X369" s="13"/>
      <c r="Y369" s="13"/>
      <c r="Z369" s="13"/>
      <c r="AA369" s="13"/>
      <c r="AB369" s="13"/>
      <c r="AC369" s="13"/>
      <c r="AD369" s="13"/>
      <c r="AE369" s="13"/>
      <c r="AT369" s="262" t="s">
        <v>446</v>
      </c>
      <c r="AU369" s="262" t="s">
        <v>85</v>
      </c>
      <c r="AV369" s="13" t="s">
        <v>85</v>
      </c>
      <c r="AW369" s="13" t="s">
        <v>32</v>
      </c>
      <c r="AX369" s="13" t="s">
        <v>83</v>
      </c>
      <c r="AY369" s="262" t="s">
        <v>342</v>
      </c>
    </row>
    <row r="370" s="2" customFormat="1" ht="16.5" customHeight="1">
      <c r="A370" s="39"/>
      <c r="B370" s="40"/>
      <c r="C370" s="295" t="s">
        <v>876</v>
      </c>
      <c r="D370" s="295" t="s">
        <v>621</v>
      </c>
      <c r="E370" s="296" t="s">
        <v>2587</v>
      </c>
      <c r="F370" s="297" t="s">
        <v>2588</v>
      </c>
      <c r="G370" s="298" t="s">
        <v>442</v>
      </c>
      <c r="H370" s="299">
        <v>2</v>
      </c>
      <c r="I370" s="300"/>
      <c r="J370" s="301">
        <f>ROUND(I370*H370,2)</f>
        <v>0</v>
      </c>
      <c r="K370" s="297" t="s">
        <v>1</v>
      </c>
      <c r="L370" s="302"/>
      <c r="M370" s="303" t="s">
        <v>1</v>
      </c>
      <c r="N370" s="304" t="s">
        <v>41</v>
      </c>
      <c r="O370" s="92"/>
      <c r="P370" s="236">
        <f>O370*H370</f>
        <v>0</v>
      </c>
      <c r="Q370" s="236">
        <v>0.045999999999999999</v>
      </c>
      <c r="R370" s="236">
        <f>Q370*H370</f>
        <v>0.091999999999999998</v>
      </c>
      <c r="S370" s="236">
        <v>0</v>
      </c>
      <c r="T370" s="237">
        <f>S370*H370</f>
        <v>0</v>
      </c>
      <c r="U370" s="39"/>
      <c r="V370" s="39"/>
      <c r="W370" s="39"/>
      <c r="X370" s="39"/>
      <c r="Y370" s="39"/>
      <c r="Z370" s="39"/>
      <c r="AA370" s="39"/>
      <c r="AB370" s="39"/>
      <c r="AC370" s="39"/>
      <c r="AD370" s="39"/>
      <c r="AE370" s="39"/>
      <c r="AR370" s="238" t="s">
        <v>376</v>
      </c>
      <c r="AT370" s="238" t="s">
        <v>621</v>
      </c>
      <c r="AU370" s="238" t="s">
        <v>85</v>
      </c>
      <c r="AY370" s="18" t="s">
        <v>342</v>
      </c>
      <c r="BE370" s="239">
        <f>IF(N370="základní",J370,0)</f>
        <v>0</v>
      </c>
      <c r="BF370" s="239">
        <f>IF(N370="snížená",J370,0)</f>
        <v>0</v>
      </c>
      <c r="BG370" s="239">
        <f>IF(N370="zákl. přenesená",J370,0)</f>
        <v>0</v>
      </c>
      <c r="BH370" s="239">
        <f>IF(N370="sníž. přenesená",J370,0)</f>
        <v>0</v>
      </c>
      <c r="BI370" s="239">
        <f>IF(N370="nulová",J370,0)</f>
        <v>0</v>
      </c>
      <c r="BJ370" s="18" t="s">
        <v>83</v>
      </c>
      <c r="BK370" s="239">
        <f>ROUND(I370*H370,2)</f>
        <v>0</v>
      </c>
      <c r="BL370" s="18" t="s">
        <v>360</v>
      </c>
      <c r="BM370" s="238" t="s">
        <v>3952</v>
      </c>
    </row>
    <row r="371" s="2" customFormat="1">
      <c r="A371" s="39"/>
      <c r="B371" s="40"/>
      <c r="C371" s="41"/>
      <c r="D371" s="240" t="s">
        <v>349</v>
      </c>
      <c r="E371" s="41"/>
      <c r="F371" s="241" t="s">
        <v>2588</v>
      </c>
      <c r="G371" s="41"/>
      <c r="H371" s="41"/>
      <c r="I371" s="242"/>
      <c r="J371" s="41"/>
      <c r="K371" s="41"/>
      <c r="L371" s="45"/>
      <c r="M371" s="243"/>
      <c r="N371" s="244"/>
      <c r="O371" s="92"/>
      <c r="P371" s="92"/>
      <c r="Q371" s="92"/>
      <c r="R371" s="92"/>
      <c r="S371" s="92"/>
      <c r="T371" s="93"/>
      <c r="U371" s="39"/>
      <c r="V371" s="39"/>
      <c r="W371" s="39"/>
      <c r="X371" s="39"/>
      <c r="Y371" s="39"/>
      <c r="Z371" s="39"/>
      <c r="AA371" s="39"/>
      <c r="AB371" s="39"/>
      <c r="AC371" s="39"/>
      <c r="AD371" s="39"/>
      <c r="AE371" s="39"/>
      <c r="AT371" s="18" t="s">
        <v>349</v>
      </c>
      <c r="AU371" s="18" t="s">
        <v>85</v>
      </c>
    </row>
    <row r="372" s="13" customFormat="1">
      <c r="A372" s="13"/>
      <c r="B372" s="252"/>
      <c r="C372" s="253"/>
      <c r="D372" s="240" t="s">
        <v>446</v>
      </c>
      <c r="E372" s="254" t="s">
        <v>1</v>
      </c>
      <c r="F372" s="255" t="s">
        <v>2392</v>
      </c>
      <c r="G372" s="253"/>
      <c r="H372" s="256">
        <v>2</v>
      </c>
      <c r="I372" s="257"/>
      <c r="J372" s="253"/>
      <c r="K372" s="253"/>
      <c r="L372" s="258"/>
      <c r="M372" s="259"/>
      <c r="N372" s="260"/>
      <c r="O372" s="260"/>
      <c r="P372" s="260"/>
      <c r="Q372" s="260"/>
      <c r="R372" s="260"/>
      <c r="S372" s="260"/>
      <c r="T372" s="261"/>
      <c r="U372" s="13"/>
      <c r="V372" s="13"/>
      <c r="W372" s="13"/>
      <c r="X372" s="13"/>
      <c r="Y372" s="13"/>
      <c r="Z372" s="13"/>
      <c r="AA372" s="13"/>
      <c r="AB372" s="13"/>
      <c r="AC372" s="13"/>
      <c r="AD372" s="13"/>
      <c r="AE372" s="13"/>
      <c r="AT372" s="262" t="s">
        <v>446</v>
      </c>
      <c r="AU372" s="262" t="s">
        <v>85</v>
      </c>
      <c r="AV372" s="13" t="s">
        <v>85</v>
      </c>
      <c r="AW372" s="13" t="s">
        <v>32</v>
      </c>
      <c r="AX372" s="13" t="s">
        <v>83</v>
      </c>
      <c r="AY372" s="262" t="s">
        <v>342</v>
      </c>
    </row>
    <row r="373" s="2" customFormat="1" ht="16.5" customHeight="1">
      <c r="A373" s="39"/>
      <c r="B373" s="40"/>
      <c r="C373" s="227" t="s">
        <v>884</v>
      </c>
      <c r="D373" s="227" t="s">
        <v>343</v>
      </c>
      <c r="E373" s="228" t="s">
        <v>2114</v>
      </c>
      <c r="F373" s="229" t="s">
        <v>2591</v>
      </c>
      <c r="G373" s="230" t="s">
        <v>442</v>
      </c>
      <c r="H373" s="231">
        <v>1</v>
      </c>
      <c r="I373" s="232"/>
      <c r="J373" s="233">
        <f>ROUND(I373*H373,2)</f>
        <v>0</v>
      </c>
      <c r="K373" s="229" t="s">
        <v>443</v>
      </c>
      <c r="L373" s="45"/>
      <c r="M373" s="234" t="s">
        <v>1</v>
      </c>
      <c r="N373" s="235" t="s">
        <v>41</v>
      </c>
      <c r="O373" s="92"/>
      <c r="P373" s="236">
        <f>O373*H373</f>
        <v>0</v>
      </c>
      <c r="Q373" s="236">
        <v>0.21734000000000001</v>
      </c>
      <c r="R373" s="236">
        <f>Q373*H373</f>
        <v>0.21734000000000001</v>
      </c>
      <c r="S373" s="236">
        <v>0</v>
      </c>
      <c r="T373" s="237">
        <f>S373*H373</f>
        <v>0</v>
      </c>
      <c r="U373" s="39"/>
      <c r="V373" s="39"/>
      <c r="W373" s="39"/>
      <c r="X373" s="39"/>
      <c r="Y373" s="39"/>
      <c r="Z373" s="39"/>
      <c r="AA373" s="39"/>
      <c r="AB373" s="39"/>
      <c r="AC373" s="39"/>
      <c r="AD373" s="39"/>
      <c r="AE373" s="39"/>
      <c r="AR373" s="238" t="s">
        <v>360</v>
      </c>
      <c r="AT373" s="238" t="s">
        <v>343</v>
      </c>
      <c r="AU373" s="238" t="s">
        <v>85</v>
      </c>
      <c r="AY373" s="18" t="s">
        <v>342</v>
      </c>
      <c r="BE373" s="239">
        <f>IF(N373="základní",J373,0)</f>
        <v>0</v>
      </c>
      <c r="BF373" s="239">
        <f>IF(N373="snížená",J373,0)</f>
        <v>0</v>
      </c>
      <c r="BG373" s="239">
        <f>IF(N373="zákl. přenesená",J373,0)</f>
        <v>0</v>
      </c>
      <c r="BH373" s="239">
        <f>IF(N373="sníž. přenesená",J373,0)</f>
        <v>0</v>
      </c>
      <c r="BI373" s="239">
        <f>IF(N373="nulová",J373,0)</f>
        <v>0</v>
      </c>
      <c r="BJ373" s="18" t="s">
        <v>83</v>
      </c>
      <c r="BK373" s="239">
        <f>ROUND(I373*H373,2)</f>
        <v>0</v>
      </c>
      <c r="BL373" s="18" t="s">
        <v>360</v>
      </c>
      <c r="BM373" s="238" t="s">
        <v>3953</v>
      </c>
    </row>
    <row r="374" s="2" customFormat="1">
      <c r="A374" s="39"/>
      <c r="B374" s="40"/>
      <c r="C374" s="41"/>
      <c r="D374" s="240" t="s">
        <v>349</v>
      </c>
      <c r="E374" s="41"/>
      <c r="F374" s="241" t="s">
        <v>2593</v>
      </c>
      <c r="G374" s="41"/>
      <c r="H374" s="41"/>
      <c r="I374" s="242"/>
      <c r="J374" s="41"/>
      <c r="K374" s="41"/>
      <c r="L374" s="45"/>
      <c r="M374" s="243"/>
      <c r="N374" s="244"/>
      <c r="O374" s="92"/>
      <c r="P374" s="92"/>
      <c r="Q374" s="92"/>
      <c r="R374" s="92"/>
      <c r="S374" s="92"/>
      <c r="T374" s="93"/>
      <c r="U374" s="39"/>
      <c r="V374" s="39"/>
      <c r="W374" s="39"/>
      <c r="X374" s="39"/>
      <c r="Y374" s="39"/>
      <c r="Z374" s="39"/>
      <c r="AA374" s="39"/>
      <c r="AB374" s="39"/>
      <c r="AC374" s="39"/>
      <c r="AD374" s="39"/>
      <c r="AE374" s="39"/>
      <c r="AT374" s="18" t="s">
        <v>349</v>
      </c>
      <c r="AU374" s="18" t="s">
        <v>85</v>
      </c>
    </row>
    <row r="375" s="13" customFormat="1">
      <c r="A375" s="13"/>
      <c r="B375" s="252"/>
      <c r="C375" s="253"/>
      <c r="D375" s="240" t="s">
        <v>446</v>
      </c>
      <c r="E375" s="254" t="s">
        <v>1</v>
      </c>
      <c r="F375" s="255" t="s">
        <v>2489</v>
      </c>
      <c r="G375" s="253"/>
      <c r="H375" s="256">
        <v>1</v>
      </c>
      <c r="I375" s="257"/>
      <c r="J375" s="253"/>
      <c r="K375" s="253"/>
      <c r="L375" s="258"/>
      <c r="M375" s="259"/>
      <c r="N375" s="260"/>
      <c r="O375" s="260"/>
      <c r="P375" s="260"/>
      <c r="Q375" s="260"/>
      <c r="R375" s="260"/>
      <c r="S375" s="260"/>
      <c r="T375" s="261"/>
      <c r="U375" s="13"/>
      <c r="V375" s="13"/>
      <c r="W375" s="13"/>
      <c r="X375" s="13"/>
      <c r="Y375" s="13"/>
      <c r="Z375" s="13"/>
      <c r="AA375" s="13"/>
      <c r="AB375" s="13"/>
      <c r="AC375" s="13"/>
      <c r="AD375" s="13"/>
      <c r="AE375" s="13"/>
      <c r="AT375" s="262" t="s">
        <v>446</v>
      </c>
      <c r="AU375" s="262" t="s">
        <v>85</v>
      </c>
      <c r="AV375" s="13" t="s">
        <v>85</v>
      </c>
      <c r="AW375" s="13" t="s">
        <v>32</v>
      </c>
      <c r="AX375" s="13" t="s">
        <v>83</v>
      </c>
      <c r="AY375" s="262" t="s">
        <v>342</v>
      </c>
    </row>
    <row r="376" s="2" customFormat="1" ht="16.5" customHeight="1">
      <c r="A376" s="39"/>
      <c r="B376" s="40"/>
      <c r="C376" s="295" t="s">
        <v>889</v>
      </c>
      <c r="D376" s="295" t="s">
        <v>621</v>
      </c>
      <c r="E376" s="296" t="s">
        <v>2595</v>
      </c>
      <c r="F376" s="297" t="s">
        <v>2596</v>
      </c>
      <c r="G376" s="298" t="s">
        <v>442</v>
      </c>
      <c r="H376" s="299">
        <v>1</v>
      </c>
      <c r="I376" s="300"/>
      <c r="J376" s="301">
        <f>ROUND(I376*H376,2)</f>
        <v>0</v>
      </c>
      <c r="K376" s="297" t="s">
        <v>1</v>
      </c>
      <c r="L376" s="302"/>
      <c r="M376" s="303" t="s">
        <v>1</v>
      </c>
      <c r="N376" s="304" t="s">
        <v>41</v>
      </c>
      <c r="O376" s="92"/>
      <c r="P376" s="236">
        <f>O376*H376</f>
        <v>0</v>
      </c>
      <c r="Q376" s="236">
        <v>0.054600000000000003</v>
      </c>
      <c r="R376" s="236">
        <f>Q376*H376</f>
        <v>0.054600000000000003</v>
      </c>
      <c r="S376" s="236">
        <v>0</v>
      </c>
      <c r="T376" s="237">
        <f>S376*H376</f>
        <v>0</v>
      </c>
      <c r="U376" s="39"/>
      <c r="V376" s="39"/>
      <c r="W376" s="39"/>
      <c r="X376" s="39"/>
      <c r="Y376" s="39"/>
      <c r="Z376" s="39"/>
      <c r="AA376" s="39"/>
      <c r="AB376" s="39"/>
      <c r="AC376" s="39"/>
      <c r="AD376" s="39"/>
      <c r="AE376" s="39"/>
      <c r="AR376" s="238" t="s">
        <v>376</v>
      </c>
      <c r="AT376" s="238" t="s">
        <v>621</v>
      </c>
      <c r="AU376" s="238" t="s">
        <v>85</v>
      </c>
      <c r="AY376" s="18" t="s">
        <v>342</v>
      </c>
      <c r="BE376" s="239">
        <f>IF(N376="základní",J376,0)</f>
        <v>0</v>
      </c>
      <c r="BF376" s="239">
        <f>IF(N376="snížená",J376,0)</f>
        <v>0</v>
      </c>
      <c r="BG376" s="239">
        <f>IF(N376="zákl. přenesená",J376,0)</f>
        <v>0</v>
      </c>
      <c r="BH376" s="239">
        <f>IF(N376="sníž. přenesená",J376,0)</f>
        <v>0</v>
      </c>
      <c r="BI376" s="239">
        <f>IF(N376="nulová",J376,0)</f>
        <v>0</v>
      </c>
      <c r="BJ376" s="18" t="s">
        <v>83</v>
      </c>
      <c r="BK376" s="239">
        <f>ROUND(I376*H376,2)</f>
        <v>0</v>
      </c>
      <c r="BL376" s="18" t="s">
        <v>360</v>
      </c>
      <c r="BM376" s="238" t="s">
        <v>3954</v>
      </c>
    </row>
    <row r="377" s="2" customFormat="1">
      <c r="A377" s="39"/>
      <c r="B377" s="40"/>
      <c r="C377" s="41"/>
      <c r="D377" s="240" t="s">
        <v>349</v>
      </c>
      <c r="E377" s="41"/>
      <c r="F377" s="241" t="s">
        <v>2596</v>
      </c>
      <c r="G377" s="41"/>
      <c r="H377" s="41"/>
      <c r="I377" s="242"/>
      <c r="J377" s="41"/>
      <c r="K377" s="41"/>
      <c r="L377" s="45"/>
      <c r="M377" s="243"/>
      <c r="N377" s="244"/>
      <c r="O377" s="92"/>
      <c r="P377" s="92"/>
      <c r="Q377" s="92"/>
      <c r="R377" s="92"/>
      <c r="S377" s="92"/>
      <c r="T377" s="93"/>
      <c r="U377" s="39"/>
      <c r="V377" s="39"/>
      <c r="W377" s="39"/>
      <c r="X377" s="39"/>
      <c r="Y377" s="39"/>
      <c r="Z377" s="39"/>
      <c r="AA377" s="39"/>
      <c r="AB377" s="39"/>
      <c r="AC377" s="39"/>
      <c r="AD377" s="39"/>
      <c r="AE377" s="39"/>
      <c r="AT377" s="18" t="s">
        <v>349</v>
      </c>
      <c r="AU377" s="18" t="s">
        <v>85</v>
      </c>
    </row>
    <row r="378" s="13" customFormat="1">
      <c r="A378" s="13"/>
      <c r="B378" s="252"/>
      <c r="C378" s="253"/>
      <c r="D378" s="240" t="s">
        <v>446</v>
      </c>
      <c r="E378" s="254" t="s">
        <v>1</v>
      </c>
      <c r="F378" s="255" t="s">
        <v>3152</v>
      </c>
      <c r="G378" s="253"/>
      <c r="H378" s="256">
        <v>1</v>
      </c>
      <c r="I378" s="257"/>
      <c r="J378" s="253"/>
      <c r="K378" s="253"/>
      <c r="L378" s="258"/>
      <c r="M378" s="259"/>
      <c r="N378" s="260"/>
      <c r="O378" s="260"/>
      <c r="P378" s="260"/>
      <c r="Q378" s="260"/>
      <c r="R378" s="260"/>
      <c r="S378" s="260"/>
      <c r="T378" s="261"/>
      <c r="U378" s="13"/>
      <c r="V378" s="13"/>
      <c r="W378" s="13"/>
      <c r="X378" s="13"/>
      <c r="Y378" s="13"/>
      <c r="Z378" s="13"/>
      <c r="AA378" s="13"/>
      <c r="AB378" s="13"/>
      <c r="AC378" s="13"/>
      <c r="AD378" s="13"/>
      <c r="AE378" s="13"/>
      <c r="AT378" s="262" t="s">
        <v>446</v>
      </c>
      <c r="AU378" s="262" t="s">
        <v>85</v>
      </c>
      <c r="AV378" s="13" t="s">
        <v>85</v>
      </c>
      <c r="AW378" s="13" t="s">
        <v>32</v>
      </c>
      <c r="AX378" s="13" t="s">
        <v>83</v>
      </c>
      <c r="AY378" s="262" t="s">
        <v>342</v>
      </c>
    </row>
    <row r="379" s="2" customFormat="1" ht="21.75" customHeight="1">
      <c r="A379" s="39"/>
      <c r="B379" s="40"/>
      <c r="C379" s="227" t="s">
        <v>895</v>
      </c>
      <c r="D379" s="227" t="s">
        <v>343</v>
      </c>
      <c r="E379" s="228" t="s">
        <v>3153</v>
      </c>
      <c r="F379" s="229" t="s">
        <v>3154</v>
      </c>
      <c r="G379" s="230" t="s">
        <v>442</v>
      </c>
      <c r="H379" s="231">
        <v>3</v>
      </c>
      <c r="I379" s="232"/>
      <c r="J379" s="233">
        <f>ROUND(I379*H379,2)</f>
        <v>0</v>
      </c>
      <c r="K379" s="229" t="s">
        <v>1</v>
      </c>
      <c r="L379" s="45"/>
      <c r="M379" s="234" t="s">
        <v>1</v>
      </c>
      <c r="N379" s="235" t="s">
        <v>41</v>
      </c>
      <c r="O379" s="92"/>
      <c r="P379" s="236">
        <f>O379*H379</f>
        <v>0</v>
      </c>
      <c r="Q379" s="236">
        <v>0</v>
      </c>
      <c r="R379" s="236">
        <f>Q379*H379</f>
        <v>0</v>
      </c>
      <c r="S379" s="236">
        <v>0</v>
      </c>
      <c r="T379" s="237">
        <f>S379*H379</f>
        <v>0</v>
      </c>
      <c r="U379" s="39"/>
      <c r="V379" s="39"/>
      <c r="W379" s="39"/>
      <c r="X379" s="39"/>
      <c r="Y379" s="39"/>
      <c r="Z379" s="39"/>
      <c r="AA379" s="39"/>
      <c r="AB379" s="39"/>
      <c r="AC379" s="39"/>
      <c r="AD379" s="39"/>
      <c r="AE379" s="39"/>
      <c r="AR379" s="238" t="s">
        <v>360</v>
      </c>
      <c r="AT379" s="238" t="s">
        <v>343</v>
      </c>
      <c r="AU379" s="238" t="s">
        <v>85</v>
      </c>
      <c r="AY379" s="18" t="s">
        <v>342</v>
      </c>
      <c r="BE379" s="239">
        <f>IF(N379="základní",J379,0)</f>
        <v>0</v>
      </c>
      <c r="BF379" s="239">
        <f>IF(N379="snížená",J379,0)</f>
        <v>0</v>
      </c>
      <c r="BG379" s="239">
        <f>IF(N379="zákl. přenesená",J379,0)</f>
        <v>0</v>
      </c>
      <c r="BH379" s="239">
        <f>IF(N379="sníž. přenesená",J379,0)</f>
        <v>0</v>
      </c>
      <c r="BI379" s="239">
        <f>IF(N379="nulová",J379,0)</f>
        <v>0</v>
      </c>
      <c r="BJ379" s="18" t="s">
        <v>83</v>
      </c>
      <c r="BK379" s="239">
        <f>ROUND(I379*H379,2)</f>
        <v>0</v>
      </c>
      <c r="BL379" s="18" t="s">
        <v>360</v>
      </c>
      <c r="BM379" s="238" t="s">
        <v>3955</v>
      </c>
    </row>
    <row r="380" s="2" customFormat="1">
      <c r="A380" s="39"/>
      <c r="B380" s="40"/>
      <c r="C380" s="41"/>
      <c r="D380" s="240" t="s">
        <v>349</v>
      </c>
      <c r="E380" s="41"/>
      <c r="F380" s="241" t="s">
        <v>3154</v>
      </c>
      <c r="G380" s="41"/>
      <c r="H380" s="41"/>
      <c r="I380" s="242"/>
      <c r="J380" s="41"/>
      <c r="K380" s="41"/>
      <c r="L380" s="45"/>
      <c r="M380" s="243"/>
      <c r="N380" s="244"/>
      <c r="O380" s="92"/>
      <c r="P380" s="92"/>
      <c r="Q380" s="92"/>
      <c r="R380" s="92"/>
      <c r="S380" s="92"/>
      <c r="T380" s="93"/>
      <c r="U380" s="39"/>
      <c r="V380" s="39"/>
      <c r="W380" s="39"/>
      <c r="X380" s="39"/>
      <c r="Y380" s="39"/>
      <c r="Z380" s="39"/>
      <c r="AA380" s="39"/>
      <c r="AB380" s="39"/>
      <c r="AC380" s="39"/>
      <c r="AD380" s="39"/>
      <c r="AE380" s="39"/>
      <c r="AT380" s="18" t="s">
        <v>349</v>
      </c>
      <c r="AU380" s="18" t="s">
        <v>85</v>
      </c>
    </row>
    <row r="381" s="13" customFormat="1">
      <c r="A381" s="13"/>
      <c r="B381" s="252"/>
      <c r="C381" s="253"/>
      <c r="D381" s="240" t="s">
        <v>446</v>
      </c>
      <c r="E381" s="254" t="s">
        <v>1</v>
      </c>
      <c r="F381" s="255" t="s">
        <v>3956</v>
      </c>
      <c r="G381" s="253"/>
      <c r="H381" s="256">
        <v>3</v>
      </c>
      <c r="I381" s="257"/>
      <c r="J381" s="253"/>
      <c r="K381" s="253"/>
      <c r="L381" s="258"/>
      <c r="M381" s="259"/>
      <c r="N381" s="260"/>
      <c r="O381" s="260"/>
      <c r="P381" s="260"/>
      <c r="Q381" s="260"/>
      <c r="R381" s="260"/>
      <c r="S381" s="260"/>
      <c r="T381" s="261"/>
      <c r="U381" s="13"/>
      <c r="V381" s="13"/>
      <c r="W381" s="13"/>
      <c r="X381" s="13"/>
      <c r="Y381" s="13"/>
      <c r="Z381" s="13"/>
      <c r="AA381" s="13"/>
      <c r="AB381" s="13"/>
      <c r="AC381" s="13"/>
      <c r="AD381" s="13"/>
      <c r="AE381" s="13"/>
      <c r="AT381" s="262" t="s">
        <v>446</v>
      </c>
      <c r="AU381" s="262" t="s">
        <v>85</v>
      </c>
      <c r="AV381" s="13" t="s">
        <v>85</v>
      </c>
      <c r="AW381" s="13" t="s">
        <v>32</v>
      </c>
      <c r="AX381" s="13" t="s">
        <v>83</v>
      </c>
      <c r="AY381" s="262" t="s">
        <v>342</v>
      </c>
    </row>
    <row r="382" s="2" customFormat="1" ht="16.5" customHeight="1">
      <c r="A382" s="39"/>
      <c r="B382" s="40"/>
      <c r="C382" s="227" t="s">
        <v>900</v>
      </c>
      <c r="D382" s="227" t="s">
        <v>343</v>
      </c>
      <c r="E382" s="228" t="s">
        <v>2601</v>
      </c>
      <c r="F382" s="229" t="s">
        <v>2602</v>
      </c>
      <c r="G382" s="230" t="s">
        <v>543</v>
      </c>
      <c r="H382" s="231">
        <v>15</v>
      </c>
      <c r="I382" s="232"/>
      <c r="J382" s="233">
        <f>ROUND(I382*H382,2)</f>
        <v>0</v>
      </c>
      <c r="K382" s="229" t="s">
        <v>443</v>
      </c>
      <c r="L382" s="45"/>
      <c r="M382" s="234" t="s">
        <v>1</v>
      </c>
      <c r="N382" s="235" t="s">
        <v>41</v>
      </c>
      <c r="O382" s="92"/>
      <c r="P382" s="236">
        <f>O382*H382</f>
        <v>0</v>
      </c>
      <c r="Q382" s="236">
        <v>6.9999999999999994E-05</v>
      </c>
      <c r="R382" s="236">
        <f>Q382*H382</f>
        <v>0.0010499999999999999</v>
      </c>
      <c r="S382" s="236">
        <v>0</v>
      </c>
      <c r="T382" s="237">
        <f>S382*H382</f>
        <v>0</v>
      </c>
      <c r="U382" s="39"/>
      <c r="V382" s="39"/>
      <c r="W382" s="39"/>
      <c r="X382" s="39"/>
      <c r="Y382" s="39"/>
      <c r="Z382" s="39"/>
      <c r="AA382" s="39"/>
      <c r="AB382" s="39"/>
      <c r="AC382" s="39"/>
      <c r="AD382" s="39"/>
      <c r="AE382" s="39"/>
      <c r="AR382" s="238" t="s">
        <v>360</v>
      </c>
      <c r="AT382" s="238" t="s">
        <v>343</v>
      </c>
      <c r="AU382" s="238" t="s">
        <v>85</v>
      </c>
      <c r="AY382" s="18" t="s">
        <v>342</v>
      </c>
      <c r="BE382" s="239">
        <f>IF(N382="základní",J382,0)</f>
        <v>0</v>
      </c>
      <c r="BF382" s="239">
        <f>IF(N382="snížená",J382,0)</f>
        <v>0</v>
      </c>
      <c r="BG382" s="239">
        <f>IF(N382="zákl. přenesená",J382,0)</f>
        <v>0</v>
      </c>
      <c r="BH382" s="239">
        <f>IF(N382="sníž. přenesená",J382,0)</f>
        <v>0</v>
      </c>
      <c r="BI382" s="239">
        <f>IF(N382="nulová",J382,0)</f>
        <v>0</v>
      </c>
      <c r="BJ382" s="18" t="s">
        <v>83</v>
      </c>
      <c r="BK382" s="239">
        <f>ROUND(I382*H382,2)</f>
        <v>0</v>
      </c>
      <c r="BL382" s="18" t="s">
        <v>360</v>
      </c>
      <c r="BM382" s="238" t="s">
        <v>3957</v>
      </c>
    </row>
    <row r="383" s="2" customFormat="1">
      <c r="A383" s="39"/>
      <c r="B383" s="40"/>
      <c r="C383" s="41"/>
      <c r="D383" s="240" t="s">
        <v>349</v>
      </c>
      <c r="E383" s="41"/>
      <c r="F383" s="241" t="s">
        <v>2604</v>
      </c>
      <c r="G383" s="41"/>
      <c r="H383" s="41"/>
      <c r="I383" s="242"/>
      <c r="J383" s="41"/>
      <c r="K383" s="41"/>
      <c r="L383" s="45"/>
      <c r="M383" s="243"/>
      <c r="N383" s="244"/>
      <c r="O383" s="92"/>
      <c r="P383" s="92"/>
      <c r="Q383" s="92"/>
      <c r="R383" s="92"/>
      <c r="S383" s="92"/>
      <c r="T383" s="93"/>
      <c r="U383" s="39"/>
      <c r="V383" s="39"/>
      <c r="W383" s="39"/>
      <c r="X383" s="39"/>
      <c r="Y383" s="39"/>
      <c r="Z383" s="39"/>
      <c r="AA383" s="39"/>
      <c r="AB383" s="39"/>
      <c r="AC383" s="39"/>
      <c r="AD383" s="39"/>
      <c r="AE383" s="39"/>
      <c r="AT383" s="18" t="s">
        <v>349</v>
      </c>
      <c r="AU383" s="18" t="s">
        <v>85</v>
      </c>
    </row>
    <row r="384" s="13" customFormat="1">
      <c r="A384" s="13"/>
      <c r="B384" s="252"/>
      <c r="C384" s="253"/>
      <c r="D384" s="240" t="s">
        <v>446</v>
      </c>
      <c r="E384" s="254" t="s">
        <v>1</v>
      </c>
      <c r="F384" s="255" t="s">
        <v>3958</v>
      </c>
      <c r="G384" s="253"/>
      <c r="H384" s="256">
        <v>15</v>
      </c>
      <c r="I384" s="257"/>
      <c r="J384" s="253"/>
      <c r="K384" s="253"/>
      <c r="L384" s="258"/>
      <c r="M384" s="259"/>
      <c r="N384" s="260"/>
      <c r="O384" s="260"/>
      <c r="P384" s="260"/>
      <c r="Q384" s="260"/>
      <c r="R384" s="260"/>
      <c r="S384" s="260"/>
      <c r="T384" s="261"/>
      <c r="U384" s="13"/>
      <c r="V384" s="13"/>
      <c r="W384" s="13"/>
      <c r="X384" s="13"/>
      <c r="Y384" s="13"/>
      <c r="Z384" s="13"/>
      <c r="AA384" s="13"/>
      <c r="AB384" s="13"/>
      <c r="AC384" s="13"/>
      <c r="AD384" s="13"/>
      <c r="AE384" s="13"/>
      <c r="AT384" s="262" t="s">
        <v>446</v>
      </c>
      <c r="AU384" s="262" t="s">
        <v>85</v>
      </c>
      <c r="AV384" s="13" t="s">
        <v>85</v>
      </c>
      <c r="AW384" s="13" t="s">
        <v>32</v>
      </c>
      <c r="AX384" s="13" t="s">
        <v>83</v>
      </c>
      <c r="AY384" s="262" t="s">
        <v>342</v>
      </c>
    </row>
    <row r="385" s="2" customFormat="1" ht="16.5" customHeight="1">
      <c r="A385" s="39"/>
      <c r="B385" s="40"/>
      <c r="C385" s="227" t="s">
        <v>905</v>
      </c>
      <c r="D385" s="227" t="s">
        <v>343</v>
      </c>
      <c r="E385" s="228" t="s">
        <v>2609</v>
      </c>
      <c r="F385" s="229" t="s">
        <v>2610</v>
      </c>
      <c r="G385" s="230" t="s">
        <v>824</v>
      </c>
      <c r="H385" s="231">
        <v>1</v>
      </c>
      <c r="I385" s="232"/>
      <c r="J385" s="233">
        <f>ROUND(I385*H385,2)</f>
        <v>0</v>
      </c>
      <c r="K385" s="229" t="s">
        <v>1</v>
      </c>
      <c r="L385" s="45"/>
      <c r="M385" s="234" t="s">
        <v>1</v>
      </c>
      <c r="N385" s="235" t="s">
        <v>41</v>
      </c>
      <c r="O385" s="92"/>
      <c r="P385" s="236">
        <f>O385*H385</f>
        <v>0</v>
      </c>
      <c r="Q385" s="236">
        <v>0</v>
      </c>
      <c r="R385" s="236">
        <f>Q385*H385</f>
        <v>0</v>
      </c>
      <c r="S385" s="236">
        <v>0</v>
      </c>
      <c r="T385" s="237">
        <f>S385*H385</f>
        <v>0</v>
      </c>
      <c r="U385" s="39"/>
      <c r="V385" s="39"/>
      <c r="W385" s="39"/>
      <c r="X385" s="39"/>
      <c r="Y385" s="39"/>
      <c r="Z385" s="39"/>
      <c r="AA385" s="39"/>
      <c r="AB385" s="39"/>
      <c r="AC385" s="39"/>
      <c r="AD385" s="39"/>
      <c r="AE385" s="39"/>
      <c r="AR385" s="238" t="s">
        <v>360</v>
      </c>
      <c r="AT385" s="238" t="s">
        <v>343</v>
      </c>
      <c r="AU385" s="238" t="s">
        <v>85</v>
      </c>
      <c r="AY385" s="18" t="s">
        <v>342</v>
      </c>
      <c r="BE385" s="239">
        <f>IF(N385="základní",J385,0)</f>
        <v>0</v>
      </c>
      <c r="BF385" s="239">
        <f>IF(N385="snížená",J385,0)</f>
        <v>0</v>
      </c>
      <c r="BG385" s="239">
        <f>IF(N385="zákl. přenesená",J385,0)</f>
        <v>0</v>
      </c>
      <c r="BH385" s="239">
        <f>IF(N385="sníž. přenesená",J385,0)</f>
        <v>0</v>
      </c>
      <c r="BI385" s="239">
        <f>IF(N385="nulová",J385,0)</f>
        <v>0</v>
      </c>
      <c r="BJ385" s="18" t="s">
        <v>83</v>
      </c>
      <c r="BK385" s="239">
        <f>ROUND(I385*H385,2)</f>
        <v>0</v>
      </c>
      <c r="BL385" s="18" t="s">
        <v>360</v>
      </c>
      <c r="BM385" s="238" t="s">
        <v>3959</v>
      </c>
    </row>
    <row r="386" s="2" customFormat="1">
      <c r="A386" s="39"/>
      <c r="B386" s="40"/>
      <c r="C386" s="41"/>
      <c r="D386" s="240" t="s">
        <v>349</v>
      </c>
      <c r="E386" s="41"/>
      <c r="F386" s="241" t="s">
        <v>2610</v>
      </c>
      <c r="G386" s="41"/>
      <c r="H386" s="41"/>
      <c r="I386" s="242"/>
      <c r="J386" s="41"/>
      <c r="K386" s="41"/>
      <c r="L386" s="45"/>
      <c r="M386" s="243"/>
      <c r="N386" s="244"/>
      <c r="O386" s="92"/>
      <c r="P386" s="92"/>
      <c r="Q386" s="92"/>
      <c r="R386" s="92"/>
      <c r="S386" s="92"/>
      <c r="T386" s="93"/>
      <c r="U386" s="39"/>
      <c r="V386" s="39"/>
      <c r="W386" s="39"/>
      <c r="X386" s="39"/>
      <c r="Y386" s="39"/>
      <c r="Z386" s="39"/>
      <c r="AA386" s="39"/>
      <c r="AB386" s="39"/>
      <c r="AC386" s="39"/>
      <c r="AD386" s="39"/>
      <c r="AE386" s="39"/>
      <c r="AT386" s="18" t="s">
        <v>349</v>
      </c>
      <c r="AU386" s="18" t="s">
        <v>85</v>
      </c>
    </row>
    <row r="387" s="13" customFormat="1">
      <c r="A387" s="13"/>
      <c r="B387" s="252"/>
      <c r="C387" s="253"/>
      <c r="D387" s="240" t="s">
        <v>446</v>
      </c>
      <c r="E387" s="254" t="s">
        <v>1</v>
      </c>
      <c r="F387" s="255" t="s">
        <v>2516</v>
      </c>
      <c r="G387" s="253"/>
      <c r="H387" s="256">
        <v>1</v>
      </c>
      <c r="I387" s="257"/>
      <c r="J387" s="253"/>
      <c r="K387" s="253"/>
      <c r="L387" s="258"/>
      <c r="M387" s="259"/>
      <c r="N387" s="260"/>
      <c r="O387" s="260"/>
      <c r="P387" s="260"/>
      <c r="Q387" s="260"/>
      <c r="R387" s="260"/>
      <c r="S387" s="260"/>
      <c r="T387" s="261"/>
      <c r="U387" s="13"/>
      <c r="V387" s="13"/>
      <c r="W387" s="13"/>
      <c r="X387" s="13"/>
      <c r="Y387" s="13"/>
      <c r="Z387" s="13"/>
      <c r="AA387" s="13"/>
      <c r="AB387" s="13"/>
      <c r="AC387" s="13"/>
      <c r="AD387" s="13"/>
      <c r="AE387" s="13"/>
      <c r="AT387" s="262" t="s">
        <v>446</v>
      </c>
      <c r="AU387" s="262" t="s">
        <v>85</v>
      </c>
      <c r="AV387" s="13" t="s">
        <v>85</v>
      </c>
      <c r="AW387" s="13" t="s">
        <v>32</v>
      </c>
      <c r="AX387" s="13" t="s">
        <v>83</v>
      </c>
      <c r="AY387" s="262" t="s">
        <v>342</v>
      </c>
    </row>
    <row r="388" s="2" customFormat="1" ht="16.5" customHeight="1">
      <c r="A388" s="39"/>
      <c r="B388" s="40"/>
      <c r="C388" s="227" t="s">
        <v>911</v>
      </c>
      <c r="D388" s="227" t="s">
        <v>343</v>
      </c>
      <c r="E388" s="228" t="s">
        <v>2616</v>
      </c>
      <c r="F388" s="229" t="s">
        <v>2617</v>
      </c>
      <c r="G388" s="230" t="s">
        <v>824</v>
      </c>
      <c r="H388" s="231">
        <v>2</v>
      </c>
      <c r="I388" s="232"/>
      <c r="J388" s="233">
        <f>ROUND(I388*H388,2)</f>
        <v>0</v>
      </c>
      <c r="K388" s="229" t="s">
        <v>1</v>
      </c>
      <c r="L388" s="45"/>
      <c r="M388" s="234" t="s">
        <v>1</v>
      </c>
      <c r="N388" s="235" t="s">
        <v>41</v>
      </c>
      <c r="O388" s="92"/>
      <c r="P388" s="236">
        <f>O388*H388</f>
        <v>0</v>
      </c>
      <c r="Q388" s="236">
        <v>0</v>
      </c>
      <c r="R388" s="236">
        <f>Q388*H388</f>
        <v>0</v>
      </c>
      <c r="S388" s="236">
        <v>0</v>
      </c>
      <c r="T388" s="237">
        <f>S388*H388</f>
        <v>0</v>
      </c>
      <c r="U388" s="39"/>
      <c r="V388" s="39"/>
      <c r="W388" s="39"/>
      <c r="X388" s="39"/>
      <c r="Y388" s="39"/>
      <c r="Z388" s="39"/>
      <c r="AA388" s="39"/>
      <c r="AB388" s="39"/>
      <c r="AC388" s="39"/>
      <c r="AD388" s="39"/>
      <c r="AE388" s="39"/>
      <c r="AR388" s="238" t="s">
        <v>360</v>
      </c>
      <c r="AT388" s="238" t="s">
        <v>343</v>
      </c>
      <c r="AU388" s="238" t="s">
        <v>85</v>
      </c>
      <c r="AY388" s="18" t="s">
        <v>342</v>
      </c>
      <c r="BE388" s="239">
        <f>IF(N388="základní",J388,0)</f>
        <v>0</v>
      </c>
      <c r="BF388" s="239">
        <f>IF(N388="snížená",J388,0)</f>
        <v>0</v>
      </c>
      <c r="BG388" s="239">
        <f>IF(N388="zákl. přenesená",J388,0)</f>
        <v>0</v>
      </c>
      <c r="BH388" s="239">
        <f>IF(N388="sníž. přenesená",J388,0)</f>
        <v>0</v>
      </c>
      <c r="BI388" s="239">
        <f>IF(N388="nulová",J388,0)</f>
        <v>0</v>
      </c>
      <c r="BJ388" s="18" t="s">
        <v>83</v>
      </c>
      <c r="BK388" s="239">
        <f>ROUND(I388*H388,2)</f>
        <v>0</v>
      </c>
      <c r="BL388" s="18" t="s">
        <v>360</v>
      </c>
      <c r="BM388" s="238" t="s">
        <v>3960</v>
      </c>
    </row>
    <row r="389" s="2" customFormat="1">
      <c r="A389" s="39"/>
      <c r="B389" s="40"/>
      <c r="C389" s="41"/>
      <c r="D389" s="240" t="s">
        <v>349</v>
      </c>
      <c r="E389" s="41"/>
      <c r="F389" s="241" t="s">
        <v>2617</v>
      </c>
      <c r="G389" s="41"/>
      <c r="H389" s="41"/>
      <c r="I389" s="242"/>
      <c r="J389" s="41"/>
      <c r="K389" s="41"/>
      <c r="L389" s="45"/>
      <c r="M389" s="243"/>
      <c r="N389" s="244"/>
      <c r="O389" s="92"/>
      <c r="P389" s="92"/>
      <c r="Q389" s="92"/>
      <c r="R389" s="92"/>
      <c r="S389" s="92"/>
      <c r="T389" s="93"/>
      <c r="U389" s="39"/>
      <c r="V389" s="39"/>
      <c r="W389" s="39"/>
      <c r="X389" s="39"/>
      <c r="Y389" s="39"/>
      <c r="Z389" s="39"/>
      <c r="AA389" s="39"/>
      <c r="AB389" s="39"/>
      <c r="AC389" s="39"/>
      <c r="AD389" s="39"/>
      <c r="AE389" s="39"/>
      <c r="AT389" s="18" t="s">
        <v>349</v>
      </c>
      <c r="AU389" s="18" t="s">
        <v>85</v>
      </c>
    </row>
    <row r="390" s="13" customFormat="1">
      <c r="A390" s="13"/>
      <c r="B390" s="252"/>
      <c r="C390" s="253"/>
      <c r="D390" s="240" t="s">
        <v>446</v>
      </c>
      <c r="E390" s="254" t="s">
        <v>1</v>
      </c>
      <c r="F390" s="255" t="s">
        <v>3961</v>
      </c>
      <c r="G390" s="253"/>
      <c r="H390" s="256">
        <v>2</v>
      </c>
      <c r="I390" s="257"/>
      <c r="J390" s="253"/>
      <c r="K390" s="253"/>
      <c r="L390" s="258"/>
      <c r="M390" s="259"/>
      <c r="N390" s="260"/>
      <c r="O390" s="260"/>
      <c r="P390" s="260"/>
      <c r="Q390" s="260"/>
      <c r="R390" s="260"/>
      <c r="S390" s="260"/>
      <c r="T390" s="261"/>
      <c r="U390" s="13"/>
      <c r="V390" s="13"/>
      <c r="W390" s="13"/>
      <c r="X390" s="13"/>
      <c r="Y390" s="13"/>
      <c r="Z390" s="13"/>
      <c r="AA390" s="13"/>
      <c r="AB390" s="13"/>
      <c r="AC390" s="13"/>
      <c r="AD390" s="13"/>
      <c r="AE390" s="13"/>
      <c r="AT390" s="262" t="s">
        <v>446</v>
      </c>
      <c r="AU390" s="262" t="s">
        <v>85</v>
      </c>
      <c r="AV390" s="13" t="s">
        <v>85</v>
      </c>
      <c r="AW390" s="13" t="s">
        <v>32</v>
      </c>
      <c r="AX390" s="13" t="s">
        <v>83</v>
      </c>
      <c r="AY390" s="262" t="s">
        <v>342</v>
      </c>
    </row>
    <row r="391" s="12" customFormat="1" ht="22.8" customHeight="1">
      <c r="A391" s="12"/>
      <c r="B391" s="213"/>
      <c r="C391" s="214"/>
      <c r="D391" s="215" t="s">
        <v>75</v>
      </c>
      <c r="E391" s="246" t="s">
        <v>381</v>
      </c>
      <c r="F391" s="246" t="s">
        <v>839</v>
      </c>
      <c r="G391" s="214"/>
      <c r="H391" s="214"/>
      <c r="I391" s="217"/>
      <c r="J391" s="247">
        <f>BK391</f>
        <v>0</v>
      </c>
      <c r="K391" s="214"/>
      <c r="L391" s="219"/>
      <c r="M391" s="220"/>
      <c r="N391" s="221"/>
      <c r="O391" s="221"/>
      <c r="P391" s="222">
        <f>SUM(P392:P394)</f>
        <v>0</v>
      </c>
      <c r="Q391" s="221"/>
      <c r="R391" s="222">
        <f>SUM(R392:R394)</f>
        <v>0</v>
      </c>
      <c r="S391" s="221"/>
      <c r="T391" s="223">
        <f>SUM(T392:T394)</f>
        <v>0</v>
      </c>
      <c r="U391" s="12"/>
      <c r="V391" s="12"/>
      <c r="W391" s="12"/>
      <c r="X391" s="12"/>
      <c r="Y391" s="12"/>
      <c r="Z391" s="12"/>
      <c r="AA391" s="12"/>
      <c r="AB391" s="12"/>
      <c r="AC391" s="12"/>
      <c r="AD391" s="12"/>
      <c r="AE391" s="12"/>
      <c r="AR391" s="224" t="s">
        <v>83</v>
      </c>
      <c r="AT391" s="225" t="s">
        <v>75</v>
      </c>
      <c r="AU391" s="225" t="s">
        <v>83</v>
      </c>
      <c r="AY391" s="224" t="s">
        <v>342</v>
      </c>
      <c r="BK391" s="226">
        <f>SUM(BK392:BK394)</f>
        <v>0</v>
      </c>
    </row>
    <row r="392" s="2" customFormat="1" ht="21.75" customHeight="1">
      <c r="A392" s="39"/>
      <c r="B392" s="40"/>
      <c r="C392" s="227" t="s">
        <v>917</v>
      </c>
      <c r="D392" s="227" t="s">
        <v>343</v>
      </c>
      <c r="E392" s="228" t="s">
        <v>3160</v>
      </c>
      <c r="F392" s="229" t="s">
        <v>3161</v>
      </c>
      <c r="G392" s="230" t="s">
        <v>824</v>
      </c>
      <c r="H392" s="231">
        <v>2</v>
      </c>
      <c r="I392" s="232"/>
      <c r="J392" s="233">
        <f>ROUND(I392*H392,2)</f>
        <v>0</v>
      </c>
      <c r="K392" s="229" t="s">
        <v>1</v>
      </c>
      <c r="L392" s="45"/>
      <c r="M392" s="234" t="s">
        <v>1</v>
      </c>
      <c r="N392" s="235" t="s">
        <v>41</v>
      </c>
      <c r="O392" s="92"/>
      <c r="P392" s="236">
        <f>O392*H392</f>
        <v>0</v>
      </c>
      <c r="Q392" s="236">
        <v>0</v>
      </c>
      <c r="R392" s="236">
        <f>Q392*H392</f>
        <v>0</v>
      </c>
      <c r="S392" s="236">
        <v>0</v>
      </c>
      <c r="T392" s="237">
        <f>S392*H392</f>
        <v>0</v>
      </c>
      <c r="U392" s="39"/>
      <c r="V392" s="39"/>
      <c r="W392" s="39"/>
      <c r="X392" s="39"/>
      <c r="Y392" s="39"/>
      <c r="Z392" s="39"/>
      <c r="AA392" s="39"/>
      <c r="AB392" s="39"/>
      <c r="AC392" s="39"/>
      <c r="AD392" s="39"/>
      <c r="AE392" s="39"/>
      <c r="AR392" s="238" t="s">
        <v>360</v>
      </c>
      <c r="AT392" s="238" t="s">
        <v>343</v>
      </c>
      <c r="AU392" s="238" t="s">
        <v>85</v>
      </c>
      <c r="AY392" s="18" t="s">
        <v>342</v>
      </c>
      <c r="BE392" s="239">
        <f>IF(N392="základní",J392,0)</f>
        <v>0</v>
      </c>
      <c r="BF392" s="239">
        <f>IF(N392="snížená",J392,0)</f>
        <v>0</v>
      </c>
      <c r="BG392" s="239">
        <f>IF(N392="zákl. přenesená",J392,0)</f>
        <v>0</v>
      </c>
      <c r="BH392" s="239">
        <f>IF(N392="sníž. přenesená",J392,0)</f>
        <v>0</v>
      </c>
      <c r="BI392" s="239">
        <f>IF(N392="nulová",J392,0)</f>
        <v>0</v>
      </c>
      <c r="BJ392" s="18" t="s">
        <v>83</v>
      </c>
      <c r="BK392" s="239">
        <f>ROUND(I392*H392,2)</f>
        <v>0</v>
      </c>
      <c r="BL392" s="18" t="s">
        <v>360</v>
      </c>
      <c r="BM392" s="238" t="s">
        <v>3962</v>
      </c>
    </row>
    <row r="393" s="2" customFormat="1">
      <c r="A393" s="39"/>
      <c r="B393" s="40"/>
      <c r="C393" s="41"/>
      <c r="D393" s="240" t="s">
        <v>349</v>
      </c>
      <c r="E393" s="41"/>
      <c r="F393" s="241" t="s">
        <v>3161</v>
      </c>
      <c r="G393" s="41"/>
      <c r="H393" s="41"/>
      <c r="I393" s="242"/>
      <c r="J393" s="41"/>
      <c r="K393" s="41"/>
      <c r="L393" s="45"/>
      <c r="M393" s="243"/>
      <c r="N393" s="244"/>
      <c r="O393" s="92"/>
      <c r="P393" s="92"/>
      <c r="Q393" s="92"/>
      <c r="R393" s="92"/>
      <c r="S393" s="92"/>
      <c r="T393" s="93"/>
      <c r="U393" s="39"/>
      <c r="V393" s="39"/>
      <c r="W393" s="39"/>
      <c r="X393" s="39"/>
      <c r="Y393" s="39"/>
      <c r="Z393" s="39"/>
      <c r="AA393" s="39"/>
      <c r="AB393" s="39"/>
      <c r="AC393" s="39"/>
      <c r="AD393" s="39"/>
      <c r="AE393" s="39"/>
      <c r="AT393" s="18" t="s">
        <v>349</v>
      </c>
      <c r="AU393" s="18" t="s">
        <v>85</v>
      </c>
    </row>
    <row r="394" s="13" customFormat="1">
      <c r="A394" s="13"/>
      <c r="B394" s="252"/>
      <c r="C394" s="253"/>
      <c r="D394" s="240" t="s">
        <v>446</v>
      </c>
      <c r="E394" s="254" t="s">
        <v>1</v>
      </c>
      <c r="F394" s="255" t="s">
        <v>2403</v>
      </c>
      <c r="G394" s="253"/>
      <c r="H394" s="256">
        <v>2</v>
      </c>
      <c r="I394" s="257"/>
      <c r="J394" s="253"/>
      <c r="K394" s="253"/>
      <c r="L394" s="258"/>
      <c r="M394" s="259"/>
      <c r="N394" s="260"/>
      <c r="O394" s="260"/>
      <c r="P394" s="260"/>
      <c r="Q394" s="260"/>
      <c r="R394" s="260"/>
      <c r="S394" s="260"/>
      <c r="T394" s="261"/>
      <c r="U394" s="13"/>
      <c r="V394" s="13"/>
      <c r="W394" s="13"/>
      <c r="X394" s="13"/>
      <c r="Y394" s="13"/>
      <c r="Z394" s="13"/>
      <c r="AA394" s="13"/>
      <c r="AB394" s="13"/>
      <c r="AC394" s="13"/>
      <c r="AD394" s="13"/>
      <c r="AE394" s="13"/>
      <c r="AT394" s="262" t="s">
        <v>446</v>
      </c>
      <c r="AU394" s="262" t="s">
        <v>85</v>
      </c>
      <c r="AV394" s="13" t="s">
        <v>85</v>
      </c>
      <c r="AW394" s="13" t="s">
        <v>32</v>
      </c>
      <c r="AX394" s="13" t="s">
        <v>83</v>
      </c>
      <c r="AY394" s="262" t="s">
        <v>342</v>
      </c>
    </row>
    <row r="395" s="12" customFormat="1" ht="22.8" customHeight="1">
      <c r="A395" s="12"/>
      <c r="B395" s="213"/>
      <c r="C395" s="214"/>
      <c r="D395" s="215" t="s">
        <v>75</v>
      </c>
      <c r="E395" s="246" t="s">
        <v>950</v>
      </c>
      <c r="F395" s="246" t="s">
        <v>951</v>
      </c>
      <c r="G395" s="214"/>
      <c r="H395" s="214"/>
      <c r="I395" s="217"/>
      <c r="J395" s="247">
        <f>BK395</f>
        <v>0</v>
      </c>
      <c r="K395" s="214"/>
      <c r="L395" s="219"/>
      <c r="M395" s="220"/>
      <c r="N395" s="221"/>
      <c r="O395" s="221"/>
      <c r="P395" s="222">
        <f>SUM(P396:P401)</f>
        <v>0</v>
      </c>
      <c r="Q395" s="221"/>
      <c r="R395" s="222">
        <f>SUM(R396:R401)</f>
        <v>0</v>
      </c>
      <c r="S395" s="221"/>
      <c r="T395" s="223">
        <f>SUM(T396:T401)</f>
        <v>0</v>
      </c>
      <c r="U395" s="12"/>
      <c r="V395" s="12"/>
      <c r="W395" s="12"/>
      <c r="X395" s="12"/>
      <c r="Y395" s="12"/>
      <c r="Z395" s="12"/>
      <c r="AA395" s="12"/>
      <c r="AB395" s="12"/>
      <c r="AC395" s="12"/>
      <c r="AD395" s="12"/>
      <c r="AE395" s="12"/>
      <c r="AR395" s="224" t="s">
        <v>83</v>
      </c>
      <c r="AT395" s="225" t="s">
        <v>75</v>
      </c>
      <c r="AU395" s="225" t="s">
        <v>83</v>
      </c>
      <c r="AY395" s="224" t="s">
        <v>342</v>
      </c>
      <c r="BK395" s="226">
        <f>SUM(BK396:BK401)</f>
        <v>0</v>
      </c>
    </row>
    <row r="396" s="2" customFormat="1" ht="24.15" customHeight="1">
      <c r="A396" s="39"/>
      <c r="B396" s="40"/>
      <c r="C396" s="227" t="s">
        <v>923</v>
      </c>
      <c r="D396" s="227" t="s">
        <v>343</v>
      </c>
      <c r="E396" s="228" t="s">
        <v>953</v>
      </c>
      <c r="F396" s="229" t="s">
        <v>954</v>
      </c>
      <c r="G396" s="230" t="s">
        <v>462</v>
      </c>
      <c r="H396" s="231">
        <v>1.3040000000000001</v>
      </c>
      <c r="I396" s="232"/>
      <c r="J396" s="233">
        <f>ROUND(I396*H396,2)</f>
        <v>0</v>
      </c>
      <c r="K396" s="229" t="s">
        <v>1</v>
      </c>
      <c r="L396" s="45"/>
      <c r="M396" s="234" t="s">
        <v>1</v>
      </c>
      <c r="N396" s="235" t="s">
        <v>41</v>
      </c>
      <c r="O396" s="92"/>
      <c r="P396" s="236">
        <f>O396*H396</f>
        <v>0</v>
      </c>
      <c r="Q396" s="236">
        <v>0</v>
      </c>
      <c r="R396" s="236">
        <f>Q396*H396</f>
        <v>0</v>
      </c>
      <c r="S396" s="236">
        <v>0</v>
      </c>
      <c r="T396" s="237">
        <f>S396*H396</f>
        <v>0</v>
      </c>
      <c r="U396" s="39"/>
      <c r="V396" s="39"/>
      <c r="W396" s="39"/>
      <c r="X396" s="39"/>
      <c r="Y396" s="39"/>
      <c r="Z396" s="39"/>
      <c r="AA396" s="39"/>
      <c r="AB396" s="39"/>
      <c r="AC396" s="39"/>
      <c r="AD396" s="39"/>
      <c r="AE396" s="39"/>
      <c r="AR396" s="238" t="s">
        <v>360</v>
      </c>
      <c r="AT396" s="238" t="s">
        <v>343</v>
      </c>
      <c r="AU396" s="238" t="s">
        <v>85</v>
      </c>
      <c r="AY396" s="18" t="s">
        <v>342</v>
      </c>
      <c r="BE396" s="239">
        <f>IF(N396="základní",J396,0)</f>
        <v>0</v>
      </c>
      <c r="BF396" s="239">
        <f>IF(N396="snížená",J396,0)</f>
        <v>0</v>
      </c>
      <c r="BG396" s="239">
        <f>IF(N396="zákl. přenesená",J396,0)</f>
        <v>0</v>
      </c>
      <c r="BH396" s="239">
        <f>IF(N396="sníž. přenesená",J396,0)</f>
        <v>0</v>
      </c>
      <c r="BI396" s="239">
        <f>IF(N396="nulová",J396,0)</f>
        <v>0</v>
      </c>
      <c r="BJ396" s="18" t="s">
        <v>83</v>
      </c>
      <c r="BK396" s="239">
        <f>ROUND(I396*H396,2)</f>
        <v>0</v>
      </c>
      <c r="BL396" s="18" t="s">
        <v>360</v>
      </c>
      <c r="BM396" s="238" t="s">
        <v>3963</v>
      </c>
    </row>
    <row r="397" s="2" customFormat="1">
      <c r="A397" s="39"/>
      <c r="B397" s="40"/>
      <c r="C397" s="41"/>
      <c r="D397" s="240" t="s">
        <v>349</v>
      </c>
      <c r="E397" s="41"/>
      <c r="F397" s="241" t="s">
        <v>956</v>
      </c>
      <c r="G397" s="41"/>
      <c r="H397" s="41"/>
      <c r="I397" s="242"/>
      <c r="J397" s="41"/>
      <c r="K397" s="41"/>
      <c r="L397" s="45"/>
      <c r="M397" s="243"/>
      <c r="N397" s="244"/>
      <c r="O397" s="92"/>
      <c r="P397" s="92"/>
      <c r="Q397" s="92"/>
      <c r="R397" s="92"/>
      <c r="S397" s="92"/>
      <c r="T397" s="93"/>
      <c r="U397" s="39"/>
      <c r="V397" s="39"/>
      <c r="W397" s="39"/>
      <c r="X397" s="39"/>
      <c r="Y397" s="39"/>
      <c r="Z397" s="39"/>
      <c r="AA397" s="39"/>
      <c r="AB397" s="39"/>
      <c r="AC397" s="39"/>
      <c r="AD397" s="39"/>
      <c r="AE397" s="39"/>
      <c r="AT397" s="18" t="s">
        <v>349</v>
      </c>
      <c r="AU397" s="18" t="s">
        <v>85</v>
      </c>
    </row>
    <row r="398" s="13" customFormat="1">
      <c r="A398" s="13"/>
      <c r="B398" s="252"/>
      <c r="C398" s="253"/>
      <c r="D398" s="240" t="s">
        <v>446</v>
      </c>
      <c r="E398" s="254" t="s">
        <v>1</v>
      </c>
      <c r="F398" s="255" t="s">
        <v>3964</v>
      </c>
      <c r="G398" s="253"/>
      <c r="H398" s="256">
        <v>1.3040000000000001</v>
      </c>
      <c r="I398" s="257"/>
      <c r="J398" s="253"/>
      <c r="K398" s="253"/>
      <c r="L398" s="258"/>
      <c r="M398" s="259"/>
      <c r="N398" s="260"/>
      <c r="O398" s="260"/>
      <c r="P398" s="260"/>
      <c r="Q398" s="260"/>
      <c r="R398" s="260"/>
      <c r="S398" s="260"/>
      <c r="T398" s="261"/>
      <c r="U398" s="13"/>
      <c r="V398" s="13"/>
      <c r="W398" s="13"/>
      <c r="X398" s="13"/>
      <c r="Y398" s="13"/>
      <c r="Z398" s="13"/>
      <c r="AA398" s="13"/>
      <c r="AB398" s="13"/>
      <c r="AC398" s="13"/>
      <c r="AD398" s="13"/>
      <c r="AE398" s="13"/>
      <c r="AT398" s="262" t="s">
        <v>446</v>
      </c>
      <c r="AU398" s="262" t="s">
        <v>85</v>
      </c>
      <c r="AV398" s="13" t="s">
        <v>85</v>
      </c>
      <c r="AW398" s="13" t="s">
        <v>32</v>
      </c>
      <c r="AX398" s="13" t="s">
        <v>83</v>
      </c>
      <c r="AY398" s="262" t="s">
        <v>342</v>
      </c>
    </row>
    <row r="399" s="2" customFormat="1" ht="24.15" customHeight="1">
      <c r="A399" s="39"/>
      <c r="B399" s="40"/>
      <c r="C399" s="227" t="s">
        <v>929</v>
      </c>
      <c r="D399" s="227" t="s">
        <v>343</v>
      </c>
      <c r="E399" s="228" t="s">
        <v>1002</v>
      </c>
      <c r="F399" s="229" t="s">
        <v>1003</v>
      </c>
      <c r="G399" s="230" t="s">
        <v>462</v>
      </c>
      <c r="H399" s="231">
        <v>1.3040000000000001</v>
      </c>
      <c r="I399" s="232"/>
      <c r="J399" s="233">
        <f>ROUND(I399*H399,2)</f>
        <v>0</v>
      </c>
      <c r="K399" s="229" t="s">
        <v>443</v>
      </c>
      <c r="L399" s="45"/>
      <c r="M399" s="234" t="s">
        <v>1</v>
      </c>
      <c r="N399" s="235" t="s">
        <v>41</v>
      </c>
      <c r="O399" s="92"/>
      <c r="P399" s="236">
        <f>O399*H399</f>
        <v>0</v>
      </c>
      <c r="Q399" s="236">
        <v>0</v>
      </c>
      <c r="R399" s="236">
        <f>Q399*H399</f>
        <v>0</v>
      </c>
      <c r="S399" s="236">
        <v>0</v>
      </c>
      <c r="T399" s="237">
        <f>S399*H399</f>
        <v>0</v>
      </c>
      <c r="U399" s="39"/>
      <c r="V399" s="39"/>
      <c r="W399" s="39"/>
      <c r="X399" s="39"/>
      <c r="Y399" s="39"/>
      <c r="Z399" s="39"/>
      <c r="AA399" s="39"/>
      <c r="AB399" s="39"/>
      <c r="AC399" s="39"/>
      <c r="AD399" s="39"/>
      <c r="AE399" s="39"/>
      <c r="AR399" s="238" t="s">
        <v>360</v>
      </c>
      <c r="AT399" s="238" t="s">
        <v>343</v>
      </c>
      <c r="AU399" s="238" t="s">
        <v>85</v>
      </c>
      <c r="AY399" s="18" t="s">
        <v>342</v>
      </c>
      <c r="BE399" s="239">
        <f>IF(N399="základní",J399,0)</f>
        <v>0</v>
      </c>
      <c r="BF399" s="239">
        <f>IF(N399="snížená",J399,0)</f>
        <v>0</v>
      </c>
      <c r="BG399" s="239">
        <f>IF(N399="zákl. přenesená",J399,0)</f>
        <v>0</v>
      </c>
      <c r="BH399" s="239">
        <f>IF(N399="sníž. přenesená",J399,0)</f>
        <v>0</v>
      </c>
      <c r="BI399" s="239">
        <f>IF(N399="nulová",J399,0)</f>
        <v>0</v>
      </c>
      <c r="BJ399" s="18" t="s">
        <v>83</v>
      </c>
      <c r="BK399" s="239">
        <f>ROUND(I399*H399,2)</f>
        <v>0</v>
      </c>
      <c r="BL399" s="18" t="s">
        <v>360</v>
      </c>
      <c r="BM399" s="238" t="s">
        <v>3965</v>
      </c>
    </row>
    <row r="400" s="2" customFormat="1">
      <c r="A400" s="39"/>
      <c r="B400" s="40"/>
      <c r="C400" s="41"/>
      <c r="D400" s="240" t="s">
        <v>349</v>
      </c>
      <c r="E400" s="41"/>
      <c r="F400" s="241" t="s">
        <v>1005</v>
      </c>
      <c r="G400" s="41"/>
      <c r="H400" s="41"/>
      <c r="I400" s="242"/>
      <c r="J400" s="41"/>
      <c r="K400" s="41"/>
      <c r="L400" s="45"/>
      <c r="M400" s="243"/>
      <c r="N400" s="244"/>
      <c r="O400" s="92"/>
      <c r="P400" s="92"/>
      <c r="Q400" s="92"/>
      <c r="R400" s="92"/>
      <c r="S400" s="92"/>
      <c r="T400" s="93"/>
      <c r="U400" s="39"/>
      <c r="V400" s="39"/>
      <c r="W400" s="39"/>
      <c r="X400" s="39"/>
      <c r="Y400" s="39"/>
      <c r="Z400" s="39"/>
      <c r="AA400" s="39"/>
      <c r="AB400" s="39"/>
      <c r="AC400" s="39"/>
      <c r="AD400" s="39"/>
      <c r="AE400" s="39"/>
      <c r="AT400" s="18" t="s">
        <v>349</v>
      </c>
      <c r="AU400" s="18" t="s">
        <v>85</v>
      </c>
    </row>
    <row r="401" s="13" customFormat="1">
      <c r="A401" s="13"/>
      <c r="B401" s="252"/>
      <c r="C401" s="253"/>
      <c r="D401" s="240" t="s">
        <v>446</v>
      </c>
      <c r="E401" s="254" t="s">
        <v>1</v>
      </c>
      <c r="F401" s="255" t="s">
        <v>3964</v>
      </c>
      <c r="G401" s="253"/>
      <c r="H401" s="256">
        <v>1.3040000000000001</v>
      </c>
      <c r="I401" s="257"/>
      <c r="J401" s="253"/>
      <c r="K401" s="253"/>
      <c r="L401" s="258"/>
      <c r="M401" s="259"/>
      <c r="N401" s="260"/>
      <c r="O401" s="260"/>
      <c r="P401" s="260"/>
      <c r="Q401" s="260"/>
      <c r="R401" s="260"/>
      <c r="S401" s="260"/>
      <c r="T401" s="261"/>
      <c r="U401" s="13"/>
      <c r="V401" s="13"/>
      <c r="W401" s="13"/>
      <c r="X401" s="13"/>
      <c r="Y401" s="13"/>
      <c r="Z401" s="13"/>
      <c r="AA401" s="13"/>
      <c r="AB401" s="13"/>
      <c r="AC401" s="13"/>
      <c r="AD401" s="13"/>
      <c r="AE401" s="13"/>
      <c r="AT401" s="262" t="s">
        <v>446</v>
      </c>
      <c r="AU401" s="262" t="s">
        <v>85</v>
      </c>
      <c r="AV401" s="13" t="s">
        <v>85</v>
      </c>
      <c r="AW401" s="13" t="s">
        <v>32</v>
      </c>
      <c r="AX401" s="13" t="s">
        <v>83</v>
      </c>
      <c r="AY401" s="262" t="s">
        <v>342</v>
      </c>
    </row>
    <row r="402" s="12" customFormat="1" ht="22.8" customHeight="1">
      <c r="A402" s="12"/>
      <c r="B402" s="213"/>
      <c r="C402" s="214"/>
      <c r="D402" s="215" t="s">
        <v>75</v>
      </c>
      <c r="E402" s="246" t="s">
        <v>458</v>
      </c>
      <c r="F402" s="246" t="s">
        <v>459</v>
      </c>
      <c r="G402" s="214"/>
      <c r="H402" s="214"/>
      <c r="I402" s="217"/>
      <c r="J402" s="247">
        <f>BK402</f>
        <v>0</v>
      </c>
      <c r="K402" s="214"/>
      <c r="L402" s="219"/>
      <c r="M402" s="220"/>
      <c r="N402" s="221"/>
      <c r="O402" s="221"/>
      <c r="P402" s="222">
        <f>SUM(P403:P404)</f>
        <v>0</v>
      </c>
      <c r="Q402" s="221"/>
      <c r="R402" s="222">
        <f>SUM(R403:R404)</f>
        <v>0</v>
      </c>
      <c r="S402" s="221"/>
      <c r="T402" s="223">
        <f>SUM(T403:T404)</f>
        <v>0</v>
      </c>
      <c r="U402" s="12"/>
      <c r="V402" s="12"/>
      <c r="W402" s="12"/>
      <c r="X402" s="12"/>
      <c r="Y402" s="12"/>
      <c r="Z402" s="12"/>
      <c r="AA402" s="12"/>
      <c r="AB402" s="12"/>
      <c r="AC402" s="12"/>
      <c r="AD402" s="12"/>
      <c r="AE402" s="12"/>
      <c r="AR402" s="224" t="s">
        <v>83</v>
      </c>
      <c r="AT402" s="225" t="s">
        <v>75</v>
      </c>
      <c r="AU402" s="225" t="s">
        <v>83</v>
      </c>
      <c r="AY402" s="224" t="s">
        <v>342</v>
      </c>
      <c r="BK402" s="226">
        <f>SUM(BK403:BK404)</f>
        <v>0</v>
      </c>
    </row>
    <row r="403" s="2" customFormat="1" ht="16.5" customHeight="1">
      <c r="A403" s="39"/>
      <c r="B403" s="40"/>
      <c r="C403" s="227" t="s">
        <v>934</v>
      </c>
      <c r="D403" s="227" t="s">
        <v>343</v>
      </c>
      <c r="E403" s="228" t="s">
        <v>2139</v>
      </c>
      <c r="F403" s="229" t="s">
        <v>2140</v>
      </c>
      <c r="G403" s="230" t="s">
        <v>462</v>
      </c>
      <c r="H403" s="231">
        <v>25.173999999999999</v>
      </c>
      <c r="I403" s="232"/>
      <c r="J403" s="233">
        <f>ROUND(I403*H403,2)</f>
        <v>0</v>
      </c>
      <c r="K403" s="229" t="s">
        <v>443</v>
      </c>
      <c r="L403" s="45"/>
      <c r="M403" s="234" t="s">
        <v>1</v>
      </c>
      <c r="N403" s="235" t="s">
        <v>41</v>
      </c>
      <c r="O403" s="92"/>
      <c r="P403" s="236">
        <f>O403*H403</f>
        <v>0</v>
      </c>
      <c r="Q403" s="236">
        <v>0</v>
      </c>
      <c r="R403" s="236">
        <f>Q403*H403</f>
        <v>0</v>
      </c>
      <c r="S403" s="236">
        <v>0</v>
      </c>
      <c r="T403" s="237">
        <f>S403*H403</f>
        <v>0</v>
      </c>
      <c r="U403" s="39"/>
      <c r="V403" s="39"/>
      <c r="W403" s="39"/>
      <c r="X403" s="39"/>
      <c r="Y403" s="39"/>
      <c r="Z403" s="39"/>
      <c r="AA403" s="39"/>
      <c r="AB403" s="39"/>
      <c r="AC403" s="39"/>
      <c r="AD403" s="39"/>
      <c r="AE403" s="39"/>
      <c r="AR403" s="238" t="s">
        <v>360</v>
      </c>
      <c r="AT403" s="238" t="s">
        <v>343</v>
      </c>
      <c r="AU403" s="238" t="s">
        <v>85</v>
      </c>
      <c r="AY403" s="18" t="s">
        <v>342</v>
      </c>
      <c r="BE403" s="239">
        <f>IF(N403="základní",J403,0)</f>
        <v>0</v>
      </c>
      <c r="BF403" s="239">
        <f>IF(N403="snížená",J403,0)</f>
        <v>0</v>
      </c>
      <c r="BG403" s="239">
        <f>IF(N403="zákl. přenesená",J403,0)</f>
        <v>0</v>
      </c>
      <c r="BH403" s="239">
        <f>IF(N403="sníž. přenesená",J403,0)</f>
        <v>0</v>
      </c>
      <c r="BI403" s="239">
        <f>IF(N403="nulová",J403,0)</f>
        <v>0</v>
      </c>
      <c r="BJ403" s="18" t="s">
        <v>83</v>
      </c>
      <c r="BK403" s="239">
        <f>ROUND(I403*H403,2)</f>
        <v>0</v>
      </c>
      <c r="BL403" s="18" t="s">
        <v>360</v>
      </c>
      <c r="BM403" s="238" t="s">
        <v>3966</v>
      </c>
    </row>
    <row r="404" s="2" customFormat="1">
      <c r="A404" s="39"/>
      <c r="B404" s="40"/>
      <c r="C404" s="41"/>
      <c r="D404" s="240" t="s">
        <v>349</v>
      </c>
      <c r="E404" s="41"/>
      <c r="F404" s="241" t="s">
        <v>2142</v>
      </c>
      <c r="G404" s="41"/>
      <c r="H404" s="41"/>
      <c r="I404" s="242"/>
      <c r="J404" s="41"/>
      <c r="K404" s="41"/>
      <c r="L404" s="45"/>
      <c r="M404" s="248"/>
      <c r="N404" s="249"/>
      <c r="O404" s="250"/>
      <c r="P404" s="250"/>
      <c r="Q404" s="250"/>
      <c r="R404" s="250"/>
      <c r="S404" s="250"/>
      <c r="T404" s="251"/>
      <c r="U404" s="39"/>
      <c r="V404" s="39"/>
      <c r="W404" s="39"/>
      <c r="X404" s="39"/>
      <c r="Y404" s="39"/>
      <c r="Z404" s="39"/>
      <c r="AA404" s="39"/>
      <c r="AB404" s="39"/>
      <c r="AC404" s="39"/>
      <c r="AD404" s="39"/>
      <c r="AE404" s="39"/>
      <c r="AT404" s="18" t="s">
        <v>349</v>
      </c>
      <c r="AU404" s="18" t="s">
        <v>85</v>
      </c>
    </row>
    <row r="405" s="2" customFormat="1" ht="6.96" customHeight="1">
      <c r="A405" s="39"/>
      <c r="B405" s="67"/>
      <c r="C405" s="68"/>
      <c r="D405" s="68"/>
      <c r="E405" s="68"/>
      <c r="F405" s="68"/>
      <c r="G405" s="68"/>
      <c r="H405" s="68"/>
      <c r="I405" s="68"/>
      <c r="J405" s="68"/>
      <c r="K405" s="68"/>
      <c r="L405" s="45"/>
      <c r="M405" s="39"/>
      <c r="O405" s="39"/>
      <c r="P405" s="39"/>
      <c r="Q405" s="39"/>
      <c r="R405" s="39"/>
      <c r="S405" s="39"/>
      <c r="T405" s="39"/>
      <c r="U405" s="39"/>
      <c r="V405" s="39"/>
      <c r="W405" s="39"/>
      <c r="X405" s="39"/>
      <c r="Y405" s="39"/>
      <c r="Z405" s="39"/>
      <c r="AA405" s="39"/>
      <c r="AB405" s="39"/>
      <c r="AC405" s="39"/>
      <c r="AD405" s="39"/>
      <c r="AE405" s="39"/>
    </row>
  </sheetData>
  <sheetProtection sheet="1" autoFilter="0" formatColumns="0" formatRows="0" objects="1" scenarios="1" spinCount="100000" saltValue="NhHak9CURj48KVVdnQdQ7oKEzqcrVrfLV3e53nOFIw0naREm4sZHaW4wFY6/lmva1IDRORbAKlqD+zj8xbsqeg==" hashValue="NPZrJRJTvC0tSnvBRxgb5mFft8d7T4/vnuSE5PQrTibV9o0wB5p8HJgXC2Pdu4BRIdkCQdtS3/X/hGEK7KMlwA==" algorithmName="SHA-512" password="CC35"/>
  <autoFilter ref="C131:K404"/>
  <mergeCells count="15">
    <mergeCell ref="E7:H7"/>
    <mergeCell ref="E11:H11"/>
    <mergeCell ref="E9:H9"/>
    <mergeCell ref="E13:H13"/>
    <mergeCell ref="E22:H22"/>
    <mergeCell ref="E31:H31"/>
    <mergeCell ref="E85:H85"/>
    <mergeCell ref="E89:H89"/>
    <mergeCell ref="E87:H87"/>
    <mergeCell ref="E91:H91"/>
    <mergeCell ref="E118:H118"/>
    <mergeCell ref="E122:H122"/>
    <mergeCell ref="E120:H120"/>
    <mergeCell ref="E124:H12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187</v>
      </c>
    </row>
    <row r="3" s="1" customFormat="1" ht="6.96" customHeight="1">
      <c r="B3" s="148"/>
      <c r="C3" s="149"/>
      <c r="D3" s="149"/>
      <c r="E3" s="149"/>
      <c r="F3" s="149"/>
      <c r="G3" s="149"/>
      <c r="H3" s="149"/>
      <c r="I3" s="149"/>
      <c r="J3" s="149"/>
      <c r="K3" s="149"/>
      <c r="L3" s="21"/>
      <c r="AT3" s="18" t="s">
        <v>85</v>
      </c>
    </row>
    <row r="4" s="1" customFormat="1" ht="24.96" customHeight="1">
      <c r="B4" s="21"/>
      <c r="D4" s="150" t="s">
        <v>309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II/610 TUŘICE - KBEL (BENÁTKY NAD JIZEROU, PRŮTAH)</v>
      </c>
      <c r="F7" s="152"/>
      <c r="G7" s="152"/>
      <c r="H7" s="152"/>
      <c r="L7" s="21"/>
    </row>
    <row r="8">
      <c r="B8" s="21"/>
      <c r="D8" s="152" t="s">
        <v>310</v>
      </c>
      <c r="L8" s="21"/>
    </row>
    <row r="9" s="1" customFormat="1" ht="16.5" customHeight="1">
      <c r="B9" s="21"/>
      <c r="E9" s="153" t="s">
        <v>311</v>
      </c>
      <c r="F9" s="1"/>
      <c r="G9" s="1"/>
      <c r="H9" s="1"/>
      <c r="L9" s="21"/>
    </row>
    <row r="10" s="1" customFormat="1" ht="12" customHeight="1">
      <c r="B10" s="21"/>
      <c r="D10" s="152" t="s">
        <v>312</v>
      </c>
      <c r="L10" s="21"/>
    </row>
    <row r="11" s="2" customFormat="1" ht="16.5" customHeight="1">
      <c r="A11" s="39"/>
      <c r="B11" s="45"/>
      <c r="C11" s="39"/>
      <c r="D11" s="39"/>
      <c r="E11" s="154" t="s">
        <v>3967</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314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3968</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15. 12. 2023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2"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36</v>
      </c>
      <c r="E34" s="39"/>
      <c r="F34" s="39"/>
      <c r="G34" s="39"/>
      <c r="H34" s="39"/>
      <c r="I34" s="39"/>
      <c r="J34" s="163">
        <f>ROUND(J133,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38</v>
      </c>
      <c r="G36" s="39"/>
      <c r="H36" s="39"/>
      <c r="I36" s="164" t="s">
        <v>37</v>
      </c>
      <c r="J36" s="164" t="s">
        <v>39</v>
      </c>
      <c r="K36" s="39"/>
      <c r="L36" s="64"/>
      <c r="S36" s="39"/>
      <c r="T36" s="39"/>
      <c r="U36" s="39"/>
      <c r="V36" s="39"/>
      <c r="W36" s="39"/>
      <c r="X36" s="39"/>
      <c r="Y36" s="39"/>
      <c r="Z36" s="39"/>
      <c r="AA36" s="39"/>
      <c r="AB36" s="39"/>
      <c r="AC36" s="39"/>
      <c r="AD36" s="39"/>
      <c r="AE36" s="39"/>
    </row>
    <row r="37" s="2" customFormat="1" ht="14.4" customHeight="1">
      <c r="A37" s="39"/>
      <c r="B37" s="45"/>
      <c r="C37" s="39"/>
      <c r="D37" s="154" t="s">
        <v>40</v>
      </c>
      <c r="E37" s="152" t="s">
        <v>41</v>
      </c>
      <c r="F37" s="165">
        <f>ROUND((SUM(BE133:BE254)),  2)</f>
        <v>0</v>
      </c>
      <c r="G37" s="39"/>
      <c r="H37" s="39"/>
      <c r="I37" s="166">
        <v>0.20999999999999999</v>
      </c>
      <c r="J37" s="165">
        <f>ROUND(((SUM(BE133:BE254))*I37),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ROUND((SUM(BF133:BF254)),  2)</f>
        <v>0</v>
      </c>
      <c r="G38" s="39"/>
      <c r="H38" s="39"/>
      <c r="I38" s="166">
        <v>0.14999999999999999</v>
      </c>
      <c r="J38" s="165">
        <f>ROUND(((SUM(BF133:BF254))*I38),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ROUND((SUM(BG133:BG254)),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ROUND((SUM(BH133:BH254)),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ROUND((SUM(BI133:BI254)),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316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II/610 TUŘICE - KBEL (BENÁTKY NAD JIZEROU, PRŮTAH)</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310</v>
      </c>
      <c r="D86" s="23"/>
      <c r="E86" s="23"/>
      <c r="F86" s="23"/>
      <c r="G86" s="23"/>
      <c r="H86" s="23"/>
      <c r="I86" s="23"/>
      <c r="J86" s="23"/>
      <c r="K86" s="23"/>
      <c r="L86" s="21"/>
    </row>
    <row r="87" s="1" customFormat="1" ht="16.5" customHeight="1">
      <c r="B87" s="22"/>
      <c r="C87" s="23"/>
      <c r="D87" s="23"/>
      <c r="E87" s="185" t="s">
        <v>311</v>
      </c>
      <c r="F87" s="23"/>
      <c r="G87" s="23"/>
      <c r="H87" s="23"/>
      <c r="I87" s="23"/>
      <c r="J87" s="23"/>
      <c r="K87" s="23"/>
      <c r="L87" s="21"/>
    </row>
    <row r="88" s="1" customFormat="1" ht="12" customHeight="1">
      <c r="B88" s="22"/>
      <c r="C88" s="33" t="s">
        <v>312</v>
      </c>
      <c r="D88" s="23"/>
      <c r="E88" s="23"/>
      <c r="F88" s="23"/>
      <c r="G88" s="23"/>
      <c r="H88" s="23"/>
      <c r="I88" s="23"/>
      <c r="J88" s="23"/>
      <c r="K88" s="23"/>
      <c r="L88" s="21"/>
    </row>
    <row r="89" s="2" customFormat="1" ht="16.5" customHeight="1">
      <c r="A89" s="39"/>
      <c r="B89" s="40"/>
      <c r="C89" s="41"/>
      <c r="D89" s="41"/>
      <c r="E89" s="186" t="s">
        <v>3967</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314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 xml:space="preserve">311 - Ochrana vodovodů v ul. Bratří Bendů </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15. 12. 2023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KSÚS Středočeského kraje</v>
      </c>
      <c r="G95" s="41"/>
      <c r="H95" s="41"/>
      <c r="I95" s="33" t="s">
        <v>30</v>
      </c>
      <c r="J95" s="37" t="str">
        <f>E25</f>
        <v>Valbek spol.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317</v>
      </c>
      <c r="D98" s="188"/>
      <c r="E98" s="188"/>
      <c r="F98" s="188"/>
      <c r="G98" s="188"/>
      <c r="H98" s="188"/>
      <c r="I98" s="188"/>
      <c r="J98" s="189" t="s">
        <v>318</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319</v>
      </c>
      <c r="D100" s="41"/>
      <c r="E100" s="41"/>
      <c r="F100" s="41"/>
      <c r="G100" s="41"/>
      <c r="H100" s="41"/>
      <c r="I100" s="41"/>
      <c r="J100" s="111">
        <f>J133</f>
        <v>0</v>
      </c>
      <c r="K100" s="41"/>
      <c r="L100" s="64"/>
      <c r="S100" s="39"/>
      <c r="T100" s="39"/>
      <c r="U100" s="39"/>
      <c r="V100" s="39"/>
      <c r="W100" s="39"/>
      <c r="X100" s="39"/>
      <c r="Y100" s="39"/>
      <c r="Z100" s="39"/>
      <c r="AA100" s="39"/>
      <c r="AB100" s="39"/>
      <c r="AC100" s="39"/>
      <c r="AD100" s="39"/>
      <c r="AE100" s="39"/>
      <c r="AU100" s="18" t="s">
        <v>320</v>
      </c>
    </row>
    <row r="101" s="9" customFormat="1" ht="24.96" customHeight="1">
      <c r="A101" s="9"/>
      <c r="B101" s="191"/>
      <c r="C101" s="192"/>
      <c r="D101" s="193" t="s">
        <v>434</v>
      </c>
      <c r="E101" s="194"/>
      <c r="F101" s="194"/>
      <c r="G101" s="194"/>
      <c r="H101" s="194"/>
      <c r="I101" s="194"/>
      <c r="J101" s="195">
        <f>J134</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435</v>
      </c>
      <c r="E102" s="199"/>
      <c r="F102" s="199"/>
      <c r="G102" s="199"/>
      <c r="H102" s="199"/>
      <c r="I102" s="199"/>
      <c r="J102" s="200">
        <f>J135</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467</v>
      </c>
      <c r="E103" s="199"/>
      <c r="F103" s="199"/>
      <c r="G103" s="199"/>
      <c r="H103" s="199"/>
      <c r="I103" s="199"/>
      <c r="J103" s="200">
        <f>J216</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468</v>
      </c>
      <c r="E104" s="199"/>
      <c r="F104" s="199"/>
      <c r="G104" s="199"/>
      <c r="H104" s="199"/>
      <c r="I104" s="199"/>
      <c r="J104" s="200">
        <f>J225</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469</v>
      </c>
      <c r="E105" s="199"/>
      <c r="F105" s="199"/>
      <c r="G105" s="199"/>
      <c r="H105" s="199"/>
      <c r="I105" s="199"/>
      <c r="J105" s="200">
        <f>J229</f>
        <v>0</v>
      </c>
      <c r="K105" s="133"/>
      <c r="L105" s="201"/>
      <c r="S105" s="10"/>
      <c r="T105" s="10"/>
      <c r="U105" s="10"/>
      <c r="V105" s="10"/>
      <c r="W105" s="10"/>
      <c r="X105" s="10"/>
      <c r="Y105" s="10"/>
      <c r="Z105" s="10"/>
      <c r="AA105" s="10"/>
      <c r="AB105" s="10"/>
      <c r="AC105" s="10"/>
      <c r="AD105" s="10"/>
      <c r="AE105" s="10"/>
    </row>
    <row r="106" s="10" customFormat="1" ht="19.92" customHeight="1">
      <c r="A106" s="10"/>
      <c r="B106" s="197"/>
      <c r="C106" s="133"/>
      <c r="D106" s="198" t="s">
        <v>470</v>
      </c>
      <c r="E106" s="199"/>
      <c r="F106" s="199"/>
      <c r="G106" s="199"/>
      <c r="H106" s="199"/>
      <c r="I106" s="199"/>
      <c r="J106" s="200">
        <f>J234</f>
        <v>0</v>
      </c>
      <c r="K106" s="133"/>
      <c r="L106" s="201"/>
      <c r="S106" s="10"/>
      <c r="T106" s="10"/>
      <c r="U106" s="10"/>
      <c r="V106" s="10"/>
      <c r="W106" s="10"/>
      <c r="X106" s="10"/>
      <c r="Y106" s="10"/>
      <c r="Z106" s="10"/>
      <c r="AA106" s="10"/>
      <c r="AB106" s="10"/>
      <c r="AC106" s="10"/>
      <c r="AD106" s="10"/>
      <c r="AE106" s="10"/>
    </row>
    <row r="107" s="10" customFormat="1" ht="19.92" customHeight="1">
      <c r="A107" s="10"/>
      <c r="B107" s="197"/>
      <c r="C107" s="133"/>
      <c r="D107" s="198" t="s">
        <v>436</v>
      </c>
      <c r="E107" s="199"/>
      <c r="F107" s="199"/>
      <c r="G107" s="199"/>
      <c r="H107" s="199"/>
      <c r="I107" s="199"/>
      <c r="J107" s="200">
        <f>J241</f>
        <v>0</v>
      </c>
      <c r="K107" s="133"/>
      <c r="L107" s="201"/>
      <c r="S107" s="10"/>
      <c r="T107" s="10"/>
      <c r="U107" s="10"/>
      <c r="V107" s="10"/>
      <c r="W107" s="10"/>
      <c r="X107" s="10"/>
      <c r="Y107" s="10"/>
      <c r="Z107" s="10"/>
      <c r="AA107" s="10"/>
      <c r="AB107" s="10"/>
      <c r="AC107" s="10"/>
      <c r="AD107" s="10"/>
      <c r="AE107" s="10"/>
    </row>
    <row r="108" s="9" customFormat="1" ht="24.96" customHeight="1">
      <c r="A108" s="9"/>
      <c r="B108" s="191"/>
      <c r="C108" s="192"/>
      <c r="D108" s="193" t="s">
        <v>3969</v>
      </c>
      <c r="E108" s="194"/>
      <c r="F108" s="194"/>
      <c r="G108" s="194"/>
      <c r="H108" s="194"/>
      <c r="I108" s="194"/>
      <c r="J108" s="195">
        <f>J244</f>
        <v>0</v>
      </c>
      <c r="K108" s="192"/>
      <c r="L108" s="196"/>
      <c r="S108" s="9"/>
      <c r="T108" s="9"/>
      <c r="U108" s="9"/>
      <c r="V108" s="9"/>
      <c r="W108" s="9"/>
      <c r="X108" s="9"/>
      <c r="Y108" s="9"/>
      <c r="Z108" s="9"/>
      <c r="AA108" s="9"/>
      <c r="AB108" s="9"/>
      <c r="AC108" s="9"/>
      <c r="AD108" s="9"/>
      <c r="AE108" s="9"/>
    </row>
    <row r="109" s="10" customFormat="1" ht="19.92" customHeight="1">
      <c r="A109" s="10"/>
      <c r="B109" s="197"/>
      <c r="C109" s="133"/>
      <c r="D109" s="198" t="s">
        <v>3970</v>
      </c>
      <c r="E109" s="199"/>
      <c r="F109" s="199"/>
      <c r="G109" s="199"/>
      <c r="H109" s="199"/>
      <c r="I109" s="199"/>
      <c r="J109" s="200">
        <f>J245</f>
        <v>0</v>
      </c>
      <c r="K109" s="133"/>
      <c r="L109" s="201"/>
      <c r="S109" s="10"/>
      <c r="T109" s="10"/>
      <c r="U109" s="10"/>
      <c r="V109" s="10"/>
      <c r="W109" s="10"/>
      <c r="X109" s="10"/>
      <c r="Y109" s="10"/>
      <c r="Z109" s="10"/>
      <c r="AA109" s="10"/>
      <c r="AB109" s="10"/>
      <c r="AC109" s="10"/>
      <c r="AD109" s="10"/>
      <c r="AE109" s="10"/>
    </row>
    <row r="110" s="2" customFormat="1" ht="21.84"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67"/>
      <c r="C111" s="68"/>
      <c r="D111" s="68"/>
      <c r="E111" s="68"/>
      <c r="F111" s="68"/>
      <c r="G111" s="68"/>
      <c r="H111" s="68"/>
      <c r="I111" s="68"/>
      <c r="J111" s="68"/>
      <c r="K111" s="68"/>
      <c r="L111" s="64"/>
      <c r="S111" s="39"/>
      <c r="T111" s="39"/>
      <c r="U111" s="39"/>
      <c r="V111" s="39"/>
      <c r="W111" s="39"/>
      <c r="X111" s="39"/>
      <c r="Y111" s="39"/>
      <c r="Z111" s="39"/>
      <c r="AA111" s="39"/>
      <c r="AB111" s="39"/>
      <c r="AC111" s="39"/>
      <c r="AD111" s="39"/>
      <c r="AE111" s="39"/>
    </row>
    <row r="115" s="2" customFormat="1" ht="6.96" customHeight="1">
      <c r="A115" s="39"/>
      <c r="B115" s="69"/>
      <c r="C115" s="70"/>
      <c r="D115" s="70"/>
      <c r="E115" s="70"/>
      <c r="F115" s="70"/>
      <c r="G115" s="70"/>
      <c r="H115" s="70"/>
      <c r="I115" s="70"/>
      <c r="J115" s="70"/>
      <c r="K115" s="70"/>
      <c r="L115" s="64"/>
      <c r="S115" s="39"/>
      <c r="T115" s="39"/>
      <c r="U115" s="39"/>
      <c r="V115" s="39"/>
      <c r="W115" s="39"/>
      <c r="X115" s="39"/>
      <c r="Y115" s="39"/>
      <c r="Z115" s="39"/>
      <c r="AA115" s="39"/>
      <c r="AB115" s="39"/>
      <c r="AC115" s="39"/>
      <c r="AD115" s="39"/>
      <c r="AE115" s="39"/>
    </row>
    <row r="116" s="2" customFormat="1" ht="24.96" customHeight="1">
      <c r="A116" s="39"/>
      <c r="B116" s="40"/>
      <c r="C116" s="24" t="s">
        <v>326</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16</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185" t="str">
        <f>E7</f>
        <v>II/610 TUŘICE - KBEL (BENÁTKY NAD JIZEROU, PRŮTAH)</v>
      </c>
      <c r="F119" s="33"/>
      <c r="G119" s="33"/>
      <c r="H119" s="33"/>
      <c r="I119" s="41"/>
      <c r="J119" s="41"/>
      <c r="K119" s="41"/>
      <c r="L119" s="64"/>
      <c r="S119" s="39"/>
      <c r="T119" s="39"/>
      <c r="U119" s="39"/>
      <c r="V119" s="39"/>
      <c r="W119" s="39"/>
      <c r="X119" s="39"/>
      <c r="Y119" s="39"/>
      <c r="Z119" s="39"/>
      <c r="AA119" s="39"/>
      <c r="AB119" s="39"/>
      <c r="AC119" s="39"/>
      <c r="AD119" s="39"/>
      <c r="AE119" s="39"/>
    </row>
    <row r="120" s="1" customFormat="1" ht="12" customHeight="1">
      <c r="B120" s="22"/>
      <c r="C120" s="33" t="s">
        <v>310</v>
      </c>
      <c r="D120" s="23"/>
      <c r="E120" s="23"/>
      <c r="F120" s="23"/>
      <c r="G120" s="23"/>
      <c r="H120" s="23"/>
      <c r="I120" s="23"/>
      <c r="J120" s="23"/>
      <c r="K120" s="23"/>
      <c r="L120" s="21"/>
    </row>
    <row r="121" s="1" customFormat="1" ht="16.5" customHeight="1">
      <c r="B121" s="22"/>
      <c r="C121" s="23"/>
      <c r="D121" s="23"/>
      <c r="E121" s="185" t="s">
        <v>311</v>
      </c>
      <c r="F121" s="23"/>
      <c r="G121" s="23"/>
      <c r="H121" s="23"/>
      <c r="I121" s="23"/>
      <c r="J121" s="23"/>
      <c r="K121" s="23"/>
      <c r="L121" s="21"/>
    </row>
    <row r="122" s="1" customFormat="1" ht="12" customHeight="1">
      <c r="B122" s="22"/>
      <c r="C122" s="33" t="s">
        <v>312</v>
      </c>
      <c r="D122" s="23"/>
      <c r="E122" s="23"/>
      <c r="F122" s="23"/>
      <c r="G122" s="23"/>
      <c r="H122" s="23"/>
      <c r="I122" s="23"/>
      <c r="J122" s="23"/>
      <c r="K122" s="23"/>
      <c r="L122" s="21"/>
    </row>
    <row r="123" s="2" customFormat="1" ht="16.5" customHeight="1">
      <c r="A123" s="39"/>
      <c r="B123" s="40"/>
      <c r="C123" s="41"/>
      <c r="D123" s="41"/>
      <c r="E123" s="186" t="s">
        <v>3967</v>
      </c>
      <c r="F123" s="41"/>
      <c r="G123" s="41"/>
      <c r="H123" s="41"/>
      <c r="I123" s="41"/>
      <c r="J123" s="41"/>
      <c r="K123" s="41"/>
      <c r="L123" s="64"/>
      <c r="S123" s="39"/>
      <c r="T123" s="39"/>
      <c r="U123" s="39"/>
      <c r="V123" s="39"/>
      <c r="W123" s="39"/>
      <c r="X123" s="39"/>
      <c r="Y123" s="39"/>
      <c r="Z123" s="39"/>
      <c r="AA123" s="39"/>
      <c r="AB123" s="39"/>
      <c r="AC123" s="39"/>
      <c r="AD123" s="39"/>
      <c r="AE123" s="39"/>
    </row>
    <row r="124" s="2" customFormat="1" ht="12" customHeight="1">
      <c r="A124" s="39"/>
      <c r="B124" s="40"/>
      <c r="C124" s="33" t="s">
        <v>314</v>
      </c>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6.5" customHeight="1">
      <c r="A125" s="39"/>
      <c r="B125" s="40"/>
      <c r="C125" s="41"/>
      <c r="D125" s="41"/>
      <c r="E125" s="77" t="str">
        <f>E13</f>
        <v xml:space="preserve">311 - Ochrana vodovodů v ul. Bratří Bendů </v>
      </c>
      <c r="F125" s="41"/>
      <c r="G125" s="41"/>
      <c r="H125" s="41"/>
      <c r="I125" s="41"/>
      <c r="J125" s="41"/>
      <c r="K125" s="41"/>
      <c r="L125" s="64"/>
      <c r="S125" s="39"/>
      <c r="T125" s="39"/>
      <c r="U125" s="39"/>
      <c r="V125" s="39"/>
      <c r="W125" s="39"/>
      <c r="X125" s="39"/>
      <c r="Y125" s="39"/>
      <c r="Z125" s="39"/>
      <c r="AA125" s="39"/>
      <c r="AB125" s="39"/>
      <c r="AC125" s="39"/>
      <c r="AD125" s="39"/>
      <c r="AE125" s="39"/>
    </row>
    <row r="126" s="2" customFormat="1" ht="6.96"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12" customHeight="1">
      <c r="A127" s="39"/>
      <c r="B127" s="40"/>
      <c r="C127" s="33" t="s">
        <v>20</v>
      </c>
      <c r="D127" s="41"/>
      <c r="E127" s="41"/>
      <c r="F127" s="28" t="str">
        <f>F16</f>
        <v xml:space="preserve"> </v>
      </c>
      <c r="G127" s="41"/>
      <c r="H127" s="41"/>
      <c r="I127" s="33" t="s">
        <v>22</v>
      </c>
      <c r="J127" s="80" t="str">
        <f>IF(J16="","",J16)</f>
        <v>15. 12. 2023</v>
      </c>
      <c r="K127" s="41"/>
      <c r="L127" s="64"/>
      <c r="S127" s="39"/>
      <c r="T127" s="39"/>
      <c r="U127" s="39"/>
      <c r="V127" s="39"/>
      <c r="W127" s="39"/>
      <c r="X127" s="39"/>
      <c r="Y127" s="39"/>
      <c r="Z127" s="39"/>
      <c r="AA127" s="39"/>
      <c r="AB127" s="39"/>
      <c r="AC127" s="39"/>
      <c r="AD127" s="39"/>
      <c r="AE127" s="39"/>
    </row>
    <row r="128" s="2" customFormat="1" ht="6.96"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2" customFormat="1" ht="15.15" customHeight="1">
      <c r="A129" s="39"/>
      <c r="B129" s="40"/>
      <c r="C129" s="33" t="s">
        <v>24</v>
      </c>
      <c r="D129" s="41"/>
      <c r="E129" s="41"/>
      <c r="F129" s="28" t="str">
        <f>E19</f>
        <v>KSÚS Středočeského kraje</v>
      </c>
      <c r="G129" s="41"/>
      <c r="H129" s="41"/>
      <c r="I129" s="33" t="s">
        <v>30</v>
      </c>
      <c r="J129" s="37" t="str">
        <f>E25</f>
        <v>Valbek spol. s.r.o.</v>
      </c>
      <c r="K129" s="41"/>
      <c r="L129" s="64"/>
      <c r="S129" s="39"/>
      <c r="T129" s="39"/>
      <c r="U129" s="39"/>
      <c r="V129" s="39"/>
      <c r="W129" s="39"/>
      <c r="X129" s="39"/>
      <c r="Y129" s="39"/>
      <c r="Z129" s="39"/>
      <c r="AA129" s="39"/>
      <c r="AB129" s="39"/>
      <c r="AC129" s="39"/>
      <c r="AD129" s="39"/>
      <c r="AE129" s="39"/>
    </row>
    <row r="130" s="2" customFormat="1" ht="15.15" customHeight="1">
      <c r="A130" s="39"/>
      <c r="B130" s="40"/>
      <c r="C130" s="33" t="s">
        <v>28</v>
      </c>
      <c r="D130" s="41"/>
      <c r="E130" s="41"/>
      <c r="F130" s="28" t="str">
        <f>IF(E22="","",E22)</f>
        <v>Vyplň údaj</v>
      </c>
      <c r="G130" s="41"/>
      <c r="H130" s="41"/>
      <c r="I130" s="33" t="s">
        <v>33</v>
      </c>
      <c r="J130" s="37" t="str">
        <f>E28</f>
        <v xml:space="preserve"> </v>
      </c>
      <c r="K130" s="41"/>
      <c r="L130" s="64"/>
      <c r="S130" s="39"/>
      <c r="T130" s="39"/>
      <c r="U130" s="39"/>
      <c r="V130" s="39"/>
      <c r="W130" s="39"/>
      <c r="X130" s="39"/>
      <c r="Y130" s="39"/>
      <c r="Z130" s="39"/>
      <c r="AA130" s="39"/>
      <c r="AB130" s="39"/>
      <c r="AC130" s="39"/>
      <c r="AD130" s="39"/>
      <c r="AE130" s="39"/>
    </row>
    <row r="131" s="2" customFormat="1" ht="10.32" customHeight="1">
      <c r="A131" s="39"/>
      <c r="B131" s="40"/>
      <c r="C131" s="41"/>
      <c r="D131" s="41"/>
      <c r="E131" s="41"/>
      <c r="F131" s="41"/>
      <c r="G131" s="41"/>
      <c r="H131" s="41"/>
      <c r="I131" s="41"/>
      <c r="J131" s="41"/>
      <c r="K131" s="41"/>
      <c r="L131" s="64"/>
      <c r="S131" s="39"/>
      <c r="T131" s="39"/>
      <c r="U131" s="39"/>
      <c r="V131" s="39"/>
      <c r="W131" s="39"/>
      <c r="X131" s="39"/>
      <c r="Y131" s="39"/>
      <c r="Z131" s="39"/>
      <c r="AA131" s="39"/>
      <c r="AB131" s="39"/>
      <c r="AC131" s="39"/>
      <c r="AD131" s="39"/>
      <c r="AE131" s="39"/>
    </row>
    <row r="132" s="11" customFormat="1" ht="29.28" customHeight="1">
      <c r="A132" s="202"/>
      <c r="B132" s="203"/>
      <c r="C132" s="204" t="s">
        <v>327</v>
      </c>
      <c r="D132" s="205" t="s">
        <v>61</v>
      </c>
      <c r="E132" s="205" t="s">
        <v>57</v>
      </c>
      <c r="F132" s="205" t="s">
        <v>58</v>
      </c>
      <c r="G132" s="205" t="s">
        <v>328</v>
      </c>
      <c r="H132" s="205" t="s">
        <v>329</v>
      </c>
      <c r="I132" s="205" t="s">
        <v>330</v>
      </c>
      <c r="J132" s="205" t="s">
        <v>318</v>
      </c>
      <c r="K132" s="206" t="s">
        <v>331</v>
      </c>
      <c r="L132" s="207"/>
      <c r="M132" s="101" t="s">
        <v>1</v>
      </c>
      <c r="N132" s="102" t="s">
        <v>40</v>
      </c>
      <c r="O132" s="102" t="s">
        <v>332</v>
      </c>
      <c r="P132" s="102" t="s">
        <v>333</v>
      </c>
      <c r="Q132" s="102" t="s">
        <v>334</v>
      </c>
      <c r="R132" s="102" t="s">
        <v>335</v>
      </c>
      <c r="S132" s="102" t="s">
        <v>336</v>
      </c>
      <c r="T132" s="103" t="s">
        <v>337</v>
      </c>
      <c r="U132" s="202"/>
      <c r="V132" s="202"/>
      <c r="W132" s="202"/>
      <c r="X132" s="202"/>
      <c r="Y132" s="202"/>
      <c r="Z132" s="202"/>
      <c r="AA132" s="202"/>
      <c r="AB132" s="202"/>
      <c r="AC132" s="202"/>
      <c r="AD132" s="202"/>
      <c r="AE132" s="202"/>
    </row>
    <row r="133" s="2" customFormat="1" ht="22.8" customHeight="1">
      <c r="A133" s="39"/>
      <c r="B133" s="40"/>
      <c r="C133" s="108" t="s">
        <v>338</v>
      </c>
      <c r="D133" s="41"/>
      <c r="E133" s="41"/>
      <c r="F133" s="41"/>
      <c r="G133" s="41"/>
      <c r="H133" s="41"/>
      <c r="I133" s="41"/>
      <c r="J133" s="208">
        <f>BK133</f>
        <v>0</v>
      </c>
      <c r="K133" s="41"/>
      <c r="L133" s="45"/>
      <c r="M133" s="104"/>
      <c r="N133" s="209"/>
      <c r="O133" s="105"/>
      <c r="P133" s="210">
        <f>P134+P244</f>
        <v>0</v>
      </c>
      <c r="Q133" s="105"/>
      <c r="R133" s="210">
        <f>R134+R244</f>
        <v>0.43209749999999997</v>
      </c>
      <c r="S133" s="105"/>
      <c r="T133" s="211">
        <f>T134+T244</f>
        <v>8.98095</v>
      </c>
      <c r="U133" s="39"/>
      <c r="V133" s="39"/>
      <c r="W133" s="39"/>
      <c r="X133" s="39"/>
      <c r="Y133" s="39"/>
      <c r="Z133" s="39"/>
      <c r="AA133" s="39"/>
      <c r="AB133" s="39"/>
      <c r="AC133" s="39"/>
      <c r="AD133" s="39"/>
      <c r="AE133" s="39"/>
      <c r="AT133" s="18" t="s">
        <v>75</v>
      </c>
      <c r="AU133" s="18" t="s">
        <v>320</v>
      </c>
      <c r="BK133" s="212">
        <f>BK134+BK244</f>
        <v>0</v>
      </c>
    </row>
    <row r="134" s="12" customFormat="1" ht="25.92" customHeight="1">
      <c r="A134" s="12"/>
      <c r="B134" s="213"/>
      <c r="C134" s="214"/>
      <c r="D134" s="215" t="s">
        <v>75</v>
      </c>
      <c r="E134" s="216" t="s">
        <v>437</v>
      </c>
      <c r="F134" s="216" t="s">
        <v>438</v>
      </c>
      <c r="G134" s="214"/>
      <c r="H134" s="214"/>
      <c r="I134" s="217"/>
      <c r="J134" s="218">
        <f>BK134</f>
        <v>0</v>
      </c>
      <c r="K134" s="214"/>
      <c r="L134" s="219"/>
      <c r="M134" s="220"/>
      <c r="N134" s="221"/>
      <c r="O134" s="221"/>
      <c r="P134" s="222">
        <f>P135+P216+P225+P229+P234+P241</f>
        <v>0</v>
      </c>
      <c r="Q134" s="221"/>
      <c r="R134" s="222">
        <f>R135+R216+R225+R229+R234+R241</f>
        <v>0.020347500000000001</v>
      </c>
      <c r="S134" s="221"/>
      <c r="T134" s="223">
        <f>T135+T216+T225+T229+T234+T241</f>
        <v>8.98095</v>
      </c>
      <c r="U134" s="12"/>
      <c r="V134" s="12"/>
      <c r="W134" s="12"/>
      <c r="X134" s="12"/>
      <c r="Y134" s="12"/>
      <c r="Z134" s="12"/>
      <c r="AA134" s="12"/>
      <c r="AB134" s="12"/>
      <c r="AC134" s="12"/>
      <c r="AD134" s="12"/>
      <c r="AE134" s="12"/>
      <c r="AR134" s="224" t="s">
        <v>83</v>
      </c>
      <c r="AT134" s="225" t="s">
        <v>75</v>
      </c>
      <c r="AU134" s="225" t="s">
        <v>76</v>
      </c>
      <c r="AY134" s="224" t="s">
        <v>342</v>
      </c>
      <c r="BK134" s="226">
        <f>BK135+BK216+BK225+BK229+BK234+BK241</f>
        <v>0</v>
      </c>
    </row>
    <row r="135" s="12" customFormat="1" ht="22.8" customHeight="1">
      <c r="A135" s="12"/>
      <c r="B135" s="213"/>
      <c r="C135" s="214"/>
      <c r="D135" s="215" t="s">
        <v>75</v>
      </c>
      <c r="E135" s="246" t="s">
        <v>83</v>
      </c>
      <c r="F135" s="246" t="s">
        <v>439</v>
      </c>
      <c r="G135" s="214"/>
      <c r="H135" s="214"/>
      <c r="I135" s="217"/>
      <c r="J135" s="247">
        <f>BK135</f>
        <v>0</v>
      </c>
      <c r="K135" s="214"/>
      <c r="L135" s="219"/>
      <c r="M135" s="220"/>
      <c r="N135" s="221"/>
      <c r="O135" s="221"/>
      <c r="P135" s="222">
        <f>SUM(P136:P215)</f>
        <v>0</v>
      </c>
      <c r="Q135" s="221"/>
      <c r="R135" s="222">
        <f>SUM(R136:R215)</f>
        <v>0.0198225</v>
      </c>
      <c r="S135" s="221"/>
      <c r="T135" s="223">
        <f>SUM(T136:T215)</f>
        <v>8.98095</v>
      </c>
      <c r="U135" s="12"/>
      <c r="V135" s="12"/>
      <c r="W135" s="12"/>
      <c r="X135" s="12"/>
      <c r="Y135" s="12"/>
      <c r="Z135" s="12"/>
      <c r="AA135" s="12"/>
      <c r="AB135" s="12"/>
      <c r="AC135" s="12"/>
      <c r="AD135" s="12"/>
      <c r="AE135" s="12"/>
      <c r="AR135" s="224" t="s">
        <v>83</v>
      </c>
      <c r="AT135" s="225" t="s">
        <v>75</v>
      </c>
      <c r="AU135" s="225" t="s">
        <v>83</v>
      </c>
      <c r="AY135" s="224" t="s">
        <v>342</v>
      </c>
      <c r="BK135" s="226">
        <f>SUM(BK136:BK215)</f>
        <v>0</v>
      </c>
    </row>
    <row r="136" s="2" customFormat="1" ht="21.75" customHeight="1">
      <c r="A136" s="39"/>
      <c r="B136" s="40"/>
      <c r="C136" s="227" t="s">
        <v>83</v>
      </c>
      <c r="D136" s="227" t="s">
        <v>343</v>
      </c>
      <c r="E136" s="228" t="s">
        <v>2996</v>
      </c>
      <c r="F136" s="229" t="s">
        <v>2997</v>
      </c>
      <c r="G136" s="230" t="s">
        <v>473</v>
      </c>
      <c r="H136" s="231">
        <v>8.25</v>
      </c>
      <c r="I136" s="232"/>
      <c r="J136" s="233">
        <f>ROUND(I136*H136,2)</f>
        <v>0</v>
      </c>
      <c r="K136" s="229" t="s">
        <v>443</v>
      </c>
      <c r="L136" s="45"/>
      <c r="M136" s="234" t="s">
        <v>1</v>
      </c>
      <c r="N136" s="235" t="s">
        <v>41</v>
      </c>
      <c r="O136" s="92"/>
      <c r="P136" s="236">
        <f>O136*H136</f>
        <v>0</v>
      </c>
      <c r="Q136" s="236">
        <v>0</v>
      </c>
      <c r="R136" s="236">
        <f>Q136*H136</f>
        <v>0</v>
      </c>
      <c r="S136" s="236">
        <v>0.26000000000000001</v>
      </c>
      <c r="T136" s="237">
        <f>S136*H136</f>
        <v>2.145</v>
      </c>
      <c r="U136" s="39"/>
      <c r="V136" s="39"/>
      <c r="W136" s="39"/>
      <c r="X136" s="39"/>
      <c r="Y136" s="39"/>
      <c r="Z136" s="39"/>
      <c r="AA136" s="39"/>
      <c r="AB136" s="39"/>
      <c r="AC136" s="39"/>
      <c r="AD136" s="39"/>
      <c r="AE136" s="39"/>
      <c r="AR136" s="238" t="s">
        <v>360</v>
      </c>
      <c r="AT136" s="238" t="s">
        <v>343</v>
      </c>
      <c r="AU136" s="238" t="s">
        <v>85</v>
      </c>
      <c r="AY136" s="18" t="s">
        <v>342</v>
      </c>
      <c r="BE136" s="239">
        <f>IF(N136="základní",J136,0)</f>
        <v>0</v>
      </c>
      <c r="BF136" s="239">
        <f>IF(N136="snížená",J136,0)</f>
        <v>0</v>
      </c>
      <c r="BG136" s="239">
        <f>IF(N136="zákl. přenesená",J136,0)</f>
        <v>0</v>
      </c>
      <c r="BH136" s="239">
        <f>IF(N136="sníž. přenesená",J136,0)</f>
        <v>0</v>
      </c>
      <c r="BI136" s="239">
        <f>IF(N136="nulová",J136,0)</f>
        <v>0</v>
      </c>
      <c r="BJ136" s="18" t="s">
        <v>83</v>
      </c>
      <c r="BK136" s="239">
        <f>ROUND(I136*H136,2)</f>
        <v>0</v>
      </c>
      <c r="BL136" s="18" t="s">
        <v>360</v>
      </c>
      <c r="BM136" s="238" t="s">
        <v>3971</v>
      </c>
    </row>
    <row r="137" s="2" customFormat="1">
      <c r="A137" s="39"/>
      <c r="B137" s="40"/>
      <c r="C137" s="41"/>
      <c r="D137" s="240" t="s">
        <v>349</v>
      </c>
      <c r="E137" s="41"/>
      <c r="F137" s="241" t="s">
        <v>2999</v>
      </c>
      <c r="G137" s="41"/>
      <c r="H137" s="41"/>
      <c r="I137" s="242"/>
      <c r="J137" s="41"/>
      <c r="K137" s="41"/>
      <c r="L137" s="45"/>
      <c r="M137" s="243"/>
      <c r="N137" s="244"/>
      <c r="O137" s="92"/>
      <c r="P137" s="92"/>
      <c r="Q137" s="92"/>
      <c r="R137" s="92"/>
      <c r="S137" s="92"/>
      <c r="T137" s="93"/>
      <c r="U137" s="39"/>
      <c r="V137" s="39"/>
      <c r="W137" s="39"/>
      <c r="X137" s="39"/>
      <c r="Y137" s="39"/>
      <c r="Z137" s="39"/>
      <c r="AA137" s="39"/>
      <c r="AB137" s="39"/>
      <c r="AC137" s="39"/>
      <c r="AD137" s="39"/>
      <c r="AE137" s="39"/>
      <c r="AT137" s="18" t="s">
        <v>349</v>
      </c>
      <c r="AU137" s="18" t="s">
        <v>85</v>
      </c>
    </row>
    <row r="138" s="14" customFormat="1">
      <c r="A138" s="14"/>
      <c r="B138" s="263"/>
      <c r="C138" s="264"/>
      <c r="D138" s="240" t="s">
        <v>446</v>
      </c>
      <c r="E138" s="265" t="s">
        <v>1</v>
      </c>
      <c r="F138" s="266" t="s">
        <v>529</v>
      </c>
      <c r="G138" s="264"/>
      <c r="H138" s="265" t="s">
        <v>1</v>
      </c>
      <c r="I138" s="267"/>
      <c r="J138" s="264"/>
      <c r="K138" s="264"/>
      <c r="L138" s="268"/>
      <c r="M138" s="269"/>
      <c r="N138" s="270"/>
      <c r="O138" s="270"/>
      <c r="P138" s="270"/>
      <c r="Q138" s="270"/>
      <c r="R138" s="270"/>
      <c r="S138" s="270"/>
      <c r="T138" s="271"/>
      <c r="U138" s="14"/>
      <c r="V138" s="14"/>
      <c r="W138" s="14"/>
      <c r="X138" s="14"/>
      <c r="Y138" s="14"/>
      <c r="Z138" s="14"/>
      <c r="AA138" s="14"/>
      <c r="AB138" s="14"/>
      <c r="AC138" s="14"/>
      <c r="AD138" s="14"/>
      <c r="AE138" s="14"/>
      <c r="AT138" s="272" t="s">
        <v>446</v>
      </c>
      <c r="AU138" s="272" t="s">
        <v>85</v>
      </c>
      <c r="AV138" s="14" t="s">
        <v>83</v>
      </c>
      <c r="AW138" s="14" t="s">
        <v>32</v>
      </c>
      <c r="AX138" s="14" t="s">
        <v>76</v>
      </c>
      <c r="AY138" s="272" t="s">
        <v>342</v>
      </c>
    </row>
    <row r="139" s="13" customFormat="1">
      <c r="A139" s="13"/>
      <c r="B139" s="252"/>
      <c r="C139" s="253"/>
      <c r="D139" s="240" t="s">
        <v>446</v>
      </c>
      <c r="E139" s="254" t="s">
        <v>1</v>
      </c>
      <c r="F139" s="255" t="s">
        <v>3972</v>
      </c>
      <c r="G139" s="253"/>
      <c r="H139" s="256">
        <v>8.25</v>
      </c>
      <c r="I139" s="257"/>
      <c r="J139" s="253"/>
      <c r="K139" s="253"/>
      <c r="L139" s="258"/>
      <c r="M139" s="259"/>
      <c r="N139" s="260"/>
      <c r="O139" s="260"/>
      <c r="P139" s="260"/>
      <c r="Q139" s="260"/>
      <c r="R139" s="260"/>
      <c r="S139" s="260"/>
      <c r="T139" s="261"/>
      <c r="U139" s="13"/>
      <c r="V139" s="13"/>
      <c r="W139" s="13"/>
      <c r="X139" s="13"/>
      <c r="Y139" s="13"/>
      <c r="Z139" s="13"/>
      <c r="AA139" s="13"/>
      <c r="AB139" s="13"/>
      <c r="AC139" s="13"/>
      <c r="AD139" s="13"/>
      <c r="AE139" s="13"/>
      <c r="AT139" s="262" t="s">
        <v>446</v>
      </c>
      <c r="AU139" s="262" t="s">
        <v>85</v>
      </c>
      <c r="AV139" s="13" t="s">
        <v>85</v>
      </c>
      <c r="AW139" s="13" t="s">
        <v>32</v>
      </c>
      <c r="AX139" s="13" t="s">
        <v>83</v>
      </c>
      <c r="AY139" s="262" t="s">
        <v>342</v>
      </c>
    </row>
    <row r="140" s="2" customFormat="1" ht="21.75" customHeight="1">
      <c r="A140" s="39"/>
      <c r="B140" s="40"/>
      <c r="C140" s="227" t="s">
        <v>85</v>
      </c>
      <c r="D140" s="227" t="s">
        <v>343</v>
      </c>
      <c r="E140" s="228" t="s">
        <v>3001</v>
      </c>
      <c r="F140" s="229" t="s">
        <v>3002</v>
      </c>
      <c r="G140" s="230" t="s">
        <v>473</v>
      </c>
      <c r="H140" s="231">
        <v>8.25</v>
      </c>
      <c r="I140" s="232"/>
      <c r="J140" s="233">
        <f>ROUND(I140*H140,2)</f>
        <v>0</v>
      </c>
      <c r="K140" s="229" t="s">
        <v>443</v>
      </c>
      <c r="L140" s="45"/>
      <c r="M140" s="234" t="s">
        <v>1</v>
      </c>
      <c r="N140" s="235" t="s">
        <v>41</v>
      </c>
      <c r="O140" s="92"/>
      <c r="P140" s="236">
        <f>O140*H140</f>
        <v>0</v>
      </c>
      <c r="Q140" s="236">
        <v>0</v>
      </c>
      <c r="R140" s="236">
        <f>Q140*H140</f>
        <v>0</v>
      </c>
      <c r="S140" s="236">
        <v>0.30399999999999999</v>
      </c>
      <c r="T140" s="237">
        <f>S140*H140</f>
        <v>2.508</v>
      </c>
      <c r="U140" s="39"/>
      <c r="V140" s="39"/>
      <c r="W140" s="39"/>
      <c r="X140" s="39"/>
      <c r="Y140" s="39"/>
      <c r="Z140" s="39"/>
      <c r="AA140" s="39"/>
      <c r="AB140" s="39"/>
      <c r="AC140" s="39"/>
      <c r="AD140" s="39"/>
      <c r="AE140" s="39"/>
      <c r="AR140" s="238" t="s">
        <v>360</v>
      </c>
      <c r="AT140" s="238" t="s">
        <v>343</v>
      </c>
      <c r="AU140" s="238" t="s">
        <v>85</v>
      </c>
      <c r="AY140" s="18" t="s">
        <v>342</v>
      </c>
      <c r="BE140" s="239">
        <f>IF(N140="základní",J140,0)</f>
        <v>0</v>
      </c>
      <c r="BF140" s="239">
        <f>IF(N140="snížená",J140,0)</f>
        <v>0</v>
      </c>
      <c r="BG140" s="239">
        <f>IF(N140="zákl. přenesená",J140,0)</f>
        <v>0</v>
      </c>
      <c r="BH140" s="239">
        <f>IF(N140="sníž. přenesená",J140,0)</f>
        <v>0</v>
      </c>
      <c r="BI140" s="239">
        <f>IF(N140="nulová",J140,0)</f>
        <v>0</v>
      </c>
      <c r="BJ140" s="18" t="s">
        <v>83</v>
      </c>
      <c r="BK140" s="239">
        <f>ROUND(I140*H140,2)</f>
        <v>0</v>
      </c>
      <c r="BL140" s="18" t="s">
        <v>360</v>
      </c>
      <c r="BM140" s="238" t="s">
        <v>3973</v>
      </c>
    </row>
    <row r="141" s="2" customFormat="1">
      <c r="A141" s="39"/>
      <c r="B141" s="40"/>
      <c r="C141" s="41"/>
      <c r="D141" s="240" t="s">
        <v>349</v>
      </c>
      <c r="E141" s="41"/>
      <c r="F141" s="241" t="s">
        <v>3004</v>
      </c>
      <c r="G141" s="41"/>
      <c r="H141" s="41"/>
      <c r="I141" s="242"/>
      <c r="J141" s="41"/>
      <c r="K141" s="41"/>
      <c r="L141" s="45"/>
      <c r="M141" s="243"/>
      <c r="N141" s="244"/>
      <c r="O141" s="92"/>
      <c r="P141" s="92"/>
      <c r="Q141" s="92"/>
      <c r="R141" s="92"/>
      <c r="S141" s="92"/>
      <c r="T141" s="93"/>
      <c r="U141" s="39"/>
      <c r="V141" s="39"/>
      <c r="W141" s="39"/>
      <c r="X141" s="39"/>
      <c r="Y141" s="39"/>
      <c r="Z141" s="39"/>
      <c r="AA141" s="39"/>
      <c r="AB141" s="39"/>
      <c r="AC141" s="39"/>
      <c r="AD141" s="39"/>
      <c r="AE141" s="39"/>
      <c r="AT141" s="18" t="s">
        <v>349</v>
      </c>
      <c r="AU141" s="18" t="s">
        <v>85</v>
      </c>
    </row>
    <row r="142" s="13" customFormat="1">
      <c r="A142" s="13"/>
      <c r="B142" s="252"/>
      <c r="C142" s="253"/>
      <c r="D142" s="240" t="s">
        <v>446</v>
      </c>
      <c r="E142" s="254" t="s">
        <v>1</v>
      </c>
      <c r="F142" s="255" t="s">
        <v>3974</v>
      </c>
      <c r="G142" s="253"/>
      <c r="H142" s="256">
        <v>8.25</v>
      </c>
      <c r="I142" s="257"/>
      <c r="J142" s="253"/>
      <c r="K142" s="253"/>
      <c r="L142" s="258"/>
      <c r="M142" s="259"/>
      <c r="N142" s="260"/>
      <c r="O142" s="260"/>
      <c r="P142" s="260"/>
      <c r="Q142" s="260"/>
      <c r="R142" s="260"/>
      <c r="S142" s="260"/>
      <c r="T142" s="261"/>
      <c r="U142" s="13"/>
      <c r="V142" s="13"/>
      <c r="W142" s="13"/>
      <c r="X142" s="13"/>
      <c r="Y142" s="13"/>
      <c r="Z142" s="13"/>
      <c r="AA142" s="13"/>
      <c r="AB142" s="13"/>
      <c r="AC142" s="13"/>
      <c r="AD142" s="13"/>
      <c r="AE142" s="13"/>
      <c r="AT142" s="262" t="s">
        <v>446</v>
      </c>
      <c r="AU142" s="262" t="s">
        <v>85</v>
      </c>
      <c r="AV142" s="13" t="s">
        <v>85</v>
      </c>
      <c r="AW142" s="13" t="s">
        <v>32</v>
      </c>
      <c r="AX142" s="13" t="s">
        <v>83</v>
      </c>
      <c r="AY142" s="262" t="s">
        <v>342</v>
      </c>
    </row>
    <row r="143" s="2" customFormat="1" ht="21.75" customHeight="1">
      <c r="A143" s="39"/>
      <c r="B143" s="40"/>
      <c r="C143" s="227" t="s">
        <v>92</v>
      </c>
      <c r="D143" s="227" t="s">
        <v>343</v>
      </c>
      <c r="E143" s="228" t="s">
        <v>2246</v>
      </c>
      <c r="F143" s="229" t="s">
        <v>2247</v>
      </c>
      <c r="G143" s="230" t="s">
        <v>473</v>
      </c>
      <c r="H143" s="231">
        <v>8.25</v>
      </c>
      <c r="I143" s="232"/>
      <c r="J143" s="233">
        <f>ROUND(I143*H143,2)</f>
        <v>0</v>
      </c>
      <c r="K143" s="229" t="s">
        <v>443</v>
      </c>
      <c r="L143" s="45"/>
      <c r="M143" s="234" t="s">
        <v>1</v>
      </c>
      <c r="N143" s="235" t="s">
        <v>41</v>
      </c>
      <c r="O143" s="92"/>
      <c r="P143" s="236">
        <f>O143*H143</f>
        <v>0</v>
      </c>
      <c r="Q143" s="236">
        <v>0</v>
      </c>
      <c r="R143" s="236">
        <f>Q143*H143</f>
        <v>0</v>
      </c>
      <c r="S143" s="236">
        <v>0.32300000000000001</v>
      </c>
      <c r="T143" s="237">
        <f>S143*H143</f>
        <v>2.6647500000000002</v>
      </c>
      <c r="U143" s="39"/>
      <c r="V143" s="39"/>
      <c r="W143" s="39"/>
      <c r="X143" s="39"/>
      <c r="Y143" s="39"/>
      <c r="Z143" s="39"/>
      <c r="AA143" s="39"/>
      <c r="AB143" s="39"/>
      <c r="AC143" s="39"/>
      <c r="AD143" s="39"/>
      <c r="AE143" s="39"/>
      <c r="AR143" s="238" t="s">
        <v>360</v>
      </c>
      <c r="AT143" s="238" t="s">
        <v>343</v>
      </c>
      <c r="AU143" s="238" t="s">
        <v>85</v>
      </c>
      <c r="AY143" s="18" t="s">
        <v>342</v>
      </c>
      <c r="BE143" s="239">
        <f>IF(N143="základní",J143,0)</f>
        <v>0</v>
      </c>
      <c r="BF143" s="239">
        <f>IF(N143="snížená",J143,0)</f>
        <v>0</v>
      </c>
      <c r="BG143" s="239">
        <f>IF(N143="zákl. přenesená",J143,0)</f>
        <v>0</v>
      </c>
      <c r="BH143" s="239">
        <f>IF(N143="sníž. přenesená",J143,0)</f>
        <v>0</v>
      </c>
      <c r="BI143" s="239">
        <f>IF(N143="nulová",J143,0)</f>
        <v>0</v>
      </c>
      <c r="BJ143" s="18" t="s">
        <v>83</v>
      </c>
      <c r="BK143" s="239">
        <f>ROUND(I143*H143,2)</f>
        <v>0</v>
      </c>
      <c r="BL143" s="18" t="s">
        <v>360</v>
      </c>
      <c r="BM143" s="238" t="s">
        <v>3975</v>
      </c>
    </row>
    <row r="144" s="2" customFormat="1">
      <c r="A144" s="39"/>
      <c r="B144" s="40"/>
      <c r="C144" s="41"/>
      <c r="D144" s="240" t="s">
        <v>349</v>
      </c>
      <c r="E144" s="41"/>
      <c r="F144" s="241" t="s">
        <v>2249</v>
      </c>
      <c r="G144" s="41"/>
      <c r="H144" s="41"/>
      <c r="I144" s="242"/>
      <c r="J144" s="41"/>
      <c r="K144" s="41"/>
      <c r="L144" s="45"/>
      <c r="M144" s="243"/>
      <c r="N144" s="244"/>
      <c r="O144" s="92"/>
      <c r="P144" s="92"/>
      <c r="Q144" s="92"/>
      <c r="R144" s="92"/>
      <c r="S144" s="92"/>
      <c r="T144" s="93"/>
      <c r="U144" s="39"/>
      <c r="V144" s="39"/>
      <c r="W144" s="39"/>
      <c r="X144" s="39"/>
      <c r="Y144" s="39"/>
      <c r="Z144" s="39"/>
      <c r="AA144" s="39"/>
      <c r="AB144" s="39"/>
      <c r="AC144" s="39"/>
      <c r="AD144" s="39"/>
      <c r="AE144" s="39"/>
      <c r="AT144" s="18" t="s">
        <v>349</v>
      </c>
      <c r="AU144" s="18" t="s">
        <v>85</v>
      </c>
    </row>
    <row r="145" s="13" customFormat="1">
      <c r="A145" s="13"/>
      <c r="B145" s="252"/>
      <c r="C145" s="253"/>
      <c r="D145" s="240" t="s">
        <v>446</v>
      </c>
      <c r="E145" s="254" t="s">
        <v>1</v>
      </c>
      <c r="F145" s="255" t="s">
        <v>3976</v>
      </c>
      <c r="G145" s="253"/>
      <c r="H145" s="256">
        <v>8.25</v>
      </c>
      <c r="I145" s="257"/>
      <c r="J145" s="253"/>
      <c r="K145" s="253"/>
      <c r="L145" s="258"/>
      <c r="M145" s="259"/>
      <c r="N145" s="260"/>
      <c r="O145" s="260"/>
      <c r="P145" s="260"/>
      <c r="Q145" s="260"/>
      <c r="R145" s="260"/>
      <c r="S145" s="260"/>
      <c r="T145" s="261"/>
      <c r="U145" s="13"/>
      <c r="V145" s="13"/>
      <c r="W145" s="13"/>
      <c r="X145" s="13"/>
      <c r="Y145" s="13"/>
      <c r="Z145" s="13"/>
      <c r="AA145" s="13"/>
      <c r="AB145" s="13"/>
      <c r="AC145" s="13"/>
      <c r="AD145" s="13"/>
      <c r="AE145" s="13"/>
      <c r="AT145" s="262" t="s">
        <v>446</v>
      </c>
      <c r="AU145" s="262" t="s">
        <v>85</v>
      </c>
      <c r="AV145" s="13" t="s">
        <v>85</v>
      </c>
      <c r="AW145" s="13" t="s">
        <v>32</v>
      </c>
      <c r="AX145" s="13" t="s">
        <v>83</v>
      </c>
      <c r="AY145" s="262" t="s">
        <v>342</v>
      </c>
    </row>
    <row r="146" s="2" customFormat="1" ht="21.75" customHeight="1">
      <c r="A146" s="39"/>
      <c r="B146" s="40"/>
      <c r="C146" s="227" t="s">
        <v>360</v>
      </c>
      <c r="D146" s="227" t="s">
        <v>343</v>
      </c>
      <c r="E146" s="228" t="s">
        <v>2002</v>
      </c>
      <c r="F146" s="229" t="s">
        <v>2003</v>
      </c>
      <c r="G146" s="230" t="s">
        <v>473</v>
      </c>
      <c r="H146" s="231">
        <v>8.25</v>
      </c>
      <c r="I146" s="232"/>
      <c r="J146" s="233">
        <f>ROUND(I146*H146,2)</f>
        <v>0</v>
      </c>
      <c r="K146" s="229" t="s">
        <v>443</v>
      </c>
      <c r="L146" s="45"/>
      <c r="M146" s="234" t="s">
        <v>1</v>
      </c>
      <c r="N146" s="235" t="s">
        <v>41</v>
      </c>
      <c r="O146" s="92"/>
      <c r="P146" s="236">
        <f>O146*H146</f>
        <v>0</v>
      </c>
      <c r="Q146" s="236">
        <v>9.0000000000000006E-05</v>
      </c>
      <c r="R146" s="236">
        <f>Q146*H146</f>
        <v>0.0007425</v>
      </c>
      <c r="S146" s="236">
        <v>0.2016</v>
      </c>
      <c r="T146" s="237">
        <f>S146*H146</f>
        <v>1.6632</v>
      </c>
      <c r="U146" s="39"/>
      <c r="V146" s="39"/>
      <c r="W146" s="39"/>
      <c r="X146" s="39"/>
      <c r="Y146" s="39"/>
      <c r="Z146" s="39"/>
      <c r="AA146" s="39"/>
      <c r="AB146" s="39"/>
      <c r="AC146" s="39"/>
      <c r="AD146" s="39"/>
      <c r="AE146" s="39"/>
      <c r="AR146" s="238" t="s">
        <v>360</v>
      </c>
      <c r="AT146" s="238" t="s">
        <v>343</v>
      </c>
      <c r="AU146" s="238" t="s">
        <v>85</v>
      </c>
      <c r="AY146" s="18" t="s">
        <v>342</v>
      </c>
      <c r="BE146" s="239">
        <f>IF(N146="základní",J146,0)</f>
        <v>0</v>
      </c>
      <c r="BF146" s="239">
        <f>IF(N146="snížená",J146,0)</f>
        <v>0</v>
      </c>
      <c r="BG146" s="239">
        <f>IF(N146="zákl. přenesená",J146,0)</f>
        <v>0</v>
      </c>
      <c r="BH146" s="239">
        <f>IF(N146="sníž. přenesená",J146,0)</f>
        <v>0</v>
      </c>
      <c r="BI146" s="239">
        <f>IF(N146="nulová",J146,0)</f>
        <v>0</v>
      </c>
      <c r="BJ146" s="18" t="s">
        <v>83</v>
      </c>
      <c r="BK146" s="239">
        <f>ROUND(I146*H146,2)</f>
        <v>0</v>
      </c>
      <c r="BL146" s="18" t="s">
        <v>360</v>
      </c>
      <c r="BM146" s="238" t="s">
        <v>3977</v>
      </c>
    </row>
    <row r="147" s="2" customFormat="1">
      <c r="A147" s="39"/>
      <c r="B147" s="40"/>
      <c r="C147" s="41"/>
      <c r="D147" s="240" t="s">
        <v>349</v>
      </c>
      <c r="E147" s="41"/>
      <c r="F147" s="241" t="s">
        <v>2005</v>
      </c>
      <c r="G147" s="41"/>
      <c r="H147" s="41"/>
      <c r="I147" s="242"/>
      <c r="J147" s="41"/>
      <c r="K147" s="41"/>
      <c r="L147" s="45"/>
      <c r="M147" s="243"/>
      <c r="N147" s="244"/>
      <c r="O147" s="92"/>
      <c r="P147" s="92"/>
      <c r="Q147" s="92"/>
      <c r="R147" s="92"/>
      <c r="S147" s="92"/>
      <c r="T147" s="93"/>
      <c r="U147" s="39"/>
      <c r="V147" s="39"/>
      <c r="W147" s="39"/>
      <c r="X147" s="39"/>
      <c r="Y147" s="39"/>
      <c r="Z147" s="39"/>
      <c r="AA147" s="39"/>
      <c r="AB147" s="39"/>
      <c r="AC147" s="39"/>
      <c r="AD147" s="39"/>
      <c r="AE147" s="39"/>
      <c r="AT147" s="18" t="s">
        <v>349</v>
      </c>
      <c r="AU147" s="18" t="s">
        <v>85</v>
      </c>
    </row>
    <row r="148" s="14" customFormat="1">
      <c r="A148" s="14"/>
      <c r="B148" s="263"/>
      <c r="C148" s="264"/>
      <c r="D148" s="240" t="s">
        <v>446</v>
      </c>
      <c r="E148" s="265" t="s">
        <v>1</v>
      </c>
      <c r="F148" s="266" t="s">
        <v>529</v>
      </c>
      <c r="G148" s="264"/>
      <c r="H148" s="265" t="s">
        <v>1</v>
      </c>
      <c r="I148" s="267"/>
      <c r="J148" s="264"/>
      <c r="K148" s="264"/>
      <c r="L148" s="268"/>
      <c r="M148" s="269"/>
      <c r="N148" s="270"/>
      <c r="O148" s="270"/>
      <c r="P148" s="270"/>
      <c r="Q148" s="270"/>
      <c r="R148" s="270"/>
      <c r="S148" s="270"/>
      <c r="T148" s="271"/>
      <c r="U148" s="14"/>
      <c r="V148" s="14"/>
      <c r="W148" s="14"/>
      <c r="X148" s="14"/>
      <c r="Y148" s="14"/>
      <c r="Z148" s="14"/>
      <c r="AA148" s="14"/>
      <c r="AB148" s="14"/>
      <c r="AC148" s="14"/>
      <c r="AD148" s="14"/>
      <c r="AE148" s="14"/>
      <c r="AT148" s="272" t="s">
        <v>446</v>
      </c>
      <c r="AU148" s="272" t="s">
        <v>85</v>
      </c>
      <c r="AV148" s="14" t="s">
        <v>83</v>
      </c>
      <c r="AW148" s="14" t="s">
        <v>32</v>
      </c>
      <c r="AX148" s="14" t="s">
        <v>76</v>
      </c>
      <c r="AY148" s="272" t="s">
        <v>342</v>
      </c>
    </row>
    <row r="149" s="13" customFormat="1">
      <c r="A149" s="13"/>
      <c r="B149" s="252"/>
      <c r="C149" s="253"/>
      <c r="D149" s="240" t="s">
        <v>446</v>
      </c>
      <c r="E149" s="254" t="s">
        <v>1</v>
      </c>
      <c r="F149" s="255" t="s">
        <v>3978</v>
      </c>
      <c r="G149" s="253"/>
      <c r="H149" s="256">
        <v>8.25</v>
      </c>
      <c r="I149" s="257"/>
      <c r="J149" s="253"/>
      <c r="K149" s="253"/>
      <c r="L149" s="258"/>
      <c r="M149" s="259"/>
      <c r="N149" s="260"/>
      <c r="O149" s="260"/>
      <c r="P149" s="260"/>
      <c r="Q149" s="260"/>
      <c r="R149" s="260"/>
      <c r="S149" s="260"/>
      <c r="T149" s="261"/>
      <c r="U149" s="13"/>
      <c r="V149" s="13"/>
      <c r="W149" s="13"/>
      <c r="X149" s="13"/>
      <c r="Y149" s="13"/>
      <c r="Z149" s="13"/>
      <c r="AA149" s="13"/>
      <c r="AB149" s="13"/>
      <c r="AC149" s="13"/>
      <c r="AD149" s="13"/>
      <c r="AE149" s="13"/>
      <c r="AT149" s="262" t="s">
        <v>446</v>
      </c>
      <c r="AU149" s="262" t="s">
        <v>85</v>
      </c>
      <c r="AV149" s="13" t="s">
        <v>85</v>
      </c>
      <c r="AW149" s="13" t="s">
        <v>32</v>
      </c>
      <c r="AX149" s="13" t="s">
        <v>83</v>
      </c>
      <c r="AY149" s="262" t="s">
        <v>342</v>
      </c>
    </row>
    <row r="150" s="2" customFormat="1" ht="16.5" customHeight="1">
      <c r="A150" s="39"/>
      <c r="B150" s="40"/>
      <c r="C150" s="227" t="s">
        <v>341</v>
      </c>
      <c r="D150" s="227" t="s">
        <v>343</v>
      </c>
      <c r="E150" s="228" t="s">
        <v>2006</v>
      </c>
      <c r="F150" s="229" t="s">
        <v>2007</v>
      </c>
      <c r="G150" s="230" t="s">
        <v>2008</v>
      </c>
      <c r="H150" s="231">
        <v>6</v>
      </c>
      <c r="I150" s="232"/>
      <c r="J150" s="233">
        <f>ROUND(I150*H150,2)</f>
        <v>0</v>
      </c>
      <c r="K150" s="229" t="s">
        <v>443</v>
      </c>
      <c r="L150" s="45"/>
      <c r="M150" s="234" t="s">
        <v>1</v>
      </c>
      <c r="N150" s="235" t="s">
        <v>41</v>
      </c>
      <c r="O150" s="92"/>
      <c r="P150" s="236">
        <f>O150*H150</f>
        <v>0</v>
      </c>
      <c r="Q150" s="236">
        <v>3.0000000000000001E-05</v>
      </c>
      <c r="R150" s="236">
        <f>Q150*H150</f>
        <v>0.00018000000000000001</v>
      </c>
      <c r="S150" s="236">
        <v>0</v>
      </c>
      <c r="T150" s="237">
        <f>S150*H150</f>
        <v>0</v>
      </c>
      <c r="U150" s="39"/>
      <c r="V150" s="39"/>
      <c r="W150" s="39"/>
      <c r="X150" s="39"/>
      <c r="Y150" s="39"/>
      <c r="Z150" s="39"/>
      <c r="AA150" s="39"/>
      <c r="AB150" s="39"/>
      <c r="AC150" s="39"/>
      <c r="AD150" s="39"/>
      <c r="AE150" s="39"/>
      <c r="AR150" s="238" t="s">
        <v>360</v>
      </c>
      <c r="AT150" s="238" t="s">
        <v>343</v>
      </c>
      <c r="AU150" s="238" t="s">
        <v>85</v>
      </c>
      <c r="AY150" s="18" t="s">
        <v>342</v>
      </c>
      <c r="BE150" s="239">
        <f>IF(N150="základní",J150,0)</f>
        <v>0</v>
      </c>
      <c r="BF150" s="239">
        <f>IF(N150="snížená",J150,0)</f>
        <v>0</v>
      </c>
      <c r="BG150" s="239">
        <f>IF(N150="zákl. přenesená",J150,0)</f>
        <v>0</v>
      </c>
      <c r="BH150" s="239">
        <f>IF(N150="sníž. přenesená",J150,0)</f>
        <v>0</v>
      </c>
      <c r="BI150" s="239">
        <f>IF(N150="nulová",J150,0)</f>
        <v>0</v>
      </c>
      <c r="BJ150" s="18" t="s">
        <v>83</v>
      </c>
      <c r="BK150" s="239">
        <f>ROUND(I150*H150,2)</f>
        <v>0</v>
      </c>
      <c r="BL150" s="18" t="s">
        <v>360</v>
      </c>
      <c r="BM150" s="238" t="s">
        <v>3979</v>
      </c>
    </row>
    <row r="151" s="2" customFormat="1">
      <c r="A151" s="39"/>
      <c r="B151" s="40"/>
      <c r="C151" s="41"/>
      <c r="D151" s="240" t="s">
        <v>349</v>
      </c>
      <c r="E151" s="41"/>
      <c r="F151" s="241" t="s">
        <v>2010</v>
      </c>
      <c r="G151" s="41"/>
      <c r="H151" s="41"/>
      <c r="I151" s="242"/>
      <c r="J151" s="41"/>
      <c r="K151" s="41"/>
      <c r="L151" s="45"/>
      <c r="M151" s="243"/>
      <c r="N151" s="244"/>
      <c r="O151" s="92"/>
      <c r="P151" s="92"/>
      <c r="Q151" s="92"/>
      <c r="R151" s="92"/>
      <c r="S151" s="92"/>
      <c r="T151" s="93"/>
      <c r="U151" s="39"/>
      <c r="V151" s="39"/>
      <c r="W151" s="39"/>
      <c r="X151" s="39"/>
      <c r="Y151" s="39"/>
      <c r="Z151" s="39"/>
      <c r="AA151" s="39"/>
      <c r="AB151" s="39"/>
      <c r="AC151" s="39"/>
      <c r="AD151" s="39"/>
      <c r="AE151" s="39"/>
      <c r="AT151" s="18" t="s">
        <v>349</v>
      </c>
      <c r="AU151" s="18" t="s">
        <v>85</v>
      </c>
    </row>
    <row r="152" s="13" customFormat="1">
      <c r="A152" s="13"/>
      <c r="B152" s="252"/>
      <c r="C152" s="253"/>
      <c r="D152" s="240" t="s">
        <v>446</v>
      </c>
      <c r="E152" s="254" t="s">
        <v>1</v>
      </c>
      <c r="F152" s="255" t="s">
        <v>3980</v>
      </c>
      <c r="G152" s="253"/>
      <c r="H152" s="256">
        <v>6</v>
      </c>
      <c r="I152" s="257"/>
      <c r="J152" s="253"/>
      <c r="K152" s="253"/>
      <c r="L152" s="258"/>
      <c r="M152" s="259"/>
      <c r="N152" s="260"/>
      <c r="O152" s="260"/>
      <c r="P152" s="260"/>
      <c r="Q152" s="260"/>
      <c r="R152" s="260"/>
      <c r="S152" s="260"/>
      <c r="T152" s="261"/>
      <c r="U152" s="13"/>
      <c r="V152" s="13"/>
      <c r="W152" s="13"/>
      <c r="X152" s="13"/>
      <c r="Y152" s="13"/>
      <c r="Z152" s="13"/>
      <c r="AA152" s="13"/>
      <c r="AB152" s="13"/>
      <c r="AC152" s="13"/>
      <c r="AD152" s="13"/>
      <c r="AE152" s="13"/>
      <c r="AT152" s="262" t="s">
        <v>446</v>
      </c>
      <c r="AU152" s="262" t="s">
        <v>85</v>
      </c>
      <c r="AV152" s="13" t="s">
        <v>85</v>
      </c>
      <c r="AW152" s="13" t="s">
        <v>32</v>
      </c>
      <c r="AX152" s="13" t="s">
        <v>83</v>
      </c>
      <c r="AY152" s="262" t="s">
        <v>342</v>
      </c>
    </row>
    <row r="153" s="2" customFormat="1" ht="16.5" customHeight="1">
      <c r="A153" s="39"/>
      <c r="B153" s="40"/>
      <c r="C153" s="227" t="s">
        <v>368</v>
      </c>
      <c r="D153" s="227" t="s">
        <v>343</v>
      </c>
      <c r="E153" s="228" t="s">
        <v>2012</v>
      </c>
      <c r="F153" s="229" t="s">
        <v>2013</v>
      </c>
      <c r="G153" s="230" t="s">
        <v>2014</v>
      </c>
      <c r="H153" s="231">
        <v>3</v>
      </c>
      <c r="I153" s="232"/>
      <c r="J153" s="233">
        <f>ROUND(I153*H153,2)</f>
        <v>0</v>
      </c>
      <c r="K153" s="229" t="s">
        <v>443</v>
      </c>
      <c r="L153" s="45"/>
      <c r="M153" s="234" t="s">
        <v>1</v>
      </c>
      <c r="N153" s="235" t="s">
        <v>41</v>
      </c>
      <c r="O153" s="92"/>
      <c r="P153" s="236">
        <f>O153*H153</f>
        <v>0</v>
      </c>
      <c r="Q153" s="236">
        <v>0</v>
      </c>
      <c r="R153" s="236">
        <f>Q153*H153</f>
        <v>0</v>
      </c>
      <c r="S153" s="236">
        <v>0</v>
      </c>
      <c r="T153" s="237">
        <f>S153*H153</f>
        <v>0</v>
      </c>
      <c r="U153" s="39"/>
      <c r="V153" s="39"/>
      <c r="W153" s="39"/>
      <c r="X153" s="39"/>
      <c r="Y153" s="39"/>
      <c r="Z153" s="39"/>
      <c r="AA153" s="39"/>
      <c r="AB153" s="39"/>
      <c r="AC153" s="39"/>
      <c r="AD153" s="39"/>
      <c r="AE153" s="39"/>
      <c r="AR153" s="238" t="s">
        <v>360</v>
      </c>
      <c r="AT153" s="238" t="s">
        <v>343</v>
      </c>
      <c r="AU153" s="238" t="s">
        <v>85</v>
      </c>
      <c r="AY153" s="18" t="s">
        <v>342</v>
      </c>
      <c r="BE153" s="239">
        <f>IF(N153="základní",J153,0)</f>
        <v>0</v>
      </c>
      <c r="BF153" s="239">
        <f>IF(N153="snížená",J153,0)</f>
        <v>0</v>
      </c>
      <c r="BG153" s="239">
        <f>IF(N153="zákl. přenesená",J153,0)</f>
        <v>0</v>
      </c>
      <c r="BH153" s="239">
        <f>IF(N153="sníž. přenesená",J153,0)</f>
        <v>0</v>
      </c>
      <c r="BI153" s="239">
        <f>IF(N153="nulová",J153,0)</f>
        <v>0</v>
      </c>
      <c r="BJ153" s="18" t="s">
        <v>83</v>
      </c>
      <c r="BK153" s="239">
        <f>ROUND(I153*H153,2)</f>
        <v>0</v>
      </c>
      <c r="BL153" s="18" t="s">
        <v>360</v>
      </c>
      <c r="BM153" s="238" t="s">
        <v>3981</v>
      </c>
    </row>
    <row r="154" s="2" customFormat="1">
      <c r="A154" s="39"/>
      <c r="B154" s="40"/>
      <c r="C154" s="41"/>
      <c r="D154" s="240" t="s">
        <v>349</v>
      </c>
      <c r="E154" s="41"/>
      <c r="F154" s="241" t="s">
        <v>2016</v>
      </c>
      <c r="G154" s="41"/>
      <c r="H154" s="41"/>
      <c r="I154" s="242"/>
      <c r="J154" s="41"/>
      <c r="K154" s="41"/>
      <c r="L154" s="45"/>
      <c r="M154" s="243"/>
      <c r="N154" s="244"/>
      <c r="O154" s="92"/>
      <c r="P154" s="92"/>
      <c r="Q154" s="92"/>
      <c r="R154" s="92"/>
      <c r="S154" s="92"/>
      <c r="T154" s="93"/>
      <c r="U154" s="39"/>
      <c r="V154" s="39"/>
      <c r="W154" s="39"/>
      <c r="X154" s="39"/>
      <c r="Y154" s="39"/>
      <c r="Z154" s="39"/>
      <c r="AA154" s="39"/>
      <c r="AB154" s="39"/>
      <c r="AC154" s="39"/>
      <c r="AD154" s="39"/>
      <c r="AE154" s="39"/>
      <c r="AT154" s="18" t="s">
        <v>349</v>
      </c>
      <c r="AU154" s="18" t="s">
        <v>85</v>
      </c>
    </row>
    <row r="155" s="13" customFormat="1">
      <c r="A155" s="13"/>
      <c r="B155" s="252"/>
      <c r="C155" s="253"/>
      <c r="D155" s="240" t="s">
        <v>446</v>
      </c>
      <c r="E155" s="254" t="s">
        <v>1</v>
      </c>
      <c r="F155" s="255" t="s">
        <v>3982</v>
      </c>
      <c r="G155" s="253"/>
      <c r="H155" s="256">
        <v>3</v>
      </c>
      <c r="I155" s="257"/>
      <c r="J155" s="253"/>
      <c r="K155" s="253"/>
      <c r="L155" s="258"/>
      <c r="M155" s="259"/>
      <c r="N155" s="260"/>
      <c r="O155" s="260"/>
      <c r="P155" s="260"/>
      <c r="Q155" s="260"/>
      <c r="R155" s="260"/>
      <c r="S155" s="260"/>
      <c r="T155" s="261"/>
      <c r="U155" s="13"/>
      <c r="V155" s="13"/>
      <c r="W155" s="13"/>
      <c r="X155" s="13"/>
      <c r="Y155" s="13"/>
      <c r="Z155" s="13"/>
      <c r="AA155" s="13"/>
      <c r="AB155" s="13"/>
      <c r="AC155" s="13"/>
      <c r="AD155" s="13"/>
      <c r="AE155" s="13"/>
      <c r="AT155" s="262" t="s">
        <v>446</v>
      </c>
      <c r="AU155" s="262" t="s">
        <v>85</v>
      </c>
      <c r="AV155" s="13" t="s">
        <v>85</v>
      </c>
      <c r="AW155" s="13" t="s">
        <v>32</v>
      </c>
      <c r="AX155" s="13" t="s">
        <v>83</v>
      </c>
      <c r="AY155" s="262" t="s">
        <v>342</v>
      </c>
    </row>
    <row r="156" s="2" customFormat="1" ht="16.5" customHeight="1">
      <c r="A156" s="39"/>
      <c r="B156" s="40"/>
      <c r="C156" s="227" t="s">
        <v>372</v>
      </c>
      <c r="D156" s="227" t="s">
        <v>343</v>
      </c>
      <c r="E156" s="228" t="s">
        <v>566</v>
      </c>
      <c r="F156" s="229" t="s">
        <v>567</v>
      </c>
      <c r="G156" s="230" t="s">
        <v>562</v>
      </c>
      <c r="H156" s="231">
        <v>0.16300000000000001</v>
      </c>
      <c r="I156" s="232"/>
      <c r="J156" s="233">
        <f>ROUND(I156*H156,2)</f>
        <v>0</v>
      </c>
      <c r="K156" s="229" t="s">
        <v>443</v>
      </c>
      <c r="L156" s="45"/>
      <c r="M156" s="234" t="s">
        <v>1</v>
      </c>
      <c r="N156" s="235" t="s">
        <v>41</v>
      </c>
      <c r="O156" s="92"/>
      <c r="P156" s="236">
        <f>O156*H156</f>
        <v>0</v>
      </c>
      <c r="Q156" s="236">
        <v>0</v>
      </c>
      <c r="R156" s="236">
        <f>Q156*H156</f>
        <v>0</v>
      </c>
      <c r="S156" s="236">
        <v>0</v>
      </c>
      <c r="T156" s="237">
        <f>S156*H156</f>
        <v>0</v>
      </c>
      <c r="U156" s="39"/>
      <c r="V156" s="39"/>
      <c r="W156" s="39"/>
      <c r="X156" s="39"/>
      <c r="Y156" s="39"/>
      <c r="Z156" s="39"/>
      <c r="AA156" s="39"/>
      <c r="AB156" s="39"/>
      <c r="AC156" s="39"/>
      <c r="AD156" s="39"/>
      <c r="AE156" s="39"/>
      <c r="AR156" s="238" t="s">
        <v>360</v>
      </c>
      <c r="AT156" s="238" t="s">
        <v>343</v>
      </c>
      <c r="AU156" s="238" t="s">
        <v>85</v>
      </c>
      <c r="AY156" s="18" t="s">
        <v>342</v>
      </c>
      <c r="BE156" s="239">
        <f>IF(N156="základní",J156,0)</f>
        <v>0</v>
      </c>
      <c r="BF156" s="239">
        <f>IF(N156="snížená",J156,0)</f>
        <v>0</v>
      </c>
      <c r="BG156" s="239">
        <f>IF(N156="zákl. přenesená",J156,0)</f>
        <v>0</v>
      </c>
      <c r="BH156" s="239">
        <f>IF(N156="sníž. přenesená",J156,0)</f>
        <v>0</v>
      </c>
      <c r="BI156" s="239">
        <f>IF(N156="nulová",J156,0)</f>
        <v>0</v>
      </c>
      <c r="BJ156" s="18" t="s">
        <v>83</v>
      </c>
      <c r="BK156" s="239">
        <f>ROUND(I156*H156,2)</f>
        <v>0</v>
      </c>
      <c r="BL156" s="18" t="s">
        <v>360</v>
      </c>
      <c r="BM156" s="238" t="s">
        <v>3983</v>
      </c>
    </row>
    <row r="157" s="2" customFormat="1">
      <c r="A157" s="39"/>
      <c r="B157" s="40"/>
      <c r="C157" s="41"/>
      <c r="D157" s="240" t="s">
        <v>349</v>
      </c>
      <c r="E157" s="41"/>
      <c r="F157" s="241" t="s">
        <v>569</v>
      </c>
      <c r="G157" s="41"/>
      <c r="H157" s="41"/>
      <c r="I157" s="242"/>
      <c r="J157" s="41"/>
      <c r="K157" s="41"/>
      <c r="L157" s="45"/>
      <c r="M157" s="243"/>
      <c r="N157" s="244"/>
      <c r="O157" s="92"/>
      <c r="P157" s="92"/>
      <c r="Q157" s="92"/>
      <c r="R157" s="92"/>
      <c r="S157" s="92"/>
      <c r="T157" s="93"/>
      <c r="U157" s="39"/>
      <c r="V157" s="39"/>
      <c r="W157" s="39"/>
      <c r="X157" s="39"/>
      <c r="Y157" s="39"/>
      <c r="Z157" s="39"/>
      <c r="AA157" s="39"/>
      <c r="AB157" s="39"/>
      <c r="AC157" s="39"/>
      <c r="AD157" s="39"/>
      <c r="AE157" s="39"/>
      <c r="AT157" s="18" t="s">
        <v>349</v>
      </c>
      <c r="AU157" s="18" t="s">
        <v>85</v>
      </c>
    </row>
    <row r="158" s="13" customFormat="1">
      <c r="A158" s="13"/>
      <c r="B158" s="252"/>
      <c r="C158" s="253"/>
      <c r="D158" s="240" t="s">
        <v>446</v>
      </c>
      <c r="E158" s="254" t="s">
        <v>1</v>
      </c>
      <c r="F158" s="255" t="s">
        <v>3984</v>
      </c>
      <c r="G158" s="253"/>
      <c r="H158" s="256">
        <v>0.16300000000000001</v>
      </c>
      <c r="I158" s="257"/>
      <c r="J158" s="253"/>
      <c r="K158" s="253"/>
      <c r="L158" s="258"/>
      <c r="M158" s="259"/>
      <c r="N158" s="260"/>
      <c r="O158" s="260"/>
      <c r="P158" s="260"/>
      <c r="Q158" s="260"/>
      <c r="R158" s="260"/>
      <c r="S158" s="260"/>
      <c r="T158" s="261"/>
      <c r="U158" s="13"/>
      <c r="V158" s="13"/>
      <c r="W158" s="13"/>
      <c r="X158" s="13"/>
      <c r="Y158" s="13"/>
      <c r="Z158" s="13"/>
      <c r="AA158" s="13"/>
      <c r="AB158" s="13"/>
      <c r="AC158" s="13"/>
      <c r="AD158" s="13"/>
      <c r="AE158" s="13"/>
      <c r="AT158" s="262" t="s">
        <v>446</v>
      </c>
      <c r="AU158" s="262" t="s">
        <v>85</v>
      </c>
      <c r="AV158" s="13" t="s">
        <v>85</v>
      </c>
      <c r="AW158" s="13" t="s">
        <v>32</v>
      </c>
      <c r="AX158" s="13" t="s">
        <v>83</v>
      </c>
      <c r="AY158" s="262" t="s">
        <v>342</v>
      </c>
    </row>
    <row r="159" s="2" customFormat="1" ht="21.75" customHeight="1">
      <c r="A159" s="39"/>
      <c r="B159" s="40"/>
      <c r="C159" s="227" t="s">
        <v>376</v>
      </c>
      <c r="D159" s="227" t="s">
        <v>343</v>
      </c>
      <c r="E159" s="228" t="s">
        <v>2030</v>
      </c>
      <c r="F159" s="229" t="s">
        <v>2031</v>
      </c>
      <c r="G159" s="230" t="s">
        <v>562</v>
      </c>
      <c r="H159" s="231">
        <v>0.81699999999999995</v>
      </c>
      <c r="I159" s="232"/>
      <c r="J159" s="233">
        <f>ROUND(I159*H159,2)</f>
        <v>0</v>
      </c>
      <c r="K159" s="229" t="s">
        <v>443</v>
      </c>
      <c r="L159" s="45"/>
      <c r="M159" s="234" t="s">
        <v>1</v>
      </c>
      <c r="N159" s="235" t="s">
        <v>41</v>
      </c>
      <c r="O159" s="92"/>
      <c r="P159" s="236">
        <f>O159*H159</f>
        <v>0</v>
      </c>
      <c r="Q159" s="236">
        <v>0</v>
      </c>
      <c r="R159" s="236">
        <f>Q159*H159</f>
        <v>0</v>
      </c>
      <c r="S159" s="236">
        <v>0</v>
      </c>
      <c r="T159" s="237">
        <f>S159*H159</f>
        <v>0</v>
      </c>
      <c r="U159" s="39"/>
      <c r="V159" s="39"/>
      <c r="W159" s="39"/>
      <c r="X159" s="39"/>
      <c r="Y159" s="39"/>
      <c r="Z159" s="39"/>
      <c r="AA159" s="39"/>
      <c r="AB159" s="39"/>
      <c r="AC159" s="39"/>
      <c r="AD159" s="39"/>
      <c r="AE159" s="39"/>
      <c r="AR159" s="238" t="s">
        <v>360</v>
      </c>
      <c r="AT159" s="238" t="s">
        <v>343</v>
      </c>
      <c r="AU159" s="238" t="s">
        <v>85</v>
      </c>
      <c r="AY159" s="18" t="s">
        <v>342</v>
      </c>
      <c r="BE159" s="239">
        <f>IF(N159="základní",J159,0)</f>
        <v>0</v>
      </c>
      <c r="BF159" s="239">
        <f>IF(N159="snížená",J159,0)</f>
        <v>0</v>
      </c>
      <c r="BG159" s="239">
        <f>IF(N159="zákl. přenesená",J159,0)</f>
        <v>0</v>
      </c>
      <c r="BH159" s="239">
        <f>IF(N159="sníž. přenesená",J159,0)</f>
        <v>0</v>
      </c>
      <c r="BI159" s="239">
        <f>IF(N159="nulová",J159,0)</f>
        <v>0</v>
      </c>
      <c r="BJ159" s="18" t="s">
        <v>83</v>
      </c>
      <c r="BK159" s="239">
        <f>ROUND(I159*H159,2)</f>
        <v>0</v>
      </c>
      <c r="BL159" s="18" t="s">
        <v>360</v>
      </c>
      <c r="BM159" s="238" t="s">
        <v>3985</v>
      </c>
    </row>
    <row r="160" s="2" customFormat="1">
      <c r="A160" s="39"/>
      <c r="B160" s="40"/>
      <c r="C160" s="41"/>
      <c r="D160" s="240" t="s">
        <v>349</v>
      </c>
      <c r="E160" s="41"/>
      <c r="F160" s="241" t="s">
        <v>2033</v>
      </c>
      <c r="G160" s="41"/>
      <c r="H160" s="41"/>
      <c r="I160" s="242"/>
      <c r="J160" s="41"/>
      <c r="K160" s="41"/>
      <c r="L160" s="45"/>
      <c r="M160" s="243"/>
      <c r="N160" s="244"/>
      <c r="O160" s="92"/>
      <c r="P160" s="92"/>
      <c r="Q160" s="92"/>
      <c r="R160" s="92"/>
      <c r="S160" s="92"/>
      <c r="T160" s="93"/>
      <c r="U160" s="39"/>
      <c r="V160" s="39"/>
      <c r="W160" s="39"/>
      <c r="X160" s="39"/>
      <c r="Y160" s="39"/>
      <c r="Z160" s="39"/>
      <c r="AA160" s="39"/>
      <c r="AB160" s="39"/>
      <c r="AC160" s="39"/>
      <c r="AD160" s="39"/>
      <c r="AE160" s="39"/>
      <c r="AT160" s="18" t="s">
        <v>349</v>
      </c>
      <c r="AU160" s="18" t="s">
        <v>85</v>
      </c>
    </row>
    <row r="161" s="13" customFormat="1">
      <c r="A161" s="13"/>
      <c r="B161" s="252"/>
      <c r="C161" s="253"/>
      <c r="D161" s="240" t="s">
        <v>446</v>
      </c>
      <c r="E161" s="254" t="s">
        <v>1</v>
      </c>
      <c r="F161" s="255" t="s">
        <v>3986</v>
      </c>
      <c r="G161" s="253"/>
      <c r="H161" s="256">
        <v>0.81699999999999995</v>
      </c>
      <c r="I161" s="257"/>
      <c r="J161" s="253"/>
      <c r="K161" s="253"/>
      <c r="L161" s="258"/>
      <c r="M161" s="259"/>
      <c r="N161" s="260"/>
      <c r="O161" s="260"/>
      <c r="P161" s="260"/>
      <c r="Q161" s="260"/>
      <c r="R161" s="260"/>
      <c r="S161" s="260"/>
      <c r="T161" s="261"/>
      <c r="U161" s="13"/>
      <c r="V161" s="13"/>
      <c r="W161" s="13"/>
      <c r="X161" s="13"/>
      <c r="Y161" s="13"/>
      <c r="Z161" s="13"/>
      <c r="AA161" s="13"/>
      <c r="AB161" s="13"/>
      <c r="AC161" s="13"/>
      <c r="AD161" s="13"/>
      <c r="AE161" s="13"/>
      <c r="AT161" s="262" t="s">
        <v>446</v>
      </c>
      <c r="AU161" s="262" t="s">
        <v>85</v>
      </c>
      <c r="AV161" s="13" t="s">
        <v>85</v>
      </c>
      <c r="AW161" s="13" t="s">
        <v>32</v>
      </c>
      <c r="AX161" s="13" t="s">
        <v>83</v>
      </c>
      <c r="AY161" s="262" t="s">
        <v>342</v>
      </c>
    </row>
    <row r="162" s="2" customFormat="1" ht="21.75" customHeight="1">
      <c r="A162" s="39"/>
      <c r="B162" s="40"/>
      <c r="C162" s="227" t="s">
        <v>381</v>
      </c>
      <c r="D162" s="227" t="s">
        <v>343</v>
      </c>
      <c r="E162" s="228" t="s">
        <v>3987</v>
      </c>
      <c r="F162" s="229" t="s">
        <v>3988</v>
      </c>
      <c r="G162" s="230" t="s">
        <v>562</v>
      </c>
      <c r="H162" s="231">
        <v>7.3499999999999996</v>
      </c>
      <c r="I162" s="232"/>
      <c r="J162" s="233">
        <f>ROUND(I162*H162,2)</f>
        <v>0</v>
      </c>
      <c r="K162" s="229" t="s">
        <v>443</v>
      </c>
      <c r="L162" s="45"/>
      <c r="M162" s="234" t="s">
        <v>1</v>
      </c>
      <c r="N162" s="235" t="s">
        <v>41</v>
      </c>
      <c r="O162" s="92"/>
      <c r="P162" s="236">
        <f>O162*H162</f>
        <v>0</v>
      </c>
      <c r="Q162" s="236">
        <v>0</v>
      </c>
      <c r="R162" s="236">
        <f>Q162*H162</f>
        <v>0</v>
      </c>
      <c r="S162" s="236">
        <v>0</v>
      </c>
      <c r="T162" s="237">
        <f>S162*H162</f>
        <v>0</v>
      </c>
      <c r="U162" s="39"/>
      <c r="V162" s="39"/>
      <c r="W162" s="39"/>
      <c r="X162" s="39"/>
      <c r="Y162" s="39"/>
      <c r="Z162" s="39"/>
      <c r="AA162" s="39"/>
      <c r="AB162" s="39"/>
      <c r="AC162" s="39"/>
      <c r="AD162" s="39"/>
      <c r="AE162" s="39"/>
      <c r="AR162" s="238" t="s">
        <v>360</v>
      </c>
      <c r="AT162" s="238" t="s">
        <v>343</v>
      </c>
      <c r="AU162" s="238" t="s">
        <v>85</v>
      </c>
      <c r="AY162" s="18" t="s">
        <v>342</v>
      </c>
      <c r="BE162" s="239">
        <f>IF(N162="základní",J162,0)</f>
        <v>0</v>
      </c>
      <c r="BF162" s="239">
        <f>IF(N162="snížená",J162,0)</f>
        <v>0</v>
      </c>
      <c r="BG162" s="239">
        <f>IF(N162="zákl. přenesená",J162,0)</f>
        <v>0</v>
      </c>
      <c r="BH162" s="239">
        <f>IF(N162="sníž. přenesená",J162,0)</f>
        <v>0</v>
      </c>
      <c r="BI162" s="239">
        <f>IF(N162="nulová",J162,0)</f>
        <v>0</v>
      </c>
      <c r="BJ162" s="18" t="s">
        <v>83</v>
      </c>
      <c r="BK162" s="239">
        <f>ROUND(I162*H162,2)</f>
        <v>0</v>
      </c>
      <c r="BL162" s="18" t="s">
        <v>360</v>
      </c>
      <c r="BM162" s="238" t="s">
        <v>3989</v>
      </c>
    </row>
    <row r="163" s="2" customFormat="1">
      <c r="A163" s="39"/>
      <c r="B163" s="40"/>
      <c r="C163" s="41"/>
      <c r="D163" s="240" t="s">
        <v>349</v>
      </c>
      <c r="E163" s="41"/>
      <c r="F163" s="241" t="s">
        <v>3990</v>
      </c>
      <c r="G163" s="41"/>
      <c r="H163" s="41"/>
      <c r="I163" s="242"/>
      <c r="J163" s="41"/>
      <c r="K163" s="41"/>
      <c r="L163" s="45"/>
      <c r="M163" s="243"/>
      <c r="N163" s="244"/>
      <c r="O163" s="92"/>
      <c r="P163" s="92"/>
      <c r="Q163" s="92"/>
      <c r="R163" s="92"/>
      <c r="S163" s="92"/>
      <c r="T163" s="93"/>
      <c r="U163" s="39"/>
      <c r="V163" s="39"/>
      <c r="W163" s="39"/>
      <c r="X163" s="39"/>
      <c r="Y163" s="39"/>
      <c r="Z163" s="39"/>
      <c r="AA163" s="39"/>
      <c r="AB163" s="39"/>
      <c r="AC163" s="39"/>
      <c r="AD163" s="39"/>
      <c r="AE163" s="39"/>
      <c r="AT163" s="18" t="s">
        <v>349</v>
      </c>
      <c r="AU163" s="18" t="s">
        <v>85</v>
      </c>
    </row>
    <row r="164" s="14" customFormat="1">
      <c r="A164" s="14"/>
      <c r="B164" s="263"/>
      <c r="C164" s="264"/>
      <c r="D164" s="240" t="s">
        <v>446</v>
      </c>
      <c r="E164" s="265" t="s">
        <v>1</v>
      </c>
      <c r="F164" s="266" t="s">
        <v>3991</v>
      </c>
      <c r="G164" s="264"/>
      <c r="H164" s="265" t="s">
        <v>1</v>
      </c>
      <c r="I164" s="267"/>
      <c r="J164" s="264"/>
      <c r="K164" s="264"/>
      <c r="L164" s="268"/>
      <c r="M164" s="269"/>
      <c r="N164" s="270"/>
      <c r="O164" s="270"/>
      <c r="P164" s="270"/>
      <c r="Q164" s="270"/>
      <c r="R164" s="270"/>
      <c r="S164" s="270"/>
      <c r="T164" s="271"/>
      <c r="U164" s="14"/>
      <c r="V164" s="14"/>
      <c r="W164" s="14"/>
      <c r="X164" s="14"/>
      <c r="Y164" s="14"/>
      <c r="Z164" s="14"/>
      <c r="AA164" s="14"/>
      <c r="AB164" s="14"/>
      <c r="AC164" s="14"/>
      <c r="AD164" s="14"/>
      <c r="AE164" s="14"/>
      <c r="AT164" s="272" t="s">
        <v>446</v>
      </c>
      <c r="AU164" s="272" t="s">
        <v>85</v>
      </c>
      <c r="AV164" s="14" t="s">
        <v>83</v>
      </c>
      <c r="AW164" s="14" t="s">
        <v>32</v>
      </c>
      <c r="AX164" s="14" t="s">
        <v>76</v>
      </c>
      <c r="AY164" s="272" t="s">
        <v>342</v>
      </c>
    </row>
    <row r="165" s="13" customFormat="1">
      <c r="A165" s="13"/>
      <c r="B165" s="252"/>
      <c r="C165" s="253"/>
      <c r="D165" s="240" t="s">
        <v>446</v>
      </c>
      <c r="E165" s="254" t="s">
        <v>1</v>
      </c>
      <c r="F165" s="255" t="s">
        <v>3992</v>
      </c>
      <c r="G165" s="253"/>
      <c r="H165" s="256">
        <v>12.375</v>
      </c>
      <c r="I165" s="257"/>
      <c r="J165" s="253"/>
      <c r="K165" s="253"/>
      <c r="L165" s="258"/>
      <c r="M165" s="259"/>
      <c r="N165" s="260"/>
      <c r="O165" s="260"/>
      <c r="P165" s="260"/>
      <c r="Q165" s="260"/>
      <c r="R165" s="260"/>
      <c r="S165" s="260"/>
      <c r="T165" s="261"/>
      <c r="U165" s="13"/>
      <c r="V165" s="13"/>
      <c r="W165" s="13"/>
      <c r="X165" s="13"/>
      <c r="Y165" s="13"/>
      <c r="Z165" s="13"/>
      <c r="AA165" s="13"/>
      <c r="AB165" s="13"/>
      <c r="AC165" s="13"/>
      <c r="AD165" s="13"/>
      <c r="AE165" s="13"/>
      <c r="AT165" s="262" t="s">
        <v>446</v>
      </c>
      <c r="AU165" s="262" t="s">
        <v>85</v>
      </c>
      <c r="AV165" s="13" t="s">
        <v>85</v>
      </c>
      <c r="AW165" s="13" t="s">
        <v>32</v>
      </c>
      <c r="AX165" s="13" t="s">
        <v>76</v>
      </c>
      <c r="AY165" s="262" t="s">
        <v>342</v>
      </c>
    </row>
    <row r="166" s="15" customFormat="1">
      <c r="A166" s="15"/>
      <c r="B166" s="273"/>
      <c r="C166" s="274"/>
      <c r="D166" s="240" t="s">
        <v>446</v>
      </c>
      <c r="E166" s="275" t="s">
        <v>1</v>
      </c>
      <c r="F166" s="276" t="s">
        <v>492</v>
      </c>
      <c r="G166" s="274"/>
      <c r="H166" s="277">
        <v>12.375</v>
      </c>
      <c r="I166" s="278"/>
      <c r="J166" s="274"/>
      <c r="K166" s="274"/>
      <c r="L166" s="279"/>
      <c r="M166" s="280"/>
      <c r="N166" s="281"/>
      <c r="O166" s="281"/>
      <c r="P166" s="281"/>
      <c r="Q166" s="281"/>
      <c r="R166" s="281"/>
      <c r="S166" s="281"/>
      <c r="T166" s="282"/>
      <c r="U166" s="15"/>
      <c r="V166" s="15"/>
      <c r="W166" s="15"/>
      <c r="X166" s="15"/>
      <c r="Y166" s="15"/>
      <c r="Z166" s="15"/>
      <c r="AA166" s="15"/>
      <c r="AB166" s="15"/>
      <c r="AC166" s="15"/>
      <c r="AD166" s="15"/>
      <c r="AE166" s="15"/>
      <c r="AT166" s="283" t="s">
        <v>446</v>
      </c>
      <c r="AU166" s="283" t="s">
        <v>85</v>
      </c>
      <c r="AV166" s="15" t="s">
        <v>92</v>
      </c>
      <c r="AW166" s="15" t="s">
        <v>32</v>
      </c>
      <c r="AX166" s="15" t="s">
        <v>76</v>
      </c>
      <c r="AY166" s="283" t="s">
        <v>342</v>
      </c>
    </row>
    <row r="167" s="14" customFormat="1">
      <c r="A167" s="14"/>
      <c r="B167" s="263"/>
      <c r="C167" s="264"/>
      <c r="D167" s="240" t="s">
        <v>446</v>
      </c>
      <c r="E167" s="265" t="s">
        <v>1</v>
      </c>
      <c r="F167" s="266" t="s">
        <v>2044</v>
      </c>
      <c r="G167" s="264"/>
      <c r="H167" s="265" t="s">
        <v>1</v>
      </c>
      <c r="I167" s="267"/>
      <c r="J167" s="264"/>
      <c r="K167" s="264"/>
      <c r="L167" s="268"/>
      <c r="M167" s="269"/>
      <c r="N167" s="270"/>
      <c r="O167" s="270"/>
      <c r="P167" s="270"/>
      <c r="Q167" s="270"/>
      <c r="R167" s="270"/>
      <c r="S167" s="270"/>
      <c r="T167" s="271"/>
      <c r="U167" s="14"/>
      <c r="V167" s="14"/>
      <c r="W167" s="14"/>
      <c r="X167" s="14"/>
      <c r="Y167" s="14"/>
      <c r="Z167" s="14"/>
      <c r="AA167" s="14"/>
      <c r="AB167" s="14"/>
      <c r="AC167" s="14"/>
      <c r="AD167" s="14"/>
      <c r="AE167" s="14"/>
      <c r="AT167" s="272" t="s">
        <v>446</v>
      </c>
      <c r="AU167" s="272" t="s">
        <v>85</v>
      </c>
      <c r="AV167" s="14" t="s">
        <v>83</v>
      </c>
      <c r="AW167" s="14" t="s">
        <v>32</v>
      </c>
      <c r="AX167" s="14" t="s">
        <v>76</v>
      </c>
      <c r="AY167" s="272" t="s">
        <v>342</v>
      </c>
    </row>
    <row r="168" s="13" customFormat="1">
      <c r="A168" s="13"/>
      <c r="B168" s="252"/>
      <c r="C168" s="253"/>
      <c r="D168" s="240" t="s">
        <v>446</v>
      </c>
      <c r="E168" s="254" t="s">
        <v>1</v>
      </c>
      <c r="F168" s="255" t="s">
        <v>3993</v>
      </c>
      <c r="G168" s="253"/>
      <c r="H168" s="256">
        <v>-4.2080000000000002</v>
      </c>
      <c r="I168" s="257"/>
      <c r="J168" s="253"/>
      <c r="K168" s="253"/>
      <c r="L168" s="258"/>
      <c r="M168" s="259"/>
      <c r="N168" s="260"/>
      <c r="O168" s="260"/>
      <c r="P168" s="260"/>
      <c r="Q168" s="260"/>
      <c r="R168" s="260"/>
      <c r="S168" s="260"/>
      <c r="T168" s="261"/>
      <c r="U168" s="13"/>
      <c r="V168" s="13"/>
      <c r="W168" s="13"/>
      <c r="X168" s="13"/>
      <c r="Y168" s="13"/>
      <c r="Z168" s="13"/>
      <c r="AA168" s="13"/>
      <c r="AB168" s="13"/>
      <c r="AC168" s="13"/>
      <c r="AD168" s="13"/>
      <c r="AE168" s="13"/>
      <c r="AT168" s="262" t="s">
        <v>446</v>
      </c>
      <c r="AU168" s="262" t="s">
        <v>85</v>
      </c>
      <c r="AV168" s="13" t="s">
        <v>85</v>
      </c>
      <c r="AW168" s="13" t="s">
        <v>32</v>
      </c>
      <c r="AX168" s="13" t="s">
        <v>76</v>
      </c>
      <c r="AY168" s="262" t="s">
        <v>342</v>
      </c>
    </row>
    <row r="169" s="15" customFormat="1">
      <c r="A169" s="15"/>
      <c r="B169" s="273"/>
      <c r="C169" s="274"/>
      <c r="D169" s="240" t="s">
        <v>446</v>
      </c>
      <c r="E169" s="275" t="s">
        <v>1</v>
      </c>
      <c r="F169" s="276" t="s">
        <v>492</v>
      </c>
      <c r="G169" s="274"/>
      <c r="H169" s="277">
        <v>-4.2080000000000002</v>
      </c>
      <c r="I169" s="278"/>
      <c r="J169" s="274"/>
      <c r="K169" s="274"/>
      <c r="L169" s="279"/>
      <c r="M169" s="280"/>
      <c r="N169" s="281"/>
      <c r="O169" s="281"/>
      <c r="P169" s="281"/>
      <c r="Q169" s="281"/>
      <c r="R169" s="281"/>
      <c r="S169" s="281"/>
      <c r="T169" s="282"/>
      <c r="U169" s="15"/>
      <c r="V169" s="15"/>
      <c r="W169" s="15"/>
      <c r="X169" s="15"/>
      <c r="Y169" s="15"/>
      <c r="Z169" s="15"/>
      <c r="AA169" s="15"/>
      <c r="AB169" s="15"/>
      <c r="AC169" s="15"/>
      <c r="AD169" s="15"/>
      <c r="AE169" s="15"/>
      <c r="AT169" s="283" t="s">
        <v>446</v>
      </c>
      <c r="AU169" s="283" t="s">
        <v>85</v>
      </c>
      <c r="AV169" s="15" t="s">
        <v>92</v>
      </c>
      <c r="AW169" s="15" t="s">
        <v>32</v>
      </c>
      <c r="AX169" s="15" t="s">
        <v>76</v>
      </c>
      <c r="AY169" s="283" t="s">
        <v>342</v>
      </c>
    </row>
    <row r="170" s="16" customFormat="1">
      <c r="A170" s="16"/>
      <c r="B170" s="284"/>
      <c r="C170" s="285"/>
      <c r="D170" s="240" t="s">
        <v>446</v>
      </c>
      <c r="E170" s="286" t="s">
        <v>1</v>
      </c>
      <c r="F170" s="287" t="s">
        <v>500</v>
      </c>
      <c r="G170" s="285"/>
      <c r="H170" s="288">
        <v>8.1669999999999998</v>
      </c>
      <c r="I170" s="289"/>
      <c r="J170" s="285"/>
      <c r="K170" s="285"/>
      <c r="L170" s="290"/>
      <c r="M170" s="291"/>
      <c r="N170" s="292"/>
      <c r="O170" s="292"/>
      <c r="P170" s="292"/>
      <c r="Q170" s="292"/>
      <c r="R170" s="292"/>
      <c r="S170" s="292"/>
      <c r="T170" s="293"/>
      <c r="U170" s="16"/>
      <c r="V170" s="16"/>
      <c r="W170" s="16"/>
      <c r="X170" s="16"/>
      <c r="Y170" s="16"/>
      <c r="Z170" s="16"/>
      <c r="AA170" s="16"/>
      <c r="AB170" s="16"/>
      <c r="AC170" s="16"/>
      <c r="AD170" s="16"/>
      <c r="AE170" s="16"/>
      <c r="AT170" s="294" t="s">
        <v>446</v>
      </c>
      <c r="AU170" s="294" t="s">
        <v>85</v>
      </c>
      <c r="AV170" s="16" t="s">
        <v>360</v>
      </c>
      <c r="AW170" s="16" t="s">
        <v>32</v>
      </c>
      <c r="AX170" s="16" t="s">
        <v>76</v>
      </c>
      <c r="AY170" s="294" t="s">
        <v>342</v>
      </c>
    </row>
    <row r="171" s="13" customFormat="1">
      <c r="A171" s="13"/>
      <c r="B171" s="252"/>
      <c r="C171" s="253"/>
      <c r="D171" s="240" t="s">
        <v>446</v>
      </c>
      <c r="E171" s="254" t="s">
        <v>1</v>
      </c>
      <c r="F171" s="255" t="s">
        <v>3994</v>
      </c>
      <c r="G171" s="253"/>
      <c r="H171" s="256">
        <v>7.3499999999999996</v>
      </c>
      <c r="I171" s="257"/>
      <c r="J171" s="253"/>
      <c r="K171" s="253"/>
      <c r="L171" s="258"/>
      <c r="M171" s="259"/>
      <c r="N171" s="260"/>
      <c r="O171" s="260"/>
      <c r="P171" s="260"/>
      <c r="Q171" s="260"/>
      <c r="R171" s="260"/>
      <c r="S171" s="260"/>
      <c r="T171" s="261"/>
      <c r="U171" s="13"/>
      <c r="V171" s="13"/>
      <c r="W171" s="13"/>
      <c r="X171" s="13"/>
      <c r="Y171" s="13"/>
      <c r="Z171" s="13"/>
      <c r="AA171" s="13"/>
      <c r="AB171" s="13"/>
      <c r="AC171" s="13"/>
      <c r="AD171" s="13"/>
      <c r="AE171" s="13"/>
      <c r="AT171" s="262" t="s">
        <v>446</v>
      </c>
      <c r="AU171" s="262" t="s">
        <v>85</v>
      </c>
      <c r="AV171" s="13" t="s">
        <v>85</v>
      </c>
      <c r="AW171" s="13" t="s">
        <v>32</v>
      </c>
      <c r="AX171" s="13" t="s">
        <v>83</v>
      </c>
      <c r="AY171" s="262" t="s">
        <v>342</v>
      </c>
    </row>
    <row r="172" s="2" customFormat="1" ht="16.5" customHeight="1">
      <c r="A172" s="39"/>
      <c r="B172" s="40"/>
      <c r="C172" s="227" t="s">
        <v>386</v>
      </c>
      <c r="D172" s="227" t="s">
        <v>343</v>
      </c>
      <c r="E172" s="228" t="s">
        <v>2735</v>
      </c>
      <c r="F172" s="229" t="s">
        <v>2736</v>
      </c>
      <c r="G172" s="230" t="s">
        <v>473</v>
      </c>
      <c r="H172" s="231">
        <v>22.5</v>
      </c>
      <c r="I172" s="232"/>
      <c r="J172" s="233">
        <f>ROUND(I172*H172,2)</f>
        <v>0</v>
      </c>
      <c r="K172" s="229" t="s">
        <v>443</v>
      </c>
      <c r="L172" s="45"/>
      <c r="M172" s="234" t="s">
        <v>1</v>
      </c>
      <c r="N172" s="235" t="s">
        <v>41</v>
      </c>
      <c r="O172" s="92"/>
      <c r="P172" s="236">
        <f>O172*H172</f>
        <v>0</v>
      </c>
      <c r="Q172" s="236">
        <v>0.00084000000000000003</v>
      </c>
      <c r="R172" s="236">
        <f>Q172*H172</f>
        <v>0.0189</v>
      </c>
      <c r="S172" s="236">
        <v>0</v>
      </c>
      <c r="T172" s="237">
        <f>S172*H172</f>
        <v>0</v>
      </c>
      <c r="U172" s="39"/>
      <c r="V172" s="39"/>
      <c r="W172" s="39"/>
      <c r="X172" s="39"/>
      <c r="Y172" s="39"/>
      <c r="Z172" s="39"/>
      <c r="AA172" s="39"/>
      <c r="AB172" s="39"/>
      <c r="AC172" s="39"/>
      <c r="AD172" s="39"/>
      <c r="AE172" s="39"/>
      <c r="AR172" s="238" t="s">
        <v>360</v>
      </c>
      <c r="AT172" s="238" t="s">
        <v>343</v>
      </c>
      <c r="AU172" s="238" t="s">
        <v>85</v>
      </c>
      <c r="AY172" s="18" t="s">
        <v>342</v>
      </c>
      <c r="BE172" s="239">
        <f>IF(N172="základní",J172,0)</f>
        <v>0</v>
      </c>
      <c r="BF172" s="239">
        <f>IF(N172="snížená",J172,0)</f>
        <v>0</v>
      </c>
      <c r="BG172" s="239">
        <f>IF(N172="zákl. přenesená",J172,0)</f>
        <v>0</v>
      </c>
      <c r="BH172" s="239">
        <f>IF(N172="sníž. přenesená",J172,0)</f>
        <v>0</v>
      </c>
      <c r="BI172" s="239">
        <f>IF(N172="nulová",J172,0)</f>
        <v>0</v>
      </c>
      <c r="BJ172" s="18" t="s">
        <v>83</v>
      </c>
      <c r="BK172" s="239">
        <f>ROUND(I172*H172,2)</f>
        <v>0</v>
      </c>
      <c r="BL172" s="18" t="s">
        <v>360</v>
      </c>
      <c r="BM172" s="238" t="s">
        <v>3995</v>
      </c>
    </row>
    <row r="173" s="2" customFormat="1">
      <c r="A173" s="39"/>
      <c r="B173" s="40"/>
      <c r="C173" s="41"/>
      <c r="D173" s="240" t="s">
        <v>349</v>
      </c>
      <c r="E173" s="41"/>
      <c r="F173" s="241" t="s">
        <v>2738</v>
      </c>
      <c r="G173" s="41"/>
      <c r="H173" s="41"/>
      <c r="I173" s="242"/>
      <c r="J173" s="41"/>
      <c r="K173" s="41"/>
      <c r="L173" s="45"/>
      <c r="M173" s="243"/>
      <c r="N173" s="244"/>
      <c r="O173" s="92"/>
      <c r="P173" s="92"/>
      <c r="Q173" s="92"/>
      <c r="R173" s="92"/>
      <c r="S173" s="92"/>
      <c r="T173" s="93"/>
      <c r="U173" s="39"/>
      <c r="V173" s="39"/>
      <c r="W173" s="39"/>
      <c r="X173" s="39"/>
      <c r="Y173" s="39"/>
      <c r="Z173" s="39"/>
      <c r="AA173" s="39"/>
      <c r="AB173" s="39"/>
      <c r="AC173" s="39"/>
      <c r="AD173" s="39"/>
      <c r="AE173" s="39"/>
      <c r="AT173" s="18" t="s">
        <v>349</v>
      </c>
      <c r="AU173" s="18" t="s">
        <v>85</v>
      </c>
    </row>
    <row r="174" s="14" customFormat="1">
      <c r="A174" s="14"/>
      <c r="B174" s="263"/>
      <c r="C174" s="264"/>
      <c r="D174" s="240" t="s">
        <v>446</v>
      </c>
      <c r="E174" s="265" t="s">
        <v>1</v>
      </c>
      <c r="F174" s="266" t="s">
        <v>3991</v>
      </c>
      <c r="G174" s="264"/>
      <c r="H174" s="265" t="s">
        <v>1</v>
      </c>
      <c r="I174" s="267"/>
      <c r="J174" s="264"/>
      <c r="K174" s="264"/>
      <c r="L174" s="268"/>
      <c r="M174" s="269"/>
      <c r="N174" s="270"/>
      <c r="O174" s="270"/>
      <c r="P174" s="270"/>
      <c r="Q174" s="270"/>
      <c r="R174" s="270"/>
      <c r="S174" s="270"/>
      <c r="T174" s="271"/>
      <c r="U174" s="14"/>
      <c r="V174" s="14"/>
      <c r="W174" s="14"/>
      <c r="X174" s="14"/>
      <c r="Y174" s="14"/>
      <c r="Z174" s="14"/>
      <c r="AA174" s="14"/>
      <c r="AB174" s="14"/>
      <c r="AC174" s="14"/>
      <c r="AD174" s="14"/>
      <c r="AE174" s="14"/>
      <c r="AT174" s="272" t="s">
        <v>446</v>
      </c>
      <c r="AU174" s="272" t="s">
        <v>85</v>
      </c>
      <c r="AV174" s="14" t="s">
        <v>83</v>
      </c>
      <c r="AW174" s="14" t="s">
        <v>32</v>
      </c>
      <c r="AX174" s="14" t="s">
        <v>76</v>
      </c>
      <c r="AY174" s="272" t="s">
        <v>342</v>
      </c>
    </row>
    <row r="175" s="13" customFormat="1">
      <c r="A175" s="13"/>
      <c r="B175" s="252"/>
      <c r="C175" s="253"/>
      <c r="D175" s="240" t="s">
        <v>446</v>
      </c>
      <c r="E175" s="254" t="s">
        <v>1</v>
      </c>
      <c r="F175" s="255" t="s">
        <v>3996</v>
      </c>
      <c r="G175" s="253"/>
      <c r="H175" s="256">
        <v>22.5</v>
      </c>
      <c r="I175" s="257"/>
      <c r="J175" s="253"/>
      <c r="K175" s="253"/>
      <c r="L175" s="258"/>
      <c r="M175" s="259"/>
      <c r="N175" s="260"/>
      <c r="O175" s="260"/>
      <c r="P175" s="260"/>
      <c r="Q175" s="260"/>
      <c r="R175" s="260"/>
      <c r="S175" s="260"/>
      <c r="T175" s="261"/>
      <c r="U175" s="13"/>
      <c r="V175" s="13"/>
      <c r="W175" s="13"/>
      <c r="X175" s="13"/>
      <c r="Y175" s="13"/>
      <c r="Z175" s="13"/>
      <c r="AA175" s="13"/>
      <c r="AB175" s="13"/>
      <c r="AC175" s="13"/>
      <c r="AD175" s="13"/>
      <c r="AE175" s="13"/>
      <c r="AT175" s="262" t="s">
        <v>446</v>
      </c>
      <c r="AU175" s="262" t="s">
        <v>85</v>
      </c>
      <c r="AV175" s="13" t="s">
        <v>85</v>
      </c>
      <c r="AW175" s="13" t="s">
        <v>32</v>
      </c>
      <c r="AX175" s="13" t="s">
        <v>83</v>
      </c>
      <c r="AY175" s="262" t="s">
        <v>342</v>
      </c>
    </row>
    <row r="176" s="2" customFormat="1" ht="16.5" customHeight="1">
      <c r="A176" s="39"/>
      <c r="B176" s="40"/>
      <c r="C176" s="227" t="s">
        <v>392</v>
      </c>
      <c r="D176" s="227" t="s">
        <v>343</v>
      </c>
      <c r="E176" s="228" t="s">
        <v>2755</v>
      </c>
      <c r="F176" s="229" t="s">
        <v>2756</v>
      </c>
      <c r="G176" s="230" t="s">
        <v>473</v>
      </c>
      <c r="H176" s="231">
        <v>22.5</v>
      </c>
      <c r="I176" s="232"/>
      <c r="J176" s="233">
        <f>ROUND(I176*H176,2)</f>
        <v>0</v>
      </c>
      <c r="K176" s="229" t="s">
        <v>443</v>
      </c>
      <c r="L176" s="45"/>
      <c r="M176" s="234" t="s">
        <v>1</v>
      </c>
      <c r="N176" s="235" t="s">
        <v>41</v>
      </c>
      <c r="O176" s="92"/>
      <c r="P176" s="236">
        <f>O176*H176</f>
        <v>0</v>
      </c>
      <c r="Q176" s="236">
        <v>0</v>
      </c>
      <c r="R176" s="236">
        <f>Q176*H176</f>
        <v>0</v>
      </c>
      <c r="S176" s="236">
        <v>0</v>
      </c>
      <c r="T176" s="237">
        <f>S176*H176</f>
        <v>0</v>
      </c>
      <c r="U176" s="39"/>
      <c r="V176" s="39"/>
      <c r="W176" s="39"/>
      <c r="X176" s="39"/>
      <c r="Y176" s="39"/>
      <c r="Z176" s="39"/>
      <c r="AA176" s="39"/>
      <c r="AB176" s="39"/>
      <c r="AC176" s="39"/>
      <c r="AD176" s="39"/>
      <c r="AE176" s="39"/>
      <c r="AR176" s="238" t="s">
        <v>360</v>
      </c>
      <c r="AT176" s="238" t="s">
        <v>343</v>
      </c>
      <c r="AU176" s="238" t="s">
        <v>85</v>
      </c>
      <c r="AY176" s="18" t="s">
        <v>342</v>
      </c>
      <c r="BE176" s="239">
        <f>IF(N176="základní",J176,0)</f>
        <v>0</v>
      </c>
      <c r="BF176" s="239">
        <f>IF(N176="snížená",J176,0)</f>
        <v>0</v>
      </c>
      <c r="BG176" s="239">
        <f>IF(N176="zákl. přenesená",J176,0)</f>
        <v>0</v>
      </c>
      <c r="BH176" s="239">
        <f>IF(N176="sníž. přenesená",J176,0)</f>
        <v>0</v>
      </c>
      <c r="BI176" s="239">
        <f>IF(N176="nulová",J176,0)</f>
        <v>0</v>
      </c>
      <c r="BJ176" s="18" t="s">
        <v>83</v>
      </c>
      <c r="BK176" s="239">
        <f>ROUND(I176*H176,2)</f>
        <v>0</v>
      </c>
      <c r="BL176" s="18" t="s">
        <v>360</v>
      </c>
      <c r="BM176" s="238" t="s">
        <v>3997</v>
      </c>
    </row>
    <row r="177" s="2" customFormat="1">
      <c r="A177" s="39"/>
      <c r="B177" s="40"/>
      <c r="C177" s="41"/>
      <c r="D177" s="240" t="s">
        <v>349</v>
      </c>
      <c r="E177" s="41"/>
      <c r="F177" s="241" t="s">
        <v>2758</v>
      </c>
      <c r="G177" s="41"/>
      <c r="H177" s="41"/>
      <c r="I177" s="242"/>
      <c r="J177" s="41"/>
      <c r="K177" s="41"/>
      <c r="L177" s="45"/>
      <c r="M177" s="243"/>
      <c r="N177" s="244"/>
      <c r="O177" s="92"/>
      <c r="P177" s="92"/>
      <c r="Q177" s="92"/>
      <c r="R177" s="92"/>
      <c r="S177" s="92"/>
      <c r="T177" s="93"/>
      <c r="U177" s="39"/>
      <c r="V177" s="39"/>
      <c r="W177" s="39"/>
      <c r="X177" s="39"/>
      <c r="Y177" s="39"/>
      <c r="Z177" s="39"/>
      <c r="AA177" s="39"/>
      <c r="AB177" s="39"/>
      <c r="AC177" s="39"/>
      <c r="AD177" s="39"/>
      <c r="AE177" s="39"/>
      <c r="AT177" s="18" t="s">
        <v>349</v>
      </c>
      <c r="AU177" s="18" t="s">
        <v>85</v>
      </c>
    </row>
    <row r="178" s="13" customFormat="1">
      <c r="A178" s="13"/>
      <c r="B178" s="252"/>
      <c r="C178" s="253"/>
      <c r="D178" s="240" t="s">
        <v>446</v>
      </c>
      <c r="E178" s="254" t="s">
        <v>1</v>
      </c>
      <c r="F178" s="255" t="s">
        <v>3998</v>
      </c>
      <c r="G178" s="253"/>
      <c r="H178" s="256">
        <v>22.5</v>
      </c>
      <c r="I178" s="257"/>
      <c r="J178" s="253"/>
      <c r="K178" s="253"/>
      <c r="L178" s="258"/>
      <c r="M178" s="259"/>
      <c r="N178" s="260"/>
      <c r="O178" s="260"/>
      <c r="P178" s="260"/>
      <c r="Q178" s="260"/>
      <c r="R178" s="260"/>
      <c r="S178" s="260"/>
      <c r="T178" s="261"/>
      <c r="U178" s="13"/>
      <c r="V178" s="13"/>
      <c r="W178" s="13"/>
      <c r="X178" s="13"/>
      <c r="Y178" s="13"/>
      <c r="Z178" s="13"/>
      <c r="AA178" s="13"/>
      <c r="AB178" s="13"/>
      <c r="AC178" s="13"/>
      <c r="AD178" s="13"/>
      <c r="AE178" s="13"/>
      <c r="AT178" s="262" t="s">
        <v>446</v>
      </c>
      <c r="AU178" s="262" t="s">
        <v>85</v>
      </c>
      <c r="AV178" s="13" t="s">
        <v>85</v>
      </c>
      <c r="AW178" s="13" t="s">
        <v>32</v>
      </c>
      <c r="AX178" s="13" t="s">
        <v>83</v>
      </c>
      <c r="AY178" s="262" t="s">
        <v>342</v>
      </c>
    </row>
    <row r="179" s="2" customFormat="1" ht="24.15" customHeight="1">
      <c r="A179" s="39"/>
      <c r="B179" s="40"/>
      <c r="C179" s="227" t="s">
        <v>397</v>
      </c>
      <c r="D179" s="227" t="s">
        <v>343</v>
      </c>
      <c r="E179" s="228" t="s">
        <v>587</v>
      </c>
      <c r="F179" s="229" t="s">
        <v>588</v>
      </c>
      <c r="G179" s="230" t="s">
        <v>562</v>
      </c>
      <c r="H179" s="231">
        <v>8.0839999999999996</v>
      </c>
      <c r="I179" s="232"/>
      <c r="J179" s="233">
        <f>ROUND(I179*H179,2)</f>
        <v>0</v>
      </c>
      <c r="K179" s="229" t="s">
        <v>1</v>
      </c>
      <c r="L179" s="45"/>
      <c r="M179" s="234" t="s">
        <v>1</v>
      </c>
      <c r="N179" s="235" t="s">
        <v>41</v>
      </c>
      <c r="O179" s="92"/>
      <c r="P179" s="236">
        <f>O179*H179</f>
        <v>0</v>
      </c>
      <c r="Q179" s="236">
        <v>0</v>
      </c>
      <c r="R179" s="236">
        <f>Q179*H179</f>
        <v>0</v>
      </c>
      <c r="S179" s="236">
        <v>0</v>
      </c>
      <c r="T179" s="237">
        <f>S179*H179</f>
        <v>0</v>
      </c>
      <c r="U179" s="39"/>
      <c r="V179" s="39"/>
      <c r="W179" s="39"/>
      <c r="X179" s="39"/>
      <c r="Y179" s="39"/>
      <c r="Z179" s="39"/>
      <c r="AA179" s="39"/>
      <c r="AB179" s="39"/>
      <c r="AC179" s="39"/>
      <c r="AD179" s="39"/>
      <c r="AE179" s="39"/>
      <c r="AR179" s="238" t="s">
        <v>360</v>
      </c>
      <c r="AT179" s="238" t="s">
        <v>343</v>
      </c>
      <c r="AU179" s="238" t="s">
        <v>85</v>
      </c>
      <c r="AY179" s="18" t="s">
        <v>342</v>
      </c>
      <c r="BE179" s="239">
        <f>IF(N179="základní",J179,0)</f>
        <v>0</v>
      </c>
      <c r="BF179" s="239">
        <f>IF(N179="snížená",J179,0)</f>
        <v>0</v>
      </c>
      <c r="BG179" s="239">
        <f>IF(N179="zákl. přenesená",J179,0)</f>
        <v>0</v>
      </c>
      <c r="BH179" s="239">
        <f>IF(N179="sníž. přenesená",J179,0)</f>
        <v>0</v>
      </c>
      <c r="BI179" s="239">
        <f>IF(N179="nulová",J179,0)</f>
        <v>0</v>
      </c>
      <c r="BJ179" s="18" t="s">
        <v>83</v>
      </c>
      <c r="BK179" s="239">
        <f>ROUND(I179*H179,2)</f>
        <v>0</v>
      </c>
      <c r="BL179" s="18" t="s">
        <v>360</v>
      </c>
      <c r="BM179" s="238" t="s">
        <v>3999</v>
      </c>
    </row>
    <row r="180" s="2" customFormat="1">
      <c r="A180" s="39"/>
      <c r="B180" s="40"/>
      <c r="C180" s="41"/>
      <c r="D180" s="240" t="s">
        <v>349</v>
      </c>
      <c r="E180" s="41"/>
      <c r="F180" s="241" t="s">
        <v>590</v>
      </c>
      <c r="G180" s="41"/>
      <c r="H180" s="41"/>
      <c r="I180" s="242"/>
      <c r="J180" s="41"/>
      <c r="K180" s="41"/>
      <c r="L180" s="45"/>
      <c r="M180" s="243"/>
      <c r="N180" s="244"/>
      <c r="O180" s="92"/>
      <c r="P180" s="92"/>
      <c r="Q180" s="92"/>
      <c r="R180" s="92"/>
      <c r="S180" s="92"/>
      <c r="T180" s="93"/>
      <c r="U180" s="39"/>
      <c r="V180" s="39"/>
      <c r="W180" s="39"/>
      <c r="X180" s="39"/>
      <c r="Y180" s="39"/>
      <c r="Z180" s="39"/>
      <c r="AA180" s="39"/>
      <c r="AB180" s="39"/>
      <c r="AC180" s="39"/>
      <c r="AD180" s="39"/>
      <c r="AE180" s="39"/>
      <c r="AT180" s="18" t="s">
        <v>349</v>
      </c>
      <c r="AU180" s="18" t="s">
        <v>85</v>
      </c>
    </row>
    <row r="181" s="13" customFormat="1">
      <c r="A181" s="13"/>
      <c r="B181" s="252"/>
      <c r="C181" s="253"/>
      <c r="D181" s="240" t="s">
        <v>446</v>
      </c>
      <c r="E181" s="254" t="s">
        <v>1</v>
      </c>
      <c r="F181" s="255" t="s">
        <v>4000</v>
      </c>
      <c r="G181" s="253"/>
      <c r="H181" s="256">
        <v>8.0839999999999996</v>
      </c>
      <c r="I181" s="257"/>
      <c r="J181" s="253"/>
      <c r="K181" s="253"/>
      <c r="L181" s="258"/>
      <c r="M181" s="259"/>
      <c r="N181" s="260"/>
      <c r="O181" s="260"/>
      <c r="P181" s="260"/>
      <c r="Q181" s="260"/>
      <c r="R181" s="260"/>
      <c r="S181" s="260"/>
      <c r="T181" s="261"/>
      <c r="U181" s="13"/>
      <c r="V181" s="13"/>
      <c r="W181" s="13"/>
      <c r="X181" s="13"/>
      <c r="Y181" s="13"/>
      <c r="Z181" s="13"/>
      <c r="AA181" s="13"/>
      <c r="AB181" s="13"/>
      <c r="AC181" s="13"/>
      <c r="AD181" s="13"/>
      <c r="AE181" s="13"/>
      <c r="AT181" s="262" t="s">
        <v>446</v>
      </c>
      <c r="AU181" s="262" t="s">
        <v>85</v>
      </c>
      <c r="AV181" s="13" t="s">
        <v>85</v>
      </c>
      <c r="AW181" s="13" t="s">
        <v>32</v>
      </c>
      <c r="AX181" s="13" t="s">
        <v>83</v>
      </c>
      <c r="AY181" s="262" t="s">
        <v>342</v>
      </c>
    </row>
    <row r="182" s="2" customFormat="1" ht="24.15" customHeight="1">
      <c r="A182" s="39"/>
      <c r="B182" s="40"/>
      <c r="C182" s="227" t="s">
        <v>401</v>
      </c>
      <c r="D182" s="227" t="s">
        <v>343</v>
      </c>
      <c r="E182" s="228" t="s">
        <v>593</v>
      </c>
      <c r="F182" s="229" t="s">
        <v>594</v>
      </c>
      <c r="G182" s="230" t="s">
        <v>562</v>
      </c>
      <c r="H182" s="231">
        <v>4.125</v>
      </c>
      <c r="I182" s="232"/>
      <c r="J182" s="233">
        <f>ROUND(I182*H182,2)</f>
        <v>0</v>
      </c>
      <c r="K182" s="229" t="s">
        <v>1</v>
      </c>
      <c r="L182" s="45"/>
      <c r="M182" s="234" t="s">
        <v>1</v>
      </c>
      <c r="N182" s="235" t="s">
        <v>41</v>
      </c>
      <c r="O182" s="92"/>
      <c r="P182" s="236">
        <f>O182*H182</f>
        <v>0</v>
      </c>
      <c r="Q182" s="236">
        <v>0</v>
      </c>
      <c r="R182" s="236">
        <f>Q182*H182</f>
        <v>0</v>
      </c>
      <c r="S182" s="236">
        <v>0</v>
      </c>
      <c r="T182" s="237">
        <f>S182*H182</f>
        <v>0</v>
      </c>
      <c r="U182" s="39"/>
      <c r="V182" s="39"/>
      <c r="W182" s="39"/>
      <c r="X182" s="39"/>
      <c r="Y182" s="39"/>
      <c r="Z182" s="39"/>
      <c r="AA182" s="39"/>
      <c r="AB182" s="39"/>
      <c r="AC182" s="39"/>
      <c r="AD182" s="39"/>
      <c r="AE182" s="39"/>
      <c r="AR182" s="238" t="s">
        <v>360</v>
      </c>
      <c r="AT182" s="238" t="s">
        <v>343</v>
      </c>
      <c r="AU182" s="238" t="s">
        <v>85</v>
      </c>
      <c r="AY182" s="18" t="s">
        <v>342</v>
      </c>
      <c r="BE182" s="239">
        <f>IF(N182="základní",J182,0)</f>
        <v>0</v>
      </c>
      <c r="BF182" s="239">
        <f>IF(N182="snížená",J182,0)</f>
        <v>0</v>
      </c>
      <c r="BG182" s="239">
        <f>IF(N182="zákl. přenesená",J182,0)</f>
        <v>0</v>
      </c>
      <c r="BH182" s="239">
        <f>IF(N182="sníž. přenesená",J182,0)</f>
        <v>0</v>
      </c>
      <c r="BI182" s="239">
        <f>IF(N182="nulová",J182,0)</f>
        <v>0</v>
      </c>
      <c r="BJ182" s="18" t="s">
        <v>83</v>
      </c>
      <c r="BK182" s="239">
        <f>ROUND(I182*H182,2)</f>
        <v>0</v>
      </c>
      <c r="BL182" s="18" t="s">
        <v>360</v>
      </c>
      <c r="BM182" s="238" t="s">
        <v>4001</v>
      </c>
    </row>
    <row r="183" s="2" customFormat="1">
      <c r="A183" s="39"/>
      <c r="B183" s="40"/>
      <c r="C183" s="41"/>
      <c r="D183" s="240" t="s">
        <v>349</v>
      </c>
      <c r="E183" s="41"/>
      <c r="F183" s="241" t="s">
        <v>596</v>
      </c>
      <c r="G183" s="41"/>
      <c r="H183" s="41"/>
      <c r="I183" s="242"/>
      <c r="J183" s="41"/>
      <c r="K183" s="41"/>
      <c r="L183" s="45"/>
      <c r="M183" s="243"/>
      <c r="N183" s="244"/>
      <c r="O183" s="92"/>
      <c r="P183" s="92"/>
      <c r="Q183" s="92"/>
      <c r="R183" s="92"/>
      <c r="S183" s="92"/>
      <c r="T183" s="93"/>
      <c r="U183" s="39"/>
      <c r="V183" s="39"/>
      <c r="W183" s="39"/>
      <c r="X183" s="39"/>
      <c r="Y183" s="39"/>
      <c r="Z183" s="39"/>
      <c r="AA183" s="39"/>
      <c r="AB183" s="39"/>
      <c r="AC183" s="39"/>
      <c r="AD183" s="39"/>
      <c r="AE183" s="39"/>
      <c r="AT183" s="18" t="s">
        <v>349</v>
      </c>
      <c r="AU183" s="18" t="s">
        <v>85</v>
      </c>
    </row>
    <row r="184" s="13" customFormat="1">
      <c r="A184" s="13"/>
      <c r="B184" s="252"/>
      <c r="C184" s="253"/>
      <c r="D184" s="240" t="s">
        <v>446</v>
      </c>
      <c r="E184" s="254" t="s">
        <v>1</v>
      </c>
      <c r="F184" s="255" t="s">
        <v>4002</v>
      </c>
      <c r="G184" s="253"/>
      <c r="H184" s="256">
        <v>8.1669999999999998</v>
      </c>
      <c r="I184" s="257"/>
      <c r="J184" s="253"/>
      <c r="K184" s="253"/>
      <c r="L184" s="258"/>
      <c r="M184" s="259"/>
      <c r="N184" s="260"/>
      <c r="O184" s="260"/>
      <c r="P184" s="260"/>
      <c r="Q184" s="260"/>
      <c r="R184" s="260"/>
      <c r="S184" s="260"/>
      <c r="T184" s="261"/>
      <c r="U184" s="13"/>
      <c r="V184" s="13"/>
      <c r="W184" s="13"/>
      <c r="X184" s="13"/>
      <c r="Y184" s="13"/>
      <c r="Z184" s="13"/>
      <c r="AA184" s="13"/>
      <c r="AB184" s="13"/>
      <c r="AC184" s="13"/>
      <c r="AD184" s="13"/>
      <c r="AE184" s="13"/>
      <c r="AT184" s="262" t="s">
        <v>446</v>
      </c>
      <c r="AU184" s="262" t="s">
        <v>85</v>
      </c>
      <c r="AV184" s="13" t="s">
        <v>85</v>
      </c>
      <c r="AW184" s="13" t="s">
        <v>32</v>
      </c>
      <c r="AX184" s="13" t="s">
        <v>76</v>
      </c>
      <c r="AY184" s="262" t="s">
        <v>342</v>
      </c>
    </row>
    <row r="185" s="13" customFormat="1">
      <c r="A185" s="13"/>
      <c r="B185" s="252"/>
      <c r="C185" s="253"/>
      <c r="D185" s="240" t="s">
        <v>446</v>
      </c>
      <c r="E185" s="254" t="s">
        <v>1</v>
      </c>
      <c r="F185" s="255" t="s">
        <v>4003</v>
      </c>
      <c r="G185" s="253"/>
      <c r="H185" s="256">
        <v>-4.0419999999999998</v>
      </c>
      <c r="I185" s="257"/>
      <c r="J185" s="253"/>
      <c r="K185" s="253"/>
      <c r="L185" s="258"/>
      <c r="M185" s="259"/>
      <c r="N185" s="260"/>
      <c r="O185" s="260"/>
      <c r="P185" s="260"/>
      <c r="Q185" s="260"/>
      <c r="R185" s="260"/>
      <c r="S185" s="260"/>
      <c r="T185" s="261"/>
      <c r="U185" s="13"/>
      <c r="V185" s="13"/>
      <c r="W185" s="13"/>
      <c r="X185" s="13"/>
      <c r="Y185" s="13"/>
      <c r="Z185" s="13"/>
      <c r="AA185" s="13"/>
      <c r="AB185" s="13"/>
      <c r="AC185" s="13"/>
      <c r="AD185" s="13"/>
      <c r="AE185" s="13"/>
      <c r="AT185" s="262" t="s">
        <v>446</v>
      </c>
      <c r="AU185" s="262" t="s">
        <v>85</v>
      </c>
      <c r="AV185" s="13" t="s">
        <v>85</v>
      </c>
      <c r="AW185" s="13" t="s">
        <v>32</v>
      </c>
      <c r="AX185" s="13" t="s">
        <v>76</v>
      </c>
      <c r="AY185" s="262" t="s">
        <v>342</v>
      </c>
    </row>
    <row r="186" s="16" customFormat="1">
      <c r="A186" s="16"/>
      <c r="B186" s="284"/>
      <c r="C186" s="285"/>
      <c r="D186" s="240" t="s">
        <v>446</v>
      </c>
      <c r="E186" s="286" t="s">
        <v>1</v>
      </c>
      <c r="F186" s="287" t="s">
        <v>500</v>
      </c>
      <c r="G186" s="285"/>
      <c r="H186" s="288">
        <v>4.125</v>
      </c>
      <c r="I186" s="289"/>
      <c r="J186" s="285"/>
      <c r="K186" s="285"/>
      <c r="L186" s="290"/>
      <c r="M186" s="291"/>
      <c r="N186" s="292"/>
      <c r="O186" s="292"/>
      <c r="P186" s="292"/>
      <c r="Q186" s="292"/>
      <c r="R186" s="292"/>
      <c r="S186" s="292"/>
      <c r="T186" s="293"/>
      <c r="U186" s="16"/>
      <c r="V186" s="16"/>
      <c r="W186" s="16"/>
      <c r="X186" s="16"/>
      <c r="Y186" s="16"/>
      <c r="Z186" s="16"/>
      <c r="AA186" s="16"/>
      <c r="AB186" s="16"/>
      <c r="AC186" s="16"/>
      <c r="AD186" s="16"/>
      <c r="AE186" s="16"/>
      <c r="AT186" s="294" t="s">
        <v>446</v>
      </c>
      <c r="AU186" s="294" t="s">
        <v>85</v>
      </c>
      <c r="AV186" s="16" t="s">
        <v>360</v>
      </c>
      <c r="AW186" s="16" t="s">
        <v>32</v>
      </c>
      <c r="AX186" s="16" t="s">
        <v>83</v>
      </c>
      <c r="AY186" s="294" t="s">
        <v>342</v>
      </c>
    </row>
    <row r="187" s="2" customFormat="1" ht="16.5" customHeight="1">
      <c r="A187" s="39"/>
      <c r="B187" s="40"/>
      <c r="C187" s="227" t="s">
        <v>408</v>
      </c>
      <c r="D187" s="227" t="s">
        <v>343</v>
      </c>
      <c r="E187" s="228" t="s">
        <v>3058</v>
      </c>
      <c r="F187" s="229" t="s">
        <v>3059</v>
      </c>
      <c r="G187" s="230" t="s">
        <v>562</v>
      </c>
      <c r="H187" s="231">
        <v>4.0419999999999998</v>
      </c>
      <c r="I187" s="232"/>
      <c r="J187" s="233">
        <f>ROUND(I187*H187,2)</f>
        <v>0</v>
      </c>
      <c r="K187" s="229" t="s">
        <v>443</v>
      </c>
      <c r="L187" s="45"/>
      <c r="M187" s="234" t="s">
        <v>1</v>
      </c>
      <c r="N187" s="235" t="s">
        <v>41</v>
      </c>
      <c r="O187" s="92"/>
      <c r="P187" s="236">
        <f>O187*H187</f>
        <v>0</v>
      </c>
      <c r="Q187" s="236">
        <v>0</v>
      </c>
      <c r="R187" s="236">
        <f>Q187*H187</f>
        <v>0</v>
      </c>
      <c r="S187" s="236">
        <v>0</v>
      </c>
      <c r="T187" s="237">
        <f>S187*H187</f>
        <v>0</v>
      </c>
      <c r="U187" s="39"/>
      <c r="V187" s="39"/>
      <c r="W187" s="39"/>
      <c r="X187" s="39"/>
      <c r="Y187" s="39"/>
      <c r="Z187" s="39"/>
      <c r="AA187" s="39"/>
      <c r="AB187" s="39"/>
      <c r="AC187" s="39"/>
      <c r="AD187" s="39"/>
      <c r="AE187" s="39"/>
      <c r="AR187" s="238" t="s">
        <v>360</v>
      </c>
      <c r="AT187" s="238" t="s">
        <v>343</v>
      </c>
      <c r="AU187" s="238" t="s">
        <v>85</v>
      </c>
      <c r="AY187" s="18" t="s">
        <v>342</v>
      </c>
      <c r="BE187" s="239">
        <f>IF(N187="základní",J187,0)</f>
        <v>0</v>
      </c>
      <c r="BF187" s="239">
        <f>IF(N187="snížená",J187,0)</f>
        <v>0</v>
      </c>
      <c r="BG187" s="239">
        <f>IF(N187="zákl. přenesená",J187,0)</f>
        <v>0</v>
      </c>
      <c r="BH187" s="239">
        <f>IF(N187="sníž. přenesená",J187,0)</f>
        <v>0</v>
      </c>
      <c r="BI187" s="239">
        <f>IF(N187="nulová",J187,0)</f>
        <v>0</v>
      </c>
      <c r="BJ187" s="18" t="s">
        <v>83</v>
      </c>
      <c r="BK187" s="239">
        <f>ROUND(I187*H187,2)</f>
        <v>0</v>
      </c>
      <c r="BL187" s="18" t="s">
        <v>360</v>
      </c>
      <c r="BM187" s="238" t="s">
        <v>4004</v>
      </c>
    </row>
    <row r="188" s="2" customFormat="1">
      <c r="A188" s="39"/>
      <c r="B188" s="40"/>
      <c r="C188" s="41"/>
      <c r="D188" s="240" t="s">
        <v>349</v>
      </c>
      <c r="E188" s="41"/>
      <c r="F188" s="241" t="s">
        <v>3061</v>
      </c>
      <c r="G188" s="41"/>
      <c r="H188" s="41"/>
      <c r="I188" s="242"/>
      <c r="J188" s="41"/>
      <c r="K188" s="41"/>
      <c r="L188" s="45"/>
      <c r="M188" s="243"/>
      <c r="N188" s="244"/>
      <c r="O188" s="92"/>
      <c r="P188" s="92"/>
      <c r="Q188" s="92"/>
      <c r="R188" s="92"/>
      <c r="S188" s="92"/>
      <c r="T188" s="93"/>
      <c r="U188" s="39"/>
      <c r="V188" s="39"/>
      <c r="W188" s="39"/>
      <c r="X188" s="39"/>
      <c r="Y188" s="39"/>
      <c r="Z188" s="39"/>
      <c r="AA188" s="39"/>
      <c r="AB188" s="39"/>
      <c r="AC188" s="39"/>
      <c r="AD188" s="39"/>
      <c r="AE188" s="39"/>
      <c r="AT188" s="18" t="s">
        <v>349</v>
      </c>
      <c r="AU188" s="18" t="s">
        <v>85</v>
      </c>
    </row>
    <row r="189" s="13" customFormat="1">
      <c r="A189" s="13"/>
      <c r="B189" s="252"/>
      <c r="C189" s="253"/>
      <c r="D189" s="240" t="s">
        <v>446</v>
      </c>
      <c r="E189" s="254" t="s">
        <v>1</v>
      </c>
      <c r="F189" s="255" t="s">
        <v>4005</v>
      </c>
      <c r="G189" s="253"/>
      <c r="H189" s="256">
        <v>4.0419999999999998</v>
      </c>
      <c r="I189" s="257"/>
      <c r="J189" s="253"/>
      <c r="K189" s="253"/>
      <c r="L189" s="258"/>
      <c r="M189" s="259"/>
      <c r="N189" s="260"/>
      <c r="O189" s="260"/>
      <c r="P189" s="260"/>
      <c r="Q189" s="260"/>
      <c r="R189" s="260"/>
      <c r="S189" s="260"/>
      <c r="T189" s="261"/>
      <c r="U189" s="13"/>
      <c r="V189" s="13"/>
      <c r="W189" s="13"/>
      <c r="X189" s="13"/>
      <c r="Y189" s="13"/>
      <c r="Z189" s="13"/>
      <c r="AA189" s="13"/>
      <c r="AB189" s="13"/>
      <c r="AC189" s="13"/>
      <c r="AD189" s="13"/>
      <c r="AE189" s="13"/>
      <c r="AT189" s="262" t="s">
        <v>446</v>
      </c>
      <c r="AU189" s="262" t="s">
        <v>85</v>
      </c>
      <c r="AV189" s="13" t="s">
        <v>85</v>
      </c>
      <c r="AW189" s="13" t="s">
        <v>32</v>
      </c>
      <c r="AX189" s="13" t="s">
        <v>83</v>
      </c>
      <c r="AY189" s="262" t="s">
        <v>342</v>
      </c>
    </row>
    <row r="190" s="2" customFormat="1" ht="16.5" customHeight="1">
      <c r="A190" s="39"/>
      <c r="B190" s="40"/>
      <c r="C190" s="227" t="s">
        <v>8</v>
      </c>
      <c r="D190" s="227" t="s">
        <v>343</v>
      </c>
      <c r="E190" s="228" t="s">
        <v>627</v>
      </c>
      <c r="F190" s="229" t="s">
        <v>628</v>
      </c>
      <c r="G190" s="230" t="s">
        <v>562</v>
      </c>
      <c r="H190" s="231">
        <v>8.1669999999999998</v>
      </c>
      <c r="I190" s="232"/>
      <c r="J190" s="233">
        <f>ROUND(I190*H190,2)</f>
        <v>0</v>
      </c>
      <c r="K190" s="229" t="s">
        <v>443</v>
      </c>
      <c r="L190" s="45"/>
      <c r="M190" s="234" t="s">
        <v>1</v>
      </c>
      <c r="N190" s="235" t="s">
        <v>41</v>
      </c>
      <c r="O190" s="92"/>
      <c r="P190" s="236">
        <f>O190*H190</f>
        <v>0</v>
      </c>
      <c r="Q190" s="236">
        <v>0</v>
      </c>
      <c r="R190" s="236">
        <f>Q190*H190</f>
        <v>0</v>
      </c>
      <c r="S190" s="236">
        <v>0</v>
      </c>
      <c r="T190" s="237">
        <f>S190*H190</f>
        <v>0</v>
      </c>
      <c r="U190" s="39"/>
      <c r="V190" s="39"/>
      <c r="W190" s="39"/>
      <c r="X190" s="39"/>
      <c r="Y190" s="39"/>
      <c r="Z190" s="39"/>
      <c r="AA190" s="39"/>
      <c r="AB190" s="39"/>
      <c r="AC190" s="39"/>
      <c r="AD190" s="39"/>
      <c r="AE190" s="39"/>
      <c r="AR190" s="238" t="s">
        <v>360</v>
      </c>
      <c r="AT190" s="238" t="s">
        <v>343</v>
      </c>
      <c r="AU190" s="238" t="s">
        <v>85</v>
      </c>
      <c r="AY190" s="18" t="s">
        <v>342</v>
      </c>
      <c r="BE190" s="239">
        <f>IF(N190="základní",J190,0)</f>
        <v>0</v>
      </c>
      <c r="BF190" s="239">
        <f>IF(N190="snížená",J190,0)</f>
        <v>0</v>
      </c>
      <c r="BG190" s="239">
        <f>IF(N190="zákl. přenesená",J190,0)</f>
        <v>0</v>
      </c>
      <c r="BH190" s="239">
        <f>IF(N190="sníž. přenesená",J190,0)</f>
        <v>0</v>
      </c>
      <c r="BI190" s="239">
        <f>IF(N190="nulová",J190,0)</f>
        <v>0</v>
      </c>
      <c r="BJ190" s="18" t="s">
        <v>83</v>
      </c>
      <c r="BK190" s="239">
        <f>ROUND(I190*H190,2)</f>
        <v>0</v>
      </c>
      <c r="BL190" s="18" t="s">
        <v>360</v>
      </c>
      <c r="BM190" s="238" t="s">
        <v>4006</v>
      </c>
    </row>
    <row r="191" s="2" customFormat="1">
      <c r="A191" s="39"/>
      <c r="B191" s="40"/>
      <c r="C191" s="41"/>
      <c r="D191" s="240" t="s">
        <v>349</v>
      </c>
      <c r="E191" s="41"/>
      <c r="F191" s="241" t="s">
        <v>630</v>
      </c>
      <c r="G191" s="41"/>
      <c r="H191" s="41"/>
      <c r="I191" s="242"/>
      <c r="J191" s="41"/>
      <c r="K191" s="41"/>
      <c r="L191" s="45"/>
      <c r="M191" s="243"/>
      <c r="N191" s="244"/>
      <c r="O191" s="92"/>
      <c r="P191" s="92"/>
      <c r="Q191" s="92"/>
      <c r="R191" s="92"/>
      <c r="S191" s="92"/>
      <c r="T191" s="93"/>
      <c r="U191" s="39"/>
      <c r="V191" s="39"/>
      <c r="W191" s="39"/>
      <c r="X191" s="39"/>
      <c r="Y191" s="39"/>
      <c r="Z191" s="39"/>
      <c r="AA191" s="39"/>
      <c r="AB191" s="39"/>
      <c r="AC191" s="39"/>
      <c r="AD191" s="39"/>
      <c r="AE191" s="39"/>
      <c r="AT191" s="18" t="s">
        <v>349</v>
      </c>
      <c r="AU191" s="18" t="s">
        <v>85</v>
      </c>
    </row>
    <row r="192" s="13" customFormat="1">
      <c r="A192" s="13"/>
      <c r="B192" s="252"/>
      <c r="C192" s="253"/>
      <c r="D192" s="240" t="s">
        <v>446</v>
      </c>
      <c r="E192" s="254" t="s">
        <v>1</v>
      </c>
      <c r="F192" s="255" t="s">
        <v>4007</v>
      </c>
      <c r="G192" s="253"/>
      <c r="H192" s="256">
        <v>8.1669999999999998</v>
      </c>
      <c r="I192" s="257"/>
      <c r="J192" s="253"/>
      <c r="K192" s="253"/>
      <c r="L192" s="258"/>
      <c r="M192" s="259"/>
      <c r="N192" s="260"/>
      <c r="O192" s="260"/>
      <c r="P192" s="260"/>
      <c r="Q192" s="260"/>
      <c r="R192" s="260"/>
      <c r="S192" s="260"/>
      <c r="T192" s="261"/>
      <c r="U192" s="13"/>
      <c r="V192" s="13"/>
      <c r="W192" s="13"/>
      <c r="X192" s="13"/>
      <c r="Y192" s="13"/>
      <c r="Z192" s="13"/>
      <c r="AA192" s="13"/>
      <c r="AB192" s="13"/>
      <c r="AC192" s="13"/>
      <c r="AD192" s="13"/>
      <c r="AE192" s="13"/>
      <c r="AT192" s="262" t="s">
        <v>446</v>
      </c>
      <c r="AU192" s="262" t="s">
        <v>85</v>
      </c>
      <c r="AV192" s="13" t="s">
        <v>85</v>
      </c>
      <c r="AW192" s="13" t="s">
        <v>32</v>
      </c>
      <c r="AX192" s="13" t="s">
        <v>83</v>
      </c>
      <c r="AY192" s="262" t="s">
        <v>342</v>
      </c>
    </row>
    <row r="193" s="2" customFormat="1" ht="16.5" customHeight="1">
      <c r="A193" s="39"/>
      <c r="B193" s="40"/>
      <c r="C193" s="227" t="s">
        <v>419</v>
      </c>
      <c r="D193" s="227" t="s">
        <v>343</v>
      </c>
      <c r="E193" s="228" t="s">
        <v>633</v>
      </c>
      <c r="F193" s="229" t="s">
        <v>634</v>
      </c>
      <c r="G193" s="230" t="s">
        <v>462</v>
      </c>
      <c r="H193" s="231">
        <v>8.25</v>
      </c>
      <c r="I193" s="232"/>
      <c r="J193" s="233">
        <f>ROUND(I193*H193,2)</f>
        <v>0</v>
      </c>
      <c r="K193" s="229" t="s">
        <v>443</v>
      </c>
      <c r="L193" s="45"/>
      <c r="M193" s="234" t="s">
        <v>1</v>
      </c>
      <c r="N193" s="235" t="s">
        <v>41</v>
      </c>
      <c r="O193" s="92"/>
      <c r="P193" s="236">
        <f>O193*H193</f>
        <v>0</v>
      </c>
      <c r="Q193" s="236">
        <v>0</v>
      </c>
      <c r="R193" s="236">
        <f>Q193*H193</f>
        <v>0</v>
      </c>
      <c r="S193" s="236">
        <v>0</v>
      </c>
      <c r="T193" s="237">
        <f>S193*H193</f>
        <v>0</v>
      </c>
      <c r="U193" s="39"/>
      <c r="V193" s="39"/>
      <c r="W193" s="39"/>
      <c r="X193" s="39"/>
      <c r="Y193" s="39"/>
      <c r="Z193" s="39"/>
      <c r="AA193" s="39"/>
      <c r="AB193" s="39"/>
      <c r="AC193" s="39"/>
      <c r="AD193" s="39"/>
      <c r="AE193" s="39"/>
      <c r="AR193" s="238" t="s">
        <v>360</v>
      </c>
      <c r="AT193" s="238" t="s">
        <v>343</v>
      </c>
      <c r="AU193" s="238" t="s">
        <v>85</v>
      </c>
      <c r="AY193" s="18" t="s">
        <v>342</v>
      </c>
      <c r="BE193" s="239">
        <f>IF(N193="základní",J193,0)</f>
        <v>0</v>
      </c>
      <c r="BF193" s="239">
        <f>IF(N193="snížená",J193,0)</f>
        <v>0</v>
      </c>
      <c r="BG193" s="239">
        <f>IF(N193="zákl. přenesená",J193,0)</f>
        <v>0</v>
      </c>
      <c r="BH193" s="239">
        <f>IF(N193="sníž. přenesená",J193,0)</f>
        <v>0</v>
      </c>
      <c r="BI193" s="239">
        <f>IF(N193="nulová",J193,0)</f>
        <v>0</v>
      </c>
      <c r="BJ193" s="18" t="s">
        <v>83</v>
      </c>
      <c r="BK193" s="239">
        <f>ROUND(I193*H193,2)</f>
        <v>0</v>
      </c>
      <c r="BL193" s="18" t="s">
        <v>360</v>
      </c>
      <c r="BM193" s="238" t="s">
        <v>4008</v>
      </c>
    </row>
    <row r="194" s="2" customFormat="1">
      <c r="A194" s="39"/>
      <c r="B194" s="40"/>
      <c r="C194" s="41"/>
      <c r="D194" s="240" t="s">
        <v>349</v>
      </c>
      <c r="E194" s="41"/>
      <c r="F194" s="241" t="s">
        <v>636</v>
      </c>
      <c r="G194" s="41"/>
      <c r="H194" s="41"/>
      <c r="I194" s="242"/>
      <c r="J194" s="41"/>
      <c r="K194" s="41"/>
      <c r="L194" s="45"/>
      <c r="M194" s="243"/>
      <c r="N194" s="244"/>
      <c r="O194" s="92"/>
      <c r="P194" s="92"/>
      <c r="Q194" s="92"/>
      <c r="R194" s="92"/>
      <c r="S194" s="92"/>
      <c r="T194" s="93"/>
      <c r="U194" s="39"/>
      <c r="V194" s="39"/>
      <c r="W194" s="39"/>
      <c r="X194" s="39"/>
      <c r="Y194" s="39"/>
      <c r="Z194" s="39"/>
      <c r="AA194" s="39"/>
      <c r="AB194" s="39"/>
      <c r="AC194" s="39"/>
      <c r="AD194" s="39"/>
      <c r="AE194" s="39"/>
      <c r="AT194" s="18" t="s">
        <v>349</v>
      </c>
      <c r="AU194" s="18" t="s">
        <v>85</v>
      </c>
    </row>
    <row r="195" s="13" customFormat="1">
      <c r="A195" s="13"/>
      <c r="B195" s="252"/>
      <c r="C195" s="253"/>
      <c r="D195" s="240" t="s">
        <v>446</v>
      </c>
      <c r="E195" s="254" t="s">
        <v>1</v>
      </c>
      <c r="F195" s="255" t="s">
        <v>4002</v>
      </c>
      <c r="G195" s="253"/>
      <c r="H195" s="256">
        <v>8.1669999999999998</v>
      </c>
      <c r="I195" s="257"/>
      <c r="J195" s="253"/>
      <c r="K195" s="253"/>
      <c r="L195" s="258"/>
      <c r="M195" s="259"/>
      <c r="N195" s="260"/>
      <c r="O195" s="260"/>
      <c r="P195" s="260"/>
      <c r="Q195" s="260"/>
      <c r="R195" s="260"/>
      <c r="S195" s="260"/>
      <c r="T195" s="261"/>
      <c r="U195" s="13"/>
      <c r="V195" s="13"/>
      <c r="W195" s="13"/>
      <c r="X195" s="13"/>
      <c r="Y195" s="13"/>
      <c r="Z195" s="13"/>
      <c r="AA195" s="13"/>
      <c r="AB195" s="13"/>
      <c r="AC195" s="13"/>
      <c r="AD195" s="13"/>
      <c r="AE195" s="13"/>
      <c r="AT195" s="262" t="s">
        <v>446</v>
      </c>
      <c r="AU195" s="262" t="s">
        <v>85</v>
      </c>
      <c r="AV195" s="13" t="s">
        <v>85</v>
      </c>
      <c r="AW195" s="13" t="s">
        <v>32</v>
      </c>
      <c r="AX195" s="13" t="s">
        <v>76</v>
      </c>
      <c r="AY195" s="262" t="s">
        <v>342</v>
      </c>
    </row>
    <row r="196" s="13" customFormat="1">
      <c r="A196" s="13"/>
      <c r="B196" s="252"/>
      <c r="C196" s="253"/>
      <c r="D196" s="240" t="s">
        <v>446</v>
      </c>
      <c r="E196" s="254" t="s">
        <v>1</v>
      </c>
      <c r="F196" s="255" t="s">
        <v>4003</v>
      </c>
      <c r="G196" s="253"/>
      <c r="H196" s="256">
        <v>-4.0419999999999998</v>
      </c>
      <c r="I196" s="257"/>
      <c r="J196" s="253"/>
      <c r="K196" s="253"/>
      <c r="L196" s="258"/>
      <c r="M196" s="259"/>
      <c r="N196" s="260"/>
      <c r="O196" s="260"/>
      <c r="P196" s="260"/>
      <c r="Q196" s="260"/>
      <c r="R196" s="260"/>
      <c r="S196" s="260"/>
      <c r="T196" s="261"/>
      <c r="U196" s="13"/>
      <c r="V196" s="13"/>
      <c r="W196" s="13"/>
      <c r="X196" s="13"/>
      <c r="Y196" s="13"/>
      <c r="Z196" s="13"/>
      <c r="AA196" s="13"/>
      <c r="AB196" s="13"/>
      <c r="AC196" s="13"/>
      <c r="AD196" s="13"/>
      <c r="AE196" s="13"/>
      <c r="AT196" s="262" t="s">
        <v>446</v>
      </c>
      <c r="AU196" s="262" t="s">
        <v>85</v>
      </c>
      <c r="AV196" s="13" t="s">
        <v>85</v>
      </c>
      <c r="AW196" s="13" t="s">
        <v>32</v>
      </c>
      <c r="AX196" s="13" t="s">
        <v>76</v>
      </c>
      <c r="AY196" s="262" t="s">
        <v>342</v>
      </c>
    </row>
    <row r="197" s="16" customFormat="1">
      <c r="A197" s="16"/>
      <c r="B197" s="284"/>
      <c r="C197" s="285"/>
      <c r="D197" s="240" t="s">
        <v>446</v>
      </c>
      <c r="E197" s="286" t="s">
        <v>1</v>
      </c>
      <c r="F197" s="287" t="s">
        <v>500</v>
      </c>
      <c r="G197" s="285"/>
      <c r="H197" s="288">
        <v>4.125</v>
      </c>
      <c r="I197" s="289"/>
      <c r="J197" s="285"/>
      <c r="K197" s="285"/>
      <c r="L197" s="290"/>
      <c r="M197" s="291"/>
      <c r="N197" s="292"/>
      <c r="O197" s="292"/>
      <c r="P197" s="292"/>
      <c r="Q197" s="292"/>
      <c r="R197" s="292"/>
      <c r="S197" s="292"/>
      <c r="T197" s="293"/>
      <c r="U197" s="16"/>
      <c r="V197" s="16"/>
      <c r="W197" s="16"/>
      <c r="X197" s="16"/>
      <c r="Y197" s="16"/>
      <c r="Z197" s="16"/>
      <c r="AA197" s="16"/>
      <c r="AB197" s="16"/>
      <c r="AC197" s="16"/>
      <c r="AD197" s="16"/>
      <c r="AE197" s="16"/>
      <c r="AT197" s="294" t="s">
        <v>446</v>
      </c>
      <c r="AU197" s="294" t="s">
        <v>85</v>
      </c>
      <c r="AV197" s="16" t="s">
        <v>360</v>
      </c>
      <c r="AW197" s="16" t="s">
        <v>32</v>
      </c>
      <c r="AX197" s="16" t="s">
        <v>76</v>
      </c>
      <c r="AY197" s="294" t="s">
        <v>342</v>
      </c>
    </row>
    <row r="198" s="13" customFormat="1">
      <c r="A198" s="13"/>
      <c r="B198" s="252"/>
      <c r="C198" s="253"/>
      <c r="D198" s="240" t="s">
        <v>446</v>
      </c>
      <c r="E198" s="254" t="s">
        <v>1</v>
      </c>
      <c r="F198" s="255" t="s">
        <v>4009</v>
      </c>
      <c r="G198" s="253"/>
      <c r="H198" s="256">
        <v>8.25</v>
      </c>
      <c r="I198" s="257"/>
      <c r="J198" s="253"/>
      <c r="K198" s="253"/>
      <c r="L198" s="258"/>
      <c r="M198" s="259"/>
      <c r="N198" s="260"/>
      <c r="O198" s="260"/>
      <c r="P198" s="260"/>
      <c r="Q198" s="260"/>
      <c r="R198" s="260"/>
      <c r="S198" s="260"/>
      <c r="T198" s="261"/>
      <c r="U198" s="13"/>
      <c r="V198" s="13"/>
      <c r="W198" s="13"/>
      <c r="X198" s="13"/>
      <c r="Y198" s="13"/>
      <c r="Z198" s="13"/>
      <c r="AA198" s="13"/>
      <c r="AB198" s="13"/>
      <c r="AC198" s="13"/>
      <c r="AD198" s="13"/>
      <c r="AE198" s="13"/>
      <c r="AT198" s="262" t="s">
        <v>446</v>
      </c>
      <c r="AU198" s="262" t="s">
        <v>85</v>
      </c>
      <c r="AV198" s="13" t="s">
        <v>85</v>
      </c>
      <c r="AW198" s="13" t="s">
        <v>32</v>
      </c>
      <c r="AX198" s="13" t="s">
        <v>83</v>
      </c>
      <c r="AY198" s="262" t="s">
        <v>342</v>
      </c>
    </row>
    <row r="199" s="2" customFormat="1" ht="16.5" customHeight="1">
      <c r="A199" s="39"/>
      <c r="B199" s="40"/>
      <c r="C199" s="227" t="s">
        <v>423</v>
      </c>
      <c r="D199" s="227" t="s">
        <v>343</v>
      </c>
      <c r="E199" s="228" t="s">
        <v>2071</v>
      </c>
      <c r="F199" s="229" t="s">
        <v>641</v>
      </c>
      <c r="G199" s="230" t="s">
        <v>562</v>
      </c>
      <c r="H199" s="231">
        <v>4.0419999999999998</v>
      </c>
      <c r="I199" s="232"/>
      <c r="J199" s="233">
        <f>ROUND(I199*H199,2)</f>
        <v>0</v>
      </c>
      <c r="K199" s="229" t="s">
        <v>443</v>
      </c>
      <c r="L199" s="45"/>
      <c r="M199" s="234" t="s">
        <v>1</v>
      </c>
      <c r="N199" s="235" t="s">
        <v>41</v>
      </c>
      <c r="O199" s="92"/>
      <c r="P199" s="236">
        <f>O199*H199</f>
        <v>0</v>
      </c>
      <c r="Q199" s="236">
        <v>0</v>
      </c>
      <c r="R199" s="236">
        <f>Q199*H199</f>
        <v>0</v>
      </c>
      <c r="S199" s="236">
        <v>0</v>
      </c>
      <c r="T199" s="237">
        <f>S199*H199</f>
        <v>0</v>
      </c>
      <c r="U199" s="39"/>
      <c r="V199" s="39"/>
      <c r="W199" s="39"/>
      <c r="X199" s="39"/>
      <c r="Y199" s="39"/>
      <c r="Z199" s="39"/>
      <c r="AA199" s="39"/>
      <c r="AB199" s="39"/>
      <c r="AC199" s="39"/>
      <c r="AD199" s="39"/>
      <c r="AE199" s="39"/>
      <c r="AR199" s="238" t="s">
        <v>360</v>
      </c>
      <c r="AT199" s="238" t="s">
        <v>343</v>
      </c>
      <c r="AU199" s="238" t="s">
        <v>85</v>
      </c>
      <c r="AY199" s="18" t="s">
        <v>342</v>
      </c>
      <c r="BE199" s="239">
        <f>IF(N199="základní",J199,0)</f>
        <v>0</v>
      </c>
      <c r="BF199" s="239">
        <f>IF(N199="snížená",J199,0)</f>
        <v>0</v>
      </c>
      <c r="BG199" s="239">
        <f>IF(N199="zákl. přenesená",J199,0)</f>
        <v>0</v>
      </c>
      <c r="BH199" s="239">
        <f>IF(N199="sníž. přenesená",J199,0)</f>
        <v>0</v>
      </c>
      <c r="BI199" s="239">
        <f>IF(N199="nulová",J199,0)</f>
        <v>0</v>
      </c>
      <c r="BJ199" s="18" t="s">
        <v>83</v>
      </c>
      <c r="BK199" s="239">
        <f>ROUND(I199*H199,2)</f>
        <v>0</v>
      </c>
      <c r="BL199" s="18" t="s">
        <v>360</v>
      </c>
      <c r="BM199" s="238" t="s">
        <v>4010</v>
      </c>
    </row>
    <row r="200" s="2" customFormat="1">
      <c r="A200" s="39"/>
      <c r="B200" s="40"/>
      <c r="C200" s="41"/>
      <c r="D200" s="240" t="s">
        <v>349</v>
      </c>
      <c r="E200" s="41"/>
      <c r="F200" s="241" t="s">
        <v>643</v>
      </c>
      <c r="G200" s="41"/>
      <c r="H200" s="41"/>
      <c r="I200" s="242"/>
      <c r="J200" s="41"/>
      <c r="K200" s="41"/>
      <c r="L200" s="45"/>
      <c r="M200" s="243"/>
      <c r="N200" s="244"/>
      <c r="O200" s="92"/>
      <c r="P200" s="92"/>
      <c r="Q200" s="92"/>
      <c r="R200" s="92"/>
      <c r="S200" s="92"/>
      <c r="T200" s="93"/>
      <c r="U200" s="39"/>
      <c r="V200" s="39"/>
      <c r="W200" s="39"/>
      <c r="X200" s="39"/>
      <c r="Y200" s="39"/>
      <c r="Z200" s="39"/>
      <c r="AA200" s="39"/>
      <c r="AB200" s="39"/>
      <c r="AC200" s="39"/>
      <c r="AD200" s="39"/>
      <c r="AE200" s="39"/>
      <c r="AT200" s="18" t="s">
        <v>349</v>
      </c>
      <c r="AU200" s="18" t="s">
        <v>85</v>
      </c>
    </row>
    <row r="201" s="13" customFormat="1">
      <c r="A201" s="13"/>
      <c r="B201" s="252"/>
      <c r="C201" s="253"/>
      <c r="D201" s="240" t="s">
        <v>446</v>
      </c>
      <c r="E201" s="254" t="s">
        <v>1</v>
      </c>
      <c r="F201" s="255" t="s">
        <v>4011</v>
      </c>
      <c r="G201" s="253"/>
      <c r="H201" s="256">
        <v>8.1669999999999998</v>
      </c>
      <c r="I201" s="257"/>
      <c r="J201" s="253"/>
      <c r="K201" s="253"/>
      <c r="L201" s="258"/>
      <c r="M201" s="259"/>
      <c r="N201" s="260"/>
      <c r="O201" s="260"/>
      <c r="P201" s="260"/>
      <c r="Q201" s="260"/>
      <c r="R201" s="260"/>
      <c r="S201" s="260"/>
      <c r="T201" s="261"/>
      <c r="U201" s="13"/>
      <c r="V201" s="13"/>
      <c r="W201" s="13"/>
      <c r="X201" s="13"/>
      <c r="Y201" s="13"/>
      <c r="Z201" s="13"/>
      <c r="AA201" s="13"/>
      <c r="AB201" s="13"/>
      <c r="AC201" s="13"/>
      <c r="AD201" s="13"/>
      <c r="AE201" s="13"/>
      <c r="AT201" s="262" t="s">
        <v>446</v>
      </c>
      <c r="AU201" s="262" t="s">
        <v>85</v>
      </c>
      <c r="AV201" s="13" t="s">
        <v>85</v>
      </c>
      <c r="AW201" s="13" t="s">
        <v>32</v>
      </c>
      <c r="AX201" s="13" t="s">
        <v>76</v>
      </c>
      <c r="AY201" s="262" t="s">
        <v>342</v>
      </c>
    </row>
    <row r="202" s="14" customFormat="1">
      <c r="A202" s="14"/>
      <c r="B202" s="263"/>
      <c r="C202" s="264"/>
      <c r="D202" s="240" t="s">
        <v>446</v>
      </c>
      <c r="E202" s="265" t="s">
        <v>1</v>
      </c>
      <c r="F202" s="266" t="s">
        <v>2074</v>
      </c>
      <c r="G202" s="264"/>
      <c r="H202" s="265" t="s">
        <v>1</v>
      </c>
      <c r="I202" s="267"/>
      <c r="J202" s="264"/>
      <c r="K202" s="264"/>
      <c r="L202" s="268"/>
      <c r="M202" s="269"/>
      <c r="N202" s="270"/>
      <c r="O202" s="270"/>
      <c r="P202" s="270"/>
      <c r="Q202" s="270"/>
      <c r="R202" s="270"/>
      <c r="S202" s="270"/>
      <c r="T202" s="271"/>
      <c r="U202" s="14"/>
      <c r="V202" s="14"/>
      <c r="W202" s="14"/>
      <c r="X202" s="14"/>
      <c r="Y202" s="14"/>
      <c r="Z202" s="14"/>
      <c r="AA202" s="14"/>
      <c r="AB202" s="14"/>
      <c r="AC202" s="14"/>
      <c r="AD202" s="14"/>
      <c r="AE202" s="14"/>
      <c r="AT202" s="272" t="s">
        <v>446</v>
      </c>
      <c r="AU202" s="272" t="s">
        <v>85</v>
      </c>
      <c r="AV202" s="14" t="s">
        <v>83</v>
      </c>
      <c r="AW202" s="14" t="s">
        <v>32</v>
      </c>
      <c r="AX202" s="14" t="s">
        <v>76</v>
      </c>
      <c r="AY202" s="272" t="s">
        <v>342</v>
      </c>
    </row>
    <row r="203" s="13" customFormat="1">
      <c r="A203" s="13"/>
      <c r="B203" s="252"/>
      <c r="C203" s="253"/>
      <c r="D203" s="240" t="s">
        <v>446</v>
      </c>
      <c r="E203" s="254" t="s">
        <v>1</v>
      </c>
      <c r="F203" s="255" t="s">
        <v>4012</v>
      </c>
      <c r="G203" s="253"/>
      <c r="H203" s="256">
        <v>-3.7570000000000001</v>
      </c>
      <c r="I203" s="257"/>
      <c r="J203" s="253"/>
      <c r="K203" s="253"/>
      <c r="L203" s="258"/>
      <c r="M203" s="259"/>
      <c r="N203" s="260"/>
      <c r="O203" s="260"/>
      <c r="P203" s="260"/>
      <c r="Q203" s="260"/>
      <c r="R203" s="260"/>
      <c r="S203" s="260"/>
      <c r="T203" s="261"/>
      <c r="U203" s="13"/>
      <c r="V203" s="13"/>
      <c r="W203" s="13"/>
      <c r="X203" s="13"/>
      <c r="Y203" s="13"/>
      <c r="Z203" s="13"/>
      <c r="AA203" s="13"/>
      <c r="AB203" s="13"/>
      <c r="AC203" s="13"/>
      <c r="AD203" s="13"/>
      <c r="AE203" s="13"/>
      <c r="AT203" s="262" t="s">
        <v>446</v>
      </c>
      <c r="AU203" s="262" t="s">
        <v>85</v>
      </c>
      <c r="AV203" s="13" t="s">
        <v>85</v>
      </c>
      <c r="AW203" s="13" t="s">
        <v>32</v>
      </c>
      <c r="AX203" s="13" t="s">
        <v>76</v>
      </c>
      <c r="AY203" s="262" t="s">
        <v>342</v>
      </c>
    </row>
    <row r="204" s="13" customFormat="1">
      <c r="A204" s="13"/>
      <c r="B204" s="252"/>
      <c r="C204" s="253"/>
      <c r="D204" s="240" t="s">
        <v>446</v>
      </c>
      <c r="E204" s="254" t="s">
        <v>1</v>
      </c>
      <c r="F204" s="255" t="s">
        <v>4013</v>
      </c>
      <c r="G204" s="253"/>
      <c r="H204" s="256">
        <v>-0.36799999999999999</v>
      </c>
      <c r="I204" s="257"/>
      <c r="J204" s="253"/>
      <c r="K204" s="253"/>
      <c r="L204" s="258"/>
      <c r="M204" s="259"/>
      <c r="N204" s="260"/>
      <c r="O204" s="260"/>
      <c r="P204" s="260"/>
      <c r="Q204" s="260"/>
      <c r="R204" s="260"/>
      <c r="S204" s="260"/>
      <c r="T204" s="261"/>
      <c r="U204" s="13"/>
      <c r="V204" s="13"/>
      <c r="W204" s="13"/>
      <c r="X204" s="13"/>
      <c r="Y204" s="13"/>
      <c r="Z204" s="13"/>
      <c r="AA204" s="13"/>
      <c r="AB204" s="13"/>
      <c r="AC204" s="13"/>
      <c r="AD204" s="13"/>
      <c r="AE204" s="13"/>
      <c r="AT204" s="262" t="s">
        <v>446</v>
      </c>
      <c r="AU204" s="262" t="s">
        <v>85</v>
      </c>
      <c r="AV204" s="13" t="s">
        <v>85</v>
      </c>
      <c r="AW204" s="13" t="s">
        <v>32</v>
      </c>
      <c r="AX204" s="13" t="s">
        <v>76</v>
      </c>
      <c r="AY204" s="262" t="s">
        <v>342</v>
      </c>
    </row>
    <row r="205" s="16" customFormat="1">
      <c r="A205" s="16"/>
      <c r="B205" s="284"/>
      <c r="C205" s="285"/>
      <c r="D205" s="240" t="s">
        <v>446</v>
      </c>
      <c r="E205" s="286" t="s">
        <v>1</v>
      </c>
      <c r="F205" s="287" t="s">
        <v>500</v>
      </c>
      <c r="G205" s="285"/>
      <c r="H205" s="288">
        <v>4.0419999999999998</v>
      </c>
      <c r="I205" s="289"/>
      <c r="J205" s="285"/>
      <c r="K205" s="285"/>
      <c r="L205" s="290"/>
      <c r="M205" s="291"/>
      <c r="N205" s="292"/>
      <c r="O205" s="292"/>
      <c r="P205" s="292"/>
      <c r="Q205" s="292"/>
      <c r="R205" s="292"/>
      <c r="S205" s="292"/>
      <c r="T205" s="293"/>
      <c r="U205" s="16"/>
      <c r="V205" s="16"/>
      <c r="W205" s="16"/>
      <c r="X205" s="16"/>
      <c r="Y205" s="16"/>
      <c r="Z205" s="16"/>
      <c r="AA205" s="16"/>
      <c r="AB205" s="16"/>
      <c r="AC205" s="16"/>
      <c r="AD205" s="16"/>
      <c r="AE205" s="16"/>
      <c r="AT205" s="294" t="s">
        <v>446</v>
      </c>
      <c r="AU205" s="294" t="s">
        <v>85</v>
      </c>
      <c r="AV205" s="16" t="s">
        <v>360</v>
      </c>
      <c r="AW205" s="16" t="s">
        <v>32</v>
      </c>
      <c r="AX205" s="16" t="s">
        <v>83</v>
      </c>
      <c r="AY205" s="294" t="s">
        <v>342</v>
      </c>
    </row>
    <row r="206" s="2" customFormat="1" ht="16.5" customHeight="1">
      <c r="A206" s="39"/>
      <c r="B206" s="40"/>
      <c r="C206" s="227" t="s">
        <v>428</v>
      </c>
      <c r="D206" s="227" t="s">
        <v>343</v>
      </c>
      <c r="E206" s="228" t="s">
        <v>2358</v>
      </c>
      <c r="F206" s="229" t="s">
        <v>2359</v>
      </c>
      <c r="G206" s="230" t="s">
        <v>562</v>
      </c>
      <c r="H206" s="231">
        <v>3.7570000000000001</v>
      </c>
      <c r="I206" s="232"/>
      <c r="J206" s="233">
        <f>ROUND(I206*H206,2)</f>
        <v>0</v>
      </c>
      <c r="K206" s="229" t="s">
        <v>443</v>
      </c>
      <c r="L206" s="45"/>
      <c r="M206" s="234" t="s">
        <v>1</v>
      </c>
      <c r="N206" s="235" t="s">
        <v>41</v>
      </c>
      <c r="O206" s="92"/>
      <c r="P206" s="236">
        <f>O206*H206</f>
        <v>0</v>
      </c>
      <c r="Q206" s="236">
        <v>0</v>
      </c>
      <c r="R206" s="236">
        <f>Q206*H206</f>
        <v>0</v>
      </c>
      <c r="S206" s="236">
        <v>0</v>
      </c>
      <c r="T206" s="237">
        <f>S206*H206</f>
        <v>0</v>
      </c>
      <c r="U206" s="39"/>
      <c r="V206" s="39"/>
      <c r="W206" s="39"/>
      <c r="X206" s="39"/>
      <c r="Y206" s="39"/>
      <c r="Z206" s="39"/>
      <c r="AA206" s="39"/>
      <c r="AB206" s="39"/>
      <c r="AC206" s="39"/>
      <c r="AD206" s="39"/>
      <c r="AE206" s="39"/>
      <c r="AR206" s="238" t="s">
        <v>360</v>
      </c>
      <c r="AT206" s="238" t="s">
        <v>343</v>
      </c>
      <c r="AU206" s="238" t="s">
        <v>85</v>
      </c>
      <c r="AY206" s="18" t="s">
        <v>342</v>
      </c>
      <c r="BE206" s="239">
        <f>IF(N206="základní",J206,0)</f>
        <v>0</v>
      </c>
      <c r="BF206" s="239">
        <f>IF(N206="snížená",J206,0)</f>
        <v>0</v>
      </c>
      <c r="BG206" s="239">
        <f>IF(N206="zákl. přenesená",J206,0)</f>
        <v>0</v>
      </c>
      <c r="BH206" s="239">
        <f>IF(N206="sníž. přenesená",J206,0)</f>
        <v>0</v>
      </c>
      <c r="BI206" s="239">
        <f>IF(N206="nulová",J206,0)</f>
        <v>0</v>
      </c>
      <c r="BJ206" s="18" t="s">
        <v>83</v>
      </c>
      <c r="BK206" s="239">
        <f>ROUND(I206*H206,2)</f>
        <v>0</v>
      </c>
      <c r="BL206" s="18" t="s">
        <v>360</v>
      </c>
      <c r="BM206" s="238" t="s">
        <v>4014</v>
      </c>
    </row>
    <row r="207" s="2" customFormat="1">
      <c r="A207" s="39"/>
      <c r="B207" s="40"/>
      <c r="C207" s="41"/>
      <c r="D207" s="240" t="s">
        <v>349</v>
      </c>
      <c r="E207" s="41"/>
      <c r="F207" s="241" t="s">
        <v>2361</v>
      </c>
      <c r="G207" s="41"/>
      <c r="H207" s="41"/>
      <c r="I207" s="242"/>
      <c r="J207" s="41"/>
      <c r="K207" s="41"/>
      <c r="L207" s="45"/>
      <c r="M207" s="243"/>
      <c r="N207" s="244"/>
      <c r="O207" s="92"/>
      <c r="P207" s="92"/>
      <c r="Q207" s="92"/>
      <c r="R207" s="92"/>
      <c r="S207" s="92"/>
      <c r="T207" s="93"/>
      <c r="U207" s="39"/>
      <c r="V207" s="39"/>
      <c r="W207" s="39"/>
      <c r="X207" s="39"/>
      <c r="Y207" s="39"/>
      <c r="Z207" s="39"/>
      <c r="AA207" s="39"/>
      <c r="AB207" s="39"/>
      <c r="AC207" s="39"/>
      <c r="AD207" s="39"/>
      <c r="AE207" s="39"/>
      <c r="AT207" s="18" t="s">
        <v>349</v>
      </c>
      <c r="AU207" s="18" t="s">
        <v>85</v>
      </c>
    </row>
    <row r="208" s="13" customFormat="1">
      <c r="A208" s="13"/>
      <c r="B208" s="252"/>
      <c r="C208" s="253"/>
      <c r="D208" s="240" t="s">
        <v>446</v>
      </c>
      <c r="E208" s="254" t="s">
        <v>1</v>
      </c>
      <c r="F208" s="255" t="s">
        <v>4015</v>
      </c>
      <c r="G208" s="253"/>
      <c r="H208" s="256">
        <v>3.7570000000000001</v>
      </c>
      <c r="I208" s="257"/>
      <c r="J208" s="253"/>
      <c r="K208" s="253"/>
      <c r="L208" s="258"/>
      <c r="M208" s="259"/>
      <c r="N208" s="260"/>
      <c r="O208" s="260"/>
      <c r="P208" s="260"/>
      <c r="Q208" s="260"/>
      <c r="R208" s="260"/>
      <c r="S208" s="260"/>
      <c r="T208" s="261"/>
      <c r="U208" s="13"/>
      <c r="V208" s="13"/>
      <c r="W208" s="13"/>
      <c r="X208" s="13"/>
      <c r="Y208" s="13"/>
      <c r="Z208" s="13"/>
      <c r="AA208" s="13"/>
      <c r="AB208" s="13"/>
      <c r="AC208" s="13"/>
      <c r="AD208" s="13"/>
      <c r="AE208" s="13"/>
      <c r="AT208" s="262" t="s">
        <v>446</v>
      </c>
      <c r="AU208" s="262" t="s">
        <v>85</v>
      </c>
      <c r="AV208" s="13" t="s">
        <v>85</v>
      </c>
      <c r="AW208" s="13" t="s">
        <v>32</v>
      </c>
      <c r="AX208" s="13" t="s">
        <v>83</v>
      </c>
      <c r="AY208" s="262" t="s">
        <v>342</v>
      </c>
    </row>
    <row r="209" s="2" customFormat="1" ht="16.5" customHeight="1">
      <c r="A209" s="39"/>
      <c r="B209" s="40"/>
      <c r="C209" s="295" t="s">
        <v>606</v>
      </c>
      <c r="D209" s="295" t="s">
        <v>621</v>
      </c>
      <c r="E209" s="296" t="s">
        <v>2365</v>
      </c>
      <c r="F209" s="297" t="s">
        <v>2366</v>
      </c>
      <c r="G209" s="298" t="s">
        <v>462</v>
      </c>
      <c r="H209" s="299">
        <v>6.7629999999999999</v>
      </c>
      <c r="I209" s="300"/>
      <c r="J209" s="301">
        <f>ROUND(I209*H209,2)</f>
        <v>0</v>
      </c>
      <c r="K209" s="297" t="s">
        <v>443</v>
      </c>
      <c r="L209" s="302"/>
      <c r="M209" s="303" t="s">
        <v>1</v>
      </c>
      <c r="N209" s="304" t="s">
        <v>41</v>
      </c>
      <c r="O209" s="92"/>
      <c r="P209" s="236">
        <f>O209*H209</f>
        <v>0</v>
      </c>
      <c r="Q209" s="236">
        <v>0</v>
      </c>
      <c r="R209" s="236">
        <f>Q209*H209</f>
        <v>0</v>
      </c>
      <c r="S209" s="236">
        <v>0</v>
      </c>
      <c r="T209" s="237">
        <f>S209*H209</f>
        <v>0</v>
      </c>
      <c r="U209" s="39"/>
      <c r="V209" s="39"/>
      <c r="W209" s="39"/>
      <c r="X209" s="39"/>
      <c r="Y209" s="39"/>
      <c r="Z209" s="39"/>
      <c r="AA209" s="39"/>
      <c r="AB209" s="39"/>
      <c r="AC209" s="39"/>
      <c r="AD209" s="39"/>
      <c r="AE209" s="39"/>
      <c r="AR209" s="238" t="s">
        <v>376</v>
      </c>
      <c r="AT209" s="238" t="s">
        <v>621</v>
      </c>
      <c r="AU209" s="238" t="s">
        <v>85</v>
      </c>
      <c r="AY209" s="18" t="s">
        <v>342</v>
      </c>
      <c r="BE209" s="239">
        <f>IF(N209="základní",J209,0)</f>
        <v>0</v>
      </c>
      <c r="BF209" s="239">
        <f>IF(N209="snížená",J209,0)</f>
        <v>0</v>
      </c>
      <c r="BG209" s="239">
        <f>IF(N209="zákl. přenesená",J209,0)</f>
        <v>0</v>
      </c>
      <c r="BH209" s="239">
        <f>IF(N209="sníž. přenesená",J209,0)</f>
        <v>0</v>
      </c>
      <c r="BI209" s="239">
        <f>IF(N209="nulová",J209,0)</f>
        <v>0</v>
      </c>
      <c r="BJ209" s="18" t="s">
        <v>83</v>
      </c>
      <c r="BK209" s="239">
        <f>ROUND(I209*H209,2)</f>
        <v>0</v>
      </c>
      <c r="BL209" s="18" t="s">
        <v>360</v>
      </c>
      <c r="BM209" s="238" t="s">
        <v>4016</v>
      </c>
    </row>
    <row r="210" s="2" customFormat="1">
      <c r="A210" s="39"/>
      <c r="B210" s="40"/>
      <c r="C210" s="41"/>
      <c r="D210" s="240" t="s">
        <v>349</v>
      </c>
      <c r="E210" s="41"/>
      <c r="F210" s="241" t="s">
        <v>2366</v>
      </c>
      <c r="G210" s="41"/>
      <c r="H210" s="41"/>
      <c r="I210" s="242"/>
      <c r="J210" s="41"/>
      <c r="K210" s="41"/>
      <c r="L210" s="45"/>
      <c r="M210" s="243"/>
      <c r="N210" s="244"/>
      <c r="O210" s="92"/>
      <c r="P210" s="92"/>
      <c r="Q210" s="92"/>
      <c r="R210" s="92"/>
      <c r="S210" s="92"/>
      <c r="T210" s="93"/>
      <c r="U210" s="39"/>
      <c r="V210" s="39"/>
      <c r="W210" s="39"/>
      <c r="X210" s="39"/>
      <c r="Y210" s="39"/>
      <c r="Z210" s="39"/>
      <c r="AA210" s="39"/>
      <c r="AB210" s="39"/>
      <c r="AC210" s="39"/>
      <c r="AD210" s="39"/>
      <c r="AE210" s="39"/>
      <c r="AT210" s="18" t="s">
        <v>349</v>
      </c>
      <c r="AU210" s="18" t="s">
        <v>85</v>
      </c>
    </row>
    <row r="211" s="13" customFormat="1">
      <c r="A211" s="13"/>
      <c r="B211" s="252"/>
      <c r="C211" s="253"/>
      <c r="D211" s="240" t="s">
        <v>446</v>
      </c>
      <c r="E211" s="253"/>
      <c r="F211" s="255" t="s">
        <v>4017</v>
      </c>
      <c r="G211" s="253"/>
      <c r="H211" s="256">
        <v>6.7629999999999999</v>
      </c>
      <c r="I211" s="257"/>
      <c r="J211" s="253"/>
      <c r="K211" s="253"/>
      <c r="L211" s="258"/>
      <c r="M211" s="259"/>
      <c r="N211" s="260"/>
      <c r="O211" s="260"/>
      <c r="P211" s="260"/>
      <c r="Q211" s="260"/>
      <c r="R211" s="260"/>
      <c r="S211" s="260"/>
      <c r="T211" s="261"/>
      <c r="U211" s="13"/>
      <c r="V211" s="13"/>
      <c r="W211" s="13"/>
      <c r="X211" s="13"/>
      <c r="Y211" s="13"/>
      <c r="Z211" s="13"/>
      <c r="AA211" s="13"/>
      <c r="AB211" s="13"/>
      <c r="AC211" s="13"/>
      <c r="AD211" s="13"/>
      <c r="AE211" s="13"/>
      <c r="AT211" s="262" t="s">
        <v>446</v>
      </c>
      <c r="AU211" s="262" t="s">
        <v>85</v>
      </c>
      <c r="AV211" s="13" t="s">
        <v>85</v>
      </c>
      <c r="AW211" s="13" t="s">
        <v>4</v>
      </c>
      <c r="AX211" s="13" t="s">
        <v>83</v>
      </c>
      <c r="AY211" s="262" t="s">
        <v>342</v>
      </c>
    </row>
    <row r="212" s="2" customFormat="1" ht="16.5" customHeight="1">
      <c r="A212" s="39"/>
      <c r="B212" s="40"/>
      <c r="C212" s="227" t="s">
        <v>613</v>
      </c>
      <c r="D212" s="227" t="s">
        <v>343</v>
      </c>
      <c r="E212" s="228" t="s">
        <v>655</v>
      </c>
      <c r="F212" s="229" t="s">
        <v>656</v>
      </c>
      <c r="G212" s="230" t="s">
        <v>473</v>
      </c>
      <c r="H212" s="231">
        <v>8.25</v>
      </c>
      <c r="I212" s="232"/>
      <c r="J212" s="233">
        <f>ROUND(I212*H212,2)</f>
        <v>0</v>
      </c>
      <c r="K212" s="229" t="s">
        <v>443</v>
      </c>
      <c r="L212" s="45"/>
      <c r="M212" s="234" t="s">
        <v>1</v>
      </c>
      <c r="N212" s="235" t="s">
        <v>41</v>
      </c>
      <c r="O212" s="92"/>
      <c r="P212" s="236">
        <f>O212*H212</f>
        <v>0</v>
      </c>
      <c r="Q212" s="236">
        <v>0</v>
      </c>
      <c r="R212" s="236">
        <f>Q212*H212</f>
        <v>0</v>
      </c>
      <c r="S212" s="236">
        <v>0</v>
      </c>
      <c r="T212" s="237">
        <f>S212*H212</f>
        <v>0</v>
      </c>
      <c r="U212" s="39"/>
      <c r="V212" s="39"/>
      <c r="W212" s="39"/>
      <c r="X212" s="39"/>
      <c r="Y212" s="39"/>
      <c r="Z212" s="39"/>
      <c r="AA212" s="39"/>
      <c r="AB212" s="39"/>
      <c r="AC212" s="39"/>
      <c r="AD212" s="39"/>
      <c r="AE212" s="39"/>
      <c r="AR212" s="238" t="s">
        <v>360</v>
      </c>
      <c r="AT212" s="238" t="s">
        <v>343</v>
      </c>
      <c r="AU212" s="238" t="s">
        <v>85</v>
      </c>
      <c r="AY212" s="18" t="s">
        <v>342</v>
      </c>
      <c r="BE212" s="239">
        <f>IF(N212="základní",J212,0)</f>
        <v>0</v>
      </c>
      <c r="BF212" s="239">
        <f>IF(N212="snížená",J212,0)</f>
        <v>0</v>
      </c>
      <c r="BG212" s="239">
        <f>IF(N212="zákl. přenesená",J212,0)</f>
        <v>0</v>
      </c>
      <c r="BH212" s="239">
        <f>IF(N212="sníž. přenesená",J212,0)</f>
        <v>0</v>
      </c>
      <c r="BI212" s="239">
        <f>IF(N212="nulová",J212,0)</f>
        <v>0</v>
      </c>
      <c r="BJ212" s="18" t="s">
        <v>83</v>
      </c>
      <c r="BK212" s="239">
        <f>ROUND(I212*H212,2)</f>
        <v>0</v>
      </c>
      <c r="BL212" s="18" t="s">
        <v>360</v>
      </c>
      <c r="BM212" s="238" t="s">
        <v>4018</v>
      </c>
    </row>
    <row r="213" s="2" customFormat="1">
      <c r="A213" s="39"/>
      <c r="B213" s="40"/>
      <c r="C213" s="41"/>
      <c r="D213" s="240" t="s">
        <v>349</v>
      </c>
      <c r="E213" s="41"/>
      <c r="F213" s="241" t="s">
        <v>658</v>
      </c>
      <c r="G213" s="41"/>
      <c r="H213" s="41"/>
      <c r="I213" s="242"/>
      <c r="J213" s="41"/>
      <c r="K213" s="41"/>
      <c r="L213" s="45"/>
      <c r="M213" s="243"/>
      <c r="N213" s="244"/>
      <c r="O213" s="92"/>
      <c r="P213" s="92"/>
      <c r="Q213" s="92"/>
      <c r="R213" s="92"/>
      <c r="S213" s="92"/>
      <c r="T213" s="93"/>
      <c r="U213" s="39"/>
      <c r="V213" s="39"/>
      <c r="W213" s="39"/>
      <c r="X213" s="39"/>
      <c r="Y213" s="39"/>
      <c r="Z213" s="39"/>
      <c r="AA213" s="39"/>
      <c r="AB213" s="39"/>
      <c r="AC213" s="39"/>
      <c r="AD213" s="39"/>
      <c r="AE213" s="39"/>
      <c r="AT213" s="18" t="s">
        <v>349</v>
      </c>
      <c r="AU213" s="18" t="s">
        <v>85</v>
      </c>
    </row>
    <row r="214" s="14" customFormat="1">
      <c r="A214" s="14"/>
      <c r="B214" s="263"/>
      <c r="C214" s="264"/>
      <c r="D214" s="240" t="s">
        <v>446</v>
      </c>
      <c r="E214" s="265" t="s">
        <v>1</v>
      </c>
      <c r="F214" s="266" t="s">
        <v>2195</v>
      </c>
      <c r="G214" s="264"/>
      <c r="H214" s="265" t="s">
        <v>1</v>
      </c>
      <c r="I214" s="267"/>
      <c r="J214" s="264"/>
      <c r="K214" s="264"/>
      <c r="L214" s="268"/>
      <c r="M214" s="269"/>
      <c r="N214" s="270"/>
      <c r="O214" s="270"/>
      <c r="P214" s="270"/>
      <c r="Q214" s="270"/>
      <c r="R214" s="270"/>
      <c r="S214" s="270"/>
      <c r="T214" s="271"/>
      <c r="U214" s="14"/>
      <c r="V214" s="14"/>
      <c r="W214" s="14"/>
      <c r="X214" s="14"/>
      <c r="Y214" s="14"/>
      <c r="Z214" s="14"/>
      <c r="AA214" s="14"/>
      <c r="AB214" s="14"/>
      <c r="AC214" s="14"/>
      <c r="AD214" s="14"/>
      <c r="AE214" s="14"/>
      <c r="AT214" s="272" t="s">
        <v>446</v>
      </c>
      <c r="AU214" s="272" t="s">
        <v>85</v>
      </c>
      <c r="AV214" s="14" t="s">
        <v>83</v>
      </c>
      <c r="AW214" s="14" t="s">
        <v>32</v>
      </c>
      <c r="AX214" s="14" t="s">
        <v>76</v>
      </c>
      <c r="AY214" s="272" t="s">
        <v>342</v>
      </c>
    </row>
    <row r="215" s="13" customFormat="1">
      <c r="A215" s="13"/>
      <c r="B215" s="252"/>
      <c r="C215" s="253"/>
      <c r="D215" s="240" t="s">
        <v>446</v>
      </c>
      <c r="E215" s="254" t="s">
        <v>1</v>
      </c>
      <c r="F215" s="255" t="s">
        <v>4019</v>
      </c>
      <c r="G215" s="253"/>
      <c r="H215" s="256">
        <v>8.25</v>
      </c>
      <c r="I215" s="257"/>
      <c r="J215" s="253"/>
      <c r="K215" s="253"/>
      <c r="L215" s="258"/>
      <c r="M215" s="259"/>
      <c r="N215" s="260"/>
      <c r="O215" s="260"/>
      <c r="P215" s="260"/>
      <c r="Q215" s="260"/>
      <c r="R215" s="260"/>
      <c r="S215" s="260"/>
      <c r="T215" s="261"/>
      <c r="U215" s="13"/>
      <c r="V215" s="13"/>
      <c r="W215" s="13"/>
      <c r="X215" s="13"/>
      <c r="Y215" s="13"/>
      <c r="Z215" s="13"/>
      <c r="AA215" s="13"/>
      <c r="AB215" s="13"/>
      <c r="AC215" s="13"/>
      <c r="AD215" s="13"/>
      <c r="AE215" s="13"/>
      <c r="AT215" s="262" t="s">
        <v>446</v>
      </c>
      <c r="AU215" s="262" t="s">
        <v>85</v>
      </c>
      <c r="AV215" s="13" t="s">
        <v>85</v>
      </c>
      <c r="AW215" s="13" t="s">
        <v>32</v>
      </c>
      <c r="AX215" s="13" t="s">
        <v>83</v>
      </c>
      <c r="AY215" s="262" t="s">
        <v>342</v>
      </c>
    </row>
    <row r="216" s="12" customFormat="1" ht="22.8" customHeight="1">
      <c r="A216" s="12"/>
      <c r="B216" s="213"/>
      <c r="C216" s="214"/>
      <c r="D216" s="215" t="s">
        <v>75</v>
      </c>
      <c r="E216" s="246" t="s">
        <v>341</v>
      </c>
      <c r="F216" s="246" t="s">
        <v>676</v>
      </c>
      <c r="G216" s="214"/>
      <c r="H216" s="214"/>
      <c r="I216" s="217"/>
      <c r="J216" s="247">
        <f>BK216</f>
        <v>0</v>
      </c>
      <c r="K216" s="214"/>
      <c r="L216" s="219"/>
      <c r="M216" s="220"/>
      <c r="N216" s="221"/>
      <c r="O216" s="221"/>
      <c r="P216" s="222">
        <f>SUM(P217:P224)</f>
        <v>0</v>
      </c>
      <c r="Q216" s="221"/>
      <c r="R216" s="222">
        <f>SUM(R217:R224)</f>
        <v>0</v>
      </c>
      <c r="S216" s="221"/>
      <c r="T216" s="223">
        <f>SUM(T217:T224)</f>
        <v>0</v>
      </c>
      <c r="U216" s="12"/>
      <c r="V216" s="12"/>
      <c r="W216" s="12"/>
      <c r="X216" s="12"/>
      <c r="Y216" s="12"/>
      <c r="Z216" s="12"/>
      <c r="AA216" s="12"/>
      <c r="AB216" s="12"/>
      <c r="AC216" s="12"/>
      <c r="AD216" s="12"/>
      <c r="AE216" s="12"/>
      <c r="AR216" s="224" t="s">
        <v>83</v>
      </c>
      <c r="AT216" s="225" t="s">
        <v>75</v>
      </c>
      <c r="AU216" s="225" t="s">
        <v>83</v>
      </c>
      <c r="AY216" s="224" t="s">
        <v>342</v>
      </c>
      <c r="BK216" s="226">
        <f>SUM(BK217:BK224)</f>
        <v>0</v>
      </c>
    </row>
    <row r="217" s="2" customFormat="1" ht="16.5" customHeight="1">
      <c r="A217" s="39"/>
      <c r="B217" s="40"/>
      <c r="C217" s="227" t="s">
        <v>7</v>
      </c>
      <c r="D217" s="227" t="s">
        <v>343</v>
      </c>
      <c r="E217" s="228" t="s">
        <v>1393</v>
      </c>
      <c r="F217" s="229" t="s">
        <v>1394</v>
      </c>
      <c r="G217" s="230" t="s">
        <v>473</v>
      </c>
      <c r="H217" s="231">
        <v>8.25</v>
      </c>
      <c r="I217" s="232"/>
      <c r="J217" s="233">
        <f>ROUND(I217*H217,2)</f>
        <v>0</v>
      </c>
      <c r="K217" s="229" t="s">
        <v>443</v>
      </c>
      <c r="L217" s="45"/>
      <c r="M217" s="234" t="s">
        <v>1</v>
      </c>
      <c r="N217" s="235" t="s">
        <v>41</v>
      </c>
      <c r="O217" s="92"/>
      <c r="P217" s="236">
        <f>O217*H217</f>
        <v>0</v>
      </c>
      <c r="Q217" s="236">
        <v>0</v>
      </c>
      <c r="R217" s="236">
        <f>Q217*H217</f>
        <v>0</v>
      </c>
      <c r="S217" s="236">
        <v>0</v>
      </c>
      <c r="T217" s="237">
        <f>S217*H217</f>
        <v>0</v>
      </c>
      <c r="U217" s="39"/>
      <c r="V217" s="39"/>
      <c r="W217" s="39"/>
      <c r="X217" s="39"/>
      <c r="Y217" s="39"/>
      <c r="Z217" s="39"/>
      <c r="AA217" s="39"/>
      <c r="AB217" s="39"/>
      <c r="AC217" s="39"/>
      <c r="AD217" s="39"/>
      <c r="AE217" s="39"/>
      <c r="AR217" s="238" t="s">
        <v>360</v>
      </c>
      <c r="AT217" s="238" t="s">
        <v>343</v>
      </c>
      <c r="AU217" s="238" t="s">
        <v>85</v>
      </c>
      <c r="AY217" s="18" t="s">
        <v>342</v>
      </c>
      <c r="BE217" s="239">
        <f>IF(N217="základní",J217,0)</f>
        <v>0</v>
      </c>
      <c r="BF217" s="239">
        <f>IF(N217="snížená",J217,0)</f>
        <v>0</v>
      </c>
      <c r="BG217" s="239">
        <f>IF(N217="zákl. přenesená",J217,0)</f>
        <v>0</v>
      </c>
      <c r="BH217" s="239">
        <f>IF(N217="sníž. přenesená",J217,0)</f>
        <v>0</v>
      </c>
      <c r="BI217" s="239">
        <f>IF(N217="nulová",J217,0)</f>
        <v>0</v>
      </c>
      <c r="BJ217" s="18" t="s">
        <v>83</v>
      </c>
      <c r="BK217" s="239">
        <f>ROUND(I217*H217,2)</f>
        <v>0</v>
      </c>
      <c r="BL217" s="18" t="s">
        <v>360</v>
      </c>
      <c r="BM217" s="238" t="s">
        <v>4020</v>
      </c>
    </row>
    <row r="218" s="2" customFormat="1">
      <c r="A218" s="39"/>
      <c r="B218" s="40"/>
      <c r="C218" s="41"/>
      <c r="D218" s="240" t="s">
        <v>349</v>
      </c>
      <c r="E218" s="41"/>
      <c r="F218" s="241" t="s">
        <v>1396</v>
      </c>
      <c r="G218" s="41"/>
      <c r="H218" s="41"/>
      <c r="I218" s="242"/>
      <c r="J218" s="41"/>
      <c r="K218" s="41"/>
      <c r="L218" s="45"/>
      <c r="M218" s="243"/>
      <c r="N218" s="244"/>
      <c r="O218" s="92"/>
      <c r="P218" s="92"/>
      <c r="Q218" s="92"/>
      <c r="R218" s="92"/>
      <c r="S218" s="92"/>
      <c r="T218" s="93"/>
      <c r="U218" s="39"/>
      <c r="V218" s="39"/>
      <c r="W218" s="39"/>
      <c r="X218" s="39"/>
      <c r="Y218" s="39"/>
      <c r="Z218" s="39"/>
      <c r="AA218" s="39"/>
      <c r="AB218" s="39"/>
      <c r="AC218" s="39"/>
      <c r="AD218" s="39"/>
      <c r="AE218" s="39"/>
      <c r="AT218" s="18" t="s">
        <v>349</v>
      </c>
      <c r="AU218" s="18" t="s">
        <v>85</v>
      </c>
    </row>
    <row r="219" s="14" customFormat="1">
      <c r="A219" s="14"/>
      <c r="B219" s="263"/>
      <c r="C219" s="264"/>
      <c r="D219" s="240" t="s">
        <v>446</v>
      </c>
      <c r="E219" s="265" t="s">
        <v>1</v>
      </c>
      <c r="F219" s="266" t="s">
        <v>2195</v>
      </c>
      <c r="G219" s="264"/>
      <c r="H219" s="265" t="s">
        <v>1</v>
      </c>
      <c r="I219" s="267"/>
      <c r="J219" s="264"/>
      <c r="K219" s="264"/>
      <c r="L219" s="268"/>
      <c r="M219" s="269"/>
      <c r="N219" s="270"/>
      <c r="O219" s="270"/>
      <c r="P219" s="270"/>
      <c r="Q219" s="270"/>
      <c r="R219" s="270"/>
      <c r="S219" s="270"/>
      <c r="T219" s="271"/>
      <c r="U219" s="14"/>
      <c r="V219" s="14"/>
      <c r="W219" s="14"/>
      <c r="X219" s="14"/>
      <c r="Y219" s="14"/>
      <c r="Z219" s="14"/>
      <c r="AA219" s="14"/>
      <c r="AB219" s="14"/>
      <c r="AC219" s="14"/>
      <c r="AD219" s="14"/>
      <c r="AE219" s="14"/>
      <c r="AT219" s="272" t="s">
        <v>446</v>
      </c>
      <c r="AU219" s="272" t="s">
        <v>85</v>
      </c>
      <c r="AV219" s="14" t="s">
        <v>83</v>
      </c>
      <c r="AW219" s="14" t="s">
        <v>32</v>
      </c>
      <c r="AX219" s="14" t="s">
        <v>76</v>
      </c>
      <c r="AY219" s="272" t="s">
        <v>342</v>
      </c>
    </row>
    <row r="220" s="13" customFormat="1">
      <c r="A220" s="13"/>
      <c r="B220" s="252"/>
      <c r="C220" s="253"/>
      <c r="D220" s="240" t="s">
        <v>446</v>
      </c>
      <c r="E220" s="254" t="s">
        <v>1</v>
      </c>
      <c r="F220" s="255" t="s">
        <v>4019</v>
      </c>
      <c r="G220" s="253"/>
      <c r="H220" s="256">
        <v>8.25</v>
      </c>
      <c r="I220" s="257"/>
      <c r="J220" s="253"/>
      <c r="K220" s="253"/>
      <c r="L220" s="258"/>
      <c r="M220" s="259"/>
      <c r="N220" s="260"/>
      <c r="O220" s="260"/>
      <c r="P220" s="260"/>
      <c r="Q220" s="260"/>
      <c r="R220" s="260"/>
      <c r="S220" s="260"/>
      <c r="T220" s="261"/>
      <c r="U220" s="13"/>
      <c r="V220" s="13"/>
      <c r="W220" s="13"/>
      <c r="X220" s="13"/>
      <c r="Y220" s="13"/>
      <c r="Z220" s="13"/>
      <c r="AA220" s="13"/>
      <c r="AB220" s="13"/>
      <c r="AC220" s="13"/>
      <c r="AD220" s="13"/>
      <c r="AE220" s="13"/>
      <c r="AT220" s="262" t="s">
        <v>446</v>
      </c>
      <c r="AU220" s="262" t="s">
        <v>85</v>
      </c>
      <c r="AV220" s="13" t="s">
        <v>85</v>
      </c>
      <c r="AW220" s="13" t="s">
        <v>32</v>
      </c>
      <c r="AX220" s="13" t="s">
        <v>83</v>
      </c>
      <c r="AY220" s="262" t="s">
        <v>342</v>
      </c>
    </row>
    <row r="221" s="2" customFormat="1" ht="16.5" customHeight="1">
      <c r="A221" s="39"/>
      <c r="B221" s="40"/>
      <c r="C221" s="227" t="s">
        <v>626</v>
      </c>
      <c r="D221" s="227" t="s">
        <v>343</v>
      </c>
      <c r="E221" s="228" t="s">
        <v>2201</v>
      </c>
      <c r="F221" s="229" t="s">
        <v>2202</v>
      </c>
      <c r="G221" s="230" t="s">
        <v>473</v>
      </c>
      <c r="H221" s="231">
        <v>8.25</v>
      </c>
      <c r="I221" s="232"/>
      <c r="J221" s="233">
        <f>ROUND(I221*H221,2)</f>
        <v>0</v>
      </c>
      <c r="K221" s="229" t="s">
        <v>443</v>
      </c>
      <c r="L221" s="45"/>
      <c r="M221" s="234" t="s">
        <v>1</v>
      </c>
      <c r="N221" s="235" t="s">
        <v>41</v>
      </c>
      <c r="O221" s="92"/>
      <c r="P221" s="236">
        <f>O221*H221</f>
        <v>0</v>
      </c>
      <c r="Q221" s="236">
        <v>0</v>
      </c>
      <c r="R221" s="236">
        <f>Q221*H221</f>
        <v>0</v>
      </c>
      <c r="S221" s="236">
        <v>0</v>
      </c>
      <c r="T221" s="237">
        <f>S221*H221</f>
        <v>0</v>
      </c>
      <c r="U221" s="39"/>
      <c r="V221" s="39"/>
      <c r="W221" s="39"/>
      <c r="X221" s="39"/>
      <c r="Y221" s="39"/>
      <c r="Z221" s="39"/>
      <c r="AA221" s="39"/>
      <c r="AB221" s="39"/>
      <c r="AC221" s="39"/>
      <c r="AD221" s="39"/>
      <c r="AE221" s="39"/>
      <c r="AR221" s="238" t="s">
        <v>360</v>
      </c>
      <c r="AT221" s="238" t="s">
        <v>343</v>
      </c>
      <c r="AU221" s="238" t="s">
        <v>85</v>
      </c>
      <c r="AY221" s="18" t="s">
        <v>342</v>
      </c>
      <c r="BE221" s="239">
        <f>IF(N221="základní",J221,0)</f>
        <v>0</v>
      </c>
      <c r="BF221" s="239">
        <f>IF(N221="snížená",J221,0)</f>
        <v>0</v>
      </c>
      <c r="BG221" s="239">
        <f>IF(N221="zákl. přenesená",J221,0)</f>
        <v>0</v>
      </c>
      <c r="BH221" s="239">
        <f>IF(N221="sníž. přenesená",J221,0)</f>
        <v>0</v>
      </c>
      <c r="BI221" s="239">
        <f>IF(N221="nulová",J221,0)</f>
        <v>0</v>
      </c>
      <c r="BJ221" s="18" t="s">
        <v>83</v>
      </c>
      <c r="BK221" s="239">
        <f>ROUND(I221*H221,2)</f>
        <v>0</v>
      </c>
      <c r="BL221" s="18" t="s">
        <v>360</v>
      </c>
      <c r="BM221" s="238" t="s">
        <v>4021</v>
      </c>
    </row>
    <row r="222" s="2" customFormat="1">
      <c r="A222" s="39"/>
      <c r="B222" s="40"/>
      <c r="C222" s="41"/>
      <c r="D222" s="240" t="s">
        <v>349</v>
      </c>
      <c r="E222" s="41"/>
      <c r="F222" s="241" t="s">
        <v>2204</v>
      </c>
      <c r="G222" s="41"/>
      <c r="H222" s="41"/>
      <c r="I222" s="242"/>
      <c r="J222" s="41"/>
      <c r="K222" s="41"/>
      <c r="L222" s="45"/>
      <c r="M222" s="243"/>
      <c r="N222" s="244"/>
      <c r="O222" s="92"/>
      <c r="P222" s="92"/>
      <c r="Q222" s="92"/>
      <c r="R222" s="92"/>
      <c r="S222" s="92"/>
      <c r="T222" s="93"/>
      <c r="U222" s="39"/>
      <c r="V222" s="39"/>
      <c r="W222" s="39"/>
      <c r="X222" s="39"/>
      <c r="Y222" s="39"/>
      <c r="Z222" s="39"/>
      <c r="AA222" s="39"/>
      <c r="AB222" s="39"/>
      <c r="AC222" s="39"/>
      <c r="AD222" s="39"/>
      <c r="AE222" s="39"/>
      <c r="AT222" s="18" t="s">
        <v>349</v>
      </c>
      <c r="AU222" s="18" t="s">
        <v>85</v>
      </c>
    </row>
    <row r="223" s="14" customFormat="1">
      <c r="A223" s="14"/>
      <c r="B223" s="263"/>
      <c r="C223" s="264"/>
      <c r="D223" s="240" t="s">
        <v>446</v>
      </c>
      <c r="E223" s="265" t="s">
        <v>1</v>
      </c>
      <c r="F223" s="266" t="s">
        <v>2195</v>
      </c>
      <c r="G223" s="264"/>
      <c r="H223" s="265" t="s">
        <v>1</v>
      </c>
      <c r="I223" s="267"/>
      <c r="J223" s="264"/>
      <c r="K223" s="264"/>
      <c r="L223" s="268"/>
      <c r="M223" s="269"/>
      <c r="N223" s="270"/>
      <c r="O223" s="270"/>
      <c r="P223" s="270"/>
      <c r="Q223" s="270"/>
      <c r="R223" s="270"/>
      <c r="S223" s="270"/>
      <c r="T223" s="271"/>
      <c r="U223" s="14"/>
      <c r="V223" s="14"/>
      <c r="W223" s="14"/>
      <c r="X223" s="14"/>
      <c r="Y223" s="14"/>
      <c r="Z223" s="14"/>
      <c r="AA223" s="14"/>
      <c r="AB223" s="14"/>
      <c r="AC223" s="14"/>
      <c r="AD223" s="14"/>
      <c r="AE223" s="14"/>
      <c r="AT223" s="272" t="s">
        <v>446</v>
      </c>
      <c r="AU223" s="272" t="s">
        <v>85</v>
      </c>
      <c r="AV223" s="14" t="s">
        <v>83</v>
      </c>
      <c r="AW223" s="14" t="s">
        <v>32</v>
      </c>
      <c r="AX223" s="14" t="s">
        <v>76</v>
      </c>
      <c r="AY223" s="272" t="s">
        <v>342</v>
      </c>
    </row>
    <row r="224" s="13" customFormat="1">
      <c r="A224" s="13"/>
      <c r="B224" s="252"/>
      <c r="C224" s="253"/>
      <c r="D224" s="240" t="s">
        <v>446</v>
      </c>
      <c r="E224" s="254" t="s">
        <v>1</v>
      </c>
      <c r="F224" s="255" t="s">
        <v>4019</v>
      </c>
      <c r="G224" s="253"/>
      <c r="H224" s="256">
        <v>8.25</v>
      </c>
      <c r="I224" s="257"/>
      <c r="J224" s="253"/>
      <c r="K224" s="253"/>
      <c r="L224" s="258"/>
      <c r="M224" s="259"/>
      <c r="N224" s="260"/>
      <c r="O224" s="260"/>
      <c r="P224" s="260"/>
      <c r="Q224" s="260"/>
      <c r="R224" s="260"/>
      <c r="S224" s="260"/>
      <c r="T224" s="261"/>
      <c r="U224" s="13"/>
      <c r="V224" s="13"/>
      <c r="W224" s="13"/>
      <c r="X224" s="13"/>
      <c r="Y224" s="13"/>
      <c r="Z224" s="13"/>
      <c r="AA224" s="13"/>
      <c r="AB224" s="13"/>
      <c r="AC224" s="13"/>
      <c r="AD224" s="13"/>
      <c r="AE224" s="13"/>
      <c r="AT224" s="262" t="s">
        <v>446</v>
      </c>
      <c r="AU224" s="262" t="s">
        <v>85</v>
      </c>
      <c r="AV224" s="13" t="s">
        <v>85</v>
      </c>
      <c r="AW224" s="13" t="s">
        <v>32</v>
      </c>
      <c r="AX224" s="13" t="s">
        <v>83</v>
      </c>
      <c r="AY224" s="262" t="s">
        <v>342</v>
      </c>
    </row>
    <row r="225" s="12" customFormat="1" ht="22.8" customHeight="1">
      <c r="A225" s="12"/>
      <c r="B225" s="213"/>
      <c r="C225" s="214"/>
      <c r="D225" s="215" t="s">
        <v>75</v>
      </c>
      <c r="E225" s="246" t="s">
        <v>376</v>
      </c>
      <c r="F225" s="246" t="s">
        <v>814</v>
      </c>
      <c r="G225" s="214"/>
      <c r="H225" s="214"/>
      <c r="I225" s="217"/>
      <c r="J225" s="247">
        <f>BK225</f>
        <v>0</v>
      </c>
      <c r="K225" s="214"/>
      <c r="L225" s="219"/>
      <c r="M225" s="220"/>
      <c r="N225" s="221"/>
      <c r="O225" s="221"/>
      <c r="P225" s="222">
        <f>SUM(P226:P228)</f>
        <v>0</v>
      </c>
      <c r="Q225" s="221"/>
      <c r="R225" s="222">
        <f>SUM(R226:R228)</f>
        <v>0.00052499999999999997</v>
      </c>
      <c r="S225" s="221"/>
      <c r="T225" s="223">
        <f>SUM(T226:T228)</f>
        <v>0</v>
      </c>
      <c r="U225" s="12"/>
      <c r="V225" s="12"/>
      <c r="W225" s="12"/>
      <c r="X225" s="12"/>
      <c r="Y225" s="12"/>
      <c r="Z225" s="12"/>
      <c r="AA225" s="12"/>
      <c r="AB225" s="12"/>
      <c r="AC225" s="12"/>
      <c r="AD225" s="12"/>
      <c r="AE225" s="12"/>
      <c r="AR225" s="224" t="s">
        <v>83</v>
      </c>
      <c r="AT225" s="225" t="s">
        <v>75</v>
      </c>
      <c r="AU225" s="225" t="s">
        <v>83</v>
      </c>
      <c r="AY225" s="224" t="s">
        <v>342</v>
      </c>
      <c r="BK225" s="226">
        <f>SUM(BK226:BK228)</f>
        <v>0</v>
      </c>
    </row>
    <row r="226" s="2" customFormat="1" ht="16.5" customHeight="1">
      <c r="A226" s="39"/>
      <c r="B226" s="40"/>
      <c r="C226" s="227" t="s">
        <v>632</v>
      </c>
      <c r="D226" s="227" t="s">
        <v>343</v>
      </c>
      <c r="E226" s="228" t="s">
        <v>2601</v>
      </c>
      <c r="F226" s="229" t="s">
        <v>2602</v>
      </c>
      <c r="G226" s="230" t="s">
        <v>543</v>
      </c>
      <c r="H226" s="231">
        <v>7.5</v>
      </c>
      <c r="I226" s="232"/>
      <c r="J226" s="233">
        <f>ROUND(I226*H226,2)</f>
        <v>0</v>
      </c>
      <c r="K226" s="229" t="s">
        <v>443</v>
      </c>
      <c r="L226" s="45"/>
      <c r="M226" s="234" t="s">
        <v>1</v>
      </c>
      <c r="N226" s="235" t="s">
        <v>41</v>
      </c>
      <c r="O226" s="92"/>
      <c r="P226" s="236">
        <f>O226*H226</f>
        <v>0</v>
      </c>
      <c r="Q226" s="236">
        <v>6.9999999999999994E-05</v>
      </c>
      <c r="R226" s="236">
        <f>Q226*H226</f>
        <v>0.00052499999999999997</v>
      </c>
      <c r="S226" s="236">
        <v>0</v>
      </c>
      <c r="T226" s="237">
        <f>S226*H226</f>
        <v>0</v>
      </c>
      <c r="U226" s="39"/>
      <c r="V226" s="39"/>
      <c r="W226" s="39"/>
      <c r="X226" s="39"/>
      <c r="Y226" s="39"/>
      <c r="Z226" s="39"/>
      <c r="AA226" s="39"/>
      <c r="AB226" s="39"/>
      <c r="AC226" s="39"/>
      <c r="AD226" s="39"/>
      <c r="AE226" s="39"/>
      <c r="AR226" s="238" t="s">
        <v>360</v>
      </c>
      <c r="AT226" s="238" t="s">
        <v>343</v>
      </c>
      <c r="AU226" s="238" t="s">
        <v>85</v>
      </c>
      <c r="AY226" s="18" t="s">
        <v>342</v>
      </c>
      <c r="BE226" s="239">
        <f>IF(N226="základní",J226,0)</f>
        <v>0</v>
      </c>
      <c r="BF226" s="239">
        <f>IF(N226="snížená",J226,0)</f>
        <v>0</v>
      </c>
      <c r="BG226" s="239">
        <f>IF(N226="zákl. přenesená",J226,0)</f>
        <v>0</v>
      </c>
      <c r="BH226" s="239">
        <f>IF(N226="sníž. přenesená",J226,0)</f>
        <v>0</v>
      </c>
      <c r="BI226" s="239">
        <f>IF(N226="nulová",J226,0)</f>
        <v>0</v>
      </c>
      <c r="BJ226" s="18" t="s">
        <v>83</v>
      </c>
      <c r="BK226" s="239">
        <f>ROUND(I226*H226,2)</f>
        <v>0</v>
      </c>
      <c r="BL226" s="18" t="s">
        <v>360</v>
      </c>
      <c r="BM226" s="238" t="s">
        <v>4022</v>
      </c>
    </row>
    <row r="227" s="2" customFormat="1">
      <c r="A227" s="39"/>
      <c r="B227" s="40"/>
      <c r="C227" s="41"/>
      <c r="D227" s="240" t="s">
        <v>349</v>
      </c>
      <c r="E227" s="41"/>
      <c r="F227" s="241" t="s">
        <v>2604</v>
      </c>
      <c r="G227" s="41"/>
      <c r="H227" s="41"/>
      <c r="I227" s="242"/>
      <c r="J227" s="41"/>
      <c r="K227" s="41"/>
      <c r="L227" s="45"/>
      <c r="M227" s="243"/>
      <c r="N227" s="244"/>
      <c r="O227" s="92"/>
      <c r="P227" s="92"/>
      <c r="Q227" s="92"/>
      <c r="R227" s="92"/>
      <c r="S227" s="92"/>
      <c r="T227" s="93"/>
      <c r="U227" s="39"/>
      <c r="V227" s="39"/>
      <c r="W227" s="39"/>
      <c r="X227" s="39"/>
      <c r="Y227" s="39"/>
      <c r="Z227" s="39"/>
      <c r="AA227" s="39"/>
      <c r="AB227" s="39"/>
      <c r="AC227" s="39"/>
      <c r="AD227" s="39"/>
      <c r="AE227" s="39"/>
      <c r="AT227" s="18" t="s">
        <v>349</v>
      </c>
      <c r="AU227" s="18" t="s">
        <v>85</v>
      </c>
    </row>
    <row r="228" s="13" customFormat="1">
      <c r="A228" s="13"/>
      <c r="B228" s="252"/>
      <c r="C228" s="253"/>
      <c r="D228" s="240" t="s">
        <v>446</v>
      </c>
      <c r="E228" s="254" t="s">
        <v>1</v>
      </c>
      <c r="F228" s="255" t="s">
        <v>4023</v>
      </c>
      <c r="G228" s="253"/>
      <c r="H228" s="256">
        <v>7.5</v>
      </c>
      <c r="I228" s="257"/>
      <c r="J228" s="253"/>
      <c r="K228" s="253"/>
      <c r="L228" s="258"/>
      <c r="M228" s="259"/>
      <c r="N228" s="260"/>
      <c r="O228" s="260"/>
      <c r="P228" s="260"/>
      <c r="Q228" s="260"/>
      <c r="R228" s="260"/>
      <c r="S228" s="260"/>
      <c r="T228" s="261"/>
      <c r="U228" s="13"/>
      <c r="V228" s="13"/>
      <c r="W228" s="13"/>
      <c r="X228" s="13"/>
      <c r="Y228" s="13"/>
      <c r="Z228" s="13"/>
      <c r="AA228" s="13"/>
      <c r="AB228" s="13"/>
      <c r="AC228" s="13"/>
      <c r="AD228" s="13"/>
      <c r="AE228" s="13"/>
      <c r="AT228" s="262" t="s">
        <v>446</v>
      </c>
      <c r="AU228" s="262" t="s">
        <v>85</v>
      </c>
      <c r="AV228" s="13" t="s">
        <v>85</v>
      </c>
      <c r="AW228" s="13" t="s">
        <v>32</v>
      </c>
      <c r="AX228" s="13" t="s">
        <v>83</v>
      </c>
      <c r="AY228" s="262" t="s">
        <v>342</v>
      </c>
    </row>
    <row r="229" s="12" customFormat="1" ht="22.8" customHeight="1">
      <c r="A229" s="12"/>
      <c r="B229" s="213"/>
      <c r="C229" s="214"/>
      <c r="D229" s="215" t="s">
        <v>75</v>
      </c>
      <c r="E229" s="246" t="s">
        <v>381</v>
      </c>
      <c r="F229" s="246" t="s">
        <v>839</v>
      </c>
      <c r="G229" s="214"/>
      <c r="H229" s="214"/>
      <c r="I229" s="217"/>
      <c r="J229" s="247">
        <f>BK229</f>
        <v>0</v>
      </c>
      <c r="K229" s="214"/>
      <c r="L229" s="219"/>
      <c r="M229" s="220"/>
      <c r="N229" s="221"/>
      <c r="O229" s="221"/>
      <c r="P229" s="222">
        <f>SUM(P230:P233)</f>
        <v>0</v>
      </c>
      <c r="Q229" s="221"/>
      <c r="R229" s="222">
        <f>SUM(R230:R233)</f>
        <v>0</v>
      </c>
      <c r="S229" s="221"/>
      <c r="T229" s="223">
        <f>SUM(T230:T233)</f>
        <v>0</v>
      </c>
      <c r="U229" s="12"/>
      <c r="V229" s="12"/>
      <c r="W229" s="12"/>
      <c r="X229" s="12"/>
      <c r="Y229" s="12"/>
      <c r="Z229" s="12"/>
      <c r="AA229" s="12"/>
      <c r="AB229" s="12"/>
      <c r="AC229" s="12"/>
      <c r="AD229" s="12"/>
      <c r="AE229" s="12"/>
      <c r="AR229" s="224" t="s">
        <v>83</v>
      </c>
      <c r="AT229" s="225" t="s">
        <v>75</v>
      </c>
      <c r="AU229" s="225" t="s">
        <v>83</v>
      </c>
      <c r="AY229" s="224" t="s">
        <v>342</v>
      </c>
      <c r="BK229" s="226">
        <f>SUM(BK230:BK233)</f>
        <v>0</v>
      </c>
    </row>
    <row r="230" s="2" customFormat="1" ht="16.5" customHeight="1">
      <c r="A230" s="39"/>
      <c r="B230" s="40"/>
      <c r="C230" s="227" t="s">
        <v>639</v>
      </c>
      <c r="D230" s="227" t="s">
        <v>343</v>
      </c>
      <c r="E230" s="228" t="s">
        <v>2219</v>
      </c>
      <c r="F230" s="229" t="s">
        <v>2220</v>
      </c>
      <c r="G230" s="230" t="s">
        <v>543</v>
      </c>
      <c r="H230" s="231">
        <v>15</v>
      </c>
      <c r="I230" s="232"/>
      <c r="J230" s="233">
        <f>ROUND(I230*H230,2)</f>
        <v>0</v>
      </c>
      <c r="K230" s="229" t="s">
        <v>443</v>
      </c>
      <c r="L230" s="45"/>
      <c r="M230" s="234" t="s">
        <v>1</v>
      </c>
      <c r="N230" s="235" t="s">
        <v>41</v>
      </c>
      <c r="O230" s="92"/>
      <c r="P230" s="236">
        <f>O230*H230</f>
        <v>0</v>
      </c>
      <c r="Q230" s="236">
        <v>0</v>
      </c>
      <c r="R230" s="236">
        <f>Q230*H230</f>
        <v>0</v>
      </c>
      <c r="S230" s="236">
        <v>0</v>
      </c>
      <c r="T230" s="237">
        <f>S230*H230</f>
        <v>0</v>
      </c>
      <c r="U230" s="39"/>
      <c r="V230" s="39"/>
      <c r="W230" s="39"/>
      <c r="X230" s="39"/>
      <c r="Y230" s="39"/>
      <c r="Z230" s="39"/>
      <c r="AA230" s="39"/>
      <c r="AB230" s="39"/>
      <c r="AC230" s="39"/>
      <c r="AD230" s="39"/>
      <c r="AE230" s="39"/>
      <c r="AR230" s="238" t="s">
        <v>360</v>
      </c>
      <c r="AT230" s="238" t="s">
        <v>343</v>
      </c>
      <c r="AU230" s="238" t="s">
        <v>85</v>
      </c>
      <c r="AY230" s="18" t="s">
        <v>342</v>
      </c>
      <c r="BE230" s="239">
        <f>IF(N230="základní",J230,0)</f>
        <v>0</v>
      </c>
      <c r="BF230" s="239">
        <f>IF(N230="snížená",J230,0)</f>
        <v>0</v>
      </c>
      <c r="BG230" s="239">
        <f>IF(N230="zákl. přenesená",J230,0)</f>
        <v>0</v>
      </c>
      <c r="BH230" s="239">
        <f>IF(N230="sníž. přenesená",J230,0)</f>
        <v>0</v>
      </c>
      <c r="BI230" s="239">
        <f>IF(N230="nulová",J230,0)</f>
        <v>0</v>
      </c>
      <c r="BJ230" s="18" t="s">
        <v>83</v>
      </c>
      <c r="BK230" s="239">
        <f>ROUND(I230*H230,2)</f>
        <v>0</v>
      </c>
      <c r="BL230" s="18" t="s">
        <v>360</v>
      </c>
      <c r="BM230" s="238" t="s">
        <v>4024</v>
      </c>
    </row>
    <row r="231" s="2" customFormat="1">
      <c r="A231" s="39"/>
      <c r="B231" s="40"/>
      <c r="C231" s="41"/>
      <c r="D231" s="240" t="s">
        <v>349</v>
      </c>
      <c r="E231" s="41"/>
      <c r="F231" s="241" t="s">
        <v>2222</v>
      </c>
      <c r="G231" s="41"/>
      <c r="H231" s="41"/>
      <c r="I231" s="242"/>
      <c r="J231" s="41"/>
      <c r="K231" s="41"/>
      <c r="L231" s="45"/>
      <c r="M231" s="243"/>
      <c r="N231" s="244"/>
      <c r="O231" s="92"/>
      <c r="P231" s="92"/>
      <c r="Q231" s="92"/>
      <c r="R231" s="92"/>
      <c r="S231" s="92"/>
      <c r="T231" s="93"/>
      <c r="U231" s="39"/>
      <c r="V231" s="39"/>
      <c r="W231" s="39"/>
      <c r="X231" s="39"/>
      <c r="Y231" s="39"/>
      <c r="Z231" s="39"/>
      <c r="AA231" s="39"/>
      <c r="AB231" s="39"/>
      <c r="AC231" s="39"/>
      <c r="AD231" s="39"/>
      <c r="AE231" s="39"/>
      <c r="AT231" s="18" t="s">
        <v>349</v>
      </c>
      <c r="AU231" s="18" t="s">
        <v>85</v>
      </c>
    </row>
    <row r="232" s="14" customFormat="1">
      <c r="A232" s="14"/>
      <c r="B232" s="263"/>
      <c r="C232" s="264"/>
      <c r="D232" s="240" t="s">
        <v>446</v>
      </c>
      <c r="E232" s="265" t="s">
        <v>1</v>
      </c>
      <c r="F232" s="266" t="s">
        <v>2223</v>
      </c>
      <c r="G232" s="264"/>
      <c r="H232" s="265" t="s">
        <v>1</v>
      </c>
      <c r="I232" s="267"/>
      <c r="J232" s="264"/>
      <c r="K232" s="264"/>
      <c r="L232" s="268"/>
      <c r="M232" s="269"/>
      <c r="N232" s="270"/>
      <c r="O232" s="270"/>
      <c r="P232" s="270"/>
      <c r="Q232" s="270"/>
      <c r="R232" s="270"/>
      <c r="S232" s="270"/>
      <c r="T232" s="271"/>
      <c r="U232" s="14"/>
      <c r="V232" s="14"/>
      <c r="W232" s="14"/>
      <c r="X232" s="14"/>
      <c r="Y232" s="14"/>
      <c r="Z232" s="14"/>
      <c r="AA232" s="14"/>
      <c r="AB232" s="14"/>
      <c r="AC232" s="14"/>
      <c r="AD232" s="14"/>
      <c r="AE232" s="14"/>
      <c r="AT232" s="272" t="s">
        <v>446</v>
      </c>
      <c r="AU232" s="272" t="s">
        <v>85</v>
      </c>
      <c r="AV232" s="14" t="s">
        <v>83</v>
      </c>
      <c r="AW232" s="14" t="s">
        <v>32</v>
      </c>
      <c r="AX232" s="14" t="s">
        <v>76</v>
      </c>
      <c r="AY232" s="272" t="s">
        <v>342</v>
      </c>
    </row>
    <row r="233" s="13" customFormat="1">
      <c r="A233" s="13"/>
      <c r="B233" s="252"/>
      <c r="C233" s="253"/>
      <c r="D233" s="240" t="s">
        <v>446</v>
      </c>
      <c r="E233" s="254" t="s">
        <v>1</v>
      </c>
      <c r="F233" s="255" t="s">
        <v>4025</v>
      </c>
      <c r="G233" s="253"/>
      <c r="H233" s="256">
        <v>15</v>
      </c>
      <c r="I233" s="257"/>
      <c r="J233" s="253"/>
      <c r="K233" s="253"/>
      <c r="L233" s="258"/>
      <c r="M233" s="259"/>
      <c r="N233" s="260"/>
      <c r="O233" s="260"/>
      <c r="P233" s="260"/>
      <c r="Q233" s="260"/>
      <c r="R233" s="260"/>
      <c r="S233" s="260"/>
      <c r="T233" s="261"/>
      <c r="U233" s="13"/>
      <c r="V233" s="13"/>
      <c r="W233" s="13"/>
      <c r="X233" s="13"/>
      <c r="Y233" s="13"/>
      <c r="Z233" s="13"/>
      <c r="AA233" s="13"/>
      <c r="AB233" s="13"/>
      <c r="AC233" s="13"/>
      <c r="AD233" s="13"/>
      <c r="AE233" s="13"/>
      <c r="AT233" s="262" t="s">
        <v>446</v>
      </c>
      <c r="AU233" s="262" t="s">
        <v>85</v>
      </c>
      <c r="AV233" s="13" t="s">
        <v>85</v>
      </c>
      <c r="AW233" s="13" t="s">
        <v>32</v>
      </c>
      <c r="AX233" s="13" t="s">
        <v>83</v>
      </c>
      <c r="AY233" s="262" t="s">
        <v>342</v>
      </c>
    </row>
    <row r="234" s="12" customFormat="1" ht="22.8" customHeight="1">
      <c r="A234" s="12"/>
      <c r="B234" s="213"/>
      <c r="C234" s="214"/>
      <c r="D234" s="215" t="s">
        <v>75</v>
      </c>
      <c r="E234" s="246" t="s">
        <v>950</v>
      </c>
      <c r="F234" s="246" t="s">
        <v>951</v>
      </c>
      <c r="G234" s="214"/>
      <c r="H234" s="214"/>
      <c r="I234" s="217"/>
      <c r="J234" s="247">
        <f>BK234</f>
        <v>0</v>
      </c>
      <c r="K234" s="214"/>
      <c r="L234" s="219"/>
      <c r="M234" s="220"/>
      <c r="N234" s="221"/>
      <c r="O234" s="221"/>
      <c r="P234" s="222">
        <f>SUM(P235:P240)</f>
        <v>0</v>
      </c>
      <c r="Q234" s="221"/>
      <c r="R234" s="222">
        <f>SUM(R235:R240)</f>
        <v>0</v>
      </c>
      <c r="S234" s="221"/>
      <c r="T234" s="223">
        <f>SUM(T235:T240)</f>
        <v>0</v>
      </c>
      <c r="U234" s="12"/>
      <c r="V234" s="12"/>
      <c r="W234" s="12"/>
      <c r="X234" s="12"/>
      <c r="Y234" s="12"/>
      <c r="Z234" s="12"/>
      <c r="AA234" s="12"/>
      <c r="AB234" s="12"/>
      <c r="AC234" s="12"/>
      <c r="AD234" s="12"/>
      <c r="AE234" s="12"/>
      <c r="AR234" s="224" t="s">
        <v>83</v>
      </c>
      <c r="AT234" s="225" t="s">
        <v>75</v>
      </c>
      <c r="AU234" s="225" t="s">
        <v>83</v>
      </c>
      <c r="AY234" s="224" t="s">
        <v>342</v>
      </c>
      <c r="BK234" s="226">
        <f>SUM(BK235:BK240)</f>
        <v>0</v>
      </c>
    </row>
    <row r="235" s="2" customFormat="1" ht="16.5" customHeight="1">
      <c r="A235" s="39"/>
      <c r="B235" s="40"/>
      <c r="C235" s="227" t="s">
        <v>645</v>
      </c>
      <c r="D235" s="227" t="s">
        <v>343</v>
      </c>
      <c r="E235" s="228" t="s">
        <v>981</v>
      </c>
      <c r="F235" s="229" t="s">
        <v>982</v>
      </c>
      <c r="G235" s="230" t="s">
        <v>462</v>
      </c>
      <c r="H235" s="231">
        <v>5.173</v>
      </c>
      <c r="I235" s="232"/>
      <c r="J235" s="233">
        <f>ROUND(I235*H235,2)</f>
        <v>0</v>
      </c>
      <c r="K235" s="229" t="s">
        <v>1</v>
      </c>
      <c r="L235" s="45"/>
      <c r="M235" s="234" t="s">
        <v>1</v>
      </c>
      <c r="N235" s="235" t="s">
        <v>41</v>
      </c>
      <c r="O235" s="92"/>
      <c r="P235" s="236">
        <f>O235*H235</f>
        <v>0</v>
      </c>
      <c r="Q235" s="236">
        <v>0</v>
      </c>
      <c r="R235" s="236">
        <f>Q235*H235</f>
        <v>0</v>
      </c>
      <c r="S235" s="236">
        <v>0</v>
      </c>
      <c r="T235" s="237">
        <f>S235*H235</f>
        <v>0</v>
      </c>
      <c r="U235" s="39"/>
      <c r="V235" s="39"/>
      <c r="W235" s="39"/>
      <c r="X235" s="39"/>
      <c r="Y235" s="39"/>
      <c r="Z235" s="39"/>
      <c r="AA235" s="39"/>
      <c r="AB235" s="39"/>
      <c r="AC235" s="39"/>
      <c r="AD235" s="39"/>
      <c r="AE235" s="39"/>
      <c r="AR235" s="238" t="s">
        <v>360</v>
      </c>
      <c r="AT235" s="238" t="s">
        <v>343</v>
      </c>
      <c r="AU235" s="238" t="s">
        <v>85</v>
      </c>
      <c r="AY235" s="18" t="s">
        <v>342</v>
      </c>
      <c r="BE235" s="239">
        <f>IF(N235="základní",J235,0)</f>
        <v>0</v>
      </c>
      <c r="BF235" s="239">
        <f>IF(N235="snížená",J235,0)</f>
        <v>0</v>
      </c>
      <c r="BG235" s="239">
        <f>IF(N235="zákl. přenesená",J235,0)</f>
        <v>0</v>
      </c>
      <c r="BH235" s="239">
        <f>IF(N235="sníž. přenesená",J235,0)</f>
        <v>0</v>
      </c>
      <c r="BI235" s="239">
        <f>IF(N235="nulová",J235,0)</f>
        <v>0</v>
      </c>
      <c r="BJ235" s="18" t="s">
        <v>83</v>
      </c>
      <c r="BK235" s="239">
        <f>ROUND(I235*H235,2)</f>
        <v>0</v>
      </c>
      <c r="BL235" s="18" t="s">
        <v>360</v>
      </c>
      <c r="BM235" s="238" t="s">
        <v>4026</v>
      </c>
    </row>
    <row r="236" s="2" customFormat="1">
      <c r="A236" s="39"/>
      <c r="B236" s="40"/>
      <c r="C236" s="41"/>
      <c r="D236" s="240" t="s">
        <v>349</v>
      </c>
      <c r="E236" s="41"/>
      <c r="F236" s="241" t="s">
        <v>984</v>
      </c>
      <c r="G236" s="41"/>
      <c r="H236" s="41"/>
      <c r="I236" s="242"/>
      <c r="J236" s="41"/>
      <c r="K236" s="41"/>
      <c r="L236" s="45"/>
      <c r="M236" s="243"/>
      <c r="N236" s="244"/>
      <c r="O236" s="92"/>
      <c r="P236" s="92"/>
      <c r="Q236" s="92"/>
      <c r="R236" s="92"/>
      <c r="S236" s="92"/>
      <c r="T236" s="93"/>
      <c r="U236" s="39"/>
      <c r="V236" s="39"/>
      <c r="W236" s="39"/>
      <c r="X236" s="39"/>
      <c r="Y236" s="39"/>
      <c r="Z236" s="39"/>
      <c r="AA236" s="39"/>
      <c r="AB236" s="39"/>
      <c r="AC236" s="39"/>
      <c r="AD236" s="39"/>
      <c r="AE236" s="39"/>
      <c r="AT236" s="18" t="s">
        <v>349</v>
      </c>
      <c r="AU236" s="18" t="s">
        <v>85</v>
      </c>
    </row>
    <row r="237" s="13" customFormat="1">
      <c r="A237" s="13"/>
      <c r="B237" s="252"/>
      <c r="C237" s="253"/>
      <c r="D237" s="240" t="s">
        <v>446</v>
      </c>
      <c r="E237" s="254" t="s">
        <v>1</v>
      </c>
      <c r="F237" s="255" t="s">
        <v>4027</v>
      </c>
      <c r="G237" s="253"/>
      <c r="H237" s="256">
        <v>5.173</v>
      </c>
      <c r="I237" s="257"/>
      <c r="J237" s="253"/>
      <c r="K237" s="253"/>
      <c r="L237" s="258"/>
      <c r="M237" s="259"/>
      <c r="N237" s="260"/>
      <c r="O237" s="260"/>
      <c r="P237" s="260"/>
      <c r="Q237" s="260"/>
      <c r="R237" s="260"/>
      <c r="S237" s="260"/>
      <c r="T237" s="261"/>
      <c r="U237" s="13"/>
      <c r="V237" s="13"/>
      <c r="W237" s="13"/>
      <c r="X237" s="13"/>
      <c r="Y237" s="13"/>
      <c r="Z237" s="13"/>
      <c r="AA237" s="13"/>
      <c r="AB237" s="13"/>
      <c r="AC237" s="13"/>
      <c r="AD237" s="13"/>
      <c r="AE237" s="13"/>
      <c r="AT237" s="262" t="s">
        <v>446</v>
      </c>
      <c r="AU237" s="262" t="s">
        <v>85</v>
      </c>
      <c r="AV237" s="13" t="s">
        <v>85</v>
      </c>
      <c r="AW237" s="13" t="s">
        <v>32</v>
      </c>
      <c r="AX237" s="13" t="s">
        <v>83</v>
      </c>
      <c r="AY237" s="262" t="s">
        <v>342</v>
      </c>
    </row>
    <row r="238" s="2" customFormat="1" ht="24.15" customHeight="1">
      <c r="A238" s="39"/>
      <c r="B238" s="40"/>
      <c r="C238" s="227" t="s">
        <v>654</v>
      </c>
      <c r="D238" s="227" t="s">
        <v>343</v>
      </c>
      <c r="E238" s="228" t="s">
        <v>1007</v>
      </c>
      <c r="F238" s="229" t="s">
        <v>1008</v>
      </c>
      <c r="G238" s="230" t="s">
        <v>462</v>
      </c>
      <c r="H238" s="231">
        <v>5.173</v>
      </c>
      <c r="I238" s="232"/>
      <c r="J238" s="233">
        <f>ROUND(I238*H238,2)</f>
        <v>0</v>
      </c>
      <c r="K238" s="229" t="s">
        <v>443</v>
      </c>
      <c r="L238" s="45"/>
      <c r="M238" s="234" t="s">
        <v>1</v>
      </c>
      <c r="N238" s="235" t="s">
        <v>41</v>
      </c>
      <c r="O238" s="92"/>
      <c r="P238" s="236">
        <f>O238*H238</f>
        <v>0</v>
      </c>
      <c r="Q238" s="236">
        <v>0</v>
      </c>
      <c r="R238" s="236">
        <f>Q238*H238</f>
        <v>0</v>
      </c>
      <c r="S238" s="236">
        <v>0</v>
      </c>
      <c r="T238" s="237">
        <f>S238*H238</f>
        <v>0</v>
      </c>
      <c r="U238" s="39"/>
      <c r="V238" s="39"/>
      <c r="W238" s="39"/>
      <c r="X238" s="39"/>
      <c r="Y238" s="39"/>
      <c r="Z238" s="39"/>
      <c r="AA238" s="39"/>
      <c r="AB238" s="39"/>
      <c r="AC238" s="39"/>
      <c r="AD238" s="39"/>
      <c r="AE238" s="39"/>
      <c r="AR238" s="238" t="s">
        <v>360</v>
      </c>
      <c r="AT238" s="238" t="s">
        <v>343</v>
      </c>
      <c r="AU238" s="238" t="s">
        <v>85</v>
      </c>
      <c r="AY238" s="18" t="s">
        <v>342</v>
      </c>
      <c r="BE238" s="239">
        <f>IF(N238="základní",J238,0)</f>
        <v>0</v>
      </c>
      <c r="BF238" s="239">
        <f>IF(N238="snížená",J238,0)</f>
        <v>0</v>
      </c>
      <c r="BG238" s="239">
        <f>IF(N238="zákl. přenesená",J238,0)</f>
        <v>0</v>
      </c>
      <c r="BH238" s="239">
        <f>IF(N238="sníž. přenesená",J238,0)</f>
        <v>0</v>
      </c>
      <c r="BI238" s="239">
        <f>IF(N238="nulová",J238,0)</f>
        <v>0</v>
      </c>
      <c r="BJ238" s="18" t="s">
        <v>83</v>
      </c>
      <c r="BK238" s="239">
        <f>ROUND(I238*H238,2)</f>
        <v>0</v>
      </c>
      <c r="BL238" s="18" t="s">
        <v>360</v>
      </c>
      <c r="BM238" s="238" t="s">
        <v>4028</v>
      </c>
    </row>
    <row r="239" s="2" customFormat="1">
      <c r="A239" s="39"/>
      <c r="B239" s="40"/>
      <c r="C239" s="41"/>
      <c r="D239" s="240" t="s">
        <v>349</v>
      </c>
      <c r="E239" s="41"/>
      <c r="F239" s="241" t="s">
        <v>636</v>
      </c>
      <c r="G239" s="41"/>
      <c r="H239" s="41"/>
      <c r="I239" s="242"/>
      <c r="J239" s="41"/>
      <c r="K239" s="41"/>
      <c r="L239" s="45"/>
      <c r="M239" s="243"/>
      <c r="N239" s="244"/>
      <c r="O239" s="92"/>
      <c r="P239" s="92"/>
      <c r="Q239" s="92"/>
      <c r="R239" s="92"/>
      <c r="S239" s="92"/>
      <c r="T239" s="93"/>
      <c r="U239" s="39"/>
      <c r="V239" s="39"/>
      <c r="W239" s="39"/>
      <c r="X239" s="39"/>
      <c r="Y239" s="39"/>
      <c r="Z239" s="39"/>
      <c r="AA239" s="39"/>
      <c r="AB239" s="39"/>
      <c r="AC239" s="39"/>
      <c r="AD239" s="39"/>
      <c r="AE239" s="39"/>
      <c r="AT239" s="18" t="s">
        <v>349</v>
      </c>
      <c r="AU239" s="18" t="s">
        <v>85</v>
      </c>
    </row>
    <row r="240" s="13" customFormat="1">
      <c r="A240" s="13"/>
      <c r="B240" s="252"/>
      <c r="C240" s="253"/>
      <c r="D240" s="240" t="s">
        <v>446</v>
      </c>
      <c r="E240" s="254" t="s">
        <v>1</v>
      </c>
      <c r="F240" s="255" t="s">
        <v>4027</v>
      </c>
      <c r="G240" s="253"/>
      <c r="H240" s="256">
        <v>5.173</v>
      </c>
      <c r="I240" s="257"/>
      <c r="J240" s="253"/>
      <c r="K240" s="253"/>
      <c r="L240" s="258"/>
      <c r="M240" s="259"/>
      <c r="N240" s="260"/>
      <c r="O240" s="260"/>
      <c r="P240" s="260"/>
      <c r="Q240" s="260"/>
      <c r="R240" s="260"/>
      <c r="S240" s="260"/>
      <c r="T240" s="261"/>
      <c r="U240" s="13"/>
      <c r="V240" s="13"/>
      <c r="W240" s="13"/>
      <c r="X240" s="13"/>
      <c r="Y240" s="13"/>
      <c r="Z240" s="13"/>
      <c r="AA240" s="13"/>
      <c r="AB240" s="13"/>
      <c r="AC240" s="13"/>
      <c r="AD240" s="13"/>
      <c r="AE240" s="13"/>
      <c r="AT240" s="262" t="s">
        <v>446</v>
      </c>
      <c r="AU240" s="262" t="s">
        <v>85</v>
      </c>
      <c r="AV240" s="13" t="s">
        <v>85</v>
      </c>
      <c r="AW240" s="13" t="s">
        <v>32</v>
      </c>
      <c r="AX240" s="13" t="s">
        <v>83</v>
      </c>
      <c r="AY240" s="262" t="s">
        <v>342</v>
      </c>
    </row>
    <row r="241" s="12" customFormat="1" ht="22.8" customHeight="1">
      <c r="A241" s="12"/>
      <c r="B241" s="213"/>
      <c r="C241" s="214"/>
      <c r="D241" s="215" t="s">
        <v>75</v>
      </c>
      <c r="E241" s="246" t="s">
        <v>458</v>
      </c>
      <c r="F241" s="246" t="s">
        <v>459</v>
      </c>
      <c r="G241" s="214"/>
      <c r="H241" s="214"/>
      <c r="I241" s="217"/>
      <c r="J241" s="247">
        <f>BK241</f>
        <v>0</v>
      </c>
      <c r="K241" s="214"/>
      <c r="L241" s="219"/>
      <c r="M241" s="220"/>
      <c r="N241" s="221"/>
      <c r="O241" s="221"/>
      <c r="P241" s="222">
        <f>SUM(P242:P243)</f>
        <v>0</v>
      </c>
      <c r="Q241" s="221"/>
      <c r="R241" s="222">
        <f>SUM(R242:R243)</f>
        <v>0</v>
      </c>
      <c r="S241" s="221"/>
      <c r="T241" s="223">
        <f>SUM(T242:T243)</f>
        <v>0</v>
      </c>
      <c r="U241" s="12"/>
      <c r="V241" s="12"/>
      <c r="W241" s="12"/>
      <c r="X241" s="12"/>
      <c r="Y241" s="12"/>
      <c r="Z241" s="12"/>
      <c r="AA241" s="12"/>
      <c r="AB241" s="12"/>
      <c r="AC241" s="12"/>
      <c r="AD241" s="12"/>
      <c r="AE241" s="12"/>
      <c r="AR241" s="224" t="s">
        <v>83</v>
      </c>
      <c r="AT241" s="225" t="s">
        <v>75</v>
      </c>
      <c r="AU241" s="225" t="s">
        <v>83</v>
      </c>
      <c r="AY241" s="224" t="s">
        <v>342</v>
      </c>
      <c r="BK241" s="226">
        <f>SUM(BK242:BK243)</f>
        <v>0</v>
      </c>
    </row>
    <row r="242" s="2" customFormat="1" ht="16.5" customHeight="1">
      <c r="A242" s="39"/>
      <c r="B242" s="40"/>
      <c r="C242" s="227" t="s">
        <v>665</v>
      </c>
      <c r="D242" s="227" t="s">
        <v>343</v>
      </c>
      <c r="E242" s="228" t="s">
        <v>4029</v>
      </c>
      <c r="F242" s="229" t="s">
        <v>4030</v>
      </c>
      <c r="G242" s="230" t="s">
        <v>462</v>
      </c>
      <c r="H242" s="231">
        <v>0.02</v>
      </c>
      <c r="I242" s="232"/>
      <c r="J242" s="233">
        <f>ROUND(I242*H242,2)</f>
        <v>0</v>
      </c>
      <c r="K242" s="229" t="s">
        <v>443</v>
      </c>
      <c r="L242" s="45"/>
      <c r="M242" s="234" t="s">
        <v>1</v>
      </c>
      <c r="N242" s="235" t="s">
        <v>41</v>
      </c>
      <c r="O242" s="92"/>
      <c r="P242" s="236">
        <f>O242*H242</f>
        <v>0</v>
      </c>
      <c r="Q242" s="236">
        <v>0</v>
      </c>
      <c r="R242" s="236">
        <f>Q242*H242</f>
        <v>0</v>
      </c>
      <c r="S242" s="236">
        <v>0</v>
      </c>
      <c r="T242" s="237">
        <f>S242*H242</f>
        <v>0</v>
      </c>
      <c r="U242" s="39"/>
      <c r="V242" s="39"/>
      <c r="W242" s="39"/>
      <c r="X242" s="39"/>
      <c r="Y242" s="39"/>
      <c r="Z242" s="39"/>
      <c r="AA242" s="39"/>
      <c r="AB242" s="39"/>
      <c r="AC242" s="39"/>
      <c r="AD242" s="39"/>
      <c r="AE242" s="39"/>
      <c r="AR242" s="238" t="s">
        <v>360</v>
      </c>
      <c r="AT242" s="238" t="s">
        <v>343</v>
      </c>
      <c r="AU242" s="238" t="s">
        <v>85</v>
      </c>
      <c r="AY242" s="18" t="s">
        <v>342</v>
      </c>
      <c r="BE242" s="239">
        <f>IF(N242="základní",J242,0)</f>
        <v>0</v>
      </c>
      <c r="BF242" s="239">
        <f>IF(N242="snížená",J242,0)</f>
        <v>0</v>
      </c>
      <c r="BG242" s="239">
        <f>IF(N242="zákl. přenesená",J242,0)</f>
        <v>0</v>
      </c>
      <c r="BH242" s="239">
        <f>IF(N242="sníž. přenesená",J242,0)</f>
        <v>0</v>
      </c>
      <c r="BI242" s="239">
        <f>IF(N242="nulová",J242,0)</f>
        <v>0</v>
      </c>
      <c r="BJ242" s="18" t="s">
        <v>83</v>
      </c>
      <c r="BK242" s="239">
        <f>ROUND(I242*H242,2)</f>
        <v>0</v>
      </c>
      <c r="BL242" s="18" t="s">
        <v>360</v>
      </c>
      <c r="BM242" s="238" t="s">
        <v>4031</v>
      </c>
    </row>
    <row r="243" s="2" customFormat="1">
      <c r="A243" s="39"/>
      <c r="B243" s="40"/>
      <c r="C243" s="41"/>
      <c r="D243" s="240" t="s">
        <v>349</v>
      </c>
      <c r="E243" s="41"/>
      <c r="F243" s="241" t="s">
        <v>4032</v>
      </c>
      <c r="G243" s="41"/>
      <c r="H243" s="41"/>
      <c r="I243" s="242"/>
      <c r="J243" s="41"/>
      <c r="K243" s="41"/>
      <c r="L243" s="45"/>
      <c r="M243" s="243"/>
      <c r="N243" s="244"/>
      <c r="O243" s="92"/>
      <c r="P243" s="92"/>
      <c r="Q243" s="92"/>
      <c r="R243" s="92"/>
      <c r="S243" s="92"/>
      <c r="T243" s="93"/>
      <c r="U243" s="39"/>
      <c r="V243" s="39"/>
      <c r="W243" s="39"/>
      <c r="X243" s="39"/>
      <c r="Y243" s="39"/>
      <c r="Z243" s="39"/>
      <c r="AA243" s="39"/>
      <c r="AB243" s="39"/>
      <c r="AC243" s="39"/>
      <c r="AD243" s="39"/>
      <c r="AE243" s="39"/>
      <c r="AT243" s="18" t="s">
        <v>349</v>
      </c>
      <c r="AU243" s="18" t="s">
        <v>85</v>
      </c>
    </row>
    <row r="244" s="12" customFormat="1" ht="25.92" customHeight="1">
      <c r="A244" s="12"/>
      <c r="B244" s="213"/>
      <c r="C244" s="214"/>
      <c r="D244" s="215" t="s">
        <v>75</v>
      </c>
      <c r="E244" s="216" t="s">
        <v>621</v>
      </c>
      <c r="F244" s="216" t="s">
        <v>4033</v>
      </c>
      <c r="G244" s="214"/>
      <c r="H244" s="214"/>
      <c r="I244" s="217"/>
      <c r="J244" s="218">
        <f>BK244</f>
        <v>0</v>
      </c>
      <c r="K244" s="214"/>
      <c r="L244" s="219"/>
      <c r="M244" s="220"/>
      <c r="N244" s="221"/>
      <c r="O244" s="221"/>
      <c r="P244" s="222">
        <f>P245</f>
        <v>0</v>
      </c>
      <c r="Q244" s="221"/>
      <c r="R244" s="222">
        <f>R245</f>
        <v>0.41174999999999995</v>
      </c>
      <c r="S244" s="221"/>
      <c r="T244" s="223">
        <f>T245</f>
        <v>0</v>
      </c>
      <c r="U244" s="12"/>
      <c r="V244" s="12"/>
      <c r="W244" s="12"/>
      <c r="X244" s="12"/>
      <c r="Y244" s="12"/>
      <c r="Z244" s="12"/>
      <c r="AA244" s="12"/>
      <c r="AB244" s="12"/>
      <c r="AC244" s="12"/>
      <c r="AD244" s="12"/>
      <c r="AE244" s="12"/>
      <c r="AR244" s="224" t="s">
        <v>92</v>
      </c>
      <c r="AT244" s="225" t="s">
        <v>75</v>
      </c>
      <c r="AU244" s="225" t="s">
        <v>76</v>
      </c>
      <c r="AY244" s="224" t="s">
        <v>342</v>
      </c>
      <c r="BK244" s="226">
        <f>BK245</f>
        <v>0</v>
      </c>
    </row>
    <row r="245" s="12" customFormat="1" ht="22.8" customHeight="1">
      <c r="A245" s="12"/>
      <c r="B245" s="213"/>
      <c r="C245" s="214"/>
      <c r="D245" s="215" t="s">
        <v>75</v>
      </c>
      <c r="E245" s="246" t="s">
        <v>4034</v>
      </c>
      <c r="F245" s="246" t="s">
        <v>4035</v>
      </c>
      <c r="G245" s="214"/>
      <c r="H245" s="214"/>
      <c r="I245" s="217"/>
      <c r="J245" s="247">
        <f>BK245</f>
        <v>0</v>
      </c>
      <c r="K245" s="214"/>
      <c r="L245" s="219"/>
      <c r="M245" s="220"/>
      <c r="N245" s="221"/>
      <c r="O245" s="221"/>
      <c r="P245" s="222">
        <f>SUM(P246:P254)</f>
        <v>0</v>
      </c>
      <c r="Q245" s="221"/>
      <c r="R245" s="222">
        <f>SUM(R246:R254)</f>
        <v>0.41174999999999995</v>
      </c>
      <c r="S245" s="221"/>
      <c r="T245" s="223">
        <f>SUM(T246:T254)</f>
        <v>0</v>
      </c>
      <c r="U245" s="12"/>
      <c r="V245" s="12"/>
      <c r="W245" s="12"/>
      <c r="X245" s="12"/>
      <c r="Y245" s="12"/>
      <c r="Z245" s="12"/>
      <c r="AA245" s="12"/>
      <c r="AB245" s="12"/>
      <c r="AC245" s="12"/>
      <c r="AD245" s="12"/>
      <c r="AE245" s="12"/>
      <c r="AR245" s="224" t="s">
        <v>92</v>
      </c>
      <c r="AT245" s="225" t="s">
        <v>75</v>
      </c>
      <c r="AU245" s="225" t="s">
        <v>83</v>
      </c>
      <c r="AY245" s="224" t="s">
        <v>342</v>
      </c>
      <c r="BK245" s="226">
        <f>SUM(BK246:BK254)</f>
        <v>0</v>
      </c>
    </row>
    <row r="246" s="2" customFormat="1" ht="16.5" customHeight="1">
      <c r="A246" s="39"/>
      <c r="B246" s="40"/>
      <c r="C246" s="227" t="s">
        <v>671</v>
      </c>
      <c r="D246" s="227" t="s">
        <v>343</v>
      </c>
      <c r="E246" s="228" t="s">
        <v>4036</v>
      </c>
      <c r="F246" s="229" t="s">
        <v>4037</v>
      </c>
      <c r="G246" s="230" t="s">
        <v>543</v>
      </c>
      <c r="H246" s="231">
        <v>7.5</v>
      </c>
      <c r="I246" s="232"/>
      <c r="J246" s="233">
        <f>ROUND(I246*H246,2)</f>
        <v>0</v>
      </c>
      <c r="K246" s="229" t="s">
        <v>1</v>
      </c>
      <c r="L246" s="45"/>
      <c r="M246" s="234" t="s">
        <v>1</v>
      </c>
      <c r="N246" s="235" t="s">
        <v>41</v>
      </c>
      <c r="O246" s="92"/>
      <c r="P246" s="236">
        <f>O246*H246</f>
        <v>0</v>
      </c>
      <c r="Q246" s="236">
        <v>0.0092399999999999999</v>
      </c>
      <c r="R246" s="236">
        <f>Q246*H246</f>
        <v>0.0693</v>
      </c>
      <c r="S246" s="236">
        <v>0</v>
      </c>
      <c r="T246" s="237">
        <f>S246*H246</f>
        <v>0</v>
      </c>
      <c r="U246" s="39"/>
      <c r="V246" s="39"/>
      <c r="W246" s="39"/>
      <c r="X246" s="39"/>
      <c r="Y246" s="39"/>
      <c r="Z246" s="39"/>
      <c r="AA246" s="39"/>
      <c r="AB246" s="39"/>
      <c r="AC246" s="39"/>
      <c r="AD246" s="39"/>
      <c r="AE246" s="39"/>
      <c r="AR246" s="238" t="s">
        <v>895</v>
      </c>
      <c r="AT246" s="238" t="s">
        <v>343</v>
      </c>
      <c r="AU246" s="238" t="s">
        <v>85</v>
      </c>
      <c r="AY246" s="18" t="s">
        <v>342</v>
      </c>
      <c r="BE246" s="239">
        <f>IF(N246="základní",J246,0)</f>
        <v>0</v>
      </c>
      <c r="BF246" s="239">
        <f>IF(N246="snížená",J246,0)</f>
        <v>0</v>
      </c>
      <c r="BG246" s="239">
        <f>IF(N246="zákl. přenesená",J246,0)</f>
        <v>0</v>
      </c>
      <c r="BH246" s="239">
        <f>IF(N246="sníž. přenesená",J246,0)</f>
        <v>0</v>
      </c>
      <c r="BI246" s="239">
        <f>IF(N246="nulová",J246,0)</f>
        <v>0</v>
      </c>
      <c r="BJ246" s="18" t="s">
        <v>83</v>
      </c>
      <c r="BK246" s="239">
        <f>ROUND(I246*H246,2)</f>
        <v>0</v>
      </c>
      <c r="BL246" s="18" t="s">
        <v>895</v>
      </c>
      <c r="BM246" s="238" t="s">
        <v>4038</v>
      </c>
    </row>
    <row r="247" s="2" customFormat="1">
      <c r="A247" s="39"/>
      <c r="B247" s="40"/>
      <c r="C247" s="41"/>
      <c r="D247" s="240" t="s">
        <v>349</v>
      </c>
      <c r="E247" s="41"/>
      <c r="F247" s="241" t="s">
        <v>4037</v>
      </c>
      <c r="G247" s="41"/>
      <c r="H247" s="41"/>
      <c r="I247" s="242"/>
      <c r="J247" s="41"/>
      <c r="K247" s="41"/>
      <c r="L247" s="45"/>
      <c r="M247" s="243"/>
      <c r="N247" s="244"/>
      <c r="O247" s="92"/>
      <c r="P247" s="92"/>
      <c r="Q247" s="92"/>
      <c r="R247" s="92"/>
      <c r="S247" s="92"/>
      <c r="T247" s="93"/>
      <c r="U247" s="39"/>
      <c r="V247" s="39"/>
      <c r="W247" s="39"/>
      <c r="X247" s="39"/>
      <c r="Y247" s="39"/>
      <c r="Z247" s="39"/>
      <c r="AA247" s="39"/>
      <c r="AB247" s="39"/>
      <c r="AC247" s="39"/>
      <c r="AD247" s="39"/>
      <c r="AE247" s="39"/>
      <c r="AT247" s="18" t="s">
        <v>349</v>
      </c>
      <c r="AU247" s="18" t="s">
        <v>85</v>
      </c>
    </row>
    <row r="248" s="13" customFormat="1">
      <c r="A248" s="13"/>
      <c r="B248" s="252"/>
      <c r="C248" s="253"/>
      <c r="D248" s="240" t="s">
        <v>446</v>
      </c>
      <c r="E248" s="254" t="s">
        <v>1</v>
      </c>
      <c r="F248" s="255" t="s">
        <v>4023</v>
      </c>
      <c r="G248" s="253"/>
      <c r="H248" s="256">
        <v>7.5</v>
      </c>
      <c r="I248" s="257"/>
      <c r="J248" s="253"/>
      <c r="K248" s="253"/>
      <c r="L248" s="258"/>
      <c r="M248" s="259"/>
      <c r="N248" s="260"/>
      <c r="O248" s="260"/>
      <c r="P248" s="260"/>
      <c r="Q248" s="260"/>
      <c r="R248" s="260"/>
      <c r="S248" s="260"/>
      <c r="T248" s="261"/>
      <c r="U248" s="13"/>
      <c r="V248" s="13"/>
      <c r="W248" s="13"/>
      <c r="X248" s="13"/>
      <c r="Y248" s="13"/>
      <c r="Z248" s="13"/>
      <c r="AA248" s="13"/>
      <c r="AB248" s="13"/>
      <c r="AC248" s="13"/>
      <c r="AD248" s="13"/>
      <c r="AE248" s="13"/>
      <c r="AT248" s="262" t="s">
        <v>446</v>
      </c>
      <c r="AU248" s="262" t="s">
        <v>85</v>
      </c>
      <c r="AV248" s="13" t="s">
        <v>85</v>
      </c>
      <c r="AW248" s="13" t="s">
        <v>32</v>
      </c>
      <c r="AX248" s="13" t="s">
        <v>83</v>
      </c>
      <c r="AY248" s="262" t="s">
        <v>342</v>
      </c>
    </row>
    <row r="249" s="2" customFormat="1" ht="16.5" customHeight="1">
      <c r="A249" s="39"/>
      <c r="B249" s="40"/>
      <c r="C249" s="295" t="s">
        <v>677</v>
      </c>
      <c r="D249" s="295" t="s">
        <v>621</v>
      </c>
      <c r="E249" s="296" t="s">
        <v>4039</v>
      </c>
      <c r="F249" s="297" t="s">
        <v>4040</v>
      </c>
      <c r="G249" s="298" t="s">
        <v>543</v>
      </c>
      <c r="H249" s="299">
        <v>7.5</v>
      </c>
      <c r="I249" s="300"/>
      <c r="J249" s="301">
        <f>ROUND(I249*H249,2)</f>
        <v>0</v>
      </c>
      <c r="K249" s="297" t="s">
        <v>1</v>
      </c>
      <c r="L249" s="302"/>
      <c r="M249" s="303" t="s">
        <v>1</v>
      </c>
      <c r="N249" s="304" t="s">
        <v>41</v>
      </c>
      <c r="O249" s="92"/>
      <c r="P249" s="236">
        <f>O249*H249</f>
        <v>0</v>
      </c>
      <c r="Q249" s="236">
        <v>0.045359999999999998</v>
      </c>
      <c r="R249" s="236">
        <f>Q249*H249</f>
        <v>0.3402</v>
      </c>
      <c r="S249" s="236">
        <v>0</v>
      </c>
      <c r="T249" s="237">
        <f>S249*H249</f>
        <v>0</v>
      </c>
      <c r="U249" s="39"/>
      <c r="V249" s="39"/>
      <c r="W249" s="39"/>
      <c r="X249" s="39"/>
      <c r="Y249" s="39"/>
      <c r="Z249" s="39"/>
      <c r="AA249" s="39"/>
      <c r="AB249" s="39"/>
      <c r="AC249" s="39"/>
      <c r="AD249" s="39"/>
      <c r="AE249" s="39"/>
      <c r="AR249" s="238" t="s">
        <v>4041</v>
      </c>
      <c r="AT249" s="238" t="s">
        <v>621</v>
      </c>
      <c r="AU249" s="238" t="s">
        <v>85</v>
      </c>
      <c r="AY249" s="18" t="s">
        <v>342</v>
      </c>
      <c r="BE249" s="239">
        <f>IF(N249="základní",J249,0)</f>
        <v>0</v>
      </c>
      <c r="BF249" s="239">
        <f>IF(N249="snížená",J249,0)</f>
        <v>0</v>
      </c>
      <c r="BG249" s="239">
        <f>IF(N249="zákl. přenesená",J249,0)</f>
        <v>0</v>
      </c>
      <c r="BH249" s="239">
        <f>IF(N249="sníž. přenesená",J249,0)</f>
        <v>0</v>
      </c>
      <c r="BI249" s="239">
        <f>IF(N249="nulová",J249,0)</f>
        <v>0</v>
      </c>
      <c r="BJ249" s="18" t="s">
        <v>83</v>
      </c>
      <c r="BK249" s="239">
        <f>ROUND(I249*H249,2)</f>
        <v>0</v>
      </c>
      <c r="BL249" s="18" t="s">
        <v>4041</v>
      </c>
      <c r="BM249" s="238" t="s">
        <v>4042</v>
      </c>
    </row>
    <row r="250" s="2" customFormat="1">
      <c r="A250" s="39"/>
      <c r="B250" s="40"/>
      <c r="C250" s="41"/>
      <c r="D250" s="240" t="s">
        <v>349</v>
      </c>
      <c r="E250" s="41"/>
      <c r="F250" s="241" t="s">
        <v>4040</v>
      </c>
      <c r="G250" s="41"/>
      <c r="H250" s="41"/>
      <c r="I250" s="242"/>
      <c r="J250" s="41"/>
      <c r="K250" s="41"/>
      <c r="L250" s="45"/>
      <c r="M250" s="243"/>
      <c r="N250" s="244"/>
      <c r="O250" s="92"/>
      <c r="P250" s="92"/>
      <c r="Q250" s="92"/>
      <c r="R250" s="92"/>
      <c r="S250" s="92"/>
      <c r="T250" s="93"/>
      <c r="U250" s="39"/>
      <c r="V250" s="39"/>
      <c r="W250" s="39"/>
      <c r="X250" s="39"/>
      <c r="Y250" s="39"/>
      <c r="Z250" s="39"/>
      <c r="AA250" s="39"/>
      <c r="AB250" s="39"/>
      <c r="AC250" s="39"/>
      <c r="AD250" s="39"/>
      <c r="AE250" s="39"/>
      <c r="AT250" s="18" t="s">
        <v>349</v>
      </c>
      <c r="AU250" s="18" t="s">
        <v>85</v>
      </c>
    </row>
    <row r="251" s="2" customFormat="1" ht="16.5" customHeight="1">
      <c r="A251" s="39"/>
      <c r="B251" s="40"/>
      <c r="C251" s="227" t="s">
        <v>687</v>
      </c>
      <c r="D251" s="227" t="s">
        <v>343</v>
      </c>
      <c r="E251" s="228" t="s">
        <v>4043</v>
      </c>
      <c r="F251" s="229" t="s">
        <v>4044</v>
      </c>
      <c r="G251" s="230" t="s">
        <v>543</v>
      </c>
      <c r="H251" s="231">
        <v>7.5</v>
      </c>
      <c r="I251" s="232"/>
      <c r="J251" s="233">
        <f>ROUND(I251*H251,2)</f>
        <v>0</v>
      </c>
      <c r="K251" s="229" t="s">
        <v>1</v>
      </c>
      <c r="L251" s="45"/>
      <c r="M251" s="234" t="s">
        <v>1</v>
      </c>
      <c r="N251" s="235" t="s">
        <v>41</v>
      </c>
      <c r="O251" s="92"/>
      <c r="P251" s="236">
        <f>O251*H251</f>
        <v>0</v>
      </c>
      <c r="Q251" s="236">
        <v>0.00029999999999999997</v>
      </c>
      <c r="R251" s="236">
        <f>Q251*H251</f>
        <v>0.0022499999999999998</v>
      </c>
      <c r="S251" s="236">
        <v>0</v>
      </c>
      <c r="T251" s="237">
        <f>S251*H251</f>
        <v>0</v>
      </c>
      <c r="U251" s="39"/>
      <c r="V251" s="39"/>
      <c r="W251" s="39"/>
      <c r="X251" s="39"/>
      <c r="Y251" s="39"/>
      <c r="Z251" s="39"/>
      <c r="AA251" s="39"/>
      <c r="AB251" s="39"/>
      <c r="AC251" s="39"/>
      <c r="AD251" s="39"/>
      <c r="AE251" s="39"/>
      <c r="AR251" s="238" t="s">
        <v>895</v>
      </c>
      <c r="AT251" s="238" t="s">
        <v>343</v>
      </c>
      <c r="AU251" s="238" t="s">
        <v>85</v>
      </c>
      <c r="AY251" s="18" t="s">
        <v>342</v>
      </c>
      <c r="BE251" s="239">
        <f>IF(N251="základní",J251,0)</f>
        <v>0</v>
      </c>
      <c r="BF251" s="239">
        <f>IF(N251="snížená",J251,0)</f>
        <v>0</v>
      </c>
      <c r="BG251" s="239">
        <f>IF(N251="zákl. přenesená",J251,0)</f>
        <v>0</v>
      </c>
      <c r="BH251" s="239">
        <f>IF(N251="sníž. přenesená",J251,0)</f>
        <v>0</v>
      </c>
      <c r="BI251" s="239">
        <f>IF(N251="nulová",J251,0)</f>
        <v>0</v>
      </c>
      <c r="BJ251" s="18" t="s">
        <v>83</v>
      </c>
      <c r="BK251" s="239">
        <f>ROUND(I251*H251,2)</f>
        <v>0</v>
      </c>
      <c r="BL251" s="18" t="s">
        <v>895</v>
      </c>
      <c r="BM251" s="238" t="s">
        <v>4045</v>
      </c>
    </row>
    <row r="252" s="2" customFormat="1">
      <c r="A252" s="39"/>
      <c r="B252" s="40"/>
      <c r="C252" s="41"/>
      <c r="D252" s="240" t="s">
        <v>349</v>
      </c>
      <c r="E252" s="41"/>
      <c r="F252" s="241" t="s">
        <v>4044</v>
      </c>
      <c r="G252" s="41"/>
      <c r="H252" s="41"/>
      <c r="I252" s="242"/>
      <c r="J252" s="41"/>
      <c r="K252" s="41"/>
      <c r="L252" s="45"/>
      <c r="M252" s="243"/>
      <c r="N252" s="244"/>
      <c r="O252" s="92"/>
      <c r="P252" s="92"/>
      <c r="Q252" s="92"/>
      <c r="R252" s="92"/>
      <c r="S252" s="92"/>
      <c r="T252" s="93"/>
      <c r="U252" s="39"/>
      <c r="V252" s="39"/>
      <c r="W252" s="39"/>
      <c r="X252" s="39"/>
      <c r="Y252" s="39"/>
      <c r="Z252" s="39"/>
      <c r="AA252" s="39"/>
      <c r="AB252" s="39"/>
      <c r="AC252" s="39"/>
      <c r="AD252" s="39"/>
      <c r="AE252" s="39"/>
      <c r="AT252" s="18" t="s">
        <v>349</v>
      </c>
      <c r="AU252" s="18" t="s">
        <v>85</v>
      </c>
    </row>
    <row r="253" s="2" customFormat="1">
      <c r="A253" s="39"/>
      <c r="B253" s="40"/>
      <c r="C253" s="41"/>
      <c r="D253" s="240" t="s">
        <v>350</v>
      </c>
      <c r="E253" s="41"/>
      <c r="F253" s="245" t="s">
        <v>4046</v>
      </c>
      <c r="G253" s="41"/>
      <c r="H253" s="41"/>
      <c r="I253" s="242"/>
      <c r="J253" s="41"/>
      <c r="K253" s="41"/>
      <c r="L253" s="45"/>
      <c r="M253" s="243"/>
      <c r="N253" s="244"/>
      <c r="O253" s="92"/>
      <c r="P253" s="92"/>
      <c r="Q253" s="92"/>
      <c r="R253" s="92"/>
      <c r="S253" s="92"/>
      <c r="T253" s="93"/>
      <c r="U253" s="39"/>
      <c r="V253" s="39"/>
      <c r="W253" s="39"/>
      <c r="X253" s="39"/>
      <c r="Y253" s="39"/>
      <c r="Z253" s="39"/>
      <c r="AA253" s="39"/>
      <c r="AB253" s="39"/>
      <c r="AC253" s="39"/>
      <c r="AD253" s="39"/>
      <c r="AE253" s="39"/>
      <c r="AT253" s="18" t="s">
        <v>350</v>
      </c>
      <c r="AU253" s="18" t="s">
        <v>85</v>
      </c>
    </row>
    <row r="254" s="13" customFormat="1">
      <c r="A254" s="13"/>
      <c r="B254" s="252"/>
      <c r="C254" s="253"/>
      <c r="D254" s="240" t="s">
        <v>446</v>
      </c>
      <c r="E254" s="254" t="s">
        <v>1</v>
      </c>
      <c r="F254" s="255" t="s">
        <v>4023</v>
      </c>
      <c r="G254" s="253"/>
      <c r="H254" s="256">
        <v>7.5</v>
      </c>
      <c r="I254" s="257"/>
      <c r="J254" s="253"/>
      <c r="K254" s="253"/>
      <c r="L254" s="258"/>
      <c r="M254" s="305"/>
      <c r="N254" s="306"/>
      <c r="O254" s="306"/>
      <c r="P254" s="306"/>
      <c r="Q254" s="306"/>
      <c r="R254" s="306"/>
      <c r="S254" s="306"/>
      <c r="T254" s="307"/>
      <c r="U254" s="13"/>
      <c r="V254" s="13"/>
      <c r="W254" s="13"/>
      <c r="X254" s="13"/>
      <c r="Y254" s="13"/>
      <c r="Z254" s="13"/>
      <c r="AA254" s="13"/>
      <c r="AB254" s="13"/>
      <c r="AC254" s="13"/>
      <c r="AD254" s="13"/>
      <c r="AE254" s="13"/>
      <c r="AT254" s="262" t="s">
        <v>446</v>
      </c>
      <c r="AU254" s="262" t="s">
        <v>85</v>
      </c>
      <c r="AV254" s="13" t="s">
        <v>85</v>
      </c>
      <c r="AW254" s="13" t="s">
        <v>32</v>
      </c>
      <c r="AX254" s="13" t="s">
        <v>83</v>
      </c>
      <c r="AY254" s="262" t="s">
        <v>342</v>
      </c>
    </row>
    <row r="255" s="2" customFormat="1" ht="6.96" customHeight="1">
      <c r="A255" s="39"/>
      <c r="B255" s="67"/>
      <c r="C255" s="68"/>
      <c r="D255" s="68"/>
      <c r="E255" s="68"/>
      <c r="F255" s="68"/>
      <c r="G255" s="68"/>
      <c r="H255" s="68"/>
      <c r="I255" s="68"/>
      <c r="J255" s="68"/>
      <c r="K255" s="68"/>
      <c r="L255" s="45"/>
      <c r="M255" s="39"/>
      <c r="O255" s="39"/>
      <c r="P255" s="39"/>
      <c r="Q255" s="39"/>
      <c r="R255" s="39"/>
      <c r="S255" s="39"/>
      <c r="T255" s="39"/>
      <c r="U255" s="39"/>
      <c r="V255" s="39"/>
      <c r="W255" s="39"/>
      <c r="X255" s="39"/>
      <c r="Y255" s="39"/>
      <c r="Z255" s="39"/>
      <c r="AA255" s="39"/>
      <c r="AB255" s="39"/>
      <c r="AC255" s="39"/>
      <c r="AD255" s="39"/>
      <c r="AE255" s="39"/>
    </row>
  </sheetData>
  <sheetProtection sheet="1" autoFilter="0" formatColumns="0" formatRows="0" objects="1" scenarios="1" spinCount="100000" saltValue="pg94Xfz0WIbcG4s+Cp7/JOtoNvOE7gbBtmH0oZWVfXBGLdvDLmoW/VfLgbOgGKcd0Yd7wqtRc3z/JKqud7u24w==" hashValue="504tJOtB7iBRYVKcfK/cOsX8BLVEZ3GxT9QcWGV0nCiXwFpQoHTl/pF/Y492UcmisANzTJDyDo2p9rekIEr2nw==" algorithmName="SHA-512" password="CC35"/>
  <autoFilter ref="C132:K254"/>
  <mergeCells count="15">
    <mergeCell ref="E7:H7"/>
    <mergeCell ref="E11:H11"/>
    <mergeCell ref="E9:H9"/>
    <mergeCell ref="E13:H13"/>
    <mergeCell ref="E22:H22"/>
    <mergeCell ref="E31:H31"/>
    <mergeCell ref="E85:H85"/>
    <mergeCell ref="E89:H89"/>
    <mergeCell ref="E87:H87"/>
    <mergeCell ref="E91:H91"/>
    <mergeCell ref="E119:H119"/>
    <mergeCell ref="E123:H123"/>
    <mergeCell ref="E121:H121"/>
    <mergeCell ref="E125:H12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192</v>
      </c>
    </row>
    <row r="3" s="1" customFormat="1" ht="6.96" customHeight="1">
      <c r="B3" s="148"/>
      <c r="C3" s="149"/>
      <c r="D3" s="149"/>
      <c r="E3" s="149"/>
      <c r="F3" s="149"/>
      <c r="G3" s="149"/>
      <c r="H3" s="149"/>
      <c r="I3" s="149"/>
      <c r="J3" s="149"/>
      <c r="K3" s="149"/>
      <c r="L3" s="21"/>
      <c r="AT3" s="18" t="s">
        <v>85</v>
      </c>
    </row>
    <row r="4" s="1" customFormat="1" ht="24.96" customHeight="1">
      <c r="B4" s="21"/>
      <c r="D4" s="150" t="s">
        <v>309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II/610 TUŘICE - KBEL (BENÁTKY NAD JIZEROU, PRŮTAH)</v>
      </c>
      <c r="F7" s="152"/>
      <c r="G7" s="152"/>
      <c r="H7" s="152"/>
      <c r="L7" s="21"/>
    </row>
    <row r="8">
      <c r="B8" s="21"/>
      <c r="D8" s="152" t="s">
        <v>310</v>
      </c>
      <c r="L8" s="21"/>
    </row>
    <row r="9" s="1" customFormat="1" ht="16.5" customHeight="1">
      <c r="B9" s="21"/>
      <c r="E9" s="153" t="s">
        <v>311</v>
      </c>
      <c r="F9" s="1"/>
      <c r="G9" s="1"/>
      <c r="H9" s="1"/>
      <c r="L9" s="21"/>
    </row>
    <row r="10" s="1" customFormat="1" ht="12" customHeight="1">
      <c r="B10" s="21"/>
      <c r="D10" s="152" t="s">
        <v>312</v>
      </c>
      <c r="L10" s="21"/>
    </row>
    <row r="11" s="2" customFormat="1" ht="16.5" customHeight="1">
      <c r="A11" s="39"/>
      <c r="B11" s="45"/>
      <c r="C11" s="39"/>
      <c r="D11" s="39"/>
      <c r="E11" s="154" t="s">
        <v>4047</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314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4048</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15. 12. 2023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2"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36</v>
      </c>
      <c r="E34" s="39"/>
      <c r="F34" s="39"/>
      <c r="G34" s="39"/>
      <c r="H34" s="39"/>
      <c r="I34" s="39"/>
      <c r="J34" s="163">
        <f>ROUND(J134,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38</v>
      </c>
      <c r="G36" s="39"/>
      <c r="H36" s="39"/>
      <c r="I36" s="164" t="s">
        <v>37</v>
      </c>
      <c r="J36" s="164" t="s">
        <v>39</v>
      </c>
      <c r="K36" s="39"/>
      <c r="L36" s="64"/>
      <c r="S36" s="39"/>
      <c r="T36" s="39"/>
      <c r="U36" s="39"/>
      <c r="V36" s="39"/>
      <c r="W36" s="39"/>
      <c r="X36" s="39"/>
      <c r="Y36" s="39"/>
      <c r="Z36" s="39"/>
      <c r="AA36" s="39"/>
      <c r="AB36" s="39"/>
      <c r="AC36" s="39"/>
      <c r="AD36" s="39"/>
      <c r="AE36" s="39"/>
    </row>
    <row r="37" s="2" customFormat="1" ht="14.4" customHeight="1">
      <c r="A37" s="39"/>
      <c r="B37" s="45"/>
      <c r="C37" s="39"/>
      <c r="D37" s="154" t="s">
        <v>40</v>
      </c>
      <c r="E37" s="152" t="s">
        <v>41</v>
      </c>
      <c r="F37" s="165">
        <f>ROUND((SUM(BE134:BE445)),  2)</f>
        <v>0</v>
      </c>
      <c r="G37" s="39"/>
      <c r="H37" s="39"/>
      <c r="I37" s="166">
        <v>0.20999999999999999</v>
      </c>
      <c r="J37" s="165">
        <f>ROUND(((SUM(BE134:BE445))*I37),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ROUND((SUM(BF134:BF445)),  2)</f>
        <v>0</v>
      </c>
      <c r="G38" s="39"/>
      <c r="H38" s="39"/>
      <c r="I38" s="166">
        <v>0.14999999999999999</v>
      </c>
      <c r="J38" s="165">
        <f>ROUND(((SUM(BF134:BF445))*I38),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ROUND((SUM(BG134:BG445)),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ROUND((SUM(BH134:BH445)),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ROUND((SUM(BI134:BI445)),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316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II/610 TUŘICE - KBEL (BENÁTKY NAD JIZEROU, PRŮTAH)</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310</v>
      </c>
      <c r="D86" s="23"/>
      <c r="E86" s="23"/>
      <c r="F86" s="23"/>
      <c r="G86" s="23"/>
      <c r="H86" s="23"/>
      <c r="I86" s="23"/>
      <c r="J86" s="23"/>
      <c r="K86" s="23"/>
      <c r="L86" s="21"/>
    </row>
    <row r="87" s="1" customFormat="1" ht="16.5" customHeight="1">
      <c r="B87" s="22"/>
      <c r="C87" s="23"/>
      <c r="D87" s="23"/>
      <c r="E87" s="185" t="s">
        <v>311</v>
      </c>
      <c r="F87" s="23"/>
      <c r="G87" s="23"/>
      <c r="H87" s="23"/>
      <c r="I87" s="23"/>
      <c r="J87" s="23"/>
      <c r="K87" s="23"/>
      <c r="L87" s="21"/>
    </row>
    <row r="88" s="1" customFormat="1" ht="12" customHeight="1">
      <c r="B88" s="22"/>
      <c r="C88" s="33" t="s">
        <v>312</v>
      </c>
      <c r="D88" s="23"/>
      <c r="E88" s="23"/>
      <c r="F88" s="23"/>
      <c r="G88" s="23"/>
      <c r="H88" s="23"/>
      <c r="I88" s="23"/>
      <c r="J88" s="23"/>
      <c r="K88" s="23"/>
      <c r="L88" s="21"/>
    </row>
    <row r="89" s="2" customFormat="1" ht="16.5" customHeight="1">
      <c r="A89" s="39"/>
      <c r="B89" s="40"/>
      <c r="C89" s="41"/>
      <c r="D89" s="41"/>
      <c r="E89" s="186" t="s">
        <v>4047</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314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312 - Přeložka vodovodu TLT DN 100</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15. 12. 2023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KSÚS Středočeského kraje</v>
      </c>
      <c r="G95" s="41"/>
      <c r="H95" s="41"/>
      <c r="I95" s="33" t="s">
        <v>30</v>
      </c>
      <c r="J95" s="37" t="str">
        <f>E25</f>
        <v>Valbek spol.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317</v>
      </c>
      <c r="D98" s="188"/>
      <c r="E98" s="188"/>
      <c r="F98" s="188"/>
      <c r="G98" s="188"/>
      <c r="H98" s="188"/>
      <c r="I98" s="188"/>
      <c r="J98" s="189" t="s">
        <v>318</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319</v>
      </c>
      <c r="D100" s="41"/>
      <c r="E100" s="41"/>
      <c r="F100" s="41"/>
      <c r="G100" s="41"/>
      <c r="H100" s="41"/>
      <c r="I100" s="41"/>
      <c r="J100" s="111">
        <f>J134</f>
        <v>0</v>
      </c>
      <c r="K100" s="41"/>
      <c r="L100" s="64"/>
      <c r="S100" s="39"/>
      <c r="T100" s="39"/>
      <c r="U100" s="39"/>
      <c r="V100" s="39"/>
      <c r="W100" s="39"/>
      <c r="X100" s="39"/>
      <c r="Y100" s="39"/>
      <c r="Z100" s="39"/>
      <c r="AA100" s="39"/>
      <c r="AB100" s="39"/>
      <c r="AC100" s="39"/>
      <c r="AD100" s="39"/>
      <c r="AE100" s="39"/>
      <c r="AU100" s="18" t="s">
        <v>320</v>
      </c>
    </row>
    <row r="101" s="9" customFormat="1" ht="24.96" customHeight="1">
      <c r="A101" s="9"/>
      <c r="B101" s="191"/>
      <c r="C101" s="192"/>
      <c r="D101" s="193" t="s">
        <v>434</v>
      </c>
      <c r="E101" s="194"/>
      <c r="F101" s="194"/>
      <c r="G101" s="194"/>
      <c r="H101" s="194"/>
      <c r="I101" s="194"/>
      <c r="J101" s="195">
        <f>J135</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435</v>
      </c>
      <c r="E102" s="199"/>
      <c r="F102" s="199"/>
      <c r="G102" s="199"/>
      <c r="H102" s="199"/>
      <c r="I102" s="199"/>
      <c r="J102" s="200">
        <f>J136</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2234</v>
      </c>
      <c r="E103" s="199"/>
      <c r="F103" s="199"/>
      <c r="G103" s="199"/>
      <c r="H103" s="199"/>
      <c r="I103" s="199"/>
      <c r="J103" s="200">
        <f>J283</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467</v>
      </c>
      <c r="E104" s="199"/>
      <c r="F104" s="199"/>
      <c r="G104" s="199"/>
      <c r="H104" s="199"/>
      <c r="I104" s="199"/>
      <c r="J104" s="200">
        <f>J303</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468</v>
      </c>
      <c r="E105" s="199"/>
      <c r="F105" s="199"/>
      <c r="G105" s="199"/>
      <c r="H105" s="199"/>
      <c r="I105" s="199"/>
      <c r="J105" s="200">
        <f>J313</f>
        <v>0</v>
      </c>
      <c r="K105" s="133"/>
      <c r="L105" s="201"/>
      <c r="S105" s="10"/>
      <c r="T105" s="10"/>
      <c r="U105" s="10"/>
      <c r="V105" s="10"/>
      <c r="W105" s="10"/>
      <c r="X105" s="10"/>
      <c r="Y105" s="10"/>
      <c r="Z105" s="10"/>
      <c r="AA105" s="10"/>
      <c r="AB105" s="10"/>
      <c r="AC105" s="10"/>
      <c r="AD105" s="10"/>
      <c r="AE105" s="10"/>
    </row>
    <row r="106" s="10" customFormat="1" ht="19.92" customHeight="1">
      <c r="A106" s="10"/>
      <c r="B106" s="197"/>
      <c r="C106" s="133"/>
      <c r="D106" s="198" t="s">
        <v>469</v>
      </c>
      <c r="E106" s="199"/>
      <c r="F106" s="199"/>
      <c r="G106" s="199"/>
      <c r="H106" s="199"/>
      <c r="I106" s="199"/>
      <c r="J106" s="200">
        <f>J410</f>
        <v>0</v>
      </c>
      <c r="K106" s="133"/>
      <c r="L106" s="201"/>
      <c r="S106" s="10"/>
      <c r="T106" s="10"/>
      <c r="U106" s="10"/>
      <c r="V106" s="10"/>
      <c r="W106" s="10"/>
      <c r="X106" s="10"/>
      <c r="Y106" s="10"/>
      <c r="Z106" s="10"/>
      <c r="AA106" s="10"/>
      <c r="AB106" s="10"/>
      <c r="AC106" s="10"/>
      <c r="AD106" s="10"/>
      <c r="AE106" s="10"/>
    </row>
    <row r="107" s="10" customFormat="1" ht="19.92" customHeight="1">
      <c r="A107" s="10"/>
      <c r="B107" s="197"/>
      <c r="C107" s="133"/>
      <c r="D107" s="198" t="s">
        <v>470</v>
      </c>
      <c r="E107" s="199"/>
      <c r="F107" s="199"/>
      <c r="G107" s="199"/>
      <c r="H107" s="199"/>
      <c r="I107" s="199"/>
      <c r="J107" s="200">
        <f>J414</f>
        <v>0</v>
      </c>
      <c r="K107" s="133"/>
      <c r="L107" s="201"/>
      <c r="S107" s="10"/>
      <c r="T107" s="10"/>
      <c r="U107" s="10"/>
      <c r="V107" s="10"/>
      <c r="W107" s="10"/>
      <c r="X107" s="10"/>
      <c r="Y107" s="10"/>
      <c r="Z107" s="10"/>
      <c r="AA107" s="10"/>
      <c r="AB107" s="10"/>
      <c r="AC107" s="10"/>
      <c r="AD107" s="10"/>
      <c r="AE107" s="10"/>
    </row>
    <row r="108" s="10" customFormat="1" ht="19.92" customHeight="1">
      <c r="A108" s="10"/>
      <c r="B108" s="197"/>
      <c r="C108" s="133"/>
      <c r="D108" s="198" t="s">
        <v>436</v>
      </c>
      <c r="E108" s="199"/>
      <c r="F108" s="199"/>
      <c r="G108" s="199"/>
      <c r="H108" s="199"/>
      <c r="I108" s="199"/>
      <c r="J108" s="200">
        <f>J432</f>
        <v>0</v>
      </c>
      <c r="K108" s="133"/>
      <c r="L108" s="201"/>
      <c r="S108" s="10"/>
      <c r="T108" s="10"/>
      <c r="U108" s="10"/>
      <c r="V108" s="10"/>
      <c r="W108" s="10"/>
      <c r="X108" s="10"/>
      <c r="Y108" s="10"/>
      <c r="Z108" s="10"/>
      <c r="AA108" s="10"/>
      <c r="AB108" s="10"/>
      <c r="AC108" s="10"/>
      <c r="AD108" s="10"/>
      <c r="AE108" s="10"/>
    </row>
    <row r="109" s="9" customFormat="1" ht="24.96" customHeight="1">
      <c r="A109" s="9"/>
      <c r="B109" s="191"/>
      <c r="C109" s="192"/>
      <c r="D109" s="193" t="s">
        <v>3969</v>
      </c>
      <c r="E109" s="194"/>
      <c r="F109" s="194"/>
      <c r="G109" s="194"/>
      <c r="H109" s="194"/>
      <c r="I109" s="194"/>
      <c r="J109" s="195">
        <f>J435</f>
        <v>0</v>
      </c>
      <c r="K109" s="192"/>
      <c r="L109" s="196"/>
      <c r="S109" s="9"/>
      <c r="T109" s="9"/>
      <c r="U109" s="9"/>
      <c r="V109" s="9"/>
      <c r="W109" s="9"/>
      <c r="X109" s="9"/>
      <c r="Y109" s="9"/>
      <c r="Z109" s="9"/>
      <c r="AA109" s="9"/>
      <c r="AB109" s="9"/>
      <c r="AC109" s="9"/>
      <c r="AD109" s="9"/>
      <c r="AE109" s="9"/>
    </row>
    <row r="110" s="10" customFormat="1" ht="19.92" customHeight="1">
      <c r="A110" s="10"/>
      <c r="B110" s="197"/>
      <c r="C110" s="133"/>
      <c r="D110" s="198" t="s">
        <v>3970</v>
      </c>
      <c r="E110" s="199"/>
      <c r="F110" s="199"/>
      <c r="G110" s="199"/>
      <c r="H110" s="199"/>
      <c r="I110" s="199"/>
      <c r="J110" s="200">
        <f>J436</f>
        <v>0</v>
      </c>
      <c r="K110" s="133"/>
      <c r="L110" s="201"/>
      <c r="S110" s="10"/>
      <c r="T110" s="10"/>
      <c r="U110" s="10"/>
      <c r="V110" s="10"/>
      <c r="W110" s="10"/>
      <c r="X110" s="10"/>
      <c r="Y110" s="10"/>
      <c r="Z110" s="10"/>
      <c r="AA110" s="10"/>
      <c r="AB110" s="10"/>
      <c r="AC110" s="10"/>
      <c r="AD110" s="10"/>
      <c r="AE110" s="10"/>
    </row>
    <row r="111" s="2" customFormat="1" ht="21.84"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67"/>
      <c r="C112" s="68"/>
      <c r="D112" s="68"/>
      <c r="E112" s="68"/>
      <c r="F112" s="68"/>
      <c r="G112" s="68"/>
      <c r="H112" s="68"/>
      <c r="I112" s="68"/>
      <c r="J112" s="68"/>
      <c r="K112" s="68"/>
      <c r="L112" s="64"/>
      <c r="S112" s="39"/>
      <c r="T112" s="39"/>
      <c r="U112" s="39"/>
      <c r="V112" s="39"/>
      <c r="W112" s="39"/>
      <c r="X112" s="39"/>
      <c r="Y112" s="39"/>
      <c r="Z112" s="39"/>
      <c r="AA112" s="39"/>
      <c r="AB112" s="39"/>
      <c r="AC112" s="39"/>
      <c r="AD112" s="39"/>
      <c r="AE112" s="39"/>
    </row>
    <row r="116" s="2" customFormat="1" ht="6.96" customHeight="1">
      <c r="A116" s="39"/>
      <c r="B116" s="69"/>
      <c r="C116" s="70"/>
      <c r="D116" s="70"/>
      <c r="E116" s="70"/>
      <c r="F116" s="70"/>
      <c r="G116" s="70"/>
      <c r="H116" s="70"/>
      <c r="I116" s="70"/>
      <c r="J116" s="70"/>
      <c r="K116" s="70"/>
      <c r="L116" s="64"/>
      <c r="S116" s="39"/>
      <c r="T116" s="39"/>
      <c r="U116" s="39"/>
      <c r="V116" s="39"/>
      <c r="W116" s="39"/>
      <c r="X116" s="39"/>
      <c r="Y116" s="39"/>
      <c r="Z116" s="39"/>
      <c r="AA116" s="39"/>
      <c r="AB116" s="39"/>
      <c r="AC116" s="39"/>
      <c r="AD116" s="39"/>
      <c r="AE116" s="39"/>
    </row>
    <row r="117" s="2" customFormat="1" ht="24.96" customHeight="1">
      <c r="A117" s="39"/>
      <c r="B117" s="40"/>
      <c r="C117" s="24" t="s">
        <v>326</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16</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185" t="str">
        <f>E7</f>
        <v>II/610 TUŘICE - KBEL (BENÁTKY NAD JIZEROU, PRŮTAH)</v>
      </c>
      <c r="F120" s="33"/>
      <c r="G120" s="33"/>
      <c r="H120" s="33"/>
      <c r="I120" s="41"/>
      <c r="J120" s="41"/>
      <c r="K120" s="41"/>
      <c r="L120" s="64"/>
      <c r="S120" s="39"/>
      <c r="T120" s="39"/>
      <c r="U120" s="39"/>
      <c r="V120" s="39"/>
      <c r="W120" s="39"/>
      <c r="X120" s="39"/>
      <c r="Y120" s="39"/>
      <c r="Z120" s="39"/>
      <c r="AA120" s="39"/>
      <c r="AB120" s="39"/>
      <c r="AC120" s="39"/>
      <c r="AD120" s="39"/>
      <c r="AE120" s="39"/>
    </row>
    <row r="121" s="1" customFormat="1" ht="12" customHeight="1">
      <c r="B121" s="22"/>
      <c r="C121" s="33" t="s">
        <v>310</v>
      </c>
      <c r="D121" s="23"/>
      <c r="E121" s="23"/>
      <c r="F121" s="23"/>
      <c r="G121" s="23"/>
      <c r="H121" s="23"/>
      <c r="I121" s="23"/>
      <c r="J121" s="23"/>
      <c r="K121" s="23"/>
      <c r="L121" s="21"/>
    </row>
    <row r="122" s="1" customFormat="1" ht="16.5" customHeight="1">
      <c r="B122" s="22"/>
      <c r="C122" s="23"/>
      <c r="D122" s="23"/>
      <c r="E122" s="185" t="s">
        <v>311</v>
      </c>
      <c r="F122" s="23"/>
      <c r="G122" s="23"/>
      <c r="H122" s="23"/>
      <c r="I122" s="23"/>
      <c r="J122" s="23"/>
      <c r="K122" s="23"/>
      <c r="L122" s="21"/>
    </row>
    <row r="123" s="1" customFormat="1" ht="12" customHeight="1">
      <c r="B123" s="22"/>
      <c r="C123" s="33" t="s">
        <v>312</v>
      </c>
      <c r="D123" s="23"/>
      <c r="E123" s="23"/>
      <c r="F123" s="23"/>
      <c r="G123" s="23"/>
      <c r="H123" s="23"/>
      <c r="I123" s="23"/>
      <c r="J123" s="23"/>
      <c r="K123" s="23"/>
      <c r="L123" s="21"/>
    </row>
    <row r="124" s="2" customFormat="1" ht="16.5" customHeight="1">
      <c r="A124" s="39"/>
      <c r="B124" s="40"/>
      <c r="C124" s="41"/>
      <c r="D124" s="41"/>
      <c r="E124" s="186" t="s">
        <v>4047</v>
      </c>
      <c r="F124" s="41"/>
      <c r="G124" s="41"/>
      <c r="H124" s="41"/>
      <c r="I124" s="41"/>
      <c r="J124" s="41"/>
      <c r="K124" s="41"/>
      <c r="L124" s="64"/>
      <c r="S124" s="39"/>
      <c r="T124" s="39"/>
      <c r="U124" s="39"/>
      <c r="V124" s="39"/>
      <c r="W124" s="39"/>
      <c r="X124" s="39"/>
      <c r="Y124" s="39"/>
      <c r="Z124" s="39"/>
      <c r="AA124" s="39"/>
      <c r="AB124" s="39"/>
      <c r="AC124" s="39"/>
      <c r="AD124" s="39"/>
      <c r="AE124" s="39"/>
    </row>
    <row r="125" s="2" customFormat="1" ht="12" customHeight="1">
      <c r="A125" s="39"/>
      <c r="B125" s="40"/>
      <c r="C125" s="33" t="s">
        <v>314</v>
      </c>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6.5" customHeight="1">
      <c r="A126" s="39"/>
      <c r="B126" s="40"/>
      <c r="C126" s="41"/>
      <c r="D126" s="41"/>
      <c r="E126" s="77" t="str">
        <f>E13</f>
        <v>312 - Přeložka vodovodu TLT DN 100</v>
      </c>
      <c r="F126" s="41"/>
      <c r="G126" s="41"/>
      <c r="H126" s="41"/>
      <c r="I126" s="41"/>
      <c r="J126" s="41"/>
      <c r="K126" s="41"/>
      <c r="L126" s="64"/>
      <c r="S126" s="39"/>
      <c r="T126" s="39"/>
      <c r="U126" s="39"/>
      <c r="V126" s="39"/>
      <c r="W126" s="39"/>
      <c r="X126" s="39"/>
      <c r="Y126" s="39"/>
      <c r="Z126" s="39"/>
      <c r="AA126" s="39"/>
      <c r="AB126" s="39"/>
      <c r="AC126" s="39"/>
      <c r="AD126" s="39"/>
      <c r="AE126" s="39"/>
    </row>
    <row r="127" s="2" customFormat="1" ht="6.96"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12" customHeight="1">
      <c r="A128" s="39"/>
      <c r="B128" s="40"/>
      <c r="C128" s="33" t="s">
        <v>20</v>
      </c>
      <c r="D128" s="41"/>
      <c r="E128" s="41"/>
      <c r="F128" s="28" t="str">
        <f>F16</f>
        <v xml:space="preserve"> </v>
      </c>
      <c r="G128" s="41"/>
      <c r="H128" s="41"/>
      <c r="I128" s="33" t="s">
        <v>22</v>
      </c>
      <c r="J128" s="80" t="str">
        <f>IF(J16="","",J16)</f>
        <v>15. 12. 2023</v>
      </c>
      <c r="K128" s="41"/>
      <c r="L128" s="64"/>
      <c r="S128" s="39"/>
      <c r="T128" s="39"/>
      <c r="U128" s="39"/>
      <c r="V128" s="39"/>
      <c r="W128" s="39"/>
      <c r="X128" s="39"/>
      <c r="Y128" s="39"/>
      <c r="Z128" s="39"/>
      <c r="AA128" s="39"/>
      <c r="AB128" s="39"/>
      <c r="AC128" s="39"/>
      <c r="AD128" s="39"/>
      <c r="AE128" s="39"/>
    </row>
    <row r="129" s="2" customFormat="1" ht="6.96" customHeight="1">
      <c r="A129" s="39"/>
      <c r="B129" s="40"/>
      <c r="C129" s="41"/>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2" customFormat="1" ht="15.15" customHeight="1">
      <c r="A130" s="39"/>
      <c r="B130" s="40"/>
      <c r="C130" s="33" t="s">
        <v>24</v>
      </c>
      <c r="D130" s="41"/>
      <c r="E130" s="41"/>
      <c r="F130" s="28" t="str">
        <f>E19</f>
        <v>KSÚS Středočeského kraje</v>
      </c>
      <c r="G130" s="41"/>
      <c r="H130" s="41"/>
      <c r="I130" s="33" t="s">
        <v>30</v>
      </c>
      <c r="J130" s="37" t="str">
        <f>E25</f>
        <v>Valbek spol. s.r.o.</v>
      </c>
      <c r="K130" s="41"/>
      <c r="L130" s="64"/>
      <c r="S130" s="39"/>
      <c r="T130" s="39"/>
      <c r="U130" s="39"/>
      <c r="V130" s="39"/>
      <c r="W130" s="39"/>
      <c r="X130" s="39"/>
      <c r="Y130" s="39"/>
      <c r="Z130" s="39"/>
      <c r="AA130" s="39"/>
      <c r="AB130" s="39"/>
      <c r="AC130" s="39"/>
      <c r="AD130" s="39"/>
      <c r="AE130" s="39"/>
    </row>
    <row r="131" s="2" customFormat="1" ht="15.15" customHeight="1">
      <c r="A131" s="39"/>
      <c r="B131" s="40"/>
      <c r="C131" s="33" t="s">
        <v>28</v>
      </c>
      <c r="D131" s="41"/>
      <c r="E131" s="41"/>
      <c r="F131" s="28" t="str">
        <f>IF(E22="","",E22)</f>
        <v>Vyplň údaj</v>
      </c>
      <c r="G131" s="41"/>
      <c r="H131" s="41"/>
      <c r="I131" s="33" t="s">
        <v>33</v>
      </c>
      <c r="J131" s="37" t="str">
        <f>E28</f>
        <v xml:space="preserve"> </v>
      </c>
      <c r="K131" s="41"/>
      <c r="L131" s="64"/>
      <c r="S131" s="39"/>
      <c r="T131" s="39"/>
      <c r="U131" s="39"/>
      <c r="V131" s="39"/>
      <c r="W131" s="39"/>
      <c r="X131" s="39"/>
      <c r="Y131" s="39"/>
      <c r="Z131" s="39"/>
      <c r="AA131" s="39"/>
      <c r="AB131" s="39"/>
      <c r="AC131" s="39"/>
      <c r="AD131" s="39"/>
      <c r="AE131" s="39"/>
    </row>
    <row r="132" s="2" customFormat="1" ht="10.32" customHeight="1">
      <c r="A132" s="39"/>
      <c r="B132" s="40"/>
      <c r="C132" s="41"/>
      <c r="D132" s="41"/>
      <c r="E132" s="41"/>
      <c r="F132" s="41"/>
      <c r="G132" s="41"/>
      <c r="H132" s="41"/>
      <c r="I132" s="41"/>
      <c r="J132" s="41"/>
      <c r="K132" s="41"/>
      <c r="L132" s="64"/>
      <c r="S132" s="39"/>
      <c r="T132" s="39"/>
      <c r="U132" s="39"/>
      <c r="V132" s="39"/>
      <c r="W132" s="39"/>
      <c r="X132" s="39"/>
      <c r="Y132" s="39"/>
      <c r="Z132" s="39"/>
      <c r="AA132" s="39"/>
      <c r="AB132" s="39"/>
      <c r="AC132" s="39"/>
      <c r="AD132" s="39"/>
      <c r="AE132" s="39"/>
    </row>
    <row r="133" s="11" customFormat="1" ht="29.28" customHeight="1">
      <c r="A133" s="202"/>
      <c r="B133" s="203"/>
      <c r="C133" s="204" t="s">
        <v>327</v>
      </c>
      <c r="D133" s="205" t="s">
        <v>61</v>
      </c>
      <c r="E133" s="205" t="s">
        <v>57</v>
      </c>
      <c r="F133" s="205" t="s">
        <v>58</v>
      </c>
      <c r="G133" s="205" t="s">
        <v>328</v>
      </c>
      <c r="H133" s="205" t="s">
        <v>329</v>
      </c>
      <c r="I133" s="205" t="s">
        <v>330</v>
      </c>
      <c r="J133" s="205" t="s">
        <v>318</v>
      </c>
      <c r="K133" s="206" t="s">
        <v>331</v>
      </c>
      <c r="L133" s="207"/>
      <c r="M133" s="101" t="s">
        <v>1</v>
      </c>
      <c r="N133" s="102" t="s">
        <v>40</v>
      </c>
      <c r="O133" s="102" t="s">
        <v>332</v>
      </c>
      <c r="P133" s="102" t="s">
        <v>333</v>
      </c>
      <c r="Q133" s="102" t="s">
        <v>334</v>
      </c>
      <c r="R133" s="102" t="s">
        <v>335</v>
      </c>
      <c r="S133" s="102" t="s">
        <v>336</v>
      </c>
      <c r="T133" s="103" t="s">
        <v>337</v>
      </c>
      <c r="U133" s="202"/>
      <c r="V133" s="202"/>
      <c r="W133" s="202"/>
      <c r="X133" s="202"/>
      <c r="Y133" s="202"/>
      <c r="Z133" s="202"/>
      <c r="AA133" s="202"/>
      <c r="AB133" s="202"/>
      <c r="AC133" s="202"/>
      <c r="AD133" s="202"/>
      <c r="AE133" s="202"/>
    </row>
    <row r="134" s="2" customFormat="1" ht="22.8" customHeight="1">
      <c r="A134" s="39"/>
      <c r="B134" s="40"/>
      <c r="C134" s="108" t="s">
        <v>338</v>
      </c>
      <c r="D134" s="41"/>
      <c r="E134" s="41"/>
      <c r="F134" s="41"/>
      <c r="G134" s="41"/>
      <c r="H134" s="41"/>
      <c r="I134" s="41"/>
      <c r="J134" s="208">
        <f>BK134</f>
        <v>0</v>
      </c>
      <c r="K134" s="41"/>
      <c r="L134" s="45"/>
      <c r="M134" s="104"/>
      <c r="N134" s="209"/>
      <c r="O134" s="105"/>
      <c r="P134" s="210">
        <f>P135+P435</f>
        <v>0</v>
      </c>
      <c r="Q134" s="105"/>
      <c r="R134" s="210">
        <f>R135+R435</f>
        <v>8.0414493599999997</v>
      </c>
      <c r="S134" s="105"/>
      <c r="T134" s="211">
        <f>T135+T435</f>
        <v>104.10080000000001</v>
      </c>
      <c r="U134" s="39"/>
      <c r="V134" s="39"/>
      <c r="W134" s="39"/>
      <c r="X134" s="39"/>
      <c r="Y134" s="39"/>
      <c r="Z134" s="39"/>
      <c r="AA134" s="39"/>
      <c r="AB134" s="39"/>
      <c r="AC134" s="39"/>
      <c r="AD134" s="39"/>
      <c r="AE134" s="39"/>
      <c r="AT134" s="18" t="s">
        <v>75</v>
      </c>
      <c r="AU134" s="18" t="s">
        <v>320</v>
      </c>
      <c r="BK134" s="212">
        <f>BK135+BK435</f>
        <v>0</v>
      </c>
    </row>
    <row r="135" s="12" customFormat="1" ht="25.92" customHeight="1">
      <c r="A135" s="12"/>
      <c r="B135" s="213"/>
      <c r="C135" s="214"/>
      <c r="D135" s="215" t="s">
        <v>75</v>
      </c>
      <c r="E135" s="216" t="s">
        <v>437</v>
      </c>
      <c r="F135" s="216" t="s">
        <v>438</v>
      </c>
      <c r="G135" s="214"/>
      <c r="H135" s="214"/>
      <c r="I135" s="217"/>
      <c r="J135" s="218">
        <f>BK135</f>
        <v>0</v>
      </c>
      <c r="K135" s="214"/>
      <c r="L135" s="219"/>
      <c r="M135" s="220"/>
      <c r="N135" s="221"/>
      <c r="O135" s="221"/>
      <c r="P135" s="222">
        <f>P136+P283+P303+P313+P410+P414+P432</f>
        <v>0</v>
      </c>
      <c r="Q135" s="221"/>
      <c r="R135" s="222">
        <f>R136+R283+R303+R313+R410+R414+R432</f>
        <v>4.7124093600000005</v>
      </c>
      <c r="S135" s="221"/>
      <c r="T135" s="223">
        <f>T136+T283+T303+T313+T410+T414+T432</f>
        <v>104.10080000000001</v>
      </c>
      <c r="U135" s="12"/>
      <c r="V135" s="12"/>
      <c r="W135" s="12"/>
      <c r="X135" s="12"/>
      <c r="Y135" s="12"/>
      <c r="Z135" s="12"/>
      <c r="AA135" s="12"/>
      <c r="AB135" s="12"/>
      <c r="AC135" s="12"/>
      <c r="AD135" s="12"/>
      <c r="AE135" s="12"/>
      <c r="AR135" s="224" t="s">
        <v>83</v>
      </c>
      <c r="AT135" s="225" t="s">
        <v>75</v>
      </c>
      <c r="AU135" s="225" t="s">
        <v>76</v>
      </c>
      <c r="AY135" s="224" t="s">
        <v>342</v>
      </c>
      <c r="BK135" s="226">
        <f>BK136+BK283+BK303+BK313+BK410+BK414+BK432</f>
        <v>0</v>
      </c>
    </row>
    <row r="136" s="12" customFormat="1" ht="22.8" customHeight="1">
      <c r="A136" s="12"/>
      <c r="B136" s="213"/>
      <c r="C136" s="214"/>
      <c r="D136" s="215" t="s">
        <v>75</v>
      </c>
      <c r="E136" s="246" t="s">
        <v>83</v>
      </c>
      <c r="F136" s="246" t="s">
        <v>439</v>
      </c>
      <c r="G136" s="214"/>
      <c r="H136" s="214"/>
      <c r="I136" s="217"/>
      <c r="J136" s="247">
        <f>BK136</f>
        <v>0</v>
      </c>
      <c r="K136" s="214"/>
      <c r="L136" s="219"/>
      <c r="M136" s="220"/>
      <c r="N136" s="221"/>
      <c r="O136" s="221"/>
      <c r="P136" s="222">
        <f>SUM(P137:P282)</f>
        <v>0</v>
      </c>
      <c r="Q136" s="221"/>
      <c r="R136" s="222">
        <f>SUM(R137:R282)</f>
        <v>0.55455900000000002</v>
      </c>
      <c r="S136" s="221"/>
      <c r="T136" s="223">
        <f>SUM(T137:T282)</f>
        <v>103.41540000000001</v>
      </c>
      <c r="U136" s="12"/>
      <c r="V136" s="12"/>
      <c r="W136" s="12"/>
      <c r="X136" s="12"/>
      <c r="Y136" s="12"/>
      <c r="Z136" s="12"/>
      <c r="AA136" s="12"/>
      <c r="AB136" s="12"/>
      <c r="AC136" s="12"/>
      <c r="AD136" s="12"/>
      <c r="AE136" s="12"/>
      <c r="AR136" s="224" t="s">
        <v>83</v>
      </c>
      <c r="AT136" s="225" t="s">
        <v>75</v>
      </c>
      <c r="AU136" s="225" t="s">
        <v>83</v>
      </c>
      <c r="AY136" s="224" t="s">
        <v>342</v>
      </c>
      <c r="BK136" s="226">
        <f>SUM(BK137:BK282)</f>
        <v>0</v>
      </c>
    </row>
    <row r="137" s="2" customFormat="1" ht="16.5" customHeight="1">
      <c r="A137" s="39"/>
      <c r="B137" s="40"/>
      <c r="C137" s="227" t="s">
        <v>83</v>
      </c>
      <c r="D137" s="227" t="s">
        <v>343</v>
      </c>
      <c r="E137" s="228" t="s">
        <v>4049</v>
      </c>
      <c r="F137" s="229" t="s">
        <v>4050</v>
      </c>
      <c r="G137" s="230" t="s">
        <v>473</v>
      </c>
      <c r="H137" s="231">
        <v>23.32</v>
      </c>
      <c r="I137" s="232"/>
      <c r="J137" s="233">
        <f>ROUND(I137*H137,2)</f>
        <v>0</v>
      </c>
      <c r="K137" s="229" t="s">
        <v>443</v>
      </c>
      <c r="L137" s="45"/>
      <c r="M137" s="234" t="s">
        <v>1</v>
      </c>
      <c r="N137" s="235" t="s">
        <v>41</v>
      </c>
      <c r="O137" s="92"/>
      <c r="P137" s="236">
        <f>O137*H137</f>
        <v>0</v>
      </c>
      <c r="Q137" s="236">
        <v>0</v>
      </c>
      <c r="R137" s="236">
        <f>Q137*H137</f>
        <v>0</v>
      </c>
      <c r="S137" s="236">
        <v>0.12</v>
      </c>
      <c r="T137" s="237">
        <f>S137*H137</f>
        <v>2.7984</v>
      </c>
      <c r="U137" s="39"/>
      <c r="V137" s="39"/>
      <c r="W137" s="39"/>
      <c r="X137" s="39"/>
      <c r="Y137" s="39"/>
      <c r="Z137" s="39"/>
      <c r="AA137" s="39"/>
      <c r="AB137" s="39"/>
      <c r="AC137" s="39"/>
      <c r="AD137" s="39"/>
      <c r="AE137" s="39"/>
      <c r="AR137" s="238" t="s">
        <v>360</v>
      </c>
      <c r="AT137" s="238" t="s">
        <v>343</v>
      </c>
      <c r="AU137" s="238" t="s">
        <v>85</v>
      </c>
      <c r="AY137" s="18" t="s">
        <v>342</v>
      </c>
      <c r="BE137" s="239">
        <f>IF(N137="základní",J137,0)</f>
        <v>0</v>
      </c>
      <c r="BF137" s="239">
        <f>IF(N137="snížená",J137,0)</f>
        <v>0</v>
      </c>
      <c r="BG137" s="239">
        <f>IF(N137="zákl. přenesená",J137,0)</f>
        <v>0</v>
      </c>
      <c r="BH137" s="239">
        <f>IF(N137="sníž. přenesená",J137,0)</f>
        <v>0</v>
      </c>
      <c r="BI137" s="239">
        <f>IF(N137="nulová",J137,0)</f>
        <v>0</v>
      </c>
      <c r="BJ137" s="18" t="s">
        <v>83</v>
      </c>
      <c r="BK137" s="239">
        <f>ROUND(I137*H137,2)</f>
        <v>0</v>
      </c>
      <c r="BL137" s="18" t="s">
        <v>360</v>
      </c>
      <c r="BM137" s="238" t="s">
        <v>4051</v>
      </c>
    </row>
    <row r="138" s="2" customFormat="1">
      <c r="A138" s="39"/>
      <c r="B138" s="40"/>
      <c r="C138" s="41"/>
      <c r="D138" s="240" t="s">
        <v>349</v>
      </c>
      <c r="E138" s="41"/>
      <c r="F138" s="241" t="s">
        <v>4052</v>
      </c>
      <c r="G138" s="41"/>
      <c r="H138" s="41"/>
      <c r="I138" s="242"/>
      <c r="J138" s="41"/>
      <c r="K138" s="41"/>
      <c r="L138" s="45"/>
      <c r="M138" s="243"/>
      <c r="N138" s="244"/>
      <c r="O138" s="92"/>
      <c r="P138" s="92"/>
      <c r="Q138" s="92"/>
      <c r="R138" s="92"/>
      <c r="S138" s="92"/>
      <c r="T138" s="93"/>
      <c r="U138" s="39"/>
      <c r="V138" s="39"/>
      <c r="W138" s="39"/>
      <c r="X138" s="39"/>
      <c r="Y138" s="39"/>
      <c r="Z138" s="39"/>
      <c r="AA138" s="39"/>
      <c r="AB138" s="39"/>
      <c r="AC138" s="39"/>
      <c r="AD138" s="39"/>
      <c r="AE138" s="39"/>
      <c r="AT138" s="18" t="s">
        <v>349</v>
      </c>
      <c r="AU138" s="18" t="s">
        <v>85</v>
      </c>
    </row>
    <row r="139" s="13" customFormat="1">
      <c r="A139" s="13"/>
      <c r="B139" s="252"/>
      <c r="C139" s="253"/>
      <c r="D139" s="240" t="s">
        <v>446</v>
      </c>
      <c r="E139" s="254" t="s">
        <v>1</v>
      </c>
      <c r="F139" s="255" t="s">
        <v>4053</v>
      </c>
      <c r="G139" s="253"/>
      <c r="H139" s="256">
        <v>23.32</v>
      </c>
      <c r="I139" s="257"/>
      <c r="J139" s="253"/>
      <c r="K139" s="253"/>
      <c r="L139" s="258"/>
      <c r="M139" s="259"/>
      <c r="N139" s="260"/>
      <c r="O139" s="260"/>
      <c r="P139" s="260"/>
      <c r="Q139" s="260"/>
      <c r="R139" s="260"/>
      <c r="S139" s="260"/>
      <c r="T139" s="261"/>
      <c r="U139" s="13"/>
      <c r="V139" s="13"/>
      <c r="W139" s="13"/>
      <c r="X139" s="13"/>
      <c r="Y139" s="13"/>
      <c r="Z139" s="13"/>
      <c r="AA139" s="13"/>
      <c r="AB139" s="13"/>
      <c r="AC139" s="13"/>
      <c r="AD139" s="13"/>
      <c r="AE139" s="13"/>
      <c r="AT139" s="262" t="s">
        <v>446</v>
      </c>
      <c r="AU139" s="262" t="s">
        <v>85</v>
      </c>
      <c r="AV139" s="13" t="s">
        <v>85</v>
      </c>
      <c r="AW139" s="13" t="s">
        <v>32</v>
      </c>
      <c r="AX139" s="13" t="s">
        <v>83</v>
      </c>
      <c r="AY139" s="262" t="s">
        <v>342</v>
      </c>
    </row>
    <row r="140" s="2" customFormat="1" ht="21.75" customHeight="1">
      <c r="A140" s="39"/>
      <c r="B140" s="40"/>
      <c r="C140" s="227" t="s">
        <v>85</v>
      </c>
      <c r="D140" s="227" t="s">
        <v>343</v>
      </c>
      <c r="E140" s="228" t="s">
        <v>2155</v>
      </c>
      <c r="F140" s="229" t="s">
        <v>2156</v>
      </c>
      <c r="G140" s="230" t="s">
        <v>473</v>
      </c>
      <c r="H140" s="231">
        <v>121.77</v>
      </c>
      <c r="I140" s="232"/>
      <c r="J140" s="233">
        <f>ROUND(I140*H140,2)</f>
        <v>0</v>
      </c>
      <c r="K140" s="229" t="s">
        <v>443</v>
      </c>
      <c r="L140" s="45"/>
      <c r="M140" s="234" t="s">
        <v>1</v>
      </c>
      <c r="N140" s="235" t="s">
        <v>41</v>
      </c>
      <c r="O140" s="92"/>
      <c r="P140" s="236">
        <f>O140*H140</f>
        <v>0</v>
      </c>
      <c r="Q140" s="236">
        <v>0</v>
      </c>
      <c r="R140" s="236">
        <f>Q140*H140</f>
        <v>0</v>
      </c>
      <c r="S140" s="236">
        <v>0.38</v>
      </c>
      <c r="T140" s="237">
        <f>S140*H140</f>
        <v>46.272599999999997</v>
      </c>
      <c r="U140" s="39"/>
      <c r="V140" s="39"/>
      <c r="W140" s="39"/>
      <c r="X140" s="39"/>
      <c r="Y140" s="39"/>
      <c r="Z140" s="39"/>
      <c r="AA140" s="39"/>
      <c r="AB140" s="39"/>
      <c r="AC140" s="39"/>
      <c r="AD140" s="39"/>
      <c r="AE140" s="39"/>
      <c r="AR140" s="238" t="s">
        <v>360</v>
      </c>
      <c r="AT140" s="238" t="s">
        <v>343</v>
      </c>
      <c r="AU140" s="238" t="s">
        <v>85</v>
      </c>
      <c r="AY140" s="18" t="s">
        <v>342</v>
      </c>
      <c r="BE140" s="239">
        <f>IF(N140="základní",J140,0)</f>
        <v>0</v>
      </c>
      <c r="BF140" s="239">
        <f>IF(N140="snížená",J140,0)</f>
        <v>0</v>
      </c>
      <c r="BG140" s="239">
        <f>IF(N140="zákl. přenesená",J140,0)</f>
        <v>0</v>
      </c>
      <c r="BH140" s="239">
        <f>IF(N140="sníž. přenesená",J140,0)</f>
        <v>0</v>
      </c>
      <c r="BI140" s="239">
        <f>IF(N140="nulová",J140,0)</f>
        <v>0</v>
      </c>
      <c r="BJ140" s="18" t="s">
        <v>83</v>
      </c>
      <c r="BK140" s="239">
        <f>ROUND(I140*H140,2)</f>
        <v>0</v>
      </c>
      <c r="BL140" s="18" t="s">
        <v>360</v>
      </c>
      <c r="BM140" s="238" t="s">
        <v>4054</v>
      </c>
    </row>
    <row r="141" s="2" customFormat="1">
      <c r="A141" s="39"/>
      <c r="B141" s="40"/>
      <c r="C141" s="41"/>
      <c r="D141" s="240" t="s">
        <v>349</v>
      </c>
      <c r="E141" s="41"/>
      <c r="F141" s="241" t="s">
        <v>2158</v>
      </c>
      <c r="G141" s="41"/>
      <c r="H141" s="41"/>
      <c r="I141" s="242"/>
      <c r="J141" s="41"/>
      <c r="K141" s="41"/>
      <c r="L141" s="45"/>
      <c r="M141" s="243"/>
      <c r="N141" s="244"/>
      <c r="O141" s="92"/>
      <c r="P141" s="92"/>
      <c r="Q141" s="92"/>
      <c r="R141" s="92"/>
      <c r="S141" s="92"/>
      <c r="T141" s="93"/>
      <c r="U141" s="39"/>
      <c r="V141" s="39"/>
      <c r="W141" s="39"/>
      <c r="X141" s="39"/>
      <c r="Y141" s="39"/>
      <c r="Z141" s="39"/>
      <c r="AA141" s="39"/>
      <c r="AB141" s="39"/>
      <c r="AC141" s="39"/>
      <c r="AD141" s="39"/>
      <c r="AE141" s="39"/>
      <c r="AT141" s="18" t="s">
        <v>349</v>
      </c>
      <c r="AU141" s="18" t="s">
        <v>85</v>
      </c>
    </row>
    <row r="142" s="13" customFormat="1">
      <c r="A142" s="13"/>
      <c r="B142" s="252"/>
      <c r="C142" s="253"/>
      <c r="D142" s="240" t="s">
        <v>446</v>
      </c>
      <c r="E142" s="254" t="s">
        <v>1</v>
      </c>
      <c r="F142" s="255" t="s">
        <v>4055</v>
      </c>
      <c r="G142" s="253"/>
      <c r="H142" s="256">
        <v>98.450000000000003</v>
      </c>
      <c r="I142" s="257"/>
      <c r="J142" s="253"/>
      <c r="K142" s="253"/>
      <c r="L142" s="258"/>
      <c r="M142" s="259"/>
      <c r="N142" s="260"/>
      <c r="O142" s="260"/>
      <c r="P142" s="260"/>
      <c r="Q142" s="260"/>
      <c r="R142" s="260"/>
      <c r="S142" s="260"/>
      <c r="T142" s="261"/>
      <c r="U142" s="13"/>
      <c r="V142" s="13"/>
      <c r="W142" s="13"/>
      <c r="X142" s="13"/>
      <c r="Y142" s="13"/>
      <c r="Z142" s="13"/>
      <c r="AA142" s="13"/>
      <c r="AB142" s="13"/>
      <c r="AC142" s="13"/>
      <c r="AD142" s="13"/>
      <c r="AE142" s="13"/>
      <c r="AT142" s="262" t="s">
        <v>446</v>
      </c>
      <c r="AU142" s="262" t="s">
        <v>85</v>
      </c>
      <c r="AV142" s="13" t="s">
        <v>85</v>
      </c>
      <c r="AW142" s="13" t="s">
        <v>32</v>
      </c>
      <c r="AX142" s="13" t="s">
        <v>76</v>
      </c>
      <c r="AY142" s="262" t="s">
        <v>342</v>
      </c>
    </row>
    <row r="143" s="13" customFormat="1">
      <c r="A143" s="13"/>
      <c r="B143" s="252"/>
      <c r="C143" s="253"/>
      <c r="D143" s="240" t="s">
        <v>446</v>
      </c>
      <c r="E143" s="254" t="s">
        <v>1</v>
      </c>
      <c r="F143" s="255" t="s">
        <v>4056</v>
      </c>
      <c r="G143" s="253"/>
      <c r="H143" s="256">
        <v>23.32</v>
      </c>
      <c r="I143" s="257"/>
      <c r="J143" s="253"/>
      <c r="K143" s="253"/>
      <c r="L143" s="258"/>
      <c r="M143" s="259"/>
      <c r="N143" s="260"/>
      <c r="O143" s="260"/>
      <c r="P143" s="260"/>
      <c r="Q143" s="260"/>
      <c r="R143" s="260"/>
      <c r="S143" s="260"/>
      <c r="T143" s="261"/>
      <c r="U143" s="13"/>
      <c r="V143" s="13"/>
      <c r="W143" s="13"/>
      <c r="X143" s="13"/>
      <c r="Y143" s="13"/>
      <c r="Z143" s="13"/>
      <c r="AA143" s="13"/>
      <c r="AB143" s="13"/>
      <c r="AC143" s="13"/>
      <c r="AD143" s="13"/>
      <c r="AE143" s="13"/>
      <c r="AT143" s="262" t="s">
        <v>446</v>
      </c>
      <c r="AU143" s="262" t="s">
        <v>85</v>
      </c>
      <c r="AV143" s="13" t="s">
        <v>85</v>
      </c>
      <c r="AW143" s="13" t="s">
        <v>32</v>
      </c>
      <c r="AX143" s="13" t="s">
        <v>76</v>
      </c>
      <c r="AY143" s="262" t="s">
        <v>342</v>
      </c>
    </row>
    <row r="144" s="16" customFormat="1">
      <c r="A144" s="16"/>
      <c r="B144" s="284"/>
      <c r="C144" s="285"/>
      <c r="D144" s="240" t="s">
        <v>446</v>
      </c>
      <c r="E144" s="286" t="s">
        <v>1</v>
      </c>
      <c r="F144" s="287" t="s">
        <v>500</v>
      </c>
      <c r="G144" s="285"/>
      <c r="H144" s="288">
        <v>121.77</v>
      </c>
      <c r="I144" s="289"/>
      <c r="J144" s="285"/>
      <c r="K144" s="285"/>
      <c r="L144" s="290"/>
      <c r="M144" s="291"/>
      <c r="N144" s="292"/>
      <c r="O144" s="292"/>
      <c r="P144" s="292"/>
      <c r="Q144" s="292"/>
      <c r="R144" s="292"/>
      <c r="S144" s="292"/>
      <c r="T144" s="293"/>
      <c r="U144" s="16"/>
      <c r="V144" s="16"/>
      <c r="W144" s="16"/>
      <c r="X144" s="16"/>
      <c r="Y144" s="16"/>
      <c r="Z144" s="16"/>
      <c r="AA144" s="16"/>
      <c r="AB144" s="16"/>
      <c r="AC144" s="16"/>
      <c r="AD144" s="16"/>
      <c r="AE144" s="16"/>
      <c r="AT144" s="294" t="s">
        <v>446</v>
      </c>
      <c r="AU144" s="294" t="s">
        <v>85</v>
      </c>
      <c r="AV144" s="16" t="s">
        <v>360</v>
      </c>
      <c r="AW144" s="16" t="s">
        <v>32</v>
      </c>
      <c r="AX144" s="16" t="s">
        <v>83</v>
      </c>
      <c r="AY144" s="294" t="s">
        <v>342</v>
      </c>
    </row>
    <row r="145" s="2" customFormat="1" ht="16.5" customHeight="1">
      <c r="A145" s="39"/>
      <c r="B145" s="40"/>
      <c r="C145" s="227" t="s">
        <v>92</v>
      </c>
      <c r="D145" s="227" t="s">
        <v>343</v>
      </c>
      <c r="E145" s="228" t="s">
        <v>1992</v>
      </c>
      <c r="F145" s="229" t="s">
        <v>1993</v>
      </c>
      <c r="G145" s="230" t="s">
        <v>473</v>
      </c>
      <c r="H145" s="231">
        <v>98.450000000000003</v>
      </c>
      <c r="I145" s="232"/>
      <c r="J145" s="233">
        <f>ROUND(I145*H145,2)</f>
        <v>0</v>
      </c>
      <c r="K145" s="229" t="s">
        <v>443</v>
      </c>
      <c r="L145" s="45"/>
      <c r="M145" s="234" t="s">
        <v>1</v>
      </c>
      <c r="N145" s="235" t="s">
        <v>41</v>
      </c>
      <c r="O145" s="92"/>
      <c r="P145" s="236">
        <f>O145*H145</f>
        <v>0</v>
      </c>
      <c r="Q145" s="236">
        <v>0</v>
      </c>
      <c r="R145" s="236">
        <f>Q145*H145</f>
        <v>0</v>
      </c>
      <c r="S145" s="236">
        <v>0.23999999999999999</v>
      </c>
      <c r="T145" s="237">
        <f>S145*H145</f>
        <v>23.628</v>
      </c>
      <c r="U145" s="39"/>
      <c r="V145" s="39"/>
      <c r="W145" s="39"/>
      <c r="X145" s="39"/>
      <c r="Y145" s="39"/>
      <c r="Z145" s="39"/>
      <c r="AA145" s="39"/>
      <c r="AB145" s="39"/>
      <c r="AC145" s="39"/>
      <c r="AD145" s="39"/>
      <c r="AE145" s="39"/>
      <c r="AR145" s="238" t="s">
        <v>360</v>
      </c>
      <c r="AT145" s="238" t="s">
        <v>343</v>
      </c>
      <c r="AU145" s="238" t="s">
        <v>85</v>
      </c>
      <c r="AY145" s="18" t="s">
        <v>342</v>
      </c>
      <c r="BE145" s="239">
        <f>IF(N145="základní",J145,0)</f>
        <v>0</v>
      </c>
      <c r="BF145" s="239">
        <f>IF(N145="snížená",J145,0)</f>
        <v>0</v>
      </c>
      <c r="BG145" s="239">
        <f>IF(N145="zákl. přenesená",J145,0)</f>
        <v>0</v>
      </c>
      <c r="BH145" s="239">
        <f>IF(N145="sníž. přenesená",J145,0)</f>
        <v>0</v>
      </c>
      <c r="BI145" s="239">
        <f>IF(N145="nulová",J145,0)</f>
        <v>0</v>
      </c>
      <c r="BJ145" s="18" t="s">
        <v>83</v>
      </c>
      <c r="BK145" s="239">
        <f>ROUND(I145*H145,2)</f>
        <v>0</v>
      </c>
      <c r="BL145" s="18" t="s">
        <v>360</v>
      </c>
      <c r="BM145" s="238" t="s">
        <v>4057</v>
      </c>
    </row>
    <row r="146" s="2" customFormat="1">
      <c r="A146" s="39"/>
      <c r="B146" s="40"/>
      <c r="C146" s="41"/>
      <c r="D146" s="240" t="s">
        <v>349</v>
      </c>
      <c r="E146" s="41"/>
      <c r="F146" s="241" t="s">
        <v>1995</v>
      </c>
      <c r="G146" s="41"/>
      <c r="H146" s="41"/>
      <c r="I146" s="242"/>
      <c r="J146" s="41"/>
      <c r="K146" s="41"/>
      <c r="L146" s="45"/>
      <c r="M146" s="243"/>
      <c r="N146" s="244"/>
      <c r="O146" s="92"/>
      <c r="P146" s="92"/>
      <c r="Q146" s="92"/>
      <c r="R146" s="92"/>
      <c r="S146" s="92"/>
      <c r="T146" s="93"/>
      <c r="U146" s="39"/>
      <c r="V146" s="39"/>
      <c r="W146" s="39"/>
      <c r="X146" s="39"/>
      <c r="Y146" s="39"/>
      <c r="Z146" s="39"/>
      <c r="AA146" s="39"/>
      <c r="AB146" s="39"/>
      <c r="AC146" s="39"/>
      <c r="AD146" s="39"/>
      <c r="AE146" s="39"/>
      <c r="AT146" s="18" t="s">
        <v>349</v>
      </c>
      <c r="AU146" s="18" t="s">
        <v>85</v>
      </c>
    </row>
    <row r="147" s="13" customFormat="1">
      <c r="A147" s="13"/>
      <c r="B147" s="252"/>
      <c r="C147" s="253"/>
      <c r="D147" s="240" t="s">
        <v>446</v>
      </c>
      <c r="E147" s="254" t="s">
        <v>1</v>
      </c>
      <c r="F147" s="255" t="s">
        <v>4058</v>
      </c>
      <c r="G147" s="253"/>
      <c r="H147" s="256">
        <v>98.450000000000003</v>
      </c>
      <c r="I147" s="257"/>
      <c r="J147" s="253"/>
      <c r="K147" s="253"/>
      <c r="L147" s="258"/>
      <c r="M147" s="259"/>
      <c r="N147" s="260"/>
      <c r="O147" s="260"/>
      <c r="P147" s="260"/>
      <c r="Q147" s="260"/>
      <c r="R147" s="260"/>
      <c r="S147" s="260"/>
      <c r="T147" s="261"/>
      <c r="U147" s="13"/>
      <c r="V147" s="13"/>
      <c r="W147" s="13"/>
      <c r="X147" s="13"/>
      <c r="Y147" s="13"/>
      <c r="Z147" s="13"/>
      <c r="AA147" s="13"/>
      <c r="AB147" s="13"/>
      <c r="AC147" s="13"/>
      <c r="AD147" s="13"/>
      <c r="AE147" s="13"/>
      <c r="AT147" s="262" t="s">
        <v>446</v>
      </c>
      <c r="AU147" s="262" t="s">
        <v>85</v>
      </c>
      <c r="AV147" s="13" t="s">
        <v>85</v>
      </c>
      <c r="AW147" s="13" t="s">
        <v>32</v>
      </c>
      <c r="AX147" s="13" t="s">
        <v>83</v>
      </c>
      <c r="AY147" s="262" t="s">
        <v>342</v>
      </c>
    </row>
    <row r="148" s="2" customFormat="1" ht="21.75" customHeight="1">
      <c r="A148" s="39"/>
      <c r="B148" s="40"/>
      <c r="C148" s="227" t="s">
        <v>360</v>
      </c>
      <c r="D148" s="227" t="s">
        <v>343</v>
      </c>
      <c r="E148" s="228" t="s">
        <v>3180</v>
      </c>
      <c r="F148" s="229" t="s">
        <v>3181</v>
      </c>
      <c r="G148" s="230" t="s">
        <v>473</v>
      </c>
      <c r="H148" s="231">
        <v>98.450000000000003</v>
      </c>
      <c r="I148" s="232"/>
      <c r="J148" s="233">
        <f>ROUND(I148*H148,2)</f>
        <v>0</v>
      </c>
      <c r="K148" s="229" t="s">
        <v>443</v>
      </c>
      <c r="L148" s="45"/>
      <c r="M148" s="234" t="s">
        <v>1</v>
      </c>
      <c r="N148" s="235" t="s">
        <v>41</v>
      </c>
      <c r="O148" s="92"/>
      <c r="P148" s="236">
        <f>O148*H148</f>
        <v>0</v>
      </c>
      <c r="Q148" s="236">
        <v>3.0000000000000001E-05</v>
      </c>
      <c r="R148" s="236">
        <f>Q148*H148</f>
        <v>0.0029535</v>
      </c>
      <c r="S148" s="236">
        <v>0.071999999999999995</v>
      </c>
      <c r="T148" s="237">
        <f>S148*H148</f>
        <v>7.0884</v>
      </c>
      <c r="U148" s="39"/>
      <c r="V148" s="39"/>
      <c r="W148" s="39"/>
      <c r="X148" s="39"/>
      <c r="Y148" s="39"/>
      <c r="Z148" s="39"/>
      <c r="AA148" s="39"/>
      <c r="AB148" s="39"/>
      <c r="AC148" s="39"/>
      <c r="AD148" s="39"/>
      <c r="AE148" s="39"/>
      <c r="AR148" s="238" t="s">
        <v>360</v>
      </c>
      <c r="AT148" s="238" t="s">
        <v>343</v>
      </c>
      <c r="AU148" s="238" t="s">
        <v>85</v>
      </c>
      <c r="AY148" s="18" t="s">
        <v>342</v>
      </c>
      <c r="BE148" s="239">
        <f>IF(N148="základní",J148,0)</f>
        <v>0</v>
      </c>
      <c r="BF148" s="239">
        <f>IF(N148="snížená",J148,0)</f>
        <v>0</v>
      </c>
      <c r="BG148" s="239">
        <f>IF(N148="zákl. přenesená",J148,0)</f>
        <v>0</v>
      </c>
      <c r="BH148" s="239">
        <f>IF(N148="sníž. přenesená",J148,0)</f>
        <v>0</v>
      </c>
      <c r="BI148" s="239">
        <f>IF(N148="nulová",J148,0)</f>
        <v>0</v>
      </c>
      <c r="BJ148" s="18" t="s">
        <v>83</v>
      </c>
      <c r="BK148" s="239">
        <f>ROUND(I148*H148,2)</f>
        <v>0</v>
      </c>
      <c r="BL148" s="18" t="s">
        <v>360</v>
      </c>
      <c r="BM148" s="238" t="s">
        <v>4059</v>
      </c>
    </row>
    <row r="149" s="2" customFormat="1">
      <c r="A149" s="39"/>
      <c r="B149" s="40"/>
      <c r="C149" s="41"/>
      <c r="D149" s="240" t="s">
        <v>349</v>
      </c>
      <c r="E149" s="41"/>
      <c r="F149" s="241" t="s">
        <v>3183</v>
      </c>
      <c r="G149" s="41"/>
      <c r="H149" s="41"/>
      <c r="I149" s="242"/>
      <c r="J149" s="41"/>
      <c r="K149" s="41"/>
      <c r="L149" s="45"/>
      <c r="M149" s="243"/>
      <c r="N149" s="244"/>
      <c r="O149" s="92"/>
      <c r="P149" s="92"/>
      <c r="Q149" s="92"/>
      <c r="R149" s="92"/>
      <c r="S149" s="92"/>
      <c r="T149" s="93"/>
      <c r="U149" s="39"/>
      <c r="V149" s="39"/>
      <c r="W149" s="39"/>
      <c r="X149" s="39"/>
      <c r="Y149" s="39"/>
      <c r="Z149" s="39"/>
      <c r="AA149" s="39"/>
      <c r="AB149" s="39"/>
      <c r="AC149" s="39"/>
      <c r="AD149" s="39"/>
      <c r="AE149" s="39"/>
      <c r="AT149" s="18" t="s">
        <v>349</v>
      </c>
      <c r="AU149" s="18" t="s">
        <v>85</v>
      </c>
    </row>
    <row r="150" s="14" customFormat="1">
      <c r="A150" s="14"/>
      <c r="B150" s="263"/>
      <c r="C150" s="264"/>
      <c r="D150" s="240" t="s">
        <v>446</v>
      </c>
      <c r="E150" s="265" t="s">
        <v>1</v>
      </c>
      <c r="F150" s="266" t="s">
        <v>529</v>
      </c>
      <c r="G150" s="264"/>
      <c r="H150" s="265" t="s">
        <v>1</v>
      </c>
      <c r="I150" s="267"/>
      <c r="J150" s="264"/>
      <c r="K150" s="264"/>
      <c r="L150" s="268"/>
      <c r="M150" s="269"/>
      <c r="N150" s="270"/>
      <c r="O150" s="270"/>
      <c r="P150" s="270"/>
      <c r="Q150" s="270"/>
      <c r="R150" s="270"/>
      <c r="S150" s="270"/>
      <c r="T150" s="271"/>
      <c r="U150" s="14"/>
      <c r="V150" s="14"/>
      <c r="W150" s="14"/>
      <c r="X150" s="14"/>
      <c r="Y150" s="14"/>
      <c r="Z150" s="14"/>
      <c r="AA150" s="14"/>
      <c r="AB150" s="14"/>
      <c r="AC150" s="14"/>
      <c r="AD150" s="14"/>
      <c r="AE150" s="14"/>
      <c r="AT150" s="272" t="s">
        <v>446</v>
      </c>
      <c r="AU150" s="272" t="s">
        <v>85</v>
      </c>
      <c r="AV150" s="14" t="s">
        <v>83</v>
      </c>
      <c r="AW150" s="14" t="s">
        <v>32</v>
      </c>
      <c r="AX150" s="14" t="s">
        <v>76</v>
      </c>
      <c r="AY150" s="272" t="s">
        <v>342</v>
      </c>
    </row>
    <row r="151" s="13" customFormat="1">
      <c r="A151" s="13"/>
      <c r="B151" s="252"/>
      <c r="C151" s="253"/>
      <c r="D151" s="240" t="s">
        <v>446</v>
      </c>
      <c r="E151" s="254" t="s">
        <v>1</v>
      </c>
      <c r="F151" s="255" t="s">
        <v>4060</v>
      </c>
      <c r="G151" s="253"/>
      <c r="H151" s="256">
        <v>98.450000000000003</v>
      </c>
      <c r="I151" s="257"/>
      <c r="J151" s="253"/>
      <c r="K151" s="253"/>
      <c r="L151" s="258"/>
      <c r="M151" s="259"/>
      <c r="N151" s="260"/>
      <c r="O151" s="260"/>
      <c r="P151" s="260"/>
      <c r="Q151" s="260"/>
      <c r="R151" s="260"/>
      <c r="S151" s="260"/>
      <c r="T151" s="261"/>
      <c r="U151" s="13"/>
      <c r="V151" s="13"/>
      <c r="W151" s="13"/>
      <c r="X151" s="13"/>
      <c r="Y151" s="13"/>
      <c r="Z151" s="13"/>
      <c r="AA151" s="13"/>
      <c r="AB151" s="13"/>
      <c r="AC151" s="13"/>
      <c r="AD151" s="13"/>
      <c r="AE151" s="13"/>
      <c r="AT151" s="262" t="s">
        <v>446</v>
      </c>
      <c r="AU151" s="262" t="s">
        <v>85</v>
      </c>
      <c r="AV151" s="13" t="s">
        <v>85</v>
      </c>
      <c r="AW151" s="13" t="s">
        <v>32</v>
      </c>
      <c r="AX151" s="13" t="s">
        <v>83</v>
      </c>
      <c r="AY151" s="262" t="s">
        <v>342</v>
      </c>
    </row>
    <row r="152" s="2" customFormat="1" ht="21.75" customHeight="1">
      <c r="A152" s="39"/>
      <c r="B152" s="40"/>
      <c r="C152" s="227" t="s">
        <v>341</v>
      </c>
      <c r="D152" s="227" t="s">
        <v>343</v>
      </c>
      <c r="E152" s="228" t="s">
        <v>2002</v>
      </c>
      <c r="F152" s="229" t="s">
        <v>2003</v>
      </c>
      <c r="G152" s="230" t="s">
        <v>473</v>
      </c>
      <c r="H152" s="231">
        <v>98.450000000000003</v>
      </c>
      <c r="I152" s="232"/>
      <c r="J152" s="233">
        <f>ROUND(I152*H152,2)</f>
        <v>0</v>
      </c>
      <c r="K152" s="229" t="s">
        <v>443</v>
      </c>
      <c r="L152" s="45"/>
      <c r="M152" s="234" t="s">
        <v>1</v>
      </c>
      <c r="N152" s="235" t="s">
        <v>41</v>
      </c>
      <c r="O152" s="92"/>
      <c r="P152" s="236">
        <f>O152*H152</f>
        <v>0</v>
      </c>
      <c r="Q152" s="236">
        <v>9.0000000000000006E-05</v>
      </c>
      <c r="R152" s="236">
        <f>Q152*H152</f>
        <v>0.0088605000000000003</v>
      </c>
      <c r="S152" s="236">
        <v>0.23999999999999999</v>
      </c>
      <c r="T152" s="237">
        <f>S152*H152</f>
        <v>23.628</v>
      </c>
      <c r="U152" s="39"/>
      <c r="V152" s="39"/>
      <c r="W152" s="39"/>
      <c r="X152" s="39"/>
      <c r="Y152" s="39"/>
      <c r="Z152" s="39"/>
      <c r="AA152" s="39"/>
      <c r="AB152" s="39"/>
      <c r="AC152" s="39"/>
      <c r="AD152" s="39"/>
      <c r="AE152" s="39"/>
      <c r="AR152" s="238" t="s">
        <v>360</v>
      </c>
      <c r="AT152" s="238" t="s">
        <v>343</v>
      </c>
      <c r="AU152" s="238" t="s">
        <v>85</v>
      </c>
      <c r="AY152" s="18" t="s">
        <v>342</v>
      </c>
      <c r="BE152" s="239">
        <f>IF(N152="základní",J152,0)</f>
        <v>0</v>
      </c>
      <c r="BF152" s="239">
        <f>IF(N152="snížená",J152,0)</f>
        <v>0</v>
      </c>
      <c r="BG152" s="239">
        <f>IF(N152="zákl. přenesená",J152,0)</f>
        <v>0</v>
      </c>
      <c r="BH152" s="239">
        <f>IF(N152="sníž. přenesená",J152,0)</f>
        <v>0</v>
      </c>
      <c r="BI152" s="239">
        <f>IF(N152="nulová",J152,0)</f>
        <v>0</v>
      </c>
      <c r="BJ152" s="18" t="s">
        <v>83</v>
      </c>
      <c r="BK152" s="239">
        <f>ROUND(I152*H152,2)</f>
        <v>0</v>
      </c>
      <c r="BL152" s="18" t="s">
        <v>360</v>
      </c>
      <c r="BM152" s="238" t="s">
        <v>4061</v>
      </c>
    </row>
    <row r="153" s="2" customFormat="1">
      <c r="A153" s="39"/>
      <c r="B153" s="40"/>
      <c r="C153" s="41"/>
      <c r="D153" s="240" t="s">
        <v>349</v>
      </c>
      <c r="E153" s="41"/>
      <c r="F153" s="241" t="s">
        <v>2005</v>
      </c>
      <c r="G153" s="41"/>
      <c r="H153" s="41"/>
      <c r="I153" s="242"/>
      <c r="J153" s="41"/>
      <c r="K153" s="41"/>
      <c r="L153" s="45"/>
      <c r="M153" s="243"/>
      <c r="N153" s="244"/>
      <c r="O153" s="92"/>
      <c r="P153" s="92"/>
      <c r="Q153" s="92"/>
      <c r="R153" s="92"/>
      <c r="S153" s="92"/>
      <c r="T153" s="93"/>
      <c r="U153" s="39"/>
      <c r="V153" s="39"/>
      <c r="W153" s="39"/>
      <c r="X153" s="39"/>
      <c r="Y153" s="39"/>
      <c r="Z153" s="39"/>
      <c r="AA153" s="39"/>
      <c r="AB153" s="39"/>
      <c r="AC153" s="39"/>
      <c r="AD153" s="39"/>
      <c r="AE153" s="39"/>
      <c r="AT153" s="18" t="s">
        <v>349</v>
      </c>
      <c r="AU153" s="18" t="s">
        <v>85</v>
      </c>
    </row>
    <row r="154" s="14" customFormat="1">
      <c r="A154" s="14"/>
      <c r="B154" s="263"/>
      <c r="C154" s="264"/>
      <c r="D154" s="240" t="s">
        <v>446</v>
      </c>
      <c r="E154" s="265" t="s">
        <v>1</v>
      </c>
      <c r="F154" s="266" t="s">
        <v>529</v>
      </c>
      <c r="G154" s="264"/>
      <c r="H154" s="265" t="s">
        <v>1</v>
      </c>
      <c r="I154" s="267"/>
      <c r="J154" s="264"/>
      <c r="K154" s="264"/>
      <c r="L154" s="268"/>
      <c r="M154" s="269"/>
      <c r="N154" s="270"/>
      <c r="O154" s="270"/>
      <c r="P154" s="270"/>
      <c r="Q154" s="270"/>
      <c r="R154" s="270"/>
      <c r="S154" s="270"/>
      <c r="T154" s="271"/>
      <c r="U154" s="14"/>
      <c r="V154" s="14"/>
      <c r="W154" s="14"/>
      <c r="X154" s="14"/>
      <c r="Y154" s="14"/>
      <c r="Z154" s="14"/>
      <c r="AA154" s="14"/>
      <c r="AB154" s="14"/>
      <c r="AC154" s="14"/>
      <c r="AD154" s="14"/>
      <c r="AE154" s="14"/>
      <c r="AT154" s="272" t="s">
        <v>446</v>
      </c>
      <c r="AU154" s="272" t="s">
        <v>85</v>
      </c>
      <c r="AV154" s="14" t="s">
        <v>83</v>
      </c>
      <c r="AW154" s="14" t="s">
        <v>32</v>
      </c>
      <c r="AX154" s="14" t="s">
        <v>76</v>
      </c>
      <c r="AY154" s="272" t="s">
        <v>342</v>
      </c>
    </row>
    <row r="155" s="13" customFormat="1">
      <c r="A155" s="13"/>
      <c r="B155" s="252"/>
      <c r="C155" s="253"/>
      <c r="D155" s="240" t="s">
        <v>446</v>
      </c>
      <c r="E155" s="254" t="s">
        <v>1</v>
      </c>
      <c r="F155" s="255" t="s">
        <v>4060</v>
      </c>
      <c r="G155" s="253"/>
      <c r="H155" s="256">
        <v>98.450000000000003</v>
      </c>
      <c r="I155" s="257"/>
      <c r="J155" s="253"/>
      <c r="K155" s="253"/>
      <c r="L155" s="258"/>
      <c r="M155" s="259"/>
      <c r="N155" s="260"/>
      <c r="O155" s="260"/>
      <c r="P155" s="260"/>
      <c r="Q155" s="260"/>
      <c r="R155" s="260"/>
      <c r="S155" s="260"/>
      <c r="T155" s="261"/>
      <c r="U155" s="13"/>
      <c r="V155" s="13"/>
      <c r="W155" s="13"/>
      <c r="X155" s="13"/>
      <c r="Y155" s="13"/>
      <c r="Z155" s="13"/>
      <c r="AA155" s="13"/>
      <c r="AB155" s="13"/>
      <c r="AC155" s="13"/>
      <c r="AD155" s="13"/>
      <c r="AE155" s="13"/>
      <c r="AT155" s="262" t="s">
        <v>446</v>
      </c>
      <c r="AU155" s="262" t="s">
        <v>85</v>
      </c>
      <c r="AV155" s="13" t="s">
        <v>85</v>
      </c>
      <c r="AW155" s="13" t="s">
        <v>32</v>
      </c>
      <c r="AX155" s="13" t="s">
        <v>83</v>
      </c>
      <c r="AY155" s="262" t="s">
        <v>342</v>
      </c>
    </row>
    <row r="156" s="2" customFormat="1" ht="16.5" customHeight="1">
      <c r="A156" s="39"/>
      <c r="B156" s="40"/>
      <c r="C156" s="227" t="s">
        <v>368</v>
      </c>
      <c r="D156" s="227" t="s">
        <v>343</v>
      </c>
      <c r="E156" s="228" t="s">
        <v>2006</v>
      </c>
      <c r="F156" s="229" t="s">
        <v>2007</v>
      </c>
      <c r="G156" s="230" t="s">
        <v>2008</v>
      </c>
      <c r="H156" s="231">
        <v>200</v>
      </c>
      <c r="I156" s="232"/>
      <c r="J156" s="233">
        <f>ROUND(I156*H156,2)</f>
        <v>0</v>
      </c>
      <c r="K156" s="229" t="s">
        <v>443</v>
      </c>
      <c r="L156" s="45"/>
      <c r="M156" s="234" t="s">
        <v>1</v>
      </c>
      <c r="N156" s="235" t="s">
        <v>41</v>
      </c>
      <c r="O156" s="92"/>
      <c r="P156" s="236">
        <f>O156*H156</f>
        <v>0</v>
      </c>
      <c r="Q156" s="236">
        <v>3.0000000000000001E-05</v>
      </c>
      <c r="R156" s="236">
        <f>Q156*H156</f>
        <v>0.0060000000000000001</v>
      </c>
      <c r="S156" s="236">
        <v>0</v>
      </c>
      <c r="T156" s="237">
        <f>S156*H156</f>
        <v>0</v>
      </c>
      <c r="U156" s="39"/>
      <c r="V156" s="39"/>
      <c r="W156" s="39"/>
      <c r="X156" s="39"/>
      <c r="Y156" s="39"/>
      <c r="Z156" s="39"/>
      <c r="AA156" s="39"/>
      <c r="AB156" s="39"/>
      <c r="AC156" s="39"/>
      <c r="AD156" s="39"/>
      <c r="AE156" s="39"/>
      <c r="AR156" s="238" t="s">
        <v>360</v>
      </c>
      <c r="AT156" s="238" t="s">
        <v>343</v>
      </c>
      <c r="AU156" s="238" t="s">
        <v>85</v>
      </c>
      <c r="AY156" s="18" t="s">
        <v>342</v>
      </c>
      <c r="BE156" s="239">
        <f>IF(N156="základní",J156,0)</f>
        <v>0</v>
      </c>
      <c r="BF156" s="239">
        <f>IF(N156="snížená",J156,0)</f>
        <v>0</v>
      </c>
      <c r="BG156" s="239">
        <f>IF(N156="zákl. přenesená",J156,0)</f>
        <v>0</v>
      </c>
      <c r="BH156" s="239">
        <f>IF(N156="sníž. přenesená",J156,0)</f>
        <v>0</v>
      </c>
      <c r="BI156" s="239">
        <f>IF(N156="nulová",J156,0)</f>
        <v>0</v>
      </c>
      <c r="BJ156" s="18" t="s">
        <v>83</v>
      </c>
      <c r="BK156" s="239">
        <f>ROUND(I156*H156,2)</f>
        <v>0</v>
      </c>
      <c r="BL156" s="18" t="s">
        <v>360</v>
      </c>
      <c r="BM156" s="238" t="s">
        <v>4062</v>
      </c>
    </row>
    <row r="157" s="2" customFormat="1">
      <c r="A157" s="39"/>
      <c r="B157" s="40"/>
      <c r="C157" s="41"/>
      <c r="D157" s="240" t="s">
        <v>349</v>
      </c>
      <c r="E157" s="41"/>
      <c r="F157" s="241" t="s">
        <v>2010</v>
      </c>
      <c r="G157" s="41"/>
      <c r="H157" s="41"/>
      <c r="I157" s="242"/>
      <c r="J157" s="41"/>
      <c r="K157" s="41"/>
      <c r="L157" s="45"/>
      <c r="M157" s="243"/>
      <c r="N157" s="244"/>
      <c r="O157" s="92"/>
      <c r="P157" s="92"/>
      <c r="Q157" s="92"/>
      <c r="R157" s="92"/>
      <c r="S157" s="92"/>
      <c r="T157" s="93"/>
      <c r="U157" s="39"/>
      <c r="V157" s="39"/>
      <c r="W157" s="39"/>
      <c r="X157" s="39"/>
      <c r="Y157" s="39"/>
      <c r="Z157" s="39"/>
      <c r="AA157" s="39"/>
      <c r="AB157" s="39"/>
      <c r="AC157" s="39"/>
      <c r="AD157" s="39"/>
      <c r="AE157" s="39"/>
      <c r="AT157" s="18" t="s">
        <v>349</v>
      </c>
      <c r="AU157" s="18" t="s">
        <v>85</v>
      </c>
    </row>
    <row r="158" s="13" customFormat="1">
      <c r="A158" s="13"/>
      <c r="B158" s="252"/>
      <c r="C158" s="253"/>
      <c r="D158" s="240" t="s">
        <v>446</v>
      </c>
      <c r="E158" s="254" t="s">
        <v>1</v>
      </c>
      <c r="F158" s="255" t="s">
        <v>4063</v>
      </c>
      <c r="G158" s="253"/>
      <c r="H158" s="256">
        <v>200</v>
      </c>
      <c r="I158" s="257"/>
      <c r="J158" s="253"/>
      <c r="K158" s="253"/>
      <c r="L158" s="258"/>
      <c r="M158" s="259"/>
      <c r="N158" s="260"/>
      <c r="O158" s="260"/>
      <c r="P158" s="260"/>
      <c r="Q158" s="260"/>
      <c r="R158" s="260"/>
      <c r="S158" s="260"/>
      <c r="T158" s="261"/>
      <c r="U158" s="13"/>
      <c r="V158" s="13"/>
      <c r="W158" s="13"/>
      <c r="X158" s="13"/>
      <c r="Y158" s="13"/>
      <c r="Z158" s="13"/>
      <c r="AA158" s="13"/>
      <c r="AB158" s="13"/>
      <c r="AC158" s="13"/>
      <c r="AD158" s="13"/>
      <c r="AE158" s="13"/>
      <c r="AT158" s="262" t="s">
        <v>446</v>
      </c>
      <c r="AU158" s="262" t="s">
        <v>85</v>
      </c>
      <c r="AV158" s="13" t="s">
        <v>85</v>
      </c>
      <c r="AW158" s="13" t="s">
        <v>32</v>
      </c>
      <c r="AX158" s="13" t="s">
        <v>83</v>
      </c>
      <c r="AY158" s="262" t="s">
        <v>342</v>
      </c>
    </row>
    <row r="159" s="2" customFormat="1" ht="16.5" customHeight="1">
      <c r="A159" s="39"/>
      <c r="B159" s="40"/>
      <c r="C159" s="227" t="s">
        <v>372</v>
      </c>
      <c r="D159" s="227" t="s">
        <v>343</v>
      </c>
      <c r="E159" s="228" t="s">
        <v>2012</v>
      </c>
      <c r="F159" s="229" t="s">
        <v>2013</v>
      </c>
      <c r="G159" s="230" t="s">
        <v>2014</v>
      </c>
      <c r="H159" s="231">
        <v>20</v>
      </c>
      <c r="I159" s="232"/>
      <c r="J159" s="233">
        <f>ROUND(I159*H159,2)</f>
        <v>0</v>
      </c>
      <c r="K159" s="229" t="s">
        <v>443</v>
      </c>
      <c r="L159" s="45"/>
      <c r="M159" s="234" t="s">
        <v>1</v>
      </c>
      <c r="N159" s="235" t="s">
        <v>41</v>
      </c>
      <c r="O159" s="92"/>
      <c r="P159" s="236">
        <f>O159*H159</f>
        <v>0</v>
      </c>
      <c r="Q159" s="236">
        <v>0</v>
      </c>
      <c r="R159" s="236">
        <f>Q159*H159</f>
        <v>0</v>
      </c>
      <c r="S159" s="236">
        <v>0</v>
      </c>
      <c r="T159" s="237">
        <f>S159*H159</f>
        <v>0</v>
      </c>
      <c r="U159" s="39"/>
      <c r="V159" s="39"/>
      <c r="W159" s="39"/>
      <c r="X159" s="39"/>
      <c r="Y159" s="39"/>
      <c r="Z159" s="39"/>
      <c r="AA159" s="39"/>
      <c r="AB159" s="39"/>
      <c r="AC159" s="39"/>
      <c r="AD159" s="39"/>
      <c r="AE159" s="39"/>
      <c r="AR159" s="238" t="s">
        <v>360</v>
      </c>
      <c r="AT159" s="238" t="s">
        <v>343</v>
      </c>
      <c r="AU159" s="238" t="s">
        <v>85</v>
      </c>
      <c r="AY159" s="18" t="s">
        <v>342</v>
      </c>
      <c r="BE159" s="239">
        <f>IF(N159="základní",J159,0)</f>
        <v>0</v>
      </c>
      <c r="BF159" s="239">
        <f>IF(N159="snížená",J159,0)</f>
        <v>0</v>
      </c>
      <c r="BG159" s="239">
        <f>IF(N159="zákl. přenesená",J159,0)</f>
        <v>0</v>
      </c>
      <c r="BH159" s="239">
        <f>IF(N159="sníž. přenesená",J159,0)</f>
        <v>0</v>
      </c>
      <c r="BI159" s="239">
        <f>IF(N159="nulová",J159,0)</f>
        <v>0</v>
      </c>
      <c r="BJ159" s="18" t="s">
        <v>83</v>
      </c>
      <c r="BK159" s="239">
        <f>ROUND(I159*H159,2)</f>
        <v>0</v>
      </c>
      <c r="BL159" s="18" t="s">
        <v>360</v>
      </c>
      <c r="BM159" s="238" t="s">
        <v>4064</v>
      </c>
    </row>
    <row r="160" s="2" customFormat="1">
      <c r="A160" s="39"/>
      <c r="B160" s="40"/>
      <c r="C160" s="41"/>
      <c r="D160" s="240" t="s">
        <v>349</v>
      </c>
      <c r="E160" s="41"/>
      <c r="F160" s="241" t="s">
        <v>2016</v>
      </c>
      <c r="G160" s="41"/>
      <c r="H160" s="41"/>
      <c r="I160" s="242"/>
      <c r="J160" s="41"/>
      <c r="K160" s="41"/>
      <c r="L160" s="45"/>
      <c r="M160" s="243"/>
      <c r="N160" s="244"/>
      <c r="O160" s="92"/>
      <c r="P160" s="92"/>
      <c r="Q160" s="92"/>
      <c r="R160" s="92"/>
      <c r="S160" s="92"/>
      <c r="T160" s="93"/>
      <c r="U160" s="39"/>
      <c r="V160" s="39"/>
      <c r="W160" s="39"/>
      <c r="X160" s="39"/>
      <c r="Y160" s="39"/>
      <c r="Z160" s="39"/>
      <c r="AA160" s="39"/>
      <c r="AB160" s="39"/>
      <c r="AC160" s="39"/>
      <c r="AD160" s="39"/>
      <c r="AE160" s="39"/>
      <c r="AT160" s="18" t="s">
        <v>349</v>
      </c>
      <c r="AU160" s="18" t="s">
        <v>85</v>
      </c>
    </row>
    <row r="161" s="13" customFormat="1">
      <c r="A161" s="13"/>
      <c r="B161" s="252"/>
      <c r="C161" s="253"/>
      <c r="D161" s="240" t="s">
        <v>446</v>
      </c>
      <c r="E161" s="254" t="s">
        <v>1</v>
      </c>
      <c r="F161" s="255" t="s">
        <v>4065</v>
      </c>
      <c r="G161" s="253"/>
      <c r="H161" s="256">
        <v>20</v>
      </c>
      <c r="I161" s="257"/>
      <c r="J161" s="253"/>
      <c r="K161" s="253"/>
      <c r="L161" s="258"/>
      <c r="M161" s="259"/>
      <c r="N161" s="260"/>
      <c r="O161" s="260"/>
      <c r="P161" s="260"/>
      <c r="Q161" s="260"/>
      <c r="R161" s="260"/>
      <c r="S161" s="260"/>
      <c r="T161" s="261"/>
      <c r="U161" s="13"/>
      <c r="V161" s="13"/>
      <c r="W161" s="13"/>
      <c r="X161" s="13"/>
      <c r="Y161" s="13"/>
      <c r="Z161" s="13"/>
      <c r="AA161" s="13"/>
      <c r="AB161" s="13"/>
      <c r="AC161" s="13"/>
      <c r="AD161" s="13"/>
      <c r="AE161" s="13"/>
      <c r="AT161" s="262" t="s">
        <v>446</v>
      </c>
      <c r="AU161" s="262" t="s">
        <v>85</v>
      </c>
      <c r="AV161" s="13" t="s">
        <v>85</v>
      </c>
      <c r="AW161" s="13" t="s">
        <v>32</v>
      </c>
      <c r="AX161" s="13" t="s">
        <v>83</v>
      </c>
      <c r="AY161" s="262" t="s">
        <v>342</v>
      </c>
    </row>
    <row r="162" s="2" customFormat="1" ht="16.5" customHeight="1">
      <c r="A162" s="39"/>
      <c r="B162" s="40"/>
      <c r="C162" s="227" t="s">
        <v>376</v>
      </c>
      <c r="D162" s="227" t="s">
        <v>343</v>
      </c>
      <c r="E162" s="228" t="s">
        <v>2023</v>
      </c>
      <c r="F162" s="229" t="s">
        <v>2024</v>
      </c>
      <c r="G162" s="230" t="s">
        <v>543</v>
      </c>
      <c r="H162" s="231">
        <v>5.5</v>
      </c>
      <c r="I162" s="232"/>
      <c r="J162" s="233">
        <f>ROUND(I162*H162,2)</f>
        <v>0</v>
      </c>
      <c r="K162" s="229" t="s">
        <v>443</v>
      </c>
      <c r="L162" s="45"/>
      <c r="M162" s="234" t="s">
        <v>1</v>
      </c>
      <c r="N162" s="235" t="s">
        <v>41</v>
      </c>
      <c r="O162" s="92"/>
      <c r="P162" s="236">
        <f>O162*H162</f>
        <v>0</v>
      </c>
      <c r="Q162" s="236">
        <v>0.036900000000000002</v>
      </c>
      <c r="R162" s="236">
        <f>Q162*H162</f>
        <v>0.20295000000000002</v>
      </c>
      <c r="S162" s="236">
        <v>0</v>
      </c>
      <c r="T162" s="237">
        <f>S162*H162</f>
        <v>0</v>
      </c>
      <c r="U162" s="39"/>
      <c r="V162" s="39"/>
      <c r="W162" s="39"/>
      <c r="X162" s="39"/>
      <c r="Y162" s="39"/>
      <c r="Z162" s="39"/>
      <c r="AA162" s="39"/>
      <c r="AB162" s="39"/>
      <c r="AC162" s="39"/>
      <c r="AD162" s="39"/>
      <c r="AE162" s="39"/>
      <c r="AR162" s="238" t="s">
        <v>360</v>
      </c>
      <c r="AT162" s="238" t="s">
        <v>343</v>
      </c>
      <c r="AU162" s="238" t="s">
        <v>85</v>
      </c>
      <c r="AY162" s="18" t="s">
        <v>342</v>
      </c>
      <c r="BE162" s="239">
        <f>IF(N162="základní",J162,0)</f>
        <v>0</v>
      </c>
      <c r="BF162" s="239">
        <f>IF(N162="snížená",J162,0)</f>
        <v>0</v>
      </c>
      <c r="BG162" s="239">
        <f>IF(N162="zákl. přenesená",J162,0)</f>
        <v>0</v>
      </c>
      <c r="BH162" s="239">
        <f>IF(N162="sníž. přenesená",J162,0)</f>
        <v>0</v>
      </c>
      <c r="BI162" s="239">
        <f>IF(N162="nulová",J162,0)</f>
        <v>0</v>
      </c>
      <c r="BJ162" s="18" t="s">
        <v>83</v>
      </c>
      <c r="BK162" s="239">
        <f>ROUND(I162*H162,2)</f>
        <v>0</v>
      </c>
      <c r="BL162" s="18" t="s">
        <v>360</v>
      </c>
      <c r="BM162" s="238" t="s">
        <v>4066</v>
      </c>
    </row>
    <row r="163" s="2" customFormat="1">
      <c r="A163" s="39"/>
      <c r="B163" s="40"/>
      <c r="C163" s="41"/>
      <c r="D163" s="240" t="s">
        <v>349</v>
      </c>
      <c r="E163" s="41"/>
      <c r="F163" s="241" t="s">
        <v>2026</v>
      </c>
      <c r="G163" s="41"/>
      <c r="H163" s="41"/>
      <c r="I163" s="242"/>
      <c r="J163" s="41"/>
      <c r="K163" s="41"/>
      <c r="L163" s="45"/>
      <c r="M163" s="243"/>
      <c r="N163" s="244"/>
      <c r="O163" s="92"/>
      <c r="P163" s="92"/>
      <c r="Q163" s="92"/>
      <c r="R163" s="92"/>
      <c r="S163" s="92"/>
      <c r="T163" s="93"/>
      <c r="U163" s="39"/>
      <c r="V163" s="39"/>
      <c r="W163" s="39"/>
      <c r="X163" s="39"/>
      <c r="Y163" s="39"/>
      <c r="Z163" s="39"/>
      <c r="AA163" s="39"/>
      <c r="AB163" s="39"/>
      <c r="AC163" s="39"/>
      <c r="AD163" s="39"/>
      <c r="AE163" s="39"/>
      <c r="AT163" s="18" t="s">
        <v>349</v>
      </c>
      <c r="AU163" s="18" t="s">
        <v>85</v>
      </c>
    </row>
    <row r="164" s="13" customFormat="1">
      <c r="A164" s="13"/>
      <c r="B164" s="252"/>
      <c r="C164" s="253"/>
      <c r="D164" s="240" t="s">
        <v>446</v>
      </c>
      <c r="E164" s="254" t="s">
        <v>1</v>
      </c>
      <c r="F164" s="255" t="s">
        <v>4067</v>
      </c>
      <c r="G164" s="253"/>
      <c r="H164" s="256">
        <v>5.5</v>
      </c>
      <c r="I164" s="257"/>
      <c r="J164" s="253"/>
      <c r="K164" s="253"/>
      <c r="L164" s="258"/>
      <c r="M164" s="259"/>
      <c r="N164" s="260"/>
      <c r="O164" s="260"/>
      <c r="P164" s="260"/>
      <c r="Q164" s="260"/>
      <c r="R164" s="260"/>
      <c r="S164" s="260"/>
      <c r="T164" s="261"/>
      <c r="U164" s="13"/>
      <c r="V164" s="13"/>
      <c r="W164" s="13"/>
      <c r="X164" s="13"/>
      <c r="Y164" s="13"/>
      <c r="Z164" s="13"/>
      <c r="AA164" s="13"/>
      <c r="AB164" s="13"/>
      <c r="AC164" s="13"/>
      <c r="AD164" s="13"/>
      <c r="AE164" s="13"/>
      <c r="AT164" s="262" t="s">
        <v>446</v>
      </c>
      <c r="AU164" s="262" t="s">
        <v>85</v>
      </c>
      <c r="AV164" s="13" t="s">
        <v>85</v>
      </c>
      <c r="AW164" s="13" t="s">
        <v>32</v>
      </c>
      <c r="AX164" s="13" t="s">
        <v>83</v>
      </c>
      <c r="AY164" s="262" t="s">
        <v>342</v>
      </c>
    </row>
    <row r="165" s="2" customFormat="1" ht="16.5" customHeight="1">
      <c r="A165" s="39"/>
      <c r="B165" s="40"/>
      <c r="C165" s="227" t="s">
        <v>381</v>
      </c>
      <c r="D165" s="227" t="s">
        <v>343</v>
      </c>
      <c r="E165" s="228" t="s">
        <v>566</v>
      </c>
      <c r="F165" s="229" t="s">
        <v>567</v>
      </c>
      <c r="G165" s="230" t="s">
        <v>562</v>
      </c>
      <c r="H165" s="231">
        <v>3.6099999999999999</v>
      </c>
      <c r="I165" s="232"/>
      <c r="J165" s="233">
        <f>ROUND(I165*H165,2)</f>
        <v>0</v>
      </c>
      <c r="K165" s="229" t="s">
        <v>443</v>
      </c>
      <c r="L165" s="45"/>
      <c r="M165" s="234" t="s">
        <v>1</v>
      </c>
      <c r="N165" s="235" t="s">
        <v>41</v>
      </c>
      <c r="O165" s="92"/>
      <c r="P165" s="236">
        <f>O165*H165</f>
        <v>0</v>
      </c>
      <c r="Q165" s="236">
        <v>0</v>
      </c>
      <c r="R165" s="236">
        <f>Q165*H165</f>
        <v>0</v>
      </c>
      <c r="S165" s="236">
        <v>0</v>
      </c>
      <c r="T165" s="237">
        <f>S165*H165</f>
        <v>0</v>
      </c>
      <c r="U165" s="39"/>
      <c r="V165" s="39"/>
      <c r="W165" s="39"/>
      <c r="X165" s="39"/>
      <c r="Y165" s="39"/>
      <c r="Z165" s="39"/>
      <c r="AA165" s="39"/>
      <c r="AB165" s="39"/>
      <c r="AC165" s="39"/>
      <c r="AD165" s="39"/>
      <c r="AE165" s="39"/>
      <c r="AR165" s="238" t="s">
        <v>360</v>
      </c>
      <c r="AT165" s="238" t="s">
        <v>343</v>
      </c>
      <c r="AU165" s="238" t="s">
        <v>85</v>
      </c>
      <c r="AY165" s="18" t="s">
        <v>342</v>
      </c>
      <c r="BE165" s="239">
        <f>IF(N165="základní",J165,0)</f>
        <v>0</v>
      </c>
      <c r="BF165" s="239">
        <f>IF(N165="snížená",J165,0)</f>
        <v>0</v>
      </c>
      <c r="BG165" s="239">
        <f>IF(N165="zákl. přenesená",J165,0)</f>
        <v>0</v>
      </c>
      <c r="BH165" s="239">
        <f>IF(N165="sníž. přenesená",J165,0)</f>
        <v>0</v>
      </c>
      <c r="BI165" s="239">
        <f>IF(N165="nulová",J165,0)</f>
        <v>0</v>
      </c>
      <c r="BJ165" s="18" t="s">
        <v>83</v>
      </c>
      <c r="BK165" s="239">
        <f>ROUND(I165*H165,2)</f>
        <v>0</v>
      </c>
      <c r="BL165" s="18" t="s">
        <v>360</v>
      </c>
      <c r="BM165" s="238" t="s">
        <v>4068</v>
      </c>
    </row>
    <row r="166" s="2" customFormat="1">
      <c r="A166" s="39"/>
      <c r="B166" s="40"/>
      <c r="C166" s="41"/>
      <c r="D166" s="240" t="s">
        <v>349</v>
      </c>
      <c r="E166" s="41"/>
      <c r="F166" s="241" t="s">
        <v>569</v>
      </c>
      <c r="G166" s="41"/>
      <c r="H166" s="41"/>
      <c r="I166" s="242"/>
      <c r="J166" s="41"/>
      <c r="K166" s="41"/>
      <c r="L166" s="45"/>
      <c r="M166" s="243"/>
      <c r="N166" s="244"/>
      <c r="O166" s="92"/>
      <c r="P166" s="92"/>
      <c r="Q166" s="92"/>
      <c r="R166" s="92"/>
      <c r="S166" s="92"/>
      <c r="T166" s="93"/>
      <c r="U166" s="39"/>
      <c r="V166" s="39"/>
      <c r="W166" s="39"/>
      <c r="X166" s="39"/>
      <c r="Y166" s="39"/>
      <c r="Z166" s="39"/>
      <c r="AA166" s="39"/>
      <c r="AB166" s="39"/>
      <c r="AC166" s="39"/>
      <c r="AD166" s="39"/>
      <c r="AE166" s="39"/>
      <c r="AT166" s="18" t="s">
        <v>349</v>
      </c>
      <c r="AU166" s="18" t="s">
        <v>85</v>
      </c>
    </row>
    <row r="167" s="13" customFormat="1">
      <c r="A167" s="13"/>
      <c r="B167" s="252"/>
      <c r="C167" s="253"/>
      <c r="D167" s="240" t="s">
        <v>446</v>
      </c>
      <c r="E167" s="254" t="s">
        <v>1</v>
      </c>
      <c r="F167" s="255" t="s">
        <v>4069</v>
      </c>
      <c r="G167" s="253"/>
      <c r="H167" s="256">
        <v>3.6099999999999999</v>
      </c>
      <c r="I167" s="257"/>
      <c r="J167" s="253"/>
      <c r="K167" s="253"/>
      <c r="L167" s="258"/>
      <c r="M167" s="259"/>
      <c r="N167" s="260"/>
      <c r="O167" s="260"/>
      <c r="P167" s="260"/>
      <c r="Q167" s="260"/>
      <c r="R167" s="260"/>
      <c r="S167" s="260"/>
      <c r="T167" s="261"/>
      <c r="U167" s="13"/>
      <c r="V167" s="13"/>
      <c r="W167" s="13"/>
      <c r="X167" s="13"/>
      <c r="Y167" s="13"/>
      <c r="Z167" s="13"/>
      <c r="AA167" s="13"/>
      <c r="AB167" s="13"/>
      <c r="AC167" s="13"/>
      <c r="AD167" s="13"/>
      <c r="AE167" s="13"/>
      <c r="AT167" s="262" t="s">
        <v>446</v>
      </c>
      <c r="AU167" s="262" t="s">
        <v>85</v>
      </c>
      <c r="AV167" s="13" t="s">
        <v>85</v>
      </c>
      <c r="AW167" s="13" t="s">
        <v>32</v>
      </c>
      <c r="AX167" s="13" t="s">
        <v>83</v>
      </c>
      <c r="AY167" s="262" t="s">
        <v>342</v>
      </c>
    </row>
    <row r="168" s="2" customFormat="1" ht="16.5" customHeight="1">
      <c r="A168" s="39"/>
      <c r="B168" s="40"/>
      <c r="C168" s="227" t="s">
        <v>386</v>
      </c>
      <c r="D168" s="227" t="s">
        <v>343</v>
      </c>
      <c r="E168" s="228" t="s">
        <v>3014</v>
      </c>
      <c r="F168" s="229" t="s">
        <v>3015</v>
      </c>
      <c r="G168" s="230" t="s">
        <v>473</v>
      </c>
      <c r="H168" s="231">
        <v>34.649999999999999</v>
      </c>
      <c r="I168" s="232"/>
      <c r="J168" s="233">
        <f>ROUND(I168*H168,2)</f>
        <v>0</v>
      </c>
      <c r="K168" s="229" t="s">
        <v>443</v>
      </c>
      <c r="L168" s="45"/>
      <c r="M168" s="234" t="s">
        <v>1</v>
      </c>
      <c r="N168" s="235" t="s">
        <v>41</v>
      </c>
      <c r="O168" s="92"/>
      <c r="P168" s="236">
        <f>O168*H168</f>
        <v>0</v>
      </c>
      <c r="Q168" s="236">
        <v>0</v>
      </c>
      <c r="R168" s="236">
        <f>Q168*H168</f>
        <v>0</v>
      </c>
      <c r="S168" s="236">
        <v>0</v>
      </c>
      <c r="T168" s="237">
        <f>S168*H168</f>
        <v>0</v>
      </c>
      <c r="U168" s="39"/>
      <c r="V168" s="39"/>
      <c r="W168" s="39"/>
      <c r="X168" s="39"/>
      <c r="Y168" s="39"/>
      <c r="Z168" s="39"/>
      <c r="AA168" s="39"/>
      <c r="AB168" s="39"/>
      <c r="AC168" s="39"/>
      <c r="AD168" s="39"/>
      <c r="AE168" s="39"/>
      <c r="AR168" s="238" t="s">
        <v>360</v>
      </c>
      <c r="AT168" s="238" t="s">
        <v>343</v>
      </c>
      <c r="AU168" s="238" t="s">
        <v>85</v>
      </c>
      <c r="AY168" s="18" t="s">
        <v>342</v>
      </c>
      <c r="BE168" s="239">
        <f>IF(N168="základní",J168,0)</f>
        <v>0</v>
      </c>
      <c r="BF168" s="239">
        <f>IF(N168="snížená",J168,0)</f>
        <v>0</v>
      </c>
      <c r="BG168" s="239">
        <f>IF(N168="zákl. přenesená",J168,0)</f>
        <v>0</v>
      </c>
      <c r="BH168" s="239">
        <f>IF(N168="sníž. přenesená",J168,0)</f>
        <v>0</v>
      </c>
      <c r="BI168" s="239">
        <f>IF(N168="nulová",J168,0)</f>
        <v>0</v>
      </c>
      <c r="BJ168" s="18" t="s">
        <v>83</v>
      </c>
      <c r="BK168" s="239">
        <f>ROUND(I168*H168,2)</f>
        <v>0</v>
      </c>
      <c r="BL168" s="18" t="s">
        <v>360</v>
      </c>
      <c r="BM168" s="238" t="s">
        <v>4070</v>
      </c>
    </row>
    <row r="169" s="2" customFormat="1">
      <c r="A169" s="39"/>
      <c r="B169" s="40"/>
      <c r="C169" s="41"/>
      <c r="D169" s="240" t="s">
        <v>349</v>
      </c>
      <c r="E169" s="41"/>
      <c r="F169" s="241" t="s">
        <v>3017</v>
      </c>
      <c r="G169" s="41"/>
      <c r="H169" s="41"/>
      <c r="I169" s="242"/>
      <c r="J169" s="41"/>
      <c r="K169" s="41"/>
      <c r="L169" s="45"/>
      <c r="M169" s="243"/>
      <c r="N169" s="244"/>
      <c r="O169" s="92"/>
      <c r="P169" s="92"/>
      <c r="Q169" s="92"/>
      <c r="R169" s="92"/>
      <c r="S169" s="92"/>
      <c r="T169" s="93"/>
      <c r="U169" s="39"/>
      <c r="V169" s="39"/>
      <c r="W169" s="39"/>
      <c r="X169" s="39"/>
      <c r="Y169" s="39"/>
      <c r="Z169" s="39"/>
      <c r="AA169" s="39"/>
      <c r="AB169" s="39"/>
      <c r="AC169" s="39"/>
      <c r="AD169" s="39"/>
      <c r="AE169" s="39"/>
      <c r="AT169" s="18" t="s">
        <v>349</v>
      </c>
      <c r="AU169" s="18" t="s">
        <v>85</v>
      </c>
    </row>
    <row r="170" s="13" customFormat="1">
      <c r="A170" s="13"/>
      <c r="B170" s="252"/>
      <c r="C170" s="253"/>
      <c r="D170" s="240" t="s">
        <v>446</v>
      </c>
      <c r="E170" s="254" t="s">
        <v>1</v>
      </c>
      <c r="F170" s="255" t="s">
        <v>4071</v>
      </c>
      <c r="G170" s="253"/>
      <c r="H170" s="256">
        <v>34.649999999999999</v>
      </c>
      <c r="I170" s="257"/>
      <c r="J170" s="253"/>
      <c r="K170" s="253"/>
      <c r="L170" s="258"/>
      <c r="M170" s="259"/>
      <c r="N170" s="260"/>
      <c r="O170" s="260"/>
      <c r="P170" s="260"/>
      <c r="Q170" s="260"/>
      <c r="R170" s="260"/>
      <c r="S170" s="260"/>
      <c r="T170" s="261"/>
      <c r="U170" s="13"/>
      <c r="V170" s="13"/>
      <c r="W170" s="13"/>
      <c r="X170" s="13"/>
      <c r="Y170" s="13"/>
      <c r="Z170" s="13"/>
      <c r="AA170" s="13"/>
      <c r="AB170" s="13"/>
      <c r="AC170" s="13"/>
      <c r="AD170" s="13"/>
      <c r="AE170" s="13"/>
      <c r="AT170" s="262" t="s">
        <v>446</v>
      </c>
      <c r="AU170" s="262" t="s">
        <v>85</v>
      </c>
      <c r="AV170" s="13" t="s">
        <v>85</v>
      </c>
      <c r="AW170" s="13" t="s">
        <v>32</v>
      </c>
      <c r="AX170" s="13" t="s">
        <v>83</v>
      </c>
      <c r="AY170" s="262" t="s">
        <v>342</v>
      </c>
    </row>
    <row r="171" s="2" customFormat="1" ht="16.5" customHeight="1">
      <c r="A171" s="39"/>
      <c r="B171" s="40"/>
      <c r="C171" s="227" t="s">
        <v>392</v>
      </c>
      <c r="D171" s="227" t="s">
        <v>343</v>
      </c>
      <c r="E171" s="228" t="s">
        <v>2270</v>
      </c>
      <c r="F171" s="229" t="s">
        <v>2271</v>
      </c>
      <c r="G171" s="230" t="s">
        <v>562</v>
      </c>
      <c r="H171" s="231">
        <v>8.6180000000000003</v>
      </c>
      <c r="I171" s="232"/>
      <c r="J171" s="233">
        <f>ROUND(I171*H171,2)</f>
        <v>0</v>
      </c>
      <c r="K171" s="229" t="s">
        <v>1</v>
      </c>
      <c r="L171" s="45"/>
      <c r="M171" s="234" t="s">
        <v>1</v>
      </c>
      <c r="N171" s="235" t="s">
        <v>41</v>
      </c>
      <c r="O171" s="92"/>
      <c r="P171" s="236">
        <f>O171*H171</f>
        <v>0</v>
      </c>
      <c r="Q171" s="236">
        <v>0</v>
      </c>
      <c r="R171" s="236">
        <f>Q171*H171</f>
        <v>0</v>
      </c>
      <c r="S171" s="236">
        <v>0</v>
      </c>
      <c r="T171" s="237">
        <f>S171*H171</f>
        <v>0</v>
      </c>
      <c r="U171" s="39"/>
      <c r="V171" s="39"/>
      <c r="W171" s="39"/>
      <c r="X171" s="39"/>
      <c r="Y171" s="39"/>
      <c r="Z171" s="39"/>
      <c r="AA171" s="39"/>
      <c r="AB171" s="39"/>
      <c r="AC171" s="39"/>
      <c r="AD171" s="39"/>
      <c r="AE171" s="39"/>
      <c r="AR171" s="238" t="s">
        <v>360</v>
      </c>
      <c r="AT171" s="238" t="s">
        <v>343</v>
      </c>
      <c r="AU171" s="238" t="s">
        <v>85</v>
      </c>
      <c r="AY171" s="18" t="s">
        <v>342</v>
      </c>
      <c r="BE171" s="239">
        <f>IF(N171="základní",J171,0)</f>
        <v>0</v>
      </c>
      <c r="BF171" s="239">
        <f>IF(N171="snížená",J171,0)</f>
        <v>0</v>
      </c>
      <c r="BG171" s="239">
        <f>IF(N171="zákl. přenesená",J171,0)</f>
        <v>0</v>
      </c>
      <c r="BH171" s="239">
        <f>IF(N171="sníž. přenesená",J171,0)</f>
        <v>0</v>
      </c>
      <c r="BI171" s="239">
        <f>IF(N171="nulová",J171,0)</f>
        <v>0</v>
      </c>
      <c r="BJ171" s="18" t="s">
        <v>83</v>
      </c>
      <c r="BK171" s="239">
        <f>ROUND(I171*H171,2)</f>
        <v>0</v>
      </c>
      <c r="BL171" s="18" t="s">
        <v>360</v>
      </c>
      <c r="BM171" s="238" t="s">
        <v>4072</v>
      </c>
    </row>
    <row r="172" s="2" customFormat="1">
      <c r="A172" s="39"/>
      <c r="B172" s="40"/>
      <c r="C172" s="41"/>
      <c r="D172" s="240" t="s">
        <v>349</v>
      </c>
      <c r="E172" s="41"/>
      <c r="F172" s="241" t="s">
        <v>2271</v>
      </c>
      <c r="G172" s="41"/>
      <c r="H172" s="41"/>
      <c r="I172" s="242"/>
      <c r="J172" s="41"/>
      <c r="K172" s="41"/>
      <c r="L172" s="45"/>
      <c r="M172" s="243"/>
      <c r="N172" s="244"/>
      <c r="O172" s="92"/>
      <c r="P172" s="92"/>
      <c r="Q172" s="92"/>
      <c r="R172" s="92"/>
      <c r="S172" s="92"/>
      <c r="T172" s="93"/>
      <c r="U172" s="39"/>
      <c r="V172" s="39"/>
      <c r="W172" s="39"/>
      <c r="X172" s="39"/>
      <c r="Y172" s="39"/>
      <c r="Z172" s="39"/>
      <c r="AA172" s="39"/>
      <c r="AB172" s="39"/>
      <c r="AC172" s="39"/>
      <c r="AD172" s="39"/>
      <c r="AE172" s="39"/>
      <c r="AT172" s="18" t="s">
        <v>349</v>
      </c>
      <c r="AU172" s="18" t="s">
        <v>85</v>
      </c>
    </row>
    <row r="173" s="13" customFormat="1">
      <c r="A173" s="13"/>
      <c r="B173" s="252"/>
      <c r="C173" s="253"/>
      <c r="D173" s="240" t="s">
        <v>446</v>
      </c>
      <c r="E173" s="254" t="s">
        <v>1</v>
      </c>
      <c r="F173" s="255" t="s">
        <v>4073</v>
      </c>
      <c r="G173" s="253"/>
      <c r="H173" s="256">
        <v>8.6180000000000003</v>
      </c>
      <c r="I173" s="257"/>
      <c r="J173" s="253"/>
      <c r="K173" s="253"/>
      <c r="L173" s="258"/>
      <c r="M173" s="259"/>
      <c r="N173" s="260"/>
      <c r="O173" s="260"/>
      <c r="P173" s="260"/>
      <c r="Q173" s="260"/>
      <c r="R173" s="260"/>
      <c r="S173" s="260"/>
      <c r="T173" s="261"/>
      <c r="U173" s="13"/>
      <c r="V173" s="13"/>
      <c r="W173" s="13"/>
      <c r="X173" s="13"/>
      <c r="Y173" s="13"/>
      <c r="Z173" s="13"/>
      <c r="AA173" s="13"/>
      <c r="AB173" s="13"/>
      <c r="AC173" s="13"/>
      <c r="AD173" s="13"/>
      <c r="AE173" s="13"/>
      <c r="AT173" s="262" t="s">
        <v>446</v>
      </c>
      <c r="AU173" s="262" t="s">
        <v>85</v>
      </c>
      <c r="AV173" s="13" t="s">
        <v>85</v>
      </c>
      <c r="AW173" s="13" t="s">
        <v>32</v>
      </c>
      <c r="AX173" s="13" t="s">
        <v>83</v>
      </c>
      <c r="AY173" s="262" t="s">
        <v>342</v>
      </c>
    </row>
    <row r="174" s="2" customFormat="1" ht="21.75" customHeight="1">
      <c r="A174" s="39"/>
      <c r="B174" s="40"/>
      <c r="C174" s="227" t="s">
        <v>397</v>
      </c>
      <c r="D174" s="227" t="s">
        <v>343</v>
      </c>
      <c r="E174" s="228" t="s">
        <v>4074</v>
      </c>
      <c r="F174" s="229" t="s">
        <v>4075</v>
      </c>
      <c r="G174" s="230" t="s">
        <v>562</v>
      </c>
      <c r="H174" s="231">
        <v>72.203000000000003</v>
      </c>
      <c r="I174" s="232"/>
      <c r="J174" s="233">
        <f>ROUND(I174*H174,2)</f>
        <v>0</v>
      </c>
      <c r="K174" s="229" t="s">
        <v>443</v>
      </c>
      <c r="L174" s="45"/>
      <c r="M174" s="234" t="s">
        <v>1</v>
      </c>
      <c r="N174" s="235" t="s">
        <v>41</v>
      </c>
      <c r="O174" s="92"/>
      <c r="P174" s="236">
        <f>O174*H174</f>
        <v>0</v>
      </c>
      <c r="Q174" s="236">
        <v>0</v>
      </c>
      <c r="R174" s="236">
        <f>Q174*H174</f>
        <v>0</v>
      </c>
      <c r="S174" s="236">
        <v>0</v>
      </c>
      <c r="T174" s="237">
        <f>S174*H174</f>
        <v>0</v>
      </c>
      <c r="U174" s="39"/>
      <c r="V174" s="39"/>
      <c r="W174" s="39"/>
      <c r="X174" s="39"/>
      <c r="Y174" s="39"/>
      <c r="Z174" s="39"/>
      <c r="AA174" s="39"/>
      <c r="AB174" s="39"/>
      <c r="AC174" s="39"/>
      <c r="AD174" s="39"/>
      <c r="AE174" s="39"/>
      <c r="AR174" s="238" t="s">
        <v>360</v>
      </c>
      <c r="AT174" s="238" t="s">
        <v>343</v>
      </c>
      <c r="AU174" s="238" t="s">
        <v>85</v>
      </c>
      <c r="AY174" s="18" t="s">
        <v>342</v>
      </c>
      <c r="BE174" s="239">
        <f>IF(N174="základní",J174,0)</f>
        <v>0</v>
      </c>
      <c r="BF174" s="239">
        <f>IF(N174="snížená",J174,0)</f>
        <v>0</v>
      </c>
      <c r="BG174" s="239">
        <f>IF(N174="zákl. přenesená",J174,0)</f>
        <v>0</v>
      </c>
      <c r="BH174" s="239">
        <f>IF(N174="sníž. přenesená",J174,0)</f>
        <v>0</v>
      </c>
      <c r="BI174" s="239">
        <f>IF(N174="nulová",J174,0)</f>
        <v>0</v>
      </c>
      <c r="BJ174" s="18" t="s">
        <v>83</v>
      </c>
      <c r="BK174" s="239">
        <f>ROUND(I174*H174,2)</f>
        <v>0</v>
      </c>
      <c r="BL174" s="18" t="s">
        <v>360</v>
      </c>
      <c r="BM174" s="238" t="s">
        <v>4076</v>
      </c>
    </row>
    <row r="175" s="2" customFormat="1">
      <c r="A175" s="39"/>
      <c r="B175" s="40"/>
      <c r="C175" s="41"/>
      <c r="D175" s="240" t="s">
        <v>349</v>
      </c>
      <c r="E175" s="41"/>
      <c r="F175" s="241" t="s">
        <v>4077</v>
      </c>
      <c r="G175" s="41"/>
      <c r="H175" s="41"/>
      <c r="I175" s="242"/>
      <c r="J175" s="41"/>
      <c r="K175" s="41"/>
      <c r="L175" s="45"/>
      <c r="M175" s="243"/>
      <c r="N175" s="244"/>
      <c r="O175" s="92"/>
      <c r="P175" s="92"/>
      <c r="Q175" s="92"/>
      <c r="R175" s="92"/>
      <c r="S175" s="92"/>
      <c r="T175" s="93"/>
      <c r="U175" s="39"/>
      <c r="V175" s="39"/>
      <c r="W175" s="39"/>
      <c r="X175" s="39"/>
      <c r="Y175" s="39"/>
      <c r="Z175" s="39"/>
      <c r="AA175" s="39"/>
      <c r="AB175" s="39"/>
      <c r="AC175" s="39"/>
      <c r="AD175" s="39"/>
      <c r="AE175" s="39"/>
      <c r="AT175" s="18" t="s">
        <v>349</v>
      </c>
      <c r="AU175" s="18" t="s">
        <v>85</v>
      </c>
    </row>
    <row r="176" s="14" customFormat="1">
      <c r="A176" s="14"/>
      <c r="B176" s="263"/>
      <c r="C176" s="264"/>
      <c r="D176" s="240" t="s">
        <v>446</v>
      </c>
      <c r="E176" s="265" t="s">
        <v>1</v>
      </c>
      <c r="F176" s="266" t="s">
        <v>4078</v>
      </c>
      <c r="G176" s="264"/>
      <c r="H176" s="265" t="s">
        <v>1</v>
      </c>
      <c r="I176" s="267"/>
      <c r="J176" s="264"/>
      <c r="K176" s="264"/>
      <c r="L176" s="268"/>
      <c r="M176" s="269"/>
      <c r="N176" s="270"/>
      <c r="O176" s="270"/>
      <c r="P176" s="270"/>
      <c r="Q176" s="270"/>
      <c r="R176" s="270"/>
      <c r="S176" s="270"/>
      <c r="T176" s="271"/>
      <c r="U176" s="14"/>
      <c r="V176" s="14"/>
      <c r="W176" s="14"/>
      <c r="X176" s="14"/>
      <c r="Y176" s="14"/>
      <c r="Z176" s="14"/>
      <c r="AA176" s="14"/>
      <c r="AB176" s="14"/>
      <c r="AC176" s="14"/>
      <c r="AD176" s="14"/>
      <c r="AE176" s="14"/>
      <c r="AT176" s="272" t="s">
        <v>446</v>
      </c>
      <c r="AU176" s="272" t="s">
        <v>85</v>
      </c>
      <c r="AV176" s="14" t="s">
        <v>83</v>
      </c>
      <c r="AW176" s="14" t="s">
        <v>32</v>
      </c>
      <c r="AX176" s="14" t="s">
        <v>76</v>
      </c>
      <c r="AY176" s="272" t="s">
        <v>342</v>
      </c>
    </row>
    <row r="177" s="13" customFormat="1">
      <c r="A177" s="13"/>
      <c r="B177" s="252"/>
      <c r="C177" s="253"/>
      <c r="D177" s="240" t="s">
        <v>446</v>
      </c>
      <c r="E177" s="254" t="s">
        <v>1</v>
      </c>
      <c r="F177" s="255" t="s">
        <v>4079</v>
      </c>
      <c r="G177" s="253"/>
      <c r="H177" s="256">
        <v>23.565999999999999</v>
      </c>
      <c r="I177" s="257"/>
      <c r="J177" s="253"/>
      <c r="K177" s="253"/>
      <c r="L177" s="258"/>
      <c r="M177" s="259"/>
      <c r="N177" s="260"/>
      <c r="O177" s="260"/>
      <c r="P177" s="260"/>
      <c r="Q177" s="260"/>
      <c r="R177" s="260"/>
      <c r="S177" s="260"/>
      <c r="T177" s="261"/>
      <c r="U177" s="13"/>
      <c r="V177" s="13"/>
      <c r="W177" s="13"/>
      <c r="X177" s="13"/>
      <c r="Y177" s="13"/>
      <c r="Z177" s="13"/>
      <c r="AA177" s="13"/>
      <c r="AB177" s="13"/>
      <c r="AC177" s="13"/>
      <c r="AD177" s="13"/>
      <c r="AE177" s="13"/>
      <c r="AT177" s="262" t="s">
        <v>446</v>
      </c>
      <c r="AU177" s="262" t="s">
        <v>85</v>
      </c>
      <c r="AV177" s="13" t="s">
        <v>85</v>
      </c>
      <c r="AW177" s="13" t="s">
        <v>32</v>
      </c>
      <c r="AX177" s="13" t="s">
        <v>76</v>
      </c>
      <c r="AY177" s="262" t="s">
        <v>342</v>
      </c>
    </row>
    <row r="178" s="13" customFormat="1">
      <c r="A178" s="13"/>
      <c r="B178" s="252"/>
      <c r="C178" s="253"/>
      <c r="D178" s="240" t="s">
        <v>446</v>
      </c>
      <c r="E178" s="254" t="s">
        <v>1</v>
      </c>
      <c r="F178" s="255" t="s">
        <v>4080</v>
      </c>
      <c r="G178" s="253"/>
      <c r="H178" s="256">
        <v>47.543999999999997</v>
      </c>
      <c r="I178" s="257"/>
      <c r="J178" s="253"/>
      <c r="K178" s="253"/>
      <c r="L178" s="258"/>
      <c r="M178" s="259"/>
      <c r="N178" s="260"/>
      <c r="O178" s="260"/>
      <c r="P178" s="260"/>
      <c r="Q178" s="260"/>
      <c r="R178" s="260"/>
      <c r="S178" s="260"/>
      <c r="T178" s="261"/>
      <c r="U178" s="13"/>
      <c r="V178" s="13"/>
      <c r="W178" s="13"/>
      <c r="X178" s="13"/>
      <c r="Y178" s="13"/>
      <c r="Z178" s="13"/>
      <c r="AA178" s="13"/>
      <c r="AB178" s="13"/>
      <c r="AC178" s="13"/>
      <c r="AD178" s="13"/>
      <c r="AE178" s="13"/>
      <c r="AT178" s="262" t="s">
        <v>446</v>
      </c>
      <c r="AU178" s="262" t="s">
        <v>85</v>
      </c>
      <c r="AV178" s="13" t="s">
        <v>85</v>
      </c>
      <c r="AW178" s="13" t="s">
        <v>32</v>
      </c>
      <c r="AX178" s="13" t="s">
        <v>76</v>
      </c>
      <c r="AY178" s="262" t="s">
        <v>342</v>
      </c>
    </row>
    <row r="179" s="13" customFormat="1">
      <c r="A179" s="13"/>
      <c r="B179" s="252"/>
      <c r="C179" s="253"/>
      <c r="D179" s="240" t="s">
        <v>446</v>
      </c>
      <c r="E179" s="254" t="s">
        <v>1</v>
      </c>
      <c r="F179" s="255" t="s">
        <v>4081</v>
      </c>
      <c r="G179" s="253"/>
      <c r="H179" s="256">
        <v>38.567999999999998</v>
      </c>
      <c r="I179" s="257"/>
      <c r="J179" s="253"/>
      <c r="K179" s="253"/>
      <c r="L179" s="258"/>
      <c r="M179" s="259"/>
      <c r="N179" s="260"/>
      <c r="O179" s="260"/>
      <c r="P179" s="260"/>
      <c r="Q179" s="260"/>
      <c r="R179" s="260"/>
      <c r="S179" s="260"/>
      <c r="T179" s="261"/>
      <c r="U179" s="13"/>
      <c r="V179" s="13"/>
      <c r="W179" s="13"/>
      <c r="X179" s="13"/>
      <c r="Y179" s="13"/>
      <c r="Z179" s="13"/>
      <c r="AA179" s="13"/>
      <c r="AB179" s="13"/>
      <c r="AC179" s="13"/>
      <c r="AD179" s="13"/>
      <c r="AE179" s="13"/>
      <c r="AT179" s="262" t="s">
        <v>446</v>
      </c>
      <c r="AU179" s="262" t="s">
        <v>85</v>
      </c>
      <c r="AV179" s="13" t="s">
        <v>85</v>
      </c>
      <c r="AW179" s="13" t="s">
        <v>32</v>
      </c>
      <c r="AX179" s="13" t="s">
        <v>76</v>
      </c>
      <c r="AY179" s="262" t="s">
        <v>342</v>
      </c>
    </row>
    <row r="180" s="13" customFormat="1">
      <c r="A180" s="13"/>
      <c r="B180" s="252"/>
      <c r="C180" s="253"/>
      <c r="D180" s="240" t="s">
        <v>446</v>
      </c>
      <c r="E180" s="254" t="s">
        <v>1</v>
      </c>
      <c r="F180" s="255" t="s">
        <v>4082</v>
      </c>
      <c r="G180" s="253"/>
      <c r="H180" s="256">
        <v>9.2219999999999995</v>
      </c>
      <c r="I180" s="257"/>
      <c r="J180" s="253"/>
      <c r="K180" s="253"/>
      <c r="L180" s="258"/>
      <c r="M180" s="259"/>
      <c r="N180" s="260"/>
      <c r="O180" s="260"/>
      <c r="P180" s="260"/>
      <c r="Q180" s="260"/>
      <c r="R180" s="260"/>
      <c r="S180" s="260"/>
      <c r="T180" s="261"/>
      <c r="U180" s="13"/>
      <c r="V180" s="13"/>
      <c r="W180" s="13"/>
      <c r="X180" s="13"/>
      <c r="Y180" s="13"/>
      <c r="Z180" s="13"/>
      <c r="AA180" s="13"/>
      <c r="AB180" s="13"/>
      <c r="AC180" s="13"/>
      <c r="AD180" s="13"/>
      <c r="AE180" s="13"/>
      <c r="AT180" s="262" t="s">
        <v>446</v>
      </c>
      <c r="AU180" s="262" t="s">
        <v>85</v>
      </c>
      <c r="AV180" s="13" t="s">
        <v>85</v>
      </c>
      <c r="AW180" s="13" t="s">
        <v>32</v>
      </c>
      <c r="AX180" s="13" t="s">
        <v>76</v>
      </c>
      <c r="AY180" s="262" t="s">
        <v>342</v>
      </c>
    </row>
    <row r="181" s="13" customFormat="1">
      <c r="A181" s="13"/>
      <c r="B181" s="252"/>
      <c r="C181" s="253"/>
      <c r="D181" s="240" t="s">
        <v>446</v>
      </c>
      <c r="E181" s="254" t="s">
        <v>1</v>
      </c>
      <c r="F181" s="255" t="s">
        <v>4083</v>
      </c>
      <c r="G181" s="253"/>
      <c r="H181" s="256">
        <v>9.7539999999999996</v>
      </c>
      <c r="I181" s="257"/>
      <c r="J181" s="253"/>
      <c r="K181" s="253"/>
      <c r="L181" s="258"/>
      <c r="M181" s="259"/>
      <c r="N181" s="260"/>
      <c r="O181" s="260"/>
      <c r="P181" s="260"/>
      <c r="Q181" s="260"/>
      <c r="R181" s="260"/>
      <c r="S181" s="260"/>
      <c r="T181" s="261"/>
      <c r="U181" s="13"/>
      <c r="V181" s="13"/>
      <c r="W181" s="13"/>
      <c r="X181" s="13"/>
      <c r="Y181" s="13"/>
      <c r="Z181" s="13"/>
      <c r="AA181" s="13"/>
      <c r="AB181" s="13"/>
      <c r="AC181" s="13"/>
      <c r="AD181" s="13"/>
      <c r="AE181" s="13"/>
      <c r="AT181" s="262" t="s">
        <v>446</v>
      </c>
      <c r="AU181" s="262" t="s">
        <v>85</v>
      </c>
      <c r="AV181" s="13" t="s">
        <v>85</v>
      </c>
      <c r="AW181" s="13" t="s">
        <v>32</v>
      </c>
      <c r="AX181" s="13" t="s">
        <v>76</v>
      </c>
      <c r="AY181" s="262" t="s">
        <v>342</v>
      </c>
    </row>
    <row r="182" s="13" customFormat="1">
      <c r="A182" s="13"/>
      <c r="B182" s="252"/>
      <c r="C182" s="253"/>
      <c r="D182" s="240" t="s">
        <v>446</v>
      </c>
      <c r="E182" s="254" t="s">
        <v>1</v>
      </c>
      <c r="F182" s="255" t="s">
        <v>4084</v>
      </c>
      <c r="G182" s="253"/>
      <c r="H182" s="256">
        <v>29.696000000000002</v>
      </c>
      <c r="I182" s="257"/>
      <c r="J182" s="253"/>
      <c r="K182" s="253"/>
      <c r="L182" s="258"/>
      <c r="M182" s="259"/>
      <c r="N182" s="260"/>
      <c r="O182" s="260"/>
      <c r="P182" s="260"/>
      <c r="Q182" s="260"/>
      <c r="R182" s="260"/>
      <c r="S182" s="260"/>
      <c r="T182" s="261"/>
      <c r="U182" s="13"/>
      <c r="V182" s="13"/>
      <c r="W182" s="13"/>
      <c r="X182" s="13"/>
      <c r="Y182" s="13"/>
      <c r="Z182" s="13"/>
      <c r="AA182" s="13"/>
      <c r="AB182" s="13"/>
      <c r="AC182" s="13"/>
      <c r="AD182" s="13"/>
      <c r="AE182" s="13"/>
      <c r="AT182" s="262" t="s">
        <v>446</v>
      </c>
      <c r="AU182" s="262" t="s">
        <v>85</v>
      </c>
      <c r="AV182" s="13" t="s">
        <v>85</v>
      </c>
      <c r="AW182" s="13" t="s">
        <v>32</v>
      </c>
      <c r="AX182" s="13" t="s">
        <v>76</v>
      </c>
      <c r="AY182" s="262" t="s">
        <v>342</v>
      </c>
    </row>
    <row r="183" s="13" customFormat="1">
      <c r="A183" s="13"/>
      <c r="B183" s="252"/>
      <c r="C183" s="253"/>
      <c r="D183" s="240" t="s">
        <v>446</v>
      </c>
      <c r="E183" s="254" t="s">
        <v>1</v>
      </c>
      <c r="F183" s="255" t="s">
        <v>4085</v>
      </c>
      <c r="G183" s="253"/>
      <c r="H183" s="256">
        <v>25.829000000000001</v>
      </c>
      <c r="I183" s="257"/>
      <c r="J183" s="253"/>
      <c r="K183" s="253"/>
      <c r="L183" s="258"/>
      <c r="M183" s="259"/>
      <c r="N183" s="260"/>
      <c r="O183" s="260"/>
      <c r="P183" s="260"/>
      <c r="Q183" s="260"/>
      <c r="R183" s="260"/>
      <c r="S183" s="260"/>
      <c r="T183" s="261"/>
      <c r="U183" s="13"/>
      <c r="V183" s="13"/>
      <c r="W183" s="13"/>
      <c r="X183" s="13"/>
      <c r="Y183" s="13"/>
      <c r="Z183" s="13"/>
      <c r="AA183" s="13"/>
      <c r="AB183" s="13"/>
      <c r="AC183" s="13"/>
      <c r="AD183" s="13"/>
      <c r="AE183" s="13"/>
      <c r="AT183" s="262" t="s">
        <v>446</v>
      </c>
      <c r="AU183" s="262" t="s">
        <v>85</v>
      </c>
      <c r="AV183" s="13" t="s">
        <v>85</v>
      </c>
      <c r="AW183" s="13" t="s">
        <v>32</v>
      </c>
      <c r="AX183" s="13" t="s">
        <v>76</v>
      </c>
      <c r="AY183" s="262" t="s">
        <v>342</v>
      </c>
    </row>
    <row r="184" s="13" customFormat="1">
      <c r="A184" s="13"/>
      <c r="B184" s="252"/>
      <c r="C184" s="253"/>
      <c r="D184" s="240" t="s">
        <v>446</v>
      </c>
      <c r="E184" s="254" t="s">
        <v>1</v>
      </c>
      <c r="F184" s="255" t="s">
        <v>4086</v>
      </c>
      <c r="G184" s="253"/>
      <c r="H184" s="256">
        <v>34.378</v>
      </c>
      <c r="I184" s="257"/>
      <c r="J184" s="253"/>
      <c r="K184" s="253"/>
      <c r="L184" s="258"/>
      <c r="M184" s="259"/>
      <c r="N184" s="260"/>
      <c r="O184" s="260"/>
      <c r="P184" s="260"/>
      <c r="Q184" s="260"/>
      <c r="R184" s="260"/>
      <c r="S184" s="260"/>
      <c r="T184" s="261"/>
      <c r="U184" s="13"/>
      <c r="V184" s="13"/>
      <c r="W184" s="13"/>
      <c r="X184" s="13"/>
      <c r="Y184" s="13"/>
      <c r="Z184" s="13"/>
      <c r="AA184" s="13"/>
      <c r="AB184" s="13"/>
      <c r="AC184" s="13"/>
      <c r="AD184" s="13"/>
      <c r="AE184" s="13"/>
      <c r="AT184" s="262" t="s">
        <v>446</v>
      </c>
      <c r="AU184" s="262" t="s">
        <v>85</v>
      </c>
      <c r="AV184" s="13" t="s">
        <v>85</v>
      </c>
      <c r="AW184" s="13" t="s">
        <v>32</v>
      </c>
      <c r="AX184" s="13" t="s">
        <v>76</v>
      </c>
      <c r="AY184" s="262" t="s">
        <v>342</v>
      </c>
    </row>
    <row r="185" s="13" customFormat="1">
      <c r="A185" s="13"/>
      <c r="B185" s="252"/>
      <c r="C185" s="253"/>
      <c r="D185" s="240" t="s">
        <v>446</v>
      </c>
      <c r="E185" s="254" t="s">
        <v>1</v>
      </c>
      <c r="F185" s="255" t="s">
        <v>4087</v>
      </c>
      <c r="G185" s="253"/>
      <c r="H185" s="256">
        <v>15.311999999999999</v>
      </c>
      <c r="I185" s="257"/>
      <c r="J185" s="253"/>
      <c r="K185" s="253"/>
      <c r="L185" s="258"/>
      <c r="M185" s="259"/>
      <c r="N185" s="260"/>
      <c r="O185" s="260"/>
      <c r="P185" s="260"/>
      <c r="Q185" s="260"/>
      <c r="R185" s="260"/>
      <c r="S185" s="260"/>
      <c r="T185" s="261"/>
      <c r="U185" s="13"/>
      <c r="V185" s="13"/>
      <c r="W185" s="13"/>
      <c r="X185" s="13"/>
      <c r="Y185" s="13"/>
      <c r="Z185" s="13"/>
      <c r="AA185" s="13"/>
      <c r="AB185" s="13"/>
      <c r="AC185" s="13"/>
      <c r="AD185" s="13"/>
      <c r="AE185" s="13"/>
      <c r="AT185" s="262" t="s">
        <v>446</v>
      </c>
      <c r="AU185" s="262" t="s">
        <v>85</v>
      </c>
      <c r="AV185" s="13" t="s">
        <v>85</v>
      </c>
      <c r="AW185" s="13" t="s">
        <v>32</v>
      </c>
      <c r="AX185" s="13" t="s">
        <v>76</v>
      </c>
      <c r="AY185" s="262" t="s">
        <v>342</v>
      </c>
    </row>
    <row r="186" s="15" customFormat="1">
      <c r="A186" s="15"/>
      <c r="B186" s="273"/>
      <c r="C186" s="274"/>
      <c r="D186" s="240" t="s">
        <v>446</v>
      </c>
      <c r="E186" s="275" t="s">
        <v>1</v>
      </c>
      <c r="F186" s="276" t="s">
        <v>492</v>
      </c>
      <c r="G186" s="274"/>
      <c r="H186" s="277">
        <v>233.869</v>
      </c>
      <c r="I186" s="278"/>
      <c r="J186" s="274"/>
      <c r="K186" s="274"/>
      <c r="L186" s="279"/>
      <c r="M186" s="280"/>
      <c r="N186" s="281"/>
      <c r="O186" s="281"/>
      <c r="P186" s="281"/>
      <c r="Q186" s="281"/>
      <c r="R186" s="281"/>
      <c r="S186" s="281"/>
      <c r="T186" s="282"/>
      <c r="U186" s="15"/>
      <c r="V186" s="15"/>
      <c r="W186" s="15"/>
      <c r="X186" s="15"/>
      <c r="Y186" s="15"/>
      <c r="Z186" s="15"/>
      <c r="AA186" s="15"/>
      <c r="AB186" s="15"/>
      <c r="AC186" s="15"/>
      <c r="AD186" s="15"/>
      <c r="AE186" s="15"/>
      <c r="AT186" s="283" t="s">
        <v>446</v>
      </c>
      <c r="AU186" s="283" t="s">
        <v>85</v>
      </c>
      <c r="AV186" s="15" t="s">
        <v>92</v>
      </c>
      <c r="AW186" s="15" t="s">
        <v>32</v>
      </c>
      <c r="AX186" s="15" t="s">
        <v>76</v>
      </c>
      <c r="AY186" s="283" t="s">
        <v>342</v>
      </c>
    </row>
    <row r="187" s="14" customFormat="1">
      <c r="A187" s="14"/>
      <c r="B187" s="263"/>
      <c r="C187" s="264"/>
      <c r="D187" s="240" t="s">
        <v>446</v>
      </c>
      <c r="E187" s="265" t="s">
        <v>1</v>
      </c>
      <c r="F187" s="266" t="s">
        <v>4088</v>
      </c>
      <c r="G187" s="264"/>
      <c r="H187" s="265" t="s">
        <v>1</v>
      </c>
      <c r="I187" s="267"/>
      <c r="J187" s="264"/>
      <c r="K187" s="264"/>
      <c r="L187" s="268"/>
      <c r="M187" s="269"/>
      <c r="N187" s="270"/>
      <c r="O187" s="270"/>
      <c r="P187" s="270"/>
      <c r="Q187" s="270"/>
      <c r="R187" s="270"/>
      <c r="S187" s="270"/>
      <c r="T187" s="271"/>
      <c r="U187" s="14"/>
      <c r="V187" s="14"/>
      <c r="W187" s="14"/>
      <c r="X187" s="14"/>
      <c r="Y187" s="14"/>
      <c r="Z187" s="14"/>
      <c r="AA187" s="14"/>
      <c r="AB187" s="14"/>
      <c r="AC187" s="14"/>
      <c r="AD187" s="14"/>
      <c r="AE187" s="14"/>
      <c r="AT187" s="272" t="s">
        <v>446</v>
      </c>
      <c r="AU187" s="272" t="s">
        <v>85</v>
      </c>
      <c r="AV187" s="14" t="s">
        <v>83</v>
      </c>
      <c r="AW187" s="14" t="s">
        <v>32</v>
      </c>
      <c r="AX187" s="14" t="s">
        <v>76</v>
      </c>
      <c r="AY187" s="272" t="s">
        <v>342</v>
      </c>
    </row>
    <row r="188" s="13" customFormat="1">
      <c r="A188" s="13"/>
      <c r="B188" s="252"/>
      <c r="C188" s="253"/>
      <c r="D188" s="240" t="s">
        <v>446</v>
      </c>
      <c r="E188" s="254" t="s">
        <v>1</v>
      </c>
      <c r="F188" s="255" t="s">
        <v>4089</v>
      </c>
      <c r="G188" s="253"/>
      <c r="H188" s="256">
        <v>-42.334000000000003</v>
      </c>
      <c r="I188" s="257"/>
      <c r="J188" s="253"/>
      <c r="K188" s="253"/>
      <c r="L188" s="258"/>
      <c r="M188" s="259"/>
      <c r="N188" s="260"/>
      <c r="O188" s="260"/>
      <c r="P188" s="260"/>
      <c r="Q188" s="260"/>
      <c r="R188" s="260"/>
      <c r="S188" s="260"/>
      <c r="T188" s="261"/>
      <c r="U188" s="13"/>
      <c r="V188" s="13"/>
      <c r="W188" s="13"/>
      <c r="X188" s="13"/>
      <c r="Y188" s="13"/>
      <c r="Z188" s="13"/>
      <c r="AA188" s="13"/>
      <c r="AB188" s="13"/>
      <c r="AC188" s="13"/>
      <c r="AD188" s="13"/>
      <c r="AE188" s="13"/>
      <c r="AT188" s="262" t="s">
        <v>446</v>
      </c>
      <c r="AU188" s="262" t="s">
        <v>85</v>
      </c>
      <c r="AV188" s="13" t="s">
        <v>85</v>
      </c>
      <c r="AW188" s="13" t="s">
        <v>32</v>
      </c>
      <c r="AX188" s="13" t="s">
        <v>76</v>
      </c>
      <c r="AY188" s="262" t="s">
        <v>342</v>
      </c>
    </row>
    <row r="189" s="13" customFormat="1">
      <c r="A189" s="13"/>
      <c r="B189" s="252"/>
      <c r="C189" s="253"/>
      <c r="D189" s="240" t="s">
        <v>446</v>
      </c>
      <c r="E189" s="254" t="s">
        <v>1</v>
      </c>
      <c r="F189" s="255" t="s">
        <v>4090</v>
      </c>
      <c r="G189" s="253"/>
      <c r="H189" s="256">
        <v>-5.8300000000000001</v>
      </c>
      <c r="I189" s="257"/>
      <c r="J189" s="253"/>
      <c r="K189" s="253"/>
      <c r="L189" s="258"/>
      <c r="M189" s="259"/>
      <c r="N189" s="260"/>
      <c r="O189" s="260"/>
      <c r="P189" s="260"/>
      <c r="Q189" s="260"/>
      <c r="R189" s="260"/>
      <c r="S189" s="260"/>
      <c r="T189" s="261"/>
      <c r="U189" s="13"/>
      <c r="V189" s="13"/>
      <c r="W189" s="13"/>
      <c r="X189" s="13"/>
      <c r="Y189" s="13"/>
      <c r="Z189" s="13"/>
      <c r="AA189" s="13"/>
      <c r="AB189" s="13"/>
      <c r="AC189" s="13"/>
      <c r="AD189" s="13"/>
      <c r="AE189" s="13"/>
      <c r="AT189" s="262" t="s">
        <v>446</v>
      </c>
      <c r="AU189" s="262" t="s">
        <v>85</v>
      </c>
      <c r="AV189" s="13" t="s">
        <v>85</v>
      </c>
      <c r="AW189" s="13" t="s">
        <v>32</v>
      </c>
      <c r="AX189" s="13" t="s">
        <v>76</v>
      </c>
      <c r="AY189" s="262" t="s">
        <v>342</v>
      </c>
    </row>
    <row r="190" s="13" customFormat="1">
      <c r="A190" s="13"/>
      <c r="B190" s="252"/>
      <c r="C190" s="253"/>
      <c r="D190" s="240" t="s">
        <v>446</v>
      </c>
      <c r="E190" s="254" t="s">
        <v>1</v>
      </c>
      <c r="F190" s="255" t="s">
        <v>4091</v>
      </c>
      <c r="G190" s="253"/>
      <c r="H190" s="256">
        <v>-5.1980000000000004</v>
      </c>
      <c r="I190" s="257"/>
      <c r="J190" s="253"/>
      <c r="K190" s="253"/>
      <c r="L190" s="258"/>
      <c r="M190" s="259"/>
      <c r="N190" s="260"/>
      <c r="O190" s="260"/>
      <c r="P190" s="260"/>
      <c r="Q190" s="260"/>
      <c r="R190" s="260"/>
      <c r="S190" s="260"/>
      <c r="T190" s="261"/>
      <c r="U190" s="13"/>
      <c r="V190" s="13"/>
      <c r="W190" s="13"/>
      <c r="X190" s="13"/>
      <c r="Y190" s="13"/>
      <c r="Z190" s="13"/>
      <c r="AA190" s="13"/>
      <c r="AB190" s="13"/>
      <c r="AC190" s="13"/>
      <c r="AD190" s="13"/>
      <c r="AE190" s="13"/>
      <c r="AT190" s="262" t="s">
        <v>446</v>
      </c>
      <c r="AU190" s="262" t="s">
        <v>85</v>
      </c>
      <c r="AV190" s="13" t="s">
        <v>85</v>
      </c>
      <c r="AW190" s="13" t="s">
        <v>32</v>
      </c>
      <c r="AX190" s="13" t="s">
        <v>76</v>
      </c>
      <c r="AY190" s="262" t="s">
        <v>342</v>
      </c>
    </row>
    <row r="191" s="15" customFormat="1">
      <c r="A191" s="15"/>
      <c r="B191" s="273"/>
      <c r="C191" s="274"/>
      <c r="D191" s="240" t="s">
        <v>446</v>
      </c>
      <c r="E191" s="275" t="s">
        <v>1</v>
      </c>
      <c r="F191" s="276" t="s">
        <v>492</v>
      </c>
      <c r="G191" s="274"/>
      <c r="H191" s="277">
        <v>-53.362000000000002</v>
      </c>
      <c r="I191" s="278"/>
      <c r="J191" s="274"/>
      <c r="K191" s="274"/>
      <c r="L191" s="279"/>
      <c r="M191" s="280"/>
      <c r="N191" s="281"/>
      <c r="O191" s="281"/>
      <c r="P191" s="281"/>
      <c r="Q191" s="281"/>
      <c r="R191" s="281"/>
      <c r="S191" s="281"/>
      <c r="T191" s="282"/>
      <c r="U191" s="15"/>
      <c r="V191" s="15"/>
      <c r="W191" s="15"/>
      <c r="X191" s="15"/>
      <c r="Y191" s="15"/>
      <c r="Z191" s="15"/>
      <c r="AA191" s="15"/>
      <c r="AB191" s="15"/>
      <c r="AC191" s="15"/>
      <c r="AD191" s="15"/>
      <c r="AE191" s="15"/>
      <c r="AT191" s="283" t="s">
        <v>446</v>
      </c>
      <c r="AU191" s="283" t="s">
        <v>85</v>
      </c>
      <c r="AV191" s="15" t="s">
        <v>92</v>
      </c>
      <c r="AW191" s="15" t="s">
        <v>32</v>
      </c>
      <c r="AX191" s="15" t="s">
        <v>76</v>
      </c>
      <c r="AY191" s="283" t="s">
        <v>342</v>
      </c>
    </row>
    <row r="192" s="16" customFormat="1">
      <c r="A192" s="16"/>
      <c r="B192" s="284"/>
      <c r="C192" s="285"/>
      <c r="D192" s="240" t="s">
        <v>446</v>
      </c>
      <c r="E192" s="286" t="s">
        <v>1</v>
      </c>
      <c r="F192" s="287" t="s">
        <v>500</v>
      </c>
      <c r="G192" s="285"/>
      <c r="H192" s="288">
        <v>180.50700000000001</v>
      </c>
      <c r="I192" s="289"/>
      <c r="J192" s="285"/>
      <c r="K192" s="285"/>
      <c r="L192" s="290"/>
      <c r="M192" s="291"/>
      <c r="N192" s="292"/>
      <c r="O192" s="292"/>
      <c r="P192" s="292"/>
      <c r="Q192" s="292"/>
      <c r="R192" s="292"/>
      <c r="S192" s="292"/>
      <c r="T192" s="293"/>
      <c r="U192" s="16"/>
      <c r="V192" s="16"/>
      <c r="W192" s="16"/>
      <c r="X192" s="16"/>
      <c r="Y192" s="16"/>
      <c r="Z192" s="16"/>
      <c r="AA192" s="16"/>
      <c r="AB192" s="16"/>
      <c r="AC192" s="16"/>
      <c r="AD192" s="16"/>
      <c r="AE192" s="16"/>
      <c r="AT192" s="294" t="s">
        <v>446</v>
      </c>
      <c r="AU192" s="294" t="s">
        <v>85</v>
      </c>
      <c r="AV192" s="16" t="s">
        <v>360</v>
      </c>
      <c r="AW192" s="16" t="s">
        <v>32</v>
      </c>
      <c r="AX192" s="16" t="s">
        <v>76</v>
      </c>
      <c r="AY192" s="294" t="s">
        <v>342</v>
      </c>
    </row>
    <row r="193" s="13" customFormat="1">
      <c r="A193" s="13"/>
      <c r="B193" s="252"/>
      <c r="C193" s="253"/>
      <c r="D193" s="240" t="s">
        <v>446</v>
      </c>
      <c r="E193" s="254" t="s">
        <v>1</v>
      </c>
      <c r="F193" s="255" t="s">
        <v>4092</v>
      </c>
      <c r="G193" s="253"/>
      <c r="H193" s="256">
        <v>72.203000000000003</v>
      </c>
      <c r="I193" s="257"/>
      <c r="J193" s="253"/>
      <c r="K193" s="253"/>
      <c r="L193" s="258"/>
      <c r="M193" s="259"/>
      <c r="N193" s="260"/>
      <c r="O193" s="260"/>
      <c r="P193" s="260"/>
      <c r="Q193" s="260"/>
      <c r="R193" s="260"/>
      <c r="S193" s="260"/>
      <c r="T193" s="261"/>
      <c r="U193" s="13"/>
      <c r="V193" s="13"/>
      <c r="W193" s="13"/>
      <c r="X193" s="13"/>
      <c r="Y193" s="13"/>
      <c r="Z193" s="13"/>
      <c r="AA193" s="13"/>
      <c r="AB193" s="13"/>
      <c r="AC193" s="13"/>
      <c r="AD193" s="13"/>
      <c r="AE193" s="13"/>
      <c r="AT193" s="262" t="s">
        <v>446</v>
      </c>
      <c r="AU193" s="262" t="s">
        <v>85</v>
      </c>
      <c r="AV193" s="13" t="s">
        <v>85</v>
      </c>
      <c r="AW193" s="13" t="s">
        <v>32</v>
      </c>
      <c r="AX193" s="13" t="s">
        <v>83</v>
      </c>
      <c r="AY193" s="262" t="s">
        <v>342</v>
      </c>
    </row>
    <row r="194" s="2" customFormat="1" ht="21.75" customHeight="1">
      <c r="A194" s="39"/>
      <c r="B194" s="40"/>
      <c r="C194" s="227" t="s">
        <v>401</v>
      </c>
      <c r="D194" s="227" t="s">
        <v>343</v>
      </c>
      <c r="E194" s="228" t="s">
        <v>4093</v>
      </c>
      <c r="F194" s="229" t="s">
        <v>4094</v>
      </c>
      <c r="G194" s="230" t="s">
        <v>562</v>
      </c>
      <c r="H194" s="231">
        <v>72.203000000000003</v>
      </c>
      <c r="I194" s="232"/>
      <c r="J194" s="233">
        <f>ROUND(I194*H194,2)</f>
        <v>0</v>
      </c>
      <c r="K194" s="229" t="s">
        <v>443</v>
      </c>
      <c r="L194" s="45"/>
      <c r="M194" s="234" t="s">
        <v>1</v>
      </c>
      <c r="N194" s="235" t="s">
        <v>41</v>
      </c>
      <c r="O194" s="92"/>
      <c r="P194" s="236">
        <f>O194*H194</f>
        <v>0</v>
      </c>
      <c r="Q194" s="236">
        <v>0</v>
      </c>
      <c r="R194" s="236">
        <f>Q194*H194</f>
        <v>0</v>
      </c>
      <c r="S194" s="236">
        <v>0</v>
      </c>
      <c r="T194" s="237">
        <f>S194*H194</f>
        <v>0</v>
      </c>
      <c r="U194" s="39"/>
      <c r="V194" s="39"/>
      <c r="W194" s="39"/>
      <c r="X194" s="39"/>
      <c r="Y194" s="39"/>
      <c r="Z194" s="39"/>
      <c r="AA194" s="39"/>
      <c r="AB194" s="39"/>
      <c r="AC194" s="39"/>
      <c r="AD194" s="39"/>
      <c r="AE194" s="39"/>
      <c r="AR194" s="238" t="s">
        <v>360</v>
      </c>
      <c r="AT194" s="238" t="s">
        <v>343</v>
      </c>
      <c r="AU194" s="238" t="s">
        <v>85</v>
      </c>
      <c r="AY194" s="18" t="s">
        <v>342</v>
      </c>
      <c r="BE194" s="239">
        <f>IF(N194="základní",J194,0)</f>
        <v>0</v>
      </c>
      <c r="BF194" s="239">
        <f>IF(N194="snížená",J194,0)</f>
        <v>0</v>
      </c>
      <c r="BG194" s="239">
        <f>IF(N194="zákl. přenesená",J194,0)</f>
        <v>0</v>
      </c>
      <c r="BH194" s="239">
        <f>IF(N194="sníž. přenesená",J194,0)</f>
        <v>0</v>
      </c>
      <c r="BI194" s="239">
        <f>IF(N194="nulová",J194,0)</f>
        <v>0</v>
      </c>
      <c r="BJ194" s="18" t="s">
        <v>83</v>
      </c>
      <c r="BK194" s="239">
        <f>ROUND(I194*H194,2)</f>
        <v>0</v>
      </c>
      <c r="BL194" s="18" t="s">
        <v>360</v>
      </c>
      <c r="BM194" s="238" t="s">
        <v>4095</v>
      </c>
    </row>
    <row r="195" s="2" customFormat="1">
      <c r="A195" s="39"/>
      <c r="B195" s="40"/>
      <c r="C195" s="41"/>
      <c r="D195" s="240" t="s">
        <v>349</v>
      </c>
      <c r="E195" s="41"/>
      <c r="F195" s="241" t="s">
        <v>4096</v>
      </c>
      <c r="G195" s="41"/>
      <c r="H195" s="41"/>
      <c r="I195" s="242"/>
      <c r="J195" s="41"/>
      <c r="K195" s="41"/>
      <c r="L195" s="45"/>
      <c r="M195" s="243"/>
      <c r="N195" s="244"/>
      <c r="O195" s="92"/>
      <c r="P195" s="92"/>
      <c r="Q195" s="92"/>
      <c r="R195" s="92"/>
      <c r="S195" s="92"/>
      <c r="T195" s="93"/>
      <c r="U195" s="39"/>
      <c r="V195" s="39"/>
      <c r="W195" s="39"/>
      <c r="X195" s="39"/>
      <c r="Y195" s="39"/>
      <c r="Z195" s="39"/>
      <c r="AA195" s="39"/>
      <c r="AB195" s="39"/>
      <c r="AC195" s="39"/>
      <c r="AD195" s="39"/>
      <c r="AE195" s="39"/>
      <c r="AT195" s="18" t="s">
        <v>349</v>
      </c>
      <c r="AU195" s="18" t="s">
        <v>85</v>
      </c>
    </row>
    <row r="196" s="13" customFormat="1">
      <c r="A196" s="13"/>
      <c r="B196" s="252"/>
      <c r="C196" s="253"/>
      <c r="D196" s="240" t="s">
        <v>446</v>
      </c>
      <c r="E196" s="254" t="s">
        <v>1</v>
      </c>
      <c r="F196" s="255" t="s">
        <v>4097</v>
      </c>
      <c r="G196" s="253"/>
      <c r="H196" s="256">
        <v>72.203000000000003</v>
      </c>
      <c r="I196" s="257"/>
      <c r="J196" s="253"/>
      <c r="K196" s="253"/>
      <c r="L196" s="258"/>
      <c r="M196" s="259"/>
      <c r="N196" s="260"/>
      <c r="O196" s="260"/>
      <c r="P196" s="260"/>
      <c r="Q196" s="260"/>
      <c r="R196" s="260"/>
      <c r="S196" s="260"/>
      <c r="T196" s="261"/>
      <c r="U196" s="13"/>
      <c r="V196" s="13"/>
      <c r="W196" s="13"/>
      <c r="X196" s="13"/>
      <c r="Y196" s="13"/>
      <c r="Z196" s="13"/>
      <c r="AA196" s="13"/>
      <c r="AB196" s="13"/>
      <c r="AC196" s="13"/>
      <c r="AD196" s="13"/>
      <c r="AE196" s="13"/>
      <c r="AT196" s="262" t="s">
        <v>446</v>
      </c>
      <c r="AU196" s="262" t="s">
        <v>85</v>
      </c>
      <c r="AV196" s="13" t="s">
        <v>85</v>
      </c>
      <c r="AW196" s="13" t="s">
        <v>32</v>
      </c>
      <c r="AX196" s="13" t="s">
        <v>83</v>
      </c>
      <c r="AY196" s="262" t="s">
        <v>342</v>
      </c>
    </row>
    <row r="197" s="2" customFormat="1" ht="21.75" customHeight="1">
      <c r="A197" s="39"/>
      <c r="B197" s="40"/>
      <c r="C197" s="227" t="s">
        <v>408</v>
      </c>
      <c r="D197" s="227" t="s">
        <v>343</v>
      </c>
      <c r="E197" s="228" t="s">
        <v>4098</v>
      </c>
      <c r="F197" s="229" t="s">
        <v>4099</v>
      </c>
      <c r="G197" s="230" t="s">
        <v>562</v>
      </c>
      <c r="H197" s="231">
        <v>36.100999999999999</v>
      </c>
      <c r="I197" s="232"/>
      <c r="J197" s="233">
        <f>ROUND(I197*H197,2)</f>
        <v>0</v>
      </c>
      <c r="K197" s="229" t="s">
        <v>443</v>
      </c>
      <c r="L197" s="45"/>
      <c r="M197" s="234" t="s">
        <v>1</v>
      </c>
      <c r="N197" s="235" t="s">
        <v>41</v>
      </c>
      <c r="O197" s="92"/>
      <c r="P197" s="236">
        <f>O197*H197</f>
        <v>0</v>
      </c>
      <c r="Q197" s="236">
        <v>0</v>
      </c>
      <c r="R197" s="236">
        <f>Q197*H197</f>
        <v>0</v>
      </c>
      <c r="S197" s="236">
        <v>0</v>
      </c>
      <c r="T197" s="237">
        <f>S197*H197</f>
        <v>0</v>
      </c>
      <c r="U197" s="39"/>
      <c r="V197" s="39"/>
      <c r="W197" s="39"/>
      <c r="X197" s="39"/>
      <c r="Y197" s="39"/>
      <c r="Z197" s="39"/>
      <c r="AA197" s="39"/>
      <c r="AB197" s="39"/>
      <c r="AC197" s="39"/>
      <c r="AD197" s="39"/>
      <c r="AE197" s="39"/>
      <c r="AR197" s="238" t="s">
        <v>360</v>
      </c>
      <c r="AT197" s="238" t="s">
        <v>343</v>
      </c>
      <c r="AU197" s="238" t="s">
        <v>85</v>
      </c>
      <c r="AY197" s="18" t="s">
        <v>342</v>
      </c>
      <c r="BE197" s="239">
        <f>IF(N197="základní",J197,0)</f>
        <v>0</v>
      </c>
      <c r="BF197" s="239">
        <f>IF(N197="snížená",J197,0)</f>
        <v>0</v>
      </c>
      <c r="BG197" s="239">
        <f>IF(N197="zákl. přenesená",J197,0)</f>
        <v>0</v>
      </c>
      <c r="BH197" s="239">
        <f>IF(N197="sníž. přenesená",J197,0)</f>
        <v>0</v>
      </c>
      <c r="BI197" s="239">
        <f>IF(N197="nulová",J197,0)</f>
        <v>0</v>
      </c>
      <c r="BJ197" s="18" t="s">
        <v>83</v>
      </c>
      <c r="BK197" s="239">
        <f>ROUND(I197*H197,2)</f>
        <v>0</v>
      </c>
      <c r="BL197" s="18" t="s">
        <v>360</v>
      </c>
      <c r="BM197" s="238" t="s">
        <v>4100</v>
      </c>
    </row>
    <row r="198" s="2" customFormat="1">
      <c r="A198" s="39"/>
      <c r="B198" s="40"/>
      <c r="C198" s="41"/>
      <c r="D198" s="240" t="s">
        <v>349</v>
      </c>
      <c r="E198" s="41"/>
      <c r="F198" s="241" t="s">
        <v>4101</v>
      </c>
      <c r="G198" s="41"/>
      <c r="H198" s="41"/>
      <c r="I198" s="242"/>
      <c r="J198" s="41"/>
      <c r="K198" s="41"/>
      <c r="L198" s="45"/>
      <c r="M198" s="243"/>
      <c r="N198" s="244"/>
      <c r="O198" s="92"/>
      <c r="P198" s="92"/>
      <c r="Q198" s="92"/>
      <c r="R198" s="92"/>
      <c r="S198" s="92"/>
      <c r="T198" s="93"/>
      <c r="U198" s="39"/>
      <c r="V198" s="39"/>
      <c r="W198" s="39"/>
      <c r="X198" s="39"/>
      <c r="Y198" s="39"/>
      <c r="Z198" s="39"/>
      <c r="AA198" s="39"/>
      <c r="AB198" s="39"/>
      <c r="AC198" s="39"/>
      <c r="AD198" s="39"/>
      <c r="AE198" s="39"/>
      <c r="AT198" s="18" t="s">
        <v>349</v>
      </c>
      <c r="AU198" s="18" t="s">
        <v>85</v>
      </c>
    </row>
    <row r="199" s="13" customFormat="1">
      <c r="A199" s="13"/>
      <c r="B199" s="252"/>
      <c r="C199" s="253"/>
      <c r="D199" s="240" t="s">
        <v>446</v>
      </c>
      <c r="E199" s="254" t="s">
        <v>1</v>
      </c>
      <c r="F199" s="255" t="s">
        <v>4102</v>
      </c>
      <c r="G199" s="253"/>
      <c r="H199" s="256">
        <v>36.100999999999999</v>
      </c>
      <c r="I199" s="257"/>
      <c r="J199" s="253"/>
      <c r="K199" s="253"/>
      <c r="L199" s="258"/>
      <c r="M199" s="259"/>
      <c r="N199" s="260"/>
      <c r="O199" s="260"/>
      <c r="P199" s="260"/>
      <c r="Q199" s="260"/>
      <c r="R199" s="260"/>
      <c r="S199" s="260"/>
      <c r="T199" s="261"/>
      <c r="U199" s="13"/>
      <c r="V199" s="13"/>
      <c r="W199" s="13"/>
      <c r="X199" s="13"/>
      <c r="Y199" s="13"/>
      <c r="Z199" s="13"/>
      <c r="AA199" s="13"/>
      <c r="AB199" s="13"/>
      <c r="AC199" s="13"/>
      <c r="AD199" s="13"/>
      <c r="AE199" s="13"/>
      <c r="AT199" s="262" t="s">
        <v>446</v>
      </c>
      <c r="AU199" s="262" t="s">
        <v>85</v>
      </c>
      <c r="AV199" s="13" t="s">
        <v>85</v>
      </c>
      <c r="AW199" s="13" t="s">
        <v>32</v>
      </c>
      <c r="AX199" s="13" t="s">
        <v>83</v>
      </c>
      <c r="AY199" s="262" t="s">
        <v>342</v>
      </c>
    </row>
    <row r="200" s="2" customFormat="1" ht="16.5" customHeight="1">
      <c r="A200" s="39"/>
      <c r="B200" s="40"/>
      <c r="C200" s="227" t="s">
        <v>8</v>
      </c>
      <c r="D200" s="227" t="s">
        <v>343</v>
      </c>
      <c r="E200" s="228" t="s">
        <v>2735</v>
      </c>
      <c r="F200" s="229" t="s">
        <v>2736</v>
      </c>
      <c r="G200" s="230" t="s">
        <v>473</v>
      </c>
      <c r="H200" s="231">
        <v>397.375</v>
      </c>
      <c r="I200" s="232"/>
      <c r="J200" s="233">
        <f>ROUND(I200*H200,2)</f>
        <v>0</v>
      </c>
      <c r="K200" s="229" t="s">
        <v>443</v>
      </c>
      <c r="L200" s="45"/>
      <c r="M200" s="234" t="s">
        <v>1</v>
      </c>
      <c r="N200" s="235" t="s">
        <v>41</v>
      </c>
      <c r="O200" s="92"/>
      <c r="P200" s="236">
        <f>O200*H200</f>
        <v>0</v>
      </c>
      <c r="Q200" s="236">
        <v>0.00084000000000000003</v>
      </c>
      <c r="R200" s="236">
        <f>Q200*H200</f>
        <v>0.33379500000000001</v>
      </c>
      <c r="S200" s="236">
        <v>0</v>
      </c>
      <c r="T200" s="237">
        <f>S200*H200</f>
        <v>0</v>
      </c>
      <c r="U200" s="39"/>
      <c r="V200" s="39"/>
      <c r="W200" s="39"/>
      <c r="X200" s="39"/>
      <c r="Y200" s="39"/>
      <c r="Z200" s="39"/>
      <c r="AA200" s="39"/>
      <c r="AB200" s="39"/>
      <c r="AC200" s="39"/>
      <c r="AD200" s="39"/>
      <c r="AE200" s="39"/>
      <c r="AR200" s="238" t="s">
        <v>360</v>
      </c>
      <c r="AT200" s="238" t="s">
        <v>343</v>
      </c>
      <c r="AU200" s="238" t="s">
        <v>85</v>
      </c>
      <c r="AY200" s="18" t="s">
        <v>342</v>
      </c>
      <c r="BE200" s="239">
        <f>IF(N200="základní",J200,0)</f>
        <v>0</v>
      </c>
      <c r="BF200" s="239">
        <f>IF(N200="snížená",J200,0)</f>
        <v>0</v>
      </c>
      <c r="BG200" s="239">
        <f>IF(N200="zákl. přenesená",J200,0)</f>
        <v>0</v>
      </c>
      <c r="BH200" s="239">
        <f>IF(N200="sníž. přenesená",J200,0)</f>
        <v>0</v>
      </c>
      <c r="BI200" s="239">
        <f>IF(N200="nulová",J200,0)</f>
        <v>0</v>
      </c>
      <c r="BJ200" s="18" t="s">
        <v>83</v>
      </c>
      <c r="BK200" s="239">
        <f>ROUND(I200*H200,2)</f>
        <v>0</v>
      </c>
      <c r="BL200" s="18" t="s">
        <v>360</v>
      </c>
      <c r="BM200" s="238" t="s">
        <v>4103</v>
      </c>
    </row>
    <row r="201" s="2" customFormat="1">
      <c r="A201" s="39"/>
      <c r="B201" s="40"/>
      <c r="C201" s="41"/>
      <c r="D201" s="240" t="s">
        <v>349</v>
      </c>
      <c r="E201" s="41"/>
      <c r="F201" s="241" t="s">
        <v>2738</v>
      </c>
      <c r="G201" s="41"/>
      <c r="H201" s="41"/>
      <c r="I201" s="242"/>
      <c r="J201" s="41"/>
      <c r="K201" s="41"/>
      <c r="L201" s="45"/>
      <c r="M201" s="243"/>
      <c r="N201" s="244"/>
      <c r="O201" s="92"/>
      <c r="P201" s="92"/>
      <c r="Q201" s="92"/>
      <c r="R201" s="92"/>
      <c r="S201" s="92"/>
      <c r="T201" s="93"/>
      <c r="U201" s="39"/>
      <c r="V201" s="39"/>
      <c r="W201" s="39"/>
      <c r="X201" s="39"/>
      <c r="Y201" s="39"/>
      <c r="Z201" s="39"/>
      <c r="AA201" s="39"/>
      <c r="AB201" s="39"/>
      <c r="AC201" s="39"/>
      <c r="AD201" s="39"/>
      <c r="AE201" s="39"/>
      <c r="AT201" s="18" t="s">
        <v>349</v>
      </c>
      <c r="AU201" s="18" t="s">
        <v>85</v>
      </c>
    </row>
    <row r="202" s="14" customFormat="1">
      <c r="A202" s="14"/>
      <c r="B202" s="263"/>
      <c r="C202" s="264"/>
      <c r="D202" s="240" t="s">
        <v>446</v>
      </c>
      <c r="E202" s="265" t="s">
        <v>1</v>
      </c>
      <c r="F202" s="266" t="s">
        <v>4078</v>
      </c>
      <c r="G202" s="264"/>
      <c r="H202" s="265" t="s">
        <v>1</v>
      </c>
      <c r="I202" s="267"/>
      <c r="J202" s="264"/>
      <c r="K202" s="264"/>
      <c r="L202" s="268"/>
      <c r="M202" s="269"/>
      <c r="N202" s="270"/>
      <c r="O202" s="270"/>
      <c r="P202" s="270"/>
      <c r="Q202" s="270"/>
      <c r="R202" s="270"/>
      <c r="S202" s="270"/>
      <c r="T202" s="271"/>
      <c r="U202" s="14"/>
      <c r="V202" s="14"/>
      <c r="W202" s="14"/>
      <c r="X202" s="14"/>
      <c r="Y202" s="14"/>
      <c r="Z202" s="14"/>
      <c r="AA202" s="14"/>
      <c r="AB202" s="14"/>
      <c r="AC202" s="14"/>
      <c r="AD202" s="14"/>
      <c r="AE202" s="14"/>
      <c r="AT202" s="272" t="s">
        <v>446</v>
      </c>
      <c r="AU202" s="272" t="s">
        <v>85</v>
      </c>
      <c r="AV202" s="14" t="s">
        <v>83</v>
      </c>
      <c r="AW202" s="14" t="s">
        <v>32</v>
      </c>
      <c r="AX202" s="14" t="s">
        <v>76</v>
      </c>
      <c r="AY202" s="272" t="s">
        <v>342</v>
      </c>
    </row>
    <row r="203" s="13" customFormat="1">
      <c r="A203" s="13"/>
      <c r="B203" s="252"/>
      <c r="C203" s="253"/>
      <c r="D203" s="240" t="s">
        <v>446</v>
      </c>
      <c r="E203" s="254" t="s">
        <v>1</v>
      </c>
      <c r="F203" s="255" t="s">
        <v>4104</v>
      </c>
      <c r="G203" s="253"/>
      <c r="H203" s="256">
        <v>42.847000000000001</v>
      </c>
      <c r="I203" s="257"/>
      <c r="J203" s="253"/>
      <c r="K203" s="253"/>
      <c r="L203" s="258"/>
      <c r="M203" s="259"/>
      <c r="N203" s="260"/>
      <c r="O203" s="260"/>
      <c r="P203" s="260"/>
      <c r="Q203" s="260"/>
      <c r="R203" s="260"/>
      <c r="S203" s="260"/>
      <c r="T203" s="261"/>
      <c r="U203" s="13"/>
      <c r="V203" s="13"/>
      <c r="W203" s="13"/>
      <c r="X203" s="13"/>
      <c r="Y203" s="13"/>
      <c r="Z203" s="13"/>
      <c r="AA203" s="13"/>
      <c r="AB203" s="13"/>
      <c r="AC203" s="13"/>
      <c r="AD203" s="13"/>
      <c r="AE203" s="13"/>
      <c r="AT203" s="262" t="s">
        <v>446</v>
      </c>
      <c r="AU203" s="262" t="s">
        <v>85</v>
      </c>
      <c r="AV203" s="13" t="s">
        <v>85</v>
      </c>
      <c r="AW203" s="13" t="s">
        <v>32</v>
      </c>
      <c r="AX203" s="13" t="s">
        <v>76</v>
      </c>
      <c r="AY203" s="262" t="s">
        <v>342</v>
      </c>
    </row>
    <row r="204" s="13" customFormat="1">
      <c r="A204" s="13"/>
      <c r="B204" s="252"/>
      <c r="C204" s="253"/>
      <c r="D204" s="240" t="s">
        <v>446</v>
      </c>
      <c r="E204" s="254" t="s">
        <v>1</v>
      </c>
      <c r="F204" s="255" t="s">
        <v>4105</v>
      </c>
      <c r="G204" s="253"/>
      <c r="H204" s="256">
        <v>86.442999999999998</v>
      </c>
      <c r="I204" s="257"/>
      <c r="J204" s="253"/>
      <c r="K204" s="253"/>
      <c r="L204" s="258"/>
      <c r="M204" s="259"/>
      <c r="N204" s="260"/>
      <c r="O204" s="260"/>
      <c r="P204" s="260"/>
      <c r="Q204" s="260"/>
      <c r="R204" s="260"/>
      <c r="S204" s="260"/>
      <c r="T204" s="261"/>
      <c r="U204" s="13"/>
      <c r="V204" s="13"/>
      <c r="W204" s="13"/>
      <c r="X204" s="13"/>
      <c r="Y204" s="13"/>
      <c r="Z204" s="13"/>
      <c r="AA204" s="13"/>
      <c r="AB204" s="13"/>
      <c r="AC204" s="13"/>
      <c r="AD204" s="13"/>
      <c r="AE204" s="13"/>
      <c r="AT204" s="262" t="s">
        <v>446</v>
      </c>
      <c r="AU204" s="262" t="s">
        <v>85</v>
      </c>
      <c r="AV204" s="13" t="s">
        <v>85</v>
      </c>
      <c r="AW204" s="13" t="s">
        <v>32</v>
      </c>
      <c r="AX204" s="13" t="s">
        <v>76</v>
      </c>
      <c r="AY204" s="262" t="s">
        <v>342</v>
      </c>
    </row>
    <row r="205" s="13" customFormat="1">
      <c r="A205" s="13"/>
      <c r="B205" s="252"/>
      <c r="C205" s="253"/>
      <c r="D205" s="240" t="s">
        <v>446</v>
      </c>
      <c r="E205" s="254" t="s">
        <v>1</v>
      </c>
      <c r="F205" s="255" t="s">
        <v>4106</v>
      </c>
      <c r="G205" s="253"/>
      <c r="H205" s="256">
        <v>70.123999999999995</v>
      </c>
      <c r="I205" s="257"/>
      <c r="J205" s="253"/>
      <c r="K205" s="253"/>
      <c r="L205" s="258"/>
      <c r="M205" s="259"/>
      <c r="N205" s="260"/>
      <c r="O205" s="260"/>
      <c r="P205" s="260"/>
      <c r="Q205" s="260"/>
      <c r="R205" s="260"/>
      <c r="S205" s="260"/>
      <c r="T205" s="261"/>
      <c r="U205" s="13"/>
      <c r="V205" s="13"/>
      <c r="W205" s="13"/>
      <c r="X205" s="13"/>
      <c r="Y205" s="13"/>
      <c r="Z205" s="13"/>
      <c r="AA205" s="13"/>
      <c r="AB205" s="13"/>
      <c r="AC205" s="13"/>
      <c r="AD205" s="13"/>
      <c r="AE205" s="13"/>
      <c r="AT205" s="262" t="s">
        <v>446</v>
      </c>
      <c r="AU205" s="262" t="s">
        <v>85</v>
      </c>
      <c r="AV205" s="13" t="s">
        <v>85</v>
      </c>
      <c r="AW205" s="13" t="s">
        <v>32</v>
      </c>
      <c r="AX205" s="13" t="s">
        <v>76</v>
      </c>
      <c r="AY205" s="262" t="s">
        <v>342</v>
      </c>
    </row>
    <row r="206" s="13" customFormat="1">
      <c r="A206" s="13"/>
      <c r="B206" s="252"/>
      <c r="C206" s="253"/>
      <c r="D206" s="240" t="s">
        <v>446</v>
      </c>
      <c r="E206" s="254" t="s">
        <v>1</v>
      </c>
      <c r="F206" s="255" t="s">
        <v>4107</v>
      </c>
      <c r="G206" s="253"/>
      <c r="H206" s="256">
        <v>16.765999999999998</v>
      </c>
      <c r="I206" s="257"/>
      <c r="J206" s="253"/>
      <c r="K206" s="253"/>
      <c r="L206" s="258"/>
      <c r="M206" s="259"/>
      <c r="N206" s="260"/>
      <c r="O206" s="260"/>
      <c r="P206" s="260"/>
      <c r="Q206" s="260"/>
      <c r="R206" s="260"/>
      <c r="S206" s="260"/>
      <c r="T206" s="261"/>
      <c r="U206" s="13"/>
      <c r="V206" s="13"/>
      <c r="W206" s="13"/>
      <c r="X206" s="13"/>
      <c r="Y206" s="13"/>
      <c r="Z206" s="13"/>
      <c r="AA206" s="13"/>
      <c r="AB206" s="13"/>
      <c r="AC206" s="13"/>
      <c r="AD206" s="13"/>
      <c r="AE206" s="13"/>
      <c r="AT206" s="262" t="s">
        <v>446</v>
      </c>
      <c r="AU206" s="262" t="s">
        <v>85</v>
      </c>
      <c r="AV206" s="13" t="s">
        <v>85</v>
      </c>
      <c r="AW206" s="13" t="s">
        <v>32</v>
      </c>
      <c r="AX206" s="13" t="s">
        <v>76</v>
      </c>
      <c r="AY206" s="262" t="s">
        <v>342</v>
      </c>
    </row>
    <row r="207" s="13" customFormat="1">
      <c r="A207" s="13"/>
      <c r="B207" s="252"/>
      <c r="C207" s="253"/>
      <c r="D207" s="240" t="s">
        <v>446</v>
      </c>
      <c r="E207" s="254" t="s">
        <v>1</v>
      </c>
      <c r="F207" s="255" t="s">
        <v>4108</v>
      </c>
      <c r="G207" s="253"/>
      <c r="H207" s="256">
        <v>17.734999999999999</v>
      </c>
      <c r="I207" s="257"/>
      <c r="J207" s="253"/>
      <c r="K207" s="253"/>
      <c r="L207" s="258"/>
      <c r="M207" s="259"/>
      <c r="N207" s="260"/>
      <c r="O207" s="260"/>
      <c r="P207" s="260"/>
      <c r="Q207" s="260"/>
      <c r="R207" s="260"/>
      <c r="S207" s="260"/>
      <c r="T207" s="261"/>
      <c r="U207" s="13"/>
      <c r="V207" s="13"/>
      <c r="W207" s="13"/>
      <c r="X207" s="13"/>
      <c r="Y207" s="13"/>
      <c r="Z207" s="13"/>
      <c r="AA207" s="13"/>
      <c r="AB207" s="13"/>
      <c r="AC207" s="13"/>
      <c r="AD207" s="13"/>
      <c r="AE207" s="13"/>
      <c r="AT207" s="262" t="s">
        <v>446</v>
      </c>
      <c r="AU207" s="262" t="s">
        <v>85</v>
      </c>
      <c r="AV207" s="13" t="s">
        <v>85</v>
      </c>
      <c r="AW207" s="13" t="s">
        <v>32</v>
      </c>
      <c r="AX207" s="13" t="s">
        <v>76</v>
      </c>
      <c r="AY207" s="262" t="s">
        <v>342</v>
      </c>
    </row>
    <row r="208" s="13" customFormat="1">
      <c r="A208" s="13"/>
      <c r="B208" s="252"/>
      <c r="C208" s="253"/>
      <c r="D208" s="240" t="s">
        <v>446</v>
      </c>
      <c r="E208" s="254" t="s">
        <v>1</v>
      </c>
      <c r="F208" s="255" t="s">
        <v>4109</v>
      </c>
      <c r="G208" s="253"/>
      <c r="H208" s="256">
        <v>53.993000000000002</v>
      </c>
      <c r="I208" s="257"/>
      <c r="J208" s="253"/>
      <c r="K208" s="253"/>
      <c r="L208" s="258"/>
      <c r="M208" s="259"/>
      <c r="N208" s="260"/>
      <c r="O208" s="260"/>
      <c r="P208" s="260"/>
      <c r="Q208" s="260"/>
      <c r="R208" s="260"/>
      <c r="S208" s="260"/>
      <c r="T208" s="261"/>
      <c r="U208" s="13"/>
      <c r="V208" s="13"/>
      <c r="W208" s="13"/>
      <c r="X208" s="13"/>
      <c r="Y208" s="13"/>
      <c r="Z208" s="13"/>
      <c r="AA208" s="13"/>
      <c r="AB208" s="13"/>
      <c r="AC208" s="13"/>
      <c r="AD208" s="13"/>
      <c r="AE208" s="13"/>
      <c r="AT208" s="262" t="s">
        <v>446</v>
      </c>
      <c r="AU208" s="262" t="s">
        <v>85</v>
      </c>
      <c r="AV208" s="13" t="s">
        <v>85</v>
      </c>
      <c r="AW208" s="13" t="s">
        <v>32</v>
      </c>
      <c r="AX208" s="13" t="s">
        <v>76</v>
      </c>
      <c r="AY208" s="262" t="s">
        <v>342</v>
      </c>
    </row>
    <row r="209" s="13" customFormat="1">
      <c r="A209" s="13"/>
      <c r="B209" s="252"/>
      <c r="C209" s="253"/>
      <c r="D209" s="240" t="s">
        <v>446</v>
      </c>
      <c r="E209" s="254" t="s">
        <v>1</v>
      </c>
      <c r="F209" s="255" t="s">
        <v>4110</v>
      </c>
      <c r="G209" s="253"/>
      <c r="H209" s="256">
        <v>46.960999999999999</v>
      </c>
      <c r="I209" s="257"/>
      <c r="J209" s="253"/>
      <c r="K209" s="253"/>
      <c r="L209" s="258"/>
      <c r="M209" s="259"/>
      <c r="N209" s="260"/>
      <c r="O209" s="260"/>
      <c r="P209" s="260"/>
      <c r="Q209" s="260"/>
      <c r="R209" s="260"/>
      <c r="S209" s="260"/>
      <c r="T209" s="261"/>
      <c r="U209" s="13"/>
      <c r="V209" s="13"/>
      <c r="W209" s="13"/>
      <c r="X209" s="13"/>
      <c r="Y209" s="13"/>
      <c r="Z209" s="13"/>
      <c r="AA209" s="13"/>
      <c r="AB209" s="13"/>
      <c r="AC209" s="13"/>
      <c r="AD209" s="13"/>
      <c r="AE209" s="13"/>
      <c r="AT209" s="262" t="s">
        <v>446</v>
      </c>
      <c r="AU209" s="262" t="s">
        <v>85</v>
      </c>
      <c r="AV209" s="13" t="s">
        <v>85</v>
      </c>
      <c r="AW209" s="13" t="s">
        <v>32</v>
      </c>
      <c r="AX209" s="13" t="s">
        <v>76</v>
      </c>
      <c r="AY209" s="262" t="s">
        <v>342</v>
      </c>
    </row>
    <row r="210" s="13" customFormat="1">
      <c r="A210" s="13"/>
      <c r="B210" s="252"/>
      <c r="C210" s="253"/>
      <c r="D210" s="240" t="s">
        <v>446</v>
      </c>
      <c r="E210" s="254" t="s">
        <v>1</v>
      </c>
      <c r="F210" s="255" t="s">
        <v>4111</v>
      </c>
      <c r="G210" s="253"/>
      <c r="H210" s="256">
        <v>62.506</v>
      </c>
      <c r="I210" s="257"/>
      <c r="J210" s="253"/>
      <c r="K210" s="253"/>
      <c r="L210" s="258"/>
      <c r="M210" s="259"/>
      <c r="N210" s="260"/>
      <c r="O210" s="260"/>
      <c r="P210" s="260"/>
      <c r="Q210" s="260"/>
      <c r="R210" s="260"/>
      <c r="S210" s="260"/>
      <c r="T210" s="261"/>
      <c r="U210" s="13"/>
      <c r="V210" s="13"/>
      <c r="W210" s="13"/>
      <c r="X210" s="13"/>
      <c r="Y210" s="13"/>
      <c r="Z210" s="13"/>
      <c r="AA210" s="13"/>
      <c r="AB210" s="13"/>
      <c r="AC210" s="13"/>
      <c r="AD210" s="13"/>
      <c r="AE210" s="13"/>
      <c r="AT210" s="262" t="s">
        <v>446</v>
      </c>
      <c r="AU210" s="262" t="s">
        <v>85</v>
      </c>
      <c r="AV210" s="13" t="s">
        <v>85</v>
      </c>
      <c r="AW210" s="13" t="s">
        <v>32</v>
      </c>
      <c r="AX210" s="13" t="s">
        <v>76</v>
      </c>
      <c r="AY210" s="262" t="s">
        <v>342</v>
      </c>
    </row>
    <row r="211" s="16" customFormat="1">
      <c r="A211" s="16"/>
      <c r="B211" s="284"/>
      <c r="C211" s="285"/>
      <c r="D211" s="240" t="s">
        <v>446</v>
      </c>
      <c r="E211" s="286" t="s">
        <v>1</v>
      </c>
      <c r="F211" s="287" t="s">
        <v>500</v>
      </c>
      <c r="G211" s="285"/>
      <c r="H211" s="288">
        <v>397.375</v>
      </c>
      <c r="I211" s="289"/>
      <c r="J211" s="285"/>
      <c r="K211" s="285"/>
      <c r="L211" s="290"/>
      <c r="M211" s="291"/>
      <c r="N211" s="292"/>
      <c r="O211" s="292"/>
      <c r="P211" s="292"/>
      <c r="Q211" s="292"/>
      <c r="R211" s="292"/>
      <c r="S211" s="292"/>
      <c r="T211" s="293"/>
      <c r="U211" s="16"/>
      <c r="V211" s="16"/>
      <c r="W211" s="16"/>
      <c r="X211" s="16"/>
      <c r="Y211" s="16"/>
      <c r="Z211" s="16"/>
      <c r="AA211" s="16"/>
      <c r="AB211" s="16"/>
      <c r="AC211" s="16"/>
      <c r="AD211" s="16"/>
      <c r="AE211" s="16"/>
      <c r="AT211" s="294" t="s">
        <v>446</v>
      </c>
      <c r="AU211" s="294" t="s">
        <v>85</v>
      </c>
      <c r="AV211" s="16" t="s">
        <v>360</v>
      </c>
      <c r="AW211" s="16" t="s">
        <v>32</v>
      </c>
      <c r="AX211" s="16" t="s">
        <v>83</v>
      </c>
      <c r="AY211" s="294" t="s">
        <v>342</v>
      </c>
    </row>
    <row r="212" s="2" customFormat="1" ht="16.5" customHeight="1">
      <c r="A212" s="39"/>
      <c r="B212" s="40"/>
      <c r="C212" s="227" t="s">
        <v>419</v>
      </c>
      <c r="D212" s="227" t="s">
        <v>343</v>
      </c>
      <c r="E212" s="228" t="s">
        <v>2755</v>
      </c>
      <c r="F212" s="229" t="s">
        <v>2756</v>
      </c>
      <c r="G212" s="230" t="s">
        <v>473</v>
      </c>
      <c r="H212" s="231">
        <v>397.375</v>
      </c>
      <c r="I212" s="232"/>
      <c r="J212" s="233">
        <f>ROUND(I212*H212,2)</f>
        <v>0</v>
      </c>
      <c r="K212" s="229" t="s">
        <v>443</v>
      </c>
      <c r="L212" s="45"/>
      <c r="M212" s="234" t="s">
        <v>1</v>
      </c>
      <c r="N212" s="235" t="s">
        <v>41</v>
      </c>
      <c r="O212" s="92"/>
      <c r="P212" s="236">
        <f>O212*H212</f>
        <v>0</v>
      </c>
      <c r="Q212" s="236">
        <v>0</v>
      </c>
      <c r="R212" s="236">
        <f>Q212*H212</f>
        <v>0</v>
      </c>
      <c r="S212" s="236">
        <v>0</v>
      </c>
      <c r="T212" s="237">
        <f>S212*H212</f>
        <v>0</v>
      </c>
      <c r="U212" s="39"/>
      <c r="V212" s="39"/>
      <c r="W212" s="39"/>
      <c r="X212" s="39"/>
      <c r="Y212" s="39"/>
      <c r="Z212" s="39"/>
      <c r="AA212" s="39"/>
      <c r="AB212" s="39"/>
      <c r="AC212" s="39"/>
      <c r="AD212" s="39"/>
      <c r="AE212" s="39"/>
      <c r="AR212" s="238" t="s">
        <v>360</v>
      </c>
      <c r="AT212" s="238" t="s">
        <v>343</v>
      </c>
      <c r="AU212" s="238" t="s">
        <v>85</v>
      </c>
      <c r="AY212" s="18" t="s">
        <v>342</v>
      </c>
      <c r="BE212" s="239">
        <f>IF(N212="základní",J212,0)</f>
        <v>0</v>
      </c>
      <c r="BF212" s="239">
        <f>IF(N212="snížená",J212,0)</f>
        <v>0</v>
      </c>
      <c r="BG212" s="239">
        <f>IF(N212="zákl. přenesená",J212,0)</f>
        <v>0</v>
      </c>
      <c r="BH212" s="239">
        <f>IF(N212="sníž. přenesená",J212,0)</f>
        <v>0</v>
      </c>
      <c r="BI212" s="239">
        <f>IF(N212="nulová",J212,0)</f>
        <v>0</v>
      </c>
      <c r="BJ212" s="18" t="s">
        <v>83</v>
      </c>
      <c r="BK212" s="239">
        <f>ROUND(I212*H212,2)</f>
        <v>0</v>
      </c>
      <c r="BL212" s="18" t="s">
        <v>360</v>
      </c>
      <c r="BM212" s="238" t="s">
        <v>4112</v>
      </c>
    </row>
    <row r="213" s="2" customFormat="1">
      <c r="A213" s="39"/>
      <c r="B213" s="40"/>
      <c r="C213" s="41"/>
      <c r="D213" s="240" t="s">
        <v>349</v>
      </c>
      <c r="E213" s="41"/>
      <c r="F213" s="241" t="s">
        <v>2758</v>
      </c>
      <c r="G213" s="41"/>
      <c r="H213" s="41"/>
      <c r="I213" s="242"/>
      <c r="J213" s="41"/>
      <c r="K213" s="41"/>
      <c r="L213" s="45"/>
      <c r="M213" s="243"/>
      <c r="N213" s="244"/>
      <c r="O213" s="92"/>
      <c r="P213" s="92"/>
      <c r="Q213" s="92"/>
      <c r="R213" s="92"/>
      <c r="S213" s="92"/>
      <c r="T213" s="93"/>
      <c r="U213" s="39"/>
      <c r="V213" s="39"/>
      <c r="W213" s="39"/>
      <c r="X213" s="39"/>
      <c r="Y213" s="39"/>
      <c r="Z213" s="39"/>
      <c r="AA213" s="39"/>
      <c r="AB213" s="39"/>
      <c r="AC213" s="39"/>
      <c r="AD213" s="39"/>
      <c r="AE213" s="39"/>
      <c r="AT213" s="18" t="s">
        <v>349</v>
      </c>
      <c r="AU213" s="18" t="s">
        <v>85</v>
      </c>
    </row>
    <row r="214" s="13" customFormat="1">
      <c r="A214" s="13"/>
      <c r="B214" s="252"/>
      <c r="C214" s="253"/>
      <c r="D214" s="240" t="s">
        <v>446</v>
      </c>
      <c r="E214" s="254" t="s">
        <v>1</v>
      </c>
      <c r="F214" s="255" t="s">
        <v>4113</v>
      </c>
      <c r="G214" s="253"/>
      <c r="H214" s="256">
        <v>397.375</v>
      </c>
      <c r="I214" s="257"/>
      <c r="J214" s="253"/>
      <c r="K214" s="253"/>
      <c r="L214" s="258"/>
      <c r="M214" s="259"/>
      <c r="N214" s="260"/>
      <c r="O214" s="260"/>
      <c r="P214" s="260"/>
      <c r="Q214" s="260"/>
      <c r="R214" s="260"/>
      <c r="S214" s="260"/>
      <c r="T214" s="261"/>
      <c r="U214" s="13"/>
      <c r="V214" s="13"/>
      <c r="W214" s="13"/>
      <c r="X214" s="13"/>
      <c r="Y214" s="13"/>
      <c r="Z214" s="13"/>
      <c r="AA214" s="13"/>
      <c r="AB214" s="13"/>
      <c r="AC214" s="13"/>
      <c r="AD214" s="13"/>
      <c r="AE214" s="13"/>
      <c r="AT214" s="262" t="s">
        <v>446</v>
      </c>
      <c r="AU214" s="262" t="s">
        <v>85</v>
      </c>
      <c r="AV214" s="13" t="s">
        <v>85</v>
      </c>
      <c r="AW214" s="13" t="s">
        <v>32</v>
      </c>
      <c r="AX214" s="13" t="s">
        <v>83</v>
      </c>
      <c r="AY214" s="262" t="s">
        <v>342</v>
      </c>
    </row>
    <row r="215" s="2" customFormat="1" ht="24.15" customHeight="1">
      <c r="A215" s="39"/>
      <c r="B215" s="40"/>
      <c r="C215" s="227" t="s">
        <v>423</v>
      </c>
      <c r="D215" s="227" t="s">
        <v>343</v>
      </c>
      <c r="E215" s="228" t="s">
        <v>587</v>
      </c>
      <c r="F215" s="229" t="s">
        <v>588</v>
      </c>
      <c r="G215" s="230" t="s">
        <v>562</v>
      </c>
      <c r="H215" s="231">
        <v>228.76499999999999</v>
      </c>
      <c r="I215" s="232"/>
      <c r="J215" s="233">
        <f>ROUND(I215*H215,2)</f>
        <v>0</v>
      </c>
      <c r="K215" s="229" t="s">
        <v>1</v>
      </c>
      <c r="L215" s="45"/>
      <c r="M215" s="234" t="s">
        <v>1</v>
      </c>
      <c r="N215" s="235" t="s">
        <v>41</v>
      </c>
      <c r="O215" s="92"/>
      <c r="P215" s="236">
        <f>O215*H215</f>
        <v>0</v>
      </c>
      <c r="Q215" s="236">
        <v>0</v>
      </c>
      <c r="R215" s="236">
        <f>Q215*H215</f>
        <v>0</v>
      </c>
      <c r="S215" s="236">
        <v>0</v>
      </c>
      <c r="T215" s="237">
        <f>S215*H215</f>
        <v>0</v>
      </c>
      <c r="U215" s="39"/>
      <c r="V215" s="39"/>
      <c r="W215" s="39"/>
      <c r="X215" s="39"/>
      <c r="Y215" s="39"/>
      <c r="Z215" s="39"/>
      <c r="AA215" s="39"/>
      <c r="AB215" s="39"/>
      <c r="AC215" s="39"/>
      <c r="AD215" s="39"/>
      <c r="AE215" s="39"/>
      <c r="AR215" s="238" t="s">
        <v>360</v>
      </c>
      <c r="AT215" s="238" t="s">
        <v>343</v>
      </c>
      <c r="AU215" s="238" t="s">
        <v>85</v>
      </c>
      <c r="AY215" s="18" t="s">
        <v>342</v>
      </c>
      <c r="BE215" s="239">
        <f>IF(N215="základní",J215,0)</f>
        <v>0</v>
      </c>
      <c r="BF215" s="239">
        <f>IF(N215="snížená",J215,0)</f>
        <v>0</v>
      </c>
      <c r="BG215" s="239">
        <f>IF(N215="zákl. přenesená",J215,0)</f>
        <v>0</v>
      </c>
      <c r="BH215" s="239">
        <f>IF(N215="sníž. přenesená",J215,0)</f>
        <v>0</v>
      </c>
      <c r="BI215" s="239">
        <f>IF(N215="nulová",J215,0)</f>
        <v>0</v>
      </c>
      <c r="BJ215" s="18" t="s">
        <v>83</v>
      </c>
      <c r="BK215" s="239">
        <f>ROUND(I215*H215,2)</f>
        <v>0</v>
      </c>
      <c r="BL215" s="18" t="s">
        <v>360</v>
      </c>
      <c r="BM215" s="238" t="s">
        <v>4114</v>
      </c>
    </row>
    <row r="216" s="2" customFormat="1">
      <c r="A216" s="39"/>
      <c r="B216" s="40"/>
      <c r="C216" s="41"/>
      <c r="D216" s="240" t="s">
        <v>349</v>
      </c>
      <c r="E216" s="41"/>
      <c r="F216" s="241" t="s">
        <v>590</v>
      </c>
      <c r="G216" s="41"/>
      <c r="H216" s="41"/>
      <c r="I216" s="242"/>
      <c r="J216" s="41"/>
      <c r="K216" s="41"/>
      <c r="L216" s="45"/>
      <c r="M216" s="243"/>
      <c r="N216" s="244"/>
      <c r="O216" s="92"/>
      <c r="P216" s="92"/>
      <c r="Q216" s="92"/>
      <c r="R216" s="92"/>
      <c r="S216" s="92"/>
      <c r="T216" s="93"/>
      <c r="U216" s="39"/>
      <c r="V216" s="39"/>
      <c r="W216" s="39"/>
      <c r="X216" s="39"/>
      <c r="Y216" s="39"/>
      <c r="Z216" s="39"/>
      <c r="AA216" s="39"/>
      <c r="AB216" s="39"/>
      <c r="AC216" s="39"/>
      <c r="AD216" s="39"/>
      <c r="AE216" s="39"/>
      <c r="AT216" s="18" t="s">
        <v>349</v>
      </c>
      <c r="AU216" s="18" t="s">
        <v>85</v>
      </c>
    </row>
    <row r="217" s="13" customFormat="1">
      <c r="A217" s="13"/>
      <c r="B217" s="252"/>
      <c r="C217" s="253"/>
      <c r="D217" s="240" t="s">
        <v>446</v>
      </c>
      <c r="E217" s="254" t="s">
        <v>1</v>
      </c>
      <c r="F217" s="255" t="s">
        <v>4115</v>
      </c>
      <c r="G217" s="253"/>
      <c r="H217" s="256">
        <v>73.537000000000006</v>
      </c>
      <c r="I217" s="257"/>
      <c r="J217" s="253"/>
      <c r="K217" s="253"/>
      <c r="L217" s="258"/>
      <c r="M217" s="259"/>
      <c r="N217" s="260"/>
      <c r="O217" s="260"/>
      <c r="P217" s="260"/>
      <c r="Q217" s="260"/>
      <c r="R217" s="260"/>
      <c r="S217" s="260"/>
      <c r="T217" s="261"/>
      <c r="U217" s="13"/>
      <c r="V217" s="13"/>
      <c r="W217" s="13"/>
      <c r="X217" s="13"/>
      <c r="Y217" s="13"/>
      <c r="Z217" s="13"/>
      <c r="AA217" s="13"/>
      <c r="AB217" s="13"/>
      <c r="AC217" s="13"/>
      <c r="AD217" s="13"/>
      <c r="AE217" s="13"/>
      <c r="AT217" s="262" t="s">
        <v>446</v>
      </c>
      <c r="AU217" s="262" t="s">
        <v>85</v>
      </c>
      <c r="AV217" s="13" t="s">
        <v>85</v>
      </c>
      <c r="AW217" s="13" t="s">
        <v>32</v>
      </c>
      <c r="AX217" s="13" t="s">
        <v>76</v>
      </c>
      <c r="AY217" s="262" t="s">
        <v>342</v>
      </c>
    </row>
    <row r="218" s="13" customFormat="1">
      <c r="A218" s="13"/>
      <c r="B218" s="252"/>
      <c r="C218" s="253"/>
      <c r="D218" s="240" t="s">
        <v>446</v>
      </c>
      <c r="E218" s="254" t="s">
        <v>1</v>
      </c>
      <c r="F218" s="255" t="s">
        <v>4116</v>
      </c>
      <c r="G218" s="253"/>
      <c r="H218" s="256">
        <v>15.565</v>
      </c>
      <c r="I218" s="257"/>
      <c r="J218" s="253"/>
      <c r="K218" s="253"/>
      <c r="L218" s="258"/>
      <c r="M218" s="259"/>
      <c r="N218" s="260"/>
      <c r="O218" s="260"/>
      <c r="P218" s="260"/>
      <c r="Q218" s="260"/>
      <c r="R218" s="260"/>
      <c r="S218" s="260"/>
      <c r="T218" s="261"/>
      <c r="U218" s="13"/>
      <c r="V218" s="13"/>
      <c r="W218" s="13"/>
      <c r="X218" s="13"/>
      <c r="Y218" s="13"/>
      <c r="Z218" s="13"/>
      <c r="AA218" s="13"/>
      <c r="AB218" s="13"/>
      <c r="AC218" s="13"/>
      <c r="AD218" s="13"/>
      <c r="AE218" s="13"/>
      <c r="AT218" s="262" t="s">
        <v>446</v>
      </c>
      <c r="AU218" s="262" t="s">
        <v>85</v>
      </c>
      <c r="AV218" s="13" t="s">
        <v>85</v>
      </c>
      <c r="AW218" s="13" t="s">
        <v>32</v>
      </c>
      <c r="AX218" s="13" t="s">
        <v>76</v>
      </c>
      <c r="AY218" s="262" t="s">
        <v>342</v>
      </c>
    </row>
    <row r="219" s="13" customFormat="1">
      <c r="A219" s="13"/>
      <c r="B219" s="252"/>
      <c r="C219" s="253"/>
      <c r="D219" s="240" t="s">
        <v>446</v>
      </c>
      <c r="E219" s="254" t="s">
        <v>1</v>
      </c>
      <c r="F219" s="255" t="s">
        <v>4117</v>
      </c>
      <c r="G219" s="253"/>
      <c r="H219" s="256">
        <v>43.088999999999999</v>
      </c>
      <c r="I219" s="257"/>
      <c r="J219" s="253"/>
      <c r="K219" s="253"/>
      <c r="L219" s="258"/>
      <c r="M219" s="259"/>
      <c r="N219" s="260"/>
      <c r="O219" s="260"/>
      <c r="P219" s="260"/>
      <c r="Q219" s="260"/>
      <c r="R219" s="260"/>
      <c r="S219" s="260"/>
      <c r="T219" s="261"/>
      <c r="U219" s="13"/>
      <c r="V219" s="13"/>
      <c r="W219" s="13"/>
      <c r="X219" s="13"/>
      <c r="Y219" s="13"/>
      <c r="Z219" s="13"/>
      <c r="AA219" s="13"/>
      <c r="AB219" s="13"/>
      <c r="AC219" s="13"/>
      <c r="AD219" s="13"/>
      <c r="AE219" s="13"/>
      <c r="AT219" s="262" t="s">
        <v>446</v>
      </c>
      <c r="AU219" s="262" t="s">
        <v>85</v>
      </c>
      <c r="AV219" s="13" t="s">
        <v>85</v>
      </c>
      <c r="AW219" s="13" t="s">
        <v>32</v>
      </c>
      <c r="AX219" s="13" t="s">
        <v>76</v>
      </c>
      <c r="AY219" s="262" t="s">
        <v>342</v>
      </c>
    </row>
    <row r="220" s="13" customFormat="1">
      <c r="A220" s="13"/>
      <c r="B220" s="252"/>
      <c r="C220" s="253"/>
      <c r="D220" s="240" t="s">
        <v>446</v>
      </c>
      <c r="E220" s="254" t="s">
        <v>1</v>
      </c>
      <c r="F220" s="255" t="s">
        <v>4118</v>
      </c>
      <c r="G220" s="253"/>
      <c r="H220" s="256">
        <v>43.088999999999999</v>
      </c>
      <c r="I220" s="257"/>
      <c r="J220" s="253"/>
      <c r="K220" s="253"/>
      <c r="L220" s="258"/>
      <c r="M220" s="259"/>
      <c r="N220" s="260"/>
      <c r="O220" s="260"/>
      <c r="P220" s="260"/>
      <c r="Q220" s="260"/>
      <c r="R220" s="260"/>
      <c r="S220" s="260"/>
      <c r="T220" s="261"/>
      <c r="U220" s="13"/>
      <c r="V220" s="13"/>
      <c r="W220" s="13"/>
      <c r="X220" s="13"/>
      <c r="Y220" s="13"/>
      <c r="Z220" s="13"/>
      <c r="AA220" s="13"/>
      <c r="AB220" s="13"/>
      <c r="AC220" s="13"/>
      <c r="AD220" s="13"/>
      <c r="AE220" s="13"/>
      <c r="AT220" s="262" t="s">
        <v>446</v>
      </c>
      <c r="AU220" s="262" t="s">
        <v>85</v>
      </c>
      <c r="AV220" s="13" t="s">
        <v>85</v>
      </c>
      <c r="AW220" s="13" t="s">
        <v>32</v>
      </c>
      <c r="AX220" s="13" t="s">
        <v>76</v>
      </c>
      <c r="AY220" s="262" t="s">
        <v>342</v>
      </c>
    </row>
    <row r="221" s="13" customFormat="1">
      <c r="A221" s="13"/>
      <c r="B221" s="252"/>
      <c r="C221" s="253"/>
      <c r="D221" s="240" t="s">
        <v>446</v>
      </c>
      <c r="E221" s="254" t="s">
        <v>1</v>
      </c>
      <c r="F221" s="255" t="s">
        <v>4119</v>
      </c>
      <c r="G221" s="253"/>
      <c r="H221" s="256">
        <v>43.088999999999999</v>
      </c>
      <c r="I221" s="257"/>
      <c r="J221" s="253"/>
      <c r="K221" s="253"/>
      <c r="L221" s="258"/>
      <c r="M221" s="259"/>
      <c r="N221" s="260"/>
      <c r="O221" s="260"/>
      <c r="P221" s="260"/>
      <c r="Q221" s="260"/>
      <c r="R221" s="260"/>
      <c r="S221" s="260"/>
      <c r="T221" s="261"/>
      <c r="U221" s="13"/>
      <c r="V221" s="13"/>
      <c r="W221" s="13"/>
      <c r="X221" s="13"/>
      <c r="Y221" s="13"/>
      <c r="Z221" s="13"/>
      <c r="AA221" s="13"/>
      <c r="AB221" s="13"/>
      <c r="AC221" s="13"/>
      <c r="AD221" s="13"/>
      <c r="AE221" s="13"/>
      <c r="AT221" s="262" t="s">
        <v>446</v>
      </c>
      <c r="AU221" s="262" t="s">
        <v>85</v>
      </c>
      <c r="AV221" s="13" t="s">
        <v>85</v>
      </c>
      <c r="AW221" s="13" t="s">
        <v>32</v>
      </c>
      <c r="AX221" s="13" t="s">
        <v>76</v>
      </c>
      <c r="AY221" s="262" t="s">
        <v>342</v>
      </c>
    </row>
    <row r="222" s="13" customFormat="1">
      <c r="A222" s="13"/>
      <c r="B222" s="252"/>
      <c r="C222" s="253"/>
      <c r="D222" s="240" t="s">
        <v>446</v>
      </c>
      <c r="E222" s="254" t="s">
        <v>1</v>
      </c>
      <c r="F222" s="255" t="s">
        <v>4120</v>
      </c>
      <c r="G222" s="253"/>
      <c r="H222" s="256">
        <v>5.1980000000000004</v>
      </c>
      <c r="I222" s="257"/>
      <c r="J222" s="253"/>
      <c r="K222" s="253"/>
      <c r="L222" s="258"/>
      <c r="M222" s="259"/>
      <c r="N222" s="260"/>
      <c r="O222" s="260"/>
      <c r="P222" s="260"/>
      <c r="Q222" s="260"/>
      <c r="R222" s="260"/>
      <c r="S222" s="260"/>
      <c r="T222" s="261"/>
      <c r="U222" s="13"/>
      <c r="V222" s="13"/>
      <c r="W222" s="13"/>
      <c r="X222" s="13"/>
      <c r="Y222" s="13"/>
      <c r="Z222" s="13"/>
      <c r="AA222" s="13"/>
      <c r="AB222" s="13"/>
      <c r="AC222" s="13"/>
      <c r="AD222" s="13"/>
      <c r="AE222" s="13"/>
      <c r="AT222" s="262" t="s">
        <v>446</v>
      </c>
      <c r="AU222" s="262" t="s">
        <v>85</v>
      </c>
      <c r="AV222" s="13" t="s">
        <v>85</v>
      </c>
      <c r="AW222" s="13" t="s">
        <v>32</v>
      </c>
      <c r="AX222" s="13" t="s">
        <v>76</v>
      </c>
      <c r="AY222" s="262" t="s">
        <v>342</v>
      </c>
    </row>
    <row r="223" s="13" customFormat="1">
      <c r="A223" s="13"/>
      <c r="B223" s="252"/>
      <c r="C223" s="253"/>
      <c r="D223" s="240" t="s">
        <v>446</v>
      </c>
      <c r="E223" s="254" t="s">
        <v>1</v>
      </c>
      <c r="F223" s="255" t="s">
        <v>4121</v>
      </c>
      <c r="G223" s="253"/>
      <c r="H223" s="256">
        <v>5.1980000000000004</v>
      </c>
      <c r="I223" s="257"/>
      <c r="J223" s="253"/>
      <c r="K223" s="253"/>
      <c r="L223" s="258"/>
      <c r="M223" s="259"/>
      <c r="N223" s="260"/>
      <c r="O223" s="260"/>
      <c r="P223" s="260"/>
      <c r="Q223" s="260"/>
      <c r="R223" s="260"/>
      <c r="S223" s="260"/>
      <c r="T223" s="261"/>
      <c r="U223" s="13"/>
      <c r="V223" s="13"/>
      <c r="W223" s="13"/>
      <c r="X223" s="13"/>
      <c r="Y223" s="13"/>
      <c r="Z223" s="13"/>
      <c r="AA223" s="13"/>
      <c r="AB223" s="13"/>
      <c r="AC223" s="13"/>
      <c r="AD223" s="13"/>
      <c r="AE223" s="13"/>
      <c r="AT223" s="262" t="s">
        <v>446</v>
      </c>
      <c r="AU223" s="262" t="s">
        <v>85</v>
      </c>
      <c r="AV223" s="13" t="s">
        <v>85</v>
      </c>
      <c r="AW223" s="13" t="s">
        <v>32</v>
      </c>
      <c r="AX223" s="13" t="s">
        <v>76</v>
      </c>
      <c r="AY223" s="262" t="s">
        <v>342</v>
      </c>
    </row>
    <row r="224" s="16" customFormat="1">
      <c r="A224" s="16"/>
      <c r="B224" s="284"/>
      <c r="C224" s="285"/>
      <c r="D224" s="240" t="s">
        <v>446</v>
      </c>
      <c r="E224" s="286" t="s">
        <v>1</v>
      </c>
      <c r="F224" s="287" t="s">
        <v>500</v>
      </c>
      <c r="G224" s="285"/>
      <c r="H224" s="288">
        <v>228.76499999999999</v>
      </c>
      <c r="I224" s="289"/>
      <c r="J224" s="285"/>
      <c r="K224" s="285"/>
      <c r="L224" s="290"/>
      <c r="M224" s="291"/>
      <c r="N224" s="292"/>
      <c r="O224" s="292"/>
      <c r="P224" s="292"/>
      <c r="Q224" s="292"/>
      <c r="R224" s="292"/>
      <c r="S224" s="292"/>
      <c r="T224" s="293"/>
      <c r="U224" s="16"/>
      <c r="V224" s="16"/>
      <c r="W224" s="16"/>
      <c r="X224" s="16"/>
      <c r="Y224" s="16"/>
      <c r="Z224" s="16"/>
      <c r="AA224" s="16"/>
      <c r="AB224" s="16"/>
      <c r="AC224" s="16"/>
      <c r="AD224" s="16"/>
      <c r="AE224" s="16"/>
      <c r="AT224" s="294" t="s">
        <v>446</v>
      </c>
      <c r="AU224" s="294" t="s">
        <v>85</v>
      </c>
      <c r="AV224" s="16" t="s">
        <v>360</v>
      </c>
      <c r="AW224" s="16" t="s">
        <v>32</v>
      </c>
      <c r="AX224" s="16" t="s">
        <v>83</v>
      </c>
      <c r="AY224" s="294" t="s">
        <v>342</v>
      </c>
    </row>
    <row r="225" s="2" customFormat="1" ht="24.15" customHeight="1">
      <c r="A225" s="39"/>
      <c r="B225" s="40"/>
      <c r="C225" s="227" t="s">
        <v>428</v>
      </c>
      <c r="D225" s="227" t="s">
        <v>343</v>
      </c>
      <c r="E225" s="228" t="s">
        <v>593</v>
      </c>
      <c r="F225" s="229" t="s">
        <v>594</v>
      </c>
      <c r="G225" s="230" t="s">
        <v>562</v>
      </c>
      <c r="H225" s="231">
        <v>54.966999999999999</v>
      </c>
      <c r="I225" s="232"/>
      <c r="J225" s="233">
        <f>ROUND(I225*H225,2)</f>
        <v>0</v>
      </c>
      <c r="K225" s="229" t="s">
        <v>1</v>
      </c>
      <c r="L225" s="45"/>
      <c r="M225" s="234" t="s">
        <v>1</v>
      </c>
      <c r="N225" s="235" t="s">
        <v>41</v>
      </c>
      <c r="O225" s="92"/>
      <c r="P225" s="236">
        <f>O225*H225</f>
        <v>0</v>
      </c>
      <c r="Q225" s="236">
        <v>0</v>
      </c>
      <c r="R225" s="236">
        <f>Q225*H225</f>
        <v>0</v>
      </c>
      <c r="S225" s="236">
        <v>0</v>
      </c>
      <c r="T225" s="237">
        <f>S225*H225</f>
        <v>0</v>
      </c>
      <c r="U225" s="39"/>
      <c r="V225" s="39"/>
      <c r="W225" s="39"/>
      <c r="X225" s="39"/>
      <c r="Y225" s="39"/>
      <c r="Z225" s="39"/>
      <c r="AA225" s="39"/>
      <c r="AB225" s="39"/>
      <c r="AC225" s="39"/>
      <c r="AD225" s="39"/>
      <c r="AE225" s="39"/>
      <c r="AR225" s="238" t="s">
        <v>360</v>
      </c>
      <c r="AT225" s="238" t="s">
        <v>343</v>
      </c>
      <c r="AU225" s="238" t="s">
        <v>85</v>
      </c>
      <c r="AY225" s="18" t="s">
        <v>342</v>
      </c>
      <c r="BE225" s="239">
        <f>IF(N225="základní",J225,0)</f>
        <v>0</v>
      </c>
      <c r="BF225" s="239">
        <f>IF(N225="snížená",J225,0)</f>
        <v>0</v>
      </c>
      <c r="BG225" s="239">
        <f>IF(N225="zákl. přenesená",J225,0)</f>
        <v>0</v>
      </c>
      <c r="BH225" s="239">
        <f>IF(N225="sníž. přenesená",J225,0)</f>
        <v>0</v>
      </c>
      <c r="BI225" s="239">
        <f>IF(N225="nulová",J225,0)</f>
        <v>0</v>
      </c>
      <c r="BJ225" s="18" t="s">
        <v>83</v>
      </c>
      <c r="BK225" s="239">
        <f>ROUND(I225*H225,2)</f>
        <v>0</v>
      </c>
      <c r="BL225" s="18" t="s">
        <v>360</v>
      </c>
      <c r="BM225" s="238" t="s">
        <v>4122</v>
      </c>
    </row>
    <row r="226" s="2" customFormat="1">
      <c r="A226" s="39"/>
      <c r="B226" s="40"/>
      <c r="C226" s="41"/>
      <c r="D226" s="240" t="s">
        <v>349</v>
      </c>
      <c r="E226" s="41"/>
      <c r="F226" s="241" t="s">
        <v>596</v>
      </c>
      <c r="G226" s="41"/>
      <c r="H226" s="41"/>
      <c r="I226" s="242"/>
      <c r="J226" s="41"/>
      <c r="K226" s="41"/>
      <c r="L226" s="45"/>
      <c r="M226" s="243"/>
      <c r="N226" s="244"/>
      <c r="O226" s="92"/>
      <c r="P226" s="92"/>
      <c r="Q226" s="92"/>
      <c r="R226" s="92"/>
      <c r="S226" s="92"/>
      <c r="T226" s="93"/>
      <c r="U226" s="39"/>
      <c r="V226" s="39"/>
      <c r="W226" s="39"/>
      <c r="X226" s="39"/>
      <c r="Y226" s="39"/>
      <c r="Z226" s="39"/>
      <c r="AA226" s="39"/>
      <c r="AB226" s="39"/>
      <c r="AC226" s="39"/>
      <c r="AD226" s="39"/>
      <c r="AE226" s="39"/>
      <c r="AT226" s="18" t="s">
        <v>349</v>
      </c>
      <c r="AU226" s="18" t="s">
        <v>85</v>
      </c>
    </row>
    <row r="227" s="13" customFormat="1">
      <c r="A227" s="13"/>
      <c r="B227" s="252"/>
      <c r="C227" s="253"/>
      <c r="D227" s="240" t="s">
        <v>446</v>
      </c>
      <c r="E227" s="254" t="s">
        <v>1</v>
      </c>
      <c r="F227" s="255" t="s">
        <v>4123</v>
      </c>
      <c r="G227" s="253"/>
      <c r="H227" s="256">
        <v>180.50700000000001</v>
      </c>
      <c r="I227" s="257"/>
      <c r="J227" s="253"/>
      <c r="K227" s="253"/>
      <c r="L227" s="258"/>
      <c r="M227" s="259"/>
      <c r="N227" s="260"/>
      <c r="O227" s="260"/>
      <c r="P227" s="260"/>
      <c r="Q227" s="260"/>
      <c r="R227" s="260"/>
      <c r="S227" s="260"/>
      <c r="T227" s="261"/>
      <c r="U227" s="13"/>
      <c r="V227" s="13"/>
      <c r="W227" s="13"/>
      <c r="X227" s="13"/>
      <c r="Y227" s="13"/>
      <c r="Z227" s="13"/>
      <c r="AA227" s="13"/>
      <c r="AB227" s="13"/>
      <c r="AC227" s="13"/>
      <c r="AD227" s="13"/>
      <c r="AE227" s="13"/>
      <c r="AT227" s="262" t="s">
        <v>446</v>
      </c>
      <c r="AU227" s="262" t="s">
        <v>85</v>
      </c>
      <c r="AV227" s="13" t="s">
        <v>85</v>
      </c>
      <c r="AW227" s="13" t="s">
        <v>32</v>
      </c>
      <c r="AX227" s="13" t="s">
        <v>76</v>
      </c>
      <c r="AY227" s="262" t="s">
        <v>342</v>
      </c>
    </row>
    <row r="228" s="13" customFormat="1">
      <c r="A228" s="13"/>
      <c r="B228" s="252"/>
      <c r="C228" s="253"/>
      <c r="D228" s="240" t="s">
        <v>446</v>
      </c>
      <c r="E228" s="254" t="s">
        <v>1</v>
      </c>
      <c r="F228" s="255" t="s">
        <v>4124</v>
      </c>
      <c r="G228" s="253"/>
      <c r="H228" s="256">
        <v>-43.088999999999999</v>
      </c>
      <c r="I228" s="257"/>
      <c r="J228" s="253"/>
      <c r="K228" s="253"/>
      <c r="L228" s="258"/>
      <c r="M228" s="259"/>
      <c r="N228" s="260"/>
      <c r="O228" s="260"/>
      <c r="P228" s="260"/>
      <c r="Q228" s="260"/>
      <c r="R228" s="260"/>
      <c r="S228" s="260"/>
      <c r="T228" s="261"/>
      <c r="U228" s="13"/>
      <c r="V228" s="13"/>
      <c r="W228" s="13"/>
      <c r="X228" s="13"/>
      <c r="Y228" s="13"/>
      <c r="Z228" s="13"/>
      <c r="AA228" s="13"/>
      <c r="AB228" s="13"/>
      <c r="AC228" s="13"/>
      <c r="AD228" s="13"/>
      <c r="AE228" s="13"/>
      <c r="AT228" s="262" t="s">
        <v>446</v>
      </c>
      <c r="AU228" s="262" t="s">
        <v>85</v>
      </c>
      <c r="AV228" s="13" t="s">
        <v>85</v>
      </c>
      <c r="AW228" s="13" t="s">
        <v>32</v>
      </c>
      <c r="AX228" s="13" t="s">
        <v>76</v>
      </c>
      <c r="AY228" s="262" t="s">
        <v>342</v>
      </c>
    </row>
    <row r="229" s="16" customFormat="1">
      <c r="A229" s="16"/>
      <c r="B229" s="284"/>
      <c r="C229" s="285"/>
      <c r="D229" s="240" t="s">
        <v>446</v>
      </c>
      <c r="E229" s="286" t="s">
        <v>1</v>
      </c>
      <c r="F229" s="287" t="s">
        <v>500</v>
      </c>
      <c r="G229" s="285"/>
      <c r="H229" s="288">
        <v>137.41800000000001</v>
      </c>
      <c r="I229" s="289"/>
      <c r="J229" s="285"/>
      <c r="K229" s="285"/>
      <c r="L229" s="290"/>
      <c r="M229" s="291"/>
      <c r="N229" s="292"/>
      <c r="O229" s="292"/>
      <c r="P229" s="292"/>
      <c r="Q229" s="292"/>
      <c r="R229" s="292"/>
      <c r="S229" s="292"/>
      <c r="T229" s="293"/>
      <c r="U229" s="16"/>
      <c r="V229" s="16"/>
      <c r="W229" s="16"/>
      <c r="X229" s="16"/>
      <c r="Y229" s="16"/>
      <c r="Z229" s="16"/>
      <c r="AA229" s="16"/>
      <c r="AB229" s="16"/>
      <c r="AC229" s="16"/>
      <c r="AD229" s="16"/>
      <c r="AE229" s="16"/>
      <c r="AT229" s="294" t="s">
        <v>446</v>
      </c>
      <c r="AU229" s="294" t="s">
        <v>85</v>
      </c>
      <c r="AV229" s="16" t="s">
        <v>360</v>
      </c>
      <c r="AW229" s="16" t="s">
        <v>32</v>
      </c>
      <c r="AX229" s="16" t="s">
        <v>76</v>
      </c>
      <c r="AY229" s="294" t="s">
        <v>342</v>
      </c>
    </row>
    <row r="230" s="13" customFormat="1">
      <c r="A230" s="13"/>
      <c r="B230" s="252"/>
      <c r="C230" s="253"/>
      <c r="D230" s="240" t="s">
        <v>446</v>
      </c>
      <c r="E230" s="254" t="s">
        <v>1</v>
      </c>
      <c r="F230" s="255" t="s">
        <v>4125</v>
      </c>
      <c r="G230" s="253"/>
      <c r="H230" s="256">
        <v>54.966999999999999</v>
      </c>
      <c r="I230" s="257"/>
      <c r="J230" s="253"/>
      <c r="K230" s="253"/>
      <c r="L230" s="258"/>
      <c r="M230" s="259"/>
      <c r="N230" s="260"/>
      <c r="O230" s="260"/>
      <c r="P230" s="260"/>
      <c r="Q230" s="260"/>
      <c r="R230" s="260"/>
      <c r="S230" s="260"/>
      <c r="T230" s="261"/>
      <c r="U230" s="13"/>
      <c r="V230" s="13"/>
      <c r="W230" s="13"/>
      <c r="X230" s="13"/>
      <c r="Y230" s="13"/>
      <c r="Z230" s="13"/>
      <c r="AA230" s="13"/>
      <c r="AB230" s="13"/>
      <c r="AC230" s="13"/>
      <c r="AD230" s="13"/>
      <c r="AE230" s="13"/>
      <c r="AT230" s="262" t="s">
        <v>446</v>
      </c>
      <c r="AU230" s="262" t="s">
        <v>85</v>
      </c>
      <c r="AV230" s="13" t="s">
        <v>85</v>
      </c>
      <c r="AW230" s="13" t="s">
        <v>32</v>
      </c>
      <c r="AX230" s="13" t="s">
        <v>83</v>
      </c>
      <c r="AY230" s="262" t="s">
        <v>342</v>
      </c>
    </row>
    <row r="231" s="2" customFormat="1" ht="24.15" customHeight="1">
      <c r="A231" s="39"/>
      <c r="B231" s="40"/>
      <c r="C231" s="227" t="s">
        <v>606</v>
      </c>
      <c r="D231" s="227" t="s">
        <v>343</v>
      </c>
      <c r="E231" s="228" t="s">
        <v>2331</v>
      </c>
      <c r="F231" s="229" t="s">
        <v>2332</v>
      </c>
      <c r="G231" s="230" t="s">
        <v>562</v>
      </c>
      <c r="H231" s="231">
        <v>82.450999999999993</v>
      </c>
      <c r="I231" s="232"/>
      <c r="J231" s="233">
        <f>ROUND(I231*H231,2)</f>
        <v>0</v>
      </c>
      <c r="K231" s="229" t="s">
        <v>1</v>
      </c>
      <c r="L231" s="45"/>
      <c r="M231" s="234" t="s">
        <v>1</v>
      </c>
      <c r="N231" s="235" t="s">
        <v>41</v>
      </c>
      <c r="O231" s="92"/>
      <c r="P231" s="236">
        <f>O231*H231</f>
        <v>0</v>
      </c>
      <c r="Q231" s="236">
        <v>0</v>
      </c>
      <c r="R231" s="236">
        <f>Q231*H231</f>
        <v>0</v>
      </c>
      <c r="S231" s="236">
        <v>0</v>
      </c>
      <c r="T231" s="237">
        <f>S231*H231</f>
        <v>0</v>
      </c>
      <c r="U231" s="39"/>
      <c r="V231" s="39"/>
      <c r="W231" s="39"/>
      <c r="X231" s="39"/>
      <c r="Y231" s="39"/>
      <c r="Z231" s="39"/>
      <c r="AA231" s="39"/>
      <c r="AB231" s="39"/>
      <c r="AC231" s="39"/>
      <c r="AD231" s="39"/>
      <c r="AE231" s="39"/>
      <c r="AR231" s="238" t="s">
        <v>360</v>
      </c>
      <c r="AT231" s="238" t="s">
        <v>343</v>
      </c>
      <c r="AU231" s="238" t="s">
        <v>85</v>
      </c>
      <c r="AY231" s="18" t="s">
        <v>342</v>
      </c>
      <c r="BE231" s="239">
        <f>IF(N231="základní",J231,0)</f>
        <v>0</v>
      </c>
      <c r="BF231" s="239">
        <f>IF(N231="snížená",J231,0)</f>
        <v>0</v>
      </c>
      <c r="BG231" s="239">
        <f>IF(N231="zákl. přenesená",J231,0)</f>
        <v>0</v>
      </c>
      <c r="BH231" s="239">
        <f>IF(N231="sníž. přenesená",J231,0)</f>
        <v>0</v>
      </c>
      <c r="BI231" s="239">
        <f>IF(N231="nulová",J231,0)</f>
        <v>0</v>
      </c>
      <c r="BJ231" s="18" t="s">
        <v>83</v>
      </c>
      <c r="BK231" s="239">
        <f>ROUND(I231*H231,2)</f>
        <v>0</v>
      </c>
      <c r="BL231" s="18" t="s">
        <v>360</v>
      </c>
      <c r="BM231" s="238" t="s">
        <v>4126</v>
      </c>
    </row>
    <row r="232" s="2" customFormat="1">
      <c r="A232" s="39"/>
      <c r="B232" s="40"/>
      <c r="C232" s="41"/>
      <c r="D232" s="240" t="s">
        <v>349</v>
      </c>
      <c r="E232" s="41"/>
      <c r="F232" s="241" t="s">
        <v>2334</v>
      </c>
      <c r="G232" s="41"/>
      <c r="H232" s="41"/>
      <c r="I232" s="242"/>
      <c r="J232" s="41"/>
      <c r="K232" s="41"/>
      <c r="L232" s="45"/>
      <c r="M232" s="243"/>
      <c r="N232" s="244"/>
      <c r="O232" s="92"/>
      <c r="P232" s="92"/>
      <c r="Q232" s="92"/>
      <c r="R232" s="92"/>
      <c r="S232" s="92"/>
      <c r="T232" s="93"/>
      <c r="U232" s="39"/>
      <c r="V232" s="39"/>
      <c r="W232" s="39"/>
      <c r="X232" s="39"/>
      <c r="Y232" s="39"/>
      <c r="Z232" s="39"/>
      <c r="AA232" s="39"/>
      <c r="AB232" s="39"/>
      <c r="AC232" s="39"/>
      <c r="AD232" s="39"/>
      <c r="AE232" s="39"/>
      <c r="AT232" s="18" t="s">
        <v>349</v>
      </c>
      <c r="AU232" s="18" t="s">
        <v>85</v>
      </c>
    </row>
    <row r="233" s="13" customFormat="1">
      <c r="A233" s="13"/>
      <c r="B233" s="252"/>
      <c r="C233" s="253"/>
      <c r="D233" s="240" t="s">
        <v>446</v>
      </c>
      <c r="E233" s="254" t="s">
        <v>1</v>
      </c>
      <c r="F233" s="255" t="s">
        <v>4127</v>
      </c>
      <c r="G233" s="253"/>
      <c r="H233" s="256">
        <v>82.450999999999993</v>
      </c>
      <c r="I233" s="257"/>
      <c r="J233" s="253"/>
      <c r="K233" s="253"/>
      <c r="L233" s="258"/>
      <c r="M233" s="259"/>
      <c r="N233" s="260"/>
      <c r="O233" s="260"/>
      <c r="P233" s="260"/>
      <c r="Q233" s="260"/>
      <c r="R233" s="260"/>
      <c r="S233" s="260"/>
      <c r="T233" s="261"/>
      <c r="U233" s="13"/>
      <c r="V233" s="13"/>
      <c r="W233" s="13"/>
      <c r="X233" s="13"/>
      <c r="Y233" s="13"/>
      <c r="Z233" s="13"/>
      <c r="AA233" s="13"/>
      <c r="AB233" s="13"/>
      <c r="AC233" s="13"/>
      <c r="AD233" s="13"/>
      <c r="AE233" s="13"/>
      <c r="AT233" s="262" t="s">
        <v>446</v>
      </c>
      <c r="AU233" s="262" t="s">
        <v>85</v>
      </c>
      <c r="AV233" s="13" t="s">
        <v>85</v>
      </c>
      <c r="AW233" s="13" t="s">
        <v>32</v>
      </c>
      <c r="AX233" s="13" t="s">
        <v>83</v>
      </c>
      <c r="AY233" s="262" t="s">
        <v>342</v>
      </c>
    </row>
    <row r="234" s="2" customFormat="1" ht="16.5" customHeight="1">
      <c r="A234" s="39"/>
      <c r="B234" s="40"/>
      <c r="C234" s="227" t="s">
        <v>613</v>
      </c>
      <c r="D234" s="227" t="s">
        <v>343</v>
      </c>
      <c r="E234" s="228" t="s">
        <v>602</v>
      </c>
      <c r="F234" s="229" t="s">
        <v>603</v>
      </c>
      <c r="G234" s="230" t="s">
        <v>562</v>
      </c>
      <c r="H234" s="231">
        <v>180.47800000000001</v>
      </c>
      <c r="I234" s="232"/>
      <c r="J234" s="233">
        <f>ROUND(I234*H234,2)</f>
        <v>0</v>
      </c>
      <c r="K234" s="229" t="s">
        <v>443</v>
      </c>
      <c r="L234" s="45"/>
      <c r="M234" s="234" t="s">
        <v>1</v>
      </c>
      <c r="N234" s="235" t="s">
        <v>41</v>
      </c>
      <c r="O234" s="92"/>
      <c r="P234" s="236">
        <f>O234*H234</f>
        <v>0</v>
      </c>
      <c r="Q234" s="236">
        <v>0</v>
      </c>
      <c r="R234" s="236">
        <f>Q234*H234</f>
        <v>0</v>
      </c>
      <c r="S234" s="236">
        <v>0</v>
      </c>
      <c r="T234" s="237">
        <f>S234*H234</f>
        <v>0</v>
      </c>
      <c r="U234" s="39"/>
      <c r="V234" s="39"/>
      <c r="W234" s="39"/>
      <c r="X234" s="39"/>
      <c r="Y234" s="39"/>
      <c r="Z234" s="39"/>
      <c r="AA234" s="39"/>
      <c r="AB234" s="39"/>
      <c r="AC234" s="39"/>
      <c r="AD234" s="39"/>
      <c r="AE234" s="39"/>
      <c r="AR234" s="238" t="s">
        <v>360</v>
      </c>
      <c r="AT234" s="238" t="s">
        <v>343</v>
      </c>
      <c r="AU234" s="238" t="s">
        <v>85</v>
      </c>
      <c r="AY234" s="18" t="s">
        <v>342</v>
      </c>
      <c r="BE234" s="239">
        <f>IF(N234="základní",J234,0)</f>
        <v>0</v>
      </c>
      <c r="BF234" s="239">
        <f>IF(N234="snížená",J234,0)</f>
        <v>0</v>
      </c>
      <c r="BG234" s="239">
        <f>IF(N234="zákl. přenesená",J234,0)</f>
        <v>0</v>
      </c>
      <c r="BH234" s="239">
        <f>IF(N234="sníž. přenesená",J234,0)</f>
        <v>0</v>
      </c>
      <c r="BI234" s="239">
        <f>IF(N234="nulová",J234,0)</f>
        <v>0</v>
      </c>
      <c r="BJ234" s="18" t="s">
        <v>83</v>
      </c>
      <c r="BK234" s="239">
        <f>ROUND(I234*H234,2)</f>
        <v>0</v>
      </c>
      <c r="BL234" s="18" t="s">
        <v>360</v>
      </c>
      <c r="BM234" s="238" t="s">
        <v>4128</v>
      </c>
    </row>
    <row r="235" s="2" customFormat="1">
      <c r="A235" s="39"/>
      <c r="B235" s="40"/>
      <c r="C235" s="41"/>
      <c r="D235" s="240" t="s">
        <v>349</v>
      </c>
      <c r="E235" s="41"/>
      <c r="F235" s="241" t="s">
        <v>605</v>
      </c>
      <c r="G235" s="41"/>
      <c r="H235" s="41"/>
      <c r="I235" s="242"/>
      <c r="J235" s="41"/>
      <c r="K235" s="41"/>
      <c r="L235" s="45"/>
      <c r="M235" s="243"/>
      <c r="N235" s="244"/>
      <c r="O235" s="92"/>
      <c r="P235" s="92"/>
      <c r="Q235" s="92"/>
      <c r="R235" s="92"/>
      <c r="S235" s="92"/>
      <c r="T235" s="93"/>
      <c r="U235" s="39"/>
      <c r="V235" s="39"/>
      <c r="W235" s="39"/>
      <c r="X235" s="39"/>
      <c r="Y235" s="39"/>
      <c r="Z235" s="39"/>
      <c r="AA235" s="39"/>
      <c r="AB235" s="39"/>
      <c r="AC235" s="39"/>
      <c r="AD235" s="39"/>
      <c r="AE235" s="39"/>
      <c r="AT235" s="18" t="s">
        <v>349</v>
      </c>
      <c r="AU235" s="18" t="s">
        <v>85</v>
      </c>
    </row>
    <row r="236" s="13" customFormat="1">
      <c r="A236" s="13"/>
      <c r="B236" s="252"/>
      <c r="C236" s="253"/>
      <c r="D236" s="240" t="s">
        <v>446</v>
      </c>
      <c r="E236" s="254" t="s">
        <v>1</v>
      </c>
      <c r="F236" s="255" t="s">
        <v>4115</v>
      </c>
      <c r="G236" s="253"/>
      <c r="H236" s="256">
        <v>73.537000000000006</v>
      </c>
      <c r="I236" s="257"/>
      <c r="J236" s="253"/>
      <c r="K236" s="253"/>
      <c r="L236" s="258"/>
      <c r="M236" s="259"/>
      <c r="N236" s="260"/>
      <c r="O236" s="260"/>
      <c r="P236" s="260"/>
      <c r="Q236" s="260"/>
      <c r="R236" s="260"/>
      <c r="S236" s="260"/>
      <c r="T236" s="261"/>
      <c r="U236" s="13"/>
      <c r="V236" s="13"/>
      <c r="W236" s="13"/>
      <c r="X236" s="13"/>
      <c r="Y236" s="13"/>
      <c r="Z236" s="13"/>
      <c r="AA236" s="13"/>
      <c r="AB236" s="13"/>
      <c r="AC236" s="13"/>
      <c r="AD236" s="13"/>
      <c r="AE236" s="13"/>
      <c r="AT236" s="262" t="s">
        <v>446</v>
      </c>
      <c r="AU236" s="262" t="s">
        <v>85</v>
      </c>
      <c r="AV236" s="13" t="s">
        <v>85</v>
      </c>
      <c r="AW236" s="13" t="s">
        <v>32</v>
      </c>
      <c r="AX236" s="13" t="s">
        <v>76</v>
      </c>
      <c r="AY236" s="262" t="s">
        <v>342</v>
      </c>
    </row>
    <row r="237" s="13" customFormat="1">
      <c r="A237" s="13"/>
      <c r="B237" s="252"/>
      <c r="C237" s="253"/>
      <c r="D237" s="240" t="s">
        <v>446</v>
      </c>
      <c r="E237" s="254" t="s">
        <v>1</v>
      </c>
      <c r="F237" s="255" t="s">
        <v>4116</v>
      </c>
      <c r="G237" s="253"/>
      <c r="H237" s="256">
        <v>15.565</v>
      </c>
      <c r="I237" s="257"/>
      <c r="J237" s="253"/>
      <c r="K237" s="253"/>
      <c r="L237" s="258"/>
      <c r="M237" s="259"/>
      <c r="N237" s="260"/>
      <c r="O237" s="260"/>
      <c r="P237" s="260"/>
      <c r="Q237" s="260"/>
      <c r="R237" s="260"/>
      <c r="S237" s="260"/>
      <c r="T237" s="261"/>
      <c r="U237" s="13"/>
      <c r="V237" s="13"/>
      <c r="W237" s="13"/>
      <c r="X237" s="13"/>
      <c r="Y237" s="13"/>
      <c r="Z237" s="13"/>
      <c r="AA237" s="13"/>
      <c r="AB237" s="13"/>
      <c r="AC237" s="13"/>
      <c r="AD237" s="13"/>
      <c r="AE237" s="13"/>
      <c r="AT237" s="262" t="s">
        <v>446</v>
      </c>
      <c r="AU237" s="262" t="s">
        <v>85</v>
      </c>
      <c r="AV237" s="13" t="s">
        <v>85</v>
      </c>
      <c r="AW237" s="13" t="s">
        <v>32</v>
      </c>
      <c r="AX237" s="13" t="s">
        <v>76</v>
      </c>
      <c r="AY237" s="262" t="s">
        <v>342</v>
      </c>
    </row>
    <row r="238" s="13" customFormat="1">
      <c r="A238" s="13"/>
      <c r="B238" s="252"/>
      <c r="C238" s="253"/>
      <c r="D238" s="240" t="s">
        <v>446</v>
      </c>
      <c r="E238" s="254" t="s">
        <v>1</v>
      </c>
      <c r="F238" s="255" t="s">
        <v>4117</v>
      </c>
      <c r="G238" s="253"/>
      <c r="H238" s="256">
        <v>43.088999999999999</v>
      </c>
      <c r="I238" s="257"/>
      <c r="J238" s="253"/>
      <c r="K238" s="253"/>
      <c r="L238" s="258"/>
      <c r="M238" s="259"/>
      <c r="N238" s="260"/>
      <c r="O238" s="260"/>
      <c r="P238" s="260"/>
      <c r="Q238" s="260"/>
      <c r="R238" s="260"/>
      <c r="S238" s="260"/>
      <c r="T238" s="261"/>
      <c r="U238" s="13"/>
      <c r="V238" s="13"/>
      <c r="W238" s="13"/>
      <c r="X238" s="13"/>
      <c r="Y238" s="13"/>
      <c r="Z238" s="13"/>
      <c r="AA238" s="13"/>
      <c r="AB238" s="13"/>
      <c r="AC238" s="13"/>
      <c r="AD238" s="13"/>
      <c r="AE238" s="13"/>
      <c r="AT238" s="262" t="s">
        <v>446</v>
      </c>
      <c r="AU238" s="262" t="s">
        <v>85</v>
      </c>
      <c r="AV238" s="13" t="s">
        <v>85</v>
      </c>
      <c r="AW238" s="13" t="s">
        <v>32</v>
      </c>
      <c r="AX238" s="13" t="s">
        <v>76</v>
      </c>
      <c r="AY238" s="262" t="s">
        <v>342</v>
      </c>
    </row>
    <row r="239" s="13" customFormat="1">
      <c r="A239" s="13"/>
      <c r="B239" s="252"/>
      <c r="C239" s="253"/>
      <c r="D239" s="240" t="s">
        <v>446</v>
      </c>
      <c r="E239" s="254" t="s">
        <v>1</v>
      </c>
      <c r="F239" s="255" t="s">
        <v>4119</v>
      </c>
      <c r="G239" s="253"/>
      <c r="H239" s="256">
        <v>43.088999999999999</v>
      </c>
      <c r="I239" s="257"/>
      <c r="J239" s="253"/>
      <c r="K239" s="253"/>
      <c r="L239" s="258"/>
      <c r="M239" s="259"/>
      <c r="N239" s="260"/>
      <c r="O239" s="260"/>
      <c r="P239" s="260"/>
      <c r="Q239" s="260"/>
      <c r="R239" s="260"/>
      <c r="S239" s="260"/>
      <c r="T239" s="261"/>
      <c r="U239" s="13"/>
      <c r="V239" s="13"/>
      <c r="W239" s="13"/>
      <c r="X239" s="13"/>
      <c r="Y239" s="13"/>
      <c r="Z239" s="13"/>
      <c r="AA239" s="13"/>
      <c r="AB239" s="13"/>
      <c r="AC239" s="13"/>
      <c r="AD239" s="13"/>
      <c r="AE239" s="13"/>
      <c r="AT239" s="262" t="s">
        <v>446</v>
      </c>
      <c r="AU239" s="262" t="s">
        <v>85</v>
      </c>
      <c r="AV239" s="13" t="s">
        <v>85</v>
      </c>
      <c r="AW239" s="13" t="s">
        <v>32</v>
      </c>
      <c r="AX239" s="13" t="s">
        <v>76</v>
      </c>
      <c r="AY239" s="262" t="s">
        <v>342</v>
      </c>
    </row>
    <row r="240" s="13" customFormat="1">
      <c r="A240" s="13"/>
      <c r="B240" s="252"/>
      <c r="C240" s="253"/>
      <c r="D240" s="240" t="s">
        <v>446</v>
      </c>
      <c r="E240" s="254" t="s">
        <v>1</v>
      </c>
      <c r="F240" s="255" t="s">
        <v>4121</v>
      </c>
      <c r="G240" s="253"/>
      <c r="H240" s="256">
        <v>5.1980000000000004</v>
      </c>
      <c r="I240" s="257"/>
      <c r="J240" s="253"/>
      <c r="K240" s="253"/>
      <c r="L240" s="258"/>
      <c r="M240" s="259"/>
      <c r="N240" s="260"/>
      <c r="O240" s="260"/>
      <c r="P240" s="260"/>
      <c r="Q240" s="260"/>
      <c r="R240" s="260"/>
      <c r="S240" s="260"/>
      <c r="T240" s="261"/>
      <c r="U240" s="13"/>
      <c r="V240" s="13"/>
      <c r="W240" s="13"/>
      <c r="X240" s="13"/>
      <c r="Y240" s="13"/>
      <c r="Z240" s="13"/>
      <c r="AA240" s="13"/>
      <c r="AB240" s="13"/>
      <c r="AC240" s="13"/>
      <c r="AD240" s="13"/>
      <c r="AE240" s="13"/>
      <c r="AT240" s="262" t="s">
        <v>446</v>
      </c>
      <c r="AU240" s="262" t="s">
        <v>85</v>
      </c>
      <c r="AV240" s="13" t="s">
        <v>85</v>
      </c>
      <c r="AW240" s="13" t="s">
        <v>32</v>
      </c>
      <c r="AX240" s="13" t="s">
        <v>76</v>
      </c>
      <c r="AY240" s="262" t="s">
        <v>342</v>
      </c>
    </row>
    <row r="241" s="16" customFormat="1">
      <c r="A241" s="16"/>
      <c r="B241" s="284"/>
      <c r="C241" s="285"/>
      <c r="D241" s="240" t="s">
        <v>446</v>
      </c>
      <c r="E241" s="286" t="s">
        <v>1</v>
      </c>
      <c r="F241" s="287" t="s">
        <v>500</v>
      </c>
      <c r="G241" s="285"/>
      <c r="H241" s="288">
        <v>180.47800000000001</v>
      </c>
      <c r="I241" s="289"/>
      <c r="J241" s="285"/>
      <c r="K241" s="285"/>
      <c r="L241" s="290"/>
      <c r="M241" s="291"/>
      <c r="N241" s="292"/>
      <c r="O241" s="292"/>
      <c r="P241" s="292"/>
      <c r="Q241" s="292"/>
      <c r="R241" s="292"/>
      <c r="S241" s="292"/>
      <c r="T241" s="293"/>
      <c r="U241" s="16"/>
      <c r="V241" s="16"/>
      <c r="W241" s="16"/>
      <c r="X241" s="16"/>
      <c r="Y241" s="16"/>
      <c r="Z241" s="16"/>
      <c r="AA241" s="16"/>
      <c r="AB241" s="16"/>
      <c r="AC241" s="16"/>
      <c r="AD241" s="16"/>
      <c r="AE241" s="16"/>
      <c r="AT241" s="294" t="s">
        <v>446</v>
      </c>
      <c r="AU241" s="294" t="s">
        <v>85</v>
      </c>
      <c r="AV241" s="16" t="s">
        <v>360</v>
      </c>
      <c r="AW241" s="16" t="s">
        <v>32</v>
      </c>
      <c r="AX241" s="16" t="s">
        <v>83</v>
      </c>
      <c r="AY241" s="294" t="s">
        <v>342</v>
      </c>
    </row>
    <row r="242" s="2" customFormat="1" ht="16.5" customHeight="1">
      <c r="A242" s="39"/>
      <c r="B242" s="40"/>
      <c r="C242" s="227" t="s">
        <v>7</v>
      </c>
      <c r="D242" s="227" t="s">
        <v>343</v>
      </c>
      <c r="E242" s="228" t="s">
        <v>627</v>
      </c>
      <c r="F242" s="229" t="s">
        <v>628</v>
      </c>
      <c r="G242" s="230" t="s">
        <v>562</v>
      </c>
      <c r="H242" s="231">
        <v>185.70500000000001</v>
      </c>
      <c r="I242" s="232"/>
      <c r="J242" s="233">
        <f>ROUND(I242*H242,2)</f>
        <v>0</v>
      </c>
      <c r="K242" s="229" t="s">
        <v>443</v>
      </c>
      <c r="L242" s="45"/>
      <c r="M242" s="234" t="s">
        <v>1</v>
      </c>
      <c r="N242" s="235" t="s">
        <v>41</v>
      </c>
      <c r="O242" s="92"/>
      <c r="P242" s="236">
        <f>O242*H242</f>
        <v>0</v>
      </c>
      <c r="Q242" s="236">
        <v>0</v>
      </c>
      <c r="R242" s="236">
        <f>Q242*H242</f>
        <v>0</v>
      </c>
      <c r="S242" s="236">
        <v>0</v>
      </c>
      <c r="T242" s="237">
        <f>S242*H242</f>
        <v>0</v>
      </c>
      <c r="U242" s="39"/>
      <c r="V242" s="39"/>
      <c r="W242" s="39"/>
      <c r="X242" s="39"/>
      <c r="Y242" s="39"/>
      <c r="Z242" s="39"/>
      <c r="AA242" s="39"/>
      <c r="AB242" s="39"/>
      <c r="AC242" s="39"/>
      <c r="AD242" s="39"/>
      <c r="AE242" s="39"/>
      <c r="AR242" s="238" t="s">
        <v>360</v>
      </c>
      <c r="AT242" s="238" t="s">
        <v>343</v>
      </c>
      <c r="AU242" s="238" t="s">
        <v>85</v>
      </c>
      <c r="AY242" s="18" t="s">
        <v>342</v>
      </c>
      <c r="BE242" s="239">
        <f>IF(N242="základní",J242,0)</f>
        <v>0</v>
      </c>
      <c r="BF242" s="239">
        <f>IF(N242="snížená",J242,0)</f>
        <v>0</v>
      </c>
      <c r="BG242" s="239">
        <f>IF(N242="zákl. přenesená",J242,0)</f>
        <v>0</v>
      </c>
      <c r="BH242" s="239">
        <f>IF(N242="sníž. přenesená",J242,0)</f>
        <v>0</v>
      </c>
      <c r="BI242" s="239">
        <f>IF(N242="nulová",J242,0)</f>
        <v>0</v>
      </c>
      <c r="BJ242" s="18" t="s">
        <v>83</v>
      </c>
      <c r="BK242" s="239">
        <f>ROUND(I242*H242,2)</f>
        <v>0</v>
      </c>
      <c r="BL242" s="18" t="s">
        <v>360</v>
      </c>
      <c r="BM242" s="238" t="s">
        <v>4129</v>
      </c>
    </row>
    <row r="243" s="2" customFormat="1">
      <c r="A243" s="39"/>
      <c r="B243" s="40"/>
      <c r="C243" s="41"/>
      <c r="D243" s="240" t="s">
        <v>349</v>
      </c>
      <c r="E243" s="41"/>
      <c r="F243" s="241" t="s">
        <v>630</v>
      </c>
      <c r="G243" s="41"/>
      <c r="H243" s="41"/>
      <c r="I243" s="242"/>
      <c r="J243" s="41"/>
      <c r="K243" s="41"/>
      <c r="L243" s="45"/>
      <c r="M243" s="243"/>
      <c r="N243" s="244"/>
      <c r="O243" s="92"/>
      <c r="P243" s="92"/>
      <c r="Q243" s="92"/>
      <c r="R243" s="92"/>
      <c r="S243" s="92"/>
      <c r="T243" s="93"/>
      <c r="U243" s="39"/>
      <c r="V243" s="39"/>
      <c r="W243" s="39"/>
      <c r="X243" s="39"/>
      <c r="Y243" s="39"/>
      <c r="Z243" s="39"/>
      <c r="AA243" s="39"/>
      <c r="AB243" s="39"/>
      <c r="AC243" s="39"/>
      <c r="AD243" s="39"/>
      <c r="AE243" s="39"/>
      <c r="AT243" s="18" t="s">
        <v>349</v>
      </c>
      <c r="AU243" s="18" t="s">
        <v>85</v>
      </c>
    </row>
    <row r="244" s="13" customFormat="1">
      <c r="A244" s="13"/>
      <c r="B244" s="252"/>
      <c r="C244" s="253"/>
      <c r="D244" s="240" t="s">
        <v>446</v>
      </c>
      <c r="E244" s="254" t="s">
        <v>1</v>
      </c>
      <c r="F244" s="255" t="s">
        <v>4130</v>
      </c>
      <c r="G244" s="253"/>
      <c r="H244" s="256">
        <v>180.50700000000001</v>
      </c>
      <c r="I244" s="257"/>
      <c r="J244" s="253"/>
      <c r="K244" s="253"/>
      <c r="L244" s="258"/>
      <c r="M244" s="259"/>
      <c r="N244" s="260"/>
      <c r="O244" s="260"/>
      <c r="P244" s="260"/>
      <c r="Q244" s="260"/>
      <c r="R244" s="260"/>
      <c r="S244" s="260"/>
      <c r="T244" s="261"/>
      <c r="U244" s="13"/>
      <c r="V244" s="13"/>
      <c r="W244" s="13"/>
      <c r="X244" s="13"/>
      <c r="Y244" s="13"/>
      <c r="Z244" s="13"/>
      <c r="AA244" s="13"/>
      <c r="AB244" s="13"/>
      <c r="AC244" s="13"/>
      <c r="AD244" s="13"/>
      <c r="AE244" s="13"/>
      <c r="AT244" s="262" t="s">
        <v>446</v>
      </c>
      <c r="AU244" s="262" t="s">
        <v>85</v>
      </c>
      <c r="AV244" s="13" t="s">
        <v>85</v>
      </c>
      <c r="AW244" s="13" t="s">
        <v>32</v>
      </c>
      <c r="AX244" s="13" t="s">
        <v>76</v>
      </c>
      <c r="AY244" s="262" t="s">
        <v>342</v>
      </c>
    </row>
    <row r="245" s="13" customFormat="1">
      <c r="A245" s="13"/>
      <c r="B245" s="252"/>
      <c r="C245" s="253"/>
      <c r="D245" s="240" t="s">
        <v>446</v>
      </c>
      <c r="E245" s="254" t="s">
        <v>1</v>
      </c>
      <c r="F245" s="255" t="s">
        <v>4120</v>
      </c>
      <c r="G245" s="253"/>
      <c r="H245" s="256">
        <v>5.1980000000000004</v>
      </c>
      <c r="I245" s="257"/>
      <c r="J245" s="253"/>
      <c r="K245" s="253"/>
      <c r="L245" s="258"/>
      <c r="M245" s="259"/>
      <c r="N245" s="260"/>
      <c r="O245" s="260"/>
      <c r="P245" s="260"/>
      <c r="Q245" s="260"/>
      <c r="R245" s="260"/>
      <c r="S245" s="260"/>
      <c r="T245" s="261"/>
      <c r="U245" s="13"/>
      <c r="V245" s="13"/>
      <c r="W245" s="13"/>
      <c r="X245" s="13"/>
      <c r="Y245" s="13"/>
      <c r="Z245" s="13"/>
      <c r="AA245" s="13"/>
      <c r="AB245" s="13"/>
      <c r="AC245" s="13"/>
      <c r="AD245" s="13"/>
      <c r="AE245" s="13"/>
      <c r="AT245" s="262" t="s">
        <v>446</v>
      </c>
      <c r="AU245" s="262" t="s">
        <v>85</v>
      </c>
      <c r="AV245" s="13" t="s">
        <v>85</v>
      </c>
      <c r="AW245" s="13" t="s">
        <v>32</v>
      </c>
      <c r="AX245" s="13" t="s">
        <v>76</v>
      </c>
      <c r="AY245" s="262" t="s">
        <v>342</v>
      </c>
    </row>
    <row r="246" s="16" customFormat="1">
      <c r="A246" s="16"/>
      <c r="B246" s="284"/>
      <c r="C246" s="285"/>
      <c r="D246" s="240" t="s">
        <v>446</v>
      </c>
      <c r="E246" s="286" t="s">
        <v>1</v>
      </c>
      <c r="F246" s="287" t="s">
        <v>500</v>
      </c>
      <c r="G246" s="285"/>
      <c r="H246" s="288">
        <v>185.70500000000001</v>
      </c>
      <c r="I246" s="289"/>
      <c r="J246" s="285"/>
      <c r="K246" s="285"/>
      <c r="L246" s="290"/>
      <c r="M246" s="291"/>
      <c r="N246" s="292"/>
      <c r="O246" s="292"/>
      <c r="P246" s="292"/>
      <c r="Q246" s="292"/>
      <c r="R246" s="292"/>
      <c r="S246" s="292"/>
      <c r="T246" s="293"/>
      <c r="U246" s="16"/>
      <c r="V246" s="16"/>
      <c r="W246" s="16"/>
      <c r="X246" s="16"/>
      <c r="Y246" s="16"/>
      <c r="Z246" s="16"/>
      <c r="AA246" s="16"/>
      <c r="AB246" s="16"/>
      <c r="AC246" s="16"/>
      <c r="AD246" s="16"/>
      <c r="AE246" s="16"/>
      <c r="AT246" s="294" t="s">
        <v>446</v>
      </c>
      <c r="AU246" s="294" t="s">
        <v>85</v>
      </c>
      <c r="AV246" s="16" t="s">
        <v>360</v>
      </c>
      <c r="AW246" s="16" t="s">
        <v>32</v>
      </c>
      <c r="AX246" s="16" t="s">
        <v>83</v>
      </c>
      <c r="AY246" s="294" t="s">
        <v>342</v>
      </c>
    </row>
    <row r="247" s="2" customFormat="1" ht="16.5" customHeight="1">
      <c r="A247" s="39"/>
      <c r="B247" s="40"/>
      <c r="C247" s="227" t="s">
        <v>626</v>
      </c>
      <c r="D247" s="227" t="s">
        <v>343</v>
      </c>
      <c r="E247" s="228" t="s">
        <v>633</v>
      </c>
      <c r="F247" s="229" t="s">
        <v>634</v>
      </c>
      <c r="G247" s="230" t="s">
        <v>462</v>
      </c>
      <c r="H247" s="231">
        <v>274.83600000000001</v>
      </c>
      <c r="I247" s="232"/>
      <c r="J247" s="233">
        <f>ROUND(I247*H247,2)</f>
        <v>0</v>
      </c>
      <c r="K247" s="229" t="s">
        <v>443</v>
      </c>
      <c r="L247" s="45"/>
      <c r="M247" s="234" t="s">
        <v>1</v>
      </c>
      <c r="N247" s="235" t="s">
        <v>41</v>
      </c>
      <c r="O247" s="92"/>
      <c r="P247" s="236">
        <f>O247*H247</f>
        <v>0</v>
      </c>
      <c r="Q247" s="236">
        <v>0</v>
      </c>
      <c r="R247" s="236">
        <f>Q247*H247</f>
        <v>0</v>
      </c>
      <c r="S247" s="236">
        <v>0</v>
      </c>
      <c r="T247" s="237">
        <f>S247*H247</f>
        <v>0</v>
      </c>
      <c r="U247" s="39"/>
      <c r="V247" s="39"/>
      <c r="W247" s="39"/>
      <c r="X247" s="39"/>
      <c r="Y247" s="39"/>
      <c r="Z247" s="39"/>
      <c r="AA247" s="39"/>
      <c r="AB247" s="39"/>
      <c r="AC247" s="39"/>
      <c r="AD247" s="39"/>
      <c r="AE247" s="39"/>
      <c r="AR247" s="238" t="s">
        <v>360</v>
      </c>
      <c r="AT247" s="238" t="s">
        <v>343</v>
      </c>
      <c r="AU247" s="238" t="s">
        <v>85</v>
      </c>
      <c r="AY247" s="18" t="s">
        <v>342</v>
      </c>
      <c r="BE247" s="239">
        <f>IF(N247="základní",J247,0)</f>
        <v>0</v>
      </c>
      <c r="BF247" s="239">
        <f>IF(N247="snížená",J247,0)</f>
        <v>0</v>
      </c>
      <c r="BG247" s="239">
        <f>IF(N247="zákl. přenesená",J247,0)</f>
        <v>0</v>
      </c>
      <c r="BH247" s="239">
        <f>IF(N247="sníž. přenesená",J247,0)</f>
        <v>0</v>
      </c>
      <c r="BI247" s="239">
        <f>IF(N247="nulová",J247,0)</f>
        <v>0</v>
      </c>
      <c r="BJ247" s="18" t="s">
        <v>83</v>
      </c>
      <c r="BK247" s="239">
        <f>ROUND(I247*H247,2)</f>
        <v>0</v>
      </c>
      <c r="BL247" s="18" t="s">
        <v>360</v>
      </c>
      <c r="BM247" s="238" t="s">
        <v>4131</v>
      </c>
    </row>
    <row r="248" s="2" customFormat="1">
      <c r="A248" s="39"/>
      <c r="B248" s="40"/>
      <c r="C248" s="41"/>
      <c r="D248" s="240" t="s">
        <v>349</v>
      </c>
      <c r="E248" s="41"/>
      <c r="F248" s="241" t="s">
        <v>636</v>
      </c>
      <c r="G248" s="41"/>
      <c r="H248" s="41"/>
      <c r="I248" s="242"/>
      <c r="J248" s="41"/>
      <c r="K248" s="41"/>
      <c r="L248" s="45"/>
      <c r="M248" s="243"/>
      <c r="N248" s="244"/>
      <c r="O248" s="92"/>
      <c r="P248" s="92"/>
      <c r="Q248" s="92"/>
      <c r="R248" s="92"/>
      <c r="S248" s="92"/>
      <c r="T248" s="93"/>
      <c r="U248" s="39"/>
      <c r="V248" s="39"/>
      <c r="W248" s="39"/>
      <c r="X248" s="39"/>
      <c r="Y248" s="39"/>
      <c r="Z248" s="39"/>
      <c r="AA248" s="39"/>
      <c r="AB248" s="39"/>
      <c r="AC248" s="39"/>
      <c r="AD248" s="39"/>
      <c r="AE248" s="39"/>
      <c r="AT248" s="18" t="s">
        <v>349</v>
      </c>
      <c r="AU248" s="18" t="s">
        <v>85</v>
      </c>
    </row>
    <row r="249" s="13" customFormat="1">
      <c r="A249" s="13"/>
      <c r="B249" s="252"/>
      <c r="C249" s="253"/>
      <c r="D249" s="240" t="s">
        <v>446</v>
      </c>
      <c r="E249" s="254" t="s">
        <v>1</v>
      </c>
      <c r="F249" s="255" t="s">
        <v>4132</v>
      </c>
      <c r="G249" s="253"/>
      <c r="H249" s="256">
        <v>137.41800000000001</v>
      </c>
      <c r="I249" s="257"/>
      <c r="J249" s="253"/>
      <c r="K249" s="253"/>
      <c r="L249" s="258"/>
      <c r="M249" s="259"/>
      <c r="N249" s="260"/>
      <c r="O249" s="260"/>
      <c r="P249" s="260"/>
      <c r="Q249" s="260"/>
      <c r="R249" s="260"/>
      <c r="S249" s="260"/>
      <c r="T249" s="261"/>
      <c r="U249" s="13"/>
      <c r="V249" s="13"/>
      <c r="W249" s="13"/>
      <c r="X249" s="13"/>
      <c r="Y249" s="13"/>
      <c r="Z249" s="13"/>
      <c r="AA249" s="13"/>
      <c r="AB249" s="13"/>
      <c r="AC249" s="13"/>
      <c r="AD249" s="13"/>
      <c r="AE249" s="13"/>
      <c r="AT249" s="262" t="s">
        <v>446</v>
      </c>
      <c r="AU249" s="262" t="s">
        <v>85</v>
      </c>
      <c r="AV249" s="13" t="s">
        <v>85</v>
      </c>
      <c r="AW249" s="13" t="s">
        <v>32</v>
      </c>
      <c r="AX249" s="13" t="s">
        <v>76</v>
      </c>
      <c r="AY249" s="262" t="s">
        <v>342</v>
      </c>
    </row>
    <row r="250" s="13" customFormat="1">
      <c r="A250" s="13"/>
      <c r="B250" s="252"/>
      <c r="C250" s="253"/>
      <c r="D250" s="240" t="s">
        <v>446</v>
      </c>
      <c r="E250" s="254" t="s">
        <v>1</v>
      </c>
      <c r="F250" s="255" t="s">
        <v>4133</v>
      </c>
      <c r="G250" s="253"/>
      <c r="H250" s="256">
        <v>274.83600000000001</v>
      </c>
      <c r="I250" s="257"/>
      <c r="J250" s="253"/>
      <c r="K250" s="253"/>
      <c r="L250" s="258"/>
      <c r="M250" s="259"/>
      <c r="N250" s="260"/>
      <c r="O250" s="260"/>
      <c r="P250" s="260"/>
      <c r="Q250" s="260"/>
      <c r="R250" s="260"/>
      <c r="S250" s="260"/>
      <c r="T250" s="261"/>
      <c r="U250" s="13"/>
      <c r="V250" s="13"/>
      <c r="W250" s="13"/>
      <c r="X250" s="13"/>
      <c r="Y250" s="13"/>
      <c r="Z250" s="13"/>
      <c r="AA250" s="13"/>
      <c r="AB250" s="13"/>
      <c r="AC250" s="13"/>
      <c r="AD250" s="13"/>
      <c r="AE250" s="13"/>
      <c r="AT250" s="262" t="s">
        <v>446</v>
      </c>
      <c r="AU250" s="262" t="s">
        <v>85</v>
      </c>
      <c r="AV250" s="13" t="s">
        <v>85</v>
      </c>
      <c r="AW250" s="13" t="s">
        <v>32</v>
      </c>
      <c r="AX250" s="13" t="s">
        <v>83</v>
      </c>
      <c r="AY250" s="262" t="s">
        <v>342</v>
      </c>
    </row>
    <row r="251" s="2" customFormat="1" ht="16.5" customHeight="1">
      <c r="A251" s="39"/>
      <c r="B251" s="40"/>
      <c r="C251" s="227" t="s">
        <v>632</v>
      </c>
      <c r="D251" s="227" t="s">
        <v>343</v>
      </c>
      <c r="E251" s="228" t="s">
        <v>2071</v>
      </c>
      <c r="F251" s="229" t="s">
        <v>641</v>
      </c>
      <c r="G251" s="230" t="s">
        <v>562</v>
      </c>
      <c r="H251" s="231">
        <v>86.177000000000007</v>
      </c>
      <c r="I251" s="232"/>
      <c r="J251" s="233">
        <f>ROUND(I251*H251,2)</f>
        <v>0</v>
      </c>
      <c r="K251" s="229" t="s">
        <v>443</v>
      </c>
      <c r="L251" s="45"/>
      <c r="M251" s="234" t="s">
        <v>1</v>
      </c>
      <c r="N251" s="235" t="s">
        <v>41</v>
      </c>
      <c r="O251" s="92"/>
      <c r="P251" s="236">
        <f>O251*H251</f>
        <v>0</v>
      </c>
      <c r="Q251" s="236">
        <v>0</v>
      </c>
      <c r="R251" s="236">
        <f>Q251*H251</f>
        <v>0</v>
      </c>
      <c r="S251" s="236">
        <v>0</v>
      </c>
      <c r="T251" s="237">
        <f>S251*H251</f>
        <v>0</v>
      </c>
      <c r="U251" s="39"/>
      <c r="V251" s="39"/>
      <c r="W251" s="39"/>
      <c r="X251" s="39"/>
      <c r="Y251" s="39"/>
      <c r="Z251" s="39"/>
      <c r="AA251" s="39"/>
      <c r="AB251" s="39"/>
      <c r="AC251" s="39"/>
      <c r="AD251" s="39"/>
      <c r="AE251" s="39"/>
      <c r="AR251" s="238" t="s">
        <v>360</v>
      </c>
      <c r="AT251" s="238" t="s">
        <v>343</v>
      </c>
      <c r="AU251" s="238" t="s">
        <v>85</v>
      </c>
      <c r="AY251" s="18" t="s">
        <v>342</v>
      </c>
      <c r="BE251" s="239">
        <f>IF(N251="základní",J251,0)</f>
        <v>0</v>
      </c>
      <c r="BF251" s="239">
        <f>IF(N251="snížená",J251,0)</f>
        <v>0</v>
      </c>
      <c r="BG251" s="239">
        <f>IF(N251="zákl. přenesená",J251,0)</f>
        <v>0</v>
      </c>
      <c r="BH251" s="239">
        <f>IF(N251="sníž. přenesená",J251,0)</f>
        <v>0</v>
      </c>
      <c r="BI251" s="239">
        <f>IF(N251="nulová",J251,0)</f>
        <v>0</v>
      </c>
      <c r="BJ251" s="18" t="s">
        <v>83</v>
      </c>
      <c r="BK251" s="239">
        <f>ROUND(I251*H251,2)</f>
        <v>0</v>
      </c>
      <c r="BL251" s="18" t="s">
        <v>360</v>
      </c>
      <c r="BM251" s="238" t="s">
        <v>4134</v>
      </c>
    </row>
    <row r="252" s="2" customFormat="1">
      <c r="A252" s="39"/>
      <c r="B252" s="40"/>
      <c r="C252" s="41"/>
      <c r="D252" s="240" t="s">
        <v>349</v>
      </c>
      <c r="E252" s="41"/>
      <c r="F252" s="241" t="s">
        <v>643</v>
      </c>
      <c r="G252" s="41"/>
      <c r="H252" s="41"/>
      <c r="I252" s="242"/>
      <c r="J252" s="41"/>
      <c r="K252" s="41"/>
      <c r="L252" s="45"/>
      <c r="M252" s="243"/>
      <c r="N252" s="244"/>
      <c r="O252" s="92"/>
      <c r="P252" s="92"/>
      <c r="Q252" s="92"/>
      <c r="R252" s="92"/>
      <c r="S252" s="92"/>
      <c r="T252" s="93"/>
      <c r="U252" s="39"/>
      <c r="V252" s="39"/>
      <c r="W252" s="39"/>
      <c r="X252" s="39"/>
      <c r="Y252" s="39"/>
      <c r="Z252" s="39"/>
      <c r="AA252" s="39"/>
      <c r="AB252" s="39"/>
      <c r="AC252" s="39"/>
      <c r="AD252" s="39"/>
      <c r="AE252" s="39"/>
      <c r="AT252" s="18" t="s">
        <v>349</v>
      </c>
      <c r="AU252" s="18" t="s">
        <v>85</v>
      </c>
    </row>
    <row r="253" s="13" customFormat="1">
      <c r="A253" s="13"/>
      <c r="B253" s="252"/>
      <c r="C253" s="253"/>
      <c r="D253" s="240" t="s">
        <v>446</v>
      </c>
      <c r="E253" s="254" t="s">
        <v>1</v>
      </c>
      <c r="F253" s="255" t="s">
        <v>4135</v>
      </c>
      <c r="G253" s="253"/>
      <c r="H253" s="256">
        <v>180.50700000000001</v>
      </c>
      <c r="I253" s="257"/>
      <c r="J253" s="253"/>
      <c r="K253" s="253"/>
      <c r="L253" s="258"/>
      <c r="M253" s="259"/>
      <c r="N253" s="260"/>
      <c r="O253" s="260"/>
      <c r="P253" s="260"/>
      <c r="Q253" s="260"/>
      <c r="R253" s="260"/>
      <c r="S253" s="260"/>
      <c r="T253" s="261"/>
      <c r="U253" s="13"/>
      <c r="V253" s="13"/>
      <c r="W253" s="13"/>
      <c r="X253" s="13"/>
      <c r="Y253" s="13"/>
      <c r="Z253" s="13"/>
      <c r="AA253" s="13"/>
      <c r="AB253" s="13"/>
      <c r="AC253" s="13"/>
      <c r="AD253" s="13"/>
      <c r="AE253" s="13"/>
      <c r="AT253" s="262" t="s">
        <v>446</v>
      </c>
      <c r="AU253" s="262" t="s">
        <v>85</v>
      </c>
      <c r="AV253" s="13" t="s">
        <v>85</v>
      </c>
      <c r="AW253" s="13" t="s">
        <v>32</v>
      </c>
      <c r="AX253" s="13" t="s">
        <v>76</v>
      </c>
      <c r="AY253" s="262" t="s">
        <v>342</v>
      </c>
    </row>
    <row r="254" s="14" customFormat="1">
      <c r="A254" s="14"/>
      <c r="B254" s="263"/>
      <c r="C254" s="264"/>
      <c r="D254" s="240" t="s">
        <v>446</v>
      </c>
      <c r="E254" s="265" t="s">
        <v>1</v>
      </c>
      <c r="F254" s="266" t="s">
        <v>2074</v>
      </c>
      <c r="G254" s="264"/>
      <c r="H254" s="265" t="s">
        <v>1</v>
      </c>
      <c r="I254" s="267"/>
      <c r="J254" s="264"/>
      <c r="K254" s="264"/>
      <c r="L254" s="268"/>
      <c r="M254" s="269"/>
      <c r="N254" s="270"/>
      <c r="O254" s="270"/>
      <c r="P254" s="270"/>
      <c r="Q254" s="270"/>
      <c r="R254" s="270"/>
      <c r="S254" s="270"/>
      <c r="T254" s="271"/>
      <c r="U254" s="14"/>
      <c r="V254" s="14"/>
      <c r="W254" s="14"/>
      <c r="X254" s="14"/>
      <c r="Y254" s="14"/>
      <c r="Z254" s="14"/>
      <c r="AA254" s="14"/>
      <c r="AB254" s="14"/>
      <c r="AC254" s="14"/>
      <c r="AD254" s="14"/>
      <c r="AE254" s="14"/>
      <c r="AT254" s="272" t="s">
        <v>446</v>
      </c>
      <c r="AU254" s="272" t="s">
        <v>85</v>
      </c>
      <c r="AV254" s="14" t="s">
        <v>83</v>
      </c>
      <c r="AW254" s="14" t="s">
        <v>32</v>
      </c>
      <c r="AX254" s="14" t="s">
        <v>76</v>
      </c>
      <c r="AY254" s="272" t="s">
        <v>342</v>
      </c>
    </row>
    <row r="255" s="13" customFormat="1">
      <c r="A255" s="13"/>
      <c r="B255" s="252"/>
      <c r="C255" s="253"/>
      <c r="D255" s="240" t="s">
        <v>446</v>
      </c>
      <c r="E255" s="254" t="s">
        <v>1</v>
      </c>
      <c r="F255" s="255" t="s">
        <v>4136</v>
      </c>
      <c r="G255" s="253"/>
      <c r="H255" s="256">
        <v>-73.537000000000006</v>
      </c>
      <c r="I255" s="257"/>
      <c r="J255" s="253"/>
      <c r="K255" s="253"/>
      <c r="L255" s="258"/>
      <c r="M255" s="259"/>
      <c r="N255" s="260"/>
      <c r="O255" s="260"/>
      <c r="P255" s="260"/>
      <c r="Q255" s="260"/>
      <c r="R255" s="260"/>
      <c r="S255" s="260"/>
      <c r="T255" s="261"/>
      <c r="U255" s="13"/>
      <c r="V255" s="13"/>
      <c r="W255" s="13"/>
      <c r="X255" s="13"/>
      <c r="Y255" s="13"/>
      <c r="Z255" s="13"/>
      <c r="AA255" s="13"/>
      <c r="AB255" s="13"/>
      <c r="AC255" s="13"/>
      <c r="AD255" s="13"/>
      <c r="AE255" s="13"/>
      <c r="AT255" s="262" t="s">
        <v>446</v>
      </c>
      <c r="AU255" s="262" t="s">
        <v>85</v>
      </c>
      <c r="AV255" s="13" t="s">
        <v>85</v>
      </c>
      <c r="AW255" s="13" t="s">
        <v>32</v>
      </c>
      <c r="AX255" s="13" t="s">
        <v>76</v>
      </c>
      <c r="AY255" s="262" t="s">
        <v>342</v>
      </c>
    </row>
    <row r="256" s="13" customFormat="1">
      <c r="A256" s="13"/>
      <c r="B256" s="252"/>
      <c r="C256" s="253"/>
      <c r="D256" s="240" t="s">
        <v>446</v>
      </c>
      <c r="E256" s="254" t="s">
        <v>1</v>
      </c>
      <c r="F256" s="255" t="s">
        <v>4137</v>
      </c>
      <c r="G256" s="253"/>
      <c r="H256" s="256">
        <v>-15.565</v>
      </c>
      <c r="I256" s="257"/>
      <c r="J256" s="253"/>
      <c r="K256" s="253"/>
      <c r="L256" s="258"/>
      <c r="M256" s="259"/>
      <c r="N256" s="260"/>
      <c r="O256" s="260"/>
      <c r="P256" s="260"/>
      <c r="Q256" s="260"/>
      <c r="R256" s="260"/>
      <c r="S256" s="260"/>
      <c r="T256" s="261"/>
      <c r="U256" s="13"/>
      <c r="V256" s="13"/>
      <c r="W256" s="13"/>
      <c r="X256" s="13"/>
      <c r="Y256" s="13"/>
      <c r="Z256" s="13"/>
      <c r="AA256" s="13"/>
      <c r="AB256" s="13"/>
      <c r="AC256" s="13"/>
      <c r="AD256" s="13"/>
      <c r="AE256" s="13"/>
      <c r="AT256" s="262" t="s">
        <v>446</v>
      </c>
      <c r="AU256" s="262" t="s">
        <v>85</v>
      </c>
      <c r="AV256" s="13" t="s">
        <v>85</v>
      </c>
      <c r="AW256" s="13" t="s">
        <v>32</v>
      </c>
      <c r="AX256" s="13" t="s">
        <v>76</v>
      </c>
      <c r="AY256" s="262" t="s">
        <v>342</v>
      </c>
    </row>
    <row r="257" s="13" customFormat="1">
      <c r="A257" s="13"/>
      <c r="B257" s="252"/>
      <c r="C257" s="253"/>
      <c r="D257" s="240" t="s">
        <v>446</v>
      </c>
      <c r="E257" s="254" t="s">
        <v>1</v>
      </c>
      <c r="F257" s="255" t="s">
        <v>4138</v>
      </c>
      <c r="G257" s="253"/>
      <c r="H257" s="256">
        <v>-0.35099999999999998</v>
      </c>
      <c r="I257" s="257"/>
      <c r="J257" s="253"/>
      <c r="K257" s="253"/>
      <c r="L257" s="258"/>
      <c r="M257" s="259"/>
      <c r="N257" s="260"/>
      <c r="O257" s="260"/>
      <c r="P257" s="260"/>
      <c r="Q257" s="260"/>
      <c r="R257" s="260"/>
      <c r="S257" s="260"/>
      <c r="T257" s="261"/>
      <c r="U257" s="13"/>
      <c r="V257" s="13"/>
      <c r="W257" s="13"/>
      <c r="X257" s="13"/>
      <c r="Y257" s="13"/>
      <c r="Z257" s="13"/>
      <c r="AA257" s="13"/>
      <c r="AB257" s="13"/>
      <c r="AC257" s="13"/>
      <c r="AD257" s="13"/>
      <c r="AE257" s="13"/>
      <c r="AT257" s="262" t="s">
        <v>446</v>
      </c>
      <c r="AU257" s="262" t="s">
        <v>85</v>
      </c>
      <c r="AV257" s="13" t="s">
        <v>85</v>
      </c>
      <c r="AW257" s="13" t="s">
        <v>32</v>
      </c>
      <c r="AX257" s="13" t="s">
        <v>76</v>
      </c>
      <c r="AY257" s="262" t="s">
        <v>342</v>
      </c>
    </row>
    <row r="258" s="13" customFormat="1">
      <c r="A258" s="13"/>
      <c r="B258" s="252"/>
      <c r="C258" s="253"/>
      <c r="D258" s="240" t="s">
        <v>446</v>
      </c>
      <c r="E258" s="254" t="s">
        <v>1</v>
      </c>
      <c r="F258" s="255" t="s">
        <v>4139</v>
      </c>
      <c r="G258" s="253"/>
      <c r="H258" s="256">
        <v>-0.89400000000000002</v>
      </c>
      <c r="I258" s="257"/>
      <c r="J258" s="253"/>
      <c r="K258" s="253"/>
      <c r="L258" s="258"/>
      <c r="M258" s="259"/>
      <c r="N258" s="260"/>
      <c r="O258" s="260"/>
      <c r="P258" s="260"/>
      <c r="Q258" s="260"/>
      <c r="R258" s="260"/>
      <c r="S258" s="260"/>
      <c r="T258" s="261"/>
      <c r="U258" s="13"/>
      <c r="V258" s="13"/>
      <c r="W258" s="13"/>
      <c r="X258" s="13"/>
      <c r="Y258" s="13"/>
      <c r="Z258" s="13"/>
      <c r="AA258" s="13"/>
      <c r="AB258" s="13"/>
      <c r="AC258" s="13"/>
      <c r="AD258" s="13"/>
      <c r="AE258" s="13"/>
      <c r="AT258" s="262" t="s">
        <v>446</v>
      </c>
      <c r="AU258" s="262" t="s">
        <v>85</v>
      </c>
      <c r="AV258" s="13" t="s">
        <v>85</v>
      </c>
      <c r="AW258" s="13" t="s">
        <v>32</v>
      </c>
      <c r="AX258" s="13" t="s">
        <v>76</v>
      </c>
      <c r="AY258" s="262" t="s">
        <v>342</v>
      </c>
    </row>
    <row r="259" s="13" customFormat="1">
      <c r="A259" s="13"/>
      <c r="B259" s="252"/>
      <c r="C259" s="253"/>
      <c r="D259" s="240" t="s">
        <v>446</v>
      </c>
      <c r="E259" s="254" t="s">
        <v>1</v>
      </c>
      <c r="F259" s="255" t="s">
        <v>4140</v>
      </c>
      <c r="G259" s="253"/>
      <c r="H259" s="256">
        <v>-3.9830000000000001</v>
      </c>
      <c r="I259" s="257"/>
      <c r="J259" s="253"/>
      <c r="K259" s="253"/>
      <c r="L259" s="258"/>
      <c r="M259" s="259"/>
      <c r="N259" s="260"/>
      <c r="O259" s="260"/>
      <c r="P259" s="260"/>
      <c r="Q259" s="260"/>
      <c r="R259" s="260"/>
      <c r="S259" s="260"/>
      <c r="T259" s="261"/>
      <c r="U259" s="13"/>
      <c r="V259" s="13"/>
      <c r="W259" s="13"/>
      <c r="X259" s="13"/>
      <c r="Y259" s="13"/>
      <c r="Z259" s="13"/>
      <c r="AA259" s="13"/>
      <c r="AB259" s="13"/>
      <c r="AC259" s="13"/>
      <c r="AD259" s="13"/>
      <c r="AE259" s="13"/>
      <c r="AT259" s="262" t="s">
        <v>446</v>
      </c>
      <c r="AU259" s="262" t="s">
        <v>85</v>
      </c>
      <c r="AV259" s="13" t="s">
        <v>85</v>
      </c>
      <c r="AW259" s="13" t="s">
        <v>32</v>
      </c>
      <c r="AX259" s="13" t="s">
        <v>76</v>
      </c>
      <c r="AY259" s="262" t="s">
        <v>342</v>
      </c>
    </row>
    <row r="260" s="16" customFormat="1">
      <c r="A260" s="16"/>
      <c r="B260" s="284"/>
      <c r="C260" s="285"/>
      <c r="D260" s="240" t="s">
        <v>446</v>
      </c>
      <c r="E260" s="286" t="s">
        <v>1</v>
      </c>
      <c r="F260" s="287" t="s">
        <v>500</v>
      </c>
      <c r="G260" s="285"/>
      <c r="H260" s="288">
        <v>86.177000000000007</v>
      </c>
      <c r="I260" s="289"/>
      <c r="J260" s="285"/>
      <c r="K260" s="285"/>
      <c r="L260" s="290"/>
      <c r="M260" s="291"/>
      <c r="N260" s="292"/>
      <c r="O260" s="292"/>
      <c r="P260" s="292"/>
      <c r="Q260" s="292"/>
      <c r="R260" s="292"/>
      <c r="S260" s="292"/>
      <c r="T260" s="293"/>
      <c r="U260" s="16"/>
      <c r="V260" s="16"/>
      <c r="W260" s="16"/>
      <c r="X260" s="16"/>
      <c r="Y260" s="16"/>
      <c r="Z260" s="16"/>
      <c r="AA260" s="16"/>
      <c r="AB260" s="16"/>
      <c r="AC260" s="16"/>
      <c r="AD260" s="16"/>
      <c r="AE260" s="16"/>
      <c r="AT260" s="294" t="s">
        <v>446</v>
      </c>
      <c r="AU260" s="294" t="s">
        <v>85</v>
      </c>
      <c r="AV260" s="16" t="s">
        <v>360</v>
      </c>
      <c r="AW260" s="16" t="s">
        <v>32</v>
      </c>
      <c r="AX260" s="16" t="s">
        <v>83</v>
      </c>
      <c r="AY260" s="294" t="s">
        <v>342</v>
      </c>
    </row>
    <row r="261" s="2" customFormat="1" ht="16.5" customHeight="1">
      <c r="A261" s="39"/>
      <c r="B261" s="40"/>
      <c r="C261" s="295" t="s">
        <v>639</v>
      </c>
      <c r="D261" s="295" t="s">
        <v>621</v>
      </c>
      <c r="E261" s="296" t="s">
        <v>2350</v>
      </c>
      <c r="F261" s="297" t="s">
        <v>2351</v>
      </c>
      <c r="G261" s="298" t="s">
        <v>462</v>
      </c>
      <c r="H261" s="299">
        <v>77.558999999999998</v>
      </c>
      <c r="I261" s="300"/>
      <c r="J261" s="301">
        <f>ROUND(I261*H261,2)</f>
        <v>0</v>
      </c>
      <c r="K261" s="297" t="s">
        <v>443</v>
      </c>
      <c r="L261" s="302"/>
      <c r="M261" s="303" t="s">
        <v>1</v>
      </c>
      <c r="N261" s="304" t="s">
        <v>41</v>
      </c>
      <c r="O261" s="92"/>
      <c r="P261" s="236">
        <f>O261*H261</f>
        <v>0</v>
      </c>
      <c r="Q261" s="236">
        <v>0</v>
      </c>
      <c r="R261" s="236">
        <f>Q261*H261</f>
        <v>0</v>
      </c>
      <c r="S261" s="236">
        <v>0</v>
      </c>
      <c r="T261" s="237">
        <f>S261*H261</f>
        <v>0</v>
      </c>
      <c r="U261" s="39"/>
      <c r="V261" s="39"/>
      <c r="W261" s="39"/>
      <c r="X261" s="39"/>
      <c r="Y261" s="39"/>
      <c r="Z261" s="39"/>
      <c r="AA261" s="39"/>
      <c r="AB261" s="39"/>
      <c r="AC261" s="39"/>
      <c r="AD261" s="39"/>
      <c r="AE261" s="39"/>
      <c r="AR261" s="238" t="s">
        <v>376</v>
      </c>
      <c r="AT261" s="238" t="s">
        <v>621</v>
      </c>
      <c r="AU261" s="238" t="s">
        <v>85</v>
      </c>
      <c r="AY261" s="18" t="s">
        <v>342</v>
      </c>
      <c r="BE261" s="239">
        <f>IF(N261="základní",J261,0)</f>
        <v>0</v>
      </c>
      <c r="BF261" s="239">
        <f>IF(N261="snížená",J261,0)</f>
        <v>0</v>
      </c>
      <c r="BG261" s="239">
        <f>IF(N261="zákl. přenesená",J261,0)</f>
        <v>0</v>
      </c>
      <c r="BH261" s="239">
        <f>IF(N261="sníž. přenesená",J261,0)</f>
        <v>0</v>
      </c>
      <c r="BI261" s="239">
        <f>IF(N261="nulová",J261,0)</f>
        <v>0</v>
      </c>
      <c r="BJ261" s="18" t="s">
        <v>83</v>
      </c>
      <c r="BK261" s="239">
        <f>ROUND(I261*H261,2)</f>
        <v>0</v>
      </c>
      <c r="BL261" s="18" t="s">
        <v>360</v>
      </c>
      <c r="BM261" s="238" t="s">
        <v>4141</v>
      </c>
    </row>
    <row r="262" s="2" customFormat="1">
      <c r="A262" s="39"/>
      <c r="B262" s="40"/>
      <c r="C262" s="41"/>
      <c r="D262" s="240" t="s">
        <v>349</v>
      </c>
      <c r="E262" s="41"/>
      <c r="F262" s="241" t="s">
        <v>2351</v>
      </c>
      <c r="G262" s="41"/>
      <c r="H262" s="41"/>
      <c r="I262" s="242"/>
      <c r="J262" s="41"/>
      <c r="K262" s="41"/>
      <c r="L262" s="45"/>
      <c r="M262" s="243"/>
      <c r="N262" s="244"/>
      <c r="O262" s="92"/>
      <c r="P262" s="92"/>
      <c r="Q262" s="92"/>
      <c r="R262" s="92"/>
      <c r="S262" s="92"/>
      <c r="T262" s="93"/>
      <c r="U262" s="39"/>
      <c r="V262" s="39"/>
      <c r="W262" s="39"/>
      <c r="X262" s="39"/>
      <c r="Y262" s="39"/>
      <c r="Z262" s="39"/>
      <c r="AA262" s="39"/>
      <c r="AB262" s="39"/>
      <c r="AC262" s="39"/>
      <c r="AD262" s="39"/>
      <c r="AE262" s="39"/>
      <c r="AT262" s="18" t="s">
        <v>349</v>
      </c>
      <c r="AU262" s="18" t="s">
        <v>85</v>
      </c>
    </row>
    <row r="263" s="13" customFormat="1">
      <c r="A263" s="13"/>
      <c r="B263" s="252"/>
      <c r="C263" s="253"/>
      <c r="D263" s="240" t="s">
        <v>446</v>
      </c>
      <c r="E263" s="254" t="s">
        <v>1</v>
      </c>
      <c r="F263" s="255" t="s">
        <v>4142</v>
      </c>
      <c r="G263" s="253"/>
      <c r="H263" s="256">
        <v>77.558999999999998</v>
      </c>
      <c r="I263" s="257"/>
      <c r="J263" s="253"/>
      <c r="K263" s="253"/>
      <c r="L263" s="258"/>
      <c r="M263" s="259"/>
      <c r="N263" s="260"/>
      <c r="O263" s="260"/>
      <c r="P263" s="260"/>
      <c r="Q263" s="260"/>
      <c r="R263" s="260"/>
      <c r="S263" s="260"/>
      <c r="T263" s="261"/>
      <c r="U263" s="13"/>
      <c r="V263" s="13"/>
      <c r="W263" s="13"/>
      <c r="X263" s="13"/>
      <c r="Y263" s="13"/>
      <c r="Z263" s="13"/>
      <c r="AA263" s="13"/>
      <c r="AB263" s="13"/>
      <c r="AC263" s="13"/>
      <c r="AD263" s="13"/>
      <c r="AE263" s="13"/>
      <c r="AT263" s="262" t="s">
        <v>446</v>
      </c>
      <c r="AU263" s="262" t="s">
        <v>85</v>
      </c>
      <c r="AV263" s="13" t="s">
        <v>85</v>
      </c>
      <c r="AW263" s="13" t="s">
        <v>32</v>
      </c>
      <c r="AX263" s="13" t="s">
        <v>83</v>
      </c>
      <c r="AY263" s="262" t="s">
        <v>342</v>
      </c>
    </row>
    <row r="264" s="2" customFormat="1" ht="16.5" customHeight="1">
      <c r="A264" s="39"/>
      <c r="B264" s="40"/>
      <c r="C264" s="227" t="s">
        <v>645</v>
      </c>
      <c r="D264" s="227" t="s">
        <v>343</v>
      </c>
      <c r="E264" s="228" t="s">
        <v>2354</v>
      </c>
      <c r="F264" s="229" t="s">
        <v>2355</v>
      </c>
      <c r="G264" s="230" t="s">
        <v>562</v>
      </c>
      <c r="H264" s="231">
        <v>43.088999999999999</v>
      </c>
      <c r="I264" s="232"/>
      <c r="J264" s="233">
        <f>ROUND(I264*H264,2)</f>
        <v>0</v>
      </c>
      <c r="K264" s="229" t="s">
        <v>1</v>
      </c>
      <c r="L264" s="45"/>
      <c r="M264" s="234" t="s">
        <v>1</v>
      </c>
      <c r="N264" s="235" t="s">
        <v>41</v>
      </c>
      <c r="O264" s="92"/>
      <c r="P264" s="236">
        <f>O264*H264</f>
        <v>0</v>
      </c>
      <c r="Q264" s="236">
        <v>0</v>
      </c>
      <c r="R264" s="236">
        <f>Q264*H264</f>
        <v>0</v>
      </c>
      <c r="S264" s="236">
        <v>0</v>
      </c>
      <c r="T264" s="237">
        <f>S264*H264</f>
        <v>0</v>
      </c>
      <c r="U264" s="39"/>
      <c r="V264" s="39"/>
      <c r="W264" s="39"/>
      <c r="X264" s="39"/>
      <c r="Y264" s="39"/>
      <c r="Z264" s="39"/>
      <c r="AA264" s="39"/>
      <c r="AB264" s="39"/>
      <c r="AC264" s="39"/>
      <c r="AD264" s="39"/>
      <c r="AE264" s="39"/>
      <c r="AR264" s="238" t="s">
        <v>360</v>
      </c>
      <c r="AT264" s="238" t="s">
        <v>343</v>
      </c>
      <c r="AU264" s="238" t="s">
        <v>85</v>
      </c>
      <c r="AY264" s="18" t="s">
        <v>342</v>
      </c>
      <c r="BE264" s="239">
        <f>IF(N264="základní",J264,0)</f>
        <v>0</v>
      </c>
      <c r="BF264" s="239">
        <f>IF(N264="snížená",J264,0)</f>
        <v>0</v>
      </c>
      <c r="BG264" s="239">
        <f>IF(N264="zákl. přenesená",J264,0)</f>
        <v>0</v>
      </c>
      <c r="BH264" s="239">
        <f>IF(N264="sníž. přenesená",J264,0)</f>
        <v>0</v>
      </c>
      <c r="BI264" s="239">
        <f>IF(N264="nulová",J264,0)</f>
        <v>0</v>
      </c>
      <c r="BJ264" s="18" t="s">
        <v>83</v>
      </c>
      <c r="BK264" s="239">
        <f>ROUND(I264*H264,2)</f>
        <v>0</v>
      </c>
      <c r="BL264" s="18" t="s">
        <v>360</v>
      </c>
      <c r="BM264" s="238" t="s">
        <v>4143</v>
      </c>
    </row>
    <row r="265" s="2" customFormat="1">
      <c r="A265" s="39"/>
      <c r="B265" s="40"/>
      <c r="C265" s="41"/>
      <c r="D265" s="240" t="s">
        <v>349</v>
      </c>
      <c r="E265" s="41"/>
      <c r="F265" s="241" t="s">
        <v>2355</v>
      </c>
      <c r="G265" s="41"/>
      <c r="H265" s="41"/>
      <c r="I265" s="242"/>
      <c r="J265" s="41"/>
      <c r="K265" s="41"/>
      <c r="L265" s="45"/>
      <c r="M265" s="243"/>
      <c r="N265" s="244"/>
      <c r="O265" s="92"/>
      <c r="P265" s="92"/>
      <c r="Q265" s="92"/>
      <c r="R265" s="92"/>
      <c r="S265" s="92"/>
      <c r="T265" s="93"/>
      <c r="U265" s="39"/>
      <c r="V265" s="39"/>
      <c r="W265" s="39"/>
      <c r="X265" s="39"/>
      <c r="Y265" s="39"/>
      <c r="Z265" s="39"/>
      <c r="AA265" s="39"/>
      <c r="AB265" s="39"/>
      <c r="AC265" s="39"/>
      <c r="AD265" s="39"/>
      <c r="AE265" s="39"/>
      <c r="AT265" s="18" t="s">
        <v>349</v>
      </c>
      <c r="AU265" s="18" t="s">
        <v>85</v>
      </c>
    </row>
    <row r="266" s="13" customFormat="1">
      <c r="A266" s="13"/>
      <c r="B266" s="252"/>
      <c r="C266" s="253"/>
      <c r="D266" s="240" t="s">
        <v>446</v>
      </c>
      <c r="E266" s="254" t="s">
        <v>1</v>
      </c>
      <c r="F266" s="255" t="s">
        <v>4144</v>
      </c>
      <c r="G266" s="253"/>
      <c r="H266" s="256">
        <v>43.088999999999999</v>
      </c>
      <c r="I266" s="257"/>
      <c r="J266" s="253"/>
      <c r="K266" s="253"/>
      <c r="L266" s="258"/>
      <c r="M266" s="259"/>
      <c r="N266" s="260"/>
      <c r="O266" s="260"/>
      <c r="P266" s="260"/>
      <c r="Q266" s="260"/>
      <c r="R266" s="260"/>
      <c r="S266" s="260"/>
      <c r="T266" s="261"/>
      <c r="U266" s="13"/>
      <c r="V266" s="13"/>
      <c r="W266" s="13"/>
      <c r="X266" s="13"/>
      <c r="Y266" s="13"/>
      <c r="Z266" s="13"/>
      <c r="AA266" s="13"/>
      <c r="AB266" s="13"/>
      <c r="AC266" s="13"/>
      <c r="AD266" s="13"/>
      <c r="AE266" s="13"/>
      <c r="AT266" s="262" t="s">
        <v>446</v>
      </c>
      <c r="AU266" s="262" t="s">
        <v>85</v>
      </c>
      <c r="AV266" s="13" t="s">
        <v>85</v>
      </c>
      <c r="AW266" s="13" t="s">
        <v>32</v>
      </c>
      <c r="AX266" s="13" t="s">
        <v>83</v>
      </c>
      <c r="AY266" s="262" t="s">
        <v>342</v>
      </c>
    </row>
    <row r="267" s="2" customFormat="1" ht="16.5" customHeight="1">
      <c r="A267" s="39"/>
      <c r="B267" s="40"/>
      <c r="C267" s="227" t="s">
        <v>654</v>
      </c>
      <c r="D267" s="227" t="s">
        <v>343</v>
      </c>
      <c r="E267" s="228" t="s">
        <v>2358</v>
      </c>
      <c r="F267" s="229" t="s">
        <v>2359</v>
      </c>
      <c r="G267" s="230" t="s">
        <v>562</v>
      </c>
      <c r="H267" s="231">
        <v>73.537000000000006</v>
      </c>
      <c r="I267" s="232"/>
      <c r="J267" s="233">
        <f>ROUND(I267*H267,2)</f>
        <v>0</v>
      </c>
      <c r="K267" s="229" t="s">
        <v>443</v>
      </c>
      <c r="L267" s="45"/>
      <c r="M267" s="234" t="s">
        <v>1</v>
      </c>
      <c r="N267" s="235" t="s">
        <v>41</v>
      </c>
      <c r="O267" s="92"/>
      <c r="P267" s="236">
        <f>O267*H267</f>
        <v>0</v>
      </c>
      <c r="Q267" s="236">
        <v>0</v>
      </c>
      <c r="R267" s="236">
        <f>Q267*H267</f>
        <v>0</v>
      </c>
      <c r="S267" s="236">
        <v>0</v>
      </c>
      <c r="T267" s="237">
        <f>S267*H267</f>
        <v>0</v>
      </c>
      <c r="U267" s="39"/>
      <c r="V267" s="39"/>
      <c r="W267" s="39"/>
      <c r="X267" s="39"/>
      <c r="Y267" s="39"/>
      <c r="Z267" s="39"/>
      <c r="AA267" s="39"/>
      <c r="AB267" s="39"/>
      <c r="AC267" s="39"/>
      <c r="AD267" s="39"/>
      <c r="AE267" s="39"/>
      <c r="AR267" s="238" t="s">
        <v>360</v>
      </c>
      <c r="AT267" s="238" t="s">
        <v>343</v>
      </c>
      <c r="AU267" s="238" t="s">
        <v>85</v>
      </c>
      <c r="AY267" s="18" t="s">
        <v>342</v>
      </c>
      <c r="BE267" s="239">
        <f>IF(N267="základní",J267,0)</f>
        <v>0</v>
      </c>
      <c r="BF267" s="239">
        <f>IF(N267="snížená",J267,0)</f>
        <v>0</v>
      </c>
      <c r="BG267" s="239">
        <f>IF(N267="zákl. přenesená",J267,0)</f>
        <v>0</v>
      </c>
      <c r="BH267" s="239">
        <f>IF(N267="sníž. přenesená",J267,0)</f>
        <v>0</v>
      </c>
      <c r="BI267" s="239">
        <f>IF(N267="nulová",J267,0)</f>
        <v>0</v>
      </c>
      <c r="BJ267" s="18" t="s">
        <v>83</v>
      </c>
      <c r="BK267" s="239">
        <f>ROUND(I267*H267,2)</f>
        <v>0</v>
      </c>
      <c r="BL267" s="18" t="s">
        <v>360</v>
      </c>
      <c r="BM267" s="238" t="s">
        <v>4145</v>
      </c>
    </row>
    <row r="268" s="2" customFormat="1">
      <c r="A268" s="39"/>
      <c r="B268" s="40"/>
      <c r="C268" s="41"/>
      <c r="D268" s="240" t="s">
        <v>349</v>
      </c>
      <c r="E268" s="41"/>
      <c r="F268" s="241" t="s">
        <v>2361</v>
      </c>
      <c r="G268" s="41"/>
      <c r="H268" s="41"/>
      <c r="I268" s="242"/>
      <c r="J268" s="41"/>
      <c r="K268" s="41"/>
      <c r="L268" s="45"/>
      <c r="M268" s="243"/>
      <c r="N268" s="244"/>
      <c r="O268" s="92"/>
      <c r="P268" s="92"/>
      <c r="Q268" s="92"/>
      <c r="R268" s="92"/>
      <c r="S268" s="92"/>
      <c r="T268" s="93"/>
      <c r="U268" s="39"/>
      <c r="V268" s="39"/>
      <c r="W268" s="39"/>
      <c r="X268" s="39"/>
      <c r="Y268" s="39"/>
      <c r="Z268" s="39"/>
      <c r="AA268" s="39"/>
      <c r="AB268" s="39"/>
      <c r="AC268" s="39"/>
      <c r="AD268" s="39"/>
      <c r="AE268" s="39"/>
      <c r="AT268" s="18" t="s">
        <v>349</v>
      </c>
      <c r="AU268" s="18" t="s">
        <v>85</v>
      </c>
    </row>
    <row r="269" s="13" customFormat="1">
      <c r="A269" s="13"/>
      <c r="B269" s="252"/>
      <c r="C269" s="253"/>
      <c r="D269" s="240" t="s">
        <v>446</v>
      </c>
      <c r="E269" s="254" t="s">
        <v>1</v>
      </c>
      <c r="F269" s="255" t="s">
        <v>4146</v>
      </c>
      <c r="G269" s="253"/>
      <c r="H269" s="256">
        <v>35.649999999999999</v>
      </c>
      <c r="I269" s="257"/>
      <c r="J269" s="253"/>
      <c r="K269" s="253"/>
      <c r="L269" s="258"/>
      <c r="M269" s="259"/>
      <c r="N269" s="260"/>
      <c r="O269" s="260"/>
      <c r="P269" s="260"/>
      <c r="Q269" s="260"/>
      <c r="R269" s="260"/>
      <c r="S269" s="260"/>
      <c r="T269" s="261"/>
      <c r="U269" s="13"/>
      <c r="V269" s="13"/>
      <c r="W269" s="13"/>
      <c r="X269" s="13"/>
      <c r="Y269" s="13"/>
      <c r="Z269" s="13"/>
      <c r="AA269" s="13"/>
      <c r="AB269" s="13"/>
      <c r="AC269" s="13"/>
      <c r="AD269" s="13"/>
      <c r="AE269" s="13"/>
      <c r="AT269" s="262" t="s">
        <v>446</v>
      </c>
      <c r="AU269" s="262" t="s">
        <v>85</v>
      </c>
      <c r="AV269" s="13" t="s">
        <v>85</v>
      </c>
      <c r="AW269" s="13" t="s">
        <v>32</v>
      </c>
      <c r="AX269" s="13" t="s">
        <v>76</v>
      </c>
      <c r="AY269" s="262" t="s">
        <v>342</v>
      </c>
    </row>
    <row r="270" s="13" customFormat="1">
      <c r="A270" s="13"/>
      <c r="B270" s="252"/>
      <c r="C270" s="253"/>
      <c r="D270" s="240" t="s">
        <v>446</v>
      </c>
      <c r="E270" s="254" t="s">
        <v>1</v>
      </c>
      <c r="F270" s="255" t="s">
        <v>4147</v>
      </c>
      <c r="G270" s="253"/>
      <c r="H270" s="256">
        <v>37.887</v>
      </c>
      <c r="I270" s="257"/>
      <c r="J270" s="253"/>
      <c r="K270" s="253"/>
      <c r="L270" s="258"/>
      <c r="M270" s="259"/>
      <c r="N270" s="260"/>
      <c r="O270" s="260"/>
      <c r="P270" s="260"/>
      <c r="Q270" s="260"/>
      <c r="R270" s="260"/>
      <c r="S270" s="260"/>
      <c r="T270" s="261"/>
      <c r="U270" s="13"/>
      <c r="V270" s="13"/>
      <c r="W270" s="13"/>
      <c r="X270" s="13"/>
      <c r="Y270" s="13"/>
      <c r="Z270" s="13"/>
      <c r="AA270" s="13"/>
      <c r="AB270" s="13"/>
      <c r="AC270" s="13"/>
      <c r="AD270" s="13"/>
      <c r="AE270" s="13"/>
      <c r="AT270" s="262" t="s">
        <v>446</v>
      </c>
      <c r="AU270" s="262" t="s">
        <v>85</v>
      </c>
      <c r="AV270" s="13" t="s">
        <v>85</v>
      </c>
      <c r="AW270" s="13" t="s">
        <v>32</v>
      </c>
      <c r="AX270" s="13" t="s">
        <v>76</v>
      </c>
      <c r="AY270" s="262" t="s">
        <v>342</v>
      </c>
    </row>
    <row r="271" s="16" customFormat="1">
      <c r="A271" s="16"/>
      <c r="B271" s="284"/>
      <c r="C271" s="285"/>
      <c r="D271" s="240" t="s">
        <v>446</v>
      </c>
      <c r="E271" s="286" t="s">
        <v>1</v>
      </c>
      <c r="F271" s="287" t="s">
        <v>500</v>
      </c>
      <c r="G271" s="285"/>
      <c r="H271" s="288">
        <v>73.537000000000006</v>
      </c>
      <c r="I271" s="289"/>
      <c r="J271" s="285"/>
      <c r="K271" s="285"/>
      <c r="L271" s="290"/>
      <c r="M271" s="291"/>
      <c r="N271" s="292"/>
      <c r="O271" s="292"/>
      <c r="P271" s="292"/>
      <c r="Q271" s="292"/>
      <c r="R271" s="292"/>
      <c r="S271" s="292"/>
      <c r="T271" s="293"/>
      <c r="U271" s="16"/>
      <c r="V271" s="16"/>
      <c r="W271" s="16"/>
      <c r="X271" s="16"/>
      <c r="Y271" s="16"/>
      <c r="Z271" s="16"/>
      <c r="AA271" s="16"/>
      <c r="AB271" s="16"/>
      <c r="AC271" s="16"/>
      <c r="AD271" s="16"/>
      <c r="AE271" s="16"/>
      <c r="AT271" s="294" t="s">
        <v>446</v>
      </c>
      <c r="AU271" s="294" t="s">
        <v>85</v>
      </c>
      <c r="AV271" s="16" t="s">
        <v>360</v>
      </c>
      <c r="AW271" s="16" t="s">
        <v>32</v>
      </c>
      <c r="AX271" s="16" t="s">
        <v>83</v>
      </c>
      <c r="AY271" s="294" t="s">
        <v>342</v>
      </c>
    </row>
    <row r="272" s="2" customFormat="1" ht="16.5" customHeight="1">
      <c r="A272" s="39"/>
      <c r="B272" s="40"/>
      <c r="C272" s="295" t="s">
        <v>665</v>
      </c>
      <c r="D272" s="295" t="s">
        <v>621</v>
      </c>
      <c r="E272" s="296" t="s">
        <v>2365</v>
      </c>
      <c r="F272" s="297" t="s">
        <v>2366</v>
      </c>
      <c r="G272" s="298" t="s">
        <v>462</v>
      </c>
      <c r="H272" s="299">
        <v>132.36699999999999</v>
      </c>
      <c r="I272" s="300"/>
      <c r="J272" s="301">
        <f>ROUND(I272*H272,2)</f>
        <v>0</v>
      </c>
      <c r="K272" s="297" t="s">
        <v>443</v>
      </c>
      <c r="L272" s="302"/>
      <c r="M272" s="303" t="s">
        <v>1</v>
      </c>
      <c r="N272" s="304" t="s">
        <v>41</v>
      </c>
      <c r="O272" s="92"/>
      <c r="P272" s="236">
        <f>O272*H272</f>
        <v>0</v>
      </c>
      <c r="Q272" s="236">
        <v>0</v>
      </c>
      <c r="R272" s="236">
        <f>Q272*H272</f>
        <v>0</v>
      </c>
      <c r="S272" s="236">
        <v>0</v>
      </c>
      <c r="T272" s="237">
        <f>S272*H272</f>
        <v>0</v>
      </c>
      <c r="U272" s="39"/>
      <c r="V272" s="39"/>
      <c r="W272" s="39"/>
      <c r="X272" s="39"/>
      <c r="Y272" s="39"/>
      <c r="Z272" s="39"/>
      <c r="AA272" s="39"/>
      <c r="AB272" s="39"/>
      <c r="AC272" s="39"/>
      <c r="AD272" s="39"/>
      <c r="AE272" s="39"/>
      <c r="AR272" s="238" t="s">
        <v>376</v>
      </c>
      <c r="AT272" s="238" t="s">
        <v>621</v>
      </c>
      <c r="AU272" s="238" t="s">
        <v>85</v>
      </c>
      <c r="AY272" s="18" t="s">
        <v>342</v>
      </c>
      <c r="BE272" s="239">
        <f>IF(N272="základní",J272,0)</f>
        <v>0</v>
      </c>
      <c r="BF272" s="239">
        <f>IF(N272="snížená",J272,0)</f>
        <v>0</v>
      </c>
      <c r="BG272" s="239">
        <f>IF(N272="zákl. přenesená",J272,0)</f>
        <v>0</v>
      </c>
      <c r="BH272" s="239">
        <f>IF(N272="sníž. přenesená",J272,0)</f>
        <v>0</v>
      </c>
      <c r="BI272" s="239">
        <f>IF(N272="nulová",J272,0)</f>
        <v>0</v>
      </c>
      <c r="BJ272" s="18" t="s">
        <v>83</v>
      </c>
      <c r="BK272" s="239">
        <f>ROUND(I272*H272,2)</f>
        <v>0</v>
      </c>
      <c r="BL272" s="18" t="s">
        <v>360</v>
      </c>
      <c r="BM272" s="238" t="s">
        <v>4148</v>
      </c>
    </row>
    <row r="273" s="2" customFormat="1">
      <c r="A273" s="39"/>
      <c r="B273" s="40"/>
      <c r="C273" s="41"/>
      <c r="D273" s="240" t="s">
        <v>349</v>
      </c>
      <c r="E273" s="41"/>
      <c r="F273" s="241" t="s">
        <v>2366</v>
      </c>
      <c r="G273" s="41"/>
      <c r="H273" s="41"/>
      <c r="I273" s="242"/>
      <c r="J273" s="41"/>
      <c r="K273" s="41"/>
      <c r="L273" s="45"/>
      <c r="M273" s="243"/>
      <c r="N273" s="244"/>
      <c r="O273" s="92"/>
      <c r="P273" s="92"/>
      <c r="Q273" s="92"/>
      <c r="R273" s="92"/>
      <c r="S273" s="92"/>
      <c r="T273" s="93"/>
      <c r="U273" s="39"/>
      <c r="V273" s="39"/>
      <c r="W273" s="39"/>
      <c r="X273" s="39"/>
      <c r="Y273" s="39"/>
      <c r="Z273" s="39"/>
      <c r="AA273" s="39"/>
      <c r="AB273" s="39"/>
      <c r="AC273" s="39"/>
      <c r="AD273" s="39"/>
      <c r="AE273" s="39"/>
      <c r="AT273" s="18" t="s">
        <v>349</v>
      </c>
      <c r="AU273" s="18" t="s">
        <v>85</v>
      </c>
    </row>
    <row r="274" s="13" customFormat="1">
      <c r="A274" s="13"/>
      <c r="B274" s="252"/>
      <c r="C274" s="253"/>
      <c r="D274" s="240" t="s">
        <v>446</v>
      </c>
      <c r="E274" s="253"/>
      <c r="F274" s="255" t="s">
        <v>4149</v>
      </c>
      <c r="G274" s="253"/>
      <c r="H274" s="256">
        <v>132.36699999999999</v>
      </c>
      <c r="I274" s="257"/>
      <c r="J274" s="253"/>
      <c r="K274" s="253"/>
      <c r="L274" s="258"/>
      <c r="M274" s="259"/>
      <c r="N274" s="260"/>
      <c r="O274" s="260"/>
      <c r="P274" s="260"/>
      <c r="Q274" s="260"/>
      <c r="R274" s="260"/>
      <c r="S274" s="260"/>
      <c r="T274" s="261"/>
      <c r="U274" s="13"/>
      <c r="V274" s="13"/>
      <c r="W274" s="13"/>
      <c r="X274" s="13"/>
      <c r="Y274" s="13"/>
      <c r="Z274" s="13"/>
      <c r="AA274" s="13"/>
      <c r="AB274" s="13"/>
      <c r="AC274" s="13"/>
      <c r="AD274" s="13"/>
      <c r="AE274" s="13"/>
      <c r="AT274" s="262" t="s">
        <v>446</v>
      </c>
      <c r="AU274" s="262" t="s">
        <v>85</v>
      </c>
      <c r="AV274" s="13" t="s">
        <v>85</v>
      </c>
      <c r="AW274" s="13" t="s">
        <v>4</v>
      </c>
      <c r="AX274" s="13" t="s">
        <v>83</v>
      </c>
      <c r="AY274" s="262" t="s">
        <v>342</v>
      </c>
    </row>
    <row r="275" s="2" customFormat="1" ht="16.5" customHeight="1">
      <c r="A275" s="39"/>
      <c r="B275" s="40"/>
      <c r="C275" s="227" t="s">
        <v>671</v>
      </c>
      <c r="D275" s="227" t="s">
        <v>343</v>
      </c>
      <c r="E275" s="228" t="s">
        <v>1713</v>
      </c>
      <c r="F275" s="229" t="s">
        <v>1714</v>
      </c>
      <c r="G275" s="230" t="s">
        <v>473</v>
      </c>
      <c r="H275" s="231">
        <v>34.649999999999999</v>
      </c>
      <c r="I275" s="232"/>
      <c r="J275" s="233">
        <f>ROUND(I275*H275,2)</f>
        <v>0</v>
      </c>
      <c r="K275" s="229" t="s">
        <v>443</v>
      </c>
      <c r="L275" s="45"/>
      <c r="M275" s="234" t="s">
        <v>1</v>
      </c>
      <c r="N275" s="235" t="s">
        <v>41</v>
      </c>
      <c r="O275" s="92"/>
      <c r="P275" s="236">
        <f>O275*H275</f>
        <v>0</v>
      </c>
      <c r="Q275" s="236">
        <v>0</v>
      </c>
      <c r="R275" s="236">
        <f>Q275*H275</f>
        <v>0</v>
      </c>
      <c r="S275" s="236">
        <v>0</v>
      </c>
      <c r="T275" s="237">
        <f>S275*H275</f>
        <v>0</v>
      </c>
      <c r="U275" s="39"/>
      <c r="V275" s="39"/>
      <c r="W275" s="39"/>
      <c r="X275" s="39"/>
      <c r="Y275" s="39"/>
      <c r="Z275" s="39"/>
      <c r="AA275" s="39"/>
      <c r="AB275" s="39"/>
      <c r="AC275" s="39"/>
      <c r="AD275" s="39"/>
      <c r="AE275" s="39"/>
      <c r="AR275" s="238" t="s">
        <v>360</v>
      </c>
      <c r="AT275" s="238" t="s">
        <v>343</v>
      </c>
      <c r="AU275" s="238" t="s">
        <v>85</v>
      </c>
      <c r="AY275" s="18" t="s">
        <v>342</v>
      </c>
      <c r="BE275" s="239">
        <f>IF(N275="základní",J275,0)</f>
        <v>0</v>
      </c>
      <c r="BF275" s="239">
        <f>IF(N275="snížená",J275,0)</f>
        <v>0</v>
      </c>
      <c r="BG275" s="239">
        <f>IF(N275="zákl. přenesená",J275,0)</f>
        <v>0</v>
      </c>
      <c r="BH275" s="239">
        <f>IF(N275="sníž. přenesená",J275,0)</f>
        <v>0</v>
      </c>
      <c r="BI275" s="239">
        <f>IF(N275="nulová",J275,0)</f>
        <v>0</v>
      </c>
      <c r="BJ275" s="18" t="s">
        <v>83</v>
      </c>
      <c r="BK275" s="239">
        <f>ROUND(I275*H275,2)</f>
        <v>0</v>
      </c>
      <c r="BL275" s="18" t="s">
        <v>360</v>
      </c>
      <c r="BM275" s="238" t="s">
        <v>4150</v>
      </c>
    </row>
    <row r="276" s="2" customFormat="1">
      <c r="A276" s="39"/>
      <c r="B276" s="40"/>
      <c r="C276" s="41"/>
      <c r="D276" s="240" t="s">
        <v>349</v>
      </c>
      <c r="E276" s="41"/>
      <c r="F276" s="241" t="s">
        <v>1716</v>
      </c>
      <c r="G276" s="41"/>
      <c r="H276" s="41"/>
      <c r="I276" s="242"/>
      <c r="J276" s="41"/>
      <c r="K276" s="41"/>
      <c r="L276" s="45"/>
      <c r="M276" s="243"/>
      <c r="N276" s="244"/>
      <c r="O276" s="92"/>
      <c r="P276" s="92"/>
      <c r="Q276" s="92"/>
      <c r="R276" s="92"/>
      <c r="S276" s="92"/>
      <c r="T276" s="93"/>
      <c r="U276" s="39"/>
      <c r="V276" s="39"/>
      <c r="W276" s="39"/>
      <c r="X276" s="39"/>
      <c r="Y276" s="39"/>
      <c r="Z276" s="39"/>
      <c r="AA276" s="39"/>
      <c r="AB276" s="39"/>
      <c r="AC276" s="39"/>
      <c r="AD276" s="39"/>
      <c r="AE276" s="39"/>
      <c r="AT276" s="18" t="s">
        <v>349</v>
      </c>
      <c r="AU276" s="18" t="s">
        <v>85</v>
      </c>
    </row>
    <row r="277" s="13" customFormat="1">
      <c r="A277" s="13"/>
      <c r="B277" s="252"/>
      <c r="C277" s="253"/>
      <c r="D277" s="240" t="s">
        <v>446</v>
      </c>
      <c r="E277" s="254" t="s">
        <v>1</v>
      </c>
      <c r="F277" s="255" t="s">
        <v>4071</v>
      </c>
      <c r="G277" s="253"/>
      <c r="H277" s="256">
        <v>34.649999999999999</v>
      </c>
      <c r="I277" s="257"/>
      <c r="J277" s="253"/>
      <c r="K277" s="253"/>
      <c r="L277" s="258"/>
      <c r="M277" s="259"/>
      <c r="N277" s="260"/>
      <c r="O277" s="260"/>
      <c r="P277" s="260"/>
      <c r="Q277" s="260"/>
      <c r="R277" s="260"/>
      <c r="S277" s="260"/>
      <c r="T277" s="261"/>
      <c r="U277" s="13"/>
      <c r="V277" s="13"/>
      <c r="W277" s="13"/>
      <c r="X277" s="13"/>
      <c r="Y277" s="13"/>
      <c r="Z277" s="13"/>
      <c r="AA277" s="13"/>
      <c r="AB277" s="13"/>
      <c r="AC277" s="13"/>
      <c r="AD277" s="13"/>
      <c r="AE277" s="13"/>
      <c r="AT277" s="262" t="s">
        <v>446</v>
      </c>
      <c r="AU277" s="262" t="s">
        <v>85</v>
      </c>
      <c r="AV277" s="13" t="s">
        <v>85</v>
      </c>
      <c r="AW277" s="13" t="s">
        <v>32</v>
      </c>
      <c r="AX277" s="13" t="s">
        <v>83</v>
      </c>
      <c r="AY277" s="262" t="s">
        <v>342</v>
      </c>
    </row>
    <row r="278" s="2" customFormat="1" ht="16.5" customHeight="1">
      <c r="A278" s="39"/>
      <c r="B278" s="40"/>
      <c r="C278" s="227" t="s">
        <v>677</v>
      </c>
      <c r="D278" s="227" t="s">
        <v>343</v>
      </c>
      <c r="E278" s="228" t="s">
        <v>655</v>
      </c>
      <c r="F278" s="229" t="s">
        <v>656</v>
      </c>
      <c r="G278" s="230" t="s">
        <v>473</v>
      </c>
      <c r="H278" s="231">
        <v>121.77</v>
      </c>
      <c r="I278" s="232"/>
      <c r="J278" s="233">
        <f>ROUND(I278*H278,2)</f>
        <v>0</v>
      </c>
      <c r="K278" s="229" t="s">
        <v>443</v>
      </c>
      <c r="L278" s="45"/>
      <c r="M278" s="234" t="s">
        <v>1</v>
      </c>
      <c r="N278" s="235" t="s">
        <v>41</v>
      </c>
      <c r="O278" s="92"/>
      <c r="P278" s="236">
        <f>O278*H278</f>
        <v>0</v>
      </c>
      <c r="Q278" s="236">
        <v>0</v>
      </c>
      <c r="R278" s="236">
        <f>Q278*H278</f>
        <v>0</v>
      </c>
      <c r="S278" s="236">
        <v>0</v>
      </c>
      <c r="T278" s="237">
        <f>S278*H278</f>
        <v>0</v>
      </c>
      <c r="U278" s="39"/>
      <c r="V278" s="39"/>
      <c r="W278" s="39"/>
      <c r="X278" s="39"/>
      <c r="Y278" s="39"/>
      <c r="Z278" s="39"/>
      <c r="AA278" s="39"/>
      <c r="AB278" s="39"/>
      <c r="AC278" s="39"/>
      <c r="AD278" s="39"/>
      <c r="AE278" s="39"/>
      <c r="AR278" s="238" t="s">
        <v>360</v>
      </c>
      <c r="AT278" s="238" t="s">
        <v>343</v>
      </c>
      <c r="AU278" s="238" t="s">
        <v>85</v>
      </c>
      <c r="AY278" s="18" t="s">
        <v>342</v>
      </c>
      <c r="BE278" s="239">
        <f>IF(N278="základní",J278,0)</f>
        <v>0</v>
      </c>
      <c r="BF278" s="239">
        <f>IF(N278="snížená",J278,0)</f>
        <v>0</v>
      </c>
      <c r="BG278" s="239">
        <f>IF(N278="zákl. přenesená",J278,0)</f>
        <v>0</v>
      </c>
      <c r="BH278" s="239">
        <f>IF(N278="sníž. přenesená",J278,0)</f>
        <v>0</v>
      </c>
      <c r="BI278" s="239">
        <f>IF(N278="nulová",J278,0)</f>
        <v>0</v>
      </c>
      <c r="BJ278" s="18" t="s">
        <v>83</v>
      </c>
      <c r="BK278" s="239">
        <f>ROUND(I278*H278,2)</f>
        <v>0</v>
      </c>
      <c r="BL278" s="18" t="s">
        <v>360</v>
      </c>
      <c r="BM278" s="238" t="s">
        <v>4151</v>
      </c>
    </row>
    <row r="279" s="2" customFormat="1">
      <c r="A279" s="39"/>
      <c r="B279" s="40"/>
      <c r="C279" s="41"/>
      <c r="D279" s="240" t="s">
        <v>349</v>
      </c>
      <c r="E279" s="41"/>
      <c r="F279" s="241" t="s">
        <v>658</v>
      </c>
      <c r="G279" s="41"/>
      <c r="H279" s="41"/>
      <c r="I279" s="242"/>
      <c r="J279" s="41"/>
      <c r="K279" s="41"/>
      <c r="L279" s="45"/>
      <c r="M279" s="243"/>
      <c r="N279" s="244"/>
      <c r="O279" s="92"/>
      <c r="P279" s="92"/>
      <c r="Q279" s="92"/>
      <c r="R279" s="92"/>
      <c r="S279" s="92"/>
      <c r="T279" s="93"/>
      <c r="U279" s="39"/>
      <c r="V279" s="39"/>
      <c r="W279" s="39"/>
      <c r="X279" s="39"/>
      <c r="Y279" s="39"/>
      <c r="Z279" s="39"/>
      <c r="AA279" s="39"/>
      <c r="AB279" s="39"/>
      <c r="AC279" s="39"/>
      <c r="AD279" s="39"/>
      <c r="AE279" s="39"/>
      <c r="AT279" s="18" t="s">
        <v>349</v>
      </c>
      <c r="AU279" s="18" t="s">
        <v>85</v>
      </c>
    </row>
    <row r="280" s="13" customFormat="1">
      <c r="A280" s="13"/>
      <c r="B280" s="252"/>
      <c r="C280" s="253"/>
      <c r="D280" s="240" t="s">
        <v>446</v>
      </c>
      <c r="E280" s="254" t="s">
        <v>1</v>
      </c>
      <c r="F280" s="255" t="s">
        <v>4152</v>
      </c>
      <c r="G280" s="253"/>
      <c r="H280" s="256">
        <v>98.450000000000003</v>
      </c>
      <c r="I280" s="257"/>
      <c r="J280" s="253"/>
      <c r="K280" s="253"/>
      <c r="L280" s="258"/>
      <c r="M280" s="259"/>
      <c r="N280" s="260"/>
      <c r="O280" s="260"/>
      <c r="P280" s="260"/>
      <c r="Q280" s="260"/>
      <c r="R280" s="260"/>
      <c r="S280" s="260"/>
      <c r="T280" s="261"/>
      <c r="U280" s="13"/>
      <c r="V280" s="13"/>
      <c r="W280" s="13"/>
      <c r="X280" s="13"/>
      <c r="Y280" s="13"/>
      <c r="Z280" s="13"/>
      <c r="AA280" s="13"/>
      <c r="AB280" s="13"/>
      <c r="AC280" s="13"/>
      <c r="AD280" s="13"/>
      <c r="AE280" s="13"/>
      <c r="AT280" s="262" t="s">
        <v>446</v>
      </c>
      <c r="AU280" s="262" t="s">
        <v>85</v>
      </c>
      <c r="AV280" s="13" t="s">
        <v>85</v>
      </c>
      <c r="AW280" s="13" t="s">
        <v>32</v>
      </c>
      <c r="AX280" s="13" t="s">
        <v>76</v>
      </c>
      <c r="AY280" s="262" t="s">
        <v>342</v>
      </c>
    </row>
    <row r="281" s="13" customFormat="1">
      <c r="A281" s="13"/>
      <c r="B281" s="252"/>
      <c r="C281" s="253"/>
      <c r="D281" s="240" t="s">
        <v>446</v>
      </c>
      <c r="E281" s="254" t="s">
        <v>1</v>
      </c>
      <c r="F281" s="255" t="s">
        <v>4153</v>
      </c>
      <c r="G281" s="253"/>
      <c r="H281" s="256">
        <v>23.32</v>
      </c>
      <c r="I281" s="257"/>
      <c r="J281" s="253"/>
      <c r="K281" s="253"/>
      <c r="L281" s="258"/>
      <c r="M281" s="259"/>
      <c r="N281" s="260"/>
      <c r="O281" s="260"/>
      <c r="P281" s="260"/>
      <c r="Q281" s="260"/>
      <c r="R281" s="260"/>
      <c r="S281" s="260"/>
      <c r="T281" s="261"/>
      <c r="U281" s="13"/>
      <c r="V281" s="13"/>
      <c r="W281" s="13"/>
      <c r="X281" s="13"/>
      <c r="Y281" s="13"/>
      <c r="Z281" s="13"/>
      <c r="AA281" s="13"/>
      <c r="AB281" s="13"/>
      <c r="AC281" s="13"/>
      <c r="AD281" s="13"/>
      <c r="AE281" s="13"/>
      <c r="AT281" s="262" t="s">
        <v>446</v>
      </c>
      <c r="AU281" s="262" t="s">
        <v>85</v>
      </c>
      <c r="AV281" s="13" t="s">
        <v>85</v>
      </c>
      <c r="AW281" s="13" t="s">
        <v>32</v>
      </c>
      <c r="AX281" s="13" t="s">
        <v>76</v>
      </c>
      <c r="AY281" s="262" t="s">
        <v>342</v>
      </c>
    </row>
    <row r="282" s="16" customFormat="1">
      <c r="A282" s="16"/>
      <c r="B282" s="284"/>
      <c r="C282" s="285"/>
      <c r="D282" s="240" t="s">
        <v>446</v>
      </c>
      <c r="E282" s="286" t="s">
        <v>1</v>
      </c>
      <c r="F282" s="287" t="s">
        <v>500</v>
      </c>
      <c r="G282" s="285"/>
      <c r="H282" s="288">
        <v>121.77</v>
      </c>
      <c r="I282" s="289"/>
      <c r="J282" s="285"/>
      <c r="K282" s="285"/>
      <c r="L282" s="290"/>
      <c r="M282" s="291"/>
      <c r="N282" s="292"/>
      <c r="O282" s="292"/>
      <c r="P282" s="292"/>
      <c r="Q282" s="292"/>
      <c r="R282" s="292"/>
      <c r="S282" s="292"/>
      <c r="T282" s="293"/>
      <c r="U282" s="16"/>
      <c r="V282" s="16"/>
      <c r="W282" s="16"/>
      <c r="X282" s="16"/>
      <c r="Y282" s="16"/>
      <c r="Z282" s="16"/>
      <c r="AA282" s="16"/>
      <c r="AB282" s="16"/>
      <c r="AC282" s="16"/>
      <c r="AD282" s="16"/>
      <c r="AE282" s="16"/>
      <c r="AT282" s="294" t="s">
        <v>446</v>
      </c>
      <c r="AU282" s="294" t="s">
        <v>85</v>
      </c>
      <c r="AV282" s="16" t="s">
        <v>360</v>
      </c>
      <c r="AW282" s="16" t="s">
        <v>32</v>
      </c>
      <c r="AX282" s="16" t="s">
        <v>83</v>
      </c>
      <c r="AY282" s="294" t="s">
        <v>342</v>
      </c>
    </row>
    <row r="283" s="12" customFormat="1" ht="22.8" customHeight="1">
      <c r="A283" s="12"/>
      <c r="B283" s="213"/>
      <c r="C283" s="214"/>
      <c r="D283" s="215" t="s">
        <v>75</v>
      </c>
      <c r="E283" s="246" t="s">
        <v>360</v>
      </c>
      <c r="F283" s="246" t="s">
        <v>2379</v>
      </c>
      <c r="G283" s="214"/>
      <c r="H283" s="214"/>
      <c r="I283" s="217"/>
      <c r="J283" s="247">
        <f>BK283</f>
        <v>0</v>
      </c>
      <c r="K283" s="214"/>
      <c r="L283" s="219"/>
      <c r="M283" s="220"/>
      <c r="N283" s="221"/>
      <c r="O283" s="221"/>
      <c r="P283" s="222">
        <f>SUM(P284:P302)</f>
        <v>0</v>
      </c>
      <c r="Q283" s="221"/>
      <c r="R283" s="222">
        <f>SUM(R284:R302)</f>
        <v>0.025023239999999999</v>
      </c>
      <c r="S283" s="221"/>
      <c r="T283" s="223">
        <f>SUM(T284:T302)</f>
        <v>0</v>
      </c>
      <c r="U283" s="12"/>
      <c r="V283" s="12"/>
      <c r="W283" s="12"/>
      <c r="X283" s="12"/>
      <c r="Y283" s="12"/>
      <c r="Z283" s="12"/>
      <c r="AA283" s="12"/>
      <c r="AB283" s="12"/>
      <c r="AC283" s="12"/>
      <c r="AD283" s="12"/>
      <c r="AE283" s="12"/>
      <c r="AR283" s="224" t="s">
        <v>83</v>
      </c>
      <c r="AT283" s="225" t="s">
        <v>75</v>
      </c>
      <c r="AU283" s="225" t="s">
        <v>83</v>
      </c>
      <c r="AY283" s="224" t="s">
        <v>342</v>
      </c>
      <c r="BK283" s="226">
        <f>SUM(BK284:BK302)</f>
        <v>0</v>
      </c>
    </row>
    <row r="284" s="2" customFormat="1" ht="16.5" customHeight="1">
      <c r="A284" s="39"/>
      <c r="B284" s="40"/>
      <c r="C284" s="227" t="s">
        <v>687</v>
      </c>
      <c r="D284" s="227" t="s">
        <v>343</v>
      </c>
      <c r="E284" s="228" t="s">
        <v>2849</v>
      </c>
      <c r="F284" s="229" t="s">
        <v>2850</v>
      </c>
      <c r="G284" s="230" t="s">
        <v>562</v>
      </c>
      <c r="H284" s="231">
        <v>15.565</v>
      </c>
      <c r="I284" s="232"/>
      <c r="J284" s="233">
        <f>ROUND(I284*H284,2)</f>
        <v>0</v>
      </c>
      <c r="K284" s="229" t="s">
        <v>443</v>
      </c>
      <c r="L284" s="45"/>
      <c r="M284" s="234" t="s">
        <v>1</v>
      </c>
      <c r="N284" s="235" t="s">
        <v>41</v>
      </c>
      <c r="O284" s="92"/>
      <c r="P284" s="236">
        <f>O284*H284</f>
        <v>0</v>
      </c>
      <c r="Q284" s="236">
        <v>0</v>
      </c>
      <c r="R284" s="236">
        <f>Q284*H284</f>
        <v>0</v>
      </c>
      <c r="S284" s="236">
        <v>0</v>
      </c>
      <c r="T284" s="237">
        <f>S284*H284</f>
        <v>0</v>
      </c>
      <c r="U284" s="39"/>
      <c r="V284" s="39"/>
      <c r="W284" s="39"/>
      <c r="X284" s="39"/>
      <c r="Y284" s="39"/>
      <c r="Z284" s="39"/>
      <c r="AA284" s="39"/>
      <c r="AB284" s="39"/>
      <c r="AC284" s="39"/>
      <c r="AD284" s="39"/>
      <c r="AE284" s="39"/>
      <c r="AR284" s="238" t="s">
        <v>360</v>
      </c>
      <c r="AT284" s="238" t="s">
        <v>343</v>
      </c>
      <c r="AU284" s="238" t="s">
        <v>85</v>
      </c>
      <c r="AY284" s="18" t="s">
        <v>342</v>
      </c>
      <c r="BE284" s="239">
        <f>IF(N284="základní",J284,0)</f>
        <v>0</v>
      </c>
      <c r="BF284" s="239">
        <f>IF(N284="snížená",J284,0)</f>
        <v>0</v>
      </c>
      <c r="BG284" s="239">
        <f>IF(N284="zákl. přenesená",J284,0)</f>
        <v>0</v>
      </c>
      <c r="BH284" s="239">
        <f>IF(N284="sníž. přenesená",J284,0)</f>
        <v>0</v>
      </c>
      <c r="BI284" s="239">
        <f>IF(N284="nulová",J284,0)</f>
        <v>0</v>
      </c>
      <c r="BJ284" s="18" t="s">
        <v>83</v>
      </c>
      <c r="BK284" s="239">
        <f>ROUND(I284*H284,2)</f>
        <v>0</v>
      </c>
      <c r="BL284" s="18" t="s">
        <v>360</v>
      </c>
      <c r="BM284" s="238" t="s">
        <v>4154</v>
      </c>
    </row>
    <row r="285" s="2" customFormat="1">
      <c r="A285" s="39"/>
      <c r="B285" s="40"/>
      <c r="C285" s="41"/>
      <c r="D285" s="240" t="s">
        <v>349</v>
      </c>
      <c r="E285" s="41"/>
      <c r="F285" s="241" t="s">
        <v>2852</v>
      </c>
      <c r="G285" s="41"/>
      <c r="H285" s="41"/>
      <c r="I285" s="242"/>
      <c r="J285" s="41"/>
      <c r="K285" s="41"/>
      <c r="L285" s="45"/>
      <c r="M285" s="243"/>
      <c r="N285" s="244"/>
      <c r="O285" s="92"/>
      <c r="P285" s="92"/>
      <c r="Q285" s="92"/>
      <c r="R285" s="92"/>
      <c r="S285" s="92"/>
      <c r="T285" s="93"/>
      <c r="U285" s="39"/>
      <c r="V285" s="39"/>
      <c r="W285" s="39"/>
      <c r="X285" s="39"/>
      <c r="Y285" s="39"/>
      <c r="Z285" s="39"/>
      <c r="AA285" s="39"/>
      <c r="AB285" s="39"/>
      <c r="AC285" s="39"/>
      <c r="AD285" s="39"/>
      <c r="AE285" s="39"/>
      <c r="AT285" s="18" t="s">
        <v>349</v>
      </c>
      <c r="AU285" s="18" t="s">
        <v>85</v>
      </c>
    </row>
    <row r="286" s="13" customFormat="1">
      <c r="A286" s="13"/>
      <c r="B286" s="252"/>
      <c r="C286" s="253"/>
      <c r="D286" s="240" t="s">
        <v>446</v>
      </c>
      <c r="E286" s="254" t="s">
        <v>1</v>
      </c>
      <c r="F286" s="255" t="s">
        <v>4155</v>
      </c>
      <c r="G286" s="253"/>
      <c r="H286" s="256">
        <v>8.7010000000000005</v>
      </c>
      <c r="I286" s="257"/>
      <c r="J286" s="253"/>
      <c r="K286" s="253"/>
      <c r="L286" s="258"/>
      <c r="M286" s="259"/>
      <c r="N286" s="260"/>
      <c r="O286" s="260"/>
      <c r="P286" s="260"/>
      <c r="Q286" s="260"/>
      <c r="R286" s="260"/>
      <c r="S286" s="260"/>
      <c r="T286" s="261"/>
      <c r="U286" s="13"/>
      <c r="V286" s="13"/>
      <c r="W286" s="13"/>
      <c r="X286" s="13"/>
      <c r="Y286" s="13"/>
      <c r="Z286" s="13"/>
      <c r="AA286" s="13"/>
      <c r="AB286" s="13"/>
      <c r="AC286" s="13"/>
      <c r="AD286" s="13"/>
      <c r="AE286" s="13"/>
      <c r="AT286" s="262" t="s">
        <v>446</v>
      </c>
      <c r="AU286" s="262" t="s">
        <v>85</v>
      </c>
      <c r="AV286" s="13" t="s">
        <v>85</v>
      </c>
      <c r="AW286" s="13" t="s">
        <v>32</v>
      </c>
      <c r="AX286" s="13" t="s">
        <v>76</v>
      </c>
      <c r="AY286" s="262" t="s">
        <v>342</v>
      </c>
    </row>
    <row r="287" s="13" customFormat="1">
      <c r="A287" s="13"/>
      <c r="B287" s="252"/>
      <c r="C287" s="253"/>
      <c r="D287" s="240" t="s">
        <v>446</v>
      </c>
      <c r="E287" s="254" t="s">
        <v>1</v>
      </c>
      <c r="F287" s="255" t="s">
        <v>4156</v>
      </c>
      <c r="G287" s="253"/>
      <c r="H287" s="256">
        <v>6.8639999999999999</v>
      </c>
      <c r="I287" s="257"/>
      <c r="J287" s="253"/>
      <c r="K287" s="253"/>
      <c r="L287" s="258"/>
      <c r="M287" s="259"/>
      <c r="N287" s="260"/>
      <c r="O287" s="260"/>
      <c r="P287" s="260"/>
      <c r="Q287" s="260"/>
      <c r="R287" s="260"/>
      <c r="S287" s="260"/>
      <c r="T287" s="261"/>
      <c r="U287" s="13"/>
      <c r="V287" s="13"/>
      <c r="W287" s="13"/>
      <c r="X287" s="13"/>
      <c r="Y287" s="13"/>
      <c r="Z287" s="13"/>
      <c r="AA287" s="13"/>
      <c r="AB287" s="13"/>
      <c r="AC287" s="13"/>
      <c r="AD287" s="13"/>
      <c r="AE287" s="13"/>
      <c r="AT287" s="262" t="s">
        <v>446</v>
      </c>
      <c r="AU287" s="262" t="s">
        <v>85</v>
      </c>
      <c r="AV287" s="13" t="s">
        <v>85</v>
      </c>
      <c r="AW287" s="13" t="s">
        <v>32</v>
      </c>
      <c r="AX287" s="13" t="s">
        <v>76</v>
      </c>
      <c r="AY287" s="262" t="s">
        <v>342</v>
      </c>
    </row>
    <row r="288" s="16" customFormat="1">
      <c r="A288" s="16"/>
      <c r="B288" s="284"/>
      <c r="C288" s="285"/>
      <c r="D288" s="240" t="s">
        <v>446</v>
      </c>
      <c r="E288" s="286" t="s">
        <v>1</v>
      </c>
      <c r="F288" s="287" t="s">
        <v>500</v>
      </c>
      <c r="G288" s="285"/>
      <c r="H288" s="288">
        <v>15.565</v>
      </c>
      <c r="I288" s="289"/>
      <c r="J288" s="285"/>
      <c r="K288" s="285"/>
      <c r="L288" s="290"/>
      <c r="M288" s="291"/>
      <c r="N288" s="292"/>
      <c r="O288" s="292"/>
      <c r="P288" s="292"/>
      <c r="Q288" s="292"/>
      <c r="R288" s="292"/>
      <c r="S288" s="292"/>
      <c r="T288" s="293"/>
      <c r="U288" s="16"/>
      <c r="V288" s="16"/>
      <c r="W288" s="16"/>
      <c r="X288" s="16"/>
      <c r="Y288" s="16"/>
      <c r="Z288" s="16"/>
      <c r="AA288" s="16"/>
      <c r="AB288" s="16"/>
      <c r="AC288" s="16"/>
      <c r="AD288" s="16"/>
      <c r="AE288" s="16"/>
      <c r="AT288" s="294" t="s">
        <v>446</v>
      </c>
      <c r="AU288" s="294" t="s">
        <v>85</v>
      </c>
      <c r="AV288" s="16" t="s">
        <v>360</v>
      </c>
      <c r="AW288" s="16" t="s">
        <v>32</v>
      </c>
      <c r="AX288" s="16" t="s">
        <v>83</v>
      </c>
      <c r="AY288" s="294" t="s">
        <v>342</v>
      </c>
    </row>
    <row r="289" s="2" customFormat="1" ht="16.5" customHeight="1">
      <c r="A289" s="39"/>
      <c r="B289" s="40"/>
      <c r="C289" s="227" t="s">
        <v>692</v>
      </c>
      <c r="D289" s="227" t="s">
        <v>343</v>
      </c>
      <c r="E289" s="228" t="s">
        <v>4157</v>
      </c>
      <c r="F289" s="229" t="s">
        <v>4158</v>
      </c>
      <c r="G289" s="230" t="s">
        <v>562</v>
      </c>
      <c r="H289" s="231">
        <v>0.35099999999999998</v>
      </c>
      <c r="I289" s="232"/>
      <c r="J289" s="233">
        <f>ROUND(I289*H289,2)</f>
        <v>0</v>
      </c>
      <c r="K289" s="229" t="s">
        <v>443</v>
      </c>
      <c r="L289" s="45"/>
      <c r="M289" s="234" t="s">
        <v>1</v>
      </c>
      <c r="N289" s="235" t="s">
        <v>41</v>
      </c>
      <c r="O289" s="92"/>
      <c r="P289" s="236">
        <f>O289*H289</f>
        <v>0</v>
      </c>
      <c r="Q289" s="236">
        <v>0</v>
      </c>
      <c r="R289" s="236">
        <f>Q289*H289</f>
        <v>0</v>
      </c>
      <c r="S289" s="236">
        <v>0</v>
      </c>
      <c r="T289" s="237">
        <f>S289*H289</f>
        <v>0</v>
      </c>
      <c r="U289" s="39"/>
      <c r="V289" s="39"/>
      <c r="W289" s="39"/>
      <c r="X289" s="39"/>
      <c r="Y289" s="39"/>
      <c r="Z289" s="39"/>
      <c r="AA289" s="39"/>
      <c r="AB289" s="39"/>
      <c r="AC289" s="39"/>
      <c r="AD289" s="39"/>
      <c r="AE289" s="39"/>
      <c r="AR289" s="238" t="s">
        <v>360</v>
      </c>
      <c r="AT289" s="238" t="s">
        <v>343</v>
      </c>
      <c r="AU289" s="238" t="s">
        <v>85</v>
      </c>
      <c r="AY289" s="18" t="s">
        <v>342</v>
      </c>
      <c r="BE289" s="239">
        <f>IF(N289="základní",J289,0)</f>
        <v>0</v>
      </c>
      <c r="BF289" s="239">
        <f>IF(N289="snížená",J289,0)</f>
        <v>0</v>
      </c>
      <c r="BG289" s="239">
        <f>IF(N289="zákl. přenesená",J289,0)</f>
        <v>0</v>
      </c>
      <c r="BH289" s="239">
        <f>IF(N289="sníž. přenesená",J289,0)</f>
        <v>0</v>
      </c>
      <c r="BI289" s="239">
        <f>IF(N289="nulová",J289,0)</f>
        <v>0</v>
      </c>
      <c r="BJ289" s="18" t="s">
        <v>83</v>
      </c>
      <c r="BK289" s="239">
        <f>ROUND(I289*H289,2)</f>
        <v>0</v>
      </c>
      <c r="BL289" s="18" t="s">
        <v>360</v>
      </c>
      <c r="BM289" s="238" t="s">
        <v>4159</v>
      </c>
    </row>
    <row r="290" s="2" customFormat="1">
      <c r="A290" s="39"/>
      <c r="B290" s="40"/>
      <c r="C290" s="41"/>
      <c r="D290" s="240" t="s">
        <v>349</v>
      </c>
      <c r="E290" s="41"/>
      <c r="F290" s="241" t="s">
        <v>4160</v>
      </c>
      <c r="G290" s="41"/>
      <c r="H290" s="41"/>
      <c r="I290" s="242"/>
      <c r="J290" s="41"/>
      <c r="K290" s="41"/>
      <c r="L290" s="45"/>
      <c r="M290" s="243"/>
      <c r="N290" s="244"/>
      <c r="O290" s="92"/>
      <c r="P290" s="92"/>
      <c r="Q290" s="92"/>
      <c r="R290" s="92"/>
      <c r="S290" s="92"/>
      <c r="T290" s="93"/>
      <c r="U290" s="39"/>
      <c r="V290" s="39"/>
      <c r="W290" s="39"/>
      <c r="X290" s="39"/>
      <c r="Y290" s="39"/>
      <c r="Z290" s="39"/>
      <c r="AA290" s="39"/>
      <c r="AB290" s="39"/>
      <c r="AC290" s="39"/>
      <c r="AD290" s="39"/>
      <c r="AE290" s="39"/>
      <c r="AT290" s="18" t="s">
        <v>349</v>
      </c>
      <c r="AU290" s="18" t="s">
        <v>85</v>
      </c>
    </row>
    <row r="291" s="13" customFormat="1">
      <c r="A291" s="13"/>
      <c r="B291" s="252"/>
      <c r="C291" s="253"/>
      <c r="D291" s="240" t="s">
        <v>446</v>
      </c>
      <c r="E291" s="254" t="s">
        <v>1</v>
      </c>
      <c r="F291" s="255" t="s">
        <v>4161</v>
      </c>
      <c r="G291" s="253"/>
      <c r="H291" s="256">
        <v>0.070000000000000007</v>
      </c>
      <c r="I291" s="257"/>
      <c r="J291" s="253"/>
      <c r="K291" s="253"/>
      <c r="L291" s="258"/>
      <c r="M291" s="259"/>
      <c r="N291" s="260"/>
      <c r="O291" s="260"/>
      <c r="P291" s="260"/>
      <c r="Q291" s="260"/>
      <c r="R291" s="260"/>
      <c r="S291" s="260"/>
      <c r="T291" s="261"/>
      <c r="U291" s="13"/>
      <c r="V291" s="13"/>
      <c r="W291" s="13"/>
      <c r="X291" s="13"/>
      <c r="Y291" s="13"/>
      <c r="Z291" s="13"/>
      <c r="AA291" s="13"/>
      <c r="AB291" s="13"/>
      <c r="AC291" s="13"/>
      <c r="AD291" s="13"/>
      <c r="AE291" s="13"/>
      <c r="AT291" s="262" t="s">
        <v>446</v>
      </c>
      <c r="AU291" s="262" t="s">
        <v>85</v>
      </c>
      <c r="AV291" s="13" t="s">
        <v>85</v>
      </c>
      <c r="AW291" s="13" t="s">
        <v>32</v>
      </c>
      <c r="AX291" s="13" t="s">
        <v>76</v>
      </c>
      <c r="AY291" s="262" t="s">
        <v>342</v>
      </c>
    </row>
    <row r="292" s="13" customFormat="1">
      <c r="A292" s="13"/>
      <c r="B292" s="252"/>
      <c r="C292" s="253"/>
      <c r="D292" s="240" t="s">
        <v>446</v>
      </c>
      <c r="E292" s="254" t="s">
        <v>1</v>
      </c>
      <c r="F292" s="255" t="s">
        <v>4162</v>
      </c>
      <c r="G292" s="253"/>
      <c r="H292" s="256">
        <v>0.02</v>
      </c>
      <c r="I292" s="257"/>
      <c r="J292" s="253"/>
      <c r="K292" s="253"/>
      <c r="L292" s="258"/>
      <c r="M292" s="259"/>
      <c r="N292" s="260"/>
      <c r="O292" s="260"/>
      <c r="P292" s="260"/>
      <c r="Q292" s="260"/>
      <c r="R292" s="260"/>
      <c r="S292" s="260"/>
      <c r="T292" s="261"/>
      <c r="U292" s="13"/>
      <c r="V292" s="13"/>
      <c r="W292" s="13"/>
      <c r="X292" s="13"/>
      <c r="Y292" s="13"/>
      <c r="Z292" s="13"/>
      <c r="AA292" s="13"/>
      <c r="AB292" s="13"/>
      <c r="AC292" s="13"/>
      <c r="AD292" s="13"/>
      <c r="AE292" s="13"/>
      <c r="AT292" s="262" t="s">
        <v>446</v>
      </c>
      <c r="AU292" s="262" t="s">
        <v>85</v>
      </c>
      <c r="AV292" s="13" t="s">
        <v>85</v>
      </c>
      <c r="AW292" s="13" t="s">
        <v>32</v>
      </c>
      <c r="AX292" s="13" t="s">
        <v>76</v>
      </c>
      <c r="AY292" s="262" t="s">
        <v>342</v>
      </c>
    </row>
    <row r="293" s="13" customFormat="1">
      <c r="A293" s="13"/>
      <c r="B293" s="252"/>
      <c r="C293" s="253"/>
      <c r="D293" s="240" t="s">
        <v>446</v>
      </c>
      <c r="E293" s="254" t="s">
        <v>1</v>
      </c>
      <c r="F293" s="255" t="s">
        <v>4163</v>
      </c>
      <c r="G293" s="253"/>
      <c r="H293" s="256">
        <v>0.081000000000000003</v>
      </c>
      <c r="I293" s="257"/>
      <c r="J293" s="253"/>
      <c r="K293" s="253"/>
      <c r="L293" s="258"/>
      <c r="M293" s="259"/>
      <c r="N293" s="260"/>
      <c r="O293" s="260"/>
      <c r="P293" s="260"/>
      <c r="Q293" s="260"/>
      <c r="R293" s="260"/>
      <c r="S293" s="260"/>
      <c r="T293" s="261"/>
      <c r="U293" s="13"/>
      <c r="V293" s="13"/>
      <c r="W293" s="13"/>
      <c r="X293" s="13"/>
      <c r="Y293" s="13"/>
      <c r="Z293" s="13"/>
      <c r="AA293" s="13"/>
      <c r="AB293" s="13"/>
      <c r="AC293" s="13"/>
      <c r="AD293" s="13"/>
      <c r="AE293" s="13"/>
      <c r="AT293" s="262" t="s">
        <v>446</v>
      </c>
      <c r="AU293" s="262" t="s">
        <v>85</v>
      </c>
      <c r="AV293" s="13" t="s">
        <v>85</v>
      </c>
      <c r="AW293" s="13" t="s">
        <v>32</v>
      </c>
      <c r="AX293" s="13" t="s">
        <v>76</v>
      </c>
      <c r="AY293" s="262" t="s">
        <v>342</v>
      </c>
    </row>
    <row r="294" s="13" customFormat="1">
      <c r="A294" s="13"/>
      <c r="B294" s="252"/>
      <c r="C294" s="253"/>
      <c r="D294" s="240" t="s">
        <v>446</v>
      </c>
      <c r="E294" s="254" t="s">
        <v>1</v>
      </c>
      <c r="F294" s="255" t="s">
        <v>4164</v>
      </c>
      <c r="G294" s="253"/>
      <c r="H294" s="256">
        <v>0.17999999999999999</v>
      </c>
      <c r="I294" s="257"/>
      <c r="J294" s="253"/>
      <c r="K294" s="253"/>
      <c r="L294" s="258"/>
      <c r="M294" s="259"/>
      <c r="N294" s="260"/>
      <c r="O294" s="260"/>
      <c r="P294" s="260"/>
      <c r="Q294" s="260"/>
      <c r="R294" s="260"/>
      <c r="S294" s="260"/>
      <c r="T294" s="261"/>
      <c r="U294" s="13"/>
      <c r="V294" s="13"/>
      <c r="W294" s="13"/>
      <c r="X294" s="13"/>
      <c r="Y294" s="13"/>
      <c r="Z294" s="13"/>
      <c r="AA294" s="13"/>
      <c r="AB294" s="13"/>
      <c r="AC294" s="13"/>
      <c r="AD294" s="13"/>
      <c r="AE294" s="13"/>
      <c r="AT294" s="262" t="s">
        <v>446</v>
      </c>
      <c r="AU294" s="262" t="s">
        <v>85</v>
      </c>
      <c r="AV294" s="13" t="s">
        <v>85</v>
      </c>
      <c r="AW294" s="13" t="s">
        <v>32</v>
      </c>
      <c r="AX294" s="13" t="s">
        <v>76</v>
      </c>
      <c r="AY294" s="262" t="s">
        <v>342</v>
      </c>
    </row>
    <row r="295" s="16" customFormat="1">
      <c r="A295" s="16"/>
      <c r="B295" s="284"/>
      <c r="C295" s="285"/>
      <c r="D295" s="240" t="s">
        <v>446</v>
      </c>
      <c r="E295" s="286" t="s">
        <v>1</v>
      </c>
      <c r="F295" s="287" t="s">
        <v>500</v>
      </c>
      <c r="G295" s="285"/>
      <c r="H295" s="288">
        <v>0.35099999999999998</v>
      </c>
      <c r="I295" s="289"/>
      <c r="J295" s="285"/>
      <c r="K295" s="285"/>
      <c r="L295" s="290"/>
      <c r="M295" s="291"/>
      <c r="N295" s="292"/>
      <c r="O295" s="292"/>
      <c r="P295" s="292"/>
      <c r="Q295" s="292"/>
      <c r="R295" s="292"/>
      <c r="S295" s="292"/>
      <c r="T295" s="293"/>
      <c r="U295" s="16"/>
      <c r="V295" s="16"/>
      <c r="W295" s="16"/>
      <c r="X295" s="16"/>
      <c r="Y295" s="16"/>
      <c r="Z295" s="16"/>
      <c r="AA295" s="16"/>
      <c r="AB295" s="16"/>
      <c r="AC295" s="16"/>
      <c r="AD295" s="16"/>
      <c r="AE295" s="16"/>
      <c r="AT295" s="294" t="s">
        <v>446</v>
      </c>
      <c r="AU295" s="294" t="s">
        <v>85</v>
      </c>
      <c r="AV295" s="16" t="s">
        <v>360</v>
      </c>
      <c r="AW295" s="16" t="s">
        <v>32</v>
      </c>
      <c r="AX295" s="16" t="s">
        <v>83</v>
      </c>
      <c r="AY295" s="294" t="s">
        <v>342</v>
      </c>
    </row>
    <row r="296" s="2" customFormat="1" ht="16.5" customHeight="1">
      <c r="A296" s="39"/>
      <c r="B296" s="40"/>
      <c r="C296" s="227" t="s">
        <v>700</v>
      </c>
      <c r="D296" s="227" t="s">
        <v>343</v>
      </c>
      <c r="E296" s="228" t="s">
        <v>4165</v>
      </c>
      <c r="F296" s="229" t="s">
        <v>4166</v>
      </c>
      <c r="G296" s="230" t="s">
        <v>473</v>
      </c>
      <c r="H296" s="231">
        <v>3.9159999999999999</v>
      </c>
      <c r="I296" s="232"/>
      <c r="J296" s="233">
        <f>ROUND(I296*H296,2)</f>
        <v>0</v>
      </c>
      <c r="K296" s="229" t="s">
        <v>443</v>
      </c>
      <c r="L296" s="45"/>
      <c r="M296" s="234" t="s">
        <v>1</v>
      </c>
      <c r="N296" s="235" t="s">
        <v>41</v>
      </c>
      <c r="O296" s="92"/>
      <c r="P296" s="236">
        <f>O296*H296</f>
        <v>0</v>
      </c>
      <c r="Q296" s="236">
        <v>0.0063899999999999998</v>
      </c>
      <c r="R296" s="236">
        <f>Q296*H296</f>
        <v>0.025023239999999999</v>
      </c>
      <c r="S296" s="236">
        <v>0</v>
      </c>
      <c r="T296" s="237">
        <f>S296*H296</f>
        <v>0</v>
      </c>
      <c r="U296" s="39"/>
      <c r="V296" s="39"/>
      <c r="W296" s="39"/>
      <c r="X296" s="39"/>
      <c r="Y296" s="39"/>
      <c r="Z296" s="39"/>
      <c r="AA296" s="39"/>
      <c r="AB296" s="39"/>
      <c r="AC296" s="39"/>
      <c r="AD296" s="39"/>
      <c r="AE296" s="39"/>
      <c r="AR296" s="238" t="s">
        <v>360</v>
      </c>
      <c r="AT296" s="238" t="s">
        <v>343</v>
      </c>
      <c r="AU296" s="238" t="s">
        <v>85</v>
      </c>
      <c r="AY296" s="18" t="s">
        <v>342</v>
      </c>
      <c r="BE296" s="239">
        <f>IF(N296="základní",J296,0)</f>
        <v>0</v>
      </c>
      <c r="BF296" s="239">
        <f>IF(N296="snížená",J296,0)</f>
        <v>0</v>
      </c>
      <c r="BG296" s="239">
        <f>IF(N296="zákl. přenesená",J296,0)</f>
        <v>0</v>
      </c>
      <c r="BH296" s="239">
        <f>IF(N296="sníž. přenesená",J296,0)</f>
        <v>0</v>
      </c>
      <c r="BI296" s="239">
        <f>IF(N296="nulová",J296,0)</f>
        <v>0</v>
      </c>
      <c r="BJ296" s="18" t="s">
        <v>83</v>
      </c>
      <c r="BK296" s="239">
        <f>ROUND(I296*H296,2)</f>
        <v>0</v>
      </c>
      <c r="BL296" s="18" t="s">
        <v>360</v>
      </c>
      <c r="BM296" s="238" t="s">
        <v>4167</v>
      </c>
    </row>
    <row r="297" s="2" customFormat="1">
      <c r="A297" s="39"/>
      <c r="B297" s="40"/>
      <c r="C297" s="41"/>
      <c r="D297" s="240" t="s">
        <v>349</v>
      </c>
      <c r="E297" s="41"/>
      <c r="F297" s="241" t="s">
        <v>4168</v>
      </c>
      <c r="G297" s="41"/>
      <c r="H297" s="41"/>
      <c r="I297" s="242"/>
      <c r="J297" s="41"/>
      <c r="K297" s="41"/>
      <c r="L297" s="45"/>
      <c r="M297" s="243"/>
      <c r="N297" s="244"/>
      <c r="O297" s="92"/>
      <c r="P297" s="92"/>
      <c r="Q297" s="92"/>
      <c r="R297" s="92"/>
      <c r="S297" s="92"/>
      <c r="T297" s="93"/>
      <c r="U297" s="39"/>
      <c r="V297" s="39"/>
      <c r="W297" s="39"/>
      <c r="X297" s="39"/>
      <c r="Y297" s="39"/>
      <c r="Z297" s="39"/>
      <c r="AA297" s="39"/>
      <c r="AB297" s="39"/>
      <c r="AC297" s="39"/>
      <c r="AD297" s="39"/>
      <c r="AE297" s="39"/>
      <c r="AT297" s="18" t="s">
        <v>349</v>
      </c>
      <c r="AU297" s="18" t="s">
        <v>85</v>
      </c>
    </row>
    <row r="298" s="13" customFormat="1">
      <c r="A298" s="13"/>
      <c r="B298" s="252"/>
      <c r="C298" s="253"/>
      <c r="D298" s="240" t="s">
        <v>446</v>
      </c>
      <c r="E298" s="254" t="s">
        <v>1</v>
      </c>
      <c r="F298" s="255" t="s">
        <v>4169</v>
      </c>
      <c r="G298" s="253"/>
      <c r="H298" s="256">
        <v>0.59999999999999998</v>
      </c>
      <c r="I298" s="257"/>
      <c r="J298" s="253"/>
      <c r="K298" s="253"/>
      <c r="L298" s="258"/>
      <c r="M298" s="259"/>
      <c r="N298" s="260"/>
      <c r="O298" s="260"/>
      <c r="P298" s="260"/>
      <c r="Q298" s="260"/>
      <c r="R298" s="260"/>
      <c r="S298" s="260"/>
      <c r="T298" s="261"/>
      <c r="U298" s="13"/>
      <c r="V298" s="13"/>
      <c r="W298" s="13"/>
      <c r="X298" s="13"/>
      <c r="Y298" s="13"/>
      <c r="Z298" s="13"/>
      <c r="AA298" s="13"/>
      <c r="AB298" s="13"/>
      <c r="AC298" s="13"/>
      <c r="AD298" s="13"/>
      <c r="AE298" s="13"/>
      <c r="AT298" s="262" t="s">
        <v>446</v>
      </c>
      <c r="AU298" s="262" t="s">
        <v>85</v>
      </c>
      <c r="AV298" s="13" t="s">
        <v>85</v>
      </c>
      <c r="AW298" s="13" t="s">
        <v>32</v>
      </c>
      <c r="AX298" s="13" t="s">
        <v>76</v>
      </c>
      <c r="AY298" s="262" t="s">
        <v>342</v>
      </c>
    </row>
    <row r="299" s="13" customFormat="1">
      <c r="A299" s="13"/>
      <c r="B299" s="252"/>
      <c r="C299" s="253"/>
      <c r="D299" s="240" t="s">
        <v>446</v>
      </c>
      <c r="E299" s="254" t="s">
        <v>1</v>
      </c>
      <c r="F299" s="255" t="s">
        <v>4170</v>
      </c>
      <c r="G299" s="253"/>
      <c r="H299" s="256">
        <v>0.44800000000000001</v>
      </c>
      <c r="I299" s="257"/>
      <c r="J299" s="253"/>
      <c r="K299" s="253"/>
      <c r="L299" s="258"/>
      <c r="M299" s="259"/>
      <c r="N299" s="260"/>
      <c r="O299" s="260"/>
      <c r="P299" s="260"/>
      <c r="Q299" s="260"/>
      <c r="R299" s="260"/>
      <c r="S299" s="260"/>
      <c r="T299" s="261"/>
      <c r="U299" s="13"/>
      <c r="V299" s="13"/>
      <c r="W299" s="13"/>
      <c r="X299" s="13"/>
      <c r="Y299" s="13"/>
      <c r="Z299" s="13"/>
      <c r="AA299" s="13"/>
      <c r="AB299" s="13"/>
      <c r="AC299" s="13"/>
      <c r="AD299" s="13"/>
      <c r="AE299" s="13"/>
      <c r="AT299" s="262" t="s">
        <v>446</v>
      </c>
      <c r="AU299" s="262" t="s">
        <v>85</v>
      </c>
      <c r="AV299" s="13" t="s">
        <v>85</v>
      </c>
      <c r="AW299" s="13" t="s">
        <v>32</v>
      </c>
      <c r="AX299" s="13" t="s">
        <v>76</v>
      </c>
      <c r="AY299" s="262" t="s">
        <v>342</v>
      </c>
    </row>
    <row r="300" s="13" customFormat="1">
      <c r="A300" s="13"/>
      <c r="B300" s="252"/>
      <c r="C300" s="253"/>
      <c r="D300" s="240" t="s">
        <v>446</v>
      </c>
      <c r="E300" s="254" t="s">
        <v>1</v>
      </c>
      <c r="F300" s="255" t="s">
        <v>4171</v>
      </c>
      <c r="G300" s="253"/>
      <c r="H300" s="256">
        <v>1.1040000000000001</v>
      </c>
      <c r="I300" s="257"/>
      <c r="J300" s="253"/>
      <c r="K300" s="253"/>
      <c r="L300" s="258"/>
      <c r="M300" s="259"/>
      <c r="N300" s="260"/>
      <c r="O300" s="260"/>
      <c r="P300" s="260"/>
      <c r="Q300" s="260"/>
      <c r="R300" s="260"/>
      <c r="S300" s="260"/>
      <c r="T300" s="261"/>
      <c r="U300" s="13"/>
      <c r="V300" s="13"/>
      <c r="W300" s="13"/>
      <c r="X300" s="13"/>
      <c r="Y300" s="13"/>
      <c r="Z300" s="13"/>
      <c r="AA300" s="13"/>
      <c r="AB300" s="13"/>
      <c r="AC300" s="13"/>
      <c r="AD300" s="13"/>
      <c r="AE300" s="13"/>
      <c r="AT300" s="262" t="s">
        <v>446</v>
      </c>
      <c r="AU300" s="262" t="s">
        <v>85</v>
      </c>
      <c r="AV300" s="13" t="s">
        <v>85</v>
      </c>
      <c r="AW300" s="13" t="s">
        <v>32</v>
      </c>
      <c r="AX300" s="13" t="s">
        <v>76</v>
      </c>
      <c r="AY300" s="262" t="s">
        <v>342</v>
      </c>
    </row>
    <row r="301" s="13" customFormat="1">
      <c r="A301" s="13"/>
      <c r="B301" s="252"/>
      <c r="C301" s="253"/>
      <c r="D301" s="240" t="s">
        <v>446</v>
      </c>
      <c r="E301" s="254" t="s">
        <v>1</v>
      </c>
      <c r="F301" s="255" t="s">
        <v>4172</v>
      </c>
      <c r="G301" s="253"/>
      <c r="H301" s="256">
        <v>1.764</v>
      </c>
      <c r="I301" s="257"/>
      <c r="J301" s="253"/>
      <c r="K301" s="253"/>
      <c r="L301" s="258"/>
      <c r="M301" s="259"/>
      <c r="N301" s="260"/>
      <c r="O301" s="260"/>
      <c r="P301" s="260"/>
      <c r="Q301" s="260"/>
      <c r="R301" s="260"/>
      <c r="S301" s="260"/>
      <c r="T301" s="261"/>
      <c r="U301" s="13"/>
      <c r="V301" s="13"/>
      <c r="W301" s="13"/>
      <c r="X301" s="13"/>
      <c r="Y301" s="13"/>
      <c r="Z301" s="13"/>
      <c r="AA301" s="13"/>
      <c r="AB301" s="13"/>
      <c r="AC301" s="13"/>
      <c r="AD301" s="13"/>
      <c r="AE301" s="13"/>
      <c r="AT301" s="262" t="s">
        <v>446</v>
      </c>
      <c r="AU301" s="262" t="s">
        <v>85</v>
      </c>
      <c r="AV301" s="13" t="s">
        <v>85</v>
      </c>
      <c r="AW301" s="13" t="s">
        <v>32</v>
      </c>
      <c r="AX301" s="13" t="s">
        <v>76</v>
      </c>
      <c r="AY301" s="262" t="s">
        <v>342</v>
      </c>
    </row>
    <row r="302" s="16" customFormat="1">
      <c r="A302" s="16"/>
      <c r="B302" s="284"/>
      <c r="C302" s="285"/>
      <c r="D302" s="240" t="s">
        <v>446</v>
      </c>
      <c r="E302" s="286" t="s">
        <v>1</v>
      </c>
      <c r="F302" s="287" t="s">
        <v>500</v>
      </c>
      <c r="G302" s="285"/>
      <c r="H302" s="288">
        <v>3.9159999999999999</v>
      </c>
      <c r="I302" s="289"/>
      <c r="J302" s="285"/>
      <c r="K302" s="285"/>
      <c r="L302" s="290"/>
      <c r="M302" s="291"/>
      <c r="N302" s="292"/>
      <c r="O302" s="292"/>
      <c r="P302" s="292"/>
      <c r="Q302" s="292"/>
      <c r="R302" s="292"/>
      <c r="S302" s="292"/>
      <c r="T302" s="293"/>
      <c r="U302" s="16"/>
      <c r="V302" s="16"/>
      <c r="W302" s="16"/>
      <c r="X302" s="16"/>
      <c r="Y302" s="16"/>
      <c r="Z302" s="16"/>
      <c r="AA302" s="16"/>
      <c r="AB302" s="16"/>
      <c r="AC302" s="16"/>
      <c r="AD302" s="16"/>
      <c r="AE302" s="16"/>
      <c r="AT302" s="294" t="s">
        <v>446</v>
      </c>
      <c r="AU302" s="294" t="s">
        <v>85</v>
      </c>
      <c r="AV302" s="16" t="s">
        <v>360</v>
      </c>
      <c r="AW302" s="16" t="s">
        <v>32</v>
      </c>
      <c r="AX302" s="16" t="s">
        <v>83</v>
      </c>
      <c r="AY302" s="294" t="s">
        <v>342</v>
      </c>
    </row>
    <row r="303" s="12" customFormat="1" ht="22.8" customHeight="1">
      <c r="A303" s="12"/>
      <c r="B303" s="213"/>
      <c r="C303" s="214"/>
      <c r="D303" s="215" t="s">
        <v>75</v>
      </c>
      <c r="E303" s="246" t="s">
        <v>341</v>
      </c>
      <c r="F303" s="246" t="s">
        <v>676</v>
      </c>
      <c r="G303" s="214"/>
      <c r="H303" s="214"/>
      <c r="I303" s="217"/>
      <c r="J303" s="247">
        <f>BK303</f>
        <v>0</v>
      </c>
      <c r="K303" s="214"/>
      <c r="L303" s="219"/>
      <c r="M303" s="220"/>
      <c r="N303" s="221"/>
      <c r="O303" s="221"/>
      <c r="P303" s="222">
        <f>SUM(P304:P312)</f>
        <v>0</v>
      </c>
      <c r="Q303" s="221"/>
      <c r="R303" s="222">
        <f>SUM(R304:R312)</f>
        <v>0</v>
      </c>
      <c r="S303" s="221"/>
      <c r="T303" s="223">
        <f>SUM(T304:T312)</f>
        <v>0</v>
      </c>
      <c r="U303" s="12"/>
      <c r="V303" s="12"/>
      <c r="W303" s="12"/>
      <c r="X303" s="12"/>
      <c r="Y303" s="12"/>
      <c r="Z303" s="12"/>
      <c r="AA303" s="12"/>
      <c r="AB303" s="12"/>
      <c r="AC303" s="12"/>
      <c r="AD303" s="12"/>
      <c r="AE303" s="12"/>
      <c r="AR303" s="224" t="s">
        <v>83</v>
      </c>
      <c r="AT303" s="225" t="s">
        <v>75</v>
      </c>
      <c r="AU303" s="225" t="s">
        <v>83</v>
      </c>
      <c r="AY303" s="224" t="s">
        <v>342</v>
      </c>
      <c r="BK303" s="226">
        <f>SUM(BK304:BK312)</f>
        <v>0</v>
      </c>
    </row>
    <row r="304" s="2" customFormat="1" ht="16.5" customHeight="1">
      <c r="A304" s="39"/>
      <c r="B304" s="40"/>
      <c r="C304" s="227" t="s">
        <v>710</v>
      </c>
      <c r="D304" s="227" t="s">
        <v>343</v>
      </c>
      <c r="E304" s="228" t="s">
        <v>4173</v>
      </c>
      <c r="F304" s="229" t="s">
        <v>4174</v>
      </c>
      <c r="G304" s="230" t="s">
        <v>473</v>
      </c>
      <c r="H304" s="231">
        <v>98.450000000000003</v>
      </c>
      <c r="I304" s="232"/>
      <c r="J304" s="233">
        <f>ROUND(I304*H304,2)</f>
        <v>0</v>
      </c>
      <c r="K304" s="229" t="s">
        <v>443</v>
      </c>
      <c r="L304" s="45"/>
      <c r="M304" s="234" t="s">
        <v>1</v>
      </c>
      <c r="N304" s="235" t="s">
        <v>41</v>
      </c>
      <c r="O304" s="92"/>
      <c r="P304" s="236">
        <f>O304*H304</f>
        <v>0</v>
      </c>
      <c r="Q304" s="236">
        <v>0</v>
      </c>
      <c r="R304" s="236">
        <f>Q304*H304</f>
        <v>0</v>
      </c>
      <c r="S304" s="236">
        <v>0</v>
      </c>
      <c r="T304" s="237">
        <f>S304*H304</f>
        <v>0</v>
      </c>
      <c r="U304" s="39"/>
      <c r="V304" s="39"/>
      <c r="W304" s="39"/>
      <c r="X304" s="39"/>
      <c r="Y304" s="39"/>
      <c r="Z304" s="39"/>
      <c r="AA304" s="39"/>
      <c r="AB304" s="39"/>
      <c r="AC304" s="39"/>
      <c r="AD304" s="39"/>
      <c r="AE304" s="39"/>
      <c r="AR304" s="238" t="s">
        <v>360</v>
      </c>
      <c r="AT304" s="238" t="s">
        <v>343</v>
      </c>
      <c r="AU304" s="238" t="s">
        <v>85</v>
      </c>
      <c r="AY304" s="18" t="s">
        <v>342</v>
      </c>
      <c r="BE304" s="239">
        <f>IF(N304="základní",J304,0)</f>
        <v>0</v>
      </c>
      <c r="BF304" s="239">
        <f>IF(N304="snížená",J304,0)</f>
        <v>0</v>
      </c>
      <c r="BG304" s="239">
        <f>IF(N304="zákl. přenesená",J304,0)</f>
        <v>0</v>
      </c>
      <c r="BH304" s="239">
        <f>IF(N304="sníž. přenesená",J304,0)</f>
        <v>0</v>
      </c>
      <c r="BI304" s="239">
        <f>IF(N304="nulová",J304,0)</f>
        <v>0</v>
      </c>
      <c r="BJ304" s="18" t="s">
        <v>83</v>
      </c>
      <c r="BK304" s="239">
        <f>ROUND(I304*H304,2)</f>
        <v>0</v>
      </c>
      <c r="BL304" s="18" t="s">
        <v>360</v>
      </c>
      <c r="BM304" s="238" t="s">
        <v>4175</v>
      </c>
    </row>
    <row r="305" s="2" customFormat="1">
      <c r="A305" s="39"/>
      <c r="B305" s="40"/>
      <c r="C305" s="41"/>
      <c r="D305" s="240" t="s">
        <v>349</v>
      </c>
      <c r="E305" s="41"/>
      <c r="F305" s="241" t="s">
        <v>4176</v>
      </c>
      <c r="G305" s="41"/>
      <c r="H305" s="41"/>
      <c r="I305" s="242"/>
      <c r="J305" s="41"/>
      <c r="K305" s="41"/>
      <c r="L305" s="45"/>
      <c r="M305" s="243"/>
      <c r="N305" s="244"/>
      <c r="O305" s="92"/>
      <c r="P305" s="92"/>
      <c r="Q305" s="92"/>
      <c r="R305" s="92"/>
      <c r="S305" s="92"/>
      <c r="T305" s="93"/>
      <c r="U305" s="39"/>
      <c r="V305" s="39"/>
      <c r="W305" s="39"/>
      <c r="X305" s="39"/>
      <c r="Y305" s="39"/>
      <c r="Z305" s="39"/>
      <c r="AA305" s="39"/>
      <c r="AB305" s="39"/>
      <c r="AC305" s="39"/>
      <c r="AD305" s="39"/>
      <c r="AE305" s="39"/>
      <c r="AT305" s="18" t="s">
        <v>349</v>
      </c>
      <c r="AU305" s="18" t="s">
        <v>85</v>
      </c>
    </row>
    <row r="306" s="13" customFormat="1">
      <c r="A306" s="13"/>
      <c r="B306" s="252"/>
      <c r="C306" s="253"/>
      <c r="D306" s="240" t="s">
        <v>446</v>
      </c>
      <c r="E306" s="254" t="s">
        <v>1</v>
      </c>
      <c r="F306" s="255" t="s">
        <v>4152</v>
      </c>
      <c r="G306" s="253"/>
      <c r="H306" s="256">
        <v>98.450000000000003</v>
      </c>
      <c r="I306" s="257"/>
      <c r="J306" s="253"/>
      <c r="K306" s="253"/>
      <c r="L306" s="258"/>
      <c r="M306" s="259"/>
      <c r="N306" s="260"/>
      <c r="O306" s="260"/>
      <c r="P306" s="260"/>
      <c r="Q306" s="260"/>
      <c r="R306" s="260"/>
      <c r="S306" s="260"/>
      <c r="T306" s="261"/>
      <c r="U306" s="13"/>
      <c r="V306" s="13"/>
      <c r="W306" s="13"/>
      <c r="X306" s="13"/>
      <c r="Y306" s="13"/>
      <c r="Z306" s="13"/>
      <c r="AA306" s="13"/>
      <c r="AB306" s="13"/>
      <c r="AC306" s="13"/>
      <c r="AD306" s="13"/>
      <c r="AE306" s="13"/>
      <c r="AT306" s="262" t="s">
        <v>446</v>
      </c>
      <c r="AU306" s="262" t="s">
        <v>85</v>
      </c>
      <c r="AV306" s="13" t="s">
        <v>85</v>
      </c>
      <c r="AW306" s="13" t="s">
        <v>32</v>
      </c>
      <c r="AX306" s="13" t="s">
        <v>83</v>
      </c>
      <c r="AY306" s="262" t="s">
        <v>342</v>
      </c>
    </row>
    <row r="307" s="2" customFormat="1" ht="16.5" customHeight="1">
      <c r="A307" s="39"/>
      <c r="B307" s="40"/>
      <c r="C307" s="227" t="s">
        <v>717</v>
      </c>
      <c r="D307" s="227" t="s">
        <v>343</v>
      </c>
      <c r="E307" s="228" t="s">
        <v>1393</v>
      </c>
      <c r="F307" s="229" t="s">
        <v>1394</v>
      </c>
      <c r="G307" s="230" t="s">
        <v>473</v>
      </c>
      <c r="H307" s="231">
        <v>23.32</v>
      </c>
      <c r="I307" s="232"/>
      <c r="J307" s="233">
        <f>ROUND(I307*H307,2)</f>
        <v>0</v>
      </c>
      <c r="K307" s="229" t="s">
        <v>443</v>
      </c>
      <c r="L307" s="45"/>
      <c r="M307" s="234" t="s">
        <v>1</v>
      </c>
      <c r="N307" s="235" t="s">
        <v>41</v>
      </c>
      <c r="O307" s="92"/>
      <c r="P307" s="236">
        <f>O307*H307</f>
        <v>0</v>
      </c>
      <c r="Q307" s="236">
        <v>0</v>
      </c>
      <c r="R307" s="236">
        <f>Q307*H307</f>
        <v>0</v>
      </c>
      <c r="S307" s="236">
        <v>0</v>
      </c>
      <c r="T307" s="237">
        <f>S307*H307</f>
        <v>0</v>
      </c>
      <c r="U307" s="39"/>
      <c r="V307" s="39"/>
      <c r="W307" s="39"/>
      <c r="X307" s="39"/>
      <c r="Y307" s="39"/>
      <c r="Z307" s="39"/>
      <c r="AA307" s="39"/>
      <c r="AB307" s="39"/>
      <c r="AC307" s="39"/>
      <c r="AD307" s="39"/>
      <c r="AE307" s="39"/>
      <c r="AR307" s="238" t="s">
        <v>360</v>
      </c>
      <c r="AT307" s="238" t="s">
        <v>343</v>
      </c>
      <c r="AU307" s="238" t="s">
        <v>85</v>
      </c>
      <c r="AY307" s="18" t="s">
        <v>342</v>
      </c>
      <c r="BE307" s="239">
        <f>IF(N307="základní",J307,0)</f>
        <v>0</v>
      </c>
      <c r="BF307" s="239">
        <f>IF(N307="snížená",J307,0)</f>
        <v>0</v>
      </c>
      <c r="BG307" s="239">
        <f>IF(N307="zákl. přenesená",J307,0)</f>
        <v>0</v>
      </c>
      <c r="BH307" s="239">
        <f>IF(N307="sníž. přenesená",J307,0)</f>
        <v>0</v>
      </c>
      <c r="BI307" s="239">
        <f>IF(N307="nulová",J307,0)</f>
        <v>0</v>
      </c>
      <c r="BJ307" s="18" t="s">
        <v>83</v>
      </c>
      <c r="BK307" s="239">
        <f>ROUND(I307*H307,2)</f>
        <v>0</v>
      </c>
      <c r="BL307" s="18" t="s">
        <v>360</v>
      </c>
      <c r="BM307" s="238" t="s">
        <v>4177</v>
      </c>
    </row>
    <row r="308" s="2" customFormat="1">
      <c r="A308" s="39"/>
      <c r="B308" s="40"/>
      <c r="C308" s="41"/>
      <c r="D308" s="240" t="s">
        <v>349</v>
      </c>
      <c r="E308" s="41"/>
      <c r="F308" s="241" t="s">
        <v>1396</v>
      </c>
      <c r="G308" s="41"/>
      <c r="H308" s="41"/>
      <c r="I308" s="242"/>
      <c r="J308" s="41"/>
      <c r="K308" s="41"/>
      <c r="L308" s="45"/>
      <c r="M308" s="243"/>
      <c r="N308" s="244"/>
      <c r="O308" s="92"/>
      <c r="P308" s="92"/>
      <c r="Q308" s="92"/>
      <c r="R308" s="92"/>
      <c r="S308" s="92"/>
      <c r="T308" s="93"/>
      <c r="U308" s="39"/>
      <c r="V308" s="39"/>
      <c r="W308" s="39"/>
      <c r="X308" s="39"/>
      <c r="Y308" s="39"/>
      <c r="Z308" s="39"/>
      <c r="AA308" s="39"/>
      <c r="AB308" s="39"/>
      <c r="AC308" s="39"/>
      <c r="AD308" s="39"/>
      <c r="AE308" s="39"/>
      <c r="AT308" s="18" t="s">
        <v>349</v>
      </c>
      <c r="AU308" s="18" t="s">
        <v>85</v>
      </c>
    </row>
    <row r="309" s="13" customFormat="1">
      <c r="A309" s="13"/>
      <c r="B309" s="252"/>
      <c r="C309" s="253"/>
      <c r="D309" s="240" t="s">
        <v>446</v>
      </c>
      <c r="E309" s="254" t="s">
        <v>1</v>
      </c>
      <c r="F309" s="255" t="s">
        <v>4153</v>
      </c>
      <c r="G309" s="253"/>
      <c r="H309" s="256">
        <v>23.32</v>
      </c>
      <c r="I309" s="257"/>
      <c r="J309" s="253"/>
      <c r="K309" s="253"/>
      <c r="L309" s="258"/>
      <c r="M309" s="259"/>
      <c r="N309" s="260"/>
      <c r="O309" s="260"/>
      <c r="P309" s="260"/>
      <c r="Q309" s="260"/>
      <c r="R309" s="260"/>
      <c r="S309" s="260"/>
      <c r="T309" s="261"/>
      <c r="U309" s="13"/>
      <c r="V309" s="13"/>
      <c r="W309" s="13"/>
      <c r="X309" s="13"/>
      <c r="Y309" s="13"/>
      <c r="Z309" s="13"/>
      <c r="AA309" s="13"/>
      <c r="AB309" s="13"/>
      <c r="AC309" s="13"/>
      <c r="AD309" s="13"/>
      <c r="AE309" s="13"/>
      <c r="AT309" s="262" t="s">
        <v>446</v>
      </c>
      <c r="AU309" s="262" t="s">
        <v>85</v>
      </c>
      <c r="AV309" s="13" t="s">
        <v>85</v>
      </c>
      <c r="AW309" s="13" t="s">
        <v>32</v>
      </c>
      <c r="AX309" s="13" t="s">
        <v>83</v>
      </c>
      <c r="AY309" s="262" t="s">
        <v>342</v>
      </c>
    </row>
    <row r="310" s="2" customFormat="1" ht="16.5" customHeight="1">
      <c r="A310" s="39"/>
      <c r="B310" s="40"/>
      <c r="C310" s="227" t="s">
        <v>724</v>
      </c>
      <c r="D310" s="227" t="s">
        <v>343</v>
      </c>
      <c r="E310" s="228" t="s">
        <v>3102</v>
      </c>
      <c r="F310" s="229" t="s">
        <v>3103</v>
      </c>
      <c r="G310" s="230" t="s">
        <v>473</v>
      </c>
      <c r="H310" s="231">
        <v>98.450000000000003</v>
      </c>
      <c r="I310" s="232"/>
      <c r="J310" s="233">
        <f>ROUND(I310*H310,2)</f>
        <v>0</v>
      </c>
      <c r="K310" s="229" t="s">
        <v>443</v>
      </c>
      <c r="L310" s="45"/>
      <c r="M310" s="234" t="s">
        <v>1</v>
      </c>
      <c r="N310" s="235" t="s">
        <v>41</v>
      </c>
      <c r="O310" s="92"/>
      <c r="P310" s="236">
        <f>O310*H310</f>
        <v>0</v>
      </c>
      <c r="Q310" s="236">
        <v>0</v>
      </c>
      <c r="R310" s="236">
        <f>Q310*H310</f>
        <v>0</v>
      </c>
      <c r="S310" s="236">
        <v>0</v>
      </c>
      <c r="T310" s="237">
        <f>S310*H310</f>
        <v>0</v>
      </c>
      <c r="U310" s="39"/>
      <c r="V310" s="39"/>
      <c r="W310" s="39"/>
      <c r="X310" s="39"/>
      <c r="Y310" s="39"/>
      <c r="Z310" s="39"/>
      <c r="AA310" s="39"/>
      <c r="AB310" s="39"/>
      <c r="AC310" s="39"/>
      <c r="AD310" s="39"/>
      <c r="AE310" s="39"/>
      <c r="AR310" s="238" t="s">
        <v>360</v>
      </c>
      <c r="AT310" s="238" t="s">
        <v>343</v>
      </c>
      <c r="AU310" s="238" t="s">
        <v>85</v>
      </c>
      <c r="AY310" s="18" t="s">
        <v>342</v>
      </c>
      <c r="BE310" s="239">
        <f>IF(N310="základní",J310,0)</f>
        <v>0</v>
      </c>
      <c r="BF310" s="239">
        <f>IF(N310="snížená",J310,0)</f>
        <v>0</v>
      </c>
      <c r="BG310" s="239">
        <f>IF(N310="zákl. přenesená",J310,0)</f>
        <v>0</v>
      </c>
      <c r="BH310" s="239">
        <f>IF(N310="sníž. přenesená",J310,0)</f>
        <v>0</v>
      </c>
      <c r="BI310" s="239">
        <f>IF(N310="nulová",J310,0)</f>
        <v>0</v>
      </c>
      <c r="BJ310" s="18" t="s">
        <v>83</v>
      </c>
      <c r="BK310" s="239">
        <f>ROUND(I310*H310,2)</f>
        <v>0</v>
      </c>
      <c r="BL310" s="18" t="s">
        <v>360</v>
      </c>
      <c r="BM310" s="238" t="s">
        <v>4178</v>
      </c>
    </row>
    <row r="311" s="2" customFormat="1">
      <c r="A311" s="39"/>
      <c r="B311" s="40"/>
      <c r="C311" s="41"/>
      <c r="D311" s="240" t="s">
        <v>349</v>
      </c>
      <c r="E311" s="41"/>
      <c r="F311" s="241" t="s">
        <v>3105</v>
      </c>
      <c r="G311" s="41"/>
      <c r="H311" s="41"/>
      <c r="I311" s="242"/>
      <c r="J311" s="41"/>
      <c r="K311" s="41"/>
      <c r="L311" s="45"/>
      <c r="M311" s="243"/>
      <c r="N311" s="244"/>
      <c r="O311" s="92"/>
      <c r="P311" s="92"/>
      <c r="Q311" s="92"/>
      <c r="R311" s="92"/>
      <c r="S311" s="92"/>
      <c r="T311" s="93"/>
      <c r="U311" s="39"/>
      <c r="V311" s="39"/>
      <c r="W311" s="39"/>
      <c r="X311" s="39"/>
      <c r="Y311" s="39"/>
      <c r="Z311" s="39"/>
      <c r="AA311" s="39"/>
      <c r="AB311" s="39"/>
      <c r="AC311" s="39"/>
      <c r="AD311" s="39"/>
      <c r="AE311" s="39"/>
      <c r="AT311" s="18" t="s">
        <v>349</v>
      </c>
      <c r="AU311" s="18" t="s">
        <v>85</v>
      </c>
    </row>
    <row r="312" s="13" customFormat="1">
      <c r="A312" s="13"/>
      <c r="B312" s="252"/>
      <c r="C312" s="253"/>
      <c r="D312" s="240" t="s">
        <v>446</v>
      </c>
      <c r="E312" s="254" t="s">
        <v>1</v>
      </c>
      <c r="F312" s="255" t="s">
        <v>4152</v>
      </c>
      <c r="G312" s="253"/>
      <c r="H312" s="256">
        <v>98.450000000000003</v>
      </c>
      <c r="I312" s="257"/>
      <c r="J312" s="253"/>
      <c r="K312" s="253"/>
      <c r="L312" s="258"/>
      <c r="M312" s="259"/>
      <c r="N312" s="260"/>
      <c r="O312" s="260"/>
      <c r="P312" s="260"/>
      <c r="Q312" s="260"/>
      <c r="R312" s="260"/>
      <c r="S312" s="260"/>
      <c r="T312" s="261"/>
      <c r="U312" s="13"/>
      <c r="V312" s="13"/>
      <c r="W312" s="13"/>
      <c r="X312" s="13"/>
      <c r="Y312" s="13"/>
      <c r="Z312" s="13"/>
      <c r="AA312" s="13"/>
      <c r="AB312" s="13"/>
      <c r="AC312" s="13"/>
      <c r="AD312" s="13"/>
      <c r="AE312" s="13"/>
      <c r="AT312" s="262" t="s">
        <v>446</v>
      </c>
      <c r="AU312" s="262" t="s">
        <v>85</v>
      </c>
      <c r="AV312" s="13" t="s">
        <v>85</v>
      </c>
      <c r="AW312" s="13" t="s">
        <v>32</v>
      </c>
      <c r="AX312" s="13" t="s">
        <v>83</v>
      </c>
      <c r="AY312" s="262" t="s">
        <v>342</v>
      </c>
    </row>
    <row r="313" s="12" customFormat="1" ht="22.8" customHeight="1">
      <c r="A313" s="12"/>
      <c r="B313" s="213"/>
      <c r="C313" s="214"/>
      <c r="D313" s="215" t="s">
        <v>75</v>
      </c>
      <c r="E313" s="246" t="s">
        <v>376</v>
      </c>
      <c r="F313" s="246" t="s">
        <v>814</v>
      </c>
      <c r="G313" s="214"/>
      <c r="H313" s="214"/>
      <c r="I313" s="217"/>
      <c r="J313" s="247">
        <f>BK313</f>
        <v>0</v>
      </c>
      <c r="K313" s="214"/>
      <c r="L313" s="219"/>
      <c r="M313" s="220"/>
      <c r="N313" s="221"/>
      <c r="O313" s="221"/>
      <c r="P313" s="222">
        <f>SUM(P314:P409)</f>
        <v>0</v>
      </c>
      <c r="Q313" s="221"/>
      <c r="R313" s="222">
        <f>SUM(R314:R409)</f>
        <v>4.1312291200000004</v>
      </c>
      <c r="S313" s="221"/>
      <c r="T313" s="223">
        <f>SUM(T314:T409)</f>
        <v>0.68540000000000001</v>
      </c>
      <c r="U313" s="12"/>
      <c r="V313" s="12"/>
      <c r="W313" s="12"/>
      <c r="X313" s="12"/>
      <c r="Y313" s="12"/>
      <c r="Z313" s="12"/>
      <c r="AA313" s="12"/>
      <c r="AB313" s="12"/>
      <c r="AC313" s="12"/>
      <c r="AD313" s="12"/>
      <c r="AE313" s="12"/>
      <c r="AR313" s="224" t="s">
        <v>83</v>
      </c>
      <c r="AT313" s="225" t="s">
        <v>75</v>
      </c>
      <c r="AU313" s="225" t="s">
        <v>83</v>
      </c>
      <c r="AY313" s="224" t="s">
        <v>342</v>
      </c>
      <c r="BK313" s="226">
        <f>SUM(BK314:BK409)</f>
        <v>0</v>
      </c>
    </row>
    <row r="314" s="2" customFormat="1" ht="16.5" customHeight="1">
      <c r="A314" s="39"/>
      <c r="B314" s="40"/>
      <c r="C314" s="227" t="s">
        <v>730</v>
      </c>
      <c r="D314" s="227" t="s">
        <v>343</v>
      </c>
      <c r="E314" s="228" t="s">
        <v>4179</v>
      </c>
      <c r="F314" s="229" t="s">
        <v>4180</v>
      </c>
      <c r="G314" s="230" t="s">
        <v>442</v>
      </c>
      <c r="H314" s="231">
        <v>3</v>
      </c>
      <c r="I314" s="232"/>
      <c r="J314" s="233">
        <f>ROUND(I314*H314,2)</f>
        <v>0</v>
      </c>
      <c r="K314" s="229" t="s">
        <v>443</v>
      </c>
      <c r="L314" s="45"/>
      <c r="M314" s="234" t="s">
        <v>1</v>
      </c>
      <c r="N314" s="235" t="s">
        <v>41</v>
      </c>
      <c r="O314" s="92"/>
      <c r="P314" s="236">
        <f>O314*H314</f>
        <v>0</v>
      </c>
      <c r="Q314" s="236">
        <v>0</v>
      </c>
      <c r="R314" s="236">
        <f>Q314*H314</f>
        <v>0</v>
      </c>
      <c r="S314" s="236">
        <v>0</v>
      </c>
      <c r="T314" s="237">
        <f>S314*H314</f>
        <v>0</v>
      </c>
      <c r="U314" s="39"/>
      <c r="V314" s="39"/>
      <c r="W314" s="39"/>
      <c r="X314" s="39"/>
      <c r="Y314" s="39"/>
      <c r="Z314" s="39"/>
      <c r="AA314" s="39"/>
      <c r="AB314" s="39"/>
      <c r="AC314" s="39"/>
      <c r="AD314" s="39"/>
      <c r="AE314" s="39"/>
      <c r="AR314" s="238" t="s">
        <v>360</v>
      </c>
      <c r="AT314" s="238" t="s">
        <v>343</v>
      </c>
      <c r="AU314" s="238" t="s">
        <v>85</v>
      </c>
      <c r="AY314" s="18" t="s">
        <v>342</v>
      </c>
      <c r="BE314" s="239">
        <f>IF(N314="základní",J314,0)</f>
        <v>0</v>
      </c>
      <c r="BF314" s="239">
        <f>IF(N314="snížená",J314,0)</f>
        <v>0</v>
      </c>
      <c r="BG314" s="239">
        <f>IF(N314="zákl. přenesená",J314,0)</f>
        <v>0</v>
      </c>
      <c r="BH314" s="239">
        <f>IF(N314="sníž. přenesená",J314,0)</f>
        <v>0</v>
      </c>
      <c r="BI314" s="239">
        <f>IF(N314="nulová",J314,0)</f>
        <v>0</v>
      </c>
      <c r="BJ314" s="18" t="s">
        <v>83</v>
      </c>
      <c r="BK314" s="239">
        <f>ROUND(I314*H314,2)</f>
        <v>0</v>
      </c>
      <c r="BL314" s="18" t="s">
        <v>360</v>
      </c>
      <c r="BM314" s="238" t="s">
        <v>4181</v>
      </c>
    </row>
    <row r="315" s="2" customFormat="1">
      <c r="A315" s="39"/>
      <c r="B315" s="40"/>
      <c r="C315" s="41"/>
      <c r="D315" s="240" t="s">
        <v>349</v>
      </c>
      <c r="E315" s="41"/>
      <c r="F315" s="241" t="s">
        <v>4180</v>
      </c>
      <c r="G315" s="41"/>
      <c r="H315" s="41"/>
      <c r="I315" s="242"/>
      <c r="J315" s="41"/>
      <c r="K315" s="41"/>
      <c r="L315" s="45"/>
      <c r="M315" s="243"/>
      <c r="N315" s="244"/>
      <c r="O315" s="92"/>
      <c r="P315" s="92"/>
      <c r="Q315" s="92"/>
      <c r="R315" s="92"/>
      <c r="S315" s="92"/>
      <c r="T315" s="93"/>
      <c r="U315" s="39"/>
      <c r="V315" s="39"/>
      <c r="W315" s="39"/>
      <c r="X315" s="39"/>
      <c r="Y315" s="39"/>
      <c r="Z315" s="39"/>
      <c r="AA315" s="39"/>
      <c r="AB315" s="39"/>
      <c r="AC315" s="39"/>
      <c r="AD315" s="39"/>
      <c r="AE315" s="39"/>
      <c r="AT315" s="18" t="s">
        <v>349</v>
      </c>
      <c r="AU315" s="18" t="s">
        <v>85</v>
      </c>
    </row>
    <row r="316" s="13" customFormat="1">
      <c r="A316" s="13"/>
      <c r="B316" s="252"/>
      <c r="C316" s="253"/>
      <c r="D316" s="240" t="s">
        <v>446</v>
      </c>
      <c r="E316" s="254" t="s">
        <v>1</v>
      </c>
      <c r="F316" s="255" t="s">
        <v>4182</v>
      </c>
      <c r="G316" s="253"/>
      <c r="H316" s="256">
        <v>3</v>
      </c>
      <c r="I316" s="257"/>
      <c r="J316" s="253"/>
      <c r="K316" s="253"/>
      <c r="L316" s="258"/>
      <c r="M316" s="259"/>
      <c r="N316" s="260"/>
      <c r="O316" s="260"/>
      <c r="P316" s="260"/>
      <c r="Q316" s="260"/>
      <c r="R316" s="260"/>
      <c r="S316" s="260"/>
      <c r="T316" s="261"/>
      <c r="U316" s="13"/>
      <c r="V316" s="13"/>
      <c r="W316" s="13"/>
      <c r="X316" s="13"/>
      <c r="Y316" s="13"/>
      <c r="Z316" s="13"/>
      <c r="AA316" s="13"/>
      <c r="AB316" s="13"/>
      <c r="AC316" s="13"/>
      <c r="AD316" s="13"/>
      <c r="AE316" s="13"/>
      <c r="AT316" s="262" t="s">
        <v>446</v>
      </c>
      <c r="AU316" s="262" t="s">
        <v>85</v>
      </c>
      <c r="AV316" s="13" t="s">
        <v>85</v>
      </c>
      <c r="AW316" s="13" t="s">
        <v>32</v>
      </c>
      <c r="AX316" s="13" t="s">
        <v>83</v>
      </c>
      <c r="AY316" s="262" t="s">
        <v>342</v>
      </c>
    </row>
    <row r="317" s="2" customFormat="1" ht="16.5" customHeight="1">
      <c r="A317" s="39"/>
      <c r="B317" s="40"/>
      <c r="C317" s="227" t="s">
        <v>737</v>
      </c>
      <c r="D317" s="227" t="s">
        <v>343</v>
      </c>
      <c r="E317" s="228" t="s">
        <v>4183</v>
      </c>
      <c r="F317" s="229" t="s">
        <v>4184</v>
      </c>
      <c r="G317" s="230" t="s">
        <v>543</v>
      </c>
      <c r="H317" s="231">
        <v>46</v>
      </c>
      <c r="I317" s="232"/>
      <c r="J317" s="233">
        <f>ROUND(I317*H317,2)</f>
        <v>0</v>
      </c>
      <c r="K317" s="229" t="s">
        <v>443</v>
      </c>
      <c r="L317" s="45"/>
      <c r="M317" s="234" t="s">
        <v>1</v>
      </c>
      <c r="N317" s="235" t="s">
        <v>41</v>
      </c>
      <c r="O317" s="92"/>
      <c r="P317" s="236">
        <f>O317*H317</f>
        <v>0</v>
      </c>
      <c r="Q317" s="236">
        <v>0</v>
      </c>
      <c r="R317" s="236">
        <f>Q317*H317</f>
        <v>0</v>
      </c>
      <c r="S317" s="236">
        <v>0.0149</v>
      </c>
      <c r="T317" s="237">
        <f>S317*H317</f>
        <v>0.68540000000000001</v>
      </c>
      <c r="U317" s="39"/>
      <c r="V317" s="39"/>
      <c r="W317" s="39"/>
      <c r="X317" s="39"/>
      <c r="Y317" s="39"/>
      <c r="Z317" s="39"/>
      <c r="AA317" s="39"/>
      <c r="AB317" s="39"/>
      <c r="AC317" s="39"/>
      <c r="AD317" s="39"/>
      <c r="AE317" s="39"/>
      <c r="AR317" s="238" t="s">
        <v>360</v>
      </c>
      <c r="AT317" s="238" t="s">
        <v>343</v>
      </c>
      <c r="AU317" s="238" t="s">
        <v>85</v>
      </c>
      <c r="AY317" s="18" t="s">
        <v>342</v>
      </c>
      <c r="BE317" s="239">
        <f>IF(N317="základní",J317,0)</f>
        <v>0</v>
      </c>
      <c r="BF317" s="239">
        <f>IF(N317="snížená",J317,0)</f>
        <v>0</v>
      </c>
      <c r="BG317" s="239">
        <f>IF(N317="zákl. přenesená",J317,0)</f>
        <v>0</v>
      </c>
      <c r="BH317" s="239">
        <f>IF(N317="sníž. přenesená",J317,0)</f>
        <v>0</v>
      </c>
      <c r="BI317" s="239">
        <f>IF(N317="nulová",J317,0)</f>
        <v>0</v>
      </c>
      <c r="BJ317" s="18" t="s">
        <v>83</v>
      </c>
      <c r="BK317" s="239">
        <f>ROUND(I317*H317,2)</f>
        <v>0</v>
      </c>
      <c r="BL317" s="18" t="s">
        <v>360</v>
      </c>
      <c r="BM317" s="238" t="s">
        <v>4185</v>
      </c>
    </row>
    <row r="318" s="2" customFormat="1">
      <c r="A318" s="39"/>
      <c r="B318" s="40"/>
      <c r="C318" s="41"/>
      <c r="D318" s="240" t="s">
        <v>349</v>
      </c>
      <c r="E318" s="41"/>
      <c r="F318" s="241" t="s">
        <v>4186</v>
      </c>
      <c r="G318" s="41"/>
      <c r="H318" s="41"/>
      <c r="I318" s="242"/>
      <c r="J318" s="41"/>
      <c r="K318" s="41"/>
      <c r="L318" s="45"/>
      <c r="M318" s="243"/>
      <c r="N318" s="244"/>
      <c r="O318" s="92"/>
      <c r="P318" s="92"/>
      <c r="Q318" s="92"/>
      <c r="R318" s="92"/>
      <c r="S318" s="92"/>
      <c r="T318" s="93"/>
      <c r="U318" s="39"/>
      <c r="V318" s="39"/>
      <c r="W318" s="39"/>
      <c r="X318" s="39"/>
      <c r="Y318" s="39"/>
      <c r="Z318" s="39"/>
      <c r="AA318" s="39"/>
      <c r="AB318" s="39"/>
      <c r="AC318" s="39"/>
      <c r="AD318" s="39"/>
      <c r="AE318" s="39"/>
      <c r="AT318" s="18" t="s">
        <v>349</v>
      </c>
      <c r="AU318" s="18" t="s">
        <v>85</v>
      </c>
    </row>
    <row r="319" s="14" customFormat="1">
      <c r="A319" s="14"/>
      <c r="B319" s="263"/>
      <c r="C319" s="264"/>
      <c r="D319" s="240" t="s">
        <v>446</v>
      </c>
      <c r="E319" s="265" t="s">
        <v>1</v>
      </c>
      <c r="F319" s="266" t="s">
        <v>529</v>
      </c>
      <c r="G319" s="264"/>
      <c r="H319" s="265" t="s">
        <v>1</v>
      </c>
      <c r="I319" s="267"/>
      <c r="J319" s="264"/>
      <c r="K319" s="264"/>
      <c r="L319" s="268"/>
      <c r="M319" s="269"/>
      <c r="N319" s="270"/>
      <c r="O319" s="270"/>
      <c r="P319" s="270"/>
      <c r="Q319" s="270"/>
      <c r="R319" s="270"/>
      <c r="S319" s="270"/>
      <c r="T319" s="271"/>
      <c r="U319" s="14"/>
      <c r="V319" s="14"/>
      <c r="W319" s="14"/>
      <c r="X319" s="14"/>
      <c r="Y319" s="14"/>
      <c r="Z319" s="14"/>
      <c r="AA319" s="14"/>
      <c r="AB319" s="14"/>
      <c r="AC319" s="14"/>
      <c r="AD319" s="14"/>
      <c r="AE319" s="14"/>
      <c r="AT319" s="272" t="s">
        <v>446</v>
      </c>
      <c r="AU319" s="272" t="s">
        <v>85</v>
      </c>
      <c r="AV319" s="14" t="s">
        <v>83</v>
      </c>
      <c r="AW319" s="14" t="s">
        <v>32</v>
      </c>
      <c r="AX319" s="14" t="s">
        <v>76</v>
      </c>
      <c r="AY319" s="272" t="s">
        <v>342</v>
      </c>
    </row>
    <row r="320" s="13" customFormat="1">
      <c r="A320" s="13"/>
      <c r="B320" s="252"/>
      <c r="C320" s="253"/>
      <c r="D320" s="240" t="s">
        <v>446</v>
      </c>
      <c r="E320" s="254" t="s">
        <v>1</v>
      </c>
      <c r="F320" s="255" t="s">
        <v>4187</v>
      </c>
      <c r="G320" s="253"/>
      <c r="H320" s="256">
        <v>46</v>
      </c>
      <c r="I320" s="257"/>
      <c r="J320" s="253"/>
      <c r="K320" s="253"/>
      <c r="L320" s="258"/>
      <c r="M320" s="259"/>
      <c r="N320" s="260"/>
      <c r="O320" s="260"/>
      <c r="P320" s="260"/>
      <c r="Q320" s="260"/>
      <c r="R320" s="260"/>
      <c r="S320" s="260"/>
      <c r="T320" s="261"/>
      <c r="U320" s="13"/>
      <c r="V320" s="13"/>
      <c r="W320" s="13"/>
      <c r="X320" s="13"/>
      <c r="Y320" s="13"/>
      <c r="Z320" s="13"/>
      <c r="AA320" s="13"/>
      <c r="AB320" s="13"/>
      <c r="AC320" s="13"/>
      <c r="AD320" s="13"/>
      <c r="AE320" s="13"/>
      <c r="AT320" s="262" t="s">
        <v>446</v>
      </c>
      <c r="AU320" s="262" t="s">
        <v>85</v>
      </c>
      <c r="AV320" s="13" t="s">
        <v>85</v>
      </c>
      <c r="AW320" s="13" t="s">
        <v>32</v>
      </c>
      <c r="AX320" s="13" t="s">
        <v>83</v>
      </c>
      <c r="AY320" s="262" t="s">
        <v>342</v>
      </c>
    </row>
    <row r="321" s="2" customFormat="1" ht="16.5" customHeight="1">
      <c r="A321" s="39"/>
      <c r="B321" s="40"/>
      <c r="C321" s="227" t="s">
        <v>743</v>
      </c>
      <c r="D321" s="227" t="s">
        <v>343</v>
      </c>
      <c r="E321" s="228" t="s">
        <v>4188</v>
      </c>
      <c r="F321" s="229" t="s">
        <v>4189</v>
      </c>
      <c r="G321" s="230" t="s">
        <v>543</v>
      </c>
      <c r="H321" s="231">
        <v>131.90000000000001</v>
      </c>
      <c r="I321" s="232"/>
      <c r="J321" s="233">
        <f>ROUND(I321*H321,2)</f>
        <v>0</v>
      </c>
      <c r="K321" s="229" t="s">
        <v>443</v>
      </c>
      <c r="L321" s="45"/>
      <c r="M321" s="234" t="s">
        <v>1</v>
      </c>
      <c r="N321" s="235" t="s">
        <v>41</v>
      </c>
      <c r="O321" s="92"/>
      <c r="P321" s="236">
        <f>O321*H321</f>
        <v>0</v>
      </c>
      <c r="Q321" s="236">
        <v>0</v>
      </c>
      <c r="R321" s="236">
        <f>Q321*H321</f>
        <v>0</v>
      </c>
      <c r="S321" s="236">
        <v>0</v>
      </c>
      <c r="T321" s="237">
        <f>S321*H321</f>
        <v>0</v>
      </c>
      <c r="U321" s="39"/>
      <c r="V321" s="39"/>
      <c r="W321" s="39"/>
      <c r="X321" s="39"/>
      <c r="Y321" s="39"/>
      <c r="Z321" s="39"/>
      <c r="AA321" s="39"/>
      <c r="AB321" s="39"/>
      <c r="AC321" s="39"/>
      <c r="AD321" s="39"/>
      <c r="AE321" s="39"/>
      <c r="AR321" s="238" t="s">
        <v>360</v>
      </c>
      <c r="AT321" s="238" t="s">
        <v>343</v>
      </c>
      <c r="AU321" s="238" t="s">
        <v>85</v>
      </c>
      <c r="AY321" s="18" t="s">
        <v>342</v>
      </c>
      <c r="BE321" s="239">
        <f>IF(N321="základní",J321,0)</f>
        <v>0</v>
      </c>
      <c r="BF321" s="239">
        <f>IF(N321="snížená",J321,0)</f>
        <v>0</v>
      </c>
      <c r="BG321" s="239">
        <f>IF(N321="zákl. přenesená",J321,0)</f>
        <v>0</v>
      </c>
      <c r="BH321" s="239">
        <f>IF(N321="sníž. přenesená",J321,0)</f>
        <v>0</v>
      </c>
      <c r="BI321" s="239">
        <f>IF(N321="nulová",J321,0)</f>
        <v>0</v>
      </c>
      <c r="BJ321" s="18" t="s">
        <v>83</v>
      </c>
      <c r="BK321" s="239">
        <f>ROUND(I321*H321,2)</f>
        <v>0</v>
      </c>
      <c r="BL321" s="18" t="s">
        <v>360</v>
      </c>
      <c r="BM321" s="238" t="s">
        <v>4190</v>
      </c>
    </row>
    <row r="322" s="2" customFormat="1">
      <c r="A322" s="39"/>
      <c r="B322" s="40"/>
      <c r="C322" s="41"/>
      <c r="D322" s="240" t="s">
        <v>349</v>
      </c>
      <c r="E322" s="41"/>
      <c r="F322" s="241" t="s">
        <v>4191</v>
      </c>
      <c r="G322" s="41"/>
      <c r="H322" s="41"/>
      <c r="I322" s="242"/>
      <c r="J322" s="41"/>
      <c r="K322" s="41"/>
      <c r="L322" s="45"/>
      <c r="M322" s="243"/>
      <c r="N322" s="244"/>
      <c r="O322" s="92"/>
      <c r="P322" s="92"/>
      <c r="Q322" s="92"/>
      <c r="R322" s="92"/>
      <c r="S322" s="92"/>
      <c r="T322" s="93"/>
      <c r="U322" s="39"/>
      <c r="V322" s="39"/>
      <c r="W322" s="39"/>
      <c r="X322" s="39"/>
      <c r="Y322" s="39"/>
      <c r="Z322" s="39"/>
      <c r="AA322" s="39"/>
      <c r="AB322" s="39"/>
      <c r="AC322" s="39"/>
      <c r="AD322" s="39"/>
      <c r="AE322" s="39"/>
      <c r="AT322" s="18" t="s">
        <v>349</v>
      </c>
      <c r="AU322" s="18" t="s">
        <v>85</v>
      </c>
    </row>
    <row r="323" s="13" customFormat="1">
      <c r="A323" s="13"/>
      <c r="B323" s="252"/>
      <c r="C323" s="253"/>
      <c r="D323" s="240" t="s">
        <v>446</v>
      </c>
      <c r="E323" s="254" t="s">
        <v>1</v>
      </c>
      <c r="F323" s="255" t="s">
        <v>4192</v>
      </c>
      <c r="G323" s="253"/>
      <c r="H323" s="256">
        <v>131.90000000000001</v>
      </c>
      <c r="I323" s="257"/>
      <c r="J323" s="253"/>
      <c r="K323" s="253"/>
      <c r="L323" s="258"/>
      <c r="M323" s="259"/>
      <c r="N323" s="260"/>
      <c r="O323" s="260"/>
      <c r="P323" s="260"/>
      <c r="Q323" s="260"/>
      <c r="R323" s="260"/>
      <c r="S323" s="260"/>
      <c r="T323" s="261"/>
      <c r="U323" s="13"/>
      <c r="V323" s="13"/>
      <c r="W323" s="13"/>
      <c r="X323" s="13"/>
      <c r="Y323" s="13"/>
      <c r="Z323" s="13"/>
      <c r="AA323" s="13"/>
      <c r="AB323" s="13"/>
      <c r="AC323" s="13"/>
      <c r="AD323" s="13"/>
      <c r="AE323" s="13"/>
      <c r="AT323" s="262" t="s">
        <v>446</v>
      </c>
      <c r="AU323" s="262" t="s">
        <v>85</v>
      </c>
      <c r="AV323" s="13" t="s">
        <v>85</v>
      </c>
      <c r="AW323" s="13" t="s">
        <v>32</v>
      </c>
      <c r="AX323" s="13" t="s">
        <v>83</v>
      </c>
      <c r="AY323" s="262" t="s">
        <v>342</v>
      </c>
    </row>
    <row r="324" s="2" customFormat="1" ht="16.5" customHeight="1">
      <c r="A324" s="39"/>
      <c r="B324" s="40"/>
      <c r="C324" s="295" t="s">
        <v>749</v>
      </c>
      <c r="D324" s="295" t="s">
        <v>621</v>
      </c>
      <c r="E324" s="296" t="s">
        <v>4193</v>
      </c>
      <c r="F324" s="297" t="s">
        <v>4194</v>
      </c>
      <c r="G324" s="298" t="s">
        <v>543</v>
      </c>
      <c r="H324" s="299">
        <v>133.21899999999999</v>
      </c>
      <c r="I324" s="300"/>
      <c r="J324" s="301">
        <f>ROUND(I324*H324,2)</f>
        <v>0</v>
      </c>
      <c r="K324" s="297" t="s">
        <v>443</v>
      </c>
      <c r="L324" s="302"/>
      <c r="M324" s="303" t="s">
        <v>1</v>
      </c>
      <c r="N324" s="304" t="s">
        <v>41</v>
      </c>
      <c r="O324" s="92"/>
      <c r="P324" s="236">
        <f>O324*H324</f>
        <v>0</v>
      </c>
      <c r="Q324" s="236">
        <v>0.01593</v>
      </c>
      <c r="R324" s="236">
        <f>Q324*H324</f>
        <v>2.1221786699999998</v>
      </c>
      <c r="S324" s="236">
        <v>0</v>
      </c>
      <c r="T324" s="237">
        <f>S324*H324</f>
        <v>0</v>
      </c>
      <c r="U324" s="39"/>
      <c r="V324" s="39"/>
      <c r="W324" s="39"/>
      <c r="X324" s="39"/>
      <c r="Y324" s="39"/>
      <c r="Z324" s="39"/>
      <c r="AA324" s="39"/>
      <c r="AB324" s="39"/>
      <c r="AC324" s="39"/>
      <c r="AD324" s="39"/>
      <c r="AE324" s="39"/>
      <c r="AR324" s="238" t="s">
        <v>376</v>
      </c>
      <c r="AT324" s="238" t="s">
        <v>621</v>
      </c>
      <c r="AU324" s="238" t="s">
        <v>85</v>
      </c>
      <c r="AY324" s="18" t="s">
        <v>342</v>
      </c>
      <c r="BE324" s="239">
        <f>IF(N324="základní",J324,0)</f>
        <v>0</v>
      </c>
      <c r="BF324" s="239">
        <f>IF(N324="snížená",J324,0)</f>
        <v>0</v>
      </c>
      <c r="BG324" s="239">
        <f>IF(N324="zákl. přenesená",J324,0)</f>
        <v>0</v>
      </c>
      <c r="BH324" s="239">
        <f>IF(N324="sníž. přenesená",J324,0)</f>
        <v>0</v>
      </c>
      <c r="BI324" s="239">
        <f>IF(N324="nulová",J324,0)</f>
        <v>0</v>
      </c>
      <c r="BJ324" s="18" t="s">
        <v>83</v>
      </c>
      <c r="BK324" s="239">
        <f>ROUND(I324*H324,2)</f>
        <v>0</v>
      </c>
      <c r="BL324" s="18" t="s">
        <v>360</v>
      </c>
      <c r="BM324" s="238" t="s">
        <v>4195</v>
      </c>
    </row>
    <row r="325" s="2" customFormat="1">
      <c r="A325" s="39"/>
      <c r="B325" s="40"/>
      <c r="C325" s="41"/>
      <c r="D325" s="240" t="s">
        <v>349</v>
      </c>
      <c r="E325" s="41"/>
      <c r="F325" s="241" t="s">
        <v>4194</v>
      </c>
      <c r="G325" s="41"/>
      <c r="H325" s="41"/>
      <c r="I325" s="242"/>
      <c r="J325" s="41"/>
      <c r="K325" s="41"/>
      <c r="L325" s="45"/>
      <c r="M325" s="243"/>
      <c r="N325" s="244"/>
      <c r="O325" s="92"/>
      <c r="P325" s="92"/>
      <c r="Q325" s="92"/>
      <c r="R325" s="92"/>
      <c r="S325" s="92"/>
      <c r="T325" s="93"/>
      <c r="U325" s="39"/>
      <c r="V325" s="39"/>
      <c r="W325" s="39"/>
      <c r="X325" s="39"/>
      <c r="Y325" s="39"/>
      <c r="Z325" s="39"/>
      <c r="AA325" s="39"/>
      <c r="AB325" s="39"/>
      <c r="AC325" s="39"/>
      <c r="AD325" s="39"/>
      <c r="AE325" s="39"/>
      <c r="AT325" s="18" t="s">
        <v>349</v>
      </c>
      <c r="AU325" s="18" t="s">
        <v>85</v>
      </c>
    </row>
    <row r="326" s="2" customFormat="1">
      <c r="A326" s="39"/>
      <c r="B326" s="40"/>
      <c r="C326" s="41"/>
      <c r="D326" s="240" t="s">
        <v>350</v>
      </c>
      <c r="E326" s="41"/>
      <c r="F326" s="245" t="s">
        <v>4196</v>
      </c>
      <c r="G326" s="41"/>
      <c r="H326" s="41"/>
      <c r="I326" s="242"/>
      <c r="J326" s="41"/>
      <c r="K326" s="41"/>
      <c r="L326" s="45"/>
      <c r="M326" s="243"/>
      <c r="N326" s="244"/>
      <c r="O326" s="92"/>
      <c r="P326" s="92"/>
      <c r="Q326" s="92"/>
      <c r="R326" s="92"/>
      <c r="S326" s="92"/>
      <c r="T326" s="93"/>
      <c r="U326" s="39"/>
      <c r="V326" s="39"/>
      <c r="W326" s="39"/>
      <c r="X326" s="39"/>
      <c r="Y326" s="39"/>
      <c r="Z326" s="39"/>
      <c r="AA326" s="39"/>
      <c r="AB326" s="39"/>
      <c r="AC326" s="39"/>
      <c r="AD326" s="39"/>
      <c r="AE326" s="39"/>
      <c r="AT326" s="18" t="s">
        <v>350</v>
      </c>
      <c r="AU326" s="18" t="s">
        <v>85</v>
      </c>
    </row>
    <row r="327" s="13" customFormat="1">
      <c r="A327" s="13"/>
      <c r="B327" s="252"/>
      <c r="C327" s="253"/>
      <c r="D327" s="240" t="s">
        <v>446</v>
      </c>
      <c r="E327" s="254" t="s">
        <v>1</v>
      </c>
      <c r="F327" s="255" t="s">
        <v>4197</v>
      </c>
      <c r="G327" s="253"/>
      <c r="H327" s="256">
        <v>131.90000000000001</v>
      </c>
      <c r="I327" s="257"/>
      <c r="J327" s="253"/>
      <c r="K327" s="253"/>
      <c r="L327" s="258"/>
      <c r="M327" s="259"/>
      <c r="N327" s="260"/>
      <c r="O327" s="260"/>
      <c r="P327" s="260"/>
      <c r="Q327" s="260"/>
      <c r="R327" s="260"/>
      <c r="S327" s="260"/>
      <c r="T327" s="261"/>
      <c r="U327" s="13"/>
      <c r="V327" s="13"/>
      <c r="W327" s="13"/>
      <c r="X327" s="13"/>
      <c r="Y327" s="13"/>
      <c r="Z327" s="13"/>
      <c r="AA327" s="13"/>
      <c r="AB327" s="13"/>
      <c r="AC327" s="13"/>
      <c r="AD327" s="13"/>
      <c r="AE327" s="13"/>
      <c r="AT327" s="262" t="s">
        <v>446</v>
      </c>
      <c r="AU327" s="262" t="s">
        <v>85</v>
      </c>
      <c r="AV327" s="13" t="s">
        <v>85</v>
      </c>
      <c r="AW327" s="13" t="s">
        <v>32</v>
      </c>
      <c r="AX327" s="13" t="s">
        <v>83</v>
      </c>
      <c r="AY327" s="262" t="s">
        <v>342</v>
      </c>
    </row>
    <row r="328" s="13" customFormat="1">
      <c r="A328" s="13"/>
      <c r="B328" s="252"/>
      <c r="C328" s="253"/>
      <c r="D328" s="240" t="s">
        <v>446</v>
      </c>
      <c r="E328" s="253"/>
      <c r="F328" s="255" t="s">
        <v>4198</v>
      </c>
      <c r="G328" s="253"/>
      <c r="H328" s="256">
        <v>133.21899999999999</v>
      </c>
      <c r="I328" s="257"/>
      <c r="J328" s="253"/>
      <c r="K328" s="253"/>
      <c r="L328" s="258"/>
      <c r="M328" s="259"/>
      <c r="N328" s="260"/>
      <c r="O328" s="260"/>
      <c r="P328" s="260"/>
      <c r="Q328" s="260"/>
      <c r="R328" s="260"/>
      <c r="S328" s="260"/>
      <c r="T328" s="261"/>
      <c r="U328" s="13"/>
      <c r="V328" s="13"/>
      <c r="W328" s="13"/>
      <c r="X328" s="13"/>
      <c r="Y328" s="13"/>
      <c r="Z328" s="13"/>
      <c r="AA328" s="13"/>
      <c r="AB328" s="13"/>
      <c r="AC328" s="13"/>
      <c r="AD328" s="13"/>
      <c r="AE328" s="13"/>
      <c r="AT328" s="262" t="s">
        <v>446</v>
      </c>
      <c r="AU328" s="262" t="s">
        <v>85</v>
      </c>
      <c r="AV328" s="13" t="s">
        <v>85</v>
      </c>
      <c r="AW328" s="13" t="s">
        <v>4</v>
      </c>
      <c r="AX328" s="13" t="s">
        <v>83</v>
      </c>
      <c r="AY328" s="262" t="s">
        <v>342</v>
      </c>
    </row>
    <row r="329" s="2" customFormat="1" ht="16.5" customHeight="1">
      <c r="A329" s="39"/>
      <c r="B329" s="40"/>
      <c r="C329" s="295" t="s">
        <v>755</v>
      </c>
      <c r="D329" s="295" t="s">
        <v>621</v>
      </c>
      <c r="E329" s="296" t="s">
        <v>4199</v>
      </c>
      <c r="F329" s="297" t="s">
        <v>4200</v>
      </c>
      <c r="G329" s="298" t="s">
        <v>442</v>
      </c>
      <c r="H329" s="299">
        <v>10</v>
      </c>
      <c r="I329" s="300"/>
      <c r="J329" s="301">
        <f>ROUND(I329*H329,2)</f>
        <v>0</v>
      </c>
      <c r="K329" s="297" t="s">
        <v>1</v>
      </c>
      <c r="L329" s="302"/>
      <c r="M329" s="303" t="s">
        <v>1</v>
      </c>
      <c r="N329" s="304" t="s">
        <v>41</v>
      </c>
      <c r="O329" s="92"/>
      <c r="P329" s="236">
        <f>O329*H329</f>
        <v>0</v>
      </c>
      <c r="Q329" s="236">
        <v>0.00040999999999999999</v>
      </c>
      <c r="R329" s="236">
        <f>Q329*H329</f>
        <v>0.0040999999999999995</v>
      </c>
      <c r="S329" s="236">
        <v>0</v>
      </c>
      <c r="T329" s="237">
        <f>S329*H329</f>
        <v>0</v>
      </c>
      <c r="U329" s="39"/>
      <c r="V329" s="39"/>
      <c r="W329" s="39"/>
      <c r="X329" s="39"/>
      <c r="Y329" s="39"/>
      <c r="Z329" s="39"/>
      <c r="AA329" s="39"/>
      <c r="AB329" s="39"/>
      <c r="AC329" s="39"/>
      <c r="AD329" s="39"/>
      <c r="AE329" s="39"/>
      <c r="AR329" s="238" t="s">
        <v>376</v>
      </c>
      <c r="AT329" s="238" t="s">
        <v>621</v>
      </c>
      <c r="AU329" s="238" t="s">
        <v>85</v>
      </c>
      <c r="AY329" s="18" t="s">
        <v>342</v>
      </c>
      <c r="BE329" s="239">
        <f>IF(N329="základní",J329,0)</f>
        <v>0</v>
      </c>
      <c r="BF329" s="239">
        <f>IF(N329="snížená",J329,0)</f>
        <v>0</v>
      </c>
      <c r="BG329" s="239">
        <f>IF(N329="zákl. přenesená",J329,0)</f>
        <v>0</v>
      </c>
      <c r="BH329" s="239">
        <f>IF(N329="sníž. přenesená",J329,0)</f>
        <v>0</v>
      </c>
      <c r="BI329" s="239">
        <f>IF(N329="nulová",J329,0)</f>
        <v>0</v>
      </c>
      <c r="BJ329" s="18" t="s">
        <v>83</v>
      </c>
      <c r="BK329" s="239">
        <f>ROUND(I329*H329,2)</f>
        <v>0</v>
      </c>
      <c r="BL329" s="18" t="s">
        <v>360</v>
      </c>
      <c r="BM329" s="238" t="s">
        <v>4201</v>
      </c>
    </row>
    <row r="330" s="2" customFormat="1">
      <c r="A330" s="39"/>
      <c r="B330" s="40"/>
      <c r="C330" s="41"/>
      <c r="D330" s="240" t="s">
        <v>349</v>
      </c>
      <c r="E330" s="41"/>
      <c r="F330" s="241" t="s">
        <v>4200</v>
      </c>
      <c r="G330" s="41"/>
      <c r="H330" s="41"/>
      <c r="I330" s="242"/>
      <c r="J330" s="41"/>
      <c r="K330" s="41"/>
      <c r="L330" s="45"/>
      <c r="M330" s="243"/>
      <c r="N330" s="244"/>
      <c r="O330" s="92"/>
      <c r="P330" s="92"/>
      <c r="Q330" s="92"/>
      <c r="R330" s="92"/>
      <c r="S330" s="92"/>
      <c r="T330" s="93"/>
      <c r="U330" s="39"/>
      <c r="V330" s="39"/>
      <c r="W330" s="39"/>
      <c r="X330" s="39"/>
      <c r="Y330" s="39"/>
      <c r="Z330" s="39"/>
      <c r="AA330" s="39"/>
      <c r="AB330" s="39"/>
      <c r="AC330" s="39"/>
      <c r="AD330" s="39"/>
      <c r="AE330" s="39"/>
      <c r="AT330" s="18" t="s">
        <v>349</v>
      </c>
      <c r="AU330" s="18" t="s">
        <v>85</v>
      </c>
    </row>
    <row r="331" s="13" customFormat="1">
      <c r="A331" s="13"/>
      <c r="B331" s="252"/>
      <c r="C331" s="253"/>
      <c r="D331" s="240" t="s">
        <v>446</v>
      </c>
      <c r="E331" s="254" t="s">
        <v>1</v>
      </c>
      <c r="F331" s="255" t="s">
        <v>4202</v>
      </c>
      <c r="G331" s="253"/>
      <c r="H331" s="256">
        <v>10</v>
      </c>
      <c r="I331" s="257"/>
      <c r="J331" s="253"/>
      <c r="K331" s="253"/>
      <c r="L331" s="258"/>
      <c r="M331" s="259"/>
      <c r="N331" s="260"/>
      <c r="O331" s="260"/>
      <c r="P331" s="260"/>
      <c r="Q331" s="260"/>
      <c r="R331" s="260"/>
      <c r="S331" s="260"/>
      <c r="T331" s="261"/>
      <c r="U331" s="13"/>
      <c r="V331" s="13"/>
      <c r="W331" s="13"/>
      <c r="X331" s="13"/>
      <c r="Y331" s="13"/>
      <c r="Z331" s="13"/>
      <c r="AA331" s="13"/>
      <c r="AB331" s="13"/>
      <c r="AC331" s="13"/>
      <c r="AD331" s="13"/>
      <c r="AE331" s="13"/>
      <c r="AT331" s="262" t="s">
        <v>446</v>
      </c>
      <c r="AU331" s="262" t="s">
        <v>85</v>
      </c>
      <c r="AV331" s="13" t="s">
        <v>85</v>
      </c>
      <c r="AW331" s="13" t="s">
        <v>32</v>
      </c>
      <c r="AX331" s="13" t="s">
        <v>83</v>
      </c>
      <c r="AY331" s="262" t="s">
        <v>342</v>
      </c>
    </row>
    <row r="332" s="2" customFormat="1" ht="16.5" customHeight="1">
      <c r="A332" s="39"/>
      <c r="B332" s="40"/>
      <c r="C332" s="227" t="s">
        <v>760</v>
      </c>
      <c r="D332" s="227" t="s">
        <v>343</v>
      </c>
      <c r="E332" s="228" t="s">
        <v>4203</v>
      </c>
      <c r="F332" s="229" t="s">
        <v>4204</v>
      </c>
      <c r="G332" s="230" t="s">
        <v>442</v>
      </c>
      <c r="H332" s="231">
        <v>11</v>
      </c>
      <c r="I332" s="232"/>
      <c r="J332" s="233">
        <f>ROUND(I332*H332,2)</f>
        <v>0</v>
      </c>
      <c r="K332" s="229" t="s">
        <v>443</v>
      </c>
      <c r="L332" s="45"/>
      <c r="M332" s="234" t="s">
        <v>1</v>
      </c>
      <c r="N332" s="235" t="s">
        <v>41</v>
      </c>
      <c r="O332" s="92"/>
      <c r="P332" s="236">
        <f>O332*H332</f>
        <v>0</v>
      </c>
      <c r="Q332" s="236">
        <v>0</v>
      </c>
      <c r="R332" s="236">
        <f>Q332*H332</f>
        <v>0</v>
      </c>
      <c r="S332" s="236">
        <v>0</v>
      </c>
      <c r="T332" s="237">
        <f>S332*H332</f>
        <v>0</v>
      </c>
      <c r="U332" s="39"/>
      <c r="V332" s="39"/>
      <c r="W332" s="39"/>
      <c r="X332" s="39"/>
      <c r="Y332" s="39"/>
      <c r="Z332" s="39"/>
      <c r="AA332" s="39"/>
      <c r="AB332" s="39"/>
      <c r="AC332" s="39"/>
      <c r="AD332" s="39"/>
      <c r="AE332" s="39"/>
      <c r="AR332" s="238" t="s">
        <v>360</v>
      </c>
      <c r="AT332" s="238" t="s">
        <v>343</v>
      </c>
      <c r="AU332" s="238" t="s">
        <v>85</v>
      </c>
      <c r="AY332" s="18" t="s">
        <v>342</v>
      </c>
      <c r="BE332" s="239">
        <f>IF(N332="základní",J332,0)</f>
        <v>0</v>
      </c>
      <c r="BF332" s="239">
        <f>IF(N332="snížená",J332,0)</f>
        <v>0</v>
      </c>
      <c r="BG332" s="239">
        <f>IF(N332="zákl. přenesená",J332,0)</f>
        <v>0</v>
      </c>
      <c r="BH332" s="239">
        <f>IF(N332="sníž. přenesená",J332,0)</f>
        <v>0</v>
      </c>
      <c r="BI332" s="239">
        <f>IF(N332="nulová",J332,0)</f>
        <v>0</v>
      </c>
      <c r="BJ332" s="18" t="s">
        <v>83</v>
      </c>
      <c r="BK332" s="239">
        <f>ROUND(I332*H332,2)</f>
        <v>0</v>
      </c>
      <c r="BL332" s="18" t="s">
        <v>360</v>
      </c>
      <c r="BM332" s="238" t="s">
        <v>4205</v>
      </c>
    </row>
    <row r="333" s="2" customFormat="1">
      <c r="A333" s="39"/>
      <c r="B333" s="40"/>
      <c r="C333" s="41"/>
      <c r="D333" s="240" t="s">
        <v>349</v>
      </c>
      <c r="E333" s="41"/>
      <c r="F333" s="241" t="s">
        <v>4206</v>
      </c>
      <c r="G333" s="41"/>
      <c r="H333" s="41"/>
      <c r="I333" s="242"/>
      <c r="J333" s="41"/>
      <c r="K333" s="41"/>
      <c r="L333" s="45"/>
      <c r="M333" s="243"/>
      <c r="N333" s="244"/>
      <c r="O333" s="92"/>
      <c r="P333" s="92"/>
      <c r="Q333" s="92"/>
      <c r="R333" s="92"/>
      <c r="S333" s="92"/>
      <c r="T333" s="93"/>
      <c r="U333" s="39"/>
      <c r="V333" s="39"/>
      <c r="W333" s="39"/>
      <c r="X333" s="39"/>
      <c r="Y333" s="39"/>
      <c r="Z333" s="39"/>
      <c r="AA333" s="39"/>
      <c r="AB333" s="39"/>
      <c r="AC333" s="39"/>
      <c r="AD333" s="39"/>
      <c r="AE333" s="39"/>
      <c r="AT333" s="18" t="s">
        <v>349</v>
      </c>
      <c r="AU333" s="18" t="s">
        <v>85</v>
      </c>
    </row>
    <row r="334" s="13" customFormat="1">
      <c r="A334" s="13"/>
      <c r="B334" s="252"/>
      <c r="C334" s="253"/>
      <c r="D334" s="240" t="s">
        <v>446</v>
      </c>
      <c r="E334" s="254" t="s">
        <v>1</v>
      </c>
      <c r="F334" s="255" t="s">
        <v>4207</v>
      </c>
      <c r="G334" s="253"/>
      <c r="H334" s="256">
        <v>11</v>
      </c>
      <c r="I334" s="257"/>
      <c r="J334" s="253"/>
      <c r="K334" s="253"/>
      <c r="L334" s="258"/>
      <c r="M334" s="259"/>
      <c r="N334" s="260"/>
      <c r="O334" s="260"/>
      <c r="P334" s="260"/>
      <c r="Q334" s="260"/>
      <c r="R334" s="260"/>
      <c r="S334" s="260"/>
      <c r="T334" s="261"/>
      <c r="U334" s="13"/>
      <c r="V334" s="13"/>
      <c r="W334" s="13"/>
      <c r="X334" s="13"/>
      <c r="Y334" s="13"/>
      <c r="Z334" s="13"/>
      <c r="AA334" s="13"/>
      <c r="AB334" s="13"/>
      <c r="AC334" s="13"/>
      <c r="AD334" s="13"/>
      <c r="AE334" s="13"/>
      <c r="AT334" s="262" t="s">
        <v>446</v>
      </c>
      <c r="AU334" s="262" t="s">
        <v>85</v>
      </c>
      <c r="AV334" s="13" t="s">
        <v>85</v>
      </c>
      <c r="AW334" s="13" t="s">
        <v>32</v>
      </c>
      <c r="AX334" s="13" t="s">
        <v>83</v>
      </c>
      <c r="AY334" s="262" t="s">
        <v>342</v>
      </c>
    </row>
    <row r="335" s="2" customFormat="1" ht="16.5" customHeight="1">
      <c r="A335" s="39"/>
      <c r="B335" s="40"/>
      <c r="C335" s="295" t="s">
        <v>766</v>
      </c>
      <c r="D335" s="295" t="s">
        <v>621</v>
      </c>
      <c r="E335" s="296" t="s">
        <v>4208</v>
      </c>
      <c r="F335" s="297" t="s">
        <v>4209</v>
      </c>
      <c r="G335" s="298" t="s">
        <v>442</v>
      </c>
      <c r="H335" s="299">
        <v>2</v>
      </c>
      <c r="I335" s="300"/>
      <c r="J335" s="301">
        <f>ROUND(I335*H335,2)</f>
        <v>0</v>
      </c>
      <c r="K335" s="297" t="s">
        <v>443</v>
      </c>
      <c r="L335" s="302"/>
      <c r="M335" s="303" t="s">
        <v>1</v>
      </c>
      <c r="N335" s="304" t="s">
        <v>41</v>
      </c>
      <c r="O335" s="92"/>
      <c r="P335" s="236">
        <f>O335*H335</f>
        <v>0</v>
      </c>
      <c r="Q335" s="236">
        <v>0.0079000000000000008</v>
      </c>
      <c r="R335" s="236">
        <f>Q335*H335</f>
        <v>0.015800000000000002</v>
      </c>
      <c r="S335" s="236">
        <v>0</v>
      </c>
      <c r="T335" s="237">
        <f>S335*H335</f>
        <v>0</v>
      </c>
      <c r="U335" s="39"/>
      <c r="V335" s="39"/>
      <c r="W335" s="39"/>
      <c r="X335" s="39"/>
      <c r="Y335" s="39"/>
      <c r="Z335" s="39"/>
      <c r="AA335" s="39"/>
      <c r="AB335" s="39"/>
      <c r="AC335" s="39"/>
      <c r="AD335" s="39"/>
      <c r="AE335" s="39"/>
      <c r="AR335" s="238" t="s">
        <v>376</v>
      </c>
      <c r="AT335" s="238" t="s">
        <v>621</v>
      </c>
      <c r="AU335" s="238" t="s">
        <v>85</v>
      </c>
      <c r="AY335" s="18" t="s">
        <v>342</v>
      </c>
      <c r="BE335" s="239">
        <f>IF(N335="základní",J335,0)</f>
        <v>0</v>
      </c>
      <c r="BF335" s="239">
        <f>IF(N335="snížená",J335,0)</f>
        <v>0</v>
      </c>
      <c r="BG335" s="239">
        <f>IF(N335="zákl. přenesená",J335,0)</f>
        <v>0</v>
      </c>
      <c r="BH335" s="239">
        <f>IF(N335="sníž. přenesená",J335,0)</f>
        <v>0</v>
      </c>
      <c r="BI335" s="239">
        <f>IF(N335="nulová",J335,0)</f>
        <v>0</v>
      </c>
      <c r="BJ335" s="18" t="s">
        <v>83</v>
      </c>
      <c r="BK335" s="239">
        <f>ROUND(I335*H335,2)</f>
        <v>0</v>
      </c>
      <c r="BL335" s="18" t="s">
        <v>360</v>
      </c>
      <c r="BM335" s="238" t="s">
        <v>4210</v>
      </c>
    </row>
    <row r="336" s="2" customFormat="1">
      <c r="A336" s="39"/>
      <c r="B336" s="40"/>
      <c r="C336" s="41"/>
      <c r="D336" s="240" t="s">
        <v>349</v>
      </c>
      <c r="E336" s="41"/>
      <c r="F336" s="241" t="s">
        <v>4209</v>
      </c>
      <c r="G336" s="41"/>
      <c r="H336" s="41"/>
      <c r="I336" s="242"/>
      <c r="J336" s="41"/>
      <c r="K336" s="41"/>
      <c r="L336" s="45"/>
      <c r="M336" s="243"/>
      <c r="N336" s="244"/>
      <c r="O336" s="92"/>
      <c r="P336" s="92"/>
      <c r="Q336" s="92"/>
      <c r="R336" s="92"/>
      <c r="S336" s="92"/>
      <c r="T336" s="93"/>
      <c r="U336" s="39"/>
      <c r="V336" s="39"/>
      <c r="W336" s="39"/>
      <c r="X336" s="39"/>
      <c r="Y336" s="39"/>
      <c r="Z336" s="39"/>
      <c r="AA336" s="39"/>
      <c r="AB336" s="39"/>
      <c r="AC336" s="39"/>
      <c r="AD336" s="39"/>
      <c r="AE336" s="39"/>
      <c r="AT336" s="18" t="s">
        <v>349</v>
      </c>
      <c r="AU336" s="18" t="s">
        <v>85</v>
      </c>
    </row>
    <row r="337" s="13" customFormat="1">
      <c r="A337" s="13"/>
      <c r="B337" s="252"/>
      <c r="C337" s="253"/>
      <c r="D337" s="240" t="s">
        <v>446</v>
      </c>
      <c r="E337" s="254" t="s">
        <v>1</v>
      </c>
      <c r="F337" s="255" t="s">
        <v>4211</v>
      </c>
      <c r="G337" s="253"/>
      <c r="H337" s="256">
        <v>2</v>
      </c>
      <c r="I337" s="257"/>
      <c r="J337" s="253"/>
      <c r="K337" s="253"/>
      <c r="L337" s="258"/>
      <c r="M337" s="259"/>
      <c r="N337" s="260"/>
      <c r="O337" s="260"/>
      <c r="P337" s="260"/>
      <c r="Q337" s="260"/>
      <c r="R337" s="260"/>
      <c r="S337" s="260"/>
      <c r="T337" s="261"/>
      <c r="U337" s="13"/>
      <c r="V337" s="13"/>
      <c r="W337" s="13"/>
      <c r="X337" s="13"/>
      <c r="Y337" s="13"/>
      <c r="Z337" s="13"/>
      <c r="AA337" s="13"/>
      <c r="AB337" s="13"/>
      <c r="AC337" s="13"/>
      <c r="AD337" s="13"/>
      <c r="AE337" s="13"/>
      <c r="AT337" s="262" t="s">
        <v>446</v>
      </c>
      <c r="AU337" s="262" t="s">
        <v>85</v>
      </c>
      <c r="AV337" s="13" t="s">
        <v>85</v>
      </c>
      <c r="AW337" s="13" t="s">
        <v>32</v>
      </c>
      <c r="AX337" s="13" t="s">
        <v>83</v>
      </c>
      <c r="AY337" s="262" t="s">
        <v>342</v>
      </c>
    </row>
    <row r="338" s="2" customFormat="1" ht="16.5" customHeight="1">
      <c r="A338" s="39"/>
      <c r="B338" s="40"/>
      <c r="C338" s="295" t="s">
        <v>772</v>
      </c>
      <c r="D338" s="295" t="s">
        <v>621</v>
      </c>
      <c r="E338" s="296" t="s">
        <v>4212</v>
      </c>
      <c r="F338" s="297" t="s">
        <v>4213</v>
      </c>
      <c r="G338" s="298" t="s">
        <v>442</v>
      </c>
      <c r="H338" s="299">
        <v>2</v>
      </c>
      <c r="I338" s="300"/>
      <c r="J338" s="301">
        <f>ROUND(I338*H338,2)</f>
        <v>0</v>
      </c>
      <c r="K338" s="297" t="s">
        <v>443</v>
      </c>
      <c r="L338" s="302"/>
      <c r="M338" s="303" t="s">
        <v>1</v>
      </c>
      <c r="N338" s="304" t="s">
        <v>41</v>
      </c>
      <c r="O338" s="92"/>
      <c r="P338" s="236">
        <f>O338*H338</f>
        <v>0</v>
      </c>
      <c r="Q338" s="236">
        <v>0.0077999999999999996</v>
      </c>
      <c r="R338" s="236">
        <f>Q338*H338</f>
        <v>0.015599999999999999</v>
      </c>
      <c r="S338" s="236">
        <v>0</v>
      </c>
      <c r="T338" s="237">
        <f>S338*H338</f>
        <v>0</v>
      </c>
      <c r="U338" s="39"/>
      <c r="V338" s="39"/>
      <c r="W338" s="39"/>
      <c r="X338" s="39"/>
      <c r="Y338" s="39"/>
      <c r="Z338" s="39"/>
      <c r="AA338" s="39"/>
      <c r="AB338" s="39"/>
      <c r="AC338" s="39"/>
      <c r="AD338" s="39"/>
      <c r="AE338" s="39"/>
      <c r="AR338" s="238" t="s">
        <v>376</v>
      </c>
      <c r="AT338" s="238" t="s">
        <v>621</v>
      </c>
      <c r="AU338" s="238" t="s">
        <v>85</v>
      </c>
      <c r="AY338" s="18" t="s">
        <v>342</v>
      </c>
      <c r="BE338" s="239">
        <f>IF(N338="základní",J338,0)</f>
        <v>0</v>
      </c>
      <c r="BF338" s="239">
        <f>IF(N338="snížená",J338,0)</f>
        <v>0</v>
      </c>
      <c r="BG338" s="239">
        <f>IF(N338="zákl. přenesená",J338,0)</f>
        <v>0</v>
      </c>
      <c r="BH338" s="239">
        <f>IF(N338="sníž. přenesená",J338,0)</f>
        <v>0</v>
      </c>
      <c r="BI338" s="239">
        <f>IF(N338="nulová",J338,0)</f>
        <v>0</v>
      </c>
      <c r="BJ338" s="18" t="s">
        <v>83</v>
      </c>
      <c r="BK338" s="239">
        <f>ROUND(I338*H338,2)</f>
        <v>0</v>
      </c>
      <c r="BL338" s="18" t="s">
        <v>360</v>
      </c>
      <c r="BM338" s="238" t="s">
        <v>4214</v>
      </c>
    </row>
    <row r="339" s="2" customFormat="1">
      <c r="A339" s="39"/>
      <c r="B339" s="40"/>
      <c r="C339" s="41"/>
      <c r="D339" s="240" t="s">
        <v>349</v>
      </c>
      <c r="E339" s="41"/>
      <c r="F339" s="241" t="s">
        <v>4213</v>
      </c>
      <c r="G339" s="41"/>
      <c r="H339" s="41"/>
      <c r="I339" s="242"/>
      <c r="J339" s="41"/>
      <c r="K339" s="41"/>
      <c r="L339" s="45"/>
      <c r="M339" s="243"/>
      <c r="N339" s="244"/>
      <c r="O339" s="92"/>
      <c r="P339" s="92"/>
      <c r="Q339" s="92"/>
      <c r="R339" s="92"/>
      <c r="S339" s="92"/>
      <c r="T339" s="93"/>
      <c r="U339" s="39"/>
      <c r="V339" s="39"/>
      <c r="W339" s="39"/>
      <c r="X339" s="39"/>
      <c r="Y339" s="39"/>
      <c r="Z339" s="39"/>
      <c r="AA339" s="39"/>
      <c r="AB339" s="39"/>
      <c r="AC339" s="39"/>
      <c r="AD339" s="39"/>
      <c r="AE339" s="39"/>
      <c r="AT339" s="18" t="s">
        <v>349</v>
      </c>
      <c r="AU339" s="18" t="s">
        <v>85</v>
      </c>
    </row>
    <row r="340" s="13" customFormat="1">
      <c r="A340" s="13"/>
      <c r="B340" s="252"/>
      <c r="C340" s="253"/>
      <c r="D340" s="240" t="s">
        <v>446</v>
      </c>
      <c r="E340" s="254" t="s">
        <v>1</v>
      </c>
      <c r="F340" s="255" t="s">
        <v>4211</v>
      </c>
      <c r="G340" s="253"/>
      <c r="H340" s="256">
        <v>2</v>
      </c>
      <c r="I340" s="257"/>
      <c r="J340" s="253"/>
      <c r="K340" s="253"/>
      <c r="L340" s="258"/>
      <c r="M340" s="259"/>
      <c r="N340" s="260"/>
      <c r="O340" s="260"/>
      <c r="P340" s="260"/>
      <c r="Q340" s="260"/>
      <c r="R340" s="260"/>
      <c r="S340" s="260"/>
      <c r="T340" s="261"/>
      <c r="U340" s="13"/>
      <c r="V340" s="13"/>
      <c r="W340" s="13"/>
      <c r="X340" s="13"/>
      <c r="Y340" s="13"/>
      <c r="Z340" s="13"/>
      <c r="AA340" s="13"/>
      <c r="AB340" s="13"/>
      <c r="AC340" s="13"/>
      <c r="AD340" s="13"/>
      <c r="AE340" s="13"/>
      <c r="AT340" s="262" t="s">
        <v>446</v>
      </c>
      <c r="AU340" s="262" t="s">
        <v>85</v>
      </c>
      <c r="AV340" s="13" t="s">
        <v>85</v>
      </c>
      <c r="AW340" s="13" t="s">
        <v>32</v>
      </c>
      <c r="AX340" s="13" t="s">
        <v>83</v>
      </c>
      <c r="AY340" s="262" t="s">
        <v>342</v>
      </c>
    </row>
    <row r="341" s="2" customFormat="1" ht="16.5" customHeight="1">
      <c r="A341" s="39"/>
      <c r="B341" s="40"/>
      <c r="C341" s="295" t="s">
        <v>777</v>
      </c>
      <c r="D341" s="295" t="s">
        <v>621</v>
      </c>
      <c r="E341" s="296" t="s">
        <v>4215</v>
      </c>
      <c r="F341" s="297" t="s">
        <v>4216</v>
      </c>
      <c r="G341" s="298" t="s">
        <v>442</v>
      </c>
      <c r="H341" s="299">
        <v>3</v>
      </c>
      <c r="I341" s="300"/>
      <c r="J341" s="301">
        <f>ROUND(I341*H341,2)</f>
        <v>0</v>
      </c>
      <c r="K341" s="297" t="s">
        <v>443</v>
      </c>
      <c r="L341" s="302"/>
      <c r="M341" s="303" t="s">
        <v>1</v>
      </c>
      <c r="N341" s="304" t="s">
        <v>41</v>
      </c>
      <c r="O341" s="92"/>
      <c r="P341" s="236">
        <f>O341*H341</f>
        <v>0</v>
      </c>
      <c r="Q341" s="236">
        <v>0.0088999999999999999</v>
      </c>
      <c r="R341" s="236">
        <f>Q341*H341</f>
        <v>0.026700000000000002</v>
      </c>
      <c r="S341" s="236">
        <v>0</v>
      </c>
      <c r="T341" s="237">
        <f>S341*H341</f>
        <v>0</v>
      </c>
      <c r="U341" s="39"/>
      <c r="V341" s="39"/>
      <c r="W341" s="39"/>
      <c r="X341" s="39"/>
      <c r="Y341" s="39"/>
      <c r="Z341" s="39"/>
      <c r="AA341" s="39"/>
      <c r="AB341" s="39"/>
      <c r="AC341" s="39"/>
      <c r="AD341" s="39"/>
      <c r="AE341" s="39"/>
      <c r="AR341" s="238" t="s">
        <v>376</v>
      </c>
      <c r="AT341" s="238" t="s">
        <v>621</v>
      </c>
      <c r="AU341" s="238" t="s">
        <v>85</v>
      </c>
      <c r="AY341" s="18" t="s">
        <v>342</v>
      </c>
      <c r="BE341" s="239">
        <f>IF(N341="základní",J341,0)</f>
        <v>0</v>
      </c>
      <c r="BF341" s="239">
        <f>IF(N341="snížená",J341,0)</f>
        <v>0</v>
      </c>
      <c r="BG341" s="239">
        <f>IF(N341="zákl. přenesená",J341,0)</f>
        <v>0</v>
      </c>
      <c r="BH341" s="239">
        <f>IF(N341="sníž. přenesená",J341,0)</f>
        <v>0</v>
      </c>
      <c r="BI341" s="239">
        <f>IF(N341="nulová",J341,0)</f>
        <v>0</v>
      </c>
      <c r="BJ341" s="18" t="s">
        <v>83</v>
      </c>
      <c r="BK341" s="239">
        <f>ROUND(I341*H341,2)</f>
        <v>0</v>
      </c>
      <c r="BL341" s="18" t="s">
        <v>360</v>
      </c>
      <c r="BM341" s="238" t="s">
        <v>4217</v>
      </c>
    </row>
    <row r="342" s="2" customFormat="1">
      <c r="A342" s="39"/>
      <c r="B342" s="40"/>
      <c r="C342" s="41"/>
      <c r="D342" s="240" t="s">
        <v>349</v>
      </c>
      <c r="E342" s="41"/>
      <c r="F342" s="241" t="s">
        <v>4216</v>
      </c>
      <c r="G342" s="41"/>
      <c r="H342" s="41"/>
      <c r="I342" s="242"/>
      <c r="J342" s="41"/>
      <c r="K342" s="41"/>
      <c r="L342" s="45"/>
      <c r="M342" s="243"/>
      <c r="N342" s="244"/>
      <c r="O342" s="92"/>
      <c r="P342" s="92"/>
      <c r="Q342" s="92"/>
      <c r="R342" s="92"/>
      <c r="S342" s="92"/>
      <c r="T342" s="93"/>
      <c r="U342" s="39"/>
      <c r="V342" s="39"/>
      <c r="W342" s="39"/>
      <c r="X342" s="39"/>
      <c r="Y342" s="39"/>
      <c r="Z342" s="39"/>
      <c r="AA342" s="39"/>
      <c r="AB342" s="39"/>
      <c r="AC342" s="39"/>
      <c r="AD342" s="39"/>
      <c r="AE342" s="39"/>
      <c r="AT342" s="18" t="s">
        <v>349</v>
      </c>
      <c r="AU342" s="18" t="s">
        <v>85</v>
      </c>
    </row>
    <row r="343" s="13" customFormat="1">
      <c r="A343" s="13"/>
      <c r="B343" s="252"/>
      <c r="C343" s="253"/>
      <c r="D343" s="240" t="s">
        <v>446</v>
      </c>
      <c r="E343" s="254" t="s">
        <v>1</v>
      </c>
      <c r="F343" s="255" t="s">
        <v>4218</v>
      </c>
      <c r="G343" s="253"/>
      <c r="H343" s="256">
        <v>3</v>
      </c>
      <c r="I343" s="257"/>
      <c r="J343" s="253"/>
      <c r="K343" s="253"/>
      <c r="L343" s="258"/>
      <c r="M343" s="259"/>
      <c r="N343" s="260"/>
      <c r="O343" s="260"/>
      <c r="P343" s="260"/>
      <c r="Q343" s="260"/>
      <c r="R343" s="260"/>
      <c r="S343" s="260"/>
      <c r="T343" s="261"/>
      <c r="U343" s="13"/>
      <c r="V343" s="13"/>
      <c r="W343" s="13"/>
      <c r="X343" s="13"/>
      <c r="Y343" s="13"/>
      <c r="Z343" s="13"/>
      <c r="AA343" s="13"/>
      <c r="AB343" s="13"/>
      <c r="AC343" s="13"/>
      <c r="AD343" s="13"/>
      <c r="AE343" s="13"/>
      <c r="AT343" s="262" t="s">
        <v>446</v>
      </c>
      <c r="AU343" s="262" t="s">
        <v>85</v>
      </c>
      <c r="AV343" s="13" t="s">
        <v>85</v>
      </c>
      <c r="AW343" s="13" t="s">
        <v>32</v>
      </c>
      <c r="AX343" s="13" t="s">
        <v>83</v>
      </c>
      <c r="AY343" s="262" t="s">
        <v>342</v>
      </c>
    </row>
    <row r="344" s="2" customFormat="1" ht="16.5" customHeight="1">
      <c r="A344" s="39"/>
      <c r="B344" s="40"/>
      <c r="C344" s="295" t="s">
        <v>782</v>
      </c>
      <c r="D344" s="295" t="s">
        <v>621</v>
      </c>
      <c r="E344" s="296" t="s">
        <v>4219</v>
      </c>
      <c r="F344" s="297" t="s">
        <v>4220</v>
      </c>
      <c r="G344" s="298" t="s">
        <v>442</v>
      </c>
      <c r="H344" s="299">
        <v>2</v>
      </c>
      <c r="I344" s="300"/>
      <c r="J344" s="301">
        <f>ROUND(I344*H344,2)</f>
        <v>0</v>
      </c>
      <c r="K344" s="297" t="s">
        <v>1</v>
      </c>
      <c r="L344" s="302"/>
      <c r="M344" s="303" t="s">
        <v>1</v>
      </c>
      <c r="N344" s="304" t="s">
        <v>41</v>
      </c>
      <c r="O344" s="92"/>
      <c r="P344" s="236">
        <f>O344*H344</f>
        <v>0</v>
      </c>
      <c r="Q344" s="236">
        <v>0.0094000000000000004</v>
      </c>
      <c r="R344" s="236">
        <f>Q344*H344</f>
        <v>0.018800000000000001</v>
      </c>
      <c r="S344" s="236">
        <v>0</v>
      </c>
      <c r="T344" s="237">
        <f>S344*H344</f>
        <v>0</v>
      </c>
      <c r="U344" s="39"/>
      <c r="V344" s="39"/>
      <c r="W344" s="39"/>
      <c r="X344" s="39"/>
      <c r="Y344" s="39"/>
      <c r="Z344" s="39"/>
      <c r="AA344" s="39"/>
      <c r="AB344" s="39"/>
      <c r="AC344" s="39"/>
      <c r="AD344" s="39"/>
      <c r="AE344" s="39"/>
      <c r="AR344" s="238" t="s">
        <v>376</v>
      </c>
      <c r="AT344" s="238" t="s">
        <v>621</v>
      </c>
      <c r="AU344" s="238" t="s">
        <v>85</v>
      </c>
      <c r="AY344" s="18" t="s">
        <v>342</v>
      </c>
      <c r="BE344" s="239">
        <f>IF(N344="základní",J344,0)</f>
        <v>0</v>
      </c>
      <c r="BF344" s="239">
        <f>IF(N344="snížená",J344,0)</f>
        <v>0</v>
      </c>
      <c r="BG344" s="239">
        <f>IF(N344="zákl. přenesená",J344,0)</f>
        <v>0</v>
      </c>
      <c r="BH344" s="239">
        <f>IF(N344="sníž. přenesená",J344,0)</f>
        <v>0</v>
      </c>
      <c r="BI344" s="239">
        <f>IF(N344="nulová",J344,0)</f>
        <v>0</v>
      </c>
      <c r="BJ344" s="18" t="s">
        <v>83</v>
      </c>
      <c r="BK344" s="239">
        <f>ROUND(I344*H344,2)</f>
        <v>0</v>
      </c>
      <c r="BL344" s="18" t="s">
        <v>360</v>
      </c>
      <c r="BM344" s="238" t="s">
        <v>4221</v>
      </c>
    </row>
    <row r="345" s="2" customFormat="1">
      <c r="A345" s="39"/>
      <c r="B345" s="40"/>
      <c r="C345" s="41"/>
      <c r="D345" s="240" t="s">
        <v>349</v>
      </c>
      <c r="E345" s="41"/>
      <c r="F345" s="241" t="s">
        <v>4220</v>
      </c>
      <c r="G345" s="41"/>
      <c r="H345" s="41"/>
      <c r="I345" s="242"/>
      <c r="J345" s="41"/>
      <c r="K345" s="41"/>
      <c r="L345" s="45"/>
      <c r="M345" s="243"/>
      <c r="N345" s="244"/>
      <c r="O345" s="92"/>
      <c r="P345" s="92"/>
      <c r="Q345" s="92"/>
      <c r="R345" s="92"/>
      <c r="S345" s="92"/>
      <c r="T345" s="93"/>
      <c r="U345" s="39"/>
      <c r="V345" s="39"/>
      <c r="W345" s="39"/>
      <c r="X345" s="39"/>
      <c r="Y345" s="39"/>
      <c r="Z345" s="39"/>
      <c r="AA345" s="39"/>
      <c r="AB345" s="39"/>
      <c r="AC345" s="39"/>
      <c r="AD345" s="39"/>
      <c r="AE345" s="39"/>
      <c r="AT345" s="18" t="s">
        <v>349</v>
      </c>
      <c r="AU345" s="18" t="s">
        <v>85</v>
      </c>
    </row>
    <row r="346" s="13" customFormat="1">
      <c r="A346" s="13"/>
      <c r="B346" s="252"/>
      <c r="C346" s="253"/>
      <c r="D346" s="240" t="s">
        <v>446</v>
      </c>
      <c r="E346" s="254" t="s">
        <v>1</v>
      </c>
      <c r="F346" s="255" t="s">
        <v>4211</v>
      </c>
      <c r="G346" s="253"/>
      <c r="H346" s="256">
        <v>2</v>
      </c>
      <c r="I346" s="257"/>
      <c r="J346" s="253"/>
      <c r="K346" s="253"/>
      <c r="L346" s="258"/>
      <c r="M346" s="259"/>
      <c r="N346" s="260"/>
      <c r="O346" s="260"/>
      <c r="P346" s="260"/>
      <c r="Q346" s="260"/>
      <c r="R346" s="260"/>
      <c r="S346" s="260"/>
      <c r="T346" s="261"/>
      <c r="U346" s="13"/>
      <c r="V346" s="13"/>
      <c r="W346" s="13"/>
      <c r="X346" s="13"/>
      <c r="Y346" s="13"/>
      <c r="Z346" s="13"/>
      <c r="AA346" s="13"/>
      <c r="AB346" s="13"/>
      <c r="AC346" s="13"/>
      <c r="AD346" s="13"/>
      <c r="AE346" s="13"/>
      <c r="AT346" s="262" t="s">
        <v>446</v>
      </c>
      <c r="AU346" s="262" t="s">
        <v>85</v>
      </c>
      <c r="AV346" s="13" t="s">
        <v>85</v>
      </c>
      <c r="AW346" s="13" t="s">
        <v>32</v>
      </c>
      <c r="AX346" s="13" t="s">
        <v>83</v>
      </c>
      <c r="AY346" s="262" t="s">
        <v>342</v>
      </c>
    </row>
    <row r="347" s="2" customFormat="1" ht="16.5" customHeight="1">
      <c r="A347" s="39"/>
      <c r="B347" s="40"/>
      <c r="C347" s="295" t="s">
        <v>787</v>
      </c>
      <c r="D347" s="295" t="s">
        <v>621</v>
      </c>
      <c r="E347" s="296" t="s">
        <v>4222</v>
      </c>
      <c r="F347" s="297" t="s">
        <v>4223</v>
      </c>
      <c r="G347" s="298" t="s">
        <v>442</v>
      </c>
      <c r="H347" s="299">
        <v>2</v>
      </c>
      <c r="I347" s="300"/>
      <c r="J347" s="301">
        <f>ROUND(I347*H347,2)</f>
        <v>0</v>
      </c>
      <c r="K347" s="297" t="s">
        <v>1</v>
      </c>
      <c r="L347" s="302"/>
      <c r="M347" s="303" t="s">
        <v>1</v>
      </c>
      <c r="N347" s="304" t="s">
        <v>41</v>
      </c>
      <c r="O347" s="92"/>
      <c r="P347" s="236">
        <f>O347*H347</f>
        <v>0</v>
      </c>
      <c r="Q347" s="236">
        <v>0.012500000000000001</v>
      </c>
      <c r="R347" s="236">
        <f>Q347*H347</f>
        <v>0.025000000000000001</v>
      </c>
      <c r="S347" s="236">
        <v>0</v>
      </c>
      <c r="T347" s="237">
        <f>S347*H347</f>
        <v>0</v>
      </c>
      <c r="U347" s="39"/>
      <c r="V347" s="39"/>
      <c r="W347" s="39"/>
      <c r="X347" s="39"/>
      <c r="Y347" s="39"/>
      <c r="Z347" s="39"/>
      <c r="AA347" s="39"/>
      <c r="AB347" s="39"/>
      <c r="AC347" s="39"/>
      <c r="AD347" s="39"/>
      <c r="AE347" s="39"/>
      <c r="AR347" s="238" t="s">
        <v>376</v>
      </c>
      <c r="AT347" s="238" t="s">
        <v>621</v>
      </c>
      <c r="AU347" s="238" t="s">
        <v>85</v>
      </c>
      <c r="AY347" s="18" t="s">
        <v>342</v>
      </c>
      <c r="BE347" s="239">
        <f>IF(N347="základní",J347,0)</f>
        <v>0</v>
      </c>
      <c r="BF347" s="239">
        <f>IF(N347="snížená",J347,0)</f>
        <v>0</v>
      </c>
      <c r="BG347" s="239">
        <f>IF(N347="zákl. přenesená",J347,0)</f>
        <v>0</v>
      </c>
      <c r="BH347" s="239">
        <f>IF(N347="sníž. přenesená",J347,0)</f>
        <v>0</v>
      </c>
      <c r="BI347" s="239">
        <f>IF(N347="nulová",J347,0)</f>
        <v>0</v>
      </c>
      <c r="BJ347" s="18" t="s">
        <v>83</v>
      </c>
      <c r="BK347" s="239">
        <f>ROUND(I347*H347,2)</f>
        <v>0</v>
      </c>
      <c r="BL347" s="18" t="s">
        <v>360</v>
      </c>
      <c r="BM347" s="238" t="s">
        <v>4224</v>
      </c>
    </row>
    <row r="348" s="2" customFormat="1">
      <c r="A348" s="39"/>
      <c r="B348" s="40"/>
      <c r="C348" s="41"/>
      <c r="D348" s="240" t="s">
        <v>349</v>
      </c>
      <c r="E348" s="41"/>
      <c r="F348" s="241" t="s">
        <v>4225</v>
      </c>
      <c r="G348" s="41"/>
      <c r="H348" s="41"/>
      <c r="I348" s="242"/>
      <c r="J348" s="41"/>
      <c r="K348" s="41"/>
      <c r="L348" s="45"/>
      <c r="M348" s="243"/>
      <c r="N348" s="244"/>
      <c r="O348" s="92"/>
      <c r="P348" s="92"/>
      <c r="Q348" s="92"/>
      <c r="R348" s="92"/>
      <c r="S348" s="92"/>
      <c r="T348" s="93"/>
      <c r="U348" s="39"/>
      <c r="V348" s="39"/>
      <c r="W348" s="39"/>
      <c r="X348" s="39"/>
      <c r="Y348" s="39"/>
      <c r="Z348" s="39"/>
      <c r="AA348" s="39"/>
      <c r="AB348" s="39"/>
      <c r="AC348" s="39"/>
      <c r="AD348" s="39"/>
      <c r="AE348" s="39"/>
      <c r="AT348" s="18" t="s">
        <v>349</v>
      </c>
      <c r="AU348" s="18" t="s">
        <v>85</v>
      </c>
    </row>
    <row r="349" s="13" customFormat="1">
      <c r="A349" s="13"/>
      <c r="B349" s="252"/>
      <c r="C349" s="253"/>
      <c r="D349" s="240" t="s">
        <v>446</v>
      </c>
      <c r="E349" s="254" t="s">
        <v>1</v>
      </c>
      <c r="F349" s="255" t="s">
        <v>4211</v>
      </c>
      <c r="G349" s="253"/>
      <c r="H349" s="256">
        <v>2</v>
      </c>
      <c r="I349" s="257"/>
      <c r="J349" s="253"/>
      <c r="K349" s="253"/>
      <c r="L349" s="258"/>
      <c r="M349" s="259"/>
      <c r="N349" s="260"/>
      <c r="O349" s="260"/>
      <c r="P349" s="260"/>
      <c r="Q349" s="260"/>
      <c r="R349" s="260"/>
      <c r="S349" s="260"/>
      <c r="T349" s="261"/>
      <c r="U349" s="13"/>
      <c r="V349" s="13"/>
      <c r="W349" s="13"/>
      <c r="X349" s="13"/>
      <c r="Y349" s="13"/>
      <c r="Z349" s="13"/>
      <c r="AA349" s="13"/>
      <c r="AB349" s="13"/>
      <c r="AC349" s="13"/>
      <c r="AD349" s="13"/>
      <c r="AE349" s="13"/>
      <c r="AT349" s="262" t="s">
        <v>446</v>
      </c>
      <c r="AU349" s="262" t="s">
        <v>85</v>
      </c>
      <c r="AV349" s="13" t="s">
        <v>85</v>
      </c>
      <c r="AW349" s="13" t="s">
        <v>32</v>
      </c>
      <c r="AX349" s="13" t="s">
        <v>83</v>
      </c>
      <c r="AY349" s="262" t="s">
        <v>342</v>
      </c>
    </row>
    <row r="350" s="2" customFormat="1" ht="16.5" customHeight="1">
      <c r="A350" s="39"/>
      <c r="B350" s="40"/>
      <c r="C350" s="227" t="s">
        <v>793</v>
      </c>
      <c r="D350" s="227" t="s">
        <v>343</v>
      </c>
      <c r="E350" s="228" t="s">
        <v>4226</v>
      </c>
      <c r="F350" s="229" t="s">
        <v>4227</v>
      </c>
      <c r="G350" s="230" t="s">
        <v>442</v>
      </c>
      <c r="H350" s="231">
        <v>3</v>
      </c>
      <c r="I350" s="232"/>
      <c r="J350" s="233">
        <f>ROUND(I350*H350,2)</f>
        <v>0</v>
      </c>
      <c r="K350" s="229" t="s">
        <v>443</v>
      </c>
      <c r="L350" s="45"/>
      <c r="M350" s="234" t="s">
        <v>1</v>
      </c>
      <c r="N350" s="235" t="s">
        <v>41</v>
      </c>
      <c r="O350" s="92"/>
      <c r="P350" s="236">
        <f>O350*H350</f>
        <v>0</v>
      </c>
      <c r="Q350" s="236">
        <v>0.00167</v>
      </c>
      <c r="R350" s="236">
        <f>Q350*H350</f>
        <v>0.0050100000000000006</v>
      </c>
      <c r="S350" s="236">
        <v>0</v>
      </c>
      <c r="T350" s="237">
        <f>S350*H350</f>
        <v>0</v>
      </c>
      <c r="U350" s="39"/>
      <c r="V350" s="39"/>
      <c r="W350" s="39"/>
      <c r="X350" s="39"/>
      <c r="Y350" s="39"/>
      <c r="Z350" s="39"/>
      <c r="AA350" s="39"/>
      <c r="AB350" s="39"/>
      <c r="AC350" s="39"/>
      <c r="AD350" s="39"/>
      <c r="AE350" s="39"/>
      <c r="AR350" s="238" t="s">
        <v>360</v>
      </c>
      <c r="AT350" s="238" t="s">
        <v>343</v>
      </c>
      <c r="AU350" s="238" t="s">
        <v>85</v>
      </c>
      <c r="AY350" s="18" t="s">
        <v>342</v>
      </c>
      <c r="BE350" s="239">
        <f>IF(N350="základní",J350,0)</f>
        <v>0</v>
      </c>
      <c r="BF350" s="239">
        <f>IF(N350="snížená",J350,0)</f>
        <v>0</v>
      </c>
      <c r="BG350" s="239">
        <f>IF(N350="zákl. přenesená",J350,0)</f>
        <v>0</v>
      </c>
      <c r="BH350" s="239">
        <f>IF(N350="sníž. přenesená",J350,0)</f>
        <v>0</v>
      </c>
      <c r="BI350" s="239">
        <f>IF(N350="nulová",J350,0)</f>
        <v>0</v>
      </c>
      <c r="BJ350" s="18" t="s">
        <v>83</v>
      </c>
      <c r="BK350" s="239">
        <f>ROUND(I350*H350,2)</f>
        <v>0</v>
      </c>
      <c r="BL350" s="18" t="s">
        <v>360</v>
      </c>
      <c r="BM350" s="238" t="s">
        <v>4228</v>
      </c>
    </row>
    <row r="351" s="2" customFormat="1">
      <c r="A351" s="39"/>
      <c r="B351" s="40"/>
      <c r="C351" s="41"/>
      <c r="D351" s="240" t="s">
        <v>349</v>
      </c>
      <c r="E351" s="41"/>
      <c r="F351" s="241" t="s">
        <v>4229</v>
      </c>
      <c r="G351" s="41"/>
      <c r="H351" s="41"/>
      <c r="I351" s="242"/>
      <c r="J351" s="41"/>
      <c r="K351" s="41"/>
      <c r="L351" s="45"/>
      <c r="M351" s="243"/>
      <c r="N351" s="244"/>
      <c r="O351" s="92"/>
      <c r="P351" s="92"/>
      <c r="Q351" s="92"/>
      <c r="R351" s="92"/>
      <c r="S351" s="92"/>
      <c r="T351" s="93"/>
      <c r="U351" s="39"/>
      <c r="V351" s="39"/>
      <c r="W351" s="39"/>
      <c r="X351" s="39"/>
      <c r="Y351" s="39"/>
      <c r="Z351" s="39"/>
      <c r="AA351" s="39"/>
      <c r="AB351" s="39"/>
      <c r="AC351" s="39"/>
      <c r="AD351" s="39"/>
      <c r="AE351" s="39"/>
      <c r="AT351" s="18" t="s">
        <v>349</v>
      </c>
      <c r="AU351" s="18" t="s">
        <v>85</v>
      </c>
    </row>
    <row r="352" s="13" customFormat="1">
      <c r="A352" s="13"/>
      <c r="B352" s="252"/>
      <c r="C352" s="253"/>
      <c r="D352" s="240" t="s">
        <v>446</v>
      </c>
      <c r="E352" s="254" t="s">
        <v>1</v>
      </c>
      <c r="F352" s="255" t="s">
        <v>4230</v>
      </c>
      <c r="G352" s="253"/>
      <c r="H352" s="256">
        <v>3</v>
      </c>
      <c r="I352" s="257"/>
      <c r="J352" s="253"/>
      <c r="K352" s="253"/>
      <c r="L352" s="258"/>
      <c r="M352" s="259"/>
      <c r="N352" s="260"/>
      <c r="O352" s="260"/>
      <c r="P352" s="260"/>
      <c r="Q352" s="260"/>
      <c r="R352" s="260"/>
      <c r="S352" s="260"/>
      <c r="T352" s="261"/>
      <c r="U352" s="13"/>
      <c r="V352" s="13"/>
      <c r="W352" s="13"/>
      <c r="X352" s="13"/>
      <c r="Y352" s="13"/>
      <c r="Z352" s="13"/>
      <c r="AA352" s="13"/>
      <c r="AB352" s="13"/>
      <c r="AC352" s="13"/>
      <c r="AD352" s="13"/>
      <c r="AE352" s="13"/>
      <c r="AT352" s="262" t="s">
        <v>446</v>
      </c>
      <c r="AU352" s="262" t="s">
        <v>85</v>
      </c>
      <c r="AV352" s="13" t="s">
        <v>85</v>
      </c>
      <c r="AW352" s="13" t="s">
        <v>32</v>
      </c>
      <c r="AX352" s="13" t="s">
        <v>83</v>
      </c>
      <c r="AY352" s="262" t="s">
        <v>342</v>
      </c>
    </row>
    <row r="353" s="2" customFormat="1" ht="16.5" customHeight="1">
      <c r="A353" s="39"/>
      <c r="B353" s="40"/>
      <c r="C353" s="295" t="s">
        <v>798</v>
      </c>
      <c r="D353" s="295" t="s">
        <v>621</v>
      </c>
      <c r="E353" s="296" t="s">
        <v>4231</v>
      </c>
      <c r="F353" s="297" t="s">
        <v>4232</v>
      </c>
      <c r="G353" s="298" t="s">
        <v>442</v>
      </c>
      <c r="H353" s="299">
        <v>1</v>
      </c>
      <c r="I353" s="300"/>
      <c r="J353" s="301">
        <f>ROUND(I353*H353,2)</f>
        <v>0</v>
      </c>
      <c r="K353" s="297" t="s">
        <v>443</v>
      </c>
      <c r="L353" s="302"/>
      <c r="M353" s="303" t="s">
        <v>1</v>
      </c>
      <c r="N353" s="304" t="s">
        <v>41</v>
      </c>
      <c r="O353" s="92"/>
      <c r="P353" s="236">
        <f>O353*H353</f>
        <v>0</v>
      </c>
      <c r="Q353" s="236">
        <v>0.0086</v>
      </c>
      <c r="R353" s="236">
        <f>Q353*H353</f>
        <v>0.0086</v>
      </c>
      <c r="S353" s="236">
        <v>0</v>
      </c>
      <c r="T353" s="237">
        <f>S353*H353</f>
        <v>0</v>
      </c>
      <c r="U353" s="39"/>
      <c r="V353" s="39"/>
      <c r="W353" s="39"/>
      <c r="X353" s="39"/>
      <c r="Y353" s="39"/>
      <c r="Z353" s="39"/>
      <c r="AA353" s="39"/>
      <c r="AB353" s="39"/>
      <c r="AC353" s="39"/>
      <c r="AD353" s="39"/>
      <c r="AE353" s="39"/>
      <c r="AR353" s="238" t="s">
        <v>376</v>
      </c>
      <c r="AT353" s="238" t="s">
        <v>621</v>
      </c>
      <c r="AU353" s="238" t="s">
        <v>85</v>
      </c>
      <c r="AY353" s="18" t="s">
        <v>342</v>
      </c>
      <c r="BE353" s="239">
        <f>IF(N353="základní",J353,0)</f>
        <v>0</v>
      </c>
      <c r="BF353" s="239">
        <f>IF(N353="snížená",J353,0)</f>
        <v>0</v>
      </c>
      <c r="BG353" s="239">
        <f>IF(N353="zákl. přenesená",J353,0)</f>
        <v>0</v>
      </c>
      <c r="BH353" s="239">
        <f>IF(N353="sníž. přenesená",J353,0)</f>
        <v>0</v>
      </c>
      <c r="BI353" s="239">
        <f>IF(N353="nulová",J353,0)</f>
        <v>0</v>
      </c>
      <c r="BJ353" s="18" t="s">
        <v>83</v>
      </c>
      <c r="BK353" s="239">
        <f>ROUND(I353*H353,2)</f>
        <v>0</v>
      </c>
      <c r="BL353" s="18" t="s">
        <v>360</v>
      </c>
      <c r="BM353" s="238" t="s">
        <v>4233</v>
      </c>
    </row>
    <row r="354" s="2" customFormat="1">
      <c r="A354" s="39"/>
      <c r="B354" s="40"/>
      <c r="C354" s="41"/>
      <c r="D354" s="240" t="s">
        <v>349</v>
      </c>
      <c r="E354" s="41"/>
      <c r="F354" s="241" t="s">
        <v>4232</v>
      </c>
      <c r="G354" s="41"/>
      <c r="H354" s="41"/>
      <c r="I354" s="242"/>
      <c r="J354" s="41"/>
      <c r="K354" s="41"/>
      <c r="L354" s="45"/>
      <c r="M354" s="243"/>
      <c r="N354" s="244"/>
      <c r="O354" s="92"/>
      <c r="P354" s="92"/>
      <c r="Q354" s="92"/>
      <c r="R354" s="92"/>
      <c r="S354" s="92"/>
      <c r="T354" s="93"/>
      <c r="U354" s="39"/>
      <c r="V354" s="39"/>
      <c r="W354" s="39"/>
      <c r="X354" s="39"/>
      <c r="Y354" s="39"/>
      <c r="Z354" s="39"/>
      <c r="AA354" s="39"/>
      <c r="AB354" s="39"/>
      <c r="AC354" s="39"/>
      <c r="AD354" s="39"/>
      <c r="AE354" s="39"/>
      <c r="AT354" s="18" t="s">
        <v>349</v>
      </c>
      <c r="AU354" s="18" t="s">
        <v>85</v>
      </c>
    </row>
    <row r="355" s="13" customFormat="1">
      <c r="A355" s="13"/>
      <c r="B355" s="252"/>
      <c r="C355" s="253"/>
      <c r="D355" s="240" t="s">
        <v>446</v>
      </c>
      <c r="E355" s="254" t="s">
        <v>1</v>
      </c>
      <c r="F355" s="255" t="s">
        <v>4234</v>
      </c>
      <c r="G355" s="253"/>
      <c r="H355" s="256">
        <v>1</v>
      </c>
      <c r="I355" s="257"/>
      <c r="J355" s="253"/>
      <c r="K355" s="253"/>
      <c r="L355" s="258"/>
      <c r="M355" s="259"/>
      <c r="N355" s="260"/>
      <c r="O355" s="260"/>
      <c r="P355" s="260"/>
      <c r="Q355" s="260"/>
      <c r="R355" s="260"/>
      <c r="S355" s="260"/>
      <c r="T355" s="261"/>
      <c r="U355" s="13"/>
      <c r="V355" s="13"/>
      <c r="W355" s="13"/>
      <c r="X355" s="13"/>
      <c r="Y355" s="13"/>
      <c r="Z355" s="13"/>
      <c r="AA355" s="13"/>
      <c r="AB355" s="13"/>
      <c r="AC355" s="13"/>
      <c r="AD355" s="13"/>
      <c r="AE355" s="13"/>
      <c r="AT355" s="262" t="s">
        <v>446</v>
      </c>
      <c r="AU355" s="262" t="s">
        <v>85</v>
      </c>
      <c r="AV355" s="13" t="s">
        <v>85</v>
      </c>
      <c r="AW355" s="13" t="s">
        <v>32</v>
      </c>
      <c r="AX355" s="13" t="s">
        <v>83</v>
      </c>
      <c r="AY355" s="262" t="s">
        <v>342</v>
      </c>
    </row>
    <row r="356" s="2" customFormat="1" ht="21.75" customHeight="1">
      <c r="A356" s="39"/>
      <c r="B356" s="40"/>
      <c r="C356" s="295" t="s">
        <v>803</v>
      </c>
      <c r="D356" s="295" t="s">
        <v>621</v>
      </c>
      <c r="E356" s="296" t="s">
        <v>4235</v>
      </c>
      <c r="F356" s="297" t="s">
        <v>4236</v>
      </c>
      <c r="G356" s="298" t="s">
        <v>442</v>
      </c>
      <c r="H356" s="299">
        <v>1</v>
      </c>
      <c r="I356" s="300"/>
      <c r="J356" s="301">
        <f>ROUND(I356*H356,2)</f>
        <v>0</v>
      </c>
      <c r="K356" s="297" t="s">
        <v>443</v>
      </c>
      <c r="L356" s="302"/>
      <c r="M356" s="303" t="s">
        <v>1</v>
      </c>
      <c r="N356" s="304" t="s">
        <v>41</v>
      </c>
      <c r="O356" s="92"/>
      <c r="P356" s="236">
        <f>O356*H356</f>
        <v>0</v>
      </c>
      <c r="Q356" s="236">
        <v>0.0086999999999999994</v>
      </c>
      <c r="R356" s="236">
        <f>Q356*H356</f>
        <v>0.0086999999999999994</v>
      </c>
      <c r="S356" s="236">
        <v>0</v>
      </c>
      <c r="T356" s="237">
        <f>S356*H356</f>
        <v>0</v>
      </c>
      <c r="U356" s="39"/>
      <c r="V356" s="39"/>
      <c r="W356" s="39"/>
      <c r="X356" s="39"/>
      <c r="Y356" s="39"/>
      <c r="Z356" s="39"/>
      <c r="AA356" s="39"/>
      <c r="AB356" s="39"/>
      <c r="AC356" s="39"/>
      <c r="AD356" s="39"/>
      <c r="AE356" s="39"/>
      <c r="AR356" s="238" t="s">
        <v>376</v>
      </c>
      <c r="AT356" s="238" t="s">
        <v>621</v>
      </c>
      <c r="AU356" s="238" t="s">
        <v>85</v>
      </c>
      <c r="AY356" s="18" t="s">
        <v>342</v>
      </c>
      <c r="BE356" s="239">
        <f>IF(N356="základní",J356,0)</f>
        <v>0</v>
      </c>
      <c r="BF356" s="239">
        <f>IF(N356="snížená",J356,0)</f>
        <v>0</v>
      </c>
      <c r="BG356" s="239">
        <f>IF(N356="zákl. přenesená",J356,0)</f>
        <v>0</v>
      </c>
      <c r="BH356" s="239">
        <f>IF(N356="sníž. přenesená",J356,0)</f>
        <v>0</v>
      </c>
      <c r="BI356" s="239">
        <f>IF(N356="nulová",J356,0)</f>
        <v>0</v>
      </c>
      <c r="BJ356" s="18" t="s">
        <v>83</v>
      </c>
      <c r="BK356" s="239">
        <f>ROUND(I356*H356,2)</f>
        <v>0</v>
      </c>
      <c r="BL356" s="18" t="s">
        <v>360</v>
      </c>
      <c r="BM356" s="238" t="s">
        <v>4237</v>
      </c>
    </row>
    <row r="357" s="2" customFormat="1">
      <c r="A357" s="39"/>
      <c r="B357" s="40"/>
      <c r="C357" s="41"/>
      <c r="D357" s="240" t="s">
        <v>349</v>
      </c>
      <c r="E357" s="41"/>
      <c r="F357" s="241" t="s">
        <v>4236</v>
      </c>
      <c r="G357" s="41"/>
      <c r="H357" s="41"/>
      <c r="I357" s="242"/>
      <c r="J357" s="41"/>
      <c r="K357" s="41"/>
      <c r="L357" s="45"/>
      <c r="M357" s="243"/>
      <c r="N357" s="244"/>
      <c r="O357" s="92"/>
      <c r="P357" s="92"/>
      <c r="Q357" s="92"/>
      <c r="R357" s="92"/>
      <c r="S357" s="92"/>
      <c r="T357" s="93"/>
      <c r="U357" s="39"/>
      <c r="V357" s="39"/>
      <c r="W357" s="39"/>
      <c r="X357" s="39"/>
      <c r="Y357" s="39"/>
      <c r="Z357" s="39"/>
      <c r="AA357" s="39"/>
      <c r="AB357" s="39"/>
      <c r="AC357" s="39"/>
      <c r="AD357" s="39"/>
      <c r="AE357" s="39"/>
      <c r="AT357" s="18" t="s">
        <v>349</v>
      </c>
      <c r="AU357" s="18" t="s">
        <v>85</v>
      </c>
    </row>
    <row r="358" s="13" customFormat="1">
      <c r="A358" s="13"/>
      <c r="B358" s="252"/>
      <c r="C358" s="253"/>
      <c r="D358" s="240" t="s">
        <v>446</v>
      </c>
      <c r="E358" s="254" t="s">
        <v>1</v>
      </c>
      <c r="F358" s="255" t="s">
        <v>4234</v>
      </c>
      <c r="G358" s="253"/>
      <c r="H358" s="256">
        <v>1</v>
      </c>
      <c r="I358" s="257"/>
      <c r="J358" s="253"/>
      <c r="K358" s="253"/>
      <c r="L358" s="258"/>
      <c r="M358" s="259"/>
      <c r="N358" s="260"/>
      <c r="O358" s="260"/>
      <c r="P358" s="260"/>
      <c r="Q358" s="260"/>
      <c r="R358" s="260"/>
      <c r="S358" s="260"/>
      <c r="T358" s="261"/>
      <c r="U358" s="13"/>
      <c r="V358" s="13"/>
      <c r="W358" s="13"/>
      <c r="X358" s="13"/>
      <c r="Y358" s="13"/>
      <c r="Z358" s="13"/>
      <c r="AA358" s="13"/>
      <c r="AB358" s="13"/>
      <c r="AC358" s="13"/>
      <c r="AD358" s="13"/>
      <c r="AE358" s="13"/>
      <c r="AT358" s="262" t="s">
        <v>446</v>
      </c>
      <c r="AU358" s="262" t="s">
        <v>85</v>
      </c>
      <c r="AV358" s="13" t="s">
        <v>85</v>
      </c>
      <c r="AW358" s="13" t="s">
        <v>32</v>
      </c>
      <c r="AX358" s="13" t="s">
        <v>83</v>
      </c>
      <c r="AY358" s="262" t="s">
        <v>342</v>
      </c>
    </row>
    <row r="359" s="2" customFormat="1" ht="16.5" customHeight="1">
      <c r="A359" s="39"/>
      <c r="B359" s="40"/>
      <c r="C359" s="295" t="s">
        <v>808</v>
      </c>
      <c r="D359" s="295" t="s">
        <v>621</v>
      </c>
      <c r="E359" s="296" t="s">
        <v>4238</v>
      </c>
      <c r="F359" s="297" t="s">
        <v>4239</v>
      </c>
      <c r="G359" s="298" t="s">
        <v>442</v>
      </c>
      <c r="H359" s="299">
        <v>1</v>
      </c>
      <c r="I359" s="300"/>
      <c r="J359" s="301">
        <f>ROUND(I359*H359,2)</f>
        <v>0</v>
      </c>
      <c r="K359" s="297" t="s">
        <v>1</v>
      </c>
      <c r="L359" s="302"/>
      <c r="M359" s="303" t="s">
        <v>1</v>
      </c>
      <c r="N359" s="304" t="s">
        <v>41</v>
      </c>
      <c r="O359" s="92"/>
      <c r="P359" s="236">
        <f>O359*H359</f>
        <v>0</v>
      </c>
      <c r="Q359" s="236">
        <v>0.010800000000000001</v>
      </c>
      <c r="R359" s="236">
        <f>Q359*H359</f>
        <v>0.010800000000000001</v>
      </c>
      <c r="S359" s="236">
        <v>0</v>
      </c>
      <c r="T359" s="237">
        <f>S359*H359</f>
        <v>0</v>
      </c>
      <c r="U359" s="39"/>
      <c r="V359" s="39"/>
      <c r="W359" s="39"/>
      <c r="X359" s="39"/>
      <c r="Y359" s="39"/>
      <c r="Z359" s="39"/>
      <c r="AA359" s="39"/>
      <c r="AB359" s="39"/>
      <c r="AC359" s="39"/>
      <c r="AD359" s="39"/>
      <c r="AE359" s="39"/>
      <c r="AR359" s="238" t="s">
        <v>376</v>
      </c>
      <c r="AT359" s="238" t="s">
        <v>621</v>
      </c>
      <c r="AU359" s="238" t="s">
        <v>85</v>
      </c>
      <c r="AY359" s="18" t="s">
        <v>342</v>
      </c>
      <c r="BE359" s="239">
        <f>IF(N359="základní",J359,0)</f>
        <v>0</v>
      </c>
      <c r="BF359" s="239">
        <f>IF(N359="snížená",J359,0)</f>
        <v>0</v>
      </c>
      <c r="BG359" s="239">
        <f>IF(N359="zákl. přenesená",J359,0)</f>
        <v>0</v>
      </c>
      <c r="BH359" s="239">
        <f>IF(N359="sníž. přenesená",J359,0)</f>
        <v>0</v>
      </c>
      <c r="BI359" s="239">
        <f>IF(N359="nulová",J359,0)</f>
        <v>0</v>
      </c>
      <c r="BJ359" s="18" t="s">
        <v>83</v>
      </c>
      <c r="BK359" s="239">
        <f>ROUND(I359*H359,2)</f>
        <v>0</v>
      </c>
      <c r="BL359" s="18" t="s">
        <v>360</v>
      </c>
      <c r="BM359" s="238" t="s">
        <v>4240</v>
      </c>
    </row>
    <row r="360" s="2" customFormat="1">
      <c r="A360" s="39"/>
      <c r="B360" s="40"/>
      <c r="C360" s="41"/>
      <c r="D360" s="240" t="s">
        <v>349</v>
      </c>
      <c r="E360" s="41"/>
      <c r="F360" s="241" t="s">
        <v>4241</v>
      </c>
      <c r="G360" s="41"/>
      <c r="H360" s="41"/>
      <c r="I360" s="242"/>
      <c r="J360" s="41"/>
      <c r="K360" s="41"/>
      <c r="L360" s="45"/>
      <c r="M360" s="243"/>
      <c r="N360" s="244"/>
      <c r="O360" s="92"/>
      <c r="P360" s="92"/>
      <c r="Q360" s="92"/>
      <c r="R360" s="92"/>
      <c r="S360" s="92"/>
      <c r="T360" s="93"/>
      <c r="U360" s="39"/>
      <c r="V360" s="39"/>
      <c r="W360" s="39"/>
      <c r="X360" s="39"/>
      <c r="Y360" s="39"/>
      <c r="Z360" s="39"/>
      <c r="AA360" s="39"/>
      <c r="AB360" s="39"/>
      <c r="AC360" s="39"/>
      <c r="AD360" s="39"/>
      <c r="AE360" s="39"/>
      <c r="AT360" s="18" t="s">
        <v>349</v>
      </c>
      <c r="AU360" s="18" t="s">
        <v>85</v>
      </c>
    </row>
    <row r="361" s="13" customFormat="1">
      <c r="A361" s="13"/>
      <c r="B361" s="252"/>
      <c r="C361" s="253"/>
      <c r="D361" s="240" t="s">
        <v>446</v>
      </c>
      <c r="E361" s="254" t="s">
        <v>1</v>
      </c>
      <c r="F361" s="255" t="s">
        <v>4234</v>
      </c>
      <c r="G361" s="253"/>
      <c r="H361" s="256">
        <v>1</v>
      </c>
      <c r="I361" s="257"/>
      <c r="J361" s="253"/>
      <c r="K361" s="253"/>
      <c r="L361" s="258"/>
      <c r="M361" s="259"/>
      <c r="N361" s="260"/>
      <c r="O361" s="260"/>
      <c r="P361" s="260"/>
      <c r="Q361" s="260"/>
      <c r="R361" s="260"/>
      <c r="S361" s="260"/>
      <c r="T361" s="261"/>
      <c r="U361" s="13"/>
      <c r="V361" s="13"/>
      <c r="W361" s="13"/>
      <c r="X361" s="13"/>
      <c r="Y361" s="13"/>
      <c r="Z361" s="13"/>
      <c r="AA361" s="13"/>
      <c r="AB361" s="13"/>
      <c r="AC361" s="13"/>
      <c r="AD361" s="13"/>
      <c r="AE361" s="13"/>
      <c r="AT361" s="262" t="s">
        <v>446</v>
      </c>
      <c r="AU361" s="262" t="s">
        <v>85</v>
      </c>
      <c r="AV361" s="13" t="s">
        <v>85</v>
      </c>
      <c r="AW361" s="13" t="s">
        <v>32</v>
      </c>
      <c r="AX361" s="13" t="s">
        <v>83</v>
      </c>
      <c r="AY361" s="262" t="s">
        <v>342</v>
      </c>
    </row>
    <row r="362" s="2" customFormat="1" ht="16.5" customHeight="1">
      <c r="A362" s="39"/>
      <c r="B362" s="40"/>
      <c r="C362" s="227" t="s">
        <v>815</v>
      </c>
      <c r="D362" s="227" t="s">
        <v>343</v>
      </c>
      <c r="E362" s="228" t="s">
        <v>4242</v>
      </c>
      <c r="F362" s="229" t="s">
        <v>4243</v>
      </c>
      <c r="G362" s="230" t="s">
        <v>442</v>
      </c>
      <c r="H362" s="231">
        <v>1</v>
      </c>
      <c r="I362" s="232"/>
      <c r="J362" s="233">
        <f>ROUND(I362*H362,2)</f>
        <v>0</v>
      </c>
      <c r="K362" s="229" t="s">
        <v>443</v>
      </c>
      <c r="L362" s="45"/>
      <c r="M362" s="234" t="s">
        <v>1</v>
      </c>
      <c r="N362" s="235" t="s">
        <v>41</v>
      </c>
      <c r="O362" s="92"/>
      <c r="P362" s="236">
        <f>O362*H362</f>
        <v>0</v>
      </c>
      <c r="Q362" s="236">
        <v>0.0017099999999999999</v>
      </c>
      <c r="R362" s="236">
        <f>Q362*H362</f>
        <v>0.0017099999999999999</v>
      </c>
      <c r="S362" s="236">
        <v>0</v>
      </c>
      <c r="T362" s="237">
        <f>S362*H362</f>
        <v>0</v>
      </c>
      <c r="U362" s="39"/>
      <c r="V362" s="39"/>
      <c r="W362" s="39"/>
      <c r="X362" s="39"/>
      <c r="Y362" s="39"/>
      <c r="Z362" s="39"/>
      <c r="AA362" s="39"/>
      <c r="AB362" s="39"/>
      <c r="AC362" s="39"/>
      <c r="AD362" s="39"/>
      <c r="AE362" s="39"/>
      <c r="AR362" s="238" t="s">
        <v>360</v>
      </c>
      <c r="AT362" s="238" t="s">
        <v>343</v>
      </c>
      <c r="AU362" s="238" t="s">
        <v>85</v>
      </c>
      <c r="AY362" s="18" t="s">
        <v>342</v>
      </c>
      <c r="BE362" s="239">
        <f>IF(N362="základní",J362,0)</f>
        <v>0</v>
      </c>
      <c r="BF362" s="239">
        <f>IF(N362="snížená",J362,0)</f>
        <v>0</v>
      </c>
      <c r="BG362" s="239">
        <f>IF(N362="zákl. přenesená",J362,0)</f>
        <v>0</v>
      </c>
      <c r="BH362" s="239">
        <f>IF(N362="sníž. přenesená",J362,0)</f>
        <v>0</v>
      </c>
      <c r="BI362" s="239">
        <f>IF(N362="nulová",J362,0)</f>
        <v>0</v>
      </c>
      <c r="BJ362" s="18" t="s">
        <v>83</v>
      </c>
      <c r="BK362" s="239">
        <f>ROUND(I362*H362,2)</f>
        <v>0</v>
      </c>
      <c r="BL362" s="18" t="s">
        <v>360</v>
      </c>
      <c r="BM362" s="238" t="s">
        <v>4244</v>
      </c>
    </row>
    <row r="363" s="2" customFormat="1">
      <c r="A363" s="39"/>
      <c r="B363" s="40"/>
      <c r="C363" s="41"/>
      <c r="D363" s="240" t="s">
        <v>349</v>
      </c>
      <c r="E363" s="41"/>
      <c r="F363" s="241" t="s">
        <v>4245</v>
      </c>
      <c r="G363" s="41"/>
      <c r="H363" s="41"/>
      <c r="I363" s="242"/>
      <c r="J363" s="41"/>
      <c r="K363" s="41"/>
      <c r="L363" s="45"/>
      <c r="M363" s="243"/>
      <c r="N363" s="244"/>
      <c r="O363" s="92"/>
      <c r="P363" s="92"/>
      <c r="Q363" s="92"/>
      <c r="R363" s="92"/>
      <c r="S363" s="92"/>
      <c r="T363" s="93"/>
      <c r="U363" s="39"/>
      <c r="V363" s="39"/>
      <c r="W363" s="39"/>
      <c r="X363" s="39"/>
      <c r="Y363" s="39"/>
      <c r="Z363" s="39"/>
      <c r="AA363" s="39"/>
      <c r="AB363" s="39"/>
      <c r="AC363" s="39"/>
      <c r="AD363" s="39"/>
      <c r="AE363" s="39"/>
      <c r="AT363" s="18" t="s">
        <v>349</v>
      </c>
      <c r="AU363" s="18" t="s">
        <v>85</v>
      </c>
    </row>
    <row r="364" s="13" customFormat="1">
      <c r="A364" s="13"/>
      <c r="B364" s="252"/>
      <c r="C364" s="253"/>
      <c r="D364" s="240" t="s">
        <v>446</v>
      </c>
      <c r="E364" s="254" t="s">
        <v>1</v>
      </c>
      <c r="F364" s="255" t="s">
        <v>2489</v>
      </c>
      <c r="G364" s="253"/>
      <c r="H364" s="256">
        <v>1</v>
      </c>
      <c r="I364" s="257"/>
      <c r="J364" s="253"/>
      <c r="K364" s="253"/>
      <c r="L364" s="258"/>
      <c r="M364" s="259"/>
      <c r="N364" s="260"/>
      <c r="O364" s="260"/>
      <c r="P364" s="260"/>
      <c r="Q364" s="260"/>
      <c r="R364" s="260"/>
      <c r="S364" s="260"/>
      <c r="T364" s="261"/>
      <c r="U364" s="13"/>
      <c r="V364" s="13"/>
      <c r="W364" s="13"/>
      <c r="X364" s="13"/>
      <c r="Y364" s="13"/>
      <c r="Z364" s="13"/>
      <c r="AA364" s="13"/>
      <c r="AB364" s="13"/>
      <c r="AC364" s="13"/>
      <c r="AD364" s="13"/>
      <c r="AE364" s="13"/>
      <c r="AT364" s="262" t="s">
        <v>446</v>
      </c>
      <c r="AU364" s="262" t="s">
        <v>85</v>
      </c>
      <c r="AV364" s="13" t="s">
        <v>85</v>
      </c>
      <c r="AW364" s="13" t="s">
        <v>32</v>
      </c>
      <c r="AX364" s="13" t="s">
        <v>83</v>
      </c>
      <c r="AY364" s="262" t="s">
        <v>342</v>
      </c>
    </row>
    <row r="365" s="2" customFormat="1" ht="16.5" customHeight="1">
      <c r="A365" s="39"/>
      <c r="B365" s="40"/>
      <c r="C365" s="295" t="s">
        <v>821</v>
      </c>
      <c r="D365" s="295" t="s">
        <v>621</v>
      </c>
      <c r="E365" s="296" t="s">
        <v>4246</v>
      </c>
      <c r="F365" s="297" t="s">
        <v>4247</v>
      </c>
      <c r="G365" s="298" t="s">
        <v>442</v>
      </c>
      <c r="H365" s="299">
        <v>1</v>
      </c>
      <c r="I365" s="300"/>
      <c r="J365" s="301">
        <f>ROUND(I365*H365,2)</f>
        <v>0</v>
      </c>
      <c r="K365" s="297" t="s">
        <v>1</v>
      </c>
      <c r="L365" s="302"/>
      <c r="M365" s="303" t="s">
        <v>1</v>
      </c>
      <c r="N365" s="304" t="s">
        <v>41</v>
      </c>
      <c r="O365" s="92"/>
      <c r="P365" s="236">
        <f>O365*H365</f>
        <v>0</v>
      </c>
      <c r="Q365" s="236">
        <v>0.019400000000000001</v>
      </c>
      <c r="R365" s="236">
        <f>Q365*H365</f>
        <v>0.019400000000000001</v>
      </c>
      <c r="S365" s="236">
        <v>0</v>
      </c>
      <c r="T365" s="237">
        <f>S365*H365</f>
        <v>0</v>
      </c>
      <c r="U365" s="39"/>
      <c r="V365" s="39"/>
      <c r="W365" s="39"/>
      <c r="X365" s="39"/>
      <c r="Y365" s="39"/>
      <c r="Z365" s="39"/>
      <c r="AA365" s="39"/>
      <c r="AB365" s="39"/>
      <c r="AC365" s="39"/>
      <c r="AD365" s="39"/>
      <c r="AE365" s="39"/>
      <c r="AR365" s="238" t="s">
        <v>376</v>
      </c>
      <c r="AT365" s="238" t="s">
        <v>621</v>
      </c>
      <c r="AU365" s="238" t="s">
        <v>85</v>
      </c>
      <c r="AY365" s="18" t="s">
        <v>342</v>
      </c>
      <c r="BE365" s="239">
        <f>IF(N365="základní",J365,0)</f>
        <v>0</v>
      </c>
      <c r="BF365" s="239">
        <f>IF(N365="snížená",J365,0)</f>
        <v>0</v>
      </c>
      <c r="BG365" s="239">
        <f>IF(N365="zákl. přenesená",J365,0)</f>
        <v>0</v>
      </c>
      <c r="BH365" s="239">
        <f>IF(N365="sníž. přenesená",J365,0)</f>
        <v>0</v>
      </c>
      <c r="BI365" s="239">
        <f>IF(N365="nulová",J365,0)</f>
        <v>0</v>
      </c>
      <c r="BJ365" s="18" t="s">
        <v>83</v>
      </c>
      <c r="BK365" s="239">
        <f>ROUND(I365*H365,2)</f>
        <v>0</v>
      </c>
      <c r="BL365" s="18" t="s">
        <v>360</v>
      </c>
      <c r="BM365" s="238" t="s">
        <v>4248</v>
      </c>
    </row>
    <row r="366" s="2" customFormat="1">
      <c r="A366" s="39"/>
      <c r="B366" s="40"/>
      <c r="C366" s="41"/>
      <c r="D366" s="240" t="s">
        <v>349</v>
      </c>
      <c r="E366" s="41"/>
      <c r="F366" s="241" t="s">
        <v>4247</v>
      </c>
      <c r="G366" s="41"/>
      <c r="H366" s="41"/>
      <c r="I366" s="242"/>
      <c r="J366" s="41"/>
      <c r="K366" s="41"/>
      <c r="L366" s="45"/>
      <c r="M366" s="243"/>
      <c r="N366" s="244"/>
      <c r="O366" s="92"/>
      <c r="P366" s="92"/>
      <c r="Q366" s="92"/>
      <c r="R366" s="92"/>
      <c r="S366" s="92"/>
      <c r="T366" s="93"/>
      <c r="U366" s="39"/>
      <c r="V366" s="39"/>
      <c r="W366" s="39"/>
      <c r="X366" s="39"/>
      <c r="Y366" s="39"/>
      <c r="Z366" s="39"/>
      <c r="AA366" s="39"/>
      <c r="AB366" s="39"/>
      <c r="AC366" s="39"/>
      <c r="AD366" s="39"/>
      <c r="AE366" s="39"/>
      <c r="AT366" s="18" t="s">
        <v>349</v>
      </c>
      <c r="AU366" s="18" t="s">
        <v>85</v>
      </c>
    </row>
    <row r="367" s="13" customFormat="1">
      <c r="A367" s="13"/>
      <c r="B367" s="252"/>
      <c r="C367" s="253"/>
      <c r="D367" s="240" t="s">
        <v>446</v>
      </c>
      <c r="E367" s="254" t="s">
        <v>1</v>
      </c>
      <c r="F367" s="255" t="s">
        <v>4234</v>
      </c>
      <c r="G367" s="253"/>
      <c r="H367" s="256">
        <v>1</v>
      </c>
      <c r="I367" s="257"/>
      <c r="J367" s="253"/>
      <c r="K367" s="253"/>
      <c r="L367" s="258"/>
      <c r="M367" s="259"/>
      <c r="N367" s="260"/>
      <c r="O367" s="260"/>
      <c r="P367" s="260"/>
      <c r="Q367" s="260"/>
      <c r="R367" s="260"/>
      <c r="S367" s="260"/>
      <c r="T367" s="261"/>
      <c r="U367" s="13"/>
      <c r="V367" s="13"/>
      <c r="W367" s="13"/>
      <c r="X367" s="13"/>
      <c r="Y367" s="13"/>
      <c r="Z367" s="13"/>
      <c r="AA367" s="13"/>
      <c r="AB367" s="13"/>
      <c r="AC367" s="13"/>
      <c r="AD367" s="13"/>
      <c r="AE367" s="13"/>
      <c r="AT367" s="262" t="s">
        <v>446</v>
      </c>
      <c r="AU367" s="262" t="s">
        <v>85</v>
      </c>
      <c r="AV367" s="13" t="s">
        <v>85</v>
      </c>
      <c r="AW367" s="13" t="s">
        <v>32</v>
      </c>
      <c r="AX367" s="13" t="s">
        <v>83</v>
      </c>
      <c r="AY367" s="262" t="s">
        <v>342</v>
      </c>
    </row>
    <row r="368" s="2" customFormat="1" ht="16.5" customHeight="1">
      <c r="A368" s="39"/>
      <c r="B368" s="40"/>
      <c r="C368" s="227" t="s">
        <v>828</v>
      </c>
      <c r="D368" s="227" t="s">
        <v>343</v>
      </c>
      <c r="E368" s="228" t="s">
        <v>4249</v>
      </c>
      <c r="F368" s="229" t="s">
        <v>4250</v>
      </c>
      <c r="G368" s="230" t="s">
        <v>442</v>
      </c>
      <c r="H368" s="231">
        <v>3</v>
      </c>
      <c r="I368" s="232"/>
      <c r="J368" s="233">
        <f>ROUND(I368*H368,2)</f>
        <v>0</v>
      </c>
      <c r="K368" s="229" t="s">
        <v>443</v>
      </c>
      <c r="L368" s="45"/>
      <c r="M368" s="234" t="s">
        <v>1</v>
      </c>
      <c r="N368" s="235" t="s">
        <v>41</v>
      </c>
      <c r="O368" s="92"/>
      <c r="P368" s="236">
        <f>O368*H368</f>
        <v>0</v>
      </c>
      <c r="Q368" s="236">
        <v>0.00165</v>
      </c>
      <c r="R368" s="236">
        <f>Q368*H368</f>
        <v>0.0049499999999999995</v>
      </c>
      <c r="S368" s="236">
        <v>0</v>
      </c>
      <c r="T368" s="237">
        <f>S368*H368</f>
        <v>0</v>
      </c>
      <c r="U368" s="39"/>
      <c r="V368" s="39"/>
      <c r="W368" s="39"/>
      <c r="X368" s="39"/>
      <c r="Y368" s="39"/>
      <c r="Z368" s="39"/>
      <c r="AA368" s="39"/>
      <c r="AB368" s="39"/>
      <c r="AC368" s="39"/>
      <c r="AD368" s="39"/>
      <c r="AE368" s="39"/>
      <c r="AR368" s="238" t="s">
        <v>360</v>
      </c>
      <c r="AT368" s="238" t="s">
        <v>343</v>
      </c>
      <c r="AU368" s="238" t="s">
        <v>85</v>
      </c>
      <c r="AY368" s="18" t="s">
        <v>342</v>
      </c>
      <c r="BE368" s="239">
        <f>IF(N368="základní",J368,0)</f>
        <v>0</v>
      </c>
      <c r="BF368" s="239">
        <f>IF(N368="snížená",J368,0)</f>
        <v>0</v>
      </c>
      <c r="BG368" s="239">
        <f>IF(N368="zákl. přenesená",J368,0)</f>
        <v>0</v>
      </c>
      <c r="BH368" s="239">
        <f>IF(N368="sníž. přenesená",J368,0)</f>
        <v>0</v>
      </c>
      <c r="BI368" s="239">
        <f>IF(N368="nulová",J368,0)</f>
        <v>0</v>
      </c>
      <c r="BJ368" s="18" t="s">
        <v>83</v>
      </c>
      <c r="BK368" s="239">
        <f>ROUND(I368*H368,2)</f>
        <v>0</v>
      </c>
      <c r="BL368" s="18" t="s">
        <v>360</v>
      </c>
      <c r="BM368" s="238" t="s">
        <v>4251</v>
      </c>
    </row>
    <row r="369" s="2" customFormat="1">
      <c r="A369" s="39"/>
      <c r="B369" s="40"/>
      <c r="C369" s="41"/>
      <c r="D369" s="240" t="s">
        <v>349</v>
      </c>
      <c r="E369" s="41"/>
      <c r="F369" s="241" t="s">
        <v>4252</v>
      </c>
      <c r="G369" s="41"/>
      <c r="H369" s="41"/>
      <c r="I369" s="242"/>
      <c r="J369" s="41"/>
      <c r="K369" s="41"/>
      <c r="L369" s="45"/>
      <c r="M369" s="243"/>
      <c r="N369" s="244"/>
      <c r="O369" s="92"/>
      <c r="P369" s="92"/>
      <c r="Q369" s="92"/>
      <c r="R369" s="92"/>
      <c r="S369" s="92"/>
      <c r="T369" s="93"/>
      <c r="U369" s="39"/>
      <c r="V369" s="39"/>
      <c r="W369" s="39"/>
      <c r="X369" s="39"/>
      <c r="Y369" s="39"/>
      <c r="Z369" s="39"/>
      <c r="AA369" s="39"/>
      <c r="AB369" s="39"/>
      <c r="AC369" s="39"/>
      <c r="AD369" s="39"/>
      <c r="AE369" s="39"/>
      <c r="AT369" s="18" t="s">
        <v>349</v>
      </c>
      <c r="AU369" s="18" t="s">
        <v>85</v>
      </c>
    </row>
    <row r="370" s="13" customFormat="1">
      <c r="A370" s="13"/>
      <c r="B370" s="252"/>
      <c r="C370" s="253"/>
      <c r="D370" s="240" t="s">
        <v>446</v>
      </c>
      <c r="E370" s="254" t="s">
        <v>1</v>
      </c>
      <c r="F370" s="255" t="s">
        <v>2446</v>
      </c>
      <c r="G370" s="253"/>
      <c r="H370" s="256">
        <v>3</v>
      </c>
      <c r="I370" s="257"/>
      <c r="J370" s="253"/>
      <c r="K370" s="253"/>
      <c r="L370" s="258"/>
      <c r="M370" s="259"/>
      <c r="N370" s="260"/>
      <c r="O370" s="260"/>
      <c r="P370" s="260"/>
      <c r="Q370" s="260"/>
      <c r="R370" s="260"/>
      <c r="S370" s="260"/>
      <c r="T370" s="261"/>
      <c r="U370" s="13"/>
      <c r="V370" s="13"/>
      <c r="W370" s="13"/>
      <c r="X370" s="13"/>
      <c r="Y370" s="13"/>
      <c r="Z370" s="13"/>
      <c r="AA370" s="13"/>
      <c r="AB370" s="13"/>
      <c r="AC370" s="13"/>
      <c r="AD370" s="13"/>
      <c r="AE370" s="13"/>
      <c r="AT370" s="262" t="s">
        <v>446</v>
      </c>
      <c r="AU370" s="262" t="s">
        <v>85</v>
      </c>
      <c r="AV370" s="13" t="s">
        <v>85</v>
      </c>
      <c r="AW370" s="13" t="s">
        <v>32</v>
      </c>
      <c r="AX370" s="13" t="s">
        <v>83</v>
      </c>
      <c r="AY370" s="262" t="s">
        <v>342</v>
      </c>
    </row>
    <row r="371" s="2" customFormat="1" ht="16.5" customHeight="1">
      <c r="A371" s="39"/>
      <c r="B371" s="40"/>
      <c r="C371" s="295" t="s">
        <v>834</v>
      </c>
      <c r="D371" s="295" t="s">
        <v>621</v>
      </c>
      <c r="E371" s="296" t="s">
        <v>4253</v>
      </c>
      <c r="F371" s="297" t="s">
        <v>4254</v>
      </c>
      <c r="G371" s="298" t="s">
        <v>442</v>
      </c>
      <c r="H371" s="299">
        <v>3</v>
      </c>
      <c r="I371" s="300"/>
      <c r="J371" s="301">
        <f>ROUND(I371*H371,2)</f>
        <v>0</v>
      </c>
      <c r="K371" s="297" t="s">
        <v>1</v>
      </c>
      <c r="L371" s="302"/>
      <c r="M371" s="303" t="s">
        <v>1</v>
      </c>
      <c r="N371" s="304" t="s">
        <v>41</v>
      </c>
      <c r="O371" s="92"/>
      <c r="P371" s="236">
        <f>O371*H371</f>
        <v>0</v>
      </c>
      <c r="Q371" s="236">
        <v>0.020500000000000001</v>
      </c>
      <c r="R371" s="236">
        <f>Q371*H371</f>
        <v>0.061499999999999999</v>
      </c>
      <c r="S371" s="236">
        <v>0</v>
      </c>
      <c r="T371" s="237">
        <f>S371*H371</f>
        <v>0</v>
      </c>
      <c r="U371" s="39"/>
      <c r="V371" s="39"/>
      <c r="W371" s="39"/>
      <c r="X371" s="39"/>
      <c r="Y371" s="39"/>
      <c r="Z371" s="39"/>
      <c r="AA371" s="39"/>
      <c r="AB371" s="39"/>
      <c r="AC371" s="39"/>
      <c r="AD371" s="39"/>
      <c r="AE371" s="39"/>
      <c r="AR371" s="238" t="s">
        <v>376</v>
      </c>
      <c r="AT371" s="238" t="s">
        <v>621</v>
      </c>
      <c r="AU371" s="238" t="s">
        <v>85</v>
      </c>
      <c r="AY371" s="18" t="s">
        <v>342</v>
      </c>
      <c r="BE371" s="239">
        <f>IF(N371="základní",J371,0)</f>
        <v>0</v>
      </c>
      <c r="BF371" s="239">
        <f>IF(N371="snížená",J371,0)</f>
        <v>0</v>
      </c>
      <c r="BG371" s="239">
        <f>IF(N371="zákl. přenesená",J371,0)</f>
        <v>0</v>
      </c>
      <c r="BH371" s="239">
        <f>IF(N371="sníž. přenesená",J371,0)</f>
        <v>0</v>
      </c>
      <c r="BI371" s="239">
        <f>IF(N371="nulová",J371,0)</f>
        <v>0</v>
      </c>
      <c r="BJ371" s="18" t="s">
        <v>83</v>
      </c>
      <c r="BK371" s="239">
        <f>ROUND(I371*H371,2)</f>
        <v>0</v>
      </c>
      <c r="BL371" s="18" t="s">
        <v>360</v>
      </c>
      <c r="BM371" s="238" t="s">
        <v>4255</v>
      </c>
    </row>
    <row r="372" s="2" customFormat="1">
      <c r="A372" s="39"/>
      <c r="B372" s="40"/>
      <c r="C372" s="41"/>
      <c r="D372" s="240" t="s">
        <v>349</v>
      </c>
      <c r="E372" s="41"/>
      <c r="F372" s="241" t="s">
        <v>4254</v>
      </c>
      <c r="G372" s="41"/>
      <c r="H372" s="41"/>
      <c r="I372" s="242"/>
      <c r="J372" s="41"/>
      <c r="K372" s="41"/>
      <c r="L372" s="45"/>
      <c r="M372" s="243"/>
      <c r="N372" s="244"/>
      <c r="O372" s="92"/>
      <c r="P372" s="92"/>
      <c r="Q372" s="92"/>
      <c r="R372" s="92"/>
      <c r="S372" s="92"/>
      <c r="T372" s="93"/>
      <c r="U372" s="39"/>
      <c r="V372" s="39"/>
      <c r="W372" s="39"/>
      <c r="X372" s="39"/>
      <c r="Y372" s="39"/>
      <c r="Z372" s="39"/>
      <c r="AA372" s="39"/>
      <c r="AB372" s="39"/>
      <c r="AC372" s="39"/>
      <c r="AD372" s="39"/>
      <c r="AE372" s="39"/>
      <c r="AT372" s="18" t="s">
        <v>349</v>
      </c>
      <c r="AU372" s="18" t="s">
        <v>85</v>
      </c>
    </row>
    <row r="373" s="13" customFormat="1">
      <c r="A373" s="13"/>
      <c r="B373" s="252"/>
      <c r="C373" s="253"/>
      <c r="D373" s="240" t="s">
        <v>446</v>
      </c>
      <c r="E373" s="254" t="s">
        <v>1</v>
      </c>
      <c r="F373" s="255" t="s">
        <v>4218</v>
      </c>
      <c r="G373" s="253"/>
      <c r="H373" s="256">
        <v>3</v>
      </c>
      <c r="I373" s="257"/>
      <c r="J373" s="253"/>
      <c r="K373" s="253"/>
      <c r="L373" s="258"/>
      <c r="M373" s="259"/>
      <c r="N373" s="260"/>
      <c r="O373" s="260"/>
      <c r="P373" s="260"/>
      <c r="Q373" s="260"/>
      <c r="R373" s="260"/>
      <c r="S373" s="260"/>
      <c r="T373" s="261"/>
      <c r="U373" s="13"/>
      <c r="V373" s="13"/>
      <c r="W373" s="13"/>
      <c r="X373" s="13"/>
      <c r="Y373" s="13"/>
      <c r="Z373" s="13"/>
      <c r="AA373" s="13"/>
      <c r="AB373" s="13"/>
      <c r="AC373" s="13"/>
      <c r="AD373" s="13"/>
      <c r="AE373" s="13"/>
      <c r="AT373" s="262" t="s">
        <v>446</v>
      </c>
      <c r="AU373" s="262" t="s">
        <v>85</v>
      </c>
      <c r="AV373" s="13" t="s">
        <v>85</v>
      </c>
      <c r="AW373" s="13" t="s">
        <v>32</v>
      </c>
      <c r="AX373" s="13" t="s">
        <v>83</v>
      </c>
      <c r="AY373" s="262" t="s">
        <v>342</v>
      </c>
    </row>
    <row r="374" s="2" customFormat="1" ht="16.5" customHeight="1">
      <c r="A374" s="39"/>
      <c r="B374" s="40"/>
      <c r="C374" s="295" t="s">
        <v>840</v>
      </c>
      <c r="D374" s="295" t="s">
        <v>621</v>
      </c>
      <c r="E374" s="296" t="s">
        <v>4256</v>
      </c>
      <c r="F374" s="297" t="s">
        <v>4257</v>
      </c>
      <c r="G374" s="298" t="s">
        <v>442</v>
      </c>
      <c r="H374" s="299">
        <v>3</v>
      </c>
      <c r="I374" s="300"/>
      <c r="J374" s="301">
        <f>ROUND(I374*H374,2)</f>
        <v>0</v>
      </c>
      <c r="K374" s="297" t="s">
        <v>1</v>
      </c>
      <c r="L374" s="302"/>
      <c r="M374" s="303" t="s">
        <v>1</v>
      </c>
      <c r="N374" s="304" t="s">
        <v>41</v>
      </c>
      <c r="O374" s="92"/>
      <c r="P374" s="236">
        <f>O374*H374</f>
        <v>0</v>
      </c>
      <c r="Q374" s="236">
        <v>0.0063099999999999996</v>
      </c>
      <c r="R374" s="236">
        <f>Q374*H374</f>
        <v>0.018929999999999999</v>
      </c>
      <c r="S374" s="236">
        <v>0</v>
      </c>
      <c r="T374" s="237">
        <f>S374*H374</f>
        <v>0</v>
      </c>
      <c r="U374" s="39"/>
      <c r="V374" s="39"/>
      <c r="W374" s="39"/>
      <c r="X374" s="39"/>
      <c r="Y374" s="39"/>
      <c r="Z374" s="39"/>
      <c r="AA374" s="39"/>
      <c r="AB374" s="39"/>
      <c r="AC374" s="39"/>
      <c r="AD374" s="39"/>
      <c r="AE374" s="39"/>
      <c r="AR374" s="238" t="s">
        <v>376</v>
      </c>
      <c r="AT374" s="238" t="s">
        <v>621</v>
      </c>
      <c r="AU374" s="238" t="s">
        <v>85</v>
      </c>
      <c r="AY374" s="18" t="s">
        <v>342</v>
      </c>
      <c r="BE374" s="239">
        <f>IF(N374="základní",J374,0)</f>
        <v>0</v>
      </c>
      <c r="BF374" s="239">
        <f>IF(N374="snížená",J374,0)</f>
        <v>0</v>
      </c>
      <c r="BG374" s="239">
        <f>IF(N374="zákl. přenesená",J374,0)</f>
        <v>0</v>
      </c>
      <c r="BH374" s="239">
        <f>IF(N374="sníž. přenesená",J374,0)</f>
        <v>0</v>
      </c>
      <c r="BI374" s="239">
        <f>IF(N374="nulová",J374,0)</f>
        <v>0</v>
      </c>
      <c r="BJ374" s="18" t="s">
        <v>83</v>
      </c>
      <c r="BK374" s="239">
        <f>ROUND(I374*H374,2)</f>
        <v>0</v>
      </c>
      <c r="BL374" s="18" t="s">
        <v>360</v>
      </c>
      <c r="BM374" s="238" t="s">
        <v>4258</v>
      </c>
    </row>
    <row r="375" s="2" customFormat="1">
      <c r="A375" s="39"/>
      <c r="B375" s="40"/>
      <c r="C375" s="41"/>
      <c r="D375" s="240" t="s">
        <v>349</v>
      </c>
      <c r="E375" s="41"/>
      <c r="F375" s="241" t="s">
        <v>4257</v>
      </c>
      <c r="G375" s="41"/>
      <c r="H375" s="41"/>
      <c r="I375" s="242"/>
      <c r="J375" s="41"/>
      <c r="K375" s="41"/>
      <c r="L375" s="45"/>
      <c r="M375" s="243"/>
      <c r="N375" s="244"/>
      <c r="O375" s="92"/>
      <c r="P375" s="92"/>
      <c r="Q375" s="92"/>
      <c r="R375" s="92"/>
      <c r="S375" s="92"/>
      <c r="T375" s="93"/>
      <c r="U375" s="39"/>
      <c r="V375" s="39"/>
      <c r="W375" s="39"/>
      <c r="X375" s="39"/>
      <c r="Y375" s="39"/>
      <c r="Z375" s="39"/>
      <c r="AA375" s="39"/>
      <c r="AB375" s="39"/>
      <c r="AC375" s="39"/>
      <c r="AD375" s="39"/>
      <c r="AE375" s="39"/>
      <c r="AT375" s="18" t="s">
        <v>349</v>
      </c>
      <c r="AU375" s="18" t="s">
        <v>85</v>
      </c>
    </row>
    <row r="376" s="13" customFormat="1">
      <c r="A376" s="13"/>
      <c r="B376" s="252"/>
      <c r="C376" s="253"/>
      <c r="D376" s="240" t="s">
        <v>446</v>
      </c>
      <c r="E376" s="254" t="s">
        <v>1</v>
      </c>
      <c r="F376" s="255" t="s">
        <v>4259</v>
      </c>
      <c r="G376" s="253"/>
      <c r="H376" s="256">
        <v>3</v>
      </c>
      <c r="I376" s="257"/>
      <c r="J376" s="253"/>
      <c r="K376" s="253"/>
      <c r="L376" s="258"/>
      <c r="M376" s="259"/>
      <c r="N376" s="260"/>
      <c r="O376" s="260"/>
      <c r="P376" s="260"/>
      <c r="Q376" s="260"/>
      <c r="R376" s="260"/>
      <c r="S376" s="260"/>
      <c r="T376" s="261"/>
      <c r="U376" s="13"/>
      <c r="V376" s="13"/>
      <c r="W376" s="13"/>
      <c r="X376" s="13"/>
      <c r="Y376" s="13"/>
      <c r="Z376" s="13"/>
      <c r="AA376" s="13"/>
      <c r="AB376" s="13"/>
      <c r="AC376" s="13"/>
      <c r="AD376" s="13"/>
      <c r="AE376" s="13"/>
      <c r="AT376" s="262" t="s">
        <v>446</v>
      </c>
      <c r="AU376" s="262" t="s">
        <v>85</v>
      </c>
      <c r="AV376" s="13" t="s">
        <v>85</v>
      </c>
      <c r="AW376" s="13" t="s">
        <v>32</v>
      </c>
      <c r="AX376" s="13" t="s">
        <v>83</v>
      </c>
      <c r="AY376" s="262" t="s">
        <v>342</v>
      </c>
    </row>
    <row r="377" s="2" customFormat="1" ht="16.5" customHeight="1">
      <c r="A377" s="39"/>
      <c r="B377" s="40"/>
      <c r="C377" s="295" t="s">
        <v>847</v>
      </c>
      <c r="D377" s="295" t="s">
        <v>621</v>
      </c>
      <c r="E377" s="296" t="s">
        <v>4260</v>
      </c>
      <c r="F377" s="297" t="s">
        <v>4261</v>
      </c>
      <c r="G377" s="298" t="s">
        <v>442</v>
      </c>
      <c r="H377" s="299">
        <v>48</v>
      </c>
      <c r="I377" s="300"/>
      <c r="J377" s="301">
        <f>ROUND(I377*H377,2)</f>
        <v>0</v>
      </c>
      <c r="K377" s="297" t="s">
        <v>1</v>
      </c>
      <c r="L377" s="302"/>
      <c r="M377" s="303" t="s">
        <v>1</v>
      </c>
      <c r="N377" s="304" t="s">
        <v>41</v>
      </c>
      <c r="O377" s="92"/>
      <c r="P377" s="236">
        <f>O377*H377</f>
        <v>0</v>
      </c>
      <c r="Q377" s="236">
        <v>0.00025000000000000001</v>
      </c>
      <c r="R377" s="236">
        <f>Q377*H377</f>
        <v>0.012</v>
      </c>
      <c r="S377" s="236">
        <v>0</v>
      </c>
      <c r="T377" s="237">
        <f>S377*H377</f>
        <v>0</v>
      </c>
      <c r="U377" s="39"/>
      <c r="V377" s="39"/>
      <c r="W377" s="39"/>
      <c r="X377" s="39"/>
      <c r="Y377" s="39"/>
      <c r="Z377" s="39"/>
      <c r="AA377" s="39"/>
      <c r="AB377" s="39"/>
      <c r="AC377" s="39"/>
      <c r="AD377" s="39"/>
      <c r="AE377" s="39"/>
      <c r="AR377" s="238" t="s">
        <v>376</v>
      </c>
      <c r="AT377" s="238" t="s">
        <v>621</v>
      </c>
      <c r="AU377" s="238" t="s">
        <v>85</v>
      </c>
      <c r="AY377" s="18" t="s">
        <v>342</v>
      </c>
      <c r="BE377" s="239">
        <f>IF(N377="základní",J377,0)</f>
        <v>0</v>
      </c>
      <c r="BF377" s="239">
        <f>IF(N377="snížená",J377,0)</f>
        <v>0</v>
      </c>
      <c r="BG377" s="239">
        <f>IF(N377="zákl. přenesená",J377,0)</f>
        <v>0</v>
      </c>
      <c r="BH377" s="239">
        <f>IF(N377="sníž. přenesená",J377,0)</f>
        <v>0</v>
      </c>
      <c r="BI377" s="239">
        <f>IF(N377="nulová",J377,0)</f>
        <v>0</v>
      </c>
      <c r="BJ377" s="18" t="s">
        <v>83</v>
      </c>
      <c r="BK377" s="239">
        <f>ROUND(I377*H377,2)</f>
        <v>0</v>
      </c>
      <c r="BL377" s="18" t="s">
        <v>360</v>
      </c>
      <c r="BM377" s="238" t="s">
        <v>4262</v>
      </c>
    </row>
    <row r="378" s="2" customFormat="1">
      <c r="A378" s="39"/>
      <c r="B378" s="40"/>
      <c r="C378" s="41"/>
      <c r="D378" s="240" t="s">
        <v>349</v>
      </c>
      <c r="E378" s="41"/>
      <c r="F378" s="241" t="s">
        <v>4261</v>
      </c>
      <c r="G378" s="41"/>
      <c r="H378" s="41"/>
      <c r="I378" s="242"/>
      <c r="J378" s="41"/>
      <c r="K378" s="41"/>
      <c r="L378" s="45"/>
      <c r="M378" s="243"/>
      <c r="N378" s="244"/>
      <c r="O378" s="92"/>
      <c r="P378" s="92"/>
      <c r="Q378" s="92"/>
      <c r="R378" s="92"/>
      <c r="S378" s="92"/>
      <c r="T378" s="93"/>
      <c r="U378" s="39"/>
      <c r="V378" s="39"/>
      <c r="W378" s="39"/>
      <c r="X378" s="39"/>
      <c r="Y378" s="39"/>
      <c r="Z378" s="39"/>
      <c r="AA378" s="39"/>
      <c r="AB378" s="39"/>
      <c r="AC378" s="39"/>
      <c r="AD378" s="39"/>
      <c r="AE378" s="39"/>
      <c r="AT378" s="18" t="s">
        <v>349</v>
      </c>
      <c r="AU378" s="18" t="s">
        <v>85</v>
      </c>
    </row>
    <row r="379" s="13" customFormat="1">
      <c r="A379" s="13"/>
      <c r="B379" s="252"/>
      <c r="C379" s="253"/>
      <c r="D379" s="240" t="s">
        <v>446</v>
      </c>
      <c r="E379" s="254" t="s">
        <v>1</v>
      </c>
      <c r="F379" s="255" t="s">
        <v>3767</v>
      </c>
      <c r="G379" s="253"/>
      <c r="H379" s="256">
        <v>48</v>
      </c>
      <c r="I379" s="257"/>
      <c r="J379" s="253"/>
      <c r="K379" s="253"/>
      <c r="L379" s="258"/>
      <c r="M379" s="259"/>
      <c r="N379" s="260"/>
      <c r="O379" s="260"/>
      <c r="P379" s="260"/>
      <c r="Q379" s="260"/>
      <c r="R379" s="260"/>
      <c r="S379" s="260"/>
      <c r="T379" s="261"/>
      <c r="U379" s="13"/>
      <c r="V379" s="13"/>
      <c r="W379" s="13"/>
      <c r="X379" s="13"/>
      <c r="Y379" s="13"/>
      <c r="Z379" s="13"/>
      <c r="AA379" s="13"/>
      <c r="AB379" s="13"/>
      <c r="AC379" s="13"/>
      <c r="AD379" s="13"/>
      <c r="AE379" s="13"/>
      <c r="AT379" s="262" t="s">
        <v>446</v>
      </c>
      <c r="AU379" s="262" t="s">
        <v>85</v>
      </c>
      <c r="AV379" s="13" t="s">
        <v>85</v>
      </c>
      <c r="AW379" s="13" t="s">
        <v>32</v>
      </c>
      <c r="AX379" s="13" t="s">
        <v>83</v>
      </c>
      <c r="AY379" s="262" t="s">
        <v>342</v>
      </c>
    </row>
    <row r="380" s="2" customFormat="1" ht="16.5" customHeight="1">
      <c r="A380" s="39"/>
      <c r="B380" s="40"/>
      <c r="C380" s="227" t="s">
        <v>854</v>
      </c>
      <c r="D380" s="227" t="s">
        <v>343</v>
      </c>
      <c r="E380" s="228" t="s">
        <v>4263</v>
      </c>
      <c r="F380" s="229" t="s">
        <v>4264</v>
      </c>
      <c r="G380" s="230" t="s">
        <v>543</v>
      </c>
      <c r="H380" s="231">
        <v>131.90000000000001</v>
      </c>
      <c r="I380" s="232"/>
      <c r="J380" s="233">
        <f>ROUND(I380*H380,2)</f>
        <v>0</v>
      </c>
      <c r="K380" s="229" t="s">
        <v>443</v>
      </c>
      <c r="L380" s="45"/>
      <c r="M380" s="234" t="s">
        <v>1</v>
      </c>
      <c r="N380" s="235" t="s">
        <v>41</v>
      </c>
      <c r="O380" s="92"/>
      <c r="P380" s="236">
        <f>O380*H380</f>
        <v>0</v>
      </c>
      <c r="Q380" s="236">
        <v>0</v>
      </c>
      <c r="R380" s="236">
        <f>Q380*H380</f>
        <v>0</v>
      </c>
      <c r="S380" s="236">
        <v>0</v>
      </c>
      <c r="T380" s="237">
        <f>S380*H380</f>
        <v>0</v>
      </c>
      <c r="U380" s="39"/>
      <c r="V380" s="39"/>
      <c r="W380" s="39"/>
      <c r="X380" s="39"/>
      <c r="Y380" s="39"/>
      <c r="Z380" s="39"/>
      <c r="AA380" s="39"/>
      <c r="AB380" s="39"/>
      <c r="AC380" s="39"/>
      <c r="AD380" s="39"/>
      <c r="AE380" s="39"/>
      <c r="AR380" s="238" t="s">
        <v>360</v>
      </c>
      <c r="AT380" s="238" t="s">
        <v>343</v>
      </c>
      <c r="AU380" s="238" t="s">
        <v>85</v>
      </c>
      <c r="AY380" s="18" t="s">
        <v>342</v>
      </c>
      <c r="BE380" s="239">
        <f>IF(N380="základní",J380,0)</f>
        <v>0</v>
      </c>
      <c r="BF380" s="239">
        <f>IF(N380="snížená",J380,0)</f>
        <v>0</v>
      </c>
      <c r="BG380" s="239">
        <f>IF(N380="zákl. přenesená",J380,0)</f>
        <v>0</v>
      </c>
      <c r="BH380" s="239">
        <f>IF(N380="sníž. přenesená",J380,0)</f>
        <v>0</v>
      </c>
      <c r="BI380" s="239">
        <f>IF(N380="nulová",J380,0)</f>
        <v>0</v>
      </c>
      <c r="BJ380" s="18" t="s">
        <v>83</v>
      </c>
      <c r="BK380" s="239">
        <f>ROUND(I380*H380,2)</f>
        <v>0</v>
      </c>
      <c r="BL380" s="18" t="s">
        <v>360</v>
      </c>
      <c r="BM380" s="238" t="s">
        <v>4265</v>
      </c>
    </row>
    <row r="381" s="2" customFormat="1">
      <c r="A381" s="39"/>
      <c r="B381" s="40"/>
      <c r="C381" s="41"/>
      <c r="D381" s="240" t="s">
        <v>349</v>
      </c>
      <c r="E381" s="41"/>
      <c r="F381" s="241" t="s">
        <v>4266</v>
      </c>
      <c r="G381" s="41"/>
      <c r="H381" s="41"/>
      <c r="I381" s="242"/>
      <c r="J381" s="41"/>
      <c r="K381" s="41"/>
      <c r="L381" s="45"/>
      <c r="M381" s="243"/>
      <c r="N381" s="244"/>
      <c r="O381" s="92"/>
      <c r="P381" s="92"/>
      <c r="Q381" s="92"/>
      <c r="R381" s="92"/>
      <c r="S381" s="92"/>
      <c r="T381" s="93"/>
      <c r="U381" s="39"/>
      <c r="V381" s="39"/>
      <c r="W381" s="39"/>
      <c r="X381" s="39"/>
      <c r="Y381" s="39"/>
      <c r="Z381" s="39"/>
      <c r="AA381" s="39"/>
      <c r="AB381" s="39"/>
      <c r="AC381" s="39"/>
      <c r="AD381" s="39"/>
      <c r="AE381" s="39"/>
      <c r="AT381" s="18" t="s">
        <v>349</v>
      </c>
      <c r="AU381" s="18" t="s">
        <v>85</v>
      </c>
    </row>
    <row r="382" s="13" customFormat="1">
      <c r="A382" s="13"/>
      <c r="B382" s="252"/>
      <c r="C382" s="253"/>
      <c r="D382" s="240" t="s">
        <v>446</v>
      </c>
      <c r="E382" s="254" t="s">
        <v>1</v>
      </c>
      <c r="F382" s="255" t="s">
        <v>4267</v>
      </c>
      <c r="G382" s="253"/>
      <c r="H382" s="256">
        <v>131.90000000000001</v>
      </c>
      <c r="I382" s="257"/>
      <c r="J382" s="253"/>
      <c r="K382" s="253"/>
      <c r="L382" s="258"/>
      <c r="M382" s="259"/>
      <c r="N382" s="260"/>
      <c r="O382" s="260"/>
      <c r="P382" s="260"/>
      <c r="Q382" s="260"/>
      <c r="R382" s="260"/>
      <c r="S382" s="260"/>
      <c r="T382" s="261"/>
      <c r="U382" s="13"/>
      <c r="V382" s="13"/>
      <c r="W382" s="13"/>
      <c r="X382" s="13"/>
      <c r="Y382" s="13"/>
      <c r="Z382" s="13"/>
      <c r="AA382" s="13"/>
      <c r="AB382" s="13"/>
      <c r="AC382" s="13"/>
      <c r="AD382" s="13"/>
      <c r="AE382" s="13"/>
      <c r="AT382" s="262" t="s">
        <v>446</v>
      </c>
      <c r="AU382" s="262" t="s">
        <v>85</v>
      </c>
      <c r="AV382" s="13" t="s">
        <v>85</v>
      </c>
      <c r="AW382" s="13" t="s">
        <v>32</v>
      </c>
      <c r="AX382" s="13" t="s">
        <v>83</v>
      </c>
      <c r="AY382" s="262" t="s">
        <v>342</v>
      </c>
    </row>
    <row r="383" s="2" customFormat="1" ht="16.5" customHeight="1">
      <c r="A383" s="39"/>
      <c r="B383" s="40"/>
      <c r="C383" s="227" t="s">
        <v>859</v>
      </c>
      <c r="D383" s="227" t="s">
        <v>343</v>
      </c>
      <c r="E383" s="228" t="s">
        <v>4268</v>
      </c>
      <c r="F383" s="229" t="s">
        <v>4269</v>
      </c>
      <c r="G383" s="230" t="s">
        <v>543</v>
      </c>
      <c r="H383" s="231">
        <v>131.90000000000001</v>
      </c>
      <c r="I383" s="232"/>
      <c r="J383" s="233">
        <f>ROUND(I383*H383,2)</f>
        <v>0</v>
      </c>
      <c r="K383" s="229" t="s">
        <v>443</v>
      </c>
      <c r="L383" s="45"/>
      <c r="M383" s="234" t="s">
        <v>1</v>
      </c>
      <c r="N383" s="235" t="s">
        <v>41</v>
      </c>
      <c r="O383" s="92"/>
      <c r="P383" s="236">
        <f>O383*H383</f>
        <v>0</v>
      </c>
      <c r="Q383" s="236">
        <v>0</v>
      </c>
      <c r="R383" s="236">
        <f>Q383*H383</f>
        <v>0</v>
      </c>
      <c r="S383" s="236">
        <v>0</v>
      </c>
      <c r="T383" s="237">
        <f>S383*H383</f>
        <v>0</v>
      </c>
      <c r="U383" s="39"/>
      <c r="V383" s="39"/>
      <c r="W383" s="39"/>
      <c r="X383" s="39"/>
      <c r="Y383" s="39"/>
      <c r="Z383" s="39"/>
      <c r="AA383" s="39"/>
      <c r="AB383" s="39"/>
      <c r="AC383" s="39"/>
      <c r="AD383" s="39"/>
      <c r="AE383" s="39"/>
      <c r="AR383" s="238" t="s">
        <v>360</v>
      </c>
      <c r="AT383" s="238" t="s">
        <v>343</v>
      </c>
      <c r="AU383" s="238" t="s">
        <v>85</v>
      </c>
      <c r="AY383" s="18" t="s">
        <v>342</v>
      </c>
      <c r="BE383" s="239">
        <f>IF(N383="základní",J383,0)</f>
        <v>0</v>
      </c>
      <c r="BF383" s="239">
        <f>IF(N383="snížená",J383,0)</f>
        <v>0</v>
      </c>
      <c r="BG383" s="239">
        <f>IF(N383="zákl. přenesená",J383,0)</f>
        <v>0</v>
      </c>
      <c r="BH383" s="239">
        <f>IF(N383="sníž. přenesená",J383,0)</f>
        <v>0</v>
      </c>
      <c r="BI383" s="239">
        <f>IF(N383="nulová",J383,0)</f>
        <v>0</v>
      </c>
      <c r="BJ383" s="18" t="s">
        <v>83</v>
      </c>
      <c r="BK383" s="239">
        <f>ROUND(I383*H383,2)</f>
        <v>0</v>
      </c>
      <c r="BL383" s="18" t="s">
        <v>360</v>
      </c>
      <c r="BM383" s="238" t="s">
        <v>4270</v>
      </c>
    </row>
    <row r="384" s="2" customFormat="1">
      <c r="A384" s="39"/>
      <c r="B384" s="40"/>
      <c r="C384" s="41"/>
      <c r="D384" s="240" t="s">
        <v>349</v>
      </c>
      <c r="E384" s="41"/>
      <c r="F384" s="241" t="s">
        <v>4269</v>
      </c>
      <c r="G384" s="41"/>
      <c r="H384" s="41"/>
      <c r="I384" s="242"/>
      <c r="J384" s="41"/>
      <c r="K384" s="41"/>
      <c r="L384" s="45"/>
      <c r="M384" s="243"/>
      <c r="N384" s="244"/>
      <c r="O384" s="92"/>
      <c r="P384" s="92"/>
      <c r="Q384" s="92"/>
      <c r="R384" s="92"/>
      <c r="S384" s="92"/>
      <c r="T384" s="93"/>
      <c r="U384" s="39"/>
      <c r="V384" s="39"/>
      <c r="W384" s="39"/>
      <c r="X384" s="39"/>
      <c r="Y384" s="39"/>
      <c r="Z384" s="39"/>
      <c r="AA384" s="39"/>
      <c r="AB384" s="39"/>
      <c r="AC384" s="39"/>
      <c r="AD384" s="39"/>
      <c r="AE384" s="39"/>
      <c r="AT384" s="18" t="s">
        <v>349</v>
      </c>
      <c r="AU384" s="18" t="s">
        <v>85</v>
      </c>
    </row>
    <row r="385" s="13" customFormat="1">
      <c r="A385" s="13"/>
      <c r="B385" s="252"/>
      <c r="C385" s="253"/>
      <c r="D385" s="240" t="s">
        <v>446</v>
      </c>
      <c r="E385" s="254" t="s">
        <v>1</v>
      </c>
      <c r="F385" s="255" t="s">
        <v>4267</v>
      </c>
      <c r="G385" s="253"/>
      <c r="H385" s="256">
        <v>131.90000000000001</v>
      </c>
      <c r="I385" s="257"/>
      <c r="J385" s="253"/>
      <c r="K385" s="253"/>
      <c r="L385" s="258"/>
      <c r="M385" s="259"/>
      <c r="N385" s="260"/>
      <c r="O385" s="260"/>
      <c r="P385" s="260"/>
      <c r="Q385" s="260"/>
      <c r="R385" s="260"/>
      <c r="S385" s="260"/>
      <c r="T385" s="261"/>
      <c r="U385" s="13"/>
      <c r="V385" s="13"/>
      <c r="W385" s="13"/>
      <c r="X385" s="13"/>
      <c r="Y385" s="13"/>
      <c r="Z385" s="13"/>
      <c r="AA385" s="13"/>
      <c r="AB385" s="13"/>
      <c r="AC385" s="13"/>
      <c r="AD385" s="13"/>
      <c r="AE385" s="13"/>
      <c r="AT385" s="262" t="s">
        <v>446</v>
      </c>
      <c r="AU385" s="262" t="s">
        <v>85</v>
      </c>
      <c r="AV385" s="13" t="s">
        <v>85</v>
      </c>
      <c r="AW385" s="13" t="s">
        <v>32</v>
      </c>
      <c r="AX385" s="13" t="s">
        <v>83</v>
      </c>
      <c r="AY385" s="262" t="s">
        <v>342</v>
      </c>
    </row>
    <row r="386" s="2" customFormat="1" ht="16.5" customHeight="1">
      <c r="A386" s="39"/>
      <c r="B386" s="40"/>
      <c r="C386" s="227" t="s">
        <v>864</v>
      </c>
      <c r="D386" s="227" t="s">
        <v>343</v>
      </c>
      <c r="E386" s="228" t="s">
        <v>4271</v>
      </c>
      <c r="F386" s="229" t="s">
        <v>4272</v>
      </c>
      <c r="G386" s="230" t="s">
        <v>442</v>
      </c>
      <c r="H386" s="231">
        <v>1</v>
      </c>
      <c r="I386" s="232"/>
      <c r="J386" s="233">
        <f>ROUND(I386*H386,2)</f>
        <v>0</v>
      </c>
      <c r="K386" s="229" t="s">
        <v>443</v>
      </c>
      <c r="L386" s="45"/>
      <c r="M386" s="234" t="s">
        <v>1</v>
      </c>
      <c r="N386" s="235" t="s">
        <v>41</v>
      </c>
      <c r="O386" s="92"/>
      <c r="P386" s="236">
        <f>O386*H386</f>
        <v>0</v>
      </c>
      <c r="Q386" s="236">
        <v>0.45937</v>
      </c>
      <c r="R386" s="236">
        <f>Q386*H386</f>
        <v>0.45937</v>
      </c>
      <c r="S386" s="236">
        <v>0</v>
      </c>
      <c r="T386" s="237">
        <f>S386*H386</f>
        <v>0</v>
      </c>
      <c r="U386" s="39"/>
      <c r="V386" s="39"/>
      <c r="W386" s="39"/>
      <c r="X386" s="39"/>
      <c r="Y386" s="39"/>
      <c r="Z386" s="39"/>
      <c r="AA386" s="39"/>
      <c r="AB386" s="39"/>
      <c r="AC386" s="39"/>
      <c r="AD386" s="39"/>
      <c r="AE386" s="39"/>
      <c r="AR386" s="238" t="s">
        <v>360</v>
      </c>
      <c r="AT386" s="238" t="s">
        <v>343</v>
      </c>
      <c r="AU386" s="238" t="s">
        <v>85</v>
      </c>
      <c r="AY386" s="18" t="s">
        <v>342</v>
      </c>
      <c r="BE386" s="239">
        <f>IF(N386="základní",J386,0)</f>
        <v>0</v>
      </c>
      <c r="BF386" s="239">
        <f>IF(N386="snížená",J386,0)</f>
        <v>0</v>
      </c>
      <c r="BG386" s="239">
        <f>IF(N386="zákl. přenesená",J386,0)</f>
        <v>0</v>
      </c>
      <c r="BH386" s="239">
        <f>IF(N386="sníž. přenesená",J386,0)</f>
        <v>0</v>
      </c>
      <c r="BI386" s="239">
        <f>IF(N386="nulová",J386,0)</f>
        <v>0</v>
      </c>
      <c r="BJ386" s="18" t="s">
        <v>83</v>
      </c>
      <c r="BK386" s="239">
        <f>ROUND(I386*H386,2)</f>
        <v>0</v>
      </c>
      <c r="BL386" s="18" t="s">
        <v>360</v>
      </c>
      <c r="BM386" s="238" t="s">
        <v>4273</v>
      </c>
    </row>
    <row r="387" s="2" customFormat="1">
      <c r="A387" s="39"/>
      <c r="B387" s="40"/>
      <c r="C387" s="41"/>
      <c r="D387" s="240" t="s">
        <v>349</v>
      </c>
      <c r="E387" s="41"/>
      <c r="F387" s="241" t="s">
        <v>4274</v>
      </c>
      <c r="G387" s="41"/>
      <c r="H387" s="41"/>
      <c r="I387" s="242"/>
      <c r="J387" s="41"/>
      <c r="K387" s="41"/>
      <c r="L387" s="45"/>
      <c r="M387" s="243"/>
      <c r="N387" s="244"/>
      <c r="O387" s="92"/>
      <c r="P387" s="92"/>
      <c r="Q387" s="92"/>
      <c r="R387" s="92"/>
      <c r="S387" s="92"/>
      <c r="T387" s="93"/>
      <c r="U387" s="39"/>
      <c r="V387" s="39"/>
      <c r="W387" s="39"/>
      <c r="X387" s="39"/>
      <c r="Y387" s="39"/>
      <c r="Z387" s="39"/>
      <c r="AA387" s="39"/>
      <c r="AB387" s="39"/>
      <c r="AC387" s="39"/>
      <c r="AD387" s="39"/>
      <c r="AE387" s="39"/>
      <c r="AT387" s="18" t="s">
        <v>349</v>
      </c>
      <c r="AU387" s="18" t="s">
        <v>85</v>
      </c>
    </row>
    <row r="388" s="13" customFormat="1">
      <c r="A388" s="13"/>
      <c r="B388" s="252"/>
      <c r="C388" s="253"/>
      <c r="D388" s="240" t="s">
        <v>446</v>
      </c>
      <c r="E388" s="254" t="s">
        <v>1</v>
      </c>
      <c r="F388" s="255" t="s">
        <v>4275</v>
      </c>
      <c r="G388" s="253"/>
      <c r="H388" s="256">
        <v>1</v>
      </c>
      <c r="I388" s="257"/>
      <c r="J388" s="253"/>
      <c r="K388" s="253"/>
      <c r="L388" s="258"/>
      <c r="M388" s="259"/>
      <c r="N388" s="260"/>
      <c r="O388" s="260"/>
      <c r="P388" s="260"/>
      <c r="Q388" s="260"/>
      <c r="R388" s="260"/>
      <c r="S388" s="260"/>
      <c r="T388" s="261"/>
      <c r="U388" s="13"/>
      <c r="V388" s="13"/>
      <c r="W388" s="13"/>
      <c r="X388" s="13"/>
      <c r="Y388" s="13"/>
      <c r="Z388" s="13"/>
      <c r="AA388" s="13"/>
      <c r="AB388" s="13"/>
      <c r="AC388" s="13"/>
      <c r="AD388" s="13"/>
      <c r="AE388" s="13"/>
      <c r="AT388" s="262" t="s">
        <v>446</v>
      </c>
      <c r="AU388" s="262" t="s">
        <v>85</v>
      </c>
      <c r="AV388" s="13" t="s">
        <v>85</v>
      </c>
      <c r="AW388" s="13" t="s">
        <v>32</v>
      </c>
      <c r="AX388" s="13" t="s">
        <v>83</v>
      </c>
      <c r="AY388" s="262" t="s">
        <v>342</v>
      </c>
    </row>
    <row r="389" s="2" customFormat="1" ht="16.5" customHeight="1">
      <c r="A389" s="39"/>
      <c r="B389" s="40"/>
      <c r="C389" s="227" t="s">
        <v>871</v>
      </c>
      <c r="D389" s="227" t="s">
        <v>343</v>
      </c>
      <c r="E389" s="228" t="s">
        <v>4276</v>
      </c>
      <c r="F389" s="229" t="s">
        <v>4277</v>
      </c>
      <c r="G389" s="230" t="s">
        <v>442</v>
      </c>
      <c r="H389" s="231">
        <v>3</v>
      </c>
      <c r="I389" s="232"/>
      <c r="J389" s="233">
        <f>ROUND(I389*H389,2)</f>
        <v>0</v>
      </c>
      <c r="K389" s="229" t="s">
        <v>443</v>
      </c>
      <c r="L389" s="45"/>
      <c r="M389" s="234" t="s">
        <v>1</v>
      </c>
      <c r="N389" s="235" t="s">
        <v>41</v>
      </c>
      <c r="O389" s="92"/>
      <c r="P389" s="236">
        <f>O389*H389</f>
        <v>0</v>
      </c>
      <c r="Q389" s="236">
        <v>0.12303</v>
      </c>
      <c r="R389" s="236">
        <f>Q389*H389</f>
        <v>0.36909000000000003</v>
      </c>
      <c r="S389" s="236">
        <v>0</v>
      </c>
      <c r="T389" s="237">
        <f>S389*H389</f>
        <v>0</v>
      </c>
      <c r="U389" s="39"/>
      <c r="V389" s="39"/>
      <c r="W389" s="39"/>
      <c r="X389" s="39"/>
      <c r="Y389" s="39"/>
      <c r="Z389" s="39"/>
      <c r="AA389" s="39"/>
      <c r="AB389" s="39"/>
      <c r="AC389" s="39"/>
      <c r="AD389" s="39"/>
      <c r="AE389" s="39"/>
      <c r="AR389" s="238" t="s">
        <v>360</v>
      </c>
      <c r="AT389" s="238" t="s">
        <v>343</v>
      </c>
      <c r="AU389" s="238" t="s">
        <v>85</v>
      </c>
      <c r="AY389" s="18" t="s">
        <v>342</v>
      </c>
      <c r="BE389" s="239">
        <f>IF(N389="základní",J389,0)</f>
        <v>0</v>
      </c>
      <c r="BF389" s="239">
        <f>IF(N389="snížená",J389,0)</f>
        <v>0</v>
      </c>
      <c r="BG389" s="239">
        <f>IF(N389="zákl. přenesená",J389,0)</f>
        <v>0</v>
      </c>
      <c r="BH389" s="239">
        <f>IF(N389="sníž. přenesená",J389,0)</f>
        <v>0</v>
      </c>
      <c r="BI389" s="239">
        <f>IF(N389="nulová",J389,0)</f>
        <v>0</v>
      </c>
      <c r="BJ389" s="18" t="s">
        <v>83</v>
      </c>
      <c r="BK389" s="239">
        <f>ROUND(I389*H389,2)</f>
        <v>0</v>
      </c>
      <c r="BL389" s="18" t="s">
        <v>360</v>
      </c>
      <c r="BM389" s="238" t="s">
        <v>4278</v>
      </c>
    </row>
    <row r="390" s="2" customFormat="1">
      <c r="A390" s="39"/>
      <c r="B390" s="40"/>
      <c r="C390" s="41"/>
      <c r="D390" s="240" t="s">
        <v>349</v>
      </c>
      <c r="E390" s="41"/>
      <c r="F390" s="241" t="s">
        <v>4277</v>
      </c>
      <c r="G390" s="41"/>
      <c r="H390" s="41"/>
      <c r="I390" s="242"/>
      <c r="J390" s="41"/>
      <c r="K390" s="41"/>
      <c r="L390" s="45"/>
      <c r="M390" s="243"/>
      <c r="N390" s="244"/>
      <c r="O390" s="92"/>
      <c r="P390" s="92"/>
      <c r="Q390" s="92"/>
      <c r="R390" s="92"/>
      <c r="S390" s="92"/>
      <c r="T390" s="93"/>
      <c r="U390" s="39"/>
      <c r="V390" s="39"/>
      <c r="W390" s="39"/>
      <c r="X390" s="39"/>
      <c r="Y390" s="39"/>
      <c r="Z390" s="39"/>
      <c r="AA390" s="39"/>
      <c r="AB390" s="39"/>
      <c r="AC390" s="39"/>
      <c r="AD390" s="39"/>
      <c r="AE390" s="39"/>
      <c r="AT390" s="18" t="s">
        <v>349</v>
      </c>
      <c r="AU390" s="18" t="s">
        <v>85</v>
      </c>
    </row>
    <row r="391" s="13" customFormat="1">
      <c r="A391" s="13"/>
      <c r="B391" s="252"/>
      <c r="C391" s="253"/>
      <c r="D391" s="240" t="s">
        <v>446</v>
      </c>
      <c r="E391" s="254" t="s">
        <v>1</v>
      </c>
      <c r="F391" s="255" t="s">
        <v>2446</v>
      </c>
      <c r="G391" s="253"/>
      <c r="H391" s="256">
        <v>3</v>
      </c>
      <c r="I391" s="257"/>
      <c r="J391" s="253"/>
      <c r="K391" s="253"/>
      <c r="L391" s="258"/>
      <c r="M391" s="259"/>
      <c r="N391" s="260"/>
      <c r="O391" s="260"/>
      <c r="P391" s="260"/>
      <c r="Q391" s="260"/>
      <c r="R391" s="260"/>
      <c r="S391" s="260"/>
      <c r="T391" s="261"/>
      <c r="U391" s="13"/>
      <c r="V391" s="13"/>
      <c r="W391" s="13"/>
      <c r="X391" s="13"/>
      <c r="Y391" s="13"/>
      <c r="Z391" s="13"/>
      <c r="AA391" s="13"/>
      <c r="AB391" s="13"/>
      <c r="AC391" s="13"/>
      <c r="AD391" s="13"/>
      <c r="AE391" s="13"/>
      <c r="AT391" s="262" t="s">
        <v>446</v>
      </c>
      <c r="AU391" s="262" t="s">
        <v>85</v>
      </c>
      <c r="AV391" s="13" t="s">
        <v>85</v>
      </c>
      <c r="AW391" s="13" t="s">
        <v>32</v>
      </c>
      <c r="AX391" s="13" t="s">
        <v>83</v>
      </c>
      <c r="AY391" s="262" t="s">
        <v>342</v>
      </c>
    </row>
    <row r="392" s="2" customFormat="1" ht="16.5" customHeight="1">
      <c r="A392" s="39"/>
      <c r="B392" s="40"/>
      <c r="C392" s="295" t="s">
        <v>876</v>
      </c>
      <c r="D392" s="295" t="s">
        <v>621</v>
      </c>
      <c r="E392" s="296" t="s">
        <v>4279</v>
      </c>
      <c r="F392" s="297" t="s">
        <v>4280</v>
      </c>
      <c r="G392" s="298" t="s">
        <v>4281</v>
      </c>
      <c r="H392" s="299">
        <v>3</v>
      </c>
      <c r="I392" s="300"/>
      <c r="J392" s="301">
        <f>ROUND(I392*H392,2)</f>
        <v>0</v>
      </c>
      <c r="K392" s="297" t="s">
        <v>1</v>
      </c>
      <c r="L392" s="302"/>
      <c r="M392" s="303" t="s">
        <v>1</v>
      </c>
      <c r="N392" s="304" t="s">
        <v>41</v>
      </c>
      <c r="O392" s="92"/>
      <c r="P392" s="236">
        <f>O392*H392</f>
        <v>0</v>
      </c>
      <c r="Q392" s="236">
        <v>0.01123</v>
      </c>
      <c r="R392" s="236">
        <f>Q392*H392</f>
        <v>0.033689999999999998</v>
      </c>
      <c r="S392" s="236">
        <v>0</v>
      </c>
      <c r="T392" s="237">
        <f>S392*H392</f>
        <v>0</v>
      </c>
      <c r="U392" s="39"/>
      <c r="V392" s="39"/>
      <c r="W392" s="39"/>
      <c r="X392" s="39"/>
      <c r="Y392" s="39"/>
      <c r="Z392" s="39"/>
      <c r="AA392" s="39"/>
      <c r="AB392" s="39"/>
      <c r="AC392" s="39"/>
      <c r="AD392" s="39"/>
      <c r="AE392" s="39"/>
      <c r="AR392" s="238" t="s">
        <v>376</v>
      </c>
      <c r="AT392" s="238" t="s">
        <v>621</v>
      </c>
      <c r="AU392" s="238" t="s">
        <v>85</v>
      </c>
      <c r="AY392" s="18" t="s">
        <v>342</v>
      </c>
      <c r="BE392" s="239">
        <f>IF(N392="základní",J392,0)</f>
        <v>0</v>
      </c>
      <c r="BF392" s="239">
        <f>IF(N392="snížená",J392,0)</f>
        <v>0</v>
      </c>
      <c r="BG392" s="239">
        <f>IF(N392="zákl. přenesená",J392,0)</f>
        <v>0</v>
      </c>
      <c r="BH392" s="239">
        <f>IF(N392="sníž. přenesená",J392,0)</f>
        <v>0</v>
      </c>
      <c r="BI392" s="239">
        <f>IF(N392="nulová",J392,0)</f>
        <v>0</v>
      </c>
      <c r="BJ392" s="18" t="s">
        <v>83</v>
      </c>
      <c r="BK392" s="239">
        <f>ROUND(I392*H392,2)</f>
        <v>0</v>
      </c>
      <c r="BL392" s="18" t="s">
        <v>360</v>
      </c>
      <c r="BM392" s="238" t="s">
        <v>4282</v>
      </c>
    </row>
    <row r="393" s="2" customFormat="1">
      <c r="A393" s="39"/>
      <c r="B393" s="40"/>
      <c r="C393" s="41"/>
      <c r="D393" s="240" t="s">
        <v>349</v>
      </c>
      <c r="E393" s="41"/>
      <c r="F393" s="241" t="s">
        <v>4280</v>
      </c>
      <c r="G393" s="41"/>
      <c r="H393" s="41"/>
      <c r="I393" s="242"/>
      <c r="J393" s="41"/>
      <c r="K393" s="41"/>
      <c r="L393" s="45"/>
      <c r="M393" s="243"/>
      <c r="N393" s="244"/>
      <c r="O393" s="92"/>
      <c r="P393" s="92"/>
      <c r="Q393" s="92"/>
      <c r="R393" s="92"/>
      <c r="S393" s="92"/>
      <c r="T393" s="93"/>
      <c r="U393" s="39"/>
      <c r="V393" s="39"/>
      <c r="W393" s="39"/>
      <c r="X393" s="39"/>
      <c r="Y393" s="39"/>
      <c r="Z393" s="39"/>
      <c r="AA393" s="39"/>
      <c r="AB393" s="39"/>
      <c r="AC393" s="39"/>
      <c r="AD393" s="39"/>
      <c r="AE393" s="39"/>
      <c r="AT393" s="18" t="s">
        <v>349</v>
      </c>
      <c r="AU393" s="18" t="s">
        <v>85</v>
      </c>
    </row>
    <row r="394" s="13" customFormat="1">
      <c r="A394" s="13"/>
      <c r="B394" s="252"/>
      <c r="C394" s="253"/>
      <c r="D394" s="240" t="s">
        <v>446</v>
      </c>
      <c r="E394" s="254" t="s">
        <v>1</v>
      </c>
      <c r="F394" s="255" t="s">
        <v>4218</v>
      </c>
      <c r="G394" s="253"/>
      <c r="H394" s="256">
        <v>3</v>
      </c>
      <c r="I394" s="257"/>
      <c r="J394" s="253"/>
      <c r="K394" s="253"/>
      <c r="L394" s="258"/>
      <c r="M394" s="259"/>
      <c r="N394" s="260"/>
      <c r="O394" s="260"/>
      <c r="P394" s="260"/>
      <c r="Q394" s="260"/>
      <c r="R394" s="260"/>
      <c r="S394" s="260"/>
      <c r="T394" s="261"/>
      <c r="U394" s="13"/>
      <c r="V394" s="13"/>
      <c r="W394" s="13"/>
      <c r="X394" s="13"/>
      <c r="Y394" s="13"/>
      <c r="Z394" s="13"/>
      <c r="AA394" s="13"/>
      <c r="AB394" s="13"/>
      <c r="AC394" s="13"/>
      <c r="AD394" s="13"/>
      <c r="AE394" s="13"/>
      <c r="AT394" s="262" t="s">
        <v>446</v>
      </c>
      <c r="AU394" s="262" t="s">
        <v>85</v>
      </c>
      <c r="AV394" s="13" t="s">
        <v>85</v>
      </c>
      <c r="AW394" s="13" t="s">
        <v>32</v>
      </c>
      <c r="AX394" s="13" t="s">
        <v>83</v>
      </c>
      <c r="AY394" s="262" t="s">
        <v>342</v>
      </c>
    </row>
    <row r="395" s="2" customFormat="1" ht="16.5" customHeight="1">
      <c r="A395" s="39"/>
      <c r="B395" s="40"/>
      <c r="C395" s="295" t="s">
        <v>884</v>
      </c>
      <c r="D395" s="295" t="s">
        <v>621</v>
      </c>
      <c r="E395" s="296" t="s">
        <v>4283</v>
      </c>
      <c r="F395" s="297" t="s">
        <v>4284</v>
      </c>
      <c r="G395" s="298" t="s">
        <v>4281</v>
      </c>
      <c r="H395" s="299">
        <v>3</v>
      </c>
      <c r="I395" s="300"/>
      <c r="J395" s="301">
        <f>ROUND(I395*H395,2)</f>
        <v>0</v>
      </c>
      <c r="K395" s="297" t="s">
        <v>1</v>
      </c>
      <c r="L395" s="302"/>
      <c r="M395" s="303" t="s">
        <v>1</v>
      </c>
      <c r="N395" s="304" t="s">
        <v>41</v>
      </c>
      <c r="O395" s="92"/>
      <c r="P395" s="236">
        <f>O395*H395</f>
        <v>0</v>
      </c>
      <c r="Q395" s="236">
        <v>0.00064999999999999997</v>
      </c>
      <c r="R395" s="236">
        <f>Q395*H395</f>
        <v>0.0019499999999999999</v>
      </c>
      <c r="S395" s="236">
        <v>0</v>
      </c>
      <c r="T395" s="237">
        <f>S395*H395</f>
        <v>0</v>
      </c>
      <c r="U395" s="39"/>
      <c r="V395" s="39"/>
      <c r="W395" s="39"/>
      <c r="X395" s="39"/>
      <c r="Y395" s="39"/>
      <c r="Z395" s="39"/>
      <c r="AA395" s="39"/>
      <c r="AB395" s="39"/>
      <c r="AC395" s="39"/>
      <c r="AD395" s="39"/>
      <c r="AE395" s="39"/>
      <c r="AR395" s="238" t="s">
        <v>376</v>
      </c>
      <c r="AT395" s="238" t="s">
        <v>621</v>
      </c>
      <c r="AU395" s="238" t="s">
        <v>85</v>
      </c>
      <c r="AY395" s="18" t="s">
        <v>342</v>
      </c>
      <c r="BE395" s="239">
        <f>IF(N395="základní",J395,0)</f>
        <v>0</v>
      </c>
      <c r="BF395" s="239">
        <f>IF(N395="snížená",J395,0)</f>
        <v>0</v>
      </c>
      <c r="BG395" s="239">
        <f>IF(N395="zákl. přenesená",J395,0)</f>
        <v>0</v>
      </c>
      <c r="BH395" s="239">
        <f>IF(N395="sníž. přenesená",J395,0)</f>
        <v>0</v>
      </c>
      <c r="BI395" s="239">
        <f>IF(N395="nulová",J395,0)</f>
        <v>0</v>
      </c>
      <c r="BJ395" s="18" t="s">
        <v>83</v>
      </c>
      <c r="BK395" s="239">
        <f>ROUND(I395*H395,2)</f>
        <v>0</v>
      </c>
      <c r="BL395" s="18" t="s">
        <v>360</v>
      </c>
      <c r="BM395" s="238" t="s">
        <v>4285</v>
      </c>
    </row>
    <row r="396" s="2" customFormat="1">
      <c r="A396" s="39"/>
      <c r="B396" s="40"/>
      <c r="C396" s="41"/>
      <c r="D396" s="240" t="s">
        <v>349</v>
      </c>
      <c r="E396" s="41"/>
      <c r="F396" s="241" t="s">
        <v>4286</v>
      </c>
      <c r="G396" s="41"/>
      <c r="H396" s="41"/>
      <c r="I396" s="242"/>
      <c r="J396" s="41"/>
      <c r="K396" s="41"/>
      <c r="L396" s="45"/>
      <c r="M396" s="243"/>
      <c r="N396" s="244"/>
      <c r="O396" s="92"/>
      <c r="P396" s="92"/>
      <c r="Q396" s="92"/>
      <c r="R396" s="92"/>
      <c r="S396" s="92"/>
      <c r="T396" s="93"/>
      <c r="U396" s="39"/>
      <c r="V396" s="39"/>
      <c r="W396" s="39"/>
      <c r="X396" s="39"/>
      <c r="Y396" s="39"/>
      <c r="Z396" s="39"/>
      <c r="AA396" s="39"/>
      <c r="AB396" s="39"/>
      <c r="AC396" s="39"/>
      <c r="AD396" s="39"/>
      <c r="AE396" s="39"/>
      <c r="AT396" s="18" t="s">
        <v>349</v>
      </c>
      <c r="AU396" s="18" t="s">
        <v>85</v>
      </c>
    </row>
    <row r="397" s="13" customFormat="1">
      <c r="A397" s="13"/>
      <c r="B397" s="252"/>
      <c r="C397" s="253"/>
      <c r="D397" s="240" t="s">
        <v>446</v>
      </c>
      <c r="E397" s="254" t="s">
        <v>1</v>
      </c>
      <c r="F397" s="255" t="s">
        <v>4287</v>
      </c>
      <c r="G397" s="253"/>
      <c r="H397" s="256">
        <v>3</v>
      </c>
      <c r="I397" s="257"/>
      <c r="J397" s="253"/>
      <c r="K397" s="253"/>
      <c r="L397" s="258"/>
      <c r="M397" s="259"/>
      <c r="N397" s="260"/>
      <c r="O397" s="260"/>
      <c r="P397" s="260"/>
      <c r="Q397" s="260"/>
      <c r="R397" s="260"/>
      <c r="S397" s="260"/>
      <c r="T397" s="261"/>
      <c r="U397" s="13"/>
      <c r="V397" s="13"/>
      <c r="W397" s="13"/>
      <c r="X397" s="13"/>
      <c r="Y397" s="13"/>
      <c r="Z397" s="13"/>
      <c r="AA397" s="13"/>
      <c r="AB397" s="13"/>
      <c r="AC397" s="13"/>
      <c r="AD397" s="13"/>
      <c r="AE397" s="13"/>
      <c r="AT397" s="262" t="s">
        <v>446</v>
      </c>
      <c r="AU397" s="262" t="s">
        <v>85</v>
      </c>
      <c r="AV397" s="13" t="s">
        <v>85</v>
      </c>
      <c r="AW397" s="13" t="s">
        <v>32</v>
      </c>
      <c r="AX397" s="13" t="s">
        <v>83</v>
      </c>
      <c r="AY397" s="262" t="s">
        <v>342</v>
      </c>
    </row>
    <row r="398" s="2" customFormat="1" ht="16.5" customHeight="1">
      <c r="A398" s="39"/>
      <c r="B398" s="40"/>
      <c r="C398" s="227" t="s">
        <v>889</v>
      </c>
      <c r="D398" s="227" t="s">
        <v>343</v>
      </c>
      <c r="E398" s="228" t="s">
        <v>4288</v>
      </c>
      <c r="F398" s="229" t="s">
        <v>4289</v>
      </c>
      <c r="G398" s="230" t="s">
        <v>442</v>
      </c>
      <c r="H398" s="231">
        <v>3</v>
      </c>
      <c r="I398" s="232"/>
      <c r="J398" s="233">
        <f>ROUND(I398*H398,2)</f>
        <v>0</v>
      </c>
      <c r="K398" s="229" t="s">
        <v>443</v>
      </c>
      <c r="L398" s="45"/>
      <c r="M398" s="234" t="s">
        <v>1</v>
      </c>
      <c r="N398" s="235" t="s">
        <v>41</v>
      </c>
      <c r="O398" s="92"/>
      <c r="P398" s="236">
        <f>O398*H398</f>
        <v>0</v>
      </c>
      <c r="Q398" s="236">
        <v>0.00031</v>
      </c>
      <c r="R398" s="236">
        <f>Q398*H398</f>
        <v>0.00093000000000000005</v>
      </c>
      <c r="S398" s="236">
        <v>0</v>
      </c>
      <c r="T398" s="237">
        <f>S398*H398</f>
        <v>0</v>
      </c>
      <c r="U398" s="39"/>
      <c r="V398" s="39"/>
      <c r="W398" s="39"/>
      <c r="X398" s="39"/>
      <c r="Y398" s="39"/>
      <c r="Z398" s="39"/>
      <c r="AA398" s="39"/>
      <c r="AB398" s="39"/>
      <c r="AC398" s="39"/>
      <c r="AD398" s="39"/>
      <c r="AE398" s="39"/>
      <c r="AR398" s="238" t="s">
        <v>360</v>
      </c>
      <c r="AT398" s="238" t="s">
        <v>343</v>
      </c>
      <c r="AU398" s="238" t="s">
        <v>85</v>
      </c>
      <c r="AY398" s="18" t="s">
        <v>342</v>
      </c>
      <c r="BE398" s="239">
        <f>IF(N398="základní",J398,0)</f>
        <v>0</v>
      </c>
      <c r="BF398" s="239">
        <f>IF(N398="snížená",J398,0)</f>
        <v>0</v>
      </c>
      <c r="BG398" s="239">
        <f>IF(N398="zákl. přenesená",J398,0)</f>
        <v>0</v>
      </c>
      <c r="BH398" s="239">
        <f>IF(N398="sníž. přenesená",J398,0)</f>
        <v>0</v>
      </c>
      <c r="BI398" s="239">
        <f>IF(N398="nulová",J398,0)</f>
        <v>0</v>
      </c>
      <c r="BJ398" s="18" t="s">
        <v>83</v>
      </c>
      <c r="BK398" s="239">
        <f>ROUND(I398*H398,2)</f>
        <v>0</v>
      </c>
      <c r="BL398" s="18" t="s">
        <v>360</v>
      </c>
      <c r="BM398" s="238" t="s">
        <v>4290</v>
      </c>
    </row>
    <row r="399" s="2" customFormat="1">
      <c r="A399" s="39"/>
      <c r="B399" s="40"/>
      <c r="C399" s="41"/>
      <c r="D399" s="240" t="s">
        <v>349</v>
      </c>
      <c r="E399" s="41"/>
      <c r="F399" s="241" t="s">
        <v>4291</v>
      </c>
      <c r="G399" s="41"/>
      <c r="H399" s="41"/>
      <c r="I399" s="242"/>
      <c r="J399" s="41"/>
      <c r="K399" s="41"/>
      <c r="L399" s="45"/>
      <c r="M399" s="243"/>
      <c r="N399" s="244"/>
      <c r="O399" s="92"/>
      <c r="P399" s="92"/>
      <c r="Q399" s="92"/>
      <c r="R399" s="92"/>
      <c r="S399" s="92"/>
      <c r="T399" s="93"/>
      <c r="U399" s="39"/>
      <c r="V399" s="39"/>
      <c r="W399" s="39"/>
      <c r="X399" s="39"/>
      <c r="Y399" s="39"/>
      <c r="Z399" s="39"/>
      <c r="AA399" s="39"/>
      <c r="AB399" s="39"/>
      <c r="AC399" s="39"/>
      <c r="AD399" s="39"/>
      <c r="AE399" s="39"/>
      <c r="AT399" s="18" t="s">
        <v>349</v>
      </c>
      <c r="AU399" s="18" t="s">
        <v>85</v>
      </c>
    </row>
    <row r="400" s="13" customFormat="1">
      <c r="A400" s="13"/>
      <c r="B400" s="252"/>
      <c r="C400" s="253"/>
      <c r="D400" s="240" t="s">
        <v>446</v>
      </c>
      <c r="E400" s="254" t="s">
        <v>1</v>
      </c>
      <c r="F400" s="255" t="s">
        <v>2446</v>
      </c>
      <c r="G400" s="253"/>
      <c r="H400" s="256">
        <v>3</v>
      </c>
      <c r="I400" s="257"/>
      <c r="J400" s="253"/>
      <c r="K400" s="253"/>
      <c r="L400" s="258"/>
      <c r="M400" s="259"/>
      <c r="N400" s="260"/>
      <c r="O400" s="260"/>
      <c r="P400" s="260"/>
      <c r="Q400" s="260"/>
      <c r="R400" s="260"/>
      <c r="S400" s="260"/>
      <c r="T400" s="261"/>
      <c r="U400" s="13"/>
      <c r="V400" s="13"/>
      <c r="W400" s="13"/>
      <c r="X400" s="13"/>
      <c r="Y400" s="13"/>
      <c r="Z400" s="13"/>
      <c r="AA400" s="13"/>
      <c r="AB400" s="13"/>
      <c r="AC400" s="13"/>
      <c r="AD400" s="13"/>
      <c r="AE400" s="13"/>
      <c r="AT400" s="262" t="s">
        <v>446</v>
      </c>
      <c r="AU400" s="262" t="s">
        <v>85</v>
      </c>
      <c r="AV400" s="13" t="s">
        <v>85</v>
      </c>
      <c r="AW400" s="13" t="s">
        <v>32</v>
      </c>
      <c r="AX400" s="13" t="s">
        <v>83</v>
      </c>
      <c r="AY400" s="262" t="s">
        <v>342</v>
      </c>
    </row>
    <row r="401" s="2" customFormat="1" ht="16.5" customHeight="1">
      <c r="A401" s="39"/>
      <c r="B401" s="40"/>
      <c r="C401" s="227" t="s">
        <v>895</v>
      </c>
      <c r="D401" s="227" t="s">
        <v>343</v>
      </c>
      <c r="E401" s="228" t="s">
        <v>4292</v>
      </c>
      <c r="F401" s="229" t="s">
        <v>4293</v>
      </c>
      <c r="G401" s="230" t="s">
        <v>543</v>
      </c>
      <c r="H401" s="231">
        <v>131.90000000000001</v>
      </c>
      <c r="I401" s="232"/>
      <c r="J401" s="233">
        <f>ROUND(I401*H401,2)</f>
        <v>0</v>
      </c>
      <c r="K401" s="229" t="s">
        <v>443</v>
      </c>
      <c r="L401" s="45"/>
      <c r="M401" s="234" t="s">
        <v>1</v>
      </c>
      <c r="N401" s="235" t="s">
        <v>41</v>
      </c>
      <c r="O401" s="92"/>
      <c r="P401" s="236">
        <f>O401*H401</f>
        <v>0</v>
      </c>
      <c r="Q401" s="236">
        <v>0.00019000000000000001</v>
      </c>
      <c r="R401" s="236">
        <f>Q401*H401</f>
        <v>0.025061000000000003</v>
      </c>
      <c r="S401" s="236">
        <v>0</v>
      </c>
      <c r="T401" s="237">
        <f>S401*H401</f>
        <v>0</v>
      </c>
      <c r="U401" s="39"/>
      <c r="V401" s="39"/>
      <c r="W401" s="39"/>
      <c r="X401" s="39"/>
      <c r="Y401" s="39"/>
      <c r="Z401" s="39"/>
      <c r="AA401" s="39"/>
      <c r="AB401" s="39"/>
      <c r="AC401" s="39"/>
      <c r="AD401" s="39"/>
      <c r="AE401" s="39"/>
      <c r="AR401" s="238" t="s">
        <v>360</v>
      </c>
      <c r="AT401" s="238" t="s">
        <v>343</v>
      </c>
      <c r="AU401" s="238" t="s">
        <v>85</v>
      </c>
      <c r="AY401" s="18" t="s">
        <v>342</v>
      </c>
      <c r="BE401" s="239">
        <f>IF(N401="základní",J401,0)</f>
        <v>0</v>
      </c>
      <c r="BF401" s="239">
        <f>IF(N401="snížená",J401,0)</f>
        <v>0</v>
      </c>
      <c r="BG401" s="239">
        <f>IF(N401="zákl. přenesená",J401,0)</f>
        <v>0</v>
      </c>
      <c r="BH401" s="239">
        <f>IF(N401="sníž. přenesená",J401,0)</f>
        <v>0</v>
      </c>
      <c r="BI401" s="239">
        <f>IF(N401="nulová",J401,0)</f>
        <v>0</v>
      </c>
      <c r="BJ401" s="18" t="s">
        <v>83</v>
      </c>
      <c r="BK401" s="239">
        <f>ROUND(I401*H401,2)</f>
        <v>0</v>
      </c>
      <c r="BL401" s="18" t="s">
        <v>360</v>
      </c>
      <c r="BM401" s="238" t="s">
        <v>4294</v>
      </c>
    </row>
    <row r="402" s="2" customFormat="1">
      <c r="A402" s="39"/>
      <c r="B402" s="40"/>
      <c r="C402" s="41"/>
      <c r="D402" s="240" t="s">
        <v>349</v>
      </c>
      <c r="E402" s="41"/>
      <c r="F402" s="241" t="s">
        <v>4295</v>
      </c>
      <c r="G402" s="41"/>
      <c r="H402" s="41"/>
      <c r="I402" s="242"/>
      <c r="J402" s="41"/>
      <c r="K402" s="41"/>
      <c r="L402" s="45"/>
      <c r="M402" s="243"/>
      <c r="N402" s="244"/>
      <c r="O402" s="92"/>
      <c r="P402" s="92"/>
      <c r="Q402" s="92"/>
      <c r="R402" s="92"/>
      <c r="S402" s="92"/>
      <c r="T402" s="93"/>
      <c r="U402" s="39"/>
      <c r="V402" s="39"/>
      <c r="W402" s="39"/>
      <c r="X402" s="39"/>
      <c r="Y402" s="39"/>
      <c r="Z402" s="39"/>
      <c r="AA402" s="39"/>
      <c r="AB402" s="39"/>
      <c r="AC402" s="39"/>
      <c r="AD402" s="39"/>
      <c r="AE402" s="39"/>
      <c r="AT402" s="18" t="s">
        <v>349</v>
      </c>
      <c r="AU402" s="18" t="s">
        <v>85</v>
      </c>
    </row>
    <row r="403" s="13" customFormat="1">
      <c r="A403" s="13"/>
      <c r="B403" s="252"/>
      <c r="C403" s="253"/>
      <c r="D403" s="240" t="s">
        <v>446</v>
      </c>
      <c r="E403" s="254" t="s">
        <v>1</v>
      </c>
      <c r="F403" s="255" t="s">
        <v>4267</v>
      </c>
      <c r="G403" s="253"/>
      <c r="H403" s="256">
        <v>131.90000000000001</v>
      </c>
      <c r="I403" s="257"/>
      <c r="J403" s="253"/>
      <c r="K403" s="253"/>
      <c r="L403" s="258"/>
      <c r="M403" s="259"/>
      <c r="N403" s="260"/>
      <c r="O403" s="260"/>
      <c r="P403" s="260"/>
      <c r="Q403" s="260"/>
      <c r="R403" s="260"/>
      <c r="S403" s="260"/>
      <c r="T403" s="261"/>
      <c r="U403" s="13"/>
      <c r="V403" s="13"/>
      <c r="W403" s="13"/>
      <c r="X403" s="13"/>
      <c r="Y403" s="13"/>
      <c r="Z403" s="13"/>
      <c r="AA403" s="13"/>
      <c r="AB403" s="13"/>
      <c r="AC403" s="13"/>
      <c r="AD403" s="13"/>
      <c r="AE403" s="13"/>
      <c r="AT403" s="262" t="s">
        <v>446</v>
      </c>
      <c r="AU403" s="262" t="s">
        <v>85</v>
      </c>
      <c r="AV403" s="13" t="s">
        <v>85</v>
      </c>
      <c r="AW403" s="13" t="s">
        <v>32</v>
      </c>
      <c r="AX403" s="13" t="s">
        <v>83</v>
      </c>
      <c r="AY403" s="262" t="s">
        <v>342</v>
      </c>
    </row>
    <row r="404" s="2" customFormat="1" ht="16.5" customHeight="1">
      <c r="A404" s="39"/>
      <c r="B404" s="40"/>
      <c r="C404" s="227" t="s">
        <v>900</v>
      </c>
      <c r="D404" s="227" t="s">
        <v>343</v>
      </c>
      <c r="E404" s="228" t="s">
        <v>2601</v>
      </c>
      <c r="F404" s="229" t="s">
        <v>2602</v>
      </c>
      <c r="G404" s="230" t="s">
        <v>543</v>
      </c>
      <c r="H404" s="231">
        <v>131.90000000000001</v>
      </c>
      <c r="I404" s="232"/>
      <c r="J404" s="233">
        <f>ROUND(I404*H404,2)</f>
        <v>0</v>
      </c>
      <c r="K404" s="229" t="s">
        <v>443</v>
      </c>
      <c r="L404" s="45"/>
      <c r="M404" s="234" t="s">
        <v>1</v>
      </c>
      <c r="N404" s="235" t="s">
        <v>41</v>
      </c>
      <c r="O404" s="92"/>
      <c r="P404" s="236">
        <f>O404*H404</f>
        <v>0</v>
      </c>
      <c r="Q404" s="236">
        <v>6.9999999999999994E-05</v>
      </c>
      <c r="R404" s="236">
        <f>Q404*H404</f>
        <v>0.0092329999999999999</v>
      </c>
      <c r="S404" s="236">
        <v>0</v>
      </c>
      <c r="T404" s="237">
        <f>S404*H404</f>
        <v>0</v>
      </c>
      <c r="U404" s="39"/>
      <c r="V404" s="39"/>
      <c r="W404" s="39"/>
      <c r="X404" s="39"/>
      <c r="Y404" s="39"/>
      <c r="Z404" s="39"/>
      <c r="AA404" s="39"/>
      <c r="AB404" s="39"/>
      <c r="AC404" s="39"/>
      <c r="AD404" s="39"/>
      <c r="AE404" s="39"/>
      <c r="AR404" s="238" t="s">
        <v>360</v>
      </c>
      <c r="AT404" s="238" t="s">
        <v>343</v>
      </c>
      <c r="AU404" s="238" t="s">
        <v>85</v>
      </c>
      <c r="AY404" s="18" t="s">
        <v>342</v>
      </c>
      <c r="BE404" s="239">
        <f>IF(N404="základní",J404,0)</f>
        <v>0</v>
      </c>
      <c r="BF404" s="239">
        <f>IF(N404="snížená",J404,0)</f>
        <v>0</v>
      </c>
      <c r="BG404" s="239">
        <f>IF(N404="zákl. přenesená",J404,0)</f>
        <v>0</v>
      </c>
      <c r="BH404" s="239">
        <f>IF(N404="sníž. přenesená",J404,0)</f>
        <v>0</v>
      </c>
      <c r="BI404" s="239">
        <f>IF(N404="nulová",J404,0)</f>
        <v>0</v>
      </c>
      <c r="BJ404" s="18" t="s">
        <v>83</v>
      </c>
      <c r="BK404" s="239">
        <f>ROUND(I404*H404,2)</f>
        <v>0</v>
      </c>
      <c r="BL404" s="18" t="s">
        <v>360</v>
      </c>
      <c r="BM404" s="238" t="s">
        <v>4296</v>
      </c>
    </row>
    <row r="405" s="2" customFormat="1">
      <c r="A405" s="39"/>
      <c r="B405" s="40"/>
      <c r="C405" s="41"/>
      <c r="D405" s="240" t="s">
        <v>349</v>
      </c>
      <c r="E405" s="41"/>
      <c r="F405" s="241" t="s">
        <v>2604</v>
      </c>
      <c r="G405" s="41"/>
      <c r="H405" s="41"/>
      <c r="I405" s="242"/>
      <c r="J405" s="41"/>
      <c r="K405" s="41"/>
      <c r="L405" s="45"/>
      <c r="M405" s="243"/>
      <c r="N405" s="244"/>
      <c r="O405" s="92"/>
      <c r="P405" s="92"/>
      <c r="Q405" s="92"/>
      <c r="R405" s="92"/>
      <c r="S405" s="92"/>
      <c r="T405" s="93"/>
      <c r="U405" s="39"/>
      <c r="V405" s="39"/>
      <c r="W405" s="39"/>
      <c r="X405" s="39"/>
      <c r="Y405" s="39"/>
      <c r="Z405" s="39"/>
      <c r="AA405" s="39"/>
      <c r="AB405" s="39"/>
      <c r="AC405" s="39"/>
      <c r="AD405" s="39"/>
      <c r="AE405" s="39"/>
      <c r="AT405" s="18" t="s">
        <v>349</v>
      </c>
      <c r="AU405" s="18" t="s">
        <v>85</v>
      </c>
    </row>
    <row r="406" s="13" customFormat="1">
      <c r="A406" s="13"/>
      <c r="B406" s="252"/>
      <c r="C406" s="253"/>
      <c r="D406" s="240" t="s">
        <v>446</v>
      </c>
      <c r="E406" s="254" t="s">
        <v>1</v>
      </c>
      <c r="F406" s="255" t="s">
        <v>4267</v>
      </c>
      <c r="G406" s="253"/>
      <c r="H406" s="256">
        <v>131.90000000000001</v>
      </c>
      <c r="I406" s="257"/>
      <c r="J406" s="253"/>
      <c r="K406" s="253"/>
      <c r="L406" s="258"/>
      <c r="M406" s="259"/>
      <c r="N406" s="260"/>
      <c r="O406" s="260"/>
      <c r="P406" s="260"/>
      <c r="Q406" s="260"/>
      <c r="R406" s="260"/>
      <c r="S406" s="260"/>
      <c r="T406" s="261"/>
      <c r="U406" s="13"/>
      <c r="V406" s="13"/>
      <c r="W406" s="13"/>
      <c r="X406" s="13"/>
      <c r="Y406" s="13"/>
      <c r="Z406" s="13"/>
      <c r="AA406" s="13"/>
      <c r="AB406" s="13"/>
      <c r="AC406" s="13"/>
      <c r="AD406" s="13"/>
      <c r="AE406" s="13"/>
      <c r="AT406" s="262" t="s">
        <v>446</v>
      </c>
      <c r="AU406" s="262" t="s">
        <v>85</v>
      </c>
      <c r="AV406" s="13" t="s">
        <v>85</v>
      </c>
      <c r="AW406" s="13" t="s">
        <v>32</v>
      </c>
      <c r="AX406" s="13" t="s">
        <v>83</v>
      </c>
      <c r="AY406" s="262" t="s">
        <v>342</v>
      </c>
    </row>
    <row r="407" s="2" customFormat="1" ht="16.5" customHeight="1">
      <c r="A407" s="39"/>
      <c r="B407" s="40"/>
      <c r="C407" s="227" t="s">
        <v>905</v>
      </c>
      <c r="D407" s="227" t="s">
        <v>343</v>
      </c>
      <c r="E407" s="228" t="s">
        <v>2605</v>
      </c>
      <c r="F407" s="229" t="s">
        <v>2606</v>
      </c>
      <c r="G407" s="230" t="s">
        <v>562</v>
      </c>
      <c r="H407" s="231">
        <v>0.55700000000000005</v>
      </c>
      <c r="I407" s="232"/>
      <c r="J407" s="233">
        <f>ROUND(I407*H407,2)</f>
        <v>0</v>
      </c>
      <c r="K407" s="229" t="s">
        <v>1</v>
      </c>
      <c r="L407" s="45"/>
      <c r="M407" s="234" t="s">
        <v>1</v>
      </c>
      <c r="N407" s="235" t="s">
        <v>41</v>
      </c>
      <c r="O407" s="92"/>
      <c r="P407" s="236">
        <f>O407*H407</f>
        <v>0</v>
      </c>
      <c r="Q407" s="236">
        <v>1.5298499999999999</v>
      </c>
      <c r="R407" s="236">
        <f>Q407*H407</f>
        <v>0.85212645000000009</v>
      </c>
      <c r="S407" s="236">
        <v>0</v>
      </c>
      <c r="T407" s="237">
        <f>S407*H407</f>
        <v>0</v>
      </c>
      <c r="U407" s="39"/>
      <c r="V407" s="39"/>
      <c r="W407" s="39"/>
      <c r="X407" s="39"/>
      <c r="Y407" s="39"/>
      <c r="Z407" s="39"/>
      <c r="AA407" s="39"/>
      <c r="AB407" s="39"/>
      <c r="AC407" s="39"/>
      <c r="AD407" s="39"/>
      <c r="AE407" s="39"/>
      <c r="AR407" s="238" t="s">
        <v>360</v>
      </c>
      <c r="AT407" s="238" t="s">
        <v>343</v>
      </c>
      <c r="AU407" s="238" t="s">
        <v>85</v>
      </c>
      <c r="AY407" s="18" t="s">
        <v>342</v>
      </c>
      <c r="BE407" s="239">
        <f>IF(N407="základní",J407,0)</f>
        <v>0</v>
      </c>
      <c r="BF407" s="239">
        <f>IF(N407="snížená",J407,0)</f>
        <v>0</v>
      </c>
      <c r="BG407" s="239">
        <f>IF(N407="zákl. přenesená",J407,0)</f>
        <v>0</v>
      </c>
      <c r="BH407" s="239">
        <f>IF(N407="sníž. přenesená",J407,0)</f>
        <v>0</v>
      </c>
      <c r="BI407" s="239">
        <f>IF(N407="nulová",J407,0)</f>
        <v>0</v>
      </c>
      <c r="BJ407" s="18" t="s">
        <v>83</v>
      </c>
      <c r="BK407" s="239">
        <f>ROUND(I407*H407,2)</f>
        <v>0</v>
      </c>
      <c r="BL407" s="18" t="s">
        <v>360</v>
      </c>
      <c r="BM407" s="238" t="s">
        <v>4297</v>
      </c>
    </row>
    <row r="408" s="2" customFormat="1">
      <c r="A408" s="39"/>
      <c r="B408" s="40"/>
      <c r="C408" s="41"/>
      <c r="D408" s="240" t="s">
        <v>349</v>
      </c>
      <c r="E408" s="41"/>
      <c r="F408" s="241" t="s">
        <v>2606</v>
      </c>
      <c r="G408" s="41"/>
      <c r="H408" s="41"/>
      <c r="I408" s="242"/>
      <c r="J408" s="41"/>
      <c r="K408" s="41"/>
      <c r="L408" s="45"/>
      <c r="M408" s="243"/>
      <c r="N408" s="244"/>
      <c r="O408" s="92"/>
      <c r="P408" s="92"/>
      <c r="Q408" s="92"/>
      <c r="R408" s="92"/>
      <c r="S408" s="92"/>
      <c r="T408" s="93"/>
      <c r="U408" s="39"/>
      <c r="V408" s="39"/>
      <c r="W408" s="39"/>
      <c r="X408" s="39"/>
      <c r="Y408" s="39"/>
      <c r="Z408" s="39"/>
      <c r="AA408" s="39"/>
      <c r="AB408" s="39"/>
      <c r="AC408" s="39"/>
      <c r="AD408" s="39"/>
      <c r="AE408" s="39"/>
      <c r="AT408" s="18" t="s">
        <v>349</v>
      </c>
      <c r="AU408" s="18" t="s">
        <v>85</v>
      </c>
    </row>
    <row r="409" s="13" customFormat="1">
      <c r="A409" s="13"/>
      <c r="B409" s="252"/>
      <c r="C409" s="253"/>
      <c r="D409" s="240" t="s">
        <v>446</v>
      </c>
      <c r="E409" s="254" t="s">
        <v>1</v>
      </c>
      <c r="F409" s="255" t="s">
        <v>4298</v>
      </c>
      <c r="G409" s="253"/>
      <c r="H409" s="256">
        <v>0.55700000000000005</v>
      </c>
      <c r="I409" s="257"/>
      <c r="J409" s="253"/>
      <c r="K409" s="253"/>
      <c r="L409" s="258"/>
      <c r="M409" s="259"/>
      <c r="N409" s="260"/>
      <c r="O409" s="260"/>
      <c r="P409" s="260"/>
      <c r="Q409" s="260"/>
      <c r="R409" s="260"/>
      <c r="S409" s="260"/>
      <c r="T409" s="261"/>
      <c r="U409" s="13"/>
      <c r="V409" s="13"/>
      <c r="W409" s="13"/>
      <c r="X409" s="13"/>
      <c r="Y409" s="13"/>
      <c r="Z409" s="13"/>
      <c r="AA409" s="13"/>
      <c r="AB409" s="13"/>
      <c r="AC409" s="13"/>
      <c r="AD409" s="13"/>
      <c r="AE409" s="13"/>
      <c r="AT409" s="262" t="s">
        <v>446</v>
      </c>
      <c r="AU409" s="262" t="s">
        <v>85</v>
      </c>
      <c r="AV409" s="13" t="s">
        <v>85</v>
      </c>
      <c r="AW409" s="13" t="s">
        <v>32</v>
      </c>
      <c r="AX409" s="13" t="s">
        <v>83</v>
      </c>
      <c r="AY409" s="262" t="s">
        <v>342</v>
      </c>
    </row>
    <row r="410" s="12" customFormat="1" ht="22.8" customHeight="1">
      <c r="A410" s="12"/>
      <c r="B410" s="213"/>
      <c r="C410" s="214"/>
      <c r="D410" s="215" t="s">
        <v>75</v>
      </c>
      <c r="E410" s="246" t="s">
        <v>381</v>
      </c>
      <c r="F410" s="246" t="s">
        <v>839</v>
      </c>
      <c r="G410" s="214"/>
      <c r="H410" s="214"/>
      <c r="I410" s="217"/>
      <c r="J410" s="247">
        <f>BK410</f>
        <v>0</v>
      </c>
      <c r="K410" s="214"/>
      <c r="L410" s="219"/>
      <c r="M410" s="220"/>
      <c r="N410" s="221"/>
      <c r="O410" s="221"/>
      <c r="P410" s="222">
        <f>SUM(P411:P413)</f>
        <v>0</v>
      </c>
      <c r="Q410" s="221"/>
      <c r="R410" s="222">
        <f>SUM(R411:R413)</f>
        <v>0.0015980000000000002</v>
      </c>
      <c r="S410" s="221"/>
      <c r="T410" s="223">
        <f>SUM(T411:T413)</f>
        <v>0</v>
      </c>
      <c r="U410" s="12"/>
      <c r="V410" s="12"/>
      <c r="W410" s="12"/>
      <c r="X410" s="12"/>
      <c r="Y410" s="12"/>
      <c r="Z410" s="12"/>
      <c r="AA410" s="12"/>
      <c r="AB410" s="12"/>
      <c r="AC410" s="12"/>
      <c r="AD410" s="12"/>
      <c r="AE410" s="12"/>
      <c r="AR410" s="224" t="s">
        <v>83</v>
      </c>
      <c r="AT410" s="225" t="s">
        <v>75</v>
      </c>
      <c r="AU410" s="225" t="s">
        <v>83</v>
      </c>
      <c r="AY410" s="224" t="s">
        <v>342</v>
      </c>
      <c r="BK410" s="226">
        <f>SUM(BK411:BK413)</f>
        <v>0</v>
      </c>
    </row>
    <row r="411" s="2" customFormat="1" ht="16.5" customHeight="1">
      <c r="A411" s="39"/>
      <c r="B411" s="40"/>
      <c r="C411" s="227" t="s">
        <v>911</v>
      </c>
      <c r="D411" s="227" t="s">
        <v>343</v>
      </c>
      <c r="E411" s="228" t="s">
        <v>2128</v>
      </c>
      <c r="F411" s="229" t="s">
        <v>2129</v>
      </c>
      <c r="G411" s="230" t="s">
        <v>543</v>
      </c>
      <c r="H411" s="231">
        <v>159.80000000000001</v>
      </c>
      <c r="I411" s="232"/>
      <c r="J411" s="233">
        <f>ROUND(I411*H411,2)</f>
        <v>0</v>
      </c>
      <c r="K411" s="229" t="s">
        <v>443</v>
      </c>
      <c r="L411" s="45"/>
      <c r="M411" s="234" t="s">
        <v>1</v>
      </c>
      <c r="N411" s="235" t="s">
        <v>41</v>
      </c>
      <c r="O411" s="92"/>
      <c r="P411" s="236">
        <f>O411*H411</f>
        <v>0</v>
      </c>
      <c r="Q411" s="236">
        <v>1.0000000000000001E-05</v>
      </c>
      <c r="R411" s="236">
        <f>Q411*H411</f>
        <v>0.0015980000000000002</v>
      </c>
      <c r="S411" s="236">
        <v>0</v>
      </c>
      <c r="T411" s="237">
        <f>S411*H411</f>
        <v>0</v>
      </c>
      <c r="U411" s="39"/>
      <c r="V411" s="39"/>
      <c r="W411" s="39"/>
      <c r="X411" s="39"/>
      <c r="Y411" s="39"/>
      <c r="Z411" s="39"/>
      <c r="AA411" s="39"/>
      <c r="AB411" s="39"/>
      <c r="AC411" s="39"/>
      <c r="AD411" s="39"/>
      <c r="AE411" s="39"/>
      <c r="AR411" s="238" t="s">
        <v>360</v>
      </c>
      <c r="AT411" s="238" t="s">
        <v>343</v>
      </c>
      <c r="AU411" s="238" t="s">
        <v>85</v>
      </c>
      <c r="AY411" s="18" t="s">
        <v>342</v>
      </c>
      <c r="BE411" s="239">
        <f>IF(N411="základní",J411,0)</f>
        <v>0</v>
      </c>
      <c r="BF411" s="239">
        <f>IF(N411="snížená",J411,0)</f>
        <v>0</v>
      </c>
      <c r="BG411" s="239">
        <f>IF(N411="zákl. přenesená",J411,0)</f>
        <v>0</v>
      </c>
      <c r="BH411" s="239">
        <f>IF(N411="sníž. přenesená",J411,0)</f>
        <v>0</v>
      </c>
      <c r="BI411" s="239">
        <f>IF(N411="nulová",J411,0)</f>
        <v>0</v>
      </c>
      <c r="BJ411" s="18" t="s">
        <v>83</v>
      </c>
      <c r="BK411" s="239">
        <f>ROUND(I411*H411,2)</f>
        <v>0</v>
      </c>
      <c r="BL411" s="18" t="s">
        <v>360</v>
      </c>
      <c r="BM411" s="238" t="s">
        <v>4299</v>
      </c>
    </row>
    <row r="412" s="2" customFormat="1">
      <c r="A412" s="39"/>
      <c r="B412" s="40"/>
      <c r="C412" s="41"/>
      <c r="D412" s="240" t="s">
        <v>349</v>
      </c>
      <c r="E412" s="41"/>
      <c r="F412" s="241" t="s">
        <v>2131</v>
      </c>
      <c r="G412" s="41"/>
      <c r="H412" s="41"/>
      <c r="I412" s="242"/>
      <c r="J412" s="41"/>
      <c r="K412" s="41"/>
      <c r="L412" s="45"/>
      <c r="M412" s="243"/>
      <c r="N412" s="244"/>
      <c r="O412" s="92"/>
      <c r="P412" s="92"/>
      <c r="Q412" s="92"/>
      <c r="R412" s="92"/>
      <c r="S412" s="92"/>
      <c r="T412" s="93"/>
      <c r="U412" s="39"/>
      <c r="V412" s="39"/>
      <c r="W412" s="39"/>
      <c r="X412" s="39"/>
      <c r="Y412" s="39"/>
      <c r="Z412" s="39"/>
      <c r="AA412" s="39"/>
      <c r="AB412" s="39"/>
      <c r="AC412" s="39"/>
      <c r="AD412" s="39"/>
      <c r="AE412" s="39"/>
      <c r="AT412" s="18" t="s">
        <v>349</v>
      </c>
      <c r="AU412" s="18" t="s">
        <v>85</v>
      </c>
    </row>
    <row r="413" s="13" customFormat="1">
      <c r="A413" s="13"/>
      <c r="B413" s="252"/>
      <c r="C413" s="253"/>
      <c r="D413" s="240" t="s">
        <v>446</v>
      </c>
      <c r="E413" s="254" t="s">
        <v>1</v>
      </c>
      <c r="F413" s="255" t="s">
        <v>4300</v>
      </c>
      <c r="G413" s="253"/>
      <c r="H413" s="256">
        <v>159.80000000000001</v>
      </c>
      <c r="I413" s="257"/>
      <c r="J413" s="253"/>
      <c r="K413" s="253"/>
      <c r="L413" s="258"/>
      <c r="M413" s="259"/>
      <c r="N413" s="260"/>
      <c r="O413" s="260"/>
      <c r="P413" s="260"/>
      <c r="Q413" s="260"/>
      <c r="R413" s="260"/>
      <c r="S413" s="260"/>
      <c r="T413" s="261"/>
      <c r="U413" s="13"/>
      <c r="V413" s="13"/>
      <c r="W413" s="13"/>
      <c r="X413" s="13"/>
      <c r="Y413" s="13"/>
      <c r="Z413" s="13"/>
      <c r="AA413" s="13"/>
      <c r="AB413" s="13"/>
      <c r="AC413" s="13"/>
      <c r="AD413" s="13"/>
      <c r="AE413" s="13"/>
      <c r="AT413" s="262" t="s">
        <v>446</v>
      </c>
      <c r="AU413" s="262" t="s">
        <v>85</v>
      </c>
      <c r="AV413" s="13" t="s">
        <v>85</v>
      </c>
      <c r="AW413" s="13" t="s">
        <v>32</v>
      </c>
      <c r="AX413" s="13" t="s">
        <v>83</v>
      </c>
      <c r="AY413" s="262" t="s">
        <v>342</v>
      </c>
    </row>
    <row r="414" s="12" customFormat="1" ht="22.8" customHeight="1">
      <c r="A414" s="12"/>
      <c r="B414" s="213"/>
      <c r="C414" s="214"/>
      <c r="D414" s="215" t="s">
        <v>75</v>
      </c>
      <c r="E414" s="246" t="s">
        <v>950</v>
      </c>
      <c r="F414" s="246" t="s">
        <v>951</v>
      </c>
      <c r="G414" s="214"/>
      <c r="H414" s="214"/>
      <c r="I414" s="217"/>
      <c r="J414" s="247">
        <f>BK414</f>
        <v>0</v>
      </c>
      <c r="K414" s="214"/>
      <c r="L414" s="219"/>
      <c r="M414" s="220"/>
      <c r="N414" s="221"/>
      <c r="O414" s="221"/>
      <c r="P414" s="222">
        <f>SUM(P415:P431)</f>
        <v>0</v>
      </c>
      <c r="Q414" s="221"/>
      <c r="R414" s="222">
        <f>SUM(R415:R431)</f>
        <v>0</v>
      </c>
      <c r="S414" s="221"/>
      <c r="T414" s="223">
        <f>SUM(T415:T431)</f>
        <v>0</v>
      </c>
      <c r="U414" s="12"/>
      <c r="V414" s="12"/>
      <c r="W414" s="12"/>
      <c r="X414" s="12"/>
      <c r="Y414" s="12"/>
      <c r="Z414" s="12"/>
      <c r="AA414" s="12"/>
      <c r="AB414" s="12"/>
      <c r="AC414" s="12"/>
      <c r="AD414" s="12"/>
      <c r="AE414" s="12"/>
      <c r="AR414" s="224" t="s">
        <v>83</v>
      </c>
      <c r="AT414" s="225" t="s">
        <v>75</v>
      </c>
      <c r="AU414" s="225" t="s">
        <v>83</v>
      </c>
      <c r="AY414" s="224" t="s">
        <v>342</v>
      </c>
      <c r="BK414" s="226">
        <f>SUM(BK415:BK431)</f>
        <v>0</v>
      </c>
    </row>
    <row r="415" s="2" customFormat="1" ht="24.15" customHeight="1">
      <c r="A415" s="39"/>
      <c r="B415" s="40"/>
      <c r="C415" s="227" t="s">
        <v>917</v>
      </c>
      <c r="D415" s="227" t="s">
        <v>343</v>
      </c>
      <c r="E415" s="228" t="s">
        <v>4301</v>
      </c>
      <c r="F415" s="229" t="s">
        <v>4302</v>
      </c>
      <c r="G415" s="230" t="s">
        <v>462</v>
      </c>
      <c r="H415" s="231">
        <v>2.798</v>
      </c>
      <c r="I415" s="232"/>
      <c r="J415" s="233">
        <f>ROUND(I415*H415,2)</f>
        <v>0</v>
      </c>
      <c r="K415" s="229" t="s">
        <v>443</v>
      </c>
      <c r="L415" s="45"/>
      <c r="M415" s="234" t="s">
        <v>1</v>
      </c>
      <c r="N415" s="235" t="s">
        <v>41</v>
      </c>
      <c r="O415" s="92"/>
      <c r="P415" s="236">
        <f>O415*H415</f>
        <v>0</v>
      </c>
      <c r="Q415" s="236">
        <v>0</v>
      </c>
      <c r="R415" s="236">
        <f>Q415*H415</f>
        <v>0</v>
      </c>
      <c r="S415" s="236">
        <v>0</v>
      </c>
      <c r="T415" s="237">
        <f>S415*H415</f>
        <v>0</v>
      </c>
      <c r="U415" s="39"/>
      <c r="V415" s="39"/>
      <c r="W415" s="39"/>
      <c r="X415" s="39"/>
      <c r="Y415" s="39"/>
      <c r="Z415" s="39"/>
      <c r="AA415" s="39"/>
      <c r="AB415" s="39"/>
      <c r="AC415" s="39"/>
      <c r="AD415" s="39"/>
      <c r="AE415" s="39"/>
      <c r="AR415" s="238" t="s">
        <v>360</v>
      </c>
      <c r="AT415" s="238" t="s">
        <v>343</v>
      </c>
      <c r="AU415" s="238" t="s">
        <v>85</v>
      </c>
      <c r="AY415" s="18" t="s">
        <v>342</v>
      </c>
      <c r="BE415" s="239">
        <f>IF(N415="základní",J415,0)</f>
        <v>0</v>
      </c>
      <c r="BF415" s="239">
        <f>IF(N415="snížená",J415,0)</f>
        <v>0</v>
      </c>
      <c r="BG415" s="239">
        <f>IF(N415="zákl. přenesená",J415,0)</f>
        <v>0</v>
      </c>
      <c r="BH415" s="239">
        <f>IF(N415="sníž. přenesená",J415,0)</f>
        <v>0</v>
      </c>
      <c r="BI415" s="239">
        <f>IF(N415="nulová",J415,0)</f>
        <v>0</v>
      </c>
      <c r="BJ415" s="18" t="s">
        <v>83</v>
      </c>
      <c r="BK415" s="239">
        <f>ROUND(I415*H415,2)</f>
        <v>0</v>
      </c>
      <c r="BL415" s="18" t="s">
        <v>360</v>
      </c>
      <c r="BM415" s="238" t="s">
        <v>4303</v>
      </c>
    </row>
    <row r="416" s="2" customFormat="1">
      <c r="A416" s="39"/>
      <c r="B416" s="40"/>
      <c r="C416" s="41"/>
      <c r="D416" s="240" t="s">
        <v>349</v>
      </c>
      <c r="E416" s="41"/>
      <c r="F416" s="241" t="s">
        <v>1005</v>
      </c>
      <c r="G416" s="41"/>
      <c r="H416" s="41"/>
      <c r="I416" s="242"/>
      <c r="J416" s="41"/>
      <c r="K416" s="41"/>
      <c r="L416" s="45"/>
      <c r="M416" s="243"/>
      <c r="N416" s="244"/>
      <c r="O416" s="92"/>
      <c r="P416" s="92"/>
      <c r="Q416" s="92"/>
      <c r="R416" s="92"/>
      <c r="S416" s="92"/>
      <c r="T416" s="93"/>
      <c r="U416" s="39"/>
      <c r="V416" s="39"/>
      <c r="W416" s="39"/>
      <c r="X416" s="39"/>
      <c r="Y416" s="39"/>
      <c r="Z416" s="39"/>
      <c r="AA416" s="39"/>
      <c r="AB416" s="39"/>
      <c r="AC416" s="39"/>
      <c r="AD416" s="39"/>
      <c r="AE416" s="39"/>
      <c r="AT416" s="18" t="s">
        <v>349</v>
      </c>
      <c r="AU416" s="18" t="s">
        <v>85</v>
      </c>
    </row>
    <row r="417" s="13" customFormat="1">
      <c r="A417" s="13"/>
      <c r="B417" s="252"/>
      <c r="C417" s="253"/>
      <c r="D417" s="240" t="s">
        <v>446</v>
      </c>
      <c r="E417" s="254" t="s">
        <v>1</v>
      </c>
      <c r="F417" s="255" t="s">
        <v>4304</v>
      </c>
      <c r="G417" s="253"/>
      <c r="H417" s="256">
        <v>2.798</v>
      </c>
      <c r="I417" s="257"/>
      <c r="J417" s="253"/>
      <c r="K417" s="253"/>
      <c r="L417" s="258"/>
      <c r="M417" s="259"/>
      <c r="N417" s="260"/>
      <c r="O417" s="260"/>
      <c r="P417" s="260"/>
      <c r="Q417" s="260"/>
      <c r="R417" s="260"/>
      <c r="S417" s="260"/>
      <c r="T417" s="261"/>
      <c r="U417" s="13"/>
      <c r="V417" s="13"/>
      <c r="W417" s="13"/>
      <c r="X417" s="13"/>
      <c r="Y417" s="13"/>
      <c r="Z417" s="13"/>
      <c r="AA417" s="13"/>
      <c r="AB417" s="13"/>
      <c r="AC417" s="13"/>
      <c r="AD417" s="13"/>
      <c r="AE417" s="13"/>
      <c r="AT417" s="262" t="s">
        <v>446</v>
      </c>
      <c r="AU417" s="262" t="s">
        <v>85</v>
      </c>
      <c r="AV417" s="13" t="s">
        <v>85</v>
      </c>
      <c r="AW417" s="13" t="s">
        <v>32</v>
      </c>
      <c r="AX417" s="13" t="s">
        <v>83</v>
      </c>
      <c r="AY417" s="262" t="s">
        <v>342</v>
      </c>
    </row>
    <row r="418" s="2" customFormat="1" ht="24.15" customHeight="1">
      <c r="A418" s="39"/>
      <c r="B418" s="40"/>
      <c r="C418" s="227" t="s">
        <v>923</v>
      </c>
      <c r="D418" s="227" t="s">
        <v>343</v>
      </c>
      <c r="E418" s="228" t="s">
        <v>976</v>
      </c>
      <c r="F418" s="229" t="s">
        <v>977</v>
      </c>
      <c r="G418" s="230" t="s">
        <v>462</v>
      </c>
      <c r="H418" s="231">
        <v>23.628</v>
      </c>
      <c r="I418" s="232"/>
      <c r="J418" s="233">
        <f>ROUND(I418*H418,2)</f>
        <v>0</v>
      </c>
      <c r="K418" s="229" t="s">
        <v>443</v>
      </c>
      <c r="L418" s="45"/>
      <c r="M418" s="234" t="s">
        <v>1</v>
      </c>
      <c r="N418" s="235" t="s">
        <v>41</v>
      </c>
      <c r="O418" s="92"/>
      <c r="P418" s="236">
        <f>O418*H418</f>
        <v>0</v>
      </c>
      <c r="Q418" s="236">
        <v>0</v>
      </c>
      <c r="R418" s="236">
        <f>Q418*H418</f>
        <v>0</v>
      </c>
      <c r="S418" s="236">
        <v>0</v>
      </c>
      <c r="T418" s="237">
        <f>S418*H418</f>
        <v>0</v>
      </c>
      <c r="U418" s="39"/>
      <c r="V418" s="39"/>
      <c r="W418" s="39"/>
      <c r="X418" s="39"/>
      <c r="Y418" s="39"/>
      <c r="Z418" s="39"/>
      <c r="AA418" s="39"/>
      <c r="AB418" s="39"/>
      <c r="AC418" s="39"/>
      <c r="AD418" s="39"/>
      <c r="AE418" s="39"/>
      <c r="AR418" s="238" t="s">
        <v>360</v>
      </c>
      <c r="AT418" s="238" t="s">
        <v>343</v>
      </c>
      <c r="AU418" s="238" t="s">
        <v>85</v>
      </c>
      <c r="AY418" s="18" t="s">
        <v>342</v>
      </c>
      <c r="BE418" s="239">
        <f>IF(N418="základní",J418,0)</f>
        <v>0</v>
      </c>
      <c r="BF418" s="239">
        <f>IF(N418="snížená",J418,0)</f>
        <v>0</v>
      </c>
      <c r="BG418" s="239">
        <f>IF(N418="zákl. přenesená",J418,0)</f>
        <v>0</v>
      </c>
      <c r="BH418" s="239">
        <f>IF(N418="sníž. přenesená",J418,0)</f>
        <v>0</v>
      </c>
      <c r="BI418" s="239">
        <f>IF(N418="nulová",J418,0)</f>
        <v>0</v>
      </c>
      <c r="BJ418" s="18" t="s">
        <v>83</v>
      </c>
      <c r="BK418" s="239">
        <f>ROUND(I418*H418,2)</f>
        <v>0</v>
      </c>
      <c r="BL418" s="18" t="s">
        <v>360</v>
      </c>
      <c r="BM418" s="238" t="s">
        <v>4305</v>
      </c>
    </row>
    <row r="419" s="2" customFormat="1">
      <c r="A419" s="39"/>
      <c r="B419" s="40"/>
      <c r="C419" s="41"/>
      <c r="D419" s="240" t="s">
        <v>349</v>
      </c>
      <c r="E419" s="41"/>
      <c r="F419" s="241" t="s">
        <v>977</v>
      </c>
      <c r="G419" s="41"/>
      <c r="H419" s="41"/>
      <c r="I419" s="242"/>
      <c r="J419" s="41"/>
      <c r="K419" s="41"/>
      <c r="L419" s="45"/>
      <c r="M419" s="243"/>
      <c r="N419" s="244"/>
      <c r="O419" s="92"/>
      <c r="P419" s="92"/>
      <c r="Q419" s="92"/>
      <c r="R419" s="92"/>
      <c r="S419" s="92"/>
      <c r="T419" s="93"/>
      <c r="U419" s="39"/>
      <c r="V419" s="39"/>
      <c r="W419" s="39"/>
      <c r="X419" s="39"/>
      <c r="Y419" s="39"/>
      <c r="Z419" s="39"/>
      <c r="AA419" s="39"/>
      <c r="AB419" s="39"/>
      <c r="AC419" s="39"/>
      <c r="AD419" s="39"/>
      <c r="AE419" s="39"/>
      <c r="AT419" s="18" t="s">
        <v>349</v>
      </c>
      <c r="AU419" s="18" t="s">
        <v>85</v>
      </c>
    </row>
    <row r="420" s="13" customFormat="1">
      <c r="A420" s="13"/>
      <c r="B420" s="252"/>
      <c r="C420" s="253"/>
      <c r="D420" s="240" t="s">
        <v>446</v>
      </c>
      <c r="E420" s="254" t="s">
        <v>1</v>
      </c>
      <c r="F420" s="255" t="s">
        <v>4306</v>
      </c>
      <c r="G420" s="253"/>
      <c r="H420" s="256">
        <v>23.628</v>
      </c>
      <c r="I420" s="257"/>
      <c r="J420" s="253"/>
      <c r="K420" s="253"/>
      <c r="L420" s="258"/>
      <c r="M420" s="259"/>
      <c r="N420" s="260"/>
      <c r="O420" s="260"/>
      <c r="P420" s="260"/>
      <c r="Q420" s="260"/>
      <c r="R420" s="260"/>
      <c r="S420" s="260"/>
      <c r="T420" s="261"/>
      <c r="U420" s="13"/>
      <c r="V420" s="13"/>
      <c r="W420" s="13"/>
      <c r="X420" s="13"/>
      <c r="Y420" s="13"/>
      <c r="Z420" s="13"/>
      <c r="AA420" s="13"/>
      <c r="AB420" s="13"/>
      <c r="AC420" s="13"/>
      <c r="AD420" s="13"/>
      <c r="AE420" s="13"/>
      <c r="AT420" s="262" t="s">
        <v>446</v>
      </c>
      <c r="AU420" s="262" t="s">
        <v>85</v>
      </c>
      <c r="AV420" s="13" t="s">
        <v>85</v>
      </c>
      <c r="AW420" s="13" t="s">
        <v>32</v>
      </c>
      <c r="AX420" s="13" t="s">
        <v>83</v>
      </c>
      <c r="AY420" s="262" t="s">
        <v>342</v>
      </c>
    </row>
    <row r="421" s="2" customFormat="1" ht="16.5" customHeight="1">
      <c r="A421" s="39"/>
      <c r="B421" s="40"/>
      <c r="C421" s="227" t="s">
        <v>929</v>
      </c>
      <c r="D421" s="227" t="s">
        <v>343</v>
      </c>
      <c r="E421" s="228" t="s">
        <v>981</v>
      </c>
      <c r="F421" s="229" t="s">
        <v>982</v>
      </c>
      <c r="G421" s="230" t="s">
        <v>462</v>
      </c>
      <c r="H421" s="231">
        <v>46.273000000000003</v>
      </c>
      <c r="I421" s="232"/>
      <c r="J421" s="233">
        <f>ROUND(I421*H421,2)</f>
        <v>0</v>
      </c>
      <c r="K421" s="229" t="s">
        <v>1</v>
      </c>
      <c r="L421" s="45"/>
      <c r="M421" s="234" t="s">
        <v>1</v>
      </c>
      <c r="N421" s="235" t="s">
        <v>41</v>
      </c>
      <c r="O421" s="92"/>
      <c r="P421" s="236">
        <f>O421*H421</f>
        <v>0</v>
      </c>
      <c r="Q421" s="236">
        <v>0</v>
      </c>
      <c r="R421" s="236">
        <f>Q421*H421</f>
        <v>0</v>
      </c>
      <c r="S421" s="236">
        <v>0</v>
      </c>
      <c r="T421" s="237">
        <f>S421*H421</f>
        <v>0</v>
      </c>
      <c r="U421" s="39"/>
      <c r="V421" s="39"/>
      <c r="W421" s="39"/>
      <c r="X421" s="39"/>
      <c r="Y421" s="39"/>
      <c r="Z421" s="39"/>
      <c r="AA421" s="39"/>
      <c r="AB421" s="39"/>
      <c r="AC421" s="39"/>
      <c r="AD421" s="39"/>
      <c r="AE421" s="39"/>
      <c r="AR421" s="238" t="s">
        <v>360</v>
      </c>
      <c r="AT421" s="238" t="s">
        <v>343</v>
      </c>
      <c r="AU421" s="238" t="s">
        <v>85</v>
      </c>
      <c r="AY421" s="18" t="s">
        <v>342</v>
      </c>
      <c r="BE421" s="239">
        <f>IF(N421="základní",J421,0)</f>
        <v>0</v>
      </c>
      <c r="BF421" s="239">
        <f>IF(N421="snížená",J421,0)</f>
        <v>0</v>
      </c>
      <c r="BG421" s="239">
        <f>IF(N421="zákl. přenesená",J421,0)</f>
        <v>0</v>
      </c>
      <c r="BH421" s="239">
        <f>IF(N421="sníž. přenesená",J421,0)</f>
        <v>0</v>
      </c>
      <c r="BI421" s="239">
        <f>IF(N421="nulová",J421,0)</f>
        <v>0</v>
      </c>
      <c r="BJ421" s="18" t="s">
        <v>83</v>
      </c>
      <c r="BK421" s="239">
        <f>ROUND(I421*H421,2)</f>
        <v>0</v>
      </c>
      <c r="BL421" s="18" t="s">
        <v>360</v>
      </c>
      <c r="BM421" s="238" t="s">
        <v>4307</v>
      </c>
    </row>
    <row r="422" s="2" customFormat="1">
      <c r="A422" s="39"/>
      <c r="B422" s="40"/>
      <c r="C422" s="41"/>
      <c r="D422" s="240" t="s">
        <v>349</v>
      </c>
      <c r="E422" s="41"/>
      <c r="F422" s="241" t="s">
        <v>984</v>
      </c>
      <c r="G422" s="41"/>
      <c r="H422" s="41"/>
      <c r="I422" s="242"/>
      <c r="J422" s="41"/>
      <c r="K422" s="41"/>
      <c r="L422" s="45"/>
      <c r="M422" s="243"/>
      <c r="N422" s="244"/>
      <c r="O422" s="92"/>
      <c r="P422" s="92"/>
      <c r="Q422" s="92"/>
      <c r="R422" s="92"/>
      <c r="S422" s="92"/>
      <c r="T422" s="93"/>
      <c r="U422" s="39"/>
      <c r="V422" s="39"/>
      <c r="W422" s="39"/>
      <c r="X422" s="39"/>
      <c r="Y422" s="39"/>
      <c r="Z422" s="39"/>
      <c r="AA422" s="39"/>
      <c r="AB422" s="39"/>
      <c r="AC422" s="39"/>
      <c r="AD422" s="39"/>
      <c r="AE422" s="39"/>
      <c r="AT422" s="18" t="s">
        <v>349</v>
      </c>
      <c r="AU422" s="18" t="s">
        <v>85</v>
      </c>
    </row>
    <row r="423" s="13" customFormat="1">
      <c r="A423" s="13"/>
      <c r="B423" s="252"/>
      <c r="C423" s="253"/>
      <c r="D423" s="240" t="s">
        <v>446</v>
      </c>
      <c r="E423" s="254" t="s">
        <v>1</v>
      </c>
      <c r="F423" s="255" t="s">
        <v>4308</v>
      </c>
      <c r="G423" s="253"/>
      <c r="H423" s="256">
        <v>46.273000000000003</v>
      </c>
      <c r="I423" s="257"/>
      <c r="J423" s="253"/>
      <c r="K423" s="253"/>
      <c r="L423" s="258"/>
      <c r="M423" s="259"/>
      <c r="N423" s="260"/>
      <c r="O423" s="260"/>
      <c r="P423" s="260"/>
      <c r="Q423" s="260"/>
      <c r="R423" s="260"/>
      <c r="S423" s="260"/>
      <c r="T423" s="261"/>
      <c r="U423" s="13"/>
      <c r="V423" s="13"/>
      <c r="W423" s="13"/>
      <c r="X423" s="13"/>
      <c r="Y423" s="13"/>
      <c r="Z423" s="13"/>
      <c r="AA423" s="13"/>
      <c r="AB423" s="13"/>
      <c r="AC423" s="13"/>
      <c r="AD423" s="13"/>
      <c r="AE423" s="13"/>
      <c r="AT423" s="262" t="s">
        <v>446</v>
      </c>
      <c r="AU423" s="262" t="s">
        <v>85</v>
      </c>
      <c r="AV423" s="13" t="s">
        <v>85</v>
      </c>
      <c r="AW423" s="13" t="s">
        <v>32</v>
      </c>
      <c r="AX423" s="13" t="s">
        <v>83</v>
      </c>
      <c r="AY423" s="262" t="s">
        <v>342</v>
      </c>
    </row>
    <row r="424" s="2" customFormat="1" ht="16.5" customHeight="1">
      <c r="A424" s="39"/>
      <c r="B424" s="40"/>
      <c r="C424" s="227" t="s">
        <v>934</v>
      </c>
      <c r="D424" s="227" t="s">
        <v>343</v>
      </c>
      <c r="E424" s="228" t="s">
        <v>988</v>
      </c>
      <c r="F424" s="229" t="s">
        <v>989</v>
      </c>
      <c r="G424" s="230" t="s">
        <v>462</v>
      </c>
      <c r="H424" s="231">
        <v>26.425999999999998</v>
      </c>
      <c r="I424" s="232"/>
      <c r="J424" s="233">
        <f>ROUND(I424*H424,2)</f>
        <v>0</v>
      </c>
      <c r="K424" s="229" t="s">
        <v>1</v>
      </c>
      <c r="L424" s="45"/>
      <c r="M424" s="234" t="s">
        <v>1</v>
      </c>
      <c r="N424" s="235" t="s">
        <v>41</v>
      </c>
      <c r="O424" s="92"/>
      <c r="P424" s="236">
        <f>O424*H424</f>
        <v>0</v>
      </c>
      <c r="Q424" s="236">
        <v>0</v>
      </c>
      <c r="R424" s="236">
        <f>Q424*H424</f>
        <v>0</v>
      </c>
      <c r="S424" s="236">
        <v>0</v>
      </c>
      <c r="T424" s="237">
        <f>S424*H424</f>
        <v>0</v>
      </c>
      <c r="U424" s="39"/>
      <c r="V424" s="39"/>
      <c r="W424" s="39"/>
      <c r="X424" s="39"/>
      <c r="Y424" s="39"/>
      <c r="Z424" s="39"/>
      <c r="AA424" s="39"/>
      <c r="AB424" s="39"/>
      <c r="AC424" s="39"/>
      <c r="AD424" s="39"/>
      <c r="AE424" s="39"/>
      <c r="AR424" s="238" t="s">
        <v>360</v>
      </c>
      <c r="AT424" s="238" t="s">
        <v>343</v>
      </c>
      <c r="AU424" s="238" t="s">
        <v>85</v>
      </c>
      <c r="AY424" s="18" t="s">
        <v>342</v>
      </c>
      <c r="BE424" s="239">
        <f>IF(N424="základní",J424,0)</f>
        <v>0</v>
      </c>
      <c r="BF424" s="239">
        <f>IF(N424="snížená",J424,0)</f>
        <v>0</v>
      </c>
      <c r="BG424" s="239">
        <f>IF(N424="zákl. přenesená",J424,0)</f>
        <v>0</v>
      </c>
      <c r="BH424" s="239">
        <f>IF(N424="sníž. přenesená",J424,0)</f>
        <v>0</v>
      </c>
      <c r="BI424" s="239">
        <f>IF(N424="nulová",J424,0)</f>
        <v>0</v>
      </c>
      <c r="BJ424" s="18" t="s">
        <v>83</v>
      </c>
      <c r="BK424" s="239">
        <f>ROUND(I424*H424,2)</f>
        <v>0</v>
      </c>
      <c r="BL424" s="18" t="s">
        <v>360</v>
      </c>
      <c r="BM424" s="238" t="s">
        <v>4309</v>
      </c>
    </row>
    <row r="425" s="2" customFormat="1">
      <c r="A425" s="39"/>
      <c r="B425" s="40"/>
      <c r="C425" s="41"/>
      <c r="D425" s="240" t="s">
        <v>349</v>
      </c>
      <c r="E425" s="41"/>
      <c r="F425" s="241" t="s">
        <v>991</v>
      </c>
      <c r="G425" s="41"/>
      <c r="H425" s="41"/>
      <c r="I425" s="242"/>
      <c r="J425" s="41"/>
      <c r="K425" s="41"/>
      <c r="L425" s="45"/>
      <c r="M425" s="243"/>
      <c r="N425" s="244"/>
      <c r="O425" s="92"/>
      <c r="P425" s="92"/>
      <c r="Q425" s="92"/>
      <c r="R425" s="92"/>
      <c r="S425" s="92"/>
      <c r="T425" s="93"/>
      <c r="U425" s="39"/>
      <c r="V425" s="39"/>
      <c r="W425" s="39"/>
      <c r="X425" s="39"/>
      <c r="Y425" s="39"/>
      <c r="Z425" s="39"/>
      <c r="AA425" s="39"/>
      <c r="AB425" s="39"/>
      <c r="AC425" s="39"/>
      <c r="AD425" s="39"/>
      <c r="AE425" s="39"/>
      <c r="AT425" s="18" t="s">
        <v>349</v>
      </c>
      <c r="AU425" s="18" t="s">
        <v>85</v>
      </c>
    </row>
    <row r="426" s="13" customFormat="1">
      <c r="A426" s="13"/>
      <c r="B426" s="252"/>
      <c r="C426" s="253"/>
      <c r="D426" s="240" t="s">
        <v>446</v>
      </c>
      <c r="E426" s="254" t="s">
        <v>1</v>
      </c>
      <c r="F426" s="255" t="s">
        <v>4304</v>
      </c>
      <c r="G426" s="253"/>
      <c r="H426" s="256">
        <v>2.798</v>
      </c>
      <c r="I426" s="257"/>
      <c r="J426" s="253"/>
      <c r="K426" s="253"/>
      <c r="L426" s="258"/>
      <c r="M426" s="259"/>
      <c r="N426" s="260"/>
      <c r="O426" s="260"/>
      <c r="P426" s="260"/>
      <c r="Q426" s="260"/>
      <c r="R426" s="260"/>
      <c r="S426" s="260"/>
      <c r="T426" s="261"/>
      <c r="U426" s="13"/>
      <c r="V426" s="13"/>
      <c r="W426" s="13"/>
      <c r="X426" s="13"/>
      <c r="Y426" s="13"/>
      <c r="Z426" s="13"/>
      <c r="AA426" s="13"/>
      <c r="AB426" s="13"/>
      <c r="AC426" s="13"/>
      <c r="AD426" s="13"/>
      <c r="AE426" s="13"/>
      <c r="AT426" s="262" t="s">
        <v>446</v>
      </c>
      <c r="AU426" s="262" t="s">
        <v>85</v>
      </c>
      <c r="AV426" s="13" t="s">
        <v>85</v>
      </c>
      <c r="AW426" s="13" t="s">
        <v>32</v>
      </c>
      <c r="AX426" s="13" t="s">
        <v>76</v>
      </c>
      <c r="AY426" s="262" t="s">
        <v>342</v>
      </c>
    </row>
    <row r="427" s="13" customFormat="1">
      <c r="A427" s="13"/>
      <c r="B427" s="252"/>
      <c r="C427" s="253"/>
      <c r="D427" s="240" t="s">
        <v>446</v>
      </c>
      <c r="E427" s="254" t="s">
        <v>1</v>
      </c>
      <c r="F427" s="255" t="s">
        <v>4306</v>
      </c>
      <c r="G427" s="253"/>
      <c r="H427" s="256">
        <v>23.628</v>
      </c>
      <c r="I427" s="257"/>
      <c r="J427" s="253"/>
      <c r="K427" s="253"/>
      <c r="L427" s="258"/>
      <c r="M427" s="259"/>
      <c r="N427" s="260"/>
      <c r="O427" s="260"/>
      <c r="P427" s="260"/>
      <c r="Q427" s="260"/>
      <c r="R427" s="260"/>
      <c r="S427" s="260"/>
      <c r="T427" s="261"/>
      <c r="U427" s="13"/>
      <c r="V427" s="13"/>
      <c r="W427" s="13"/>
      <c r="X427" s="13"/>
      <c r="Y427" s="13"/>
      <c r="Z427" s="13"/>
      <c r="AA427" s="13"/>
      <c r="AB427" s="13"/>
      <c r="AC427" s="13"/>
      <c r="AD427" s="13"/>
      <c r="AE427" s="13"/>
      <c r="AT427" s="262" t="s">
        <v>446</v>
      </c>
      <c r="AU427" s="262" t="s">
        <v>85</v>
      </c>
      <c r="AV427" s="13" t="s">
        <v>85</v>
      </c>
      <c r="AW427" s="13" t="s">
        <v>32</v>
      </c>
      <c r="AX427" s="13" t="s">
        <v>76</v>
      </c>
      <c r="AY427" s="262" t="s">
        <v>342</v>
      </c>
    </row>
    <row r="428" s="16" customFormat="1">
      <c r="A428" s="16"/>
      <c r="B428" s="284"/>
      <c r="C428" s="285"/>
      <c r="D428" s="240" t="s">
        <v>446</v>
      </c>
      <c r="E428" s="286" t="s">
        <v>1</v>
      </c>
      <c r="F428" s="287" t="s">
        <v>500</v>
      </c>
      <c r="G428" s="285"/>
      <c r="H428" s="288">
        <v>26.425999999999998</v>
      </c>
      <c r="I428" s="289"/>
      <c r="J428" s="285"/>
      <c r="K428" s="285"/>
      <c r="L428" s="290"/>
      <c r="M428" s="291"/>
      <c r="N428" s="292"/>
      <c r="O428" s="292"/>
      <c r="P428" s="292"/>
      <c r="Q428" s="292"/>
      <c r="R428" s="292"/>
      <c r="S428" s="292"/>
      <c r="T428" s="293"/>
      <c r="U428" s="16"/>
      <c r="V428" s="16"/>
      <c r="W428" s="16"/>
      <c r="X428" s="16"/>
      <c r="Y428" s="16"/>
      <c r="Z428" s="16"/>
      <c r="AA428" s="16"/>
      <c r="AB428" s="16"/>
      <c r="AC428" s="16"/>
      <c r="AD428" s="16"/>
      <c r="AE428" s="16"/>
      <c r="AT428" s="294" t="s">
        <v>446</v>
      </c>
      <c r="AU428" s="294" t="s">
        <v>85</v>
      </c>
      <c r="AV428" s="16" t="s">
        <v>360</v>
      </c>
      <c r="AW428" s="16" t="s">
        <v>32</v>
      </c>
      <c r="AX428" s="16" t="s">
        <v>83</v>
      </c>
      <c r="AY428" s="294" t="s">
        <v>342</v>
      </c>
    </row>
    <row r="429" s="2" customFormat="1" ht="24.15" customHeight="1">
      <c r="A429" s="39"/>
      <c r="B429" s="40"/>
      <c r="C429" s="227" t="s">
        <v>939</v>
      </c>
      <c r="D429" s="227" t="s">
        <v>343</v>
      </c>
      <c r="E429" s="228" t="s">
        <v>1007</v>
      </c>
      <c r="F429" s="229" t="s">
        <v>1008</v>
      </c>
      <c r="G429" s="230" t="s">
        <v>462</v>
      </c>
      <c r="H429" s="231">
        <v>46.273000000000003</v>
      </c>
      <c r="I429" s="232"/>
      <c r="J429" s="233">
        <f>ROUND(I429*H429,2)</f>
        <v>0</v>
      </c>
      <c r="K429" s="229" t="s">
        <v>443</v>
      </c>
      <c r="L429" s="45"/>
      <c r="M429" s="234" t="s">
        <v>1</v>
      </c>
      <c r="N429" s="235" t="s">
        <v>41</v>
      </c>
      <c r="O429" s="92"/>
      <c r="P429" s="236">
        <f>O429*H429</f>
        <v>0</v>
      </c>
      <c r="Q429" s="236">
        <v>0</v>
      </c>
      <c r="R429" s="236">
        <f>Q429*H429</f>
        <v>0</v>
      </c>
      <c r="S429" s="236">
        <v>0</v>
      </c>
      <c r="T429" s="237">
        <f>S429*H429</f>
        <v>0</v>
      </c>
      <c r="U429" s="39"/>
      <c r="V429" s="39"/>
      <c r="W429" s="39"/>
      <c r="X429" s="39"/>
      <c r="Y429" s="39"/>
      <c r="Z429" s="39"/>
      <c r="AA429" s="39"/>
      <c r="AB429" s="39"/>
      <c r="AC429" s="39"/>
      <c r="AD429" s="39"/>
      <c r="AE429" s="39"/>
      <c r="AR429" s="238" t="s">
        <v>360</v>
      </c>
      <c r="AT429" s="238" t="s">
        <v>343</v>
      </c>
      <c r="AU429" s="238" t="s">
        <v>85</v>
      </c>
      <c r="AY429" s="18" t="s">
        <v>342</v>
      </c>
      <c r="BE429" s="239">
        <f>IF(N429="základní",J429,0)</f>
        <v>0</v>
      </c>
      <c r="BF429" s="239">
        <f>IF(N429="snížená",J429,0)</f>
        <v>0</v>
      </c>
      <c r="BG429" s="239">
        <f>IF(N429="zákl. přenesená",J429,0)</f>
        <v>0</v>
      </c>
      <c r="BH429" s="239">
        <f>IF(N429="sníž. přenesená",J429,0)</f>
        <v>0</v>
      </c>
      <c r="BI429" s="239">
        <f>IF(N429="nulová",J429,0)</f>
        <v>0</v>
      </c>
      <c r="BJ429" s="18" t="s">
        <v>83</v>
      </c>
      <c r="BK429" s="239">
        <f>ROUND(I429*H429,2)</f>
        <v>0</v>
      </c>
      <c r="BL429" s="18" t="s">
        <v>360</v>
      </c>
      <c r="BM429" s="238" t="s">
        <v>4310</v>
      </c>
    </row>
    <row r="430" s="2" customFormat="1">
      <c r="A430" s="39"/>
      <c r="B430" s="40"/>
      <c r="C430" s="41"/>
      <c r="D430" s="240" t="s">
        <v>349</v>
      </c>
      <c r="E430" s="41"/>
      <c r="F430" s="241" t="s">
        <v>636</v>
      </c>
      <c r="G430" s="41"/>
      <c r="H430" s="41"/>
      <c r="I430" s="242"/>
      <c r="J430" s="41"/>
      <c r="K430" s="41"/>
      <c r="L430" s="45"/>
      <c r="M430" s="243"/>
      <c r="N430" s="244"/>
      <c r="O430" s="92"/>
      <c r="P430" s="92"/>
      <c r="Q430" s="92"/>
      <c r="R430" s="92"/>
      <c r="S430" s="92"/>
      <c r="T430" s="93"/>
      <c r="U430" s="39"/>
      <c r="V430" s="39"/>
      <c r="W430" s="39"/>
      <c r="X430" s="39"/>
      <c r="Y430" s="39"/>
      <c r="Z430" s="39"/>
      <c r="AA430" s="39"/>
      <c r="AB430" s="39"/>
      <c r="AC430" s="39"/>
      <c r="AD430" s="39"/>
      <c r="AE430" s="39"/>
      <c r="AT430" s="18" t="s">
        <v>349</v>
      </c>
      <c r="AU430" s="18" t="s">
        <v>85</v>
      </c>
    </row>
    <row r="431" s="13" customFormat="1">
      <c r="A431" s="13"/>
      <c r="B431" s="252"/>
      <c r="C431" s="253"/>
      <c r="D431" s="240" t="s">
        <v>446</v>
      </c>
      <c r="E431" s="254" t="s">
        <v>1</v>
      </c>
      <c r="F431" s="255" t="s">
        <v>4308</v>
      </c>
      <c r="G431" s="253"/>
      <c r="H431" s="256">
        <v>46.273000000000003</v>
      </c>
      <c r="I431" s="257"/>
      <c r="J431" s="253"/>
      <c r="K431" s="253"/>
      <c r="L431" s="258"/>
      <c r="M431" s="259"/>
      <c r="N431" s="260"/>
      <c r="O431" s="260"/>
      <c r="P431" s="260"/>
      <c r="Q431" s="260"/>
      <c r="R431" s="260"/>
      <c r="S431" s="260"/>
      <c r="T431" s="261"/>
      <c r="U431" s="13"/>
      <c r="V431" s="13"/>
      <c r="W431" s="13"/>
      <c r="X431" s="13"/>
      <c r="Y431" s="13"/>
      <c r="Z431" s="13"/>
      <c r="AA431" s="13"/>
      <c r="AB431" s="13"/>
      <c r="AC431" s="13"/>
      <c r="AD431" s="13"/>
      <c r="AE431" s="13"/>
      <c r="AT431" s="262" t="s">
        <v>446</v>
      </c>
      <c r="AU431" s="262" t="s">
        <v>85</v>
      </c>
      <c r="AV431" s="13" t="s">
        <v>85</v>
      </c>
      <c r="AW431" s="13" t="s">
        <v>32</v>
      </c>
      <c r="AX431" s="13" t="s">
        <v>83</v>
      </c>
      <c r="AY431" s="262" t="s">
        <v>342</v>
      </c>
    </row>
    <row r="432" s="12" customFormat="1" ht="22.8" customHeight="1">
      <c r="A432" s="12"/>
      <c r="B432" s="213"/>
      <c r="C432" s="214"/>
      <c r="D432" s="215" t="s">
        <v>75</v>
      </c>
      <c r="E432" s="246" t="s">
        <v>458</v>
      </c>
      <c r="F432" s="246" t="s">
        <v>459</v>
      </c>
      <c r="G432" s="214"/>
      <c r="H432" s="214"/>
      <c r="I432" s="217"/>
      <c r="J432" s="247">
        <f>BK432</f>
        <v>0</v>
      </c>
      <c r="K432" s="214"/>
      <c r="L432" s="219"/>
      <c r="M432" s="220"/>
      <c r="N432" s="221"/>
      <c r="O432" s="221"/>
      <c r="P432" s="222">
        <f>SUM(P433:P434)</f>
        <v>0</v>
      </c>
      <c r="Q432" s="221"/>
      <c r="R432" s="222">
        <f>SUM(R433:R434)</f>
        <v>0</v>
      </c>
      <c r="S432" s="221"/>
      <c r="T432" s="223">
        <f>SUM(T433:T434)</f>
        <v>0</v>
      </c>
      <c r="U432" s="12"/>
      <c r="V432" s="12"/>
      <c r="W432" s="12"/>
      <c r="X432" s="12"/>
      <c r="Y432" s="12"/>
      <c r="Z432" s="12"/>
      <c r="AA432" s="12"/>
      <c r="AB432" s="12"/>
      <c r="AC432" s="12"/>
      <c r="AD432" s="12"/>
      <c r="AE432" s="12"/>
      <c r="AR432" s="224" t="s">
        <v>83</v>
      </c>
      <c r="AT432" s="225" t="s">
        <v>75</v>
      </c>
      <c r="AU432" s="225" t="s">
        <v>83</v>
      </c>
      <c r="AY432" s="224" t="s">
        <v>342</v>
      </c>
      <c r="BK432" s="226">
        <f>SUM(BK433:BK434)</f>
        <v>0</v>
      </c>
    </row>
    <row r="433" s="2" customFormat="1" ht="16.5" customHeight="1">
      <c r="A433" s="39"/>
      <c r="B433" s="40"/>
      <c r="C433" s="227" t="s">
        <v>944</v>
      </c>
      <c r="D433" s="227" t="s">
        <v>343</v>
      </c>
      <c r="E433" s="228" t="s">
        <v>4029</v>
      </c>
      <c r="F433" s="229" t="s">
        <v>4030</v>
      </c>
      <c r="G433" s="230" t="s">
        <v>462</v>
      </c>
      <c r="H433" s="231">
        <v>4.7119999999999997</v>
      </c>
      <c r="I433" s="232"/>
      <c r="J433" s="233">
        <f>ROUND(I433*H433,2)</f>
        <v>0</v>
      </c>
      <c r="K433" s="229" t="s">
        <v>443</v>
      </c>
      <c r="L433" s="45"/>
      <c r="M433" s="234" t="s">
        <v>1</v>
      </c>
      <c r="N433" s="235" t="s">
        <v>41</v>
      </c>
      <c r="O433" s="92"/>
      <c r="P433" s="236">
        <f>O433*H433</f>
        <v>0</v>
      </c>
      <c r="Q433" s="236">
        <v>0</v>
      </c>
      <c r="R433" s="236">
        <f>Q433*H433</f>
        <v>0</v>
      </c>
      <c r="S433" s="236">
        <v>0</v>
      </c>
      <c r="T433" s="237">
        <f>S433*H433</f>
        <v>0</v>
      </c>
      <c r="U433" s="39"/>
      <c r="V433" s="39"/>
      <c r="W433" s="39"/>
      <c r="X433" s="39"/>
      <c r="Y433" s="39"/>
      <c r="Z433" s="39"/>
      <c r="AA433" s="39"/>
      <c r="AB433" s="39"/>
      <c r="AC433" s="39"/>
      <c r="AD433" s="39"/>
      <c r="AE433" s="39"/>
      <c r="AR433" s="238" t="s">
        <v>360</v>
      </c>
      <c r="AT433" s="238" t="s">
        <v>343</v>
      </c>
      <c r="AU433" s="238" t="s">
        <v>85</v>
      </c>
      <c r="AY433" s="18" t="s">
        <v>342</v>
      </c>
      <c r="BE433" s="239">
        <f>IF(N433="základní",J433,0)</f>
        <v>0</v>
      </c>
      <c r="BF433" s="239">
        <f>IF(N433="snížená",J433,0)</f>
        <v>0</v>
      </c>
      <c r="BG433" s="239">
        <f>IF(N433="zákl. přenesená",J433,0)</f>
        <v>0</v>
      </c>
      <c r="BH433" s="239">
        <f>IF(N433="sníž. přenesená",J433,0)</f>
        <v>0</v>
      </c>
      <c r="BI433" s="239">
        <f>IF(N433="nulová",J433,0)</f>
        <v>0</v>
      </c>
      <c r="BJ433" s="18" t="s">
        <v>83</v>
      </c>
      <c r="BK433" s="239">
        <f>ROUND(I433*H433,2)</f>
        <v>0</v>
      </c>
      <c r="BL433" s="18" t="s">
        <v>360</v>
      </c>
      <c r="BM433" s="238" t="s">
        <v>4311</v>
      </c>
    </row>
    <row r="434" s="2" customFormat="1">
      <c r="A434" s="39"/>
      <c r="B434" s="40"/>
      <c r="C434" s="41"/>
      <c r="D434" s="240" t="s">
        <v>349</v>
      </c>
      <c r="E434" s="41"/>
      <c r="F434" s="241" t="s">
        <v>4032</v>
      </c>
      <c r="G434" s="41"/>
      <c r="H434" s="41"/>
      <c r="I434" s="242"/>
      <c r="J434" s="41"/>
      <c r="K434" s="41"/>
      <c r="L434" s="45"/>
      <c r="M434" s="243"/>
      <c r="N434" s="244"/>
      <c r="O434" s="92"/>
      <c r="P434" s="92"/>
      <c r="Q434" s="92"/>
      <c r="R434" s="92"/>
      <c r="S434" s="92"/>
      <c r="T434" s="93"/>
      <c r="U434" s="39"/>
      <c r="V434" s="39"/>
      <c r="W434" s="39"/>
      <c r="X434" s="39"/>
      <c r="Y434" s="39"/>
      <c r="Z434" s="39"/>
      <c r="AA434" s="39"/>
      <c r="AB434" s="39"/>
      <c r="AC434" s="39"/>
      <c r="AD434" s="39"/>
      <c r="AE434" s="39"/>
      <c r="AT434" s="18" t="s">
        <v>349</v>
      </c>
      <c r="AU434" s="18" t="s">
        <v>85</v>
      </c>
    </row>
    <row r="435" s="12" customFormat="1" ht="25.92" customHeight="1">
      <c r="A435" s="12"/>
      <c r="B435" s="213"/>
      <c r="C435" s="214"/>
      <c r="D435" s="215" t="s">
        <v>75</v>
      </c>
      <c r="E435" s="216" t="s">
        <v>621</v>
      </c>
      <c r="F435" s="216" t="s">
        <v>4033</v>
      </c>
      <c r="G435" s="214"/>
      <c r="H435" s="214"/>
      <c r="I435" s="217"/>
      <c r="J435" s="218">
        <f>BK435</f>
        <v>0</v>
      </c>
      <c r="K435" s="214"/>
      <c r="L435" s="219"/>
      <c r="M435" s="220"/>
      <c r="N435" s="221"/>
      <c r="O435" s="221"/>
      <c r="P435" s="222">
        <f>P436</f>
        <v>0</v>
      </c>
      <c r="Q435" s="221"/>
      <c r="R435" s="222">
        <f>R436</f>
        <v>3.3290399999999996</v>
      </c>
      <c r="S435" s="221"/>
      <c r="T435" s="223">
        <f>T436</f>
        <v>0</v>
      </c>
      <c r="U435" s="12"/>
      <c r="V435" s="12"/>
      <c r="W435" s="12"/>
      <c r="X435" s="12"/>
      <c r="Y435" s="12"/>
      <c r="Z435" s="12"/>
      <c r="AA435" s="12"/>
      <c r="AB435" s="12"/>
      <c r="AC435" s="12"/>
      <c r="AD435" s="12"/>
      <c r="AE435" s="12"/>
      <c r="AR435" s="224" t="s">
        <v>92</v>
      </c>
      <c r="AT435" s="225" t="s">
        <v>75</v>
      </c>
      <c r="AU435" s="225" t="s">
        <v>76</v>
      </c>
      <c r="AY435" s="224" t="s">
        <v>342</v>
      </c>
      <c r="BK435" s="226">
        <f>BK436</f>
        <v>0</v>
      </c>
    </row>
    <row r="436" s="12" customFormat="1" ht="22.8" customHeight="1">
      <c r="A436" s="12"/>
      <c r="B436" s="213"/>
      <c r="C436" s="214"/>
      <c r="D436" s="215" t="s">
        <v>75</v>
      </c>
      <c r="E436" s="246" t="s">
        <v>4034</v>
      </c>
      <c r="F436" s="246" t="s">
        <v>4035</v>
      </c>
      <c r="G436" s="214"/>
      <c r="H436" s="214"/>
      <c r="I436" s="217"/>
      <c r="J436" s="247">
        <f>BK436</f>
        <v>0</v>
      </c>
      <c r="K436" s="214"/>
      <c r="L436" s="219"/>
      <c r="M436" s="220"/>
      <c r="N436" s="221"/>
      <c r="O436" s="221"/>
      <c r="P436" s="222">
        <f>SUM(P437:P445)</f>
        <v>0</v>
      </c>
      <c r="Q436" s="221"/>
      <c r="R436" s="222">
        <f>SUM(R437:R445)</f>
        <v>3.3290399999999996</v>
      </c>
      <c r="S436" s="221"/>
      <c r="T436" s="223">
        <f>SUM(T437:T445)</f>
        <v>0</v>
      </c>
      <c r="U436" s="12"/>
      <c r="V436" s="12"/>
      <c r="W436" s="12"/>
      <c r="X436" s="12"/>
      <c r="Y436" s="12"/>
      <c r="Z436" s="12"/>
      <c r="AA436" s="12"/>
      <c r="AB436" s="12"/>
      <c r="AC436" s="12"/>
      <c r="AD436" s="12"/>
      <c r="AE436" s="12"/>
      <c r="AR436" s="224" t="s">
        <v>92</v>
      </c>
      <c r="AT436" s="225" t="s">
        <v>75</v>
      </c>
      <c r="AU436" s="225" t="s">
        <v>83</v>
      </c>
      <c r="AY436" s="224" t="s">
        <v>342</v>
      </c>
      <c r="BK436" s="226">
        <f>SUM(BK437:BK445)</f>
        <v>0</v>
      </c>
    </row>
    <row r="437" s="2" customFormat="1" ht="16.5" customHeight="1">
      <c r="A437" s="39"/>
      <c r="B437" s="40"/>
      <c r="C437" s="227" t="s">
        <v>952</v>
      </c>
      <c r="D437" s="227" t="s">
        <v>343</v>
      </c>
      <c r="E437" s="228" t="s">
        <v>4312</v>
      </c>
      <c r="F437" s="229" t="s">
        <v>4313</v>
      </c>
      <c r="G437" s="230" t="s">
        <v>543</v>
      </c>
      <c r="H437" s="231">
        <v>52.799999999999997</v>
      </c>
      <c r="I437" s="232"/>
      <c r="J437" s="233">
        <f>ROUND(I437*H437,2)</f>
        <v>0</v>
      </c>
      <c r="K437" s="229" t="s">
        <v>443</v>
      </c>
      <c r="L437" s="45"/>
      <c r="M437" s="234" t="s">
        <v>1</v>
      </c>
      <c r="N437" s="235" t="s">
        <v>41</v>
      </c>
      <c r="O437" s="92"/>
      <c r="P437" s="236">
        <f>O437*H437</f>
        <v>0</v>
      </c>
      <c r="Q437" s="236">
        <v>0.00035</v>
      </c>
      <c r="R437" s="236">
        <f>Q437*H437</f>
        <v>0.01848</v>
      </c>
      <c r="S437" s="236">
        <v>0</v>
      </c>
      <c r="T437" s="237">
        <f>S437*H437</f>
        <v>0</v>
      </c>
      <c r="U437" s="39"/>
      <c r="V437" s="39"/>
      <c r="W437" s="39"/>
      <c r="X437" s="39"/>
      <c r="Y437" s="39"/>
      <c r="Z437" s="39"/>
      <c r="AA437" s="39"/>
      <c r="AB437" s="39"/>
      <c r="AC437" s="39"/>
      <c r="AD437" s="39"/>
      <c r="AE437" s="39"/>
      <c r="AR437" s="238" t="s">
        <v>895</v>
      </c>
      <c r="AT437" s="238" t="s">
        <v>343</v>
      </c>
      <c r="AU437" s="238" t="s">
        <v>85</v>
      </c>
      <c r="AY437" s="18" t="s">
        <v>342</v>
      </c>
      <c r="BE437" s="239">
        <f>IF(N437="základní",J437,0)</f>
        <v>0</v>
      </c>
      <c r="BF437" s="239">
        <f>IF(N437="snížená",J437,0)</f>
        <v>0</v>
      </c>
      <c r="BG437" s="239">
        <f>IF(N437="zákl. přenesená",J437,0)</f>
        <v>0</v>
      </c>
      <c r="BH437" s="239">
        <f>IF(N437="sníž. přenesená",J437,0)</f>
        <v>0</v>
      </c>
      <c r="BI437" s="239">
        <f>IF(N437="nulová",J437,0)</f>
        <v>0</v>
      </c>
      <c r="BJ437" s="18" t="s">
        <v>83</v>
      </c>
      <c r="BK437" s="239">
        <f>ROUND(I437*H437,2)</f>
        <v>0</v>
      </c>
      <c r="BL437" s="18" t="s">
        <v>895</v>
      </c>
      <c r="BM437" s="238" t="s">
        <v>4314</v>
      </c>
    </row>
    <row r="438" s="2" customFormat="1">
      <c r="A438" s="39"/>
      <c r="B438" s="40"/>
      <c r="C438" s="41"/>
      <c r="D438" s="240" t="s">
        <v>349</v>
      </c>
      <c r="E438" s="41"/>
      <c r="F438" s="241" t="s">
        <v>4315</v>
      </c>
      <c r="G438" s="41"/>
      <c r="H438" s="41"/>
      <c r="I438" s="242"/>
      <c r="J438" s="41"/>
      <c r="K438" s="41"/>
      <c r="L438" s="45"/>
      <c r="M438" s="243"/>
      <c r="N438" s="244"/>
      <c r="O438" s="92"/>
      <c r="P438" s="92"/>
      <c r="Q438" s="92"/>
      <c r="R438" s="92"/>
      <c r="S438" s="92"/>
      <c r="T438" s="93"/>
      <c r="U438" s="39"/>
      <c r="V438" s="39"/>
      <c r="W438" s="39"/>
      <c r="X438" s="39"/>
      <c r="Y438" s="39"/>
      <c r="Z438" s="39"/>
      <c r="AA438" s="39"/>
      <c r="AB438" s="39"/>
      <c r="AC438" s="39"/>
      <c r="AD438" s="39"/>
      <c r="AE438" s="39"/>
      <c r="AT438" s="18" t="s">
        <v>349</v>
      </c>
      <c r="AU438" s="18" t="s">
        <v>85</v>
      </c>
    </row>
    <row r="439" s="13" customFormat="1">
      <c r="A439" s="13"/>
      <c r="B439" s="252"/>
      <c r="C439" s="253"/>
      <c r="D439" s="240" t="s">
        <v>446</v>
      </c>
      <c r="E439" s="254" t="s">
        <v>1</v>
      </c>
      <c r="F439" s="255" t="s">
        <v>4316</v>
      </c>
      <c r="G439" s="253"/>
      <c r="H439" s="256">
        <v>52.799999999999997</v>
      </c>
      <c r="I439" s="257"/>
      <c r="J439" s="253"/>
      <c r="K439" s="253"/>
      <c r="L439" s="258"/>
      <c r="M439" s="259"/>
      <c r="N439" s="260"/>
      <c r="O439" s="260"/>
      <c r="P439" s="260"/>
      <c r="Q439" s="260"/>
      <c r="R439" s="260"/>
      <c r="S439" s="260"/>
      <c r="T439" s="261"/>
      <c r="U439" s="13"/>
      <c r="V439" s="13"/>
      <c r="W439" s="13"/>
      <c r="X439" s="13"/>
      <c r="Y439" s="13"/>
      <c r="Z439" s="13"/>
      <c r="AA439" s="13"/>
      <c r="AB439" s="13"/>
      <c r="AC439" s="13"/>
      <c r="AD439" s="13"/>
      <c r="AE439" s="13"/>
      <c r="AT439" s="262" t="s">
        <v>446</v>
      </c>
      <c r="AU439" s="262" t="s">
        <v>85</v>
      </c>
      <c r="AV439" s="13" t="s">
        <v>85</v>
      </c>
      <c r="AW439" s="13" t="s">
        <v>32</v>
      </c>
      <c r="AX439" s="13" t="s">
        <v>83</v>
      </c>
      <c r="AY439" s="262" t="s">
        <v>342</v>
      </c>
    </row>
    <row r="440" s="2" customFormat="1" ht="16.5" customHeight="1">
      <c r="A440" s="39"/>
      <c r="B440" s="40"/>
      <c r="C440" s="295" t="s">
        <v>959</v>
      </c>
      <c r="D440" s="295" t="s">
        <v>621</v>
      </c>
      <c r="E440" s="296" t="s">
        <v>4317</v>
      </c>
      <c r="F440" s="297" t="s">
        <v>4318</v>
      </c>
      <c r="G440" s="298" t="s">
        <v>543</v>
      </c>
      <c r="H440" s="299">
        <v>52.799999999999997</v>
      </c>
      <c r="I440" s="300"/>
      <c r="J440" s="301">
        <f>ROUND(I440*H440,2)</f>
        <v>0</v>
      </c>
      <c r="K440" s="297" t="s">
        <v>1</v>
      </c>
      <c r="L440" s="302"/>
      <c r="M440" s="303" t="s">
        <v>1</v>
      </c>
      <c r="N440" s="304" t="s">
        <v>41</v>
      </c>
      <c r="O440" s="92"/>
      <c r="P440" s="236">
        <f>O440*H440</f>
        <v>0</v>
      </c>
      <c r="Q440" s="236">
        <v>0.062399999999999997</v>
      </c>
      <c r="R440" s="236">
        <f>Q440*H440</f>
        <v>3.2947199999999999</v>
      </c>
      <c r="S440" s="236">
        <v>0</v>
      </c>
      <c r="T440" s="237">
        <f>S440*H440</f>
        <v>0</v>
      </c>
      <c r="U440" s="39"/>
      <c r="V440" s="39"/>
      <c r="W440" s="39"/>
      <c r="X440" s="39"/>
      <c r="Y440" s="39"/>
      <c r="Z440" s="39"/>
      <c r="AA440" s="39"/>
      <c r="AB440" s="39"/>
      <c r="AC440" s="39"/>
      <c r="AD440" s="39"/>
      <c r="AE440" s="39"/>
      <c r="AR440" s="238" t="s">
        <v>4041</v>
      </c>
      <c r="AT440" s="238" t="s">
        <v>621</v>
      </c>
      <c r="AU440" s="238" t="s">
        <v>85</v>
      </c>
      <c r="AY440" s="18" t="s">
        <v>342</v>
      </c>
      <c r="BE440" s="239">
        <f>IF(N440="základní",J440,0)</f>
        <v>0</v>
      </c>
      <c r="BF440" s="239">
        <f>IF(N440="snížená",J440,0)</f>
        <v>0</v>
      </c>
      <c r="BG440" s="239">
        <f>IF(N440="zákl. přenesená",J440,0)</f>
        <v>0</v>
      </c>
      <c r="BH440" s="239">
        <f>IF(N440="sníž. přenesená",J440,0)</f>
        <v>0</v>
      </c>
      <c r="BI440" s="239">
        <f>IF(N440="nulová",J440,0)</f>
        <v>0</v>
      </c>
      <c r="BJ440" s="18" t="s">
        <v>83</v>
      </c>
      <c r="BK440" s="239">
        <f>ROUND(I440*H440,2)</f>
        <v>0</v>
      </c>
      <c r="BL440" s="18" t="s">
        <v>4041</v>
      </c>
      <c r="BM440" s="238" t="s">
        <v>4319</v>
      </c>
    </row>
    <row r="441" s="2" customFormat="1">
      <c r="A441" s="39"/>
      <c r="B441" s="40"/>
      <c r="C441" s="41"/>
      <c r="D441" s="240" t="s">
        <v>349</v>
      </c>
      <c r="E441" s="41"/>
      <c r="F441" s="241" t="s">
        <v>4318</v>
      </c>
      <c r="G441" s="41"/>
      <c r="H441" s="41"/>
      <c r="I441" s="242"/>
      <c r="J441" s="41"/>
      <c r="K441" s="41"/>
      <c r="L441" s="45"/>
      <c r="M441" s="243"/>
      <c r="N441" s="244"/>
      <c r="O441" s="92"/>
      <c r="P441" s="92"/>
      <c r="Q441" s="92"/>
      <c r="R441" s="92"/>
      <c r="S441" s="92"/>
      <c r="T441" s="93"/>
      <c r="U441" s="39"/>
      <c r="V441" s="39"/>
      <c r="W441" s="39"/>
      <c r="X441" s="39"/>
      <c r="Y441" s="39"/>
      <c r="Z441" s="39"/>
      <c r="AA441" s="39"/>
      <c r="AB441" s="39"/>
      <c r="AC441" s="39"/>
      <c r="AD441" s="39"/>
      <c r="AE441" s="39"/>
      <c r="AT441" s="18" t="s">
        <v>349</v>
      </c>
      <c r="AU441" s="18" t="s">
        <v>85</v>
      </c>
    </row>
    <row r="442" s="2" customFormat="1" ht="16.5" customHeight="1">
      <c r="A442" s="39"/>
      <c r="B442" s="40"/>
      <c r="C442" s="227" t="s">
        <v>964</v>
      </c>
      <c r="D442" s="227" t="s">
        <v>343</v>
      </c>
      <c r="E442" s="228" t="s">
        <v>4320</v>
      </c>
      <c r="F442" s="229" t="s">
        <v>4321</v>
      </c>
      <c r="G442" s="230" t="s">
        <v>543</v>
      </c>
      <c r="H442" s="231">
        <v>52.799999999999997</v>
      </c>
      <c r="I442" s="232"/>
      <c r="J442" s="233">
        <f>ROUND(I442*H442,2)</f>
        <v>0</v>
      </c>
      <c r="K442" s="229" t="s">
        <v>1</v>
      </c>
      <c r="L442" s="45"/>
      <c r="M442" s="234" t="s">
        <v>1</v>
      </c>
      <c r="N442" s="235" t="s">
        <v>41</v>
      </c>
      <c r="O442" s="92"/>
      <c r="P442" s="236">
        <f>O442*H442</f>
        <v>0</v>
      </c>
      <c r="Q442" s="236">
        <v>0.00029999999999999997</v>
      </c>
      <c r="R442" s="236">
        <f>Q442*H442</f>
        <v>0.015839999999999996</v>
      </c>
      <c r="S442" s="236">
        <v>0</v>
      </c>
      <c r="T442" s="237">
        <f>S442*H442</f>
        <v>0</v>
      </c>
      <c r="U442" s="39"/>
      <c r="V442" s="39"/>
      <c r="W442" s="39"/>
      <c r="X442" s="39"/>
      <c r="Y442" s="39"/>
      <c r="Z442" s="39"/>
      <c r="AA442" s="39"/>
      <c r="AB442" s="39"/>
      <c r="AC442" s="39"/>
      <c r="AD442" s="39"/>
      <c r="AE442" s="39"/>
      <c r="AR442" s="238" t="s">
        <v>895</v>
      </c>
      <c r="AT442" s="238" t="s">
        <v>343</v>
      </c>
      <c r="AU442" s="238" t="s">
        <v>85</v>
      </c>
      <c r="AY442" s="18" t="s">
        <v>342</v>
      </c>
      <c r="BE442" s="239">
        <f>IF(N442="základní",J442,0)</f>
        <v>0</v>
      </c>
      <c r="BF442" s="239">
        <f>IF(N442="snížená",J442,0)</f>
        <v>0</v>
      </c>
      <c r="BG442" s="239">
        <f>IF(N442="zákl. přenesená",J442,0)</f>
        <v>0</v>
      </c>
      <c r="BH442" s="239">
        <f>IF(N442="sníž. přenesená",J442,0)</f>
        <v>0</v>
      </c>
      <c r="BI442" s="239">
        <f>IF(N442="nulová",J442,0)</f>
        <v>0</v>
      </c>
      <c r="BJ442" s="18" t="s">
        <v>83</v>
      </c>
      <c r="BK442" s="239">
        <f>ROUND(I442*H442,2)</f>
        <v>0</v>
      </c>
      <c r="BL442" s="18" t="s">
        <v>895</v>
      </c>
      <c r="BM442" s="238" t="s">
        <v>4322</v>
      </c>
    </row>
    <row r="443" s="2" customFormat="1">
      <c r="A443" s="39"/>
      <c r="B443" s="40"/>
      <c r="C443" s="41"/>
      <c r="D443" s="240" t="s">
        <v>349</v>
      </c>
      <c r="E443" s="41"/>
      <c r="F443" s="241" t="s">
        <v>4044</v>
      </c>
      <c r="G443" s="41"/>
      <c r="H443" s="41"/>
      <c r="I443" s="242"/>
      <c r="J443" s="41"/>
      <c r="K443" s="41"/>
      <c r="L443" s="45"/>
      <c r="M443" s="243"/>
      <c r="N443" s="244"/>
      <c r="O443" s="92"/>
      <c r="P443" s="92"/>
      <c r="Q443" s="92"/>
      <c r="R443" s="92"/>
      <c r="S443" s="92"/>
      <c r="T443" s="93"/>
      <c r="U443" s="39"/>
      <c r="V443" s="39"/>
      <c r="W443" s="39"/>
      <c r="X443" s="39"/>
      <c r="Y443" s="39"/>
      <c r="Z443" s="39"/>
      <c r="AA443" s="39"/>
      <c r="AB443" s="39"/>
      <c r="AC443" s="39"/>
      <c r="AD443" s="39"/>
      <c r="AE443" s="39"/>
      <c r="AT443" s="18" t="s">
        <v>349</v>
      </c>
      <c r="AU443" s="18" t="s">
        <v>85</v>
      </c>
    </row>
    <row r="444" s="2" customFormat="1">
      <c r="A444" s="39"/>
      <c r="B444" s="40"/>
      <c r="C444" s="41"/>
      <c r="D444" s="240" t="s">
        <v>350</v>
      </c>
      <c r="E444" s="41"/>
      <c r="F444" s="245" t="s">
        <v>4046</v>
      </c>
      <c r="G444" s="41"/>
      <c r="H444" s="41"/>
      <c r="I444" s="242"/>
      <c r="J444" s="41"/>
      <c r="K444" s="41"/>
      <c r="L444" s="45"/>
      <c r="M444" s="243"/>
      <c r="N444" s="244"/>
      <c r="O444" s="92"/>
      <c r="P444" s="92"/>
      <c r="Q444" s="92"/>
      <c r="R444" s="92"/>
      <c r="S444" s="92"/>
      <c r="T444" s="93"/>
      <c r="U444" s="39"/>
      <c r="V444" s="39"/>
      <c r="W444" s="39"/>
      <c r="X444" s="39"/>
      <c r="Y444" s="39"/>
      <c r="Z444" s="39"/>
      <c r="AA444" s="39"/>
      <c r="AB444" s="39"/>
      <c r="AC444" s="39"/>
      <c r="AD444" s="39"/>
      <c r="AE444" s="39"/>
      <c r="AT444" s="18" t="s">
        <v>350</v>
      </c>
      <c r="AU444" s="18" t="s">
        <v>85</v>
      </c>
    </row>
    <row r="445" s="13" customFormat="1">
      <c r="A445" s="13"/>
      <c r="B445" s="252"/>
      <c r="C445" s="253"/>
      <c r="D445" s="240" t="s">
        <v>446</v>
      </c>
      <c r="E445" s="254" t="s">
        <v>1</v>
      </c>
      <c r="F445" s="255" t="s">
        <v>4316</v>
      </c>
      <c r="G445" s="253"/>
      <c r="H445" s="256">
        <v>52.799999999999997</v>
      </c>
      <c r="I445" s="257"/>
      <c r="J445" s="253"/>
      <c r="K445" s="253"/>
      <c r="L445" s="258"/>
      <c r="M445" s="305"/>
      <c r="N445" s="306"/>
      <c r="O445" s="306"/>
      <c r="P445" s="306"/>
      <c r="Q445" s="306"/>
      <c r="R445" s="306"/>
      <c r="S445" s="306"/>
      <c r="T445" s="307"/>
      <c r="U445" s="13"/>
      <c r="V445" s="13"/>
      <c r="W445" s="13"/>
      <c r="X445" s="13"/>
      <c r="Y445" s="13"/>
      <c r="Z445" s="13"/>
      <c r="AA445" s="13"/>
      <c r="AB445" s="13"/>
      <c r="AC445" s="13"/>
      <c r="AD445" s="13"/>
      <c r="AE445" s="13"/>
      <c r="AT445" s="262" t="s">
        <v>446</v>
      </c>
      <c r="AU445" s="262" t="s">
        <v>85</v>
      </c>
      <c r="AV445" s="13" t="s">
        <v>85</v>
      </c>
      <c r="AW445" s="13" t="s">
        <v>32</v>
      </c>
      <c r="AX445" s="13" t="s">
        <v>83</v>
      </c>
      <c r="AY445" s="262" t="s">
        <v>342</v>
      </c>
    </row>
    <row r="446" s="2" customFormat="1" ht="6.96" customHeight="1">
      <c r="A446" s="39"/>
      <c r="B446" s="67"/>
      <c r="C446" s="68"/>
      <c r="D446" s="68"/>
      <c r="E446" s="68"/>
      <c r="F446" s="68"/>
      <c r="G446" s="68"/>
      <c r="H446" s="68"/>
      <c r="I446" s="68"/>
      <c r="J446" s="68"/>
      <c r="K446" s="68"/>
      <c r="L446" s="45"/>
      <c r="M446" s="39"/>
      <c r="O446" s="39"/>
      <c r="P446" s="39"/>
      <c r="Q446" s="39"/>
      <c r="R446" s="39"/>
      <c r="S446" s="39"/>
      <c r="T446" s="39"/>
      <c r="U446" s="39"/>
      <c r="V446" s="39"/>
      <c r="W446" s="39"/>
      <c r="X446" s="39"/>
      <c r="Y446" s="39"/>
      <c r="Z446" s="39"/>
      <c r="AA446" s="39"/>
      <c r="AB446" s="39"/>
      <c r="AC446" s="39"/>
      <c r="AD446" s="39"/>
      <c r="AE446" s="39"/>
    </row>
  </sheetData>
  <sheetProtection sheet="1" autoFilter="0" formatColumns="0" formatRows="0" objects="1" scenarios="1" spinCount="100000" saltValue="XGwDVyPGoOwueP9kZQsUug10xdfV+2iJXiw+os9tfhRsDAh53chRNXZg4FIYSxRPqjyCKPjMPkXR2MfEeVaB3g==" hashValue="KDqjoLvTQRF8mFXTpzoOFvimu/H0PLI3dRAlQekNg9fb/iSESkeCZHmf+/2NxZuk+35yAGCMNfETC0VMm+EWjA==" algorithmName="SHA-512" password="CC35"/>
  <autoFilter ref="C133:K445"/>
  <mergeCells count="15">
    <mergeCell ref="E7:H7"/>
    <mergeCell ref="E11:H11"/>
    <mergeCell ref="E9:H9"/>
    <mergeCell ref="E13:H13"/>
    <mergeCell ref="E22:H22"/>
    <mergeCell ref="E31:H31"/>
    <mergeCell ref="E85:H85"/>
    <mergeCell ref="E89:H89"/>
    <mergeCell ref="E87:H87"/>
    <mergeCell ref="E91:H91"/>
    <mergeCell ref="E120:H120"/>
    <mergeCell ref="E124:H124"/>
    <mergeCell ref="E122:H122"/>
    <mergeCell ref="E126:H12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197</v>
      </c>
    </row>
    <row r="3" s="1" customFormat="1" ht="6.96" customHeight="1">
      <c r="B3" s="148"/>
      <c r="C3" s="149"/>
      <c r="D3" s="149"/>
      <c r="E3" s="149"/>
      <c r="F3" s="149"/>
      <c r="G3" s="149"/>
      <c r="H3" s="149"/>
      <c r="I3" s="149"/>
      <c r="J3" s="149"/>
      <c r="K3" s="149"/>
      <c r="L3" s="21"/>
      <c r="AT3" s="18" t="s">
        <v>85</v>
      </c>
    </row>
    <row r="4" s="1" customFormat="1" ht="24.96" customHeight="1">
      <c r="B4" s="21"/>
      <c r="D4" s="150" t="s">
        <v>309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II/610 TUŘICE - KBEL (BENÁTKY NAD JIZEROU, PRŮTAH)</v>
      </c>
      <c r="F7" s="152"/>
      <c r="G7" s="152"/>
      <c r="H7" s="152"/>
      <c r="L7" s="21"/>
    </row>
    <row r="8">
      <c r="B8" s="21"/>
      <c r="D8" s="152" t="s">
        <v>310</v>
      </c>
      <c r="L8" s="21"/>
    </row>
    <row r="9" s="1" customFormat="1" ht="16.5" customHeight="1">
      <c r="B9" s="21"/>
      <c r="E9" s="153" t="s">
        <v>311</v>
      </c>
      <c r="F9" s="1"/>
      <c r="G9" s="1"/>
      <c r="H9" s="1"/>
      <c r="L9" s="21"/>
    </row>
    <row r="10" s="1" customFormat="1" ht="12" customHeight="1">
      <c r="B10" s="21"/>
      <c r="D10" s="152" t="s">
        <v>312</v>
      </c>
      <c r="L10" s="21"/>
    </row>
    <row r="11" s="2" customFormat="1" ht="16.5" customHeight="1">
      <c r="A11" s="39"/>
      <c r="B11" s="45"/>
      <c r="C11" s="39"/>
      <c r="D11" s="39"/>
      <c r="E11" s="154" t="s">
        <v>4323</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314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4324</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15. 12. 2023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2"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36</v>
      </c>
      <c r="E34" s="39"/>
      <c r="F34" s="39"/>
      <c r="G34" s="39"/>
      <c r="H34" s="39"/>
      <c r="I34" s="39"/>
      <c r="J34" s="163">
        <f>ROUND(J127,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38</v>
      </c>
      <c r="G36" s="39"/>
      <c r="H36" s="39"/>
      <c r="I36" s="164" t="s">
        <v>37</v>
      </c>
      <c r="J36" s="164" t="s">
        <v>39</v>
      </c>
      <c r="K36" s="39"/>
      <c r="L36" s="64"/>
      <c r="S36" s="39"/>
      <c r="T36" s="39"/>
      <c r="U36" s="39"/>
      <c r="V36" s="39"/>
      <c r="W36" s="39"/>
      <c r="X36" s="39"/>
      <c r="Y36" s="39"/>
      <c r="Z36" s="39"/>
      <c r="AA36" s="39"/>
      <c r="AB36" s="39"/>
      <c r="AC36" s="39"/>
      <c r="AD36" s="39"/>
      <c r="AE36" s="39"/>
    </row>
    <row r="37" s="2" customFormat="1" ht="14.4" customHeight="1">
      <c r="A37" s="39"/>
      <c r="B37" s="45"/>
      <c r="C37" s="39"/>
      <c r="D37" s="154" t="s">
        <v>40</v>
      </c>
      <c r="E37" s="152" t="s">
        <v>41</v>
      </c>
      <c r="F37" s="165">
        <f>ROUND((SUM(BE127:BE242)),  2)</f>
        <v>0</v>
      </c>
      <c r="G37" s="39"/>
      <c r="H37" s="39"/>
      <c r="I37" s="166">
        <v>0.20999999999999999</v>
      </c>
      <c r="J37" s="165">
        <f>ROUND(((SUM(BE127:BE242))*I37),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ROUND((SUM(BF127:BF242)),  2)</f>
        <v>0</v>
      </c>
      <c r="G38" s="39"/>
      <c r="H38" s="39"/>
      <c r="I38" s="166">
        <v>0.14999999999999999</v>
      </c>
      <c r="J38" s="165">
        <f>ROUND(((SUM(BF127:BF242))*I38),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ROUND((SUM(BG127:BG242)),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ROUND((SUM(BH127:BH242)),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ROUND((SUM(BI127:BI242)),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316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II/610 TUŘICE - KBEL (BENÁTKY NAD JIZEROU, PRŮTAH)</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310</v>
      </c>
      <c r="D86" s="23"/>
      <c r="E86" s="23"/>
      <c r="F86" s="23"/>
      <c r="G86" s="23"/>
      <c r="H86" s="23"/>
      <c r="I86" s="23"/>
      <c r="J86" s="23"/>
      <c r="K86" s="23"/>
      <c r="L86" s="21"/>
    </row>
    <row r="87" s="1" customFormat="1" ht="16.5" customHeight="1">
      <c r="B87" s="22"/>
      <c r="C87" s="23"/>
      <c r="D87" s="23"/>
      <c r="E87" s="185" t="s">
        <v>311</v>
      </c>
      <c r="F87" s="23"/>
      <c r="G87" s="23"/>
      <c r="H87" s="23"/>
      <c r="I87" s="23"/>
      <c r="J87" s="23"/>
      <c r="K87" s="23"/>
      <c r="L87" s="21"/>
    </row>
    <row r="88" s="1" customFormat="1" ht="12" customHeight="1">
      <c r="B88" s="22"/>
      <c r="C88" s="33" t="s">
        <v>312</v>
      </c>
      <c r="D88" s="23"/>
      <c r="E88" s="23"/>
      <c r="F88" s="23"/>
      <c r="G88" s="23"/>
      <c r="H88" s="23"/>
      <c r="I88" s="23"/>
      <c r="J88" s="23"/>
      <c r="K88" s="23"/>
      <c r="L88" s="21"/>
    </row>
    <row r="89" s="2" customFormat="1" ht="16.5" customHeight="1">
      <c r="A89" s="39"/>
      <c r="B89" s="40"/>
      <c r="C89" s="41"/>
      <c r="D89" s="41"/>
      <c r="E89" s="186" t="s">
        <v>4323</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314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430.1 - Přisvětlení přechodů</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15. 12. 2023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KSÚS Středočeského kraje</v>
      </c>
      <c r="G95" s="41"/>
      <c r="H95" s="41"/>
      <c r="I95" s="33" t="s">
        <v>30</v>
      </c>
      <c r="J95" s="37" t="str">
        <f>E25</f>
        <v>Valbek spol.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317</v>
      </c>
      <c r="D98" s="188"/>
      <c r="E98" s="188"/>
      <c r="F98" s="188"/>
      <c r="G98" s="188"/>
      <c r="H98" s="188"/>
      <c r="I98" s="188"/>
      <c r="J98" s="189" t="s">
        <v>318</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319</v>
      </c>
      <c r="D100" s="41"/>
      <c r="E100" s="41"/>
      <c r="F100" s="41"/>
      <c r="G100" s="41"/>
      <c r="H100" s="41"/>
      <c r="I100" s="41"/>
      <c r="J100" s="111">
        <f>J127</f>
        <v>0</v>
      </c>
      <c r="K100" s="41"/>
      <c r="L100" s="64"/>
      <c r="S100" s="39"/>
      <c r="T100" s="39"/>
      <c r="U100" s="39"/>
      <c r="V100" s="39"/>
      <c r="W100" s="39"/>
      <c r="X100" s="39"/>
      <c r="Y100" s="39"/>
      <c r="Z100" s="39"/>
      <c r="AA100" s="39"/>
      <c r="AB100" s="39"/>
      <c r="AC100" s="39"/>
      <c r="AD100" s="39"/>
      <c r="AE100" s="39"/>
      <c r="AU100" s="18" t="s">
        <v>320</v>
      </c>
    </row>
    <row r="101" s="9" customFormat="1" ht="24.96" customHeight="1">
      <c r="A101" s="9"/>
      <c r="B101" s="191"/>
      <c r="C101" s="192"/>
      <c r="D101" s="193" t="s">
        <v>3969</v>
      </c>
      <c r="E101" s="194"/>
      <c r="F101" s="194"/>
      <c r="G101" s="194"/>
      <c r="H101" s="194"/>
      <c r="I101" s="194"/>
      <c r="J101" s="195">
        <f>J128</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4325</v>
      </c>
      <c r="E102" s="199"/>
      <c r="F102" s="199"/>
      <c r="G102" s="199"/>
      <c r="H102" s="199"/>
      <c r="I102" s="199"/>
      <c r="J102" s="200">
        <f>J129</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4326</v>
      </c>
      <c r="E103" s="199"/>
      <c r="F103" s="199"/>
      <c r="G103" s="199"/>
      <c r="H103" s="199"/>
      <c r="I103" s="199"/>
      <c r="J103" s="200">
        <f>J188</f>
        <v>0</v>
      </c>
      <c r="K103" s="133"/>
      <c r="L103" s="201"/>
      <c r="S103" s="10"/>
      <c r="T103" s="10"/>
      <c r="U103" s="10"/>
      <c r="V103" s="10"/>
      <c r="W103" s="10"/>
      <c r="X103" s="10"/>
      <c r="Y103" s="10"/>
      <c r="Z103" s="10"/>
      <c r="AA103" s="10"/>
      <c r="AB103" s="10"/>
      <c r="AC103" s="10"/>
      <c r="AD103" s="10"/>
      <c r="AE103" s="10"/>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326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185" t="str">
        <f>E7</f>
        <v>II/610 TUŘICE - KBEL (BENÁTKY NAD JIZEROU, PRŮTAH)</v>
      </c>
      <c r="F113" s="33"/>
      <c r="G113" s="33"/>
      <c r="H113" s="33"/>
      <c r="I113" s="41"/>
      <c r="J113" s="41"/>
      <c r="K113" s="41"/>
      <c r="L113" s="64"/>
      <c r="S113" s="39"/>
      <c r="T113" s="39"/>
      <c r="U113" s="39"/>
      <c r="V113" s="39"/>
      <c r="W113" s="39"/>
      <c r="X113" s="39"/>
      <c r="Y113" s="39"/>
      <c r="Z113" s="39"/>
      <c r="AA113" s="39"/>
      <c r="AB113" s="39"/>
      <c r="AC113" s="39"/>
      <c r="AD113" s="39"/>
      <c r="AE113" s="39"/>
    </row>
    <row r="114" s="1" customFormat="1" ht="12" customHeight="1">
      <c r="B114" s="22"/>
      <c r="C114" s="33" t="s">
        <v>310</v>
      </c>
      <c r="D114" s="23"/>
      <c r="E114" s="23"/>
      <c r="F114" s="23"/>
      <c r="G114" s="23"/>
      <c r="H114" s="23"/>
      <c r="I114" s="23"/>
      <c r="J114" s="23"/>
      <c r="K114" s="23"/>
      <c r="L114" s="21"/>
    </row>
    <row r="115" s="1" customFormat="1" ht="16.5" customHeight="1">
      <c r="B115" s="22"/>
      <c r="C115" s="23"/>
      <c r="D115" s="23"/>
      <c r="E115" s="185" t="s">
        <v>311</v>
      </c>
      <c r="F115" s="23"/>
      <c r="G115" s="23"/>
      <c r="H115" s="23"/>
      <c r="I115" s="23"/>
      <c r="J115" s="23"/>
      <c r="K115" s="23"/>
      <c r="L115" s="21"/>
    </row>
    <row r="116" s="1" customFormat="1" ht="12" customHeight="1">
      <c r="B116" s="22"/>
      <c r="C116" s="33" t="s">
        <v>312</v>
      </c>
      <c r="D116" s="23"/>
      <c r="E116" s="23"/>
      <c r="F116" s="23"/>
      <c r="G116" s="23"/>
      <c r="H116" s="23"/>
      <c r="I116" s="23"/>
      <c r="J116" s="23"/>
      <c r="K116" s="23"/>
      <c r="L116" s="21"/>
    </row>
    <row r="117" s="2" customFormat="1" ht="16.5" customHeight="1">
      <c r="A117" s="39"/>
      <c r="B117" s="40"/>
      <c r="C117" s="41"/>
      <c r="D117" s="41"/>
      <c r="E117" s="186" t="s">
        <v>4323</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314</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77" t="str">
        <f>E13</f>
        <v>430.1 - Přisvětlení přechodů</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20</v>
      </c>
      <c r="D121" s="41"/>
      <c r="E121" s="41"/>
      <c r="F121" s="28" t="str">
        <f>F16</f>
        <v xml:space="preserve"> </v>
      </c>
      <c r="G121" s="41"/>
      <c r="H121" s="41"/>
      <c r="I121" s="33" t="s">
        <v>22</v>
      </c>
      <c r="J121" s="80" t="str">
        <f>IF(J16="","",J16)</f>
        <v>15. 12. 2023</v>
      </c>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5.15" customHeight="1">
      <c r="A123" s="39"/>
      <c r="B123" s="40"/>
      <c r="C123" s="33" t="s">
        <v>24</v>
      </c>
      <c r="D123" s="41"/>
      <c r="E123" s="41"/>
      <c r="F123" s="28" t="str">
        <f>E19</f>
        <v>KSÚS Středočeského kraje</v>
      </c>
      <c r="G123" s="41"/>
      <c r="H123" s="41"/>
      <c r="I123" s="33" t="s">
        <v>30</v>
      </c>
      <c r="J123" s="37" t="str">
        <f>E25</f>
        <v>Valbek spol. s.r.o.</v>
      </c>
      <c r="K123" s="41"/>
      <c r="L123" s="64"/>
      <c r="S123" s="39"/>
      <c r="T123" s="39"/>
      <c r="U123" s="39"/>
      <c r="V123" s="39"/>
      <c r="W123" s="39"/>
      <c r="X123" s="39"/>
      <c r="Y123" s="39"/>
      <c r="Z123" s="39"/>
      <c r="AA123" s="39"/>
      <c r="AB123" s="39"/>
      <c r="AC123" s="39"/>
      <c r="AD123" s="39"/>
      <c r="AE123" s="39"/>
    </row>
    <row r="124" s="2" customFormat="1" ht="15.15" customHeight="1">
      <c r="A124" s="39"/>
      <c r="B124" s="40"/>
      <c r="C124" s="33" t="s">
        <v>28</v>
      </c>
      <c r="D124" s="41"/>
      <c r="E124" s="41"/>
      <c r="F124" s="28" t="str">
        <f>IF(E22="","",E22)</f>
        <v>Vyplň údaj</v>
      </c>
      <c r="G124" s="41"/>
      <c r="H124" s="41"/>
      <c r="I124" s="33" t="s">
        <v>33</v>
      </c>
      <c r="J124" s="37" t="str">
        <f>E28</f>
        <v xml:space="preserve"> </v>
      </c>
      <c r="K124" s="41"/>
      <c r="L124" s="64"/>
      <c r="S124" s="39"/>
      <c r="T124" s="39"/>
      <c r="U124" s="39"/>
      <c r="V124" s="39"/>
      <c r="W124" s="39"/>
      <c r="X124" s="39"/>
      <c r="Y124" s="39"/>
      <c r="Z124" s="39"/>
      <c r="AA124" s="39"/>
      <c r="AB124" s="39"/>
      <c r="AC124" s="39"/>
      <c r="AD124" s="39"/>
      <c r="AE124" s="39"/>
    </row>
    <row r="125" s="2" customFormat="1" ht="10.32"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11" customFormat="1" ht="29.28" customHeight="1">
      <c r="A126" s="202"/>
      <c r="B126" s="203"/>
      <c r="C126" s="204" t="s">
        <v>327</v>
      </c>
      <c r="D126" s="205" t="s">
        <v>61</v>
      </c>
      <c r="E126" s="205" t="s">
        <v>57</v>
      </c>
      <c r="F126" s="205" t="s">
        <v>58</v>
      </c>
      <c r="G126" s="205" t="s">
        <v>328</v>
      </c>
      <c r="H126" s="205" t="s">
        <v>329</v>
      </c>
      <c r="I126" s="205" t="s">
        <v>330</v>
      </c>
      <c r="J126" s="205" t="s">
        <v>318</v>
      </c>
      <c r="K126" s="206" t="s">
        <v>331</v>
      </c>
      <c r="L126" s="207"/>
      <c r="M126" s="101" t="s">
        <v>1</v>
      </c>
      <c r="N126" s="102" t="s">
        <v>40</v>
      </c>
      <c r="O126" s="102" t="s">
        <v>332</v>
      </c>
      <c r="P126" s="102" t="s">
        <v>333</v>
      </c>
      <c r="Q126" s="102" t="s">
        <v>334</v>
      </c>
      <c r="R126" s="102" t="s">
        <v>335</v>
      </c>
      <c r="S126" s="102" t="s">
        <v>336</v>
      </c>
      <c r="T126" s="103" t="s">
        <v>337</v>
      </c>
      <c r="U126" s="202"/>
      <c r="V126" s="202"/>
      <c r="W126" s="202"/>
      <c r="X126" s="202"/>
      <c r="Y126" s="202"/>
      <c r="Z126" s="202"/>
      <c r="AA126" s="202"/>
      <c r="AB126" s="202"/>
      <c r="AC126" s="202"/>
      <c r="AD126" s="202"/>
      <c r="AE126" s="202"/>
    </row>
    <row r="127" s="2" customFormat="1" ht="22.8" customHeight="1">
      <c r="A127" s="39"/>
      <c r="B127" s="40"/>
      <c r="C127" s="108" t="s">
        <v>338</v>
      </c>
      <c r="D127" s="41"/>
      <c r="E127" s="41"/>
      <c r="F127" s="41"/>
      <c r="G127" s="41"/>
      <c r="H127" s="41"/>
      <c r="I127" s="41"/>
      <c r="J127" s="208">
        <f>BK127</f>
        <v>0</v>
      </c>
      <c r="K127" s="41"/>
      <c r="L127" s="45"/>
      <c r="M127" s="104"/>
      <c r="N127" s="209"/>
      <c r="O127" s="105"/>
      <c r="P127" s="210">
        <f>P128</f>
        <v>0</v>
      </c>
      <c r="Q127" s="105"/>
      <c r="R127" s="210">
        <f>R128</f>
        <v>0</v>
      </c>
      <c r="S127" s="105"/>
      <c r="T127" s="211">
        <f>T128</f>
        <v>0</v>
      </c>
      <c r="U127" s="39"/>
      <c r="V127" s="39"/>
      <c r="W127" s="39"/>
      <c r="X127" s="39"/>
      <c r="Y127" s="39"/>
      <c r="Z127" s="39"/>
      <c r="AA127" s="39"/>
      <c r="AB127" s="39"/>
      <c r="AC127" s="39"/>
      <c r="AD127" s="39"/>
      <c r="AE127" s="39"/>
      <c r="AT127" s="18" t="s">
        <v>75</v>
      </c>
      <c r="AU127" s="18" t="s">
        <v>320</v>
      </c>
      <c r="BK127" s="212">
        <f>BK128</f>
        <v>0</v>
      </c>
    </row>
    <row r="128" s="12" customFormat="1" ht="25.92" customHeight="1">
      <c r="A128" s="12"/>
      <c r="B128" s="213"/>
      <c r="C128" s="214"/>
      <c r="D128" s="215" t="s">
        <v>75</v>
      </c>
      <c r="E128" s="216" t="s">
        <v>621</v>
      </c>
      <c r="F128" s="216" t="s">
        <v>4033</v>
      </c>
      <c r="G128" s="214"/>
      <c r="H128" s="214"/>
      <c r="I128" s="217"/>
      <c r="J128" s="218">
        <f>BK128</f>
        <v>0</v>
      </c>
      <c r="K128" s="214"/>
      <c r="L128" s="219"/>
      <c r="M128" s="220"/>
      <c r="N128" s="221"/>
      <c r="O128" s="221"/>
      <c r="P128" s="222">
        <f>P129+P188</f>
        <v>0</v>
      </c>
      <c r="Q128" s="221"/>
      <c r="R128" s="222">
        <f>R129+R188</f>
        <v>0</v>
      </c>
      <c r="S128" s="221"/>
      <c r="T128" s="223">
        <f>T129+T188</f>
        <v>0</v>
      </c>
      <c r="U128" s="12"/>
      <c r="V128" s="12"/>
      <c r="W128" s="12"/>
      <c r="X128" s="12"/>
      <c r="Y128" s="12"/>
      <c r="Z128" s="12"/>
      <c r="AA128" s="12"/>
      <c r="AB128" s="12"/>
      <c r="AC128" s="12"/>
      <c r="AD128" s="12"/>
      <c r="AE128" s="12"/>
      <c r="AR128" s="224" t="s">
        <v>92</v>
      </c>
      <c r="AT128" s="225" t="s">
        <v>75</v>
      </c>
      <c r="AU128" s="225" t="s">
        <v>76</v>
      </c>
      <c r="AY128" s="224" t="s">
        <v>342</v>
      </c>
      <c r="BK128" s="226">
        <f>BK129+BK188</f>
        <v>0</v>
      </c>
    </row>
    <row r="129" s="12" customFormat="1" ht="22.8" customHeight="1">
      <c r="A129" s="12"/>
      <c r="B129" s="213"/>
      <c r="C129" s="214"/>
      <c r="D129" s="215" t="s">
        <v>75</v>
      </c>
      <c r="E129" s="246" t="s">
        <v>4327</v>
      </c>
      <c r="F129" s="246" t="s">
        <v>4328</v>
      </c>
      <c r="G129" s="214"/>
      <c r="H129" s="214"/>
      <c r="I129" s="217"/>
      <c r="J129" s="247">
        <f>BK129</f>
        <v>0</v>
      </c>
      <c r="K129" s="214"/>
      <c r="L129" s="219"/>
      <c r="M129" s="220"/>
      <c r="N129" s="221"/>
      <c r="O129" s="221"/>
      <c r="P129" s="222">
        <f>SUM(P130:P187)</f>
        <v>0</v>
      </c>
      <c r="Q129" s="221"/>
      <c r="R129" s="222">
        <f>SUM(R130:R187)</f>
        <v>0</v>
      </c>
      <c r="S129" s="221"/>
      <c r="T129" s="223">
        <f>SUM(T130:T187)</f>
        <v>0</v>
      </c>
      <c r="U129" s="12"/>
      <c r="V129" s="12"/>
      <c r="W129" s="12"/>
      <c r="X129" s="12"/>
      <c r="Y129" s="12"/>
      <c r="Z129" s="12"/>
      <c r="AA129" s="12"/>
      <c r="AB129" s="12"/>
      <c r="AC129" s="12"/>
      <c r="AD129" s="12"/>
      <c r="AE129" s="12"/>
      <c r="AR129" s="224" t="s">
        <v>92</v>
      </c>
      <c r="AT129" s="225" t="s">
        <v>75</v>
      </c>
      <c r="AU129" s="225" t="s">
        <v>83</v>
      </c>
      <c r="AY129" s="224" t="s">
        <v>342</v>
      </c>
      <c r="BK129" s="226">
        <f>SUM(BK130:BK187)</f>
        <v>0</v>
      </c>
    </row>
    <row r="130" s="2" customFormat="1" ht="16.5" customHeight="1">
      <c r="A130" s="39"/>
      <c r="B130" s="40"/>
      <c r="C130" s="227" t="s">
        <v>83</v>
      </c>
      <c r="D130" s="227" t="s">
        <v>343</v>
      </c>
      <c r="E130" s="228" t="s">
        <v>4329</v>
      </c>
      <c r="F130" s="229" t="s">
        <v>4330</v>
      </c>
      <c r="G130" s="230" t="s">
        <v>442</v>
      </c>
      <c r="H130" s="231">
        <v>150</v>
      </c>
      <c r="I130" s="232"/>
      <c r="J130" s="233">
        <f>ROUND(I130*H130,2)</f>
        <v>0</v>
      </c>
      <c r="K130" s="229" t="s">
        <v>1</v>
      </c>
      <c r="L130" s="45"/>
      <c r="M130" s="234" t="s">
        <v>1</v>
      </c>
      <c r="N130" s="235" t="s">
        <v>41</v>
      </c>
      <c r="O130" s="92"/>
      <c r="P130" s="236">
        <f>O130*H130</f>
        <v>0</v>
      </c>
      <c r="Q130" s="236">
        <v>0</v>
      </c>
      <c r="R130" s="236">
        <f>Q130*H130</f>
        <v>0</v>
      </c>
      <c r="S130" s="236">
        <v>0</v>
      </c>
      <c r="T130" s="237">
        <f>S130*H130</f>
        <v>0</v>
      </c>
      <c r="U130" s="39"/>
      <c r="V130" s="39"/>
      <c r="W130" s="39"/>
      <c r="X130" s="39"/>
      <c r="Y130" s="39"/>
      <c r="Z130" s="39"/>
      <c r="AA130" s="39"/>
      <c r="AB130" s="39"/>
      <c r="AC130" s="39"/>
      <c r="AD130" s="39"/>
      <c r="AE130" s="39"/>
      <c r="AR130" s="238" t="s">
        <v>895</v>
      </c>
      <c r="AT130" s="238" t="s">
        <v>343</v>
      </c>
      <c r="AU130" s="238" t="s">
        <v>85</v>
      </c>
      <c r="AY130" s="18" t="s">
        <v>342</v>
      </c>
      <c r="BE130" s="239">
        <f>IF(N130="základní",J130,0)</f>
        <v>0</v>
      </c>
      <c r="BF130" s="239">
        <f>IF(N130="snížená",J130,0)</f>
        <v>0</v>
      </c>
      <c r="BG130" s="239">
        <f>IF(N130="zákl. přenesená",J130,0)</f>
        <v>0</v>
      </c>
      <c r="BH130" s="239">
        <f>IF(N130="sníž. přenesená",J130,0)</f>
        <v>0</v>
      </c>
      <c r="BI130" s="239">
        <f>IF(N130="nulová",J130,0)</f>
        <v>0</v>
      </c>
      <c r="BJ130" s="18" t="s">
        <v>83</v>
      </c>
      <c r="BK130" s="239">
        <f>ROUND(I130*H130,2)</f>
        <v>0</v>
      </c>
      <c r="BL130" s="18" t="s">
        <v>895</v>
      </c>
      <c r="BM130" s="238" t="s">
        <v>4331</v>
      </c>
    </row>
    <row r="131" s="2" customFormat="1">
      <c r="A131" s="39"/>
      <c r="B131" s="40"/>
      <c r="C131" s="41"/>
      <c r="D131" s="240" t="s">
        <v>349</v>
      </c>
      <c r="E131" s="41"/>
      <c r="F131" s="241" t="s">
        <v>4330</v>
      </c>
      <c r="G131" s="41"/>
      <c r="H131" s="41"/>
      <c r="I131" s="242"/>
      <c r="J131" s="41"/>
      <c r="K131" s="41"/>
      <c r="L131" s="45"/>
      <c r="M131" s="243"/>
      <c r="N131" s="244"/>
      <c r="O131" s="92"/>
      <c r="P131" s="92"/>
      <c r="Q131" s="92"/>
      <c r="R131" s="92"/>
      <c r="S131" s="92"/>
      <c r="T131" s="93"/>
      <c r="U131" s="39"/>
      <c r="V131" s="39"/>
      <c r="W131" s="39"/>
      <c r="X131" s="39"/>
      <c r="Y131" s="39"/>
      <c r="Z131" s="39"/>
      <c r="AA131" s="39"/>
      <c r="AB131" s="39"/>
      <c r="AC131" s="39"/>
      <c r="AD131" s="39"/>
      <c r="AE131" s="39"/>
      <c r="AT131" s="18" t="s">
        <v>349</v>
      </c>
      <c r="AU131" s="18" t="s">
        <v>85</v>
      </c>
    </row>
    <row r="132" s="2" customFormat="1" ht="21.75" customHeight="1">
      <c r="A132" s="39"/>
      <c r="B132" s="40"/>
      <c r="C132" s="227" t="s">
        <v>85</v>
      </c>
      <c r="D132" s="227" t="s">
        <v>343</v>
      </c>
      <c r="E132" s="228" t="s">
        <v>4332</v>
      </c>
      <c r="F132" s="229" t="s">
        <v>4333</v>
      </c>
      <c r="G132" s="230" t="s">
        <v>442</v>
      </c>
      <c r="H132" s="231">
        <v>144</v>
      </c>
      <c r="I132" s="232"/>
      <c r="J132" s="233">
        <f>ROUND(I132*H132,2)</f>
        <v>0</v>
      </c>
      <c r="K132" s="229" t="s">
        <v>1</v>
      </c>
      <c r="L132" s="45"/>
      <c r="M132" s="234" t="s">
        <v>1</v>
      </c>
      <c r="N132" s="235" t="s">
        <v>41</v>
      </c>
      <c r="O132" s="92"/>
      <c r="P132" s="236">
        <f>O132*H132</f>
        <v>0</v>
      </c>
      <c r="Q132" s="236">
        <v>0</v>
      </c>
      <c r="R132" s="236">
        <f>Q132*H132</f>
        <v>0</v>
      </c>
      <c r="S132" s="236">
        <v>0</v>
      </c>
      <c r="T132" s="237">
        <f>S132*H132</f>
        <v>0</v>
      </c>
      <c r="U132" s="39"/>
      <c r="V132" s="39"/>
      <c r="W132" s="39"/>
      <c r="X132" s="39"/>
      <c r="Y132" s="39"/>
      <c r="Z132" s="39"/>
      <c r="AA132" s="39"/>
      <c r="AB132" s="39"/>
      <c r="AC132" s="39"/>
      <c r="AD132" s="39"/>
      <c r="AE132" s="39"/>
      <c r="AR132" s="238" t="s">
        <v>895</v>
      </c>
      <c r="AT132" s="238" t="s">
        <v>343</v>
      </c>
      <c r="AU132" s="238" t="s">
        <v>85</v>
      </c>
      <c r="AY132" s="18" t="s">
        <v>342</v>
      </c>
      <c r="BE132" s="239">
        <f>IF(N132="základní",J132,0)</f>
        <v>0</v>
      </c>
      <c r="BF132" s="239">
        <f>IF(N132="snížená",J132,0)</f>
        <v>0</v>
      </c>
      <c r="BG132" s="239">
        <f>IF(N132="zákl. přenesená",J132,0)</f>
        <v>0</v>
      </c>
      <c r="BH132" s="239">
        <f>IF(N132="sníž. přenesená",J132,0)</f>
        <v>0</v>
      </c>
      <c r="BI132" s="239">
        <f>IF(N132="nulová",J132,0)</f>
        <v>0</v>
      </c>
      <c r="BJ132" s="18" t="s">
        <v>83</v>
      </c>
      <c r="BK132" s="239">
        <f>ROUND(I132*H132,2)</f>
        <v>0</v>
      </c>
      <c r="BL132" s="18" t="s">
        <v>895</v>
      </c>
      <c r="BM132" s="238" t="s">
        <v>4334</v>
      </c>
    </row>
    <row r="133" s="2" customFormat="1">
      <c r="A133" s="39"/>
      <c r="B133" s="40"/>
      <c r="C133" s="41"/>
      <c r="D133" s="240" t="s">
        <v>349</v>
      </c>
      <c r="E133" s="41"/>
      <c r="F133" s="241" t="s">
        <v>4333</v>
      </c>
      <c r="G133" s="41"/>
      <c r="H133" s="41"/>
      <c r="I133" s="242"/>
      <c r="J133" s="41"/>
      <c r="K133" s="41"/>
      <c r="L133" s="45"/>
      <c r="M133" s="243"/>
      <c r="N133" s="244"/>
      <c r="O133" s="92"/>
      <c r="P133" s="92"/>
      <c r="Q133" s="92"/>
      <c r="R133" s="92"/>
      <c r="S133" s="92"/>
      <c r="T133" s="93"/>
      <c r="U133" s="39"/>
      <c r="V133" s="39"/>
      <c r="W133" s="39"/>
      <c r="X133" s="39"/>
      <c r="Y133" s="39"/>
      <c r="Z133" s="39"/>
      <c r="AA133" s="39"/>
      <c r="AB133" s="39"/>
      <c r="AC133" s="39"/>
      <c r="AD133" s="39"/>
      <c r="AE133" s="39"/>
      <c r="AT133" s="18" t="s">
        <v>349</v>
      </c>
      <c r="AU133" s="18" t="s">
        <v>85</v>
      </c>
    </row>
    <row r="134" s="2" customFormat="1" ht="21.75" customHeight="1">
      <c r="A134" s="39"/>
      <c r="B134" s="40"/>
      <c r="C134" s="227" t="s">
        <v>92</v>
      </c>
      <c r="D134" s="227" t="s">
        <v>343</v>
      </c>
      <c r="E134" s="228" t="s">
        <v>4335</v>
      </c>
      <c r="F134" s="229" t="s">
        <v>4336</v>
      </c>
      <c r="G134" s="230" t="s">
        <v>442</v>
      </c>
      <c r="H134" s="231">
        <v>24</v>
      </c>
      <c r="I134" s="232"/>
      <c r="J134" s="233">
        <f>ROUND(I134*H134,2)</f>
        <v>0</v>
      </c>
      <c r="K134" s="229" t="s">
        <v>1</v>
      </c>
      <c r="L134" s="45"/>
      <c r="M134" s="234" t="s">
        <v>1</v>
      </c>
      <c r="N134" s="235" t="s">
        <v>41</v>
      </c>
      <c r="O134" s="92"/>
      <c r="P134" s="236">
        <f>O134*H134</f>
        <v>0</v>
      </c>
      <c r="Q134" s="236">
        <v>0</v>
      </c>
      <c r="R134" s="236">
        <f>Q134*H134</f>
        <v>0</v>
      </c>
      <c r="S134" s="236">
        <v>0</v>
      </c>
      <c r="T134" s="237">
        <f>S134*H134</f>
        <v>0</v>
      </c>
      <c r="U134" s="39"/>
      <c r="V134" s="39"/>
      <c r="W134" s="39"/>
      <c r="X134" s="39"/>
      <c r="Y134" s="39"/>
      <c r="Z134" s="39"/>
      <c r="AA134" s="39"/>
      <c r="AB134" s="39"/>
      <c r="AC134" s="39"/>
      <c r="AD134" s="39"/>
      <c r="AE134" s="39"/>
      <c r="AR134" s="238" t="s">
        <v>895</v>
      </c>
      <c r="AT134" s="238" t="s">
        <v>343</v>
      </c>
      <c r="AU134" s="238" t="s">
        <v>85</v>
      </c>
      <c r="AY134" s="18" t="s">
        <v>342</v>
      </c>
      <c r="BE134" s="239">
        <f>IF(N134="základní",J134,0)</f>
        <v>0</v>
      </c>
      <c r="BF134" s="239">
        <f>IF(N134="snížená",J134,0)</f>
        <v>0</v>
      </c>
      <c r="BG134" s="239">
        <f>IF(N134="zákl. přenesená",J134,0)</f>
        <v>0</v>
      </c>
      <c r="BH134" s="239">
        <f>IF(N134="sníž. přenesená",J134,0)</f>
        <v>0</v>
      </c>
      <c r="BI134" s="239">
        <f>IF(N134="nulová",J134,0)</f>
        <v>0</v>
      </c>
      <c r="BJ134" s="18" t="s">
        <v>83</v>
      </c>
      <c r="BK134" s="239">
        <f>ROUND(I134*H134,2)</f>
        <v>0</v>
      </c>
      <c r="BL134" s="18" t="s">
        <v>895</v>
      </c>
      <c r="BM134" s="238" t="s">
        <v>4337</v>
      </c>
    </row>
    <row r="135" s="2" customFormat="1">
      <c r="A135" s="39"/>
      <c r="B135" s="40"/>
      <c r="C135" s="41"/>
      <c r="D135" s="240" t="s">
        <v>349</v>
      </c>
      <c r="E135" s="41"/>
      <c r="F135" s="241" t="s">
        <v>4336</v>
      </c>
      <c r="G135" s="41"/>
      <c r="H135" s="41"/>
      <c r="I135" s="242"/>
      <c r="J135" s="41"/>
      <c r="K135" s="41"/>
      <c r="L135" s="45"/>
      <c r="M135" s="243"/>
      <c r="N135" s="244"/>
      <c r="O135" s="92"/>
      <c r="P135" s="92"/>
      <c r="Q135" s="92"/>
      <c r="R135" s="92"/>
      <c r="S135" s="92"/>
      <c r="T135" s="93"/>
      <c r="U135" s="39"/>
      <c r="V135" s="39"/>
      <c r="W135" s="39"/>
      <c r="X135" s="39"/>
      <c r="Y135" s="39"/>
      <c r="Z135" s="39"/>
      <c r="AA135" s="39"/>
      <c r="AB135" s="39"/>
      <c r="AC135" s="39"/>
      <c r="AD135" s="39"/>
      <c r="AE135" s="39"/>
      <c r="AT135" s="18" t="s">
        <v>349</v>
      </c>
      <c r="AU135" s="18" t="s">
        <v>85</v>
      </c>
    </row>
    <row r="136" s="2" customFormat="1" ht="21.75" customHeight="1">
      <c r="A136" s="39"/>
      <c r="B136" s="40"/>
      <c r="C136" s="227" t="s">
        <v>360</v>
      </c>
      <c r="D136" s="227" t="s">
        <v>343</v>
      </c>
      <c r="E136" s="228" t="s">
        <v>4338</v>
      </c>
      <c r="F136" s="229" t="s">
        <v>4339</v>
      </c>
      <c r="G136" s="230" t="s">
        <v>442</v>
      </c>
      <c r="H136" s="231">
        <v>18</v>
      </c>
      <c r="I136" s="232"/>
      <c r="J136" s="233">
        <f>ROUND(I136*H136,2)</f>
        <v>0</v>
      </c>
      <c r="K136" s="229" t="s">
        <v>1</v>
      </c>
      <c r="L136" s="45"/>
      <c r="M136" s="234" t="s">
        <v>1</v>
      </c>
      <c r="N136" s="235" t="s">
        <v>41</v>
      </c>
      <c r="O136" s="92"/>
      <c r="P136" s="236">
        <f>O136*H136</f>
        <v>0</v>
      </c>
      <c r="Q136" s="236">
        <v>0</v>
      </c>
      <c r="R136" s="236">
        <f>Q136*H136</f>
        <v>0</v>
      </c>
      <c r="S136" s="236">
        <v>0</v>
      </c>
      <c r="T136" s="237">
        <f>S136*H136</f>
        <v>0</v>
      </c>
      <c r="U136" s="39"/>
      <c r="V136" s="39"/>
      <c r="W136" s="39"/>
      <c r="X136" s="39"/>
      <c r="Y136" s="39"/>
      <c r="Z136" s="39"/>
      <c r="AA136" s="39"/>
      <c r="AB136" s="39"/>
      <c r="AC136" s="39"/>
      <c r="AD136" s="39"/>
      <c r="AE136" s="39"/>
      <c r="AR136" s="238" t="s">
        <v>895</v>
      </c>
      <c r="AT136" s="238" t="s">
        <v>343</v>
      </c>
      <c r="AU136" s="238" t="s">
        <v>85</v>
      </c>
      <c r="AY136" s="18" t="s">
        <v>342</v>
      </c>
      <c r="BE136" s="239">
        <f>IF(N136="základní",J136,0)</f>
        <v>0</v>
      </c>
      <c r="BF136" s="239">
        <f>IF(N136="snížená",J136,0)</f>
        <v>0</v>
      </c>
      <c r="BG136" s="239">
        <f>IF(N136="zákl. přenesená",J136,0)</f>
        <v>0</v>
      </c>
      <c r="BH136" s="239">
        <f>IF(N136="sníž. přenesená",J136,0)</f>
        <v>0</v>
      </c>
      <c r="BI136" s="239">
        <f>IF(N136="nulová",J136,0)</f>
        <v>0</v>
      </c>
      <c r="BJ136" s="18" t="s">
        <v>83</v>
      </c>
      <c r="BK136" s="239">
        <f>ROUND(I136*H136,2)</f>
        <v>0</v>
      </c>
      <c r="BL136" s="18" t="s">
        <v>895</v>
      </c>
      <c r="BM136" s="238" t="s">
        <v>4340</v>
      </c>
    </row>
    <row r="137" s="2" customFormat="1">
      <c r="A137" s="39"/>
      <c r="B137" s="40"/>
      <c r="C137" s="41"/>
      <c r="D137" s="240" t="s">
        <v>349</v>
      </c>
      <c r="E137" s="41"/>
      <c r="F137" s="241" t="s">
        <v>4339</v>
      </c>
      <c r="G137" s="41"/>
      <c r="H137" s="41"/>
      <c r="I137" s="242"/>
      <c r="J137" s="41"/>
      <c r="K137" s="41"/>
      <c r="L137" s="45"/>
      <c r="M137" s="243"/>
      <c r="N137" s="244"/>
      <c r="O137" s="92"/>
      <c r="P137" s="92"/>
      <c r="Q137" s="92"/>
      <c r="R137" s="92"/>
      <c r="S137" s="92"/>
      <c r="T137" s="93"/>
      <c r="U137" s="39"/>
      <c r="V137" s="39"/>
      <c r="W137" s="39"/>
      <c r="X137" s="39"/>
      <c r="Y137" s="39"/>
      <c r="Z137" s="39"/>
      <c r="AA137" s="39"/>
      <c r="AB137" s="39"/>
      <c r="AC137" s="39"/>
      <c r="AD137" s="39"/>
      <c r="AE137" s="39"/>
      <c r="AT137" s="18" t="s">
        <v>349</v>
      </c>
      <c r="AU137" s="18" t="s">
        <v>85</v>
      </c>
    </row>
    <row r="138" s="2" customFormat="1" ht="16.5" customHeight="1">
      <c r="A138" s="39"/>
      <c r="B138" s="40"/>
      <c r="C138" s="227" t="s">
        <v>341</v>
      </c>
      <c r="D138" s="227" t="s">
        <v>343</v>
      </c>
      <c r="E138" s="228" t="s">
        <v>4341</v>
      </c>
      <c r="F138" s="229" t="s">
        <v>4342</v>
      </c>
      <c r="G138" s="230" t="s">
        <v>442</v>
      </c>
      <c r="H138" s="231">
        <v>18</v>
      </c>
      <c r="I138" s="232"/>
      <c r="J138" s="233">
        <f>ROUND(I138*H138,2)</f>
        <v>0</v>
      </c>
      <c r="K138" s="229" t="s">
        <v>1</v>
      </c>
      <c r="L138" s="45"/>
      <c r="M138" s="234" t="s">
        <v>1</v>
      </c>
      <c r="N138" s="235" t="s">
        <v>41</v>
      </c>
      <c r="O138" s="92"/>
      <c r="P138" s="236">
        <f>O138*H138</f>
        <v>0</v>
      </c>
      <c r="Q138" s="236">
        <v>0</v>
      </c>
      <c r="R138" s="236">
        <f>Q138*H138</f>
        <v>0</v>
      </c>
      <c r="S138" s="236">
        <v>0</v>
      </c>
      <c r="T138" s="237">
        <f>S138*H138</f>
        <v>0</v>
      </c>
      <c r="U138" s="39"/>
      <c r="V138" s="39"/>
      <c r="W138" s="39"/>
      <c r="X138" s="39"/>
      <c r="Y138" s="39"/>
      <c r="Z138" s="39"/>
      <c r="AA138" s="39"/>
      <c r="AB138" s="39"/>
      <c r="AC138" s="39"/>
      <c r="AD138" s="39"/>
      <c r="AE138" s="39"/>
      <c r="AR138" s="238" t="s">
        <v>895</v>
      </c>
      <c r="AT138" s="238" t="s">
        <v>343</v>
      </c>
      <c r="AU138" s="238" t="s">
        <v>85</v>
      </c>
      <c r="AY138" s="18" t="s">
        <v>342</v>
      </c>
      <c r="BE138" s="239">
        <f>IF(N138="základní",J138,0)</f>
        <v>0</v>
      </c>
      <c r="BF138" s="239">
        <f>IF(N138="snížená",J138,0)</f>
        <v>0</v>
      </c>
      <c r="BG138" s="239">
        <f>IF(N138="zákl. přenesená",J138,0)</f>
        <v>0</v>
      </c>
      <c r="BH138" s="239">
        <f>IF(N138="sníž. přenesená",J138,0)</f>
        <v>0</v>
      </c>
      <c r="BI138" s="239">
        <f>IF(N138="nulová",J138,0)</f>
        <v>0</v>
      </c>
      <c r="BJ138" s="18" t="s">
        <v>83</v>
      </c>
      <c r="BK138" s="239">
        <f>ROUND(I138*H138,2)</f>
        <v>0</v>
      </c>
      <c r="BL138" s="18" t="s">
        <v>895</v>
      </c>
      <c r="BM138" s="238" t="s">
        <v>4343</v>
      </c>
    </row>
    <row r="139" s="2" customFormat="1">
      <c r="A139" s="39"/>
      <c r="B139" s="40"/>
      <c r="C139" s="41"/>
      <c r="D139" s="240" t="s">
        <v>349</v>
      </c>
      <c r="E139" s="41"/>
      <c r="F139" s="241" t="s">
        <v>4342</v>
      </c>
      <c r="G139" s="41"/>
      <c r="H139" s="41"/>
      <c r="I139" s="242"/>
      <c r="J139" s="41"/>
      <c r="K139" s="41"/>
      <c r="L139" s="45"/>
      <c r="M139" s="243"/>
      <c r="N139" s="244"/>
      <c r="O139" s="92"/>
      <c r="P139" s="92"/>
      <c r="Q139" s="92"/>
      <c r="R139" s="92"/>
      <c r="S139" s="92"/>
      <c r="T139" s="93"/>
      <c r="U139" s="39"/>
      <c r="V139" s="39"/>
      <c r="W139" s="39"/>
      <c r="X139" s="39"/>
      <c r="Y139" s="39"/>
      <c r="Z139" s="39"/>
      <c r="AA139" s="39"/>
      <c r="AB139" s="39"/>
      <c r="AC139" s="39"/>
      <c r="AD139" s="39"/>
      <c r="AE139" s="39"/>
      <c r="AT139" s="18" t="s">
        <v>349</v>
      </c>
      <c r="AU139" s="18" t="s">
        <v>85</v>
      </c>
    </row>
    <row r="140" s="2" customFormat="1" ht="16.5" customHeight="1">
      <c r="A140" s="39"/>
      <c r="B140" s="40"/>
      <c r="C140" s="227" t="s">
        <v>368</v>
      </c>
      <c r="D140" s="227" t="s">
        <v>343</v>
      </c>
      <c r="E140" s="228" t="s">
        <v>4344</v>
      </c>
      <c r="F140" s="229" t="s">
        <v>4345</v>
      </c>
      <c r="G140" s="230" t="s">
        <v>442</v>
      </c>
      <c r="H140" s="231">
        <v>18</v>
      </c>
      <c r="I140" s="232"/>
      <c r="J140" s="233">
        <f>ROUND(I140*H140,2)</f>
        <v>0</v>
      </c>
      <c r="K140" s="229" t="s">
        <v>1</v>
      </c>
      <c r="L140" s="45"/>
      <c r="M140" s="234" t="s">
        <v>1</v>
      </c>
      <c r="N140" s="235" t="s">
        <v>41</v>
      </c>
      <c r="O140" s="92"/>
      <c r="P140" s="236">
        <f>O140*H140</f>
        <v>0</v>
      </c>
      <c r="Q140" s="236">
        <v>0</v>
      </c>
      <c r="R140" s="236">
        <f>Q140*H140</f>
        <v>0</v>
      </c>
      <c r="S140" s="236">
        <v>0</v>
      </c>
      <c r="T140" s="237">
        <f>S140*H140</f>
        <v>0</v>
      </c>
      <c r="U140" s="39"/>
      <c r="V140" s="39"/>
      <c r="W140" s="39"/>
      <c r="X140" s="39"/>
      <c r="Y140" s="39"/>
      <c r="Z140" s="39"/>
      <c r="AA140" s="39"/>
      <c r="AB140" s="39"/>
      <c r="AC140" s="39"/>
      <c r="AD140" s="39"/>
      <c r="AE140" s="39"/>
      <c r="AR140" s="238" t="s">
        <v>895</v>
      </c>
      <c r="AT140" s="238" t="s">
        <v>343</v>
      </c>
      <c r="AU140" s="238" t="s">
        <v>85</v>
      </c>
      <c r="AY140" s="18" t="s">
        <v>342</v>
      </c>
      <c r="BE140" s="239">
        <f>IF(N140="základní",J140,0)</f>
        <v>0</v>
      </c>
      <c r="BF140" s="239">
        <f>IF(N140="snížená",J140,0)</f>
        <v>0</v>
      </c>
      <c r="BG140" s="239">
        <f>IF(N140="zákl. přenesená",J140,0)</f>
        <v>0</v>
      </c>
      <c r="BH140" s="239">
        <f>IF(N140="sníž. přenesená",J140,0)</f>
        <v>0</v>
      </c>
      <c r="BI140" s="239">
        <f>IF(N140="nulová",J140,0)</f>
        <v>0</v>
      </c>
      <c r="BJ140" s="18" t="s">
        <v>83</v>
      </c>
      <c r="BK140" s="239">
        <f>ROUND(I140*H140,2)</f>
        <v>0</v>
      </c>
      <c r="BL140" s="18" t="s">
        <v>895</v>
      </c>
      <c r="BM140" s="238" t="s">
        <v>4346</v>
      </c>
    </row>
    <row r="141" s="2" customFormat="1">
      <c r="A141" s="39"/>
      <c r="B141" s="40"/>
      <c r="C141" s="41"/>
      <c r="D141" s="240" t="s">
        <v>349</v>
      </c>
      <c r="E141" s="41"/>
      <c r="F141" s="241" t="s">
        <v>4345</v>
      </c>
      <c r="G141" s="41"/>
      <c r="H141" s="41"/>
      <c r="I141" s="242"/>
      <c r="J141" s="41"/>
      <c r="K141" s="41"/>
      <c r="L141" s="45"/>
      <c r="M141" s="243"/>
      <c r="N141" s="244"/>
      <c r="O141" s="92"/>
      <c r="P141" s="92"/>
      <c r="Q141" s="92"/>
      <c r="R141" s="92"/>
      <c r="S141" s="92"/>
      <c r="T141" s="93"/>
      <c r="U141" s="39"/>
      <c r="V141" s="39"/>
      <c r="W141" s="39"/>
      <c r="X141" s="39"/>
      <c r="Y141" s="39"/>
      <c r="Z141" s="39"/>
      <c r="AA141" s="39"/>
      <c r="AB141" s="39"/>
      <c r="AC141" s="39"/>
      <c r="AD141" s="39"/>
      <c r="AE141" s="39"/>
      <c r="AT141" s="18" t="s">
        <v>349</v>
      </c>
      <c r="AU141" s="18" t="s">
        <v>85</v>
      </c>
    </row>
    <row r="142" s="2" customFormat="1" ht="16.5" customHeight="1">
      <c r="A142" s="39"/>
      <c r="B142" s="40"/>
      <c r="C142" s="227" t="s">
        <v>372</v>
      </c>
      <c r="D142" s="227" t="s">
        <v>343</v>
      </c>
      <c r="E142" s="228" t="s">
        <v>4347</v>
      </c>
      <c r="F142" s="229" t="s">
        <v>4348</v>
      </c>
      <c r="G142" s="230" t="s">
        <v>442</v>
      </c>
      <c r="H142" s="231">
        <v>18</v>
      </c>
      <c r="I142" s="232"/>
      <c r="J142" s="233">
        <f>ROUND(I142*H142,2)</f>
        <v>0</v>
      </c>
      <c r="K142" s="229" t="s">
        <v>1</v>
      </c>
      <c r="L142" s="45"/>
      <c r="M142" s="234" t="s">
        <v>1</v>
      </c>
      <c r="N142" s="235" t="s">
        <v>41</v>
      </c>
      <c r="O142" s="92"/>
      <c r="P142" s="236">
        <f>O142*H142</f>
        <v>0</v>
      </c>
      <c r="Q142" s="236">
        <v>0</v>
      </c>
      <c r="R142" s="236">
        <f>Q142*H142</f>
        <v>0</v>
      </c>
      <c r="S142" s="236">
        <v>0</v>
      </c>
      <c r="T142" s="237">
        <f>S142*H142</f>
        <v>0</v>
      </c>
      <c r="U142" s="39"/>
      <c r="V142" s="39"/>
      <c r="W142" s="39"/>
      <c r="X142" s="39"/>
      <c r="Y142" s="39"/>
      <c r="Z142" s="39"/>
      <c r="AA142" s="39"/>
      <c r="AB142" s="39"/>
      <c r="AC142" s="39"/>
      <c r="AD142" s="39"/>
      <c r="AE142" s="39"/>
      <c r="AR142" s="238" t="s">
        <v>895</v>
      </c>
      <c r="AT142" s="238" t="s">
        <v>343</v>
      </c>
      <c r="AU142" s="238" t="s">
        <v>85</v>
      </c>
      <c r="AY142" s="18" t="s">
        <v>342</v>
      </c>
      <c r="BE142" s="239">
        <f>IF(N142="základní",J142,0)</f>
        <v>0</v>
      </c>
      <c r="BF142" s="239">
        <f>IF(N142="snížená",J142,0)</f>
        <v>0</v>
      </c>
      <c r="BG142" s="239">
        <f>IF(N142="zákl. přenesená",J142,0)</f>
        <v>0</v>
      </c>
      <c r="BH142" s="239">
        <f>IF(N142="sníž. přenesená",J142,0)</f>
        <v>0</v>
      </c>
      <c r="BI142" s="239">
        <f>IF(N142="nulová",J142,0)</f>
        <v>0</v>
      </c>
      <c r="BJ142" s="18" t="s">
        <v>83</v>
      </c>
      <c r="BK142" s="239">
        <f>ROUND(I142*H142,2)</f>
        <v>0</v>
      </c>
      <c r="BL142" s="18" t="s">
        <v>895</v>
      </c>
      <c r="BM142" s="238" t="s">
        <v>4349</v>
      </c>
    </row>
    <row r="143" s="2" customFormat="1">
      <c r="A143" s="39"/>
      <c r="B143" s="40"/>
      <c r="C143" s="41"/>
      <c r="D143" s="240" t="s">
        <v>349</v>
      </c>
      <c r="E143" s="41"/>
      <c r="F143" s="241" t="s">
        <v>4348</v>
      </c>
      <c r="G143" s="41"/>
      <c r="H143" s="41"/>
      <c r="I143" s="242"/>
      <c r="J143" s="41"/>
      <c r="K143" s="41"/>
      <c r="L143" s="45"/>
      <c r="M143" s="243"/>
      <c r="N143" s="244"/>
      <c r="O143" s="92"/>
      <c r="P143" s="92"/>
      <c r="Q143" s="92"/>
      <c r="R143" s="92"/>
      <c r="S143" s="92"/>
      <c r="T143" s="93"/>
      <c r="U143" s="39"/>
      <c r="V143" s="39"/>
      <c r="W143" s="39"/>
      <c r="X143" s="39"/>
      <c r="Y143" s="39"/>
      <c r="Z143" s="39"/>
      <c r="AA143" s="39"/>
      <c r="AB143" s="39"/>
      <c r="AC143" s="39"/>
      <c r="AD143" s="39"/>
      <c r="AE143" s="39"/>
      <c r="AT143" s="18" t="s">
        <v>349</v>
      </c>
      <c r="AU143" s="18" t="s">
        <v>85</v>
      </c>
    </row>
    <row r="144" s="2" customFormat="1" ht="21.75" customHeight="1">
      <c r="A144" s="39"/>
      <c r="B144" s="40"/>
      <c r="C144" s="227" t="s">
        <v>376</v>
      </c>
      <c r="D144" s="227" t="s">
        <v>343</v>
      </c>
      <c r="E144" s="228" t="s">
        <v>4350</v>
      </c>
      <c r="F144" s="229" t="s">
        <v>4351</v>
      </c>
      <c r="G144" s="230" t="s">
        <v>543</v>
      </c>
      <c r="H144" s="231">
        <v>279</v>
      </c>
      <c r="I144" s="232"/>
      <c r="J144" s="233">
        <f>ROUND(I144*H144,2)</f>
        <v>0</v>
      </c>
      <c r="K144" s="229" t="s">
        <v>1</v>
      </c>
      <c r="L144" s="45"/>
      <c r="M144" s="234" t="s">
        <v>1</v>
      </c>
      <c r="N144" s="235" t="s">
        <v>41</v>
      </c>
      <c r="O144" s="92"/>
      <c r="P144" s="236">
        <f>O144*H144</f>
        <v>0</v>
      </c>
      <c r="Q144" s="236">
        <v>0</v>
      </c>
      <c r="R144" s="236">
        <f>Q144*H144</f>
        <v>0</v>
      </c>
      <c r="S144" s="236">
        <v>0</v>
      </c>
      <c r="T144" s="237">
        <f>S144*H144</f>
        <v>0</v>
      </c>
      <c r="U144" s="39"/>
      <c r="V144" s="39"/>
      <c r="W144" s="39"/>
      <c r="X144" s="39"/>
      <c r="Y144" s="39"/>
      <c r="Z144" s="39"/>
      <c r="AA144" s="39"/>
      <c r="AB144" s="39"/>
      <c r="AC144" s="39"/>
      <c r="AD144" s="39"/>
      <c r="AE144" s="39"/>
      <c r="AR144" s="238" t="s">
        <v>895</v>
      </c>
      <c r="AT144" s="238" t="s">
        <v>343</v>
      </c>
      <c r="AU144" s="238" t="s">
        <v>85</v>
      </c>
      <c r="AY144" s="18" t="s">
        <v>342</v>
      </c>
      <c r="BE144" s="239">
        <f>IF(N144="základní",J144,0)</f>
        <v>0</v>
      </c>
      <c r="BF144" s="239">
        <f>IF(N144="snížená",J144,0)</f>
        <v>0</v>
      </c>
      <c r="BG144" s="239">
        <f>IF(N144="zákl. přenesená",J144,0)</f>
        <v>0</v>
      </c>
      <c r="BH144" s="239">
        <f>IF(N144="sníž. přenesená",J144,0)</f>
        <v>0</v>
      </c>
      <c r="BI144" s="239">
        <f>IF(N144="nulová",J144,0)</f>
        <v>0</v>
      </c>
      <c r="BJ144" s="18" t="s">
        <v>83</v>
      </c>
      <c r="BK144" s="239">
        <f>ROUND(I144*H144,2)</f>
        <v>0</v>
      </c>
      <c r="BL144" s="18" t="s">
        <v>895</v>
      </c>
      <c r="BM144" s="238" t="s">
        <v>4352</v>
      </c>
    </row>
    <row r="145" s="2" customFormat="1">
      <c r="A145" s="39"/>
      <c r="B145" s="40"/>
      <c r="C145" s="41"/>
      <c r="D145" s="240" t="s">
        <v>349</v>
      </c>
      <c r="E145" s="41"/>
      <c r="F145" s="241" t="s">
        <v>4351</v>
      </c>
      <c r="G145" s="41"/>
      <c r="H145" s="41"/>
      <c r="I145" s="242"/>
      <c r="J145" s="41"/>
      <c r="K145" s="41"/>
      <c r="L145" s="45"/>
      <c r="M145" s="243"/>
      <c r="N145" s="244"/>
      <c r="O145" s="92"/>
      <c r="P145" s="92"/>
      <c r="Q145" s="92"/>
      <c r="R145" s="92"/>
      <c r="S145" s="92"/>
      <c r="T145" s="93"/>
      <c r="U145" s="39"/>
      <c r="V145" s="39"/>
      <c r="W145" s="39"/>
      <c r="X145" s="39"/>
      <c r="Y145" s="39"/>
      <c r="Z145" s="39"/>
      <c r="AA145" s="39"/>
      <c r="AB145" s="39"/>
      <c r="AC145" s="39"/>
      <c r="AD145" s="39"/>
      <c r="AE145" s="39"/>
      <c r="AT145" s="18" t="s">
        <v>349</v>
      </c>
      <c r="AU145" s="18" t="s">
        <v>85</v>
      </c>
    </row>
    <row r="146" s="2" customFormat="1" ht="16.5" customHeight="1">
      <c r="A146" s="39"/>
      <c r="B146" s="40"/>
      <c r="C146" s="227" t="s">
        <v>381</v>
      </c>
      <c r="D146" s="227" t="s">
        <v>343</v>
      </c>
      <c r="E146" s="228" t="s">
        <v>4353</v>
      </c>
      <c r="F146" s="229" t="s">
        <v>4354</v>
      </c>
      <c r="G146" s="230" t="s">
        <v>442</v>
      </c>
      <c r="H146" s="231">
        <v>46</v>
      </c>
      <c r="I146" s="232"/>
      <c r="J146" s="233">
        <f>ROUND(I146*H146,2)</f>
        <v>0</v>
      </c>
      <c r="K146" s="229" t="s">
        <v>1</v>
      </c>
      <c r="L146" s="45"/>
      <c r="M146" s="234" t="s">
        <v>1</v>
      </c>
      <c r="N146" s="235" t="s">
        <v>41</v>
      </c>
      <c r="O146" s="92"/>
      <c r="P146" s="236">
        <f>O146*H146</f>
        <v>0</v>
      </c>
      <c r="Q146" s="236">
        <v>0</v>
      </c>
      <c r="R146" s="236">
        <f>Q146*H146</f>
        <v>0</v>
      </c>
      <c r="S146" s="236">
        <v>0</v>
      </c>
      <c r="T146" s="237">
        <f>S146*H146</f>
        <v>0</v>
      </c>
      <c r="U146" s="39"/>
      <c r="V146" s="39"/>
      <c r="W146" s="39"/>
      <c r="X146" s="39"/>
      <c r="Y146" s="39"/>
      <c r="Z146" s="39"/>
      <c r="AA146" s="39"/>
      <c r="AB146" s="39"/>
      <c r="AC146" s="39"/>
      <c r="AD146" s="39"/>
      <c r="AE146" s="39"/>
      <c r="AR146" s="238" t="s">
        <v>895</v>
      </c>
      <c r="AT146" s="238" t="s">
        <v>343</v>
      </c>
      <c r="AU146" s="238" t="s">
        <v>85</v>
      </c>
      <c r="AY146" s="18" t="s">
        <v>342</v>
      </c>
      <c r="BE146" s="239">
        <f>IF(N146="základní",J146,0)</f>
        <v>0</v>
      </c>
      <c r="BF146" s="239">
        <f>IF(N146="snížená",J146,0)</f>
        <v>0</v>
      </c>
      <c r="BG146" s="239">
        <f>IF(N146="zákl. přenesená",J146,0)</f>
        <v>0</v>
      </c>
      <c r="BH146" s="239">
        <f>IF(N146="sníž. přenesená",J146,0)</f>
        <v>0</v>
      </c>
      <c r="BI146" s="239">
        <f>IF(N146="nulová",J146,0)</f>
        <v>0</v>
      </c>
      <c r="BJ146" s="18" t="s">
        <v>83</v>
      </c>
      <c r="BK146" s="239">
        <f>ROUND(I146*H146,2)</f>
        <v>0</v>
      </c>
      <c r="BL146" s="18" t="s">
        <v>895</v>
      </c>
      <c r="BM146" s="238" t="s">
        <v>4355</v>
      </c>
    </row>
    <row r="147" s="2" customFormat="1">
      <c r="A147" s="39"/>
      <c r="B147" s="40"/>
      <c r="C147" s="41"/>
      <c r="D147" s="240" t="s">
        <v>349</v>
      </c>
      <c r="E147" s="41"/>
      <c r="F147" s="241" t="s">
        <v>4354</v>
      </c>
      <c r="G147" s="41"/>
      <c r="H147" s="41"/>
      <c r="I147" s="242"/>
      <c r="J147" s="41"/>
      <c r="K147" s="41"/>
      <c r="L147" s="45"/>
      <c r="M147" s="243"/>
      <c r="N147" s="244"/>
      <c r="O147" s="92"/>
      <c r="P147" s="92"/>
      <c r="Q147" s="92"/>
      <c r="R147" s="92"/>
      <c r="S147" s="92"/>
      <c r="T147" s="93"/>
      <c r="U147" s="39"/>
      <c r="V147" s="39"/>
      <c r="W147" s="39"/>
      <c r="X147" s="39"/>
      <c r="Y147" s="39"/>
      <c r="Z147" s="39"/>
      <c r="AA147" s="39"/>
      <c r="AB147" s="39"/>
      <c r="AC147" s="39"/>
      <c r="AD147" s="39"/>
      <c r="AE147" s="39"/>
      <c r="AT147" s="18" t="s">
        <v>349</v>
      </c>
      <c r="AU147" s="18" t="s">
        <v>85</v>
      </c>
    </row>
    <row r="148" s="2" customFormat="1" ht="21.75" customHeight="1">
      <c r="A148" s="39"/>
      <c r="B148" s="40"/>
      <c r="C148" s="227" t="s">
        <v>386</v>
      </c>
      <c r="D148" s="227" t="s">
        <v>343</v>
      </c>
      <c r="E148" s="228" t="s">
        <v>4356</v>
      </c>
      <c r="F148" s="229" t="s">
        <v>4357</v>
      </c>
      <c r="G148" s="230" t="s">
        <v>543</v>
      </c>
      <c r="H148" s="231">
        <v>333</v>
      </c>
      <c r="I148" s="232"/>
      <c r="J148" s="233">
        <f>ROUND(I148*H148,2)</f>
        <v>0</v>
      </c>
      <c r="K148" s="229" t="s">
        <v>1</v>
      </c>
      <c r="L148" s="45"/>
      <c r="M148" s="234" t="s">
        <v>1</v>
      </c>
      <c r="N148" s="235" t="s">
        <v>41</v>
      </c>
      <c r="O148" s="92"/>
      <c r="P148" s="236">
        <f>O148*H148</f>
        <v>0</v>
      </c>
      <c r="Q148" s="236">
        <v>0</v>
      </c>
      <c r="R148" s="236">
        <f>Q148*H148</f>
        <v>0</v>
      </c>
      <c r="S148" s="236">
        <v>0</v>
      </c>
      <c r="T148" s="237">
        <f>S148*H148</f>
        <v>0</v>
      </c>
      <c r="U148" s="39"/>
      <c r="V148" s="39"/>
      <c r="W148" s="39"/>
      <c r="X148" s="39"/>
      <c r="Y148" s="39"/>
      <c r="Z148" s="39"/>
      <c r="AA148" s="39"/>
      <c r="AB148" s="39"/>
      <c r="AC148" s="39"/>
      <c r="AD148" s="39"/>
      <c r="AE148" s="39"/>
      <c r="AR148" s="238" t="s">
        <v>895</v>
      </c>
      <c r="AT148" s="238" t="s">
        <v>343</v>
      </c>
      <c r="AU148" s="238" t="s">
        <v>85</v>
      </c>
      <c r="AY148" s="18" t="s">
        <v>342</v>
      </c>
      <c r="BE148" s="239">
        <f>IF(N148="základní",J148,0)</f>
        <v>0</v>
      </c>
      <c r="BF148" s="239">
        <f>IF(N148="snížená",J148,0)</f>
        <v>0</v>
      </c>
      <c r="BG148" s="239">
        <f>IF(N148="zákl. přenesená",J148,0)</f>
        <v>0</v>
      </c>
      <c r="BH148" s="239">
        <f>IF(N148="sníž. přenesená",J148,0)</f>
        <v>0</v>
      </c>
      <c r="BI148" s="239">
        <f>IF(N148="nulová",J148,0)</f>
        <v>0</v>
      </c>
      <c r="BJ148" s="18" t="s">
        <v>83</v>
      </c>
      <c r="BK148" s="239">
        <f>ROUND(I148*H148,2)</f>
        <v>0</v>
      </c>
      <c r="BL148" s="18" t="s">
        <v>895</v>
      </c>
      <c r="BM148" s="238" t="s">
        <v>4358</v>
      </c>
    </row>
    <row r="149" s="2" customFormat="1">
      <c r="A149" s="39"/>
      <c r="B149" s="40"/>
      <c r="C149" s="41"/>
      <c r="D149" s="240" t="s">
        <v>349</v>
      </c>
      <c r="E149" s="41"/>
      <c r="F149" s="241" t="s">
        <v>4357</v>
      </c>
      <c r="G149" s="41"/>
      <c r="H149" s="41"/>
      <c r="I149" s="242"/>
      <c r="J149" s="41"/>
      <c r="K149" s="41"/>
      <c r="L149" s="45"/>
      <c r="M149" s="243"/>
      <c r="N149" s="244"/>
      <c r="O149" s="92"/>
      <c r="P149" s="92"/>
      <c r="Q149" s="92"/>
      <c r="R149" s="92"/>
      <c r="S149" s="92"/>
      <c r="T149" s="93"/>
      <c r="U149" s="39"/>
      <c r="V149" s="39"/>
      <c r="W149" s="39"/>
      <c r="X149" s="39"/>
      <c r="Y149" s="39"/>
      <c r="Z149" s="39"/>
      <c r="AA149" s="39"/>
      <c r="AB149" s="39"/>
      <c r="AC149" s="39"/>
      <c r="AD149" s="39"/>
      <c r="AE149" s="39"/>
      <c r="AT149" s="18" t="s">
        <v>349</v>
      </c>
      <c r="AU149" s="18" t="s">
        <v>85</v>
      </c>
    </row>
    <row r="150" s="2" customFormat="1" ht="16.5" customHeight="1">
      <c r="A150" s="39"/>
      <c r="B150" s="40"/>
      <c r="C150" s="227" t="s">
        <v>392</v>
      </c>
      <c r="D150" s="227" t="s">
        <v>343</v>
      </c>
      <c r="E150" s="228" t="s">
        <v>4359</v>
      </c>
      <c r="F150" s="229" t="s">
        <v>4360</v>
      </c>
      <c r="G150" s="230" t="s">
        <v>543</v>
      </c>
      <c r="H150" s="231">
        <v>180</v>
      </c>
      <c r="I150" s="232"/>
      <c r="J150" s="233">
        <f>ROUND(I150*H150,2)</f>
        <v>0</v>
      </c>
      <c r="K150" s="229" t="s">
        <v>1</v>
      </c>
      <c r="L150" s="45"/>
      <c r="M150" s="234" t="s">
        <v>1</v>
      </c>
      <c r="N150" s="235" t="s">
        <v>41</v>
      </c>
      <c r="O150" s="92"/>
      <c r="P150" s="236">
        <f>O150*H150</f>
        <v>0</v>
      </c>
      <c r="Q150" s="236">
        <v>0</v>
      </c>
      <c r="R150" s="236">
        <f>Q150*H150</f>
        <v>0</v>
      </c>
      <c r="S150" s="236">
        <v>0</v>
      </c>
      <c r="T150" s="237">
        <f>S150*H150</f>
        <v>0</v>
      </c>
      <c r="U150" s="39"/>
      <c r="V150" s="39"/>
      <c r="W150" s="39"/>
      <c r="X150" s="39"/>
      <c r="Y150" s="39"/>
      <c r="Z150" s="39"/>
      <c r="AA150" s="39"/>
      <c r="AB150" s="39"/>
      <c r="AC150" s="39"/>
      <c r="AD150" s="39"/>
      <c r="AE150" s="39"/>
      <c r="AR150" s="238" t="s">
        <v>895</v>
      </c>
      <c r="AT150" s="238" t="s">
        <v>343</v>
      </c>
      <c r="AU150" s="238" t="s">
        <v>85</v>
      </c>
      <c r="AY150" s="18" t="s">
        <v>342</v>
      </c>
      <c r="BE150" s="239">
        <f>IF(N150="základní",J150,0)</f>
        <v>0</v>
      </c>
      <c r="BF150" s="239">
        <f>IF(N150="snížená",J150,0)</f>
        <v>0</v>
      </c>
      <c r="BG150" s="239">
        <f>IF(N150="zákl. přenesená",J150,0)</f>
        <v>0</v>
      </c>
      <c r="BH150" s="239">
        <f>IF(N150="sníž. přenesená",J150,0)</f>
        <v>0</v>
      </c>
      <c r="BI150" s="239">
        <f>IF(N150="nulová",J150,0)</f>
        <v>0</v>
      </c>
      <c r="BJ150" s="18" t="s">
        <v>83</v>
      </c>
      <c r="BK150" s="239">
        <f>ROUND(I150*H150,2)</f>
        <v>0</v>
      </c>
      <c r="BL150" s="18" t="s">
        <v>895</v>
      </c>
      <c r="BM150" s="238" t="s">
        <v>4361</v>
      </c>
    </row>
    <row r="151" s="2" customFormat="1">
      <c r="A151" s="39"/>
      <c r="B151" s="40"/>
      <c r="C151" s="41"/>
      <c r="D151" s="240" t="s">
        <v>349</v>
      </c>
      <c r="E151" s="41"/>
      <c r="F151" s="241" t="s">
        <v>4360</v>
      </c>
      <c r="G151" s="41"/>
      <c r="H151" s="41"/>
      <c r="I151" s="242"/>
      <c r="J151" s="41"/>
      <c r="K151" s="41"/>
      <c r="L151" s="45"/>
      <c r="M151" s="243"/>
      <c r="N151" s="244"/>
      <c r="O151" s="92"/>
      <c r="P151" s="92"/>
      <c r="Q151" s="92"/>
      <c r="R151" s="92"/>
      <c r="S151" s="92"/>
      <c r="T151" s="93"/>
      <c r="U151" s="39"/>
      <c r="V151" s="39"/>
      <c r="W151" s="39"/>
      <c r="X151" s="39"/>
      <c r="Y151" s="39"/>
      <c r="Z151" s="39"/>
      <c r="AA151" s="39"/>
      <c r="AB151" s="39"/>
      <c r="AC151" s="39"/>
      <c r="AD151" s="39"/>
      <c r="AE151" s="39"/>
      <c r="AT151" s="18" t="s">
        <v>349</v>
      </c>
      <c r="AU151" s="18" t="s">
        <v>85</v>
      </c>
    </row>
    <row r="152" s="2" customFormat="1" ht="16.5" customHeight="1">
      <c r="A152" s="39"/>
      <c r="B152" s="40"/>
      <c r="C152" s="227" t="s">
        <v>397</v>
      </c>
      <c r="D152" s="227" t="s">
        <v>343</v>
      </c>
      <c r="E152" s="228" t="s">
        <v>4362</v>
      </c>
      <c r="F152" s="229" t="s">
        <v>4363</v>
      </c>
      <c r="G152" s="230" t="s">
        <v>442</v>
      </c>
      <c r="H152" s="231">
        <v>1</v>
      </c>
      <c r="I152" s="232"/>
      <c r="J152" s="233">
        <f>ROUND(I152*H152,2)</f>
        <v>0</v>
      </c>
      <c r="K152" s="229" t="s">
        <v>1</v>
      </c>
      <c r="L152" s="45"/>
      <c r="M152" s="234" t="s">
        <v>1</v>
      </c>
      <c r="N152" s="235" t="s">
        <v>41</v>
      </c>
      <c r="O152" s="92"/>
      <c r="P152" s="236">
        <f>O152*H152</f>
        <v>0</v>
      </c>
      <c r="Q152" s="236">
        <v>0</v>
      </c>
      <c r="R152" s="236">
        <f>Q152*H152</f>
        <v>0</v>
      </c>
      <c r="S152" s="236">
        <v>0</v>
      </c>
      <c r="T152" s="237">
        <f>S152*H152</f>
        <v>0</v>
      </c>
      <c r="U152" s="39"/>
      <c r="V152" s="39"/>
      <c r="W152" s="39"/>
      <c r="X152" s="39"/>
      <c r="Y152" s="39"/>
      <c r="Z152" s="39"/>
      <c r="AA152" s="39"/>
      <c r="AB152" s="39"/>
      <c r="AC152" s="39"/>
      <c r="AD152" s="39"/>
      <c r="AE152" s="39"/>
      <c r="AR152" s="238" t="s">
        <v>895</v>
      </c>
      <c r="AT152" s="238" t="s">
        <v>343</v>
      </c>
      <c r="AU152" s="238" t="s">
        <v>85</v>
      </c>
      <c r="AY152" s="18" t="s">
        <v>342</v>
      </c>
      <c r="BE152" s="239">
        <f>IF(N152="základní",J152,0)</f>
        <v>0</v>
      </c>
      <c r="BF152" s="239">
        <f>IF(N152="snížená",J152,0)</f>
        <v>0</v>
      </c>
      <c r="BG152" s="239">
        <f>IF(N152="zákl. přenesená",J152,0)</f>
        <v>0</v>
      </c>
      <c r="BH152" s="239">
        <f>IF(N152="sníž. přenesená",J152,0)</f>
        <v>0</v>
      </c>
      <c r="BI152" s="239">
        <f>IF(N152="nulová",J152,0)</f>
        <v>0</v>
      </c>
      <c r="BJ152" s="18" t="s">
        <v>83</v>
      </c>
      <c r="BK152" s="239">
        <f>ROUND(I152*H152,2)</f>
        <v>0</v>
      </c>
      <c r="BL152" s="18" t="s">
        <v>895</v>
      </c>
      <c r="BM152" s="238" t="s">
        <v>4364</v>
      </c>
    </row>
    <row r="153" s="2" customFormat="1">
      <c r="A153" s="39"/>
      <c r="B153" s="40"/>
      <c r="C153" s="41"/>
      <c r="D153" s="240" t="s">
        <v>349</v>
      </c>
      <c r="E153" s="41"/>
      <c r="F153" s="241" t="s">
        <v>4363</v>
      </c>
      <c r="G153" s="41"/>
      <c r="H153" s="41"/>
      <c r="I153" s="242"/>
      <c r="J153" s="41"/>
      <c r="K153" s="41"/>
      <c r="L153" s="45"/>
      <c r="M153" s="243"/>
      <c r="N153" s="244"/>
      <c r="O153" s="92"/>
      <c r="P153" s="92"/>
      <c r="Q153" s="92"/>
      <c r="R153" s="92"/>
      <c r="S153" s="92"/>
      <c r="T153" s="93"/>
      <c r="U153" s="39"/>
      <c r="V153" s="39"/>
      <c r="W153" s="39"/>
      <c r="X153" s="39"/>
      <c r="Y153" s="39"/>
      <c r="Z153" s="39"/>
      <c r="AA153" s="39"/>
      <c r="AB153" s="39"/>
      <c r="AC153" s="39"/>
      <c r="AD153" s="39"/>
      <c r="AE153" s="39"/>
      <c r="AT153" s="18" t="s">
        <v>349</v>
      </c>
      <c r="AU153" s="18" t="s">
        <v>85</v>
      </c>
    </row>
    <row r="154" s="2" customFormat="1" ht="16.5" customHeight="1">
      <c r="A154" s="39"/>
      <c r="B154" s="40"/>
      <c r="C154" s="227" t="s">
        <v>401</v>
      </c>
      <c r="D154" s="227" t="s">
        <v>343</v>
      </c>
      <c r="E154" s="228" t="s">
        <v>4365</v>
      </c>
      <c r="F154" s="229" t="s">
        <v>4366</v>
      </c>
      <c r="G154" s="230" t="s">
        <v>442</v>
      </c>
      <c r="H154" s="231">
        <v>24</v>
      </c>
      <c r="I154" s="232"/>
      <c r="J154" s="233">
        <f>ROUND(I154*H154,2)</f>
        <v>0</v>
      </c>
      <c r="K154" s="229" t="s">
        <v>1</v>
      </c>
      <c r="L154" s="45"/>
      <c r="M154" s="234" t="s">
        <v>1</v>
      </c>
      <c r="N154" s="235" t="s">
        <v>41</v>
      </c>
      <c r="O154" s="92"/>
      <c r="P154" s="236">
        <f>O154*H154</f>
        <v>0</v>
      </c>
      <c r="Q154" s="236">
        <v>0</v>
      </c>
      <c r="R154" s="236">
        <f>Q154*H154</f>
        <v>0</v>
      </c>
      <c r="S154" s="236">
        <v>0</v>
      </c>
      <c r="T154" s="237">
        <f>S154*H154</f>
        <v>0</v>
      </c>
      <c r="U154" s="39"/>
      <c r="V154" s="39"/>
      <c r="W154" s="39"/>
      <c r="X154" s="39"/>
      <c r="Y154" s="39"/>
      <c r="Z154" s="39"/>
      <c r="AA154" s="39"/>
      <c r="AB154" s="39"/>
      <c r="AC154" s="39"/>
      <c r="AD154" s="39"/>
      <c r="AE154" s="39"/>
      <c r="AR154" s="238" t="s">
        <v>895</v>
      </c>
      <c r="AT154" s="238" t="s">
        <v>343</v>
      </c>
      <c r="AU154" s="238" t="s">
        <v>85</v>
      </c>
      <c r="AY154" s="18" t="s">
        <v>342</v>
      </c>
      <c r="BE154" s="239">
        <f>IF(N154="základní",J154,0)</f>
        <v>0</v>
      </c>
      <c r="BF154" s="239">
        <f>IF(N154="snížená",J154,0)</f>
        <v>0</v>
      </c>
      <c r="BG154" s="239">
        <f>IF(N154="zákl. přenesená",J154,0)</f>
        <v>0</v>
      </c>
      <c r="BH154" s="239">
        <f>IF(N154="sníž. přenesená",J154,0)</f>
        <v>0</v>
      </c>
      <c r="BI154" s="239">
        <f>IF(N154="nulová",J154,0)</f>
        <v>0</v>
      </c>
      <c r="BJ154" s="18" t="s">
        <v>83</v>
      </c>
      <c r="BK154" s="239">
        <f>ROUND(I154*H154,2)</f>
        <v>0</v>
      </c>
      <c r="BL154" s="18" t="s">
        <v>895</v>
      </c>
      <c r="BM154" s="238" t="s">
        <v>4367</v>
      </c>
    </row>
    <row r="155" s="2" customFormat="1">
      <c r="A155" s="39"/>
      <c r="B155" s="40"/>
      <c r="C155" s="41"/>
      <c r="D155" s="240" t="s">
        <v>349</v>
      </c>
      <c r="E155" s="41"/>
      <c r="F155" s="241" t="s">
        <v>4366</v>
      </c>
      <c r="G155" s="41"/>
      <c r="H155" s="41"/>
      <c r="I155" s="242"/>
      <c r="J155" s="41"/>
      <c r="K155" s="41"/>
      <c r="L155" s="45"/>
      <c r="M155" s="243"/>
      <c r="N155" s="244"/>
      <c r="O155" s="92"/>
      <c r="P155" s="92"/>
      <c r="Q155" s="92"/>
      <c r="R155" s="92"/>
      <c r="S155" s="92"/>
      <c r="T155" s="93"/>
      <c r="U155" s="39"/>
      <c r="V155" s="39"/>
      <c r="W155" s="39"/>
      <c r="X155" s="39"/>
      <c r="Y155" s="39"/>
      <c r="Z155" s="39"/>
      <c r="AA155" s="39"/>
      <c r="AB155" s="39"/>
      <c r="AC155" s="39"/>
      <c r="AD155" s="39"/>
      <c r="AE155" s="39"/>
      <c r="AT155" s="18" t="s">
        <v>349</v>
      </c>
      <c r="AU155" s="18" t="s">
        <v>85</v>
      </c>
    </row>
    <row r="156" s="2" customFormat="1" ht="24.15" customHeight="1">
      <c r="A156" s="39"/>
      <c r="B156" s="40"/>
      <c r="C156" s="227" t="s">
        <v>408</v>
      </c>
      <c r="D156" s="227" t="s">
        <v>343</v>
      </c>
      <c r="E156" s="228" t="s">
        <v>4368</v>
      </c>
      <c r="F156" s="229" t="s">
        <v>4369</v>
      </c>
      <c r="G156" s="230" t="s">
        <v>442</v>
      </c>
      <c r="H156" s="231">
        <v>18</v>
      </c>
      <c r="I156" s="232"/>
      <c r="J156" s="233">
        <f>ROUND(I156*H156,2)</f>
        <v>0</v>
      </c>
      <c r="K156" s="229" t="s">
        <v>1</v>
      </c>
      <c r="L156" s="45"/>
      <c r="M156" s="234" t="s">
        <v>1</v>
      </c>
      <c r="N156" s="235" t="s">
        <v>41</v>
      </c>
      <c r="O156" s="92"/>
      <c r="P156" s="236">
        <f>O156*H156</f>
        <v>0</v>
      </c>
      <c r="Q156" s="236">
        <v>0</v>
      </c>
      <c r="R156" s="236">
        <f>Q156*H156</f>
        <v>0</v>
      </c>
      <c r="S156" s="236">
        <v>0</v>
      </c>
      <c r="T156" s="237">
        <f>S156*H156</f>
        <v>0</v>
      </c>
      <c r="U156" s="39"/>
      <c r="V156" s="39"/>
      <c r="W156" s="39"/>
      <c r="X156" s="39"/>
      <c r="Y156" s="39"/>
      <c r="Z156" s="39"/>
      <c r="AA156" s="39"/>
      <c r="AB156" s="39"/>
      <c r="AC156" s="39"/>
      <c r="AD156" s="39"/>
      <c r="AE156" s="39"/>
      <c r="AR156" s="238" t="s">
        <v>895</v>
      </c>
      <c r="AT156" s="238" t="s">
        <v>343</v>
      </c>
      <c r="AU156" s="238" t="s">
        <v>85</v>
      </c>
      <c r="AY156" s="18" t="s">
        <v>342</v>
      </c>
      <c r="BE156" s="239">
        <f>IF(N156="základní",J156,0)</f>
        <v>0</v>
      </c>
      <c r="BF156" s="239">
        <f>IF(N156="snížená",J156,0)</f>
        <v>0</v>
      </c>
      <c r="BG156" s="239">
        <f>IF(N156="zákl. přenesená",J156,0)</f>
        <v>0</v>
      </c>
      <c r="BH156" s="239">
        <f>IF(N156="sníž. přenesená",J156,0)</f>
        <v>0</v>
      </c>
      <c r="BI156" s="239">
        <f>IF(N156="nulová",J156,0)</f>
        <v>0</v>
      </c>
      <c r="BJ156" s="18" t="s">
        <v>83</v>
      </c>
      <c r="BK156" s="239">
        <f>ROUND(I156*H156,2)</f>
        <v>0</v>
      </c>
      <c r="BL156" s="18" t="s">
        <v>895</v>
      </c>
      <c r="BM156" s="238" t="s">
        <v>4370</v>
      </c>
    </row>
    <row r="157" s="2" customFormat="1">
      <c r="A157" s="39"/>
      <c r="B157" s="40"/>
      <c r="C157" s="41"/>
      <c r="D157" s="240" t="s">
        <v>349</v>
      </c>
      <c r="E157" s="41"/>
      <c r="F157" s="241" t="s">
        <v>4369</v>
      </c>
      <c r="G157" s="41"/>
      <c r="H157" s="41"/>
      <c r="I157" s="242"/>
      <c r="J157" s="41"/>
      <c r="K157" s="41"/>
      <c r="L157" s="45"/>
      <c r="M157" s="243"/>
      <c r="N157" s="244"/>
      <c r="O157" s="92"/>
      <c r="P157" s="92"/>
      <c r="Q157" s="92"/>
      <c r="R157" s="92"/>
      <c r="S157" s="92"/>
      <c r="T157" s="93"/>
      <c r="U157" s="39"/>
      <c r="V157" s="39"/>
      <c r="W157" s="39"/>
      <c r="X157" s="39"/>
      <c r="Y157" s="39"/>
      <c r="Z157" s="39"/>
      <c r="AA157" s="39"/>
      <c r="AB157" s="39"/>
      <c r="AC157" s="39"/>
      <c r="AD157" s="39"/>
      <c r="AE157" s="39"/>
      <c r="AT157" s="18" t="s">
        <v>349</v>
      </c>
      <c r="AU157" s="18" t="s">
        <v>85</v>
      </c>
    </row>
    <row r="158" s="2" customFormat="1" ht="16.5" customHeight="1">
      <c r="A158" s="39"/>
      <c r="B158" s="40"/>
      <c r="C158" s="227" t="s">
        <v>8</v>
      </c>
      <c r="D158" s="227" t="s">
        <v>343</v>
      </c>
      <c r="E158" s="228" t="s">
        <v>4371</v>
      </c>
      <c r="F158" s="229" t="s">
        <v>4372</v>
      </c>
      <c r="G158" s="230" t="s">
        <v>442</v>
      </c>
      <c r="H158" s="231">
        <v>18</v>
      </c>
      <c r="I158" s="232"/>
      <c r="J158" s="233">
        <f>ROUND(I158*H158,2)</f>
        <v>0</v>
      </c>
      <c r="K158" s="229" t="s">
        <v>1</v>
      </c>
      <c r="L158" s="45"/>
      <c r="M158" s="234" t="s">
        <v>1</v>
      </c>
      <c r="N158" s="235" t="s">
        <v>41</v>
      </c>
      <c r="O158" s="92"/>
      <c r="P158" s="236">
        <f>O158*H158</f>
        <v>0</v>
      </c>
      <c r="Q158" s="236">
        <v>0</v>
      </c>
      <c r="R158" s="236">
        <f>Q158*H158</f>
        <v>0</v>
      </c>
      <c r="S158" s="236">
        <v>0</v>
      </c>
      <c r="T158" s="237">
        <f>S158*H158</f>
        <v>0</v>
      </c>
      <c r="U158" s="39"/>
      <c r="V158" s="39"/>
      <c r="W158" s="39"/>
      <c r="X158" s="39"/>
      <c r="Y158" s="39"/>
      <c r="Z158" s="39"/>
      <c r="AA158" s="39"/>
      <c r="AB158" s="39"/>
      <c r="AC158" s="39"/>
      <c r="AD158" s="39"/>
      <c r="AE158" s="39"/>
      <c r="AR158" s="238" t="s">
        <v>895</v>
      </c>
      <c r="AT158" s="238" t="s">
        <v>343</v>
      </c>
      <c r="AU158" s="238" t="s">
        <v>85</v>
      </c>
      <c r="AY158" s="18" t="s">
        <v>342</v>
      </c>
      <c r="BE158" s="239">
        <f>IF(N158="základní",J158,0)</f>
        <v>0</v>
      </c>
      <c r="BF158" s="239">
        <f>IF(N158="snížená",J158,0)</f>
        <v>0</v>
      </c>
      <c r="BG158" s="239">
        <f>IF(N158="zákl. přenesená",J158,0)</f>
        <v>0</v>
      </c>
      <c r="BH158" s="239">
        <f>IF(N158="sníž. přenesená",J158,0)</f>
        <v>0</v>
      </c>
      <c r="BI158" s="239">
        <f>IF(N158="nulová",J158,0)</f>
        <v>0</v>
      </c>
      <c r="BJ158" s="18" t="s">
        <v>83</v>
      </c>
      <c r="BK158" s="239">
        <f>ROUND(I158*H158,2)</f>
        <v>0</v>
      </c>
      <c r="BL158" s="18" t="s">
        <v>895</v>
      </c>
      <c r="BM158" s="238" t="s">
        <v>4373</v>
      </c>
    </row>
    <row r="159" s="2" customFormat="1">
      <c r="A159" s="39"/>
      <c r="B159" s="40"/>
      <c r="C159" s="41"/>
      <c r="D159" s="240" t="s">
        <v>349</v>
      </c>
      <c r="E159" s="41"/>
      <c r="F159" s="241" t="s">
        <v>4372</v>
      </c>
      <c r="G159" s="41"/>
      <c r="H159" s="41"/>
      <c r="I159" s="242"/>
      <c r="J159" s="41"/>
      <c r="K159" s="41"/>
      <c r="L159" s="45"/>
      <c r="M159" s="243"/>
      <c r="N159" s="244"/>
      <c r="O159" s="92"/>
      <c r="P159" s="92"/>
      <c r="Q159" s="92"/>
      <c r="R159" s="92"/>
      <c r="S159" s="92"/>
      <c r="T159" s="93"/>
      <c r="U159" s="39"/>
      <c r="V159" s="39"/>
      <c r="W159" s="39"/>
      <c r="X159" s="39"/>
      <c r="Y159" s="39"/>
      <c r="Z159" s="39"/>
      <c r="AA159" s="39"/>
      <c r="AB159" s="39"/>
      <c r="AC159" s="39"/>
      <c r="AD159" s="39"/>
      <c r="AE159" s="39"/>
      <c r="AT159" s="18" t="s">
        <v>349</v>
      </c>
      <c r="AU159" s="18" t="s">
        <v>85</v>
      </c>
    </row>
    <row r="160" s="2" customFormat="1" ht="24.15" customHeight="1">
      <c r="A160" s="39"/>
      <c r="B160" s="40"/>
      <c r="C160" s="227" t="s">
        <v>419</v>
      </c>
      <c r="D160" s="227" t="s">
        <v>343</v>
      </c>
      <c r="E160" s="228" t="s">
        <v>4374</v>
      </c>
      <c r="F160" s="229" t="s">
        <v>4375</v>
      </c>
      <c r="G160" s="230" t="s">
        <v>442</v>
      </c>
      <c r="H160" s="231">
        <v>1</v>
      </c>
      <c r="I160" s="232"/>
      <c r="J160" s="233">
        <f>ROUND(I160*H160,2)</f>
        <v>0</v>
      </c>
      <c r="K160" s="229" t="s">
        <v>1</v>
      </c>
      <c r="L160" s="45"/>
      <c r="M160" s="234" t="s">
        <v>1</v>
      </c>
      <c r="N160" s="235" t="s">
        <v>41</v>
      </c>
      <c r="O160" s="92"/>
      <c r="P160" s="236">
        <f>O160*H160</f>
        <v>0</v>
      </c>
      <c r="Q160" s="236">
        <v>0</v>
      </c>
      <c r="R160" s="236">
        <f>Q160*H160</f>
        <v>0</v>
      </c>
      <c r="S160" s="236">
        <v>0</v>
      </c>
      <c r="T160" s="237">
        <f>S160*H160</f>
        <v>0</v>
      </c>
      <c r="U160" s="39"/>
      <c r="V160" s="39"/>
      <c r="W160" s="39"/>
      <c r="X160" s="39"/>
      <c r="Y160" s="39"/>
      <c r="Z160" s="39"/>
      <c r="AA160" s="39"/>
      <c r="AB160" s="39"/>
      <c r="AC160" s="39"/>
      <c r="AD160" s="39"/>
      <c r="AE160" s="39"/>
      <c r="AR160" s="238" t="s">
        <v>895</v>
      </c>
      <c r="AT160" s="238" t="s">
        <v>343</v>
      </c>
      <c r="AU160" s="238" t="s">
        <v>85</v>
      </c>
      <c r="AY160" s="18" t="s">
        <v>342</v>
      </c>
      <c r="BE160" s="239">
        <f>IF(N160="základní",J160,0)</f>
        <v>0</v>
      </c>
      <c r="BF160" s="239">
        <f>IF(N160="snížená",J160,0)</f>
        <v>0</v>
      </c>
      <c r="BG160" s="239">
        <f>IF(N160="zákl. přenesená",J160,0)</f>
        <v>0</v>
      </c>
      <c r="BH160" s="239">
        <f>IF(N160="sníž. přenesená",J160,0)</f>
        <v>0</v>
      </c>
      <c r="BI160" s="239">
        <f>IF(N160="nulová",J160,0)</f>
        <v>0</v>
      </c>
      <c r="BJ160" s="18" t="s">
        <v>83</v>
      </c>
      <c r="BK160" s="239">
        <f>ROUND(I160*H160,2)</f>
        <v>0</v>
      </c>
      <c r="BL160" s="18" t="s">
        <v>895</v>
      </c>
      <c r="BM160" s="238" t="s">
        <v>4376</v>
      </c>
    </row>
    <row r="161" s="2" customFormat="1">
      <c r="A161" s="39"/>
      <c r="B161" s="40"/>
      <c r="C161" s="41"/>
      <c r="D161" s="240" t="s">
        <v>349</v>
      </c>
      <c r="E161" s="41"/>
      <c r="F161" s="241" t="s">
        <v>4375</v>
      </c>
      <c r="G161" s="41"/>
      <c r="H161" s="41"/>
      <c r="I161" s="242"/>
      <c r="J161" s="41"/>
      <c r="K161" s="41"/>
      <c r="L161" s="45"/>
      <c r="M161" s="243"/>
      <c r="N161" s="244"/>
      <c r="O161" s="92"/>
      <c r="P161" s="92"/>
      <c r="Q161" s="92"/>
      <c r="R161" s="92"/>
      <c r="S161" s="92"/>
      <c r="T161" s="93"/>
      <c r="U161" s="39"/>
      <c r="V161" s="39"/>
      <c r="W161" s="39"/>
      <c r="X161" s="39"/>
      <c r="Y161" s="39"/>
      <c r="Z161" s="39"/>
      <c r="AA161" s="39"/>
      <c r="AB161" s="39"/>
      <c r="AC161" s="39"/>
      <c r="AD161" s="39"/>
      <c r="AE161" s="39"/>
      <c r="AT161" s="18" t="s">
        <v>349</v>
      </c>
      <c r="AU161" s="18" t="s">
        <v>85</v>
      </c>
    </row>
    <row r="162" s="2" customFormat="1" ht="16.5" customHeight="1">
      <c r="A162" s="39"/>
      <c r="B162" s="40"/>
      <c r="C162" s="227" t="s">
        <v>423</v>
      </c>
      <c r="D162" s="227" t="s">
        <v>343</v>
      </c>
      <c r="E162" s="228" t="s">
        <v>4377</v>
      </c>
      <c r="F162" s="229" t="s">
        <v>4378</v>
      </c>
      <c r="G162" s="230" t="s">
        <v>442</v>
      </c>
      <c r="H162" s="231">
        <v>18</v>
      </c>
      <c r="I162" s="232"/>
      <c r="J162" s="233">
        <f>ROUND(I162*H162,2)</f>
        <v>0</v>
      </c>
      <c r="K162" s="229" t="s">
        <v>1</v>
      </c>
      <c r="L162" s="45"/>
      <c r="M162" s="234" t="s">
        <v>1</v>
      </c>
      <c r="N162" s="235" t="s">
        <v>41</v>
      </c>
      <c r="O162" s="92"/>
      <c r="P162" s="236">
        <f>O162*H162</f>
        <v>0</v>
      </c>
      <c r="Q162" s="236">
        <v>0</v>
      </c>
      <c r="R162" s="236">
        <f>Q162*H162</f>
        <v>0</v>
      </c>
      <c r="S162" s="236">
        <v>0</v>
      </c>
      <c r="T162" s="237">
        <f>S162*H162</f>
        <v>0</v>
      </c>
      <c r="U162" s="39"/>
      <c r="V162" s="39"/>
      <c r="W162" s="39"/>
      <c r="X162" s="39"/>
      <c r="Y162" s="39"/>
      <c r="Z162" s="39"/>
      <c r="AA162" s="39"/>
      <c r="AB162" s="39"/>
      <c r="AC162" s="39"/>
      <c r="AD162" s="39"/>
      <c r="AE162" s="39"/>
      <c r="AR162" s="238" t="s">
        <v>895</v>
      </c>
      <c r="AT162" s="238" t="s">
        <v>343</v>
      </c>
      <c r="AU162" s="238" t="s">
        <v>85</v>
      </c>
      <c r="AY162" s="18" t="s">
        <v>342</v>
      </c>
      <c r="BE162" s="239">
        <f>IF(N162="základní",J162,0)</f>
        <v>0</v>
      </c>
      <c r="BF162" s="239">
        <f>IF(N162="snížená",J162,0)</f>
        <v>0</v>
      </c>
      <c r="BG162" s="239">
        <f>IF(N162="zákl. přenesená",J162,0)</f>
        <v>0</v>
      </c>
      <c r="BH162" s="239">
        <f>IF(N162="sníž. přenesená",J162,0)</f>
        <v>0</v>
      </c>
      <c r="BI162" s="239">
        <f>IF(N162="nulová",J162,0)</f>
        <v>0</v>
      </c>
      <c r="BJ162" s="18" t="s">
        <v>83</v>
      </c>
      <c r="BK162" s="239">
        <f>ROUND(I162*H162,2)</f>
        <v>0</v>
      </c>
      <c r="BL162" s="18" t="s">
        <v>895</v>
      </c>
      <c r="BM162" s="238" t="s">
        <v>4379</v>
      </c>
    </row>
    <row r="163" s="2" customFormat="1">
      <c r="A163" s="39"/>
      <c r="B163" s="40"/>
      <c r="C163" s="41"/>
      <c r="D163" s="240" t="s">
        <v>349</v>
      </c>
      <c r="E163" s="41"/>
      <c r="F163" s="241" t="s">
        <v>4378</v>
      </c>
      <c r="G163" s="41"/>
      <c r="H163" s="41"/>
      <c r="I163" s="242"/>
      <c r="J163" s="41"/>
      <c r="K163" s="41"/>
      <c r="L163" s="45"/>
      <c r="M163" s="243"/>
      <c r="N163" s="244"/>
      <c r="O163" s="92"/>
      <c r="P163" s="92"/>
      <c r="Q163" s="92"/>
      <c r="R163" s="92"/>
      <c r="S163" s="92"/>
      <c r="T163" s="93"/>
      <c r="U163" s="39"/>
      <c r="V163" s="39"/>
      <c r="W163" s="39"/>
      <c r="X163" s="39"/>
      <c r="Y163" s="39"/>
      <c r="Z163" s="39"/>
      <c r="AA163" s="39"/>
      <c r="AB163" s="39"/>
      <c r="AC163" s="39"/>
      <c r="AD163" s="39"/>
      <c r="AE163" s="39"/>
      <c r="AT163" s="18" t="s">
        <v>349</v>
      </c>
      <c r="AU163" s="18" t="s">
        <v>85</v>
      </c>
    </row>
    <row r="164" s="2" customFormat="1" ht="16.5" customHeight="1">
      <c r="A164" s="39"/>
      <c r="B164" s="40"/>
      <c r="C164" s="227" t="s">
        <v>428</v>
      </c>
      <c r="D164" s="227" t="s">
        <v>343</v>
      </c>
      <c r="E164" s="228" t="s">
        <v>4380</v>
      </c>
      <c r="F164" s="229" t="s">
        <v>4381</v>
      </c>
      <c r="G164" s="230" t="s">
        <v>543</v>
      </c>
      <c r="H164" s="231">
        <v>279</v>
      </c>
      <c r="I164" s="232"/>
      <c r="J164" s="233">
        <f>ROUND(I164*H164,2)</f>
        <v>0</v>
      </c>
      <c r="K164" s="229" t="s">
        <v>1</v>
      </c>
      <c r="L164" s="45"/>
      <c r="M164" s="234" t="s">
        <v>1</v>
      </c>
      <c r="N164" s="235" t="s">
        <v>41</v>
      </c>
      <c r="O164" s="92"/>
      <c r="P164" s="236">
        <f>O164*H164</f>
        <v>0</v>
      </c>
      <c r="Q164" s="236">
        <v>0</v>
      </c>
      <c r="R164" s="236">
        <f>Q164*H164</f>
        <v>0</v>
      </c>
      <c r="S164" s="236">
        <v>0</v>
      </c>
      <c r="T164" s="237">
        <f>S164*H164</f>
        <v>0</v>
      </c>
      <c r="U164" s="39"/>
      <c r="V164" s="39"/>
      <c r="W164" s="39"/>
      <c r="X164" s="39"/>
      <c r="Y164" s="39"/>
      <c r="Z164" s="39"/>
      <c r="AA164" s="39"/>
      <c r="AB164" s="39"/>
      <c r="AC164" s="39"/>
      <c r="AD164" s="39"/>
      <c r="AE164" s="39"/>
      <c r="AR164" s="238" t="s">
        <v>895</v>
      </c>
      <c r="AT164" s="238" t="s">
        <v>343</v>
      </c>
      <c r="AU164" s="238" t="s">
        <v>85</v>
      </c>
      <c r="AY164" s="18" t="s">
        <v>342</v>
      </c>
      <c r="BE164" s="239">
        <f>IF(N164="základní",J164,0)</f>
        <v>0</v>
      </c>
      <c r="BF164" s="239">
        <f>IF(N164="snížená",J164,0)</f>
        <v>0</v>
      </c>
      <c r="BG164" s="239">
        <f>IF(N164="zákl. přenesená",J164,0)</f>
        <v>0</v>
      </c>
      <c r="BH164" s="239">
        <f>IF(N164="sníž. přenesená",J164,0)</f>
        <v>0</v>
      </c>
      <c r="BI164" s="239">
        <f>IF(N164="nulová",J164,0)</f>
        <v>0</v>
      </c>
      <c r="BJ164" s="18" t="s">
        <v>83</v>
      </c>
      <c r="BK164" s="239">
        <f>ROUND(I164*H164,2)</f>
        <v>0</v>
      </c>
      <c r="BL164" s="18" t="s">
        <v>895</v>
      </c>
      <c r="BM164" s="238" t="s">
        <v>4382</v>
      </c>
    </row>
    <row r="165" s="2" customFormat="1">
      <c r="A165" s="39"/>
      <c r="B165" s="40"/>
      <c r="C165" s="41"/>
      <c r="D165" s="240" t="s">
        <v>349</v>
      </c>
      <c r="E165" s="41"/>
      <c r="F165" s="241" t="s">
        <v>4381</v>
      </c>
      <c r="G165" s="41"/>
      <c r="H165" s="41"/>
      <c r="I165" s="242"/>
      <c r="J165" s="41"/>
      <c r="K165" s="41"/>
      <c r="L165" s="45"/>
      <c r="M165" s="243"/>
      <c r="N165" s="244"/>
      <c r="O165" s="92"/>
      <c r="P165" s="92"/>
      <c r="Q165" s="92"/>
      <c r="R165" s="92"/>
      <c r="S165" s="92"/>
      <c r="T165" s="93"/>
      <c r="U165" s="39"/>
      <c r="V165" s="39"/>
      <c r="W165" s="39"/>
      <c r="X165" s="39"/>
      <c r="Y165" s="39"/>
      <c r="Z165" s="39"/>
      <c r="AA165" s="39"/>
      <c r="AB165" s="39"/>
      <c r="AC165" s="39"/>
      <c r="AD165" s="39"/>
      <c r="AE165" s="39"/>
      <c r="AT165" s="18" t="s">
        <v>349</v>
      </c>
      <c r="AU165" s="18" t="s">
        <v>85</v>
      </c>
    </row>
    <row r="166" s="2" customFormat="1" ht="16.5" customHeight="1">
      <c r="A166" s="39"/>
      <c r="B166" s="40"/>
      <c r="C166" s="227" t="s">
        <v>606</v>
      </c>
      <c r="D166" s="227" t="s">
        <v>343</v>
      </c>
      <c r="E166" s="228" t="s">
        <v>4383</v>
      </c>
      <c r="F166" s="229" t="s">
        <v>4384</v>
      </c>
      <c r="G166" s="230" t="s">
        <v>442</v>
      </c>
      <c r="H166" s="231">
        <v>46</v>
      </c>
      <c r="I166" s="232"/>
      <c r="J166" s="233">
        <f>ROUND(I166*H166,2)</f>
        <v>0</v>
      </c>
      <c r="K166" s="229" t="s">
        <v>1</v>
      </c>
      <c r="L166" s="45"/>
      <c r="M166" s="234" t="s">
        <v>1</v>
      </c>
      <c r="N166" s="235" t="s">
        <v>41</v>
      </c>
      <c r="O166" s="92"/>
      <c r="P166" s="236">
        <f>O166*H166</f>
        <v>0</v>
      </c>
      <c r="Q166" s="236">
        <v>0</v>
      </c>
      <c r="R166" s="236">
        <f>Q166*H166</f>
        <v>0</v>
      </c>
      <c r="S166" s="236">
        <v>0</v>
      </c>
      <c r="T166" s="237">
        <f>S166*H166</f>
        <v>0</v>
      </c>
      <c r="U166" s="39"/>
      <c r="V166" s="39"/>
      <c r="W166" s="39"/>
      <c r="X166" s="39"/>
      <c r="Y166" s="39"/>
      <c r="Z166" s="39"/>
      <c r="AA166" s="39"/>
      <c r="AB166" s="39"/>
      <c r="AC166" s="39"/>
      <c r="AD166" s="39"/>
      <c r="AE166" s="39"/>
      <c r="AR166" s="238" t="s">
        <v>895</v>
      </c>
      <c r="AT166" s="238" t="s">
        <v>343</v>
      </c>
      <c r="AU166" s="238" t="s">
        <v>85</v>
      </c>
      <c r="AY166" s="18" t="s">
        <v>342</v>
      </c>
      <c r="BE166" s="239">
        <f>IF(N166="základní",J166,0)</f>
        <v>0</v>
      </c>
      <c r="BF166" s="239">
        <f>IF(N166="snížená",J166,0)</f>
        <v>0</v>
      </c>
      <c r="BG166" s="239">
        <f>IF(N166="zákl. přenesená",J166,0)</f>
        <v>0</v>
      </c>
      <c r="BH166" s="239">
        <f>IF(N166="sníž. přenesená",J166,0)</f>
        <v>0</v>
      </c>
      <c r="BI166" s="239">
        <f>IF(N166="nulová",J166,0)</f>
        <v>0</v>
      </c>
      <c r="BJ166" s="18" t="s">
        <v>83</v>
      </c>
      <c r="BK166" s="239">
        <f>ROUND(I166*H166,2)</f>
        <v>0</v>
      </c>
      <c r="BL166" s="18" t="s">
        <v>895</v>
      </c>
      <c r="BM166" s="238" t="s">
        <v>4385</v>
      </c>
    </row>
    <row r="167" s="2" customFormat="1">
      <c r="A167" s="39"/>
      <c r="B167" s="40"/>
      <c r="C167" s="41"/>
      <c r="D167" s="240" t="s">
        <v>349</v>
      </c>
      <c r="E167" s="41"/>
      <c r="F167" s="241" t="s">
        <v>4384</v>
      </c>
      <c r="G167" s="41"/>
      <c r="H167" s="41"/>
      <c r="I167" s="242"/>
      <c r="J167" s="41"/>
      <c r="K167" s="41"/>
      <c r="L167" s="45"/>
      <c r="M167" s="243"/>
      <c r="N167" s="244"/>
      <c r="O167" s="92"/>
      <c r="P167" s="92"/>
      <c r="Q167" s="92"/>
      <c r="R167" s="92"/>
      <c r="S167" s="92"/>
      <c r="T167" s="93"/>
      <c r="U167" s="39"/>
      <c r="V167" s="39"/>
      <c r="W167" s="39"/>
      <c r="X167" s="39"/>
      <c r="Y167" s="39"/>
      <c r="Z167" s="39"/>
      <c r="AA167" s="39"/>
      <c r="AB167" s="39"/>
      <c r="AC167" s="39"/>
      <c r="AD167" s="39"/>
      <c r="AE167" s="39"/>
      <c r="AT167" s="18" t="s">
        <v>349</v>
      </c>
      <c r="AU167" s="18" t="s">
        <v>85</v>
      </c>
    </row>
    <row r="168" s="2" customFormat="1" ht="16.5" customHeight="1">
      <c r="A168" s="39"/>
      <c r="B168" s="40"/>
      <c r="C168" s="227" t="s">
        <v>613</v>
      </c>
      <c r="D168" s="227" t="s">
        <v>343</v>
      </c>
      <c r="E168" s="228" t="s">
        <v>4386</v>
      </c>
      <c r="F168" s="229" t="s">
        <v>4387</v>
      </c>
      <c r="G168" s="230" t="s">
        <v>543</v>
      </c>
      <c r="H168" s="231">
        <v>180</v>
      </c>
      <c r="I168" s="232"/>
      <c r="J168" s="233">
        <f>ROUND(I168*H168,2)</f>
        <v>0</v>
      </c>
      <c r="K168" s="229" t="s">
        <v>1</v>
      </c>
      <c r="L168" s="45"/>
      <c r="M168" s="234" t="s">
        <v>1</v>
      </c>
      <c r="N168" s="235" t="s">
        <v>41</v>
      </c>
      <c r="O168" s="92"/>
      <c r="P168" s="236">
        <f>O168*H168</f>
        <v>0</v>
      </c>
      <c r="Q168" s="236">
        <v>0</v>
      </c>
      <c r="R168" s="236">
        <f>Q168*H168</f>
        <v>0</v>
      </c>
      <c r="S168" s="236">
        <v>0</v>
      </c>
      <c r="T168" s="237">
        <f>S168*H168</f>
        <v>0</v>
      </c>
      <c r="U168" s="39"/>
      <c r="V168" s="39"/>
      <c r="W168" s="39"/>
      <c r="X168" s="39"/>
      <c r="Y168" s="39"/>
      <c r="Z168" s="39"/>
      <c r="AA168" s="39"/>
      <c r="AB168" s="39"/>
      <c r="AC168" s="39"/>
      <c r="AD168" s="39"/>
      <c r="AE168" s="39"/>
      <c r="AR168" s="238" t="s">
        <v>895</v>
      </c>
      <c r="AT168" s="238" t="s">
        <v>343</v>
      </c>
      <c r="AU168" s="238" t="s">
        <v>85</v>
      </c>
      <c r="AY168" s="18" t="s">
        <v>342</v>
      </c>
      <c r="BE168" s="239">
        <f>IF(N168="základní",J168,0)</f>
        <v>0</v>
      </c>
      <c r="BF168" s="239">
        <f>IF(N168="snížená",J168,0)</f>
        <v>0</v>
      </c>
      <c r="BG168" s="239">
        <f>IF(N168="zákl. přenesená",J168,0)</f>
        <v>0</v>
      </c>
      <c r="BH168" s="239">
        <f>IF(N168="sníž. přenesená",J168,0)</f>
        <v>0</v>
      </c>
      <c r="BI168" s="239">
        <f>IF(N168="nulová",J168,0)</f>
        <v>0</v>
      </c>
      <c r="BJ168" s="18" t="s">
        <v>83</v>
      </c>
      <c r="BK168" s="239">
        <f>ROUND(I168*H168,2)</f>
        <v>0</v>
      </c>
      <c r="BL168" s="18" t="s">
        <v>895</v>
      </c>
      <c r="BM168" s="238" t="s">
        <v>4388</v>
      </c>
    </row>
    <row r="169" s="2" customFormat="1">
      <c r="A169" s="39"/>
      <c r="B169" s="40"/>
      <c r="C169" s="41"/>
      <c r="D169" s="240" t="s">
        <v>349</v>
      </c>
      <c r="E169" s="41"/>
      <c r="F169" s="241" t="s">
        <v>4387</v>
      </c>
      <c r="G169" s="41"/>
      <c r="H169" s="41"/>
      <c r="I169" s="242"/>
      <c r="J169" s="41"/>
      <c r="K169" s="41"/>
      <c r="L169" s="45"/>
      <c r="M169" s="243"/>
      <c r="N169" s="244"/>
      <c r="O169" s="92"/>
      <c r="P169" s="92"/>
      <c r="Q169" s="92"/>
      <c r="R169" s="92"/>
      <c r="S169" s="92"/>
      <c r="T169" s="93"/>
      <c r="U169" s="39"/>
      <c r="V169" s="39"/>
      <c r="W169" s="39"/>
      <c r="X169" s="39"/>
      <c r="Y169" s="39"/>
      <c r="Z169" s="39"/>
      <c r="AA169" s="39"/>
      <c r="AB169" s="39"/>
      <c r="AC169" s="39"/>
      <c r="AD169" s="39"/>
      <c r="AE169" s="39"/>
      <c r="AT169" s="18" t="s">
        <v>349</v>
      </c>
      <c r="AU169" s="18" t="s">
        <v>85</v>
      </c>
    </row>
    <row r="170" s="2" customFormat="1" ht="16.5" customHeight="1">
      <c r="A170" s="39"/>
      <c r="B170" s="40"/>
      <c r="C170" s="227" t="s">
        <v>7</v>
      </c>
      <c r="D170" s="227" t="s">
        <v>343</v>
      </c>
      <c r="E170" s="228" t="s">
        <v>4389</v>
      </c>
      <c r="F170" s="229" t="s">
        <v>4390</v>
      </c>
      <c r="G170" s="230" t="s">
        <v>543</v>
      </c>
      <c r="H170" s="231">
        <v>333</v>
      </c>
      <c r="I170" s="232"/>
      <c r="J170" s="233">
        <f>ROUND(I170*H170,2)</f>
        <v>0</v>
      </c>
      <c r="K170" s="229" t="s">
        <v>1</v>
      </c>
      <c r="L170" s="45"/>
      <c r="M170" s="234" t="s">
        <v>1</v>
      </c>
      <c r="N170" s="235" t="s">
        <v>41</v>
      </c>
      <c r="O170" s="92"/>
      <c r="P170" s="236">
        <f>O170*H170</f>
        <v>0</v>
      </c>
      <c r="Q170" s="236">
        <v>0</v>
      </c>
      <c r="R170" s="236">
        <f>Q170*H170</f>
        <v>0</v>
      </c>
      <c r="S170" s="236">
        <v>0</v>
      </c>
      <c r="T170" s="237">
        <f>S170*H170</f>
        <v>0</v>
      </c>
      <c r="U170" s="39"/>
      <c r="V170" s="39"/>
      <c r="W170" s="39"/>
      <c r="X170" s="39"/>
      <c r="Y170" s="39"/>
      <c r="Z170" s="39"/>
      <c r="AA170" s="39"/>
      <c r="AB170" s="39"/>
      <c r="AC170" s="39"/>
      <c r="AD170" s="39"/>
      <c r="AE170" s="39"/>
      <c r="AR170" s="238" t="s">
        <v>895</v>
      </c>
      <c r="AT170" s="238" t="s">
        <v>343</v>
      </c>
      <c r="AU170" s="238" t="s">
        <v>85</v>
      </c>
      <c r="AY170" s="18" t="s">
        <v>342</v>
      </c>
      <c r="BE170" s="239">
        <f>IF(N170="základní",J170,0)</f>
        <v>0</v>
      </c>
      <c r="BF170" s="239">
        <f>IF(N170="snížená",J170,0)</f>
        <v>0</v>
      </c>
      <c r="BG170" s="239">
        <f>IF(N170="zákl. přenesená",J170,0)</f>
        <v>0</v>
      </c>
      <c r="BH170" s="239">
        <f>IF(N170="sníž. přenesená",J170,0)</f>
        <v>0</v>
      </c>
      <c r="BI170" s="239">
        <f>IF(N170="nulová",J170,0)</f>
        <v>0</v>
      </c>
      <c r="BJ170" s="18" t="s">
        <v>83</v>
      </c>
      <c r="BK170" s="239">
        <f>ROUND(I170*H170,2)</f>
        <v>0</v>
      </c>
      <c r="BL170" s="18" t="s">
        <v>895</v>
      </c>
      <c r="BM170" s="238" t="s">
        <v>4391</v>
      </c>
    </row>
    <row r="171" s="2" customFormat="1">
      <c r="A171" s="39"/>
      <c r="B171" s="40"/>
      <c r="C171" s="41"/>
      <c r="D171" s="240" t="s">
        <v>349</v>
      </c>
      <c r="E171" s="41"/>
      <c r="F171" s="241" t="s">
        <v>4390</v>
      </c>
      <c r="G171" s="41"/>
      <c r="H171" s="41"/>
      <c r="I171" s="242"/>
      <c r="J171" s="41"/>
      <c r="K171" s="41"/>
      <c r="L171" s="45"/>
      <c r="M171" s="243"/>
      <c r="N171" s="244"/>
      <c r="O171" s="92"/>
      <c r="P171" s="92"/>
      <c r="Q171" s="92"/>
      <c r="R171" s="92"/>
      <c r="S171" s="92"/>
      <c r="T171" s="93"/>
      <c r="U171" s="39"/>
      <c r="V171" s="39"/>
      <c r="W171" s="39"/>
      <c r="X171" s="39"/>
      <c r="Y171" s="39"/>
      <c r="Z171" s="39"/>
      <c r="AA171" s="39"/>
      <c r="AB171" s="39"/>
      <c r="AC171" s="39"/>
      <c r="AD171" s="39"/>
      <c r="AE171" s="39"/>
      <c r="AT171" s="18" t="s">
        <v>349</v>
      </c>
      <c r="AU171" s="18" t="s">
        <v>85</v>
      </c>
    </row>
    <row r="172" s="2" customFormat="1" ht="16.5" customHeight="1">
      <c r="A172" s="39"/>
      <c r="B172" s="40"/>
      <c r="C172" s="227" t="s">
        <v>626</v>
      </c>
      <c r="D172" s="227" t="s">
        <v>343</v>
      </c>
      <c r="E172" s="228" t="s">
        <v>4392</v>
      </c>
      <c r="F172" s="229" t="s">
        <v>4393</v>
      </c>
      <c r="G172" s="230" t="s">
        <v>1807</v>
      </c>
      <c r="H172" s="231">
        <v>2.7000000000000002</v>
      </c>
      <c r="I172" s="232"/>
      <c r="J172" s="233">
        <f>ROUND(I172*H172,2)</f>
        <v>0</v>
      </c>
      <c r="K172" s="229" t="s">
        <v>1</v>
      </c>
      <c r="L172" s="45"/>
      <c r="M172" s="234" t="s">
        <v>1</v>
      </c>
      <c r="N172" s="235" t="s">
        <v>41</v>
      </c>
      <c r="O172" s="92"/>
      <c r="P172" s="236">
        <f>O172*H172</f>
        <v>0</v>
      </c>
      <c r="Q172" s="236">
        <v>0</v>
      </c>
      <c r="R172" s="236">
        <f>Q172*H172</f>
        <v>0</v>
      </c>
      <c r="S172" s="236">
        <v>0</v>
      </c>
      <c r="T172" s="237">
        <f>S172*H172</f>
        <v>0</v>
      </c>
      <c r="U172" s="39"/>
      <c r="V172" s="39"/>
      <c r="W172" s="39"/>
      <c r="X172" s="39"/>
      <c r="Y172" s="39"/>
      <c r="Z172" s="39"/>
      <c r="AA172" s="39"/>
      <c r="AB172" s="39"/>
      <c r="AC172" s="39"/>
      <c r="AD172" s="39"/>
      <c r="AE172" s="39"/>
      <c r="AR172" s="238" t="s">
        <v>895</v>
      </c>
      <c r="AT172" s="238" t="s">
        <v>343</v>
      </c>
      <c r="AU172" s="238" t="s">
        <v>85</v>
      </c>
      <c r="AY172" s="18" t="s">
        <v>342</v>
      </c>
      <c r="BE172" s="239">
        <f>IF(N172="základní",J172,0)</f>
        <v>0</v>
      </c>
      <c r="BF172" s="239">
        <f>IF(N172="snížená",J172,0)</f>
        <v>0</v>
      </c>
      <c r="BG172" s="239">
        <f>IF(N172="zákl. přenesená",J172,0)</f>
        <v>0</v>
      </c>
      <c r="BH172" s="239">
        <f>IF(N172="sníž. přenesená",J172,0)</f>
        <v>0</v>
      </c>
      <c r="BI172" s="239">
        <f>IF(N172="nulová",J172,0)</f>
        <v>0</v>
      </c>
      <c r="BJ172" s="18" t="s">
        <v>83</v>
      </c>
      <c r="BK172" s="239">
        <f>ROUND(I172*H172,2)</f>
        <v>0</v>
      </c>
      <c r="BL172" s="18" t="s">
        <v>895</v>
      </c>
      <c r="BM172" s="238" t="s">
        <v>4394</v>
      </c>
    </row>
    <row r="173" s="2" customFormat="1">
      <c r="A173" s="39"/>
      <c r="B173" s="40"/>
      <c r="C173" s="41"/>
      <c r="D173" s="240" t="s">
        <v>349</v>
      </c>
      <c r="E173" s="41"/>
      <c r="F173" s="241" t="s">
        <v>4393</v>
      </c>
      <c r="G173" s="41"/>
      <c r="H173" s="41"/>
      <c r="I173" s="242"/>
      <c r="J173" s="41"/>
      <c r="K173" s="41"/>
      <c r="L173" s="45"/>
      <c r="M173" s="243"/>
      <c r="N173" s="244"/>
      <c r="O173" s="92"/>
      <c r="P173" s="92"/>
      <c r="Q173" s="92"/>
      <c r="R173" s="92"/>
      <c r="S173" s="92"/>
      <c r="T173" s="93"/>
      <c r="U173" s="39"/>
      <c r="V173" s="39"/>
      <c r="W173" s="39"/>
      <c r="X173" s="39"/>
      <c r="Y173" s="39"/>
      <c r="Z173" s="39"/>
      <c r="AA173" s="39"/>
      <c r="AB173" s="39"/>
      <c r="AC173" s="39"/>
      <c r="AD173" s="39"/>
      <c r="AE173" s="39"/>
      <c r="AT173" s="18" t="s">
        <v>349</v>
      </c>
      <c r="AU173" s="18" t="s">
        <v>85</v>
      </c>
    </row>
    <row r="174" s="2" customFormat="1" ht="16.5" customHeight="1">
      <c r="A174" s="39"/>
      <c r="B174" s="40"/>
      <c r="C174" s="227" t="s">
        <v>632</v>
      </c>
      <c r="D174" s="227" t="s">
        <v>343</v>
      </c>
      <c r="E174" s="228" t="s">
        <v>4395</v>
      </c>
      <c r="F174" s="229" t="s">
        <v>4396</v>
      </c>
      <c r="G174" s="230" t="s">
        <v>442</v>
      </c>
      <c r="H174" s="231">
        <v>0.40000000000000002</v>
      </c>
      <c r="I174" s="232"/>
      <c r="J174" s="233">
        <f>ROUND(I174*H174,2)</f>
        <v>0</v>
      </c>
      <c r="K174" s="229" t="s">
        <v>1</v>
      </c>
      <c r="L174" s="45"/>
      <c r="M174" s="234" t="s">
        <v>1</v>
      </c>
      <c r="N174" s="235" t="s">
        <v>41</v>
      </c>
      <c r="O174" s="92"/>
      <c r="P174" s="236">
        <f>O174*H174</f>
        <v>0</v>
      </c>
      <c r="Q174" s="236">
        <v>0</v>
      </c>
      <c r="R174" s="236">
        <f>Q174*H174</f>
        <v>0</v>
      </c>
      <c r="S174" s="236">
        <v>0</v>
      </c>
      <c r="T174" s="237">
        <f>S174*H174</f>
        <v>0</v>
      </c>
      <c r="U174" s="39"/>
      <c r="V174" s="39"/>
      <c r="W174" s="39"/>
      <c r="X174" s="39"/>
      <c r="Y174" s="39"/>
      <c r="Z174" s="39"/>
      <c r="AA174" s="39"/>
      <c r="AB174" s="39"/>
      <c r="AC174" s="39"/>
      <c r="AD174" s="39"/>
      <c r="AE174" s="39"/>
      <c r="AR174" s="238" t="s">
        <v>895</v>
      </c>
      <c r="AT174" s="238" t="s">
        <v>343</v>
      </c>
      <c r="AU174" s="238" t="s">
        <v>85</v>
      </c>
      <c r="AY174" s="18" t="s">
        <v>342</v>
      </c>
      <c r="BE174" s="239">
        <f>IF(N174="základní",J174,0)</f>
        <v>0</v>
      </c>
      <c r="BF174" s="239">
        <f>IF(N174="snížená",J174,0)</f>
        <v>0</v>
      </c>
      <c r="BG174" s="239">
        <f>IF(N174="zákl. přenesená",J174,0)</f>
        <v>0</v>
      </c>
      <c r="BH174" s="239">
        <f>IF(N174="sníž. přenesená",J174,0)</f>
        <v>0</v>
      </c>
      <c r="BI174" s="239">
        <f>IF(N174="nulová",J174,0)</f>
        <v>0</v>
      </c>
      <c r="BJ174" s="18" t="s">
        <v>83</v>
      </c>
      <c r="BK174" s="239">
        <f>ROUND(I174*H174,2)</f>
        <v>0</v>
      </c>
      <c r="BL174" s="18" t="s">
        <v>895</v>
      </c>
      <c r="BM174" s="238" t="s">
        <v>4397</v>
      </c>
    </row>
    <row r="175" s="2" customFormat="1">
      <c r="A175" s="39"/>
      <c r="B175" s="40"/>
      <c r="C175" s="41"/>
      <c r="D175" s="240" t="s">
        <v>349</v>
      </c>
      <c r="E175" s="41"/>
      <c r="F175" s="241" t="s">
        <v>4396</v>
      </c>
      <c r="G175" s="41"/>
      <c r="H175" s="41"/>
      <c r="I175" s="242"/>
      <c r="J175" s="41"/>
      <c r="K175" s="41"/>
      <c r="L175" s="45"/>
      <c r="M175" s="243"/>
      <c r="N175" s="244"/>
      <c r="O175" s="92"/>
      <c r="P175" s="92"/>
      <c r="Q175" s="92"/>
      <c r="R175" s="92"/>
      <c r="S175" s="92"/>
      <c r="T175" s="93"/>
      <c r="U175" s="39"/>
      <c r="V175" s="39"/>
      <c r="W175" s="39"/>
      <c r="X175" s="39"/>
      <c r="Y175" s="39"/>
      <c r="Z175" s="39"/>
      <c r="AA175" s="39"/>
      <c r="AB175" s="39"/>
      <c r="AC175" s="39"/>
      <c r="AD175" s="39"/>
      <c r="AE175" s="39"/>
      <c r="AT175" s="18" t="s">
        <v>349</v>
      </c>
      <c r="AU175" s="18" t="s">
        <v>85</v>
      </c>
    </row>
    <row r="176" s="2" customFormat="1" ht="16.5" customHeight="1">
      <c r="A176" s="39"/>
      <c r="B176" s="40"/>
      <c r="C176" s="227" t="s">
        <v>639</v>
      </c>
      <c r="D176" s="227" t="s">
        <v>343</v>
      </c>
      <c r="E176" s="228" t="s">
        <v>4398</v>
      </c>
      <c r="F176" s="229" t="s">
        <v>4399</v>
      </c>
      <c r="G176" s="230" t="s">
        <v>2008</v>
      </c>
      <c r="H176" s="231">
        <v>24</v>
      </c>
      <c r="I176" s="232"/>
      <c r="J176" s="233">
        <f>ROUND(I176*H176,2)</f>
        <v>0</v>
      </c>
      <c r="K176" s="229" t="s">
        <v>1</v>
      </c>
      <c r="L176" s="45"/>
      <c r="M176" s="234" t="s">
        <v>1</v>
      </c>
      <c r="N176" s="235" t="s">
        <v>41</v>
      </c>
      <c r="O176" s="92"/>
      <c r="P176" s="236">
        <f>O176*H176</f>
        <v>0</v>
      </c>
      <c r="Q176" s="236">
        <v>0</v>
      </c>
      <c r="R176" s="236">
        <f>Q176*H176</f>
        <v>0</v>
      </c>
      <c r="S176" s="236">
        <v>0</v>
      </c>
      <c r="T176" s="237">
        <f>S176*H176</f>
        <v>0</v>
      </c>
      <c r="U176" s="39"/>
      <c r="V176" s="39"/>
      <c r="W176" s="39"/>
      <c r="X176" s="39"/>
      <c r="Y176" s="39"/>
      <c r="Z176" s="39"/>
      <c r="AA176" s="39"/>
      <c r="AB176" s="39"/>
      <c r="AC176" s="39"/>
      <c r="AD176" s="39"/>
      <c r="AE176" s="39"/>
      <c r="AR176" s="238" t="s">
        <v>895</v>
      </c>
      <c r="AT176" s="238" t="s">
        <v>343</v>
      </c>
      <c r="AU176" s="238" t="s">
        <v>85</v>
      </c>
      <c r="AY176" s="18" t="s">
        <v>342</v>
      </c>
      <c r="BE176" s="239">
        <f>IF(N176="základní",J176,0)</f>
        <v>0</v>
      </c>
      <c r="BF176" s="239">
        <f>IF(N176="snížená",J176,0)</f>
        <v>0</v>
      </c>
      <c r="BG176" s="239">
        <f>IF(N176="zákl. přenesená",J176,0)</f>
        <v>0</v>
      </c>
      <c r="BH176" s="239">
        <f>IF(N176="sníž. přenesená",J176,0)</f>
        <v>0</v>
      </c>
      <c r="BI176" s="239">
        <f>IF(N176="nulová",J176,0)</f>
        <v>0</v>
      </c>
      <c r="BJ176" s="18" t="s">
        <v>83</v>
      </c>
      <c r="BK176" s="239">
        <f>ROUND(I176*H176,2)</f>
        <v>0</v>
      </c>
      <c r="BL176" s="18" t="s">
        <v>895</v>
      </c>
      <c r="BM176" s="238" t="s">
        <v>4400</v>
      </c>
    </row>
    <row r="177" s="2" customFormat="1">
      <c r="A177" s="39"/>
      <c r="B177" s="40"/>
      <c r="C177" s="41"/>
      <c r="D177" s="240" t="s">
        <v>349</v>
      </c>
      <c r="E177" s="41"/>
      <c r="F177" s="241" t="s">
        <v>4399</v>
      </c>
      <c r="G177" s="41"/>
      <c r="H177" s="41"/>
      <c r="I177" s="242"/>
      <c r="J177" s="41"/>
      <c r="K177" s="41"/>
      <c r="L177" s="45"/>
      <c r="M177" s="243"/>
      <c r="N177" s="244"/>
      <c r="O177" s="92"/>
      <c r="P177" s="92"/>
      <c r="Q177" s="92"/>
      <c r="R177" s="92"/>
      <c r="S177" s="92"/>
      <c r="T177" s="93"/>
      <c r="U177" s="39"/>
      <c r="V177" s="39"/>
      <c r="W177" s="39"/>
      <c r="X177" s="39"/>
      <c r="Y177" s="39"/>
      <c r="Z177" s="39"/>
      <c r="AA177" s="39"/>
      <c r="AB177" s="39"/>
      <c r="AC177" s="39"/>
      <c r="AD177" s="39"/>
      <c r="AE177" s="39"/>
      <c r="AT177" s="18" t="s">
        <v>349</v>
      </c>
      <c r="AU177" s="18" t="s">
        <v>85</v>
      </c>
    </row>
    <row r="178" s="2" customFormat="1" ht="16.5" customHeight="1">
      <c r="A178" s="39"/>
      <c r="B178" s="40"/>
      <c r="C178" s="227" t="s">
        <v>645</v>
      </c>
      <c r="D178" s="227" t="s">
        <v>343</v>
      </c>
      <c r="E178" s="228" t="s">
        <v>4401</v>
      </c>
      <c r="F178" s="229" t="s">
        <v>4402</v>
      </c>
      <c r="G178" s="230" t="s">
        <v>1807</v>
      </c>
      <c r="H178" s="231">
        <v>1</v>
      </c>
      <c r="I178" s="232"/>
      <c r="J178" s="233">
        <f>ROUND(I178*H178,2)</f>
        <v>0</v>
      </c>
      <c r="K178" s="229" t="s">
        <v>1</v>
      </c>
      <c r="L178" s="45"/>
      <c r="M178" s="234" t="s">
        <v>1</v>
      </c>
      <c r="N178" s="235" t="s">
        <v>41</v>
      </c>
      <c r="O178" s="92"/>
      <c r="P178" s="236">
        <f>O178*H178</f>
        <v>0</v>
      </c>
      <c r="Q178" s="236">
        <v>0</v>
      </c>
      <c r="R178" s="236">
        <f>Q178*H178</f>
        <v>0</v>
      </c>
      <c r="S178" s="236">
        <v>0</v>
      </c>
      <c r="T178" s="237">
        <f>S178*H178</f>
        <v>0</v>
      </c>
      <c r="U178" s="39"/>
      <c r="V178" s="39"/>
      <c r="W178" s="39"/>
      <c r="X178" s="39"/>
      <c r="Y178" s="39"/>
      <c r="Z178" s="39"/>
      <c r="AA178" s="39"/>
      <c r="AB178" s="39"/>
      <c r="AC178" s="39"/>
      <c r="AD178" s="39"/>
      <c r="AE178" s="39"/>
      <c r="AR178" s="238" t="s">
        <v>895</v>
      </c>
      <c r="AT178" s="238" t="s">
        <v>343</v>
      </c>
      <c r="AU178" s="238" t="s">
        <v>85</v>
      </c>
      <c r="AY178" s="18" t="s">
        <v>342</v>
      </c>
      <c r="BE178" s="239">
        <f>IF(N178="základní",J178,0)</f>
        <v>0</v>
      </c>
      <c r="BF178" s="239">
        <f>IF(N178="snížená",J178,0)</f>
        <v>0</v>
      </c>
      <c r="BG178" s="239">
        <f>IF(N178="zákl. přenesená",J178,0)</f>
        <v>0</v>
      </c>
      <c r="BH178" s="239">
        <f>IF(N178="sníž. přenesená",J178,0)</f>
        <v>0</v>
      </c>
      <c r="BI178" s="239">
        <f>IF(N178="nulová",J178,0)</f>
        <v>0</v>
      </c>
      <c r="BJ178" s="18" t="s">
        <v>83</v>
      </c>
      <c r="BK178" s="239">
        <f>ROUND(I178*H178,2)</f>
        <v>0</v>
      </c>
      <c r="BL178" s="18" t="s">
        <v>895</v>
      </c>
      <c r="BM178" s="238" t="s">
        <v>4403</v>
      </c>
    </row>
    <row r="179" s="2" customFormat="1">
      <c r="A179" s="39"/>
      <c r="B179" s="40"/>
      <c r="C179" s="41"/>
      <c r="D179" s="240" t="s">
        <v>349</v>
      </c>
      <c r="E179" s="41"/>
      <c r="F179" s="241" t="s">
        <v>4402</v>
      </c>
      <c r="G179" s="41"/>
      <c r="H179" s="41"/>
      <c r="I179" s="242"/>
      <c r="J179" s="41"/>
      <c r="K179" s="41"/>
      <c r="L179" s="45"/>
      <c r="M179" s="243"/>
      <c r="N179" s="244"/>
      <c r="O179" s="92"/>
      <c r="P179" s="92"/>
      <c r="Q179" s="92"/>
      <c r="R179" s="92"/>
      <c r="S179" s="92"/>
      <c r="T179" s="93"/>
      <c r="U179" s="39"/>
      <c r="V179" s="39"/>
      <c r="W179" s="39"/>
      <c r="X179" s="39"/>
      <c r="Y179" s="39"/>
      <c r="Z179" s="39"/>
      <c r="AA179" s="39"/>
      <c r="AB179" s="39"/>
      <c r="AC179" s="39"/>
      <c r="AD179" s="39"/>
      <c r="AE179" s="39"/>
      <c r="AT179" s="18" t="s">
        <v>349</v>
      </c>
      <c r="AU179" s="18" t="s">
        <v>85</v>
      </c>
    </row>
    <row r="180" s="2" customFormat="1" ht="16.5" customHeight="1">
      <c r="A180" s="39"/>
      <c r="B180" s="40"/>
      <c r="C180" s="227" t="s">
        <v>654</v>
      </c>
      <c r="D180" s="227" t="s">
        <v>343</v>
      </c>
      <c r="E180" s="228" t="s">
        <v>4404</v>
      </c>
      <c r="F180" s="229" t="s">
        <v>4405</v>
      </c>
      <c r="G180" s="230" t="s">
        <v>2008</v>
      </c>
      <c r="H180" s="231">
        <v>24</v>
      </c>
      <c r="I180" s="232"/>
      <c r="J180" s="233">
        <f>ROUND(I180*H180,2)</f>
        <v>0</v>
      </c>
      <c r="K180" s="229" t="s">
        <v>1</v>
      </c>
      <c r="L180" s="45"/>
      <c r="M180" s="234" t="s">
        <v>1</v>
      </c>
      <c r="N180" s="235" t="s">
        <v>41</v>
      </c>
      <c r="O180" s="92"/>
      <c r="P180" s="236">
        <f>O180*H180</f>
        <v>0</v>
      </c>
      <c r="Q180" s="236">
        <v>0</v>
      </c>
      <c r="R180" s="236">
        <f>Q180*H180</f>
        <v>0</v>
      </c>
      <c r="S180" s="236">
        <v>0</v>
      </c>
      <c r="T180" s="237">
        <f>S180*H180</f>
        <v>0</v>
      </c>
      <c r="U180" s="39"/>
      <c r="V180" s="39"/>
      <c r="W180" s="39"/>
      <c r="X180" s="39"/>
      <c r="Y180" s="39"/>
      <c r="Z180" s="39"/>
      <c r="AA180" s="39"/>
      <c r="AB180" s="39"/>
      <c r="AC180" s="39"/>
      <c r="AD180" s="39"/>
      <c r="AE180" s="39"/>
      <c r="AR180" s="238" t="s">
        <v>895</v>
      </c>
      <c r="AT180" s="238" t="s">
        <v>343</v>
      </c>
      <c r="AU180" s="238" t="s">
        <v>85</v>
      </c>
      <c r="AY180" s="18" t="s">
        <v>342</v>
      </c>
      <c r="BE180" s="239">
        <f>IF(N180="základní",J180,0)</f>
        <v>0</v>
      </c>
      <c r="BF180" s="239">
        <f>IF(N180="snížená",J180,0)</f>
        <v>0</v>
      </c>
      <c r="BG180" s="239">
        <f>IF(N180="zákl. přenesená",J180,0)</f>
        <v>0</v>
      </c>
      <c r="BH180" s="239">
        <f>IF(N180="sníž. přenesená",J180,0)</f>
        <v>0</v>
      </c>
      <c r="BI180" s="239">
        <f>IF(N180="nulová",J180,0)</f>
        <v>0</v>
      </c>
      <c r="BJ180" s="18" t="s">
        <v>83</v>
      </c>
      <c r="BK180" s="239">
        <f>ROUND(I180*H180,2)</f>
        <v>0</v>
      </c>
      <c r="BL180" s="18" t="s">
        <v>895</v>
      </c>
      <c r="BM180" s="238" t="s">
        <v>4406</v>
      </c>
    </row>
    <row r="181" s="2" customFormat="1">
      <c r="A181" s="39"/>
      <c r="B181" s="40"/>
      <c r="C181" s="41"/>
      <c r="D181" s="240" t="s">
        <v>349</v>
      </c>
      <c r="E181" s="41"/>
      <c r="F181" s="241" t="s">
        <v>4405</v>
      </c>
      <c r="G181" s="41"/>
      <c r="H181" s="41"/>
      <c r="I181" s="242"/>
      <c r="J181" s="41"/>
      <c r="K181" s="41"/>
      <c r="L181" s="45"/>
      <c r="M181" s="243"/>
      <c r="N181" s="244"/>
      <c r="O181" s="92"/>
      <c r="P181" s="92"/>
      <c r="Q181" s="92"/>
      <c r="R181" s="92"/>
      <c r="S181" s="92"/>
      <c r="T181" s="93"/>
      <c r="U181" s="39"/>
      <c r="V181" s="39"/>
      <c r="W181" s="39"/>
      <c r="X181" s="39"/>
      <c r="Y181" s="39"/>
      <c r="Z181" s="39"/>
      <c r="AA181" s="39"/>
      <c r="AB181" s="39"/>
      <c r="AC181" s="39"/>
      <c r="AD181" s="39"/>
      <c r="AE181" s="39"/>
      <c r="AT181" s="18" t="s">
        <v>349</v>
      </c>
      <c r="AU181" s="18" t="s">
        <v>85</v>
      </c>
    </row>
    <row r="182" s="2" customFormat="1" ht="16.5" customHeight="1">
      <c r="A182" s="39"/>
      <c r="B182" s="40"/>
      <c r="C182" s="227" t="s">
        <v>665</v>
      </c>
      <c r="D182" s="227" t="s">
        <v>343</v>
      </c>
      <c r="E182" s="228" t="s">
        <v>4407</v>
      </c>
      <c r="F182" s="229" t="s">
        <v>4408</v>
      </c>
      <c r="G182" s="230" t="s">
        <v>1807</v>
      </c>
      <c r="H182" s="231">
        <v>1</v>
      </c>
      <c r="I182" s="232"/>
      <c r="J182" s="233">
        <f>ROUND(I182*H182,2)</f>
        <v>0</v>
      </c>
      <c r="K182" s="229" t="s">
        <v>1</v>
      </c>
      <c r="L182" s="45"/>
      <c r="M182" s="234" t="s">
        <v>1</v>
      </c>
      <c r="N182" s="235" t="s">
        <v>41</v>
      </c>
      <c r="O182" s="92"/>
      <c r="P182" s="236">
        <f>O182*H182</f>
        <v>0</v>
      </c>
      <c r="Q182" s="236">
        <v>0</v>
      </c>
      <c r="R182" s="236">
        <f>Q182*H182</f>
        <v>0</v>
      </c>
      <c r="S182" s="236">
        <v>0</v>
      </c>
      <c r="T182" s="237">
        <f>S182*H182</f>
        <v>0</v>
      </c>
      <c r="U182" s="39"/>
      <c r="V182" s="39"/>
      <c r="W182" s="39"/>
      <c r="X182" s="39"/>
      <c r="Y182" s="39"/>
      <c r="Z182" s="39"/>
      <c r="AA182" s="39"/>
      <c r="AB182" s="39"/>
      <c r="AC182" s="39"/>
      <c r="AD182" s="39"/>
      <c r="AE182" s="39"/>
      <c r="AR182" s="238" t="s">
        <v>895</v>
      </c>
      <c r="AT182" s="238" t="s">
        <v>343</v>
      </c>
      <c r="AU182" s="238" t="s">
        <v>85</v>
      </c>
      <c r="AY182" s="18" t="s">
        <v>342</v>
      </c>
      <c r="BE182" s="239">
        <f>IF(N182="základní",J182,0)</f>
        <v>0</v>
      </c>
      <c r="BF182" s="239">
        <f>IF(N182="snížená",J182,0)</f>
        <v>0</v>
      </c>
      <c r="BG182" s="239">
        <f>IF(N182="zákl. přenesená",J182,0)</f>
        <v>0</v>
      </c>
      <c r="BH182" s="239">
        <f>IF(N182="sníž. přenesená",J182,0)</f>
        <v>0</v>
      </c>
      <c r="BI182" s="239">
        <f>IF(N182="nulová",J182,0)</f>
        <v>0</v>
      </c>
      <c r="BJ182" s="18" t="s">
        <v>83</v>
      </c>
      <c r="BK182" s="239">
        <f>ROUND(I182*H182,2)</f>
        <v>0</v>
      </c>
      <c r="BL182" s="18" t="s">
        <v>895</v>
      </c>
      <c r="BM182" s="238" t="s">
        <v>4409</v>
      </c>
    </row>
    <row r="183" s="2" customFormat="1">
      <c r="A183" s="39"/>
      <c r="B183" s="40"/>
      <c r="C183" s="41"/>
      <c r="D183" s="240" t="s">
        <v>349</v>
      </c>
      <c r="E183" s="41"/>
      <c r="F183" s="241" t="s">
        <v>4408</v>
      </c>
      <c r="G183" s="41"/>
      <c r="H183" s="41"/>
      <c r="I183" s="242"/>
      <c r="J183" s="41"/>
      <c r="K183" s="41"/>
      <c r="L183" s="45"/>
      <c r="M183" s="243"/>
      <c r="N183" s="244"/>
      <c r="O183" s="92"/>
      <c r="P183" s="92"/>
      <c r="Q183" s="92"/>
      <c r="R183" s="92"/>
      <c r="S183" s="92"/>
      <c r="T183" s="93"/>
      <c r="U183" s="39"/>
      <c r="V183" s="39"/>
      <c r="W183" s="39"/>
      <c r="X183" s="39"/>
      <c r="Y183" s="39"/>
      <c r="Z183" s="39"/>
      <c r="AA183" s="39"/>
      <c r="AB183" s="39"/>
      <c r="AC183" s="39"/>
      <c r="AD183" s="39"/>
      <c r="AE183" s="39"/>
      <c r="AT183" s="18" t="s">
        <v>349</v>
      </c>
      <c r="AU183" s="18" t="s">
        <v>85</v>
      </c>
    </row>
    <row r="184" s="2" customFormat="1" ht="16.5" customHeight="1">
      <c r="A184" s="39"/>
      <c r="B184" s="40"/>
      <c r="C184" s="227" t="s">
        <v>671</v>
      </c>
      <c r="D184" s="227" t="s">
        <v>343</v>
      </c>
      <c r="E184" s="228" t="s">
        <v>4410</v>
      </c>
      <c r="F184" s="229" t="s">
        <v>4411</v>
      </c>
      <c r="G184" s="230" t="s">
        <v>2008</v>
      </c>
      <c r="H184" s="231">
        <v>8</v>
      </c>
      <c r="I184" s="232"/>
      <c r="J184" s="233">
        <f>ROUND(I184*H184,2)</f>
        <v>0</v>
      </c>
      <c r="K184" s="229" t="s">
        <v>1</v>
      </c>
      <c r="L184" s="45"/>
      <c r="M184" s="234" t="s">
        <v>1</v>
      </c>
      <c r="N184" s="235" t="s">
        <v>41</v>
      </c>
      <c r="O184" s="92"/>
      <c r="P184" s="236">
        <f>O184*H184</f>
        <v>0</v>
      </c>
      <c r="Q184" s="236">
        <v>0</v>
      </c>
      <c r="R184" s="236">
        <f>Q184*H184</f>
        <v>0</v>
      </c>
      <c r="S184" s="236">
        <v>0</v>
      </c>
      <c r="T184" s="237">
        <f>S184*H184</f>
        <v>0</v>
      </c>
      <c r="U184" s="39"/>
      <c r="V184" s="39"/>
      <c r="W184" s="39"/>
      <c r="X184" s="39"/>
      <c r="Y184" s="39"/>
      <c r="Z184" s="39"/>
      <c r="AA184" s="39"/>
      <c r="AB184" s="39"/>
      <c r="AC184" s="39"/>
      <c r="AD184" s="39"/>
      <c r="AE184" s="39"/>
      <c r="AR184" s="238" t="s">
        <v>895</v>
      </c>
      <c r="AT184" s="238" t="s">
        <v>343</v>
      </c>
      <c r="AU184" s="238" t="s">
        <v>85</v>
      </c>
      <c r="AY184" s="18" t="s">
        <v>342</v>
      </c>
      <c r="BE184" s="239">
        <f>IF(N184="základní",J184,0)</f>
        <v>0</v>
      </c>
      <c r="BF184" s="239">
        <f>IF(N184="snížená",J184,0)</f>
        <v>0</v>
      </c>
      <c r="BG184" s="239">
        <f>IF(N184="zákl. přenesená",J184,0)</f>
        <v>0</v>
      </c>
      <c r="BH184" s="239">
        <f>IF(N184="sníž. přenesená",J184,0)</f>
        <v>0</v>
      </c>
      <c r="BI184" s="239">
        <f>IF(N184="nulová",J184,0)</f>
        <v>0</v>
      </c>
      <c r="BJ184" s="18" t="s">
        <v>83</v>
      </c>
      <c r="BK184" s="239">
        <f>ROUND(I184*H184,2)</f>
        <v>0</v>
      </c>
      <c r="BL184" s="18" t="s">
        <v>895</v>
      </c>
      <c r="BM184" s="238" t="s">
        <v>4412</v>
      </c>
    </row>
    <row r="185" s="2" customFormat="1">
      <c r="A185" s="39"/>
      <c r="B185" s="40"/>
      <c r="C185" s="41"/>
      <c r="D185" s="240" t="s">
        <v>349</v>
      </c>
      <c r="E185" s="41"/>
      <c r="F185" s="241" t="s">
        <v>4411</v>
      </c>
      <c r="G185" s="41"/>
      <c r="H185" s="41"/>
      <c r="I185" s="242"/>
      <c r="J185" s="41"/>
      <c r="K185" s="41"/>
      <c r="L185" s="45"/>
      <c r="M185" s="243"/>
      <c r="N185" s="244"/>
      <c r="O185" s="92"/>
      <c r="P185" s="92"/>
      <c r="Q185" s="92"/>
      <c r="R185" s="92"/>
      <c r="S185" s="92"/>
      <c r="T185" s="93"/>
      <c r="U185" s="39"/>
      <c r="V185" s="39"/>
      <c r="W185" s="39"/>
      <c r="X185" s="39"/>
      <c r="Y185" s="39"/>
      <c r="Z185" s="39"/>
      <c r="AA185" s="39"/>
      <c r="AB185" s="39"/>
      <c r="AC185" s="39"/>
      <c r="AD185" s="39"/>
      <c r="AE185" s="39"/>
      <c r="AT185" s="18" t="s">
        <v>349</v>
      </c>
      <c r="AU185" s="18" t="s">
        <v>85</v>
      </c>
    </row>
    <row r="186" s="2" customFormat="1" ht="16.5" customHeight="1">
      <c r="A186" s="39"/>
      <c r="B186" s="40"/>
      <c r="C186" s="227" t="s">
        <v>677</v>
      </c>
      <c r="D186" s="227" t="s">
        <v>343</v>
      </c>
      <c r="E186" s="228" t="s">
        <v>4413</v>
      </c>
      <c r="F186" s="229" t="s">
        <v>4414</v>
      </c>
      <c r="G186" s="230" t="s">
        <v>2008</v>
      </c>
      <c r="H186" s="231">
        <v>16</v>
      </c>
      <c r="I186" s="232"/>
      <c r="J186" s="233">
        <f>ROUND(I186*H186,2)</f>
        <v>0</v>
      </c>
      <c r="K186" s="229" t="s">
        <v>1</v>
      </c>
      <c r="L186" s="45"/>
      <c r="M186" s="234" t="s">
        <v>1</v>
      </c>
      <c r="N186" s="235" t="s">
        <v>41</v>
      </c>
      <c r="O186" s="92"/>
      <c r="P186" s="236">
        <f>O186*H186</f>
        <v>0</v>
      </c>
      <c r="Q186" s="236">
        <v>0</v>
      </c>
      <c r="R186" s="236">
        <f>Q186*H186</f>
        <v>0</v>
      </c>
      <c r="S186" s="236">
        <v>0</v>
      </c>
      <c r="T186" s="237">
        <f>S186*H186</f>
        <v>0</v>
      </c>
      <c r="U186" s="39"/>
      <c r="V186" s="39"/>
      <c r="W186" s="39"/>
      <c r="X186" s="39"/>
      <c r="Y186" s="39"/>
      <c r="Z186" s="39"/>
      <c r="AA186" s="39"/>
      <c r="AB186" s="39"/>
      <c r="AC186" s="39"/>
      <c r="AD186" s="39"/>
      <c r="AE186" s="39"/>
      <c r="AR186" s="238" t="s">
        <v>895</v>
      </c>
      <c r="AT186" s="238" t="s">
        <v>343</v>
      </c>
      <c r="AU186" s="238" t="s">
        <v>85</v>
      </c>
      <c r="AY186" s="18" t="s">
        <v>342</v>
      </c>
      <c r="BE186" s="239">
        <f>IF(N186="základní",J186,0)</f>
        <v>0</v>
      </c>
      <c r="BF186" s="239">
        <f>IF(N186="snížená",J186,0)</f>
        <v>0</v>
      </c>
      <c r="BG186" s="239">
        <f>IF(N186="zákl. přenesená",J186,0)</f>
        <v>0</v>
      </c>
      <c r="BH186" s="239">
        <f>IF(N186="sníž. přenesená",J186,0)</f>
        <v>0</v>
      </c>
      <c r="BI186" s="239">
        <f>IF(N186="nulová",J186,0)</f>
        <v>0</v>
      </c>
      <c r="BJ186" s="18" t="s">
        <v>83</v>
      </c>
      <c r="BK186" s="239">
        <f>ROUND(I186*H186,2)</f>
        <v>0</v>
      </c>
      <c r="BL186" s="18" t="s">
        <v>895</v>
      </c>
      <c r="BM186" s="238" t="s">
        <v>4415</v>
      </c>
    </row>
    <row r="187" s="2" customFormat="1">
      <c r="A187" s="39"/>
      <c r="B187" s="40"/>
      <c r="C187" s="41"/>
      <c r="D187" s="240" t="s">
        <v>349</v>
      </c>
      <c r="E187" s="41"/>
      <c r="F187" s="241" t="s">
        <v>4414</v>
      </c>
      <c r="G187" s="41"/>
      <c r="H187" s="41"/>
      <c r="I187" s="242"/>
      <c r="J187" s="41"/>
      <c r="K187" s="41"/>
      <c r="L187" s="45"/>
      <c r="M187" s="243"/>
      <c r="N187" s="244"/>
      <c r="O187" s="92"/>
      <c r="P187" s="92"/>
      <c r="Q187" s="92"/>
      <c r="R187" s="92"/>
      <c r="S187" s="92"/>
      <c r="T187" s="93"/>
      <c r="U187" s="39"/>
      <c r="V187" s="39"/>
      <c r="W187" s="39"/>
      <c r="X187" s="39"/>
      <c r="Y187" s="39"/>
      <c r="Z187" s="39"/>
      <c r="AA187" s="39"/>
      <c r="AB187" s="39"/>
      <c r="AC187" s="39"/>
      <c r="AD187" s="39"/>
      <c r="AE187" s="39"/>
      <c r="AT187" s="18" t="s">
        <v>349</v>
      </c>
      <c r="AU187" s="18" t="s">
        <v>85</v>
      </c>
    </row>
    <row r="188" s="12" customFormat="1" ht="22.8" customHeight="1">
      <c r="A188" s="12"/>
      <c r="B188" s="213"/>
      <c r="C188" s="214"/>
      <c r="D188" s="215" t="s">
        <v>75</v>
      </c>
      <c r="E188" s="246" t="s">
        <v>4416</v>
      </c>
      <c r="F188" s="246" t="s">
        <v>4417</v>
      </c>
      <c r="G188" s="214"/>
      <c r="H188" s="214"/>
      <c r="I188" s="217"/>
      <c r="J188" s="247">
        <f>BK188</f>
        <v>0</v>
      </c>
      <c r="K188" s="214"/>
      <c r="L188" s="219"/>
      <c r="M188" s="220"/>
      <c r="N188" s="221"/>
      <c r="O188" s="221"/>
      <c r="P188" s="222">
        <f>SUM(P189:P242)</f>
        <v>0</v>
      </c>
      <c r="Q188" s="221"/>
      <c r="R188" s="222">
        <f>SUM(R189:R242)</f>
        <v>0</v>
      </c>
      <c r="S188" s="221"/>
      <c r="T188" s="223">
        <f>SUM(T189:T242)</f>
        <v>0</v>
      </c>
      <c r="U188" s="12"/>
      <c r="V188" s="12"/>
      <c r="W188" s="12"/>
      <c r="X188" s="12"/>
      <c r="Y188" s="12"/>
      <c r="Z188" s="12"/>
      <c r="AA188" s="12"/>
      <c r="AB188" s="12"/>
      <c r="AC188" s="12"/>
      <c r="AD188" s="12"/>
      <c r="AE188" s="12"/>
      <c r="AR188" s="224" t="s">
        <v>92</v>
      </c>
      <c r="AT188" s="225" t="s">
        <v>75</v>
      </c>
      <c r="AU188" s="225" t="s">
        <v>83</v>
      </c>
      <c r="AY188" s="224" t="s">
        <v>342</v>
      </c>
      <c r="BK188" s="226">
        <f>SUM(BK189:BK242)</f>
        <v>0</v>
      </c>
    </row>
    <row r="189" s="2" customFormat="1" ht="24.15" customHeight="1">
      <c r="A189" s="39"/>
      <c r="B189" s="40"/>
      <c r="C189" s="227" t="s">
        <v>687</v>
      </c>
      <c r="D189" s="227" t="s">
        <v>343</v>
      </c>
      <c r="E189" s="228" t="s">
        <v>4418</v>
      </c>
      <c r="F189" s="229" t="s">
        <v>4419</v>
      </c>
      <c r="G189" s="230" t="s">
        <v>543</v>
      </c>
      <c r="H189" s="231">
        <v>288</v>
      </c>
      <c r="I189" s="232"/>
      <c r="J189" s="233">
        <f>ROUND(I189*H189,2)</f>
        <v>0</v>
      </c>
      <c r="K189" s="229" t="s">
        <v>1</v>
      </c>
      <c r="L189" s="45"/>
      <c r="M189" s="234" t="s">
        <v>1</v>
      </c>
      <c r="N189" s="235" t="s">
        <v>41</v>
      </c>
      <c r="O189" s="92"/>
      <c r="P189" s="236">
        <f>O189*H189</f>
        <v>0</v>
      </c>
      <c r="Q189" s="236">
        <v>0</v>
      </c>
      <c r="R189" s="236">
        <f>Q189*H189</f>
        <v>0</v>
      </c>
      <c r="S189" s="236">
        <v>0</v>
      </c>
      <c r="T189" s="237">
        <f>S189*H189</f>
        <v>0</v>
      </c>
      <c r="U189" s="39"/>
      <c r="V189" s="39"/>
      <c r="W189" s="39"/>
      <c r="X189" s="39"/>
      <c r="Y189" s="39"/>
      <c r="Z189" s="39"/>
      <c r="AA189" s="39"/>
      <c r="AB189" s="39"/>
      <c r="AC189" s="39"/>
      <c r="AD189" s="39"/>
      <c r="AE189" s="39"/>
      <c r="AR189" s="238" t="s">
        <v>895</v>
      </c>
      <c r="AT189" s="238" t="s">
        <v>343</v>
      </c>
      <c r="AU189" s="238" t="s">
        <v>85</v>
      </c>
      <c r="AY189" s="18" t="s">
        <v>342</v>
      </c>
      <c r="BE189" s="239">
        <f>IF(N189="základní",J189,0)</f>
        <v>0</v>
      </c>
      <c r="BF189" s="239">
        <f>IF(N189="snížená",J189,0)</f>
        <v>0</v>
      </c>
      <c r="BG189" s="239">
        <f>IF(N189="zákl. přenesená",J189,0)</f>
        <v>0</v>
      </c>
      <c r="BH189" s="239">
        <f>IF(N189="sníž. přenesená",J189,0)</f>
        <v>0</v>
      </c>
      <c r="BI189" s="239">
        <f>IF(N189="nulová",J189,0)</f>
        <v>0</v>
      </c>
      <c r="BJ189" s="18" t="s">
        <v>83</v>
      </c>
      <c r="BK189" s="239">
        <f>ROUND(I189*H189,2)</f>
        <v>0</v>
      </c>
      <c r="BL189" s="18" t="s">
        <v>895</v>
      </c>
      <c r="BM189" s="238" t="s">
        <v>4420</v>
      </c>
    </row>
    <row r="190" s="2" customFormat="1">
      <c r="A190" s="39"/>
      <c r="B190" s="40"/>
      <c r="C190" s="41"/>
      <c r="D190" s="240" t="s">
        <v>349</v>
      </c>
      <c r="E190" s="41"/>
      <c r="F190" s="241" t="s">
        <v>4419</v>
      </c>
      <c r="G190" s="41"/>
      <c r="H190" s="41"/>
      <c r="I190" s="242"/>
      <c r="J190" s="41"/>
      <c r="K190" s="41"/>
      <c r="L190" s="45"/>
      <c r="M190" s="243"/>
      <c r="N190" s="244"/>
      <c r="O190" s="92"/>
      <c r="P190" s="92"/>
      <c r="Q190" s="92"/>
      <c r="R190" s="92"/>
      <c r="S190" s="92"/>
      <c r="T190" s="93"/>
      <c r="U190" s="39"/>
      <c r="V190" s="39"/>
      <c r="W190" s="39"/>
      <c r="X190" s="39"/>
      <c r="Y190" s="39"/>
      <c r="Z190" s="39"/>
      <c r="AA190" s="39"/>
      <c r="AB190" s="39"/>
      <c r="AC190" s="39"/>
      <c r="AD190" s="39"/>
      <c r="AE190" s="39"/>
      <c r="AT190" s="18" t="s">
        <v>349</v>
      </c>
      <c r="AU190" s="18" t="s">
        <v>85</v>
      </c>
    </row>
    <row r="191" s="2" customFormat="1" ht="16.5" customHeight="1">
      <c r="A191" s="39"/>
      <c r="B191" s="40"/>
      <c r="C191" s="227" t="s">
        <v>692</v>
      </c>
      <c r="D191" s="227" t="s">
        <v>343</v>
      </c>
      <c r="E191" s="228" t="s">
        <v>4421</v>
      </c>
      <c r="F191" s="229" t="s">
        <v>4422</v>
      </c>
      <c r="G191" s="230" t="s">
        <v>543</v>
      </c>
      <c r="H191" s="231">
        <v>300</v>
      </c>
      <c r="I191" s="232"/>
      <c r="J191" s="233">
        <f>ROUND(I191*H191,2)</f>
        <v>0</v>
      </c>
      <c r="K191" s="229" t="s">
        <v>1</v>
      </c>
      <c r="L191" s="45"/>
      <c r="M191" s="234" t="s">
        <v>1</v>
      </c>
      <c r="N191" s="235" t="s">
        <v>41</v>
      </c>
      <c r="O191" s="92"/>
      <c r="P191" s="236">
        <f>O191*H191</f>
        <v>0</v>
      </c>
      <c r="Q191" s="236">
        <v>0</v>
      </c>
      <c r="R191" s="236">
        <f>Q191*H191</f>
        <v>0</v>
      </c>
      <c r="S191" s="236">
        <v>0</v>
      </c>
      <c r="T191" s="237">
        <f>S191*H191</f>
        <v>0</v>
      </c>
      <c r="U191" s="39"/>
      <c r="V191" s="39"/>
      <c r="W191" s="39"/>
      <c r="X191" s="39"/>
      <c r="Y191" s="39"/>
      <c r="Z191" s="39"/>
      <c r="AA191" s="39"/>
      <c r="AB191" s="39"/>
      <c r="AC191" s="39"/>
      <c r="AD191" s="39"/>
      <c r="AE191" s="39"/>
      <c r="AR191" s="238" t="s">
        <v>895</v>
      </c>
      <c r="AT191" s="238" t="s">
        <v>343</v>
      </c>
      <c r="AU191" s="238" t="s">
        <v>85</v>
      </c>
      <c r="AY191" s="18" t="s">
        <v>342</v>
      </c>
      <c r="BE191" s="239">
        <f>IF(N191="základní",J191,0)</f>
        <v>0</v>
      </c>
      <c r="BF191" s="239">
        <f>IF(N191="snížená",J191,0)</f>
        <v>0</v>
      </c>
      <c r="BG191" s="239">
        <f>IF(N191="zákl. přenesená",J191,0)</f>
        <v>0</v>
      </c>
      <c r="BH191" s="239">
        <f>IF(N191="sníž. přenesená",J191,0)</f>
        <v>0</v>
      </c>
      <c r="BI191" s="239">
        <f>IF(N191="nulová",J191,0)</f>
        <v>0</v>
      </c>
      <c r="BJ191" s="18" t="s">
        <v>83</v>
      </c>
      <c r="BK191" s="239">
        <f>ROUND(I191*H191,2)</f>
        <v>0</v>
      </c>
      <c r="BL191" s="18" t="s">
        <v>895</v>
      </c>
      <c r="BM191" s="238" t="s">
        <v>4423</v>
      </c>
    </row>
    <row r="192" s="2" customFormat="1">
      <c r="A192" s="39"/>
      <c r="B192" s="40"/>
      <c r="C192" s="41"/>
      <c r="D192" s="240" t="s">
        <v>349</v>
      </c>
      <c r="E192" s="41"/>
      <c r="F192" s="241" t="s">
        <v>4422</v>
      </c>
      <c r="G192" s="41"/>
      <c r="H192" s="41"/>
      <c r="I192" s="242"/>
      <c r="J192" s="41"/>
      <c r="K192" s="41"/>
      <c r="L192" s="45"/>
      <c r="M192" s="243"/>
      <c r="N192" s="244"/>
      <c r="O192" s="92"/>
      <c r="P192" s="92"/>
      <c r="Q192" s="92"/>
      <c r="R192" s="92"/>
      <c r="S192" s="92"/>
      <c r="T192" s="93"/>
      <c r="U192" s="39"/>
      <c r="V192" s="39"/>
      <c r="W192" s="39"/>
      <c r="X192" s="39"/>
      <c r="Y192" s="39"/>
      <c r="Z192" s="39"/>
      <c r="AA192" s="39"/>
      <c r="AB192" s="39"/>
      <c r="AC192" s="39"/>
      <c r="AD192" s="39"/>
      <c r="AE192" s="39"/>
      <c r="AT192" s="18" t="s">
        <v>349</v>
      </c>
      <c r="AU192" s="18" t="s">
        <v>85</v>
      </c>
    </row>
    <row r="193" s="2" customFormat="1" ht="16.5" customHeight="1">
      <c r="A193" s="39"/>
      <c r="B193" s="40"/>
      <c r="C193" s="227" t="s">
        <v>700</v>
      </c>
      <c r="D193" s="227" t="s">
        <v>343</v>
      </c>
      <c r="E193" s="228" t="s">
        <v>4424</v>
      </c>
      <c r="F193" s="229" t="s">
        <v>4425</v>
      </c>
      <c r="G193" s="230" t="s">
        <v>4426</v>
      </c>
      <c r="H193" s="231">
        <v>0.40000000000000002</v>
      </c>
      <c r="I193" s="232"/>
      <c r="J193" s="233">
        <f>ROUND(I193*H193,2)</f>
        <v>0</v>
      </c>
      <c r="K193" s="229" t="s">
        <v>1</v>
      </c>
      <c r="L193" s="45"/>
      <c r="M193" s="234" t="s">
        <v>1</v>
      </c>
      <c r="N193" s="235" t="s">
        <v>41</v>
      </c>
      <c r="O193" s="92"/>
      <c r="P193" s="236">
        <f>O193*H193</f>
        <v>0</v>
      </c>
      <c r="Q193" s="236">
        <v>0</v>
      </c>
      <c r="R193" s="236">
        <f>Q193*H193</f>
        <v>0</v>
      </c>
      <c r="S193" s="236">
        <v>0</v>
      </c>
      <c r="T193" s="237">
        <f>S193*H193</f>
        <v>0</v>
      </c>
      <c r="U193" s="39"/>
      <c r="V193" s="39"/>
      <c r="W193" s="39"/>
      <c r="X193" s="39"/>
      <c r="Y193" s="39"/>
      <c r="Z193" s="39"/>
      <c r="AA193" s="39"/>
      <c r="AB193" s="39"/>
      <c r="AC193" s="39"/>
      <c r="AD193" s="39"/>
      <c r="AE193" s="39"/>
      <c r="AR193" s="238" t="s">
        <v>895</v>
      </c>
      <c r="AT193" s="238" t="s">
        <v>343</v>
      </c>
      <c r="AU193" s="238" t="s">
        <v>85</v>
      </c>
      <c r="AY193" s="18" t="s">
        <v>342</v>
      </c>
      <c r="BE193" s="239">
        <f>IF(N193="základní",J193,0)</f>
        <v>0</v>
      </c>
      <c r="BF193" s="239">
        <f>IF(N193="snížená",J193,0)</f>
        <v>0</v>
      </c>
      <c r="BG193" s="239">
        <f>IF(N193="zákl. přenesená",J193,0)</f>
        <v>0</v>
      </c>
      <c r="BH193" s="239">
        <f>IF(N193="sníž. přenesená",J193,0)</f>
        <v>0</v>
      </c>
      <c r="BI193" s="239">
        <f>IF(N193="nulová",J193,0)</f>
        <v>0</v>
      </c>
      <c r="BJ193" s="18" t="s">
        <v>83</v>
      </c>
      <c r="BK193" s="239">
        <f>ROUND(I193*H193,2)</f>
        <v>0</v>
      </c>
      <c r="BL193" s="18" t="s">
        <v>895</v>
      </c>
      <c r="BM193" s="238" t="s">
        <v>4427</v>
      </c>
    </row>
    <row r="194" s="2" customFormat="1">
      <c r="A194" s="39"/>
      <c r="B194" s="40"/>
      <c r="C194" s="41"/>
      <c r="D194" s="240" t="s">
        <v>349</v>
      </c>
      <c r="E194" s="41"/>
      <c r="F194" s="241" t="s">
        <v>4425</v>
      </c>
      <c r="G194" s="41"/>
      <c r="H194" s="41"/>
      <c r="I194" s="242"/>
      <c r="J194" s="41"/>
      <c r="K194" s="41"/>
      <c r="L194" s="45"/>
      <c r="M194" s="243"/>
      <c r="N194" s="244"/>
      <c r="O194" s="92"/>
      <c r="P194" s="92"/>
      <c r="Q194" s="92"/>
      <c r="R194" s="92"/>
      <c r="S194" s="92"/>
      <c r="T194" s="93"/>
      <c r="U194" s="39"/>
      <c r="V194" s="39"/>
      <c r="W194" s="39"/>
      <c r="X194" s="39"/>
      <c r="Y194" s="39"/>
      <c r="Z194" s="39"/>
      <c r="AA194" s="39"/>
      <c r="AB194" s="39"/>
      <c r="AC194" s="39"/>
      <c r="AD194" s="39"/>
      <c r="AE194" s="39"/>
      <c r="AT194" s="18" t="s">
        <v>349</v>
      </c>
      <c r="AU194" s="18" t="s">
        <v>85</v>
      </c>
    </row>
    <row r="195" s="2" customFormat="1" ht="16.5" customHeight="1">
      <c r="A195" s="39"/>
      <c r="B195" s="40"/>
      <c r="C195" s="227" t="s">
        <v>710</v>
      </c>
      <c r="D195" s="227" t="s">
        <v>343</v>
      </c>
      <c r="E195" s="228" t="s">
        <v>4428</v>
      </c>
      <c r="F195" s="229" t="s">
        <v>4429</v>
      </c>
      <c r="G195" s="230" t="s">
        <v>473</v>
      </c>
      <c r="H195" s="231">
        <v>65</v>
      </c>
      <c r="I195" s="232"/>
      <c r="J195" s="233">
        <f>ROUND(I195*H195,2)</f>
        <v>0</v>
      </c>
      <c r="K195" s="229" t="s">
        <v>1</v>
      </c>
      <c r="L195" s="45"/>
      <c r="M195" s="234" t="s">
        <v>1</v>
      </c>
      <c r="N195" s="235" t="s">
        <v>41</v>
      </c>
      <c r="O195" s="92"/>
      <c r="P195" s="236">
        <f>O195*H195</f>
        <v>0</v>
      </c>
      <c r="Q195" s="236">
        <v>0</v>
      </c>
      <c r="R195" s="236">
        <f>Q195*H195</f>
        <v>0</v>
      </c>
      <c r="S195" s="236">
        <v>0</v>
      </c>
      <c r="T195" s="237">
        <f>S195*H195</f>
        <v>0</v>
      </c>
      <c r="U195" s="39"/>
      <c r="V195" s="39"/>
      <c r="W195" s="39"/>
      <c r="X195" s="39"/>
      <c r="Y195" s="39"/>
      <c r="Z195" s="39"/>
      <c r="AA195" s="39"/>
      <c r="AB195" s="39"/>
      <c r="AC195" s="39"/>
      <c r="AD195" s="39"/>
      <c r="AE195" s="39"/>
      <c r="AR195" s="238" t="s">
        <v>895</v>
      </c>
      <c r="AT195" s="238" t="s">
        <v>343</v>
      </c>
      <c r="AU195" s="238" t="s">
        <v>85</v>
      </c>
      <c r="AY195" s="18" t="s">
        <v>342</v>
      </c>
      <c r="BE195" s="239">
        <f>IF(N195="základní",J195,0)</f>
        <v>0</v>
      </c>
      <c r="BF195" s="239">
        <f>IF(N195="snížená",J195,0)</f>
        <v>0</v>
      </c>
      <c r="BG195" s="239">
        <f>IF(N195="zákl. přenesená",J195,0)</f>
        <v>0</v>
      </c>
      <c r="BH195" s="239">
        <f>IF(N195="sníž. přenesená",J195,0)</f>
        <v>0</v>
      </c>
      <c r="BI195" s="239">
        <f>IF(N195="nulová",J195,0)</f>
        <v>0</v>
      </c>
      <c r="BJ195" s="18" t="s">
        <v>83</v>
      </c>
      <c r="BK195" s="239">
        <f>ROUND(I195*H195,2)</f>
        <v>0</v>
      </c>
      <c r="BL195" s="18" t="s">
        <v>895</v>
      </c>
      <c r="BM195" s="238" t="s">
        <v>4430</v>
      </c>
    </row>
    <row r="196" s="2" customFormat="1">
      <c r="A196" s="39"/>
      <c r="B196" s="40"/>
      <c r="C196" s="41"/>
      <c r="D196" s="240" t="s">
        <v>349</v>
      </c>
      <c r="E196" s="41"/>
      <c r="F196" s="241" t="s">
        <v>4429</v>
      </c>
      <c r="G196" s="41"/>
      <c r="H196" s="41"/>
      <c r="I196" s="242"/>
      <c r="J196" s="41"/>
      <c r="K196" s="41"/>
      <c r="L196" s="45"/>
      <c r="M196" s="243"/>
      <c r="N196" s="244"/>
      <c r="O196" s="92"/>
      <c r="P196" s="92"/>
      <c r="Q196" s="92"/>
      <c r="R196" s="92"/>
      <c r="S196" s="92"/>
      <c r="T196" s="93"/>
      <c r="U196" s="39"/>
      <c r="V196" s="39"/>
      <c r="W196" s="39"/>
      <c r="X196" s="39"/>
      <c r="Y196" s="39"/>
      <c r="Z196" s="39"/>
      <c r="AA196" s="39"/>
      <c r="AB196" s="39"/>
      <c r="AC196" s="39"/>
      <c r="AD196" s="39"/>
      <c r="AE196" s="39"/>
      <c r="AT196" s="18" t="s">
        <v>349</v>
      </c>
      <c r="AU196" s="18" t="s">
        <v>85</v>
      </c>
    </row>
    <row r="197" s="2" customFormat="1" ht="16.5" customHeight="1">
      <c r="A197" s="39"/>
      <c r="B197" s="40"/>
      <c r="C197" s="227" t="s">
        <v>717</v>
      </c>
      <c r="D197" s="227" t="s">
        <v>343</v>
      </c>
      <c r="E197" s="228" t="s">
        <v>4431</v>
      </c>
      <c r="F197" s="229" t="s">
        <v>4432</v>
      </c>
      <c r="G197" s="230" t="s">
        <v>562</v>
      </c>
      <c r="H197" s="231">
        <v>11</v>
      </c>
      <c r="I197" s="232"/>
      <c r="J197" s="233">
        <f>ROUND(I197*H197,2)</f>
        <v>0</v>
      </c>
      <c r="K197" s="229" t="s">
        <v>1</v>
      </c>
      <c r="L197" s="45"/>
      <c r="M197" s="234" t="s">
        <v>1</v>
      </c>
      <c r="N197" s="235" t="s">
        <v>41</v>
      </c>
      <c r="O197" s="92"/>
      <c r="P197" s="236">
        <f>O197*H197</f>
        <v>0</v>
      </c>
      <c r="Q197" s="236">
        <v>0</v>
      </c>
      <c r="R197" s="236">
        <f>Q197*H197</f>
        <v>0</v>
      </c>
      <c r="S197" s="236">
        <v>0</v>
      </c>
      <c r="T197" s="237">
        <f>S197*H197</f>
        <v>0</v>
      </c>
      <c r="U197" s="39"/>
      <c r="V197" s="39"/>
      <c r="W197" s="39"/>
      <c r="X197" s="39"/>
      <c r="Y197" s="39"/>
      <c r="Z197" s="39"/>
      <c r="AA197" s="39"/>
      <c r="AB197" s="39"/>
      <c r="AC197" s="39"/>
      <c r="AD197" s="39"/>
      <c r="AE197" s="39"/>
      <c r="AR197" s="238" t="s">
        <v>895</v>
      </c>
      <c r="AT197" s="238" t="s">
        <v>343</v>
      </c>
      <c r="AU197" s="238" t="s">
        <v>85</v>
      </c>
      <c r="AY197" s="18" t="s">
        <v>342</v>
      </c>
      <c r="BE197" s="239">
        <f>IF(N197="základní",J197,0)</f>
        <v>0</v>
      </c>
      <c r="BF197" s="239">
        <f>IF(N197="snížená",J197,0)</f>
        <v>0</v>
      </c>
      <c r="BG197" s="239">
        <f>IF(N197="zákl. přenesená",J197,0)</f>
        <v>0</v>
      </c>
      <c r="BH197" s="239">
        <f>IF(N197="sníž. přenesená",J197,0)</f>
        <v>0</v>
      </c>
      <c r="BI197" s="239">
        <f>IF(N197="nulová",J197,0)</f>
        <v>0</v>
      </c>
      <c r="BJ197" s="18" t="s">
        <v>83</v>
      </c>
      <c r="BK197" s="239">
        <f>ROUND(I197*H197,2)</f>
        <v>0</v>
      </c>
      <c r="BL197" s="18" t="s">
        <v>895</v>
      </c>
      <c r="BM197" s="238" t="s">
        <v>4433</v>
      </c>
    </row>
    <row r="198" s="2" customFormat="1">
      <c r="A198" s="39"/>
      <c r="B198" s="40"/>
      <c r="C198" s="41"/>
      <c r="D198" s="240" t="s">
        <v>349</v>
      </c>
      <c r="E198" s="41"/>
      <c r="F198" s="241" t="s">
        <v>4432</v>
      </c>
      <c r="G198" s="41"/>
      <c r="H198" s="41"/>
      <c r="I198" s="242"/>
      <c r="J198" s="41"/>
      <c r="K198" s="41"/>
      <c r="L198" s="45"/>
      <c r="M198" s="243"/>
      <c r="N198" s="244"/>
      <c r="O198" s="92"/>
      <c r="P198" s="92"/>
      <c r="Q198" s="92"/>
      <c r="R198" s="92"/>
      <c r="S198" s="92"/>
      <c r="T198" s="93"/>
      <c r="U198" s="39"/>
      <c r="V198" s="39"/>
      <c r="W198" s="39"/>
      <c r="X198" s="39"/>
      <c r="Y198" s="39"/>
      <c r="Z198" s="39"/>
      <c r="AA198" s="39"/>
      <c r="AB198" s="39"/>
      <c r="AC198" s="39"/>
      <c r="AD198" s="39"/>
      <c r="AE198" s="39"/>
      <c r="AT198" s="18" t="s">
        <v>349</v>
      </c>
      <c r="AU198" s="18" t="s">
        <v>85</v>
      </c>
    </row>
    <row r="199" s="2" customFormat="1" ht="16.5" customHeight="1">
      <c r="A199" s="39"/>
      <c r="B199" s="40"/>
      <c r="C199" s="227" t="s">
        <v>724</v>
      </c>
      <c r="D199" s="227" t="s">
        <v>343</v>
      </c>
      <c r="E199" s="228" t="s">
        <v>4434</v>
      </c>
      <c r="F199" s="229" t="s">
        <v>4435</v>
      </c>
      <c r="G199" s="230" t="s">
        <v>442</v>
      </c>
      <c r="H199" s="231">
        <v>18</v>
      </c>
      <c r="I199" s="232"/>
      <c r="J199" s="233">
        <f>ROUND(I199*H199,2)</f>
        <v>0</v>
      </c>
      <c r="K199" s="229" t="s">
        <v>1</v>
      </c>
      <c r="L199" s="45"/>
      <c r="M199" s="234" t="s">
        <v>1</v>
      </c>
      <c r="N199" s="235" t="s">
        <v>41</v>
      </c>
      <c r="O199" s="92"/>
      <c r="P199" s="236">
        <f>O199*H199</f>
        <v>0</v>
      </c>
      <c r="Q199" s="236">
        <v>0</v>
      </c>
      <c r="R199" s="236">
        <f>Q199*H199</f>
        <v>0</v>
      </c>
      <c r="S199" s="236">
        <v>0</v>
      </c>
      <c r="T199" s="237">
        <f>S199*H199</f>
        <v>0</v>
      </c>
      <c r="U199" s="39"/>
      <c r="V199" s="39"/>
      <c r="W199" s="39"/>
      <c r="X199" s="39"/>
      <c r="Y199" s="39"/>
      <c r="Z199" s="39"/>
      <c r="AA199" s="39"/>
      <c r="AB199" s="39"/>
      <c r="AC199" s="39"/>
      <c r="AD199" s="39"/>
      <c r="AE199" s="39"/>
      <c r="AR199" s="238" t="s">
        <v>895</v>
      </c>
      <c r="AT199" s="238" t="s">
        <v>343</v>
      </c>
      <c r="AU199" s="238" t="s">
        <v>85</v>
      </c>
      <c r="AY199" s="18" t="s">
        <v>342</v>
      </c>
      <c r="BE199" s="239">
        <f>IF(N199="základní",J199,0)</f>
        <v>0</v>
      </c>
      <c r="BF199" s="239">
        <f>IF(N199="snížená",J199,0)</f>
        <v>0</v>
      </c>
      <c r="BG199" s="239">
        <f>IF(N199="zákl. přenesená",J199,0)</f>
        <v>0</v>
      </c>
      <c r="BH199" s="239">
        <f>IF(N199="sníž. přenesená",J199,0)</f>
        <v>0</v>
      </c>
      <c r="BI199" s="239">
        <f>IF(N199="nulová",J199,0)</f>
        <v>0</v>
      </c>
      <c r="BJ199" s="18" t="s">
        <v>83</v>
      </c>
      <c r="BK199" s="239">
        <f>ROUND(I199*H199,2)</f>
        <v>0</v>
      </c>
      <c r="BL199" s="18" t="s">
        <v>895</v>
      </c>
      <c r="BM199" s="238" t="s">
        <v>4436</v>
      </c>
    </row>
    <row r="200" s="2" customFormat="1">
      <c r="A200" s="39"/>
      <c r="B200" s="40"/>
      <c r="C200" s="41"/>
      <c r="D200" s="240" t="s">
        <v>349</v>
      </c>
      <c r="E200" s="41"/>
      <c r="F200" s="241" t="s">
        <v>4435</v>
      </c>
      <c r="G200" s="41"/>
      <c r="H200" s="41"/>
      <c r="I200" s="242"/>
      <c r="J200" s="41"/>
      <c r="K200" s="41"/>
      <c r="L200" s="45"/>
      <c r="M200" s="243"/>
      <c r="N200" s="244"/>
      <c r="O200" s="92"/>
      <c r="P200" s="92"/>
      <c r="Q200" s="92"/>
      <c r="R200" s="92"/>
      <c r="S200" s="92"/>
      <c r="T200" s="93"/>
      <c r="U200" s="39"/>
      <c r="V200" s="39"/>
      <c r="W200" s="39"/>
      <c r="X200" s="39"/>
      <c r="Y200" s="39"/>
      <c r="Z200" s="39"/>
      <c r="AA200" s="39"/>
      <c r="AB200" s="39"/>
      <c r="AC200" s="39"/>
      <c r="AD200" s="39"/>
      <c r="AE200" s="39"/>
      <c r="AT200" s="18" t="s">
        <v>349</v>
      </c>
      <c r="AU200" s="18" t="s">
        <v>85</v>
      </c>
    </row>
    <row r="201" s="2" customFormat="1" ht="16.5" customHeight="1">
      <c r="A201" s="39"/>
      <c r="B201" s="40"/>
      <c r="C201" s="227" t="s">
        <v>730</v>
      </c>
      <c r="D201" s="227" t="s">
        <v>343</v>
      </c>
      <c r="E201" s="228" t="s">
        <v>4437</v>
      </c>
      <c r="F201" s="229" t="s">
        <v>4438</v>
      </c>
      <c r="G201" s="230" t="s">
        <v>543</v>
      </c>
      <c r="H201" s="231">
        <v>180</v>
      </c>
      <c r="I201" s="232"/>
      <c r="J201" s="233">
        <f>ROUND(I201*H201,2)</f>
        <v>0</v>
      </c>
      <c r="K201" s="229" t="s">
        <v>1</v>
      </c>
      <c r="L201" s="45"/>
      <c r="M201" s="234" t="s">
        <v>1</v>
      </c>
      <c r="N201" s="235" t="s">
        <v>41</v>
      </c>
      <c r="O201" s="92"/>
      <c r="P201" s="236">
        <f>O201*H201</f>
        <v>0</v>
      </c>
      <c r="Q201" s="236">
        <v>0</v>
      </c>
      <c r="R201" s="236">
        <f>Q201*H201</f>
        <v>0</v>
      </c>
      <c r="S201" s="236">
        <v>0</v>
      </c>
      <c r="T201" s="237">
        <f>S201*H201</f>
        <v>0</v>
      </c>
      <c r="U201" s="39"/>
      <c r="V201" s="39"/>
      <c r="W201" s="39"/>
      <c r="X201" s="39"/>
      <c r="Y201" s="39"/>
      <c r="Z201" s="39"/>
      <c r="AA201" s="39"/>
      <c r="AB201" s="39"/>
      <c r="AC201" s="39"/>
      <c r="AD201" s="39"/>
      <c r="AE201" s="39"/>
      <c r="AR201" s="238" t="s">
        <v>895</v>
      </c>
      <c r="AT201" s="238" t="s">
        <v>343</v>
      </c>
      <c r="AU201" s="238" t="s">
        <v>85</v>
      </c>
      <c r="AY201" s="18" t="s">
        <v>342</v>
      </c>
      <c r="BE201" s="239">
        <f>IF(N201="základní",J201,0)</f>
        <v>0</v>
      </c>
      <c r="BF201" s="239">
        <f>IF(N201="snížená",J201,0)</f>
        <v>0</v>
      </c>
      <c r="BG201" s="239">
        <f>IF(N201="zákl. přenesená",J201,0)</f>
        <v>0</v>
      </c>
      <c r="BH201" s="239">
        <f>IF(N201="sníž. přenesená",J201,0)</f>
        <v>0</v>
      </c>
      <c r="BI201" s="239">
        <f>IF(N201="nulová",J201,0)</f>
        <v>0</v>
      </c>
      <c r="BJ201" s="18" t="s">
        <v>83</v>
      </c>
      <c r="BK201" s="239">
        <f>ROUND(I201*H201,2)</f>
        <v>0</v>
      </c>
      <c r="BL201" s="18" t="s">
        <v>895</v>
      </c>
      <c r="BM201" s="238" t="s">
        <v>4439</v>
      </c>
    </row>
    <row r="202" s="2" customFormat="1">
      <c r="A202" s="39"/>
      <c r="B202" s="40"/>
      <c r="C202" s="41"/>
      <c r="D202" s="240" t="s">
        <v>349</v>
      </c>
      <c r="E202" s="41"/>
      <c r="F202" s="241" t="s">
        <v>4438</v>
      </c>
      <c r="G202" s="41"/>
      <c r="H202" s="41"/>
      <c r="I202" s="242"/>
      <c r="J202" s="41"/>
      <c r="K202" s="41"/>
      <c r="L202" s="45"/>
      <c r="M202" s="243"/>
      <c r="N202" s="244"/>
      <c r="O202" s="92"/>
      <c r="P202" s="92"/>
      <c r="Q202" s="92"/>
      <c r="R202" s="92"/>
      <c r="S202" s="92"/>
      <c r="T202" s="93"/>
      <c r="U202" s="39"/>
      <c r="V202" s="39"/>
      <c r="W202" s="39"/>
      <c r="X202" s="39"/>
      <c r="Y202" s="39"/>
      <c r="Z202" s="39"/>
      <c r="AA202" s="39"/>
      <c r="AB202" s="39"/>
      <c r="AC202" s="39"/>
      <c r="AD202" s="39"/>
      <c r="AE202" s="39"/>
      <c r="AT202" s="18" t="s">
        <v>349</v>
      </c>
      <c r="AU202" s="18" t="s">
        <v>85</v>
      </c>
    </row>
    <row r="203" s="2" customFormat="1" ht="16.5" customHeight="1">
      <c r="A203" s="39"/>
      <c r="B203" s="40"/>
      <c r="C203" s="227" t="s">
        <v>737</v>
      </c>
      <c r="D203" s="227" t="s">
        <v>343</v>
      </c>
      <c r="E203" s="228" t="s">
        <v>4440</v>
      </c>
      <c r="F203" s="229" t="s">
        <v>4441</v>
      </c>
      <c r="G203" s="230" t="s">
        <v>442</v>
      </c>
      <c r="H203" s="231">
        <v>10</v>
      </c>
      <c r="I203" s="232"/>
      <c r="J203" s="233">
        <f>ROUND(I203*H203,2)</f>
        <v>0</v>
      </c>
      <c r="K203" s="229" t="s">
        <v>1</v>
      </c>
      <c r="L203" s="45"/>
      <c r="M203" s="234" t="s">
        <v>1</v>
      </c>
      <c r="N203" s="235" t="s">
        <v>41</v>
      </c>
      <c r="O203" s="92"/>
      <c r="P203" s="236">
        <f>O203*H203</f>
        <v>0</v>
      </c>
      <c r="Q203" s="236">
        <v>0</v>
      </c>
      <c r="R203" s="236">
        <f>Q203*H203</f>
        <v>0</v>
      </c>
      <c r="S203" s="236">
        <v>0</v>
      </c>
      <c r="T203" s="237">
        <f>S203*H203</f>
        <v>0</v>
      </c>
      <c r="U203" s="39"/>
      <c r="V203" s="39"/>
      <c r="W203" s="39"/>
      <c r="X203" s="39"/>
      <c r="Y203" s="39"/>
      <c r="Z203" s="39"/>
      <c r="AA203" s="39"/>
      <c r="AB203" s="39"/>
      <c r="AC203" s="39"/>
      <c r="AD203" s="39"/>
      <c r="AE203" s="39"/>
      <c r="AR203" s="238" t="s">
        <v>895</v>
      </c>
      <c r="AT203" s="238" t="s">
        <v>343</v>
      </c>
      <c r="AU203" s="238" t="s">
        <v>85</v>
      </c>
      <c r="AY203" s="18" t="s">
        <v>342</v>
      </c>
      <c r="BE203" s="239">
        <f>IF(N203="základní",J203,0)</f>
        <v>0</v>
      </c>
      <c r="BF203" s="239">
        <f>IF(N203="snížená",J203,0)</f>
        <v>0</v>
      </c>
      <c r="BG203" s="239">
        <f>IF(N203="zákl. přenesená",J203,0)</f>
        <v>0</v>
      </c>
      <c r="BH203" s="239">
        <f>IF(N203="sníž. přenesená",J203,0)</f>
        <v>0</v>
      </c>
      <c r="BI203" s="239">
        <f>IF(N203="nulová",J203,0)</f>
        <v>0</v>
      </c>
      <c r="BJ203" s="18" t="s">
        <v>83</v>
      </c>
      <c r="BK203" s="239">
        <f>ROUND(I203*H203,2)</f>
        <v>0</v>
      </c>
      <c r="BL203" s="18" t="s">
        <v>895</v>
      </c>
      <c r="BM203" s="238" t="s">
        <v>4442</v>
      </c>
    </row>
    <row r="204" s="2" customFormat="1">
      <c r="A204" s="39"/>
      <c r="B204" s="40"/>
      <c r="C204" s="41"/>
      <c r="D204" s="240" t="s">
        <v>349</v>
      </c>
      <c r="E204" s="41"/>
      <c r="F204" s="241" t="s">
        <v>4441</v>
      </c>
      <c r="G204" s="41"/>
      <c r="H204" s="41"/>
      <c r="I204" s="242"/>
      <c r="J204" s="41"/>
      <c r="K204" s="41"/>
      <c r="L204" s="45"/>
      <c r="M204" s="243"/>
      <c r="N204" s="244"/>
      <c r="O204" s="92"/>
      <c r="P204" s="92"/>
      <c r="Q204" s="92"/>
      <c r="R204" s="92"/>
      <c r="S204" s="92"/>
      <c r="T204" s="93"/>
      <c r="U204" s="39"/>
      <c r="V204" s="39"/>
      <c r="W204" s="39"/>
      <c r="X204" s="39"/>
      <c r="Y204" s="39"/>
      <c r="Z204" s="39"/>
      <c r="AA204" s="39"/>
      <c r="AB204" s="39"/>
      <c r="AC204" s="39"/>
      <c r="AD204" s="39"/>
      <c r="AE204" s="39"/>
      <c r="AT204" s="18" t="s">
        <v>349</v>
      </c>
      <c r="AU204" s="18" t="s">
        <v>85</v>
      </c>
    </row>
    <row r="205" s="2" customFormat="1" ht="16.5" customHeight="1">
      <c r="A205" s="39"/>
      <c r="B205" s="40"/>
      <c r="C205" s="227" t="s">
        <v>743</v>
      </c>
      <c r="D205" s="227" t="s">
        <v>343</v>
      </c>
      <c r="E205" s="228" t="s">
        <v>4443</v>
      </c>
      <c r="F205" s="229" t="s">
        <v>4444</v>
      </c>
      <c r="G205" s="230" t="s">
        <v>442</v>
      </c>
      <c r="H205" s="231">
        <v>18</v>
      </c>
      <c r="I205" s="232"/>
      <c r="J205" s="233">
        <f>ROUND(I205*H205,2)</f>
        <v>0</v>
      </c>
      <c r="K205" s="229" t="s">
        <v>1</v>
      </c>
      <c r="L205" s="45"/>
      <c r="M205" s="234" t="s">
        <v>1</v>
      </c>
      <c r="N205" s="235" t="s">
        <v>41</v>
      </c>
      <c r="O205" s="92"/>
      <c r="P205" s="236">
        <f>O205*H205</f>
        <v>0</v>
      </c>
      <c r="Q205" s="236">
        <v>0</v>
      </c>
      <c r="R205" s="236">
        <f>Q205*H205</f>
        <v>0</v>
      </c>
      <c r="S205" s="236">
        <v>0</v>
      </c>
      <c r="T205" s="237">
        <f>S205*H205</f>
        <v>0</v>
      </c>
      <c r="U205" s="39"/>
      <c r="V205" s="39"/>
      <c r="W205" s="39"/>
      <c r="X205" s="39"/>
      <c r="Y205" s="39"/>
      <c r="Z205" s="39"/>
      <c r="AA205" s="39"/>
      <c r="AB205" s="39"/>
      <c r="AC205" s="39"/>
      <c r="AD205" s="39"/>
      <c r="AE205" s="39"/>
      <c r="AR205" s="238" t="s">
        <v>895</v>
      </c>
      <c r="AT205" s="238" t="s">
        <v>343</v>
      </c>
      <c r="AU205" s="238" t="s">
        <v>85</v>
      </c>
      <c r="AY205" s="18" t="s">
        <v>342</v>
      </c>
      <c r="BE205" s="239">
        <f>IF(N205="základní",J205,0)</f>
        <v>0</v>
      </c>
      <c r="BF205" s="239">
        <f>IF(N205="snížená",J205,0)</f>
        <v>0</v>
      </c>
      <c r="BG205" s="239">
        <f>IF(N205="zákl. přenesená",J205,0)</f>
        <v>0</v>
      </c>
      <c r="BH205" s="239">
        <f>IF(N205="sníž. přenesená",J205,0)</f>
        <v>0</v>
      </c>
      <c r="BI205" s="239">
        <f>IF(N205="nulová",J205,0)</f>
        <v>0</v>
      </c>
      <c r="BJ205" s="18" t="s">
        <v>83</v>
      </c>
      <c r="BK205" s="239">
        <f>ROUND(I205*H205,2)</f>
        <v>0</v>
      </c>
      <c r="BL205" s="18" t="s">
        <v>895</v>
      </c>
      <c r="BM205" s="238" t="s">
        <v>4445</v>
      </c>
    </row>
    <row r="206" s="2" customFormat="1">
      <c r="A206" s="39"/>
      <c r="B206" s="40"/>
      <c r="C206" s="41"/>
      <c r="D206" s="240" t="s">
        <v>349</v>
      </c>
      <c r="E206" s="41"/>
      <c r="F206" s="241" t="s">
        <v>4444</v>
      </c>
      <c r="G206" s="41"/>
      <c r="H206" s="41"/>
      <c r="I206" s="242"/>
      <c r="J206" s="41"/>
      <c r="K206" s="41"/>
      <c r="L206" s="45"/>
      <c r="M206" s="243"/>
      <c r="N206" s="244"/>
      <c r="O206" s="92"/>
      <c r="P206" s="92"/>
      <c r="Q206" s="92"/>
      <c r="R206" s="92"/>
      <c r="S206" s="92"/>
      <c r="T206" s="93"/>
      <c r="U206" s="39"/>
      <c r="V206" s="39"/>
      <c r="W206" s="39"/>
      <c r="X206" s="39"/>
      <c r="Y206" s="39"/>
      <c r="Z206" s="39"/>
      <c r="AA206" s="39"/>
      <c r="AB206" s="39"/>
      <c r="AC206" s="39"/>
      <c r="AD206" s="39"/>
      <c r="AE206" s="39"/>
      <c r="AT206" s="18" t="s">
        <v>349</v>
      </c>
      <c r="AU206" s="18" t="s">
        <v>85</v>
      </c>
    </row>
    <row r="207" s="2" customFormat="1" ht="16.5" customHeight="1">
      <c r="A207" s="39"/>
      <c r="B207" s="40"/>
      <c r="C207" s="227" t="s">
        <v>749</v>
      </c>
      <c r="D207" s="227" t="s">
        <v>343</v>
      </c>
      <c r="E207" s="228" t="s">
        <v>4446</v>
      </c>
      <c r="F207" s="229" t="s">
        <v>4447</v>
      </c>
      <c r="G207" s="230" t="s">
        <v>543</v>
      </c>
      <c r="H207" s="231">
        <v>300</v>
      </c>
      <c r="I207" s="232"/>
      <c r="J207" s="233">
        <f>ROUND(I207*H207,2)</f>
        <v>0</v>
      </c>
      <c r="K207" s="229" t="s">
        <v>1</v>
      </c>
      <c r="L207" s="45"/>
      <c r="M207" s="234" t="s">
        <v>1</v>
      </c>
      <c r="N207" s="235" t="s">
        <v>41</v>
      </c>
      <c r="O207" s="92"/>
      <c r="P207" s="236">
        <f>O207*H207</f>
        <v>0</v>
      </c>
      <c r="Q207" s="236">
        <v>0</v>
      </c>
      <c r="R207" s="236">
        <f>Q207*H207</f>
        <v>0</v>
      </c>
      <c r="S207" s="236">
        <v>0</v>
      </c>
      <c r="T207" s="237">
        <f>S207*H207</f>
        <v>0</v>
      </c>
      <c r="U207" s="39"/>
      <c r="V207" s="39"/>
      <c r="W207" s="39"/>
      <c r="X207" s="39"/>
      <c r="Y207" s="39"/>
      <c r="Z207" s="39"/>
      <c r="AA207" s="39"/>
      <c r="AB207" s="39"/>
      <c r="AC207" s="39"/>
      <c r="AD207" s="39"/>
      <c r="AE207" s="39"/>
      <c r="AR207" s="238" t="s">
        <v>895</v>
      </c>
      <c r="AT207" s="238" t="s">
        <v>343</v>
      </c>
      <c r="AU207" s="238" t="s">
        <v>85</v>
      </c>
      <c r="AY207" s="18" t="s">
        <v>342</v>
      </c>
      <c r="BE207" s="239">
        <f>IF(N207="základní",J207,0)</f>
        <v>0</v>
      </c>
      <c r="BF207" s="239">
        <f>IF(N207="snížená",J207,0)</f>
        <v>0</v>
      </c>
      <c r="BG207" s="239">
        <f>IF(N207="zákl. přenesená",J207,0)</f>
        <v>0</v>
      </c>
      <c r="BH207" s="239">
        <f>IF(N207="sníž. přenesená",J207,0)</f>
        <v>0</v>
      </c>
      <c r="BI207" s="239">
        <f>IF(N207="nulová",J207,0)</f>
        <v>0</v>
      </c>
      <c r="BJ207" s="18" t="s">
        <v>83</v>
      </c>
      <c r="BK207" s="239">
        <f>ROUND(I207*H207,2)</f>
        <v>0</v>
      </c>
      <c r="BL207" s="18" t="s">
        <v>895</v>
      </c>
      <c r="BM207" s="238" t="s">
        <v>4448</v>
      </c>
    </row>
    <row r="208" s="2" customFormat="1">
      <c r="A208" s="39"/>
      <c r="B208" s="40"/>
      <c r="C208" s="41"/>
      <c r="D208" s="240" t="s">
        <v>349</v>
      </c>
      <c r="E208" s="41"/>
      <c r="F208" s="241" t="s">
        <v>4447</v>
      </c>
      <c r="G208" s="41"/>
      <c r="H208" s="41"/>
      <c r="I208" s="242"/>
      <c r="J208" s="41"/>
      <c r="K208" s="41"/>
      <c r="L208" s="45"/>
      <c r="M208" s="243"/>
      <c r="N208" s="244"/>
      <c r="O208" s="92"/>
      <c r="P208" s="92"/>
      <c r="Q208" s="92"/>
      <c r="R208" s="92"/>
      <c r="S208" s="92"/>
      <c r="T208" s="93"/>
      <c r="U208" s="39"/>
      <c r="V208" s="39"/>
      <c r="W208" s="39"/>
      <c r="X208" s="39"/>
      <c r="Y208" s="39"/>
      <c r="Z208" s="39"/>
      <c r="AA208" s="39"/>
      <c r="AB208" s="39"/>
      <c r="AC208" s="39"/>
      <c r="AD208" s="39"/>
      <c r="AE208" s="39"/>
      <c r="AT208" s="18" t="s">
        <v>349</v>
      </c>
      <c r="AU208" s="18" t="s">
        <v>85</v>
      </c>
    </row>
    <row r="209" s="2" customFormat="1" ht="16.5" customHeight="1">
      <c r="A209" s="39"/>
      <c r="B209" s="40"/>
      <c r="C209" s="227" t="s">
        <v>755</v>
      </c>
      <c r="D209" s="227" t="s">
        <v>343</v>
      </c>
      <c r="E209" s="228" t="s">
        <v>4449</v>
      </c>
      <c r="F209" s="229" t="s">
        <v>4450</v>
      </c>
      <c r="G209" s="230" t="s">
        <v>562</v>
      </c>
      <c r="H209" s="231">
        <v>7</v>
      </c>
      <c r="I209" s="232"/>
      <c r="J209" s="233">
        <f>ROUND(I209*H209,2)</f>
        <v>0</v>
      </c>
      <c r="K209" s="229" t="s">
        <v>1</v>
      </c>
      <c r="L209" s="45"/>
      <c r="M209" s="234" t="s">
        <v>1</v>
      </c>
      <c r="N209" s="235" t="s">
        <v>41</v>
      </c>
      <c r="O209" s="92"/>
      <c r="P209" s="236">
        <f>O209*H209</f>
        <v>0</v>
      </c>
      <c r="Q209" s="236">
        <v>0</v>
      </c>
      <c r="R209" s="236">
        <f>Q209*H209</f>
        <v>0</v>
      </c>
      <c r="S209" s="236">
        <v>0</v>
      </c>
      <c r="T209" s="237">
        <f>S209*H209</f>
        <v>0</v>
      </c>
      <c r="U209" s="39"/>
      <c r="V209" s="39"/>
      <c r="W209" s="39"/>
      <c r="X209" s="39"/>
      <c r="Y209" s="39"/>
      <c r="Z209" s="39"/>
      <c r="AA209" s="39"/>
      <c r="AB209" s="39"/>
      <c r="AC209" s="39"/>
      <c r="AD209" s="39"/>
      <c r="AE209" s="39"/>
      <c r="AR209" s="238" t="s">
        <v>895</v>
      </c>
      <c r="AT209" s="238" t="s">
        <v>343</v>
      </c>
      <c r="AU209" s="238" t="s">
        <v>85</v>
      </c>
      <c r="AY209" s="18" t="s">
        <v>342</v>
      </c>
      <c r="BE209" s="239">
        <f>IF(N209="základní",J209,0)</f>
        <v>0</v>
      </c>
      <c r="BF209" s="239">
        <f>IF(N209="snížená",J209,0)</f>
        <v>0</v>
      </c>
      <c r="BG209" s="239">
        <f>IF(N209="zákl. přenesená",J209,0)</f>
        <v>0</v>
      </c>
      <c r="BH209" s="239">
        <f>IF(N209="sníž. přenesená",J209,0)</f>
        <v>0</v>
      </c>
      <c r="BI209" s="239">
        <f>IF(N209="nulová",J209,0)</f>
        <v>0</v>
      </c>
      <c r="BJ209" s="18" t="s">
        <v>83</v>
      </c>
      <c r="BK209" s="239">
        <f>ROUND(I209*H209,2)</f>
        <v>0</v>
      </c>
      <c r="BL209" s="18" t="s">
        <v>895</v>
      </c>
      <c r="BM209" s="238" t="s">
        <v>4451</v>
      </c>
    </row>
    <row r="210" s="2" customFormat="1">
      <c r="A210" s="39"/>
      <c r="B210" s="40"/>
      <c r="C210" s="41"/>
      <c r="D210" s="240" t="s">
        <v>349</v>
      </c>
      <c r="E210" s="41"/>
      <c r="F210" s="241" t="s">
        <v>4450</v>
      </c>
      <c r="G210" s="41"/>
      <c r="H210" s="41"/>
      <c r="I210" s="242"/>
      <c r="J210" s="41"/>
      <c r="K210" s="41"/>
      <c r="L210" s="45"/>
      <c r="M210" s="243"/>
      <c r="N210" s="244"/>
      <c r="O210" s="92"/>
      <c r="P210" s="92"/>
      <c r="Q210" s="92"/>
      <c r="R210" s="92"/>
      <c r="S210" s="92"/>
      <c r="T210" s="93"/>
      <c r="U210" s="39"/>
      <c r="V210" s="39"/>
      <c r="W210" s="39"/>
      <c r="X210" s="39"/>
      <c r="Y210" s="39"/>
      <c r="Z210" s="39"/>
      <c r="AA210" s="39"/>
      <c r="AB210" s="39"/>
      <c r="AC210" s="39"/>
      <c r="AD210" s="39"/>
      <c r="AE210" s="39"/>
      <c r="AT210" s="18" t="s">
        <v>349</v>
      </c>
      <c r="AU210" s="18" t="s">
        <v>85</v>
      </c>
    </row>
    <row r="211" s="2" customFormat="1" ht="16.5" customHeight="1">
      <c r="A211" s="39"/>
      <c r="B211" s="40"/>
      <c r="C211" s="227" t="s">
        <v>760</v>
      </c>
      <c r="D211" s="227" t="s">
        <v>343</v>
      </c>
      <c r="E211" s="228" t="s">
        <v>4452</v>
      </c>
      <c r="F211" s="229" t="s">
        <v>4453</v>
      </c>
      <c r="G211" s="230" t="s">
        <v>543</v>
      </c>
      <c r="H211" s="231">
        <v>300</v>
      </c>
      <c r="I211" s="232"/>
      <c r="J211" s="233">
        <f>ROUND(I211*H211,2)</f>
        <v>0</v>
      </c>
      <c r="K211" s="229" t="s">
        <v>1</v>
      </c>
      <c r="L211" s="45"/>
      <c r="M211" s="234" t="s">
        <v>1</v>
      </c>
      <c r="N211" s="235" t="s">
        <v>41</v>
      </c>
      <c r="O211" s="92"/>
      <c r="P211" s="236">
        <f>O211*H211</f>
        <v>0</v>
      </c>
      <c r="Q211" s="236">
        <v>0</v>
      </c>
      <c r="R211" s="236">
        <f>Q211*H211</f>
        <v>0</v>
      </c>
      <c r="S211" s="236">
        <v>0</v>
      </c>
      <c r="T211" s="237">
        <f>S211*H211</f>
        <v>0</v>
      </c>
      <c r="U211" s="39"/>
      <c r="V211" s="39"/>
      <c r="W211" s="39"/>
      <c r="X211" s="39"/>
      <c r="Y211" s="39"/>
      <c r="Z211" s="39"/>
      <c r="AA211" s="39"/>
      <c r="AB211" s="39"/>
      <c r="AC211" s="39"/>
      <c r="AD211" s="39"/>
      <c r="AE211" s="39"/>
      <c r="AR211" s="238" t="s">
        <v>895</v>
      </c>
      <c r="AT211" s="238" t="s">
        <v>343</v>
      </c>
      <c r="AU211" s="238" t="s">
        <v>85</v>
      </c>
      <c r="AY211" s="18" t="s">
        <v>342</v>
      </c>
      <c r="BE211" s="239">
        <f>IF(N211="základní",J211,0)</f>
        <v>0</v>
      </c>
      <c r="BF211" s="239">
        <f>IF(N211="snížená",J211,0)</f>
        <v>0</v>
      </c>
      <c r="BG211" s="239">
        <f>IF(N211="zákl. přenesená",J211,0)</f>
        <v>0</v>
      </c>
      <c r="BH211" s="239">
        <f>IF(N211="sníž. přenesená",J211,0)</f>
        <v>0</v>
      </c>
      <c r="BI211" s="239">
        <f>IF(N211="nulová",J211,0)</f>
        <v>0</v>
      </c>
      <c r="BJ211" s="18" t="s">
        <v>83</v>
      </c>
      <c r="BK211" s="239">
        <f>ROUND(I211*H211,2)</f>
        <v>0</v>
      </c>
      <c r="BL211" s="18" t="s">
        <v>895</v>
      </c>
      <c r="BM211" s="238" t="s">
        <v>4454</v>
      </c>
    </row>
    <row r="212" s="2" customFormat="1">
      <c r="A212" s="39"/>
      <c r="B212" s="40"/>
      <c r="C212" s="41"/>
      <c r="D212" s="240" t="s">
        <v>349</v>
      </c>
      <c r="E212" s="41"/>
      <c r="F212" s="241" t="s">
        <v>4453</v>
      </c>
      <c r="G212" s="41"/>
      <c r="H212" s="41"/>
      <c r="I212" s="242"/>
      <c r="J212" s="41"/>
      <c r="K212" s="41"/>
      <c r="L212" s="45"/>
      <c r="M212" s="243"/>
      <c r="N212" s="244"/>
      <c r="O212" s="92"/>
      <c r="P212" s="92"/>
      <c r="Q212" s="92"/>
      <c r="R212" s="92"/>
      <c r="S212" s="92"/>
      <c r="T212" s="93"/>
      <c r="U212" s="39"/>
      <c r="V212" s="39"/>
      <c r="W212" s="39"/>
      <c r="X212" s="39"/>
      <c r="Y212" s="39"/>
      <c r="Z212" s="39"/>
      <c r="AA212" s="39"/>
      <c r="AB212" s="39"/>
      <c r="AC212" s="39"/>
      <c r="AD212" s="39"/>
      <c r="AE212" s="39"/>
      <c r="AT212" s="18" t="s">
        <v>349</v>
      </c>
      <c r="AU212" s="18" t="s">
        <v>85</v>
      </c>
    </row>
    <row r="213" s="2" customFormat="1" ht="16.5" customHeight="1">
      <c r="A213" s="39"/>
      <c r="B213" s="40"/>
      <c r="C213" s="227" t="s">
        <v>766</v>
      </c>
      <c r="D213" s="227" t="s">
        <v>343</v>
      </c>
      <c r="E213" s="228" t="s">
        <v>4455</v>
      </c>
      <c r="F213" s="229" t="s">
        <v>4456</v>
      </c>
      <c r="G213" s="230" t="s">
        <v>543</v>
      </c>
      <c r="H213" s="231">
        <v>180</v>
      </c>
      <c r="I213" s="232"/>
      <c r="J213" s="233">
        <f>ROUND(I213*H213,2)</f>
        <v>0</v>
      </c>
      <c r="K213" s="229" t="s">
        <v>1</v>
      </c>
      <c r="L213" s="45"/>
      <c r="M213" s="234" t="s">
        <v>1</v>
      </c>
      <c r="N213" s="235" t="s">
        <v>41</v>
      </c>
      <c r="O213" s="92"/>
      <c r="P213" s="236">
        <f>O213*H213</f>
        <v>0</v>
      </c>
      <c r="Q213" s="236">
        <v>0</v>
      </c>
      <c r="R213" s="236">
        <f>Q213*H213</f>
        <v>0</v>
      </c>
      <c r="S213" s="236">
        <v>0</v>
      </c>
      <c r="T213" s="237">
        <f>S213*H213</f>
        <v>0</v>
      </c>
      <c r="U213" s="39"/>
      <c r="V213" s="39"/>
      <c r="W213" s="39"/>
      <c r="X213" s="39"/>
      <c r="Y213" s="39"/>
      <c r="Z213" s="39"/>
      <c r="AA213" s="39"/>
      <c r="AB213" s="39"/>
      <c r="AC213" s="39"/>
      <c r="AD213" s="39"/>
      <c r="AE213" s="39"/>
      <c r="AR213" s="238" t="s">
        <v>895</v>
      </c>
      <c r="AT213" s="238" t="s">
        <v>343</v>
      </c>
      <c r="AU213" s="238" t="s">
        <v>85</v>
      </c>
      <c r="AY213" s="18" t="s">
        <v>342</v>
      </c>
      <c r="BE213" s="239">
        <f>IF(N213="základní",J213,0)</f>
        <v>0</v>
      </c>
      <c r="BF213" s="239">
        <f>IF(N213="snížená",J213,0)</f>
        <v>0</v>
      </c>
      <c r="BG213" s="239">
        <f>IF(N213="zákl. přenesená",J213,0)</f>
        <v>0</v>
      </c>
      <c r="BH213" s="239">
        <f>IF(N213="sníž. přenesená",J213,0)</f>
        <v>0</v>
      </c>
      <c r="BI213" s="239">
        <f>IF(N213="nulová",J213,0)</f>
        <v>0</v>
      </c>
      <c r="BJ213" s="18" t="s">
        <v>83</v>
      </c>
      <c r="BK213" s="239">
        <f>ROUND(I213*H213,2)</f>
        <v>0</v>
      </c>
      <c r="BL213" s="18" t="s">
        <v>895</v>
      </c>
      <c r="BM213" s="238" t="s">
        <v>4457</v>
      </c>
    </row>
    <row r="214" s="2" customFormat="1">
      <c r="A214" s="39"/>
      <c r="B214" s="40"/>
      <c r="C214" s="41"/>
      <c r="D214" s="240" t="s">
        <v>349</v>
      </c>
      <c r="E214" s="41"/>
      <c r="F214" s="241" t="s">
        <v>4456</v>
      </c>
      <c r="G214" s="41"/>
      <c r="H214" s="41"/>
      <c r="I214" s="242"/>
      <c r="J214" s="41"/>
      <c r="K214" s="41"/>
      <c r="L214" s="45"/>
      <c r="M214" s="243"/>
      <c r="N214" s="244"/>
      <c r="O214" s="92"/>
      <c r="P214" s="92"/>
      <c r="Q214" s="92"/>
      <c r="R214" s="92"/>
      <c r="S214" s="92"/>
      <c r="T214" s="93"/>
      <c r="U214" s="39"/>
      <c r="V214" s="39"/>
      <c r="W214" s="39"/>
      <c r="X214" s="39"/>
      <c r="Y214" s="39"/>
      <c r="Z214" s="39"/>
      <c r="AA214" s="39"/>
      <c r="AB214" s="39"/>
      <c r="AC214" s="39"/>
      <c r="AD214" s="39"/>
      <c r="AE214" s="39"/>
      <c r="AT214" s="18" t="s">
        <v>349</v>
      </c>
      <c r="AU214" s="18" t="s">
        <v>85</v>
      </c>
    </row>
    <row r="215" s="2" customFormat="1" ht="21.75" customHeight="1">
      <c r="A215" s="39"/>
      <c r="B215" s="40"/>
      <c r="C215" s="227" t="s">
        <v>772</v>
      </c>
      <c r="D215" s="227" t="s">
        <v>343</v>
      </c>
      <c r="E215" s="228" t="s">
        <v>4458</v>
      </c>
      <c r="F215" s="229" t="s">
        <v>4459</v>
      </c>
      <c r="G215" s="230" t="s">
        <v>473</v>
      </c>
      <c r="H215" s="231">
        <v>65</v>
      </c>
      <c r="I215" s="232"/>
      <c r="J215" s="233">
        <f>ROUND(I215*H215,2)</f>
        <v>0</v>
      </c>
      <c r="K215" s="229" t="s">
        <v>1</v>
      </c>
      <c r="L215" s="45"/>
      <c r="M215" s="234" t="s">
        <v>1</v>
      </c>
      <c r="N215" s="235" t="s">
        <v>41</v>
      </c>
      <c r="O215" s="92"/>
      <c r="P215" s="236">
        <f>O215*H215</f>
        <v>0</v>
      </c>
      <c r="Q215" s="236">
        <v>0</v>
      </c>
      <c r="R215" s="236">
        <f>Q215*H215</f>
        <v>0</v>
      </c>
      <c r="S215" s="236">
        <v>0</v>
      </c>
      <c r="T215" s="237">
        <f>S215*H215</f>
        <v>0</v>
      </c>
      <c r="U215" s="39"/>
      <c r="V215" s="39"/>
      <c r="W215" s="39"/>
      <c r="X215" s="39"/>
      <c r="Y215" s="39"/>
      <c r="Z215" s="39"/>
      <c r="AA215" s="39"/>
      <c r="AB215" s="39"/>
      <c r="AC215" s="39"/>
      <c r="AD215" s="39"/>
      <c r="AE215" s="39"/>
      <c r="AR215" s="238" t="s">
        <v>895</v>
      </c>
      <c r="AT215" s="238" t="s">
        <v>343</v>
      </c>
      <c r="AU215" s="238" t="s">
        <v>85</v>
      </c>
      <c r="AY215" s="18" t="s">
        <v>342</v>
      </c>
      <c r="BE215" s="239">
        <f>IF(N215="základní",J215,0)</f>
        <v>0</v>
      </c>
      <c r="BF215" s="239">
        <f>IF(N215="snížená",J215,0)</f>
        <v>0</v>
      </c>
      <c r="BG215" s="239">
        <f>IF(N215="zákl. přenesená",J215,0)</f>
        <v>0</v>
      </c>
      <c r="BH215" s="239">
        <f>IF(N215="sníž. přenesená",J215,0)</f>
        <v>0</v>
      </c>
      <c r="BI215" s="239">
        <f>IF(N215="nulová",J215,0)</f>
        <v>0</v>
      </c>
      <c r="BJ215" s="18" t="s">
        <v>83</v>
      </c>
      <c r="BK215" s="239">
        <f>ROUND(I215*H215,2)</f>
        <v>0</v>
      </c>
      <c r="BL215" s="18" t="s">
        <v>895</v>
      </c>
      <c r="BM215" s="238" t="s">
        <v>4460</v>
      </c>
    </row>
    <row r="216" s="2" customFormat="1">
      <c r="A216" s="39"/>
      <c r="B216" s="40"/>
      <c r="C216" s="41"/>
      <c r="D216" s="240" t="s">
        <v>349</v>
      </c>
      <c r="E216" s="41"/>
      <c r="F216" s="241" t="s">
        <v>4459</v>
      </c>
      <c r="G216" s="41"/>
      <c r="H216" s="41"/>
      <c r="I216" s="242"/>
      <c r="J216" s="41"/>
      <c r="K216" s="41"/>
      <c r="L216" s="45"/>
      <c r="M216" s="243"/>
      <c r="N216" s="244"/>
      <c r="O216" s="92"/>
      <c r="P216" s="92"/>
      <c r="Q216" s="92"/>
      <c r="R216" s="92"/>
      <c r="S216" s="92"/>
      <c r="T216" s="93"/>
      <c r="U216" s="39"/>
      <c r="V216" s="39"/>
      <c r="W216" s="39"/>
      <c r="X216" s="39"/>
      <c r="Y216" s="39"/>
      <c r="Z216" s="39"/>
      <c r="AA216" s="39"/>
      <c r="AB216" s="39"/>
      <c r="AC216" s="39"/>
      <c r="AD216" s="39"/>
      <c r="AE216" s="39"/>
      <c r="AT216" s="18" t="s">
        <v>349</v>
      </c>
      <c r="AU216" s="18" t="s">
        <v>85</v>
      </c>
    </row>
    <row r="217" s="2" customFormat="1" ht="16.5" customHeight="1">
      <c r="A217" s="39"/>
      <c r="B217" s="40"/>
      <c r="C217" s="227" t="s">
        <v>777</v>
      </c>
      <c r="D217" s="227" t="s">
        <v>343</v>
      </c>
      <c r="E217" s="228" t="s">
        <v>4461</v>
      </c>
      <c r="F217" s="229" t="s">
        <v>4462</v>
      </c>
      <c r="G217" s="230" t="s">
        <v>473</v>
      </c>
      <c r="H217" s="231">
        <v>65</v>
      </c>
      <c r="I217" s="232"/>
      <c r="J217" s="233">
        <f>ROUND(I217*H217,2)</f>
        <v>0</v>
      </c>
      <c r="K217" s="229" t="s">
        <v>1</v>
      </c>
      <c r="L217" s="45"/>
      <c r="M217" s="234" t="s">
        <v>1</v>
      </c>
      <c r="N217" s="235" t="s">
        <v>41</v>
      </c>
      <c r="O217" s="92"/>
      <c r="P217" s="236">
        <f>O217*H217</f>
        <v>0</v>
      </c>
      <c r="Q217" s="236">
        <v>0</v>
      </c>
      <c r="R217" s="236">
        <f>Q217*H217</f>
        <v>0</v>
      </c>
      <c r="S217" s="236">
        <v>0</v>
      </c>
      <c r="T217" s="237">
        <f>S217*H217</f>
        <v>0</v>
      </c>
      <c r="U217" s="39"/>
      <c r="V217" s="39"/>
      <c r="W217" s="39"/>
      <c r="X217" s="39"/>
      <c r="Y217" s="39"/>
      <c r="Z217" s="39"/>
      <c r="AA217" s="39"/>
      <c r="AB217" s="39"/>
      <c r="AC217" s="39"/>
      <c r="AD217" s="39"/>
      <c r="AE217" s="39"/>
      <c r="AR217" s="238" t="s">
        <v>895</v>
      </c>
      <c r="AT217" s="238" t="s">
        <v>343</v>
      </c>
      <c r="AU217" s="238" t="s">
        <v>85</v>
      </c>
      <c r="AY217" s="18" t="s">
        <v>342</v>
      </c>
      <c r="BE217" s="239">
        <f>IF(N217="základní",J217,0)</f>
        <v>0</v>
      </c>
      <c r="BF217" s="239">
        <f>IF(N217="snížená",J217,0)</f>
        <v>0</v>
      </c>
      <c r="BG217" s="239">
        <f>IF(N217="zákl. přenesená",J217,0)</f>
        <v>0</v>
      </c>
      <c r="BH217" s="239">
        <f>IF(N217="sníž. přenesená",J217,0)</f>
        <v>0</v>
      </c>
      <c r="BI217" s="239">
        <f>IF(N217="nulová",J217,0)</f>
        <v>0</v>
      </c>
      <c r="BJ217" s="18" t="s">
        <v>83</v>
      </c>
      <c r="BK217" s="239">
        <f>ROUND(I217*H217,2)</f>
        <v>0</v>
      </c>
      <c r="BL217" s="18" t="s">
        <v>895</v>
      </c>
      <c r="BM217" s="238" t="s">
        <v>4463</v>
      </c>
    </row>
    <row r="218" s="2" customFormat="1">
      <c r="A218" s="39"/>
      <c r="B218" s="40"/>
      <c r="C218" s="41"/>
      <c r="D218" s="240" t="s">
        <v>349</v>
      </c>
      <c r="E218" s="41"/>
      <c r="F218" s="241" t="s">
        <v>4462</v>
      </c>
      <c r="G218" s="41"/>
      <c r="H218" s="41"/>
      <c r="I218" s="242"/>
      <c r="J218" s="41"/>
      <c r="K218" s="41"/>
      <c r="L218" s="45"/>
      <c r="M218" s="243"/>
      <c r="N218" s="244"/>
      <c r="O218" s="92"/>
      <c r="P218" s="92"/>
      <c r="Q218" s="92"/>
      <c r="R218" s="92"/>
      <c r="S218" s="92"/>
      <c r="T218" s="93"/>
      <c r="U218" s="39"/>
      <c r="V218" s="39"/>
      <c r="W218" s="39"/>
      <c r="X218" s="39"/>
      <c r="Y218" s="39"/>
      <c r="Z218" s="39"/>
      <c r="AA218" s="39"/>
      <c r="AB218" s="39"/>
      <c r="AC218" s="39"/>
      <c r="AD218" s="39"/>
      <c r="AE218" s="39"/>
      <c r="AT218" s="18" t="s">
        <v>349</v>
      </c>
      <c r="AU218" s="18" t="s">
        <v>85</v>
      </c>
    </row>
    <row r="219" s="2" customFormat="1" ht="16.5" customHeight="1">
      <c r="A219" s="39"/>
      <c r="B219" s="40"/>
      <c r="C219" s="227" t="s">
        <v>782</v>
      </c>
      <c r="D219" s="227" t="s">
        <v>343</v>
      </c>
      <c r="E219" s="228" t="s">
        <v>4464</v>
      </c>
      <c r="F219" s="229" t="s">
        <v>4465</v>
      </c>
      <c r="G219" s="230" t="s">
        <v>543</v>
      </c>
      <c r="H219" s="231">
        <v>300</v>
      </c>
      <c r="I219" s="232"/>
      <c r="J219" s="233">
        <f>ROUND(I219*H219,2)</f>
        <v>0</v>
      </c>
      <c r="K219" s="229" t="s">
        <v>1</v>
      </c>
      <c r="L219" s="45"/>
      <c r="M219" s="234" t="s">
        <v>1</v>
      </c>
      <c r="N219" s="235" t="s">
        <v>41</v>
      </c>
      <c r="O219" s="92"/>
      <c r="P219" s="236">
        <f>O219*H219</f>
        <v>0</v>
      </c>
      <c r="Q219" s="236">
        <v>0</v>
      </c>
      <c r="R219" s="236">
        <f>Q219*H219</f>
        <v>0</v>
      </c>
      <c r="S219" s="236">
        <v>0</v>
      </c>
      <c r="T219" s="237">
        <f>S219*H219</f>
        <v>0</v>
      </c>
      <c r="U219" s="39"/>
      <c r="V219" s="39"/>
      <c r="W219" s="39"/>
      <c r="X219" s="39"/>
      <c r="Y219" s="39"/>
      <c r="Z219" s="39"/>
      <c r="AA219" s="39"/>
      <c r="AB219" s="39"/>
      <c r="AC219" s="39"/>
      <c r="AD219" s="39"/>
      <c r="AE219" s="39"/>
      <c r="AR219" s="238" t="s">
        <v>895</v>
      </c>
      <c r="AT219" s="238" t="s">
        <v>343</v>
      </c>
      <c r="AU219" s="238" t="s">
        <v>85</v>
      </c>
      <c r="AY219" s="18" t="s">
        <v>342</v>
      </c>
      <c r="BE219" s="239">
        <f>IF(N219="základní",J219,0)</f>
        <v>0</v>
      </c>
      <c r="BF219" s="239">
        <f>IF(N219="snížená",J219,0)</f>
        <v>0</v>
      </c>
      <c r="BG219" s="239">
        <f>IF(N219="zákl. přenesená",J219,0)</f>
        <v>0</v>
      </c>
      <c r="BH219" s="239">
        <f>IF(N219="sníž. přenesená",J219,0)</f>
        <v>0</v>
      </c>
      <c r="BI219" s="239">
        <f>IF(N219="nulová",J219,0)</f>
        <v>0</v>
      </c>
      <c r="BJ219" s="18" t="s">
        <v>83</v>
      </c>
      <c r="BK219" s="239">
        <f>ROUND(I219*H219,2)</f>
        <v>0</v>
      </c>
      <c r="BL219" s="18" t="s">
        <v>895</v>
      </c>
      <c r="BM219" s="238" t="s">
        <v>4466</v>
      </c>
    </row>
    <row r="220" s="2" customFormat="1">
      <c r="A220" s="39"/>
      <c r="B220" s="40"/>
      <c r="C220" s="41"/>
      <c r="D220" s="240" t="s">
        <v>349</v>
      </c>
      <c r="E220" s="41"/>
      <c r="F220" s="241" t="s">
        <v>4465</v>
      </c>
      <c r="G220" s="41"/>
      <c r="H220" s="41"/>
      <c r="I220" s="242"/>
      <c r="J220" s="41"/>
      <c r="K220" s="41"/>
      <c r="L220" s="45"/>
      <c r="M220" s="243"/>
      <c r="N220" s="244"/>
      <c r="O220" s="92"/>
      <c r="P220" s="92"/>
      <c r="Q220" s="92"/>
      <c r="R220" s="92"/>
      <c r="S220" s="92"/>
      <c r="T220" s="93"/>
      <c r="U220" s="39"/>
      <c r="V220" s="39"/>
      <c r="W220" s="39"/>
      <c r="X220" s="39"/>
      <c r="Y220" s="39"/>
      <c r="Z220" s="39"/>
      <c r="AA220" s="39"/>
      <c r="AB220" s="39"/>
      <c r="AC220" s="39"/>
      <c r="AD220" s="39"/>
      <c r="AE220" s="39"/>
      <c r="AT220" s="18" t="s">
        <v>349</v>
      </c>
      <c r="AU220" s="18" t="s">
        <v>85</v>
      </c>
    </row>
    <row r="221" s="2" customFormat="1" ht="16.5" customHeight="1">
      <c r="A221" s="39"/>
      <c r="B221" s="40"/>
      <c r="C221" s="227" t="s">
        <v>787</v>
      </c>
      <c r="D221" s="227" t="s">
        <v>343</v>
      </c>
      <c r="E221" s="228" t="s">
        <v>4467</v>
      </c>
      <c r="F221" s="229" t="s">
        <v>4468</v>
      </c>
      <c r="G221" s="230" t="s">
        <v>543</v>
      </c>
      <c r="H221" s="231">
        <v>300</v>
      </c>
      <c r="I221" s="232"/>
      <c r="J221" s="233">
        <f>ROUND(I221*H221,2)</f>
        <v>0</v>
      </c>
      <c r="K221" s="229" t="s">
        <v>1</v>
      </c>
      <c r="L221" s="45"/>
      <c r="M221" s="234" t="s">
        <v>1</v>
      </c>
      <c r="N221" s="235" t="s">
        <v>41</v>
      </c>
      <c r="O221" s="92"/>
      <c r="P221" s="236">
        <f>O221*H221</f>
        <v>0</v>
      </c>
      <c r="Q221" s="236">
        <v>0</v>
      </c>
      <c r="R221" s="236">
        <f>Q221*H221</f>
        <v>0</v>
      </c>
      <c r="S221" s="236">
        <v>0</v>
      </c>
      <c r="T221" s="237">
        <f>S221*H221</f>
        <v>0</v>
      </c>
      <c r="U221" s="39"/>
      <c r="V221" s="39"/>
      <c r="W221" s="39"/>
      <c r="X221" s="39"/>
      <c r="Y221" s="39"/>
      <c r="Z221" s="39"/>
      <c r="AA221" s="39"/>
      <c r="AB221" s="39"/>
      <c r="AC221" s="39"/>
      <c r="AD221" s="39"/>
      <c r="AE221" s="39"/>
      <c r="AR221" s="238" t="s">
        <v>895</v>
      </c>
      <c r="AT221" s="238" t="s">
        <v>343</v>
      </c>
      <c r="AU221" s="238" t="s">
        <v>85</v>
      </c>
      <c r="AY221" s="18" t="s">
        <v>342</v>
      </c>
      <c r="BE221" s="239">
        <f>IF(N221="základní",J221,0)</f>
        <v>0</v>
      </c>
      <c r="BF221" s="239">
        <f>IF(N221="snížená",J221,0)</f>
        <v>0</v>
      </c>
      <c r="BG221" s="239">
        <f>IF(N221="zákl. přenesená",J221,0)</f>
        <v>0</v>
      </c>
      <c r="BH221" s="239">
        <f>IF(N221="sníž. přenesená",J221,0)</f>
        <v>0</v>
      </c>
      <c r="BI221" s="239">
        <f>IF(N221="nulová",J221,0)</f>
        <v>0</v>
      </c>
      <c r="BJ221" s="18" t="s">
        <v>83</v>
      </c>
      <c r="BK221" s="239">
        <f>ROUND(I221*H221,2)</f>
        <v>0</v>
      </c>
      <c r="BL221" s="18" t="s">
        <v>895</v>
      </c>
      <c r="BM221" s="238" t="s">
        <v>4469</v>
      </c>
    </row>
    <row r="222" s="2" customFormat="1">
      <c r="A222" s="39"/>
      <c r="B222" s="40"/>
      <c r="C222" s="41"/>
      <c r="D222" s="240" t="s">
        <v>349</v>
      </c>
      <c r="E222" s="41"/>
      <c r="F222" s="241" t="s">
        <v>4468</v>
      </c>
      <c r="G222" s="41"/>
      <c r="H222" s="41"/>
      <c r="I222" s="242"/>
      <c r="J222" s="41"/>
      <c r="K222" s="41"/>
      <c r="L222" s="45"/>
      <c r="M222" s="243"/>
      <c r="N222" s="244"/>
      <c r="O222" s="92"/>
      <c r="P222" s="92"/>
      <c r="Q222" s="92"/>
      <c r="R222" s="92"/>
      <c r="S222" s="92"/>
      <c r="T222" s="93"/>
      <c r="U222" s="39"/>
      <c r="V222" s="39"/>
      <c r="W222" s="39"/>
      <c r="X222" s="39"/>
      <c r="Y222" s="39"/>
      <c r="Z222" s="39"/>
      <c r="AA222" s="39"/>
      <c r="AB222" s="39"/>
      <c r="AC222" s="39"/>
      <c r="AD222" s="39"/>
      <c r="AE222" s="39"/>
      <c r="AT222" s="18" t="s">
        <v>349</v>
      </c>
      <c r="AU222" s="18" t="s">
        <v>85</v>
      </c>
    </row>
    <row r="223" s="2" customFormat="1" ht="16.5" customHeight="1">
      <c r="A223" s="39"/>
      <c r="B223" s="40"/>
      <c r="C223" s="227" t="s">
        <v>793</v>
      </c>
      <c r="D223" s="227" t="s">
        <v>343</v>
      </c>
      <c r="E223" s="228" t="s">
        <v>4470</v>
      </c>
      <c r="F223" s="229" t="s">
        <v>4471</v>
      </c>
      <c r="G223" s="230" t="s">
        <v>562</v>
      </c>
      <c r="H223" s="231">
        <v>18</v>
      </c>
      <c r="I223" s="232"/>
      <c r="J223" s="233">
        <f>ROUND(I223*H223,2)</f>
        <v>0</v>
      </c>
      <c r="K223" s="229" t="s">
        <v>1</v>
      </c>
      <c r="L223" s="45"/>
      <c r="M223" s="234" t="s">
        <v>1</v>
      </c>
      <c r="N223" s="235" t="s">
        <v>41</v>
      </c>
      <c r="O223" s="92"/>
      <c r="P223" s="236">
        <f>O223*H223</f>
        <v>0</v>
      </c>
      <c r="Q223" s="236">
        <v>0</v>
      </c>
      <c r="R223" s="236">
        <f>Q223*H223</f>
        <v>0</v>
      </c>
      <c r="S223" s="236">
        <v>0</v>
      </c>
      <c r="T223" s="237">
        <f>S223*H223</f>
        <v>0</v>
      </c>
      <c r="U223" s="39"/>
      <c r="V223" s="39"/>
      <c r="W223" s="39"/>
      <c r="X223" s="39"/>
      <c r="Y223" s="39"/>
      <c r="Z223" s="39"/>
      <c r="AA223" s="39"/>
      <c r="AB223" s="39"/>
      <c r="AC223" s="39"/>
      <c r="AD223" s="39"/>
      <c r="AE223" s="39"/>
      <c r="AR223" s="238" t="s">
        <v>895</v>
      </c>
      <c r="AT223" s="238" t="s">
        <v>343</v>
      </c>
      <c r="AU223" s="238" t="s">
        <v>85</v>
      </c>
      <c r="AY223" s="18" t="s">
        <v>342</v>
      </c>
      <c r="BE223" s="239">
        <f>IF(N223="základní",J223,0)</f>
        <v>0</v>
      </c>
      <c r="BF223" s="239">
        <f>IF(N223="snížená",J223,0)</f>
        <v>0</v>
      </c>
      <c r="BG223" s="239">
        <f>IF(N223="zákl. přenesená",J223,0)</f>
        <v>0</v>
      </c>
      <c r="BH223" s="239">
        <f>IF(N223="sníž. přenesená",J223,0)</f>
        <v>0</v>
      </c>
      <c r="BI223" s="239">
        <f>IF(N223="nulová",J223,0)</f>
        <v>0</v>
      </c>
      <c r="BJ223" s="18" t="s">
        <v>83</v>
      </c>
      <c r="BK223" s="239">
        <f>ROUND(I223*H223,2)</f>
        <v>0</v>
      </c>
      <c r="BL223" s="18" t="s">
        <v>895</v>
      </c>
      <c r="BM223" s="238" t="s">
        <v>4472</v>
      </c>
    </row>
    <row r="224" s="2" customFormat="1">
      <c r="A224" s="39"/>
      <c r="B224" s="40"/>
      <c r="C224" s="41"/>
      <c r="D224" s="240" t="s">
        <v>349</v>
      </c>
      <c r="E224" s="41"/>
      <c r="F224" s="241" t="s">
        <v>4471</v>
      </c>
      <c r="G224" s="41"/>
      <c r="H224" s="41"/>
      <c r="I224" s="242"/>
      <c r="J224" s="41"/>
      <c r="K224" s="41"/>
      <c r="L224" s="45"/>
      <c r="M224" s="243"/>
      <c r="N224" s="244"/>
      <c r="O224" s="92"/>
      <c r="P224" s="92"/>
      <c r="Q224" s="92"/>
      <c r="R224" s="92"/>
      <c r="S224" s="92"/>
      <c r="T224" s="93"/>
      <c r="U224" s="39"/>
      <c r="V224" s="39"/>
      <c r="W224" s="39"/>
      <c r="X224" s="39"/>
      <c r="Y224" s="39"/>
      <c r="Z224" s="39"/>
      <c r="AA224" s="39"/>
      <c r="AB224" s="39"/>
      <c r="AC224" s="39"/>
      <c r="AD224" s="39"/>
      <c r="AE224" s="39"/>
      <c r="AT224" s="18" t="s">
        <v>349</v>
      </c>
      <c r="AU224" s="18" t="s">
        <v>85</v>
      </c>
    </row>
    <row r="225" s="2" customFormat="1" ht="16.5" customHeight="1">
      <c r="A225" s="39"/>
      <c r="B225" s="40"/>
      <c r="C225" s="227" t="s">
        <v>798</v>
      </c>
      <c r="D225" s="227" t="s">
        <v>343</v>
      </c>
      <c r="E225" s="228" t="s">
        <v>4473</v>
      </c>
      <c r="F225" s="229" t="s">
        <v>4474</v>
      </c>
      <c r="G225" s="230" t="s">
        <v>473</v>
      </c>
      <c r="H225" s="231">
        <v>110</v>
      </c>
      <c r="I225" s="232"/>
      <c r="J225" s="233">
        <f>ROUND(I225*H225,2)</f>
        <v>0</v>
      </c>
      <c r="K225" s="229" t="s">
        <v>1</v>
      </c>
      <c r="L225" s="45"/>
      <c r="M225" s="234" t="s">
        <v>1</v>
      </c>
      <c r="N225" s="235" t="s">
        <v>41</v>
      </c>
      <c r="O225" s="92"/>
      <c r="P225" s="236">
        <f>O225*H225</f>
        <v>0</v>
      </c>
      <c r="Q225" s="236">
        <v>0</v>
      </c>
      <c r="R225" s="236">
        <f>Q225*H225</f>
        <v>0</v>
      </c>
      <c r="S225" s="236">
        <v>0</v>
      </c>
      <c r="T225" s="237">
        <f>S225*H225</f>
        <v>0</v>
      </c>
      <c r="U225" s="39"/>
      <c r="V225" s="39"/>
      <c r="W225" s="39"/>
      <c r="X225" s="39"/>
      <c r="Y225" s="39"/>
      <c r="Z225" s="39"/>
      <c r="AA225" s="39"/>
      <c r="AB225" s="39"/>
      <c r="AC225" s="39"/>
      <c r="AD225" s="39"/>
      <c r="AE225" s="39"/>
      <c r="AR225" s="238" t="s">
        <v>895</v>
      </c>
      <c r="AT225" s="238" t="s">
        <v>343</v>
      </c>
      <c r="AU225" s="238" t="s">
        <v>85</v>
      </c>
      <c r="AY225" s="18" t="s">
        <v>342</v>
      </c>
      <c r="BE225" s="239">
        <f>IF(N225="základní",J225,0)</f>
        <v>0</v>
      </c>
      <c r="BF225" s="239">
        <f>IF(N225="snížená",J225,0)</f>
        <v>0</v>
      </c>
      <c r="BG225" s="239">
        <f>IF(N225="zákl. přenesená",J225,0)</f>
        <v>0</v>
      </c>
      <c r="BH225" s="239">
        <f>IF(N225="sníž. přenesená",J225,0)</f>
        <v>0</v>
      </c>
      <c r="BI225" s="239">
        <f>IF(N225="nulová",J225,0)</f>
        <v>0</v>
      </c>
      <c r="BJ225" s="18" t="s">
        <v>83</v>
      </c>
      <c r="BK225" s="239">
        <f>ROUND(I225*H225,2)</f>
        <v>0</v>
      </c>
      <c r="BL225" s="18" t="s">
        <v>895</v>
      </c>
      <c r="BM225" s="238" t="s">
        <v>4475</v>
      </c>
    </row>
    <row r="226" s="2" customFormat="1">
      <c r="A226" s="39"/>
      <c r="B226" s="40"/>
      <c r="C226" s="41"/>
      <c r="D226" s="240" t="s">
        <v>349</v>
      </c>
      <c r="E226" s="41"/>
      <c r="F226" s="241" t="s">
        <v>4474</v>
      </c>
      <c r="G226" s="41"/>
      <c r="H226" s="41"/>
      <c r="I226" s="242"/>
      <c r="J226" s="41"/>
      <c r="K226" s="41"/>
      <c r="L226" s="45"/>
      <c r="M226" s="243"/>
      <c r="N226" s="244"/>
      <c r="O226" s="92"/>
      <c r="P226" s="92"/>
      <c r="Q226" s="92"/>
      <c r="R226" s="92"/>
      <c r="S226" s="92"/>
      <c r="T226" s="93"/>
      <c r="U226" s="39"/>
      <c r="V226" s="39"/>
      <c r="W226" s="39"/>
      <c r="X226" s="39"/>
      <c r="Y226" s="39"/>
      <c r="Z226" s="39"/>
      <c r="AA226" s="39"/>
      <c r="AB226" s="39"/>
      <c r="AC226" s="39"/>
      <c r="AD226" s="39"/>
      <c r="AE226" s="39"/>
      <c r="AT226" s="18" t="s">
        <v>349</v>
      </c>
      <c r="AU226" s="18" t="s">
        <v>85</v>
      </c>
    </row>
    <row r="227" s="2" customFormat="1" ht="16.5" customHeight="1">
      <c r="A227" s="39"/>
      <c r="B227" s="40"/>
      <c r="C227" s="227" t="s">
        <v>803</v>
      </c>
      <c r="D227" s="227" t="s">
        <v>343</v>
      </c>
      <c r="E227" s="228" t="s">
        <v>4476</v>
      </c>
      <c r="F227" s="229" t="s">
        <v>4477</v>
      </c>
      <c r="G227" s="230" t="s">
        <v>543</v>
      </c>
      <c r="H227" s="231">
        <v>40</v>
      </c>
      <c r="I227" s="232"/>
      <c r="J227" s="233">
        <f>ROUND(I227*H227,2)</f>
        <v>0</v>
      </c>
      <c r="K227" s="229" t="s">
        <v>1</v>
      </c>
      <c r="L227" s="45"/>
      <c r="M227" s="234" t="s">
        <v>1</v>
      </c>
      <c r="N227" s="235" t="s">
        <v>41</v>
      </c>
      <c r="O227" s="92"/>
      <c r="P227" s="236">
        <f>O227*H227</f>
        <v>0</v>
      </c>
      <c r="Q227" s="236">
        <v>0</v>
      </c>
      <c r="R227" s="236">
        <f>Q227*H227</f>
        <v>0</v>
      </c>
      <c r="S227" s="236">
        <v>0</v>
      </c>
      <c r="T227" s="237">
        <f>S227*H227</f>
        <v>0</v>
      </c>
      <c r="U227" s="39"/>
      <c r="V227" s="39"/>
      <c r="W227" s="39"/>
      <c r="X227" s="39"/>
      <c r="Y227" s="39"/>
      <c r="Z227" s="39"/>
      <c r="AA227" s="39"/>
      <c r="AB227" s="39"/>
      <c r="AC227" s="39"/>
      <c r="AD227" s="39"/>
      <c r="AE227" s="39"/>
      <c r="AR227" s="238" t="s">
        <v>895</v>
      </c>
      <c r="AT227" s="238" t="s">
        <v>343</v>
      </c>
      <c r="AU227" s="238" t="s">
        <v>85</v>
      </c>
      <c r="AY227" s="18" t="s">
        <v>342</v>
      </c>
      <c r="BE227" s="239">
        <f>IF(N227="základní",J227,0)</f>
        <v>0</v>
      </c>
      <c r="BF227" s="239">
        <f>IF(N227="snížená",J227,0)</f>
        <v>0</v>
      </c>
      <c r="BG227" s="239">
        <f>IF(N227="zákl. přenesená",J227,0)</f>
        <v>0</v>
      </c>
      <c r="BH227" s="239">
        <f>IF(N227="sníž. přenesená",J227,0)</f>
        <v>0</v>
      </c>
      <c r="BI227" s="239">
        <f>IF(N227="nulová",J227,0)</f>
        <v>0</v>
      </c>
      <c r="BJ227" s="18" t="s">
        <v>83</v>
      </c>
      <c r="BK227" s="239">
        <f>ROUND(I227*H227,2)</f>
        <v>0</v>
      </c>
      <c r="BL227" s="18" t="s">
        <v>895</v>
      </c>
      <c r="BM227" s="238" t="s">
        <v>4478</v>
      </c>
    </row>
    <row r="228" s="2" customFormat="1">
      <c r="A228" s="39"/>
      <c r="B228" s="40"/>
      <c r="C228" s="41"/>
      <c r="D228" s="240" t="s">
        <v>349</v>
      </c>
      <c r="E228" s="41"/>
      <c r="F228" s="241" t="s">
        <v>4477</v>
      </c>
      <c r="G228" s="41"/>
      <c r="H228" s="41"/>
      <c r="I228" s="242"/>
      <c r="J228" s="41"/>
      <c r="K228" s="41"/>
      <c r="L228" s="45"/>
      <c r="M228" s="243"/>
      <c r="N228" s="244"/>
      <c r="O228" s="92"/>
      <c r="P228" s="92"/>
      <c r="Q228" s="92"/>
      <c r="R228" s="92"/>
      <c r="S228" s="92"/>
      <c r="T228" s="93"/>
      <c r="U228" s="39"/>
      <c r="V228" s="39"/>
      <c r="W228" s="39"/>
      <c r="X228" s="39"/>
      <c r="Y228" s="39"/>
      <c r="Z228" s="39"/>
      <c r="AA228" s="39"/>
      <c r="AB228" s="39"/>
      <c r="AC228" s="39"/>
      <c r="AD228" s="39"/>
      <c r="AE228" s="39"/>
      <c r="AT228" s="18" t="s">
        <v>349</v>
      </c>
      <c r="AU228" s="18" t="s">
        <v>85</v>
      </c>
    </row>
    <row r="229" s="2" customFormat="1" ht="16.5" customHeight="1">
      <c r="A229" s="39"/>
      <c r="B229" s="40"/>
      <c r="C229" s="227" t="s">
        <v>808</v>
      </c>
      <c r="D229" s="227" t="s">
        <v>343</v>
      </c>
      <c r="E229" s="228" t="s">
        <v>4479</v>
      </c>
      <c r="F229" s="229" t="s">
        <v>4480</v>
      </c>
      <c r="G229" s="230" t="s">
        <v>543</v>
      </c>
      <c r="H229" s="231">
        <v>60</v>
      </c>
      <c r="I229" s="232"/>
      <c r="J229" s="233">
        <f>ROUND(I229*H229,2)</f>
        <v>0</v>
      </c>
      <c r="K229" s="229" t="s">
        <v>1</v>
      </c>
      <c r="L229" s="45"/>
      <c r="M229" s="234" t="s">
        <v>1</v>
      </c>
      <c r="N229" s="235" t="s">
        <v>41</v>
      </c>
      <c r="O229" s="92"/>
      <c r="P229" s="236">
        <f>O229*H229</f>
        <v>0</v>
      </c>
      <c r="Q229" s="236">
        <v>0</v>
      </c>
      <c r="R229" s="236">
        <f>Q229*H229</f>
        <v>0</v>
      </c>
      <c r="S229" s="236">
        <v>0</v>
      </c>
      <c r="T229" s="237">
        <f>S229*H229</f>
        <v>0</v>
      </c>
      <c r="U229" s="39"/>
      <c r="V229" s="39"/>
      <c r="W229" s="39"/>
      <c r="X229" s="39"/>
      <c r="Y229" s="39"/>
      <c r="Z229" s="39"/>
      <c r="AA229" s="39"/>
      <c r="AB229" s="39"/>
      <c r="AC229" s="39"/>
      <c r="AD229" s="39"/>
      <c r="AE229" s="39"/>
      <c r="AR229" s="238" t="s">
        <v>895</v>
      </c>
      <c r="AT229" s="238" t="s">
        <v>343</v>
      </c>
      <c r="AU229" s="238" t="s">
        <v>85</v>
      </c>
      <c r="AY229" s="18" t="s">
        <v>342</v>
      </c>
      <c r="BE229" s="239">
        <f>IF(N229="základní",J229,0)</f>
        <v>0</v>
      </c>
      <c r="BF229" s="239">
        <f>IF(N229="snížená",J229,0)</f>
        <v>0</v>
      </c>
      <c r="BG229" s="239">
        <f>IF(N229="zákl. přenesená",J229,0)</f>
        <v>0</v>
      </c>
      <c r="BH229" s="239">
        <f>IF(N229="sníž. přenesená",J229,0)</f>
        <v>0</v>
      </c>
      <c r="BI229" s="239">
        <f>IF(N229="nulová",J229,0)</f>
        <v>0</v>
      </c>
      <c r="BJ229" s="18" t="s">
        <v>83</v>
      </c>
      <c r="BK229" s="239">
        <f>ROUND(I229*H229,2)</f>
        <v>0</v>
      </c>
      <c r="BL229" s="18" t="s">
        <v>895</v>
      </c>
      <c r="BM229" s="238" t="s">
        <v>4481</v>
      </c>
    </row>
    <row r="230" s="2" customFormat="1">
      <c r="A230" s="39"/>
      <c r="B230" s="40"/>
      <c r="C230" s="41"/>
      <c r="D230" s="240" t="s">
        <v>349</v>
      </c>
      <c r="E230" s="41"/>
      <c r="F230" s="241" t="s">
        <v>4480</v>
      </c>
      <c r="G230" s="41"/>
      <c r="H230" s="41"/>
      <c r="I230" s="242"/>
      <c r="J230" s="41"/>
      <c r="K230" s="41"/>
      <c r="L230" s="45"/>
      <c r="M230" s="243"/>
      <c r="N230" s="244"/>
      <c r="O230" s="92"/>
      <c r="P230" s="92"/>
      <c r="Q230" s="92"/>
      <c r="R230" s="92"/>
      <c r="S230" s="92"/>
      <c r="T230" s="93"/>
      <c r="U230" s="39"/>
      <c r="V230" s="39"/>
      <c r="W230" s="39"/>
      <c r="X230" s="39"/>
      <c r="Y230" s="39"/>
      <c r="Z230" s="39"/>
      <c r="AA230" s="39"/>
      <c r="AB230" s="39"/>
      <c r="AC230" s="39"/>
      <c r="AD230" s="39"/>
      <c r="AE230" s="39"/>
      <c r="AT230" s="18" t="s">
        <v>349</v>
      </c>
      <c r="AU230" s="18" t="s">
        <v>85</v>
      </c>
    </row>
    <row r="231" s="2" customFormat="1" ht="16.5" customHeight="1">
      <c r="A231" s="39"/>
      <c r="B231" s="40"/>
      <c r="C231" s="227" t="s">
        <v>815</v>
      </c>
      <c r="D231" s="227" t="s">
        <v>343</v>
      </c>
      <c r="E231" s="228" t="s">
        <v>4482</v>
      </c>
      <c r="F231" s="229" t="s">
        <v>4483</v>
      </c>
      <c r="G231" s="230" t="s">
        <v>562</v>
      </c>
      <c r="H231" s="231">
        <v>2</v>
      </c>
      <c r="I231" s="232"/>
      <c r="J231" s="233">
        <f>ROUND(I231*H231,2)</f>
        <v>0</v>
      </c>
      <c r="K231" s="229" t="s">
        <v>1</v>
      </c>
      <c r="L231" s="45"/>
      <c r="M231" s="234" t="s">
        <v>1</v>
      </c>
      <c r="N231" s="235" t="s">
        <v>41</v>
      </c>
      <c r="O231" s="92"/>
      <c r="P231" s="236">
        <f>O231*H231</f>
        <v>0</v>
      </c>
      <c r="Q231" s="236">
        <v>0</v>
      </c>
      <c r="R231" s="236">
        <f>Q231*H231</f>
        <v>0</v>
      </c>
      <c r="S231" s="236">
        <v>0</v>
      </c>
      <c r="T231" s="237">
        <f>S231*H231</f>
        <v>0</v>
      </c>
      <c r="U231" s="39"/>
      <c r="V231" s="39"/>
      <c r="W231" s="39"/>
      <c r="X231" s="39"/>
      <c r="Y231" s="39"/>
      <c r="Z231" s="39"/>
      <c r="AA231" s="39"/>
      <c r="AB231" s="39"/>
      <c r="AC231" s="39"/>
      <c r="AD231" s="39"/>
      <c r="AE231" s="39"/>
      <c r="AR231" s="238" t="s">
        <v>895</v>
      </c>
      <c r="AT231" s="238" t="s">
        <v>343</v>
      </c>
      <c r="AU231" s="238" t="s">
        <v>85</v>
      </c>
      <c r="AY231" s="18" t="s">
        <v>342</v>
      </c>
      <c r="BE231" s="239">
        <f>IF(N231="základní",J231,0)</f>
        <v>0</v>
      </c>
      <c r="BF231" s="239">
        <f>IF(N231="snížená",J231,0)</f>
        <v>0</v>
      </c>
      <c r="BG231" s="239">
        <f>IF(N231="zákl. přenesená",J231,0)</f>
        <v>0</v>
      </c>
      <c r="BH231" s="239">
        <f>IF(N231="sníž. přenesená",J231,0)</f>
        <v>0</v>
      </c>
      <c r="BI231" s="239">
        <f>IF(N231="nulová",J231,0)</f>
        <v>0</v>
      </c>
      <c r="BJ231" s="18" t="s">
        <v>83</v>
      </c>
      <c r="BK231" s="239">
        <f>ROUND(I231*H231,2)</f>
        <v>0</v>
      </c>
      <c r="BL231" s="18" t="s">
        <v>895</v>
      </c>
      <c r="BM231" s="238" t="s">
        <v>4484</v>
      </c>
    </row>
    <row r="232" s="2" customFormat="1">
      <c r="A232" s="39"/>
      <c r="B232" s="40"/>
      <c r="C232" s="41"/>
      <c r="D232" s="240" t="s">
        <v>349</v>
      </c>
      <c r="E232" s="41"/>
      <c r="F232" s="241" t="s">
        <v>4483</v>
      </c>
      <c r="G232" s="41"/>
      <c r="H232" s="41"/>
      <c r="I232" s="242"/>
      <c r="J232" s="41"/>
      <c r="K232" s="41"/>
      <c r="L232" s="45"/>
      <c r="M232" s="243"/>
      <c r="N232" s="244"/>
      <c r="O232" s="92"/>
      <c r="P232" s="92"/>
      <c r="Q232" s="92"/>
      <c r="R232" s="92"/>
      <c r="S232" s="92"/>
      <c r="T232" s="93"/>
      <c r="U232" s="39"/>
      <c r="V232" s="39"/>
      <c r="W232" s="39"/>
      <c r="X232" s="39"/>
      <c r="Y232" s="39"/>
      <c r="Z232" s="39"/>
      <c r="AA232" s="39"/>
      <c r="AB232" s="39"/>
      <c r="AC232" s="39"/>
      <c r="AD232" s="39"/>
      <c r="AE232" s="39"/>
      <c r="AT232" s="18" t="s">
        <v>349</v>
      </c>
      <c r="AU232" s="18" t="s">
        <v>85</v>
      </c>
    </row>
    <row r="233" s="2" customFormat="1" ht="16.5" customHeight="1">
      <c r="A233" s="39"/>
      <c r="B233" s="40"/>
      <c r="C233" s="227" t="s">
        <v>821</v>
      </c>
      <c r="D233" s="227" t="s">
        <v>343</v>
      </c>
      <c r="E233" s="228" t="s">
        <v>4485</v>
      </c>
      <c r="F233" s="229" t="s">
        <v>4486</v>
      </c>
      <c r="G233" s="230" t="s">
        <v>562</v>
      </c>
      <c r="H233" s="231">
        <v>11</v>
      </c>
      <c r="I233" s="232"/>
      <c r="J233" s="233">
        <f>ROUND(I233*H233,2)</f>
        <v>0</v>
      </c>
      <c r="K233" s="229" t="s">
        <v>1</v>
      </c>
      <c r="L233" s="45"/>
      <c r="M233" s="234" t="s">
        <v>1</v>
      </c>
      <c r="N233" s="235" t="s">
        <v>41</v>
      </c>
      <c r="O233" s="92"/>
      <c r="P233" s="236">
        <f>O233*H233</f>
        <v>0</v>
      </c>
      <c r="Q233" s="236">
        <v>0</v>
      </c>
      <c r="R233" s="236">
        <f>Q233*H233</f>
        <v>0</v>
      </c>
      <c r="S233" s="236">
        <v>0</v>
      </c>
      <c r="T233" s="237">
        <f>S233*H233</f>
        <v>0</v>
      </c>
      <c r="U233" s="39"/>
      <c r="V233" s="39"/>
      <c r="W233" s="39"/>
      <c r="X233" s="39"/>
      <c r="Y233" s="39"/>
      <c r="Z233" s="39"/>
      <c r="AA233" s="39"/>
      <c r="AB233" s="39"/>
      <c r="AC233" s="39"/>
      <c r="AD233" s="39"/>
      <c r="AE233" s="39"/>
      <c r="AR233" s="238" t="s">
        <v>895</v>
      </c>
      <c r="AT233" s="238" t="s">
        <v>343</v>
      </c>
      <c r="AU233" s="238" t="s">
        <v>85</v>
      </c>
      <c r="AY233" s="18" t="s">
        <v>342</v>
      </c>
      <c r="BE233" s="239">
        <f>IF(N233="základní",J233,0)</f>
        <v>0</v>
      </c>
      <c r="BF233" s="239">
        <f>IF(N233="snížená",J233,0)</f>
        <v>0</v>
      </c>
      <c r="BG233" s="239">
        <f>IF(N233="zákl. přenesená",J233,0)</f>
        <v>0</v>
      </c>
      <c r="BH233" s="239">
        <f>IF(N233="sníž. přenesená",J233,0)</f>
        <v>0</v>
      </c>
      <c r="BI233" s="239">
        <f>IF(N233="nulová",J233,0)</f>
        <v>0</v>
      </c>
      <c r="BJ233" s="18" t="s">
        <v>83</v>
      </c>
      <c r="BK233" s="239">
        <f>ROUND(I233*H233,2)</f>
        <v>0</v>
      </c>
      <c r="BL233" s="18" t="s">
        <v>895</v>
      </c>
      <c r="BM233" s="238" t="s">
        <v>4487</v>
      </c>
    </row>
    <row r="234" s="2" customFormat="1">
      <c r="A234" s="39"/>
      <c r="B234" s="40"/>
      <c r="C234" s="41"/>
      <c r="D234" s="240" t="s">
        <v>349</v>
      </c>
      <c r="E234" s="41"/>
      <c r="F234" s="241" t="s">
        <v>4486</v>
      </c>
      <c r="G234" s="41"/>
      <c r="H234" s="41"/>
      <c r="I234" s="242"/>
      <c r="J234" s="41"/>
      <c r="K234" s="41"/>
      <c r="L234" s="45"/>
      <c r="M234" s="243"/>
      <c r="N234" s="244"/>
      <c r="O234" s="92"/>
      <c r="P234" s="92"/>
      <c r="Q234" s="92"/>
      <c r="R234" s="92"/>
      <c r="S234" s="92"/>
      <c r="T234" s="93"/>
      <c r="U234" s="39"/>
      <c r="V234" s="39"/>
      <c r="W234" s="39"/>
      <c r="X234" s="39"/>
      <c r="Y234" s="39"/>
      <c r="Z234" s="39"/>
      <c r="AA234" s="39"/>
      <c r="AB234" s="39"/>
      <c r="AC234" s="39"/>
      <c r="AD234" s="39"/>
      <c r="AE234" s="39"/>
      <c r="AT234" s="18" t="s">
        <v>349</v>
      </c>
      <c r="AU234" s="18" t="s">
        <v>85</v>
      </c>
    </row>
    <row r="235" s="2" customFormat="1" ht="16.5" customHeight="1">
      <c r="A235" s="39"/>
      <c r="B235" s="40"/>
      <c r="C235" s="227" t="s">
        <v>828</v>
      </c>
      <c r="D235" s="227" t="s">
        <v>343</v>
      </c>
      <c r="E235" s="228" t="s">
        <v>4488</v>
      </c>
      <c r="F235" s="229" t="s">
        <v>4489</v>
      </c>
      <c r="G235" s="230" t="s">
        <v>543</v>
      </c>
      <c r="H235" s="231">
        <v>22</v>
      </c>
      <c r="I235" s="232"/>
      <c r="J235" s="233">
        <f>ROUND(I235*H235,2)</f>
        <v>0</v>
      </c>
      <c r="K235" s="229" t="s">
        <v>1</v>
      </c>
      <c r="L235" s="45"/>
      <c r="M235" s="234" t="s">
        <v>1</v>
      </c>
      <c r="N235" s="235" t="s">
        <v>41</v>
      </c>
      <c r="O235" s="92"/>
      <c r="P235" s="236">
        <f>O235*H235</f>
        <v>0</v>
      </c>
      <c r="Q235" s="236">
        <v>0</v>
      </c>
      <c r="R235" s="236">
        <f>Q235*H235</f>
        <v>0</v>
      </c>
      <c r="S235" s="236">
        <v>0</v>
      </c>
      <c r="T235" s="237">
        <f>S235*H235</f>
        <v>0</v>
      </c>
      <c r="U235" s="39"/>
      <c r="V235" s="39"/>
      <c r="W235" s="39"/>
      <c r="X235" s="39"/>
      <c r="Y235" s="39"/>
      <c r="Z235" s="39"/>
      <c r="AA235" s="39"/>
      <c r="AB235" s="39"/>
      <c r="AC235" s="39"/>
      <c r="AD235" s="39"/>
      <c r="AE235" s="39"/>
      <c r="AR235" s="238" t="s">
        <v>895</v>
      </c>
      <c r="AT235" s="238" t="s">
        <v>343</v>
      </c>
      <c r="AU235" s="238" t="s">
        <v>85</v>
      </c>
      <c r="AY235" s="18" t="s">
        <v>342</v>
      </c>
      <c r="BE235" s="239">
        <f>IF(N235="základní",J235,0)</f>
        <v>0</v>
      </c>
      <c r="BF235" s="239">
        <f>IF(N235="snížená",J235,0)</f>
        <v>0</v>
      </c>
      <c r="BG235" s="239">
        <f>IF(N235="zákl. přenesená",J235,0)</f>
        <v>0</v>
      </c>
      <c r="BH235" s="239">
        <f>IF(N235="sníž. přenesená",J235,0)</f>
        <v>0</v>
      </c>
      <c r="BI235" s="239">
        <f>IF(N235="nulová",J235,0)</f>
        <v>0</v>
      </c>
      <c r="BJ235" s="18" t="s">
        <v>83</v>
      </c>
      <c r="BK235" s="239">
        <f>ROUND(I235*H235,2)</f>
        <v>0</v>
      </c>
      <c r="BL235" s="18" t="s">
        <v>895</v>
      </c>
      <c r="BM235" s="238" t="s">
        <v>4490</v>
      </c>
    </row>
    <row r="236" s="2" customFormat="1">
      <c r="A236" s="39"/>
      <c r="B236" s="40"/>
      <c r="C236" s="41"/>
      <c r="D236" s="240" t="s">
        <v>349</v>
      </c>
      <c r="E236" s="41"/>
      <c r="F236" s="241" t="s">
        <v>4489</v>
      </c>
      <c r="G236" s="41"/>
      <c r="H236" s="41"/>
      <c r="I236" s="242"/>
      <c r="J236" s="41"/>
      <c r="K236" s="41"/>
      <c r="L236" s="45"/>
      <c r="M236" s="243"/>
      <c r="N236" s="244"/>
      <c r="O236" s="92"/>
      <c r="P236" s="92"/>
      <c r="Q236" s="92"/>
      <c r="R236" s="92"/>
      <c r="S236" s="92"/>
      <c r="T236" s="93"/>
      <c r="U236" s="39"/>
      <c r="V236" s="39"/>
      <c r="W236" s="39"/>
      <c r="X236" s="39"/>
      <c r="Y236" s="39"/>
      <c r="Z236" s="39"/>
      <c r="AA236" s="39"/>
      <c r="AB236" s="39"/>
      <c r="AC236" s="39"/>
      <c r="AD236" s="39"/>
      <c r="AE236" s="39"/>
      <c r="AT236" s="18" t="s">
        <v>349</v>
      </c>
      <c r="AU236" s="18" t="s">
        <v>85</v>
      </c>
    </row>
    <row r="237" s="2" customFormat="1" ht="16.5" customHeight="1">
      <c r="A237" s="39"/>
      <c r="B237" s="40"/>
      <c r="C237" s="227" t="s">
        <v>834</v>
      </c>
      <c r="D237" s="227" t="s">
        <v>343</v>
      </c>
      <c r="E237" s="228" t="s">
        <v>4491</v>
      </c>
      <c r="F237" s="229" t="s">
        <v>4492</v>
      </c>
      <c r="G237" s="230" t="s">
        <v>562</v>
      </c>
      <c r="H237" s="231">
        <v>18</v>
      </c>
      <c r="I237" s="232"/>
      <c r="J237" s="233">
        <f>ROUND(I237*H237,2)</f>
        <v>0</v>
      </c>
      <c r="K237" s="229" t="s">
        <v>1</v>
      </c>
      <c r="L237" s="45"/>
      <c r="M237" s="234" t="s">
        <v>1</v>
      </c>
      <c r="N237" s="235" t="s">
        <v>41</v>
      </c>
      <c r="O237" s="92"/>
      <c r="P237" s="236">
        <f>O237*H237</f>
        <v>0</v>
      </c>
      <c r="Q237" s="236">
        <v>0</v>
      </c>
      <c r="R237" s="236">
        <f>Q237*H237</f>
        <v>0</v>
      </c>
      <c r="S237" s="236">
        <v>0</v>
      </c>
      <c r="T237" s="237">
        <f>S237*H237</f>
        <v>0</v>
      </c>
      <c r="U237" s="39"/>
      <c r="V237" s="39"/>
      <c r="W237" s="39"/>
      <c r="X237" s="39"/>
      <c r="Y237" s="39"/>
      <c r="Z237" s="39"/>
      <c r="AA237" s="39"/>
      <c r="AB237" s="39"/>
      <c r="AC237" s="39"/>
      <c r="AD237" s="39"/>
      <c r="AE237" s="39"/>
      <c r="AR237" s="238" t="s">
        <v>895</v>
      </c>
      <c r="AT237" s="238" t="s">
        <v>343</v>
      </c>
      <c r="AU237" s="238" t="s">
        <v>85</v>
      </c>
      <c r="AY237" s="18" t="s">
        <v>342</v>
      </c>
      <c r="BE237" s="239">
        <f>IF(N237="základní",J237,0)</f>
        <v>0</v>
      </c>
      <c r="BF237" s="239">
        <f>IF(N237="snížená",J237,0)</f>
        <v>0</v>
      </c>
      <c r="BG237" s="239">
        <f>IF(N237="zákl. přenesená",J237,0)</f>
        <v>0</v>
      </c>
      <c r="BH237" s="239">
        <f>IF(N237="sníž. přenesená",J237,0)</f>
        <v>0</v>
      </c>
      <c r="BI237" s="239">
        <f>IF(N237="nulová",J237,0)</f>
        <v>0</v>
      </c>
      <c r="BJ237" s="18" t="s">
        <v>83</v>
      </c>
      <c r="BK237" s="239">
        <f>ROUND(I237*H237,2)</f>
        <v>0</v>
      </c>
      <c r="BL237" s="18" t="s">
        <v>895</v>
      </c>
      <c r="BM237" s="238" t="s">
        <v>4493</v>
      </c>
    </row>
    <row r="238" s="2" customFormat="1">
      <c r="A238" s="39"/>
      <c r="B238" s="40"/>
      <c r="C238" s="41"/>
      <c r="D238" s="240" t="s">
        <v>349</v>
      </c>
      <c r="E238" s="41"/>
      <c r="F238" s="241" t="s">
        <v>4492</v>
      </c>
      <c r="G238" s="41"/>
      <c r="H238" s="41"/>
      <c r="I238" s="242"/>
      <c r="J238" s="41"/>
      <c r="K238" s="41"/>
      <c r="L238" s="45"/>
      <c r="M238" s="243"/>
      <c r="N238" s="244"/>
      <c r="O238" s="92"/>
      <c r="P238" s="92"/>
      <c r="Q238" s="92"/>
      <c r="R238" s="92"/>
      <c r="S238" s="92"/>
      <c r="T238" s="93"/>
      <c r="U238" s="39"/>
      <c r="V238" s="39"/>
      <c r="W238" s="39"/>
      <c r="X238" s="39"/>
      <c r="Y238" s="39"/>
      <c r="Z238" s="39"/>
      <c r="AA238" s="39"/>
      <c r="AB238" s="39"/>
      <c r="AC238" s="39"/>
      <c r="AD238" s="39"/>
      <c r="AE238" s="39"/>
      <c r="AT238" s="18" t="s">
        <v>349</v>
      </c>
      <c r="AU238" s="18" t="s">
        <v>85</v>
      </c>
    </row>
    <row r="239" s="2" customFormat="1" ht="16.5" customHeight="1">
      <c r="A239" s="39"/>
      <c r="B239" s="40"/>
      <c r="C239" s="227" t="s">
        <v>840</v>
      </c>
      <c r="D239" s="227" t="s">
        <v>343</v>
      </c>
      <c r="E239" s="228" t="s">
        <v>4494</v>
      </c>
      <c r="F239" s="229" t="s">
        <v>4495</v>
      </c>
      <c r="G239" s="230" t="s">
        <v>543</v>
      </c>
      <c r="H239" s="231">
        <v>300</v>
      </c>
      <c r="I239" s="232"/>
      <c r="J239" s="233">
        <f>ROUND(I239*H239,2)</f>
        <v>0</v>
      </c>
      <c r="K239" s="229" t="s">
        <v>1</v>
      </c>
      <c r="L239" s="45"/>
      <c r="M239" s="234" t="s">
        <v>1</v>
      </c>
      <c r="N239" s="235" t="s">
        <v>41</v>
      </c>
      <c r="O239" s="92"/>
      <c r="P239" s="236">
        <f>O239*H239</f>
        <v>0</v>
      </c>
      <c r="Q239" s="236">
        <v>0</v>
      </c>
      <c r="R239" s="236">
        <f>Q239*H239</f>
        <v>0</v>
      </c>
      <c r="S239" s="236">
        <v>0</v>
      </c>
      <c r="T239" s="237">
        <f>S239*H239</f>
        <v>0</v>
      </c>
      <c r="U239" s="39"/>
      <c r="V239" s="39"/>
      <c r="W239" s="39"/>
      <c r="X239" s="39"/>
      <c r="Y239" s="39"/>
      <c r="Z239" s="39"/>
      <c r="AA239" s="39"/>
      <c r="AB239" s="39"/>
      <c r="AC239" s="39"/>
      <c r="AD239" s="39"/>
      <c r="AE239" s="39"/>
      <c r="AR239" s="238" t="s">
        <v>895</v>
      </c>
      <c r="AT239" s="238" t="s">
        <v>343</v>
      </c>
      <c r="AU239" s="238" t="s">
        <v>85</v>
      </c>
      <c r="AY239" s="18" t="s">
        <v>342</v>
      </c>
      <c r="BE239" s="239">
        <f>IF(N239="základní",J239,0)</f>
        <v>0</v>
      </c>
      <c r="BF239" s="239">
        <f>IF(N239="snížená",J239,0)</f>
        <v>0</v>
      </c>
      <c r="BG239" s="239">
        <f>IF(N239="zákl. přenesená",J239,0)</f>
        <v>0</v>
      </c>
      <c r="BH239" s="239">
        <f>IF(N239="sníž. přenesená",J239,0)</f>
        <v>0</v>
      </c>
      <c r="BI239" s="239">
        <f>IF(N239="nulová",J239,0)</f>
        <v>0</v>
      </c>
      <c r="BJ239" s="18" t="s">
        <v>83</v>
      </c>
      <c r="BK239" s="239">
        <f>ROUND(I239*H239,2)</f>
        <v>0</v>
      </c>
      <c r="BL239" s="18" t="s">
        <v>895</v>
      </c>
      <c r="BM239" s="238" t="s">
        <v>4496</v>
      </c>
    </row>
    <row r="240" s="2" customFormat="1">
      <c r="A240" s="39"/>
      <c r="B240" s="40"/>
      <c r="C240" s="41"/>
      <c r="D240" s="240" t="s">
        <v>349</v>
      </c>
      <c r="E240" s="41"/>
      <c r="F240" s="241" t="s">
        <v>4495</v>
      </c>
      <c r="G240" s="41"/>
      <c r="H240" s="41"/>
      <c r="I240" s="242"/>
      <c r="J240" s="41"/>
      <c r="K240" s="41"/>
      <c r="L240" s="45"/>
      <c r="M240" s="243"/>
      <c r="N240" s="244"/>
      <c r="O240" s="92"/>
      <c r="P240" s="92"/>
      <c r="Q240" s="92"/>
      <c r="R240" s="92"/>
      <c r="S240" s="92"/>
      <c r="T240" s="93"/>
      <c r="U240" s="39"/>
      <c r="V240" s="39"/>
      <c r="W240" s="39"/>
      <c r="X240" s="39"/>
      <c r="Y240" s="39"/>
      <c r="Z240" s="39"/>
      <c r="AA240" s="39"/>
      <c r="AB240" s="39"/>
      <c r="AC240" s="39"/>
      <c r="AD240" s="39"/>
      <c r="AE240" s="39"/>
      <c r="AT240" s="18" t="s">
        <v>349</v>
      </c>
      <c r="AU240" s="18" t="s">
        <v>85</v>
      </c>
    </row>
    <row r="241" s="2" customFormat="1" ht="16.5" customHeight="1">
      <c r="A241" s="39"/>
      <c r="B241" s="40"/>
      <c r="C241" s="227" t="s">
        <v>847</v>
      </c>
      <c r="D241" s="227" t="s">
        <v>343</v>
      </c>
      <c r="E241" s="228" t="s">
        <v>4497</v>
      </c>
      <c r="F241" s="229" t="s">
        <v>4498</v>
      </c>
      <c r="G241" s="230" t="s">
        <v>543</v>
      </c>
      <c r="H241" s="231">
        <v>180</v>
      </c>
      <c r="I241" s="232"/>
      <c r="J241" s="233">
        <f>ROUND(I241*H241,2)</f>
        <v>0</v>
      </c>
      <c r="K241" s="229" t="s">
        <v>1</v>
      </c>
      <c r="L241" s="45"/>
      <c r="M241" s="234" t="s">
        <v>1</v>
      </c>
      <c r="N241" s="235" t="s">
        <v>41</v>
      </c>
      <c r="O241" s="92"/>
      <c r="P241" s="236">
        <f>O241*H241</f>
        <v>0</v>
      </c>
      <c r="Q241" s="236">
        <v>0</v>
      </c>
      <c r="R241" s="236">
        <f>Q241*H241</f>
        <v>0</v>
      </c>
      <c r="S241" s="236">
        <v>0</v>
      </c>
      <c r="T241" s="237">
        <f>S241*H241</f>
        <v>0</v>
      </c>
      <c r="U241" s="39"/>
      <c r="V241" s="39"/>
      <c r="W241" s="39"/>
      <c r="X241" s="39"/>
      <c r="Y241" s="39"/>
      <c r="Z241" s="39"/>
      <c r="AA241" s="39"/>
      <c r="AB241" s="39"/>
      <c r="AC241" s="39"/>
      <c r="AD241" s="39"/>
      <c r="AE241" s="39"/>
      <c r="AR241" s="238" t="s">
        <v>895</v>
      </c>
      <c r="AT241" s="238" t="s">
        <v>343</v>
      </c>
      <c r="AU241" s="238" t="s">
        <v>85</v>
      </c>
      <c r="AY241" s="18" t="s">
        <v>342</v>
      </c>
      <c r="BE241" s="239">
        <f>IF(N241="základní",J241,0)</f>
        <v>0</v>
      </c>
      <c r="BF241" s="239">
        <f>IF(N241="snížená",J241,0)</f>
        <v>0</v>
      </c>
      <c r="BG241" s="239">
        <f>IF(N241="zákl. přenesená",J241,0)</f>
        <v>0</v>
      </c>
      <c r="BH241" s="239">
        <f>IF(N241="sníž. přenesená",J241,0)</f>
        <v>0</v>
      </c>
      <c r="BI241" s="239">
        <f>IF(N241="nulová",J241,0)</f>
        <v>0</v>
      </c>
      <c r="BJ241" s="18" t="s">
        <v>83</v>
      </c>
      <c r="BK241" s="239">
        <f>ROUND(I241*H241,2)</f>
        <v>0</v>
      </c>
      <c r="BL241" s="18" t="s">
        <v>895</v>
      </c>
      <c r="BM241" s="238" t="s">
        <v>4499</v>
      </c>
    </row>
    <row r="242" s="2" customFormat="1">
      <c r="A242" s="39"/>
      <c r="B242" s="40"/>
      <c r="C242" s="41"/>
      <c r="D242" s="240" t="s">
        <v>349</v>
      </c>
      <c r="E242" s="41"/>
      <c r="F242" s="241" t="s">
        <v>4498</v>
      </c>
      <c r="G242" s="41"/>
      <c r="H242" s="41"/>
      <c r="I242" s="242"/>
      <c r="J242" s="41"/>
      <c r="K242" s="41"/>
      <c r="L242" s="45"/>
      <c r="M242" s="248"/>
      <c r="N242" s="249"/>
      <c r="O242" s="250"/>
      <c r="P242" s="250"/>
      <c r="Q242" s="250"/>
      <c r="R242" s="250"/>
      <c r="S242" s="250"/>
      <c r="T242" s="251"/>
      <c r="U242" s="39"/>
      <c r="V242" s="39"/>
      <c r="W242" s="39"/>
      <c r="X242" s="39"/>
      <c r="Y242" s="39"/>
      <c r="Z242" s="39"/>
      <c r="AA242" s="39"/>
      <c r="AB242" s="39"/>
      <c r="AC242" s="39"/>
      <c r="AD242" s="39"/>
      <c r="AE242" s="39"/>
      <c r="AT242" s="18" t="s">
        <v>349</v>
      </c>
      <c r="AU242" s="18" t="s">
        <v>85</v>
      </c>
    </row>
    <row r="243" s="2" customFormat="1" ht="6.96" customHeight="1">
      <c r="A243" s="39"/>
      <c r="B243" s="67"/>
      <c r="C243" s="68"/>
      <c r="D243" s="68"/>
      <c r="E243" s="68"/>
      <c r="F243" s="68"/>
      <c r="G243" s="68"/>
      <c r="H243" s="68"/>
      <c r="I243" s="68"/>
      <c r="J243" s="68"/>
      <c r="K243" s="68"/>
      <c r="L243" s="45"/>
      <c r="M243" s="39"/>
      <c r="O243" s="39"/>
      <c r="P243" s="39"/>
      <c r="Q243" s="39"/>
      <c r="R243" s="39"/>
      <c r="S243" s="39"/>
      <c r="T243" s="39"/>
      <c r="U243" s="39"/>
      <c r="V243" s="39"/>
      <c r="W243" s="39"/>
      <c r="X243" s="39"/>
      <c r="Y243" s="39"/>
      <c r="Z243" s="39"/>
      <c r="AA243" s="39"/>
      <c r="AB243" s="39"/>
      <c r="AC243" s="39"/>
      <c r="AD243" s="39"/>
      <c r="AE243" s="39"/>
    </row>
  </sheetData>
  <sheetProtection sheet="1" autoFilter="0" formatColumns="0" formatRows="0" objects="1" scenarios="1" spinCount="100000" saltValue="U0EGGgomK2OL2/TjQWRMQPGcIInQvFFgiPg+mcq6FPm39ceoYvDz+kfjkteUDzPST+Ird7LZlmDDvmcudZBY1Q==" hashValue="P2Fh60jKIpl2KjJFHTQJzG/pW1ES9AeBy3UUB5B9lgFXfIm+GWhJiHdJKCwwnL6b290at5uJR5rtUblpVQWeiQ==" algorithmName="SHA-512" password="CC35"/>
  <autoFilter ref="C126:K242"/>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202</v>
      </c>
    </row>
    <row r="3" s="1" customFormat="1" ht="6.96" customHeight="1">
      <c r="B3" s="148"/>
      <c r="C3" s="149"/>
      <c r="D3" s="149"/>
      <c r="E3" s="149"/>
      <c r="F3" s="149"/>
      <c r="G3" s="149"/>
      <c r="H3" s="149"/>
      <c r="I3" s="149"/>
      <c r="J3" s="149"/>
      <c r="K3" s="149"/>
      <c r="L3" s="21"/>
      <c r="AT3" s="18" t="s">
        <v>85</v>
      </c>
    </row>
    <row r="4" s="1" customFormat="1" ht="24.96" customHeight="1">
      <c r="B4" s="21"/>
      <c r="D4" s="150" t="s">
        <v>309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II/610 TUŘICE - KBEL (BENÁTKY NAD JIZEROU, PRŮTAH)</v>
      </c>
      <c r="F7" s="152"/>
      <c r="G7" s="152"/>
      <c r="H7" s="152"/>
      <c r="L7" s="21"/>
    </row>
    <row r="8">
      <c r="B8" s="21"/>
      <c r="D8" s="152" t="s">
        <v>310</v>
      </c>
      <c r="L8" s="21"/>
    </row>
    <row r="9" s="1" customFormat="1" ht="16.5" customHeight="1">
      <c r="B9" s="21"/>
      <c r="E9" s="153" t="s">
        <v>311</v>
      </c>
      <c r="F9" s="1"/>
      <c r="G9" s="1"/>
      <c r="H9" s="1"/>
      <c r="L9" s="21"/>
    </row>
    <row r="10" s="1" customFormat="1" ht="12" customHeight="1">
      <c r="B10" s="21"/>
      <c r="D10" s="152" t="s">
        <v>312</v>
      </c>
      <c r="L10" s="21"/>
    </row>
    <row r="11" s="2" customFormat="1" ht="16.5" customHeight="1">
      <c r="A11" s="39"/>
      <c r="B11" s="45"/>
      <c r="C11" s="39"/>
      <c r="D11" s="39"/>
      <c r="E11" s="154" t="s">
        <v>4500</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314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4501</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15. 12. 2023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2"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36</v>
      </c>
      <c r="E34" s="39"/>
      <c r="F34" s="39"/>
      <c r="G34" s="39"/>
      <c r="H34" s="39"/>
      <c r="I34" s="39"/>
      <c r="J34" s="163">
        <f>ROUND(J128,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38</v>
      </c>
      <c r="G36" s="39"/>
      <c r="H36" s="39"/>
      <c r="I36" s="164" t="s">
        <v>37</v>
      </c>
      <c r="J36" s="164" t="s">
        <v>39</v>
      </c>
      <c r="K36" s="39"/>
      <c r="L36" s="64"/>
      <c r="S36" s="39"/>
      <c r="T36" s="39"/>
      <c r="U36" s="39"/>
      <c r="V36" s="39"/>
      <c r="W36" s="39"/>
      <c r="X36" s="39"/>
      <c r="Y36" s="39"/>
      <c r="Z36" s="39"/>
      <c r="AA36" s="39"/>
      <c r="AB36" s="39"/>
      <c r="AC36" s="39"/>
      <c r="AD36" s="39"/>
      <c r="AE36" s="39"/>
    </row>
    <row r="37" s="2" customFormat="1" ht="14.4" customHeight="1">
      <c r="A37" s="39"/>
      <c r="B37" s="45"/>
      <c r="C37" s="39"/>
      <c r="D37" s="154" t="s">
        <v>40</v>
      </c>
      <c r="E37" s="152" t="s">
        <v>41</v>
      </c>
      <c r="F37" s="165">
        <f>ROUND((SUM(BE128:BE300)),  2)</f>
        <v>0</v>
      </c>
      <c r="G37" s="39"/>
      <c r="H37" s="39"/>
      <c r="I37" s="166">
        <v>0.20999999999999999</v>
      </c>
      <c r="J37" s="165">
        <f>ROUND(((SUM(BE128:BE300))*I37),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ROUND((SUM(BF128:BF300)),  2)</f>
        <v>0</v>
      </c>
      <c r="G38" s="39"/>
      <c r="H38" s="39"/>
      <c r="I38" s="166">
        <v>0.14999999999999999</v>
      </c>
      <c r="J38" s="165">
        <f>ROUND(((SUM(BF128:BF300))*I38),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ROUND((SUM(BG128:BG300)),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ROUND((SUM(BH128:BH300)),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ROUND((SUM(BI128:BI300)),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316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II/610 TUŘICE - KBEL (BENÁTKY NAD JIZEROU, PRŮTAH)</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310</v>
      </c>
      <c r="D86" s="23"/>
      <c r="E86" s="23"/>
      <c r="F86" s="23"/>
      <c r="G86" s="23"/>
      <c r="H86" s="23"/>
      <c r="I86" s="23"/>
      <c r="J86" s="23"/>
      <c r="K86" s="23"/>
      <c r="L86" s="21"/>
    </row>
    <row r="87" s="1" customFormat="1" ht="16.5" customHeight="1">
      <c r="B87" s="22"/>
      <c r="C87" s="23"/>
      <c r="D87" s="23"/>
      <c r="E87" s="185" t="s">
        <v>311</v>
      </c>
      <c r="F87" s="23"/>
      <c r="G87" s="23"/>
      <c r="H87" s="23"/>
      <c r="I87" s="23"/>
      <c r="J87" s="23"/>
      <c r="K87" s="23"/>
      <c r="L87" s="21"/>
    </row>
    <row r="88" s="1" customFormat="1" ht="12" customHeight="1">
      <c r="B88" s="22"/>
      <c r="C88" s="33" t="s">
        <v>312</v>
      </c>
      <c r="D88" s="23"/>
      <c r="E88" s="23"/>
      <c r="F88" s="23"/>
      <c r="G88" s="23"/>
      <c r="H88" s="23"/>
      <c r="I88" s="23"/>
      <c r="J88" s="23"/>
      <c r="K88" s="23"/>
      <c r="L88" s="21"/>
    </row>
    <row r="89" s="2" customFormat="1" ht="16.5" customHeight="1">
      <c r="A89" s="39"/>
      <c r="B89" s="40"/>
      <c r="C89" s="41"/>
      <c r="D89" s="41"/>
      <c r="E89" s="186" t="s">
        <v>4500</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314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430.2 - Veřejné osvětlení a MR</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15. 12. 2023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KSÚS Středočeského kraje</v>
      </c>
      <c r="G95" s="41"/>
      <c r="H95" s="41"/>
      <c r="I95" s="33" t="s">
        <v>30</v>
      </c>
      <c r="J95" s="37" t="str">
        <f>E25</f>
        <v>Valbek spol.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317</v>
      </c>
      <c r="D98" s="188"/>
      <c r="E98" s="188"/>
      <c r="F98" s="188"/>
      <c r="G98" s="188"/>
      <c r="H98" s="188"/>
      <c r="I98" s="188"/>
      <c r="J98" s="189" t="s">
        <v>318</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319</v>
      </c>
      <c r="D100" s="41"/>
      <c r="E100" s="41"/>
      <c r="F100" s="41"/>
      <c r="G100" s="41"/>
      <c r="H100" s="41"/>
      <c r="I100" s="41"/>
      <c r="J100" s="111">
        <f>J128</f>
        <v>0</v>
      </c>
      <c r="K100" s="41"/>
      <c r="L100" s="64"/>
      <c r="S100" s="39"/>
      <c r="T100" s="39"/>
      <c r="U100" s="39"/>
      <c r="V100" s="39"/>
      <c r="W100" s="39"/>
      <c r="X100" s="39"/>
      <c r="Y100" s="39"/>
      <c r="Z100" s="39"/>
      <c r="AA100" s="39"/>
      <c r="AB100" s="39"/>
      <c r="AC100" s="39"/>
      <c r="AD100" s="39"/>
      <c r="AE100" s="39"/>
      <c r="AU100" s="18" t="s">
        <v>320</v>
      </c>
    </row>
    <row r="101" s="9" customFormat="1" ht="24.96" customHeight="1">
      <c r="A101" s="9"/>
      <c r="B101" s="191"/>
      <c r="C101" s="192"/>
      <c r="D101" s="193" t="s">
        <v>3969</v>
      </c>
      <c r="E101" s="194"/>
      <c r="F101" s="194"/>
      <c r="G101" s="194"/>
      <c r="H101" s="194"/>
      <c r="I101" s="194"/>
      <c r="J101" s="195">
        <f>J129</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4325</v>
      </c>
      <c r="E102" s="199"/>
      <c r="F102" s="199"/>
      <c r="G102" s="199"/>
      <c r="H102" s="199"/>
      <c r="I102" s="199"/>
      <c r="J102" s="200">
        <f>J130</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4502</v>
      </c>
      <c r="E103" s="199"/>
      <c r="F103" s="199"/>
      <c r="G103" s="199"/>
      <c r="H103" s="199"/>
      <c r="I103" s="199"/>
      <c r="J103" s="200">
        <f>J221</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4326</v>
      </c>
      <c r="E104" s="199"/>
      <c r="F104" s="199"/>
      <c r="G104" s="199"/>
      <c r="H104" s="199"/>
      <c r="I104" s="199"/>
      <c r="J104" s="200">
        <f>J236</f>
        <v>0</v>
      </c>
      <c r="K104" s="133"/>
      <c r="L104" s="201"/>
      <c r="S104" s="10"/>
      <c r="T104" s="10"/>
      <c r="U104" s="10"/>
      <c r="V104" s="10"/>
      <c r="W104" s="10"/>
      <c r="X104" s="10"/>
      <c r="Y104" s="10"/>
      <c r="Z104" s="10"/>
      <c r="AA104" s="10"/>
      <c r="AB104" s="10"/>
      <c r="AC104" s="10"/>
      <c r="AD104" s="10"/>
      <c r="AE104" s="10"/>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326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185" t="str">
        <f>E7</f>
        <v>II/610 TUŘICE - KBEL (BENÁTKY NAD JIZEROU, PRŮTAH)</v>
      </c>
      <c r="F114" s="33"/>
      <c r="G114" s="33"/>
      <c r="H114" s="33"/>
      <c r="I114" s="41"/>
      <c r="J114" s="41"/>
      <c r="K114" s="41"/>
      <c r="L114" s="64"/>
      <c r="S114" s="39"/>
      <c r="T114" s="39"/>
      <c r="U114" s="39"/>
      <c r="V114" s="39"/>
      <c r="W114" s="39"/>
      <c r="X114" s="39"/>
      <c r="Y114" s="39"/>
      <c r="Z114" s="39"/>
      <c r="AA114" s="39"/>
      <c r="AB114" s="39"/>
      <c r="AC114" s="39"/>
      <c r="AD114" s="39"/>
      <c r="AE114" s="39"/>
    </row>
    <row r="115" s="1" customFormat="1" ht="12" customHeight="1">
      <c r="B115" s="22"/>
      <c r="C115" s="33" t="s">
        <v>310</v>
      </c>
      <c r="D115" s="23"/>
      <c r="E115" s="23"/>
      <c r="F115" s="23"/>
      <c r="G115" s="23"/>
      <c r="H115" s="23"/>
      <c r="I115" s="23"/>
      <c r="J115" s="23"/>
      <c r="K115" s="23"/>
      <c r="L115" s="21"/>
    </row>
    <row r="116" s="1" customFormat="1" ht="16.5" customHeight="1">
      <c r="B116" s="22"/>
      <c r="C116" s="23"/>
      <c r="D116" s="23"/>
      <c r="E116" s="185" t="s">
        <v>311</v>
      </c>
      <c r="F116" s="23"/>
      <c r="G116" s="23"/>
      <c r="H116" s="23"/>
      <c r="I116" s="23"/>
      <c r="J116" s="23"/>
      <c r="K116" s="23"/>
      <c r="L116" s="21"/>
    </row>
    <row r="117" s="1" customFormat="1" ht="12" customHeight="1">
      <c r="B117" s="22"/>
      <c r="C117" s="33" t="s">
        <v>312</v>
      </c>
      <c r="D117" s="23"/>
      <c r="E117" s="23"/>
      <c r="F117" s="23"/>
      <c r="G117" s="23"/>
      <c r="H117" s="23"/>
      <c r="I117" s="23"/>
      <c r="J117" s="23"/>
      <c r="K117" s="23"/>
      <c r="L117" s="21"/>
    </row>
    <row r="118" s="2" customFormat="1" ht="16.5" customHeight="1">
      <c r="A118" s="39"/>
      <c r="B118" s="40"/>
      <c r="C118" s="41"/>
      <c r="D118" s="41"/>
      <c r="E118" s="186" t="s">
        <v>4500</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314</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77" t="str">
        <f>E13</f>
        <v>430.2 - Veřejné osvětlení a MR</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20</v>
      </c>
      <c r="D122" s="41"/>
      <c r="E122" s="41"/>
      <c r="F122" s="28" t="str">
        <f>F16</f>
        <v xml:space="preserve"> </v>
      </c>
      <c r="G122" s="41"/>
      <c r="H122" s="41"/>
      <c r="I122" s="33" t="s">
        <v>22</v>
      </c>
      <c r="J122" s="80" t="str">
        <f>IF(J16="","",J16)</f>
        <v>15. 12. 2023</v>
      </c>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5.15" customHeight="1">
      <c r="A124" s="39"/>
      <c r="B124" s="40"/>
      <c r="C124" s="33" t="s">
        <v>24</v>
      </c>
      <c r="D124" s="41"/>
      <c r="E124" s="41"/>
      <c r="F124" s="28" t="str">
        <f>E19</f>
        <v>KSÚS Středočeského kraje</v>
      </c>
      <c r="G124" s="41"/>
      <c r="H124" s="41"/>
      <c r="I124" s="33" t="s">
        <v>30</v>
      </c>
      <c r="J124" s="37" t="str">
        <f>E25</f>
        <v>Valbek spol. s.r.o.</v>
      </c>
      <c r="K124" s="41"/>
      <c r="L124" s="64"/>
      <c r="S124" s="39"/>
      <c r="T124" s="39"/>
      <c r="U124" s="39"/>
      <c r="V124" s="39"/>
      <c r="W124" s="39"/>
      <c r="X124" s="39"/>
      <c r="Y124" s="39"/>
      <c r="Z124" s="39"/>
      <c r="AA124" s="39"/>
      <c r="AB124" s="39"/>
      <c r="AC124" s="39"/>
      <c r="AD124" s="39"/>
      <c r="AE124" s="39"/>
    </row>
    <row r="125" s="2" customFormat="1" ht="15.15" customHeight="1">
      <c r="A125" s="39"/>
      <c r="B125" s="40"/>
      <c r="C125" s="33" t="s">
        <v>28</v>
      </c>
      <c r="D125" s="41"/>
      <c r="E125" s="41"/>
      <c r="F125" s="28" t="str">
        <f>IF(E22="","",E22)</f>
        <v>Vyplň údaj</v>
      </c>
      <c r="G125" s="41"/>
      <c r="H125" s="41"/>
      <c r="I125" s="33" t="s">
        <v>33</v>
      </c>
      <c r="J125" s="37" t="str">
        <f>E28</f>
        <v xml:space="preserve"> </v>
      </c>
      <c r="K125" s="41"/>
      <c r="L125" s="64"/>
      <c r="S125" s="39"/>
      <c r="T125" s="39"/>
      <c r="U125" s="39"/>
      <c r="V125" s="39"/>
      <c r="W125" s="39"/>
      <c r="X125" s="39"/>
      <c r="Y125" s="39"/>
      <c r="Z125" s="39"/>
      <c r="AA125" s="39"/>
      <c r="AB125" s="39"/>
      <c r="AC125" s="39"/>
      <c r="AD125" s="39"/>
      <c r="AE125" s="39"/>
    </row>
    <row r="126" s="2" customFormat="1" ht="10.32"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11" customFormat="1" ht="29.28" customHeight="1">
      <c r="A127" s="202"/>
      <c r="B127" s="203"/>
      <c r="C127" s="204" t="s">
        <v>327</v>
      </c>
      <c r="D127" s="205" t="s">
        <v>61</v>
      </c>
      <c r="E127" s="205" t="s">
        <v>57</v>
      </c>
      <c r="F127" s="205" t="s">
        <v>58</v>
      </c>
      <c r="G127" s="205" t="s">
        <v>328</v>
      </c>
      <c r="H127" s="205" t="s">
        <v>329</v>
      </c>
      <c r="I127" s="205" t="s">
        <v>330</v>
      </c>
      <c r="J127" s="205" t="s">
        <v>318</v>
      </c>
      <c r="K127" s="206" t="s">
        <v>331</v>
      </c>
      <c r="L127" s="207"/>
      <c r="M127" s="101" t="s">
        <v>1</v>
      </c>
      <c r="N127" s="102" t="s">
        <v>40</v>
      </c>
      <c r="O127" s="102" t="s">
        <v>332</v>
      </c>
      <c r="P127" s="102" t="s">
        <v>333</v>
      </c>
      <c r="Q127" s="102" t="s">
        <v>334</v>
      </c>
      <c r="R127" s="102" t="s">
        <v>335</v>
      </c>
      <c r="S127" s="102" t="s">
        <v>336</v>
      </c>
      <c r="T127" s="103" t="s">
        <v>337</v>
      </c>
      <c r="U127" s="202"/>
      <c r="V127" s="202"/>
      <c r="W127" s="202"/>
      <c r="X127" s="202"/>
      <c r="Y127" s="202"/>
      <c r="Z127" s="202"/>
      <c r="AA127" s="202"/>
      <c r="AB127" s="202"/>
      <c r="AC127" s="202"/>
      <c r="AD127" s="202"/>
      <c r="AE127" s="202"/>
    </row>
    <row r="128" s="2" customFormat="1" ht="22.8" customHeight="1">
      <c r="A128" s="39"/>
      <c r="B128" s="40"/>
      <c r="C128" s="108" t="s">
        <v>338</v>
      </c>
      <c r="D128" s="41"/>
      <c r="E128" s="41"/>
      <c r="F128" s="41"/>
      <c r="G128" s="41"/>
      <c r="H128" s="41"/>
      <c r="I128" s="41"/>
      <c r="J128" s="208">
        <f>BK128</f>
        <v>0</v>
      </c>
      <c r="K128" s="41"/>
      <c r="L128" s="45"/>
      <c r="M128" s="104"/>
      <c r="N128" s="209"/>
      <c r="O128" s="105"/>
      <c r="P128" s="210">
        <f>P129</f>
        <v>0</v>
      </c>
      <c r="Q128" s="105"/>
      <c r="R128" s="210">
        <f>R129</f>
        <v>0</v>
      </c>
      <c r="S128" s="105"/>
      <c r="T128" s="211">
        <f>T129</f>
        <v>0</v>
      </c>
      <c r="U128" s="39"/>
      <c r="V128" s="39"/>
      <c r="W128" s="39"/>
      <c r="X128" s="39"/>
      <c r="Y128" s="39"/>
      <c r="Z128" s="39"/>
      <c r="AA128" s="39"/>
      <c r="AB128" s="39"/>
      <c r="AC128" s="39"/>
      <c r="AD128" s="39"/>
      <c r="AE128" s="39"/>
      <c r="AT128" s="18" t="s">
        <v>75</v>
      </c>
      <c r="AU128" s="18" t="s">
        <v>320</v>
      </c>
      <c r="BK128" s="212">
        <f>BK129</f>
        <v>0</v>
      </c>
    </row>
    <row r="129" s="12" customFormat="1" ht="25.92" customHeight="1">
      <c r="A129" s="12"/>
      <c r="B129" s="213"/>
      <c r="C129" s="214"/>
      <c r="D129" s="215" t="s">
        <v>75</v>
      </c>
      <c r="E129" s="216" t="s">
        <v>621</v>
      </c>
      <c r="F129" s="216" t="s">
        <v>4033</v>
      </c>
      <c r="G129" s="214"/>
      <c r="H129" s="214"/>
      <c r="I129" s="217"/>
      <c r="J129" s="218">
        <f>BK129</f>
        <v>0</v>
      </c>
      <c r="K129" s="214"/>
      <c r="L129" s="219"/>
      <c r="M129" s="220"/>
      <c r="N129" s="221"/>
      <c r="O129" s="221"/>
      <c r="P129" s="222">
        <f>P130+P221+P236</f>
        <v>0</v>
      </c>
      <c r="Q129" s="221"/>
      <c r="R129" s="222">
        <f>R130+R221+R236</f>
        <v>0</v>
      </c>
      <c r="S129" s="221"/>
      <c r="T129" s="223">
        <f>T130+T221+T236</f>
        <v>0</v>
      </c>
      <c r="U129" s="12"/>
      <c r="V129" s="12"/>
      <c r="W129" s="12"/>
      <c r="X129" s="12"/>
      <c r="Y129" s="12"/>
      <c r="Z129" s="12"/>
      <c r="AA129" s="12"/>
      <c r="AB129" s="12"/>
      <c r="AC129" s="12"/>
      <c r="AD129" s="12"/>
      <c r="AE129" s="12"/>
      <c r="AR129" s="224" t="s">
        <v>92</v>
      </c>
      <c r="AT129" s="225" t="s">
        <v>75</v>
      </c>
      <c r="AU129" s="225" t="s">
        <v>76</v>
      </c>
      <c r="AY129" s="224" t="s">
        <v>342</v>
      </c>
      <c r="BK129" s="226">
        <f>BK130+BK221+BK236</f>
        <v>0</v>
      </c>
    </row>
    <row r="130" s="12" customFormat="1" ht="22.8" customHeight="1">
      <c r="A130" s="12"/>
      <c r="B130" s="213"/>
      <c r="C130" s="214"/>
      <c r="D130" s="215" t="s">
        <v>75</v>
      </c>
      <c r="E130" s="246" t="s">
        <v>4327</v>
      </c>
      <c r="F130" s="246" t="s">
        <v>4328</v>
      </c>
      <c r="G130" s="214"/>
      <c r="H130" s="214"/>
      <c r="I130" s="217"/>
      <c r="J130" s="247">
        <f>BK130</f>
        <v>0</v>
      </c>
      <c r="K130" s="214"/>
      <c r="L130" s="219"/>
      <c r="M130" s="220"/>
      <c r="N130" s="221"/>
      <c r="O130" s="221"/>
      <c r="P130" s="222">
        <f>SUM(P131:P220)</f>
        <v>0</v>
      </c>
      <c r="Q130" s="221"/>
      <c r="R130" s="222">
        <f>SUM(R131:R220)</f>
        <v>0</v>
      </c>
      <c r="S130" s="221"/>
      <c r="T130" s="223">
        <f>SUM(T131:T220)</f>
        <v>0</v>
      </c>
      <c r="U130" s="12"/>
      <c r="V130" s="12"/>
      <c r="W130" s="12"/>
      <c r="X130" s="12"/>
      <c r="Y130" s="12"/>
      <c r="Z130" s="12"/>
      <c r="AA130" s="12"/>
      <c r="AB130" s="12"/>
      <c r="AC130" s="12"/>
      <c r="AD130" s="12"/>
      <c r="AE130" s="12"/>
      <c r="AR130" s="224" t="s">
        <v>92</v>
      </c>
      <c r="AT130" s="225" t="s">
        <v>75</v>
      </c>
      <c r="AU130" s="225" t="s">
        <v>83</v>
      </c>
      <c r="AY130" s="224" t="s">
        <v>342</v>
      </c>
      <c r="BK130" s="226">
        <f>SUM(BK131:BK220)</f>
        <v>0</v>
      </c>
    </row>
    <row r="131" s="2" customFormat="1" ht="16.5" customHeight="1">
      <c r="A131" s="39"/>
      <c r="B131" s="40"/>
      <c r="C131" s="227" t="s">
        <v>83</v>
      </c>
      <c r="D131" s="227" t="s">
        <v>343</v>
      </c>
      <c r="E131" s="228" t="s">
        <v>4329</v>
      </c>
      <c r="F131" s="229" t="s">
        <v>4330</v>
      </c>
      <c r="G131" s="230" t="s">
        <v>442</v>
      </c>
      <c r="H131" s="231">
        <v>190</v>
      </c>
      <c r="I131" s="232"/>
      <c r="J131" s="233">
        <f>ROUND(I131*H131,2)</f>
        <v>0</v>
      </c>
      <c r="K131" s="229" t="s">
        <v>1</v>
      </c>
      <c r="L131" s="45"/>
      <c r="M131" s="234" t="s">
        <v>1</v>
      </c>
      <c r="N131" s="235" t="s">
        <v>41</v>
      </c>
      <c r="O131" s="92"/>
      <c r="P131" s="236">
        <f>O131*H131</f>
        <v>0</v>
      </c>
      <c r="Q131" s="236">
        <v>0</v>
      </c>
      <c r="R131" s="236">
        <f>Q131*H131</f>
        <v>0</v>
      </c>
      <c r="S131" s="236">
        <v>0</v>
      </c>
      <c r="T131" s="237">
        <f>S131*H131</f>
        <v>0</v>
      </c>
      <c r="U131" s="39"/>
      <c r="V131" s="39"/>
      <c r="W131" s="39"/>
      <c r="X131" s="39"/>
      <c r="Y131" s="39"/>
      <c r="Z131" s="39"/>
      <c r="AA131" s="39"/>
      <c r="AB131" s="39"/>
      <c r="AC131" s="39"/>
      <c r="AD131" s="39"/>
      <c r="AE131" s="39"/>
      <c r="AR131" s="238" t="s">
        <v>895</v>
      </c>
      <c r="AT131" s="238" t="s">
        <v>343</v>
      </c>
      <c r="AU131" s="238" t="s">
        <v>85</v>
      </c>
      <c r="AY131" s="18" t="s">
        <v>342</v>
      </c>
      <c r="BE131" s="239">
        <f>IF(N131="základní",J131,0)</f>
        <v>0</v>
      </c>
      <c r="BF131" s="239">
        <f>IF(N131="snížená",J131,0)</f>
        <v>0</v>
      </c>
      <c r="BG131" s="239">
        <f>IF(N131="zákl. přenesená",J131,0)</f>
        <v>0</v>
      </c>
      <c r="BH131" s="239">
        <f>IF(N131="sníž. přenesená",J131,0)</f>
        <v>0</v>
      </c>
      <c r="BI131" s="239">
        <f>IF(N131="nulová",J131,0)</f>
        <v>0</v>
      </c>
      <c r="BJ131" s="18" t="s">
        <v>83</v>
      </c>
      <c r="BK131" s="239">
        <f>ROUND(I131*H131,2)</f>
        <v>0</v>
      </c>
      <c r="BL131" s="18" t="s">
        <v>895</v>
      </c>
      <c r="BM131" s="238" t="s">
        <v>4503</v>
      </c>
    </row>
    <row r="132" s="2" customFormat="1">
      <c r="A132" s="39"/>
      <c r="B132" s="40"/>
      <c r="C132" s="41"/>
      <c r="D132" s="240" t="s">
        <v>349</v>
      </c>
      <c r="E132" s="41"/>
      <c r="F132" s="241" t="s">
        <v>4330</v>
      </c>
      <c r="G132" s="41"/>
      <c r="H132" s="41"/>
      <c r="I132" s="242"/>
      <c r="J132" s="41"/>
      <c r="K132" s="41"/>
      <c r="L132" s="45"/>
      <c r="M132" s="243"/>
      <c r="N132" s="244"/>
      <c r="O132" s="92"/>
      <c r="P132" s="92"/>
      <c r="Q132" s="92"/>
      <c r="R132" s="92"/>
      <c r="S132" s="92"/>
      <c r="T132" s="93"/>
      <c r="U132" s="39"/>
      <c r="V132" s="39"/>
      <c r="W132" s="39"/>
      <c r="X132" s="39"/>
      <c r="Y132" s="39"/>
      <c r="Z132" s="39"/>
      <c r="AA132" s="39"/>
      <c r="AB132" s="39"/>
      <c r="AC132" s="39"/>
      <c r="AD132" s="39"/>
      <c r="AE132" s="39"/>
      <c r="AT132" s="18" t="s">
        <v>349</v>
      </c>
      <c r="AU132" s="18" t="s">
        <v>85</v>
      </c>
    </row>
    <row r="133" s="2" customFormat="1" ht="16.5" customHeight="1">
      <c r="A133" s="39"/>
      <c r="B133" s="40"/>
      <c r="C133" s="227" t="s">
        <v>85</v>
      </c>
      <c r="D133" s="227" t="s">
        <v>343</v>
      </c>
      <c r="E133" s="228" t="s">
        <v>4504</v>
      </c>
      <c r="F133" s="229" t="s">
        <v>4505</v>
      </c>
      <c r="G133" s="230" t="s">
        <v>442</v>
      </c>
      <c r="H133" s="231">
        <v>45</v>
      </c>
      <c r="I133" s="232"/>
      <c r="J133" s="233">
        <f>ROUND(I133*H133,2)</f>
        <v>0</v>
      </c>
      <c r="K133" s="229" t="s">
        <v>1</v>
      </c>
      <c r="L133" s="45"/>
      <c r="M133" s="234" t="s">
        <v>1</v>
      </c>
      <c r="N133" s="235" t="s">
        <v>41</v>
      </c>
      <c r="O133" s="92"/>
      <c r="P133" s="236">
        <f>O133*H133</f>
        <v>0</v>
      </c>
      <c r="Q133" s="236">
        <v>0</v>
      </c>
      <c r="R133" s="236">
        <f>Q133*H133</f>
        <v>0</v>
      </c>
      <c r="S133" s="236">
        <v>0</v>
      </c>
      <c r="T133" s="237">
        <f>S133*H133</f>
        <v>0</v>
      </c>
      <c r="U133" s="39"/>
      <c r="V133" s="39"/>
      <c r="W133" s="39"/>
      <c r="X133" s="39"/>
      <c r="Y133" s="39"/>
      <c r="Z133" s="39"/>
      <c r="AA133" s="39"/>
      <c r="AB133" s="39"/>
      <c r="AC133" s="39"/>
      <c r="AD133" s="39"/>
      <c r="AE133" s="39"/>
      <c r="AR133" s="238" t="s">
        <v>895</v>
      </c>
      <c r="AT133" s="238" t="s">
        <v>343</v>
      </c>
      <c r="AU133" s="238" t="s">
        <v>85</v>
      </c>
      <c r="AY133" s="18" t="s">
        <v>342</v>
      </c>
      <c r="BE133" s="239">
        <f>IF(N133="základní",J133,0)</f>
        <v>0</v>
      </c>
      <c r="BF133" s="239">
        <f>IF(N133="snížená",J133,0)</f>
        <v>0</v>
      </c>
      <c r="BG133" s="239">
        <f>IF(N133="zákl. přenesená",J133,0)</f>
        <v>0</v>
      </c>
      <c r="BH133" s="239">
        <f>IF(N133="sníž. přenesená",J133,0)</f>
        <v>0</v>
      </c>
      <c r="BI133" s="239">
        <f>IF(N133="nulová",J133,0)</f>
        <v>0</v>
      </c>
      <c r="BJ133" s="18" t="s">
        <v>83</v>
      </c>
      <c r="BK133" s="239">
        <f>ROUND(I133*H133,2)</f>
        <v>0</v>
      </c>
      <c r="BL133" s="18" t="s">
        <v>895</v>
      </c>
      <c r="BM133" s="238" t="s">
        <v>4506</v>
      </c>
    </row>
    <row r="134" s="2" customFormat="1">
      <c r="A134" s="39"/>
      <c r="B134" s="40"/>
      <c r="C134" s="41"/>
      <c r="D134" s="240" t="s">
        <v>349</v>
      </c>
      <c r="E134" s="41"/>
      <c r="F134" s="241" t="s">
        <v>4505</v>
      </c>
      <c r="G134" s="41"/>
      <c r="H134" s="41"/>
      <c r="I134" s="242"/>
      <c r="J134" s="41"/>
      <c r="K134" s="41"/>
      <c r="L134" s="45"/>
      <c r="M134" s="243"/>
      <c r="N134" s="244"/>
      <c r="O134" s="92"/>
      <c r="P134" s="92"/>
      <c r="Q134" s="92"/>
      <c r="R134" s="92"/>
      <c r="S134" s="92"/>
      <c r="T134" s="93"/>
      <c r="U134" s="39"/>
      <c r="V134" s="39"/>
      <c r="W134" s="39"/>
      <c r="X134" s="39"/>
      <c r="Y134" s="39"/>
      <c r="Z134" s="39"/>
      <c r="AA134" s="39"/>
      <c r="AB134" s="39"/>
      <c r="AC134" s="39"/>
      <c r="AD134" s="39"/>
      <c r="AE134" s="39"/>
      <c r="AT134" s="18" t="s">
        <v>349</v>
      </c>
      <c r="AU134" s="18" t="s">
        <v>85</v>
      </c>
    </row>
    <row r="135" s="2" customFormat="1" ht="21.75" customHeight="1">
      <c r="A135" s="39"/>
      <c r="B135" s="40"/>
      <c r="C135" s="227" t="s">
        <v>92</v>
      </c>
      <c r="D135" s="227" t="s">
        <v>343</v>
      </c>
      <c r="E135" s="228" t="s">
        <v>4332</v>
      </c>
      <c r="F135" s="229" t="s">
        <v>4333</v>
      </c>
      <c r="G135" s="230" t="s">
        <v>442</v>
      </c>
      <c r="H135" s="231">
        <v>152</v>
      </c>
      <c r="I135" s="232"/>
      <c r="J135" s="233">
        <f>ROUND(I135*H135,2)</f>
        <v>0</v>
      </c>
      <c r="K135" s="229" t="s">
        <v>1</v>
      </c>
      <c r="L135" s="45"/>
      <c r="M135" s="234" t="s">
        <v>1</v>
      </c>
      <c r="N135" s="235" t="s">
        <v>41</v>
      </c>
      <c r="O135" s="92"/>
      <c r="P135" s="236">
        <f>O135*H135</f>
        <v>0</v>
      </c>
      <c r="Q135" s="236">
        <v>0</v>
      </c>
      <c r="R135" s="236">
        <f>Q135*H135</f>
        <v>0</v>
      </c>
      <c r="S135" s="236">
        <v>0</v>
      </c>
      <c r="T135" s="237">
        <f>S135*H135</f>
        <v>0</v>
      </c>
      <c r="U135" s="39"/>
      <c r="V135" s="39"/>
      <c r="W135" s="39"/>
      <c r="X135" s="39"/>
      <c r="Y135" s="39"/>
      <c r="Z135" s="39"/>
      <c r="AA135" s="39"/>
      <c r="AB135" s="39"/>
      <c r="AC135" s="39"/>
      <c r="AD135" s="39"/>
      <c r="AE135" s="39"/>
      <c r="AR135" s="238" t="s">
        <v>895</v>
      </c>
      <c r="AT135" s="238" t="s">
        <v>343</v>
      </c>
      <c r="AU135" s="238" t="s">
        <v>85</v>
      </c>
      <c r="AY135" s="18" t="s">
        <v>342</v>
      </c>
      <c r="BE135" s="239">
        <f>IF(N135="základní",J135,0)</f>
        <v>0</v>
      </c>
      <c r="BF135" s="239">
        <f>IF(N135="snížená",J135,0)</f>
        <v>0</v>
      </c>
      <c r="BG135" s="239">
        <f>IF(N135="zákl. přenesená",J135,0)</f>
        <v>0</v>
      </c>
      <c r="BH135" s="239">
        <f>IF(N135="sníž. přenesená",J135,0)</f>
        <v>0</v>
      </c>
      <c r="BI135" s="239">
        <f>IF(N135="nulová",J135,0)</f>
        <v>0</v>
      </c>
      <c r="BJ135" s="18" t="s">
        <v>83</v>
      </c>
      <c r="BK135" s="239">
        <f>ROUND(I135*H135,2)</f>
        <v>0</v>
      </c>
      <c r="BL135" s="18" t="s">
        <v>895</v>
      </c>
      <c r="BM135" s="238" t="s">
        <v>4507</v>
      </c>
    </row>
    <row r="136" s="2" customFormat="1">
      <c r="A136" s="39"/>
      <c r="B136" s="40"/>
      <c r="C136" s="41"/>
      <c r="D136" s="240" t="s">
        <v>349</v>
      </c>
      <c r="E136" s="41"/>
      <c r="F136" s="241" t="s">
        <v>4333</v>
      </c>
      <c r="G136" s="41"/>
      <c r="H136" s="41"/>
      <c r="I136" s="242"/>
      <c r="J136" s="41"/>
      <c r="K136" s="41"/>
      <c r="L136" s="45"/>
      <c r="M136" s="243"/>
      <c r="N136" s="244"/>
      <c r="O136" s="92"/>
      <c r="P136" s="92"/>
      <c r="Q136" s="92"/>
      <c r="R136" s="92"/>
      <c r="S136" s="92"/>
      <c r="T136" s="93"/>
      <c r="U136" s="39"/>
      <c r="V136" s="39"/>
      <c r="W136" s="39"/>
      <c r="X136" s="39"/>
      <c r="Y136" s="39"/>
      <c r="Z136" s="39"/>
      <c r="AA136" s="39"/>
      <c r="AB136" s="39"/>
      <c r="AC136" s="39"/>
      <c r="AD136" s="39"/>
      <c r="AE136" s="39"/>
      <c r="AT136" s="18" t="s">
        <v>349</v>
      </c>
      <c r="AU136" s="18" t="s">
        <v>85</v>
      </c>
    </row>
    <row r="137" s="2" customFormat="1" ht="21.75" customHeight="1">
      <c r="A137" s="39"/>
      <c r="B137" s="40"/>
      <c r="C137" s="227" t="s">
        <v>360</v>
      </c>
      <c r="D137" s="227" t="s">
        <v>343</v>
      </c>
      <c r="E137" s="228" t="s">
        <v>4335</v>
      </c>
      <c r="F137" s="229" t="s">
        <v>4336</v>
      </c>
      <c r="G137" s="230" t="s">
        <v>442</v>
      </c>
      <c r="H137" s="231">
        <v>12</v>
      </c>
      <c r="I137" s="232"/>
      <c r="J137" s="233">
        <f>ROUND(I137*H137,2)</f>
        <v>0</v>
      </c>
      <c r="K137" s="229" t="s">
        <v>1</v>
      </c>
      <c r="L137" s="45"/>
      <c r="M137" s="234" t="s">
        <v>1</v>
      </c>
      <c r="N137" s="235" t="s">
        <v>41</v>
      </c>
      <c r="O137" s="92"/>
      <c r="P137" s="236">
        <f>O137*H137</f>
        <v>0</v>
      </c>
      <c r="Q137" s="236">
        <v>0</v>
      </c>
      <c r="R137" s="236">
        <f>Q137*H137</f>
        <v>0</v>
      </c>
      <c r="S137" s="236">
        <v>0</v>
      </c>
      <c r="T137" s="237">
        <f>S137*H137</f>
        <v>0</v>
      </c>
      <c r="U137" s="39"/>
      <c r="V137" s="39"/>
      <c r="W137" s="39"/>
      <c r="X137" s="39"/>
      <c r="Y137" s="39"/>
      <c r="Z137" s="39"/>
      <c r="AA137" s="39"/>
      <c r="AB137" s="39"/>
      <c r="AC137" s="39"/>
      <c r="AD137" s="39"/>
      <c r="AE137" s="39"/>
      <c r="AR137" s="238" t="s">
        <v>895</v>
      </c>
      <c r="AT137" s="238" t="s">
        <v>343</v>
      </c>
      <c r="AU137" s="238" t="s">
        <v>85</v>
      </c>
      <c r="AY137" s="18" t="s">
        <v>342</v>
      </c>
      <c r="BE137" s="239">
        <f>IF(N137="základní",J137,0)</f>
        <v>0</v>
      </c>
      <c r="BF137" s="239">
        <f>IF(N137="snížená",J137,0)</f>
        <v>0</v>
      </c>
      <c r="BG137" s="239">
        <f>IF(N137="zákl. přenesená",J137,0)</f>
        <v>0</v>
      </c>
      <c r="BH137" s="239">
        <f>IF(N137="sníž. přenesená",J137,0)</f>
        <v>0</v>
      </c>
      <c r="BI137" s="239">
        <f>IF(N137="nulová",J137,0)</f>
        <v>0</v>
      </c>
      <c r="BJ137" s="18" t="s">
        <v>83</v>
      </c>
      <c r="BK137" s="239">
        <f>ROUND(I137*H137,2)</f>
        <v>0</v>
      </c>
      <c r="BL137" s="18" t="s">
        <v>895</v>
      </c>
      <c r="BM137" s="238" t="s">
        <v>4508</v>
      </c>
    </row>
    <row r="138" s="2" customFormat="1">
      <c r="A138" s="39"/>
      <c r="B138" s="40"/>
      <c r="C138" s="41"/>
      <c r="D138" s="240" t="s">
        <v>349</v>
      </c>
      <c r="E138" s="41"/>
      <c r="F138" s="241" t="s">
        <v>4336</v>
      </c>
      <c r="G138" s="41"/>
      <c r="H138" s="41"/>
      <c r="I138" s="242"/>
      <c r="J138" s="41"/>
      <c r="K138" s="41"/>
      <c r="L138" s="45"/>
      <c r="M138" s="243"/>
      <c r="N138" s="244"/>
      <c r="O138" s="92"/>
      <c r="P138" s="92"/>
      <c r="Q138" s="92"/>
      <c r="R138" s="92"/>
      <c r="S138" s="92"/>
      <c r="T138" s="93"/>
      <c r="U138" s="39"/>
      <c r="V138" s="39"/>
      <c r="W138" s="39"/>
      <c r="X138" s="39"/>
      <c r="Y138" s="39"/>
      <c r="Z138" s="39"/>
      <c r="AA138" s="39"/>
      <c r="AB138" s="39"/>
      <c r="AC138" s="39"/>
      <c r="AD138" s="39"/>
      <c r="AE138" s="39"/>
      <c r="AT138" s="18" t="s">
        <v>349</v>
      </c>
      <c r="AU138" s="18" t="s">
        <v>85</v>
      </c>
    </row>
    <row r="139" s="2" customFormat="1" ht="21.75" customHeight="1">
      <c r="A139" s="39"/>
      <c r="B139" s="40"/>
      <c r="C139" s="227" t="s">
        <v>341</v>
      </c>
      <c r="D139" s="227" t="s">
        <v>343</v>
      </c>
      <c r="E139" s="228" t="s">
        <v>4509</v>
      </c>
      <c r="F139" s="229" t="s">
        <v>4510</v>
      </c>
      <c r="G139" s="230" t="s">
        <v>442</v>
      </c>
      <c r="H139" s="231">
        <v>5</v>
      </c>
      <c r="I139" s="232"/>
      <c r="J139" s="233">
        <f>ROUND(I139*H139,2)</f>
        <v>0</v>
      </c>
      <c r="K139" s="229" t="s">
        <v>1</v>
      </c>
      <c r="L139" s="45"/>
      <c r="M139" s="234" t="s">
        <v>1</v>
      </c>
      <c r="N139" s="235" t="s">
        <v>41</v>
      </c>
      <c r="O139" s="92"/>
      <c r="P139" s="236">
        <f>O139*H139</f>
        <v>0</v>
      </c>
      <c r="Q139" s="236">
        <v>0</v>
      </c>
      <c r="R139" s="236">
        <f>Q139*H139</f>
        <v>0</v>
      </c>
      <c r="S139" s="236">
        <v>0</v>
      </c>
      <c r="T139" s="237">
        <f>S139*H139</f>
        <v>0</v>
      </c>
      <c r="U139" s="39"/>
      <c r="V139" s="39"/>
      <c r="W139" s="39"/>
      <c r="X139" s="39"/>
      <c r="Y139" s="39"/>
      <c r="Z139" s="39"/>
      <c r="AA139" s="39"/>
      <c r="AB139" s="39"/>
      <c r="AC139" s="39"/>
      <c r="AD139" s="39"/>
      <c r="AE139" s="39"/>
      <c r="AR139" s="238" t="s">
        <v>895</v>
      </c>
      <c r="AT139" s="238" t="s">
        <v>343</v>
      </c>
      <c r="AU139" s="238" t="s">
        <v>85</v>
      </c>
      <c r="AY139" s="18" t="s">
        <v>342</v>
      </c>
      <c r="BE139" s="239">
        <f>IF(N139="základní",J139,0)</f>
        <v>0</v>
      </c>
      <c r="BF139" s="239">
        <f>IF(N139="snížená",J139,0)</f>
        <v>0</v>
      </c>
      <c r="BG139" s="239">
        <f>IF(N139="zákl. přenesená",J139,0)</f>
        <v>0</v>
      </c>
      <c r="BH139" s="239">
        <f>IF(N139="sníž. přenesená",J139,0)</f>
        <v>0</v>
      </c>
      <c r="BI139" s="239">
        <f>IF(N139="nulová",J139,0)</f>
        <v>0</v>
      </c>
      <c r="BJ139" s="18" t="s">
        <v>83</v>
      </c>
      <c r="BK139" s="239">
        <f>ROUND(I139*H139,2)</f>
        <v>0</v>
      </c>
      <c r="BL139" s="18" t="s">
        <v>895</v>
      </c>
      <c r="BM139" s="238" t="s">
        <v>4511</v>
      </c>
    </row>
    <row r="140" s="2" customFormat="1">
      <c r="A140" s="39"/>
      <c r="B140" s="40"/>
      <c r="C140" s="41"/>
      <c r="D140" s="240" t="s">
        <v>349</v>
      </c>
      <c r="E140" s="41"/>
      <c r="F140" s="241" t="s">
        <v>4510</v>
      </c>
      <c r="G140" s="41"/>
      <c r="H140" s="41"/>
      <c r="I140" s="242"/>
      <c r="J140" s="41"/>
      <c r="K140" s="41"/>
      <c r="L140" s="45"/>
      <c r="M140" s="243"/>
      <c r="N140" s="244"/>
      <c r="O140" s="92"/>
      <c r="P140" s="92"/>
      <c r="Q140" s="92"/>
      <c r="R140" s="92"/>
      <c r="S140" s="92"/>
      <c r="T140" s="93"/>
      <c r="U140" s="39"/>
      <c r="V140" s="39"/>
      <c r="W140" s="39"/>
      <c r="X140" s="39"/>
      <c r="Y140" s="39"/>
      <c r="Z140" s="39"/>
      <c r="AA140" s="39"/>
      <c r="AB140" s="39"/>
      <c r="AC140" s="39"/>
      <c r="AD140" s="39"/>
      <c r="AE140" s="39"/>
      <c r="AT140" s="18" t="s">
        <v>349</v>
      </c>
      <c r="AU140" s="18" t="s">
        <v>85</v>
      </c>
    </row>
    <row r="141" s="2" customFormat="1" ht="21.75" customHeight="1">
      <c r="A141" s="39"/>
      <c r="B141" s="40"/>
      <c r="C141" s="227" t="s">
        <v>368</v>
      </c>
      <c r="D141" s="227" t="s">
        <v>343</v>
      </c>
      <c r="E141" s="228" t="s">
        <v>4338</v>
      </c>
      <c r="F141" s="229" t="s">
        <v>4339</v>
      </c>
      <c r="G141" s="230" t="s">
        <v>442</v>
      </c>
      <c r="H141" s="231">
        <v>23</v>
      </c>
      <c r="I141" s="232"/>
      <c r="J141" s="233">
        <f>ROUND(I141*H141,2)</f>
        <v>0</v>
      </c>
      <c r="K141" s="229" t="s">
        <v>1</v>
      </c>
      <c r="L141" s="45"/>
      <c r="M141" s="234" t="s">
        <v>1</v>
      </c>
      <c r="N141" s="235" t="s">
        <v>41</v>
      </c>
      <c r="O141" s="92"/>
      <c r="P141" s="236">
        <f>O141*H141</f>
        <v>0</v>
      </c>
      <c r="Q141" s="236">
        <v>0</v>
      </c>
      <c r="R141" s="236">
        <f>Q141*H141</f>
        <v>0</v>
      </c>
      <c r="S141" s="236">
        <v>0</v>
      </c>
      <c r="T141" s="237">
        <f>S141*H141</f>
        <v>0</v>
      </c>
      <c r="U141" s="39"/>
      <c r="V141" s="39"/>
      <c r="W141" s="39"/>
      <c r="X141" s="39"/>
      <c r="Y141" s="39"/>
      <c r="Z141" s="39"/>
      <c r="AA141" s="39"/>
      <c r="AB141" s="39"/>
      <c r="AC141" s="39"/>
      <c r="AD141" s="39"/>
      <c r="AE141" s="39"/>
      <c r="AR141" s="238" t="s">
        <v>895</v>
      </c>
      <c r="AT141" s="238" t="s">
        <v>343</v>
      </c>
      <c r="AU141" s="238" t="s">
        <v>85</v>
      </c>
      <c r="AY141" s="18" t="s">
        <v>342</v>
      </c>
      <c r="BE141" s="239">
        <f>IF(N141="základní",J141,0)</f>
        <v>0</v>
      </c>
      <c r="BF141" s="239">
        <f>IF(N141="snížená",J141,0)</f>
        <v>0</v>
      </c>
      <c r="BG141" s="239">
        <f>IF(N141="zákl. přenesená",J141,0)</f>
        <v>0</v>
      </c>
      <c r="BH141" s="239">
        <f>IF(N141="sníž. přenesená",J141,0)</f>
        <v>0</v>
      </c>
      <c r="BI141" s="239">
        <f>IF(N141="nulová",J141,0)</f>
        <v>0</v>
      </c>
      <c r="BJ141" s="18" t="s">
        <v>83</v>
      </c>
      <c r="BK141" s="239">
        <f>ROUND(I141*H141,2)</f>
        <v>0</v>
      </c>
      <c r="BL141" s="18" t="s">
        <v>895</v>
      </c>
      <c r="BM141" s="238" t="s">
        <v>4512</v>
      </c>
    </row>
    <row r="142" s="2" customFormat="1">
      <c r="A142" s="39"/>
      <c r="B142" s="40"/>
      <c r="C142" s="41"/>
      <c r="D142" s="240" t="s">
        <v>349</v>
      </c>
      <c r="E142" s="41"/>
      <c r="F142" s="241" t="s">
        <v>4339</v>
      </c>
      <c r="G142" s="41"/>
      <c r="H142" s="41"/>
      <c r="I142" s="242"/>
      <c r="J142" s="41"/>
      <c r="K142" s="41"/>
      <c r="L142" s="45"/>
      <c r="M142" s="243"/>
      <c r="N142" s="244"/>
      <c r="O142" s="92"/>
      <c r="P142" s="92"/>
      <c r="Q142" s="92"/>
      <c r="R142" s="92"/>
      <c r="S142" s="92"/>
      <c r="T142" s="93"/>
      <c r="U142" s="39"/>
      <c r="V142" s="39"/>
      <c r="W142" s="39"/>
      <c r="X142" s="39"/>
      <c r="Y142" s="39"/>
      <c r="Z142" s="39"/>
      <c r="AA142" s="39"/>
      <c r="AB142" s="39"/>
      <c r="AC142" s="39"/>
      <c r="AD142" s="39"/>
      <c r="AE142" s="39"/>
      <c r="AT142" s="18" t="s">
        <v>349</v>
      </c>
      <c r="AU142" s="18" t="s">
        <v>85</v>
      </c>
    </row>
    <row r="143" s="2" customFormat="1" ht="16.5" customHeight="1">
      <c r="A143" s="39"/>
      <c r="B143" s="40"/>
      <c r="C143" s="227" t="s">
        <v>372</v>
      </c>
      <c r="D143" s="227" t="s">
        <v>343</v>
      </c>
      <c r="E143" s="228" t="s">
        <v>4341</v>
      </c>
      <c r="F143" s="229" t="s">
        <v>4342</v>
      </c>
      <c r="G143" s="230" t="s">
        <v>442</v>
      </c>
      <c r="H143" s="231">
        <v>19</v>
      </c>
      <c r="I143" s="232"/>
      <c r="J143" s="233">
        <f>ROUND(I143*H143,2)</f>
        <v>0</v>
      </c>
      <c r="K143" s="229" t="s">
        <v>1</v>
      </c>
      <c r="L143" s="45"/>
      <c r="M143" s="234" t="s">
        <v>1</v>
      </c>
      <c r="N143" s="235" t="s">
        <v>41</v>
      </c>
      <c r="O143" s="92"/>
      <c r="P143" s="236">
        <f>O143*H143</f>
        <v>0</v>
      </c>
      <c r="Q143" s="236">
        <v>0</v>
      </c>
      <c r="R143" s="236">
        <f>Q143*H143</f>
        <v>0</v>
      </c>
      <c r="S143" s="236">
        <v>0</v>
      </c>
      <c r="T143" s="237">
        <f>S143*H143</f>
        <v>0</v>
      </c>
      <c r="U143" s="39"/>
      <c r="V143" s="39"/>
      <c r="W143" s="39"/>
      <c r="X143" s="39"/>
      <c r="Y143" s="39"/>
      <c r="Z143" s="39"/>
      <c r="AA143" s="39"/>
      <c r="AB143" s="39"/>
      <c r="AC143" s="39"/>
      <c r="AD143" s="39"/>
      <c r="AE143" s="39"/>
      <c r="AR143" s="238" t="s">
        <v>895</v>
      </c>
      <c r="AT143" s="238" t="s">
        <v>343</v>
      </c>
      <c r="AU143" s="238" t="s">
        <v>85</v>
      </c>
      <c r="AY143" s="18" t="s">
        <v>342</v>
      </c>
      <c r="BE143" s="239">
        <f>IF(N143="základní",J143,0)</f>
        <v>0</v>
      </c>
      <c r="BF143" s="239">
        <f>IF(N143="snížená",J143,0)</f>
        <v>0</v>
      </c>
      <c r="BG143" s="239">
        <f>IF(N143="zákl. přenesená",J143,0)</f>
        <v>0</v>
      </c>
      <c r="BH143" s="239">
        <f>IF(N143="sníž. přenesená",J143,0)</f>
        <v>0</v>
      </c>
      <c r="BI143" s="239">
        <f>IF(N143="nulová",J143,0)</f>
        <v>0</v>
      </c>
      <c r="BJ143" s="18" t="s">
        <v>83</v>
      </c>
      <c r="BK143" s="239">
        <f>ROUND(I143*H143,2)</f>
        <v>0</v>
      </c>
      <c r="BL143" s="18" t="s">
        <v>895</v>
      </c>
      <c r="BM143" s="238" t="s">
        <v>4513</v>
      </c>
    </row>
    <row r="144" s="2" customFormat="1">
      <c r="A144" s="39"/>
      <c r="B144" s="40"/>
      <c r="C144" s="41"/>
      <c r="D144" s="240" t="s">
        <v>349</v>
      </c>
      <c r="E144" s="41"/>
      <c r="F144" s="241" t="s">
        <v>4342</v>
      </c>
      <c r="G144" s="41"/>
      <c r="H144" s="41"/>
      <c r="I144" s="242"/>
      <c r="J144" s="41"/>
      <c r="K144" s="41"/>
      <c r="L144" s="45"/>
      <c r="M144" s="243"/>
      <c r="N144" s="244"/>
      <c r="O144" s="92"/>
      <c r="P144" s="92"/>
      <c r="Q144" s="92"/>
      <c r="R144" s="92"/>
      <c r="S144" s="92"/>
      <c r="T144" s="93"/>
      <c r="U144" s="39"/>
      <c r="V144" s="39"/>
      <c r="W144" s="39"/>
      <c r="X144" s="39"/>
      <c r="Y144" s="39"/>
      <c r="Z144" s="39"/>
      <c r="AA144" s="39"/>
      <c r="AB144" s="39"/>
      <c r="AC144" s="39"/>
      <c r="AD144" s="39"/>
      <c r="AE144" s="39"/>
      <c r="AT144" s="18" t="s">
        <v>349</v>
      </c>
      <c r="AU144" s="18" t="s">
        <v>85</v>
      </c>
    </row>
    <row r="145" s="2" customFormat="1" ht="16.5" customHeight="1">
      <c r="A145" s="39"/>
      <c r="B145" s="40"/>
      <c r="C145" s="227" t="s">
        <v>376</v>
      </c>
      <c r="D145" s="227" t="s">
        <v>343</v>
      </c>
      <c r="E145" s="228" t="s">
        <v>4344</v>
      </c>
      <c r="F145" s="229" t="s">
        <v>4345</v>
      </c>
      <c r="G145" s="230" t="s">
        <v>442</v>
      </c>
      <c r="H145" s="231">
        <v>15</v>
      </c>
      <c r="I145" s="232"/>
      <c r="J145" s="233">
        <f>ROUND(I145*H145,2)</f>
        <v>0</v>
      </c>
      <c r="K145" s="229" t="s">
        <v>1</v>
      </c>
      <c r="L145" s="45"/>
      <c r="M145" s="234" t="s">
        <v>1</v>
      </c>
      <c r="N145" s="235" t="s">
        <v>41</v>
      </c>
      <c r="O145" s="92"/>
      <c r="P145" s="236">
        <f>O145*H145</f>
        <v>0</v>
      </c>
      <c r="Q145" s="236">
        <v>0</v>
      </c>
      <c r="R145" s="236">
        <f>Q145*H145</f>
        <v>0</v>
      </c>
      <c r="S145" s="236">
        <v>0</v>
      </c>
      <c r="T145" s="237">
        <f>S145*H145</f>
        <v>0</v>
      </c>
      <c r="U145" s="39"/>
      <c r="V145" s="39"/>
      <c r="W145" s="39"/>
      <c r="X145" s="39"/>
      <c r="Y145" s="39"/>
      <c r="Z145" s="39"/>
      <c r="AA145" s="39"/>
      <c r="AB145" s="39"/>
      <c r="AC145" s="39"/>
      <c r="AD145" s="39"/>
      <c r="AE145" s="39"/>
      <c r="AR145" s="238" t="s">
        <v>895</v>
      </c>
      <c r="AT145" s="238" t="s">
        <v>343</v>
      </c>
      <c r="AU145" s="238" t="s">
        <v>85</v>
      </c>
      <c r="AY145" s="18" t="s">
        <v>342</v>
      </c>
      <c r="BE145" s="239">
        <f>IF(N145="základní",J145,0)</f>
        <v>0</v>
      </c>
      <c r="BF145" s="239">
        <f>IF(N145="snížená",J145,0)</f>
        <v>0</v>
      </c>
      <c r="BG145" s="239">
        <f>IF(N145="zákl. přenesená",J145,0)</f>
        <v>0</v>
      </c>
      <c r="BH145" s="239">
        <f>IF(N145="sníž. přenesená",J145,0)</f>
        <v>0</v>
      </c>
      <c r="BI145" s="239">
        <f>IF(N145="nulová",J145,0)</f>
        <v>0</v>
      </c>
      <c r="BJ145" s="18" t="s">
        <v>83</v>
      </c>
      <c r="BK145" s="239">
        <f>ROUND(I145*H145,2)</f>
        <v>0</v>
      </c>
      <c r="BL145" s="18" t="s">
        <v>895</v>
      </c>
      <c r="BM145" s="238" t="s">
        <v>4514</v>
      </c>
    </row>
    <row r="146" s="2" customFormat="1">
      <c r="A146" s="39"/>
      <c r="B146" s="40"/>
      <c r="C146" s="41"/>
      <c r="D146" s="240" t="s">
        <v>349</v>
      </c>
      <c r="E146" s="41"/>
      <c r="F146" s="241" t="s">
        <v>4345</v>
      </c>
      <c r="G146" s="41"/>
      <c r="H146" s="41"/>
      <c r="I146" s="242"/>
      <c r="J146" s="41"/>
      <c r="K146" s="41"/>
      <c r="L146" s="45"/>
      <c r="M146" s="243"/>
      <c r="N146" s="244"/>
      <c r="O146" s="92"/>
      <c r="P146" s="92"/>
      <c r="Q146" s="92"/>
      <c r="R146" s="92"/>
      <c r="S146" s="92"/>
      <c r="T146" s="93"/>
      <c r="U146" s="39"/>
      <c r="V146" s="39"/>
      <c r="W146" s="39"/>
      <c r="X146" s="39"/>
      <c r="Y146" s="39"/>
      <c r="Z146" s="39"/>
      <c r="AA146" s="39"/>
      <c r="AB146" s="39"/>
      <c r="AC146" s="39"/>
      <c r="AD146" s="39"/>
      <c r="AE146" s="39"/>
      <c r="AT146" s="18" t="s">
        <v>349</v>
      </c>
      <c r="AU146" s="18" t="s">
        <v>85</v>
      </c>
    </row>
    <row r="147" s="2" customFormat="1" ht="16.5" customHeight="1">
      <c r="A147" s="39"/>
      <c r="B147" s="40"/>
      <c r="C147" s="227" t="s">
        <v>381</v>
      </c>
      <c r="D147" s="227" t="s">
        <v>343</v>
      </c>
      <c r="E147" s="228" t="s">
        <v>4515</v>
      </c>
      <c r="F147" s="229" t="s">
        <v>4516</v>
      </c>
      <c r="G147" s="230" t="s">
        <v>442</v>
      </c>
      <c r="H147" s="231">
        <v>2</v>
      </c>
      <c r="I147" s="232"/>
      <c r="J147" s="233">
        <f>ROUND(I147*H147,2)</f>
        <v>0</v>
      </c>
      <c r="K147" s="229" t="s">
        <v>1</v>
      </c>
      <c r="L147" s="45"/>
      <c r="M147" s="234" t="s">
        <v>1</v>
      </c>
      <c r="N147" s="235" t="s">
        <v>41</v>
      </c>
      <c r="O147" s="92"/>
      <c r="P147" s="236">
        <f>O147*H147</f>
        <v>0</v>
      </c>
      <c r="Q147" s="236">
        <v>0</v>
      </c>
      <c r="R147" s="236">
        <f>Q147*H147</f>
        <v>0</v>
      </c>
      <c r="S147" s="236">
        <v>0</v>
      </c>
      <c r="T147" s="237">
        <f>S147*H147</f>
        <v>0</v>
      </c>
      <c r="U147" s="39"/>
      <c r="V147" s="39"/>
      <c r="W147" s="39"/>
      <c r="X147" s="39"/>
      <c r="Y147" s="39"/>
      <c r="Z147" s="39"/>
      <c r="AA147" s="39"/>
      <c r="AB147" s="39"/>
      <c r="AC147" s="39"/>
      <c r="AD147" s="39"/>
      <c r="AE147" s="39"/>
      <c r="AR147" s="238" t="s">
        <v>895</v>
      </c>
      <c r="AT147" s="238" t="s">
        <v>343</v>
      </c>
      <c r="AU147" s="238" t="s">
        <v>85</v>
      </c>
      <c r="AY147" s="18" t="s">
        <v>342</v>
      </c>
      <c r="BE147" s="239">
        <f>IF(N147="základní",J147,0)</f>
        <v>0</v>
      </c>
      <c r="BF147" s="239">
        <f>IF(N147="snížená",J147,0)</f>
        <v>0</v>
      </c>
      <c r="BG147" s="239">
        <f>IF(N147="zákl. přenesená",J147,0)</f>
        <v>0</v>
      </c>
      <c r="BH147" s="239">
        <f>IF(N147="sníž. přenesená",J147,0)</f>
        <v>0</v>
      </c>
      <c r="BI147" s="239">
        <f>IF(N147="nulová",J147,0)</f>
        <v>0</v>
      </c>
      <c r="BJ147" s="18" t="s">
        <v>83</v>
      </c>
      <c r="BK147" s="239">
        <f>ROUND(I147*H147,2)</f>
        <v>0</v>
      </c>
      <c r="BL147" s="18" t="s">
        <v>895</v>
      </c>
      <c r="BM147" s="238" t="s">
        <v>4517</v>
      </c>
    </row>
    <row r="148" s="2" customFormat="1">
      <c r="A148" s="39"/>
      <c r="B148" s="40"/>
      <c r="C148" s="41"/>
      <c r="D148" s="240" t="s">
        <v>349</v>
      </c>
      <c r="E148" s="41"/>
      <c r="F148" s="241" t="s">
        <v>4516</v>
      </c>
      <c r="G148" s="41"/>
      <c r="H148" s="41"/>
      <c r="I148" s="242"/>
      <c r="J148" s="41"/>
      <c r="K148" s="41"/>
      <c r="L148" s="45"/>
      <c r="M148" s="243"/>
      <c r="N148" s="244"/>
      <c r="O148" s="92"/>
      <c r="P148" s="92"/>
      <c r="Q148" s="92"/>
      <c r="R148" s="92"/>
      <c r="S148" s="92"/>
      <c r="T148" s="93"/>
      <c r="U148" s="39"/>
      <c r="V148" s="39"/>
      <c r="W148" s="39"/>
      <c r="X148" s="39"/>
      <c r="Y148" s="39"/>
      <c r="Z148" s="39"/>
      <c r="AA148" s="39"/>
      <c r="AB148" s="39"/>
      <c r="AC148" s="39"/>
      <c r="AD148" s="39"/>
      <c r="AE148" s="39"/>
      <c r="AT148" s="18" t="s">
        <v>349</v>
      </c>
      <c r="AU148" s="18" t="s">
        <v>85</v>
      </c>
    </row>
    <row r="149" s="2" customFormat="1" ht="16.5" customHeight="1">
      <c r="A149" s="39"/>
      <c r="B149" s="40"/>
      <c r="C149" s="227" t="s">
        <v>386</v>
      </c>
      <c r="D149" s="227" t="s">
        <v>343</v>
      </c>
      <c r="E149" s="228" t="s">
        <v>4347</v>
      </c>
      <c r="F149" s="229" t="s">
        <v>4348</v>
      </c>
      <c r="G149" s="230" t="s">
        <v>442</v>
      </c>
      <c r="H149" s="231">
        <v>17</v>
      </c>
      <c r="I149" s="232"/>
      <c r="J149" s="233">
        <f>ROUND(I149*H149,2)</f>
        <v>0</v>
      </c>
      <c r="K149" s="229" t="s">
        <v>1</v>
      </c>
      <c r="L149" s="45"/>
      <c r="M149" s="234" t="s">
        <v>1</v>
      </c>
      <c r="N149" s="235" t="s">
        <v>41</v>
      </c>
      <c r="O149" s="92"/>
      <c r="P149" s="236">
        <f>O149*H149</f>
        <v>0</v>
      </c>
      <c r="Q149" s="236">
        <v>0</v>
      </c>
      <c r="R149" s="236">
        <f>Q149*H149</f>
        <v>0</v>
      </c>
      <c r="S149" s="236">
        <v>0</v>
      </c>
      <c r="T149" s="237">
        <f>S149*H149</f>
        <v>0</v>
      </c>
      <c r="U149" s="39"/>
      <c r="V149" s="39"/>
      <c r="W149" s="39"/>
      <c r="X149" s="39"/>
      <c r="Y149" s="39"/>
      <c r="Z149" s="39"/>
      <c r="AA149" s="39"/>
      <c r="AB149" s="39"/>
      <c r="AC149" s="39"/>
      <c r="AD149" s="39"/>
      <c r="AE149" s="39"/>
      <c r="AR149" s="238" t="s">
        <v>895</v>
      </c>
      <c r="AT149" s="238" t="s">
        <v>343</v>
      </c>
      <c r="AU149" s="238" t="s">
        <v>85</v>
      </c>
      <c r="AY149" s="18" t="s">
        <v>342</v>
      </c>
      <c r="BE149" s="239">
        <f>IF(N149="základní",J149,0)</f>
        <v>0</v>
      </c>
      <c r="BF149" s="239">
        <f>IF(N149="snížená",J149,0)</f>
        <v>0</v>
      </c>
      <c r="BG149" s="239">
        <f>IF(N149="zákl. přenesená",J149,0)</f>
        <v>0</v>
      </c>
      <c r="BH149" s="239">
        <f>IF(N149="sníž. přenesená",J149,0)</f>
        <v>0</v>
      </c>
      <c r="BI149" s="239">
        <f>IF(N149="nulová",J149,0)</f>
        <v>0</v>
      </c>
      <c r="BJ149" s="18" t="s">
        <v>83</v>
      </c>
      <c r="BK149" s="239">
        <f>ROUND(I149*H149,2)</f>
        <v>0</v>
      </c>
      <c r="BL149" s="18" t="s">
        <v>895</v>
      </c>
      <c r="BM149" s="238" t="s">
        <v>4518</v>
      </c>
    </row>
    <row r="150" s="2" customFormat="1">
      <c r="A150" s="39"/>
      <c r="B150" s="40"/>
      <c r="C150" s="41"/>
      <c r="D150" s="240" t="s">
        <v>349</v>
      </c>
      <c r="E150" s="41"/>
      <c r="F150" s="241" t="s">
        <v>4348</v>
      </c>
      <c r="G150" s="41"/>
      <c r="H150" s="41"/>
      <c r="I150" s="242"/>
      <c r="J150" s="41"/>
      <c r="K150" s="41"/>
      <c r="L150" s="45"/>
      <c r="M150" s="243"/>
      <c r="N150" s="244"/>
      <c r="O150" s="92"/>
      <c r="P150" s="92"/>
      <c r="Q150" s="92"/>
      <c r="R150" s="92"/>
      <c r="S150" s="92"/>
      <c r="T150" s="93"/>
      <c r="U150" s="39"/>
      <c r="V150" s="39"/>
      <c r="W150" s="39"/>
      <c r="X150" s="39"/>
      <c r="Y150" s="39"/>
      <c r="Z150" s="39"/>
      <c r="AA150" s="39"/>
      <c r="AB150" s="39"/>
      <c r="AC150" s="39"/>
      <c r="AD150" s="39"/>
      <c r="AE150" s="39"/>
      <c r="AT150" s="18" t="s">
        <v>349</v>
      </c>
      <c r="AU150" s="18" t="s">
        <v>85</v>
      </c>
    </row>
    <row r="151" s="2" customFormat="1" ht="16.5" customHeight="1">
      <c r="A151" s="39"/>
      <c r="B151" s="40"/>
      <c r="C151" s="227" t="s">
        <v>392</v>
      </c>
      <c r="D151" s="227" t="s">
        <v>343</v>
      </c>
      <c r="E151" s="228" t="s">
        <v>4519</v>
      </c>
      <c r="F151" s="229" t="s">
        <v>4520</v>
      </c>
      <c r="G151" s="230" t="s">
        <v>442</v>
      </c>
      <c r="H151" s="231">
        <v>5</v>
      </c>
      <c r="I151" s="232"/>
      <c r="J151" s="233">
        <f>ROUND(I151*H151,2)</f>
        <v>0</v>
      </c>
      <c r="K151" s="229" t="s">
        <v>1</v>
      </c>
      <c r="L151" s="45"/>
      <c r="M151" s="234" t="s">
        <v>1</v>
      </c>
      <c r="N151" s="235" t="s">
        <v>41</v>
      </c>
      <c r="O151" s="92"/>
      <c r="P151" s="236">
        <f>O151*H151</f>
        <v>0</v>
      </c>
      <c r="Q151" s="236">
        <v>0</v>
      </c>
      <c r="R151" s="236">
        <f>Q151*H151</f>
        <v>0</v>
      </c>
      <c r="S151" s="236">
        <v>0</v>
      </c>
      <c r="T151" s="237">
        <f>S151*H151</f>
        <v>0</v>
      </c>
      <c r="U151" s="39"/>
      <c r="V151" s="39"/>
      <c r="W151" s="39"/>
      <c r="X151" s="39"/>
      <c r="Y151" s="39"/>
      <c r="Z151" s="39"/>
      <c r="AA151" s="39"/>
      <c r="AB151" s="39"/>
      <c r="AC151" s="39"/>
      <c r="AD151" s="39"/>
      <c r="AE151" s="39"/>
      <c r="AR151" s="238" t="s">
        <v>895</v>
      </c>
      <c r="AT151" s="238" t="s">
        <v>343</v>
      </c>
      <c r="AU151" s="238" t="s">
        <v>85</v>
      </c>
      <c r="AY151" s="18" t="s">
        <v>342</v>
      </c>
      <c r="BE151" s="239">
        <f>IF(N151="základní",J151,0)</f>
        <v>0</v>
      </c>
      <c r="BF151" s="239">
        <f>IF(N151="snížená",J151,0)</f>
        <v>0</v>
      </c>
      <c r="BG151" s="239">
        <f>IF(N151="zákl. přenesená",J151,0)</f>
        <v>0</v>
      </c>
      <c r="BH151" s="239">
        <f>IF(N151="sníž. přenesená",J151,0)</f>
        <v>0</v>
      </c>
      <c r="BI151" s="239">
        <f>IF(N151="nulová",J151,0)</f>
        <v>0</v>
      </c>
      <c r="BJ151" s="18" t="s">
        <v>83</v>
      </c>
      <c r="BK151" s="239">
        <f>ROUND(I151*H151,2)</f>
        <v>0</v>
      </c>
      <c r="BL151" s="18" t="s">
        <v>895</v>
      </c>
      <c r="BM151" s="238" t="s">
        <v>4521</v>
      </c>
    </row>
    <row r="152" s="2" customFormat="1">
      <c r="A152" s="39"/>
      <c r="B152" s="40"/>
      <c r="C152" s="41"/>
      <c r="D152" s="240" t="s">
        <v>349</v>
      </c>
      <c r="E152" s="41"/>
      <c r="F152" s="241" t="s">
        <v>4520</v>
      </c>
      <c r="G152" s="41"/>
      <c r="H152" s="41"/>
      <c r="I152" s="242"/>
      <c r="J152" s="41"/>
      <c r="K152" s="41"/>
      <c r="L152" s="45"/>
      <c r="M152" s="243"/>
      <c r="N152" s="244"/>
      <c r="O152" s="92"/>
      <c r="P152" s="92"/>
      <c r="Q152" s="92"/>
      <c r="R152" s="92"/>
      <c r="S152" s="92"/>
      <c r="T152" s="93"/>
      <c r="U152" s="39"/>
      <c r="V152" s="39"/>
      <c r="W152" s="39"/>
      <c r="X152" s="39"/>
      <c r="Y152" s="39"/>
      <c r="Z152" s="39"/>
      <c r="AA152" s="39"/>
      <c r="AB152" s="39"/>
      <c r="AC152" s="39"/>
      <c r="AD152" s="39"/>
      <c r="AE152" s="39"/>
      <c r="AT152" s="18" t="s">
        <v>349</v>
      </c>
      <c r="AU152" s="18" t="s">
        <v>85</v>
      </c>
    </row>
    <row r="153" s="2" customFormat="1" ht="16.5" customHeight="1">
      <c r="A153" s="39"/>
      <c r="B153" s="40"/>
      <c r="C153" s="227" t="s">
        <v>397</v>
      </c>
      <c r="D153" s="227" t="s">
        <v>343</v>
      </c>
      <c r="E153" s="228" t="s">
        <v>4522</v>
      </c>
      <c r="F153" s="229" t="s">
        <v>4523</v>
      </c>
      <c r="G153" s="230" t="s">
        <v>442</v>
      </c>
      <c r="H153" s="231">
        <v>2</v>
      </c>
      <c r="I153" s="232"/>
      <c r="J153" s="233">
        <f>ROUND(I153*H153,2)</f>
        <v>0</v>
      </c>
      <c r="K153" s="229" t="s">
        <v>1</v>
      </c>
      <c r="L153" s="45"/>
      <c r="M153" s="234" t="s">
        <v>1</v>
      </c>
      <c r="N153" s="235" t="s">
        <v>41</v>
      </c>
      <c r="O153" s="92"/>
      <c r="P153" s="236">
        <f>O153*H153</f>
        <v>0</v>
      </c>
      <c r="Q153" s="236">
        <v>0</v>
      </c>
      <c r="R153" s="236">
        <f>Q153*H153</f>
        <v>0</v>
      </c>
      <c r="S153" s="236">
        <v>0</v>
      </c>
      <c r="T153" s="237">
        <f>S153*H153</f>
        <v>0</v>
      </c>
      <c r="U153" s="39"/>
      <c r="V153" s="39"/>
      <c r="W153" s="39"/>
      <c r="X153" s="39"/>
      <c r="Y153" s="39"/>
      <c r="Z153" s="39"/>
      <c r="AA153" s="39"/>
      <c r="AB153" s="39"/>
      <c r="AC153" s="39"/>
      <c r="AD153" s="39"/>
      <c r="AE153" s="39"/>
      <c r="AR153" s="238" t="s">
        <v>895</v>
      </c>
      <c r="AT153" s="238" t="s">
        <v>343</v>
      </c>
      <c r="AU153" s="238" t="s">
        <v>85</v>
      </c>
      <c r="AY153" s="18" t="s">
        <v>342</v>
      </c>
      <c r="BE153" s="239">
        <f>IF(N153="základní",J153,0)</f>
        <v>0</v>
      </c>
      <c r="BF153" s="239">
        <f>IF(N153="snížená",J153,0)</f>
        <v>0</v>
      </c>
      <c r="BG153" s="239">
        <f>IF(N153="zákl. přenesená",J153,0)</f>
        <v>0</v>
      </c>
      <c r="BH153" s="239">
        <f>IF(N153="sníž. přenesená",J153,0)</f>
        <v>0</v>
      </c>
      <c r="BI153" s="239">
        <f>IF(N153="nulová",J153,0)</f>
        <v>0</v>
      </c>
      <c r="BJ153" s="18" t="s">
        <v>83</v>
      </c>
      <c r="BK153" s="239">
        <f>ROUND(I153*H153,2)</f>
        <v>0</v>
      </c>
      <c r="BL153" s="18" t="s">
        <v>895</v>
      </c>
      <c r="BM153" s="238" t="s">
        <v>4524</v>
      </c>
    </row>
    <row r="154" s="2" customFormat="1">
      <c r="A154" s="39"/>
      <c r="B154" s="40"/>
      <c r="C154" s="41"/>
      <c r="D154" s="240" t="s">
        <v>349</v>
      </c>
      <c r="E154" s="41"/>
      <c r="F154" s="241" t="s">
        <v>4523</v>
      </c>
      <c r="G154" s="41"/>
      <c r="H154" s="41"/>
      <c r="I154" s="242"/>
      <c r="J154" s="41"/>
      <c r="K154" s="41"/>
      <c r="L154" s="45"/>
      <c r="M154" s="243"/>
      <c r="N154" s="244"/>
      <c r="O154" s="92"/>
      <c r="P154" s="92"/>
      <c r="Q154" s="92"/>
      <c r="R154" s="92"/>
      <c r="S154" s="92"/>
      <c r="T154" s="93"/>
      <c r="U154" s="39"/>
      <c r="V154" s="39"/>
      <c r="W154" s="39"/>
      <c r="X154" s="39"/>
      <c r="Y154" s="39"/>
      <c r="Z154" s="39"/>
      <c r="AA154" s="39"/>
      <c r="AB154" s="39"/>
      <c r="AC154" s="39"/>
      <c r="AD154" s="39"/>
      <c r="AE154" s="39"/>
      <c r="AT154" s="18" t="s">
        <v>349</v>
      </c>
      <c r="AU154" s="18" t="s">
        <v>85</v>
      </c>
    </row>
    <row r="155" s="2" customFormat="1" ht="21.75" customHeight="1">
      <c r="A155" s="39"/>
      <c r="B155" s="40"/>
      <c r="C155" s="227" t="s">
        <v>401</v>
      </c>
      <c r="D155" s="227" t="s">
        <v>343</v>
      </c>
      <c r="E155" s="228" t="s">
        <v>4350</v>
      </c>
      <c r="F155" s="229" t="s">
        <v>4351</v>
      </c>
      <c r="G155" s="230" t="s">
        <v>543</v>
      </c>
      <c r="H155" s="231">
        <v>703</v>
      </c>
      <c r="I155" s="232"/>
      <c r="J155" s="233">
        <f>ROUND(I155*H155,2)</f>
        <v>0</v>
      </c>
      <c r="K155" s="229" t="s">
        <v>1</v>
      </c>
      <c r="L155" s="45"/>
      <c r="M155" s="234" t="s">
        <v>1</v>
      </c>
      <c r="N155" s="235" t="s">
        <v>41</v>
      </c>
      <c r="O155" s="92"/>
      <c r="P155" s="236">
        <f>O155*H155</f>
        <v>0</v>
      </c>
      <c r="Q155" s="236">
        <v>0</v>
      </c>
      <c r="R155" s="236">
        <f>Q155*H155</f>
        <v>0</v>
      </c>
      <c r="S155" s="236">
        <v>0</v>
      </c>
      <c r="T155" s="237">
        <f>S155*H155</f>
        <v>0</v>
      </c>
      <c r="U155" s="39"/>
      <c r="V155" s="39"/>
      <c r="W155" s="39"/>
      <c r="X155" s="39"/>
      <c r="Y155" s="39"/>
      <c r="Z155" s="39"/>
      <c r="AA155" s="39"/>
      <c r="AB155" s="39"/>
      <c r="AC155" s="39"/>
      <c r="AD155" s="39"/>
      <c r="AE155" s="39"/>
      <c r="AR155" s="238" t="s">
        <v>895</v>
      </c>
      <c r="AT155" s="238" t="s">
        <v>343</v>
      </c>
      <c r="AU155" s="238" t="s">
        <v>85</v>
      </c>
      <c r="AY155" s="18" t="s">
        <v>342</v>
      </c>
      <c r="BE155" s="239">
        <f>IF(N155="základní",J155,0)</f>
        <v>0</v>
      </c>
      <c r="BF155" s="239">
        <f>IF(N155="snížená",J155,0)</f>
        <v>0</v>
      </c>
      <c r="BG155" s="239">
        <f>IF(N155="zákl. přenesená",J155,0)</f>
        <v>0</v>
      </c>
      <c r="BH155" s="239">
        <f>IF(N155="sníž. přenesená",J155,0)</f>
        <v>0</v>
      </c>
      <c r="BI155" s="239">
        <f>IF(N155="nulová",J155,0)</f>
        <v>0</v>
      </c>
      <c r="BJ155" s="18" t="s">
        <v>83</v>
      </c>
      <c r="BK155" s="239">
        <f>ROUND(I155*H155,2)</f>
        <v>0</v>
      </c>
      <c r="BL155" s="18" t="s">
        <v>895</v>
      </c>
      <c r="BM155" s="238" t="s">
        <v>4525</v>
      </c>
    </row>
    <row r="156" s="2" customFormat="1">
      <c r="A156" s="39"/>
      <c r="B156" s="40"/>
      <c r="C156" s="41"/>
      <c r="D156" s="240" t="s">
        <v>349</v>
      </c>
      <c r="E156" s="41"/>
      <c r="F156" s="241" t="s">
        <v>4351</v>
      </c>
      <c r="G156" s="41"/>
      <c r="H156" s="41"/>
      <c r="I156" s="242"/>
      <c r="J156" s="41"/>
      <c r="K156" s="41"/>
      <c r="L156" s="45"/>
      <c r="M156" s="243"/>
      <c r="N156" s="244"/>
      <c r="O156" s="92"/>
      <c r="P156" s="92"/>
      <c r="Q156" s="92"/>
      <c r="R156" s="92"/>
      <c r="S156" s="92"/>
      <c r="T156" s="93"/>
      <c r="U156" s="39"/>
      <c r="V156" s="39"/>
      <c r="W156" s="39"/>
      <c r="X156" s="39"/>
      <c r="Y156" s="39"/>
      <c r="Z156" s="39"/>
      <c r="AA156" s="39"/>
      <c r="AB156" s="39"/>
      <c r="AC156" s="39"/>
      <c r="AD156" s="39"/>
      <c r="AE156" s="39"/>
      <c r="AT156" s="18" t="s">
        <v>349</v>
      </c>
      <c r="AU156" s="18" t="s">
        <v>85</v>
      </c>
    </row>
    <row r="157" s="2" customFormat="1" ht="16.5" customHeight="1">
      <c r="A157" s="39"/>
      <c r="B157" s="40"/>
      <c r="C157" s="227" t="s">
        <v>408</v>
      </c>
      <c r="D157" s="227" t="s">
        <v>343</v>
      </c>
      <c r="E157" s="228" t="s">
        <v>4353</v>
      </c>
      <c r="F157" s="229" t="s">
        <v>4354</v>
      </c>
      <c r="G157" s="230" t="s">
        <v>442</v>
      </c>
      <c r="H157" s="231">
        <v>70</v>
      </c>
      <c r="I157" s="232"/>
      <c r="J157" s="233">
        <f>ROUND(I157*H157,2)</f>
        <v>0</v>
      </c>
      <c r="K157" s="229" t="s">
        <v>1</v>
      </c>
      <c r="L157" s="45"/>
      <c r="M157" s="234" t="s">
        <v>1</v>
      </c>
      <c r="N157" s="235" t="s">
        <v>41</v>
      </c>
      <c r="O157" s="92"/>
      <c r="P157" s="236">
        <f>O157*H157</f>
        <v>0</v>
      </c>
      <c r="Q157" s="236">
        <v>0</v>
      </c>
      <c r="R157" s="236">
        <f>Q157*H157</f>
        <v>0</v>
      </c>
      <c r="S157" s="236">
        <v>0</v>
      </c>
      <c r="T157" s="237">
        <f>S157*H157</f>
        <v>0</v>
      </c>
      <c r="U157" s="39"/>
      <c r="V157" s="39"/>
      <c r="W157" s="39"/>
      <c r="X157" s="39"/>
      <c r="Y157" s="39"/>
      <c r="Z157" s="39"/>
      <c r="AA157" s="39"/>
      <c r="AB157" s="39"/>
      <c r="AC157" s="39"/>
      <c r="AD157" s="39"/>
      <c r="AE157" s="39"/>
      <c r="AR157" s="238" t="s">
        <v>895</v>
      </c>
      <c r="AT157" s="238" t="s">
        <v>343</v>
      </c>
      <c r="AU157" s="238" t="s">
        <v>85</v>
      </c>
      <c r="AY157" s="18" t="s">
        <v>342</v>
      </c>
      <c r="BE157" s="239">
        <f>IF(N157="základní",J157,0)</f>
        <v>0</v>
      </c>
      <c r="BF157" s="239">
        <f>IF(N157="snížená",J157,0)</f>
        <v>0</v>
      </c>
      <c r="BG157" s="239">
        <f>IF(N157="zákl. přenesená",J157,0)</f>
        <v>0</v>
      </c>
      <c r="BH157" s="239">
        <f>IF(N157="sníž. přenesená",J157,0)</f>
        <v>0</v>
      </c>
      <c r="BI157" s="239">
        <f>IF(N157="nulová",J157,0)</f>
        <v>0</v>
      </c>
      <c r="BJ157" s="18" t="s">
        <v>83</v>
      </c>
      <c r="BK157" s="239">
        <f>ROUND(I157*H157,2)</f>
        <v>0</v>
      </c>
      <c r="BL157" s="18" t="s">
        <v>895</v>
      </c>
      <c r="BM157" s="238" t="s">
        <v>4526</v>
      </c>
    </row>
    <row r="158" s="2" customFormat="1">
      <c r="A158" s="39"/>
      <c r="B158" s="40"/>
      <c r="C158" s="41"/>
      <c r="D158" s="240" t="s">
        <v>349</v>
      </c>
      <c r="E158" s="41"/>
      <c r="F158" s="241" t="s">
        <v>4354</v>
      </c>
      <c r="G158" s="41"/>
      <c r="H158" s="41"/>
      <c r="I158" s="242"/>
      <c r="J158" s="41"/>
      <c r="K158" s="41"/>
      <c r="L158" s="45"/>
      <c r="M158" s="243"/>
      <c r="N158" s="244"/>
      <c r="O158" s="92"/>
      <c r="P158" s="92"/>
      <c r="Q158" s="92"/>
      <c r="R158" s="92"/>
      <c r="S158" s="92"/>
      <c r="T158" s="93"/>
      <c r="U158" s="39"/>
      <c r="V158" s="39"/>
      <c r="W158" s="39"/>
      <c r="X158" s="39"/>
      <c r="Y158" s="39"/>
      <c r="Z158" s="39"/>
      <c r="AA158" s="39"/>
      <c r="AB158" s="39"/>
      <c r="AC158" s="39"/>
      <c r="AD158" s="39"/>
      <c r="AE158" s="39"/>
      <c r="AT158" s="18" t="s">
        <v>349</v>
      </c>
      <c r="AU158" s="18" t="s">
        <v>85</v>
      </c>
    </row>
    <row r="159" s="2" customFormat="1" ht="21.75" customHeight="1">
      <c r="A159" s="39"/>
      <c r="B159" s="40"/>
      <c r="C159" s="227" t="s">
        <v>8</v>
      </c>
      <c r="D159" s="227" t="s">
        <v>343</v>
      </c>
      <c r="E159" s="228" t="s">
        <v>4356</v>
      </c>
      <c r="F159" s="229" t="s">
        <v>4357</v>
      </c>
      <c r="G159" s="230" t="s">
        <v>543</v>
      </c>
      <c r="H159" s="231">
        <v>760</v>
      </c>
      <c r="I159" s="232"/>
      <c r="J159" s="233">
        <f>ROUND(I159*H159,2)</f>
        <v>0</v>
      </c>
      <c r="K159" s="229" t="s">
        <v>1</v>
      </c>
      <c r="L159" s="45"/>
      <c r="M159" s="234" t="s">
        <v>1</v>
      </c>
      <c r="N159" s="235" t="s">
        <v>41</v>
      </c>
      <c r="O159" s="92"/>
      <c r="P159" s="236">
        <f>O159*H159</f>
        <v>0</v>
      </c>
      <c r="Q159" s="236">
        <v>0</v>
      </c>
      <c r="R159" s="236">
        <f>Q159*H159</f>
        <v>0</v>
      </c>
      <c r="S159" s="236">
        <v>0</v>
      </c>
      <c r="T159" s="237">
        <f>S159*H159</f>
        <v>0</v>
      </c>
      <c r="U159" s="39"/>
      <c r="V159" s="39"/>
      <c r="W159" s="39"/>
      <c r="X159" s="39"/>
      <c r="Y159" s="39"/>
      <c r="Z159" s="39"/>
      <c r="AA159" s="39"/>
      <c r="AB159" s="39"/>
      <c r="AC159" s="39"/>
      <c r="AD159" s="39"/>
      <c r="AE159" s="39"/>
      <c r="AR159" s="238" t="s">
        <v>895</v>
      </c>
      <c r="AT159" s="238" t="s">
        <v>343</v>
      </c>
      <c r="AU159" s="238" t="s">
        <v>85</v>
      </c>
      <c r="AY159" s="18" t="s">
        <v>342</v>
      </c>
      <c r="BE159" s="239">
        <f>IF(N159="základní",J159,0)</f>
        <v>0</v>
      </c>
      <c r="BF159" s="239">
        <f>IF(N159="snížená",J159,0)</f>
        <v>0</v>
      </c>
      <c r="BG159" s="239">
        <f>IF(N159="zákl. přenesená",J159,0)</f>
        <v>0</v>
      </c>
      <c r="BH159" s="239">
        <f>IF(N159="sníž. přenesená",J159,0)</f>
        <v>0</v>
      </c>
      <c r="BI159" s="239">
        <f>IF(N159="nulová",J159,0)</f>
        <v>0</v>
      </c>
      <c r="BJ159" s="18" t="s">
        <v>83</v>
      </c>
      <c r="BK159" s="239">
        <f>ROUND(I159*H159,2)</f>
        <v>0</v>
      </c>
      <c r="BL159" s="18" t="s">
        <v>895</v>
      </c>
      <c r="BM159" s="238" t="s">
        <v>4527</v>
      </c>
    </row>
    <row r="160" s="2" customFormat="1">
      <c r="A160" s="39"/>
      <c r="B160" s="40"/>
      <c r="C160" s="41"/>
      <c r="D160" s="240" t="s">
        <v>349</v>
      </c>
      <c r="E160" s="41"/>
      <c r="F160" s="241" t="s">
        <v>4357</v>
      </c>
      <c r="G160" s="41"/>
      <c r="H160" s="41"/>
      <c r="I160" s="242"/>
      <c r="J160" s="41"/>
      <c r="K160" s="41"/>
      <c r="L160" s="45"/>
      <c r="M160" s="243"/>
      <c r="N160" s="244"/>
      <c r="O160" s="92"/>
      <c r="P160" s="92"/>
      <c r="Q160" s="92"/>
      <c r="R160" s="92"/>
      <c r="S160" s="92"/>
      <c r="T160" s="93"/>
      <c r="U160" s="39"/>
      <c r="V160" s="39"/>
      <c r="W160" s="39"/>
      <c r="X160" s="39"/>
      <c r="Y160" s="39"/>
      <c r="Z160" s="39"/>
      <c r="AA160" s="39"/>
      <c r="AB160" s="39"/>
      <c r="AC160" s="39"/>
      <c r="AD160" s="39"/>
      <c r="AE160" s="39"/>
      <c r="AT160" s="18" t="s">
        <v>349</v>
      </c>
      <c r="AU160" s="18" t="s">
        <v>85</v>
      </c>
    </row>
    <row r="161" s="2" customFormat="1" ht="16.5" customHeight="1">
      <c r="A161" s="39"/>
      <c r="B161" s="40"/>
      <c r="C161" s="227" t="s">
        <v>419</v>
      </c>
      <c r="D161" s="227" t="s">
        <v>343</v>
      </c>
      <c r="E161" s="228" t="s">
        <v>4359</v>
      </c>
      <c r="F161" s="229" t="s">
        <v>4360</v>
      </c>
      <c r="G161" s="230" t="s">
        <v>543</v>
      </c>
      <c r="H161" s="231">
        <v>348</v>
      </c>
      <c r="I161" s="232"/>
      <c r="J161" s="233">
        <f>ROUND(I161*H161,2)</f>
        <v>0</v>
      </c>
      <c r="K161" s="229" t="s">
        <v>1</v>
      </c>
      <c r="L161" s="45"/>
      <c r="M161" s="234" t="s">
        <v>1</v>
      </c>
      <c r="N161" s="235" t="s">
        <v>41</v>
      </c>
      <c r="O161" s="92"/>
      <c r="P161" s="236">
        <f>O161*H161</f>
        <v>0</v>
      </c>
      <c r="Q161" s="236">
        <v>0</v>
      </c>
      <c r="R161" s="236">
        <f>Q161*H161</f>
        <v>0</v>
      </c>
      <c r="S161" s="236">
        <v>0</v>
      </c>
      <c r="T161" s="237">
        <f>S161*H161</f>
        <v>0</v>
      </c>
      <c r="U161" s="39"/>
      <c r="V161" s="39"/>
      <c r="W161" s="39"/>
      <c r="X161" s="39"/>
      <c r="Y161" s="39"/>
      <c r="Z161" s="39"/>
      <c r="AA161" s="39"/>
      <c r="AB161" s="39"/>
      <c r="AC161" s="39"/>
      <c r="AD161" s="39"/>
      <c r="AE161" s="39"/>
      <c r="AR161" s="238" t="s">
        <v>895</v>
      </c>
      <c r="AT161" s="238" t="s">
        <v>343</v>
      </c>
      <c r="AU161" s="238" t="s">
        <v>85</v>
      </c>
      <c r="AY161" s="18" t="s">
        <v>342</v>
      </c>
      <c r="BE161" s="239">
        <f>IF(N161="základní",J161,0)</f>
        <v>0</v>
      </c>
      <c r="BF161" s="239">
        <f>IF(N161="snížená",J161,0)</f>
        <v>0</v>
      </c>
      <c r="BG161" s="239">
        <f>IF(N161="zákl. přenesená",J161,0)</f>
        <v>0</v>
      </c>
      <c r="BH161" s="239">
        <f>IF(N161="sníž. přenesená",J161,0)</f>
        <v>0</v>
      </c>
      <c r="BI161" s="239">
        <f>IF(N161="nulová",J161,0)</f>
        <v>0</v>
      </c>
      <c r="BJ161" s="18" t="s">
        <v>83</v>
      </c>
      <c r="BK161" s="239">
        <f>ROUND(I161*H161,2)</f>
        <v>0</v>
      </c>
      <c r="BL161" s="18" t="s">
        <v>895</v>
      </c>
      <c r="BM161" s="238" t="s">
        <v>4528</v>
      </c>
    </row>
    <row r="162" s="2" customFormat="1">
      <c r="A162" s="39"/>
      <c r="B162" s="40"/>
      <c r="C162" s="41"/>
      <c r="D162" s="240" t="s">
        <v>349</v>
      </c>
      <c r="E162" s="41"/>
      <c r="F162" s="241" t="s">
        <v>4360</v>
      </c>
      <c r="G162" s="41"/>
      <c r="H162" s="41"/>
      <c r="I162" s="242"/>
      <c r="J162" s="41"/>
      <c r="K162" s="41"/>
      <c r="L162" s="45"/>
      <c r="M162" s="243"/>
      <c r="N162" s="244"/>
      <c r="O162" s="92"/>
      <c r="P162" s="92"/>
      <c r="Q162" s="92"/>
      <c r="R162" s="92"/>
      <c r="S162" s="92"/>
      <c r="T162" s="93"/>
      <c r="U162" s="39"/>
      <c r="V162" s="39"/>
      <c r="W162" s="39"/>
      <c r="X162" s="39"/>
      <c r="Y162" s="39"/>
      <c r="Z162" s="39"/>
      <c r="AA162" s="39"/>
      <c r="AB162" s="39"/>
      <c r="AC162" s="39"/>
      <c r="AD162" s="39"/>
      <c r="AE162" s="39"/>
      <c r="AT162" s="18" t="s">
        <v>349</v>
      </c>
      <c r="AU162" s="18" t="s">
        <v>85</v>
      </c>
    </row>
    <row r="163" s="2" customFormat="1" ht="16.5" customHeight="1">
      <c r="A163" s="39"/>
      <c r="B163" s="40"/>
      <c r="C163" s="227" t="s">
        <v>423</v>
      </c>
      <c r="D163" s="227" t="s">
        <v>343</v>
      </c>
      <c r="E163" s="228" t="s">
        <v>4359</v>
      </c>
      <c r="F163" s="229" t="s">
        <v>4360</v>
      </c>
      <c r="G163" s="230" t="s">
        <v>543</v>
      </c>
      <c r="H163" s="231">
        <v>230</v>
      </c>
      <c r="I163" s="232"/>
      <c r="J163" s="233">
        <f>ROUND(I163*H163,2)</f>
        <v>0</v>
      </c>
      <c r="K163" s="229" t="s">
        <v>1</v>
      </c>
      <c r="L163" s="45"/>
      <c r="M163" s="234" t="s">
        <v>1</v>
      </c>
      <c r="N163" s="235" t="s">
        <v>41</v>
      </c>
      <c r="O163" s="92"/>
      <c r="P163" s="236">
        <f>O163*H163</f>
        <v>0</v>
      </c>
      <c r="Q163" s="236">
        <v>0</v>
      </c>
      <c r="R163" s="236">
        <f>Q163*H163</f>
        <v>0</v>
      </c>
      <c r="S163" s="236">
        <v>0</v>
      </c>
      <c r="T163" s="237">
        <f>S163*H163</f>
        <v>0</v>
      </c>
      <c r="U163" s="39"/>
      <c r="V163" s="39"/>
      <c r="W163" s="39"/>
      <c r="X163" s="39"/>
      <c r="Y163" s="39"/>
      <c r="Z163" s="39"/>
      <c r="AA163" s="39"/>
      <c r="AB163" s="39"/>
      <c r="AC163" s="39"/>
      <c r="AD163" s="39"/>
      <c r="AE163" s="39"/>
      <c r="AR163" s="238" t="s">
        <v>895</v>
      </c>
      <c r="AT163" s="238" t="s">
        <v>343</v>
      </c>
      <c r="AU163" s="238" t="s">
        <v>85</v>
      </c>
      <c r="AY163" s="18" t="s">
        <v>342</v>
      </c>
      <c r="BE163" s="239">
        <f>IF(N163="základní",J163,0)</f>
        <v>0</v>
      </c>
      <c r="BF163" s="239">
        <f>IF(N163="snížená",J163,0)</f>
        <v>0</v>
      </c>
      <c r="BG163" s="239">
        <f>IF(N163="zákl. přenesená",J163,0)</f>
        <v>0</v>
      </c>
      <c r="BH163" s="239">
        <f>IF(N163="sníž. přenesená",J163,0)</f>
        <v>0</v>
      </c>
      <c r="BI163" s="239">
        <f>IF(N163="nulová",J163,0)</f>
        <v>0</v>
      </c>
      <c r="BJ163" s="18" t="s">
        <v>83</v>
      </c>
      <c r="BK163" s="239">
        <f>ROUND(I163*H163,2)</f>
        <v>0</v>
      </c>
      <c r="BL163" s="18" t="s">
        <v>895</v>
      </c>
      <c r="BM163" s="238" t="s">
        <v>4529</v>
      </c>
    </row>
    <row r="164" s="2" customFormat="1">
      <c r="A164" s="39"/>
      <c r="B164" s="40"/>
      <c r="C164" s="41"/>
      <c r="D164" s="240" t="s">
        <v>349</v>
      </c>
      <c r="E164" s="41"/>
      <c r="F164" s="241" t="s">
        <v>4360</v>
      </c>
      <c r="G164" s="41"/>
      <c r="H164" s="41"/>
      <c r="I164" s="242"/>
      <c r="J164" s="41"/>
      <c r="K164" s="41"/>
      <c r="L164" s="45"/>
      <c r="M164" s="243"/>
      <c r="N164" s="244"/>
      <c r="O164" s="92"/>
      <c r="P164" s="92"/>
      <c r="Q164" s="92"/>
      <c r="R164" s="92"/>
      <c r="S164" s="92"/>
      <c r="T164" s="93"/>
      <c r="U164" s="39"/>
      <c r="V164" s="39"/>
      <c r="W164" s="39"/>
      <c r="X164" s="39"/>
      <c r="Y164" s="39"/>
      <c r="Z164" s="39"/>
      <c r="AA164" s="39"/>
      <c r="AB164" s="39"/>
      <c r="AC164" s="39"/>
      <c r="AD164" s="39"/>
      <c r="AE164" s="39"/>
      <c r="AT164" s="18" t="s">
        <v>349</v>
      </c>
      <c r="AU164" s="18" t="s">
        <v>85</v>
      </c>
    </row>
    <row r="165" s="2" customFormat="1" ht="16.5" customHeight="1">
      <c r="A165" s="39"/>
      <c r="B165" s="40"/>
      <c r="C165" s="227" t="s">
        <v>428</v>
      </c>
      <c r="D165" s="227" t="s">
        <v>343</v>
      </c>
      <c r="E165" s="228" t="s">
        <v>4530</v>
      </c>
      <c r="F165" s="229" t="s">
        <v>4531</v>
      </c>
      <c r="G165" s="230" t="s">
        <v>442</v>
      </c>
      <c r="H165" s="231">
        <v>1</v>
      </c>
      <c r="I165" s="232"/>
      <c r="J165" s="233">
        <f>ROUND(I165*H165,2)</f>
        <v>0</v>
      </c>
      <c r="K165" s="229" t="s">
        <v>1</v>
      </c>
      <c r="L165" s="45"/>
      <c r="M165" s="234" t="s">
        <v>1</v>
      </c>
      <c r="N165" s="235" t="s">
        <v>41</v>
      </c>
      <c r="O165" s="92"/>
      <c r="P165" s="236">
        <f>O165*H165</f>
        <v>0</v>
      </c>
      <c r="Q165" s="236">
        <v>0</v>
      </c>
      <c r="R165" s="236">
        <f>Q165*H165</f>
        <v>0</v>
      </c>
      <c r="S165" s="236">
        <v>0</v>
      </c>
      <c r="T165" s="237">
        <f>S165*H165</f>
        <v>0</v>
      </c>
      <c r="U165" s="39"/>
      <c r="V165" s="39"/>
      <c r="W165" s="39"/>
      <c r="X165" s="39"/>
      <c r="Y165" s="39"/>
      <c r="Z165" s="39"/>
      <c r="AA165" s="39"/>
      <c r="AB165" s="39"/>
      <c r="AC165" s="39"/>
      <c r="AD165" s="39"/>
      <c r="AE165" s="39"/>
      <c r="AR165" s="238" t="s">
        <v>895</v>
      </c>
      <c r="AT165" s="238" t="s">
        <v>343</v>
      </c>
      <c r="AU165" s="238" t="s">
        <v>85</v>
      </c>
      <c r="AY165" s="18" t="s">
        <v>342</v>
      </c>
      <c r="BE165" s="239">
        <f>IF(N165="základní",J165,0)</f>
        <v>0</v>
      </c>
      <c r="BF165" s="239">
        <f>IF(N165="snížená",J165,0)</f>
        <v>0</v>
      </c>
      <c r="BG165" s="239">
        <f>IF(N165="zákl. přenesená",J165,0)</f>
        <v>0</v>
      </c>
      <c r="BH165" s="239">
        <f>IF(N165="sníž. přenesená",J165,0)</f>
        <v>0</v>
      </c>
      <c r="BI165" s="239">
        <f>IF(N165="nulová",J165,0)</f>
        <v>0</v>
      </c>
      <c r="BJ165" s="18" t="s">
        <v>83</v>
      </c>
      <c r="BK165" s="239">
        <f>ROUND(I165*H165,2)</f>
        <v>0</v>
      </c>
      <c r="BL165" s="18" t="s">
        <v>895</v>
      </c>
      <c r="BM165" s="238" t="s">
        <v>4532</v>
      </c>
    </row>
    <row r="166" s="2" customFormat="1">
      <c r="A166" s="39"/>
      <c r="B166" s="40"/>
      <c r="C166" s="41"/>
      <c r="D166" s="240" t="s">
        <v>349</v>
      </c>
      <c r="E166" s="41"/>
      <c r="F166" s="241" t="s">
        <v>4531</v>
      </c>
      <c r="G166" s="41"/>
      <c r="H166" s="41"/>
      <c r="I166" s="242"/>
      <c r="J166" s="41"/>
      <c r="K166" s="41"/>
      <c r="L166" s="45"/>
      <c r="M166" s="243"/>
      <c r="N166" s="244"/>
      <c r="O166" s="92"/>
      <c r="P166" s="92"/>
      <c r="Q166" s="92"/>
      <c r="R166" s="92"/>
      <c r="S166" s="92"/>
      <c r="T166" s="93"/>
      <c r="U166" s="39"/>
      <c r="V166" s="39"/>
      <c r="W166" s="39"/>
      <c r="X166" s="39"/>
      <c r="Y166" s="39"/>
      <c r="Z166" s="39"/>
      <c r="AA166" s="39"/>
      <c r="AB166" s="39"/>
      <c r="AC166" s="39"/>
      <c r="AD166" s="39"/>
      <c r="AE166" s="39"/>
      <c r="AT166" s="18" t="s">
        <v>349</v>
      </c>
      <c r="AU166" s="18" t="s">
        <v>85</v>
      </c>
    </row>
    <row r="167" s="2" customFormat="1" ht="16.5" customHeight="1">
      <c r="A167" s="39"/>
      <c r="B167" s="40"/>
      <c r="C167" s="227" t="s">
        <v>606</v>
      </c>
      <c r="D167" s="227" t="s">
        <v>343</v>
      </c>
      <c r="E167" s="228" t="s">
        <v>4362</v>
      </c>
      <c r="F167" s="229" t="s">
        <v>4363</v>
      </c>
      <c r="G167" s="230" t="s">
        <v>442</v>
      </c>
      <c r="H167" s="231">
        <v>1</v>
      </c>
      <c r="I167" s="232"/>
      <c r="J167" s="233">
        <f>ROUND(I167*H167,2)</f>
        <v>0</v>
      </c>
      <c r="K167" s="229" t="s">
        <v>1</v>
      </c>
      <c r="L167" s="45"/>
      <c r="M167" s="234" t="s">
        <v>1</v>
      </c>
      <c r="N167" s="235" t="s">
        <v>41</v>
      </c>
      <c r="O167" s="92"/>
      <c r="P167" s="236">
        <f>O167*H167</f>
        <v>0</v>
      </c>
      <c r="Q167" s="236">
        <v>0</v>
      </c>
      <c r="R167" s="236">
        <f>Q167*H167</f>
        <v>0</v>
      </c>
      <c r="S167" s="236">
        <v>0</v>
      </c>
      <c r="T167" s="237">
        <f>S167*H167</f>
        <v>0</v>
      </c>
      <c r="U167" s="39"/>
      <c r="V167" s="39"/>
      <c r="W167" s="39"/>
      <c r="X167" s="39"/>
      <c r="Y167" s="39"/>
      <c r="Z167" s="39"/>
      <c r="AA167" s="39"/>
      <c r="AB167" s="39"/>
      <c r="AC167" s="39"/>
      <c r="AD167" s="39"/>
      <c r="AE167" s="39"/>
      <c r="AR167" s="238" t="s">
        <v>895</v>
      </c>
      <c r="AT167" s="238" t="s">
        <v>343</v>
      </c>
      <c r="AU167" s="238" t="s">
        <v>85</v>
      </c>
      <c r="AY167" s="18" t="s">
        <v>342</v>
      </c>
      <c r="BE167" s="239">
        <f>IF(N167="základní",J167,0)</f>
        <v>0</v>
      </c>
      <c r="BF167" s="239">
        <f>IF(N167="snížená",J167,0)</f>
        <v>0</v>
      </c>
      <c r="BG167" s="239">
        <f>IF(N167="zákl. přenesená",J167,0)</f>
        <v>0</v>
      </c>
      <c r="BH167" s="239">
        <f>IF(N167="sníž. přenesená",J167,0)</f>
        <v>0</v>
      </c>
      <c r="BI167" s="239">
        <f>IF(N167="nulová",J167,0)</f>
        <v>0</v>
      </c>
      <c r="BJ167" s="18" t="s">
        <v>83</v>
      </c>
      <c r="BK167" s="239">
        <f>ROUND(I167*H167,2)</f>
        <v>0</v>
      </c>
      <c r="BL167" s="18" t="s">
        <v>895</v>
      </c>
      <c r="BM167" s="238" t="s">
        <v>4533</v>
      </c>
    </row>
    <row r="168" s="2" customFormat="1">
      <c r="A168" s="39"/>
      <c r="B168" s="40"/>
      <c r="C168" s="41"/>
      <c r="D168" s="240" t="s">
        <v>349</v>
      </c>
      <c r="E168" s="41"/>
      <c r="F168" s="241" t="s">
        <v>4363</v>
      </c>
      <c r="G168" s="41"/>
      <c r="H168" s="41"/>
      <c r="I168" s="242"/>
      <c r="J168" s="41"/>
      <c r="K168" s="41"/>
      <c r="L168" s="45"/>
      <c r="M168" s="243"/>
      <c r="N168" s="244"/>
      <c r="O168" s="92"/>
      <c r="P168" s="92"/>
      <c r="Q168" s="92"/>
      <c r="R168" s="92"/>
      <c r="S168" s="92"/>
      <c r="T168" s="93"/>
      <c r="U168" s="39"/>
      <c r="V168" s="39"/>
      <c r="W168" s="39"/>
      <c r="X168" s="39"/>
      <c r="Y168" s="39"/>
      <c r="Z168" s="39"/>
      <c r="AA168" s="39"/>
      <c r="AB168" s="39"/>
      <c r="AC168" s="39"/>
      <c r="AD168" s="39"/>
      <c r="AE168" s="39"/>
      <c r="AT168" s="18" t="s">
        <v>349</v>
      </c>
      <c r="AU168" s="18" t="s">
        <v>85</v>
      </c>
    </row>
    <row r="169" s="2" customFormat="1" ht="16.5" customHeight="1">
      <c r="A169" s="39"/>
      <c r="B169" s="40"/>
      <c r="C169" s="227" t="s">
        <v>613</v>
      </c>
      <c r="D169" s="227" t="s">
        <v>343</v>
      </c>
      <c r="E169" s="228" t="s">
        <v>4365</v>
      </c>
      <c r="F169" s="229" t="s">
        <v>4366</v>
      </c>
      <c r="G169" s="230" t="s">
        <v>442</v>
      </c>
      <c r="H169" s="231">
        <v>12</v>
      </c>
      <c r="I169" s="232"/>
      <c r="J169" s="233">
        <f>ROUND(I169*H169,2)</f>
        <v>0</v>
      </c>
      <c r="K169" s="229" t="s">
        <v>1</v>
      </c>
      <c r="L169" s="45"/>
      <c r="M169" s="234" t="s">
        <v>1</v>
      </c>
      <c r="N169" s="235" t="s">
        <v>41</v>
      </c>
      <c r="O169" s="92"/>
      <c r="P169" s="236">
        <f>O169*H169</f>
        <v>0</v>
      </c>
      <c r="Q169" s="236">
        <v>0</v>
      </c>
      <c r="R169" s="236">
        <f>Q169*H169</f>
        <v>0</v>
      </c>
      <c r="S169" s="236">
        <v>0</v>
      </c>
      <c r="T169" s="237">
        <f>S169*H169</f>
        <v>0</v>
      </c>
      <c r="U169" s="39"/>
      <c r="V169" s="39"/>
      <c r="W169" s="39"/>
      <c r="X169" s="39"/>
      <c r="Y169" s="39"/>
      <c r="Z169" s="39"/>
      <c r="AA169" s="39"/>
      <c r="AB169" s="39"/>
      <c r="AC169" s="39"/>
      <c r="AD169" s="39"/>
      <c r="AE169" s="39"/>
      <c r="AR169" s="238" t="s">
        <v>895</v>
      </c>
      <c r="AT169" s="238" t="s">
        <v>343</v>
      </c>
      <c r="AU169" s="238" t="s">
        <v>85</v>
      </c>
      <c r="AY169" s="18" t="s">
        <v>342</v>
      </c>
      <c r="BE169" s="239">
        <f>IF(N169="základní",J169,0)</f>
        <v>0</v>
      </c>
      <c r="BF169" s="239">
        <f>IF(N169="snížená",J169,0)</f>
        <v>0</v>
      </c>
      <c r="BG169" s="239">
        <f>IF(N169="zákl. přenesená",J169,0)</f>
        <v>0</v>
      </c>
      <c r="BH169" s="239">
        <f>IF(N169="sníž. přenesená",J169,0)</f>
        <v>0</v>
      </c>
      <c r="BI169" s="239">
        <f>IF(N169="nulová",J169,0)</f>
        <v>0</v>
      </c>
      <c r="BJ169" s="18" t="s">
        <v>83</v>
      </c>
      <c r="BK169" s="239">
        <f>ROUND(I169*H169,2)</f>
        <v>0</v>
      </c>
      <c r="BL169" s="18" t="s">
        <v>895</v>
      </c>
      <c r="BM169" s="238" t="s">
        <v>4534</v>
      </c>
    </row>
    <row r="170" s="2" customFormat="1">
      <c r="A170" s="39"/>
      <c r="B170" s="40"/>
      <c r="C170" s="41"/>
      <c r="D170" s="240" t="s">
        <v>349</v>
      </c>
      <c r="E170" s="41"/>
      <c r="F170" s="241" t="s">
        <v>4366</v>
      </c>
      <c r="G170" s="41"/>
      <c r="H170" s="41"/>
      <c r="I170" s="242"/>
      <c r="J170" s="41"/>
      <c r="K170" s="41"/>
      <c r="L170" s="45"/>
      <c r="M170" s="243"/>
      <c r="N170" s="244"/>
      <c r="O170" s="92"/>
      <c r="P170" s="92"/>
      <c r="Q170" s="92"/>
      <c r="R170" s="92"/>
      <c r="S170" s="92"/>
      <c r="T170" s="93"/>
      <c r="U170" s="39"/>
      <c r="V170" s="39"/>
      <c r="W170" s="39"/>
      <c r="X170" s="39"/>
      <c r="Y170" s="39"/>
      <c r="Z170" s="39"/>
      <c r="AA170" s="39"/>
      <c r="AB170" s="39"/>
      <c r="AC170" s="39"/>
      <c r="AD170" s="39"/>
      <c r="AE170" s="39"/>
      <c r="AT170" s="18" t="s">
        <v>349</v>
      </c>
      <c r="AU170" s="18" t="s">
        <v>85</v>
      </c>
    </row>
    <row r="171" s="2" customFormat="1" ht="16.5" customHeight="1">
      <c r="A171" s="39"/>
      <c r="B171" s="40"/>
      <c r="C171" s="227" t="s">
        <v>7</v>
      </c>
      <c r="D171" s="227" t="s">
        <v>343</v>
      </c>
      <c r="E171" s="228" t="s">
        <v>4368</v>
      </c>
      <c r="F171" s="229" t="s">
        <v>4535</v>
      </c>
      <c r="G171" s="230" t="s">
        <v>442</v>
      </c>
      <c r="H171" s="231">
        <v>5</v>
      </c>
      <c r="I171" s="232"/>
      <c r="J171" s="233">
        <f>ROUND(I171*H171,2)</f>
        <v>0</v>
      </c>
      <c r="K171" s="229" t="s">
        <v>1</v>
      </c>
      <c r="L171" s="45"/>
      <c r="M171" s="234" t="s">
        <v>1</v>
      </c>
      <c r="N171" s="235" t="s">
        <v>41</v>
      </c>
      <c r="O171" s="92"/>
      <c r="P171" s="236">
        <f>O171*H171</f>
        <v>0</v>
      </c>
      <c r="Q171" s="236">
        <v>0</v>
      </c>
      <c r="R171" s="236">
        <f>Q171*H171</f>
        <v>0</v>
      </c>
      <c r="S171" s="236">
        <v>0</v>
      </c>
      <c r="T171" s="237">
        <f>S171*H171</f>
        <v>0</v>
      </c>
      <c r="U171" s="39"/>
      <c r="V171" s="39"/>
      <c r="W171" s="39"/>
      <c r="X171" s="39"/>
      <c r="Y171" s="39"/>
      <c r="Z171" s="39"/>
      <c r="AA171" s="39"/>
      <c r="AB171" s="39"/>
      <c r="AC171" s="39"/>
      <c r="AD171" s="39"/>
      <c r="AE171" s="39"/>
      <c r="AR171" s="238" t="s">
        <v>895</v>
      </c>
      <c r="AT171" s="238" t="s">
        <v>343</v>
      </c>
      <c r="AU171" s="238" t="s">
        <v>85</v>
      </c>
      <c r="AY171" s="18" t="s">
        <v>342</v>
      </c>
      <c r="BE171" s="239">
        <f>IF(N171="základní",J171,0)</f>
        <v>0</v>
      </c>
      <c r="BF171" s="239">
        <f>IF(N171="snížená",J171,0)</f>
        <v>0</v>
      </c>
      <c r="BG171" s="239">
        <f>IF(N171="zákl. přenesená",J171,0)</f>
        <v>0</v>
      </c>
      <c r="BH171" s="239">
        <f>IF(N171="sníž. přenesená",J171,0)</f>
        <v>0</v>
      </c>
      <c r="BI171" s="239">
        <f>IF(N171="nulová",J171,0)</f>
        <v>0</v>
      </c>
      <c r="BJ171" s="18" t="s">
        <v>83</v>
      </c>
      <c r="BK171" s="239">
        <f>ROUND(I171*H171,2)</f>
        <v>0</v>
      </c>
      <c r="BL171" s="18" t="s">
        <v>895</v>
      </c>
      <c r="BM171" s="238" t="s">
        <v>4536</v>
      </c>
    </row>
    <row r="172" s="2" customFormat="1">
      <c r="A172" s="39"/>
      <c r="B172" s="40"/>
      <c r="C172" s="41"/>
      <c r="D172" s="240" t="s">
        <v>349</v>
      </c>
      <c r="E172" s="41"/>
      <c r="F172" s="241" t="s">
        <v>4535</v>
      </c>
      <c r="G172" s="41"/>
      <c r="H172" s="41"/>
      <c r="I172" s="242"/>
      <c r="J172" s="41"/>
      <c r="K172" s="41"/>
      <c r="L172" s="45"/>
      <c r="M172" s="243"/>
      <c r="N172" s="244"/>
      <c r="O172" s="92"/>
      <c r="P172" s="92"/>
      <c r="Q172" s="92"/>
      <c r="R172" s="92"/>
      <c r="S172" s="92"/>
      <c r="T172" s="93"/>
      <c r="U172" s="39"/>
      <c r="V172" s="39"/>
      <c r="W172" s="39"/>
      <c r="X172" s="39"/>
      <c r="Y172" s="39"/>
      <c r="Z172" s="39"/>
      <c r="AA172" s="39"/>
      <c r="AB172" s="39"/>
      <c r="AC172" s="39"/>
      <c r="AD172" s="39"/>
      <c r="AE172" s="39"/>
      <c r="AT172" s="18" t="s">
        <v>349</v>
      </c>
      <c r="AU172" s="18" t="s">
        <v>85</v>
      </c>
    </row>
    <row r="173" s="2" customFormat="1" ht="16.5" customHeight="1">
      <c r="A173" s="39"/>
      <c r="B173" s="40"/>
      <c r="C173" s="227" t="s">
        <v>626</v>
      </c>
      <c r="D173" s="227" t="s">
        <v>343</v>
      </c>
      <c r="E173" s="228" t="s">
        <v>4371</v>
      </c>
      <c r="F173" s="229" t="s">
        <v>4537</v>
      </c>
      <c r="G173" s="230" t="s">
        <v>442</v>
      </c>
      <c r="H173" s="231">
        <v>1</v>
      </c>
      <c r="I173" s="232"/>
      <c r="J173" s="233">
        <f>ROUND(I173*H173,2)</f>
        <v>0</v>
      </c>
      <c r="K173" s="229" t="s">
        <v>1</v>
      </c>
      <c r="L173" s="45"/>
      <c r="M173" s="234" t="s">
        <v>1</v>
      </c>
      <c r="N173" s="235" t="s">
        <v>41</v>
      </c>
      <c r="O173" s="92"/>
      <c r="P173" s="236">
        <f>O173*H173</f>
        <v>0</v>
      </c>
      <c r="Q173" s="236">
        <v>0</v>
      </c>
      <c r="R173" s="236">
        <f>Q173*H173</f>
        <v>0</v>
      </c>
      <c r="S173" s="236">
        <v>0</v>
      </c>
      <c r="T173" s="237">
        <f>S173*H173</f>
        <v>0</v>
      </c>
      <c r="U173" s="39"/>
      <c r="V173" s="39"/>
      <c r="W173" s="39"/>
      <c r="X173" s="39"/>
      <c r="Y173" s="39"/>
      <c r="Z173" s="39"/>
      <c r="AA173" s="39"/>
      <c r="AB173" s="39"/>
      <c r="AC173" s="39"/>
      <c r="AD173" s="39"/>
      <c r="AE173" s="39"/>
      <c r="AR173" s="238" t="s">
        <v>895</v>
      </c>
      <c r="AT173" s="238" t="s">
        <v>343</v>
      </c>
      <c r="AU173" s="238" t="s">
        <v>85</v>
      </c>
      <c r="AY173" s="18" t="s">
        <v>342</v>
      </c>
      <c r="BE173" s="239">
        <f>IF(N173="základní",J173,0)</f>
        <v>0</v>
      </c>
      <c r="BF173" s="239">
        <f>IF(N173="snížená",J173,0)</f>
        <v>0</v>
      </c>
      <c r="BG173" s="239">
        <f>IF(N173="zákl. přenesená",J173,0)</f>
        <v>0</v>
      </c>
      <c r="BH173" s="239">
        <f>IF(N173="sníž. přenesená",J173,0)</f>
        <v>0</v>
      </c>
      <c r="BI173" s="239">
        <f>IF(N173="nulová",J173,0)</f>
        <v>0</v>
      </c>
      <c r="BJ173" s="18" t="s">
        <v>83</v>
      </c>
      <c r="BK173" s="239">
        <f>ROUND(I173*H173,2)</f>
        <v>0</v>
      </c>
      <c r="BL173" s="18" t="s">
        <v>895</v>
      </c>
      <c r="BM173" s="238" t="s">
        <v>4538</v>
      </c>
    </row>
    <row r="174" s="2" customFormat="1">
      <c r="A174" s="39"/>
      <c r="B174" s="40"/>
      <c r="C174" s="41"/>
      <c r="D174" s="240" t="s">
        <v>349</v>
      </c>
      <c r="E174" s="41"/>
      <c r="F174" s="241" t="s">
        <v>4537</v>
      </c>
      <c r="G174" s="41"/>
      <c r="H174" s="41"/>
      <c r="I174" s="242"/>
      <c r="J174" s="41"/>
      <c r="K174" s="41"/>
      <c r="L174" s="45"/>
      <c r="M174" s="243"/>
      <c r="N174" s="244"/>
      <c r="O174" s="92"/>
      <c r="P174" s="92"/>
      <c r="Q174" s="92"/>
      <c r="R174" s="92"/>
      <c r="S174" s="92"/>
      <c r="T174" s="93"/>
      <c r="U174" s="39"/>
      <c r="V174" s="39"/>
      <c r="W174" s="39"/>
      <c r="X174" s="39"/>
      <c r="Y174" s="39"/>
      <c r="Z174" s="39"/>
      <c r="AA174" s="39"/>
      <c r="AB174" s="39"/>
      <c r="AC174" s="39"/>
      <c r="AD174" s="39"/>
      <c r="AE174" s="39"/>
      <c r="AT174" s="18" t="s">
        <v>349</v>
      </c>
      <c r="AU174" s="18" t="s">
        <v>85</v>
      </c>
    </row>
    <row r="175" s="2" customFormat="1" ht="24.15" customHeight="1">
      <c r="A175" s="39"/>
      <c r="B175" s="40"/>
      <c r="C175" s="227" t="s">
        <v>632</v>
      </c>
      <c r="D175" s="227" t="s">
        <v>343</v>
      </c>
      <c r="E175" s="228" t="s">
        <v>4374</v>
      </c>
      <c r="F175" s="229" t="s">
        <v>4539</v>
      </c>
      <c r="G175" s="230" t="s">
        <v>442</v>
      </c>
      <c r="H175" s="231">
        <v>13</v>
      </c>
      <c r="I175" s="232"/>
      <c r="J175" s="233">
        <f>ROUND(I175*H175,2)</f>
        <v>0</v>
      </c>
      <c r="K175" s="229" t="s">
        <v>1</v>
      </c>
      <c r="L175" s="45"/>
      <c r="M175" s="234" t="s">
        <v>1</v>
      </c>
      <c r="N175" s="235" t="s">
        <v>41</v>
      </c>
      <c r="O175" s="92"/>
      <c r="P175" s="236">
        <f>O175*H175</f>
        <v>0</v>
      </c>
      <c r="Q175" s="236">
        <v>0</v>
      </c>
      <c r="R175" s="236">
        <f>Q175*H175</f>
        <v>0</v>
      </c>
      <c r="S175" s="236">
        <v>0</v>
      </c>
      <c r="T175" s="237">
        <f>S175*H175</f>
        <v>0</v>
      </c>
      <c r="U175" s="39"/>
      <c r="V175" s="39"/>
      <c r="W175" s="39"/>
      <c r="X175" s="39"/>
      <c r="Y175" s="39"/>
      <c r="Z175" s="39"/>
      <c r="AA175" s="39"/>
      <c r="AB175" s="39"/>
      <c r="AC175" s="39"/>
      <c r="AD175" s="39"/>
      <c r="AE175" s="39"/>
      <c r="AR175" s="238" t="s">
        <v>895</v>
      </c>
      <c r="AT175" s="238" t="s">
        <v>343</v>
      </c>
      <c r="AU175" s="238" t="s">
        <v>85</v>
      </c>
      <c r="AY175" s="18" t="s">
        <v>342</v>
      </c>
      <c r="BE175" s="239">
        <f>IF(N175="základní",J175,0)</f>
        <v>0</v>
      </c>
      <c r="BF175" s="239">
        <f>IF(N175="snížená",J175,0)</f>
        <v>0</v>
      </c>
      <c r="BG175" s="239">
        <f>IF(N175="zákl. přenesená",J175,0)</f>
        <v>0</v>
      </c>
      <c r="BH175" s="239">
        <f>IF(N175="sníž. přenesená",J175,0)</f>
        <v>0</v>
      </c>
      <c r="BI175" s="239">
        <f>IF(N175="nulová",J175,0)</f>
        <v>0</v>
      </c>
      <c r="BJ175" s="18" t="s">
        <v>83</v>
      </c>
      <c r="BK175" s="239">
        <f>ROUND(I175*H175,2)</f>
        <v>0</v>
      </c>
      <c r="BL175" s="18" t="s">
        <v>895</v>
      </c>
      <c r="BM175" s="238" t="s">
        <v>4540</v>
      </c>
    </row>
    <row r="176" s="2" customFormat="1">
      <c r="A176" s="39"/>
      <c r="B176" s="40"/>
      <c r="C176" s="41"/>
      <c r="D176" s="240" t="s">
        <v>349</v>
      </c>
      <c r="E176" s="41"/>
      <c r="F176" s="241" t="s">
        <v>4539</v>
      </c>
      <c r="G176" s="41"/>
      <c r="H176" s="41"/>
      <c r="I176" s="242"/>
      <c r="J176" s="41"/>
      <c r="K176" s="41"/>
      <c r="L176" s="45"/>
      <c r="M176" s="243"/>
      <c r="N176" s="244"/>
      <c r="O176" s="92"/>
      <c r="P176" s="92"/>
      <c r="Q176" s="92"/>
      <c r="R176" s="92"/>
      <c r="S176" s="92"/>
      <c r="T176" s="93"/>
      <c r="U176" s="39"/>
      <c r="V176" s="39"/>
      <c r="W176" s="39"/>
      <c r="X176" s="39"/>
      <c r="Y176" s="39"/>
      <c r="Z176" s="39"/>
      <c r="AA176" s="39"/>
      <c r="AB176" s="39"/>
      <c r="AC176" s="39"/>
      <c r="AD176" s="39"/>
      <c r="AE176" s="39"/>
      <c r="AT176" s="18" t="s">
        <v>349</v>
      </c>
      <c r="AU176" s="18" t="s">
        <v>85</v>
      </c>
    </row>
    <row r="177" s="2" customFormat="1" ht="24.15" customHeight="1">
      <c r="A177" s="39"/>
      <c r="B177" s="40"/>
      <c r="C177" s="227" t="s">
        <v>639</v>
      </c>
      <c r="D177" s="227" t="s">
        <v>343</v>
      </c>
      <c r="E177" s="228" t="s">
        <v>4377</v>
      </c>
      <c r="F177" s="229" t="s">
        <v>4541</v>
      </c>
      <c r="G177" s="230" t="s">
        <v>442</v>
      </c>
      <c r="H177" s="231">
        <v>6</v>
      </c>
      <c r="I177" s="232"/>
      <c r="J177" s="233">
        <f>ROUND(I177*H177,2)</f>
        <v>0</v>
      </c>
      <c r="K177" s="229" t="s">
        <v>1</v>
      </c>
      <c r="L177" s="45"/>
      <c r="M177" s="234" t="s">
        <v>1</v>
      </c>
      <c r="N177" s="235" t="s">
        <v>41</v>
      </c>
      <c r="O177" s="92"/>
      <c r="P177" s="236">
        <f>O177*H177</f>
        <v>0</v>
      </c>
      <c r="Q177" s="236">
        <v>0</v>
      </c>
      <c r="R177" s="236">
        <f>Q177*H177</f>
        <v>0</v>
      </c>
      <c r="S177" s="236">
        <v>0</v>
      </c>
      <c r="T177" s="237">
        <f>S177*H177</f>
        <v>0</v>
      </c>
      <c r="U177" s="39"/>
      <c r="V177" s="39"/>
      <c r="W177" s="39"/>
      <c r="X177" s="39"/>
      <c r="Y177" s="39"/>
      <c r="Z177" s="39"/>
      <c r="AA177" s="39"/>
      <c r="AB177" s="39"/>
      <c r="AC177" s="39"/>
      <c r="AD177" s="39"/>
      <c r="AE177" s="39"/>
      <c r="AR177" s="238" t="s">
        <v>895</v>
      </c>
      <c r="AT177" s="238" t="s">
        <v>343</v>
      </c>
      <c r="AU177" s="238" t="s">
        <v>85</v>
      </c>
      <c r="AY177" s="18" t="s">
        <v>342</v>
      </c>
      <c r="BE177" s="239">
        <f>IF(N177="základní",J177,0)</f>
        <v>0</v>
      </c>
      <c r="BF177" s="239">
        <f>IF(N177="snížená",J177,0)</f>
        <v>0</v>
      </c>
      <c r="BG177" s="239">
        <f>IF(N177="zákl. přenesená",J177,0)</f>
        <v>0</v>
      </c>
      <c r="BH177" s="239">
        <f>IF(N177="sníž. přenesená",J177,0)</f>
        <v>0</v>
      </c>
      <c r="BI177" s="239">
        <f>IF(N177="nulová",J177,0)</f>
        <v>0</v>
      </c>
      <c r="BJ177" s="18" t="s">
        <v>83</v>
      </c>
      <c r="BK177" s="239">
        <f>ROUND(I177*H177,2)</f>
        <v>0</v>
      </c>
      <c r="BL177" s="18" t="s">
        <v>895</v>
      </c>
      <c r="BM177" s="238" t="s">
        <v>4542</v>
      </c>
    </row>
    <row r="178" s="2" customFormat="1">
      <c r="A178" s="39"/>
      <c r="B178" s="40"/>
      <c r="C178" s="41"/>
      <c r="D178" s="240" t="s">
        <v>349</v>
      </c>
      <c r="E178" s="41"/>
      <c r="F178" s="241" t="s">
        <v>4541</v>
      </c>
      <c r="G178" s="41"/>
      <c r="H178" s="41"/>
      <c r="I178" s="242"/>
      <c r="J178" s="41"/>
      <c r="K178" s="41"/>
      <c r="L178" s="45"/>
      <c r="M178" s="243"/>
      <c r="N178" s="244"/>
      <c r="O178" s="92"/>
      <c r="P178" s="92"/>
      <c r="Q178" s="92"/>
      <c r="R178" s="92"/>
      <c r="S178" s="92"/>
      <c r="T178" s="93"/>
      <c r="U178" s="39"/>
      <c r="V178" s="39"/>
      <c r="W178" s="39"/>
      <c r="X178" s="39"/>
      <c r="Y178" s="39"/>
      <c r="Z178" s="39"/>
      <c r="AA178" s="39"/>
      <c r="AB178" s="39"/>
      <c r="AC178" s="39"/>
      <c r="AD178" s="39"/>
      <c r="AE178" s="39"/>
      <c r="AT178" s="18" t="s">
        <v>349</v>
      </c>
      <c r="AU178" s="18" t="s">
        <v>85</v>
      </c>
    </row>
    <row r="179" s="2" customFormat="1" ht="16.5" customHeight="1">
      <c r="A179" s="39"/>
      <c r="B179" s="40"/>
      <c r="C179" s="227" t="s">
        <v>645</v>
      </c>
      <c r="D179" s="227" t="s">
        <v>343</v>
      </c>
      <c r="E179" s="228" t="s">
        <v>4380</v>
      </c>
      <c r="F179" s="229" t="s">
        <v>4543</v>
      </c>
      <c r="G179" s="230" t="s">
        <v>442</v>
      </c>
      <c r="H179" s="231">
        <v>4</v>
      </c>
      <c r="I179" s="232"/>
      <c r="J179" s="233">
        <f>ROUND(I179*H179,2)</f>
        <v>0</v>
      </c>
      <c r="K179" s="229" t="s">
        <v>1</v>
      </c>
      <c r="L179" s="45"/>
      <c r="M179" s="234" t="s">
        <v>1</v>
      </c>
      <c r="N179" s="235" t="s">
        <v>41</v>
      </c>
      <c r="O179" s="92"/>
      <c r="P179" s="236">
        <f>O179*H179</f>
        <v>0</v>
      </c>
      <c r="Q179" s="236">
        <v>0</v>
      </c>
      <c r="R179" s="236">
        <f>Q179*H179</f>
        <v>0</v>
      </c>
      <c r="S179" s="236">
        <v>0</v>
      </c>
      <c r="T179" s="237">
        <f>S179*H179</f>
        <v>0</v>
      </c>
      <c r="U179" s="39"/>
      <c r="V179" s="39"/>
      <c r="W179" s="39"/>
      <c r="X179" s="39"/>
      <c r="Y179" s="39"/>
      <c r="Z179" s="39"/>
      <c r="AA179" s="39"/>
      <c r="AB179" s="39"/>
      <c r="AC179" s="39"/>
      <c r="AD179" s="39"/>
      <c r="AE179" s="39"/>
      <c r="AR179" s="238" t="s">
        <v>895</v>
      </c>
      <c r="AT179" s="238" t="s">
        <v>343</v>
      </c>
      <c r="AU179" s="238" t="s">
        <v>85</v>
      </c>
      <c r="AY179" s="18" t="s">
        <v>342</v>
      </c>
      <c r="BE179" s="239">
        <f>IF(N179="základní",J179,0)</f>
        <v>0</v>
      </c>
      <c r="BF179" s="239">
        <f>IF(N179="snížená",J179,0)</f>
        <v>0</v>
      </c>
      <c r="BG179" s="239">
        <f>IF(N179="zákl. přenesená",J179,0)</f>
        <v>0</v>
      </c>
      <c r="BH179" s="239">
        <f>IF(N179="sníž. přenesená",J179,0)</f>
        <v>0</v>
      </c>
      <c r="BI179" s="239">
        <f>IF(N179="nulová",J179,0)</f>
        <v>0</v>
      </c>
      <c r="BJ179" s="18" t="s">
        <v>83</v>
      </c>
      <c r="BK179" s="239">
        <f>ROUND(I179*H179,2)</f>
        <v>0</v>
      </c>
      <c r="BL179" s="18" t="s">
        <v>895</v>
      </c>
      <c r="BM179" s="238" t="s">
        <v>4544</v>
      </c>
    </row>
    <row r="180" s="2" customFormat="1">
      <c r="A180" s="39"/>
      <c r="B180" s="40"/>
      <c r="C180" s="41"/>
      <c r="D180" s="240" t="s">
        <v>349</v>
      </c>
      <c r="E180" s="41"/>
      <c r="F180" s="241" t="s">
        <v>4543</v>
      </c>
      <c r="G180" s="41"/>
      <c r="H180" s="41"/>
      <c r="I180" s="242"/>
      <c r="J180" s="41"/>
      <c r="K180" s="41"/>
      <c r="L180" s="45"/>
      <c r="M180" s="243"/>
      <c r="N180" s="244"/>
      <c r="O180" s="92"/>
      <c r="P180" s="92"/>
      <c r="Q180" s="92"/>
      <c r="R180" s="92"/>
      <c r="S180" s="92"/>
      <c r="T180" s="93"/>
      <c r="U180" s="39"/>
      <c r="V180" s="39"/>
      <c r="W180" s="39"/>
      <c r="X180" s="39"/>
      <c r="Y180" s="39"/>
      <c r="Z180" s="39"/>
      <c r="AA180" s="39"/>
      <c r="AB180" s="39"/>
      <c r="AC180" s="39"/>
      <c r="AD180" s="39"/>
      <c r="AE180" s="39"/>
      <c r="AT180" s="18" t="s">
        <v>349</v>
      </c>
      <c r="AU180" s="18" t="s">
        <v>85</v>
      </c>
    </row>
    <row r="181" s="2" customFormat="1" ht="16.5" customHeight="1">
      <c r="A181" s="39"/>
      <c r="B181" s="40"/>
      <c r="C181" s="227" t="s">
        <v>654</v>
      </c>
      <c r="D181" s="227" t="s">
        <v>343</v>
      </c>
      <c r="E181" s="228" t="s">
        <v>4383</v>
      </c>
      <c r="F181" s="229" t="s">
        <v>4545</v>
      </c>
      <c r="G181" s="230" t="s">
        <v>442</v>
      </c>
      <c r="H181" s="231">
        <v>13</v>
      </c>
      <c r="I181" s="232"/>
      <c r="J181" s="233">
        <f>ROUND(I181*H181,2)</f>
        <v>0</v>
      </c>
      <c r="K181" s="229" t="s">
        <v>1</v>
      </c>
      <c r="L181" s="45"/>
      <c r="M181" s="234" t="s">
        <v>1</v>
      </c>
      <c r="N181" s="235" t="s">
        <v>41</v>
      </c>
      <c r="O181" s="92"/>
      <c r="P181" s="236">
        <f>O181*H181</f>
        <v>0</v>
      </c>
      <c r="Q181" s="236">
        <v>0</v>
      </c>
      <c r="R181" s="236">
        <f>Q181*H181</f>
        <v>0</v>
      </c>
      <c r="S181" s="236">
        <v>0</v>
      </c>
      <c r="T181" s="237">
        <f>S181*H181</f>
        <v>0</v>
      </c>
      <c r="U181" s="39"/>
      <c r="V181" s="39"/>
      <c r="W181" s="39"/>
      <c r="X181" s="39"/>
      <c r="Y181" s="39"/>
      <c r="Z181" s="39"/>
      <c r="AA181" s="39"/>
      <c r="AB181" s="39"/>
      <c r="AC181" s="39"/>
      <c r="AD181" s="39"/>
      <c r="AE181" s="39"/>
      <c r="AR181" s="238" t="s">
        <v>895</v>
      </c>
      <c r="AT181" s="238" t="s">
        <v>343</v>
      </c>
      <c r="AU181" s="238" t="s">
        <v>85</v>
      </c>
      <c r="AY181" s="18" t="s">
        <v>342</v>
      </c>
      <c r="BE181" s="239">
        <f>IF(N181="základní",J181,0)</f>
        <v>0</v>
      </c>
      <c r="BF181" s="239">
        <f>IF(N181="snížená",J181,0)</f>
        <v>0</v>
      </c>
      <c r="BG181" s="239">
        <f>IF(N181="zákl. přenesená",J181,0)</f>
        <v>0</v>
      </c>
      <c r="BH181" s="239">
        <f>IF(N181="sníž. přenesená",J181,0)</f>
        <v>0</v>
      </c>
      <c r="BI181" s="239">
        <f>IF(N181="nulová",J181,0)</f>
        <v>0</v>
      </c>
      <c r="BJ181" s="18" t="s">
        <v>83</v>
      </c>
      <c r="BK181" s="239">
        <f>ROUND(I181*H181,2)</f>
        <v>0</v>
      </c>
      <c r="BL181" s="18" t="s">
        <v>895</v>
      </c>
      <c r="BM181" s="238" t="s">
        <v>4546</v>
      </c>
    </row>
    <row r="182" s="2" customFormat="1">
      <c r="A182" s="39"/>
      <c r="B182" s="40"/>
      <c r="C182" s="41"/>
      <c r="D182" s="240" t="s">
        <v>349</v>
      </c>
      <c r="E182" s="41"/>
      <c r="F182" s="241" t="s">
        <v>4545</v>
      </c>
      <c r="G182" s="41"/>
      <c r="H182" s="41"/>
      <c r="I182" s="242"/>
      <c r="J182" s="41"/>
      <c r="K182" s="41"/>
      <c r="L182" s="45"/>
      <c r="M182" s="243"/>
      <c r="N182" s="244"/>
      <c r="O182" s="92"/>
      <c r="P182" s="92"/>
      <c r="Q182" s="92"/>
      <c r="R182" s="92"/>
      <c r="S182" s="92"/>
      <c r="T182" s="93"/>
      <c r="U182" s="39"/>
      <c r="V182" s="39"/>
      <c r="W182" s="39"/>
      <c r="X182" s="39"/>
      <c r="Y182" s="39"/>
      <c r="Z182" s="39"/>
      <c r="AA182" s="39"/>
      <c r="AB182" s="39"/>
      <c r="AC182" s="39"/>
      <c r="AD182" s="39"/>
      <c r="AE182" s="39"/>
      <c r="AT182" s="18" t="s">
        <v>349</v>
      </c>
      <c r="AU182" s="18" t="s">
        <v>85</v>
      </c>
    </row>
    <row r="183" s="2" customFormat="1" ht="16.5" customHeight="1">
      <c r="A183" s="39"/>
      <c r="B183" s="40"/>
      <c r="C183" s="227" t="s">
        <v>665</v>
      </c>
      <c r="D183" s="227" t="s">
        <v>343</v>
      </c>
      <c r="E183" s="228" t="s">
        <v>4386</v>
      </c>
      <c r="F183" s="229" t="s">
        <v>4547</v>
      </c>
      <c r="G183" s="230" t="s">
        <v>442</v>
      </c>
      <c r="H183" s="231">
        <v>6</v>
      </c>
      <c r="I183" s="232"/>
      <c r="J183" s="233">
        <f>ROUND(I183*H183,2)</f>
        <v>0</v>
      </c>
      <c r="K183" s="229" t="s">
        <v>1</v>
      </c>
      <c r="L183" s="45"/>
      <c r="M183" s="234" t="s">
        <v>1</v>
      </c>
      <c r="N183" s="235" t="s">
        <v>41</v>
      </c>
      <c r="O183" s="92"/>
      <c r="P183" s="236">
        <f>O183*H183</f>
        <v>0</v>
      </c>
      <c r="Q183" s="236">
        <v>0</v>
      </c>
      <c r="R183" s="236">
        <f>Q183*H183</f>
        <v>0</v>
      </c>
      <c r="S183" s="236">
        <v>0</v>
      </c>
      <c r="T183" s="237">
        <f>S183*H183</f>
        <v>0</v>
      </c>
      <c r="U183" s="39"/>
      <c r="V183" s="39"/>
      <c r="W183" s="39"/>
      <c r="X183" s="39"/>
      <c r="Y183" s="39"/>
      <c r="Z183" s="39"/>
      <c r="AA183" s="39"/>
      <c r="AB183" s="39"/>
      <c r="AC183" s="39"/>
      <c r="AD183" s="39"/>
      <c r="AE183" s="39"/>
      <c r="AR183" s="238" t="s">
        <v>895</v>
      </c>
      <c r="AT183" s="238" t="s">
        <v>343</v>
      </c>
      <c r="AU183" s="238" t="s">
        <v>85</v>
      </c>
      <c r="AY183" s="18" t="s">
        <v>342</v>
      </c>
      <c r="BE183" s="239">
        <f>IF(N183="základní",J183,0)</f>
        <v>0</v>
      </c>
      <c r="BF183" s="239">
        <f>IF(N183="snížená",J183,0)</f>
        <v>0</v>
      </c>
      <c r="BG183" s="239">
        <f>IF(N183="zákl. přenesená",J183,0)</f>
        <v>0</v>
      </c>
      <c r="BH183" s="239">
        <f>IF(N183="sníž. přenesená",J183,0)</f>
        <v>0</v>
      </c>
      <c r="BI183" s="239">
        <f>IF(N183="nulová",J183,0)</f>
        <v>0</v>
      </c>
      <c r="BJ183" s="18" t="s">
        <v>83</v>
      </c>
      <c r="BK183" s="239">
        <f>ROUND(I183*H183,2)</f>
        <v>0</v>
      </c>
      <c r="BL183" s="18" t="s">
        <v>895</v>
      </c>
      <c r="BM183" s="238" t="s">
        <v>4548</v>
      </c>
    </row>
    <row r="184" s="2" customFormat="1">
      <c r="A184" s="39"/>
      <c r="B184" s="40"/>
      <c r="C184" s="41"/>
      <c r="D184" s="240" t="s">
        <v>349</v>
      </c>
      <c r="E184" s="41"/>
      <c r="F184" s="241" t="s">
        <v>4547</v>
      </c>
      <c r="G184" s="41"/>
      <c r="H184" s="41"/>
      <c r="I184" s="242"/>
      <c r="J184" s="41"/>
      <c r="K184" s="41"/>
      <c r="L184" s="45"/>
      <c r="M184" s="243"/>
      <c r="N184" s="244"/>
      <c r="O184" s="92"/>
      <c r="P184" s="92"/>
      <c r="Q184" s="92"/>
      <c r="R184" s="92"/>
      <c r="S184" s="92"/>
      <c r="T184" s="93"/>
      <c r="U184" s="39"/>
      <c r="V184" s="39"/>
      <c r="W184" s="39"/>
      <c r="X184" s="39"/>
      <c r="Y184" s="39"/>
      <c r="Z184" s="39"/>
      <c r="AA184" s="39"/>
      <c r="AB184" s="39"/>
      <c r="AC184" s="39"/>
      <c r="AD184" s="39"/>
      <c r="AE184" s="39"/>
      <c r="AT184" s="18" t="s">
        <v>349</v>
      </c>
      <c r="AU184" s="18" t="s">
        <v>85</v>
      </c>
    </row>
    <row r="185" s="2" customFormat="1" ht="16.5" customHeight="1">
      <c r="A185" s="39"/>
      <c r="B185" s="40"/>
      <c r="C185" s="227" t="s">
        <v>671</v>
      </c>
      <c r="D185" s="227" t="s">
        <v>343</v>
      </c>
      <c r="E185" s="228" t="s">
        <v>4389</v>
      </c>
      <c r="F185" s="229" t="s">
        <v>4549</v>
      </c>
      <c r="G185" s="230" t="s">
        <v>442</v>
      </c>
      <c r="H185" s="231">
        <v>15</v>
      </c>
      <c r="I185" s="232"/>
      <c r="J185" s="233">
        <f>ROUND(I185*H185,2)</f>
        <v>0</v>
      </c>
      <c r="K185" s="229" t="s">
        <v>1</v>
      </c>
      <c r="L185" s="45"/>
      <c r="M185" s="234" t="s">
        <v>1</v>
      </c>
      <c r="N185" s="235" t="s">
        <v>41</v>
      </c>
      <c r="O185" s="92"/>
      <c r="P185" s="236">
        <f>O185*H185</f>
        <v>0</v>
      </c>
      <c r="Q185" s="236">
        <v>0</v>
      </c>
      <c r="R185" s="236">
        <f>Q185*H185</f>
        <v>0</v>
      </c>
      <c r="S185" s="236">
        <v>0</v>
      </c>
      <c r="T185" s="237">
        <f>S185*H185</f>
        <v>0</v>
      </c>
      <c r="U185" s="39"/>
      <c r="V185" s="39"/>
      <c r="W185" s="39"/>
      <c r="X185" s="39"/>
      <c r="Y185" s="39"/>
      <c r="Z185" s="39"/>
      <c r="AA185" s="39"/>
      <c r="AB185" s="39"/>
      <c r="AC185" s="39"/>
      <c r="AD185" s="39"/>
      <c r="AE185" s="39"/>
      <c r="AR185" s="238" t="s">
        <v>895</v>
      </c>
      <c r="AT185" s="238" t="s">
        <v>343</v>
      </c>
      <c r="AU185" s="238" t="s">
        <v>85</v>
      </c>
      <c r="AY185" s="18" t="s">
        <v>342</v>
      </c>
      <c r="BE185" s="239">
        <f>IF(N185="základní",J185,0)</f>
        <v>0</v>
      </c>
      <c r="BF185" s="239">
        <f>IF(N185="snížená",J185,0)</f>
        <v>0</v>
      </c>
      <c r="BG185" s="239">
        <f>IF(N185="zákl. přenesená",J185,0)</f>
        <v>0</v>
      </c>
      <c r="BH185" s="239">
        <f>IF(N185="sníž. přenesená",J185,0)</f>
        <v>0</v>
      </c>
      <c r="BI185" s="239">
        <f>IF(N185="nulová",J185,0)</f>
        <v>0</v>
      </c>
      <c r="BJ185" s="18" t="s">
        <v>83</v>
      </c>
      <c r="BK185" s="239">
        <f>ROUND(I185*H185,2)</f>
        <v>0</v>
      </c>
      <c r="BL185" s="18" t="s">
        <v>895</v>
      </c>
      <c r="BM185" s="238" t="s">
        <v>4550</v>
      </c>
    </row>
    <row r="186" s="2" customFormat="1">
      <c r="A186" s="39"/>
      <c r="B186" s="40"/>
      <c r="C186" s="41"/>
      <c r="D186" s="240" t="s">
        <v>349</v>
      </c>
      <c r="E186" s="41"/>
      <c r="F186" s="241" t="s">
        <v>4549</v>
      </c>
      <c r="G186" s="41"/>
      <c r="H186" s="41"/>
      <c r="I186" s="242"/>
      <c r="J186" s="41"/>
      <c r="K186" s="41"/>
      <c r="L186" s="45"/>
      <c r="M186" s="243"/>
      <c r="N186" s="244"/>
      <c r="O186" s="92"/>
      <c r="P186" s="92"/>
      <c r="Q186" s="92"/>
      <c r="R186" s="92"/>
      <c r="S186" s="92"/>
      <c r="T186" s="93"/>
      <c r="U186" s="39"/>
      <c r="V186" s="39"/>
      <c r="W186" s="39"/>
      <c r="X186" s="39"/>
      <c r="Y186" s="39"/>
      <c r="Z186" s="39"/>
      <c r="AA186" s="39"/>
      <c r="AB186" s="39"/>
      <c r="AC186" s="39"/>
      <c r="AD186" s="39"/>
      <c r="AE186" s="39"/>
      <c r="AT186" s="18" t="s">
        <v>349</v>
      </c>
      <c r="AU186" s="18" t="s">
        <v>85</v>
      </c>
    </row>
    <row r="187" s="2" customFormat="1" ht="16.5" customHeight="1">
      <c r="A187" s="39"/>
      <c r="B187" s="40"/>
      <c r="C187" s="227" t="s">
        <v>677</v>
      </c>
      <c r="D187" s="227" t="s">
        <v>343</v>
      </c>
      <c r="E187" s="228" t="s">
        <v>4392</v>
      </c>
      <c r="F187" s="229" t="s">
        <v>4551</v>
      </c>
      <c r="G187" s="230" t="s">
        <v>442</v>
      </c>
      <c r="H187" s="231">
        <v>2</v>
      </c>
      <c r="I187" s="232"/>
      <c r="J187" s="233">
        <f>ROUND(I187*H187,2)</f>
        <v>0</v>
      </c>
      <c r="K187" s="229" t="s">
        <v>1</v>
      </c>
      <c r="L187" s="45"/>
      <c r="M187" s="234" t="s">
        <v>1</v>
      </c>
      <c r="N187" s="235" t="s">
        <v>41</v>
      </c>
      <c r="O187" s="92"/>
      <c r="P187" s="236">
        <f>O187*H187</f>
        <v>0</v>
      </c>
      <c r="Q187" s="236">
        <v>0</v>
      </c>
      <c r="R187" s="236">
        <f>Q187*H187</f>
        <v>0</v>
      </c>
      <c r="S187" s="236">
        <v>0</v>
      </c>
      <c r="T187" s="237">
        <f>S187*H187</f>
        <v>0</v>
      </c>
      <c r="U187" s="39"/>
      <c r="V187" s="39"/>
      <c r="W187" s="39"/>
      <c r="X187" s="39"/>
      <c r="Y187" s="39"/>
      <c r="Z187" s="39"/>
      <c r="AA187" s="39"/>
      <c r="AB187" s="39"/>
      <c r="AC187" s="39"/>
      <c r="AD187" s="39"/>
      <c r="AE187" s="39"/>
      <c r="AR187" s="238" t="s">
        <v>895</v>
      </c>
      <c r="AT187" s="238" t="s">
        <v>343</v>
      </c>
      <c r="AU187" s="238" t="s">
        <v>85</v>
      </c>
      <c r="AY187" s="18" t="s">
        <v>342</v>
      </c>
      <c r="BE187" s="239">
        <f>IF(N187="základní",J187,0)</f>
        <v>0</v>
      </c>
      <c r="BF187" s="239">
        <f>IF(N187="snížená",J187,0)</f>
        <v>0</v>
      </c>
      <c r="BG187" s="239">
        <f>IF(N187="zákl. přenesená",J187,0)</f>
        <v>0</v>
      </c>
      <c r="BH187" s="239">
        <f>IF(N187="sníž. přenesená",J187,0)</f>
        <v>0</v>
      </c>
      <c r="BI187" s="239">
        <f>IF(N187="nulová",J187,0)</f>
        <v>0</v>
      </c>
      <c r="BJ187" s="18" t="s">
        <v>83</v>
      </c>
      <c r="BK187" s="239">
        <f>ROUND(I187*H187,2)</f>
        <v>0</v>
      </c>
      <c r="BL187" s="18" t="s">
        <v>895</v>
      </c>
      <c r="BM187" s="238" t="s">
        <v>4552</v>
      </c>
    </row>
    <row r="188" s="2" customFormat="1">
      <c r="A188" s="39"/>
      <c r="B188" s="40"/>
      <c r="C188" s="41"/>
      <c r="D188" s="240" t="s">
        <v>349</v>
      </c>
      <c r="E188" s="41"/>
      <c r="F188" s="241" t="s">
        <v>4551</v>
      </c>
      <c r="G188" s="41"/>
      <c r="H188" s="41"/>
      <c r="I188" s="242"/>
      <c r="J188" s="41"/>
      <c r="K188" s="41"/>
      <c r="L188" s="45"/>
      <c r="M188" s="243"/>
      <c r="N188" s="244"/>
      <c r="O188" s="92"/>
      <c r="P188" s="92"/>
      <c r="Q188" s="92"/>
      <c r="R188" s="92"/>
      <c r="S188" s="92"/>
      <c r="T188" s="93"/>
      <c r="U188" s="39"/>
      <c r="V188" s="39"/>
      <c r="W188" s="39"/>
      <c r="X188" s="39"/>
      <c r="Y188" s="39"/>
      <c r="Z188" s="39"/>
      <c r="AA188" s="39"/>
      <c r="AB188" s="39"/>
      <c r="AC188" s="39"/>
      <c r="AD188" s="39"/>
      <c r="AE188" s="39"/>
      <c r="AT188" s="18" t="s">
        <v>349</v>
      </c>
      <c r="AU188" s="18" t="s">
        <v>85</v>
      </c>
    </row>
    <row r="189" s="2" customFormat="1" ht="16.5" customHeight="1">
      <c r="A189" s="39"/>
      <c r="B189" s="40"/>
      <c r="C189" s="227" t="s">
        <v>687</v>
      </c>
      <c r="D189" s="227" t="s">
        <v>343</v>
      </c>
      <c r="E189" s="228" t="s">
        <v>4485</v>
      </c>
      <c r="F189" s="229" t="s">
        <v>4378</v>
      </c>
      <c r="G189" s="230" t="s">
        <v>442</v>
      </c>
      <c r="H189" s="231">
        <v>17</v>
      </c>
      <c r="I189" s="232"/>
      <c r="J189" s="233">
        <f>ROUND(I189*H189,2)</f>
        <v>0</v>
      </c>
      <c r="K189" s="229" t="s">
        <v>1</v>
      </c>
      <c r="L189" s="45"/>
      <c r="M189" s="234" t="s">
        <v>1</v>
      </c>
      <c r="N189" s="235" t="s">
        <v>41</v>
      </c>
      <c r="O189" s="92"/>
      <c r="P189" s="236">
        <f>O189*H189</f>
        <v>0</v>
      </c>
      <c r="Q189" s="236">
        <v>0</v>
      </c>
      <c r="R189" s="236">
        <f>Q189*H189</f>
        <v>0</v>
      </c>
      <c r="S189" s="236">
        <v>0</v>
      </c>
      <c r="T189" s="237">
        <f>S189*H189</f>
        <v>0</v>
      </c>
      <c r="U189" s="39"/>
      <c r="V189" s="39"/>
      <c r="W189" s="39"/>
      <c r="X189" s="39"/>
      <c r="Y189" s="39"/>
      <c r="Z189" s="39"/>
      <c r="AA189" s="39"/>
      <c r="AB189" s="39"/>
      <c r="AC189" s="39"/>
      <c r="AD189" s="39"/>
      <c r="AE189" s="39"/>
      <c r="AR189" s="238" t="s">
        <v>895</v>
      </c>
      <c r="AT189" s="238" t="s">
        <v>343</v>
      </c>
      <c r="AU189" s="238" t="s">
        <v>85</v>
      </c>
      <c r="AY189" s="18" t="s">
        <v>342</v>
      </c>
      <c r="BE189" s="239">
        <f>IF(N189="základní",J189,0)</f>
        <v>0</v>
      </c>
      <c r="BF189" s="239">
        <f>IF(N189="snížená",J189,0)</f>
        <v>0</v>
      </c>
      <c r="BG189" s="239">
        <f>IF(N189="zákl. přenesená",J189,0)</f>
        <v>0</v>
      </c>
      <c r="BH189" s="239">
        <f>IF(N189="sníž. přenesená",J189,0)</f>
        <v>0</v>
      </c>
      <c r="BI189" s="239">
        <f>IF(N189="nulová",J189,0)</f>
        <v>0</v>
      </c>
      <c r="BJ189" s="18" t="s">
        <v>83</v>
      </c>
      <c r="BK189" s="239">
        <f>ROUND(I189*H189,2)</f>
        <v>0</v>
      </c>
      <c r="BL189" s="18" t="s">
        <v>895</v>
      </c>
      <c r="BM189" s="238" t="s">
        <v>4553</v>
      </c>
    </row>
    <row r="190" s="2" customFormat="1">
      <c r="A190" s="39"/>
      <c r="B190" s="40"/>
      <c r="C190" s="41"/>
      <c r="D190" s="240" t="s">
        <v>349</v>
      </c>
      <c r="E190" s="41"/>
      <c r="F190" s="241" t="s">
        <v>4378</v>
      </c>
      <c r="G190" s="41"/>
      <c r="H190" s="41"/>
      <c r="I190" s="242"/>
      <c r="J190" s="41"/>
      <c r="K190" s="41"/>
      <c r="L190" s="45"/>
      <c r="M190" s="243"/>
      <c r="N190" s="244"/>
      <c r="O190" s="92"/>
      <c r="P190" s="92"/>
      <c r="Q190" s="92"/>
      <c r="R190" s="92"/>
      <c r="S190" s="92"/>
      <c r="T190" s="93"/>
      <c r="U190" s="39"/>
      <c r="V190" s="39"/>
      <c r="W190" s="39"/>
      <c r="X190" s="39"/>
      <c r="Y190" s="39"/>
      <c r="Z190" s="39"/>
      <c r="AA190" s="39"/>
      <c r="AB190" s="39"/>
      <c r="AC190" s="39"/>
      <c r="AD190" s="39"/>
      <c r="AE190" s="39"/>
      <c r="AT190" s="18" t="s">
        <v>349</v>
      </c>
      <c r="AU190" s="18" t="s">
        <v>85</v>
      </c>
    </row>
    <row r="191" s="2" customFormat="1" ht="16.5" customHeight="1">
      <c r="A191" s="39"/>
      <c r="B191" s="40"/>
      <c r="C191" s="227" t="s">
        <v>692</v>
      </c>
      <c r="D191" s="227" t="s">
        <v>343</v>
      </c>
      <c r="E191" s="228" t="s">
        <v>4488</v>
      </c>
      <c r="F191" s="229" t="s">
        <v>4554</v>
      </c>
      <c r="G191" s="230" t="s">
        <v>442</v>
      </c>
      <c r="H191" s="231">
        <v>2</v>
      </c>
      <c r="I191" s="232"/>
      <c r="J191" s="233">
        <f>ROUND(I191*H191,2)</f>
        <v>0</v>
      </c>
      <c r="K191" s="229" t="s">
        <v>1</v>
      </c>
      <c r="L191" s="45"/>
      <c r="M191" s="234" t="s">
        <v>1</v>
      </c>
      <c r="N191" s="235" t="s">
        <v>41</v>
      </c>
      <c r="O191" s="92"/>
      <c r="P191" s="236">
        <f>O191*H191</f>
        <v>0</v>
      </c>
      <c r="Q191" s="236">
        <v>0</v>
      </c>
      <c r="R191" s="236">
        <f>Q191*H191</f>
        <v>0</v>
      </c>
      <c r="S191" s="236">
        <v>0</v>
      </c>
      <c r="T191" s="237">
        <f>S191*H191</f>
        <v>0</v>
      </c>
      <c r="U191" s="39"/>
      <c r="V191" s="39"/>
      <c r="W191" s="39"/>
      <c r="X191" s="39"/>
      <c r="Y191" s="39"/>
      <c r="Z191" s="39"/>
      <c r="AA191" s="39"/>
      <c r="AB191" s="39"/>
      <c r="AC191" s="39"/>
      <c r="AD191" s="39"/>
      <c r="AE191" s="39"/>
      <c r="AR191" s="238" t="s">
        <v>895</v>
      </c>
      <c r="AT191" s="238" t="s">
        <v>343</v>
      </c>
      <c r="AU191" s="238" t="s">
        <v>85</v>
      </c>
      <c r="AY191" s="18" t="s">
        <v>342</v>
      </c>
      <c r="BE191" s="239">
        <f>IF(N191="základní",J191,0)</f>
        <v>0</v>
      </c>
      <c r="BF191" s="239">
        <f>IF(N191="snížená",J191,0)</f>
        <v>0</v>
      </c>
      <c r="BG191" s="239">
        <f>IF(N191="zákl. přenesená",J191,0)</f>
        <v>0</v>
      </c>
      <c r="BH191" s="239">
        <f>IF(N191="sníž. přenesená",J191,0)</f>
        <v>0</v>
      </c>
      <c r="BI191" s="239">
        <f>IF(N191="nulová",J191,0)</f>
        <v>0</v>
      </c>
      <c r="BJ191" s="18" t="s">
        <v>83</v>
      </c>
      <c r="BK191" s="239">
        <f>ROUND(I191*H191,2)</f>
        <v>0</v>
      </c>
      <c r="BL191" s="18" t="s">
        <v>895</v>
      </c>
      <c r="BM191" s="238" t="s">
        <v>4555</v>
      </c>
    </row>
    <row r="192" s="2" customFormat="1">
      <c r="A192" s="39"/>
      <c r="B192" s="40"/>
      <c r="C192" s="41"/>
      <c r="D192" s="240" t="s">
        <v>349</v>
      </c>
      <c r="E192" s="41"/>
      <c r="F192" s="241" t="s">
        <v>4554</v>
      </c>
      <c r="G192" s="41"/>
      <c r="H192" s="41"/>
      <c r="I192" s="242"/>
      <c r="J192" s="41"/>
      <c r="K192" s="41"/>
      <c r="L192" s="45"/>
      <c r="M192" s="243"/>
      <c r="N192" s="244"/>
      <c r="O192" s="92"/>
      <c r="P192" s="92"/>
      <c r="Q192" s="92"/>
      <c r="R192" s="92"/>
      <c r="S192" s="92"/>
      <c r="T192" s="93"/>
      <c r="U192" s="39"/>
      <c r="V192" s="39"/>
      <c r="W192" s="39"/>
      <c r="X192" s="39"/>
      <c r="Y192" s="39"/>
      <c r="Z192" s="39"/>
      <c r="AA192" s="39"/>
      <c r="AB192" s="39"/>
      <c r="AC192" s="39"/>
      <c r="AD192" s="39"/>
      <c r="AE192" s="39"/>
      <c r="AT192" s="18" t="s">
        <v>349</v>
      </c>
      <c r="AU192" s="18" t="s">
        <v>85</v>
      </c>
    </row>
    <row r="193" s="2" customFormat="1" ht="16.5" customHeight="1">
      <c r="A193" s="39"/>
      <c r="B193" s="40"/>
      <c r="C193" s="227" t="s">
        <v>700</v>
      </c>
      <c r="D193" s="227" t="s">
        <v>343</v>
      </c>
      <c r="E193" s="228" t="s">
        <v>4491</v>
      </c>
      <c r="F193" s="229" t="s">
        <v>4556</v>
      </c>
      <c r="G193" s="230" t="s">
        <v>442</v>
      </c>
      <c r="H193" s="231">
        <v>5</v>
      </c>
      <c r="I193" s="232"/>
      <c r="J193" s="233">
        <f>ROUND(I193*H193,2)</f>
        <v>0</v>
      </c>
      <c r="K193" s="229" t="s">
        <v>1</v>
      </c>
      <c r="L193" s="45"/>
      <c r="M193" s="234" t="s">
        <v>1</v>
      </c>
      <c r="N193" s="235" t="s">
        <v>41</v>
      </c>
      <c r="O193" s="92"/>
      <c r="P193" s="236">
        <f>O193*H193</f>
        <v>0</v>
      </c>
      <c r="Q193" s="236">
        <v>0</v>
      </c>
      <c r="R193" s="236">
        <f>Q193*H193</f>
        <v>0</v>
      </c>
      <c r="S193" s="236">
        <v>0</v>
      </c>
      <c r="T193" s="237">
        <f>S193*H193</f>
        <v>0</v>
      </c>
      <c r="U193" s="39"/>
      <c r="V193" s="39"/>
      <c r="W193" s="39"/>
      <c r="X193" s="39"/>
      <c r="Y193" s="39"/>
      <c r="Z193" s="39"/>
      <c r="AA193" s="39"/>
      <c r="AB193" s="39"/>
      <c r="AC193" s="39"/>
      <c r="AD193" s="39"/>
      <c r="AE193" s="39"/>
      <c r="AR193" s="238" t="s">
        <v>895</v>
      </c>
      <c r="AT193" s="238" t="s">
        <v>343</v>
      </c>
      <c r="AU193" s="238" t="s">
        <v>85</v>
      </c>
      <c r="AY193" s="18" t="s">
        <v>342</v>
      </c>
      <c r="BE193" s="239">
        <f>IF(N193="základní",J193,0)</f>
        <v>0</v>
      </c>
      <c r="BF193" s="239">
        <f>IF(N193="snížená",J193,0)</f>
        <v>0</v>
      </c>
      <c r="BG193" s="239">
        <f>IF(N193="zákl. přenesená",J193,0)</f>
        <v>0</v>
      </c>
      <c r="BH193" s="239">
        <f>IF(N193="sníž. přenesená",J193,0)</f>
        <v>0</v>
      </c>
      <c r="BI193" s="239">
        <f>IF(N193="nulová",J193,0)</f>
        <v>0</v>
      </c>
      <c r="BJ193" s="18" t="s">
        <v>83</v>
      </c>
      <c r="BK193" s="239">
        <f>ROUND(I193*H193,2)</f>
        <v>0</v>
      </c>
      <c r="BL193" s="18" t="s">
        <v>895</v>
      </c>
      <c r="BM193" s="238" t="s">
        <v>4557</v>
      </c>
    </row>
    <row r="194" s="2" customFormat="1">
      <c r="A194" s="39"/>
      <c r="B194" s="40"/>
      <c r="C194" s="41"/>
      <c r="D194" s="240" t="s">
        <v>349</v>
      </c>
      <c r="E194" s="41"/>
      <c r="F194" s="241" t="s">
        <v>4556</v>
      </c>
      <c r="G194" s="41"/>
      <c r="H194" s="41"/>
      <c r="I194" s="242"/>
      <c r="J194" s="41"/>
      <c r="K194" s="41"/>
      <c r="L194" s="45"/>
      <c r="M194" s="243"/>
      <c r="N194" s="244"/>
      <c r="O194" s="92"/>
      <c r="P194" s="92"/>
      <c r="Q194" s="92"/>
      <c r="R194" s="92"/>
      <c r="S194" s="92"/>
      <c r="T194" s="93"/>
      <c r="U194" s="39"/>
      <c r="V194" s="39"/>
      <c r="W194" s="39"/>
      <c r="X194" s="39"/>
      <c r="Y194" s="39"/>
      <c r="Z194" s="39"/>
      <c r="AA194" s="39"/>
      <c r="AB194" s="39"/>
      <c r="AC194" s="39"/>
      <c r="AD194" s="39"/>
      <c r="AE194" s="39"/>
      <c r="AT194" s="18" t="s">
        <v>349</v>
      </c>
      <c r="AU194" s="18" t="s">
        <v>85</v>
      </c>
    </row>
    <row r="195" s="2" customFormat="1" ht="16.5" customHeight="1">
      <c r="A195" s="39"/>
      <c r="B195" s="40"/>
      <c r="C195" s="227" t="s">
        <v>710</v>
      </c>
      <c r="D195" s="227" t="s">
        <v>343</v>
      </c>
      <c r="E195" s="228" t="s">
        <v>4494</v>
      </c>
      <c r="F195" s="229" t="s">
        <v>4381</v>
      </c>
      <c r="G195" s="230" t="s">
        <v>543</v>
      </c>
      <c r="H195" s="231">
        <v>703</v>
      </c>
      <c r="I195" s="232"/>
      <c r="J195" s="233">
        <f>ROUND(I195*H195,2)</f>
        <v>0</v>
      </c>
      <c r="K195" s="229" t="s">
        <v>1</v>
      </c>
      <c r="L195" s="45"/>
      <c r="M195" s="234" t="s">
        <v>1</v>
      </c>
      <c r="N195" s="235" t="s">
        <v>41</v>
      </c>
      <c r="O195" s="92"/>
      <c r="P195" s="236">
        <f>O195*H195</f>
        <v>0</v>
      </c>
      <c r="Q195" s="236">
        <v>0</v>
      </c>
      <c r="R195" s="236">
        <f>Q195*H195</f>
        <v>0</v>
      </c>
      <c r="S195" s="236">
        <v>0</v>
      </c>
      <c r="T195" s="237">
        <f>S195*H195</f>
        <v>0</v>
      </c>
      <c r="U195" s="39"/>
      <c r="V195" s="39"/>
      <c r="W195" s="39"/>
      <c r="X195" s="39"/>
      <c r="Y195" s="39"/>
      <c r="Z195" s="39"/>
      <c r="AA195" s="39"/>
      <c r="AB195" s="39"/>
      <c r="AC195" s="39"/>
      <c r="AD195" s="39"/>
      <c r="AE195" s="39"/>
      <c r="AR195" s="238" t="s">
        <v>895</v>
      </c>
      <c r="AT195" s="238" t="s">
        <v>343</v>
      </c>
      <c r="AU195" s="238" t="s">
        <v>85</v>
      </c>
      <c r="AY195" s="18" t="s">
        <v>342</v>
      </c>
      <c r="BE195" s="239">
        <f>IF(N195="základní",J195,0)</f>
        <v>0</v>
      </c>
      <c r="BF195" s="239">
        <f>IF(N195="snížená",J195,0)</f>
        <v>0</v>
      </c>
      <c r="BG195" s="239">
        <f>IF(N195="zákl. přenesená",J195,0)</f>
        <v>0</v>
      </c>
      <c r="BH195" s="239">
        <f>IF(N195="sníž. přenesená",J195,0)</f>
        <v>0</v>
      </c>
      <c r="BI195" s="239">
        <f>IF(N195="nulová",J195,0)</f>
        <v>0</v>
      </c>
      <c r="BJ195" s="18" t="s">
        <v>83</v>
      </c>
      <c r="BK195" s="239">
        <f>ROUND(I195*H195,2)</f>
        <v>0</v>
      </c>
      <c r="BL195" s="18" t="s">
        <v>895</v>
      </c>
      <c r="BM195" s="238" t="s">
        <v>4558</v>
      </c>
    </row>
    <row r="196" s="2" customFormat="1">
      <c r="A196" s="39"/>
      <c r="B196" s="40"/>
      <c r="C196" s="41"/>
      <c r="D196" s="240" t="s">
        <v>349</v>
      </c>
      <c r="E196" s="41"/>
      <c r="F196" s="241" t="s">
        <v>4381</v>
      </c>
      <c r="G196" s="41"/>
      <c r="H196" s="41"/>
      <c r="I196" s="242"/>
      <c r="J196" s="41"/>
      <c r="K196" s="41"/>
      <c r="L196" s="45"/>
      <c r="M196" s="243"/>
      <c r="N196" s="244"/>
      <c r="O196" s="92"/>
      <c r="P196" s="92"/>
      <c r="Q196" s="92"/>
      <c r="R196" s="92"/>
      <c r="S196" s="92"/>
      <c r="T196" s="93"/>
      <c r="U196" s="39"/>
      <c r="V196" s="39"/>
      <c r="W196" s="39"/>
      <c r="X196" s="39"/>
      <c r="Y196" s="39"/>
      <c r="Z196" s="39"/>
      <c r="AA196" s="39"/>
      <c r="AB196" s="39"/>
      <c r="AC196" s="39"/>
      <c r="AD196" s="39"/>
      <c r="AE196" s="39"/>
      <c r="AT196" s="18" t="s">
        <v>349</v>
      </c>
      <c r="AU196" s="18" t="s">
        <v>85</v>
      </c>
    </row>
    <row r="197" s="2" customFormat="1" ht="16.5" customHeight="1">
      <c r="A197" s="39"/>
      <c r="B197" s="40"/>
      <c r="C197" s="227" t="s">
        <v>717</v>
      </c>
      <c r="D197" s="227" t="s">
        <v>343</v>
      </c>
      <c r="E197" s="228" t="s">
        <v>4497</v>
      </c>
      <c r="F197" s="229" t="s">
        <v>4384</v>
      </c>
      <c r="G197" s="230" t="s">
        <v>442</v>
      </c>
      <c r="H197" s="231">
        <v>70</v>
      </c>
      <c r="I197" s="232"/>
      <c r="J197" s="233">
        <f>ROUND(I197*H197,2)</f>
        <v>0</v>
      </c>
      <c r="K197" s="229" t="s">
        <v>1</v>
      </c>
      <c r="L197" s="45"/>
      <c r="M197" s="234" t="s">
        <v>1</v>
      </c>
      <c r="N197" s="235" t="s">
        <v>41</v>
      </c>
      <c r="O197" s="92"/>
      <c r="P197" s="236">
        <f>O197*H197</f>
        <v>0</v>
      </c>
      <c r="Q197" s="236">
        <v>0</v>
      </c>
      <c r="R197" s="236">
        <f>Q197*H197</f>
        <v>0</v>
      </c>
      <c r="S197" s="236">
        <v>0</v>
      </c>
      <c r="T197" s="237">
        <f>S197*H197</f>
        <v>0</v>
      </c>
      <c r="U197" s="39"/>
      <c r="V197" s="39"/>
      <c r="W197" s="39"/>
      <c r="X197" s="39"/>
      <c r="Y197" s="39"/>
      <c r="Z197" s="39"/>
      <c r="AA197" s="39"/>
      <c r="AB197" s="39"/>
      <c r="AC197" s="39"/>
      <c r="AD197" s="39"/>
      <c r="AE197" s="39"/>
      <c r="AR197" s="238" t="s">
        <v>895</v>
      </c>
      <c r="AT197" s="238" t="s">
        <v>343</v>
      </c>
      <c r="AU197" s="238" t="s">
        <v>85</v>
      </c>
      <c r="AY197" s="18" t="s">
        <v>342</v>
      </c>
      <c r="BE197" s="239">
        <f>IF(N197="základní",J197,0)</f>
        <v>0</v>
      </c>
      <c r="BF197" s="239">
        <f>IF(N197="snížená",J197,0)</f>
        <v>0</v>
      </c>
      <c r="BG197" s="239">
        <f>IF(N197="zákl. přenesená",J197,0)</f>
        <v>0</v>
      </c>
      <c r="BH197" s="239">
        <f>IF(N197="sníž. přenesená",J197,0)</f>
        <v>0</v>
      </c>
      <c r="BI197" s="239">
        <f>IF(N197="nulová",J197,0)</f>
        <v>0</v>
      </c>
      <c r="BJ197" s="18" t="s">
        <v>83</v>
      </c>
      <c r="BK197" s="239">
        <f>ROUND(I197*H197,2)</f>
        <v>0</v>
      </c>
      <c r="BL197" s="18" t="s">
        <v>895</v>
      </c>
      <c r="BM197" s="238" t="s">
        <v>4559</v>
      </c>
    </row>
    <row r="198" s="2" customFormat="1">
      <c r="A198" s="39"/>
      <c r="B198" s="40"/>
      <c r="C198" s="41"/>
      <c r="D198" s="240" t="s">
        <v>349</v>
      </c>
      <c r="E198" s="41"/>
      <c r="F198" s="241" t="s">
        <v>4384</v>
      </c>
      <c r="G198" s="41"/>
      <c r="H198" s="41"/>
      <c r="I198" s="242"/>
      <c r="J198" s="41"/>
      <c r="K198" s="41"/>
      <c r="L198" s="45"/>
      <c r="M198" s="243"/>
      <c r="N198" s="244"/>
      <c r="O198" s="92"/>
      <c r="P198" s="92"/>
      <c r="Q198" s="92"/>
      <c r="R198" s="92"/>
      <c r="S198" s="92"/>
      <c r="T198" s="93"/>
      <c r="U198" s="39"/>
      <c r="V198" s="39"/>
      <c r="W198" s="39"/>
      <c r="X198" s="39"/>
      <c r="Y198" s="39"/>
      <c r="Z198" s="39"/>
      <c r="AA198" s="39"/>
      <c r="AB198" s="39"/>
      <c r="AC198" s="39"/>
      <c r="AD198" s="39"/>
      <c r="AE198" s="39"/>
      <c r="AT198" s="18" t="s">
        <v>349</v>
      </c>
      <c r="AU198" s="18" t="s">
        <v>85</v>
      </c>
    </row>
    <row r="199" s="2" customFormat="1" ht="16.5" customHeight="1">
      <c r="A199" s="39"/>
      <c r="B199" s="40"/>
      <c r="C199" s="227" t="s">
        <v>724</v>
      </c>
      <c r="D199" s="227" t="s">
        <v>343</v>
      </c>
      <c r="E199" s="228" t="s">
        <v>4560</v>
      </c>
      <c r="F199" s="229" t="s">
        <v>4561</v>
      </c>
      <c r="G199" s="230" t="s">
        <v>543</v>
      </c>
      <c r="H199" s="231">
        <v>348</v>
      </c>
      <c r="I199" s="232"/>
      <c r="J199" s="233">
        <f>ROUND(I199*H199,2)</f>
        <v>0</v>
      </c>
      <c r="K199" s="229" t="s">
        <v>1</v>
      </c>
      <c r="L199" s="45"/>
      <c r="M199" s="234" t="s">
        <v>1</v>
      </c>
      <c r="N199" s="235" t="s">
        <v>41</v>
      </c>
      <c r="O199" s="92"/>
      <c r="P199" s="236">
        <f>O199*H199</f>
        <v>0</v>
      </c>
      <c r="Q199" s="236">
        <v>0</v>
      </c>
      <c r="R199" s="236">
        <f>Q199*H199</f>
        <v>0</v>
      </c>
      <c r="S199" s="236">
        <v>0</v>
      </c>
      <c r="T199" s="237">
        <f>S199*H199</f>
        <v>0</v>
      </c>
      <c r="U199" s="39"/>
      <c r="V199" s="39"/>
      <c r="W199" s="39"/>
      <c r="X199" s="39"/>
      <c r="Y199" s="39"/>
      <c r="Z199" s="39"/>
      <c r="AA199" s="39"/>
      <c r="AB199" s="39"/>
      <c r="AC199" s="39"/>
      <c r="AD199" s="39"/>
      <c r="AE199" s="39"/>
      <c r="AR199" s="238" t="s">
        <v>895</v>
      </c>
      <c r="AT199" s="238" t="s">
        <v>343</v>
      </c>
      <c r="AU199" s="238" t="s">
        <v>85</v>
      </c>
      <c r="AY199" s="18" t="s">
        <v>342</v>
      </c>
      <c r="BE199" s="239">
        <f>IF(N199="základní",J199,0)</f>
        <v>0</v>
      </c>
      <c r="BF199" s="239">
        <f>IF(N199="snížená",J199,0)</f>
        <v>0</v>
      </c>
      <c r="BG199" s="239">
        <f>IF(N199="zákl. přenesená",J199,0)</f>
        <v>0</v>
      </c>
      <c r="BH199" s="239">
        <f>IF(N199="sníž. přenesená",J199,0)</f>
        <v>0</v>
      </c>
      <c r="BI199" s="239">
        <f>IF(N199="nulová",J199,0)</f>
        <v>0</v>
      </c>
      <c r="BJ199" s="18" t="s">
        <v>83</v>
      </c>
      <c r="BK199" s="239">
        <f>ROUND(I199*H199,2)</f>
        <v>0</v>
      </c>
      <c r="BL199" s="18" t="s">
        <v>895</v>
      </c>
      <c r="BM199" s="238" t="s">
        <v>4562</v>
      </c>
    </row>
    <row r="200" s="2" customFormat="1">
      <c r="A200" s="39"/>
      <c r="B200" s="40"/>
      <c r="C200" s="41"/>
      <c r="D200" s="240" t="s">
        <v>349</v>
      </c>
      <c r="E200" s="41"/>
      <c r="F200" s="241" t="s">
        <v>4561</v>
      </c>
      <c r="G200" s="41"/>
      <c r="H200" s="41"/>
      <c r="I200" s="242"/>
      <c r="J200" s="41"/>
      <c r="K200" s="41"/>
      <c r="L200" s="45"/>
      <c r="M200" s="243"/>
      <c r="N200" s="244"/>
      <c r="O200" s="92"/>
      <c r="P200" s="92"/>
      <c r="Q200" s="92"/>
      <c r="R200" s="92"/>
      <c r="S200" s="92"/>
      <c r="T200" s="93"/>
      <c r="U200" s="39"/>
      <c r="V200" s="39"/>
      <c r="W200" s="39"/>
      <c r="X200" s="39"/>
      <c r="Y200" s="39"/>
      <c r="Z200" s="39"/>
      <c r="AA200" s="39"/>
      <c r="AB200" s="39"/>
      <c r="AC200" s="39"/>
      <c r="AD200" s="39"/>
      <c r="AE200" s="39"/>
      <c r="AT200" s="18" t="s">
        <v>349</v>
      </c>
      <c r="AU200" s="18" t="s">
        <v>85</v>
      </c>
    </row>
    <row r="201" s="2" customFormat="1" ht="16.5" customHeight="1">
      <c r="A201" s="39"/>
      <c r="B201" s="40"/>
      <c r="C201" s="227" t="s">
        <v>730</v>
      </c>
      <c r="D201" s="227" t="s">
        <v>343</v>
      </c>
      <c r="E201" s="228" t="s">
        <v>4563</v>
      </c>
      <c r="F201" s="229" t="s">
        <v>4387</v>
      </c>
      <c r="G201" s="230" t="s">
        <v>543</v>
      </c>
      <c r="H201" s="231">
        <v>230</v>
      </c>
      <c r="I201" s="232"/>
      <c r="J201" s="233">
        <f>ROUND(I201*H201,2)</f>
        <v>0</v>
      </c>
      <c r="K201" s="229" t="s">
        <v>1</v>
      </c>
      <c r="L201" s="45"/>
      <c r="M201" s="234" t="s">
        <v>1</v>
      </c>
      <c r="N201" s="235" t="s">
        <v>41</v>
      </c>
      <c r="O201" s="92"/>
      <c r="P201" s="236">
        <f>O201*H201</f>
        <v>0</v>
      </c>
      <c r="Q201" s="236">
        <v>0</v>
      </c>
      <c r="R201" s="236">
        <f>Q201*H201</f>
        <v>0</v>
      </c>
      <c r="S201" s="236">
        <v>0</v>
      </c>
      <c r="T201" s="237">
        <f>S201*H201</f>
        <v>0</v>
      </c>
      <c r="U201" s="39"/>
      <c r="V201" s="39"/>
      <c r="W201" s="39"/>
      <c r="X201" s="39"/>
      <c r="Y201" s="39"/>
      <c r="Z201" s="39"/>
      <c r="AA201" s="39"/>
      <c r="AB201" s="39"/>
      <c r="AC201" s="39"/>
      <c r="AD201" s="39"/>
      <c r="AE201" s="39"/>
      <c r="AR201" s="238" t="s">
        <v>895</v>
      </c>
      <c r="AT201" s="238" t="s">
        <v>343</v>
      </c>
      <c r="AU201" s="238" t="s">
        <v>85</v>
      </c>
      <c r="AY201" s="18" t="s">
        <v>342</v>
      </c>
      <c r="BE201" s="239">
        <f>IF(N201="základní",J201,0)</f>
        <v>0</v>
      </c>
      <c r="BF201" s="239">
        <f>IF(N201="snížená",J201,0)</f>
        <v>0</v>
      </c>
      <c r="BG201" s="239">
        <f>IF(N201="zákl. přenesená",J201,0)</f>
        <v>0</v>
      </c>
      <c r="BH201" s="239">
        <f>IF(N201="sníž. přenesená",J201,0)</f>
        <v>0</v>
      </c>
      <c r="BI201" s="239">
        <f>IF(N201="nulová",J201,0)</f>
        <v>0</v>
      </c>
      <c r="BJ201" s="18" t="s">
        <v>83</v>
      </c>
      <c r="BK201" s="239">
        <f>ROUND(I201*H201,2)</f>
        <v>0</v>
      </c>
      <c r="BL201" s="18" t="s">
        <v>895</v>
      </c>
      <c r="BM201" s="238" t="s">
        <v>4564</v>
      </c>
    </row>
    <row r="202" s="2" customFormat="1">
      <c r="A202" s="39"/>
      <c r="B202" s="40"/>
      <c r="C202" s="41"/>
      <c r="D202" s="240" t="s">
        <v>349</v>
      </c>
      <c r="E202" s="41"/>
      <c r="F202" s="241" t="s">
        <v>4387</v>
      </c>
      <c r="G202" s="41"/>
      <c r="H202" s="41"/>
      <c r="I202" s="242"/>
      <c r="J202" s="41"/>
      <c r="K202" s="41"/>
      <c r="L202" s="45"/>
      <c r="M202" s="243"/>
      <c r="N202" s="244"/>
      <c r="O202" s="92"/>
      <c r="P202" s="92"/>
      <c r="Q202" s="92"/>
      <c r="R202" s="92"/>
      <c r="S202" s="92"/>
      <c r="T202" s="93"/>
      <c r="U202" s="39"/>
      <c r="V202" s="39"/>
      <c r="W202" s="39"/>
      <c r="X202" s="39"/>
      <c r="Y202" s="39"/>
      <c r="Z202" s="39"/>
      <c r="AA202" s="39"/>
      <c r="AB202" s="39"/>
      <c r="AC202" s="39"/>
      <c r="AD202" s="39"/>
      <c r="AE202" s="39"/>
      <c r="AT202" s="18" t="s">
        <v>349</v>
      </c>
      <c r="AU202" s="18" t="s">
        <v>85</v>
      </c>
    </row>
    <row r="203" s="2" customFormat="1" ht="16.5" customHeight="1">
      <c r="A203" s="39"/>
      <c r="B203" s="40"/>
      <c r="C203" s="227" t="s">
        <v>737</v>
      </c>
      <c r="D203" s="227" t="s">
        <v>343</v>
      </c>
      <c r="E203" s="228" t="s">
        <v>4565</v>
      </c>
      <c r="F203" s="229" t="s">
        <v>4390</v>
      </c>
      <c r="G203" s="230" t="s">
        <v>543</v>
      </c>
      <c r="H203" s="231">
        <v>760</v>
      </c>
      <c r="I203" s="232"/>
      <c r="J203" s="233">
        <f>ROUND(I203*H203,2)</f>
        <v>0</v>
      </c>
      <c r="K203" s="229" t="s">
        <v>1</v>
      </c>
      <c r="L203" s="45"/>
      <c r="M203" s="234" t="s">
        <v>1</v>
      </c>
      <c r="N203" s="235" t="s">
        <v>41</v>
      </c>
      <c r="O203" s="92"/>
      <c r="P203" s="236">
        <f>O203*H203</f>
        <v>0</v>
      </c>
      <c r="Q203" s="236">
        <v>0</v>
      </c>
      <c r="R203" s="236">
        <f>Q203*H203</f>
        <v>0</v>
      </c>
      <c r="S203" s="236">
        <v>0</v>
      </c>
      <c r="T203" s="237">
        <f>S203*H203</f>
        <v>0</v>
      </c>
      <c r="U203" s="39"/>
      <c r="V203" s="39"/>
      <c r="W203" s="39"/>
      <c r="X203" s="39"/>
      <c r="Y203" s="39"/>
      <c r="Z203" s="39"/>
      <c r="AA203" s="39"/>
      <c r="AB203" s="39"/>
      <c r="AC203" s="39"/>
      <c r="AD203" s="39"/>
      <c r="AE203" s="39"/>
      <c r="AR203" s="238" t="s">
        <v>895</v>
      </c>
      <c r="AT203" s="238" t="s">
        <v>343</v>
      </c>
      <c r="AU203" s="238" t="s">
        <v>85</v>
      </c>
      <c r="AY203" s="18" t="s">
        <v>342</v>
      </c>
      <c r="BE203" s="239">
        <f>IF(N203="základní",J203,0)</f>
        <v>0</v>
      </c>
      <c r="BF203" s="239">
        <f>IF(N203="snížená",J203,0)</f>
        <v>0</v>
      </c>
      <c r="BG203" s="239">
        <f>IF(N203="zákl. přenesená",J203,0)</f>
        <v>0</v>
      </c>
      <c r="BH203" s="239">
        <f>IF(N203="sníž. přenesená",J203,0)</f>
        <v>0</v>
      </c>
      <c r="BI203" s="239">
        <f>IF(N203="nulová",J203,0)</f>
        <v>0</v>
      </c>
      <c r="BJ203" s="18" t="s">
        <v>83</v>
      </c>
      <c r="BK203" s="239">
        <f>ROUND(I203*H203,2)</f>
        <v>0</v>
      </c>
      <c r="BL203" s="18" t="s">
        <v>895</v>
      </c>
      <c r="BM203" s="238" t="s">
        <v>4566</v>
      </c>
    </row>
    <row r="204" s="2" customFormat="1">
      <c r="A204" s="39"/>
      <c r="B204" s="40"/>
      <c r="C204" s="41"/>
      <c r="D204" s="240" t="s">
        <v>349</v>
      </c>
      <c r="E204" s="41"/>
      <c r="F204" s="241" t="s">
        <v>4390</v>
      </c>
      <c r="G204" s="41"/>
      <c r="H204" s="41"/>
      <c r="I204" s="242"/>
      <c r="J204" s="41"/>
      <c r="K204" s="41"/>
      <c r="L204" s="45"/>
      <c r="M204" s="243"/>
      <c r="N204" s="244"/>
      <c r="O204" s="92"/>
      <c r="P204" s="92"/>
      <c r="Q204" s="92"/>
      <c r="R204" s="92"/>
      <c r="S204" s="92"/>
      <c r="T204" s="93"/>
      <c r="U204" s="39"/>
      <c r="V204" s="39"/>
      <c r="W204" s="39"/>
      <c r="X204" s="39"/>
      <c r="Y204" s="39"/>
      <c r="Z204" s="39"/>
      <c r="AA204" s="39"/>
      <c r="AB204" s="39"/>
      <c r="AC204" s="39"/>
      <c r="AD204" s="39"/>
      <c r="AE204" s="39"/>
      <c r="AT204" s="18" t="s">
        <v>349</v>
      </c>
      <c r="AU204" s="18" t="s">
        <v>85</v>
      </c>
    </row>
    <row r="205" s="2" customFormat="1" ht="16.5" customHeight="1">
      <c r="A205" s="39"/>
      <c r="B205" s="40"/>
      <c r="C205" s="227" t="s">
        <v>743</v>
      </c>
      <c r="D205" s="227" t="s">
        <v>343</v>
      </c>
      <c r="E205" s="228" t="s">
        <v>4567</v>
      </c>
      <c r="F205" s="229" t="s">
        <v>4393</v>
      </c>
      <c r="G205" s="230" t="s">
        <v>1807</v>
      </c>
      <c r="H205" s="231">
        <v>3</v>
      </c>
      <c r="I205" s="232"/>
      <c r="J205" s="233">
        <f>ROUND(I205*H205,2)</f>
        <v>0</v>
      </c>
      <c r="K205" s="229" t="s">
        <v>1</v>
      </c>
      <c r="L205" s="45"/>
      <c r="M205" s="234" t="s">
        <v>1</v>
      </c>
      <c r="N205" s="235" t="s">
        <v>41</v>
      </c>
      <c r="O205" s="92"/>
      <c r="P205" s="236">
        <f>O205*H205</f>
        <v>0</v>
      </c>
      <c r="Q205" s="236">
        <v>0</v>
      </c>
      <c r="R205" s="236">
        <f>Q205*H205</f>
        <v>0</v>
      </c>
      <c r="S205" s="236">
        <v>0</v>
      </c>
      <c r="T205" s="237">
        <f>S205*H205</f>
        <v>0</v>
      </c>
      <c r="U205" s="39"/>
      <c r="V205" s="39"/>
      <c r="W205" s="39"/>
      <c r="X205" s="39"/>
      <c r="Y205" s="39"/>
      <c r="Z205" s="39"/>
      <c r="AA205" s="39"/>
      <c r="AB205" s="39"/>
      <c r="AC205" s="39"/>
      <c r="AD205" s="39"/>
      <c r="AE205" s="39"/>
      <c r="AR205" s="238" t="s">
        <v>895</v>
      </c>
      <c r="AT205" s="238" t="s">
        <v>343</v>
      </c>
      <c r="AU205" s="238" t="s">
        <v>85</v>
      </c>
      <c r="AY205" s="18" t="s">
        <v>342</v>
      </c>
      <c r="BE205" s="239">
        <f>IF(N205="základní",J205,0)</f>
        <v>0</v>
      </c>
      <c r="BF205" s="239">
        <f>IF(N205="snížená",J205,0)</f>
        <v>0</v>
      </c>
      <c r="BG205" s="239">
        <f>IF(N205="zákl. přenesená",J205,0)</f>
        <v>0</v>
      </c>
      <c r="BH205" s="239">
        <f>IF(N205="sníž. přenesená",J205,0)</f>
        <v>0</v>
      </c>
      <c r="BI205" s="239">
        <f>IF(N205="nulová",J205,0)</f>
        <v>0</v>
      </c>
      <c r="BJ205" s="18" t="s">
        <v>83</v>
      </c>
      <c r="BK205" s="239">
        <f>ROUND(I205*H205,2)</f>
        <v>0</v>
      </c>
      <c r="BL205" s="18" t="s">
        <v>895</v>
      </c>
      <c r="BM205" s="238" t="s">
        <v>4568</v>
      </c>
    </row>
    <row r="206" s="2" customFormat="1">
      <c r="A206" s="39"/>
      <c r="B206" s="40"/>
      <c r="C206" s="41"/>
      <c r="D206" s="240" t="s">
        <v>349</v>
      </c>
      <c r="E206" s="41"/>
      <c r="F206" s="241" t="s">
        <v>4393</v>
      </c>
      <c r="G206" s="41"/>
      <c r="H206" s="41"/>
      <c r="I206" s="242"/>
      <c r="J206" s="41"/>
      <c r="K206" s="41"/>
      <c r="L206" s="45"/>
      <c r="M206" s="243"/>
      <c r="N206" s="244"/>
      <c r="O206" s="92"/>
      <c r="P206" s="92"/>
      <c r="Q206" s="92"/>
      <c r="R206" s="92"/>
      <c r="S206" s="92"/>
      <c r="T206" s="93"/>
      <c r="U206" s="39"/>
      <c r="V206" s="39"/>
      <c r="W206" s="39"/>
      <c r="X206" s="39"/>
      <c r="Y206" s="39"/>
      <c r="Z206" s="39"/>
      <c r="AA206" s="39"/>
      <c r="AB206" s="39"/>
      <c r="AC206" s="39"/>
      <c r="AD206" s="39"/>
      <c r="AE206" s="39"/>
      <c r="AT206" s="18" t="s">
        <v>349</v>
      </c>
      <c r="AU206" s="18" t="s">
        <v>85</v>
      </c>
    </row>
    <row r="207" s="2" customFormat="1" ht="16.5" customHeight="1">
      <c r="A207" s="39"/>
      <c r="B207" s="40"/>
      <c r="C207" s="227" t="s">
        <v>749</v>
      </c>
      <c r="D207" s="227" t="s">
        <v>343</v>
      </c>
      <c r="E207" s="228" t="s">
        <v>4395</v>
      </c>
      <c r="F207" s="229" t="s">
        <v>4396</v>
      </c>
      <c r="G207" s="230" t="s">
        <v>442</v>
      </c>
      <c r="H207" s="231">
        <v>2</v>
      </c>
      <c r="I207" s="232"/>
      <c r="J207" s="233">
        <f>ROUND(I207*H207,2)</f>
        <v>0</v>
      </c>
      <c r="K207" s="229" t="s">
        <v>1</v>
      </c>
      <c r="L207" s="45"/>
      <c r="M207" s="234" t="s">
        <v>1</v>
      </c>
      <c r="N207" s="235" t="s">
        <v>41</v>
      </c>
      <c r="O207" s="92"/>
      <c r="P207" s="236">
        <f>O207*H207</f>
        <v>0</v>
      </c>
      <c r="Q207" s="236">
        <v>0</v>
      </c>
      <c r="R207" s="236">
        <f>Q207*H207</f>
        <v>0</v>
      </c>
      <c r="S207" s="236">
        <v>0</v>
      </c>
      <c r="T207" s="237">
        <f>S207*H207</f>
        <v>0</v>
      </c>
      <c r="U207" s="39"/>
      <c r="V207" s="39"/>
      <c r="W207" s="39"/>
      <c r="X207" s="39"/>
      <c r="Y207" s="39"/>
      <c r="Z207" s="39"/>
      <c r="AA207" s="39"/>
      <c r="AB207" s="39"/>
      <c r="AC207" s="39"/>
      <c r="AD207" s="39"/>
      <c r="AE207" s="39"/>
      <c r="AR207" s="238" t="s">
        <v>895</v>
      </c>
      <c r="AT207" s="238" t="s">
        <v>343</v>
      </c>
      <c r="AU207" s="238" t="s">
        <v>85</v>
      </c>
      <c r="AY207" s="18" t="s">
        <v>342</v>
      </c>
      <c r="BE207" s="239">
        <f>IF(N207="základní",J207,0)</f>
        <v>0</v>
      </c>
      <c r="BF207" s="239">
        <f>IF(N207="snížená",J207,0)</f>
        <v>0</v>
      </c>
      <c r="BG207" s="239">
        <f>IF(N207="zákl. přenesená",J207,0)</f>
        <v>0</v>
      </c>
      <c r="BH207" s="239">
        <f>IF(N207="sníž. přenesená",J207,0)</f>
        <v>0</v>
      </c>
      <c r="BI207" s="239">
        <f>IF(N207="nulová",J207,0)</f>
        <v>0</v>
      </c>
      <c r="BJ207" s="18" t="s">
        <v>83</v>
      </c>
      <c r="BK207" s="239">
        <f>ROUND(I207*H207,2)</f>
        <v>0</v>
      </c>
      <c r="BL207" s="18" t="s">
        <v>895</v>
      </c>
      <c r="BM207" s="238" t="s">
        <v>4569</v>
      </c>
    </row>
    <row r="208" s="2" customFormat="1">
      <c r="A208" s="39"/>
      <c r="B208" s="40"/>
      <c r="C208" s="41"/>
      <c r="D208" s="240" t="s">
        <v>349</v>
      </c>
      <c r="E208" s="41"/>
      <c r="F208" s="241" t="s">
        <v>4396</v>
      </c>
      <c r="G208" s="41"/>
      <c r="H208" s="41"/>
      <c r="I208" s="242"/>
      <c r="J208" s="41"/>
      <c r="K208" s="41"/>
      <c r="L208" s="45"/>
      <c r="M208" s="243"/>
      <c r="N208" s="244"/>
      <c r="O208" s="92"/>
      <c r="P208" s="92"/>
      <c r="Q208" s="92"/>
      <c r="R208" s="92"/>
      <c r="S208" s="92"/>
      <c r="T208" s="93"/>
      <c r="U208" s="39"/>
      <c r="V208" s="39"/>
      <c r="W208" s="39"/>
      <c r="X208" s="39"/>
      <c r="Y208" s="39"/>
      <c r="Z208" s="39"/>
      <c r="AA208" s="39"/>
      <c r="AB208" s="39"/>
      <c r="AC208" s="39"/>
      <c r="AD208" s="39"/>
      <c r="AE208" s="39"/>
      <c r="AT208" s="18" t="s">
        <v>349</v>
      </c>
      <c r="AU208" s="18" t="s">
        <v>85</v>
      </c>
    </row>
    <row r="209" s="2" customFormat="1" ht="16.5" customHeight="1">
      <c r="A209" s="39"/>
      <c r="B209" s="40"/>
      <c r="C209" s="227" t="s">
        <v>755</v>
      </c>
      <c r="D209" s="227" t="s">
        <v>343</v>
      </c>
      <c r="E209" s="228" t="s">
        <v>4398</v>
      </c>
      <c r="F209" s="229" t="s">
        <v>4399</v>
      </c>
      <c r="G209" s="230" t="s">
        <v>2008</v>
      </c>
      <c r="H209" s="231">
        <v>32</v>
      </c>
      <c r="I209" s="232"/>
      <c r="J209" s="233">
        <f>ROUND(I209*H209,2)</f>
        <v>0</v>
      </c>
      <c r="K209" s="229" t="s">
        <v>1</v>
      </c>
      <c r="L209" s="45"/>
      <c r="M209" s="234" t="s">
        <v>1</v>
      </c>
      <c r="N209" s="235" t="s">
        <v>41</v>
      </c>
      <c r="O209" s="92"/>
      <c r="P209" s="236">
        <f>O209*H209</f>
        <v>0</v>
      </c>
      <c r="Q209" s="236">
        <v>0</v>
      </c>
      <c r="R209" s="236">
        <f>Q209*H209</f>
        <v>0</v>
      </c>
      <c r="S209" s="236">
        <v>0</v>
      </c>
      <c r="T209" s="237">
        <f>S209*H209</f>
        <v>0</v>
      </c>
      <c r="U209" s="39"/>
      <c r="V209" s="39"/>
      <c r="W209" s="39"/>
      <c r="X209" s="39"/>
      <c r="Y209" s="39"/>
      <c r="Z209" s="39"/>
      <c r="AA209" s="39"/>
      <c r="AB209" s="39"/>
      <c r="AC209" s="39"/>
      <c r="AD209" s="39"/>
      <c r="AE209" s="39"/>
      <c r="AR209" s="238" t="s">
        <v>895</v>
      </c>
      <c r="AT209" s="238" t="s">
        <v>343</v>
      </c>
      <c r="AU209" s="238" t="s">
        <v>85</v>
      </c>
      <c r="AY209" s="18" t="s">
        <v>342</v>
      </c>
      <c r="BE209" s="239">
        <f>IF(N209="základní",J209,0)</f>
        <v>0</v>
      </c>
      <c r="BF209" s="239">
        <f>IF(N209="snížená",J209,0)</f>
        <v>0</v>
      </c>
      <c r="BG209" s="239">
        <f>IF(N209="zákl. přenesená",J209,0)</f>
        <v>0</v>
      </c>
      <c r="BH209" s="239">
        <f>IF(N209="sníž. přenesená",J209,0)</f>
        <v>0</v>
      </c>
      <c r="BI209" s="239">
        <f>IF(N209="nulová",J209,0)</f>
        <v>0</v>
      </c>
      <c r="BJ209" s="18" t="s">
        <v>83</v>
      </c>
      <c r="BK209" s="239">
        <f>ROUND(I209*H209,2)</f>
        <v>0</v>
      </c>
      <c r="BL209" s="18" t="s">
        <v>895</v>
      </c>
      <c r="BM209" s="238" t="s">
        <v>4570</v>
      </c>
    </row>
    <row r="210" s="2" customFormat="1">
      <c r="A210" s="39"/>
      <c r="B210" s="40"/>
      <c r="C210" s="41"/>
      <c r="D210" s="240" t="s">
        <v>349</v>
      </c>
      <c r="E210" s="41"/>
      <c r="F210" s="241" t="s">
        <v>4399</v>
      </c>
      <c r="G210" s="41"/>
      <c r="H210" s="41"/>
      <c r="I210" s="242"/>
      <c r="J210" s="41"/>
      <c r="K210" s="41"/>
      <c r="L210" s="45"/>
      <c r="M210" s="243"/>
      <c r="N210" s="244"/>
      <c r="O210" s="92"/>
      <c r="P210" s="92"/>
      <c r="Q210" s="92"/>
      <c r="R210" s="92"/>
      <c r="S210" s="92"/>
      <c r="T210" s="93"/>
      <c r="U210" s="39"/>
      <c r="V210" s="39"/>
      <c r="W210" s="39"/>
      <c r="X210" s="39"/>
      <c r="Y210" s="39"/>
      <c r="Z210" s="39"/>
      <c r="AA210" s="39"/>
      <c r="AB210" s="39"/>
      <c r="AC210" s="39"/>
      <c r="AD210" s="39"/>
      <c r="AE210" s="39"/>
      <c r="AT210" s="18" t="s">
        <v>349</v>
      </c>
      <c r="AU210" s="18" t="s">
        <v>85</v>
      </c>
    </row>
    <row r="211" s="2" customFormat="1" ht="16.5" customHeight="1">
      <c r="A211" s="39"/>
      <c r="B211" s="40"/>
      <c r="C211" s="227" t="s">
        <v>760</v>
      </c>
      <c r="D211" s="227" t="s">
        <v>343</v>
      </c>
      <c r="E211" s="228" t="s">
        <v>4401</v>
      </c>
      <c r="F211" s="229" t="s">
        <v>4402</v>
      </c>
      <c r="G211" s="230" t="s">
        <v>1807</v>
      </c>
      <c r="H211" s="231">
        <v>1</v>
      </c>
      <c r="I211" s="232"/>
      <c r="J211" s="233">
        <f>ROUND(I211*H211,2)</f>
        <v>0</v>
      </c>
      <c r="K211" s="229" t="s">
        <v>1</v>
      </c>
      <c r="L211" s="45"/>
      <c r="M211" s="234" t="s">
        <v>1</v>
      </c>
      <c r="N211" s="235" t="s">
        <v>41</v>
      </c>
      <c r="O211" s="92"/>
      <c r="P211" s="236">
        <f>O211*H211</f>
        <v>0</v>
      </c>
      <c r="Q211" s="236">
        <v>0</v>
      </c>
      <c r="R211" s="236">
        <f>Q211*H211</f>
        <v>0</v>
      </c>
      <c r="S211" s="236">
        <v>0</v>
      </c>
      <c r="T211" s="237">
        <f>S211*H211</f>
        <v>0</v>
      </c>
      <c r="U211" s="39"/>
      <c r="V211" s="39"/>
      <c r="W211" s="39"/>
      <c r="X211" s="39"/>
      <c r="Y211" s="39"/>
      <c r="Z211" s="39"/>
      <c r="AA211" s="39"/>
      <c r="AB211" s="39"/>
      <c r="AC211" s="39"/>
      <c r="AD211" s="39"/>
      <c r="AE211" s="39"/>
      <c r="AR211" s="238" t="s">
        <v>895</v>
      </c>
      <c r="AT211" s="238" t="s">
        <v>343</v>
      </c>
      <c r="AU211" s="238" t="s">
        <v>85</v>
      </c>
      <c r="AY211" s="18" t="s">
        <v>342</v>
      </c>
      <c r="BE211" s="239">
        <f>IF(N211="základní",J211,0)</f>
        <v>0</v>
      </c>
      <c r="BF211" s="239">
        <f>IF(N211="snížená",J211,0)</f>
        <v>0</v>
      </c>
      <c r="BG211" s="239">
        <f>IF(N211="zákl. přenesená",J211,0)</f>
        <v>0</v>
      </c>
      <c r="BH211" s="239">
        <f>IF(N211="sníž. přenesená",J211,0)</f>
        <v>0</v>
      </c>
      <c r="BI211" s="239">
        <f>IF(N211="nulová",J211,0)</f>
        <v>0</v>
      </c>
      <c r="BJ211" s="18" t="s">
        <v>83</v>
      </c>
      <c r="BK211" s="239">
        <f>ROUND(I211*H211,2)</f>
        <v>0</v>
      </c>
      <c r="BL211" s="18" t="s">
        <v>895</v>
      </c>
      <c r="BM211" s="238" t="s">
        <v>4571</v>
      </c>
    </row>
    <row r="212" s="2" customFormat="1">
      <c r="A212" s="39"/>
      <c r="B212" s="40"/>
      <c r="C212" s="41"/>
      <c r="D212" s="240" t="s">
        <v>349</v>
      </c>
      <c r="E212" s="41"/>
      <c r="F212" s="241" t="s">
        <v>4402</v>
      </c>
      <c r="G212" s="41"/>
      <c r="H212" s="41"/>
      <c r="I212" s="242"/>
      <c r="J212" s="41"/>
      <c r="K212" s="41"/>
      <c r="L212" s="45"/>
      <c r="M212" s="243"/>
      <c r="N212" s="244"/>
      <c r="O212" s="92"/>
      <c r="P212" s="92"/>
      <c r="Q212" s="92"/>
      <c r="R212" s="92"/>
      <c r="S212" s="92"/>
      <c r="T212" s="93"/>
      <c r="U212" s="39"/>
      <c r="V212" s="39"/>
      <c r="W212" s="39"/>
      <c r="X212" s="39"/>
      <c r="Y212" s="39"/>
      <c r="Z212" s="39"/>
      <c r="AA212" s="39"/>
      <c r="AB212" s="39"/>
      <c r="AC212" s="39"/>
      <c r="AD212" s="39"/>
      <c r="AE212" s="39"/>
      <c r="AT212" s="18" t="s">
        <v>349</v>
      </c>
      <c r="AU212" s="18" t="s">
        <v>85</v>
      </c>
    </row>
    <row r="213" s="2" customFormat="1" ht="16.5" customHeight="1">
      <c r="A213" s="39"/>
      <c r="B213" s="40"/>
      <c r="C213" s="227" t="s">
        <v>766</v>
      </c>
      <c r="D213" s="227" t="s">
        <v>343</v>
      </c>
      <c r="E213" s="228" t="s">
        <v>4404</v>
      </c>
      <c r="F213" s="229" t="s">
        <v>4572</v>
      </c>
      <c r="G213" s="230" t="s">
        <v>2008</v>
      </c>
      <c r="H213" s="231">
        <v>225</v>
      </c>
      <c r="I213" s="232"/>
      <c r="J213" s="233">
        <f>ROUND(I213*H213,2)</f>
        <v>0</v>
      </c>
      <c r="K213" s="229" t="s">
        <v>1</v>
      </c>
      <c r="L213" s="45"/>
      <c r="M213" s="234" t="s">
        <v>1</v>
      </c>
      <c r="N213" s="235" t="s">
        <v>41</v>
      </c>
      <c r="O213" s="92"/>
      <c r="P213" s="236">
        <f>O213*H213</f>
        <v>0</v>
      </c>
      <c r="Q213" s="236">
        <v>0</v>
      </c>
      <c r="R213" s="236">
        <f>Q213*H213</f>
        <v>0</v>
      </c>
      <c r="S213" s="236">
        <v>0</v>
      </c>
      <c r="T213" s="237">
        <f>S213*H213</f>
        <v>0</v>
      </c>
      <c r="U213" s="39"/>
      <c r="V213" s="39"/>
      <c r="W213" s="39"/>
      <c r="X213" s="39"/>
      <c r="Y213" s="39"/>
      <c r="Z213" s="39"/>
      <c r="AA213" s="39"/>
      <c r="AB213" s="39"/>
      <c r="AC213" s="39"/>
      <c r="AD213" s="39"/>
      <c r="AE213" s="39"/>
      <c r="AR213" s="238" t="s">
        <v>895</v>
      </c>
      <c r="AT213" s="238" t="s">
        <v>343</v>
      </c>
      <c r="AU213" s="238" t="s">
        <v>85</v>
      </c>
      <c r="AY213" s="18" t="s">
        <v>342</v>
      </c>
      <c r="BE213" s="239">
        <f>IF(N213="základní",J213,0)</f>
        <v>0</v>
      </c>
      <c r="BF213" s="239">
        <f>IF(N213="snížená",J213,0)</f>
        <v>0</v>
      </c>
      <c r="BG213" s="239">
        <f>IF(N213="zákl. přenesená",J213,0)</f>
        <v>0</v>
      </c>
      <c r="BH213" s="239">
        <f>IF(N213="sníž. přenesená",J213,0)</f>
        <v>0</v>
      </c>
      <c r="BI213" s="239">
        <f>IF(N213="nulová",J213,0)</f>
        <v>0</v>
      </c>
      <c r="BJ213" s="18" t="s">
        <v>83</v>
      </c>
      <c r="BK213" s="239">
        <f>ROUND(I213*H213,2)</f>
        <v>0</v>
      </c>
      <c r="BL213" s="18" t="s">
        <v>895</v>
      </c>
      <c r="BM213" s="238" t="s">
        <v>4573</v>
      </c>
    </row>
    <row r="214" s="2" customFormat="1">
      <c r="A214" s="39"/>
      <c r="B214" s="40"/>
      <c r="C214" s="41"/>
      <c r="D214" s="240" t="s">
        <v>349</v>
      </c>
      <c r="E214" s="41"/>
      <c r="F214" s="241" t="s">
        <v>4572</v>
      </c>
      <c r="G214" s="41"/>
      <c r="H214" s="41"/>
      <c r="I214" s="242"/>
      <c r="J214" s="41"/>
      <c r="K214" s="41"/>
      <c r="L214" s="45"/>
      <c r="M214" s="243"/>
      <c r="N214" s="244"/>
      <c r="O214" s="92"/>
      <c r="P214" s="92"/>
      <c r="Q214" s="92"/>
      <c r="R214" s="92"/>
      <c r="S214" s="92"/>
      <c r="T214" s="93"/>
      <c r="U214" s="39"/>
      <c r="V214" s="39"/>
      <c r="W214" s="39"/>
      <c r="X214" s="39"/>
      <c r="Y214" s="39"/>
      <c r="Z214" s="39"/>
      <c r="AA214" s="39"/>
      <c r="AB214" s="39"/>
      <c r="AC214" s="39"/>
      <c r="AD214" s="39"/>
      <c r="AE214" s="39"/>
      <c r="AT214" s="18" t="s">
        <v>349</v>
      </c>
      <c r="AU214" s="18" t="s">
        <v>85</v>
      </c>
    </row>
    <row r="215" s="2" customFormat="1" ht="16.5" customHeight="1">
      <c r="A215" s="39"/>
      <c r="B215" s="40"/>
      <c r="C215" s="227" t="s">
        <v>772</v>
      </c>
      <c r="D215" s="227" t="s">
        <v>343</v>
      </c>
      <c r="E215" s="228" t="s">
        <v>4407</v>
      </c>
      <c r="F215" s="229" t="s">
        <v>4408</v>
      </c>
      <c r="G215" s="230" t="s">
        <v>1807</v>
      </c>
      <c r="H215" s="231">
        <v>1</v>
      </c>
      <c r="I215" s="232"/>
      <c r="J215" s="233">
        <f>ROUND(I215*H215,2)</f>
        <v>0</v>
      </c>
      <c r="K215" s="229" t="s">
        <v>1</v>
      </c>
      <c r="L215" s="45"/>
      <c r="M215" s="234" t="s">
        <v>1</v>
      </c>
      <c r="N215" s="235" t="s">
        <v>41</v>
      </c>
      <c r="O215" s="92"/>
      <c r="P215" s="236">
        <f>O215*H215</f>
        <v>0</v>
      </c>
      <c r="Q215" s="236">
        <v>0</v>
      </c>
      <c r="R215" s="236">
        <f>Q215*H215</f>
        <v>0</v>
      </c>
      <c r="S215" s="236">
        <v>0</v>
      </c>
      <c r="T215" s="237">
        <f>S215*H215</f>
        <v>0</v>
      </c>
      <c r="U215" s="39"/>
      <c r="V215" s="39"/>
      <c r="W215" s="39"/>
      <c r="X215" s="39"/>
      <c r="Y215" s="39"/>
      <c r="Z215" s="39"/>
      <c r="AA215" s="39"/>
      <c r="AB215" s="39"/>
      <c r="AC215" s="39"/>
      <c r="AD215" s="39"/>
      <c r="AE215" s="39"/>
      <c r="AR215" s="238" t="s">
        <v>895</v>
      </c>
      <c r="AT215" s="238" t="s">
        <v>343</v>
      </c>
      <c r="AU215" s="238" t="s">
        <v>85</v>
      </c>
      <c r="AY215" s="18" t="s">
        <v>342</v>
      </c>
      <c r="BE215" s="239">
        <f>IF(N215="základní",J215,0)</f>
        <v>0</v>
      </c>
      <c r="BF215" s="239">
        <f>IF(N215="snížená",J215,0)</f>
        <v>0</v>
      </c>
      <c r="BG215" s="239">
        <f>IF(N215="zákl. přenesená",J215,0)</f>
        <v>0</v>
      </c>
      <c r="BH215" s="239">
        <f>IF(N215="sníž. přenesená",J215,0)</f>
        <v>0</v>
      </c>
      <c r="BI215" s="239">
        <f>IF(N215="nulová",J215,0)</f>
        <v>0</v>
      </c>
      <c r="BJ215" s="18" t="s">
        <v>83</v>
      </c>
      <c r="BK215" s="239">
        <f>ROUND(I215*H215,2)</f>
        <v>0</v>
      </c>
      <c r="BL215" s="18" t="s">
        <v>895</v>
      </c>
      <c r="BM215" s="238" t="s">
        <v>4574</v>
      </c>
    </row>
    <row r="216" s="2" customFormat="1">
      <c r="A216" s="39"/>
      <c r="B216" s="40"/>
      <c r="C216" s="41"/>
      <c r="D216" s="240" t="s">
        <v>349</v>
      </c>
      <c r="E216" s="41"/>
      <c r="F216" s="241" t="s">
        <v>4408</v>
      </c>
      <c r="G216" s="41"/>
      <c r="H216" s="41"/>
      <c r="I216" s="242"/>
      <c r="J216" s="41"/>
      <c r="K216" s="41"/>
      <c r="L216" s="45"/>
      <c r="M216" s="243"/>
      <c r="N216" s="244"/>
      <c r="O216" s="92"/>
      <c r="P216" s="92"/>
      <c r="Q216" s="92"/>
      <c r="R216" s="92"/>
      <c r="S216" s="92"/>
      <c r="T216" s="93"/>
      <c r="U216" s="39"/>
      <c r="V216" s="39"/>
      <c r="W216" s="39"/>
      <c r="X216" s="39"/>
      <c r="Y216" s="39"/>
      <c r="Z216" s="39"/>
      <c r="AA216" s="39"/>
      <c r="AB216" s="39"/>
      <c r="AC216" s="39"/>
      <c r="AD216" s="39"/>
      <c r="AE216" s="39"/>
      <c r="AT216" s="18" t="s">
        <v>349</v>
      </c>
      <c r="AU216" s="18" t="s">
        <v>85</v>
      </c>
    </row>
    <row r="217" s="2" customFormat="1" ht="16.5" customHeight="1">
      <c r="A217" s="39"/>
      <c r="B217" s="40"/>
      <c r="C217" s="227" t="s">
        <v>777</v>
      </c>
      <c r="D217" s="227" t="s">
        <v>343</v>
      </c>
      <c r="E217" s="228" t="s">
        <v>4410</v>
      </c>
      <c r="F217" s="229" t="s">
        <v>4411</v>
      </c>
      <c r="G217" s="230" t="s">
        <v>2008</v>
      </c>
      <c r="H217" s="231">
        <v>35</v>
      </c>
      <c r="I217" s="232"/>
      <c r="J217" s="233">
        <f>ROUND(I217*H217,2)</f>
        <v>0</v>
      </c>
      <c r="K217" s="229" t="s">
        <v>1</v>
      </c>
      <c r="L217" s="45"/>
      <c r="M217" s="234" t="s">
        <v>1</v>
      </c>
      <c r="N217" s="235" t="s">
        <v>41</v>
      </c>
      <c r="O217" s="92"/>
      <c r="P217" s="236">
        <f>O217*H217</f>
        <v>0</v>
      </c>
      <c r="Q217" s="236">
        <v>0</v>
      </c>
      <c r="R217" s="236">
        <f>Q217*H217</f>
        <v>0</v>
      </c>
      <c r="S217" s="236">
        <v>0</v>
      </c>
      <c r="T217" s="237">
        <f>S217*H217</f>
        <v>0</v>
      </c>
      <c r="U217" s="39"/>
      <c r="V217" s="39"/>
      <c r="W217" s="39"/>
      <c r="X217" s="39"/>
      <c r="Y217" s="39"/>
      <c r="Z217" s="39"/>
      <c r="AA217" s="39"/>
      <c r="AB217" s="39"/>
      <c r="AC217" s="39"/>
      <c r="AD217" s="39"/>
      <c r="AE217" s="39"/>
      <c r="AR217" s="238" t="s">
        <v>895</v>
      </c>
      <c r="AT217" s="238" t="s">
        <v>343</v>
      </c>
      <c r="AU217" s="238" t="s">
        <v>85</v>
      </c>
      <c r="AY217" s="18" t="s">
        <v>342</v>
      </c>
      <c r="BE217" s="239">
        <f>IF(N217="základní",J217,0)</f>
        <v>0</v>
      </c>
      <c r="BF217" s="239">
        <f>IF(N217="snížená",J217,0)</f>
        <v>0</v>
      </c>
      <c r="BG217" s="239">
        <f>IF(N217="zákl. přenesená",J217,0)</f>
        <v>0</v>
      </c>
      <c r="BH217" s="239">
        <f>IF(N217="sníž. přenesená",J217,0)</f>
        <v>0</v>
      </c>
      <c r="BI217" s="239">
        <f>IF(N217="nulová",J217,0)</f>
        <v>0</v>
      </c>
      <c r="BJ217" s="18" t="s">
        <v>83</v>
      </c>
      <c r="BK217" s="239">
        <f>ROUND(I217*H217,2)</f>
        <v>0</v>
      </c>
      <c r="BL217" s="18" t="s">
        <v>895</v>
      </c>
      <c r="BM217" s="238" t="s">
        <v>4575</v>
      </c>
    </row>
    <row r="218" s="2" customFormat="1">
      <c r="A218" s="39"/>
      <c r="B218" s="40"/>
      <c r="C218" s="41"/>
      <c r="D218" s="240" t="s">
        <v>349</v>
      </c>
      <c r="E218" s="41"/>
      <c r="F218" s="241" t="s">
        <v>4411</v>
      </c>
      <c r="G218" s="41"/>
      <c r="H218" s="41"/>
      <c r="I218" s="242"/>
      <c r="J218" s="41"/>
      <c r="K218" s="41"/>
      <c r="L218" s="45"/>
      <c r="M218" s="243"/>
      <c r="N218" s="244"/>
      <c r="O218" s="92"/>
      <c r="P218" s="92"/>
      <c r="Q218" s="92"/>
      <c r="R218" s="92"/>
      <c r="S218" s="92"/>
      <c r="T218" s="93"/>
      <c r="U218" s="39"/>
      <c r="V218" s="39"/>
      <c r="W218" s="39"/>
      <c r="X218" s="39"/>
      <c r="Y218" s="39"/>
      <c r="Z218" s="39"/>
      <c r="AA218" s="39"/>
      <c r="AB218" s="39"/>
      <c r="AC218" s="39"/>
      <c r="AD218" s="39"/>
      <c r="AE218" s="39"/>
      <c r="AT218" s="18" t="s">
        <v>349</v>
      </c>
      <c r="AU218" s="18" t="s">
        <v>85</v>
      </c>
    </row>
    <row r="219" s="2" customFormat="1" ht="16.5" customHeight="1">
      <c r="A219" s="39"/>
      <c r="B219" s="40"/>
      <c r="C219" s="227" t="s">
        <v>782</v>
      </c>
      <c r="D219" s="227" t="s">
        <v>343</v>
      </c>
      <c r="E219" s="228" t="s">
        <v>4413</v>
      </c>
      <c r="F219" s="229" t="s">
        <v>4576</v>
      </c>
      <c r="G219" s="230" t="s">
        <v>2008</v>
      </c>
      <c r="H219" s="231">
        <v>80</v>
      </c>
      <c r="I219" s="232"/>
      <c r="J219" s="233">
        <f>ROUND(I219*H219,2)</f>
        <v>0</v>
      </c>
      <c r="K219" s="229" t="s">
        <v>1</v>
      </c>
      <c r="L219" s="45"/>
      <c r="M219" s="234" t="s">
        <v>1</v>
      </c>
      <c r="N219" s="235" t="s">
        <v>41</v>
      </c>
      <c r="O219" s="92"/>
      <c r="P219" s="236">
        <f>O219*H219</f>
        <v>0</v>
      </c>
      <c r="Q219" s="236">
        <v>0</v>
      </c>
      <c r="R219" s="236">
        <f>Q219*H219</f>
        <v>0</v>
      </c>
      <c r="S219" s="236">
        <v>0</v>
      </c>
      <c r="T219" s="237">
        <f>S219*H219</f>
        <v>0</v>
      </c>
      <c r="U219" s="39"/>
      <c r="V219" s="39"/>
      <c r="W219" s="39"/>
      <c r="X219" s="39"/>
      <c r="Y219" s="39"/>
      <c r="Z219" s="39"/>
      <c r="AA219" s="39"/>
      <c r="AB219" s="39"/>
      <c r="AC219" s="39"/>
      <c r="AD219" s="39"/>
      <c r="AE219" s="39"/>
      <c r="AR219" s="238" t="s">
        <v>895</v>
      </c>
      <c r="AT219" s="238" t="s">
        <v>343</v>
      </c>
      <c r="AU219" s="238" t="s">
        <v>85</v>
      </c>
      <c r="AY219" s="18" t="s">
        <v>342</v>
      </c>
      <c r="BE219" s="239">
        <f>IF(N219="základní",J219,0)</f>
        <v>0</v>
      </c>
      <c r="BF219" s="239">
        <f>IF(N219="snížená",J219,0)</f>
        <v>0</v>
      </c>
      <c r="BG219" s="239">
        <f>IF(N219="zákl. přenesená",J219,0)</f>
        <v>0</v>
      </c>
      <c r="BH219" s="239">
        <f>IF(N219="sníž. přenesená",J219,0)</f>
        <v>0</v>
      </c>
      <c r="BI219" s="239">
        <f>IF(N219="nulová",J219,0)</f>
        <v>0</v>
      </c>
      <c r="BJ219" s="18" t="s">
        <v>83</v>
      </c>
      <c r="BK219" s="239">
        <f>ROUND(I219*H219,2)</f>
        <v>0</v>
      </c>
      <c r="BL219" s="18" t="s">
        <v>895</v>
      </c>
      <c r="BM219" s="238" t="s">
        <v>4577</v>
      </c>
    </row>
    <row r="220" s="2" customFormat="1">
      <c r="A220" s="39"/>
      <c r="B220" s="40"/>
      <c r="C220" s="41"/>
      <c r="D220" s="240" t="s">
        <v>349</v>
      </c>
      <c r="E220" s="41"/>
      <c r="F220" s="241" t="s">
        <v>4576</v>
      </c>
      <c r="G220" s="41"/>
      <c r="H220" s="41"/>
      <c r="I220" s="242"/>
      <c r="J220" s="41"/>
      <c r="K220" s="41"/>
      <c r="L220" s="45"/>
      <c r="M220" s="243"/>
      <c r="N220" s="244"/>
      <c r="O220" s="92"/>
      <c r="P220" s="92"/>
      <c r="Q220" s="92"/>
      <c r="R220" s="92"/>
      <c r="S220" s="92"/>
      <c r="T220" s="93"/>
      <c r="U220" s="39"/>
      <c r="V220" s="39"/>
      <c r="W220" s="39"/>
      <c r="X220" s="39"/>
      <c r="Y220" s="39"/>
      <c r="Z220" s="39"/>
      <c r="AA220" s="39"/>
      <c r="AB220" s="39"/>
      <c r="AC220" s="39"/>
      <c r="AD220" s="39"/>
      <c r="AE220" s="39"/>
      <c r="AT220" s="18" t="s">
        <v>349</v>
      </c>
      <c r="AU220" s="18" t="s">
        <v>85</v>
      </c>
    </row>
    <row r="221" s="12" customFormat="1" ht="22.8" customHeight="1">
      <c r="A221" s="12"/>
      <c r="B221" s="213"/>
      <c r="C221" s="214"/>
      <c r="D221" s="215" t="s">
        <v>75</v>
      </c>
      <c r="E221" s="246" t="s">
        <v>4578</v>
      </c>
      <c r="F221" s="246" t="s">
        <v>4579</v>
      </c>
      <c r="G221" s="214"/>
      <c r="H221" s="214"/>
      <c r="I221" s="217"/>
      <c r="J221" s="247">
        <f>BK221</f>
        <v>0</v>
      </c>
      <c r="K221" s="214"/>
      <c r="L221" s="219"/>
      <c r="M221" s="220"/>
      <c r="N221" s="221"/>
      <c r="O221" s="221"/>
      <c r="P221" s="222">
        <f>SUM(P222:P235)</f>
        <v>0</v>
      </c>
      <c r="Q221" s="221"/>
      <c r="R221" s="222">
        <f>SUM(R222:R235)</f>
        <v>0</v>
      </c>
      <c r="S221" s="221"/>
      <c r="T221" s="223">
        <f>SUM(T222:T235)</f>
        <v>0</v>
      </c>
      <c r="U221" s="12"/>
      <c r="V221" s="12"/>
      <c r="W221" s="12"/>
      <c r="X221" s="12"/>
      <c r="Y221" s="12"/>
      <c r="Z221" s="12"/>
      <c r="AA221" s="12"/>
      <c r="AB221" s="12"/>
      <c r="AC221" s="12"/>
      <c r="AD221" s="12"/>
      <c r="AE221" s="12"/>
      <c r="AR221" s="224" t="s">
        <v>92</v>
      </c>
      <c r="AT221" s="225" t="s">
        <v>75</v>
      </c>
      <c r="AU221" s="225" t="s">
        <v>83</v>
      </c>
      <c r="AY221" s="224" t="s">
        <v>342</v>
      </c>
      <c r="BK221" s="226">
        <f>SUM(BK222:BK235)</f>
        <v>0</v>
      </c>
    </row>
    <row r="222" s="2" customFormat="1" ht="16.5" customHeight="1">
      <c r="A222" s="39"/>
      <c r="B222" s="40"/>
      <c r="C222" s="227" t="s">
        <v>787</v>
      </c>
      <c r="D222" s="227" t="s">
        <v>343</v>
      </c>
      <c r="E222" s="228" t="s">
        <v>4580</v>
      </c>
      <c r="F222" s="229" t="s">
        <v>4581</v>
      </c>
      <c r="G222" s="230" t="s">
        <v>442</v>
      </c>
      <c r="H222" s="231">
        <v>5</v>
      </c>
      <c r="I222" s="232"/>
      <c r="J222" s="233">
        <f>ROUND(I222*H222,2)</f>
        <v>0</v>
      </c>
      <c r="K222" s="229" t="s">
        <v>1</v>
      </c>
      <c r="L222" s="45"/>
      <c r="M222" s="234" t="s">
        <v>1</v>
      </c>
      <c r="N222" s="235" t="s">
        <v>41</v>
      </c>
      <c r="O222" s="92"/>
      <c r="P222" s="236">
        <f>O222*H222</f>
        <v>0</v>
      </c>
      <c r="Q222" s="236">
        <v>0</v>
      </c>
      <c r="R222" s="236">
        <f>Q222*H222</f>
        <v>0</v>
      </c>
      <c r="S222" s="236">
        <v>0</v>
      </c>
      <c r="T222" s="237">
        <f>S222*H222</f>
        <v>0</v>
      </c>
      <c r="U222" s="39"/>
      <c r="V222" s="39"/>
      <c r="W222" s="39"/>
      <c r="X222" s="39"/>
      <c r="Y222" s="39"/>
      <c r="Z222" s="39"/>
      <c r="AA222" s="39"/>
      <c r="AB222" s="39"/>
      <c r="AC222" s="39"/>
      <c r="AD222" s="39"/>
      <c r="AE222" s="39"/>
      <c r="AR222" s="238" t="s">
        <v>895</v>
      </c>
      <c r="AT222" s="238" t="s">
        <v>343</v>
      </c>
      <c r="AU222" s="238" t="s">
        <v>85</v>
      </c>
      <c r="AY222" s="18" t="s">
        <v>342</v>
      </c>
      <c r="BE222" s="239">
        <f>IF(N222="základní",J222,0)</f>
        <v>0</v>
      </c>
      <c r="BF222" s="239">
        <f>IF(N222="snížená",J222,0)</f>
        <v>0</v>
      </c>
      <c r="BG222" s="239">
        <f>IF(N222="zákl. přenesená",J222,0)</f>
        <v>0</v>
      </c>
      <c r="BH222" s="239">
        <f>IF(N222="sníž. přenesená",J222,0)</f>
        <v>0</v>
      </c>
      <c r="BI222" s="239">
        <f>IF(N222="nulová",J222,0)</f>
        <v>0</v>
      </c>
      <c r="BJ222" s="18" t="s">
        <v>83</v>
      </c>
      <c r="BK222" s="239">
        <f>ROUND(I222*H222,2)</f>
        <v>0</v>
      </c>
      <c r="BL222" s="18" t="s">
        <v>895</v>
      </c>
      <c r="BM222" s="238" t="s">
        <v>4582</v>
      </c>
    </row>
    <row r="223" s="2" customFormat="1">
      <c r="A223" s="39"/>
      <c r="B223" s="40"/>
      <c r="C223" s="41"/>
      <c r="D223" s="240" t="s">
        <v>349</v>
      </c>
      <c r="E223" s="41"/>
      <c r="F223" s="241" t="s">
        <v>4581</v>
      </c>
      <c r="G223" s="41"/>
      <c r="H223" s="41"/>
      <c r="I223" s="242"/>
      <c r="J223" s="41"/>
      <c r="K223" s="41"/>
      <c r="L223" s="45"/>
      <c r="M223" s="243"/>
      <c r="N223" s="244"/>
      <c r="O223" s="92"/>
      <c r="P223" s="92"/>
      <c r="Q223" s="92"/>
      <c r="R223" s="92"/>
      <c r="S223" s="92"/>
      <c r="T223" s="93"/>
      <c r="U223" s="39"/>
      <c r="V223" s="39"/>
      <c r="W223" s="39"/>
      <c r="X223" s="39"/>
      <c r="Y223" s="39"/>
      <c r="Z223" s="39"/>
      <c r="AA223" s="39"/>
      <c r="AB223" s="39"/>
      <c r="AC223" s="39"/>
      <c r="AD223" s="39"/>
      <c r="AE223" s="39"/>
      <c r="AT223" s="18" t="s">
        <v>349</v>
      </c>
      <c r="AU223" s="18" t="s">
        <v>85</v>
      </c>
    </row>
    <row r="224" s="2" customFormat="1" ht="16.5" customHeight="1">
      <c r="A224" s="39"/>
      <c r="B224" s="40"/>
      <c r="C224" s="227" t="s">
        <v>793</v>
      </c>
      <c r="D224" s="227" t="s">
        <v>343</v>
      </c>
      <c r="E224" s="228" t="s">
        <v>4583</v>
      </c>
      <c r="F224" s="229" t="s">
        <v>4584</v>
      </c>
      <c r="G224" s="230" t="s">
        <v>442</v>
      </c>
      <c r="H224" s="231">
        <v>5</v>
      </c>
      <c r="I224" s="232"/>
      <c r="J224" s="233">
        <f>ROUND(I224*H224,2)</f>
        <v>0</v>
      </c>
      <c r="K224" s="229" t="s">
        <v>1</v>
      </c>
      <c r="L224" s="45"/>
      <c r="M224" s="234" t="s">
        <v>1</v>
      </c>
      <c r="N224" s="235" t="s">
        <v>41</v>
      </c>
      <c r="O224" s="92"/>
      <c r="P224" s="236">
        <f>O224*H224</f>
        <v>0</v>
      </c>
      <c r="Q224" s="236">
        <v>0</v>
      </c>
      <c r="R224" s="236">
        <f>Q224*H224</f>
        <v>0</v>
      </c>
      <c r="S224" s="236">
        <v>0</v>
      </c>
      <c r="T224" s="237">
        <f>S224*H224</f>
        <v>0</v>
      </c>
      <c r="U224" s="39"/>
      <c r="V224" s="39"/>
      <c r="W224" s="39"/>
      <c r="X224" s="39"/>
      <c r="Y224" s="39"/>
      <c r="Z224" s="39"/>
      <c r="AA224" s="39"/>
      <c r="AB224" s="39"/>
      <c r="AC224" s="39"/>
      <c r="AD224" s="39"/>
      <c r="AE224" s="39"/>
      <c r="AR224" s="238" t="s">
        <v>895</v>
      </c>
      <c r="AT224" s="238" t="s">
        <v>343</v>
      </c>
      <c r="AU224" s="238" t="s">
        <v>85</v>
      </c>
      <c r="AY224" s="18" t="s">
        <v>342</v>
      </c>
      <c r="BE224" s="239">
        <f>IF(N224="základní",J224,0)</f>
        <v>0</v>
      </c>
      <c r="BF224" s="239">
        <f>IF(N224="snížená",J224,0)</f>
        <v>0</v>
      </c>
      <c r="BG224" s="239">
        <f>IF(N224="zákl. přenesená",J224,0)</f>
        <v>0</v>
      </c>
      <c r="BH224" s="239">
        <f>IF(N224="sníž. přenesená",J224,0)</f>
        <v>0</v>
      </c>
      <c r="BI224" s="239">
        <f>IF(N224="nulová",J224,0)</f>
        <v>0</v>
      </c>
      <c r="BJ224" s="18" t="s">
        <v>83</v>
      </c>
      <c r="BK224" s="239">
        <f>ROUND(I224*H224,2)</f>
        <v>0</v>
      </c>
      <c r="BL224" s="18" t="s">
        <v>895</v>
      </c>
      <c r="BM224" s="238" t="s">
        <v>4585</v>
      </c>
    </row>
    <row r="225" s="2" customFormat="1">
      <c r="A225" s="39"/>
      <c r="B225" s="40"/>
      <c r="C225" s="41"/>
      <c r="D225" s="240" t="s">
        <v>349</v>
      </c>
      <c r="E225" s="41"/>
      <c r="F225" s="241" t="s">
        <v>4584</v>
      </c>
      <c r="G225" s="41"/>
      <c r="H225" s="41"/>
      <c r="I225" s="242"/>
      <c r="J225" s="41"/>
      <c r="K225" s="41"/>
      <c r="L225" s="45"/>
      <c r="M225" s="243"/>
      <c r="N225" s="244"/>
      <c r="O225" s="92"/>
      <c r="P225" s="92"/>
      <c r="Q225" s="92"/>
      <c r="R225" s="92"/>
      <c r="S225" s="92"/>
      <c r="T225" s="93"/>
      <c r="U225" s="39"/>
      <c r="V225" s="39"/>
      <c r="W225" s="39"/>
      <c r="X225" s="39"/>
      <c r="Y225" s="39"/>
      <c r="Z225" s="39"/>
      <c r="AA225" s="39"/>
      <c r="AB225" s="39"/>
      <c r="AC225" s="39"/>
      <c r="AD225" s="39"/>
      <c r="AE225" s="39"/>
      <c r="AT225" s="18" t="s">
        <v>349</v>
      </c>
      <c r="AU225" s="18" t="s">
        <v>85</v>
      </c>
    </row>
    <row r="226" s="2" customFormat="1" ht="16.5" customHeight="1">
      <c r="A226" s="39"/>
      <c r="B226" s="40"/>
      <c r="C226" s="227" t="s">
        <v>798</v>
      </c>
      <c r="D226" s="227" t="s">
        <v>343</v>
      </c>
      <c r="E226" s="228" t="s">
        <v>4586</v>
      </c>
      <c r="F226" s="229" t="s">
        <v>4587</v>
      </c>
      <c r="G226" s="230" t="s">
        <v>442</v>
      </c>
      <c r="H226" s="231">
        <v>5</v>
      </c>
      <c r="I226" s="232"/>
      <c r="J226" s="233">
        <f>ROUND(I226*H226,2)</f>
        <v>0</v>
      </c>
      <c r="K226" s="229" t="s">
        <v>1</v>
      </c>
      <c r="L226" s="45"/>
      <c r="M226" s="234" t="s">
        <v>1</v>
      </c>
      <c r="N226" s="235" t="s">
        <v>41</v>
      </c>
      <c r="O226" s="92"/>
      <c r="P226" s="236">
        <f>O226*H226</f>
        <v>0</v>
      </c>
      <c r="Q226" s="236">
        <v>0</v>
      </c>
      <c r="R226" s="236">
        <f>Q226*H226</f>
        <v>0</v>
      </c>
      <c r="S226" s="236">
        <v>0</v>
      </c>
      <c r="T226" s="237">
        <f>S226*H226</f>
        <v>0</v>
      </c>
      <c r="U226" s="39"/>
      <c r="V226" s="39"/>
      <c r="W226" s="39"/>
      <c r="X226" s="39"/>
      <c r="Y226" s="39"/>
      <c r="Z226" s="39"/>
      <c r="AA226" s="39"/>
      <c r="AB226" s="39"/>
      <c r="AC226" s="39"/>
      <c r="AD226" s="39"/>
      <c r="AE226" s="39"/>
      <c r="AR226" s="238" t="s">
        <v>895</v>
      </c>
      <c r="AT226" s="238" t="s">
        <v>343</v>
      </c>
      <c r="AU226" s="238" t="s">
        <v>85</v>
      </c>
      <c r="AY226" s="18" t="s">
        <v>342</v>
      </c>
      <c r="BE226" s="239">
        <f>IF(N226="základní",J226,0)</f>
        <v>0</v>
      </c>
      <c r="BF226" s="239">
        <f>IF(N226="snížená",J226,0)</f>
        <v>0</v>
      </c>
      <c r="BG226" s="239">
        <f>IF(N226="zákl. přenesená",J226,0)</f>
        <v>0</v>
      </c>
      <c r="BH226" s="239">
        <f>IF(N226="sníž. přenesená",J226,0)</f>
        <v>0</v>
      </c>
      <c r="BI226" s="239">
        <f>IF(N226="nulová",J226,0)</f>
        <v>0</v>
      </c>
      <c r="BJ226" s="18" t="s">
        <v>83</v>
      </c>
      <c r="BK226" s="239">
        <f>ROUND(I226*H226,2)</f>
        <v>0</v>
      </c>
      <c r="BL226" s="18" t="s">
        <v>895</v>
      </c>
      <c r="BM226" s="238" t="s">
        <v>4588</v>
      </c>
    </row>
    <row r="227" s="2" customFormat="1">
      <c r="A227" s="39"/>
      <c r="B227" s="40"/>
      <c r="C227" s="41"/>
      <c r="D227" s="240" t="s">
        <v>349</v>
      </c>
      <c r="E227" s="41"/>
      <c r="F227" s="241" t="s">
        <v>4587</v>
      </c>
      <c r="G227" s="41"/>
      <c r="H227" s="41"/>
      <c r="I227" s="242"/>
      <c r="J227" s="41"/>
      <c r="K227" s="41"/>
      <c r="L227" s="45"/>
      <c r="M227" s="243"/>
      <c r="N227" s="244"/>
      <c r="O227" s="92"/>
      <c r="P227" s="92"/>
      <c r="Q227" s="92"/>
      <c r="R227" s="92"/>
      <c r="S227" s="92"/>
      <c r="T227" s="93"/>
      <c r="U227" s="39"/>
      <c r="V227" s="39"/>
      <c r="W227" s="39"/>
      <c r="X227" s="39"/>
      <c r="Y227" s="39"/>
      <c r="Z227" s="39"/>
      <c r="AA227" s="39"/>
      <c r="AB227" s="39"/>
      <c r="AC227" s="39"/>
      <c r="AD227" s="39"/>
      <c r="AE227" s="39"/>
      <c r="AT227" s="18" t="s">
        <v>349</v>
      </c>
      <c r="AU227" s="18" t="s">
        <v>85</v>
      </c>
    </row>
    <row r="228" s="2" customFormat="1" ht="16.5" customHeight="1">
      <c r="A228" s="39"/>
      <c r="B228" s="40"/>
      <c r="C228" s="227" t="s">
        <v>803</v>
      </c>
      <c r="D228" s="227" t="s">
        <v>343</v>
      </c>
      <c r="E228" s="228" t="s">
        <v>4589</v>
      </c>
      <c r="F228" s="229" t="s">
        <v>4590</v>
      </c>
      <c r="G228" s="230" t="s">
        <v>442</v>
      </c>
      <c r="H228" s="231">
        <v>5</v>
      </c>
      <c r="I228" s="232"/>
      <c r="J228" s="233">
        <f>ROUND(I228*H228,2)</f>
        <v>0</v>
      </c>
      <c r="K228" s="229" t="s">
        <v>1</v>
      </c>
      <c r="L228" s="45"/>
      <c r="M228" s="234" t="s">
        <v>1</v>
      </c>
      <c r="N228" s="235" t="s">
        <v>41</v>
      </c>
      <c r="O228" s="92"/>
      <c r="P228" s="236">
        <f>O228*H228</f>
        <v>0</v>
      </c>
      <c r="Q228" s="236">
        <v>0</v>
      </c>
      <c r="R228" s="236">
        <f>Q228*H228</f>
        <v>0</v>
      </c>
      <c r="S228" s="236">
        <v>0</v>
      </c>
      <c r="T228" s="237">
        <f>S228*H228</f>
        <v>0</v>
      </c>
      <c r="U228" s="39"/>
      <c r="V228" s="39"/>
      <c r="W228" s="39"/>
      <c r="X228" s="39"/>
      <c r="Y228" s="39"/>
      <c r="Z228" s="39"/>
      <c r="AA228" s="39"/>
      <c r="AB228" s="39"/>
      <c r="AC228" s="39"/>
      <c r="AD228" s="39"/>
      <c r="AE228" s="39"/>
      <c r="AR228" s="238" t="s">
        <v>895</v>
      </c>
      <c r="AT228" s="238" t="s">
        <v>343</v>
      </c>
      <c r="AU228" s="238" t="s">
        <v>85</v>
      </c>
      <c r="AY228" s="18" t="s">
        <v>342</v>
      </c>
      <c r="BE228" s="239">
        <f>IF(N228="základní",J228,0)</f>
        <v>0</v>
      </c>
      <c r="BF228" s="239">
        <f>IF(N228="snížená",J228,0)</f>
        <v>0</v>
      </c>
      <c r="BG228" s="239">
        <f>IF(N228="zákl. přenesená",J228,0)</f>
        <v>0</v>
      </c>
      <c r="BH228" s="239">
        <f>IF(N228="sníž. přenesená",J228,0)</f>
        <v>0</v>
      </c>
      <c r="BI228" s="239">
        <f>IF(N228="nulová",J228,0)</f>
        <v>0</v>
      </c>
      <c r="BJ228" s="18" t="s">
        <v>83</v>
      </c>
      <c r="BK228" s="239">
        <f>ROUND(I228*H228,2)</f>
        <v>0</v>
      </c>
      <c r="BL228" s="18" t="s">
        <v>895</v>
      </c>
      <c r="BM228" s="238" t="s">
        <v>4591</v>
      </c>
    </row>
    <row r="229" s="2" customFormat="1">
      <c r="A229" s="39"/>
      <c r="B229" s="40"/>
      <c r="C229" s="41"/>
      <c r="D229" s="240" t="s">
        <v>349</v>
      </c>
      <c r="E229" s="41"/>
      <c r="F229" s="241" t="s">
        <v>4590</v>
      </c>
      <c r="G229" s="41"/>
      <c r="H229" s="41"/>
      <c r="I229" s="242"/>
      <c r="J229" s="41"/>
      <c r="K229" s="41"/>
      <c r="L229" s="45"/>
      <c r="M229" s="243"/>
      <c r="N229" s="244"/>
      <c r="O229" s="92"/>
      <c r="P229" s="92"/>
      <c r="Q229" s="92"/>
      <c r="R229" s="92"/>
      <c r="S229" s="92"/>
      <c r="T229" s="93"/>
      <c r="U229" s="39"/>
      <c r="V229" s="39"/>
      <c r="W229" s="39"/>
      <c r="X229" s="39"/>
      <c r="Y229" s="39"/>
      <c r="Z229" s="39"/>
      <c r="AA229" s="39"/>
      <c r="AB229" s="39"/>
      <c r="AC229" s="39"/>
      <c r="AD229" s="39"/>
      <c r="AE229" s="39"/>
      <c r="AT229" s="18" t="s">
        <v>349</v>
      </c>
      <c r="AU229" s="18" t="s">
        <v>85</v>
      </c>
    </row>
    <row r="230" s="2" customFormat="1" ht="16.5" customHeight="1">
      <c r="A230" s="39"/>
      <c r="B230" s="40"/>
      <c r="C230" s="227" t="s">
        <v>808</v>
      </c>
      <c r="D230" s="227" t="s">
        <v>343</v>
      </c>
      <c r="E230" s="228" t="s">
        <v>4592</v>
      </c>
      <c r="F230" s="229" t="s">
        <v>4393</v>
      </c>
      <c r="G230" s="230" t="s">
        <v>1807</v>
      </c>
      <c r="H230" s="231">
        <v>2</v>
      </c>
      <c r="I230" s="232"/>
      <c r="J230" s="233">
        <f>ROUND(I230*H230,2)</f>
        <v>0</v>
      </c>
      <c r="K230" s="229" t="s">
        <v>1</v>
      </c>
      <c r="L230" s="45"/>
      <c r="M230" s="234" t="s">
        <v>1</v>
      </c>
      <c r="N230" s="235" t="s">
        <v>41</v>
      </c>
      <c r="O230" s="92"/>
      <c r="P230" s="236">
        <f>O230*H230</f>
        <v>0</v>
      </c>
      <c r="Q230" s="236">
        <v>0</v>
      </c>
      <c r="R230" s="236">
        <f>Q230*H230</f>
        <v>0</v>
      </c>
      <c r="S230" s="236">
        <v>0</v>
      </c>
      <c r="T230" s="237">
        <f>S230*H230</f>
        <v>0</v>
      </c>
      <c r="U230" s="39"/>
      <c r="V230" s="39"/>
      <c r="W230" s="39"/>
      <c r="X230" s="39"/>
      <c r="Y230" s="39"/>
      <c r="Z230" s="39"/>
      <c r="AA230" s="39"/>
      <c r="AB230" s="39"/>
      <c r="AC230" s="39"/>
      <c r="AD230" s="39"/>
      <c r="AE230" s="39"/>
      <c r="AR230" s="238" t="s">
        <v>895</v>
      </c>
      <c r="AT230" s="238" t="s">
        <v>343</v>
      </c>
      <c r="AU230" s="238" t="s">
        <v>85</v>
      </c>
      <c r="AY230" s="18" t="s">
        <v>342</v>
      </c>
      <c r="BE230" s="239">
        <f>IF(N230="základní",J230,0)</f>
        <v>0</v>
      </c>
      <c r="BF230" s="239">
        <f>IF(N230="snížená",J230,0)</f>
        <v>0</v>
      </c>
      <c r="BG230" s="239">
        <f>IF(N230="zákl. přenesená",J230,0)</f>
        <v>0</v>
      </c>
      <c r="BH230" s="239">
        <f>IF(N230="sníž. přenesená",J230,0)</f>
        <v>0</v>
      </c>
      <c r="BI230" s="239">
        <f>IF(N230="nulová",J230,0)</f>
        <v>0</v>
      </c>
      <c r="BJ230" s="18" t="s">
        <v>83</v>
      </c>
      <c r="BK230" s="239">
        <f>ROUND(I230*H230,2)</f>
        <v>0</v>
      </c>
      <c r="BL230" s="18" t="s">
        <v>895</v>
      </c>
      <c r="BM230" s="238" t="s">
        <v>4593</v>
      </c>
    </row>
    <row r="231" s="2" customFormat="1">
      <c r="A231" s="39"/>
      <c r="B231" s="40"/>
      <c r="C231" s="41"/>
      <c r="D231" s="240" t="s">
        <v>349</v>
      </c>
      <c r="E231" s="41"/>
      <c r="F231" s="241" t="s">
        <v>4393</v>
      </c>
      <c r="G231" s="41"/>
      <c r="H231" s="41"/>
      <c r="I231" s="242"/>
      <c r="J231" s="41"/>
      <c r="K231" s="41"/>
      <c r="L231" s="45"/>
      <c r="M231" s="243"/>
      <c r="N231" s="244"/>
      <c r="O231" s="92"/>
      <c r="P231" s="92"/>
      <c r="Q231" s="92"/>
      <c r="R231" s="92"/>
      <c r="S231" s="92"/>
      <c r="T231" s="93"/>
      <c r="U231" s="39"/>
      <c r="V231" s="39"/>
      <c r="W231" s="39"/>
      <c r="X231" s="39"/>
      <c r="Y231" s="39"/>
      <c r="Z231" s="39"/>
      <c r="AA231" s="39"/>
      <c r="AB231" s="39"/>
      <c r="AC231" s="39"/>
      <c r="AD231" s="39"/>
      <c r="AE231" s="39"/>
      <c r="AT231" s="18" t="s">
        <v>349</v>
      </c>
      <c r="AU231" s="18" t="s">
        <v>85</v>
      </c>
    </row>
    <row r="232" s="2" customFormat="1" ht="16.5" customHeight="1">
      <c r="A232" s="39"/>
      <c r="B232" s="40"/>
      <c r="C232" s="227" t="s">
        <v>815</v>
      </c>
      <c r="D232" s="227" t="s">
        <v>343</v>
      </c>
      <c r="E232" s="228" t="s">
        <v>4594</v>
      </c>
      <c r="F232" s="229" t="s">
        <v>4399</v>
      </c>
      <c r="G232" s="230" t="s">
        <v>2008</v>
      </c>
      <c r="H232" s="231">
        <v>24</v>
      </c>
      <c r="I232" s="232"/>
      <c r="J232" s="233">
        <f>ROUND(I232*H232,2)</f>
        <v>0</v>
      </c>
      <c r="K232" s="229" t="s">
        <v>1</v>
      </c>
      <c r="L232" s="45"/>
      <c r="M232" s="234" t="s">
        <v>1</v>
      </c>
      <c r="N232" s="235" t="s">
        <v>41</v>
      </c>
      <c r="O232" s="92"/>
      <c r="P232" s="236">
        <f>O232*H232</f>
        <v>0</v>
      </c>
      <c r="Q232" s="236">
        <v>0</v>
      </c>
      <c r="R232" s="236">
        <f>Q232*H232</f>
        <v>0</v>
      </c>
      <c r="S232" s="236">
        <v>0</v>
      </c>
      <c r="T232" s="237">
        <f>S232*H232</f>
        <v>0</v>
      </c>
      <c r="U232" s="39"/>
      <c r="V232" s="39"/>
      <c r="W232" s="39"/>
      <c r="X232" s="39"/>
      <c r="Y232" s="39"/>
      <c r="Z232" s="39"/>
      <c r="AA232" s="39"/>
      <c r="AB232" s="39"/>
      <c r="AC232" s="39"/>
      <c r="AD232" s="39"/>
      <c r="AE232" s="39"/>
      <c r="AR232" s="238" t="s">
        <v>895</v>
      </c>
      <c r="AT232" s="238" t="s">
        <v>343</v>
      </c>
      <c r="AU232" s="238" t="s">
        <v>85</v>
      </c>
      <c r="AY232" s="18" t="s">
        <v>342</v>
      </c>
      <c r="BE232" s="239">
        <f>IF(N232="základní",J232,0)</f>
        <v>0</v>
      </c>
      <c r="BF232" s="239">
        <f>IF(N232="snížená",J232,0)</f>
        <v>0</v>
      </c>
      <c r="BG232" s="239">
        <f>IF(N232="zákl. přenesená",J232,0)</f>
        <v>0</v>
      </c>
      <c r="BH232" s="239">
        <f>IF(N232="sníž. přenesená",J232,0)</f>
        <v>0</v>
      </c>
      <c r="BI232" s="239">
        <f>IF(N232="nulová",J232,0)</f>
        <v>0</v>
      </c>
      <c r="BJ232" s="18" t="s">
        <v>83</v>
      </c>
      <c r="BK232" s="239">
        <f>ROUND(I232*H232,2)</f>
        <v>0</v>
      </c>
      <c r="BL232" s="18" t="s">
        <v>895</v>
      </c>
      <c r="BM232" s="238" t="s">
        <v>4595</v>
      </c>
    </row>
    <row r="233" s="2" customFormat="1">
      <c r="A233" s="39"/>
      <c r="B233" s="40"/>
      <c r="C233" s="41"/>
      <c r="D233" s="240" t="s">
        <v>349</v>
      </c>
      <c r="E233" s="41"/>
      <c r="F233" s="241" t="s">
        <v>4399</v>
      </c>
      <c r="G233" s="41"/>
      <c r="H233" s="41"/>
      <c r="I233" s="242"/>
      <c r="J233" s="41"/>
      <c r="K233" s="41"/>
      <c r="L233" s="45"/>
      <c r="M233" s="243"/>
      <c r="N233" s="244"/>
      <c r="O233" s="92"/>
      <c r="P233" s="92"/>
      <c r="Q233" s="92"/>
      <c r="R233" s="92"/>
      <c r="S233" s="92"/>
      <c r="T233" s="93"/>
      <c r="U233" s="39"/>
      <c r="V233" s="39"/>
      <c r="W233" s="39"/>
      <c r="X233" s="39"/>
      <c r="Y233" s="39"/>
      <c r="Z233" s="39"/>
      <c r="AA233" s="39"/>
      <c r="AB233" s="39"/>
      <c r="AC233" s="39"/>
      <c r="AD233" s="39"/>
      <c r="AE233" s="39"/>
      <c r="AT233" s="18" t="s">
        <v>349</v>
      </c>
      <c r="AU233" s="18" t="s">
        <v>85</v>
      </c>
    </row>
    <row r="234" s="2" customFormat="1" ht="16.5" customHeight="1">
      <c r="A234" s="39"/>
      <c r="B234" s="40"/>
      <c r="C234" s="227" t="s">
        <v>821</v>
      </c>
      <c r="D234" s="227" t="s">
        <v>343</v>
      </c>
      <c r="E234" s="228" t="s">
        <v>4596</v>
      </c>
      <c r="F234" s="229" t="s">
        <v>4597</v>
      </c>
      <c r="G234" s="230" t="s">
        <v>2008</v>
      </c>
      <c r="H234" s="231">
        <v>70</v>
      </c>
      <c r="I234" s="232"/>
      <c r="J234" s="233">
        <f>ROUND(I234*H234,2)</f>
        <v>0</v>
      </c>
      <c r="K234" s="229" t="s">
        <v>1</v>
      </c>
      <c r="L234" s="45"/>
      <c r="M234" s="234" t="s">
        <v>1</v>
      </c>
      <c r="N234" s="235" t="s">
        <v>41</v>
      </c>
      <c r="O234" s="92"/>
      <c r="P234" s="236">
        <f>O234*H234</f>
        <v>0</v>
      </c>
      <c r="Q234" s="236">
        <v>0</v>
      </c>
      <c r="R234" s="236">
        <f>Q234*H234</f>
        <v>0</v>
      </c>
      <c r="S234" s="236">
        <v>0</v>
      </c>
      <c r="T234" s="237">
        <f>S234*H234</f>
        <v>0</v>
      </c>
      <c r="U234" s="39"/>
      <c r="V234" s="39"/>
      <c r="W234" s="39"/>
      <c r="X234" s="39"/>
      <c r="Y234" s="39"/>
      <c r="Z234" s="39"/>
      <c r="AA234" s="39"/>
      <c r="AB234" s="39"/>
      <c r="AC234" s="39"/>
      <c r="AD234" s="39"/>
      <c r="AE234" s="39"/>
      <c r="AR234" s="238" t="s">
        <v>895</v>
      </c>
      <c r="AT234" s="238" t="s">
        <v>343</v>
      </c>
      <c r="AU234" s="238" t="s">
        <v>85</v>
      </c>
      <c r="AY234" s="18" t="s">
        <v>342</v>
      </c>
      <c r="BE234" s="239">
        <f>IF(N234="základní",J234,0)</f>
        <v>0</v>
      </c>
      <c r="BF234" s="239">
        <f>IF(N234="snížená",J234,0)</f>
        <v>0</v>
      </c>
      <c r="BG234" s="239">
        <f>IF(N234="zákl. přenesená",J234,0)</f>
        <v>0</v>
      </c>
      <c r="BH234" s="239">
        <f>IF(N234="sníž. přenesená",J234,0)</f>
        <v>0</v>
      </c>
      <c r="BI234" s="239">
        <f>IF(N234="nulová",J234,0)</f>
        <v>0</v>
      </c>
      <c r="BJ234" s="18" t="s">
        <v>83</v>
      </c>
      <c r="BK234" s="239">
        <f>ROUND(I234*H234,2)</f>
        <v>0</v>
      </c>
      <c r="BL234" s="18" t="s">
        <v>895</v>
      </c>
      <c r="BM234" s="238" t="s">
        <v>4598</v>
      </c>
    </row>
    <row r="235" s="2" customFormat="1">
      <c r="A235" s="39"/>
      <c r="B235" s="40"/>
      <c r="C235" s="41"/>
      <c r="D235" s="240" t="s">
        <v>349</v>
      </c>
      <c r="E235" s="41"/>
      <c r="F235" s="241" t="s">
        <v>4597</v>
      </c>
      <c r="G235" s="41"/>
      <c r="H235" s="41"/>
      <c r="I235" s="242"/>
      <c r="J235" s="41"/>
      <c r="K235" s="41"/>
      <c r="L235" s="45"/>
      <c r="M235" s="243"/>
      <c r="N235" s="244"/>
      <c r="O235" s="92"/>
      <c r="P235" s="92"/>
      <c r="Q235" s="92"/>
      <c r="R235" s="92"/>
      <c r="S235" s="92"/>
      <c r="T235" s="93"/>
      <c r="U235" s="39"/>
      <c r="V235" s="39"/>
      <c r="W235" s="39"/>
      <c r="X235" s="39"/>
      <c r="Y235" s="39"/>
      <c r="Z235" s="39"/>
      <c r="AA235" s="39"/>
      <c r="AB235" s="39"/>
      <c r="AC235" s="39"/>
      <c r="AD235" s="39"/>
      <c r="AE235" s="39"/>
      <c r="AT235" s="18" t="s">
        <v>349</v>
      </c>
      <c r="AU235" s="18" t="s">
        <v>85</v>
      </c>
    </row>
    <row r="236" s="12" customFormat="1" ht="22.8" customHeight="1">
      <c r="A236" s="12"/>
      <c r="B236" s="213"/>
      <c r="C236" s="214"/>
      <c r="D236" s="215" t="s">
        <v>75</v>
      </c>
      <c r="E236" s="246" t="s">
        <v>4416</v>
      </c>
      <c r="F236" s="246" t="s">
        <v>4417</v>
      </c>
      <c r="G236" s="214"/>
      <c r="H236" s="214"/>
      <c r="I236" s="217"/>
      <c r="J236" s="247">
        <f>BK236</f>
        <v>0</v>
      </c>
      <c r="K236" s="214"/>
      <c r="L236" s="219"/>
      <c r="M236" s="220"/>
      <c r="N236" s="221"/>
      <c r="O236" s="221"/>
      <c r="P236" s="222">
        <f>SUM(P237:P300)</f>
        <v>0</v>
      </c>
      <c r="Q236" s="221"/>
      <c r="R236" s="222">
        <f>SUM(R237:R300)</f>
        <v>0</v>
      </c>
      <c r="S236" s="221"/>
      <c r="T236" s="223">
        <f>SUM(T237:T300)</f>
        <v>0</v>
      </c>
      <c r="U236" s="12"/>
      <c r="V236" s="12"/>
      <c r="W236" s="12"/>
      <c r="X236" s="12"/>
      <c r="Y236" s="12"/>
      <c r="Z236" s="12"/>
      <c r="AA236" s="12"/>
      <c r="AB236" s="12"/>
      <c r="AC236" s="12"/>
      <c r="AD236" s="12"/>
      <c r="AE236" s="12"/>
      <c r="AR236" s="224" t="s">
        <v>92</v>
      </c>
      <c r="AT236" s="225" t="s">
        <v>75</v>
      </c>
      <c r="AU236" s="225" t="s">
        <v>83</v>
      </c>
      <c r="AY236" s="224" t="s">
        <v>342</v>
      </c>
      <c r="BK236" s="226">
        <f>SUM(BK237:BK300)</f>
        <v>0</v>
      </c>
    </row>
    <row r="237" s="2" customFormat="1" ht="16.5" customHeight="1">
      <c r="A237" s="39"/>
      <c r="B237" s="40"/>
      <c r="C237" s="227" t="s">
        <v>828</v>
      </c>
      <c r="D237" s="227" t="s">
        <v>343</v>
      </c>
      <c r="E237" s="228" t="s">
        <v>4421</v>
      </c>
      <c r="F237" s="229" t="s">
        <v>4422</v>
      </c>
      <c r="G237" s="230" t="s">
        <v>543</v>
      </c>
      <c r="H237" s="231">
        <v>1190</v>
      </c>
      <c r="I237" s="232"/>
      <c r="J237" s="233">
        <f>ROUND(I237*H237,2)</f>
        <v>0</v>
      </c>
      <c r="K237" s="229" t="s">
        <v>1</v>
      </c>
      <c r="L237" s="45"/>
      <c r="M237" s="234" t="s">
        <v>1</v>
      </c>
      <c r="N237" s="235" t="s">
        <v>41</v>
      </c>
      <c r="O237" s="92"/>
      <c r="P237" s="236">
        <f>O237*H237</f>
        <v>0</v>
      </c>
      <c r="Q237" s="236">
        <v>0</v>
      </c>
      <c r="R237" s="236">
        <f>Q237*H237</f>
        <v>0</v>
      </c>
      <c r="S237" s="236">
        <v>0</v>
      </c>
      <c r="T237" s="237">
        <f>S237*H237</f>
        <v>0</v>
      </c>
      <c r="U237" s="39"/>
      <c r="V237" s="39"/>
      <c r="W237" s="39"/>
      <c r="X237" s="39"/>
      <c r="Y237" s="39"/>
      <c r="Z237" s="39"/>
      <c r="AA237" s="39"/>
      <c r="AB237" s="39"/>
      <c r="AC237" s="39"/>
      <c r="AD237" s="39"/>
      <c r="AE237" s="39"/>
      <c r="AR237" s="238" t="s">
        <v>895</v>
      </c>
      <c r="AT237" s="238" t="s">
        <v>343</v>
      </c>
      <c r="AU237" s="238" t="s">
        <v>85</v>
      </c>
      <c r="AY237" s="18" t="s">
        <v>342</v>
      </c>
      <c r="BE237" s="239">
        <f>IF(N237="základní",J237,0)</f>
        <v>0</v>
      </c>
      <c r="BF237" s="239">
        <f>IF(N237="snížená",J237,0)</f>
        <v>0</v>
      </c>
      <c r="BG237" s="239">
        <f>IF(N237="zákl. přenesená",J237,0)</f>
        <v>0</v>
      </c>
      <c r="BH237" s="239">
        <f>IF(N237="sníž. přenesená",J237,0)</f>
        <v>0</v>
      </c>
      <c r="BI237" s="239">
        <f>IF(N237="nulová",J237,0)</f>
        <v>0</v>
      </c>
      <c r="BJ237" s="18" t="s">
        <v>83</v>
      </c>
      <c r="BK237" s="239">
        <f>ROUND(I237*H237,2)</f>
        <v>0</v>
      </c>
      <c r="BL237" s="18" t="s">
        <v>895</v>
      </c>
      <c r="BM237" s="238" t="s">
        <v>4599</v>
      </c>
    </row>
    <row r="238" s="2" customFormat="1">
      <c r="A238" s="39"/>
      <c r="B238" s="40"/>
      <c r="C238" s="41"/>
      <c r="D238" s="240" t="s">
        <v>349</v>
      </c>
      <c r="E238" s="41"/>
      <c r="F238" s="241" t="s">
        <v>4422</v>
      </c>
      <c r="G238" s="41"/>
      <c r="H238" s="41"/>
      <c r="I238" s="242"/>
      <c r="J238" s="41"/>
      <c r="K238" s="41"/>
      <c r="L238" s="45"/>
      <c r="M238" s="243"/>
      <c r="N238" s="244"/>
      <c r="O238" s="92"/>
      <c r="P238" s="92"/>
      <c r="Q238" s="92"/>
      <c r="R238" s="92"/>
      <c r="S238" s="92"/>
      <c r="T238" s="93"/>
      <c r="U238" s="39"/>
      <c r="V238" s="39"/>
      <c r="W238" s="39"/>
      <c r="X238" s="39"/>
      <c r="Y238" s="39"/>
      <c r="Z238" s="39"/>
      <c r="AA238" s="39"/>
      <c r="AB238" s="39"/>
      <c r="AC238" s="39"/>
      <c r="AD238" s="39"/>
      <c r="AE238" s="39"/>
      <c r="AT238" s="18" t="s">
        <v>349</v>
      </c>
      <c r="AU238" s="18" t="s">
        <v>85</v>
      </c>
    </row>
    <row r="239" s="2" customFormat="1" ht="16.5" customHeight="1">
      <c r="A239" s="39"/>
      <c r="B239" s="40"/>
      <c r="C239" s="227" t="s">
        <v>834</v>
      </c>
      <c r="D239" s="227" t="s">
        <v>343</v>
      </c>
      <c r="E239" s="228" t="s">
        <v>4424</v>
      </c>
      <c r="F239" s="229" t="s">
        <v>4425</v>
      </c>
      <c r="G239" s="230" t="s">
        <v>4426</v>
      </c>
      <c r="H239" s="231">
        <v>0.69999999999999996</v>
      </c>
      <c r="I239" s="232"/>
      <c r="J239" s="233">
        <f>ROUND(I239*H239,2)</f>
        <v>0</v>
      </c>
      <c r="K239" s="229" t="s">
        <v>1</v>
      </c>
      <c r="L239" s="45"/>
      <c r="M239" s="234" t="s">
        <v>1</v>
      </c>
      <c r="N239" s="235" t="s">
        <v>41</v>
      </c>
      <c r="O239" s="92"/>
      <c r="P239" s="236">
        <f>O239*H239</f>
        <v>0</v>
      </c>
      <c r="Q239" s="236">
        <v>0</v>
      </c>
      <c r="R239" s="236">
        <f>Q239*H239</f>
        <v>0</v>
      </c>
      <c r="S239" s="236">
        <v>0</v>
      </c>
      <c r="T239" s="237">
        <f>S239*H239</f>
        <v>0</v>
      </c>
      <c r="U239" s="39"/>
      <c r="V239" s="39"/>
      <c r="W239" s="39"/>
      <c r="X239" s="39"/>
      <c r="Y239" s="39"/>
      <c r="Z239" s="39"/>
      <c r="AA239" s="39"/>
      <c r="AB239" s="39"/>
      <c r="AC239" s="39"/>
      <c r="AD239" s="39"/>
      <c r="AE239" s="39"/>
      <c r="AR239" s="238" t="s">
        <v>895</v>
      </c>
      <c r="AT239" s="238" t="s">
        <v>343</v>
      </c>
      <c r="AU239" s="238" t="s">
        <v>85</v>
      </c>
      <c r="AY239" s="18" t="s">
        <v>342</v>
      </c>
      <c r="BE239" s="239">
        <f>IF(N239="základní",J239,0)</f>
        <v>0</v>
      </c>
      <c r="BF239" s="239">
        <f>IF(N239="snížená",J239,0)</f>
        <v>0</v>
      </c>
      <c r="BG239" s="239">
        <f>IF(N239="zákl. přenesená",J239,0)</f>
        <v>0</v>
      </c>
      <c r="BH239" s="239">
        <f>IF(N239="sníž. přenesená",J239,0)</f>
        <v>0</v>
      </c>
      <c r="BI239" s="239">
        <f>IF(N239="nulová",J239,0)</f>
        <v>0</v>
      </c>
      <c r="BJ239" s="18" t="s">
        <v>83</v>
      </c>
      <c r="BK239" s="239">
        <f>ROUND(I239*H239,2)</f>
        <v>0</v>
      </c>
      <c r="BL239" s="18" t="s">
        <v>895</v>
      </c>
      <c r="BM239" s="238" t="s">
        <v>4600</v>
      </c>
    </row>
    <row r="240" s="2" customFormat="1">
      <c r="A240" s="39"/>
      <c r="B240" s="40"/>
      <c r="C240" s="41"/>
      <c r="D240" s="240" t="s">
        <v>349</v>
      </c>
      <c r="E240" s="41"/>
      <c r="F240" s="241" t="s">
        <v>4425</v>
      </c>
      <c r="G240" s="41"/>
      <c r="H240" s="41"/>
      <c r="I240" s="242"/>
      <c r="J240" s="41"/>
      <c r="K240" s="41"/>
      <c r="L240" s="45"/>
      <c r="M240" s="243"/>
      <c r="N240" s="244"/>
      <c r="O240" s="92"/>
      <c r="P240" s="92"/>
      <c r="Q240" s="92"/>
      <c r="R240" s="92"/>
      <c r="S240" s="92"/>
      <c r="T240" s="93"/>
      <c r="U240" s="39"/>
      <c r="V240" s="39"/>
      <c r="W240" s="39"/>
      <c r="X240" s="39"/>
      <c r="Y240" s="39"/>
      <c r="Z240" s="39"/>
      <c r="AA240" s="39"/>
      <c r="AB240" s="39"/>
      <c r="AC240" s="39"/>
      <c r="AD240" s="39"/>
      <c r="AE240" s="39"/>
      <c r="AT240" s="18" t="s">
        <v>349</v>
      </c>
      <c r="AU240" s="18" t="s">
        <v>85</v>
      </c>
    </row>
    <row r="241" s="2" customFormat="1" ht="16.5" customHeight="1">
      <c r="A241" s="39"/>
      <c r="B241" s="40"/>
      <c r="C241" s="227" t="s">
        <v>840</v>
      </c>
      <c r="D241" s="227" t="s">
        <v>343</v>
      </c>
      <c r="E241" s="228" t="s">
        <v>4428</v>
      </c>
      <c r="F241" s="229" t="s">
        <v>4429</v>
      </c>
      <c r="G241" s="230" t="s">
        <v>473</v>
      </c>
      <c r="H241" s="231">
        <v>70</v>
      </c>
      <c r="I241" s="232"/>
      <c r="J241" s="233">
        <f>ROUND(I241*H241,2)</f>
        <v>0</v>
      </c>
      <c r="K241" s="229" t="s">
        <v>1</v>
      </c>
      <c r="L241" s="45"/>
      <c r="M241" s="234" t="s">
        <v>1</v>
      </c>
      <c r="N241" s="235" t="s">
        <v>41</v>
      </c>
      <c r="O241" s="92"/>
      <c r="P241" s="236">
        <f>O241*H241</f>
        <v>0</v>
      </c>
      <c r="Q241" s="236">
        <v>0</v>
      </c>
      <c r="R241" s="236">
        <f>Q241*H241</f>
        <v>0</v>
      </c>
      <c r="S241" s="236">
        <v>0</v>
      </c>
      <c r="T241" s="237">
        <f>S241*H241</f>
        <v>0</v>
      </c>
      <c r="U241" s="39"/>
      <c r="V241" s="39"/>
      <c r="W241" s="39"/>
      <c r="X241" s="39"/>
      <c r="Y241" s="39"/>
      <c r="Z241" s="39"/>
      <c r="AA241" s="39"/>
      <c r="AB241" s="39"/>
      <c r="AC241" s="39"/>
      <c r="AD241" s="39"/>
      <c r="AE241" s="39"/>
      <c r="AR241" s="238" t="s">
        <v>895</v>
      </c>
      <c r="AT241" s="238" t="s">
        <v>343</v>
      </c>
      <c r="AU241" s="238" t="s">
        <v>85</v>
      </c>
      <c r="AY241" s="18" t="s">
        <v>342</v>
      </c>
      <c r="BE241" s="239">
        <f>IF(N241="základní",J241,0)</f>
        <v>0</v>
      </c>
      <c r="BF241" s="239">
        <f>IF(N241="snížená",J241,0)</f>
        <v>0</v>
      </c>
      <c r="BG241" s="239">
        <f>IF(N241="zákl. přenesená",J241,0)</f>
        <v>0</v>
      </c>
      <c r="BH241" s="239">
        <f>IF(N241="sníž. přenesená",J241,0)</f>
        <v>0</v>
      </c>
      <c r="BI241" s="239">
        <f>IF(N241="nulová",J241,0)</f>
        <v>0</v>
      </c>
      <c r="BJ241" s="18" t="s">
        <v>83</v>
      </c>
      <c r="BK241" s="239">
        <f>ROUND(I241*H241,2)</f>
        <v>0</v>
      </c>
      <c r="BL241" s="18" t="s">
        <v>895</v>
      </c>
      <c r="BM241" s="238" t="s">
        <v>4601</v>
      </c>
    </row>
    <row r="242" s="2" customFormat="1">
      <c r="A242" s="39"/>
      <c r="B242" s="40"/>
      <c r="C242" s="41"/>
      <c r="D242" s="240" t="s">
        <v>349</v>
      </c>
      <c r="E242" s="41"/>
      <c r="F242" s="241" t="s">
        <v>4429</v>
      </c>
      <c r="G242" s="41"/>
      <c r="H242" s="41"/>
      <c r="I242" s="242"/>
      <c r="J242" s="41"/>
      <c r="K242" s="41"/>
      <c r="L242" s="45"/>
      <c r="M242" s="243"/>
      <c r="N242" s="244"/>
      <c r="O242" s="92"/>
      <c r="P242" s="92"/>
      <c r="Q242" s="92"/>
      <c r="R242" s="92"/>
      <c r="S242" s="92"/>
      <c r="T242" s="93"/>
      <c r="U242" s="39"/>
      <c r="V242" s="39"/>
      <c r="W242" s="39"/>
      <c r="X242" s="39"/>
      <c r="Y242" s="39"/>
      <c r="Z242" s="39"/>
      <c r="AA242" s="39"/>
      <c r="AB242" s="39"/>
      <c r="AC242" s="39"/>
      <c r="AD242" s="39"/>
      <c r="AE242" s="39"/>
      <c r="AT242" s="18" t="s">
        <v>349</v>
      </c>
      <c r="AU242" s="18" t="s">
        <v>85</v>
      </c>
    </row>
    <row r="243" s="2" customFormat="1" ht="16.5" customHeight="1">
      <c r="A243" s="39"/>
      <c r="B243" s="40"/>
      <c r="C243" s="227" t="s">
        <v>847</v>
      </c>
      <c r="D243" s="227" t="s">
        <v>343</v>
      </c>
      <c r="E243" s="228" t="s">
        <v>4431</v>
      </c>
      <c r="F243" s="229" t="s">
        <v>4432</v>
      </c>
      <c r="G243" s="230" t="s">
        <v>562</v>
      </c>
      <c r="H243" s="231">
        <v>14</v>
      </c>
      <c r="I243" s="232"/>
      <c r="J243" s="233">
        <f>ROUND(I243*H243,2)</f>
        <v>0</v>
      </c>
      <c r="K243" s="229" t="s">
        <v>1</v>
      </c>
      <c r="L243" s="45"/>
      <c r="M243" s="234" t="s">
        <v>1</v>
      </c>
      <c r="N243" s="235" t="s">
        <v>41</v>
      </c>
      <c r="O243" s="92"/>
      <c r="P243" s="236">
        <f>O243*H243</f>
        <v>0</v>
      </c>
      <c r="Q243" s="236">
        <v>0</v>
      </c>
      <c r="R243" s="236">
        <f>Q243*H243</f>
        <v>0</v>
      </c>
      <c r="S243" s="236">
        <v>0</v>
      </c>
      <c r="T243" s="237">
        <f>S243*H243</f>
        <v>0</v>
      </c>
      <c r="U243" s="39"/>
      <c r="V243" s="39"/>
      <c r="W243" s="39"/>
      <c r="X243" s="39"/>
      <c r="Y243" s="39"/>
      <c r="Z243" s="39"/>
      <c r="AA243" s="39"/>
      <c r="AB243" s="39"/>
      <c r="AC243" s="39"/>
      <c r="AD243" s="39"/>
      <c r="AE243" s="39"/>
      <c r="AR243" s="238" t="s">
        <v>895</v>
      </c>
      <c r="AT243" s="238" t="s">
        <v>343</v>
      </c>
      <c r="AU243" s="238" t="s">
        <v>85</v>
      </c>
      <c r="AY243" s="18" t="s">
        <v>342</v>
      </c>
      <c r="BE243" s="239">
        <f>IF(N243="základní",J243,0)</f>
        <v>0</v>
      </c>
      <c r="BF243" s="239">
        <f>IF(N243="snížená",J243,0)</f>
        <v>0</v>
      </c>
      <c r="BG243" s="239">
        <f>IF(N243="zákl. přenesená",J243,0)</f>
        <v>0</v>
      </c>
      <c r="BH243" s="239">
        <f>IF(N243="sníž. přenesená",J243,0)</f>
        <v>0</v>
      </c>
      <c r="BI243" s="239">
        <f>IF(N243="nulová",J243,0)</f>
        <v>0</v>
      </c>
      <c r="BJ243" s="18" t="s">
        <v>83</v>
      </c>
      <c r="BK243" s="239">
        <f>ROUND(I243*H243,2)</f>
        <v>0</v>
      </c>
      <c r="BL243" s="18" t="s">
        <v>895</v>
      </c>
      <c r="BM243" s="238" t="s">
        <v>4602</v>
      </c>
    </row>
    <row r="244" s="2" customFormat="1">
      <c r="A244" s="39"/>
      <c r="B244" s="40"/>
      <c r="C244" s="41"/>
      <c r="D244" s="240" t="s">
        <v>349</v>
      </c>
      <c r="E244" s="41"/>
      <c r="F244" s="241" t="s">
        <v>4432</v>
      </c>
      <c r="G244" s="41"/>
      <c r="H244" s="41"/>
      <c r="I244" s="242"/>
      <c r="J244" s="41"/>
      <c r="K244" s="41"/>
      <c r="L244" s="45"/>
      <c r="M244" s="243"/>
      <c r="N244" s="244"/>
      <c r="O244" s="92"/>
      <c r="P244" s="92"/>
      <c r="Q244" s="92"/>
      <c r="R244" s="92"/>
      <c r="S244" s="92"/>
      <c r="T244" s="93"/>
      <c r="U244" s="39"/>
      <c r="V244" s="39"/>
      <c r="W244" s="39"/>
      <c r="X244" s="39"/>
      <c r="Y244" s="39"/>
      <c r="Z244" s="39"/>
      <c r="AA244" s="39"/>
      <c r="AB244" s="39"/>
      <c r="AC244" s="39"/>
      <c r="AD244" s="39"/>
      <c r="AE244" s="39"/>
      <c r="AT244" s="18" t="s">
        <v>349</v>
      </c>
      <c r="AU244" s="18" t="s">
        <v>85</v>
      </c>
    </row>
    <row r="245" s="2" customFormat="1" ht="16.5" customHeight="1">
      <c r="A245" s="39"/>
      <c r="B245" s="40"/>
      <c r="C245" s="227" t="s">
        <v>854</v>
      </c>
      <c r="D245" s="227" t="s">
        <v>343</v>
      </c>
      <c r="E245" s="228" t="s">
        <v>4434</v>
      </c>
      <c r="F245" s="229" t="s">
        <v>4435</v>
      </c>
      <c r="G245" s="230" t="s">
        <v>442</v>
      </c>
      <c r="H245" s="231">
        <v>19</v>
      </c>
      <c r="I245" s="232"/>
      <c r="J245" s="233">
        <f>ROUND(I245*H245,2)</f>
        <v>0</v>
      </c>
      <c r="K245" s="229" t="s">
        <v>1</v>
      </c>
      <c r="L245" s="45"/>
      <c r="M245" s="234" t="s">
        <v>1</v>
      </c>
      <c r="N245" s="235" t="s">
        <v>41</v>
      </c>
      <c r="O245" s="92"/>
      <c r="P245" s="236">
        <f>O245*H245</f>
        <v>0</v>
      </c>
      <c r="Q245" s="236">
        <v>0</v>
      </c>
      <c r="R245" s="236">
        <f>Q245*H245</f>
        <v>0</v>
      </c>
      <c r="S245" s="236">
        <v>0</v>
      </c>
      <c r="T245" s="237">
        <f>S245*H245</f>
        <v>0</v>
      </c>
      <c r="U245" s="39"/>
      <c r="V245" s="39"/>
      <c r="W245" s="39"/>
      <c r="X245" s="39"/>
      <c r="Y245" s="39"/>
      <c r="Z245" s="39"/>
      <c r="AA245" s="39"/>
      <c r="AB245" s="39"/>
      <c r="AC245" s="39"/>
      <c r="AD245" s="39"/>
      <c r="AE245" s="39"/>
      <c r="AR245" s="238" t="s">
        <v>895</v>
      </c>
      <c r="AT245" s="238" t="s">
        <v>343</v>
      </c>
      <c r="AU245" s="238" t="s">
        <v>85</v>
      </c>
      <c r="AY245" s="18" t="s">
        <v>342</v>
      </c>
      <c r="BE245" s="239">
        <f>IF(N245="základní",J245,0)</f>
        <v>0</v>
      </c>
      <c r="BF245" s="239">
        <f>IF(N245="snížená",J245,0)</f>
        <v>0</v>
      </c>
      <c r="BG245" s="239">
        <f>IF(N245="zákl. přenesená",J245,0)</f>
        <v>0</v>
      </c>
      <c r="BH245" s="239">
        <f>IF(N245="sníž. přenesená",J245,0)</f>
        <v>0</v>
      </c>
      <c r="BI245" s="239">
        <f>IF(N245="nulová",J245,0)</f>
        <v>0</v>
      </c>
      <c r="BJ245" s="18" t="s">
        <v>83</v>
      </c>
      <c r="BK245" s="239">
        <f>ROUND(I245*H245,2)</f>
        <v>0</v>
      </c>
      <c r="BL245" s="18" t="s">
        <v>895</v>
      </c>
      <c r="BM245" s="238" t="s">
        <v>4603</v>
      </c>
    </row>
    <row r="246" s="2" customFormat="1">
      <c r="A246" s="39"/>
      <c r="B246" s="40"/>
      <c r="C246" s="41"/>
      <c r="D246" s="240" t="s">
        <v>349</v>
      </c>
      <c r="E246" s="41"/>
      <c r="F246" s="241" t="s">
        <v>4435</v>
      </c>
      <c r="G246" s="41"/>
      <c r="H246" s="41"/>
      <c r="I246" s="242"/>
      <c r="J246" s="41"/>
      <c r="K246" s="41"/>
      <c r="L246" s="45"/>
      <c r="M246" s="243"/>
      <c r="N246" s="244"/>
      <c r="O246" s="92"/>
      <c r="P246" s="92"/>
      <c r="Q246" s="92"/>
      <c r="R246" s="92"/>
      <c r="S246" s="92"/>
      <c r="T246" s="93"/>
      <c r="U246" s="39"/>
      <c r="V246" s="39"/>
      <c r="W246" s="39"/>
      <c r="X246" s="39"/>
      <c r="Y246" s="39"/>
      <c r="Z246" s="39"/>
      <c r="AA246" s="39"/>
      <c r="AB246" s="39"/>
      <c r="AC246" s="39"/>
      <c r="AD246" s="39"/>
      <c r="AE246" s="39"/>
      <c r="AT246" s="18" t="s">
        <v>349</v>
      </c>
      <c r="AU246" s="18" t="s">
        <v>85</v>
      </c>
    </row>
    <row r="247" s="2" customFormat="1" ht="16.5" customHeight="1">
      <c r="A247" s="39"/>
      <c r="B247" s="40"/>
      <c r="C247" s="227" t="s">
        <v>859</v>
      </c>
      <c r="D247" s="227" t="s">
        <v>343</v>
      </c>
      <c r="E247" s="228" t="s">
        <v>4437</v>
      </c>
      <c r="F247" s="229" t="s">
        <v>4438</v>
      </c>
      <c r="G247" s="230" t="s">
        <v>543</v>
      </c>
      <c r="H247" s="231">
        <v>646</v>
      </c>
      <c r="I247" s="232"/>
      <c r="J247" s="233">
        <f>ROUND(I247*H247,2)</f>
        <v>0</v>
      </c>
      <c r="K247" s="229" t="s">
        <v>1</v>
      </c>
      <c r="L247" s="45"/>
      <c r="M247" s="234" t="s">
        <v>1</v>
      </c>
      <c r="N247" s="235" t="s">
        <v>41</v>
      </c>
      <c r="O247" s="92"/>
      <c r="P247" s="236">
        <f>O247*H247</f>
        <v>0</v>
      </c>
      <c r="Q247" s="236">
        <v>0</v>
      </c>
      <c r="R247" s="236">
        <f>Q247*H247</f>
        <v>0</v>
      </c>
      <c r="S247" s="236">
        <v>0</v>
      </c>
      <c r="T247" s="237">
        <f>S247*H247</f>
        <v>0</v>
      </c>
      <c r="U247" s="39"/>
      <c r="V247" s="39"/>
      <c r="W247" s="39"/>
      <c r="X247" s="39"/>
      <c r="Y247" s="39"/>
      <c r="Z247" s="39"/>
      <c r="AA247" s="39"/>
      <c r="AB247" s="39"/>
      <c r="AC247" s="39"/>
      <c r="AD247" s="39"/>
      <c r="AE247" s="39"/>
      <c r="AR247" s="238" t="s">
        <v>895</v>
      </c>
      <c r="AT247" s="238" t="s">
        <v>343</v>
      </c>
      <c r="AU247" s="238" t="s">
        <v>85</v>
      </c>
      <c r="AY247" s="18" t="s">
        <v>342</v>
      </c>
      <c r="BE247" s="239">
        <f>IF(N247="základní",J247,0)</f>
        <v>0</v>
      </c>
      <c r="BF247" s="239">
        <f>IF(N247="snížená",J247,0)</f>
        <v>0</v>
      </c>
      <c r="BG247" s="239">
        <f>IF(N247="zákl. přenesená",J247,0)</f>
        <v>0</v>
      </c>
      <c r="BH247" s="239">
        <f>IF(N247="sníž. přenesená",J247,0)</f>
        <v>0</v>
      </c>
      <c r="BI247" s="239">
        <f>IF(N247="nulová",J247,0)</f>
        <v>0</v>
      </c>
      <c r="BJ247" s="18" t="s">
        <v>83</v>
      </c>
      <c r="BK247" s="239">
        <f>ROUND(I247*H247,2)</f>
        <v>0</v>
      </c>
      <c r="BL247" s="18" t="s">
        <v>895</v>
      </c>
      <c r="BM247" s="238" t="s">
        <v>4604</v>
      </c>
    </row>
    <row r="248" s="2" customFormat="1">
      <c r="A248" s="39"/>
      <c r="B248" s="40"/>
      <c r="C248" s="41"/>
      <c r="D248" s="240" t="s">
        <v>349</v>
      </c>
      <c r="E248" s="41"/>
      <c r="F248" s="241" t="s">
        <v>4438</v>
      </c>
      <c r="G248" s="41"/>
      <c r="H248" s="41"/>
      <c r="I248" s="242"/>
      <c r="J248" s="41"/>
      <c r="K248" s="41"/>
      <c r="L248" s="45"/>
      <c r="M248" s="243"/>
      <c r="N248" s="244"/>
      <c r="O248" s="92"/>
      <c r="P248" s="92"/>
      <c r="Q248" s="92"/>
      <c r="R248" s="92"/>
      <c r="S248" s="92"/>
      <c r="T248" s="93"/>
      <c r="U248" s="39"/>
      <c r="V248" s="39"/>
      <c r="W248" s="39"/>
      <c r="X248" s="39"/>
      <c r="Y248" s="39"/>
      <c r="Z248" s="39"/>
      <c r="AA248" s="39"/>
      <c r="AB248" s="39"/>
      <c r="AC248" s="39"/>
      <c r="AD248" s="39"/>
      <c r="AE248" s="39"/>
      <c r="AT248" s="18" t="s">
        <v>349</v>
      </c>
      <c r="AU248" s="18" t="s">
        <v>85</v>
      </c>
    </row>
    <row r="249" s="2" customFormat="1" ht="16.5" customHeight="1">
      <c r="A249" s="39"/>
      <c r="B249" s="40"/>
      <c r="C249" s="227" t="s">
        <v>864</v>
      </c>
      <c r="D249" s="227" t="s">
        <v>343</v>
      </c>
      <c r="E249" s="228" t="s">
        <v>4605</v>
      </c>
      <c r="F249" s="229" t="s">
        <v>4606</v>
      </c>
      <c r="G249" s="230" t="s">
        <v>543</v>
      </c>
      <c r="H249" s="231">
        <v>80</v>
      </c>
      <c r="I249" s="232"/>
      <c r="J249" s="233">
        <f>ROUND(I249*H249,2)</f>
        <v>0</v>
      </c>
      <c r="K249" s="229" t="s">
        <v>1</v>
      </c>
      <c r="L249" s="45"/>
      <c r="M249" s="234" t="s">
        <v>1</v>
      </c>
      <c r="N249" s="235" t="s">
        <v>41</v>
      </c>
      <c r="O249" s="92"/>
      <c r="P249" s="236">
        <f>O249*H249</f>
        <v>0</v>
      </c>
      <c r="Q249" s="236">
        <v>0</v>
      </c>
      <c r="R249" s="236">
        <f>Q249*H249</f>
        <v>0</v>
      </c>
      <c r="S249" s="236">
        <v>0</v>
      </c>
      <c r="T249" s="237">
        <f>S249*H249</f>
        <v>0</v>
      </c>
      <c r="U249" s="39"/>
      <c r="V249" s="39"/>
      <c r="W249" s="39"/>
      <c r="X249" s="39"/>
      <c r="Y249" s="39"/>
      <c r="Z249" s="39"/>
      <c r="AA249" s="39"/>
      <c r="AB249" s="39"/>
      <c r="AC249" s="39"/>
      <c r="AD249" s="39"/>
      <c r="AE249" s="39"/>
      <c r="AR249" s="238" t="s">
        <v>895</v>
      </c>
      <c r="AT249" s="238" t="s">
        <v>343</v>
      </c>
      <c r="AU249" s="238" t="s">
        <v>85</v>
      </c>
      <c r="AY249" s="18" t="s">
        <v>342</v>
      </c>
      <c r="BE249" s="239">
        <f>IF(N249="základní",J249,0)</f>
        <v>0</v>
      </c>
      <c r="BF249" s="239">
        <f>IF(N249="snížená",J249,0)</f>
        <v>0</v>
      </c>
      <c r="BG249" s="239">
        <f>IF(N249="zákl. přenesená",J249,0)</f>
        <v>0</v>
      </c>
      <c r="BH249" s="239">
        <f>IF(N249="sníž. přenesená",J249,0)</f>
        <v>0</v>
      </c>
      <c r="BI249" s="239">
        <f>IF(N249="nulová",J249,0)</f>
        <v>0</v>
      </c>
      <c r="BJ249" s="18" t="s">
        <v>83</v>
      </c>
      <c r="BK249" s="239">
        <f>ROUND(I249*H249,2)</f>
        <v>0</v>
      </c>
      <c r="BL249" s="18" t="s">
        <v>895</v>
      </c>
      <c r="BM249" s="238" t="s">
        <v>4607</v>
      </c>
    </row>
    <row r="250" s="2" customFormat="1">
      <c r="A250" s="39"/>
      <c r="B250" s="40"/>
      <c r="C250" s="41"/>
      <c r="D250" s="240" t="s">
        <v>349</v>
      </c>
      <c r="E250" s="41"/>
      <c r="F250" s="241" t="s">
        <v>4606</v>
      </c>
      <c r="G250" s="41"/>
      <c r="H250" s="41"/>
      <c r="I250" s="242"/>
      <c r="J250" s="41"/>
      <c r="K250" s="41"/>
      <c r="L250" s="45"/>
      <c r="M250" s="243"/>
      <c r="N250" s="244"/>
      <c r="O250" s="92"/>
      <c r="P250" s="92"/>
      <c r="Q250" s="92"/>
      <c r="R250" s="92"/>
      <c r="S250" s="92"/>
      <c r="T250" s="93"/>
      <c r="U250" s="39"/>
      <c r="V250" s="39"/>
      <c r="W250" s="39"/>
      <c r="X250" s="39"/>
      <c r="Y250" s="39"/>
      <c r="Z250" s="39"/>
      <c r="AA250" s="39"/>
      <c r="AB250" s="39"/>
      <c r="AC250" s="39"/>
      <c r="AD250" s="39"/>
      <c r="AE250" s="39"/>
      <c r="AT250" s="18" t="s">
        <v>349</v>
      </c>
      <c r="AU250" s="18" t="s">
        <v>85</v>
      </c>
    </row>
    <row r="251" s="2" customFormat="1" ht="16.5" customHeight="1">
      <c r="A251" s="39"/>
      <c r="B251" s="40"/>
      <c r="C251" s="227" t="s">
        <v>871</v>
      </c>
      <c r="D251" s="227" t="s">
        <v>343</v>
      </c>
      <c r="E251" s="228" t="s">
        <v>4440</v>
      </c>
      <c r="F251" s="229" t="s">
        <v>4441</v>
      </c>
      <c r="G251" s="230" t="s">
        <v>442</v>
      </c>
      <c r="H251" s="231">
        <v>11</v>
      </c>
      <c r="I251" s="232"/>
      <c r="J251" s="233">
        <f>ROUND(I251*H251,2)</f>
        <v>0</v>
      </c>
      <c r="K251" s="229" t="s">
        <v>1</v>
      </c>
      <c r="L251" s="45"/>
      <c r="M251" s="234" t="s">
        <v>1</v>
      </c>
      <c r="N251" s="235" t="s">
        <v>41</v>
      </c>
      <c r="O251" s="92"/>
      <c r="P251" s="236">
        <f>O251*H251</f>
        <v>0</v>
      </c>
      <c r="Q251" s="236">
        <v>0</v>
      </c>
      <c r="R251" s="236">
        <f>Q251*H251</f>
        <v>0</v>
      </c>
      <c r="S251" s="236">
        <v>0</v>
      </c>
      <c r="T251" s="237">
        <f>S251*H251</f>
        <v>0</v>
      </c>
      <c r="U251" s="39"/>
      <c r="V251" s="39"/>
      <c r="W251" s="39"/>
      <c r="X251" s="39"/>
      <c r="Y251" s="39"/>
      <c r="Z251" s="39"/>
      <c r="AA251" s="39"/>
      <c r="AB251" s="39"/>
      <c r="AC251" s="39"/>
      <c r="AD251" s="39"/>
      <c r="AE251" s="39"/>
      <c r="AR251" s="238" t="s">
        <v>895</v>
      </c>
      <c r="AT251" s="238" t="s">
        <v>343</v>
      </c>
      <c r="AU251" s="238" t="s">
        <v>85</v>
      </c>
      <c r="AY251" s="18" t="s">
        <v>342</v>
      </c>
      <c r="BE251" s="239">
        <f>IF(N251="základní",J251,0)</f>
        <v>0</v>
      </c>
      <c r="BF251" s="239">
        <f>IF(N251="snížená",J251,0)</f>
        <v>0</v>
      </c>
      <c r="BG251" s="239">
        <f>IF(N251="zákl. přenesená",J251,0)</f>
        <v>0</v>
      </c>
      <c r="BH251" s="239">
        <f>IF(N251="sníž. přenesená",J251,0)</f>
        <v>0</v>
      </c>
      <c r="BI251" s="239">
        <f>IF(N251="nulová",J251,0)</f>
        <v>0</v>
      </c>
      <c r="BJ251" s="18" t="s">
        <v>83</v>
      </c>
      <c r="BK251" s="239">
        <f>ROUND(I251*H251,2)</f>
        <v>0</v>
      </c>
      <c r="BL251" s="18" t="s">
        <v>895</v>
      </c>
      <c r="BM251" s="238" t="s">
        <v>4608</v>
      </c>
    </row>
    <row r="252" s="2" customFormat="1">
      <c r="A252" s="39"/>
      <c r="B252" s="40"/>
      <c r="C252" s="41"/>
      <c r="D252" s="240" t="s">
        <v>349</v>
      </c>
      <c r="E252" s="41"/>
      <c r="F252" s="241" t="s">
        <v>4441</v>
      </c>
      <c r="G252" s="41"/>
      <c r="H252" s="41"/>
      <c r="I252" s="242"/>
      <c r="J252" s="41"/>
      <c r="K252" s="41"/>
      <c r="L252" s="45"/>
      <c r="M252" s="243"/>
      <c r="N252" s="244"/>
      <c r="O252" s="92"/>
      <c r="P252" s="92"/>
      <c r="Q252" s="92"/>
      <c r="R252" s="92"/>
      <c r="S252" s="92"/>
      <c r="T252" s="93"/>
      <c r="U252" s="39"/>
      <c r="V252" s="39"/>
      <c r="W252" s="39"/>
      <c r="X252" s="39"/>
      <c r="Y252" s="39"/>
      <c r="Z252" s="39"/>
      <c r="AA252" s="39"/>
      <c r="AB252" s="39"/>
      <c r="AC252" s="39"/>
      <c r="AD252" s="39"/>
      <c r="AE252" s="39"/>
      <c r="AT252" s="18" t="s">
        <v>349</v>
      </c>
      <c r="AU252" s="18" t="s">
        <v>85</v>
      </c>
    </row>
    <row r="253" s="2" customFormat="1" ht="16.5" customHeight="1">
      <c r="A253" s="39"/>
      <c r="B253" s="40"/>
      <c r="C253" s="227" t="s">
        <v>876</v>
      </c>
      <c r="D253" s="227" t="s">
        <v>343</v>
      </c>
      <c r="E253" s="228" t="s">
        <v>4443</v>
      </c>
      <c r="F253" s="229" t="s">
        <v>4444</v>
      </c>
      <c r="G253" s="230" t="s">
        <v>442</v>
      </c>
      <c r="H253" s="231">
        <v>21</v>
      </c>
      <c r="I253" s="232"/>
      <c r="J253" s="233">
        <f>ROUND(I253*H253,2)</f>
        <v>0</v>
      </c>
      <c r="K253" s="229" t="s">
        <v>1</v>
      </c>
      <c r="L253" s="45"/>
      <c r="M253" s="234" t="s">
        <v>1</v>
      </c>
      <c r="N253" s="235" t="s">
        <v>41</v>
      </c>
      <c r="O253" s="92"/>
      <c r="P253" s="236">
        <f>O253*H253</f>
        <v>0</v>
      </c>
      <c r="Q253" s="236">
        <v>0</v>
      </c>
      <c r="R253" s="236">
        <f>Q253*H253</f>
        <v>0</v>
      </c>
      <c r="S253" s="236">
        <v>0</v>
      </c>
      <c r="T253" s="237">
        <f>S253*H253</f>
        <v>0</v>
      </c>
      <c r="U253" s="39"/>
      <c r="V253" s="39"/>
      <c r="W253" s="39"/>
      <c r="X253" s="39"/>
      <c r="Y253" s="39"/>
      <c r="Z253" s="39"/>
      <c r="AA253" s="39"/>
      <c r="AB253" s="39"/>
      <c r="AC253" s="39"/>
      <c r="AD253" s="39"/>
      <c r="AE253" s="39"/>
      <c r="AR253" s="238" t="s">
        <v>895</v>
      </c>
      <c r="AT253" s="238" t="s">
        <v>343</v>
      </c>
      <c r="AU253" s="238" t="s">
        <v>85</v>
      </c>
      <c r="AY253" s="18" t="s">
        <v>342</v>
      </c>
      <c r="BE253" s="239">
        <f>IF(N253="základní",J253,0)</f>
        <v>0</v>
      </c>
      <c r="BF253" s="239">
        <f>IF(N253="snížená",J253,0)</f>
        <v>0</v>
      </c>
      <c r="BG253" s="239">
        <f>IF(N253="zákl. přenesená",J253,0)</f>
        <v>0</v>
      </c>
      <c r="BH253" s="239">
        <f>IF(N253="sníž. přenesená",J253,0)</f>
        <v>0</v>
      </c>
      <c r="BI253" s="239">
        <f>IF(N253="nulová",J253,0)</f>
        <v>0</v>
      </c>
      <c r="BJ253" s="18" t="s">
        <v>83</v>
      </c>
      <c r="BK253" s="239">
        <f>ROUND(I253*H253,2)</f>
        <v>0</v>
      </c>
      <c r="BL253" s="18" t="s">
        <v>895</v>
      </c>
      <c r="BM253" s="238" t="s">
        <v>4609</v>
      </c>
    </row>
    <row r="254" s="2" customFormat="1">
      <c r="A254" s="39"/>
      <c r="B254" s="40"/>
      <c r="C254" s="41"/>
      <c r="D254" s="240" t="s">
        <v>349</v>
      </c>
      <c r="E254" s="41"/>
      <c r="F254" s="241" t="s">
        <v>4444</v>
      </c>
      <c r="G254" s="41"/>
      <c r="H254" s="41"/>
      <c r="I254" s="242"/>
      <c r="J254" s="41"/>
      <c r="K254" s="41"/>
      <c r="L254" s="45"/>
      <c r="M254" s="243"/>
      <c r="N254" s="244"/>
      <c r="O254" s="92"/>
      <c r="P254" s="92"/>
      <c r="Q254" s="92"/>
      <c r="R254" s="92"/>
      <c r="S254" s="92"/>
      <c r="T254" s="93"/>
      <c r="U254" s="39"/>
      <c r="V254" s="39"/>
      <c r="W254" s="39"/>
      <c r="X254" s="39"/>
      <c r="Y254" s="39"/>
      <c r="Z254" s="39"/>
      <c r="AA254" s="39"/>
      <c r="AB254" s="39"/>
      <c r="AC254" s="39"/>
      <c r="AD254" s="39"/>
      <c r="AE254" s="39"/>
      <c r="AT254" s="18" t="s">
        <v>349</v>
      </c>
      <c r="AU254" s="18" t="s">
        <v>85</v>
      </c>
    </row>
    <row r="255" s="2" customFormat="1" ht="16.5" customHeight="1">
      <c r="A255" s="39"/>
      <c r="B255" s="40"/>
      <c r="C255" s="227" t="s">
        <v>884</v>
      </c>
      <c r="D255" s="227" t="s">
        <v>343</v>
      </c>
      <c r="E255" s="228" t="s">
        <v>4446</v>
      </c>
      <c r="F255" s="229" t="s">
        <v>4447</v>
      </c>
      <c r="G255" s="230" t="s">
        <v>543</v>
      </c>
      <c r="H255" s="231">
        <v>726</v>
      </c>
      <c r="I255" s="232"/>
      <c r="J255" s="233">
        <f>ROUND(I255*H255,2)</f>
        <v>0</v>
      </c>
      <c r="K255" s="229" t="s">
        <v>1</v>
      </c>
      <c r="L255" s="45"/>
      <c r="M255" s="234" t="s">
        <v>1</v>
      </c>
      <c r="N255" s="235" t="s">
        <v>41</v>
      </c>
      <c r="O255" s="92"/>
      <c r="P255" s="236">
        <f>O255*H255</f>
        <v>0</v>
      </c>
      <c r="Q255" s="236">
        <v>0</v>
      </c>
      <c r="R255" s="236">
        <f>Q255*H255</f>
        <v>0</v>
      </c>
      <c r="S255" s="236">
        <v>0</v>
      </c>
      <c r="T255" s="237">
        <f>S255*H255</f>
        <v>0</v>
      </c>
      <c r="U255" s="39"/>
      <c r="V255" s="39"/>
      <c r="W255" s="39"/>
      <c r="X255" s="39"/>
      <c r="Y255" s="39"/>
      <c r="Z255" s="39"/>
      <c r="AA255" s="39"/>
      <c r="AB255" s="39"/>
      <c r="AC255" s="39"/>
      <c r="AD255" s="39"/>
      <c r="AE255" s="39"/>
      <c r="AR255" s="238" t="s">
        <v>895</v>
      </c>
      <c r="AT255" s="238" t="s">
        <v>343</v>
      </c>
      <c r="AU255" s="238" t="s">
        <v>85</v>
      </c>
      <c r="AY255" s="18" t="s">
        <v>342</v>
      </c>
      <c r="BE255" s="239">
        <f>IF(N255="základní",J255,0)</f>
        <v>0</v>
      </c>
      <c r="BF255" s="239">
        <f>IF(N255="snížená",J255,0)</f>
        <v>0</v>
      </c>
      <c r="BG255" s="239">
        <f>IF(N255="zákl. přenesená",J255,0)</f>
        <v>0</v>
      </c>
      <c r="BH255" s="239">
        <f>IF(N255="sníž. přenesená",J255,0)</f>
        <v>0</v>
      </c>
      <c r="BI255" s="239">
        <f>IF(N255="nulová",J255,0)</f>
        <v>0</v>
      </c>
      <c r="BJ255" s="18" t="s">
        <v>83</v>
      </c>
      <c r="BK255" s="239">
        <f>ROUND(I255*H255,2)</f>
        <v>0</v>
      </c>
      <c r="BL255" s="18" t="s">
        <v>895</v>
      </c>
      <c r="BM255" s="238" t="s">
        <v>4610</v>
      </c>
    </row>
    <row r="256" s="2" customFormat="1">
      <c r="A256" s="39"/>
      <c r="B256" s="40"/>
      <c r="C256" s="41"/>
      <c r="D256" s="240" t="s">
        <v>349</v>
      </c>
      <c r="E256" s="41"/>
      <c r="F256" s="241" t="s">
        <v>4447</v>
      </c>
      <c r="G256" s="41"/>
      <c r="H256" s="41"/>
      <c r="I256" s="242"/>
      <c r="J256" s="41"/>
      <c r="K256" s="41"/>
      <c r="L256" s="45"/>
      <c r="M256" s="243"/>
      <c r="N256" s="244"/>
      <c r="O256" s="92"/>
      <c r="P256" s="92"/>
      <c r="Q256" s="92"/>
      <c r="R256" s="92"/>
      <c r="S256" s="92"/>
      <c r="T256" s="93"/>
      <c r="U256" s="39"/>
      <c r="V256" s="39"/>
      <c r="W256" s="39"/>
      <c r="X256" s="39"/>
      <c r="Y256" s="39"/>
      <c r="Z256" s="39"/>
      <c r="AA256" s="39"/>
      <c r="AB256" s="39"/>
      <c r="AC256" s="39"/>
      <c r="AD256" s="39"/>
      <c r="AE256" s="39"/>
      <c r="AT256" s="18" t="s">
        <v>349</v>
      </c>
      <c r="AU256" s="18" t="s">
        <v>85</v>
      </c>
    </row>
    <row r="257" s="2" customFormat="1" ht="16.5" customHeight="1">
      <c r="A257" s="39"/>
      <c r="B257" s="40"/>
      <c r="C257" s="227" t="s">
        <v>889</v>
      </c>
      <c r="D257" s="227" t="s">
        <v>343</v>
      </c>
      <c r="E257" s="228" t="s">
        <v>4449</v>
      </c>
      <c r="F257" s="229" t="s">
        <v>4450</v>
      </c>
      <c r="G257" s="230" t="s">
        <v>562</v>
      </c>
      <c r="H257" s="231">
        <v>5</v>
      </c>
      <c r="I257" s="232"/>
      <c r="J257" s="233">
        <f>ROUND(I257*H257,2)</f>
        <v>0</v>
      </c>
      <c r="K257" s="229" t="s">
        <v>1</v>
      </c>
      <c r="L257" s="45"/>
      <c r="M257" s="234" t="s">
        <v>1</v>
      </c>
      <c r="N257" s="235" t="s">
        <v>41</v>
      </c>
      <c r="O257" s="92"/>
      <c r="P257" s="236">
        <f>O257*H257</f>
        <v>0</v>
      </c>
      <c r="Q257" s="236">
        <v>0</v>
      </c>
      <c r="R257" s="236">
        <f>Q257*H257</f>
        <v>0</v>
      </c>
      <c r="S257" s="236">
        <v>0</v>
      </c>
      <c r="T257" s="237">
        <f>S257*H257</f>
        <v>0</v>
      </c>
      <c r="U257" s="39"/>
      <c r="V257" s="39"/>
      <c r="W257" s="39"/>
      <c r="X257" s="39"/>
      <c r="Y257" s="39"/>
      <c r="Z257" s="39"/>
      <c r="AA257" s="39"/>
      <c r="AB257" s="39"/>
      <c r="AC257" s="39"/>
      <c r="AD257" s="39"/>
      <c r="AE257" s="39"/>
      <c r="AR257" s="238" t="s">
        <v>895</v>
      </c>
      <c r="AT257" s="238" t="s">
        <v>343</v>
      </c>
      <c r="AU257" s="238" t="s">
        <v>85</v>
      </c>
      <c r="AY257" s="18" t="s">
        <v>342</v>
      </c>
      <c r="BE257" s="239">
        <f>IF(N257="základní",J257,0)</f>
        <v>0</v>
      </c>
      <c r="BF257" s="239">
        <f>IF(N257="snížená",J257,0)</f>
        <v>0</v>
      </c>
      <c r="BG257" s="239">
        <f>IF(N257="zákl. přenesená",J257,0)</f>
        <v>0</v>
      </c>
      <c r="BH257" s="239">
        <f>IF(N257="sníž. přenesená",J257,0)</f>
        <v>0</v>
      </c>
      <c r="BI257" s="239">
        <f>IF(N257="nulová",J257,0)</f>
        <v>0</v>
      </c>
      <c r="BJ257" s="18" t="s">
        <v>83</v>
      </c>
      <c r="BK257" s="239">
        <f>ROUND(I257*H257,2)</f>
        <v>0</v>
      </c>
      <c r="BL257" s="18" t="s">
        <v>895</v>
      </c>
      <c r="BM257" s="238" t="s">
        <v>4611</v>
      </c>
    </row>
    <row r="258" s="2" customFormat="1">
      <c r="A258" s="39"/>
      <c r="B258" s="40"/>
      <c r="C258" s="41"/>
      <c r="D258" s="240" t="s">
        <v>349</v>
      </c>
      <c r="E258" s="41"/>
      <c r="F258" s="241" t="s">
        <v>4450</v>
      </c>
      <c r="G258" s="41"/>
      <c r="H258" s="41"/>
      <c r="I258" s="242"/>
      <c r="J258" s="41"/>
      <c r="K258" s="41"/>
      <c r="L258" s="45"/>
      <c r="M258" s="243"/>
      <c r="N258" s="244"/>
      <c r="O258" s="92"/>
      <c r="P258" s="92"/>
      <c r="Q258" s="92"/>
      <c r="R258" s="92"/>
      <c r="S258" s="92"/>
      <c r="T258" s="93"/>
      <c r="U258" s="39"/>
      <c r="V258" s="39"/>
      <c r="W258" s="39"/>
      <c r="X258" s="39"/>
      <c r="Y258" s="39"/>
      <c r="Z258" s="39"/>
      <c r="AA258" s="39"/>
      <c r="AB258" s="39"/>
      <c r="AC258" s="39"/>
      <c r="AD258" s="39"/>
      <c r="AE258" s="39"/>
      <c r="AT258" s="18" t="s">
        <v>349</v>
      </c>
      <c r="AU258" s="18" t="s">
        <v>85</v>
      </c>
    </row>
    <row r="259" s="2" customFormat="1" ht="16.5" customHeight="1">
      <c r="A259" s="39"/>
      <c r="B259" s="40"/>
      <c r="C259" s="227" t="s">
        <v>895</v>
      </c>
      <c r="D259" s="227" t="s">
        <v>343</v>
      </c>
      <c r="E259" s="228" t="s">
        <v>4452</v>
      </c>
      <c r="F259" s="229" t="s">
        <v>4453</v>
      </c>
      <c r="G259" s="230" t="s">
        <v>543</v>
      </c>
      <c r="H259" s="231">
        <v>646</v>
      </c>
      <c r="I259" s="232"/>
      <c r="J259" s="233">
        <f>ROUND(I259*H259,2)</f>
        <v>0</v>
      </c>
      <c r="K259" s="229" t="s">
        <v>1</v>
      </c>
      <c r="L259" s="45"/>
      <c r="M259" s="234" t="s">
        <v>1</v>
      </c>
      <c r="N259" s="235" t="s">
        <v>41</v>
      </c>
      <c r="O259" s="92"/>
      <c r="P259" s="236">
        <f>O259*H259</f>
        <v>0</v>
      </c>
      <c r="Q259" s="236">
        <v>0</v>
      </c>
      <c r="R259" s="236">
        <f>Q259*H259</f>
        <v>0</v>
      </c>
      <c r="S259" s="236">
        <v>0</v>
      </c>
      <c r="T259" s="237">
        <f>S259*H259</f>
        <v>0</v>
      </c>
      <c r="U259" s="39"/>
      <c r="V259" s="39"/>
      <c r="W259" s="39"/>
      <c r="X259" s="39"/>
      <c r="Y259" s="39"/>
      <c r="Z259" s="39"/>
      <c r="AA259" s="39"/>
      <c r="AB259" s="39"/>
      <c r="AC259" s="39"/>
      <c r="AD259" s="39"/>
      <c r="AE259" s="39"/>
      <c r="AR259" s="238" t="s">
        <v>895</v>
      </c>
      <c r="AT259" s="238" t="s">
        <v>343</v>
      </c>
      <c r="AU259" s="238" t="s">
        <v>85</v>
      </c>
      <c r="AY259" s="18" t="s">
        <v>342</v>
      </c>
      <c r="BE259" s="239">
        <f>IF(N259="základní",J259,0)</f>
        <v>0</v>
      </c>
      <c r="BF259" s="239">
        <f>IF(N259="snížená",J259,0)</f>
        <v>0</v>
      </c>
      <c r="BG259" s="239">
        <f>IF(N259="zákl. přenesená",J259,0)</f>
        <v>0</v>
      </c>
      <c r="BH259" s="239">
        <f>IF(N259="sníž. přenesená",J259,0)</f>
        <v>0</v>
      </c>
      <c r="BI259" s="239">
        <f>IF(N259="nulová",J259,0)</f>
        <v>0</v>
      </c>
      <c r="BJ259" s="18" t="s">
        <v>83</v>
      </c>
      <c r="BK259" s="239">
        <f>ROUND(I259*H259,2)</f>
        <v>0</v>
      </c>
      <c r="BL259" s="18" t="s">
        <v>895</v>
      </c>
      <c r="BM259" s="238" t="s">
        <v>4612</v>
      </c>
    </row>
    <row r="260" s="2" customFormat="1">
      <c r="A260" s="39"/>
      <c r="B260" s="40"/>
      <c r="C260" s="41"/>
      <c r="D260" s="240" t="s">
        <v>349</v>
      </c>
      <c r="E260" s="41"/>
      <c r="F260" s="241" t="s">
        <v>4453</v>
      </c>
      <c r="G260" s="41"/>
      <c r="H260" s="41"/>
      <c r="I260" s="242"/>
      <c r="J260" s="41"/>
      <c r="K260" s="41"/>
      <c r="L260" s="45"/>
      <c r="M260" s="243"/>
      <c r="N260" s="244"/>
      <c r="O260" s="92"/>
      <c r="P260" s="92"/>
      <c r="Q260" s="92"/>
      <c r="R260" s="92"/>
      <c r="S260" s="92"/>
      <c r="T260" s="93"/>
      <c r="U260" s="39"/>
      <c r="V260" s="39"/>
      <c r="W260" s="39"/>
      <c r="X260" s="39"/>
      <c r="Y260" s="39"/>
      <c r="Z260" s="39"/>
      <c r="AA260" s="39"/>
      <c r="AB260" s="39"/>
      <c r="AC260" s="39"/>
      <c r="AD260" s="39"/>
      <c r="AE260" s="39"/>
      <c r="AT260" s="18" t="s">
        <v>349</v>
      </c>
      <c r="AU260" s="18" t="s">
        <v>85</v>
      </c>
    </row>
    <row r="261" s="2" customFormat="1" ht="16.5" customHeight="1">
      <c r="A261" s="39"/>
      <c r="B261" s="40"/>
      <c r="C261" s="227" t="s">
        <v>900</v>
      </c>
      <c r="D261" s="227" t="s">
        <v>343</v>
      </c>
      <c r="E261" s="228" t="s">
        <v>4613</v>
      </c>
      <c r="F261" s="229" t="s">
        <v>4614</v>
      </c>
      <c r="G261" s="230" t="s">
        <v>543</v>
      </c>
      <c r="H261" s="231">
        <v>80</v>
      </c>
      <c r="I261" s="232"/>
      <c r="J261" s="233">
        <f>ROUND(I261*H261,2)</f>
        <v>0</v>
      </c>
      <c r="K261" s="229" t="s">
        <v>1</v>
      </c>
      <c r="L261" s="45"/>
      <c r="M261" s="234" t="s">
        <v>1</v>
      </c>
      <c r="N261" s="235" t="s">
        <v>41</v>
      </c>
      <c r="O261" s="92"/>
      <c r="P261" s="236">
        <f>O261*H261</f>
        <v>0</v>
      </c>
      <c r="Q261" s="236">
        <v>0</v>
      </c>
      <c r="R261" s="236">
        <f>Q261*H261</f>
        <v>0</v>
      </c>
      <c r="S261" s="236">
        <v>0</v>
      </c>
      <c r="T261" s="237">
        <f>S261*H261</f>
        <v>0</v>
      </c>
      <c r="U261" s="39"/>
      <c r="V261" s="39"/>
      <c r="W261" s="39"/>
      <c r="X261" s="39"/>
      <c r="Y261" s="39"/>
      <c r="Z261" s="39"/>
      <c r="AA261" s="39"/>
      <c r="AB261" s="39"/>
      <c r="AC261" s="39"/>
      <c r="AD261" s="39"/>
      <c r="AE261" s="39"/>
      <c r="AR261" s="238" t="s">
        <v>895</v>
      </c>
      <c r="AT261" s="238" t="s">
        <v>343</v>
      </c>
      <c r="AU261" s="238" t="s">
        <v>85</v>
      </c>
      <c r="AY261" s="18" t="s">
        <v>342</v>
      </c>
      <c r="BE261" s="239">
        <f>IF(N261="základní",J261,0)</f>
        <v>0</v>
      </c>
      <c r="BF261" s="239">
        <f>IF(N261="snížená",J261,0)</f>
        <v>0</v>
      </c>
      <c r="BG261" s="239">
        <f>IF(N261="zákl. přenesená",J261,0)</f>
        <v>0</v>
      </c>
      <c r="BH261" s="239">
        <f>IF(N261="sníž. přenesená",J261,0)</f>
        <v>0</v>
      </c>
      <c r="BI261" s="239">
        <f>IF(N261="nulová",J261,0)</f>
        <v>0</v>
      </c>
      <c r="BJ261" s="18" t="s">
        <v>83</v>
      </c>
      <c r="BK261" s="239">
        <f>ROUND(I261*H261,2)</f>
        <v>0</v>
      </c>
      <c r="BL261" s="18" t="s">
        <v>895</v>
      </c>
      <c r="BM261" s="238" t="s">
        <v>4615</v>
      </c>
    </row>
    <row r="262" s="2" customFormat="1">
      <c r="A262" s="39"/>
      <c r="B262" s="40"/>
      <c r="C262" s="41"/>
      <c r="D262" s="240" t="s">
        <v>349</v>
      </c>
      <c r="E262" s="41"/>
      <c r="F262" s="241" t="s">
        <v>4614</v>
      </c>
      <c r="G262" s="41"/>
      <c r="H262" s="41"/>
      <c r="I262" s="242"/>
      <c r="J262" s="41"/>
      <c r="K262" s="41"/>
      <c r="L262" s="45"/>
      <c r="M262" s="243"/>
      <c r="N262" s="244"/>
      <c r="O262" s="92"/>
      <c r="P262" s="92"/>
      <c r="Q262" s="92"/>
      <c r="R262" s="92"/>
      <c r="S262" s="92"/>
      <c r="T262" s="93"/>
      <c r="U262" s="39"/>
      <c r="V262" s="39"/>
      <c r="W262" s="39"/>
      <c r="X262" s="39"/>
      <c r="Y262" s="39"/>
      <c r="Z262" s="39"/>
      <c r="AA262" s="39"/>
      <c r="AB262" s="39"/>
      <c r="AC262" s="39"/>
      <c r="AD262" s="39"/>
      <c r="AE262" s="39"/>
      <c r="AT262" s="18" t="s">
        <v>349</v>
      </c>
      <c r="AU262" s="18" t="s">
        <v>85</v>
      </c>
    </row>
    <row r="263" s="2" customFormat="1" ht="16.5" customHeight="1">
      <c r="A263" s="39"/>
      <c r="B263" s="40"/>
      <c r="C263" s="227" t="s">
        <v>905</v>
      </c>
      <c r="D263" s="227" t="s">
        <v>343</v>
      </c>
      <c r="E263" s="228" t="s">
        <v>4455</v>
      </c>
      <c r="F263" s="229" t="s">
        <v>4456</v>
      </c>
      <c r="G263" s="230" t="s">
        <v>543</v>
      </c>
      <c r="H263" s="231">
        <v>800</v>
      </c>
      <c r="I263" s="232"/>
      <c r="J263" s="233">
        <f>ROUND(I263*H263,2)</f>
        <v>0</v>
      </c>
      <c r="K263" s="229" t="s">
        <v>1</v>
      </c>
      <c r="L263" s="45"/>
      <c r="M263" s="234" t="s">
        <v>1</v>
      </c>
      <c r="N263" s="235" t="s">
        <v>41</v>
      </c>
      <c r="O263" s="92"/>
      <c r="P263" s="236">
        <f>O263*H263</f>
        <v>0</v>
      </c>
      <c r="Q263" s="236">
        <v>0</v>
      </c>
      <c r="R263" s="236">
        <f>Q263*H263</f>
        <v>0</v>
      </c>
      <c r="S263" s="236">
        <v>0</v>
      </c>
      <c r="T263" s="237">
        <f>S263*H263</f>
        <v>0</v>
      </c>
      <c r="U263" s="39"/>
      <c r="V263" s="39"/>
      <c r="W263" s="39"/>
      <c r="X263" s="39"/>
      <c r="Y263" s="39"/>
      <c r="Z263" s="39"/>
      <c r="AA263" s="39"/>
      <c r="AB263" s="39"/>
      <c r="AC263" s="39"/>
      <c r="AD263" s="39"/>
      <c r="AE263" s="39"/>
      <c r="AR263" s="238" t="s">
        <v>895</v>
      </c>
      <c r="AT263" s="238" t="s">
        <v>343</v>
      </c>
      <c r="AU263" s="238" t="s">
        <v>85</v>
      </c>
      <c r="AY263" s="18" t="s">
        <v>342</v>
      </c>
      <c r="BE263" s="239">
        <f>IF(N263="základní",J263,0)</f>
        <v>0</v>
      </c>
      <c r="BF263" s="239">
        <f>IF(N263="snížená",J263,0)</f>
        <v>0</v>
      </c>
      <c r="BG263" s="239">
        <f>IF(N263="zákl. přenesená",J263,0)</f>
        <v>0</v>
      </c>
      <c r="BH263" s="239">
        <f>IF(N263="sníž. přenesená",J263,0)</f>
        <v>0</v>
      </c>
      <c r="BI263" s="239">
        <f>IF(N263="nulová",J263,0)</f>
        <v>0</v>
      </c>
      <c r="BJ263" s="18" t="s">
        <v>83</v>
      </c>
      <c r="BK263" s="239">
        <f>ROUND(I263*H263,2)</f>
        <v>0</v>
      </c>
      <c r="BL263" s="18" t="s">
        <v>895</v>
      </c>
      <c r="BM263" s="238" t="s">
        <v>4616</v>
      </c>
    </row>
    <row r="264" s="2" customFormat="1">
      <c r="A264" s="39"/>
      <c r="B264" s="40"/>
      <c r="C264" s="41"/>
      <c r="D264" s="240" t="s">
        <v>349</v>
      </c>
      <c r="E264" s="41"/>
      <c r="F264" s="241" t="s">
        <v>4456</v>
      </c>
      <c r="G264" s="41"/>
      <c r="H264" s="41"/>
      <c r="I264" s="242"/>
      <c r="J264" s="41"/>
      <c r="K264" s="41"/>
      <c r="L264" s="45"/>
      <c r="M264" s="243"/>
      <c r="N264" s="244"/>
      <c r="O264" s="92"/>
      <c r="P264" s="92"/>
      <c r="Q264" s="92"/>
      <c r="R264" s="92"/>
      <c r="S264" s="92"/>
      <c r="T264" s="93"/>
      <c r="U264" s="39"/>
      <c r="V264" s="39"/>
      <c r="W264" s="39"/>
      <c r="X264" s="39"/>
      <c r="Y264" s="39"/>
      <c r="Z264" s="39"/>
      <c r="AA264" s="39"/>
      <c r="AB264" s="39"/>
      <c r="AC264" s="39"/>
      <c r="AD264" s="39"/>
      <c r="AE264" s="39"/>
      <c r="AT264" s="18" t="s">
        <v>349</v>
      </c>
      <c r="AU264" s="18" t="s">
        <v>85</v>
      </c>
    </row>
    <row r="265" s="2" customFormat="1" ht="21.75" customHeight="1">
      <c r="A265" s="39"/>
      <c r="B265" s="40"/>
      <c r="C265" s="227" t="s">
        <v>911</v>
      </c>
      <c r="D265" s="227" t="s">
        <v>343</v>
      </c>
      <c r="E265" s="228" t="s">
        <v>4458</v>
      </c>
      <c r="F265" s="229" t="s">
        <v>4459</v>
      </c>
      <c r="G265" s="230" t="s">
        <v>473</v>
      </c>
      <c r="H265" s="231">
        <v>70</v>
      </c>
      <c r="I265" s="232"/>
      <c r="J265" s="233">
        <f>ROUND(I265*H265,2)</f>
        <v>0</v>
      </c>
      <c r="K265" s="229" t="s">
        <v>1</v>
      </c>
      <c r="L265" s="45"/>
      <c r="M265" s="234" t="s">
        <v>1</v>
      </c>
      <c r="N265" s="235" t="s">
        <v>41</v>
      </c>
      <c r="O265" s="92"/>
      <c r="P265" s="236">
        <f>O265*H265</f>
        <v>0</v>
      </c>
      <c r="Q265" s="236">
        <v>0</v>
      </c>
      <c r="R265" s="236">
        <f>Q265*H265</f>
        <v>0</v>
      </c>
      <c r="S265" s="236">
        <v>0</v>
      </c>
      <c r="T265" s="237">
        <f>S265*H265</f>
        <v>0</v>
      </c>
      <c r="U265" s="39"/>
      <c r="V265" s="39"/>
      <c r="W265" s="39"/>
      <c r="X265" s="39"/>
      <c r="Y265" s="39"/>
      <c r="Z265" s="39"/>
      <c r="AA265" s="39"/>
      <c r="AB265" s="39"/>
      <c r="AC265" s="39"/>
      <c r="AD265" s="39"/>
      <c r="AE265" s="39"/>
      <c r="AR265" s="238" t="s">
        <v>895</v>
      </c>
      <c r="AT265" s="238" t="s">
        <v>343</v>
      </c>
      <c r="AU265" s="238" t="s">
        <v>85</v>
      </c>
      <c r="AY265" s="18" t="s">
        <v>342</v>
      </c>
      <c r="BE265" s="239">
        <f>IF(N265="základní",J265,0)</f>
        <v>0</v>
      </c>
      <c r="BF265" s="239">
        <f>IF(N265="snížená",J265,0)</f>
        <v>0</v>
      </c>
      <c r="BG265" s="239">
        <f>IF(N265="zákl. přenesená",J265,0)</f>
        <v>0</v>
      </c>
      <c r="BH265" s="239">
        <f>IF(N265="sníž. přenesená",J265,0)</f>
        <v>0</v>
      </c>
      <c r="BI265" s="239">
        <f>IF(N265="nulová",J265,0)</f>
        <v>0</v>
      </c>
      <c r="BJ265" s="18" t="s">
        <v>83</v>
      </c>
      <c r="BK265" s="239">
        <f>ROUND(I265*H265,2)</f>
        <v>0</v>
      </c>
      <c r="BL265" s="18" t="s">
        <v>895</v>
      </c>
      <c r="BM265" s="238" t="s">
        <v>4617</v>
      </c>
    </row>
    <row r="266" s="2" customFormat="1">
      <c r="A266" s="39"/>
      <c r="B266" s="40"/>
      <c r="C266" s="41"/>
      <c r="D266" s="240" t="s">
        <v>349</v>
      </c>
      <c r="E266" s="41"/>
      <c r="F266" s="241" t="s">
        <v>4459</v>
      </c>
      <c r="G266" s="41"/>
      <c r="H266" s="41"/>
      <c r="I266" s="242"/>
      <c r="J266" s="41"/>
      <c r="K266" s="41"/>
      <c r="L266" s="45"/>
      <c r="M266" s="243"/>
      <c r="N266" s="244"/>
      <c r="O266" s="92"/>
      <c r="P266" s="92"/>
      <c r="Q266" s="92"/>
      <c r="R266" s="92"/>
      <c r="S266" s="92"/>
      <c r="T266" s="93"/>
      <c r="U266" s="39"/>
      <c r="V266" s="39"/>
      <c r="W266" s="39"/>
      <c r="X266" s="39"/>
      <c r="Y266" s="39"/>
      <c r="Z266" s="39"/>
      <c r="AA266" s="39"/>
      <c r="AB266" s="39"/>
      <c r="AC266" s="39"/>
      <c r="AD266" s="39"/>
      <c r="AE266" s="39"/>
      <c r="AT266" s="18" t="s">
        <v>349</v>
      </c>
      <c r="AU266" s="18" t="s">
        <v>85</v>
      </c>
    </row>
    <row r="267" s="2" customFormat="1" ht="16.5" customHeight="1">
      <c r="A267" s="39"/>
      <c r="B267" s="40"/>
      <c r="C267" s="227" t="s">
        <v>917</v>
      </c>
      <c r="D267" s="227" t="s">
        <v>343</v>
      </c>
      <c r="E267" s="228" t="s">
        <v>4461</v>
      </c>
      <c r="F267" s="229" t="s">
        <v>4462</v>
      </c>
      <c r="G267" s="230" t="s">
        <v>473</v>
      </c>
      <c r="H267" s="231">
        <v>70</v>
      </c>
      <c r="I267" s="232"/>
      <c r="J267" s="233">
        <f>ROUND(I267*H267,2)</f>
        <v>0</v>
      </c>
      <c r="K267" s="229" t="s">
        <v>1</v>
      </c>
      <c r="L267" s="45"/>
      <c r="M267" s="234" t="s">
        <v>1</v>
      </c>
      <c r="N267" s="235" t="s">
        <v>41</v>
      </c>
      <c r="O267" s="92"/>
      <c r="P267" s="236">
        <f>O267*H267</f>
        <v>0</v>
      </c>
      <c r="Q267" s="236">
        <v>0</v>
      </c>
      <c r="R267" s="236">
        <f>Q267*H267</f>
        <v>0</v>
      </c>
      <c r="S267" s="236">
        <v>0</v>
      </c>
      <c r="T267" s="237">
        <f>S267*H267</f>
        <v>0</v>
      </c>
      <c r="U267" s="39"/>
      <c r="V267" s="39"/>
      <c r="W267" s="39"/>
      <c r="X267" s="39"/>
      <c r="Y267" s="39"/>
      <c r="Z267" s="39"/>
      <c r="AA267" s="39"/>
      <c r="AB267" s="39"/>
      <c r="AC267" s="39"/>
      <c r="AD267" s="39"/>
      <c r="AE267" s="39"/>
      <c r="AR267" s="238" t="s">
        <v>895</v>
      </c>
      <c r="AT267" s="238" t="s">
        <v>343</v>
      </c>
      <c r="AU267" s="238" t="s">
        <v>85</v>
      </c>
      <c r="AY267" s="18" t="s">
        <v>342</v>
      </c>
      <c r="BE267" s="239">
        <f>IF(N267="základní",J267,0)</f>
        <v>0</v>
      </c>
      <c r="BF267" s="239">
        <f>IF(N267="snížená",J267,0)</f>
        <v>0</v>
      </c>
      <c r="BG267" s="239">
        <f>IF(N267="zákl. přenesená",J267,0)</f>
        <v>0</v>
      </c>
      <c r="BH267" s="239">
        <f>IF(N267="sníž. přenesená",J267,0)</f>
        <v>0</v>
      </c>
      <c r="BI267" s="239">
        <f>IF(N267="nulová",J267,0)</f>
        <v>0</v>
      </c>
      <c r="BJ267" s="18" t="s">
        <v>83</v>
      </c>
      <c r="BK267" s="239">
        <f>ROUND(I267*H267,2)</f>
        <v>0</v>
      </c>
      <c r="BL267" s="18" t="s">
        <v>895</v>
      </c>
      <c r="BM267" s="238" t="s">
        <v>4618</v>
      </c>
    </row>
    <row r="268" s="2" customFormat="1">
      <c r="A268" s="39"/>
      <c r="B268" s="40"/>
      <c r="C268" s="41"/>
      <c r="D268" s="240" t="s">
        <v>349</v>
      </c>
      <c r="E268" s="41"/>
      <c r="F268" s="241" t="s">
        <v>4462</v>
      </c>
      <c r="G268" s="41"/>
      <c r="H268" s="41"/>
      <c r="I268" s="242"/>
      <c r="J268" s="41"/>
      <c r="K268" s="41"/>
      <c r="L268" s="45"/>
      <c r="M268" s="243"/>
      <c r="N268" s="244"/>
      <c r="O268" s="92"/>
      <c r="P268" s="92"/>
      <c r="Q268" s="92"/>
      <c r="R268" s="92"/>
      <c r="S268" s="92"/>
      <c r="T268" s="93"/>
      <c r="U268" s="39"/>
      <c r="V268" s="39"/>
      <c r="W268" s="39"/>
      <c r="X268" s="39"/>
      <c r="Y268" s="39"/>
      <c r="Z268" s="39"/>
      <c r="AA268" s="39"/>
      <c r="AB268" s="39"/>
      <c r="AC268" s="39"/>
      <c r="AD268" s="39"/>
      <c r="AE268" s="39"/>
      <c r="AT268" s="18" t="s">
        <v>349</v>
      </c>
      <c r="AU268" s="18" t="s">
        <v>85</v>
      </c>
    </row>
    <row r="269" s="2" customFormat="1" ht="16.5" customHeight="1">
      <c r="A269" s="39"/>
      <c r="B269" s="40"/>
      <c r="C269" s="227" t="s">
        <v>923</v>
      </c>
      <c r="D269" s="227" t="s">
        <v>343</v>
      </c>
      <c r="E269" s="228" t="s">
        <v>4464</v>
      </c>
      <c r="F269" s="229" t="s">
        <v>4465</v>
      </c>
      <c r="G269" s="230" t="s">
        <v>543</v>
      </c>
      <c r="H269" s="231">
        <v>726</v>
      </c>
      <c r="I269" s="232"/>
      <c r="J269" s="233">
        <f>ROUND(I269*H269,2)</f>
        <v>0</v>
      </c>
      <c r="K269" s="229" t="s">
        <v>1</v>
      </c>
      <c r="L269" s="45"/>
      <c r="M269" s="234" t="s">
        <v>1</v>
      </c>
      <c r="N269" s="235" t="s">
        <v>41</v>
      </c>
      <c r="O269" s="92"/>
      <c r="P269" s="236">
        <f>O269*H269</f>
        <v>0</v>
      </c>
      <c r="Q269" s="236">
        <v>0</v>
      </c>
      <c r="R269" s="236">
        <f>Q269*H269</f>
        <v>0</v>
      </c>
      <c r="S269" s="236">
        <v>0</v>
      </c>
      <c r="T269" s="237">
        <f>S269*H269</f>
        <v>0</v>
      </c>
      <c r="U269" s="39"/>
      <c r="V269" s="39"/>
      <c r="W269" s="39"/>
      <c r="X269" s="39"/>
      <c r="Y269" s="39"/>
      <c r="Z269" s="39"/>
      <c r="AA269" s="39"/>
      <c r="AB269" s="39"/>
      <c r="AC269" s="39"/>
      <c r="AD269" s="39"/>
      <c r="AE269" s="39"/>
      <c r="AR269" s="238" t="s">
        <v>895</v>
      </c>
      <c r="AT269" s="238" t="s">
        <v>343</v>
      </c>
      <c r="AU269" s="238" t="s">
        <v>85</v>
      </c>
      <c r="AY269" s="18" t="s">
        <v>342</v>
      </c>
      <c r="BE269" s="239">
        <f>IF(N269="základní",J269,0)</f>
        <v>0</v>
      </c>
      <c r="BF269" s="239">
        <f>IF(N269="snížená",J269,0)</f>
        <v>0</v>
      </c>
      <c r="BG269" s="239">
        <f>IF(N269="zákl. přenesená",J269,0)</f>
        <v>0</v>
      </c>
      <c r="BH269" s="239">
        <f>IF(N269="sníž. přenesená",J269,0)</f>
        <v>0</v>
      </c>
      <c r="BI269" s="239">
        <f>IF(N269="nulová",J269,0)</f>
        <v>0</v>
      </c>
      <c r="BJ269" s="18" t="s">
        <v>83</v>
      </c>
      <c r="BK269" s="239">
        <f>ROUND(I269*H269,2)</f>
        <v>0</v>
      </c>
      <c r="BL269" s="18" t="s">
        <v>895</v>
      </c>
      <c r="BM269" s="238" t="s">
        <v>4619</v>
      </c>
    </row>
    <row r="270" s="2" customFormat="1">
      <c r="A270" s="39"/>
      <c r="B270" s="40"/>
      <c r="C270" s="41"/>
      <c r="D270" s="240" t="s">
        <v>349</v>
      </c>
      <c r="E270" s="41"/>
      <c r="F270" s="241" t="s">
        <v>4465</v>
      </c>
      <c r="G270" s="41"/>
      <c r="H270" s="41"/>
      <c r="I270" s="242"/>
      <c r="J270" s="41"/>
      <c r="K270" s="41"/>
      <c r="L270" s="45"/>
      <c r="M270" s="243"/>
      <c r="N270" s="244"/>
      <c r="O270" s="92"/>
      <c r="P270" s="92"/>
      <c r="Q270" s="92"/>
      <c r="R270" s="92"/>
      <c r="S270" s="92"/>
      <c r="T270" s="93"/>
      <c r="U270" s="39"/>
      <c r="V270" s="39"/>
      <c r="W270" s="39"/>
      <c r="X270" s="39"/>
      <c r="Y270" s="39"/>
      <c r="Z270" s="39"/>
      <c r="AA270" s="39"/>
      <c r="AB270" s="39"/>
      <c r="AC270" s="39"/>
      <c r="AD270" s="39"/>
      <c r="AE270" s="39"/>
      <c r="AT270" s="18" t="s">
        <v>349</v>
      </c>
      <c r="AU270" s="18" t="s">
        <v>85</v>
      </c>
    </row>
    <row r="271" s="2" customFormat="1" ht="16.5" customHeight="1">
      <c r="A271" s="39"/>
      <c r="B271" s="40"/>
      <c r="C271" s="227" t="s">
        <v>929</v>
      </c>
      <c r="D271" s="227" t="s">
        <v>343</v>
      </c>
      <c r="E271" s="228" t="s">
        <v>4467</v>
      </c>
      <c r="F271" s="229" t="s">
        <v>4468</v>
      </c>
      <c r="G271" s="230" t="s">
        <v>543</v>
      </c>
      <c r="H271" s="231">
        <v>726</v>
      </c>
      <c r="I271" s="232"/>
      <c r="J271" s="233">
        <f>ROUND(I271*H271,2)</f>
        <v>0</v>
      </c>
      <c r="K271" s="229" t="s">
        <v>1</v>
      </c>
      <c r="L271" s="45"/>
      <c r="M271" s="234" t="s">
        <v>1</v>
      </c>
      <c r="N271" s="235" t="s">
        <v>41</v>
      </c>
      <c r="O271" s="92"/>
      <c r="P271" s="236">
        <f>O271*H271</f>
        <v>0</v>
      </c>
      <c r="Q271" s="236">
        <v>0</v>
      </c>
      <c r="R271" s="236">
        <f>Q271*H271</f>
        <v>0</v>
      </c>
      <c r="S271" s="236">
        <v>0</v>
      </c>
      <c r="T271" s="237">
        <f>S271*H271</f>
        <v>0</v>
      </c>
      <c r="U271" s="39"/>
      <c r="V271" s="39"/>
      <c r="W271" s="39"/>
      <c r="X271" s="39"/>
      <c r="Y271" s="39"/>
      <c r="Z271" s="39"/>
      <c r="AA271" s="39"/>
      <c r="AB271" s="39"/>
      <c r="AC271" s="39"/>
      <c r="AD271" s="39"/>
      <c r="AE271" s="39"/>
      <c r="AR271" s="238" t="s">
        <v>895</v>
      </c>
      <c r="AT271" s="238" t="s">
        <v>343</v>
      </c>
      <c r="AU271" s="238" t="s">
        <v>85</v>
      </c>
      <c r="AY271" s="18" t="s">
        <v>342</v>
      </c>
      <c r="BE271" s="239">
        <f>IF(N271="základní",J271,0)</f>
        <v>0</v>
      </c>
      <c r="BF271" s="239">
        <f>IF(N271="snížená",J271,0)</f>
        <v>0</v>
      </c>
      <c r="BG271" s="239">
        <f>IF(N271="zákl. přenesená",J271,0)</f>
        <v>0</v>
      </c>
      <c r="BH271" s="239">
        <f>IF(N271="sníž. přenesená",J271,0)</f>
        <v>0</v>
      </c>
      <c r="BI271" s="239">
        <f>IF(N271="nulová",J271,0)</f>
        <v>0</v>
      </c>
      <c r="BJ271" s="18" t="s">
        <v>83</v>
      </c>
      <c r="BK271" s="239">
        <f>ROUND(I271*H271,2)</f>
        <v>0</v>
      </c>
      <c r="BL271" s="18" t="s">
        <v>895</v>
      </c>
      <c r="BM271" s="238" t="s">
        <v>4620</v>
      </c>
    </row>
    <row r="272" s="2" customFormat="1">
      <c r="A272" s="39"/>
      <c r="B272" s="40"/>
      <c r="C272" s="41"/>
      <c r="D272" s="240" t="s">
        <v>349</v>
      </c>
      <c r="E272" s="41"/>
      <c r="F272" s="241" t="s">
        <v>4468</v>
      </c>
      <c r="G272" s="41"/>
      <c r="H272" s="41"/>
      <c r="I272" s="242"/>
      <c r="J272" s="41"/>
      <c r="K272" s="41"/>
      <c r="L272" s="45"/>
      <c r="M272" s="243"/>
      <c r="N272" s="244"/>
      <c r="O272" s="92"/>
      <c r="P272" s="92"/>
      <c r="Q272" s="92"/>
      <c r="R272" s="92"/>
      <c r="S272" s="92"/>
      <c r="T272" s="93"/>
      <c r="U272" s="39"/>
      <c r="V272" s="39"/>
      <c r="W272" s="39"/>
      <c r="X272" s="39"/>
      <c r="Y272" s="39"/>
      <c r="Z272" s="39"/>
      <c r="AA272" s="39"/>
      <c r="AB272" s="39"/>
      <c r="AC272" s="39"/>
      <c r="AD272" s="39"/>
      <c r="AE272" s="39"/>
      <c r="AT272" s="18" t="s">
        <v>349</v>
      </c>
      <c r="AU272" s="18" t="s">
        <v>85</v>
      </c>
    </row>
    <row r="273" s="2" customFormat="1" ht="16.5" customHeight="1">
      <c r="A273" s="39"/>
      <c r="B273" s="40"/>
      <c r="C273" s="227" t="s">
        <v>934</v>
      </c>
      <c r="D273" s="227" t="s">
        <v>343</v>
      </c>
      <c r="E273" s="228" t="s">
        <v>4621</v>
      </c>
      <c r="F273" s="229" t="s">
        <v>4622</v>
      </c>
      <c r="G273" s="230" t="s">
        <v>543</v>
      </c>
      <c r="H273" s="231">
        <v>80</v>
      </c>
      <c r="I273" s="232"/>
      <c r="J273" s="233">
        <f>ROUND(I273*H273,2)</f>
        <v>0</v>
      </c>
      <c r="K273" s="229" t="s">
        <v>1</v>
      </c>
      <c r="L273" s="45"/>
      <c r="M273" s="234" t="s">
        <v>1</v>
      </c>
      <c r="N273" s="235" t="s">
        <v>41</v>
      </c>
      <c r="O273" s="92"/>
      <c r="P273" s="236">
        <f>O273*H273</f>
        <v>0</v>
      </c>
      <c r="Q273" s="236">
        <v>0</v>
      </c>
      <c r="R273" s="236">
        <f>Q273*H273</f>
        <v>0</v>
      </c>
      <c r="S273" s="236">
        <v>0</v>
      </c>
      <c r="T273" s="237">
        <f>S273*H273</f>
        <v>0</v>
      </c>
      <c r="U273" s="39"/>
      <c r="V273" s="39"/>
      <c r="W273" s="39"/>
      <c r="X273" s="39"/>
      <c r="Y273" s="39"/>
      <c r="Z273" s="39"/>
      <c r="AA273" s="39"/>
      <c r="AB273" s="39"/>
      <c r="AC273" s="39"/>
      <c r="AD273" s="39"/>
      <c r="AE273" s="39"/>
      <c r="AR273" s="238" t="s">
        <v>895</v>
      </c>
      <c r="AT273" s="238" t="s">
        <v>343</v>
      </c>
      <c r="AU273" s="238" t="s">
        <v>85</v>
      </c>
      <c r="AY273" s="18" t="s">
        <v>342</v>
      </c>
      <c r="BE273" s="239">
        <f>IF(N273="základní",J273,0)</f>
        <v>0</v>
      </c>
      <c r="BF273" s="239">
        <f>IF(N273="snížená",J273,0)</f>
        <v>0</v>
      </c>
      <c r="BG273" s="239">
        <f>IF(N273="zákl. přenesená",J273,0)</f>
        <v>0</v>
      </c>
      <c r="BH273" s="239">
        <f>IF(N273="sníž. přenesená",J273,0)</f>
        <v>0</v>
      </c>
      <c r="BI273" s="239">
        <f>IF(N273="nulová",J273,0)</f>
        <v>0</v>
      </c>
      <c r="BJ273" s="18" t="s">
        <v>83</v>
      </c>
      <c r="BK273" s="239">
        <f>ROUND(I273*H273,2)</f>
        <v>0</v>
      </c>
      <c r="BL273" s="18" t="s">
        <v>895</v>
      </c>
      <c r="BM273" s="238" t="s">
        <v>4623</v>
      </c>
    </row>
    <row r="274" s="2" customFormat="1">
      <c r="A274" s="39"/>
      <c r="B274" s="40"/>
      <c r="C274" s="41"/>
      <c r="D274" s="240" t="s">
        <v>349</v>
      </c>
      <c r="E274" s="41"/>
      <c r="F274" s="241" t="s">
        <v>4622</v>
      </c>
      <c r="G274" s="41"/>
      <c r="H274" s="41"/>
      <c r="I274" s="242"/>
      <c r="J274" s="41"/>
      <c r="K274" s="41"/>
      <c r="L274" s="45"/>
      <c r="M274" s="243"/>
      <c r="N274" s="244"/>
      <c r="O274" s="92"/>
      <c r="P274" s="92"/>
      <c r="Q274" s="92"/>
      <c r="R274" s="92"/>
      <c r="S274" s="92"/>
      <c r="T274" s="93"/>
      <c r="U274" s="39"/>
      <c r="V274" s="39"/>
      <c r="W274" s="39"/>
      <c r="X274" s="39"/>
      <c r="Y274" s="39"/>
      <c r="Z274" s="39"/>
      <c r="AA274" s="39"/>
      <c r="AB274" s="39"/>
      <c r="AC274" s="39"/>
      <c r="AD274" s="39"/>
      <c r="AE274" s="39"/>
      <c r="AT274" s="18" t="s">
        <v>349</v>
      </c>
      <c r="AU274" s="18" t="s">
        <v>85</v>
      </c>
    </row>
    <row r="275" s="2" customFormat="1" ht="16.5" customHeight="1">
      <c r="A275" s="39"/>
      <c r="B275" s="40"/>
      <c r="C275" s="227" t="s">
        <v>939</v>
      </c>
      <c r="D275" s="227" t="s">
        <v>343</v>
      </c>
      <c r="E275" s="228" t="s">
        <v>4470</v>
      </c>
      <c r="F275" s="229" t="s">
        <v>4471</v>
      </c>
      <c r="G275" s="230" t="s">
        <v>562</v>
      </c>
      <c r="H275" s="231">
        <v>19</v>
      </c>
      <c r="I275" s="232"/>
      <c r="J275" s="233">
        <f>ROUND(I275*H275,2)</f>
        <v>0</v>
      </c>
      <c r="K275" s="229" t="s">
        <v>1</v>
      </c>
      <c r="L275" s="45"/>
      <c r="M275" s="234" t="s">
        <v>1</v>
      </c>
      <c r="N275" s="235" t="s">
        <v>41</v>
      </c>
      <c r="O275" s="92"/>
      <c r="P275" s="236">
        <f>O275*H275</f>
        <v>0</v>
      </c>
      <c r="Q275" s="236">
        <v>0</v>
      </c>
      <c r="R275" s="236">
        <f>Q275*H275</f>
        <v>0</v>
      </c>
      <c r="S275" s="236">
        <v>0</v>
      </c>
      <c r="T275" s="237">
        <f>S275*H275</f>
        <v>0</v>
      </c>
      <c r="U275" s="39"/>
      <c r="V275" s="39"/>
      <c r="W275" s="39"/>
      <c r="X275" s="39"/>
      <c r="Y275" s="39"/>
      <c r="Z275" s="39"/>
      <c r="AA275" s="39"/>
      <c r="AB275" s="39"/>
      <c r="AC275" s="39"/>
      <c r="AD275" s="39"/>
      <c r="AE275" s="39"/>
      <c r="AR275" s="238" t="s">
        <v>895</v>
      </c>
      <c r="AT275" s="238" t="s">
        <v>343</v>
      </c>
      <c r="AU275" s="238" t="s">
        <v>85</v>
      </c>
      <c r="AY275" s="18" t="s">
        <v>342</v>
      </c>
      <c r="BE275" s="239">
        <f>IF(N275="základní",J275,0)</f>
        <v>0</v>
      </c>
      <c r="BF275" s="239">
        <f>IF(N275="snížená",J275,0)</f>
        <v>0</v>
      </c>
      <c r="BG275" s="239">
        <f>IF(N275="zákl. přenesená",J275,0)</f>
        <v>0</v>
      </c>
      <c r="BH275" s="239">
        <f>IF(N275="sníž. přenesená",J275,0)</f>
        <v>0</v>
      </c>
      <c r="BI275" s="239">
        <f>IF(N275="nulová",J275,0)</f>
        <v>0</v>
      </c>
      <c r="BJ275" s="18" t="s">
        <v>83</v>
      </c>
      <c r="BK275" s="239">
        <f>ROUND(I275*H275,2)</f>
        <v>0</v>
      </c>
      <c r="BL275" s="18" t="s">
        <v>895</v>
      </c>
      <c r="BM275" s="238" t="s">
        <v>4624</v>
      </c>
    </row>
    <row r="276" s="2" customFormat="1">
      <c r="A276" s="39"/>
      <c r="B276" s="40"/>
      <c r="C276" s="41"/>
      <c r="D276" s="240" t="s">
        <v>349</v>
      </c>
      <c r="E276" s="41"/>
      <c r="F276" s="241" t="s">
        <v>4471</v>
      </c>
      <c r="G276" s="41"/>
      <c r="H276" s="41"/>
      <c r="I276" s="242"/>
      <c r="J276" s="41"/>
      <c r="K276" s="41"/>
      <c r="L276" s="45"/>
      <c r="M276" s="243"/>
      <c r="N276" s="244"/>
      <c r="O276" s="92"/>
      <c r="P276" s="92"/>
      <c r="Q276" s="92"/>
      <c r="R276" s="92"/>
      <c r="S276" s="92"/>
      <c r="T276" s="93"/>
      <c r="U276" s="39"/>
      <c r="V276" s="39"/>
      <c r="W276" s="39"/>
      <c r="X276" s="39"/>
      <c r="Y276" s="39"/>
      <c r="Z276" s="39"/>
      <c r="AA276" s="39"/>
      <c r="AB276" s="39"/>
      <c r="AC276" s="39"/>
      <c r="AD276" s="39"/>
      <c r="AE276" s="39"/>
      <c r="AT276" s="18" t="s">
        <v>349</v>
      </c>
      <c r="AU276" s="18" t="s">
        <v>85</v>
      </c>
    </row>
    <row r="277" s="2" customFormat="1" ht="16.5" customHeight="1">
      <c r="A277" s="39"/>
      <c r="B277" s="40"/>
      <c r="C277" s="227" t="s">
        <v>944</v>
      </c>
      <c r="D277" s="227" t="s">
        <v>343</v>
      </c>
      <c r="E277" s="228" t="s">
        <v>4473</v>
      </c>
      <c r="F277" s="229" t="s">
        <v>4474</v>
      </c>
      <c r="G277" s="230" t="s">
        <v>473</v>
      </c>
      <c r="H277" s="231">
        <v>114</v>
      </c>
      <c r="I277" s="232"/>
      <c r="J277" s="233">
        <f>ROUND(I277*H277,2)</f>
        <v>0</v>
      </c>
      <c r="K277" s="229" t="s">
        <v>1</v>
      </c>
      <c r="L277" s="45"/>
      <c r="M277" s="234" t="s">
        <v>1</v>
      </c>
      <c r="N277" s="235" t="s">
        <v>41</v>
      </c>
      <c r="O277" s="92"/>
      <c r="P277" s="236">
        <f>O277*H277</f>
        <v>0</v>
      </c>
      <c r="Q277" s="236">
        <v>0</v>
      </c>
      <c r="R277" s="236">
        <f>Q277*H277</f>
        <v>0</v>
      </c>
      <c r="S277" s="236">
        <v>0</v>
      </c>
      <c r="T277" s="237">
        <f>S277*H277</f>
        <v>0</v>
      </c>
      <c r="U277" s="39"/>
      <c r="V277" s="39"/>
      <c r="W277" s="39"/>
      <c r="X277" s="39"/>
      <c r="Y277" s="39"/>
      <c r="Z277" s="39"/>
      <c r="AA277" s="39"/>
      <c r="AB277" s="39"/>
      <c r="AC277" s="39"/>
      <c r="AD277" s="39"/>
      <c r="AE277" s="39"/>
      <c r="AR277" s="238" t="s">
        <v>895</v>
      </c>
      <c r="AT277" s="238" t="s">
        <v>343</v>
      </c>
      <c r="AU277" s="238" t="s">
        <v>85</v>
      </c>
      <c r="AY277" s="18" t="s">
        <v>342</v>
      </c>
      <c r="BE277" s="239">
        <f>IF(N277="základní",J277,0)</f>
        <v>0</v>
      </c>
      <c r="BF277" s="239">
        <f>IF(N277="snížená",J277,0)</f>
        <v>0</v>
      </c>
      <c r="BG277" s="239">
        <f>IF(N277="zákl. přenesená",J277,0)</f>
        <v>0</v>
      </c>
      <c r="BH277" s="239">
        <f>IF(N277="sníž. přenesená",J277,0)</f>
        <v>0</v>
      </c>
      <c r="BI277" s="239">
        <f>IF(N277="nulová",J277,0)</f>
        <v>0</v>
      </c>
      <c r="BJ277" s="18" t="s">
        <v>83</v>
      </c>
      <c r="BK277" s="239">
        <f>ROUND(I277*H277,2)</f>
        <v>0</v>
      </c>
      <c r="BL277" s="18" t="s">
        <v>895</v>
      </c>
      <c r="BM277" s="238" t="s">
        <v>4625</v>
      </c>
    </row>
    <row r="278" s="2" customFormat="1">
      <c r="A278" s="39"/>
      <c r="B278" s="40"/>
      <c r="C278" s="41"/>
      <c r="D278" s="240" t="s">
        <v>349</v>
      </c>
      <c r="E278" s="41"/>
      <c r="F278" s="241" t="s">
        <v>4474</v>
      </c>
      <c r="G278" s="41"/>
      <c r="H278" s="41"/>
      <c r="I278" s="242"/>
      <c r="J278" s="41"/>
      <c r="K278" s="41"/>
      <c r="L278" s="45"/>
      <c r="M278" s="243"/>
      <c r="N278" s="244"/>
      <c r="O278" s="92"/>
      <c r="P278" s="92"/>
      <c r="Q278" s="92"/>
      <c r="R278" s="92"/>
      <c r="S278" s="92"/>
      <c r="T278" s="93"/>
      <c r="U278" s="39"/>
      <c r="V278" s="39"/>
      <c r="W278" s="39"/>
      <c r="X278" s="39"/>
      <c r="Y278" s="39"/>
      <c r="Z278" s="39"/>
      <c r="AA278" s="39"/>
      <c r="AB278" s="39"/>
      <c r="AC278" s="39"/>
      <c r="AD278" s="39"/>
      <c r="AE278" s="39"/>
      <c r="AT278" s="18" t="s">
        <v>349</v>
      </c>
      <c r="AU278" s="18" t="s">
        <v>85</v>
      </c>
    </row>
    <row r="279" s="2" customFormat="1" ht="16.5" customHeight="1">
      <c r="A279" s="39"/>
      <c r="B279" s="40"/>
      <c r="C279" s="227" t="s">
        <v>952</v>
      </c>
      <c r="D279" s="227" t="s">
        <v>343</v>
      </c>
      <c r="E279" s="228" t="s">
        <v>4476</v>
      </c>
      <c r="F279" s="229" t="s">
        <v>4477</v>
      </c>
      <c r="G279" s="230" t="s">
        <v>543</v>
      </c>
      <c r="H279" s="231">
        <v>40</v>
      </c>
      <c r="I279" s="232"/>
      <c r="J279" s="233">
        <f>ROUND(I279*H279,2)</f>
        <v>0</v>
      </c>
      <c r="K279" s="229" t="s">
        <v>1</v>
      </c>
      <c r="L279" s="45"/>
      <c r="M279" s="234" t="s">
        <v>1</v>
      </c>
      <c r="N279" s="235" t="s">
        <v>41</v>
      </c>
      <c r="O279" s="92"/>
      <c r="P279" s="236">
        <f>O279*H279</f>
        <v>0</v>
      </c>
      <c r="Q279" s="236">
        <v>0</v>
      </c>
      <c r="R279" s="236">
        <f>Q279*H279</f>
        <v>0</v>
      </c>
      <c r="S279" s="236">
        <v>0</v>
      </c>
      <c r="T279" s="237">
        <f>S279*H279</f>
        <v>0</v>
      </c>
      <c r="U279" s="39"/>
      <c r="V279" s="39"/>
      <c r="W279" s="39"/>
      <c r="X279" s="39"/>
      <c r="Y279" s="39"/>
      <c r="Z279" s="39"/>
      <c r="AA279" s="39"/>
      <c r="AB279" s="39"/>
      <c r="AC279" s="39"/>
      <c r="AD279" s="39"/>
      <c r="AE279" s="39"/>
      <c r="AR279" s="238" t="s">
        <v>895</v>
      </c>
      <c r="AT279" s="238" t="s">
        <v>343</v>
      </c>
      <c r="AU279" s="238" t="s">
        <v>85</v>
      </c>
      <c r="AY279" s="18" t="s">
        <v>342</v>
      </c>
      <c r="BE279" s="239">
        <f>IF(N279="základní",J279,0)</f>
        <v>0</v>
      </c>
      <c r="BF279" s="239">
        <f>IF(N279="snížená",J279,0)</f>
        <v>0</v>
      </c>
      <c r="BG279" s="239">
        <f>IF(N279="zákl. přenesená",J279,0)</f>
        <v>0</v>
      </c>
      <c r="BH279" s="239">
        <f>IF(N279="sníž. přenesená",J279,0)</f>
        <v>0</v>
      </c>
      <c r="BI279" s="239">
        <f>IF(N279="nulová",J279,0)</f>
        <v>0</v>
      </c>
      <c r="BJ279" s="18" t="s">
        <v>83</v>
      </c>
      <c r="BK279" s="239">
        <f>ROUND(I279*H279,2)</f>
        <v>0</v>
      </c>
      <c r="BL279" s="18" t="s">
        <v>895</v>
      </c>
      <c r="BM279" s="238" t="s">
        <v>4626</v>
      </c>
    </row>
    <row r="280" s="2" customFormat="1">
      <c r="A280" s="39"/>
      <c r="B280" s="40"/>
      <c r="C280" s="41"/>
      <c r="D280" s="240" t="s">
        <v>349</v>
      </c>
      <c r="E280" s="41"/>
      <c r="F280" s="241" t="s">
        <v>4477</v>
      </c>
      <c r="G280" s="41"/>
      <c r="H280" s="41"/>
      <c r="I280" s="242"/>
      <c r="J280" s="41"/>
      <c r="K280" s="41"/>
      <c r="L280" s="45"/>
      <c r="M280" s="243"/>
      <c r="N280" s="244"/>
      <c r="O280" s="92"/>
      <c r="P280" s="92"/>
      <c r="Q280" s="92"/>
      <c r="R280" s="92"/>
      <c r="S280" s="92"/>
      <c r="T280" s="93"/>
      <c r="U280" s="39"/>
      <c r="V280" s="39"/>
      <c r="W280" s="39"/>
      <c r="X280" s="39"/>
      <c r="Y280" s="39"/>
      <c r="Z280" s="39"/>
      <c r="AA280" s="39"/>
      <c r="AB280" s="39"/>
      <c r="AC280" s="39"/>
      <c r="AD280" s="39"/>
      <c r="AE280" s="39"/>
      <c r="AT280" s="18" t="s">
        <v>349</v>
      </c>
      <c r="AU280" s="18" t="s">
        <v>85</v>
      </c>
    </row>
    <row r="281" s="2" customFormat="1" ht="16.5" customHeight="1">
      <c r="A281" s="39"/>
      <c r="B281" s="40"/>
      <c r="C281" s="227" t="s">
        <v>959</v>
      </c>
      <c r="D281" s="227" t="s">
        <v>343</v>
      </c>
      <c r="E281" s="228" t="s">
        <v>4479</v>
      </c>
      <c r="F281" s="229" t="s">
        <v>4480</v>
      </c>
      <c r="G281" s="230" t="s">
        <v>543</v>
      </c>
      <c r="H281" s="231">
        <v>55</v>
      </c>
      <c r="I281" s="232"/>
      <c r="J281" s="233">
        <f>ROUND(I281*H281,2)</f>
        <v>0</v>
      </c>
      <c r="K281" s="229" t="s">
        <v>1</v>
      </c>
      <c r="L281" s="45"/>
      <c r="M281" s="234" t="s">
        <v>1</v>
      </c>
      <c r="N281" s="235" t="s">
        <v>41</v>
      </c>
      <c r="O281" s="92"/>
      <c r="P281" s="236">
        <f>O281*H281</f>
        <v>0</v>
      </c>
      <c r="Q281" s="236">
        <v>0</v>
      </c>
      <c r="R281" s="236">
        <f>Q281*H281</f>
        <v>0</v>
      </c>
      <c r="S281" s="236">
        <v>0</v>
      </c>
      <c r="T281" s="237">
        <f>S281*H281</f>
        <v>0</v>
      </c>
      <c r="U281" s="39"/>
      <c r="V281" s="39"/>
      <c r="W281" s="39"/>
      <c r="X281" s="39"/>
      <c r="Y281" s="39"/>
      <c r="Z281" s="39"/>
      <c r="AA281" s="39"/>
      <c r="AB281" s="39"/>
      <c r="AC281" s="39"/>
      <c r="AD281" s="39"/>
      <c r="AE281" s="39"/>
      <c r="AR281" s="238" t="s">
        <v>895</v>
      </c>
      <c r="AT281" s="238" t="s">
        <v>343</v>
      </c>
      <c r="AU281" s="238" t="s">
        <v>85</v>
      </c>
      <c r="AY281" s="18" t="s">
        <v>342</v>
      </c>
      <c r="BE281" s="239">
        <f>IF(N281="základní",J281,0)</f>
        <v>0</v>
      </c>
      <c r="BF281" s="239">
        <f>IF(N281="snížená",J281,0)</f>
        <v>0</v>
      </c>
      <c r="BG281" s="239">
        <f>IF(N281="zákl. přenesená",J281,0)</f>
        <v>0</v>
      </c>
      <c r="BH281" s="239">
        <f>IF(N281="sníž. přenesená",J281,0)</f>
        <v>0</v>
      </c>
      <c r="BI281" s="239">
        <f>IF(N281="nulová",J281,0)</f>
        <v>0</v>
      </c>
      <c r="BJ281" s="18" t="s">
        <v>83</v>
      </c>
      <c r="BK281" s="239">
        <f>ROUND(I281*H281,2)</f>
        <v>0</v>
      </c>
      <c r="BL281" s="18" t="s">
        <v>895</v>
      </c>
      <c r="BM281" s="238" t="s">
        <v>4627</v>
      </c>
    </row>
    <row r="282" s="2" customFormat="1">
      <c r="A282" s="39"/>
      <c r="B282" s="40"/>
      <c r="C282" s="41"/>
      <c r="D282" s="240" t="s">
        <v>349</v>
      </c>
      <c r="E282" s="41"/>
      <c r="F282" s="241" t="s">
        <v>4480</v>
      </c>
      <c r="G282" s="41"/>
      <c r="H282" s="41"/>
      <c r="I282" s="242"/>
      <c r="J282" s="41"/>
      <c r="K282" s="41"/>
      <c r="L282" s="45"/>
      <c r="M282" s="243"/>
      <c r="N282" s="244"/>
      <c r="O282" s="92"/>
      <c r="P282" s="92"/>
      <c r="Q282" s="92"/>
      <c r="R282" s="92"/>
      <c r="S282" s="92"/>
      <c r="T282" s="93"/>
      <c r="U282" s="39"/>
      <c r="V282" s="39"/>
      <c r="W282" s="39"/>
      <c r="X282" s="39"/>
      <c r="Y282" s="39"/>
      <c r="Z282" s="39"/>
      <c r="AA282" s="39"/>
      <c r="AB282" s="39"/>
      <c r="AC282" s="39"/>
      <c r="AD282" s="39"/>
      <c r="AE282" s="39"/>
      <c r="AT282" s="18" t="s">
        <v>349</v>
      </c>
      <c r="AU282" s="18" t="s">
        <v>85</v>
      </c>
    </row>
    <row r="283" s="2" customFormat="1" ht="16.5" customHeight="1">
      <c r="A283" s="39"/>
      <c r="B283" s="40"/>
      <c r="C283" s="227" t="s">
        <v>964</v>
      </c>
      <c r="D283" s="227" t="s">
        <v>343</v>
      </c>
      <c r="E283" s="228" t="s">
        <v>4482</v>
      </c>
      <c r="F283" s="229" t="s">
        <v>4483</v>
      </c>
      <c r="G283" s="230" t="s">
        <v>562</v>
      </c>
      <c r="H283" s="231">
        <v>18</v>
      </c>
      <c r="I283" s="232"/>
      <c r="J283" s="233">
        <f>ROUND(I283*H283,2)</f>
        <v>0</v>
      </c>
      <c r="K283" s="229" t="s">
        <v>1</v>
      </c>
      <c r="L283" s="45"/>
      <c r="M283" s="234" t="s">
        <v>1</v>
      </c>
      <c r="N283" s="235" t="s">
        <v>41</v>
      </c>
      <c r="O283" s="92"/>
      <c r="P283" s="236">
        <f>O283*H283</f>
        <v>0</v>
      </c>
      <c r="Q283" s="236">
        <v>0</v>
      </c>
      <c r="R283" s="236">
        <f>Q283*H283</f>
        <v>0</v>
      </c>
      <c r="S283" s="236">
        <v>0</v>
      </c>
      <c r="T283" s="237">
        <f>S283*H283</f>
        <v>0</v>
      </c>
      <c r="U283" s="39"/>
      <c r="V283" s="39"/>
      <c r="W283" s="39"/>
      <c r="X283" s="39"/>
      <c r="Y283" s="39"/>
      <c r="Z283" s="39"/>
      <c r="AA283" s="39"/>
      <c r="AB283" s="39"/>
      <c r="AC283" s="39"/>
      <c r="AD283" s="39"/>
      <c r="AE283" s="39"/>
      <c r="AR283" s="238" t="s">
        <v>895</v>
      </c>
      <c r="AT283" s="238" t="s">
        <v>343</v>
      </c>
      <c r="AU283" s="238" t="s">
        <v>85</v>
      </c>
      <c r="AY283" s="18" t="s">
        <v>342</v>
      </c>
      <c r="BE283" s="239">
        <f>IF(N283="základní",J283,0)</f>
        <v>0</v>
      </c>
      <c r="BF283" s="239">
        <f>IF(N283="snížená",J283,0)</f>
        <v>0</v>
      </c>
      <c r="BG283" s="239">
        <f>IF(N283="zákl. přenesená",J283,0)</f>
        <v>0</v>
      </c>
      <c r="BH283" s="239">
        <f>IF(N283="sníž. přenesená",J283,0)</f>
        <v>0</v>
      </c>
      <c r="BI283" s="239">
        <f>IF(N283="nulová",J283,0)</f>
        <v>0</v>
      </c>
      <c r="BJ283" s="18" t="s">
        <v>83</v>
      </c>
      <c r="BK283" s="239">
        <f>ROUND(I283*H283,2)</f>
        <v>0</v>
      </c>
      <c r="BL283" s="18" t="s">
        <v>895</v>
      </c>
      <c r="BM283" s="238" t="s">
        <v>4628</v>
      </c>
    </row>
    <row r="284" s="2" customFormat="1">
      <c r="A284" s="39"/>
      <c r="B284" s="40"/>
      <c r="C284" s="41"/>
      <c r="D284" s="240" t="s">
        <v>349</v>
      </c>
      <c r="E284" s="41"/>
      <c r="F284" s="241" t="s">
        <v>4483</v>
      </c>
      <c r="G284" s="41"/>
      <c r="H284" s="41"/>
      <c r="I284" s="242"/>
      <c r="J284" s="41"/>
      <c r="K284" s="41"/>
      <c r="L284" s="45"/>
      <c r="M284" s="243"/>
      <c r="N284" s="244"/>
      <c r="O284" s="92"/>
      <c r="P284" s="92"/>
      <c r="Q284" s="92"/>
      <c r="R284" s="92"/>
      <c r="S284" s="92"/>
      <c r="T284" s="93"/>
      <c r="U284" s="39"/>
      <c r="V284" s="39"/>
      <c r="W284" s="39"/>
      <c r="X284" s="39"/>
      <c r="Y284" s="39"/>
      <c r="Z284" s="39"/>
      <c r="AA284" s="39"/>
      <c r="AB284" s="39"/>
      <c r="AC284" s="39"/>
      <c r="AD284" s="39"/>
      <c r="AE284" s="39"/>
      <c r="AT284" s="18" t="s">
        <v>349</v>
      </c>
      <c r="AU284" s="18" t="s">
        <v>85</v>
      </c>
    </row>
    <row r="285" s="2" customFormat="1" ht="16.5" customHeight="1">
      <c r="A285" s="39"/>
      <c r="B285" s="40"/>
      <c r="C285" s="227" t="s">
        <v>969</v>
      </c>
      <c r="D285" s="227" t="s">
        <v>343</v>
      </c>
      <c r="E285" s="228" t="s">
        <v>4629</v>
      </c>
      <c r="F285" s="229" t="s">
        <v>4486</v>
      </c>
      <c r="G285" s="230" t="s">
        <v>562</v>
      </c>
      <c r="H285" s="231">
        <v>14</v>
      </c>
      <c r="I285" s="232"/>
      <c r="J285" s="233">
        <f>ROUND(I285*H285,2)</f>
        <v>0</v>
      </c>
      <c r="K285" s="229" t="s">
        <v>1</v>
      </c>
      <c r="L285" s="45"/>
      <c r="M285" s="234" t="s">
        <v>1</v>
      </c>
      <c r="N285" s="235" t="s">
        <v>41</v>
      </c>
      <c r="O285" s="92"/>
      <c r="P285" s="236">
        <f>O285*H285</f>
        <v>0</v>
      </c>
      <c r="Q285" s="236">
        <v>0</v>
      </c>
      <c r="R285" s="236">
        <f>Q285*H285</f>
        <v>0</v>
      </c>
      <c r="S285" s="236">
        <v>0</v>
      </c>
      <c r="T285" s="237">
        <f>S285*H285</f>
        <v>0</v>
      </c>
      <c r="U285" s="39"/>
      <c r="V285" s="39"/>
      <c r="W285" s="39"/>
      <c r="X285" s="39"/>
      <c r="Y285" s="39"/>
      <c r="Z285" s="39"/>
      <c r="AA285" s="39"/>
      <c r="AB285" s="39"/>
      <c r="AC285" s="39"/>
      <c r="AD285" s="39"/>
      <c r="AE285" s="39"/>
      <c r="AR285" s="238" t="s">
        <v>895</v>
      </c>
      <c r="AT285" s="238" t="s">
        <v>343</v>
      </c>
      <c r="AU285" s="238" t="s">
        <v>85</v>
      </c>
      <c r="AY285" s="18" t="s">
        <v>342</v>
      </c>
      <c r="BE285" s="239">
        <f>IF(N285="základní",J285,0)</f>
        <v>0</v>
      </c>
      <c r="BF285" s="239">
        <f>IF(N285="snížená",J285,0)</f>
        <v>0</v>
      </c>
      <c r="BG285" s="239">
        <f>IF(N285="zákl. přenesená",J285,0)</f>
        <v>0</v>
      </c>
      <c r="BH285" s="239">
        <f>IF(N285="sníž. přenesená",J285,0)</f>
        <v>0</v>
      </c>
      <c r="BI285" s="239">
        <f>IF(N285="nulová",J285,0)</f>
        <v>0</v>
      </c>
      <c r="BJ285" s="18" t="s">
        <v>83</v>
      </c>
      <c r="BK285" s="239">
        <f>ROUND(I285*H285,2)</f>
        <v>0</v>
      </c>
      <c r="BL285" s="18" t="s">
        <v>895</v>
      </c>
      <c r="BM285" s="238" t="s">
        <v>4630</v>
      </c>
    </row>
    <row r="286" s="2" customFormat="1">
      <c r="A286" s="39"/>
      <c r="B286" s="40"/>
      <c r="C286" s="41"/>
      <c r="D286" s="240" t="s">
        <v>349</v>
      </c>
      <c r="E286" s="41"/>
      <c r="F286" s="241" t="s">
        <v>4486</v>
      </c>
      <c r="G286" s="41"/>
      <c r="H286" s="41"/>
      <c r="I286" s="242"/>
      <c r="J286" s="41"/>
      <c r="K286" s="41"/>
      <c r="L286" s="45"/>
      <c r="M286" s="243"/>
      <c r="N286" s="244"/>
      <c r="O286" s="92"/>
      <c r="P286" s="92"/>
      <c r="Q286" s="92"/>
      <c r="R286" s="92"/>
      <c r="S286" s="92"/>
      <c r="T286" s="93"/>
      <c r="U286" s="39"/>
      <c r="V286" s="39"/>
      <c r="W286" s="39"/>
      <c r="X286" s="39"/>
      <c r="Y286" s="39"/>
      <c r="Z286" s="39"/>
      <c r="AA286" s="39"/>
      <c r="AB286" s="39"/>
      <c r="AC286" s="39"/>
      <c r="AD286" s="39"/>
      <c r="AE286" s="39"/>
      <c r="AT286" s="18" t="s">
        <v>349</v>
      </c>
      <c r="AU286" s="18" t="s">
        <v>85</v>
      </c>
    </row>
    <row r="287" s="2" customFormat="1" ht="16.5" customHeight="1">
      <c r="A287" s="39"/>
      <c r="B287" s="40"/>
      <c r="C287" s="227" t="s">
        <v>975</v>
      </c>
      <c r="D287" s="227" t="s">
        <v>343</v>
      </c>
      <c r="E287" s="228" t="s">
        <v>4631</v>
      </c>
      <c r="F287" s="229" t="s">
        <v>4489</v>
      </c>
      <c r="G287" s="230" t="s">
        <v>543</v>
      </c>
      <c r="H287" s="231">
        <v>30</v>
      </c>
      <c r="I287" s="232"/>
      <c r="J287" s="233">
        <f>ROUND(I287*H287,2)</f>
        <v>0</v>
      </c>
      <c r="K287" s="229" t="s">
        <v>1</v>
      </c>
      <c r="L287" s="45"/>
      <c r="M287" s="234" t="s">
        <v>1</v>
      </c>
      <c r="N287" s="235" t="s">
        <v>41</v>
      </c>
      <c r="O287" s="92"/>
      <c r="P287" s="236">
        <f>O287*H287</f>
        <v>0</v>
      </c>
      <c r="Q287" s="236">
        <v>0</v>
      </c>
      <c r="R287" s="236">
        <f>Q287*H287</f>
        <v>0</v>
      </c>
      <c r="S287" s="236">
        <v>0</v>
      </c>
      <c r="T287" s="237">
        <f>S287*H287</f>
        <v>0</v>
      </c>
      <c r="U287" s="39"/>
      <c r="V287" s="39"/>
      <c r="W287" s="39"/>
      <c r="X287" s="39"/>
      <c r="Y287" s="39"/>
      <c r="Z287" s="39"/>
      <c r="AA287" s="39"/>
      <c r="AB287" s="39"/>
      <c r="AC287" s="39"/>
      <c r="AD287" s="39"/>
      <c r="AE287" s="39"/>
      <c r="AR287" s="238" t="s">
        <v>895</v>
      </c>
      <c r="AT287" s="238" t="s">
        <v>343</v>
      </c>
      <c r="AU287" s="238" t="s">
        <v>85</v>
      </c>
      <c r="AY287" s="18" t="s">
        <v>342</v>
      </c>
      <c r="BE287" s="239">
        <f>IF(N287="základní",J287,0)</f>
        <v>0</v>
      </c>
      <c r="BF287" s="239">
        <f>IF(N287="snížená",J287,0)</f>
        <v>0</v>
      </c>
      <c r="BG287" s="239">
        <f>IF(N287="zákl. přenesená",J287,0)</f>
        <v>0</v>
      </c>
      <c r="BH287" s="239">
        <f>IF(N287="sníž. přenesená",J287,0)</f>
        <v>0</v>
      </c>
      <c r="BI287" s="239">
        <f>IF(N287="nulová",J287,0)</f>
        <v>0</v>
      </c>
      <c r="BJ287" s="18" t="s">
        <v>83</v>
      </c>
      <c r="BK287" s="239">
        <f>ROUND(I287*H287,2)</f>
        <v>0</v>
      </c>
      <c r="BL287" s="18" t="s">
        <v>895</v>
      </c>
      <c r="BM287" s="238" t="s">
        <v>4632</v>
      </c>
    </row>
    <row r="288" s="2" customFormat="1">
      <c r="A288" s="39"/>
      <c r="B288" s="40"/>
      <c r="C288" s="41"/>
      <c r="D288" s="240" t="s">
        <v>349</v>
      </c>
      <c r="E288" s="41"/>
      <c r="F288" s="241" t="s">
        <v>4489</v>
      </c>
      <c r="G288" s="41"/>
      <c r="H288" s="41"/>
      <c r="I288" s="242"/>
      <c r="J288" s="41"/>
      <c r="K288" s="41"/>
      <c r="L288" s="45"/>
      <c r="M288" s="243"/>
      <c r="N288" s="244"/>
      <c r="O288" s="92"/>
      <c r="P288" s="92"/>
      <c r="Q288" s="92"/>
      <c r="R288" s="92"/>
      <c r="S288" s="92"/>
      <c r="T288" s="93"/>
      <c r="U288" s="39"/>
      <c r="V288" s="39"/>
      <c r="W288" s="39"/>
      <c r="X288" s="39"/>
      <c r="Y288" s="39"/>
      <c r="Z288" s="39"/>
      <c r="AA288" s="39"/>
      <c r="AB288" s="39"/>
      <c r="AC288" s="39"/>
      <c r="AD288" s="39"/>
      <c r="AE288" s="39"/>
      <c r="AT288" s="18" t="s">
        <v>349</v>
      </c>
      <c r="AU288" s="18" t="s">
        <v>85</v>
      </c>
    </row>
    <row r="289" s="2" customFormat="1" ht="16.5" customHeight="1">
      <c r="A289" s="39"/>
      <c r="B289" s="40"/>
      <c r="C289" s="227" t="s">
        <v>980</v>
      </c>
      <c r="D289" s="227" t="s">
        <v>343</v>
      </c>
      <c r="E289" s="228" t="s">
        <v>4633</v>
      </c>
      <c r="F289" s="229" t="s">
        <v>4492</v>
      </c>
      <c r="G289" s="230" t="s">
        <v>562</v>
      </c>
      <c r="H289" s="231">
        <v>30</v>
      </c>
      <c r="I289" s="232"/>
      <c r="J289" s="233">
        <f>ROUND(I289*H289,2)</f>
        <v>0</v>
      </c>
      <c r="K289" s="229" t="s">
        <v>1</v>
      </c>
      <c r="L289" s="45"/>
      <c r="M289" s="234" t="s">
        <v>1</v>
      </c>
      <c r="N289" s="235" t="s">
        <v>41</v>
      </c>
      <c r="O289" s="92"/>
      <c r="P289" s="236">
        <f>O289*H289</f>
        <v>0</v>
      </c>
      <c r="Q289" s="236">
        <v>0</v>
      </c>
      <c r="R289" s="236">
        <f>Q289*H289</f>
        <v>0</v>
      </c>
      <c r="S289" s="236">
        <v>0</v>
      </c>
      <c r="T289" s="237">
        <f>S289*H289</f>
        <v>0</v>
      </c>
      <c r="U289" s="39"/>
      <c r="V289" s="39"/>
      <c r="W289" s="39"/>
      <c r="X289" s="39"/>
      <c r="Y289" s="39"/>
      <c r="Z289" s="39"/>
      <c r="AA289" s="39"/>
      <c r="AB289" s="39"/>
      <c r="AC289" s="39"/>
      <c r="AD289" s="39"/>
      <c r="AE289" s="39"/>
      <c r="AR289" s="238" t="s">
        <v>895</v>
      </c>
      <c r="AT289" s="238" t="s">
        <v>343</v>
      </c>
      <c r="AU289" s="238" t="s">
        <v>85</v>
      </c>
      <c r="AY289" s="18" t="s">
        <v>342</v>
      </c>
      <c r="BE289" s="239">
        <f>IF(N289="základní",J289,0)</f>
        <v>0</v>
      </c>
      <c r="BF289" s="239">
        <f>IF(N289="snížená",J289,0)</f>
        <v>0</v>
      </c>
      <c r="BG289" s="239">
        <f>IF(N289="zákl. přenesená",J289,0)</f>
        <v>0</v>
      </c>
      <c r="BH289" s="239">
        <f>IF(N289="sníž. přenesená",J289,0)</f>
        <v>0</v>
      </c>
      <c r="BI289" s="239">
        <f>IF(N289="nulová",J289,0)</f>
        <v>0</v>
      </c>
      <c r="BJ289" s="18" t="s">
        <v>83</v>
      </c>
      <c r="BK289" s="239">
        <f>ROUND(I289*H289,2)</f>
        <v>0</v>
      </c>
      <c r="BL289" s="18" t="s">
        <v>895</v>
      </c>
      <c r="BM289" s="238" t="s">
        <v>4634</v>
      </c>
    </row>
    <row r="290" s="2" customFormat="1">
      <c r="A290" s="39"/>
      <c r="B290" s="40"/>
      <c r="C290" s="41"/>
      <c r="D290" s="240" t="s">
        <v>349</v>
      </c>
      <c r="E290" s="41"/>
      <c r="F290" s="241" t="s">
        <v>4492</v>
      </c>
      <c r="G290" s="41"/>
      <c r="H290" s="41"/>
      <c r="I290" s="242"/>
      <c r="J290" s="41"/>
      <c r="K290" s="41"/>
      <c r="L290" s="45"/>
      <c r="M290" s="243"/>
      <c r="N290" s="244"/>
      <c r="O290" s="92"/>
      <c r="P290" s="92"/>
      <c r="Q290" s="92"/>
      <c r="R290" s="92"/>
      <c r="S290" s="92"/>
      <c r="T290" s="93"/>
      <c r="U290" s="39"/>
      <c r="V290" s="39"/>
      <c r="W290" s="39"/>
      <c r="X290" s="39"/>
      <c r="Y290" s="39"/>
      <c r="Z290" s="39"/>
      <c r="AA290" s="39"/>
      <c r="AB290" s="39"/>
      <c r="AC290" s="39"/>
      <c r="AD290" s="39"/>
      <c r="AE290" s="39"/>
      <c r="AT290" s="18" t="s">
        <v>349</v>
      </c>
      <c r="AU290" s="18" t="s">
        <v>85</v>
      </c>
    </row>
    <row r="291" s="2" customFormat="1" ht="16.5" customHeight="1">
      <c r="A291" s="39"/>
      <c r="B291" s="40"/>
      <c r="C291" s="227" t="s">
        <v>987</v>
      </c>
      <c r="D291" s="227" t="s">
        <v>343</v>
      </c>
      <c r="E291" s="228" t="s">
        <v>4635</v>
      </c>
      <c r="F291" s="229" t="s">
        <v>4495</v>
      </c>
      <c r="G291" s="230" t="s">
        <v>543</v>
      </c>
      <c r="H291" s="231">
        <v>726</v>
      </c>
      <c r="I291" s="232"/>
      <c r="J291" s="233">
        <f>ROUND(I291*H291,2)</f>
        <v>0</v>
      </c>
      <c r="K291" s="229" t="s">
        <v>1</v>
      </c>
      <c r="L291" s="45"/>
      <c r="M291" s="234" t="s">
        <v>1</v>
      </c>
      <c r="N291" s="235" t="s">
        <v>41</v>
      </c>
      <c r="O291" s="92"/>
      <c r="P291" s="236">
        <f>O291*H291</f>
        <v>0</v>
      </c>
      <c r="Q291" s="236">
        <v>0</v>
      </c>
      <c r="R291" s="236">
        <f>Q291*H291</f>
        <v>0</v>
      </c>
      <c r="S291" s="236">
        <v>0</v>
      </c>
      <c r="T291" s="237">
        <f>S291*H291</f>
        <v>0</v>
      </c>
      <c r="U291" s="39"/>
      <c r="V291" s="39"/>
      <c r="W291" s="39"/>
      <c r="X291" s="39"/>
      <c r="Y291" s="39"/>
      <c r="Z291" s="39"/>
      <c r="AA291" s="39"/>
      <c r="AB291" s="39"/>
      <c r="AC291" s="39"/>
      <c r="AD291" s="39"/>
      <c r="AE291" s="39"/>
      <c r="AR291" s="238" t="s">
        <v>895</v>
      </c>
      <c r="AT291" s="238" t="s">
        <v>343</v>
      </c>
      <c r="AU291" s="238" t="s">
        <v>85</v>
      </c>
      <c r="AY291" s="18" t="s">
        <v>342</v>
      </c>
      <c r="BE291" s="239">
        <f>IF(N291="základní",J291,0)</f>
        <v>0</v>
      </c>
      <c r="BF291" s="239">
        <f>IF(N291="snížená",J291,0)</f>
        <v>0</v>
      </c>
      <c r="BG291" s="239">
        <f>IF(N291="zákl. přenesená",J291,0)</f>
        <v>0</v>
      </c>
      <c r="BH291" s="239">
        <f>IF(N291="sníž. přenesená",J291,0)</f>
        <v>0</v>
      </c>
      <c r="BI291" s="239">
        <f>IF(N291="nulová",J291,0)</f>
        <v>0</v>
      </c>
      <c r="BJ291" s="18" t="s">
        <v>83</v>
      </c>
      <c r="BK291" s="239">
        <f>ROUND(I291*H291,2)</f>
        <v>0</v>
      </c>
      <c r="BL291" s="18" t="s">
        <v>895</v>
      </c>
      <c r="BM291" s="238" t="s">
        <v>4636</v>
      </c>
    </row>
    <row r="292" s="2" customFormat="1">
      <c r="A292" s="39"/>
      <c r="B292" s="40"/>
      <c r="C292" s="41"/>
      <c r="D292" s="240" t="s">
        <v>349</v>
      </c>
      <c r="E292" s="41"/>
      <c r="F292" s="241" t="s">
        <v>4495</v>
      </c>
      <c r="G292" s="41"/>
      <c r="H292" s="41"/>
      <c r="I292" s="242"/>
      <c r="J292" s="41"/>
      <c r="K292" s="41"/>
      <c r="L292" s="45"/>
      <c r="M292" s="243"/>
      <c r="N292" s="244"/>
      <c r="O292" s="92"/>
      <c r="P292" s="92"/>
      <c r="Q292" s="92"/>
      <c r="R292" s="92"/>
      <c r="S292" s="92"/>
      <c r="T292" s="93"/>
      <c r="U292" s="39"/>
      <c r="V292" s="39"/>
      <c r="W292" s="39"/>
      <c r="X292" s="39"/>
      <c r="Y292" s="39"/>
      <c r="Z292" s="39"/>
      <c r="AA292" s="39"/>
      <c r="AB292" s="39"/>
      <c r="AC292" s="39"/>
      <c r="AD292" s="39"/>
      <c r="AE292" s="39"/>
      <c r="AT292" s="18" t="s">
        <v>349</v>
      </c>
      <c r="AU292" s="18" t="s">
        <v>85</v>
      </c>
    </row>
    <row r="293" s="2" customFormat="1" ht="16.5" customHeight="1">
      <c r="A293" s="39"/>
      <c r="B293" s="40"/>
      <c r="C293" s="227" t="s">
        <v>996</v>
      </c>
      <c r="D293" s="227" t="s">
        <v>343</v>
      </c>
      <c r="E293" s="228" t="s">
        <v>4637</v>
      </c>
      <c r="F293" s="229" t="s">
        <v>4498</v>
      </c>
      <c r="G293" s="230" t="s">
        <v>543</v>
      </c>
      <c r="H293" s="231">
        <v>760</v>
      </c>
      <c r="I293" s="232"/>
      <c r="J293" s="233">
        <f>ROUND(I293*H293,2)</f>
        <v>0</v>
      </c>
      <c r="K293" s="229" t="s">
        <v>1</v>
      </c>
      <c r="L293" s="45"/>
      <c r="M293" s="234" t="s">
        <v>1</v>
      </c>
      <c r="N293" s="235" t="s">
        <v>41</v>
      </c>
      <c r="O293" s="92"/>
      <c r="P293" s="236">
        <f>O293*H293</f>
        <v>0</v>
      </c>
      <c r="Q293" s="236">
        <v>0</v>
      </c>
      <c r="R293" s="236">
        <f>Q293*H293</f>
        <v>0</v>
      </c>
      <c r="S293" s="236">
        <v>0</v>
      </c>
      <c r="T293" s="237">
        <f>S293*H293</f>
        <v>0</v>
      </c>
      <c r="U293" s="39"/>
      <c r="V293" s="39"/>
      <c r="W293" s="39"/>
      <c r="X293" s="39"/>
      <c r="Y293" s="39"/>
      <c r="Z293" s="39"/>
      <c r="AA293" s="39"/>
      <c r="AB293" s="39"/>
      <c r="AC293" s="39"/>
      <c r="AD293" s="39"/>
      <c r="AE293" s="39"/>
      <c r="AR293" s="238" t="s">
        <v>895</v>
      </c>
      <c r="AT293" s="238" t="s">
        <v>343</v>
      </c>
      <c r="AU293" s="238" t="s">
        <v>85</v>
      </c>
      <c r="AY293" s="18" t="s">
        <v>342</v>
      </c>
      <c r="BE293" s="239">
        <f>IF(N293="základní",J293,0)</f>
        <v>0</v>
      </c>
      <c r="BF293" s="239">
        <f>IF(N293="snížená",J293,0)</f>
        <v>0</v>
      </c>
      <c r="BG293" s="239">
        <f>IF(N293="zákl. přenesená",J293,0)</f>
        <v>0</v>
      </c>
      <c r="BH293" s="239">
        <f>IF(N293="sníž. přenesená",J293,0)</f>
        <v>0</v>
      </c>
      <c r="BI293" s="239">
        <f>IF(N293="nulová",J293,0)</f>
        <v>0</v>
      </c>
      <c r="BJ293" s="18" t="s">
        <v>83</v>
      </c>
      <c r="BK293" s="239">
        <f>ROUND(I293*H293,2)</f>
        <v>0</v>
      </c>
      <c r="BL293" s="18" t="s">
        <v>895</v>
      </c>
      <c r="BM293" s="238" t="s">
        <v>4638</v>
      </c>
    </row>
    <row r="294" s="2" customFormat="1">
      <c r="A294" s="39"/>
      <c r="B294" s="40"/>
      <c r="C294" s="41"/>
      <c r="D294" s="240" t="s">
        <v>349</v>
      </c>
      <c r="E294" s="41"/>
      <c r="F294" s="241" t="s">
        <v>4498</v>
      </c>
      <c r="G294" s="41"/>
      <c r="H294" s="41"/>
      <c r="I294" s="242"/>
      <c r="J294" s="41"/>
      <c r="K294" s="41"/>
      <c r="L294" s="45"/>
      <c r="M294" s="243"/>
      <c r="N294" s="244"/>
      <c r="O294" s="92"/>
      <c r="P294" s="92"/>
      <c r="Q294" s="92"/>
      <c r="R294" s="92"/>
      <c r="S294" s="92"/>
      <c r="T294" s="93"/>
      <c r="U294" s="39"/>
      <c r="V294" s="39"/>
      <c r="W294" s="39"/>
      <c r="X294" s="39"/>
      <c r="Y294" s="39"/>
      <c r="Z294" s="39"/>
      <c r="AA294" s="39"/>
      <c r="AB294" s="39"/>
      <c r="AC294" s="39"/>
      <c r="AD294" s="39"/>
      <c r="AE294" s="39"/>
      <c r="AT294" s="18" t="s">
        <v>349</v>
      </c>
      <c r="AU294" s="18" t="s">
        <v>85</v>
      </c>
    </row>
    <row r="295" s="2" customFormat="1" ht="16.5" customHeight="1">
      <c r="A295" s="39"/>
      <c r="B295" s="40"/>
      <c r="C295" s="227" t="s">
        <v>1001</v>
      </c>
      <c r="D295" s="227" t="s">
        <v>343</v>
      </c>
      <c r="E295" s="228" t="s">
        <v>4639</v>
      </c>
      <c r="F295" s="229" t="s">
        <v>4640</v>
      </c>
      <c r="G295" s="230" t="s">
        <v>543</v>
      </c>
      <c r="H295" s="231">
        <v>30</v>
      </c>
      <c r="I295" s="232"/>
      <c r="J295" s="233">
        <f>ROUND(I295*H295,2)</f>
        <v>0</v>
      </c>
      <c r="K295" s="229" t="s">
        <v>1</v>
      </c>
      <c r="L295" s="45"/>
      <c r="M295" s="234" t="s">
        <v>1</v>
      </c>
      <c r="N295" s="235" t="s">
        <v>41</v>
      </c>
      <c r="O295" s="92"/>
      <c r="P295" s="236">
        <f>O295*H295</f>
        <v>0</v>
      </c>
      <c r="Q295" s="236">
        <v>0</v>
      </c>
      <c r="R295" s="236">
        <f>Q295*H295</f>
        <v>0</v>
      </c>
      <c r="S295" s="236">
        <v>0</v>
      </c>
      <c r="T295" s="237">
        <f>S295*H295</f>
        <v>0</v>
      </c>
      <c r="U295" s="39"/>
      <c r="V295" s="39"/>
      <c r="W295" s="39"/>
      <c r="X295" s="39"/>
      <c r="Y295" s="39"/>
      <c r="Z295" s="39"/>
      <c r="AA295" s="39"/>
      <c r="AB295" s="39"/>
      <c r="AC295" s="39"/>
      <c r="AD295" s="39"/>
      <c r="AE295" s="39"/>
      <c r="AR295" s="238" t="s">
        <v>895</v>
      </c>
      <c r="AT295" s="238" t="s">
        <v>343</v>
      </c>
      <c r="AU295" s="238" t="s">
        <v>85</v>
      </c>
      <c r="AY295" s="18" t="s">
        <v>342</v>
      </c>
      <c r="BE295" s="239">
        <f>IF(N295="základní",J295,0)</f>
        <v>0</v>
      </c>
      <c r="BF295" s="239">
        <f>IF(N295="snížená",J295,0)</f>
        <v>0</v>
      </c>
      <c r="BG295" s="239">
        <f>IF(N295="zákl. přenesená",J295,0)</f>
        <v>0</v>
      </c>
      <c r="BH295" s="239">
        <f>IF(N295="sníž. přenesená",J295,0)</f>
        <v>0</v>
      </c>
      <c r="BI295" s="239">
        <f>IF(N295="nulová",J295,0)</f>
        <v>0</v>
      </c>
      <c r="BJ295" s="18" t="s">
        <v>83</v>
      </c>
      <c r="BK295" s="239">
        <f>ROUND(I295*H295,2)</f>
        <v>0</v>
      </c>
      <c r="BL295" s="18" t="s">
        <v>895</v>
      </c>
      <c r="BM295" s="238" t="s">
        <v>4641</v>
      </c>
    </row>
    <row r="296" s="2" customFormat="1">
      <c r="A296" s="39"/>
      <c r="B296" s="40"/>
      <c r="C296" s="41"/>
      <c r="D296" s="240" t="s">
        <v>349</v>
      </c>
      <c r="E296" s="41"/>
      <c r="F296" s="241" t="s">
        <v>4640</v>
      </c>
      <c r="G296" s="41"/>
      <c r="H296" s="41"/>
      <c r="I296" s="242"/>
      <c r="J296" s="41"/>
      <c r="K296" s="41"/>
      <c r="L296" s="45"/>
      <c r="M296" s="243"/>
      <c r="N296" s="244"/>
      <c r="O296" s="92"/>
      <c r="P296" s="92"/>
      <c r="Q296" s="92"/>
      <c r="R296" s="92"/>
      <c r="S296" s="92"/>
      <c r="T296" s="93"/>
      <c r="U296" s="39"/>
      <c r="V296" s="39"/>
      <c r="W296" s="39"/>
      <c r="X296" s="39"/>
      <c r="Y296" s="39"/>
      <c r="Z296" s="39"/>
      <c r="AA296" s="39"/>
      <c r="AB296" s="39"/>
      <c r="AC296" s="39"/>
      <c r="AD296" s="39"/>
      <c r="AE296" s="39"/>
      <c r="AT296" s="18" t="s">
        <v>349</v>
      </c>
      <c r="AU296" s="18" t="s">
        <v>85</v>
      </c>
    </row>
    <row r="297" s="2" customFormat="1" ht="16.5" customHeight="1">
      <c r="A297" s="39"/>
      <c r="B297" s="40"/>
      <c r="C297" s="227" t="s">
        <v>1006</v>
      </c>
      <c r="D297" s="227" t="s">
        <v>343</v>
      </c>
      <c r="E297" s="228" t="s">
        <v>4642</v>
      </c>
      <c r="F297" s="229" t="s">
        <v>4643</v>
      </c>
      <c r="G297" s="230" t="s">
        <v>543</v>
      </c>
      <c r="H297" s="231">
        <v>10</v>
      </c>
      <c r="I297" s="232"/>
      <c r="J297" s="233">
        <f>ROUND(I297*H297,2)</f>
        <v>0</v>
      </c>
      <c r="K297" s="229" t="s">
        <v>1</v>
      </c>
      <c r="L297" s="45"/>
      <c r="M297" s="234" t="s">
        <v>1</v>
      </c>
      <c r="N297" s="235" t="s">
        <v>41</v>
      </c>
      <c r="O297" s="92"/>
      <c r="P297" s="236">
        <f>O297*H297</f>
        <v>0</v>
      </c>
      <c r="Q297" s="236">
        <v>0</v>
      </c>
      <c r="R297" s="236">
        <f>Q297*H297</f>
        <v>0</v>
      </c>
      <c r="S297" s="236">
        <v>0</v>
      </c>
      <c r="T297" s="237">
        <f>S297*H297</f>
        <v>0</v>
      </c>
      <c r="U297" s="39"/>
      <c r="V297" s="39"/>
      <c r="W297" s="39"/>
      <c r="X297" s="39"/>
      <c r="Y297" s="39"/>
      <c r="Z297" s="39"/>
      <c r="AA297" s="39"/>
      <c r="AB297" s="39"/>
      <c r="AC297" s="39"/>
      <c r="AD297" s="39"/>
      <c r="AE297" s="39"/>
      <c r="AR297" s="238" t="s">
        <v>895</v>
      </c>
      <c r="AT297" s="238" t="s">
        <v>343</v>
      </c>
      <c r="AU297" s="238" t="s">
        <v>85</v>
      </c>
      <c r="AY297" s="18" t="s">
        <v>342</v>
      </c>
      <c r="BE297" s="239">
        <f>IF(N297="základní",J297,0)</f>
        <v>0</v>
      </c>
      <c r="BF297" s="239">
        <f>IF(N297="snížená",J297,0)</f>
        <v>0</v>
      </c>
      <c r="BG297" s="239">
        <f>IF(N297="zákl. přenesená",J297,0)</f>
        <v>0</v>
      </c>
      <c r="BH297" s="239">
        <f>IF(N297="sníž. přenesená",J297,0)</f>
        <v>0</v>
      </c>
      <c r="BI297" s="239">
        <f>IF(N297="nulová",J297,0)</f>
        <v>0</v>
      </c>
      <c r="BJ297" s="18" t="s">
        <v>83</v>
      </c>
      <c r="BK297" s="239">
        <f>ROUND(I297*H297,2)</f>
        <v>0</v>
      </c>
      <c r="BL297" s="18" t="s">
        <v>895</v>
      </c>
      <c r="BM297" s="238" t="s">
        <v>4644</v>
      </c>
    </row>
    <row r="298" s="2" customFormat="1">
      <c r="A298" s="39"/>
      <c r="B298" s="40"/>
      <c r="C298" s="41"/>
      <c r="D298" s="240" t="s">
        <v>349</v>
      </c>
      <c r="E298" s="41"/>
      <c r="F298" s="241" t="s">
        <v>4643</v>
      </c>
      <c r="G298" s="41"/>
      <c r="H298" s="41"/>
      <c r="I298" s="242"/>
      <c r="J298" s="41"/>
      <c r="K298" s="41"/>
      <c r="L298" s="45"/>
      <c r="M298" s="243"/>
      <c r="N298" s="244"/>
      <c r="O298" s="92"/>
      <c r="P298" s="92"/>
      <c r="Q298" s="92"/>
      <c r="R298" s="92"/>
      <c r="S298" s="92"/>
      <c r="T298" s="93"/>
      <c r="U298" s="39"/>
      <c r="V298" s="39"/>
      <c r="W298" s="39"/>
      <c r="X298" s="39"/>
      <c r="Y298" s="39"/>
      <c r="Z298" s="39"/>
      <c r="AA298" s="39"/>
      <c r="AB298" s="39"/>
      <c r="AC298" s="39"/>
      <c r="AD298" s="39"/>
      <c r="AE298" s="39"/>
      <c r="AT298" s="18" t="s">
        <v>349</v>
      </c>
      <c r="AU298" s="18" t="s">
        <v>85</v>
      </c>
    </row>
    <row r="299" s="2" customFormat="1" ht="16.5" customHeight="1">
      <c r="A299" s="39"/>
      <c r="B299" s="40"/>
      <c r="C299" s="227" t="s">
        <v>1010</v>
      </c>
      <c r="D299" s="227" t="s">
        <v>343</v>
      </c>
      <c r="E299" s="228" t="s">
        <v>4645</v>
      </c>
      <c r="F299" s="229" t="s">
        <v>4643</v>
      </c>
      <c r="G299" s="230" t="s">
        <v>543</v>
      </c>
      <c r="H299" s="231">
        <v>80</v>
      </c>
      <c r="I299" s="232"/>
      <c r="J299" s="233">
        <f>ROUND(I299*H299,2)</f>
        <v>0</v>
      </c>
      <c r="K299" s="229" t="s">
        <v>1</v>
      </c>
      <c r="L299" s="45"/>
      <c r="M299" s="234" t="s">
        <v>1</v>
      </c>
      <c r="N299" s="235" t="s">
        <v>41</v>
      </c>
      <c r="O299" s="92"/>
      <c r="P299" s="236">
        <f>O299*H299</f>
        <v>0</v>
      </c>
      <c r="Q299" s="236">
        <v>0</v>
      </c>
      <c r="R299" s="236">
        <f>Q299*H299</f>
        <v>0</v>
      </c>
      <c r="S299" s="236">
        <v>0</v>
      </c>
      <c r="T299" s="237">
        <f>S299*H299</f>
        <v>0</v>
      </c>
      <c r="U299" s="39"/>
      <c r="V299" s="39"/>
      <c r="W299" s="39"/>
      <c r="X299" s="39"/>
      <c r="Y299" s="39"/>
      <c r="Z299" s="39"/>
      <c r="AA299" s="39"/>
      <c r="AB299" s="39"/>
      <c r="AC299" s="39"/>
      <c r="AD299" s="39"/>
      <c r="AE299" s="39"/>
      <c r="AR299" s="238" t="s">
        <v>895</v>
      </c>
      <c r="AT299" s="238" t="s">
        <v>343</v>
      </c>
      <c r="AU299" s="238" t="s">
        <v>85</v>
      </c>
      <c r="AY299" s="18" t="s">
        <v>342</v>
      </c>
      <c r="BE299" s="239">
        <f>IF(N299="základní",J299,0)</f>
        <v>0</v>
      </c>
      <c r="BF299" s="239">
        <f>IF(N299="snížená",J299,0)</f>
        <v>0</v>
      </c>
      <c r="BG299" s="239">
        <f>IF(N299="zákl. přenesená",J299,0)</f>
        <v>0</v>
      </c>
      <c r="BH299" s="239">
        <f>IF(N299="sníž. přenesená",J299,0)</f>
        <v>0</v>
      </c>
      <c r="BI299" s="239">
        <f>IF(N299="nulová",J299,0)</f>
        <v>0</v>
      </c>
      <c r="BJ299" s="18" t="s">
        <v>83</v>
      </c>
      <c r="BK299" s="239">
        <f>ROUND(I299*H299,2)</f>
        <v>0</v>
      </c>
      <c r="BL299" s="18" t="s">
        <v>895</v>
      </c>
      <c r="BM299" s="238" t="s">
        <v>4646</v>
      </c>
    </row>
    <row r="300" s="2" customFormat="1">
      <c r="A300" s="39"/>
      <c r="B300" s="40"/>
      <c r="C300" s="41"/>
      <c r="D300" s="240" t="s">
        <v>349</v>
      </c>
      <c r="E300" s="41"/>
      <c r="F300" s="241" t="s">
        <v>4643</v>
      </c>
      <c r="G300" s="41"/>
      <c r="H300" s="41"/>
      <c r="I300" s="242"/>
      <c r="J300" s="41"/>
      <c r="K300" s="41"/>
      <c r="L300" s="45"/>
      <c r="M300" s="248"/>
      <c r="N300" s="249"/>
      <c r="O300" s="250"/>
      <c r="P300" s="250"/>
      <c r="Q300" s="250"/>
      <c r="R300" s="250"/>
      <c r="S300" s="250"/>
      <c r="T300" s="251"/>
      <c r="U300" s="39"/>
      <c r="V300" s="39"/>
      <c r="W300" s="39"/>
      <c r="X300" s="39"/>
      <c r="Y300" s="39"/>
      <c r="Z300" s="39"/>
      <c r="AA300" s="39"/>
      <c r="AB300" s="39"/>
      <c r="AC300" s="39"/>
      <c r="AD300" s="39"/>
      <c r="AE300" s="39"/>
      <c r="AT300" s="18" t="s">
        <v>349</v>
      </c>
      <c r="AU300" s="18" t="s">
        <v>85</v>
      </c>
    </row>
    <row r="301" s="2" customFormat="1" ht="6.96" customHeight="1">
      <c r="A301" s="39"/>
      <c r="B301" s="67"/>
      <c r="C301" s="68"/>
      <c r="D301" s="68"/>
      <c r="E301" s="68"/>
      <c r="F301" s="68"/>
      <c r="G301" s="68"/>
      <c r="H301" s="68"/>
      <c r="I301" s="68"/>
      <c r="J301" s="68"/>
      <c r="K301" s="68"/>
      <c r="L301" s="45"/>
      <c r="M301" s="39"/>
      <c r="O301" s="39"/>
      <c r="P301" s="39"/>
      <c r="Q301" s="39"/>
      <c r="R301" s="39"/>
      <c r="S301" s="39"/>
      <c r="T301" s="39"/>
      <c r="U301" s="39"/>
      <c r="V301" s="39"/>
      <c r="W301" s="39"/>
      <c r="X301" s="39"/>
      <c r="Y301" s="39"/>
      <c r="Z301" s="39"/>
      <c r="AA301" s="39"/>
      <c r="AB301" s="39"/>
      <c r="AC301" s="39"/>
      <c r="AD301" s="39"/>
      <c r="AE301" s="39"/>
    </row>
  </sheetData>
  <sheetProtection sheet="1" autoFilter="0" formatColumns="0" formatRows="0" objects="1" scenarios="1" spinCount="100000" saltValue="vH097h+RYmOHx6tkntXBSbgX+44BNilvR0ZbU92z2XdCrsescv7hAVwKBicoWUGUomwlCMUnInszsZe9E2SuhQ==" hashValue="OEiepXyV8ji/wu4kKr46APgLq/sxY7UbyMP27C4Fc3vm7/a77H9LXRuEbhccr458njIu4jbEqU1BNpCZZ2W/Yg==" algorithmName="SHA-512" password="CC35"/>
  <autoFilter ref="C127:K300"/>
  <mergeCells count="15">
    <mergeCell ref="E7:H7"/>
    <mergeCell ref="E11:H11"/>
    <mergeCell ref="E9:H9"/>
    <mergeCell ref="E13:H13"/>
    <mergeCell ref="E22:H22"/>
    <mergeCell ref="E31:H31"/>
    <mergeCell ref="E85:H85"/>
    <mergeCell ref="E89:H89"/>
    <mergeCell ref="E87:H87"/>
    <mergeCell ref="E91:H91"/>
    <mergeCell ref="E114:H114"/>
    <mergeCell ref="E118:H118"/>
    <mergeCell ref="E116:H116"/>
    <mergeCell ref="E120:H12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207</v>
      </c>
    </row>
    <row r="3" s="1" customFormat="1" ht="6.96" customHeight="1">
      <c r="B3" s="148"/>
      <c r="C3" s="149"/>
      <c r="D3" s="149"/>
      <c r="E3" s="149"/>
      <c r="F3" s="149"/>
      <c r="G3" s="149"/>
      <c r="H3" s="149"/>
      <c r="I3" s="149"/>
      <c r="J3" s="149"/>
      <c r="K3" s="149"/>
      <c r="L3" s="21"/>
      <c r="AT3" s="18" t="s">
        <v>85</v>
      </c>
    </row>
    <row r="4" s="1" customFormat="1" ht="24.96" customHeight="1">
      <c r="B4" s="21"/>
      <c r="D4" s="150" t="s">
        <v>309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II/610 TUŘICE - KBEL (BENÁTKY NAD JIZEROU, PRŮTAH)</v>
      </c>
      <c r="F7" s="152"/>
      <c r="G7" s="152"/>
      <c r="H7" s="152"/>
      <c r="L7" s="21"/>
    </row>
    <row r="8">
      <c r="B8" s="21"/>
      <c r="D8" s="152" t="s">
        <v>310</v>
      </c>
      <c r="L8" s="21"/>
    </row>
    <row r="9" s="1" customFormat="1" ht="16.5" customHeight="1">
      <c r="B9" s="21"/>
      <c r="E9" s="153" t="s">
        <v>311</v>
      </c>
      <c r="F9" s="1"/>
      <c r="G9" s="1"/>
      <c r="H9" s="1"/>
      <c r="L9" s="21"/>
    </row>
    <row r="10" s="1" customFormat="1" ht="12" customHeight="1">
      <c r="B10" s="21"/>
      <c r="D10" s="152" t="s">
        <v>312</v>
      </c>
      <c r="L10" s="21"/>
    </row>
    <row r="11" s="2" customFormat="1" ht="16.5" customHeight="1">
      <c r="A11" s="39"/>
      <c r="B11" s="45"/>
      <c r="C11" s="39"/>
      <c r="D11" s="39"/>
      <c r="E11" s="154" t="s">
        <v>4647</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314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4648</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15. 12. 2023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2"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36</v>
      </c>
      <c r="E34" s="39"/>
      <c r="F34" s="39"/>
      <c r="G34" s="39"/>
      <c r="H34" s="39"/>
      <c r="I34" s="39"/>
      <c r="J34" s="163">
        <f>ROUND(J140,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38</v>
      </c>
      <c r="G36" s="39"/>
      <c r="H36" s="39"/>
      <c r="I36" s="164" t="s">
        <v>37</v>
      </c>
      <c r="J36" s="164" t="s">
        <v>39</v>
      </c>
      <c r="K36" s="39"/>
      <c r="L36" s="64"/>
      <c r="S36" s="39"/>
      <c r="T36" s="39"/>
      <c r="U36" s="39"/>
      <c r="V36" s="39"/>
      <c r="W36" s="39"/>
      <c r="X36" s="39"/>
      <c r="Y36" s="39"/>
      <c r="Z36" s="39"/>
      <c r="AA36" s="39"/>
      <c r="AB36" s="39"/>
      <c r="AC36" s="39"/>
      <c r="AD36" s="39"/>
      <c r="AE36" s="39"/>
    </row>
    <row r="37" s="2" customFormat="1" ht="14.4" customHeight="1">
      <c r="A37" s="39"/>
      <c r="B37" s="45"/>
      <c r="C37" s="39"/>
      <c r="D37" s="154" t="s">
        <v>40</v>
      </c>
      <c r="E37" s="152" t="s">
        <v>41</v>
      </c>
      <c r="F37" s="165">
        <f>ROUND((SUM(BE140:BE430)),  2)</f>
        <v>0</v>
      </c>
      <c r="G37" s="39"/>
      <c r="H37" s="39"/>
      <c r="I37" s="166">
        <v>0.20999999999999999</v>
      </c>
      <c r="J37" s="165">
        <f>ROUND(((SUM(BE140:BE430))*I37),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ROUND((SUM(BF140:BF430)),  2)</f>
        <v>0</v>
      </c>
      <c r="G38" s="39"/>
      <c r="H38" s="39"/>
      <c r="I38" s="166">
        <v>0.14999999999999999</v>
      </c>
      <c r="J38" s="165">
        <f>ROUND(((SUM(BF140:BF430))*I38),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ROUND((SUM(BG140:BG430)),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ROUND((SUM(BH140:BH430)),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ROUND((SUM(BI140:BI430)),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316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II/610 TUŘICE - KBEL (BENÁTKY NAD JIZEROU, PRŮTAH)</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310</v>
      </c>
      <c r="D86" s="23"/>
      <c r="E86" s="23"/>
      <c r="F86" s="23"/>
      <c r="G86" s="23"/>
      <c r="H86" s="23"/>
      <c r="I86" s="23"/>
      <c r="J86" s="23"/>
      <c r="K86" s="23"/>
      <c r="L86" s="21"/>
    </row>
    <row r="87" s="1" customFormat="1" ht="16.5" customHeight="1">
      <c r="B87" s="22"/>
      <c r="C87" s="23"/>
      <c r="D87" s="23"/>
      <c r="E87" s="185" t="s">
        <v>311</v>
      </c>
      <c r="F87" s="23"/>
      <c r="G87" s="23"/>
      <c r="H87" s="23"/>
      <c r="I87" s="23"/>
      <c r="J87" s="23"/>
      <c r="K87" s="23"/>
      <c r="L87" s="21"/>
    </row>
    <row r="88" s="1" customFormat="1" ht="12" customHeight="1">
      <c r="B88" s="22"/>
      <c r="C88" s="33" t="s">
        <v>312</v>
      </c>
      <c r="D88" s="23"/>
      <c r="E88" s="23"/>
      <c r="F88" s="23"/>
      <c r="G88" s="23"/>
      <c r="H88" s="23"/>
      <c r="I88" s="23"/>
      <c r="J88" s="23"/>
      <c r="K88" s="23"/>
      <c r="L88" s="21"/>
    </row>
    <row r="89" s="2" customFormat="1" ht="16.5" customHeight="1">
      <c r="A89" s="39"/>
      <c r="B89" s="40"/>
      <c r="C89" s="41"/>
      <c r="D89" s="41"/>
      <c r="E89" s="186" t="s">
        <v>4647</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314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520 - Přeložka STL plynu v ulici Pražská (nevyžaduje stavební povolení)</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15. 12. 2023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KSÚS Středočeského kraje</v>
      </c>
      <c r="G95" s="41"/>
      <c r="H95" s="41"/>
      <c r="I95" s="33" t="s">
        <v>30</v>
      </c>
      <c r="J95" s="37" t="str">
        <f>E25</f>
        <v>Valbek spol.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317</v>
      </c>
      <c r="D98" s="188"/>
      <c r="E98" s="188"/>
      <c r="F98" s="188"/>
      <c r="G98" s="188"/>
      <c r="H98" s="188"/>
      <c r="I98" s="188"/>
      <c r="J98" s="189" t="s">
        <v>318</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319</v>
      </c>
      <c r="D100" s="41"/>
      <c r="E100" s="41"/>
      <c r="F100" s="41"/>
      <c r="G100" s="41"/>
      <c r="H100" s="41"/>
      <c r="I100" s="41"/>
      <c r="J100" s="111">
        <f>J140</f>
        <v>0</v>
      </c>
      <c r="K100" s="41"/>
      <c r="L100" s="64"/>
      <c r="S100" s="39"/>
      <c r="T100" s="39"/>
      <c r="U100" s="39"/>
      <c r="V100" s="39"/>
      <c r="W100" s="39"/>
      <c r="X100" s="39"/>
      <c r="Y100" s="39"/>
      <c r="Z100" s="39"/>
      <c r="AA100" s="39"/>
      <c r="AB100" s="39"/>
      <c r="AC100" s="39"/>
      <c r="AD100" s="39"/>
      <c r="AE100" s="39"/>
      <c r="AU100" s="18" t="s">
        <v>320</v>
      </c>
    </row>
    <row r="101" s="9" customFormat="1" ht="24.96" customHeight="1">
      <c r="A101" s="9"/>
      <c r="B101" s="191"/>
      <c r="C101" s="192"/>
      <c r="D101" s="193" t="s">
        <v>434</v>
      </c>
      <c r="E101" s="194"/>
      <c r="F101" s="194"/>
      <c r="G101" s="194"/>
      <c r="H101" s="194"/>
      <c r="I101" s="194"/>
      <c r="J101" s="195">
        <f>J141</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435</v>
      </c>
      <c r="E102" s="199"/>
      <c r="F102" s="199"/>
      <c r="G102" s="199"/>
      <c r="H102" s="199"/>
      <c r="I102" s="199"/>
      <c r="J102" s="200">
        <f>J142</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2234</v>
      </c>
      <c r="E103" s="199"/>
      <c r="F103" s="199"/>
      <c r="G103" s="199"/>
      <c r="H103" s="199"/>
      <c r="I103" s="199"/>
      <c r="J103" s="200">
        <f>J239</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468</v>
      </c>
      <c r="E104" s="199"/>
      <c r="F104" s="199"/>
      <c r="G104" s="199"/>
      <c r="H104" s="199"/>
      <c r="I104" s="199"/>
      <c r="J104" s="200">
        <f>J246</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470</v>
      </c>
      <c r="E105" s="199"/>
      <c r="F105" s="199"/>
      <c r="G105" s="199"/>
      <c r="H105" s="199"/>
      <c r="I105" s="199"/>
      <c r="J105" s="200">
        <f>J255</f>
        <v>0</v>
      </c>
      <c r="K105" s="133"/>
      <c r="L105" s="201"/>
      <c r="S105" s="10"/>
      <c r="T105" s="10"/>
      <c r="U105" s="10"/>
      <c r="V105" s="10"/>
      <c r="W105" s="10"/>
      <c r="X105" s="10"/>
      <c r="Y105" s="10"/>
      <c r="Z105" s="10"/>
      <c r="AA105" s="10"/>
      <c r="AB105" s="10"/>
      <c r="AC105" s="10"/>
      <c r="AD105" s="10"/>
      <c r="AE105" s="10"/>
    </row>
    <row r="106" s="9" customFormat="1" ht="24.96" customHeight="1">
      <c r="A106" s="9"/>
      <c r="B106" s="191"/>
      <c r="C106" s="192"/>
      <c r="D106" s="193" t="s">
        <v>3969</v>
      </c>
      <c r="E106" s="194"/>
      <c r="F106" s="194"/>
      <c r="G106" s="194"/>
      <c r="H106" s="194"/>
      <c r="I106" s="194"/>
      <c r="J106" s="195">
        <f>J282</f>
        <v>0</v>
      </c>
      <c r="K106" s="192"/>
      <c r="L106" s="196"/>
      <c r="S106" s="9"/>
      <c r="T106" s="9"/>
      <c r="U106" s="9"/>
      <c r="V106" s="9"/>
      <c r="W106" s="9"/>
      <c r="X106" s="9"/>
      <c r="Y106" s="9"/>
      <c r="Z106" s="9"/>
      <c r="AA106" s="9"/>
      <c r="AB106" s="9"/>
      <c r="AC106" s="9"/>
      <c r="AD106" s="9"/>
      <c r="AE106" s="9"/>
    </row>
    <row r="107" s="10" customFormat="1" ht="19.92" customHeight="1">
      <c r="A107" s="10"/>
      <c r="B107" s="197"/>
      <c r="C107" s="133"/>
      <c r="D107" s="198" t="s">
        <v>3970</v>
      </c>
      <c r="E107" s="199"/>
      <c r="F107" s="199"/>
      <c r="G107" s="199"/>
      <c r="H107" s="199"/>
      <c r="I107" s="199"/>
      <c r="J107" s="200">
        <f>J283</f>
        <v>0</v>
      </c>
      <c r="K107" s="133"/>
      <c r="L107" s="201"/>
      <c r="S107" s="10"/>
      <c r="T107" s="10"/>
      <c r="U107" s="10"/>
      <c r="V107" s="10"/>
      <c r="W107" s="10"/>
      <c r="X107" s="10"/>
      <c r="Y107" s="10"/>
      <c r="Z107" s="10"/>
      <c r="AA107" s="10"/>
      <c r="AB107" s="10"/>
      <c r="AC107" s="10"/>
      <c r="AD107" s="10"/>
      <c r="AE107" s="10"/>
    </row>
    <row r="108" s="10" customFormat="1" ht="14.88" customHeight="1">
      <c r="A108" s="10"/>
      <c r="B108" s="197"/>
      <c r="C108" s="133"/>
      <c r="D108" s="198" t="s">
        <v>4649</v>
      </c>
      <c r="E108" s="199"/>
      <c r="F108" s="199"/>
      <c r="G108" s="199"/>
      <c r="H108" s="199"/>
      <c r="I108" s="199"/>
      <c r="J108" s="200">
        <f>J331</f>
        <v>0</v>
      </c>
      <c r="K108" s="133"/>
      <c r="L108" s="201"/>
      <c r="S108" s="10"/>
      <c r="T108" s="10"/>
      <c r="U108" s="10"/>
      <c r="V108" s="10"/>
      <c r="W108" s="10"/>
      <c r="X108" s="10"/>
      <c r="Y108" s="10"/>
      <c r="Z108" s="10"/>
      <c r="AA108" s="10"/>
      <c r="AB108" s="10"/>
      <c r="AC108" s="10"/>
      <c r="AD108" s="10"/>
      <c r="AE108" s="10"/>
    </row>
    <row r="109" s="10" customFormat="1" ht="14.88" customHeight="1">
      <c r="A109" s="10"/>
      <c r="B109" s="197"/>
      <c r="C109" s="133"/>
      <c r="D109" s="198" t="s">
        <v>4650</v>
      </c>
      <c r="E109" s="199"/>
      <c r="F109" s="199"/>
      <c r="G109" s="199"/>
      <c r="H109" s="199"/>
      <c r="I109" s="199"/>
      <c r="J109" s="200">
        <f>J342</f>
        <v>0</v>
      </c>
      <c r="K109" s="133"/>
      <c r="L109" s="201"/>
      <c r="S109" s="10"/>
      <c r="T109" s="10"/>
      <c r="U109" s="10"/>
      <c r="V109" s="10"/>
      <c r="W109" s="10"/>
      <c r="X109" s="10"/>
      <c r="Y109" s="10"/>
      <c r="Z109" s="10"/>
      <c r="AA109" s="10"/>
      <c r="AB109" s="10"/>
      <c r="AC109" s="10"/>
      <c r="AD109" s="10"/>
      <c r="AE109" s="10"/>
    </row>
    <row r="110" s="10" customFormat="1" ht="14.88" customHeight="1">
      <c r="A110" s="10"/>
      <c r="B110" s="197"/>
      <c r="C110" s="133"/>
      <c r="D110" s="198" t="s">
        <v>4651</v>
      </c>
      <c r="E110" s="199"/>
      <c r="F110" s="199"/>
      <c r="G110" s="199"/>
      <c r="H110" s="199"/>
      <c r="I110" s="199"/>
      <c r="J110" s="200">
        <f>J353</f>
        <v>0</v>
      </c>
      <c r="K110" s="133"/>
      <c r="L110" s="201"/>
      <c r="S110" s="10"/>
      <c r="T110" s="10"/>
      <c r="U110" s="10"/>
      <c r="V110" s="10"/>
      <c r="W110" s="10"/>
      <c r="X110" s="10"/>
      <c r="Y110" s="10"/>
      <c r="Z110" s="10"/>
      <c r="AA110" s="10"/>
      <c r="AB110" s="10"/>
      <c r="AC110" s="10"/>
      <c r="AD110" s="10"/>
      <c r="AE110" s="10"/>
    </row>
    <row r="111" s="10" customFormat="1" ht="14.88" customHeight="1">
      <c r="A111" s="10"/>
      <c r="B111" s="197"/>
      <c r="C111" s="133"/>
      <c r="D111" s="198" t="s">
        <v>4652</v>
      </c>
      <c r="E111" s="199"/>
      <c r="F111" s="199"/>
      <c r="G111" s="199"/>
      <c r="H111" s="199"/>
      <c r="I111" s="199"/>
      <c r="J111" s="200">
        <f>J383</f>
        <v>0</v>
      </c>
      <c r="K111" s="133"/>
      <c r="L111" s="201"/>
      <c r="S111" s="10"/>
      <c r="T111" s="10"/>
      <c r="U111" s="10"/>
      <c r="V111" s="10"/>
      <c r="W111" s="10"/>
      <c r="X111" s="10"/>
      <c r="Y111" s="10"/>
      <c r="Z111" s="10"/>
      <c r="AA111" s="10"/>
      <c r="AB111" s="10"/>
      <c r="AC111" s="10"/>
      <c r="AD111" s="10"/>
      <c r="AE111" s="10"/>
    </row>
    <row r="112" s="9" customFormat="1" ht="24.96" customHeight="1">
      <c r="A112" s="9"/>
      <c r="B112" s="191"/>
      <c r="C112" s="192"/>
      <c r="D112" s="193" t="s">
        <v>4653</v>
      </c>
      <c r="E112" s="194"/>
      <c r="F112" s="194"/>
      <c r="G112" s="194"/>
      <c r="H112" s="194"/>
      <c r="I112" s="194"/>
      <c r="J112" s="195">
        <f>J413</f>
        <v>0</v>
      </c>
      <c r="K112" s="192"/>
      <c r="L112" s="196"/>
      <c r="S112" s="9"/>
      <c r="T112" s="9"/>
      <c r="U112" s="9"/>
      <c r="V112" s="9"/>
      <c r="W112" s="9"/>
      <c r="X112" s="9"/>
      <c r="Y112" s="9"/>
      <c r="Z112" s="9"/>
      <c r="AA112" s="9"/>
      <c r="AB112" s="9"/>
      <c r="AC112" s="9"/>
      <c r="AD112" s="9"/>
      <c r="AE112" s="9"/>
    </row>
    <row r="113" s="9" customFormat="1" ht="24.96" customHeight="1">
      <c r="A113" s="9"/>
      <c r="B113" s="191"/>
      <c r="C113" s="192"/>
      <c r="D113" s="193" t="s">
        <v>4654</v>
      </c>
      <c r="E113" s="194"/>
      <c r="F113" s="194"/>
      <c r="G113" s="194"/>
      <c r="H113" s="194"/>
      <c r="I113" s="194"/>
      <c r="J113" s="195">
        <f>J419</f>
        <v>0</v>
      </c>
      <c r="K113" s="192"/>
      <c r="L113" s="196"/>
      <c r="S113" s="9"/>
      <c r="T113" s="9"/>
      <c r="U113" s="9"/>
      <c r="V113" s="9"/>
      <c r="W113" s="9"/>
      <c r="X113" s="9"/>
      <c r="Y113" s="9"/>
      <c r="Z113" s="9"/>
      <c r="AA113" s="9"/>
      <c r="AB113" s="9"/>
      <c r="AC113" s="9"/>
      <c r="AD113" s="9"/>
      <c r="AE113" s="9"/>
    </row>
    <row r="114" s="10" customFormat="1" ht="19.92" customHeight="1">
      <c r="A114" s="10"/>
      <c r="B114" s="197"/>
      <c r="C114" s="133"/>
      <c r="D114" s="198" t="s">
        <v>324</v>
      </c>
      <c r="E114" s="199"/>
      <c r="F114" s="199"/>
      <c r="G114" s="199"/>
      <c r="H114" s="199"/>
      <c r="I114" s="199"/>
      <c r="J114" s="200">
        <f>J420</f>
        <v>0</v>
      </c>
      <c r="K114" s="133"/>
      <c r="L114" s="201"/>
      <c r="S114" s="10"/>
      <c r="T114" s="10"/>
      <c r="U114" s="10"/>
      <c r="V114" s="10"/>
      <c r="W114" s="10"/>
      <c r="X114" s="10"/>
      <c r="Y114" s="10"/>
      <c r="Z114" s="10"/>
      <c r="AA114" s="10"/>
      <c r="AB114" s="10"/>
      <c r="AC114" s="10"/>
      <c r="AD114" s="10"/>
      <c r="AE114" s="10"/>
    </row>
    <row r="115" s="10" customFormat="1" ht="19.92" customHeight="1">
      <c r="A115" s="10"/>
      <c r="B115" s="197"/>
      <c r="C115" s="133"/>
      <c r="D115" s="198" t="s">
        <v>4655</v>
      </c>
      <c r="E115" s="199"/>
      <c r="F115" s="199"/>
      <c r="G115" s="199"/>
      <c r="H115" s="199"/>
      <c r="I115" s="199"/>
      <c r="J115" s="200">
        <f>J425</f>
        <v>0</v>
      </c>
      <c r="K115" s="133"/>
      <c r="L115" s="201"/>
      <c r="S115" s="10"/>
      <c r="T115" s="10"/>
      <c r="U115" s="10"/>
      <c r="V115" s="10"/>
      <c r="W115" s="10"/>
      <c r="X115" s="10"/>
      <c r="Y115" s="10"/>
      <c r="Z115" s="10"/>
      <c r="AA115" s="10"/>
      <c r="AB115" s="10"/>
      <c r="AC115" s="10"/>
      <c r="AD115" s="10"/>
      <c r="AE115" s="10"/>
    </row>
    <row r="116" s="10" customFormat="1" ht="19.92" customHeight="1">
      <c r="A116" s="10"/>
      <c r="B116" s="197"/>
      <c r="C116" s="133"/>
      <c r="D116" s="198" t="s">
        <v>1802</v>
      </c>
      <c r="E116" s="199"/>
      <c r="F116" s="199"/>
      <c r="G116" s="199"/>
      <c r="H116" s="199"/>
      <c r="I116" s="199"/>
      <c r="J116" s="200">
        <f>J428</f>
        <v>0</v>
      </c>
      <c r="K116" s="133"/>
      <c r="L116" s="201"/>
      <c r="S116" s="10"/>
      <c r="T116" s="10"/>
      <c r="U116" s="10"/>
      <c r="V116" s="10"/>
      <c r="W116" s="10"/>
      <c r="X116" s="10"/>
      <c r="Y116" s="10"/>
      <c r="Z116" s="10"/>
      <c r="AA116" s="10"/>
      <c r="AB116" s="10"/>
      <c r="AC116" s="10"/>
      <c r="AD116" s="10"/>
      <c r="AE116" s="10"/>
    </row>
    <row r="117" s="2" customFormat="1" ht="21.84"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67"/>
      <c r="C118" s="68"/>
      <c r="D118" s="68"/>
      <c r="E118" s="68"/>
      <c r="F118" s="68"/>
      <c r="G118" s="68"/>
      <c r="H118" s="68"/>
      <c r="I118" s="68"/>
      <c r="J118" s="68"/>
      <c r="K118" s="68"/>
      <c r="L118" s="64"/>
      <c r="S118" s="39"/>
      <c r="T118" s="39"/>
      <c r="U118" s="39"/>
      <c r="V118" s="39"/>
      <c r="W118" s="39"/>
      <c r="X118" s="39"/>
      <c r="Y118" s="39"/>
      <c r="Z118" s="39"/>
      <c r="AA118" s="39"/>
      <c r="AB118" s="39"/>
      <c r="AC118" s="39"/>
      <c r="AD118" s="39"/>
      <c r="AE118" s="39"/>
    </row>
    <row r="122" s="2" customFormat="1" ht="6.96" customHeight="1">
      <c r="A122" s="39"/>
      <c r="B122" s="69"/>
      <c r="C122" s="70"/>
      <c r="D122" s="70"/>
      <c r="E122" s="70"/>
      <c r="F122" s="70"/>
      <c r="G122" s="70"/>
      <c r="H122" s="70"/>
      <c r="I122" s="70"/>
      <c r="J122" s="70"/>
      <c r="K122" s="70"/>
      <c r="L122" s="64"/>
      <c r="S122" s="39"/>
      <c r="T122" s="39"/>
      <c r="U122" s="39"/>
      <c r="V122" s="39"/>
      <c r="W122" s="39"/>
      <c r="X122" s="39"/>
      <c r="Y122" s="39"/>
      <c r="Z122" s="39"/>
      <c r="AA122" s="39"/>
      <c r="AB122" s="39"/>
      <c r="AC122" s="39"/>
      <c r="AD122" s="39"/>
      <c r="AE122" s="39"/>
    </row>
    <row r="123" s="2" customFormat="1" ht="24.96" customHeight="1">
      <c r="A123" s="39"/>
      <c r="B123" s="40"/>
      <c r="C123" s="24" t="s">
        <v>326</v>
      </c>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2" customHeight="1">
      <c r="A125" s="39"/>
      <c r="B125" s="40"/>
      <c r="C125" s="33" t="s">
        <v>16</v>
      </c>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6.5" customHeight="1">
      <c r="A126" s="39"/>
      <c r="B126" s="40"/>
      <c r="C126" s="41"/>
      <c r="D126" s="41"/>
      <c r="E126" s="185" t="str">
        <f>E7</f>
        <v>II/610 TUŘICE - KBEL (BENÁTKY NAD JIZEROU, PRŮTAH)</v>
      </c>
      <c r="F126" s="33"/>
      <c r="G126" s="33"/>
      <c r="H126" s="33"/>
      <c r="I126" s="41"/>
      <c r="J126" s="41"/>
      <c r="K126" s="41"/>
      <c r="L126" s="64"/>
      <c r="S126" s="39"/>
      <c r="T126" s="39"/>
      <c r="U126" s="39"/>
      <c r="V126" s="39"/>
      <c r="W126" s="39"/>
      <c r="X126" s="39"/>
      <c r="Y126" s="39"/>
      <c r="Z126" s="39"/>
      <c r="AA126" s="39"/>
      <c r="AB126" s="39"/>
      <c r="AC126" s="39"/>
      <c r="AD126" s="39"/>
      <c r="AE126" s="39"/>
    </row>
    <row r="127" s="1" customFormat="1" ht="12" customHeight="1">
      <c r="B127" s="22"/>
      <c r="C127" s="33" t="s">
        <v>310</v>
      </c>
      <c r="D127" s="23"/>
      <c r="E127" s="23"/>
      <c r="F127" s="23"/>
      <c r="G127" s="23"/>
      <c r="H127" s="23"/>
      <c r="I127" s="23"/>
      <c r="J127" s="23"/>
      <c r="K127" s="23"/>
      <c r="L127" s="21"/>
    </row>
    <row r="128" s="1" customFormat="1" ht="16.5" customHeight="1">
      <c r="B128" s="22"/>
      <c r="C128" s="23"/>
      <c r="D128" s="23"/>
      <c r="E128" s="185" t="s">
        <v>311</v>
      </c>
      <c r="F128" s="23"/>
      <c r="G128" s="23"/>
      <c r="H128" s="23"/>
      <c r="I128" s="23"/>
      <c r="J128" s="23"/>
      <c r="K128" s="23"/>
      <c r="L128" s="21"/>
    </row>
    <row r="129" s="1" customFormat="1" ht="12" customHeight="1">
      <c r="B129" s="22"/>
      <c r="C129" s="33" t="s">
        <v>312</v>
      </c>
      <c r="D129" s="23"/>
      <c r="E129" s="23"/>
      <c r="F129" s="23"/>
      <c r="G129" s="23"/>
      <c r="H129" s="23"/>
      <c r="I129" s="23"/>
      <c r="J129" s="23"/>
      <c r="K129" s="23"/>
      <c r="L129" s="21"/>
    </row>
    <row r="130" s="2" customFormat="1" ht="16.5" customHeight="1">
      <c r="A130" s="39"/>
      <c r="B130" s="40"/>
      <c r="C130" s="41"/>
      <c r="D130" s="41"/>
      <c r="E130" s="186" t="s">
        <v>4647</v>
      </c>
      <c r="F130" s="41"/>
      <c r="G130" s="41"/>
      <c r="H130" s="41"/>
      <c r="I130" s="41"/>
      <c r="J130" s="41"/>
      <c r="K130" s="41"/>
      <c r="L130" s="64"/>
      <c r="S130" s="39"/>
      <c r="T130" s="39"/>
      <c r="U130" s="39"/>
      <c r="V130" s="39"/>
      <c r="W130" s="39"/>
      <c r="X130" s="39"/>
      <c r="Y130" s="39"/>
      <c r="Z130" s="39"/>
      <c r="AA130" s="39"/>
      <c r="AB130" s="39"/>
      <c r="AC130" s="39"/>
      <c r="AD130" s="39"/>
      <c r="AE130" s="39"/>
    </row>
    <row r="131" s="2" customFormat="1" ht="12" customHeight="1">
      <c r="A131" s="39"/>
      <c r="B131" s="40"/>
      <c r="C131" s="33" t="s">
        <v>314</v>
      </c>
      <c r="D131" s="41"/>
      <c r="E131" s="41"/>
      <c r="F131" s="41"/>
      <c r="G131" s="41"/>
      <c r="H131" s="41"/>
      <c r="I131" s="41"/>
      <c r="J131" s="41"/>
      <c r="K131" s="41"/>
      <c r="L131" s="64"/>
      <c r="S131" s="39"/>
      <c r="T131" s="39"/>
      <c r="U131" s="39"/>
      <c r="V131" s="39"/>
      <c r="W131" s="39"/>
      <c r="X131" s="39"/>
      <c r="Y131" s="39"/>
      <c r="Z131" s="39"/>
      <c r="AA131" s="39"/>
      <c r="AB131" s="39"/>
      <c r="AC131" s="39"/>
      <c r="AD131" s="39"/>
      <c r="AE131" s="39"/>
    </row>
    <row r="132" s="2" customFormat="1" ht="16.5" customHeight="1">
      <c r="A132" s="39"/>
      <c r="B132" s="40"/>
      <c r="C132" s="41"/>
      <c r="D132" s="41"/>
      <c r="E132" s="77" t="str">
        <f>E13</f>
        <v>520 - Přeložka STL plynu v ulici Pražská (nevyžaduje stavební povolení)</v>
      </c>
      <c r="F132" s="41"/>
      <c r="G132" s="41"/>
      <c r="H132" s="41"/>
      <c r="I132" s="41"/>
      <c r="J132" s="41"/>
      <c r="K132" s="41"/>
      <c r="L132" s="64"/>
      <c r="S132" s="39"/>
      <c r="T132" s="39"/>
      <c r="U132" s="39"/>
      <c r="V132" s="39"/>
      <c r="W132" s="39"/>
      <c r="X132" s="39"/>
      <c r="Y132" s="39"/>
      <c r="Z132" s="39"/>
      <c r="AA132" s="39"/>
      <c r="AB132" s="39"/>
      <c r="AC132" s="39"/>
      <c r="AD132" s="39"/>
      <c r="AE132" s="39"/>
    </row>
    <row r="133" s="2" customFormat="1" ht="6.96" customHeight="1">
      <c r="A133" s="39"/>
      <c r="B133" s="40"/>
      <c r="C133" s="41"/>
      <c r="D133" s="41"/>
      <c r="E133" s="41"/>
      <c r="F133" s="41"/>
      <c r="G133" s="41"/>
      <c r="H133" s="41"/>
      <c r="I133" s="41"/>
      <c r="J133" s="41"/>
      <c r="K133" s="41"/>
      <c r="L133" s="64"/>
      <c r="S133" s="39"/>
      <c r="T133" s="39"/>
      <c r="U133" s="39"/>
      <c r="V133" s="39"/>
      <c r="W133" s="39"/>
      <c r="X133" s="39"/>
      <c r="Y133" s="39"/>
      <c r="Z133" s="39"/>
      <c r="AA133" s="39"/>
      <c r="AB133" s="39"/>
      <c r="AC133" s="39"/>
      <c r="AD133" s="39"/>
      <c r="AE133" s="39"/>
    </row>
    <row r="134" s="2" customFormat="1" ht="12" customHeight="1">
      <c r="A134" s="39"/>
      <c r="B134" s="40"/>
      <c r="C134" s="33" t="s">
        <v>20</v>
      </c>
      <c r="D134" s="41"/>
      <c r="E134" s="41"/>
      <c r="F134" s="28" t="str">
        <f>F16</f>
        <v xml:space="preserve"> </v>
      </c>
      <c r="G134" s="41"/>
      <c r="H134" s="41"/>
      <c r="I134" s="33" t="s">
        <v>22</v>
      </c>
      <c r="J134" s="80" t="str">
        <f>IF(J16="","",J16)</f>
        <v>15. 12. 2023</v>
      </c>
      <c r="K134" s="41"/>
      <c r="L134" s="64"/>
      <c r="S134" s="39"/>
      <c r="T134" s="39"/>
      <c r="U134" s="39"/>
      <c r="V134" s="39"/>
      <c r="W134" s="39"/>
      <c r="X134" s="39"/>
      <c r="Y134" s="39"/>
      <c r="Z134" s="39"/>
      <c r="AA134" s="39"/>
      <c r="AB134" s="39"/>
      <c r="AC134" s="39"/>
      <c r="AD134" s="39"/>
      <c r="AE134" s="39"/>
    </row>
    <row r="135" s="2" customFormat="1" ht="6.96" customHeight="1">
      <c r="A135" s="39"/>
      <c r="B135" s="40"/>
      <c r="C135" s="41"/>
      <c r="D135" s="41"/>
      <c r="E135" s="41"/>
      <c r="F135" s="41"/>
      <c r="G135" s="41"/>
      <c r="H135" s="41"/>
      <c r="I135" s="41"/>
      <c r="J135" s="41"/>
      <c r="K135" s="41"/>
      <c r="L135" s="64"/>
      <c r="S135" s="39"/>
      <c r="T135" s="39"/>
      <c r="U135" s="39"/>
      <c r="V135" s="39"/>
      <c r="W135" s="39"/>
      <c r="X135" s="39"/>
      <c r="Y135" s="39"/>
      <c r="Z135" s="39"/>
      <c r="AA135" s="39"/>
      <c r="AB135" s="39"/>
      <c r="AC135" s="39"/>
      <c r="AD135" s="39"/>
      <c r="AE135" s="39"/>
    </row>
    <row r="136" s="2" customFormat="1" ht="15.15" customHeight="1">
      <c r="A136" s="39"/>
      <c r="B136" s="40"/>
      <c r="C136" s="33" t="s">
        <v>24</v>
      </c>
      <c r="D136" s="41"/>
      <c r="E136" s="41"/>
      <c r="F136" s="28" t="str">
        <f>E19</f>
        <v>KSÚS Středočeského kraje</v>
      </c>
      <c r="G136" s="41"/>
      <c r="H136" s="41"/>
      <c r="I136" s="33" t="s">
        <v>30</v>
      </c>
      <c r="J136" s="37" t="str">
        <f>E25</f>
        <v>Valbek spol. s.r.o.</v>
      </c>
      <c r="K136" s="41"/>
      <c r="L136" s="64"/>
      <c r="S136" s="39"/>
      <c r="T136" s="39"/>
      <c r="U136" s="39"/>
      <c r="V136" s="39"/>
      <c r="W136" s="39"/>
      <c r="X136" s="39"/>
      <c r="Y136" s="39"/>
      <c r="Z136" s="39"/>
      <c r="AA136" s="39"/>
      <c r="AB136" s="39"/>
      <c r="AC136" s="39"/>
      <c r="AD136" s="39"/>
      <c r="AE136" s="39"/>
    </row>
    <row r="137" s="2" customFormat="1" ht="15.15" customHeight="1">
      <c r="A137" s="39"/>
      <c r="B137" s="40"/>
      <c r="C137" s="33" t="s">
        <v>28</v>
      </c>
      <c r="D137" s="41"/>
      <c r="E137" s="41"/>
      <c r="F137" s="28" t="str">
        <f>IF(E22="","",E22)</f>
        <v>Vyplň údaj</v>
      </c>
      <c r="G137" s="41"/>
      <c r="H137" s="41"/>
      <c r="I137" s="33" t="s">
        <v>33</v>
      </c>
      <c r="J137" s="37" t="str">
        <f>E28</f>
        <v xml:space="preserve"> </v>
      </c>
      <c r="K137" s="41"/>
      <c r="L137" s="64"/>
      <c r="S137" s="39"/>
      <c r="T137" s="39"/>
      <c r="U137" s="39"/>
      <c r="V137" s="39"/>
      <c r="W137" s="39"/>
      <c r="X137" s="39"/>
      <c r="Y137" s="39"/>
      <c r="Z137" s="39"/>
      <c r="AA137" s="39"/>
      <c r="AB137" s="39"/>
      <c r="AC137" s="39"/>
      <c r="AD137" s="39"/>
      <c r="AE137" s="39"/>
    </row>
    <row r="138" s="2" customFormat="1" ht="10.32" customHeight="1">
      <c r="A138" s="39"/>
      <c r="B138" s="40"/>
      <c r="C138" s="41"/>
      <c r="D138" s="41"/>
      <c r="E138" s="41"/>
      <c r="F138" s="41"/>
      <c r="G138" s="41"/>
      <c r="H138" s="41"/>
      <c r="I138" s="41"/>
      <c r="J138" s="41"/>
      <c r="K138" s="41"/>
      <c r="L138" s="64"/>
      <c r="S138" s="39"/>
      <c r="T138" s="39"/>
      <c r="U138" s="39"/>
      <c r="V138" s="39"/>
      <c r="W138" s="39"/>
      <c r="X138" s="39"/>
      <c r="Y138" s="39"/>
      <c r="Z138" s="39"/>
      <c r="AA138" s="39"/>
      <c r="AB138" s="39"/>
      <c r="AC138" s="39"/>
      <c r="AD138" s="39"/>
      <c r="AE138" s="39"/>
    </row>
    <row r="139" s="11" customFormat="1" ht="29.28" customHeight="1">
      <c r="A139" s="202"/>
      <c r="B139" s="203"/>
      <c r="C139" s="204" t="s">
        <v>327</v>
      </c>
      <c r="D139" s="205" t="s">
        <v>61</v>
      </c>
      <c r="E139" s="205" t="s">
        <v>57</v>
      </c>
      <c r="F139" s="205" t="s">
        <v>58</v>
      </c>
      <c r="G139" s="205" t="s">
        <v>328</v>
      </c>
      <c r="H139" s="205" t="s">
        <v>329</v>
      </c>
      <c r="I139" s="205" t="s">
        <v>330</v>
      </c>
      <c r="J139" s="205" t="s">
        <v>318</v>
      </c>
      <c r="K139" s="206" t="s">
        <v>331</v>
      </c>
      <c r="L139" s="207"/>
      <c r="M139" s="101" t="s">
        <v>1</v>
      </c>
      <c r="N139" s="102" t="s">
        <v>40</v>
      </c>
      <c r="O139" s="102" t="s">
        <v>332</v>
      </c>
      <c r="P139" s="102" t="s">
        <v>333</v>
      </c>
      <c r="Q139" s="102" t="s">
        <v>334</v>
      </c>
      <c r="R139" s="102" t="s">
        <v>335</v>
      </c>
      <c r="S139" s="102" t="s">
        <v>336</v>
      </c>
      <c r="T139" s="103" t="s">
        <v>337</v>
      </c>
      <c r="U139" s="202"/>
      <c r="V139" s="202"/>
      <c r="W139" s="202"/>
      <c r="X139" s="202"/>
      <c r="Y139" s="202"/>
      <c r="Z139" s="202"/>
      <c r="AA139" s="202"/>
      <c r="AB139" s="202"/>
      <c r="AC139" s="202"/>
      <c r="AD139" s="202"/>
      <c r="AE139" s="202"/>
    </row>
    <row r="140" s="2" customFormat="1" ht="22.8" customHeight="1">
      <c r="A140" s="39"/>
      <c r="B140" s="40"/>
      <c r="C140" s="108" t="s">
        <v>338</v>
      </c>
      <c r="D140" s="41"/>
      <c r="E140" s="41"/>
      <c r="F140" s="41"/>
      <c r="G140" s="41"/>
      <c r="H140" s="41"/>
      <c r="I140" s="41"/>
      <c r="J140" s="208">
        <f>BK140</f>
        <v>0</v>
      </c>
      <c r="K140" s="41"/>
      <c r="L140" s="45"/>
      <c r="M140" s="104"/>
      <c r="N140" s="209"/>
      <c r="O140" s="105"/>
      <c r="P140" s="210">
        <f>P141+P282+P413+P419</f>
        <v>0</v>
      </c>
      <c r="Q140" s="105"/>
      <c r="R140" s="210">
        <f>R141+R282+R413+R419</f>
        <v>0.19100279999999997</v>
      </c>
      <c r="S140" s="105"/>
      <c r="T140" s="211">
        <f>T141+T282+T413+T419</f>
        <v>128.58350000000002</v>
      </c>
      <c r="U140" s="39"/>
      <c r="V140" s="39"/>
      <c r="W140" s="39"/>
      <c r="X140" s="39"/>
      <c r="Y140" s="39"/>
      <c r="Z140" s="39"/>
      <c r="AA140" s="39"/>
      <c r="AB140" s="39"/>
      <c r="AC140" s="39"/>
      <c r="AD140" s="39"/>
      <c r="AE140" s="39"/>
      <c r="AT140" s="18" t="s">
        <v>75</v>
      </c>
      <c r="AU140" s="18" t="s">
        <v>320</v>
      </c>
      <c r="BK140" s="212">
        <f>BK141+BK282+BK413+BK419</f>
        <v>0</v>
      </c>
    </row>
    <row r="141" s="12" customFormat="1" ht="25.92" customHeight="1">
      <c r="A141" s="12"/>
      <c r="B141" s="213"/>
      <c r="C141" s="214"/>
      <c r="D141" s="215" t="s">
        <v>75</v>
      </c>
      <c r="E141" s="216" t="s">
        <v>437</v>
      </c>
      <c r="F141" s="216" t="s">
        <v>438</v>
      </c>
      <c r="G141" s="214"/>
      <c r="H141" s="214"/>
      <c r="I141" s="217"/>
      <c r="J141" s="218">
        <f>BK141</f>
        <v>0</v>
      </c>
      <c r="K141" s="214"/>
      <c r="L141" s="219"/>
      <c r="M141" s="220"/>
      <c r="N141" s="221"/>
      <c r="O141" s="221"/>
      <c r="P141" s="222">
        <f>P142+P239+P246+P255</f>
        <v>0</v>
      </c>
      <c r="Q141" s="221"/>
      <c r="R141" s="222">
        <f>R142+R239+R246+R255</f>
        <v>0.034590000000000003</v>
      </c>
      <c r="S141" s="221"/>
      <c r="T141" s="223">
        <f>T142+T239+T246+T255</f>
        <v>128.58350000000002</v>
      </c>
      <c r="U141" s="12"/>
      <c r="V141" s="12"/>
      <c r="W141" s="12"/>
      <c r="X141" s="12"/>
      <c r="Y141" s="12"/>
      <c r="Z141" s="12"/>
      <c r="AA141" s="12"/>
      <c r="AB141" s="12"/>
      <c r="AC141" s="12"/>
      <c r="AD141" s="12"/>
      <c r="AE141" s="12"/>
      <c r="AR141" s="224" t="s">
        <v>83</v>
      </c>
      <c r="AT141" s="225" t="s">
        <v>75</v>
      </c>
      <c r="AU141" s="225" t="s">
        <v>76</v>
      </c>
      <c r="AY141" s="224" t="s">
        <v>342</v>
      </c>
      <c r="BK141" s="226">
        <f>BK142+BK239+BK246+BK255</f>
        <v>0</v>
      </c>
    </row>
    <row r="142" s="12" customFormat="1" ht="22.8" customHeight="1">
      <c r="A142" s="12"/>
      <c r="B142" s="213"/>
      <c r="C142" s="214"/>
      <c r="D142" s="215" t="s">
        <v>75</v>
      </c>
      <c r="E142" s="246" t="s">
        <v>83</v>
      </c>
      <c r="F142" s="246" t="s">
        <v>439</v>
      </c>
      <c r="G142" s="214"/>
      <c r="H142" s="214"/>
      <c r="I142" s="217"/>
      <c r="J142" s="247">
        <f>BK142</f>
        <v>0</v>
      </c>
      <c r="K142" s="214"/>
      <c r="L142" s="219"/>
      <c r="M142" s="220"/>
      <c r="N142" s="221"/>
      <c r="O142" s="221"/>
      <c r="P142" s="222">
        <f>SUM(P143:P238)</f>
        <v>0</v>
      </c>
      <c r="Q142" s="221"/>
      <c r="R142" s="222">
        <f>SUM(R143:R238)</f>
        <v>0</v>
      </c>
      <c r="S142" s="221"/>
      <c r="T142" s="223">
        <f>SUM(T143:T238)</f>
        <v>128.58350000000002</v>
      </c>
      <c r="U142" s="12"/>
      <c r="V142" s="12"/>
      <c r="W142" s="12"/>
      <c r="X142" s="12"/>
      <c r="Y142" s="12"/>
      <c r="Z142" s="12"/>
      <c r="AA142" s="12"/>
      <c r="AB142" s="12"/>
      <c r="AC142" s="12"/>
      <c r="AD142" s="12"/>
      <c r="AE142" s="12"/>
      <c r="AR142" s="224" t="s">
        <v>83</v>
      </c>
      <c r="AT142" s="225" t="s">
        <v>75</v>
      </c>
      <c r="AU142" s="225" t="s">
        <v>83</v>
      </c>
      <c r="AY142" s="224" t="s">
        <v>342</v>
      </c>
      <c r="BK142" s="226">
        <f>SUM(BK143:BK238)</f>
        <v>0</v>
      </c>
    </row>
    <row r="143" s="2" customFormat="1" ht="21.75" customHeight="1">
      <c r="A143" s="39"/>
      <c r="B143" s="40"/>
      <c r="C143" s="227" t="s">
        <v>83</v>
      </c>
      <c r="D143" s="227" t="s">
        <v>343</v>
      </c>
      <c r="E143" s="228" t="s">
        <v>4656</v>
      </c>
      <c r="F143" s="229" t="s">
        <v>4657</v>
      </c>
      <c r="G143" s="230" t="s">
        <v>473</v>
      </c>
      <c r="H143" s="231">
        <v>112.3</v>
      </c>
      <c r="I143" s="232"/>
      <c r="J143" s="233">
        <f>ROUND(I143*H143,2)</f>
        <v>0</v>
      </c>
      <c r="K143" s="229" t="s">
        <v>1</v>
      </c>
      <c r="L143" s="45"/>
      <c r="M143" s="234" t="s">
        <v>1</v>
      </c>
      <c r="N143" s="235" t="s">
        <v>41</v>
      </c>
      <c r="O143" s="92"/>
      <c r="P143" s="236">
        <f>O143*H143</f>
        <v>0</v>
      </c>
      <c r="Q143" s="236">
        <v>0</v>
      </c>
      <c r="R143" s="236">
        <f>Q143*H143</f>
        <v>0</v>
      </c>
      <c r="S143" s="236">
        <v>0.29999999999999999</v>
      </c>
      <c r="T143" s="237">
        <f>S143*H143</f>
        <v>33.689999999999998</v>
      </c>
      <c r="U143" s="39"/>
      <c r="V143" s="39"/>
      <c r="W143" s="39"/>
      <c r="X143" s="39"/>
      <c r="Y143" s="39"/>
      <c r="Z143" s="39"/>
      <c r="AA143" s="39"/>
      <c r="AB143" s="39"/>
      <c r="AC143" s="39"/>
      <c r="AD143" s="39"/>
      <c r="AE143" s="39"/>
      <c r="AR143" s="238" t="s">
        <v>360</v>
      </c>
      <c r="AT143" s="238" t="s">
        <v>343</v>
      </c>
      <c r="AU143" s="238" t="s">
        <v>85</v>
      </c>
      <c r="AY143" s="18" t="s">
        <v>342</v>
      </c>
      <c r="BE143" s="239">
        <f>IF(N143="základní",J143,0)</f>
        <v>0</v>
      </c>
      <c r="BF143" s="239">
        <f>IF(N143="snížená",J143,0)</f>
        <v>0</v>
      </c>
      <c r="BG143" s="239">
        <f>IF(N143="zákl. přenesená",J143,0)</f>
        <v>0</v>
      </c>
      <c r="BH143" s="239">
        <f>IF(N143="sníž. přenesená",J143,0)</f>
        <v>0</v>
      </c>
      <c r="BI143" s="239">
        <f>IF(N143="nulová",J143,0)</f>
        <v>0</v>
      </c>
      <c r="BJ143" s="18" t="s">
        <v>83</v>
      </c>
      <c r="BK143" s="239">
        <f>ROUND(I143*H143,2)</f>
        <v>0</v>
      </c>
      <c r="BL143" s="18" t="s">
        <v>360</v>
      </c>
      <c r="BM143" s="238" t="s">
        <v>4658</v>
      </c>
    </row>
    <row r="144" s="2" customFormat="1">
      <c r="A144" s="39"/>
      <c r="B144" s="40"/>
      <c r="C144" s="41"/>
      <c r="D144" s="240" t="s">
        <v>349</v>
      </c>
      <c r="E144" s="41"/>
      <c r="F144" s="241" t="s">
        <v>4657</v>
      </c>
      <c r="G144" s="41"/>
      <c r="H144" s="41"/>
      <c r="I144" s="242"/>
      <c r="J144" s="41"/>
      <c r="K144" s="41"/>
      <c r="L144" s="45"/>
      <c r="M144" s="243"/>
      <c r="N144" s="244"/>
      <c r="O144" s="92"/>
      <c r="P144" s="92"/>
      <c r="Q144" s="92"/>
      <c r="R144" s="92"/>
      <c r="S144" s="92"/>
      <c r="T144" s="93"/>
      <c r="U144" s="39"/>
      <c r="V144" s="39"/>
      <c r="W144" s="39"/>
      <c r="X144" s="39"/>
      <c r="Y144" s="39"/>
      <c r="Z144" s="39"/>
      <c r="AA144" s="39"/>
      <c r="AB144" s="39"/>
      <c r="AC144" s="39"/>
      <c r="AD144" s="39"/>
      <c r="AE144" s="39"/>
      <c r="AT144" s="18" t="s">
        <v>349</v>
      </c>
      <c r="AU144" s="18" t="s">
        <v>85</v>
      </c>
    </row>
    <row r="145" s="13" customFormat="1">
      <c r="A145" s="13"/>
      <c r="B145" s="252"/>
      <c r="C145" s="253"/>
      <c r="D145" s="240" t="s">
        <v>446</v>
      </c>
      <c r="E145" s="254" t="s">
        <v>1</v>
      </c>
      <c r="F145" s="255" t="s">
        <v>4659</v>
      </c>
      <c r="G145" s="253"/>
      <c r="H145" s="256">
        <v>95.200000000000003</v>
      </c>
      <c r="I145" s="257"/>
      <c r="J145" s="253"/>
      <c r="K145" s="253"/>
      <c r="L145" s="258"/>
      <c r="M145" s="259"/>
      <c r="N145" s="260"/>
      <c r="O145" s="260"/>
      <c r="P145" s="260"/>
      <c r="Q145" s="260"/>
      <c r="R145" s="260"/>
      <c r="S145" s="260"/>
      <c r="T145" s="261"/>
      <c r="U145" s="13"/>
      <c r="V145" s="13"/>
      <c r="W145" s="13"/>
      <c r="X145" s="13"/>
      <c r="Y145" s="13"/>
      <c r="Z145" s="13"/>
      <c r="AA145" s="13"/>
      <c r="AB145" s="13"/>
      <c r="AC145" s="13"/>
      <c r="AD145" s="13"/>
      <c r="AE145" s="13"/>
      <c r="AT145" s="262" t="s">
        <v>446</v>
      </c>
      <c r="AU145" s="262" t="s">
        <v>85</v>
      </c>
      <c r="AV145" s="13" t="s">
        <v>85</v>
      </c>
      <c r="AW145" s="13" t="s">
        <v>32</v>
      </c>
      <c r="AX145" s="13" t="s">
        <v>76</v>
      </c>
      <c r="AY145" s="262" t="s">
        <v>342</v>
      </c>
    </row>
    <row r="146" s="13" customFormat="1">
      <c r="A146" s="13"/>
      <c r="B146" s="252"/>
      <c r="C146" s="253"/>
      <c r="D146" s="240" t="s">
        <v>446</v>
      </c>
      <c r="E146" s="254" t="s">
        <v>1</v>
      </c>
      <c r="F146" s="255" t="s">
        <v>4660</v>
      </c>
      <c r="G146" s="253"/>
      <c r="H146" s="256">
        <v>7.5</v>
      </c>
      <c r="I146" s="257"/>
      <c r="J146" s="253"/>
      <c r="K146" s="253"/>
      <c r="L146" s="258"/>
      <c r="M146" s="259"/>
      <c r="N146" s="260"/>
      <c r="O146" s="260"/>
      <c r="P146" s="260"/>
      <c r="Q146" s="260"/>
      <c r="R146" s="260"/>
      <c r="S146" s="260"/>
      <c r="T146" s="261"/>
      <c r="U146" s="13"/>
      <c r="V146" s="13"/>
      <c r="W146" s="13"/>
      <c r="X146" s="13"/>
      <c r="Y146" s="13"/>
      <c r="Z146" s="13"/>
      <c r="AA146" s="13"/>
      <c r="AB146" s="13"/>
      <c r="AC146" s="13"/>
      <c r="AD146" s="13"/>
      <c r="AE146" s="13"/>
      <c r="AT146" s="262" t="s">
        <v>446</v>
      </c>
      <c r="AU146" s="262" t="s">
        <v>85</v>
      </c>
      <c r="AV146" s="13" t="s">
        <v>85</v>
      </c>
      <c r="AW146" s="13" t="s">
        <v>32</v>
      </c>
      <c r="AX146" s="13" t="s">
        <v>76</v>
      </c>
      <c r="AY146" s="262" t="s">
        <v>342</v>
      </c>
    </row>
    <row r="147" s="13" customFormat="1">
      <c r="A147" s="13"/>
      <c r="B147" s="252"/>
      <c r="C147" s="253"/>
      <c r="D147" s="240" t="s">
        <v>446</v>
      </c>
      <c r="E147" s="254" t="s">
        <v>1</v>
      </c>
      <c r="F147" s="255" t="s">
        <v>4661</v>
      </c>
      <c r="G147" s="253"/>
      <c r="H147" s="256">
        <v>9.5999999999999996</v>
      </c>
      <c r="I147" s="257"/>
      <c r="J147" s="253"/>
      <c r="K147" s="253"/>
      <c r="L147" s="258"/>
      <c r="M147" s="259"/>
      <c r="N147" s="260"/>
      <c r="O147" s="260"/>
      <c r="P147" s="260"/>
      <c r="Q147" s="260"/>
      <c r="R147" s="260"/>
      <c r="S147" s="260"/>
      <c r="T147" s="261"/>
      <c r="U147" s="13"/>
      <c r="V147" s="13"/>
      <c r="W147" s="13"/>
      <c r="X147" s="13"/>
      <c r="Y147" s="13"/>
      <c r="Z147" s="13"/>
      <c r="AA147" s="13"/>
      <c r="AB147" s="13"/>
      <c r="AC147" s="13"/>
      <c r="AD147" s="13"/>
      <c r="AE147" s="13"/>
      <c r="AT147" s="262" t="s">
        <v>446</v>
      </c>
      <c r="AU147" s="262" t="s">
        <v>85</v>
      </c>
      <c r="AV147" s="13" t="s">
        <v>85</v>
      </c>
      <c r="AW147" s="13" t="s">
        <v>32</v>
      </c>
      <c r="AX147" s="13" t="s">
        <v>76</v>
      </c>
      <c r="AY147" s="262" t="s">
        <v>342</v>
      </c>
    </row>
    <row r="148" s="16" customFormat="1">
      <c r="A148" s="16"/>
      <c r="B148" s="284"/>
      <c r="C148" s="285"/>
      <c r="D148" s="240" t="s">
        <v>446</v>
      </c>
      <c r="E148" s="286" t="s">
        <v>1</v>
      </c>
      <c r="F148" s="287" t="s">
        <v>500</v>
      </c>
      <c r="G148" s="285"/>
      <c r="H148" s="288">
        <v>112.3</v>
      </c>
      <c r="I148" s="289"/>
      <c r="J148" s="285"/>
      <c r="K148" s="285"/>
      <c r="L148" s="290"/>
      <c r="M148" s="291"/>
      <c r="N148" s="292"/>
      <c r="O148" s="292"/>
      <c r="P148" s="292"/>
      <c r="Q148" s="292"/>
      <c r="R148" s="292"/>
      <c r="S148" s="292"/>
      <c r="T148" s="293"/>
      <c r="U148" s="16"/>
      <c r="V148" s="16"/>
      <c r="W148" s="16"/>
      <c r="X148" s="16"/>
      <c r="Y148" s="16"/>
      <c r="Z148" s="16"/>
      <c r="AA148" s="16"/>
      <c r="AB148" s="16"/>
      <c r="AC148" s="16"/>
      <c r="AD148" s="16"/>
      <c r="AE148" s="16"/>
      <c r="AT148" s="294" t="s">
        <v>446</v>
      </c>
      <c r="AU148" s="294" t="s">
        <v>85</v>
      </c>
      <c r="AV148" s="16" t="s">
        <v>360</v>
      </c>
      <c r="AW148" s="16" t="s">
        <v>32</v>
      </c>
      <c r="AX148" s="16" t="s">
        <v>83</v>
      </c>
      <c r="AY148" s="294" t="s">
        <v>342</v>
      </c>
    </row>
    <row r="149" s="2" customFormat="1" ht="21.75" customHeight="1">
      <c r="A149" s="39"/>
      <c r="B149" s="40"/>
      <c r="C149" s="227" t="s">
        <v>85</v>
      </c>
      <c r="D149" s="227" t="s">
        <v>343</v>
      </c>
      <c r="E149" s="228" t="s">
        <v>4662</v>
      </c>
      <c r="F149" s="229" t="s">
        <v>4663</v>
      </c>
      <c r="G149" s="230" t="s">
        <v>473</v>
      </c>
      <c r="H149" s="231">
        <v>112.3</v>
      </c>
      <c r="I149" s="232"/>
      <c r="J149" s="233">
        <f>ROUND(I149*H149,2)</f>
        <v>0</v>
      </c>
      <c r="K149" s="229" t="s">
        <v>1</v>
      </c>
      <c r="L149" s="45"/>
      <c r="M149" s="234" t="s">
        <v>1</v>
      </c>
      <c r="N149" s="235" t="s">
        <v>41</v>
      </c>
      <c r="O149" s="92"/>
      <c r="P149" s="236">
        <f>O149*H149</f>
        <v>0</v>
      </c>
      <c r="Q149" s="236">
        <v>0</v>
      </c>
      <c r="R149" s="236">
        <f>Q149*H149</f>
        <v>0</v>
      </c>
      <c r="S149" s="236">
        <v>0.625</v>
      </c>
      <c r="T149" s="237">
        <f>S149*H149</f>
        <v>70.1875</v>
      </c>
      <c r="U149" s="39"/>
      <c r="V149" s="39"/>
      <c r="W149" s="39"/>
      <c r="X149" s="39"/>
      <c r="Y149" s="39"/>
      <c r="Z149" s="39"/>
      <c r="AA149" s="39"/>
      <c r="AB149" s="39"/>
      <c r="AC149" s="39"/>
      <c r="AD149" s="39"/>
      <c r="AE149" s="39"/>
      <c r="AR149" s="238" t="s">
        <v>360</v>
      </c>
      <c r="AT149" s="238" t="s">
        <v>343</v>
      </c>
      <c r="AU149" s="238" t="s">
        <v>85</v>
      </c>
      <c r="AY149" s="18" t="s">
        <v>342</v>
      </c>
      <c r="BE149" s="239">
        <f>IF(N149="základní",J149,0)</f>
        <v>0</v>
      </c>
      <c r="BF149" s="239">
        <f>IF(N149="snížená",J149,0)</f>
        <v>0</v>
      </c>
      <c r="BG149" s="239">
        <f>IF(N149="zákl. přenesená",J149,0)</f>
        <v>0</v>
      </c>
      <c r="BH149" s="239">
        <f>IF(N149="sníž. přenesená",J149,0)</f>
        <v>0</v>
      </c>
      <c r="BI149" s="239">
        <f>IF(N149="nulová",J149,0)</f>
        <v>0</v>
      </c>
      <c r="BJ149" s="18" t="s">
        <v>83</v>
      </c>
      <c r="BK149" s="239">
        <f>ROUND(I149*H149,2)</f>
        <v>0</v>
      </c>
      <c r="BL149" s="18" t="s">
        <v>360</v>
      </c>
      <c r="BM149" s="238" t="s">
        <v>4664</v>
      </c>
    </row>
    <row r="150" s="2" customFormat="1">
      <c r="A150" s="39"/>
      <c r="B150" s="40"/>
      <c r="C150" s="41"/>
      <c r="D150" s="240" t="s">
        <v>349</v>
      </c>
      <c r="E150" s="41"/>
      <c r="F150" s="241" t="s">
        <v>4663</v>
      </c>
      <c r="G150" s="41"/>
      <c r="H150" s="41"/>
      <c r="I150" s="242"/>
      <c r="J150" s="41"/>
      <c r="K150" s="41"/>
      <c r="L150" s="45"/>
      <c r="M150" s="243"/>
      <c r="N150" s="244"/>
      <c r="O150" s="92"/>
      <c r="P150" s="92"/>
      <c r="Q150" s="92"/>
      <c r="R150" s="92"/>
      <c r="S150" s="92"/>
      <c r="T150" s="93"/>
      <c r="U150" s="39"/>
      <c r="V150" s="39"/>
      <c r="W150" s="39"/>
      <c r="X150" s="39"/>
      <c r="Y150" s="39"/>
      <c r="Z150" s="39"/>
      <c r="AA150" s="39"/>
      <c r="AB150" s="39"/>
      <c r="AC150" s="39"/>
      <c r="AD150" s="39"/>
      <c r="AE150" s="39"/>
      <c r="AT150" s="18" t="s">
        <v>349</v>
      </c>
      <c r="AU150" s="18" t="s">
        <v>85</v>
      </c>
    </row>
    <row r="151" s="13" customFormat="1">
      <c r="A151" s="13"/>
      <c r="B151" s="252"/>
      <c r="C151" s="253"/>
      <c r="D151" s="240" t="s">
        <v>446</v>
      </c>
      <c r="E151" s="254" t="s">
        <v>1</v>
      </c>
      <c r="F151" s="255" t="s">
        <v>4659</v>
      </c>
      <c r="G151" s="253"/>
      <c r="H151" s="256">
        <v>95.200000000000003</v>
      </c>
      <c r="I151" s="257"/>
      <c r="J151" s="253"/>
      <c r="K151" s="253"/>
      <c r="L151" s="258"/>
      <c r="M151" s="259"/>
      <c r="N151" s="260"/>
      <c r="O151" s="260"/>
      <c r="P151" s="260"/>
      <c r="Q151" s="260"/>
      <c r="R151" s="260"/>
      <c r="S151" s="260"/>
      <c r="T151" s="261"/>
      <c r="U151" s="13"/>
      <c r="V151" s="13"/>
      <c r="W151" s="13"/>
      <c r="X151" s="13"/>
      <c r="Y151" s="13"/>
      <c r="Z151" s="13"/>
      <c r="AA151" s="13"/>
      <c r="AB151" s="13"/>
      <c r="AC151" s="13"/>
      <c r="AD151" s="13"/>
      <c r="AE151" s="13"/>
      <c r="AT151" s="262" t="s">
        <v>446</v>
      </c>
      <c r="AU151" s="262" t="s">
        <v>85</v>
      </c>
      <c r="AV151" s="13" t="s">
        <v>85</v>
      </c>
      <c r="AW151" s="13" t="s">
        <v>32</v>
      </c>
      <c r="AX151" s="13" t="s">
        <v>76</v>
      </c>
      <c r="AY151" s="262" t="s">
        <v>342</v>
      </c>
    </row>
    <row r="152" s="13" customFormat="1">
      <c r="A152" s="13"/>
      <c r="B152" s="252"/>
      <c r="C152" s="253"/>
      <c r="D152" s="240" t="s">
        <v>446</v>
      </c>
      <c r="E152" s="254" t="s">
        <v>1</v>
      </c>
      <c r="F152" s="255" t="s">
        <v>4660</v>
      </c>
      <c r="G152" s="253"/>
      <c r="H152" s="256">
        <v>7.5</v>
      </c>
      <c r="I152" s="257"/>
      <c r="J152" s="253"/>
      <c r="K152" s="253"/>
      <c r="L152" s="258"/>
      <c r="M152" s="259"/>
      <c r="N152" s="260"/>
      <c r="O152" s="260"/>
      <c r="P152" s="260"/>
      <c r="Q152" s="260"/>
      <c r="R152" s="260"/>
      <c r="S152" s="260"/>
      <c r="T152" s="261"/>
      <c r="U152" s="13"/>
      <c r="V152" s="13"/>
      <c r="W152" s="13"/>
      <c r="X152" s="13"/>
      <c r="Y152" s="13"/>
      <c r="Z152" s="13"/>
      <c r="AA152" s="13"/>
      <c r="AB152" s="13"/>
      <c r="AC152" s="13"/>
      <c r="AD152" s="13"/>
      <c r="AE152" s="13"/>
      <c r="AT152" s="262" t="s">
        <v>446</v>
      </c>
      <c r="AU152" s="262" t="s">
        <v>85</v>
      </c>
      <c r="AV152" s="13" t="s">
        <v>85</v>
      </c>
      <c r="AW152" s="13" t="s">
        <v>32</v>
      </c>
      <c r="AX152" s="13" t="s">
        <v>76</v>
      </c>
      <c r="AY152" s="262" t="s">
        <v>342</v>
      </c>
    </row>
    <row r="153" s="13" customFormat="1">
      <c r="A153" s="13"/>
      <c r="B153" s="252"/>
      <c r="C153" s="253"/>
      <c r="D153" s="240" t="s">
        <v>446</v>
      </c>
      <c r="E153" s="254" t="s">
        <v>1</v>
      </c>
      <c r="F153" s="255" t="s">
        <v>4661</v>
      </c>
      <c r="G153" s="253"/>
      <c r="H153" s="256">
        <v>9.5999999999999996</v>
      </c>
      <c r="I153" s="257"/>
      <c r="J153" s="253"/>
      <c r="K153" s="253"/>
      <c r="L153" s="258"/>
      <c r="M153" s="259"/>
      <c r="N153" s="260"/>
      <c r="O153" s="260"/>
      <c r="P153" s="260"/>
      <c r="Q153" s="260"/>
      <c r="R153" s="260"/>
      <c r="S153" s="260"/>
      <c r="T153" s="261"/>
      <c r="U153" s="13"/>
      <c r="V153" s="13"/>
      <c r="W153" s="13"/>
      <c r="X153" s="13"/>
      <c r="Y153" s="13"/>
      <c r="Z153" s="13"/>
      <c r="AA153" s="13"/>
      <c r="AB153" s="13"/>
      <c r="AC153" s="13"/>
      <c r="AD153" s="13"/>
      <c r="AE153" s="13"/>
      <c r="AT153" s="262" t="s">
        <v>446</v>
      </c>
      <c r="AU153" s="262" t="s">
        <v>85</v>
      </c>
      <c r="AV153" s="13" t="s">
        <v>85</v>
      </c>
      <c r="AW153" s="13" t="s">
        <v>32</v>
      </c>
      <c r="AX153" s="13" t="s">
        <v>76</v>
      </c>
      <c r="AY153" s="262" t="s">
        <v>342</v>
      </c>
    </row>
    <row r="154" s="16" customFormat="1">
      <c r="A154" s="16"/>
      <c r="B154" s="284"/>
      <c r="C154" s="285"/>
      <c r="D154" s="240" t="s">
        <v>446</v>
      </c>
      <c r="E154" s="286" t="s">
        <v>1</v>
      </c>
      <c r="F154" s="287" t="s">
        <v>500</v>
      </c>
      <c r="G154" s="285"/>
      <c r="H154" s="288">
        <v>112.3</v>
      </c>
      <c r="I154" s="289"/>
      <c r="J154" s="285"/>
      <c r="K154" s="285"/>
      <c r="L154" s="290"/>
      <c r="M154" s="291"/>
      <c r="N154" s="292"/>
      <c r="O154" s="292"/>
      <c r="P154" s="292"/>
      <c r="Q154" s="292"/>
      <c r="R154" s="292"/>
      <c r="S154" s="292"/>
      <c r="T154" s="293"/>
      <c r="U154" s="16"/>
      <c r="V154" s="16"/>
      <c r="W154" s="16"/>
      <c r="X154" s="16"/>
      <c r="Y154" s="16"/>
      <c r="Z154" s="16"/>
      <c r="AA154" s="16"/>
      <c r="AB154" s="16"/>
      <c r="AC154" s="16"/>
      <c r="AD154" s="16"/>
      <c r="AE154" s="16"/>
      <c r="AT154" s="294" t="s">
        <v>446</v>
      </c>
      <c r="AU154" s="294" t="s">
        <v>85</v>
      </c>
      <c r="AV154" s="16" t="s">
        <v>360</v>
      </c>
      <c r="AW154" s="16" t="s">
        <v>32</v>
      </c>
      <c r="AX154" s="16" t="s">
        <v>83</v>
      </c>
      <c r="AY154" s="294" t="s">
        <v>342</v>
      </c>
    </row>
    <row r="155" s="2" customFormat="1" ht="16.5" customHeight="1">
      <c r="A155" s="39"/>
      <c r="B155" s="40"/>
      <c r="C155" s="227" t="s">
        <v>92</v>
      </c>
      <c r="D155" s="227" t="s">
        <v>343</v>
      </c>
      <c r="E155" s="228" t="s">
        <v>1032</v>
      </c>
      <c r="F155" s="229" t="s">
        <v>1033</v>
      </c>
      <c r="G155" s="230" t="s">
        <v>473</v>
      </c>
      <c r="H155" s="231">
        <v>112.3</v>
      </c>
      <c r="I155" s="232"/>
      <c r="J155" s="233">
        <f>ROUND(I155*H155,2)</f>
        <v>0</v>
      </c>
      <c r="K155" s="229" t="s">
        <v>1</v>
      </c>
      <c r="L155" s="45"/>
      <c r="M155" s="234" t="s">
        <v>1</v>
      </c>
      <c r="N155" s="235" t="s">
        <v>41</v>
      </c>
      <c r="O155" s="92"/>
      <c r="P155" s="236">
        <f>O155*H155</f>
        <v>0</v>
      </c>
      <c r="Q155" s="236">
        <v>0</v>
      </c>
      <c r="R155" s="236">
        <f>Q155*H155</f>
        <v>0</v>
      </c>
      <c r="S155" s="236">
        <v>0.22</v>
      </c>
      <c r="T155" s="237">
        <f>S155*H155</f>
        <v>24.706</v>
      </c>
      <c r="U155" s="39"/>
      <c r="V155" s="39"/>
      <c r="W155" s="39"/>
      <c r="X155" s="39"/>
      <c r="Y155" s="39"/>
      <c r="Z155" s="39"/>
      <c r="AA155" s="39"/>
      <c r="AB155" s="39"/>
      <c r="AC155" s="39"/>
      <c r="AD155" s="39"/>
      <c r="AE155" s="39"/>
      <c r="AR155" s="238" t="s">
        <v>360</v>
      </c>
      <c r="AT155" s="238" t="s">
        <v>343</v>
      </c>
      <c r="AU155" s="238" t="s">
        <v>85</v>
      </c>
      <c r="AY155" s="18" t="s">
        <v>342</v>
      </c>
      <c r="BE155" s="239">
        <f>IF(N155="základní",J155,0)</f>
        <v>0</v>
      </c>
      <c r="BF155" s="239">
        <f>IF(N155="snížená",J155,0)</f>
        <v>0</v>
      </c>
      <c r="BG155" s="239">
        <f>IF(N155="zákl. přenesená",J155,0)</f>
        <v>0</v>
      </c>
      <c r="BH155" s="239">
        <f>IF(N155="sníž. přenesená",J155,0)</f>
        <v>0</v>
      </c>
      <c r="BI155" s="239">
        <f>IF(N155="nulová",J155,0)</f>
        <v>0</v>
      </c>
      <c r="BJ155" s="18" t="s">
        <v>83</v>
      </c>
      <c r="BK155" s="239">
        <f>ROUND(I155*H155,2)</f>
        <v>0</v>
      </c>
      <c r="BL155" s="18" t="s">
        <v>360</v>
      </c>
      <c r="BM155" s="238" t="s">
        <v>4665</v>
      </c>
    </row>
    <row r="156" s="2" customFormat="1">
      <c r="A156" s="39"/>
      <c r="B156" s="40"/>
      <c r="C156" s="41"/>
      <c r="D156" s="240" t="s">
        <v>349</v>
      </c>
      <c r="E156" s="41"/>
      <c r="F156" s="241" t="s">
        <v>1033</v>
      </c>
      <c r="G156" s="41"/>
      <c r="H156" s="41"/>
      <c r="I156" s="242"/>
      <c r="J156" s="41"/>
      <c r="K156" s="41"/>
      <c r="L156" s="45"/>
      <c r="M156" s="243"/>
      <c r="N156" s="244"/>
      <c r="O156" s="92"/>
      <c r="P156" s="92"/>
      <c r="Q156" s="92"/>
      <c r="R156" s="92"/>
      <c r="S156" s="92"/>
      <c r="T156" s="93"/>
      <c r="U156" s="39"/>
      <c r="V156" s="39"/>
      <c r="W156" s="39"/>
      <c r="X156" s="39"/>
      <c r="Y156" s="39"/>
      <c r="Z156" s="39"/>
      <c r="AA156" s="39"/>
      <c r="AB156" s="39"/>
      <c r="AC156" s="39"/>
      <c r="AD156" s="39"/>
      <c r="AE156" s="39"/>
      <c r="AT156" s="18" t="s">
        <v>349</v>
      </c>
      <c r="AU156" s="18" t="s">
        <v>85</v>
      </c>
    </row>
    <row r="157" s="13" customFormat="1">
      <c r="A157" s="13"/>
      <c r="B157" s="252"/>
      <c r="C157" s="253"/>
      <c r="D157" s="240" t="s">
        <v>446</v>
      </c>
      <c r="E157" s="254" t="s">
        <v>1</v>
      </c>
      <c r="F157" s="255" t="s">
        <v>4659</v>
      </c>
      <c r="G157" s="253"/>
      <c r="H157" s="256">
        <v>95.200000000000003</v>
      </c>
      <c r="I157" s="257"/>
      <c r="J157" s="253"/>
      <c r="K157" s="253"/>
      <c r="L157" s="258"/>
      <c r="M157" s="259"/>
      <c r="N157" s="260"/>
      <c r="O157" s="260"/>
      <c r="P157" s="260"/>
      <c r="Q157" s="260"/>
      <c r="R157" s="260"/>
      <c r="S157" s="260"/>
      <c r="T157" s="261"/>
      <c r="U157" s="13"/>
      <c r="V157" s="13"/>
      <c r="W157" s="13"/>
      <c r="X157" s="13"/>
      <c r="Y157" s="13"/>
      <c r="Z157" s="13"/>
      <c r="AA157" s="13"/>
      <c r="AB157" s="13"/>
      <c r="AC157" s="13"/>
      <c r="AD157" s="13"/>
      <c r="AE157" s="13"/>
      <c r="AT157" s="262" t="s">
        <v>446</v>
      </c>
      <c r="AU157" s="262" t="s">
        <v>85</v>
      </c>
      <c r="AV157" s="13" t="s">
        <v>85</v>
      </c>
      <c r="AW157" s="13" t="s">
        <v>32</v>
      </c>
      <c r="AX157" s="13" t="s">
        <v>76</v>
      </c>
      <c r="AY157" s="262" t="s">
        <v>342</v>
      </c>
    </row>
    <row r="158" s="13" customFormat="1">
      <c r="A158" s="13"/>
      <c r="B158" s="252"/>
      <c r="C158" s="253"/>
      <c r="D158" s="240" t="s">
        <v>446</v>
      </c>
      <c r="E158" s="254" t="s">
        <v>1</v>
      </c>
      <c r="F158" s="255" t="s">
        <v>4660</v>
      </c>
      <c r="G158" s="253"/>
      <c r="H158" s="256">
        <v>7.5</v>
      </c>
      <c r="I158" s="257"/>
      <c r="J158" s="253"/>
      <c r="K158" s="253"/>
      <c r="L158" s="258"/>
      <c r="M158" s="259"/>
      <c r="N158" s="260"/>
      <c r="O158" s="260"/>
      <c r="P158" s="260"/>
      <c r="Q158" s="260"/>
      <c r="R158" s="260"/>
      <c r="S158" s="260"/>
      <c r="T158" s="261"/>
      <c r="U158" s="13"/>
      <c r="V158" s="13"/>
      <c r="W158" s="13"/>
      <c r="X158" s="13"/>
      <c r="Y158" s="13"/>
      <c r="Z158" s="13"/>
      <c r="AA158" s="13"/>
      <c r="AB158" s="13"/>
      <c r="AC158" s="13"/>
      <c r="AD158" s="13"/>
      <c r="AE158" s="13"/>
      <c r="AT158" s="262" t="s">
        <v>446</v>
      </c>
      <c r="AU158" s="262" t="s">
        <v>85</v>
      </c>
      <c r="AV158" s="13" t="s">
        <v>85</v>
      </c>
      <c r="AW158" s="13" t="s">
        <v>32</v>
      </c>
      <c r="AX158" s="13" t="s">
        <v>76</v>
      </c>
      <c r="AY158" s="262" t="s">
        <v>342</v>
      </c>
    </row>
    <row r="159" s="13" customFormat="1">
      <c r="A159" s="13"/>
      <c r="B159" s="252"/>
      <c r="C159" s="253"/>
      <c r="D159" s="240" t="s">
        <v>446</v>
      </c>
      <c r="E159" s="254" t="s">
        <v>1</v>
      </c>
      <c r="F159" s="255" t="s">
        <v>4661</v>
      </c>
      <c r="G159" s="253"/>
      <c r="H159" s="256">
        <v>9.5999999999999996</v>
      </c>
      <c r="I159" s="257"/>
      <c r="J159" s="253"/>
      <c r="K159" s="253"/>
      <c r="L159" s="258"/>
      <c r="M159" s="259"/>
      <c r="N159" s="260"/>
      <c r="O159" s="260"/>
      <c r="P159" s="260"/>
      <c r="Q159" s="260"/>
      <c r="R159" s="260"/>
      <c r="S159" s="260"/>
      <c r="T159" s="261"/>
      <c r="U159" s="13"/>
      <c r="V159" s="13"/>
      <c r="W159" s="13"/>
      <c r="X159" s="13"/>
      <c r="Y159" s="13"/>
      <c r="Z159" s="13"/>
      <c r="AA159" s="13"/>
      <c r="AB159" s="13"/>
      <c r="AC159" s="13"/>
      <c r="AD159" s="13"/>
      <c r="AE159" s="13"/>
      <c r="AT159" s="262" t="s">
        <v>446</v>
      </c>
      <c r="AU159" s="262" t="s">
        <v>85</v>
      </c>
      <c r="AV159" s="13" t="s">
        <v>85</v>
      </c>
      <c r="AW159" s="13" t="s">
        <v>32</v>
      </c>
      <c r="AX159" s="13" t="s">
        <v>76</v>
      </c>
      <c r="AY159" s="262" t="s">
        <v>342</v>
      </c>
    </row>
    <row r="160" s="16" customFormat="1">
      <c r="A160" s="16"/>
      <c r="B160" s="284"/>
      <c r="C160" s="285"/>
      <c r="D160" s="240" t="s">
        <v>446</v>
      </c>
      <c r="E160" s="286" t="s">
        <v>1</v>
      </c>
      <c r="F160" s="287" t="s">
        <v>500</v>
      </c>
      <c r="G160" s="285"/>
      <c r="H160" s="288">
        <v>112.3</v>
      </c>
      <c r="I160" s="289"/>
      <c r="J160" s="285"/>
      <c r="K160" s="285"/>
      <c r="L160" s="290"/>
      <c r="M160" s="291"/>
      <c r="N160" s="292"/>
      <c r="O160" s="292"/>
      <c r="P160" s="292"/>
      <c r="Q160" s="292"/>
      <c r="R160" s="292"/>
      <c r="S160" s="292"/>
      <c r="T160" s="293"/>
      <c r="U160" s="16"/>
      <c r="V160" s="16"/>
      <c r="W160" s="16"/>
      <c r="X160" s="16"/>
      <c r="Y160" s="16"/>
      <c r="Z160" s="16"/>
      <c r="AA160" s="16"/>
      <c r="AB160" s="16"/>
      <c r="AC160" s="16"/>
      <c r="AD160" s="16"/>
      <c r="AE160" s="16"/>
      <c r="AT160" s="294" t="s">
        <v>446</v>
      </c>
      <c r="AU160" s="294" t="s">
        <v>85</v>
      </c>
      <c r="AV160" s="16" t="s">
        <v>360</v>
      </c>
      <c r="AW160" s="16" t="s">
        <v>32</v>
      </c>
      <c r="AX160" s="16" t="s">
        <v>83</v>
      </c>
      <c r="AY160" s="294" t="s">
        <v>342</v>
      </c>
    </row>
    <row r="161" s="2" customFormat="1" ht="21.75" customHeight="1">
      <c r="A161" s="39"/>
      <c r="B161" s="40"/>
      <c r="C161" s="227" t="s">
        <v>360</v>
      </c>
      <c r="D161" s="227" t="s">
        <v>343</v>
      </c>
      <c r="E161" s="228" t="s">
        <v>4666</v>
      </c>
      <c r="F161" s="229" t="s">
        <v>4667</v>
      </c>
      <c r="G161" s="230" t="s">
        <v>562</v>
      </c>
      <c r="H161" s="231">
        <v>14.824</v>
      </c>
      <c r="I161" s="232"/>
      <c r="J161" s="233">
        <f>ROUND(I161*H161,2)</f>
        <v>0</v>
      </c>
      <c r="K161" s="229" t="s">
        <v>1</v>
      </c>
      <c r="L161" s="45"/>
      <c r="M161" s="234" t="s">
        <v>1</v>
      </c>
      <c r="N161" s="235" t="s">
        <v>41</v>
      </c>
      <c r="O161" s="92"/>
      <c r="P161" s="236">
        <f>O161*H161</f>
        <v>0</v>
      </c>
      <c r="Q161" s="236">
        <v>0</v>
      </c>
      <c r="R161" s="236">
        <f>Q161*H161</f>
        <v>0</v>
      </c>
      <c r="S161" s="236">
        <v>0</v>
      </c>
      <c r="T161" s="237">
        <f>S161*H161</f>
        <v>0</v>
      </c>
      <c r="U161" s="39"/>
      <c r="V161" s="39"/>
      <c r="W161" s="39"/>
      <c r="X161" s="39"/>
      <c r="Y161" s="39"/>
      <c r="Z161" s="39"/>
      <c r="AA161" s="39"/>
      <c r="AB161" s="39"/>
      <c r="AC161" s="39"/>
      <c r="AD161" s="39"/>
      <c r="AE161" s="39"/>
      <c r="AR161" s="238" t="s">
        <v>360</v>
      </c>
      <c r="AT161" s="238" t="s">
        <v>343</v>
      </c>
      <c r="AU161" s="238" t="s">
        <v>85</v>
      </c>
      <c r="AY161" s="18" t="s">
        <v>342</v>
      </c>
      <c r="BE161" s="239">
        <f>IF(N161="základní",J161,0)</f>
        <v>0</v>
      </c>
      <c r="BF161" s="239">
        <f>IF(N161="snížená",J161,0)</f>
        <v>0</v>
      </c>
      <c r="BG161" s="239">
        <f>IF(N161="zákl. přenesená",J161,0)</f>
        <v>0</v>
      </c>
      <c r="BH161" s="239">
        <f>IF(N161="sníž. přenesená",J161,0)</f>
        <v>0</v>
      </c>
      <c r="BI161" s="239">
        <f>IF(N161="nulová",J161,0)</f>
        <v>0</v>
      </c>
      <c r="BJ161" s="18" t="s">
        <v>83</v>
      </c>
      <c r="BK161" s="239">
        <f>ROUND(I161*H161,2)</f>
        <v>0</v>
      </c>
      <c r="BL161" s="18" t="s">
        <v>360</v>
      </c>
      <c r="BM161" s="238" t="s">
        <v>4668</v>
      </c>
    </row>
    <row r="162" s="2" customFormat="1">
      <c r="A162" s="39"/>
      <c r="B162" s="40"/>
      <c r="C162" s="41"/>
      <c r="D162" s="240" t="s">
        <v>349</v>
      </c>
      <c r="E162" s="41"/>
      <c r="F162" s="241" t="s">
        <v>4667</v>
      </c>
      <c r="G162" s="41"/>
      <c r="H162" s="41"/>
      <c r="I162" s="242"/>
      <c r="J162" s="41"/>
      <c r="K162" s="41"/>
      <c r="L162" s="45"/>
      <c r="M162" s="243"/>
      <c r="N162" s="244"/>
      <c r="O162" s="92"/>
      <c r="P162" s="92"/>
      <c r="Q162" s="92"/>
      <c r="R162" s="92"/>
      <c r="S162" s="92"/>
      <c r="T162" s="93"/>
      <c r="U162" s="39"/>
      <c r="V162" s="39"/>
      <c r="W162" s="39"/>
      <c r="X162" s="39"/>
      <c r="Y162" s="39"/>
      <c r="Z162" s="39"/>
      <c r="AA162" s="39"/>
      <c r="AB162" s="39"/>
      <c r="AC162" s="39"/>
      <c r="AD162" s="39"/>
      <c r="AE162" s="39"/>
      <c r="AT162" s="18" t="s">
        <v>349</v>
      </c>
      <c r="AU162" s="18" t="s">
        <v>85</v>
      </c>
    </row>
    <row r="163" s="13" customFormat="1">
      <c r="A163" s="13"/>
      <c r="B163" s="252"/>
      <c r="C163" s="253"/>
      <c r="D163" s="240" t="s">
        <v>446</v>
      </c>
      <c r="E163" s="254" t="s">
        <v>1</v>
      </c>
      <c r="F163" s="255" t="s">
        <v>4669</v>
      </c>
      <c r="G163" s="253"/>
      <c r="H163" s="256">
        <v>83.775999999999996</v>
      </c>
      <c r="I163" s="257"/>
      <c r="J163" s="253"/>
      <c r="K163" s="253"/>
      <c r="L163" s="258"/>
      <c r="M163" s="259"/>
      <c r="N163" s="260"/>
      <c r="O163" s="260"/>
      <c r="P163" s="260"/>
      <c r="Q163" s="260"/>
      <c r="R163" s="260"/>
      <c r="S163" s="260"/>
      <c r="T163" s="261"/>
      <c r="U163" s="13"/>
      <c r="V163" s="13"/>
      <c r="W163" s="13"/>
      <c r="X163" s="13"/>
      <c r="Y163" s="13"/>
      <c r="Z163" s="13"/>
      <c r="AA163" s="13"/>
      <c r="AB163" s="13"/>
      <c r="AC163" s="13"/>
      <c r="AD163" s="13"/>
      <c r="AE163" s="13"/>
      <c r="AT163" s="262" t="s">
        <v>446</v>
      </c>
      <c r="AU163" s="262" t="s">
        <v>85</v>
      </c>
      <c r="AV163" s="13" t="s">
        <v>85</v>
      </c>
      <c r="AW163" s="13" t="s">
        <v>32</v>
      </c>
      <c r="AX163" s="13" t="s">
        <v>76</v>
      </c>
      <c r="AY163" s="262" t="s">
        <v>342</v>
      </c>
    </row>
    <row r="164" s="13" customFormat="1">
      <c r="A164" s="13"/>
      <c r="B164" s="252"/>
      <c r="C164" s="253"/>
      <c r="D164" s="240" t="s">
        <v>446</v>
      </c>
      <c r="E164" s="254" t="s">
        <v>1</v>
      </c>
      <c r="F164" s="255" t="s">
        <v>4670</v>
      </c>
      <c r="G164" s="253"/>
      <c r="H164" s="256">
        <v>6.5999999999999996</v>
      </c>
      <c r="I164" s="257"/>
      <c r="J164" s="253"/>
      <c r="K164" s="253"/>
      <c r="L164" s="258"/>
      <c r="M164" s="259"/>
      <c r="N164" s="260"/>
      <c r="O164" s="260"/>
      <c r="P164" s="260"/>
      <c r="Q164" s="260"/>
      <c r="R164" s="260"/>
      <c r="S164" s="260"/>
      <c r="T164" s="261"/>
      <c r="U164" s="13"/>
      <c r="V164" s="13"/>
      <c r="W164" s="13"/>
      <c r="X164" s="13"/>
      <c r="Y164" s="13"/>
      <c r="Z164" s="13"/>
      <c r="AA164" s="13"/>
      <c r="AB164" s="13"/>
      <c r="AC164" s="13"/>
      <c r="AD164" s="13"/>
      <c r="AE164" s="13"/>
      <c r="AT164" s="262" t="s">
        <v>446</v>
      </c>
      <c r="AU164" s="262" t="s">
        <v>85</v>
      </c>
      <c r="AV164" s="13" t="s">
        <v>85</v>
      </c>
      <c r="AW164" s="13" t="s">
        <v>32</v>
      </c>
      <c r="AX164" s="13" t="s">
        <v>76</v>
      </c>
      <c r="AY164" s="262" t="s">
        <v>342</v>
      </c>
    </row>
    <row r="165" s="13" customFormat="1">
      <c r="A165" s="13"/>
      <c r="B165" s="252"/>
      <c r="C165" s="253"/>
      <c r="D165" s="240" t="s">
        <v>446</v>
      </c>
      <c r="E165" s="254" t="s">
        <v>1</v>
      </c>
      <c r="F165" s="255" t="s">
        <v>4671</v>
      </c>
      <c r="G165" s="253"/>
      <c r="H165" s="256">
        <v>8.4480000000000004</v>
      </c>
      <c r="I165" s="257"/>
      <c r="J165" s="253"/>
      <c r="K165" s="253"/>
      <c r="L165" s="258"/>
      <c r="M165" s="259"/>
      <c r="N165" s="260"/>
      <c r="O165" s="260"/>
      <c r="P165" s="260"/>
      <c r="Q165" s="260"/>
      <c r="R165" s="260"/>
      <c r="S165" s="260"/>
      <c r="T165" s="261"/>
      <c r="U165" s="13"/>
      <c r="V165" s="13"/>
      <c r="W165" s="13"/>
      <c r="X165" s="13"/>
      <c r="Y165" s="13"/>
      <c r="Z165" s="13"/>
      <c r="AA165" s="13"/>
      <c r="AB165" s="13"/>
      <c r="AC165" s="13"/>
      <c r="AD165" s="13"/>
      <c r="AE165" s="13"/>
      <c r="AT165" s="262" t="s">
        <v>446</v>
      </c>
      <c r="AU165" s="262" t="s">
        <v>85</v>
      </c>
      <c r="AV165" s="13" t="s">
        <v>85</v>
      </c>
      <c r="AW165" s="13" t="s">
        <v>32</v>
      </c>
      <c r="AX165" s="13" t="s">
        <v>76</v>
      </c>
      <c r="AY165" s="262" t="s">
        <v>342</v>
      </c>
    </row>
    <row r="166" s="16" customFormat="1">
      <c r="A166" s="16"/>
      <c r="B166" s="284"/>
      <c r="C166" s="285"/>
      <c r="D166" s="240" t="s">
        <v>446</v>
      </c>
      <c r="E166" s="286" t="s">
        <v>1</v>
      </c>
      <c r="F166" s="287" t="s">
        <v>500</v>
      </c>
      <c r="G166" s="285"/>
      <c r="H166" s="288">
        <v>98.823999999999998</v>
      </c>
      <c r="I166" s="289"/>
      <c r="J166" s="285"/>
      <c r="K166" s="285"/>
      <c r="L166" s="290"/>
      <c r="M166" s="291"/>
      <c r="N166" s="292"/>
      <c r="O166" s="292"/>
      <c r="P166" s="292"/>
      <c r="Q166" s="292"/>
      <c r="R166" s="292"/>
      <c r="S166" s="292"/>
      <c r="T166" s="293"/>
      <c r="U166" s="16"/>
      <c r="V166" s="16"/>
      <c r="W166" s="16"/>
      <c r="X166" s="16"/>
      <c r="Y166" s="16"/>
      <c r="Z166" s="16"/>
      <c r="AA166" s="16"/>
      <c r="AB166" s="16"/>
      <c r="AC166" s="16"/>
      <c r="AD166" s="16"/>
      <c r="AE166" s="16"/>
      <c r="AT166" s="294" t="s">
        <v>446</v>
      </c>
      <c r="AU166" s="294" t="s">
        <v>85</v>
      </c>
      <c r="AV166" s="16" t="s">
        <v>360</v>
      </c>
      <c r="AW166" s="16" t="s">
        <v>32</v>
      </c>
      <c r="AX166" s="16" t="s">
        <v>76</v>
      </c>
      <c r="AY166" s="294" t="s">
        <v>342</v>
      </c>
    </row>
    <row r="167" s="14" customFormat="1">
      <c r="A167" s="14"/>
      <c r="B167" s="263"/>
      <c r="C167" s="264"/>
      <c r="D167" s="240" t="s">
        <v>446</v>
      </c>
      <c r="E167" s="265" t="s">
        <v>1</v>
      </c>
      <c r="F167" s="266" t="s">
        <v>4672</v>
      </c>
      <c r="G167" s="264"/>
      <c r="H167" s="265" t="s">
        <v>1</v>
      </c>
      <c r="I167" s="267"/>
      <c r="J167" s="264"/>
      <c r="K167" s="264"/>
      <c r="L167" s="268"/>
      <c r="M167" s="269"/>
      <c r="N167" s="270"/>
      <c r="O167" s="270"/>
      <c r="P167" s="270"/>
      <c r="Q167" s="270"/>
      <c r="R167" s="270"/>
      <c r="S167" s="270"/>
      <c r="T167" s="271"/>
      <c r="U167" s="14"/>
      <c r="V167" s="14"/>
      <c r="W167" s="14"/>
      <c r="X167" s="14"/>
      <c r="Y167" s="14"/>
      <c r="Z167" s="14"/>
      <c r="AA167" s="14"/>
      <c r="AB167" s="14"/>
      <c r="AC167" s="14"/>
      <c r="AD167" s="14"/>
      <c r="AE167" s="14"/>
      <c r="AT167" s="272" t="s">
        <v>446</v>
      </c>
      <c r="AU167" s="272" t="s">
        <v>85</v>
      </c>
      <c r="AV167" s="14" t="s">
        <v>83</v>
      </c>
      <c r="AW167" s="14" t="s">
        <v>32</v>
      </c>
      <c r="AX167" s="14" t="s">
        <v>76</v>
      </c>
      <c r="AY167" s="272" t="s">
        <v>342</v>
      </c>
    </row>
    <row r="168" s="14" customFormat="1">
      <c r="A168" s="14"/>
      <c r="B168" s="263"/>
      <c r="C168" s="264"/>
      <c r="D168" s="240" t="s">
        <v>446</v>
      </c>
      <c r="E168" s="265" t="s">
        <v>1</v>
      </c>
      <c r="F168" s="266" t="s">
        <v>4673</v>
      </c>
      <c r="G168" s="264"/>
      <c r="H168" s="265" t="s">
        <v>1</v>
      </c>
      <c r="I168" s="267"/>
      <c r="J168" s="264"/>
      <c r="K168" s="264"/>
      <c r="L168" s="268"/>
      <c r="M168" s="269"/>
      <c r="N168" s="270"/>
      <c r="O168" s="270"/>
      <c r="P168" s="270"/>
      <c r="Q168" s="270"/>
      <c r="R168" s="270"/>
      <c r="S168" s="270"/>
      <c r="T168" s="271"/>
      <c r="U168" s="14"/>
      <c r="V168" s="14"/>
      <c r="W168" s="14"/>
      <c r="X168" s="14"/>
      <c r="Y168" s="14"/>
      <c r="Z168" s="14"/>
      <c r="AA168" s="14"/>
      <c r="AB168" s="14"/>
      <c r="AC168" s="14"/>
      <c r="AD168" s="14"/>
      <c r="AE168" s="14"/>
      <c r="AT168" s="272" t="s">
        <v>446</v>
      </c>
      <c r="AU168" s="272" t="s">
        <v>85</v>
      </c>
      <c r="AV168" s="14" t="s">
        <v>83</v>
      </c>
      <c r="AW168" s="14" t="s">
        <v>32</v>
      </c>
      <c r="AX168" s="14" t="s">
        <v>76</v>
      </c>
      <c r="AY168" s="272" t="s">
        <v>342</v>
      </c>
    </row>
    <row r="169" s="13" customFormat="1">
      <c r="A169" s="13"/>
      <c r="B169" s="252"/>
      <c r="C169" s="253"/>
      <c r="D169" s="240" t="s">
        <v>446</v>
      </c>
      <c r="E169" s="254" t="s">
        <v>1</v>
      </c>
      <c r="F169" s="255" t="s">
        <v>4674</v>
      </c>
      <c r="G169" s="253"/>
      <c r="H169" s="256">
        <v>14.824</v>
      </c>
      <c r="I169" s="257"/>
      <c r="J169" s="253"/>
      <c r="K169" s="253"/>
      <c r="L169" s="258"/>
      <c r="M169" s="259"/>
      <c r="N169" s="260"/>
      <c r="O169" s="260"/>
      <c r="P169" s="260"/>
      <c r="Q169" s="260"/>
      <c r="R169" s="260"/>
      <c r="S169" s="260"/>
      <c r="T169" s="261"/>
      <c r="U169" s="13"/>
      <c r="V169" s="13"/>
      <c r="W169" s="13"/>
      <c r="X169" s="13"/>
      <c r="Y169" s="13"/>
      <c r="Z169" s="13"/>
      <c r="AA169" s="13"/>
      <c r="AB169" s="13"/>
      <c r="AC169" s="13"/>
      <c r="AD169" s="13"/>
      <c r="AE169" s="13"/>
      <c r="AT169" s="262" t="s">
        <v>446</v>
      </c>
      <c r="AU169" s="262" t="s">
        <v>85</v>
      </c>
      <c r="AV169" s="13" t="s">
        <v>85</v>
      </c>
      <c r="AW169" s="13" t="s">
        <v>32</v>
      </c>
      <c r="AX169" s="13" t="s">
        <v>83</v>
      </c>
      <c r="AY169" s="262" t="s">
        <v>342</v>
      </c>
    </row>
    <row r="170" s="2" customFormat="1" ht="21.75" customHeight="1">
      <c r="A170" s="39"/>
      <c r="B170" s="40"/>
      <c r="C170" s="227" t="s">
        <v>341</v>
      </c>
      <c r="D170" s="227" t="s">
        <v>343</v>
      </c>
      <c r="E170" s="228" t="s">
        <v>4675</v>
      </c>
      <c r="F170" s="229" t="s">
        <v>4676</v>
      </c>
      <c r="G170" s="230" t="s">
        <v>562</v>
      </c>
      <c r="H170" s="231">
        <v>34.588000000000001</v>
      </c>
      <c r="I170" s="232"/>
      <c r="J170" s="233">
        <f>ROUND(I170*H170,2)</f>
        <v>0</v>
      </c>
      <c r="K170" s="229" t="s">
        <v>1</v>
      </c>
      <c r="L170" s="45"/>
      <c r="M170" s="234" t="s">
        <v>1</v>
      </c>
      <c r="N170" s="235" t="s">
        <v>41</v>
      </c>
      <c r="O170" s="92"/>
      <c r="P170" s="236">
        <f>O170*H170</f>
        <v>0</v>
      </c>
      <c r="Q170" s="236">
        <v>0</v>
      </c>
      <c r="R170" s="236">
        <f>Q170*H170</f>
        <v>0</v>
      </c>
      <c r="S170" s="236">
        <v>0</v>
      </c>
      <c r="T170" s="237">
        <f>S170*H170</f>
        <v>0</v>
      </c>
      <c r="U170" s="39"/>
      <c r="V170" s="39"/>
      <c r="W170" s="39"/>
      <c r="X170" s="39"/>
      <c r="Y170" s="39"/>
      <c r="Z170" s="39"/>
      <c r="AA170" s="39"/>
      <c r="AB170" s="39"/>
      <c r="AC170" s="39"/>
      <c r="AD170" s="39"/>
      <c r="AE170" s="39"/>
      <c r="AR170" s="238" t="s">
        <v>360</v>
      </c>
      <c r="AT170" s="238" t="s">
        <v>343</v>
      </c>
      <c r="AU170" s="238" t="s">
        <v>85</v>
      </c>
      <c r="AY170" s="18" t="s">
        <v>342</v>
      </c>
      <c r="BE170" s="239">
        <f>IF(N170="základní",J170,0)</f>
        <v>0</v>
      </c>
      <c r="BF170" s="239">
        <f>IF(N170="snížená",J170,0)</f>
        <v>0</v>
      </c>
      <c r="BG170" s="239">
        <f>IF(N170="zákl. přenesená",J170,0)</f>
        <v>0</v>
      </c>
      <c r="BH170" s="239">
        <f>IF(N170="sníž. přenesená",J170,0)</f>
        <v>0</v>
      </c>
      <c r="BI170" s="239">
        <f>IF(N170="nulová",J170,0)</f>
        <v>0</v>
      </c>
      <c r="BJ170" s="18" t="s">
        <v>83</v>
      </c>
      <c r="BK170" s="239">
        <f>ROUND(I170*H170,2)</f>
        <v>0</v>
      </c>
      <c r="BL170" s="18" t="s">
        <v>360</v>
      </c>
      <c r="BM170" s="238" t="s">
        <v>4677</v>
      </c>
    </row>
    <row r="171" s="2" customFormat="1">
      <c r="A171" s="39"/>
      <c r="B171" s="40"/>
      <c r="C171" s="41"/>
      <c r="D171" s="240" t="s">
        <v>349</v>
      </c>
      <c r="E171" s="41"/>
      <c r="F171" s="241" t="s">
        <v>4676</v>
      </c>
      <c r="G171" s="41"/>
      <c r="H171" s="41"/>
      <c r="I171" s="242"/>
      <c r="J171" s="41"/>
      <c r="K171" s="41"/>
      <c r="L171" s="45"/>
      <c r="M171" s="243"/>
      <c r="N171" s="244"/>
      <c r="O171" s="92"/>
      <c r="P171" s="92"/>
      <c r="Q171" s="92"/>
      <c r="R171" s="92"/>
      <c r="S171" s="92"/>
      <c r="T171" s="93"/>
      <c r="U171" s="39"/>
      <c r="V171" s="39"/>
      <c r="W171" s="39"/>
      <c r="X171" s="39"/>
      <c r="Y171" s="39"/>
      <c r="Z171" s="39"/>
      <c r="AA171" s="39"/>
      <c r="AB171" s="39"/>
      <c r="AC171" s="39"/>
      <c r="AD171" s="39"/>
      <c r="AE171" s="39"/>
      <c r="AT171" s="18" t="s">
        <v>349</v>
      </c>
      <c r="AU171" s="18" t="s">
        <v>85</v>
      </c>
    </row>
    <row r="172" s="13" customFormat="1">
      <c r="A172" s="13"/>
      <c r="B172" s="252"/>
      <c r="C172" s="253"/>
      <c r="D172" s="240" t="s">
        <v>446</v>
      </c>
      <c r="E172" s="254" t="s">
        <v>1</v>
      </c>
      <c r="F172" s="255" t="s">
        <v>4669</v>
      </c>
      <c r="G172" s="253"/>
      <c r="H172" s="256">
        <v>83.775999999999996</v>
      </c>
      <c r="I172" s="257"/>
      <c r="J172" s="253"/>
      <c r="K172" s="253"/>
      <c r="L172" s="258"/>
      <c r="M172" s="259"/>
      <c r="N172" s="260"/>
      <c r="O172" s="260"/>
      <c r="P172" s="260"/>
      <c r="Q172" s="260"/>
      <c r="R172" s="260"/>
      <c r="S172" s="260"/>
      <c r="T172" s="261"/>
      <c r="U172" s="13"/>
      <c r="V172" s="13"/>
      <c r="W172" s="13"/>
      <c r="X172" s="13"/>
      <c r="Y172" s="13"/>
      <c r="Z172" s="13"/>
      <c r="AA172" s="13"/>
      <c r="AB172" s="13"/>
      <c r="AC172" s="13"/>
      <c r="AD172" s="13"/>
      <c r="AE172" s="13"/>
      <c r="AT172" s="262" t="s">
        <v>446</v>
      </c>
      <c r="AU172" s="262" t="s">
        <v>85</v>
      </c>
      <c r="AV172" s="13" t="s">
        <v>85</v>
      </c>
      <c r="AW172" s="13" t="s">
        <v>32</v>
      </c>
      <c r="AX172" s="13" t="s">
        <v>76</v>
      </c>
      <c r="AY172" s="262" t="s">
        <v>342</v>
      </c>
    </row>
    <row r="173" s="13" customFormat="1">
      <c r="A173" s="13"/>
      <c r="B173" s="252"/>
      <c r="C173" s="253"/>
      <c r="D173" s="240" t="s">
        <v>446</v>
      </c>
      <c r="E173" s="254" t="s">
        <v>1</v>
      </c>
      <c r="F173" s="255" t="s">
        <v>4670</v>
      </c>
      <c r="G173" s="253"/>
      <c r="H173" s="256">
        <v>6.5999999999999996</v>
      </c>
      <c r="I173" s="257"/>
      <c r="J173" s="253"/>
      <c r="K173" s="253"/>
      <c r="L173" s="258"/>
      <c r="M173" s="259"/>
      <c r="N173" s="260"/>
      <c r="O173" s="260"/>
      <c r="P173" s="260"/>
      <c r="Q173" s="260"/>
      <c r="R173" s="260"/>
      <c r="S173" s="260"/>
      <c r="T173" s="261"/>
      <c r="U173" s="13"/>
      <c r="V173" s="13"/>
      <c r="W173" s="13"/>
      <c r="X173" s="13"/>
      <c r="Y173" s="13"/>
      <c r="Z173" s="13"/>
      <c r="AA173" s="13"/>
      <c r="AB173" s="13"/>
      <c r="AC173" s="13"/>
      <c r="AD173" s="13"/>
      <c r="AE173" s="13"/>
      <c r="AT173" s="262" t="s">
        <v>446</v>
      </c>
      <c r="AU173" s="262" t="s">
        <v>85</v>
      </c>
      <c r="AV173" s="13" t="s">
        <v>85</v>
      </c>
      <c r="AW173" s="13" t="s">
        <v>32</v>
      </c>
      <c r="AX173" s="13" t="s">
        <v>76</v>
      </c>
      <c r="AY173" s="262" t="s">
        <v>342</v>
      </c>
    </row>
    <row r="174" s="13" customFormat="1">
      <c r="A174" s="13"/>
      <c r="B174" s="252"/>
      <c r="C174" s="253"/>
      <c r="D174" s="240" t="s">
        <v>446</v>
      </c>
      <c r="E174" s="254" t="s">
        <v>1</v>
      </c>
      <c r="F174" s="255" t="s">
        <v>4671</v>
      </c>
      <c r="G174" s="253"/>
      <c r="H174" s="256">
        <v>8.4480000000000004</v>
      </c>
      <c r="I174" s="257"/>
      <c r="J174" s="253"/>
      <c r="K174" s="253"/>
      <c r="L174" s="258"/>
      <c r="M174" s="259"/>
      <c r="N174" s="260"/>
      <c r="O174" s="260"/>
      <c r="P174" s="260"/>
      <c r="Q174" s="260"/>
      <c r="R174" s="260"/>
      <c r="S174" s="260"/>
      <c r="T174" s="261"/>
      <c r="U174" s="13"/>
      <c r="V174" s="13"/>
      <c r="W174" s="13"/>
      <c r="X174" s="13"/>
      <c r="Y174" s="13"/>
      <c r="Z174" s="13"/>
      <c r="AA174" s="13"/>
      <c r="AB174" s="13"/>
      <c r="AC174" s="13"/>
      <c r="AD174" s="13"/>
      <c r="AE174" s="13"/>
      <c r="AT174" s="262" t="s">
        <v>446</v>
      </c>
      <c r="AU174" s="262" t="s">
        <v>85</v>
      </c>
      <c r="AV174" s="13" t="s">
        <v>85</v>
      </c>
      <c r="AW174" s="13" t="s">
        <v>32</v>
      </c>
      <c r="AX174" s="13" t="s">
        <v>76</v>
      </c>
      <c r="AY174" s="262" t="s">
        <v>342</v>
      </c>
    </row>
    <row r="175" s="16" customFormat="1">
      <c r="A175" s="16"/>
      <c r="B175" s="284"/>
      <c r="C175" s="285"/>
      <c r="D175" s="240" t="s">
        <v>446</v>
      </c>
      <c r="E175" s="286" t="s">
        <v>1</v>
      </c>
      <c r="F175" s="287" t="s">
        <v>500</v>
      </c>
      <c r="G175" s="285"/>
      <c r="H175" s="288">
        <v>98.823999999999998</v>
      </c>
      <c r="I175" s="289"/>
      <c r="J175" s="285"/>
      <c r="K175" s="285"/>
      <c r="L175" s="290"/>
      <c r="M175" s="291"/>
      <c r="N175" s="292"/>
      <c r="O175" s="292"/>
      <c r="P175" s="292"/>
      <c r="Q175" s="292"/>
      <c r="R175" s="292"/>
      <c r="S175" s="292"/>
      <c r="T175" s="293"/>
      <c r="U175" s="16"/>
      <c r="V175" s="16"/>
      <c r="W175" s="16"/>
      <c r="X175" s="16"/>
      <c r="Y175" s="16"/>
      <c r="Z175" s="16"/>
      <c r="AA175" s="16"/>
      <c r="AB175" s="16"/>
      <c r="AC175" s="16"/>
      <c r="AD175" s="16"/>
      <c r="AE175" s="16"/>
      <c r="AT175" s="294" t="s">
        <v>446</v>
      </c>
      <c r="AU175" s="294" t="s">
        <v>85</v>
      </c>
      <c r="AV175" s="16" t="s">
        <v>360</v>
      </c>
      <c r="AW175" s="16" t="s">
        <v>32</v>
      </c>
      <c r="AX175" s="16" t="s">
        <v>76</v>
      </c>
      <c r="AY175" s="294" t="s">
        <v>342</v>
      </c>
    </row>
    <row r="176" s="14" customFormat="1">
      <c r="A176" s="14"/>
      <c r="B176" s="263"/>
      <c r="C176" s="264"/>
      <c r="D176" s="240" t="s">
        <v>446</v>
      </c>
      <c r="E176" s="265" t="s">
        <v>1</v>
      </c>
      <c r="F176" s="266" t="s">
        <v>4672</v>
      </c>
      <c r="G176" s="264"/>
      <c r="H176" s="265" t="s">
        <v>1</v>
      </c>
      <c r="I176" s="267"/>
      <c r="J176" s="264"/>
      <c r="K176" s="264"/>
      <c r="L176" s="268"/>
      <c r="M176" s="269"/>
      <c r="N176" s="270"/>
      <c r="O176" s="270"/>
      <c r="P176" s="270"/>
      <c r="Q176" s="270"/>
      <c r="R176" s="270"/>
      <c r="S176" s="270"/>
      <c r="T176" s="271"/>
      <c r="U176" s="14"/>
      <c r="V176" s="14"/>
      <c r="W176" s="14"/>
      <c r="X176" s="14"/>
      <c r="Y176" s="14"/>
      <c r="Z176" s="14"/>
      <c r="AA176" s="14"/>
      <c r="AB176" s="14"/>
      <c r="AC176" s="14"/>
      <c r="AD176" s="14"/>
      <c r="AE176" s="14"/>
      <c r="AT176" s="272" t="s">
        <v>446</v>
      </c>
      <c r="AU176" s="272" t="s">
        <v>85</v>
      </c>
      <c r="AV176" s="14" t="s">
        <v>83</v>
      </c>
      <c r="AW176" s="14" t="s">
        <v>32</v>
      </c>
      <c r="AX176" s="14" t="s">
        <v>76</v>
      </c>
      <c r="AY176" s="272" t="s">
        <v>342</v>
      </c>
    </row>
    <row r="177" s="14" customFormat="1">
      <c r="A177" s="14"/>
      <c r="B177" s="263"/>
      <c r="C177" s="264"/>
      <c r="D177" s="240" t="s">
        <v>446</v>
      </c>
      <c r="E177" s="265" t="s">
        <v>1</v>
      </c>
      <c r="F177" s="266" t="s">
        <v>4673</v>
      </c>
      <c r="G177" s="264"/>
      <c r="H177" s="265" t="s">
        <v>1</v>
      </c>
      <c r="I177" s="267"/>
      <c r="J177" s="264"/>
      <c r="K177" s="264"/>
      <c r="L177" s="268"/>
      <c r="M177" s="269"/>
      <c r="N177" s="270"/>
      <c r="O177" s="270"/>
      <c r="P177" s="270"/>
      <c r="Q177" s="270"/>
      <c r="R177" s="270"/>
      <c r="S177" s="270"/>
      <c r="T177" s="271"/>
      <c r="U177" s="14"/>
      <c r="V177" s="14"/>
      <c r="W177" s="14"/>
      <c r="X177" s="14"/>
      <c r="Y177" s="14"/>
      <c r="Z177" s="14"/>
      <c r="AA177" s="14"/>
      <c r="AB177" s="14"/>
      <c r="AC177" s="14"/>
      <c r="AD177" s="14"/>
      <c r="AE177" s="14"/>
      <c r="AT177" s="272" t="s">
        <v>446</v>
      </c>
      <c r="AU177" s="272" t="s">
        <v>85</v>
      </c>
      <c r="AV177" s="14" t="s">
        <v>83</v>
      </c>
      <c r="AW177" s="14" t="s">
        <v>32</v>
      </c>
      <c r="AX177" s="14" t="s">
        <v>76</v>
      </c>
      <c r="AY177" s="272" t="s">
        <v>342</v>
      </c>
    </row>
    <row r="178" s="13" customFormat="1">
      <c r="A178" s="13"/>
      <c r="B178" s="252"/>
      <c r="C178" s="253"/>
      <c r="D178" s="240" t="s">
        <v>446</v>
      </c>
      <c r="E178" s="254" t="s">
        <v>1</v>
      </c>
      <c r="F178" s="255" t="s">
        <v>4678</v>
      </c>
      <c r="G178" s="253"/>
      <c r="H178" s="256">
        <v>34.588000000000001</v>
      </c>
      <c r="I178" s="257"/>
      <c r="J178" s="253"/>
      <c r="K178" s="253"/>
      <c r="L178" s="258"/>
      <c r="M178" s="259"/>
      <c r="N178" s="260"/>
      <c r="O178" s="260"/>
      <c r="P178" s="260"/>
      <c r="Q178" s="260"/>
      <c r="R178" s="260"/>
      <c r="S178" s="260"/>
      <c r="T178" s="261"/>
      <c r="U178" s="13"/>
      <c r="V178" s="13"/>
      <c r="W178" s="13"/>
      <c r="X178" s="13"/>
      <c r="Y178" s="13"/>
      <c r="Z178" s="13"/>
      <c r="AA178" s="13"/>
      <c r="AB178" s="13"/>
      <c r="AC178" s="13"/>
      <c r="AD178" s="13"/>
      <c r="AE178" s="13"/>
      <c r="AT178" s="262" t="s">
        <v>446</v>
      </c>
      <c r="AU178" s="262" t="s">
        <v>85</v>
      </c>
      <c r="AV178" s="13" t="s">
        <v>85</v>
      </c>
      <c r="AW178" s="13" t="s">
        <v>32</v>
      </c>
      <c r="AX178" s="13" t="s">
        <v>83</v>
      </c>
      <c r="AY178" s="262" t="s">
        <v>342</v>
      </c>
    </row>
    <row r="179" s="2" customFormat="1" ht="21.75" customHeight="1">
      <c r="A179" s="39"/>
      <c r="B179" s="40"/>
      <c r="C179" s="227" t="s">
        <v>368</v>
      </c>
      <c r="D179" s="227" t="s">
        <v>343</v>
      </c>
      <c r="E179" s="228" t="s">
        <v>4679</v>
      </c>
      <c r="F179" s="229" t="s">
        <v>4680</v>
      </c>
      <c r="G179" s="230" t="s">
        <v>562</v>
      </c>
      <c r="H179" s="231">
        <v>14.824</v>
      </c>
      <c r="I179" s="232"/>
      <c r="J179" s="233">
        <f>ROUND(I179*H179,2)</f>
        <v>0</v>
      </c>
      <c r="K179" s="229" t="s">
        <v>1</v>
      </c>
      <c r="L179" s="45"/>
      <c r="M179" s="234" t="s">
        <v>1</v>
      </c>
      <c r="N179" s="235" t="s">
        <v>41</v>
      </c>
      <c r="O179" s="92"/>
      <c r="P179" s="236">
        <f>O179*H179</f>
        <v>0</v>
      </c>
      <c r="Q179" s="236">
        <v>0</v>
      </c>
      <c r="R179" s="236">
        <f>Q179*H179</f>
        <v>0</v>
      </c>
      <c r="S179" s="236">
        <v>0</v>
      </c>
      <c r="T179" s="237">
        <f>S179*H179</f>
        <v>0</v>
      </c>
      <c r="U179" s="39"/>
      <c r="V179" s="39"/>
      <c r="W179" s="39"/>
      <c r="X179" s="39"/>
      <c r="Y179" s="39"/>
      <c r="Z179" s="39"/>
      <c r="AA179" s="39"/>
      <c r="AB179" s="39"/>
      <c r="AC179" s="39"/>
      <c r="AD179" s="39"/>
      <c r="AE179" s="39"/>
      <c r="AR179" s="238" t="s">
        <v>360</v>
      </c>
      <c r="AT179" s="238" t="s">
        <v>343</v>
      </c>
      <c r="AU179" s="238" t="s">
        <v>85</v>
      </c>
      <c r="AY179" s="18" t="s">
        <v>342</v>
      </c>
      <c r="BE179" s="239">
        <f>IF(N179="základní",J179,0)</f>
        <v>0</v>
      </c>
      <c r="BF179" s="239">
        <f>IF(N179="snížená",J179,0)</f>
        <v>0</v>
      </c>
      <c r="BG179" s="239">
        <f>IF(N179="zákl. přenesená",J179,0)</f>
        <v>0</v>
      </c>
      <c r="BH179" s="239">
        <f>IF(N179="sníž. přenesená",J179,0)</f>
        <v>0</v>
      </c>
      <c r="BI179" s="239">
        <f>IF(N179="nulová",J179,0)</f>
        <v>0</v>
      </c>
      <c r="BJ179" s="18" t="s">
        <v>83</v>
      </c>
      <c r="BK179" s="239">
        <f>ROUND(I179*H179,2)</f>
        <v>0</v>
      </c>
      <c r="BL179" s="18" t="s">
        <v>360</v>
      </c>
      <c r="BM179" s="238" t="s">
        <v>4681</v>
      </c>
    </row>
    <row r="180" s="2" customFormat="1">
      <c r="A180" s="39"/>
      <c r="B180" s="40"/>
      <c r="C180" s="41"/>
      <c r="D180" s="240" t="s">
        <v>349</v>
      </c>
      <c r="E180" s="41"/>
      <c r="F180" s="241" t="s">
        <v>4680</v>
      </c>
      <c r="G180" s="41"/>
      <c r="H180" s="41"/>
      <c r="I180" s="242"/>
      <c r="J180" s="41"/>
      <c r="K180" s="41"/>
      <c r="L180" s="45"/>
      <c r="M180" s="243"/>
      <c r="N180" s="244"/>
      <c r="O180" s="92"/>
      <c r="P180" s="92"/>
      <c r="Q180" s="92"/>
      <c r="R180" s="92"/>
      <c r="S180" s="92"/>
      <c r="T180" s="93"/>
      <c r="U180" s="39"/>
      <c r="V180" s="39"/>
      <c r="W180" s="39"/>
      <c r="X180" s="39"/>
      <c r="Y180" s="39"/>
      <c r="Z180" s="39"/>
      <c r="AA180" s="39"/>
      <c r="AB180" s="39"/>
      <c r="AC180" s="39"/>
      <c r="AD180" s="39"/>
      <c r="AE180" s="39"/>
      <c r="AT180" s="18" t="s">
        <v>349</v>
      </c>
      <c r="AU180" s="18" t="s">
        <v>85</v>
      </c>
    </row>
    <row r="181" s="13" customFormat="1">
      <c r="A181" s="13"/>
      <c r="B181" s="252"/>
      <c r="C181" s="253"/>
      <c r="D181" s="240" t="s">
        <v>446</v>
      </c>
      <c r="E181" s="254" t="s">
        <v>1</v>
      </c>
      <c r="F181" s="255" t="s">
        <v>4669</v>
      </c>
      <c r="G181" s="253"/>
      <c r="H181" s="256">
        <v>83.775999999999996</v>
      </c>
      <c r="I181" s="257"/>
      <c r="J181" s="253"/>
      <c r="K181" s="253"/>
      <c r="L181" s="258"/>
      <c r="M181" s="259"/>
      <c r="N181" s="260"/>
      <c r="O181" s="260"/>
      <c r="P181" s="260"/>
      <c r="Q181" s="260"/>
      <c r="R181" s="260"/>
      <c r="S181" s="260"/>
      <c r="T181" s="261"/>
      <c r="U181" s="13"/>
      <c r="V181" s="13"/>
      <c r="W181" s="13"/>
      <c r="X181" s="13"/>
      <c r="Y181" s="13"/>
      <c r="Z181" s="13"/>
      <c r="AA181" s="13"/>
      <c r="AB181" s="13"/>
      <c r="AC181" s="13"/>
      <c r="AD181" s="13"/>
      <c r="AE181" s="13"/>
      <c r="AT181" s="262" t="s">
        <v>446</v>
      </c>
      <c r="AU181" s="262" t="s">
        <v>85</v>
      </c>
      <c r="AV181" s="13" t="s">
        <v>85</v>
      </c>
      <c r="AW181" s="13" t="s">
        <v>32</v>
      </c>
      <c r="AX181" s="13" t="s">
        <v>76</v>
      </c>
      <c r="AY181" s="262" t="s">
        <v>342</v>
      </c>
    </row>
    <row r="182" s="13" customFormat="1">
      <c r="A182" s="13"/>
      <c r="B182" s="252"/>
      <c r="C182" s="253"/>
      <c r="D182" s="240" t="s">
        <v>446</v>
      </c>
      <c r="E182" s="254" t="s">
        <v>1</v>
      </c>
      <c r="F182" s="255" t="s">
        <v>4670</v>
      </c>
      <c r="G182" s="253"/>
      <c r="H182" s="256">
        <v>6.5999999999999996</v>
      </c>
      <c r="I182" s="257"/>
      <c r="J182" s="253"/>
      <c r="K182" s="253"/>
      <c r="L182" s="258"/>
      <c r="M182" s="259"/>
      <c r="N182" s="260"/>
      <c r="O182" s="260"/>
      <c r="P182" s="260"/>
      <c r="Q182" s="260"/>
      <c r="R182" s="260"/>
      <c r="S182" s="260"/>
      <c r="T182" s="261"/>
      <c r="U182" s="13"/>
      <c r="V182" s="13"/>
      <c r="W182" s="13"/>
      <c r="X182" s="13"/>
      <c r="Y182" s="13"/>
      <c r="Z182" s="13"/>
      <c r="AA182" s="13"/>
      <c r="AB182" s="13"/>
      <c r="AC182" s="13"/>
      <c r="AD182" s="13"/>
      <c r="AE182" s="13"/>
      <c r="AT182" s="262" t="s">
        <v>446</v>
      </c>
      <c r="AU182" s="262" t="s">
        <v>85</v>
      </c>
      <c r="AV182" s="13" t="s">
        <v>85</v>
      </c>
      <c r="AW182" s="13" t="s">
        <v>32</v>
      </c>
      <c r="AX182" s="13" t="s">
        <v>76</v>
      </c>
      <c r="AY182" s="262" t="s">
        <v>342</v>
      </c>
    </row>
    <row r="183" s="13" customFormat="1">
      <c r="A183" s="13"/>
      <c r="B183" s="252"/>
      <c r="C183" s="253"/>
      <c r="D183" s="240" t="s">
        <v>446</v>
      </c>
      <c r="E183" s="254" t="s">
        <v>1</v>
      </c>
      <c r="F183" s="255" t="s">
        <v>4671</v>
      </c>
      <c r="G183" s="253"/>
      <c r="H183" s="256">
        <v>8.4480000000000004</v>
      </c>
      <c r="I183" s="257"/>
      <c r="J183" s="253"/>
      <c r="K183" s="253"/>
      <c r="L183" s="258"/>
      <c r="M183" s="259"/>
      <c r="N183" s="260"/>
      <c r="O183" s="260"/>
      <c r="P183" s="260"/>
      <c r="Q183" s="260"/>
      <c r="R183" s="260"/>
      <c r="S183" s="260"/>
      <c r="T183" s="261"/>
      <c r="U183" s="13"/>
      <c r="V183" s="13"/>
      <c r="W183" s="13"/>
      <c r="X183" s="13"/>
      <c r="Y183" s="13"/>
      <c r="Z183" s="13"/>
      <c r="AA183" s="13"/>
      <c r="AB183" s="13"/>
      <c r="AC183" s="13"/>
      <c r="AD183" s="13"/>
      <c r="AE183" s="13"/>
      <c r="AT183" s="262" t="s">
        <v>446</v>
      </c>
      <c r="AU183" s="262" t="s">
        <v>85</v>
      </c>
      <c r="AV183" s="13" t="s">
        <v>85</v>
      </c>
      <c r="AW183" s="13" t="s">
        <v>32</v>
      </c>
      <c r="AX183" s="13" t="s">
        <v>76</v>
      </c>
      <c r="AY183" s="262" t="s">
        <v>342</v>
      </c>
    </row>
    <row r="184" s="16" customFormat="1">
      <c r="A184" s="16"/>
      <c r="B184" s="284"/>
      <c r="C184" s="285"/>
      <c r="D184" s="240" t="s">
        <v>446</v>
      </c>
      <c r="E184" s="286" t="s">
        <v>1</v>
      </c>
      <c r="F184" s="287" t="s">
        <v>500</v>
      </c>
      <c r="G184" s="285"/>
      <c r="H184" s="288">
        <v>98.823999999999998</v>
      </c>
      <c r="I184" s="289"/>
      <c r="J184" s="285"/>
      <c r="K184" s="285"/>
      <c r="L184" s="290"/>
      <c r="M184" s="291"/>
      <c r="N184" s="292"/>
      <c r="O184" s="292"/>
      <c r="P184" s="292"/>
      <c r="Q184" s="292"/>
      <c r="R184" s="292"/>
      <c r="S184" s="292"/>
      <c r="T184" s="293"/>
      <c r="U184" s="16"/>
      <c r="V184" s="16"/>
      <c r="W184" s="16"/>
      <c r="X184" s="16"/>
      <c r="Y184" s="16"/>
      <c r="Z184" s="16"/>
      <c r="AA184" s="16"/>
      <c r="AB184" s="16"/>
      <c r="AC184" s="16"/>
      <c r="AD184" s="16"/>
      <c r="AE184" s="16"/>
      <c r="AT184" s="294" t="s">
        <v>446</v>
      </c>
      <c r="AU184" s="294" t="s">
        <v>85</v>
      </c>
      <c r="AV184" s="16" t="s">
        <v>360</v>
      </c>
      <c r="AW184" s="16" t="s">
        <v>32</v>
      </c>
      <c r="AX184" s="16" t="s">
        <v>76</v>
      </c>
      <c r="AY184" s="294" t="s">
        <v>342</v>
      </c>
    </row>
    <row r="185" s="14" customFormat="1">
      <c r="A185" s="14"/>
      <c r="B185" s="263"/>
      <c r="C185" s="264"/>
      <c r="D185" s="240" t="s">
        <v>446</v>
      </c>
      <c r="E185" s="265" t="s">
        <v>1</v>
      </c>
      <c r="F185" s="266" t="s">
        <v>4672</v>
      </c>
      <c r="G185" s="264"/>
      <c r="H185" s="265" t="s">
        <v>1</v>
      </c>
      <c r="I185" s="267"/>
      <c r="J185" s="264"/>
      <c r="K185" s="264"/>
      <c r="L185" s="268"/>
      <c r="M185" s="269"/>
      <c r="N185" s="270"/>
      <c r="O185" s="270"/>
      <c r="P185" s="270"/>
      <c r="Q185" s="270"/>
      <c r="R185" s="270"/>
      <c r="S185" s="270"/>
      <c r="T185" s="271"/>
      <c r="U185" s="14"/>
      <c r="V185" s="14"/>
      <c r="W185" s="14"/>
      <c r="X185" s="14"/>
      <c r="Y185" s="14"/>
      <c r="Z185" s="14"/>
      <c r="AA185" s="14"/>
      <c r="AB185" s="14"/>
      <c r="AC185" s="14"/>
      <c r="AD185" s="14"/>
      <c r="AE185" s="14"/>
      <c r="AT185" s="272" t="s">
        <v>446</v>
      </c>
      <c r="AU185" s="272" t="s">
        <v>85</v>
      </c>
      <c r="AV185" s="14" t="s">
        <v>83</v>
      </c>
      <c r="AW185" s="14" t="s">
        <v>32</v>
      </c>
      <c r="AX185" s="14" t="s">
        <v>76</v>
      </c>
      <c r="AY185" s="272" t="s">
        <v>342</v>
      </c>
    </row>
    <row r="186" s="14" customFormat="1">
      <c r="A186" s="14"/>
      <c r="B186" s="263"/>
      <c r="C186" s="264"/>
      <c r="D186" s="240" t="s">
        <v>446</v>
      </c>
      <c r="E186" s="265" t="s">
        <v>1</v>
      </c>
      <c r="F186" s="266" t="s">
        <v>4673</v>
      </c>
      <c r="G186" s="264"/>
      <c r="H186" s="265" t="s">
        <v>1</v>
      </c>
      <c r="I186" s="267"/>
      <c r="J186" s="264"/>
      <c r="K186" s="264"/>
      <c r="L186" s="268"/>
      <c r="M186" s="269"/>
      <c r="N186" s="270"/>
      <c r="O186" s="270"/>
      <c r="P186" s="270"/>
      <c r="Q186" s="270"/>
      <c r="R186" s="270"/>
      <c r="S186" s="270"/>
      <c r="T186" s="271"/>
      <c r="U186" s="14"/>
      <c r="V186" s="14"/>
      <c r="W186" s="14"/>
      <c r="X186" s="14"/>
      <c r="Y186" s="14"/>
      <c r="Z186" s="14"/>
      <c r="AA186" s="14"/>
      <c r="AB186" s="14"/>
      <c r="AC186" s="14"/>
      <c r="AD186" s="14"/>
      <c r="AE186" s="14"/>
      <c r="AT186" s="272" t="s">
        <v>446</v>
      </c>
      <c r="AU186" s="272" t="s">
        <v>85</v>
      </c>
      <c r="AV186" s="14" t="s">
        <v>83</v>
      </c>
      <c r="AW186" s="14" t="s">
        <v>32</v>
      </c>
      <c r="AX186" s="14" t="s">
        <v>76</v>
      </c>
      <c r="AY186" s="272" t="s">
        <v>342</v>
      </c>
    </row>
    <row r="187" s="13" customFormat="1">
      <c r="A187" s="13"/>
      <c r="B187" s="252"/>
      <c r="C187" s="253"/>
      <c r="D187" s="240" t="s">
        <v>446</v>
      </c>
      <c r="E187" s="254" t="s">
        <v>1</v>
      </c>
      <c r="F187" s="255" t="s">
        <v>4674</v>
      </c>
      <c r="G187" s="253"/>
      <c r="H187" s="256">
        <v>14.824</v>
      </c>
      <c r="I187" s="257"/>
      <c r="J187" s="253"/>
      <c r="K187" s="253"/>
      <c r="L187" s="258"/>
      <c r="M187" s="259"/>
      <c r="N187" s="260"/>
      <c r="O187" s="260"/>
      <c r="P187" s="260"/>
      <c r="Q187" s="260"/>
      <c r="R187" s="260"/>
      <c r="S187" s="260"/>
      <c r="T187" s="261"/>
      <c r="U187" s="13"/>
      <c r="V187" s="13"/>
      <c r="W187" s="13"/>
      <c r="X187" s="13"/>
      <c r="Y187" s="13"/>
      <c r="Z187" s="13"/>
      <c r="AA187" s="13"/>
      <c r="AB187" s="13"/>
      <c r="AC187" s="13"/>
      <c r="AD187" s="13"/>
      <c r="AE187" s="13"/>
      <c r="AT187" s="262" t="s">
        <v>446</v>
      </c>
      <c r="AU187" s="262" t="s">
        <v>85</v>
      </c>
      <c r="AV187" s="13" t="s">
        <v>85</v>
      </c>
      <c r="AW187" s="13" t="s">
        <v>32</v>
      </c>
      <c r="AX187" s="13" t="s">
        <v>83</v>
      </c>
      <c r="AY187" s="262" t="s">
        <v>342</v>
      </c>
    </row>
    <row r="188" s="2" customFormat="1" ht="21.75" customHeight="1">
      <c r="A188" s="39"/>
      <c r="B188" s="40"/>
      <c r="C188" s="227" t="s">
        <v>372</v>
      </c>
      <c r="D188" s="227" t="s">
        <v>343</v>
      </c>
      <c r="E188" s="228" t="s">
        <v>4682</v>
      </c>
      <c r="F188" s="229" t="s">
        <v>4683</v>
      </c>
      <c r="G188" s="230" t="s">
        <v>562</v>
      </c>
      <c r="H188" s="231">
        <v>34.588000000000001</v>
      </c>
      <c r="I188" s="232"/>
      <c r="J188" s="233">
        <f>ROUND(I188*H188,2)</f>
        <v>0</v>
      </c>
      <c r="K188" s="229" t="s">
        <v>1</v>
      </c>
      <c r="L188" s="45"/>
      <c r="M188" s="234" t="s">
        <v>1</v>
      </c>
      <c r="N188" s="235" t="s">
        <v>41</v>
      </c>
      <c r="O188" s="92"/>
      <c r="P188" s="236">
        <f>O188*H188</f>
        <v>0</v>
      </c>
      <c r="Q188" s="236">
        <v>0</v>
      </c>
      <c r="R188" s="236">
        <f>Q188*H188</f>
        <v>0</v>
      </c>
      <c r="S188" s="236">
        <v>0</v>
      </c>
      <c r="T188" s="237">
        <f>S188*H188</f>
        <v>0</v>
      </c>
      <c r="U188" s="39"/>
      <c r="V188" s="39"/>
      <c r="W188" s="39"/>
      <c r="X188" s="39"/>
      <c r="Y188" s="39"/>
      <c r="Z188" s="39"/>
      <c r="AA188" s="39"/>
      <c r="AB188" s="39"/>
      <c r="AC188" s="39"/>
      <c r="AD188" s="39"/>
      <c r="AE188" s="39"/>
      <c r="AR188" s="238" t="s">
        <v>360</v>
      </c>
      <c r="AT188" s="238" t="s">
        <v>343</v>
      </c>
      <c r="AU188" s="238" t="s">
        <v>85</v>
      </c>
      <c r="AY188" s="18" t="s">
        <v>342</v>
      </c>
      <c r="BE188" s="239">
        <f>IF(N188="základní",J188,0)</f>
        <v>0</v>
      </c>
      <c r="BF188" s="239">
        <f>IF(N188="snížená",J188,0)</f>
        <v>0</v>
      </c>
      <c r="BG188" s="239">
        <f>IF(N188="zákl. přenesená",J188,0)</f>
        <v>0</v>
      </c>
      <c r="BH188" s="239">
        <f>IF(N188="sníž. přenesená",J188,0)</f>
        <v>0</v>
      </c>
      <c r="BI188" s="239">
        <f>IF(N188="nulová",J188,0)</f>
        <v>0</v>
      </c>
      <c r="BJ188" s="18" t="s">
        <v>83</v>
      </c>
      <c r="BK188" s="239">
        <f>ROUND(I188*H188,2)</f>
        <v>0</v>
      </c>
      <c r="BL188" s="18" t="s">
        <v>360</v>
      </c>
      <c r="BM188" s="238" t="s">
        <v>4684</v>
      </c>
    </row>
    <row r="189" s="2" customFormat="1">
      <c r="A189" s="39"/>
      <c r="B189" s="40"/>
      <c r="C189" s="41"/>
      <c r="D189" s="240" t="s">
        <v>349</v>
      </c>
      <c r="E189" s="41"/>
      <c r="F189" s="241" t="s">
        <v>4683</v>
      </c>
      <c r="G189" s="41"/>
      <c r="H189" s="41"/>
      <c r="I189" s="242"/>
      <c r="J189" s="41"/>
      <c r="K189" s="41"/>
      <c r="L189" s="45"/>
      <c r="M189" s="243"/>
      <c r="N189" s="244"/>
      <c r="O189" s="92"/>
      <c r="P189" s="92"/>
      <c r="Q189" s="92"/>
      <c r="R189" s="92"/>
      <c r="S189" s="92"/>
      <c r="T189" s="93"/>
      <c r="U189" s="39"/>
      <c r="V189" s="39"/>
      <c r="W189" s="39"/>
      <c r="X189" s="39"/>
      <c r="Y189" s="39"/>
      <c r="Z189" s="39"/>
      <c r="AA189" s="39"/>
      <c r="AB189" s="39"/>
      <c r="AC189" s="39"/>
      <c r="AD189" s="39"/>
      <c r="AE189" s="39"/>
      <c r="AT189" s="18" t="s">
        <v>349</v>
      </c>
      <c r="AU189" s="18" t="s">
        <v>85</v>
      </c>
    </row>
    <row r="190" s="13" customFormat="1">
      <c r="A190" s="13"/>
      <c r="B190" s="252"/>
      <c r="C190" s="253"/>
      <c r="D190" s="240" t="s">
        <v>446</v>
      </c>
      <c r="E190" s="254" t="s">
        <v>1</v>
      </c>
      <c r="F190" s="255" t="s">
        <v>4669</v>
      </c>
      <c r="G190" s="253"/>
      <c r="H190" s="256">
        <v>83.775999999999996</v>
      </c>
      <c r="I190" s="257"/>
      <c r="J190" s="253"/>
      <c r="K190" s="253"/>
      <c r="L190" s="258"/>
      <c r="M190" s="259"/>
      <c r="N190" s="260"/>
      <c r="O190" s="260"/>
      <c r="P190" s="260"/>
      <c r="Q190" s="260"/>
      <c r="R190" s="260"/>
      <c r="S190" s="260"/>
      <c r="T190" s="261"/>
      <c r="U190" s="13"/>
      <c r="V190" s="13"/>
      <c r="W190" s="13"/>
      <c r="X190" s="13"/>
      <c r="Y190" s="13"/>
      <c r="Z190" s="13"/>
      <c r="AA190" s="13"/>
      <c r="AB190" s="13"/>
      <c r="AC190" s="13"/>
      <c r="AD190" s="13"/>
      <c r="AE190" s="13"/>
      <c r="AT190" s="262" t="s">
        <v>446</v>
      </c>
      <c r="AU190" s="262" t="s">
        <v>85</v>
      </c>
      <c r="AV190" s="13" t="s">
        <v>85</v>
      </c>
      <c r="AW190" s="13" t="s">
        <v>32</v>
      </c>
      <c r="AX190" s="13" t="s">
        <v>76</v>
      </c>
      <c r="AY190" s="262" t="s">
        <v>342</v>
      </c>
    </row>
    <row r="191" s="13" customFormat="1">
      <c r="A191" s="13"/>
      <c r="B191" s="252"/>
      <c r="C191" s="253"/>
      <c r="D191" s="240" t="s">
        <v>446</v>
      </c>
      <c r="E191" s="254" t="s">
        <v>1</v>
      </c>
      <c r="F191" s="255" t="s">
        <v>4670</v>
      </c>
      <c r="G191" s="253"/>
      <c r="H191" s="256">
        <v>6.5999999999999996</v>
      </c>
      <c r="I191" s="257"/>
      <c r="J191" s="253"/>
      <c r="K191" s="253"/>
      <c r="L191" s="258"/>
      <c r="M191" s="259"/>
      <c r="N191" s="260"/>
      <c r="O191" s="260"/>
      <c r="P191" s="260"/>
      <c r="Q191" s="260"/>
      <c r="R191" s="260"/>
      <c r="S191" s="260"/>
      <c r="T191" s="261"/>
      <c r="U191" s="13"/>
      <c r="V191" s="13"/>
      <c r="W191" s="13"/>
      <c r="X191" s="13"/>
      <c r="Y191" s="13"/>
      <c r="Z191" s="13"/>
      <c r="AA191" s="13"/>
      <c r="AB191" s="13"/>
      <c r="AC191" s="13"/>
      <c r="AD191" s="13"/>
      <c r="AE191" s="13"/>
      <c r="AT191" s="262" t="s">
        <v>446</v>
      </c>
      <c r="AU191" s="262" t="s">
        <v>85</v>
      </c>
      <c r="AV191" s="13" t="s">
        <v>85</v>
      </c>
      <c r="AW191" s="13" t="s">
        <v>32</v>
      </c>
      <c r="AX191" s="13" t="s">
        <v>76</v>
      </c>
      <c r="AY191" s="262" t="s">
        <v>342</v>
      </c>
    </row>
    <row r="192" s="13" customFormat="1">
      <c r="A192" s="13"/>
      <c r="B192" s="252"/>
      <c r="C192" s="253"/>
      <c r="D192" s="240" t="s">
        <v>446</v>
      </c>
      <c r="E192" s="254" t="s">
        <v>1</v>
      </c>
      <c r="F192" s="255" t="s">
        <v>4671</v>
      </c>
      <c r="G192" s="253"/>
      <c r="H192" s="256">
        <v>8.4480000000000004</v>
      </c>
      <c r="I192" s="257"/>
      <c r="J192" s="253"/>
      <c r="K192" s="253"/>
      <c r="L192" s="258"/>
      <c r="M192" s="259"/>
      <c r="N192" s="260"/>
      <c r="O192" s="260"/>
      <c r="P192" s="260"/>
      <c r="Q192" s="260"/>
      <c r="R192" s="260"/>
      <c r="S192" s="260"/>
      <c r="T192" s="261"/>
      <c r="U192" s="13"/>
      <c r="V192" s="13"/>
      <c r="W192" s="13"/>
      <c r="X192" s="13"/>
      <c r="Y192" s="13"/>
      <c r="Z192" s="13"/>
      <c r="AA192" s="13"/>
      <c r="AB192" s="13"/>
      <c r="AC192" s="13"/>
      <c r="AD192" s="13"/>
      <c r="AE192" s="13"/>
      <c r="AT192" s="262" t="s">
        <v>446</v>
      </c>
      <c r="AU192" s="262" t="s">
        <v>85</v>
      </c>
      <c r="AV192" s="13" t="s">
        <v>85</v>
      </c>
      <c r="AW192" s="13" t="s">
        <v>32</v>
      </c>
      <c r="AX192" s="13" t="s">
        <v>76</v>
      </c>
      <c r="AY192" s="262" t="s">
        <v>342</v>
      </c>
    </row>
    <row r="193" s="16" customFormat="1">
      <c r="A193" s="16"/>
      <c r="B193" s="284"/>
      <c r="C193" s="285"/>
      <c r="D193" s="240" t="s">
        <v>446</v>
      </c>
      <c r="E193" s="286" t="s">
        <v>1</v>
      </c>
      <c r="F193" s="287" t="s">
        <v>500</v>
      </c>
      <c r="G193" s="285"/>
      <c r="H193" s="288">
        <v>98.823999999999998</v>
      </c>
      <c r="I193" s="289"/>
      <c r="J193" s="285"/>
      <c r="K193" s="285"/>
      <c r="L193" s="290"/>
      <c r="M193" s="291"/>
      <c r="N193" s="292"/>
      <c r="O193" s="292"/>
      <c r="P193" s="292"/>
      <c r="Q193" s="292"/>
      <c r="R193" s="292"/>
      <c r="S193" s="292"/>
      <c r="T193" s="293"/>
      <c r="U193" s="16"/>
      <c r="V193" s="16"/>
      <c r="W193" s="16"/>
      <c r="X193" s="16"/>
      <c r="Y193" s="16"/>
      <c r="Z193" s="16"/>
      <c r="AA193" s="16"/>
      <c r="AB193" s="16"/>
      <c r="AC193" s="16"/>
      <c r="AD193" s="16"/>
      <c r="AE193" s="16"/>
      <c r="AT193" s="294" t="s">
        <v>446</v>
      </c>
      <c r="AU193" s="294" t="s">
        <v>85</v>
      </c>
      <c r="AV193" s="16" t="s">
        <v>360</v>
      </c>
      <c r="AW193" s="16" t="s">
        <v>32</v>
      </c>
      <c r="AX193" s="16" t="s">
        <v>76</v>
      </c>
      <c r="AY193" s="294" t="s">
        <v>342</v>
      </c>
    </row>
    <row r="194" s="14" customFormat="1">
      <c r="A194" s="14"/>
      <c r="B194" s="263"/>
      <c r="C194" s="264"/>
      <c r="D194" s="240" t="s">
        <v>446</v>
      </c>
      <c r="E194" s="265" t="s">
        <v>1</v>
      </c>
      <c r="F194" s="266" t="s">
        <v>4672</v>
      </c>
      <c r="G194" s="264"/>
      <c r="H194" s="265" t="s">
        <v>1</v>
      </c>
      <c r="I194" s="267"/>
      <c r="J194" s="264"/>
      <c r="K194" s="264"/>
      <c r="L194" s="268"/>
      <c r="M194" s="269"/>
      <c r="N194" s="270"/>
      <c r="O194" s="270"/>
      <c r="P194" s="270"/>
      <c r="Q194" s="270"/>
      <c r="R194" s="270"/>
      <c r="S194" s="270"/>
      <c r="T194" s="271"/>
      <c r="U194" s="14"/>
      <c r="V194" s="14"/>
      <c r="W194" s="14"/>
      <c r="X194" s="14"/>
      <c r="Y194" s="14"/>
      <c r="Z194" s="14"/>
      <c r="AA194" s="14"/>
      <c r="AB194" s="14"/>
      <c r="AC194" s="14"/>
      <c r="AD194" s="14"/>
      <c r="AE194" s="14"/>
      <c r="AT194" s="272" t="s">
        <v>446</v>
      </c>
      <c r="AU194" s="272" t="s">
        <v>85</v>
      </c>
      <c r="AV194" s="14" t="s">
        <v>83</v>
      </c>
      <c r="AW194" s="14" t="s">
        <v>32</v>
      </c>
      <c r="AX194" s="14" t="s">
        <v>76</v>
      </c>
      <c r="AY194" s="272" t="s">
        <v>342</v>
      </c>
    </row>
    <row r="195" s="14" customFormat="1">
      <c r="A195" s="14"/>
      <c r="B195" s="263"/>
      <c r="C195" s="264"/>
      <c r="D195" s="240" t="s">
        <v>446</v>
      </c>
      <c r="E195" s="265" t="s">
        <v>1</v>
      </c>
      <c r="F195" s="266" t="s">
        <v>4673</v>
      </c>
      <c r="G195" s="264"/>
      <c r="H195" s="265" t="s">
        <v>1</v>
      </c>
      <c r="I195" s="267"/>
      <c r="J195" s="264"/>
      <c r="K195" s="264"/>
      <c r="L195" s="268"/>
      <c r="M195" s="269"/>
      <c r="N195" s="270"/>
      <c r="O195" s="270"/>
      <c r="P195" s="270"/>
      <c r="Q195" s="270"/>
      <c r="R195" s="270"/>
      <c r="S195" s="270"/>
      <c r="T195" s="271"/>
      <c r="U195" s="14"/>
      <c r="V195" s="14"/>
      <c r="W195" s="14"/>
      <c r="X195" s="14"/>
      <c r="Y195" s="14"/>
      <c r="Z195" s="14"/>
      <c r="AA195" s="14"/>
      <c r="AB195" s="14"/>
      <c r="AC195" s="14"/>
      <c r="AD195" s="14"/>
      <c r="AE195" s="14"/>
      <c r="AT195" s="272" t="s">
        <v>446</v>
      </c>
      <c r="AU195" s="272" t="s">
        <v>85</v>
      </c>
      <c r="AV195" s="14" t="s">
        <v>83</v>
      </c>
      <c r="AW195" s="14" t="s">
        <v>32</v>
      </c>
      <c r="AX195" s="14" t="s">
        <v>76</v>
      </c>
      <c r="AY195" s="272" t="s">
        <v>342</v>
      </c>
    </row>
    <row r="196" s="13" customFormat="1">
      <c r="A196" s="13"/>
      <c r="B196" s="252"/>
      <c r="C196" s="253"/>
      <c r="D196" s="240" t="s">
        <v>446</v>
      </c>
      <c r="E196" s="254" t="s">
        <v>1</v>
      </c>
      <c r="F196" s="255" t="s">
        <v>4678</v>
      </c>
      <c r="G196" s="253"/>
      <c r="H196" s="256">
        <v>34.588000000000001</v>
      </c>
      <c r="I196" s="257"/>
      <c r="J196" s="253"/>
      <c r="K196" s="253"/>
      <c r="L196" s="258"/>
      <c r="M196" s="259"/>
      <c r="N196" s="260"/>
      <c r="O196" s="260"/>
      <c r="P196" s="260"/>
      <c r="Q196" s="260"/>
      <c r="R196" s="260"/>
      <c r="S196" s="260"/>
      <c r="T196" s="261"/>
      <c r="U196" s="13"/>
      <c r="V196" s="13"/>
      <c r="W196" s="13"/>
      <c r="X196" s="13"/>
      <c r="Y196" s="13"/>
      <c r="Z196" s="13"/>
      <c r="AA196" s="13"/>
      <c r="AB196" s="13"/>
      <c r="AC196" s="13"/>
      <c r="AD196" s="13"/>
      <c r="AE196" s="13"/>
      <c r="AT196" s="262" t="s">
        <v>446</v>
      </c>
      <c r="AU196" s="262" t="s">
        <v>85</v>
      </c>
      <c r="AV196" s="13" t="s">
        <v>85</v>
      </c>
      <c r="AW196" s="13" t="s">
        <v>32</v>
      </c>
      <c r="AX196" s="13" t="s">
        <v>83</v>
      </c>
      <c r="AY196" s="262" t="s">
        <v>342</v>
      </c>
    </row>
    <row r="197" s="2" customFormat="1" ht="16.5" customHeight="1">
      <c r="A197" s="39"/>
      <c r="B197" s="40"/>
      <c r="C197" s="227" t="s">
        <v>376</v>
      </c>
      <c r="D197" s="227" t="s">
        <v>343</v>
      </c>
      <c r="E197" s="228" t="s">
        <v>4685</v>
      </c>
      <c r="F197" s="229" t="s">
        <v>4686</v>
      </c>
      <c r="G197" s="230" t="s">
        <v>562</v>
      </c>
      <c r="H197" s="231">
        <v>8</v>
      </c>
      <c r="I197" s="232"/>
      <c r="J197" s="233">
        <f>ROUND(I197*H197,2)</f>
        <v>0</v>
      </c>
      <c r="K197" s="229" t="s">
        <v>1</v>
      </c>
      <c r="L197" s="45"/>
      <c r="M197" s="234" t="s">
        <v>1</v>
      </c>
      <c r="N197" s="235" t="s">
        <v>41</v>
      </c>
      <c r="O197" s="92"/>
      <c r="P197" s="236">
        <f>O197*H197</f>
        <v>0</v>
      </c>
      <c r="Q197" s="236">
        <v>0</v>
      </c>
      <c r="R197" s="236">
        <f>Q197*H197</f>
        <v>0</v>
      </c>
      <c r="S197" s="236">
        <v>0</v>
      </c>
      <c r="T197" s="237">
        <f>S197*H197</f>
        <v>0</v>
      </c>
      <c r="U197" s="39"/>
      <c r="V197" s="39"/>
      <c r="W197" s="39"/>
      <c r="X197" s="39"/>
      <c r="Y197" s="39"/>
      <c r="Z197" s="39"/>
      <c r="AA197" s="39"/>
      <c r="AB197" s="39"/>
      <c r="AC197" s="39"/>
      <c r="AD197" s="39"/>
      <c r="AE197" s="39"/>
      <c r="AR197" s="238" t="s">
        <v>360</v>
      </c>
      <c r="AT197" s="238" t="s">
        <v>343</v>
      </c>
      <c r="AU197" s="238" t="s">
        <v>85</v>
      </c>
      <c r="AY197" s="18" t="s">
        <v>342</v>
      </c>
      <c r="BE197" s="239">
        <f>IF(N197="základní",J197,0)</f>
        <v>0</v>
      </c>
      <c r="BF197" s="239">
        <f>IF(N197="snížená",J197,0)</f>
        <v>0</v>
      </c>
      <c r="BG197" s="239">
        <f>IF(N197="zákl. přenesená",J197,0)</f>
        <v>0</v>
      </c>
      <c r="BH197" s="239">
        <f>IF(N197="sníž. přenesená",J197,0)</f>
        <v>0</v>
      </c>
      <c r="BI197" s="239">
        <f>IF(N197="nulová",J197,0)</f>
        <v>0</v>
      </c>
      <c r="BJ197" s="18" t="s">
        <v>83</v>
      </c>
      <c r="BK197" s="239">
        <f>ROUND(I197*H197,2)</f>
        <v>0</v>
      </c>
      <c r="BL197" s="18" t="s">
        <v>360</v>
      </c>
      <c r="BM197" s="238" t="s">
        <v>4687</v>
      </c>
    </row>
    <row r="198" s="2" customFormat="1">
      <c r="A198" s="39"/>
      <c r="B198" s="40"/>
      <c r="C198" s="41"/>
      <c r="D198" s="240" t="s">
        <v>349</v>
      </c>
      <c r="E198" s="41"/>
      <c r="F198" s="241" t="s">
        <v>4686</v>
      </c>
      <c r="G198" s="41"/>
      <c r="H198" s="41"/>
      <c r="I198" s="242"/>
      <c r="J198" s="41"/>
      <c r="K198" s="41"/>
      <c r="L198" s="45"/>
      <c r="M198" s="243"/>
      <c r="N198" s="244"/>
      <c r="O198" s="92"/>
      <c r="P198" s="92"/>
      <c r="Q198" s="92"/>
      <c r="R198" s="92"/>
      <c r="S198" s="92"/>
      <c r="T198" s="93"/>
      <c r="U198" s="39"/>
      <c r="V198" s="39"/>
      <c r="W198" s="39"/>
      <c r="X198" s="39"/>
      <c r="Y198" s="39"/>
      <c r="Z198" s="39"/>
      <c r="AA198" s="39"/>
      <c r="AB198" s="39"/>
      <c r="AC198" s="39"/>
      <c r="AD198" s="39"/>
      <c r="AE198" s="39"/>
      <c r="AT198" s="18" t="s">
        <v>349</v>
      </c>
      <c r="AU198" s="18" t="s">
        <v>85</v>
      </c>
    </row>
    <row r="199" s="13" customFormat="1">
      <c r="A199" s="13"/>
      <c r="B199" s="252"/>
      <c r="C199" s="253"/>
      <c r="D199" s="240" t="s">
        <v>446</v>
      </c>
      <c r="E199" s="254" t="s">
        <v>1</v>
      </c>
      <c r="F199" s="255" t="s">
        <v>376</v>
      </c>
      <c r="G199" s="253"/>
      <c r="H199" s="256">
        <v>8</v>
      </c>
      <c r="I199" s="257"/>
      <c r="J199" s="253"/>
      <c r="K199" s="253"/>
      <c r="L199" s="258"/>
      <c r="M199" s="259"/>
      <c r="N199" s="260"/>
      <c r="O199" s="260"/>
      <c r="P199" s="260"/>
      <c r="Q199" s="260"/>
      <c r="R199" s="260"/>
      <c r="S199" s="260"/>
      <c r="T199" s="261"/>
      <c r="U199" s="13"/>
      <c r="V199" s="13"/>
      <c r="W199" s="13"/>
      <c r="X199" s="13"/>
      <c r="Y199" s="13"/>
      <c r="Z199" s="13"/>
      <c r="AA199" s="13"/>
      <c r="AB199" s="13"/>
      <c r="AC199" s="13"/>
      <c r="AD199" s="13"/>
      <c r="AE199" s="13"/>
      <c r="AT199" s="262" t="s">
        <v>446</v>
      </c>
      <c r="AU199" s="262" t="s">
        <v>85</v>
      </c>
      <c r="AV199" s="13" t="s">
        <v>85</v>
      </c>
      <c r="AW199" s="13" t="s">
        <v>32</v>
      </c>
      <c r="AX199" s="13" t="s">
        <v>83</v>
      </c>
      <c r="AY199" s="262" t="s">
        <v>342</v>
      </c>
    </row>
    <row r="200" s="2" customFormat="1" ht="21.75" customHeight="1">
      <c r="A200" s="39"/>
      <c r="B200" s="40"/>
      <c r="C200" s="227" t="s">
        <v>381</v>
      </c>
      <c r="D200" s="227" t="s">
        <v>343</v>
      </c>
      <c r="E200" s="228" t="s">
        <v>4688</v>
      </c>
      <c r="F200" s="229" t="s">
        <v>4689</v>
      </c>
      <c r="G200" s="230" t="s">
        <v>562</v>
      </c>
      <c r="H200" s="231">
        <v>49.411999999999999</v>
      </c>
      <c r="I200" s="232"/>
      <c r="J200" s="233">
        <f>ROUND(I200*H200,2)</f>
        <v>0</v>
      </c>
      <c r="K200" s="229" t="s">
        <v>1</v>
      </c>
      <c r="L200" s="45"/>
      <c r="M200" s="234" t="s">
        <v>1</v>
      </c>
      <c r="N200" s="235" t="s">
        <v>41</v>
      </c>
      <c r="O200" s="92"/>
      <c r="P200" s="236">
        <f>O200*H200</f>
        <v>0</v>
      </c>
      <c r="Q200" s="236">
        <v>0</v>
      </c>
      <c r="R200" s="236">
        <f>Q200*H200</f>
        <v>0</v>
      </c>
      <c r="S200" s="236">
        <v>0</v>
      </c>
      <c r="T200" s="237">
        <f>S200*H200</f>
        <v>0</v>
      </c>
      <c r="U200" s="39"/>
      <c r="V200" s="39"/>
      <c r="W200" s="39"/>
      <c r="X200" s="39"/>
      <c r="Y200" s="39"/>
      <c r="Z200" s="39"/>
      <c r="AA200" s="39"/>
      <c r="AB200" s="39"/>
      <c r="AC200" s="39"/>
      <c r="AD200" s="39"/>
      <c r="AE200" s="39"/>
      <c r="AR200" s="238" t="s">
        <v>360</v>
      </c>
      <c r="AT200" s="238" t="s">
        <v>343</v>
      </c>
      <c r="AU200" s="238" t="s">
        <v>85</v>
      </c>
      <c r="AY200" s="18" t="s">
        <v>342</v>
      </c>
      <c r="BE200" s="239">
        <f>IF(N200="základní",J200,0)</f>
        <v>0</v>
      </c>
      <c r="BF200" s="239">
        <f>IF(N200="snížená",J200,0)</f>
        <v>0</v>
      </c>
      <c r="BG200" s="239">
        <f>IF(N200="zákl. přenesená",J200,0)</f>
        <v>0</v>
      </c>
      <c r="BH200" s="239">
        <f>IF(N200="sníž. přenesená",J200,0)</f>
        <v>0</v>
      </c>
      <c r="BI200" s="239">
        <f>IF(N200="nulová",J200,0)</f>
        <v>0</v>
      </c>
      <c r="BJ200" s="18" t="s">
        <v>83</v>
      </c>
      <c r="BK200" s="239">
        <f>ROUND(I200*H200,2)</f>
        <v>0</v>
      </c>
      <c r="BL200" s="18" t="s">
        <v>360</v>
      </c>
      <c r="BM200" s="238" t="s">
        <v>4690</v>
      </c>
    </row>
    <row r="201" s="2" customFormat="1">
      <c r="A201" s="39"/>
      <c r="B201" s="40"/>
      <c r="C201" s="41"/>
      <c r="D201" s="240" t="s">
        <v>349</v>
      </c>
      <c r="E201" s="41"/>
      <c r="F201" s="241" t="s">
        <v>4689</v>
      </c>
      <c r="G201" s="41"/>
      <c r="H201" s="41"/>
      <c r="I201" s="242"/>
      <c r="J201" s="41"/>
      <c r="K201" s="41"/>
      <c r="L201" s="45"/>
      <c r="M201" s="243"/>
      <c r="N201" s="244"/>
      <c r="O201" s="92"/>
      <c r="P201" s="92"/>
      <c r="Q201" s="92"/>
      <c r="R201" s="92"/>
      <c r="S201" s="92"/>
      <c r="T201" s="93"/>
      <c r="U201" s="39"/>
      <c r="V201" s="39"/>
      <c r="W201" s="39"/>
      <c r="X201" s="39"/>
      <c r="Y201" s="39"/>
      <c r="Z201" s="39"/>
      <c r="AA201" s="39"/>
      <c r="AB201" s="39"/>
      <c r="AC201" s="39"/>
      <c r="AD201" s="39"/>
      <c r="AE201" s="39"/>
      <c r="AT201" s="18" t="s">
        <v>349</v>
      </c>
      <c r="AU201" s="18" t="s">
        <v>85</v>
      </c>
    </row>
    <row r="202" s="13" customFormat="1">
      <c r="A202" s="13"/>
      <c r="B202" s="252"/>
      <c r="C202" s="253"/>
      <c r="D202" s="240" t="s">
        <v>446</v>
      </c>
      <c r="E202" s="254" t="s">
        <v>1</v>
      </c>
      <c r="F202" s="255" t="s">
        <v>4691</v>
      </c>
      <c r="G202" s="253"/>
      <c r="H202" s="256">
        <v>49.411999999999999</v>
      </c>
      <c r="I202" s="257"/>
      <c r="J202" s="253"/>
      <c r="K202" s="253"/>
      <c r="L202" s="258"/>
      <c r="M202" s="259"/>
      <c r="N202" s="260"/>
      <c r="O202" s="260"/>
      <c r="P202" s="260"/>
      <c r="Q202" s="260"/>
      <c r="R202" s="260"/>
      <c r="S202" s="260"/>
      <c r="T202" s="261"/>
      <c r="U202" s="13"/>
      <c r="V202" s="13"/>
      <c r="W202" s="13"/>
      <c r="X202" s="13"/>
      <c r="Y202" s="13"/>
      <c r="Z202" s="13"/>
      <c r="AA202" s="13"/>
      <c r="AB202" s="13"/>
      <c r="AC202" s="13"/>
      <c r="AD202" s="13"/>
      <c r="AE202" s="13"/>
      <c r="AT202" s="262" t="s">
        <v>446</v>
      </c>
      <c r="AU202" s="262" t="s">
        <v>85</v>
      </c>
      <c r="AV202" s="13" t="s">
        <v>85</v>
      </c>
      <c r="AW202" s="13" t="s">
        <v>32</v>
      </c>
      <c r="AX202" s="13" t="s">
        <v>83</v>
      </c>
      <c r="AY202" s="262" t="s">
        <v>342</v>
      </c>
    </row>
    <row r="203" s="2" customFormat="1" ht="24.15" customHeight="1">
      <c r="A203" s="39"/>
      <c r="B203" s="40"/>
      <c r="C203" s="227" t="s">
        <v>386</v>
      </c>
      <c r="D203" s="227" t="s">
        <v>343</v>
      </c>
      <c r="E203" s="228" t="s">
        <v>4692</v>
      </c>
      <c r="F203" s="229" t="s">
        <v>4693</v>
      </c>
      <c r="G203" s="230" t="s">
        <v>562</v>
      </c>
      <c r="H203" s="231">
        <v>494.12</v>
      </c>
      <c r="I203" s="232"/>
      <c r="J203" s="233">
        <f>ROUND(I203*H203,2)</f>
        <v>0</v>
      </c>
      <c r="K203" s="229" t="s">
        <v>1</v>
      </c>
      <c r="L203" s="45"/>
      <c r="M203" s="234" t="s">
        <v>1</v>
      </c>
      <c r="N203" s="235" t="s">
        <v>41</v>
      </c>
      <c r="O203" s="92"/>
      <c r="P203" s="236">
        <f>O203*H203</f>
        <v>0</v>
      </c>
      <c r="Q203" s="236">
        <v>0</v>
      </c>
      <c r="R203" s="236">
        <f>Q203*H203</f>
        <v>0</v>
      </c>
      <c r="S203" s="236">
        <v>0</v>
      </c>
      <c r="T203" s="237">
        <f>S203*H203</f>
        <v>0</v>
      </c>
      <c r="U203" s="39"/>
      <c r="V203" s="39"/>
      <c r="W203" s="39"/>
      <c r="X203" s="39"/>
      <c r="Y203" s="39"/>
      <c r="Z203" s="39"/>
      <c r="AA203" s="39"/>
      <c r="AB203" s="39"/>
      <c r="AC203" s="39"/>
      <c r="AD203" s="39"/>
      <c r="AE203" s="39"/>
      <c r="AR203" s="238" t="s">
        <v>360</v>
      </c>
      <c r="AT203" s="238" t="s">
        <v>343</v>
      </c>
      <c r="AU203" s="238" t="s">
        <v>85</v>
      </c>
      <c r="AY203" s="18" t="s">
        <v>342</v>
      </c>
      <c r="BE203" s="239">
        <f>IF(N203="základní",J203,0)</f>
        <v>0</v>
      </c>
      <c r="BF203" s="239">
        <f>IF(N203="snížená",J203,0)</f>
        <v>0</v>
      </c>
      <c r="BG203" s="239">
        <f>IF(N203="zákl. přenesená",J203,0)</f>
        <v>0</v>
      </c>
      <c r="BH203" s="239">
        <f>IF(N203="sníž. přenesená",J203,0)</f>
        <v>0</v>
      </c>
      <c r="BI203" s="239">
        <f>IF(N203="nulová",J203,0)</f>
        <v>0</v>
      </c>
      <c r="BJ203" s="18" t="s">
        <v>83</v>
      </c>
      <c r="BK203" s="239">
        <f>ROUND(I203*H203,2)</f>
        <v>0</v>
      </c>
      <c r="BL203" s="18" t="s">
        <v>360</v>
      </c>
      <c r="BM203" s="238" t="s">
        <v>4694</v>
      </c>
    </row>
    <row r="204" s="2" customFormat="1">
      <c r="A204" s="39"/>
      <c r="B204" s="40"/>
      <c r="C204" s="41"/>
      <c r="D204" s="240" t="s">
        <v>349</v>
      </c>
      <c r="E204" s="41"/>
      <c r="F204" s="241" t="s">
        <v>4693</v>
      </c>
      <c r="G204" s="41"/>
      <c r="H204" s="41"/>
      <c r="I204" s="242"/>
      <c r="J204" s="41"/>
      <c r="K204" s="41"/>
      <c r="L204" s="45"/>
      <c r="M204" s="243"/>
      <c r="N204" s="244"/>
      <c r="O204" s="92"/>
      <c r="P204" s="92"/>
      <c r="Q204" s="92"/>
      <c r="R204" s="92"/>
      <c r="S204" s="92"/>
      <c r="T204" s="93"/>
      <c r="U204" s="39"/>
      <c r="V204" s="39"/>
      <c r="W204" s="39"/>
      <c r="X204" s="39"/>
      <c r="Y204" s="39"/>
      <c r="Z204" s="39"/>
      <c r="AA204" s="39"/>
      <c r="AB204" s="39"/>
      <c r="AC204" s="39"/>
      <c r="AD204" s="39"/>
      <c r="AE204" s="39"/>
      <c r="AT204" s="18" t="s">
        <v>349</v>
      </c>
      <c r="AU204" s="18" t="s">
        <v>85</v>
      </c>
    </row>
    <row r="205" s="13" customFormat="1">
      <c r="A205" s="13"/>
      <c r="B205" s="252"/>
      <c r="C205" s="253"/>
      <c r="D205" s="240" t="s">
        <v>446</v>
      </c>
      <c r="E205" s="254" t="s">
        <v>1</v>
      </c>
      <c r="F205" s="255" t="s">
        <v>4695</v>
      </c>
      <c r="G205" s="253"/>
      <c r="H205" s="256">
        <v>494.12</v>
      </c>
      <c r="I205" s="257"/>
      <c r="J205" s="253"/>
      <c r="K205" s="253"/>
      <c r="L205" s="258"/>
      <c r="M205" s="259"/>
      <c r="N205" s="260"/>
      <c r="O205" s="260"/>
      <c r="P205" s="260"/>
      <c r="Q205" s="260"/>
      <c r="R205" s="260"/>
      <c r="S205" s="260"/>
      <c r="T205" s="261"/>
      <c r="U205" s="13"/>
      <c r="V205" s="13"/>
      <c r="W205" s="13"/>
      <c r="X205" s="13"/>
      <c r="Y205" s="13"/>
      <c r="Z205" s="13"/>
      <c r="AA205" s="13"/>
      <c r="AB205" s="13"/>
      <c r="AC205" s="13"/>
      <c r="AD205" s="13"/>
      <c r="AE205" s="13"/>
      <c r="AT205" s="262" t="s">
        <v>446</v>
      </c>
      <c r="AU205" s="262" t="s">
        <v>85</v>
      </c>
      <c r="AV205" s="13" t="s">
        <v>85</v>
      </c>
      <c r="AW205" s="13" t="s">
        <v>32</v>
      </c>
      <c r="AX205" s="13" t="s">
        <v>83</v>
      </c>
      <c r="AY205" s="262" t="s">
        <v>342</v>
      </c>
    </row>
    <row r="206" s="2" customFormat="1" ht="21.75" customHeight="1">
      <c r="A206" s="39"/>
      <c r="B206" s="40"/>
      <c r="C206" s="227" t="s">
        <v>392</v>
      </c>
      <c r="D206" s="227" t="s">
        <v>343</v>
      </c>
      <c r="E206" s="228" t="s">
        <v>4696</v>
      </c>
      <c r="F206" s="229" t="s">
        <v>4697</v>
      </c>
      <c r="G206" s="230" t="s">
        <v>562</v>
      </c>
      <c r="H206" s="231">
        <v>49.411999999999999</v>
      </c>
      <c r="I206" s="232"/>
      <c r="J206" s="233">
        <f>ROUND(I206*H206,2)</f>
        <v>0</v>
      </c>
      <c r="K206" s="229" t="s">
        <v>1</v>
      </c>
      <c r="L206" s="45"/>
      <c r="M206" s="234" t="s">
        <v>1</v>
      </c>
      <c r="N206" s="235" t="s">
        <v>41</v>
      </c>
      <c r="O206" s="92"/>
      <c r="P206" s="236">
        <f>O206*H206</f>
        <v>0</v>
      </c>
      <c r="Q206" s="236">
        <v>0</v>
      </c>
      <c r="R206" s="236">
        <f>Q206*H206</f>
        <v>0</v>
      </c>
      <c r="S206" s="236">
        <v>0</v>
      </c>
      <c r="T206" s="237">
        <f>S206*H206</f>
        <v>0</v>
      </c>
      <c r="U206" s="39"/>
      <c r="V206" s="39"/>
      <c r="W206" s="39"/>
      <c r="X206" s="39"/>
      <c r="Y206" s="39"/>
      <c r="Z206" s="39"/>
      <c r="AA206" s="39"/>
      <c r="AB206" s="39"/>
      <c r="AC206" s="39"/>
      <c r="AD206" s="39"/>
      <c r="AE206" s="39"/>
      <c r="AR206" s="238" t="s">
        <v>360</v>
      </c>
      <c r="AT206" s="238" t="s">
        <v>343</v>
      </c>
      <c r="AU206" s="238" t="s">
        <v>85</v>
      </c>
      <c r="AY206" s="18" t="s">
        <v>342</v>
      </c>
      <c r="BE206" s="239">
        <f>IF(N206="základní",J206,0)</f>
        <v>0</v>
      </c>
      <c r="BF206" s="239">
        <f>IF(N206="snížená",J206,0)</f>
        <v>0</v>
      </c>
      <c r="BG206" s="239">
        <f>IF(N206="zákl. přenesená",J206,0)</f>
        <v>0</v>
      </c>
      <c r="BH206" s="239">
        <f>IF(N206="sníž. přenesená",J206,0)</f>
        <v>0</v>
      </c>
      <c r="BI206" s="239">
        <f>IF(N206="nulová",J206,0)</f>
        <v>0</v>
      </c>
      <c r="BJ206" s="18" t="s">
        <v>83</v>
      </c>
      <c r="BK206" s="239">
        <f>ROUND(I206*H206,2)</f>
        <v>0</v>
      </c>
      <c r="BL206" s="18" t="s">
        <v>360</v>
      </c>
      <c r="BM206" s="238" t="s">
        <v>4698</v>
      </c>
    </row>
    <row r="207" s="2" customFormat="1">
      <c r="A207" s="39"/>
      <c r="B207" s="40"/>
      <c r="C207" s="41"/>
      <c r="D207" s="240" t="s">
        <v>349</v>
      </c>
      <c r="E207" s="41"/>
      <c r="F207" s="241" t="s">
        <v>4697</v>
      </c>
      <c r="G207" s="41"/>
      <c r="H207" s="41"/>
      <c r="I207" s="242"/>
      <c r="J207" s="41"/>
      <c r="K207" s="41"/>
      <c r="L207" s="45"/>
      <c r="M207" s="243"/>
      <c r="N207" s="244"/>
      <c r="O207" s="92"/>
      <c r="P207" s="92"/>
      <c r="Q207" s="92"/>
      <c r="R207" s="92"/>
      <c r="S207" s="92"/>
      <c r="T207" s="93"/>
      <c r="U207" s="39"/>
      <c r="V207" s="39"/>
      <c r="W207" s="39"/>
      <c r="X207" s="39"/>
      <c r="Y207" s="39"/>
      <c r="Z207" s="39"/>
      <c r="AA207" s="39"/>
      <c r="AB207" s="39"/>
      <c r="AC207" s="39"/>
      <c r="AD207" s="39"/>
      <c r="AE207" s="39"/>
      <c r="AT207" s="18" t="s">
        <v>349</v>
      </c>
      <c r="AU207" s="18" t="s">
        <v>85</v>
      </c>
    </row>
    <row r="208" s="13" customFormat="1">
      <c r="A208" s="13"/>
      <c r="B208" s="252"/>
      <c r="C208" s="253"/>
      <c r="D208" s="240" t="s">
        <v>446</v>
      </c>
      <c r="E208" s="254" t="s">
        <v>1</v>
      </c>
      <c r="F208" s="255" t="s">
        <v>4691</v>
      </c>
      <c r="G208" s="253"/>
      <c r="H208" s="256">
        <v>49.411999999999999</v>
      </c>
      <c r="I208" s="257"/>
      <c r="J208" s="253"/>
      <c r="K208" s="253"/>
      <c r="L208" s="258"/>
      <c r="M208" s="259"/>
      <c r="N208" s="260"/>
      <c r="O208" s="260"/>
      <c r="P208" s="260"/>
      <c r="Q208" s="260"/>
      <c r="R208" s="260"/>
      <c r="S208" s="260"/>
      <c r="T208" s="261"/>
      <c r="U208" s="13"/>
      <c r="V208" s="13"/>
      <c r="W208" s="13"/>
      <c r="X208" s="13"/>
      <c r="Y208" s="13"/>
      <c r="Z208" s="13"/>
      <c r="AA208" s="13"/>
      <c r="AB208" s="13"/>
      <c r="AC208" s="13"/>
      <c r="AD208" s="13"/>
      <c r="AE208" s="13"/>
      <c r="AT208" s="262" t="s">
        <v>446</v>
      </c>
      <c r="AU208" s="262" t="s">
        <v>85</v>
      </c>
      <c r="AV208" s="13" t="s">
        <v>85</v>
      </c>
      <c r="AW208" s="13" t="s">
        <v>32</v>
      </c>
      <c r="AX208" s="13" t="s">
        <v>83</v>
      </c>
      <c r="AY208" s="262" t="s">
        <v>342</v>
      </c>
    </row>
    <row r="209" s="2" customFormat="1" ht="24.15" customHeight="1">
      <c r="A209" s="39"/>
      <c r="B209" s="40"/>
      <c r="C209" s="227" t="s">
        <v>397</v>
      </c>
      <c r="D209" s="227" t="s">
        <v>343</v>
      </c>
      <c r="E209" s="228" t="s">
        <v>4699</v>
      </c>
      <c r="F209" s="229" t="s">
        <v>4700</v>
      </c>
      <c r="G209" s="230" t="s">
        <v>562</v>
      </c>
      <c r="H209" s="231">
        <v>494.12</v>
      </c>
      <c r="I209" s="232"/>
      <c r="J209" s="233">
        <f>ROUND(I209*H209,2)</f>
        <v>0</v>
      </c>
      <c r="K209" s="229" t="s">
        <v>1</v>
      </c>
      <c r="L209" s="45"/>
      <c r="M209" s="234" t="s">
        <v>1</v>
      </c>
      <c r="N209" s="235" t="s">
        <v>41</v>
      </c>
      <c r="O209" s="92"/>
      <c r="P209" s="236">
        <f>O209*H209</f>
        <v>0</v>
      </c>
      <c r="Q209" s="236">
        <v>0</v>
      </c>
      <c r="R209" s="236">
        <f>Q209*H209</f>
        <v>0</v>
      </c>
      <c r="S209" s="236">
        <v>0</v>
      </c>
      <c r="T209" s="237">
        <f>S209*H209</f>
        <v>0</v>
      </c>
      <c r="U209" s="39"/>
      <c r="V209" s="39"/>
      <c r="W209" s="39"/>
      <c r="X209" s="39"/>
      <c r="Y209" s="39"/>
      <c r="Z209" s="39"/>
      <c r="AA209" s="39"/>
      <c r="AB209" s="39"/>
      <c r="AC209" s="39"/>
      <c r="AD209" s="39"/>
      <c r="AE209" s="39"/>
      <c r="AR209" s="238" t="s">
        <v>360</v>
      </c>
      <c r="AT209" s="238" t="s">
        <v>343</v>
      </c>
      <c r="AU209" s="238" t="s">
        <v>85</v>
      </c>
      <c r="AY209" s="18" t="s">
        <v>342</v>
      </c>
      <c r="BE209" s="239">
        <f>IF(N209="základní",J209,0)</f>
        <v>0</v>
      </c>
      <c r="BF209" s="239">
        <f>IF(N209="snížená",J209,0)</f>
        <v>0</v>
      </c>
      <c r="BG209" s="239">
        <f>IF(N209="zákl. přenesená",J209,0)</f>
        <v>0</v>
      </c>
      <c r="BH209" s="239">
        <f>IF(N209="sníž. přenesená",J209,0)</f>
        <v>0</v>
      </c>
      <c r="BI209" s="239">
        <f>IF(N209="nulová",J209,0)</f>
        <v>0</v>
      </c>
      <c r="BJ209" s="18" t="s">
        <v>83</v>
      </c>
      <c r="BK209" s="239">
        <f>ROUND(I209*H209,2)</f>
        <v>0</v>
      </c>
      <c r="BL209" s="18" t="s">
        <v>360</v>
      </c>
      <c r="BM209" s="238" t="s">
        <v>4701</v>
      </c>
    </row>
    <row r="210" s="2" customFormat="1">
      <c r="A210" s="39"/>
      <c r="B210" s="40"/>
      <c r="C210" s="41"/>
      <c r="D210" s="240" t="s">
        <v>349</v>
      </c>
      <c r="E210" s="41"/>
      <c r="F210" s="241" t="s">
        <v>4700</v>
      </c>
      <c r="G210" s="41"/>
      <c r="H210" s="41"/>
      <c r="I210" s="242"/>
      <c r="J210" s="41"/>
      <c r="K210" s="41"/>
      <c r="L210" s="45"/>
      <c r="M210" s="243"/>
      <c r="N210" s="244"/>
      <c r="O210" s="92"/>
      <c r="P210" s="92"/>
      <c r="Q210" s="92"/>
      <c r="R210" s="92"/>
      <c r="S210" s="92"/>
      <c r="T210" s="93"/>
      <c r="U210" s="39"/>
      <c r="V210" s="39"/>
      <c r="W210" s="39"/>
      <c r="X210" s="39"/>
      <c r="Y210" s="39"/>
      <c r="Z210" s="39"/>
      <c r="AA210" s="39"/>
      <c r="AB210" s="39"/>
      <c r="AC210" s="39"/>
      <c r="AD210" s="39"/>
      <c r="AE210" s="39"/>
      <c r="AT210" s="18" t="s">
        <v>349</v>
      </c>
      <c r="AU210" s="18" t="s">
        <v>85</v>
      </c>
    </row>
    <row r="211" s="13" customFormat="1">
      <c r="A211" s="13"/>
      <c r="B211" s="252"/>
      <c r="C211" s="253"/>
      <c r="D211" s="240" t="s">
        <v>446</v>
      </c>
      <c r="E211" s="254" t="s">
        <v>1</v>
      </c>
      <c r="F211" s="255" t="s">
        <v>4695</v>
      </c>
      <c r="G211" s="253"/>
      <c r="H211" s="256">
        <v>494.12</v>
      </c>
      <c r="I211" s="257"/>
      <c r="J211" s="253"/>
      <c r="K211" s="253"/>
      <c r="L211" s="258"/>
      <c r="M211" s="259"/>
      <c r="N211" s="260"/>
      <c r="O211" s="260"/>
      <c r="P211" s="260"/>
      <c r="Q211" s="260"/>
      <c r="R211" s="260"/>
      <c r="S211" s="260"/>
      <c r="T211" s="261"/>
      <c r="U211" s="13"/>
      <c r="V211" s="13"/>
      <c r="W211" s="13"/>
      <c r="X211" s="13"/>
      <c r="Y211" s="13"/>
      <c r="Z211" s="13"/>
      <c r="AA211" s="13"/>
      <c r="AB211" s="13"/>
      <c r="AC211" s="13"/>
      <c r="AD211" s="13"/>
      <c r="AE211" s="13"/>
      <c r="AT211" s="262" t="s">
        <v>446</v>
      </c>
      <c r="AU211" s="262" t="s">
        <v>85</v>
      </c>
      <c r="AV211" s="13" t="s">
        <v>85</v>
      </c>
      <c r="AW211" s="13" t="s">
        <v>32</v>
      </c>
      <c r="AX211" s="13" t="s">
        <v>83</v>
      </c>
      <c r="AY211" s="262" t="s">
        <v>342</v>
      </c>
    </row>
    <row r="212" s="2" customFormat="1" ht="16.5" customHeight="1">
      <c r="A212" s="39"/>
      <c r="B212" s="40"/>
      <c r="C212" s="227" t="s">
        <v>401</v>
      </c>
      <c r="D212" s="227" t="s">
        <v>343</v>
      </c>
      <c r="E212" s="228" t="s">
        <v>3058</v>
      </c>
      <c r="F212" s="229" t="s">
        <v>3059</v>
      </c>
      <c r="G212" s="230" t="s">
        <v>562</v>
      </c>
      <c r="H212" s="231">
        <v>49.411999999999999</v>
      </c>
      <c r="I212" s="232"/>
      <c r="J212" s="233">
        <f>ROUND(I212*H212,2)</f>
        <v>0</v>
      </c>
      <c r="K212" s="229" t="s">
        <v>1</v>
      </c>
      <c r="L212" s="45"/>
      <c r="M212" s="234" t="s">
        <v>1</v>
      </c>
      <c r="N212" s="235" t="s">
        <v>41</v>
      </c>
      <c r="O212" s="92"/>
      <c r="P212" s="236">
        <f>O212*H212</f>
        <v>0</v>
      </c>
      <c r="Q212" s="236">
        <v>0</v>
      </c>
      <c r="R212" s="236">
        <f>Q212*H212</f>
        <v>0</v>
      </c>
      <c r="S212" s="236">
        <v>0</v>
      </c>
      <c r="T212" s="237">
        <f>S212*H212</f>
        <v>0</v>
      </c>
      <c r="U212" s="39"/>
      <c r="V212" s="39"/>
      <c r="W212" s="39"/>
      <c r="X212" s="39"/>
      <c r="Y212" s="39"/>
      <c r="Z212" s="39"/>
      <c r="AA212" s="39"/>
      <c r="AB212" s="39"/>
      <c r="AC212" s="39"/>
      <c r="AD212" s="39"/>
      <c r="AE212" s="39"/>
      <c r="AR212" s="238" t="s">
        <v>360</v>
      </c>
      <c r="AT212" s="238" t="s">
        <v>343</v>
      </c>
      <c r="AU212" s="238" t="s">
        <v>85</v>
      </c>
      <c r="AY212" s="18" t="s">
        <v>342</v>
      </c>
      <c r="BE212" s="239">
        <f>IF(N212="základní",J212,0)</f>
        <v>0</v>
      </c>
      <c r="BF212" s="239">
        <f>IF(N212="snížená",J212,0)</f>
        <v>0</v>
      </c>
      <c r="BG212" s="239">
        <f>IF(N212="zákl. přenesená",J212,0)</f>
        <v>0</v>
      </c>
      <c r="BH212" s="239">
        <f>IF(N212="sníž. přenesená",J212,0)</f>
        <v>0</v>
      </c>
      <c r="BI212" s="239">
        <f>IF(N212="nulová",J212,0)</f>
        <v>0</v>
      </c>
      <c r="BJ212" s="18" t="s">
        <v>83</v>
      </c>
      <c r="BK212" s="239">
        <f>ROUND(I212*H212,2)</f>
        <v>0</v>
      </c>
      <c r="BL212" s="18" t="s">
        <v>360</v>
      </c>
      <c r="BM212" s="238" t="s">
        <v>4702</v>
      </c>
    </row>
    <row r="213" s="2" customFormat="1">
      <c r="A213" s="39"/>
      <c r="B213" s="40"/>
      <c r="C213" s="41"/>
      <c r="D213" s="240" t="s">
        <v>349</v>
      </c>
      <c r="E213" s="41"/>
      <c r="F213" s="241" t="s">
        <v>3059</v>
      </c>
      <c r="G213" s="41"/>
      <c r="H213" s="41"/>
      <c r="I213" s="242"/>
      <c r="J213" s="41"/>
      <c r="K213" s="41"/>
      <c r="L213" s="45"/>
      <c r="M213" s="243"/>
      <c r="N213" s="244"/>
      <c r="O213" s="92"/>
      <c r="P213" s="92"/>
      <c r="Q213" s="92"/>
      <c r="R213" s="92"/>
      <c r="S213" s="92"/>
      <c r="T213" s="93"/>
      <c r="U213" s="39"/>
      <c r="V213" s="39"/>
      <c r="W213" s="39"/>
      <c r="X213" s="39"/>
      <c r="Y213" s="39"/>
      <c r="Z213" s="39"/>
      <c r="AA213" s="39"/>
      <c r="AB213" s="39"/>
      <c r="AC213" s="39"/>
      <c r="AD213" s="39"/>
      <c r="AE213" s="39"/>
      <c r="AT213" s="18" t="s">
        <v>349</v>
      </c>
      <c r="AU213" s="18" t="s">
        <v>85</v>
      </c>
    </row>
    <row r="214" s="13" customFormat="1">
      <c r="A214" s="13"/>
      <c r="B214" s="252"/>
      <c r="C214" s="253"/>
      <c r="D214" s="240" t="s">
        <v>446</v>
      </c>
      <c r="E214" s="254" t="s">
        <v>1</v>
      </c>
      <c r="F214" s="255" t="s">
        <v>4691</v>
      </c>
      <c r="G214" s="253"/>
      <c r="H214" s="256">
        <v>49.411999999999999</v>
      </c>
      <c r="I214" s="257"/>
      <c r="J214" s="253"/>
      <c r="K214" s="253"/>
      <c r="L214" s="258"/>
      <c r="M214" s="259"/>
      <c r="N214" s="260"/>
      <c r="O214" s="260"/>
      <c r="P214" s="260"/>
      <c r="Q214" s="260"/>
      <c r="R214" s="260"/>
      <c r="S214" s="260"/>
      <c r="T214" s="261"/>
      <c r="U214" s="13"/>
      <c r="V214" s="13"/>
      <c r="W214" s="13"/>
      <c r="X214" s="13"/>
      <c r="Y214" s="13"/>
      <c r="Z214" s="13"/>
      <c r="AA214" s="13"/>
      <c r="AB214" s="13"/>
      <c r="AC214" s="13"/>
      <c r="AD214" s="13"/>
      <c r="AE214" s="13"/>
      <c r="AT214" s="262" t="s">
        <v>446</v>
      </c>
      <c r="AU214" s="262" t="s">
        <v>85</v>
      </c>
      <c r="AV214" s="13" t="s">
        <v>85</v>
      </c>
      <c r="AW214" s="13" t="s">
        <v>32</v>
      </c>
      <c r="AX214" s="13" t="s">
        <v>83</v>
      </c>
      <c r="AY214" s="262" t="s">
        <v>342</v>
      </c>
    </row>
    <row r="215" s="2" customFormat="1" ht="16.5" customHeight="1">
      <c r="A215" s="39"/>
      <c r="B215" s="40"/>
      <c r="C215" s="227" t="s">
        <v>408</v>
      </c>
      <c r="D215" s="227" t="s">
        <v>343</v>
      </c>
      <c r="E215" s="228" t="s">
        <v>4703</v>
      </c>
      <c r="F215" s="229" t="s">
        <v>4704</v>
      </c>
      <c r="G215" s="230" t="s">
        <v>562</v>
      </c>
      <c r="H215" s="231">
        <v>49.411999999999999</v>
      </c>
      <c r="I215" s="232"/>
      <c r="J215" s="233">
        <f>ROUND(I215*H215,2)</f>
        <v>0</v>
      </c>
      <c r="K215" s="229" t="s">
        <v>1</v>
      </c>
      <c r="L215" s="45"/>
      <c r="M215" s="234" t="s">
        <v>1</v>
      </c>
      <c r="N215" s="235" t="s">
        <v>41</v>
      </c>
      <c r="O215" s="92"/>
      <c r="P215" s="236">
        <f>O215*H215</f>
        <v>0</v>
      </c>
      <c r="Q215" s="236">
        <v>0</v>
      </c>
      <c r="R215" s="236">
        <f>Q215*H215</f>
        <v>0</v>
      </c>
      <c r="S215" s="236">
        <v>0</v>
      </c>
      <c r="T215" s="237">
        <f>S215*H215</f>
        <v>0</v>
      </c>
      <c r="U215" s="39"/>
      <c r="V215" s="39"/>
      <c r="W215" s="39"/>
      <c r="X215" s="39"/>
      <c r="Y215" s="39"/>
      <c r="Z215" s="39"/>
      <c r="AA215" s="39"/>
      <c r="AB215" s="39"/>
      <c r="AC215" s="39"/>
      <c r="AD215" s="39"/>
      <c r="AE215" s="39"/>
      <c r="AR215" s="238" t="s">
        <v>360</v>
      </c>
      <c r="AT215" s="238" t="s">
        <v>343</v>
      </c>
      <c r="AU215" s="238" t="s">
        <v>85</v>
      </c>
      <c r="AY215" s="18" t="s">
        <v>342</v>
      </c>
      <c r="BE215" s="239">
        <f>IF(N215="základní",J215,0)</f>
        <v>0</v>
      </c>
      <c r="BF215" s="239">
        <f>IF(N215="snížená",J215,0)</f>
        <v>0</v>
      </c>
      <c r="BG215" s="239">
        <f>IF(N215="zákl. přenesená",J215,0)</f>
        <v>0</v>
      </c>
      <c r="BH215" s="239">
        <f>IF(N215="sníž. přenesená",J215,0)</f>
        <v>0</v>
      </c>
      <c r="BI215" s="239">
        <f>IF(N215="nulová",J215,0)</f>
        <v>0</v>
      </c>
      <c r="BJ215" s="18" t="s">
        <v>83</v>
      </c>
      <c r="BK215" s="239">
        <f>ROUND(I215*H215,2)</f>
        <v>0</v>
      </c>
      <c r="BL215" s="18" t="s">
        <v>360</v>
      </c>
      <c r="BM215" s="238" t="s">
        <v>4705</v>
      </c>
    </row>
    <row r="216" s="2" customFormat="1">
      <c r="A216" s="39"/>
      <c r="B216" s="40"/>
      <c r="C216" s="41"/>
      <c r="D216" s="240" t="s">
        <v>349</v>
      </c>
      <c r="E216" s="41"/>
      <c r="F216" s="241" t="s">
        <v>4704</v>
      </c>
      <c r="G216" s="41"/>
      <c r="H216" s="41"/>
      <c r="I216" s="242"/>
      <c r="J216" s="41"/>
      <c r="K216" s="41"/>
      <c r="L216" s="45"/>
      <c r="M216" s="243"/>
      <c r="N216" s="244"/>
      <c r="O216" s="92"/>
      <c r="P216" s="92"/>
      <c r="Q216" s="92"/>
      <c r="R216" s="92"/>
      <c r="S216" s="92"/>
      <c r="T216" s="93"/>
      <c r="U216" s="39"/>
      <c r="V216" s="39"/>
      <c r="W216" s="39"/>
      <c r="X216" s="39"/>
      <c r="Y216" s="39"/>
      <c r="Z216" s="39"/>
      <c r="AA216" s="39"/>
      <c r="AB216" s="39"/>
      <c r="AC216" s="39"/>
      <c r="AD216" s="39"/>
      <c r="AE216" s="39"/>
      <c r="AT216" s="18" t="s">
        <v>349</v>
      </c>
      <c r="AU216" s="18" t="s">
        <v>85</v>
      </c>
    </row>
    <row r="217" s="13" customFormat="1">
      <c r="A217" s="13"/>
      <c r="B217" s="252"/>
      <c r="C217" s="253"/>
      <c r="D217" s="240" t="s">
        <v>446</v>
      </c>
      <c r="E217" s="254" t="s">
        <v>1</v>
      </c>
      <c r="F217" s="255" t="s">
        <v>4691</v>
      </c>
      <c r="G217" s="253"/>
      <c r="H217" s="256">
        <v>49.411999999999999</v>
      </c>
      <c r="I217" s="257"/>
      <c r="J217" s="253"/>
      <c r="K217" s="253"/>
      <c r="L217" s="258"/>
      <c r="M217" s="259"/>
      <c r="N217" s="260"/>
      <c r="O217" s="260"/>
      <c r="P217" s="260"/>
      <c r="Q217" s="260"/>
      <c r="R217" s="260"/>
      <c r="S217" s="260"/>
      <c r="T217" s="261"/>
      <c r="U217" s="13"/>
      <c r="V217" s="13"/>
      <c r="W217" s="13"/>
      <c r="X217" s="13"/>
      <c r="Y217" s="13"/>
      <c r="Z217" s="13"/>
      <c r="AA217" s="13"/>
      <c r="AB217" s="13"/>
      <c r="AC217" s="13"/>
      <c r="AD217" s="13"/>
      <c r="AE217" s="13"/>
      <c r="AT217" s="262" t="s">
        <v>446</v>
      </c>
      <c r="AU217" s="262" t="s">
        <v>85</v>
      </c>
      <c r="AV217" s="13" t="s">
        <v>85</v>
      </c>
      <c r="AW217" s="13" t="s">
        <v>32</v>
      </c>
      <c r="AX217" s="13" t="s">
        <v>83</v>
      </c>
      <c r="AY217" s="262" t="s">
        <v>342</v>
      </c>
    </row>
    <row r="218" s="2" customFormat="1" ht="16.5" customHeight="1">
      <c r="A218" s="39"/>
      <c r="B218" s="40"/>
      <c r="C218" s="227" t="s">
        <v>8</v>
      </c>
      <c r="D218" s="227" t="s">
        <v>343</v>
      </c>
      <c r="E218" s="228" t="s">
        <v>633</v>
      </c>
      <c r="F218" s="229" t="s">
        <v>634</v>
      </c>
      <c r="G218" s="230" t="s">
        <v>462</v>
      </c>
      <c r="H218" s="231">
        <v>177.88300000000001</v>
      </c>
      <c r="I218" s="232"/>
      <c r="J218" s="233">
        <f>ROUND(I218*H218,2)</f>
        <v>0</v>
      </c>
      <c r="K218" s="229" t="s">
        <v>1</v>
      </c>
      <c r="L218" s="45"/>
      <c r="M218" s="234" t="s">
        <v>1</v>
      </c>
      <c r="N218" s="235" t="s">
        <v>41</v>
      </c>
      <c r="O218" s="92"/>
      <c r="P218" s="236">
        <f>O218*H218</f>
        <v>0</v>
      </c>
      <c r="Q218" s="236">
        <v>0</v>
      </c>
      <c r="R218" s="236">
        <f>Q218*H218</f>
        <v>0</v>
      </c>
      <c r="S218" s="236">
        <v>0</v>
      </c>
      <c r="T218" s="237">
        <f>S218*H218</f>
        <v>0</v>
      </c>
      <c r="U218" s="39"/>
      <c r="V218" s="39"/>
      <c r="W218" s="39"/>
      <c r="X218" s="39"/>
      <c r="Y218" s="39"/>
      <c r="Z218" s="39"/>
      <c r="AA218" s="39"/>
      <c r="AB218" s="39"/>
      <c r="AC218" s="39"/>
      <c r="AD218" s="39"/>
      <c r="AE218" s="39"/>
      <c r="AR218" s="238" t="s">
        <v>360</v>
      </c>
      <c r="AT218" s="238" t="s">
        <v>343</v>
      </c>
      <c r="AU218" s="238" t="s">
        <v>85</v>
      </c>
      <c r="AY218" s="18" t="s">
        <v>342</v>
      </c>
      <c r="BE218" s="239">
        <f>IF(N218="základní",J218,0)</f>
        <v>0</v>
      </c>
      <c r="BF218" s="239">
        <f>IF(N218="snížená",J218,0)</f>
        <v>0</v>
      </c>
      <c r="BG218" s="239">
        <f>IF(N218="zákl. přenesená",J218,0)</f>
        <v>0</v>
      </c>
      <c r="BH218" s="239">
        <f>IF(N218="sníž. přenesená",J218,0)</f>
        <v>0</v>
      </c>
      <c r="BI218" s="239">
        <f>IF(N218="nulová",J218,0)</f>
        <v>0</v>
      </c>
      <c r="BJ218" s="18" t="s">
        <v>83</v>
      </c>
      <c r="BK218" s="239">
        <f>ROUND(I218*H218,2)</f>
        <v>0</v>
      </c>
      <c r="BL218" s="18" t="s">
        <v>360</v>
      </c>
      <c r="BM218" s="238" t="s">
        <v>4706</v>
      </c>
    </row>
    <row r="219" s="2" customFormat="1">
      <c r="A219" s="39"/>
      <c r="B219" s="40"/>
      <c r="C219" s="41"/>
      <c r="D219" s="240" t="s">
        <v>349</v>
      </c>
      <c r="E219" s="41"/>
      <c r="F219" s="241" t="s">
        <v>634</v>
      </c>
      <c r="G219" s="41"/>
      <c r="H219" s="41"/>
      <c r="I219" s="242"/>
      <c r="J219" s="41"/>
      <c r="K219" s="41"/>
      <c r="L219" s="45"/>
      <c r="M219" s="243"/>
      <c r="N219" s="244"/>
      <c r="O219" s="92"/>
      <c r="P219" s="92"/>
      <c r="Q219" s="92"/>
      <c r="R219" s="92"/>
      <c r="S219" s="92"/>
      <c r="T219" s="93"/>
      <c r="U219" s="39"/>
      <c r="V219" s="39"/>
      <c r="W219" s="39"/>
      <c r="X219" s="39"/>
      <c r="Y219" s="39"/>
      <c r="Z219" s="39"/>
      <c r="AA219" s="39"/>
      <c r="AB219" s="39"/>
      <c r="AC219" s="39"/>
      <c r="AD219" s="39"/>
      <c r="AE219" s="39"/>
      <c r="AT219" s="18" t="s">
        <v>349</v>
      </c>
      <c r="AU219" s="18" t="s">
        <v>85</v>
      </c>
    </row>
    <row r="220" s="13" customFormat="1">
      <c r="A220" s="13"/>
      <c r="B220" s="252"/>
      <c r="C220" s="253"/>
      <c r="D220" s="240" t="s">
        <v>446</v>
      </c>
      <c r="E220" s="254" t="s">
        <v>1</v>
      </c>
      <c r="F220" s="255" t="s">
        <v>4707</v>
      </c>
      <c r="G220" s="253"/>
      <c r="H220" s="256">
        <v>177.88300000000001</v>
      </c>
      <c r="I220" s="257"/>
      <c r="J220" s="253"/>
      <c r="K220" s="253"/>
      <c r="L220" s="258"/>
      <c r="M220" s="259"/>
      <c r="N220" s="260"/>
      <c r="O220" s="260"/>
      <c r="P220" s="260"/>
      <c r="Q220" s="260"/>
      <c r="R220" s="260"/>
      <c r="S220" s="260"/>
      <c r="T220" s="261"/>
      <c r="U220" s="13"/>
      <c r="V220" s="13"/>
      <c r="W220" s="13"/>
      <c r="X220" s="13"/>
      <c r="Y220" s="13"/>
      <c r="Z220" s="13"/>
      <c r="AA220" s="13"/>
      <c r="AB220" s="13"/>
      <c r="AC220" s="13"/>
      <c r="AD220" s="13"/>
      <c r="AE220" s="13"/>
      <c r="AT220" s="262" t="s">
        <v>446</v>
      </c>
      <c r="AU220" s="262" t="s">
        <v>85</v>
      </c>
      <c r="AV220" s="13" t="s">
        <v>85</v>
      </c>
      <c r="AW220" s="13" t="s">
        <v>32</v>
      </c>
      <c r="AX220" s="13" t="s">
        <v>83</v>
      </c>
      <c r="AY220" s="262" t="s">
        <v>342</v>
      </c>
    </row>
    <row r="221" s="2" customFormat="1" ht="16.5" customHeight="1">
      <c r="A221" s="39"/>
      <c r="B221" s="40"/>
      <c r="C221" s="227" t="s">
        <v>419</v>
      </c>
      <c r="D221" s="227" t="s">
        <v>343</v>
      </c>
      <c r="E221" s="228" t="s">
        <v>4708</v>
      </c>
      <c r="F221" s="229" t="s">
        <v>628</v>
      </c>
      <c r="G221" s="230" t="s">
        <v>562</v>
      </c>
      <c r="H221" s="231">
        <v>98.823999999999998</v>
      </c>
      <c r="I221" s="232"/>
      <c r="J221" s="233">
        <f>ROUND(I221*H221,2)</f>
        <v>0</v>
      </c>
      <c r="K221" s="229" t="s">
        <v>1</v>
      </c>
      <c r="L221" s="45"/>
      <c r="M221" s="234" t="s">
        <v>1</v>
      </c>
      <c r="N221" s="235" t="s">
        <v>41</v>
      </c>
      <c r="O221" s="92"/>
      <c r="P221" s="236">
        <f>O221*H221</f>
        <v>0</v>
      </c>
      <c r="Q221" s="236">
        <v>0</v>
      </c>
      <c r="R221" s="236">
        <f>Q221*H221</f>
        <v>0</v>
      </c>
      <c r="S221" s="236">
        <v>0</v>
      </c>
      <c r="T221" s="237">
        <f>S221*H221</f>
        <v>0</v>
      </c>
      <c r="U221" s="39"/>
      <c r="V221" s="39"/>
      <c r="W221" s="39"/>
      <c r="X221" s="39"/>
      <c r="Y221" s="39"/>
      <c r="Z221" s="39"/>
      <c r="AA221" s="39"/>
      <c r="AB221" s="39"/>
      <c r="AC221" s="39"/>
      <c r="AD221" s="39"/>
      <c r="AE221" s="39"/>
      <c r="AR221" s="238" t="s">
        <v>360</v>
      </c>
      <c r="AT221" s="238" t="s">
        <v>343</v>
      </c>
      <c r="AU221" s="238" t="s">
        <v>85</v>
      </c>
      <c r="AY221" s="18" t="s">
        <v>342</v>
      </c>
      <c r="BE221" s="239">
        <f>IF(N221="základní",J221,0)</f>
        <v>0</v>
      </c>
      <c r="BF221" s="239">
        <f>IF(N221="snížená",J221,0)</f>
        <v>0</v>
      </c>
      <c r="BG221" s="239">
        <f>IF(N221="zákl. přenesená",J221,0)</f>
        <v>0</v>
      </c>
      <c r="BH221" s="239">
        <f>IF(N221="sníž. přenesená",J221,0)</f>
        <v>0</v>
      </c>
      <c r="BI221" s="239">
        <f>IF(N221="nulová",J221,0)</f>
        <v>0</v>
      </c>
      <c r="BJ221" s="18" t="s">
        <v>83</v>
      </c>
      <c r="BK221" s="239">
        <f>ROUND(I221*H221,2)</f>
        <v>0</v>
      </c>
      <c r="BL221" s="18" t="s">
        <v>360</v>
      </c>
      <c r="BM221" s="238" t="s">
        <v>4709</v>
      </c>
    </row>
    <row r="222" s="2" customFormat="1">
      <c r="A222" s="39"/>
      <c r="B222" s="40"/>
      <c r="C222" s="41"/>
      <c r="D222" s="240" t="s">
        <v>349</v>
      </c>
      <c r="E222" s="41"/>
      <c r="F222" s="241" t="s">
        <v>628</v>
      </c>
      <c r="G222" s="41"/>
      <c r="H222" s="41"/>
      <c r="I222" s="242"/>
      <c r="J222" s="41"/>
      <c r="K222" s="41"/>
      <c r="L222" s="45"/>
      <c r="M222" s="243"/>
      <c r="N222" s="244"/>
      <c r="O222" s="92"/>
      <c r="P222" s="92"/>
      <c r="Q222" s="92"/>
      <c r="R222" s="92"/>
      <c r="S222" s="92"/>
      <c r="T222" s="93"/>
      <c r="U222" s="39"/>
      <c r="V222" s="39"/>
      <c r="W222" s="39"/>
      <c r="X222" s="39"/>
      <c r="Y222" s="39"/>
      <c r="Z222" s="39"/>
      <c r="AA222" s="39"/>
      <c r="AB222" s="39"/>
      <c r="AC222" s="39"/>
      <c r="AD222" s="39"/>
      <c r="AE222" s="39"/>
      <c r="AT222" s="18" t="s">
        <v>349</v>
      </c>
      <c r="AU222" s="18" t="s">
        <v>85</v>
      </c>
    </row>
    <row r="223" s="13" customFormat="1">
      <c r="A223" s="13"/>
      <c r="B223" s="252"/>
      <c r="C223" s="253"/>
      <c r="D223" s="240" t="s">
        <v>446</v>
      </c>
      <c r="E223" s="254" t="s">
        <v>1</v>
      </c>
      <c r="F223" s="255" t="s">
        <v>4710</v>
      </c>
      <c r="G223" s="253"/>
      <c r="H223" s="256">
        <v>98.823999999999998</v>
      </c>
      <c r="I223" s="257"/>
      <c r="J223" s="253"/>
      <c r="K223" s="253"/>
      <c r="L223" s="258"/>
      <c r="M223" s="259"/>
      <c r="N223" s="260"/>
      <c r="O223" s="260"/>
      <c r="P223" s="260"/>
      <c r="Q223" s="260"/>
      <c r="R223" s="260"/>
      <c r="S223" s="260"/>
      <c r="T223" s="261"/>
      <c r="U223" s="13"/>
      <c r="V223" s="13"/>
      <c r="W223" s="13"/>
      <c r="X223" s="13"/>
      <c r="Y223" s="13"/>
      <c r="Z223" s="13"/>
      <c r="AA223" s="13"/>
      <c r="AB223" s="13"/>
      <c r="AC223" s="13"/>
      <c r="AD223" s="13"/>
      <c r="AE223" s="13"/>
      <c r="AT223" s="262" t="s">
        <v>446</v>
      </c>
      <c r="AU223" s="262" t="s">
        <v>85</v>
      </c>
      <c r="AV223" s="13" t="s">
        <v>85</v>
      </c>
      <c r="AW223" s="13" t="s">
        <v>32</v>
      </c>
      <c r="AX223" s="13" t="s">
        <v>83</v>
      </c>
      <c r="AY223" s="262" t="s">
        <v>342</v>
      </c>
    </row>
    <row r="224" s="2" customFormat="1" ht="16.5" customHeight="1">
      <c r="A224" s="39"/>
      <c r="B224" s="40"/>
      <c r="C224" s="227" t="s">
        <v>423</v>
      </c>
      <c r="D224" s="227" t="s">
        <v>343</v>
      </c>
      <c r="E224" s="228" t="s">
        <v>640</v>
      </c>
      <c r="F224" s="229" t="s">
        <v>641</v>
      </c>
      <c r="G224" s="230" t="s">
        <v>562</v>
      </c>
      <c r="H224" s="231">
        <v>98.823999999999998</v>
      </c>
      <c r="I224" s="232"/>
      <c r="J224" s="233">
        <f>ROUND(I224*H224,2)</f>
        <v>0</v>
      </c>
      <c r="K224" s="229" t="s">
        <v>1</v>
      </c>
      <c r="L224" s="45"/>
      <c r="M224" s="234" t="s">
        <v>1</v>
      </c>
      <c r="N224" s="235" t="s">
        <v>41</v>
      </c>
      <c r="O224" s="92"/>
      <c r="P224" s="236">
        <f>O224*H224</f>
        <v>0</v>
      </c>
      <c r="Q224" s="236">
        <v>0</v>
      </c>
      <c r="R224" s="236">
        <f>Q224*H224</f>
        <v>0</v>
      </c>
      <c r="S224" s="236">
        <v>0</v>
      </c>
      <c r="T224" s="237">
        <f>S224*H224</f>
        <v>0</v>
      </c>
      <c r="U224" s="39"/>
      <c r="V224" s="39"/>
      <c r="W224" s="39"/>
      <c r="X224" s="39"/>
      <c r="Y224" s="39"/>
      <c r="Z224" s="39"/>
      <c r="AA224" s="39"/>
      <c r="AB224" s="39"/>
      <c r="AC224" s="39"/>
      <c r="AD224" s="39"/>
      <c r="AE224" s="39"/>
      <c r="AR224" s="238" t="s">
        <v>360</v>
      </c>
      <c r="AT224" s="238" t="s">
        <v>343</v>
      </c>
      <c r="AU224" s="238" t="s">
        <v>85</v>
      </c>
      <c r="AY224" s="18" t="s">
        <v>342</v>
      </c>
      <c r="BE224" s="239">
        <f>IF(N224="základní",J224,0)</f>
        <v>0</v>
      </c>
      <c r="BF224" s="239">
        <f>IF(N224="snížená",J224,0)</f>
        <v>0</v>
      </c>
      <c r="BG224" s="239">
        <f>IF(N224="zákl. přenesená",J224,0)</f>
        <v>0</v>
      </c>
      <c r="BH224" s="239">
        <f>IF(N224="sníž. přenesená",J224,0)</f>
        <v>0</v>
      </c>
      <c r="BI224" s="239">
        <f>IF(N224="nulová",J224,0)</f>
        <v>0</v>
      </c>
      <c r="BJ224" s="18" t="s">
        <v>83</v>
      </c>
      <c r="BK224" s="239">
        <f>ROUND(I224*H224,2)</f>
        <v>0</v>
      </c>
      <c r="BL224" s="18" t="s">
        <v>360</v>
      </c>
      <c r="BM224" s="238" t="s">
        <v>4711</v>
      </c>
    </row>
    <row r="225" s="2" customFormat="1">
      <c r="A225" s="39"/>
      <c r="B225" s="40"/>
      <c r="C225" s="41"/>
      <c r="D225" s="240" t="s">
        <v>349</v>
      </c>
      <c r="E225" s="41"/>
      <c r="F225" s="241" t="s">
        <v>641</v>
      </c>
      <c r="G225" s="41"/>
      <c r="H225" s="41"/>
      <c r="I225" s="242"/>
      <c r="J225" s="41"/>
      <c r="K225" s="41"/>
      <c r="L225" s="45"/>
      <c r="M225" s="243"/>
      <c r="N225" s="244"/>
      <c r="O225" s="92"/>
      <c r="P225" s="92"/>
      <c r="Q225" s="92"/>
      <c r="R225" s="92"/>
      <c r="S225" s="92"/>
      <c r="T225" s="93"/>
      <c r="U225" s="39"/>
      <c r="V225" s="39"/>
      <c r="W225" s="39"/>
      <c r="X225" s="39"/>
      <c r="Y225" s="39"/>
      <c r="Z225" s="39"/>
      <c r="AA225" s="39"/>
      <c r="AB225" s="39"/>
      <c r="AC225" s="39"/>
      <c r="AD225" s="39"/>
      <c r="AE225" s="39"/>
      <c r="AT225" s="18" t="s">
        <v>349</v>
      </c>
      <c r="AU225" s="18" t="s">
        <v>85</v>
      </c>
    </row>
    <row r="226" s="13" customFormat="1">
      <c r="A226" s="13"/>
      <c r="B226" s="252"/>
      <c r="C226" s="253"/>
      <c r="D226" s="240" t="s">
        <v>446</v>
      </c>
      <c r="E226" s="254" t="s">
        <v>1</v>
      </c>
      <c r="F226" s="255" t="s">
        <v>4712</v>
      </c>
      <c r="G226" s="253"/>
      <c r="H226" s="256">
        <v>98.823999999999998</v>
      </c>
      <c r="I226" s="257"/>
      <c r="J226" s="253"/>
      <c r="K226" s="253"/>
      <c r="L226" s="258"/>
      <c r="M226" s="259"/>
      <c r="N226" s="260"/>
      <c r="O226" s="260"/>
      <c r="P226" s="260"/>
      <c r="Q226" s="260"/>
      <c r="R226" s="260"/>
      <c r="S226" s="260"/>
      <c r="T226" s="261"/>
      <c r="U226" s="13"/>
      <c r="V226" s="13"/>
      <c r="W226" s="13"/>
      <c r="X226" s="13"/>
      <c r="Y226" s="13"/>
      <c r="Z226" s="13"/>
      <c r="AA226" s="13"/>
      <c r="AB226" s="13"/>
      <c r="AC226" s="13"/>
      <c r="AD226" s="13"/>
      <c r="AE226" s="13"/>
      <c r="AT226" s="262" t="s">
        <v>446</v>
      </c>
      <c r="AU226" s="262" t="s">
        <v>85</v>
      </c>
      <c r="AV226" s="13" t="s">
        <v>85</v>
      </c>
      <c r="AW226" s="13" t="s">
        <v>32</v>
      </c>
      <c r="AX226" s="13" t="s">
        <v>83</v>
      </c>
      <c r="AY226" s="262" t="s">
        <v>342</v>
      </c>
    </row>
    <row r="227" s="2" customFormat="1" ht="16.5" customHeight="1">
      <c r="A227" s="39"/>
      <c r="B227" s="40"/>
      <c r="C227" s="295" t="s">
        <v>428</v>
      </c>
      <c r="D227" s="295" t="s">
        <v>621</v>
      </c>
      <c r="E227" s="296" t="s">
        <v>4713</v>
      </c>
      <c r="F227" s="297" t="s">
        <v>4714</v>
      </c>
      <c r="G227" s="298" t="s">
        <v>462</v>
      </c>
      <c r="H227" s="299">
        <v>182.82400000000001</v>
      </c>
      <c r="I227" s="300"/>
      <c r="J227" s="301">
        <f>ROUND(I227*H227,2)</f>
        <v>0</v>
      </c>
      <c r="K227" s="297" t="s">
        <v>1</v>
      </c>
      <c r="L227" s="302"/>
      <c r="M227" s="303" t="s">
        <v>1</v>
      </c>
      <c r="N227" s="304" t="s">
        <v>41</v>
      </c>
      <c r="O227" s="92"/>
      <c r="P227" s="236">
        <f>O227*H227</f>
        <v>0</v>
      </c>
      <c r="Q227" s="236">
        <v>0</v>
      </c>
      <c r="R227" s="236">
        <f>Q227*H227</f>
        <v>0</v>
      </c>
      <c r="S227" s="236">
        <v>0</v>
      </c>
      <c r="T227" s="237">
        <f>S227*H227</f>
        <v>0</v>
      </c>
      <c r="U227" s="39"/>
      <c r="V227" s="39"/>
      <c r="W227" s="39"/>
      <c r="X227" s="39"/>
      <c r="Y227" s="39"/>
      <c r="Z227" s="39"/>
      <c r="AA227" s="39"/>
      <c r="AB227" s="39"/>
      <c r="AC227" s="39"/>
      <c r="AD227" s="39"/>
      <c r="AE227" s="39"/>
      <c r="AR227" s="238" t="s">
        <v>376</v>
      </c>
      <c r="AT227" s="238" t="s">
        <v>621</v>
      </c>
      <c r="AU227" s="238" t="s">
        <v>85</v>
      </c>
      <c r="AY227" s="18" t="s">
        <v>342</v>
      </c>
      <c r="BE227" s="239">
        <f>IF(N227="základní",J227,0)</f>
        <v>0</v>
      </c>
      <c r="BF227" s="239">
        <f>IF(N227="snížená",J227,0)</f>
        <v>0</v>
      </c>
      <c r="BG227" s="239">
        <f>IF(N227="zákl. přenesená",J227,0)</f>
        <v>0</v>
      </c>
      <c r="BH227" s="239">
        <f>IF(N227="sníž. přenesená",J227,0)</f>
        <v>0</v>
      </c>
      <c r="BI227" s="239">
        <f>IF(N227="nulová",J227,0)</f>
        <v>0</v>
      </c>
      <c r="BJ227" s="18" t="s">
        <v>83</v>
      </c>
      <c r="BK227" s="239">
        <f>ROUND(I227*H227,2)</f>
        <v>0</v>
      </c>
      <c r="BL227" s="18" t="s">
        <v>360</v>
      </c>
      <c r="BM227" s="238" t="s">
        <v>4715</v>
      </c>
    </row>
    <row r="228" s="2" customFormat="1">
      <c r="A228" s="39"/>
      <c r="B228" s="40"/>
      <c r="C228" s="41"/>
      <c r="D228" s="240" t="s">
        <v>349</v>
      </c>
      <c r="E228" s="41"/>
      <c r="F228" s="241" t="s">
        <v>4714</v>
      </c>
      <c r="G228" s="41"/>
      <c r="H228" s="41"/>
      <c r="I228" s="242"/>
      <c r="J228" s="41"/>
      <c r="K228" s="41"/>
      <c r="L228" s="45"/>
      <c r="M228" s="243"/>
      <c r="N228" s="244"/>
      <c r="O228" s="92"/>
      <c r="P228" s="92"/>
      <c r="Q228" s="92"/>
      <c r="R228" s="92"/>
      <c r="S228" s="92"/>
      <c r="T228" s="93"/>
      <c r="U228" s="39"/>
      <c r="V228" s="39"/>
      <c r="W228" s="39"/>
      <c r="X228" s="39"/>
      <c r="Y228" s="39"/>
      <c r="Z228" s="39"/>
      <c r="AA228" s="39"/>
      <c r="AB228" s="39"/>
      <c r="AC228" s="39"/>
      <c r="AD228" s="39"/>
      <c r="AE228" s="39"/>
      <c r="AT228" s="18" t="s">
        <v>349</v>
      </c>
      <c r="AU228" s="18" t="s">
        <v>85</v>
      </c>
    </row>
    <row r="229" s="13" customFormat="1">
      <c r="A229" s="13"/>
      <c r="B229" s="252"/>
      <c r="C229" s="253"/>
      <c r="D229" s="240" t="s">
        <v>446</v>
      </c>
      <c r="E229" s="254" t="s">
        <v>1</v>
      </c>
      <c r="F229" s="255" t="s">
        <v>4716</v>
      </c>
      <c r="G229" s="253"/>
      <c r="H229" s="256">
        <v>182.82400000000001</v>
      </c>
      <c r="I229" s="257"/>
      <c r="J229" s="253"/>
      <c r="K229" s="253"/>
      <c r="L229" s="258"/>
      <c r="M229" s="259"/>
      <c r="N229" s="260"/>
      <c r="O229" s="260"/>
      <c r="P229" s="260"/>
      <c r="Q229" s="260"/>
      <c r="R229" s="260"/>
      <c r="S229" s="260"/>
      <c r="T229" s="261"/>
      <c r="U229" s="13"/>
      <c r="V229" s="13"/>
      <c r="W229" s="13"/>
      <c r="X229" s="13"/>
      <c r="Y229" s="13"/>
      <c r="Z229" s="13"/>
      <c r="AA229" s="13"/>
      <c r="AB229" s="13"/>
      <c r="AC229" s="13"/>
      <c r="AD229" s="13"/>
      <c r="AE229" s="13"/>
      <c r="AT229" s="262" t="s">
        <v>446</v>
      </c>
      <c r="AU229" s="262" t="s">
        <v>85</v>
      </c>
      <c r="AV229" s="13" t="s">
        <v>85</v>
      </c>
      <c r="AW229" s="13" t="s">
        <v>32</v>
      </c>
      <c r="AX229" s="13" t="s">
        <v>83</v>
      </c>
      <c r="AY229" s="262" t="s">
        <v>342</v>
      </c>
    </row>
    <row r="230" s="2" customFormat="1" ht="16.5" customHeight="1">
      <c r="A230" s="39"/>
      <c r="B230" s="40"/>
      <c r="C230" s="227" t="s">
        <v>606</v>
      </c>
      <c r="D230" s="227" t="s">
        <v>343</v>
      </c>
      <c r="E230" s="228" t="s">
        <v>4717</v>
      </c>
      <c r="F230" s="229" t="s">
        <v>4718</v>
      </c>
      <c r="G230" s="230" t="s">
        <v>562</v>
      </c>
      <c r="H230" s="231">
        <v>29.238</v>
      </c>
      <c r="I230" s="232"/>
      <c r="J230" s="233">
        <f>ROUND(I230*H230,2)</f>
        <v>0</v>
      </c>
      <c r="K230" s="229" t="s">
        <v>1</v>
      </c>
      <c r="L230" s="45"/>
      <c r="M230" s="234" t="s">
        <v>1</v>
      </c>
      <c r="N230" s="235" t="s">
        <v>41</v>
      </c>
      <c r="O230" s="92"/>
      <c r="P230" s="236">
        <f>O230*H230</f>
        <v>0</v>
      </c>
      <c r="Q230" s="236">
        <v>0</v>
      </c>
      <c r="R230" s="236">
        <f>Q230*H230</f>
        <v>0</v>
      </c>
      <c r="S230" s="236">
        <v>0</v>
      </c>
      <c r="T230" s="237">
        <f>S230*H230</f>
        <v>0</v>
      </c>
      <c r="U230" s="39"/>
      <c r="V230" s="39"/>
      <c r="W230" s="39"/>
      <c r="X230" s="39"/>
      <c r="Y230" s="39"/>
      <c r="Z230" s="39"/>
      <c r="AA230" s="39"/>
      <c r="AB230" s="39"/>
      <c r="AC230" s="39"/>
      <c r="AD230" s="39"/>
      <c r="AE230" s="39"/>
      <c r="AR230" s="238" t="s">
        <v>360</v>
      </c>
      <c r="AT230" s="238" t="s">
        <v>343</v>
      </c>
      <c r="AU230" s="238" t="s">
        <v>85</v>
      </c>
      <c r="AY230" s="18" t="s">
        <v>342</v>
      </c>
      <c r="BE230" s="239">
        <f>IF(N230="základní",J230,0)</f>
        <v>0</v>
      </c>
      <c r="BF230" s="239">
        <f>IF(N230="snížená",J230,0)</f>
        <v>0</v>
      </c>
      <c r="BG230" s="239">
        <f>IF(N230="zákl. přenesená",J230,0)</f>
        <v>0</v>
      </c>
      <c r="BH230" s="239">
        <f>IF(N230="sníž. přenesená",J230,0)</f>
        <v>0</v>
      </c>
      <c r="BI230" s="239">
        <f>IF(N230="nulová",J230,0)</f>
        <v>0</v>
      </c>
      <c r="BJ230" s="18" t="s">
        <v>83</v>
      </c>
      <c r="BK230" s="239">
        <f>ROUND(I230*H230,2)</f>
        <v>0</v>
      </c>
      <c r="BL230" s="18" t="s">
        <v>360</v>
      </c>
      <c r="BM230" s="238" t="s">
        <v>4719</v>
      </c>
    </row>
    <row r="231" s="2" customFormat="1">
      <c r="A231" s="39"/>
      <c r="B231" s="40"/>
      <c r="C231" s="41"/>
      <c r="D231" s="240" t="s">
        <v>349</v>
      </c>
      <c r="E231" s="41"/>
      <c r="F231" s="241" t="s">
        <v>4718</v>
      </c>
      <c r="G231" s="41"/>
      <c r="H231" s="41"/>
      <c r="I231" s="242"/>
      <c r="J231" s="41"/>
      <c r="K231" s="41"/>
      <c r="L231" s="45"/>
      <c r="M231" s="243"/>
      <c r="N231" s="244"/>
      <c r="O231" s="92"/>
      <c r="P231" s="92"/>
      <c r="Q231" s="92"/>
      <c r="R231" s="92"/>
      <c r="S231" s="92"/>
      <c r="T231" s="93"/>
      <c r="U231" s="39"/>
      <c r="V231" s="39"/>
      <c r="W231" s="39"/>
      <c r="X231" s="39"/>
      <c r="Y231" s="39"/>
      <c r="Z231" s="39"/>
      <c r="AA231" s="39"/>
      <c r="AB231" s="39"/>
      <c r="AC231" s="39"/>
      <c r="AD231" s="39"/>
      <c r="AE231" s="39"/>
      <c r="AT231" s="18" t="s">
        <v>349</v>
      </c>
      <c r="AU231" s="18" t="s">
        <v>85</v>
      </c>
    </row>
    <row r="232" s="13" customFormat="1">
      <c r="A232" s="13"/>
      <c r="B232" s="252"/>
      <c r="C232" s="253"/>
      <c r="D232" s="240" t="s">
        <v>446</v>
      </c>
      <c r="E232" s="254" t="s">
        <v>1</v>
      </c>
      <c r="F232" s="255" t="s">
        <v>4720</v>
      </c>
      <c r="G232" s="253"/>
      <c r="H232" s="256">
        <v>25.038</v>
      </c>
      <c r="I232" s="257"/>
      <c r="J232" s="253"/>
      <c r="K232" s="253"/>
      <c r="L232" s="258"/>
      <c r="M232" s="259"/>
      <c r="N232" s="260"/>
      <c r="O232" s="260"/>
      <c r="P232" s="260"/>
      <c r="Q232" s="260"/>
      <c r="R232" s="260"/>
      <c r="S232" s="260"/>
      <c r="T232" s="261"/>
      <c r="U232" s="13"/>
      <c r="V232" s="13"/>
      <c r="W232" s="13"/>
      <c r="X232" s="13"/>
      <c r="Y232" s="13"/>
      <c r="Z232" s="13"/>
      <c r="AA232" s="13"/>
      <c r="AB232" s="13"/>
      <c r="AC232" s="13"/>
      <c r="AD232" s="13"/>
      <c r="AE232" s="13"/>
      <c r="AT232" s="262" t="s">
        <v>446</v>
      </c>
      <c r="AU232" s="262" t="s">
        <v>85</v>
      </c>
      <c r="AV232" s="13" t="s">
        <v>85</v>
      </c>
      <c r="AW232" s="13" t="s">
        <v>32</v>
      </c>
      <c r="AX232" s="13" t="s">
        <v>76</v>
      </c>
      <c r="AY232" s="262" t="s">
        <v>342</v>
      </c>
    </row>
    <row r="233" s="13" customFormat="1">
      <c r="A233" s="13"/>
      <c r="B233" s="252"/>
      <c r="C233" s="253"/>
      <c r="D233" s="240" t="s">
        <v>446</v>
      </c>
      <c r="E233" s="254" t="s">
        <v>1</v>
      </c>
      <c r="F233" s="255" t="s">
        <v>4721</v>
      </c>
      <c r="G233" s="253"/>
      <c r="H233" s="256">
        <v>1.9730000000000001</v>
      </c>
      <c r="I233" s="257"/>
      <c r="J233" s="253"/>
      <c r="K233" s="253"/>
      <c r="L233" s="258"/>
      <c r="M233" s="259"/>
      <c r="N233" s="260"/>
      <c r="O233" s="260"/>
      <c r="P233" s="260"/>
      <c r="Q233" s="260"/>
      <c r="R233" s="260"/>
      <c r="S233" s="260"/>
      <c r="T233" s="261"/>
      <c r="U233" s="13"/>
      <c r="V233" s="13"/>
      <c r="W233" s="13"/>
      <c r="X233" s="13"/>
      <c r="Y233" s="13"/>
      <c r="Z233" s="13"/>
      <c r="AA233" s="13"/>
      <c r="AB233" s="13"/>
      <c r="AC233" s="13"/>
      <c r="AD233" s="13"/>
      <c r="AE233" s="13"/>
      <c r="AT233" s="262" t="s">
        <v>446</v>
      </c>
      <c r="AU233" s="262" t="s">
        <v>85</v>
      </c>
      <c r="AV233" s="13" t="s">
        <v>85</v>
      </c>
      <c r="AW233" s="13" t="s">
        <v>32</v>
      </c>
      <c r="AX233" s="13" t="s">
        <v>76</v>
      </c>
      <c r="AY233" s="262" t="s">
        <v>342</v>
      </c>
    </row>
    <row r="234" s="13" customFormat="1">
      <c r="A234" s="13"/>
      <c r="B234" s="252"/>
      <c r="C234" s="253"/>
      <c r="D234" s="240" t="s">
        <v>446</v>
      </c>
      <c r="E234" s="254" t="s">
        <v>1</v>
      </c>
      <c r="F234" s="255" t="s">
        <v>4722</v>
      </c>
      <c r="G234" s="253"/>
      <c r="H234" s="256">
        <v>2.2269999999999999</v>
      </c>
      <c r="I234" s="257"/>
      <c r="J234" s="253"/>
      <c r="K234" s="253"/>
      <c r="L234" s="258"/>
      <c r="M234" s="259"/>
      <c r="N234" s="260"/>
      <c r="O234" s="260"/>
      <c r="P234" s="260"/>
      <c r="Q234" s="260"/>
      <c r="R234" s="260"/>
      <c r="S234" s="260"/>
      <c r="T234" s="261"/>
      <c r="U234" s="13"/>
      <c r="V234" s="13"/>
      <c r="W234" s="13"/>
      <c r="X234" s="13"/>
      <c r="Y234" s="13"/>
      <c r="Z234" s="13"/>
      <c r="AA234" s="13"/>
      <c r="AB234" s="13"/>
      <c r="AC234" s="13"/>
      <c r="AD234" s="13"/>
      <c r="AE234" s="13"/>
      <c r="AT234" s="262" t="s">
        <v>446</v>
      </c>
      <c r="AU234" s="262" t="s">
        <v>85</v>
      </c>
      <c r="AV234" s="13" t="s">
        <v>85</v>
      </c>
      <c r="AW234" s="13" t="s">
        <v>32</v>
      </c>
      <c r="AX234" s="13" t="s">
        <v>76</v>
      </c>
      <c r="AY234" s="262" t="s">
        <v>342</v>
      </c>
    </row>
    <row r="235" s="16" customFormat="1">
      <c r="A235" s="16"/>
      <c r="B235" s="284"/>
      <c r="C235" s="285"/>
      <c r="D235" s="240" t="s">
        <v>446</v>
      </c>
      <c r="E235" s="286" t="s">
        <v>1</v>
      </c>
      <c r="F235" s="287" t="s">
        <v>500</v>
      </c>
      <c r="G235" s="285"/>
      <c r="H235" s="288">
        <v>29.238</v>
      </c>
      <c r="I235" s="289"/>
      <c r="J235" s="285"/>
      <c r="K235" s="285"/>
      <c r="L235" s="290"/>
      <c r="M235" s="291"/>
      <c r="N235" s="292"/>
      <c r="O235" s="292"/>
      <c r="P235" s="292"/>
      <c r="Q235" s="292"/>
      <c r="R235" s="292"/>
      <c r="S235" s="292"/>
      <c r="T235" s="293"/>
      <c r="U235" s="16"/>
      <c r="V235" s="16"/>
      <c r="W235" s="16"/>
      <c r="X235" s="16"/>
      <c r="Y235" s="16"/>
      <c r="Z235" s="16"/>
      <c r="AA235" s="16"/>
      <c r="AB235" s="16"/>
      <c r="AC235" s="16"/>
      <c r="AD235" s="16"/>
      <c r="AE235" s="16"/>
      <c r="AT235" s="294" t="s">
        <v>446</v>
      </c>
      <c r="AU235" s="294" t="s">
        <v>85</v>
      </c>
      <c r="AV235" s="16" t="s">
        <v>360</v>
      </c>
      <c r="AW235" s="16" t="s">
        <v>32</v>
      </c>
      <c r="AX235" s="16" t="s">
        <v>83</v>
      </c>
      <c r="AY235" s="294" t="s">
        <v>342</v>
      </c>
    </row>
    <row r="236" s="2" customFormat="1" ht="16.5" customHeight="1">
      <c r="A236" s="39"/>
      <c r="B236" s="40"/>
      <c r="C236" s="295" t="s">
        <v>613</v>
      </c>
      <c r="D236" s="295" t="s">
        <v>621</v>
      </c>
      <c r="E236" s="296" t="s">
        <v>4723</v>
      </c>
      <c r="F236" s="297" t="s">
        <v>4724</v>
      </c>
      <c r="G236" s="298" t="s">
        <v>462</v>
      </c>
      <c r="H236" s="299">
        <v>54.090000000000003</v>
      </c>
      <c r="I236" s="300"/>
      <c r="J236" s="301">
        <f>ROUND(I236*H236,2)</f>
        <v>0</v>
      </c>
      <c r="K236" s="297" t="s">
        <v>1</v>
      </c>
      <c r="L236" s="302"/>
      <c r="M236" s="303" t="s">
        <v>1</v>
      </c>
      <c r="N236" s="304" t="s">
        <v>41</v>
      </c>
      <c r="O236" s="92"/>
      <c r="P236" s="236">
        <f>O236*H236</f>
        <v>0</v>
      </c>
      <c r="Q236" s="236">
        <v>0</v>
      </c>
      <c r="R236" s="236">
        <f>Q236*H236</f>
        <v>0</v>
      </c>
      <c r="S236" s="236">
        <v>0</v>
      </c>
      <c r="T236" s="237">
        <f>S236*H236</f>
        <v>0</v>
      </c>
      <c r="U236" s="39"/>
      <c r="V236" s="39"/>
      <c r="W236" s="39"/>
      <c r="X236" s="39"/>
      <c r="Y236" s="39"/>
      <c r="Z236" s="39"/>
      <c r="AA236" s="39"/>
      <c r="AB236" s="39"/>
      <c r="AC236" s="39"/>
      <c r="AD236" s="39"/>
      <c r="AE236" s="39"/>
      <c r="AR236" s="238" t="s">
        <v>376</v>
      </c>
      <c r="AT236" s="238" t="s">
        <v>621</v>
      </c>
      <c r="AU236" s="238" t="s">
        <v>85</v>
      </c>
      <c r="AY236" s="18" t="s">
        <v>342</v>
      </c>
      <c r="BE236" s="239">
        <f>IF(N236="základní",J236,0)</f>
        <v>0</v>
      </c>
      <c r="BF236" s="239">
        <f>IF(N236="snížená",J236,0)</f>
        <v>0</v>
      </c>
      <c r="BG236" s="239">
        <f>IF(N236="zákl. přenesená",J236,0)</f>
        <v>0</v>
      </c>
      <c r="BH236" s="239">
        <f>IF(N236="sníž. přenesená",J236,0)</f>
        <v>0</v>
      </c>
      <c r="BI236" s="239">
        <f>IF(N236="nulová",J236,0)</f>
        <v>0</v>
      </c>
      <c r="BJ236" s="18" t="s">
        <v>83</v>
      </c>
      <c r="BK236" s="239">
        <f>ROUND(I236*H236,2)</f>
        <v>0</v>
      </c>
      <c r="BL236" s="18" t="s">
        <v>360</v>
      </c>
      <c r="BM236" s="238" t="s">
        <v>4725</v>
      </c>
    </row>
    <row r="237" s="2" customFormat="1">
      <c r="A237" s="39"/>
      <c r="B237" s="40"/>
      <c r="C237" s="41"/>
      <c r="D237" s="240" t="s">
        <v>349</v>
      </c>
      <c r="E237" s="41"/>
      <c r="F237" s="241" t="s">
        <v>4724</v>
      </c>
      <c r="G237" s="41"/>
      <c r="H237" s="41"/>
      <c r="I237" s="242"/>
      <c r="J237" s="41"/>
      <c r="K237" s="41"/>
      <c r="L237" s="45"/>
      <c r="M237" s="243"/>
      <c r="N237" s="244"/>
      <c r="O237" s="92"/>
      <c r="P237" s="92"/>
      <c r="Q237" s="92"/>
      <c r="R237" s="92"/>
      <c r="S237" s="92"/>
      <c r="T237" s="93"/>
      <c r="U237" s="39"/>
      <c r="V237" s="39"/>
      <c r="W237" s="39"/>
      <c r="X237" s="39"/>
      <c r="Y237" s="39"/>
      <c r="Z237" s="39"/>
      <c r="AA237" s="39"/>
      <c r="AB237" s="39"/>
      <c r="AC237" s="39"/>
      <c r="AD237" s="39"/>
      <c r="AE237" s="39"/>
      <c r="AT237" s="18" t="s">
        <v>349</v>
      </c>
      <c r="AU237" s="18" t="s">
        <v>85</v>
      </c>
    </row>
    <row r="238" s="13" customFormat="1">
      <c r="A238" s="13"/>
      <c r="B238" s="252"/>
      <c r="C238" s="253"/>
      <c r="D238" s="240" t="s">
        <v>446</v>
      </c>
      <c r="E238" s="254" t="s">
        <v>1</v>
      </c>
      <c r="F238" s="255" t="s">
        <v>4726</v>
      </c>
      <c r="G238" s="253"/>
      <c r="H238" s="256">
        <v>54.090000000000003</v>
      </c>
      <c r="I238" s="257"/>
      <c r="J238" s="253"/>
      <c r="K238" s="253"/>
      <c r="L238" s="258"/>
      <c r="M238" s="259"/>
      <c r="N238" s="260"/>
      <c r="O238" s="260"/>
      <c r="P238" s="260"/>
      <c r="Q238" s="260"/>
      <c r="R238" s="260"/>
      <c r="S238" s="260"/>
      <c r="T238" s="261"/>
      <c r="U238" s="13"/>
      <c r="V238" s="13"/>
      <c r="W238" s="13"/>
      <c r="X238" s="13"/>
      <c r="Y238" s="13"/>
      <c r="Z238" s="13"/>
      <c r="AA238" s="13"/>
      <c r="AB238" s="13"/>
      <c r="AC238" s="13"/>
      <c r="AD238" s="13"/>
      <c r="AE238" s="13"/>
      <c r="AT238" s="262" t="s">
        <v>446</v>
      </c>
      <c r="AU238" s="262" t="s">
        <v>85</v>
      </c>
      <c r="AV238" s="13" t="s">
        <v>85</v>
      </c>
      <c r="AW238" s="13" t="s">
        <v>32</v>
      </c>
      <c r="AX238" s="13" t="s">
        <v>83</v>
      </c>
      <c r="AY238" s="262" t="s">
        <v>342</v>
      </c>
    </row>
    <row r="239" s="12" customFormat="1" ht="22.8" customHeight="1">
      <c r="A239" s="12"/>
      <c r="B239" s="213"/>
      <c r="C239" s="214"/>
      <c r="D239" s="215" t="s">
        <v>75</v>
      </c>
      <c r="E239" s="246" t="s">
        <v>360</v>
      </c>
      <c r="F239" s="246" t="s">
        <v>2379</v>
      </c>
      <c r="G239" s="214"/>
      <c r="H239" s="214"/>
      <c r="I239" s="217"/>
      <c r="J239" s="247">
        <f>BK239</f>
        <v>0</v>
      </c>
      <c r="K239" s="214"/>
      <c r="L239" s="219"/>
      <c r="M239" s="220"/>
      <c r="N239" s="221"/>
      <c r="O239" s="221"/>
      <c r="P239" s="222">
        <f>SUM(P240:P245)</f>
        <v>0</v>
      </c>
      <c r="Q239" s="221"/>
      <c r="R239" s="222">
        <f>SUM(R240:R245)</f>
        <v>0</v>
      </c>
      <c r="S239" s="221"/>
      <c r="T239" s="223">
        <f>SUM(T240:T245)</f>
        <v>0</v>
      </c>
      <c r="U239" s="12"/>
      <c r="V239" s="12"/>
      <c r="W239" s="12"/>
      <c r="X239" s="12"/>
      <c r="Y239" s="12"/>
      <c r="Z239" s="12"/>
      <c r="AA239" s="12"/>
      <c r="AB239" s="12"/>
      <c r="AC239" s="12"/>
      <c r="AD239" s="12"/>
      <c r="AE239" s="12"/>
      <c r="AR239" s="224" t="s">
        <v>83</v>
      </c>
      <c r="AT239" s="225" t="s">
        <v>75</v>
      </c>
      <c r="AU239" s="225" t="s">
        <v>83</v>
      </c>
      <c r="AY239" s="224" t="s">
        <v>342</v>
      </c>
      <c r="BK239" s="226">
        <f>SUM(BK240:BK245)</f>
        <v>0</v>
      </c>
    </row>
    <row r="240" s="2" customFormat="1" ht="16.5" customHeight="1">
      <c r="A240" s="39"/>
      <c r="B240" s="40"/>
      <c r="C240" s="227" t="s">
        <v>7</v>
      </c>
      <c r="D240" s="227" t="s">
        <v>343</v>
      </c>
      <c r="E240" s="228" t="s">
        <v>2849</v>
      </c>
      <c r="F240" s="229" t="s">
        <v>2850</v>
      </c>
      <c r="G240" s="230" t="s">
        <v>562</v>
      </c>
      <c r="H240" s="231">
        <v>11.23</v>
      </c>
      <c r="I240" s="232"/>
      <c r="J240" s="233">
        <f>ROUND(I240*H240,2)</f>
        <v>0</v>
      </c>
      <c r="K240" s="229" t="s">
        <v>1</v>
      </c>
      <c r="L240" s="45"/>
      <c r="M240" s="234" t="s">
        <v>1</v>
      </c>
      <c r="N240" s="235" t="s">
        <v>41</v>
      </c>
      <c r="O240" s="92"/>
      <c r="P240" s="236">
        <f>O240*H240</f>
        <v>0</v>
      </c>
      <c r="Q240" s="236">
        <v>0</v>
      </c>
      <c r="R240" s="236">
        <f>Q240*H240</f>
        <v>0</v>
      </c>
      <c r="S240" s="236">
        <v>0</v>
      </c>
      <c r="T240" s="237">
        <f>S240*H240</f>
        <v>0</v>
      </c>
      <c r="U240" s="39"/>
      <c r="V240" s="39"/>
      <c r="W240" s="39"/>
      <c r="X240" s="39"/>
      <c r="Y240" s="39"/>
      <c r="Z240" s="39"/>
      <c r="AA240" s="39"/>
      <c r="AB240" s="39"/>
      <c r="AC240" s="39"/>
      <c r="AD240" s="39"/>
      <c r="AE240" s="39"/>
      <c r="AR240" s="238" t="s">
        <v>360</v>
      </c>
      <c r="AT240" s="238" t="s">
        <v>343</v>
      </c>
      <c r="AU240" s="238" t="s">
        <v>85</v>
      </c>
      <c r="AY240" s="18" t="s">
        <v>342</v>
      </c>
      <c r="BE240" s="239">
        <f>IF(N240="základní",J240,0)</f>
        <v>0</v>
      </c>
      <c r="BF240" s="239">
        <f>IF(N240="snížená",J240,0)</f>
        <v>0</v>
      </c>
      <c r="BG240" s="239">
        <f>IF(N240="zákl. přenesená",J240,0)</f>
        <v>0</v>
      </c>
      <c r="BH240" s="239">
        <f>IF(N240="sníž. přenesená",J240,0)</f>
        <v>0</v>
      </c>
      <c r="BI240" s="239">
        <f>IF(N240="nulová",J240,0)</f>
        <v>0</v>
      </c>
      <c r="BJ240" s="18" t="s">
        <v>83</v>
      </c>
      <c r="BK240" s="239">
        <f>ROUND(I240*H240,2)</f>
        <v>0</v>
      </c>
      <c r="BL240" s="18" t="s">
        <v>360</v>
      </c>
      <c r="BM240" s="238" t="s">
        <v>4727</v>
      </c>
    </row>
    <row r="241" s="2" customFormat="1">
      <c r="A241" s="39"/>
      <c r="B241" s="40"/>
      <c r="C241" s="41"/>
      <c r="D241" s="240" t="s">
        <v>349</v>
      </c>
      <c r="E241" s="41"/>
      <c r="F241" s="241" t="s">
        <v>2850</v>
      </c>
      <c r="G241" s="41"/>
      <c r="H241" s="41"/>
      <c r="I241" s="242"/>
      <c r="J241" s="41"/>
      <c r="K241" s="41"/>
      <c r="L241" s="45"/>
      <c r="M241" s="243"/>
      <c r="N241" s="244"/>
      <c r="O241" s="92"/>
      <c r="P241" s="92"/>
      <c r="Q241" s="92"/>
      <c r="R241" s="92"/>
      <c r="S241" s="92"/>
      <c r="T241" s="93"/>
      <c r="U241" s="39"/>
      <c r="V241" s="39"/>
      <c r="W241" s="39"/>
      <c r="X241" s="39"/>
      <c r="Y241" s="39"/>
      <c r="Z241" s="39"/>
      <c r="AA241" s="39"/>
      <c r="AB241" s="39"/>
      <c r="AC241" s="39"/>
      <c r="AD241" s="39"/>
      <c r="AE241" s="39"/>
      <c r="AT241" s="18" t="s">
        <v>349</v>
      </c>
      <c r="AU241" s="18" t="s">
        <v>85</v>
      </c>
    </row>
    <row r="242" s="13" customFormat="1">
      <c r="A242" s="13"/>
      <c r="B242" s="252"/>
      <c r="C242" s="253"/>
      <c r="D242" s="240" t="s">
        <v>446</v>
      </c>
      <c r="E242" s="254" t="s">
        <v>1</v>
      </c>
      <c r="F242" s="255" t="s">
        <v>4728</v>
      </c>
      <c r="G242" s="253"/>
      <c r="H242" s="256">
        <v>9.5199999999999996</v>
      </c>
      <c r="I242" s="257"/>
      <c r="J242" s="253"/>
      <c r="K242" s="253"/>
      <c r="L242" s="258"/>
      <c r="M242" s="259"/>
      <c r="N242" s="260"/>
      <c r="O242" s="260"/>
      <c r="P242" s="260"/>
      <c r="Q242" s="260"/>
      <c r="R242" s="260"/>
      <c r="S242" s="260"/>
      <c r="T242" s="261"/>
      <c r="U242" s="13"/>
      <c r="V242" s="13"/>
      <c r="W242" s="13"/>
      <c r="X242" s="13"/>
      <c r="Y242" s="13"/>
      <c r="Z242" s="13"/>
      <c r="AA242" s="13"/>
      <c r="AB242" s="13"/>
      <c r="AC242" s="13"/>
      <c r="AD242" s="13"/>
      <c r="AE242" s="13"/>
      <c r="AT242" s="262" t="s">
        <v>446</v>
      </c>
      <c r="AU242" s="262" t="s">
        <v>85</v>
      </c>
      <c r="AV242" s="13" t="s">
        <v>85</v>
      </c>
      <c r="AW242" s="13" t="s">
        <v>32</v>
      </c>
      <c r="AX242" s="13" t="s">
        <v>76</v>
      </c>
      <c r="AY242" s="262" t="s">
        <v>342</v>
      </c>
    </row>
    <row r="243" s="13" customFormat="1">
      <c r="A243" s="13"/>
      <c r="B243" s="252"/>
      <c r="C243" s="253"/>
      <c r="D243" s="240" t="s">
        <v>446</v>
      </c>
      <c r="E243" s="254" t="s">
        <v>1</v>
      </c>
      <c r="F243" s="255" t="s">
        <v>4729</v>
      </c>
      <c r="G243" s="253"/>
      <c r="H243" s="256">
        <v>0.75</v>
      </c>
      <c r="I243" s="257"/>
      <c r="J243" s="253"/>
      <c r="K243" s="253"/>
      <c r="L243" s="258"/>
      <c r="M243" s="259"/>
      <c r="N243" s="260"/>
      <c r="O243" s="260"/>
      <c r="P243" s="260"/>
      <c r="Q243" s="260"/>
      <c r="R243" s="260"/>
      <c r="S243" s="260"/>
      <c r="T243" s="261"/>
      <c r="U243" s="13"/>
      <c r="V243" s="13"/>
      <c r="W243" s="13"/>
      <c r="X243" s="13"/>
      <c r="Y243" s="13"/>
      <c r="Z243" s="13"/>
      <c r="AA243" s="13"/>
      <c r="AB243" s="13"/>
      <c r="AC243" s="13"/>
      <c r="AD243" s="13"/>
      <c r="AE243" s="13"/>
      <c r="AT243" s="262" t="s">
        <v>446</v>
      </c>
      <c r="AU243" s="262" t="s">
        <v>85</v>
      </c>
      <c r="AV243" s="13" t="s">
        <v>85</v>
      </c>
      <c r="AW243" s="13" t="s">
        <v>32</v>
      </c>
      <c r="AX243" s="13" t="s">
        <v>76</v>
      </c>
      <c r="AY243" s="262" t="s">
        <v>342</v>
      </c>
    </row>
    <row r="244" s="13" customFormat="1">
      <c r="A244" s="13"/>
      <c r="B244" s="252"/>
      <c r="C244" s="253"/>
      <c r="D244" s="240" t="s">
        <v>446</v>
      </c>
      <c r="E244" s="254" t="s">
        <v>1</v>
      </c>
      <c r="F244" s="255" t="s">
        <v>4730</v>
      </c>
      <c r="G244" s="253"/>
      <c r="H244" s="256">
        <v>0.95999999999999996</v>
      </c>
      <c r="I244" s="257"/>
      <c r="J244" s="253"/>
      <c r="K244" s="253"/>
      <c r="L244" s="258"/>
      <c r="M244" s="259"/>
      <c r="N244" s="260"/>
      <c r="O244" s="260"/>
      <c r="P244" s="260"/>
      <c r="Q244" s="260"/>
      <c r="R244" s="260"/>
      <c r="S244" s="260"/>
      <c r="T244" s="261"/>
      <c r="U244" s="13"/>
      <c r="V244" s="13"/>
      <c r="W244" s="13"/>
      <c r="X244" s="13"/>
      <c r="Y244" s="13"/>
      <c r="Z244" s="13"/>
      <c r="AA244" s="13"/>
      <c r="AB244" s="13"/>
      <c r="AC244" s="13"/>
      <c r="AD244" s="13"/>
      <c r="AE244" s="13"/>
      <c r="AT244" s="262" t="s">
        <v>446</v>
      </c>
      <c r="AU244" s="262" t="s">
        <v>85</v>
      </c>
      <c r="AV244" s="13" t="s">
        <v>85</v>
      </c>
      <c r="AW244" s="13" t="s">
        <v>32</v>
      </c>
      <c r="AX244" s="13" t="s">
        <v>76</v>
      </c>
      <c r="AY244" s="262" t="s">
        <v>342</v>
      </c>
    </row>
    <row r="245" s="16" customFormat="1">
      <c r="A245" s="16"/>
      <c r="B245" s="284"/>
      <c r="C245" s="285"/>
      <c r="D245" s="240" t="s">
        <v>446</v>
      </c>
      <c r="E245" s="286" t="s">
        <v>1</v>
      </c>
      <c r="F245" s="287" t="s">
        <v>500</v>
      </c>
      <c r="G245" s="285"/>
      <c r="H245" s="288">
        <v>11.23</v>
      </c>
      <c r="I245" s="289"/>
      <c r="J245" s="285"/>
      <c r="K245" s="285"/>
      <c r="L245" s="290"/>
      <c r="M245" s="291"/>
      <c r="N245" s="292"/>
      <c r="O245" s="292"/>
      <c r="P245" s="292"/>
      <c r="Q245" s="292"/>
      <c r="R245" s="292"/>
      <c r="S245" s="292"/>
      <c r="T245" s="293"/>
      <c r="U245" s="16"/>
      <c r="V245" s="16"/>
      <c r="W245" s="16"/>
      <c r="X245" s="16"/>
      <c r="Y245" s="16"/>
      <c r="Z245" s="16"/>
      <c r="AA245" s="16"/>
      <c r="AB245" s="16"/>
      <c r="AC245" s="16"/>
      <c r="AD245" s="16"/>
      <c r="AE245" s="16"/>
      <c r="AT245" s="294" t="s">
        <v>446</v>
      </c>
      <c r="AU245" s="294" t="s">
        <v>85</v>
      </c>
      <c r="AV245" s="16" t="s">
        <v>360</v>
      </c>
      <c r="AW245" s="16" t="s">
        <v>32</v>
      </c>
      <c r="AX245" s="16" t="s">
        <v>83</v>
      </c>
      <c r="AY245" s="294" t="s">
        <v>342</v>
      </c>
    </row>
    <row r="246" s="12" customFormat="1" ht="22.8" customHeight="1">
      <c r="A246" s="12"/>
      <c r="B246" s="213"/>
      <c r="C246" s="214"/>
      <c r="D246" s="215" t="s">
        <v>75</v>
      </c>
      <c r="E246" s="246" t="s">
        <v>376</v>
      </c>
      <c r="F246" s="246" t="s">
        <v>814</v>
      </c>
      <c r="G246" s="214"/>
      <c r="H246" s="214"/>
      <c r="I246" s="217"/>
      <c r="J246" s="247">
        <f>BK246</f>
        <v>0</v>
      </c>
      <c r="K246" s="214"/>
      <c r="L246" s="219"/>
      <c r="M246" s="220"/>
      <c r="N246" s="221"/>
      <c r="O246" s="221"/>
      <c r="P246" s="222">
        <f>SUM(P247:P254)</f>
        <v>0</v>
      </c>
      <c r="Q246" s="221"/>
      <c r="R246" s="222">
        <f>SUM(R247:R254)</f>
        <v>0.034590000000000003</v>
      </c>
      <c r="S246" s="221"/>
      <c r="T246" s="223">
        <f>SUM(T247:T254)</f>
        <v>0</v>
      </c>
      <c r="U246" s="12"/>
      <c r="V246" s="12"/>
      <c r="W246" s="12"/>
      <c r="X246" s="12"/>
      <c r="Y246" s="12"/>
      <c r="Z246" s="12"/>
      <c r="AA246" s="12"/>
      <c r="AB246" s="12"/>
      <c r="AC246" s="12"/>
      <c r="AD246" s="12"/>
      <c r="AE246" s="12"/>
      <c r="AR246" s="224" t="s">
        <v>83</v>
      </c>
      <c r="AT246" s="225" t="s">
        <v>75</v>
      </c>
      <c r="AU246" s="225" t="s">
        <v>83</v>
      </c>
      <c r="AY246" s="224" t="s">
        <v>342</v>
      </c>
      <c r="BK246" s="226">
        <f>SUM(BK247:BK254)</f>
        <v>0</v>
      </c>
    </row>
    <row r="247" s="2" customFormat="1" ht="16.5" customHeight="1">
      <c r="A247" s="39"/>
      <c r="B247" s="40"/>
      <c r="C247" s="227" t="s">
        <v>626</v>
      </c>
      <c r="D247" s="227" t="s">
        <v>343</v>
      </c>
      <c r="E247" s="228" t="s">
        <v>4292</v>
      </c>
      <c r="F247" s="229" t="s">
        <v>4293</v>
      </c>
      <c r="G247" s="230" t="s">
        <v>543</v>
      </c>
      <c r="H247" s="231">
        <v>120</v>
      </c>
      <c r="I247" s="232"/>
      <c r="J247" s="233">
        <f>ROUND(I247*H247,2)</f>
        <v>0</v>
      </c>
      <c r="K247" s="229" t="s">
        <v>1</v>
      </c>
      <c r="L247" s="45"/>
      <c r="M247" s="234" t="s">
        <v>1</v>
      </c>
      <c r="N247" s="235" t="s">
        <v>41</v>
      </c>
      <c r="O247" s="92"/>
      <c r="P247" s="236">
        <f>O247*H247</f>
        <v>0</v>
      </c>
      <c r="Q247" s="236">
        <v>0.00019000000000000001</v>
      </c>
      <c r="R247" s="236">
        <f>Q247*H247</f>
        <v>0.022800000000000001</v>
      </c>
      <c r="S247" s="236">
        <v>0</v>
      </c>
      <c r="T247" s="237">
        <f>S247*H247</f>
        <v>0</v>
      </c>
      <c r="U247" s="39"/>
      <c r="V247" s="39"/>
      <c r="W247" s="39"/>
      <c r="X247" s="39"/>
      <c r="Y247" s="39"/>
      <c r="Z247" s="39"/>
      <c r="AA247" s="39"/>
      <c r="AB247" s="39"/>
      <c r="AC247" s="39"/>
      <c r="AD247" s="39"/>
      <c r="AE247" s="39"/>
      <c r="AR247" s="238" t="s">
        <v>360</v>
      </c>
      <c r="AT247" s="238" t="s">
        <v>343</v>
      </c>
      <c r="AU247" s="238" t="s">
        <v>85</v>
      </c>
      <c r="AY247" s="18" t="s">
        <v>342</v>
      </c>
      <c r="BE247" s="239">
        <f>IF(N247="základní",J247,0)</f>
        <v>0</v>
      </c>
      <c r="BF247" s="239">
        <f>IF(N247="snížená",J247,0)</f>
        <v>0</v>
      </c>
      <c r="BG247" s="239">
        <f>IF(N247="zákl. přenesená",J247,0)</f>
        <v>0</v>
      </c>
      <c r="BH247" s="239">
        <f>IF(N247="sníž. přenesená",J247,0)</f>
        <v>0</v>
      </c>
      <c r="BI247" s="239">
        <f>IF(N247="nulová",J247,0)</f>
        <v>0</v>
      </c>
      <c r="BJ247" s="18" t="s">
        <v>83</v>
      </c>
      <c r="BK247" s="239">
        <f>ROUND(I247*H247,2)</f>
        <v>0</v>
      </c>
      <c r="BL247" s="18" t="s">
        <v>360</v>
      </c>
      <c r="BM247" s="238" t="s">
        <v>4731</v>
      </c>
    </row>
    <row r="248" s="2" customFormat="1">
      <c r="A248" s="39"/>
      <c r="B248" s="40"/>
      <c r="C248" s="41"/>
      <c r="D248" s="240" t="s">
        <v>349</v>
      </c>
      <c r="E248" s="41"/>
      <c r="F248" s="241" t="s">
        <v>4293</v>
      </c>
      <c r="G248" s="41"/>
      <c r="H248" s="41"/>
      <c r="I248" s="242"/>
      <c r="J248" s="41"/>
      <c r="K248" s="41"/>
      <c r="L248" s="45"/>
      <c r="M248" s="243"/>
      <c r="N248" s="244"/>
      <c r="O248" s="92"/>
      <c r="P248" s="92"/>
      <c r="Q248" s="92"/>
      <c r="R248" s="92"/>
      <c r="S248" s="92"/>
      <c r="T248" s="93"/>
      <c r="U248" s="39"/>
      <c r="V248" s="39"/>
      <c r="W248" s="39"/>
      <c r="X248" s="39"/>
      <c r="Y248" s="39"/>
      <c r="Z248" s="39"/>
      <c r="AA248" s="39"/>
      <c r="AB248" s="39"/>
      <c r="AC248" s="39"/>
      <c r="AD248" s="39"/>
      <c r="AE248" s="39"/>
      <c r="AT248" s="18" t="s">
        <v>349</v>
      </c>
      <c r="AU248" s="18" t="s">
        <v>85</v>
      </c>
    </row>
    <row r="249" s="13" customFormat="1">
      <c r="A249" s="13"/>
      <c r="B249" s="252"/>
      <c r="C249" s="253"/>
      <c r="D249" s="240" t="s">
        <v>446</v>
      </c>
      <c r="E249" s="254" t="s">
        <v>1</v>
      </c>
      <c r="F249" s="255" t="s">
        <v>4732</v>
      </c>
      <c r="G249" s="253"/>
      <c r="H249" s="256">
        <v>120</v>
      </c>
      <c r="I249" s="257"/>
      <c r="J249" s="253"/>
      <c r="K249" s="253"/>
      <c r="L249" s="258"/>
      <c r="M249" s="259"/>
      <c r="N249" s="260"/>
      <c r="O249" s="260"/>
      <c r="P249" s="260"/>
      <c r="Q249" s="260"/>
      <c r="R249" s="260"/>
      <c r="S249" s="260"/>
      <c r="T249" s="261"/>
      <c r="U249" s="13"/>
      <c r="V249" s="13"/>
      <c r="W249" s="13"/>
      <c r="X249" s="13"/>
      <c r="Y249" s="13"/>
      <c r="Z249" s="13"/>
      <c r="AA249" s="13"/>
      <c r="AB249" s="13"/>
      <c r="AC249" s="13"/>
      <c r="AD249" s="13"/>
      <c r="AE249" s="13"/>
      <c r="AT249" s="262" t="s">
        <v>446</v>
      </c>
      <c r="AU249" s="262" t="s">
        <v>85</v>
      </c>
      <c r="AV249" s="13" t="s">
        <v>85</v>
      </c>
      <c r="AW249" s="13" t="s">
        <v>32</v>
      </c>
      <c r="AX249" s="13" t="s">
        <v>83</v>
      </c>
      <c r="AY249" s="262" t="s">
        <v>342</v>
      </c>
    </row>
    <row r="250" s="2" customFormat="1" ht="16.5" customHeight="1">
      <c r="A250" s="39"/>
      <c r="B250" s="40"/>
      <c r="C250" s="227" t="s">
        <v>632</v>
      </c>
      <c r="D250" s="227" t="s">
        <v>343</v>
      </c>
      <c r="E250" s="228" t="s">
        <v>4733</v>
      </c>
      <c r="F250" s="229" t="s">
        <v>4734</v>
      </c>
      <c r="G250" s="230" t="s">
        <v>543</v>
      </c>
      <c r="H250" s="231">
        <v>131</v>
      </c>
      <c r="I250" s="232"/>
      <c r="J250" s="233">
        <f>ROUND(I250*H250,2)</f>
        <v>0</v>
      </c>
      <c r="K250" s="229" t="s">
        <v>1</v>
      </c>
      <c r="L250" s="45"/>
      <c r="M250" s="234" t="s">
        <v>1</v>
      </c>
      <c r="N250" s="235" t="s">
        <v>41</v>
      </c>
      <c r="O250" s="92"/>
      <c r="P250" s="236">
        <f>O250*H250</f>
        <v>0</v>
      </c>
      <c r="Q250" s="236">
        <v>9.0000000000000006E-05</v>
      </c>
      <c r="R250" s="236">
        <f>Q250*H250</f>
        <v>0.01179</v>
      </c>
      <c r="S250" s="236">
        <v>0</v>
      </c>
      <c r="T250" s="237">
        <f>S250*H250</f>
        <v>0</v>
      </c>
      <c r="U250" s="39"/>
      <c r="V250" s="39"/>
      <c r="W250" s="39"/>
      <c r="X250" s="39"/>
      <c r="Y250" s="39"/>
      <c r="Z250" s="39"/>
      <c r="AA250" s="39"/>
      <c r="AB250" s="39"/>
      <c r="AC250" s="39"/>
      <c r="AD250" s="39"/>
      <c r="AE250" s="39"/>
      <c r="AR250" s="238" t="s">
        <v>360</v>
      </c>
      <c r="AT250" s="238" t="s">
        <v>343</v>
      </c>
      <c r="AU250" s="238" t="s">
        <v>85</v>
      </c>
      <c r="AY250" s="18" t="s">
        <v>342</v>
      </c>
      <c r="BE250" s="239">
        <f>IF(N250="základní",J250,0)</f>
        <v>0</v>
      </c>
      <c r="BF250" s="239">
        <f>IF(N250="snížená",J250,0)</f>
        <v>0</v>
      </c>
      <c r="BG250" s="239">
        <f>IF(N250="zákl. přenesená",J250,0)</f>
        <v>0</v>
      </c>
      <c r="BH250" s="239">
        <f>IF(N250="sníž. přenesená",J250,0)</f>
        <v>0</v>
      </c>
      <c r="BI250" s="239">
        <f>IF(N250="nulová",J250,0)</f>
        <v>0</v>
      </c>
      <c r="BJ250" s="18" t="s">
        <v>83</v>
      </c>
      <c r="BK250" s="239">
        <f>ROUND(I250*H250,2)</f>
        <v>0</v>
      </c>
      <c r="BL250" s="18" t="s">
        <v>360</v>
      </c>
      <c r="BM250" s="238" t="s">
        <v>4735</v>
      </c>
    </row>
    <row r="251" s="2" customFormat="1">
      <c r="A251" s="39"/>
      <c r="B251" s="40"/>
      <c r="C251" s="41"/>
      <c r="D251" s="240" t="s">
        <v>349</v>
      </c>
      <c r="E251" s="41"/>
      <c r="F251" s="241" t="s">
        <v>4734</v>
      </c>
      <c r="G251" s="41"/>
      <c r="H251" s="41"/>
      <c r="I251" s="242"/>
      <c r="J251" s="41"/>
      <c r="K251" s="41"/>
      <c r="L251" s="45"/>
      <c r="M251" s="243"/>
      <c r="N251" s="244"/>
      <c r="O251" s="92"/>
      <c r="P251" s="92"/>
      <c r="Q251" s="92"/>
      <c r="R251" s="92"/>
      <c r="S251" s="92"/>
      <c r="T251" s="93"/>
      <c r="U251" s="39"/>
      <c r="V251" s="39"/>
      <c r="W251" s="39"/>
      <c r="X251" s="39"/>
      <c r="Y251" s="39"/>
      <c r="Z251" s="39"/>
      <c r="AA251" s="39"/>
      <c r="AB251" s="39"/>
      <c r="AC251" s="39"/>
      <c r="AD251" s="39"/>
      <c r="AE251" s="39"/>
      <c r="AT251" s="18" t="s">
        <v>349</v>
      </c>
      <c r="AU251" s="18" t="s">
        <v>85</v>
      </c>
    </row>
    <row r="252" s="13" customFormat="1">
      <c r="A252" s="13"/>
      <c r="B252" s="252"/>
      <c r="C252" s="253"/>
      <c r="D252" s="240" t="s">
        <v>446</v>
      </c>
      <c r="E252" s="254" t="s">
        <v>1</v>
      </c>
      <c r="F252" s="255" t="s">
        <v>4736</v>
      </c>
      <c r="G252" s="253"/>
      <c r="H252" s="256">
        <v>119</v>
      </c>
      <c r="I252" s="257"/>
      <c r="J252" s="253"/>
      <c r="K252" s="253"/>
      <c r="L252" s="258"/>
      <c r="M252" s="259"/>
      <c r="N252" s="260"/>
      <c r="O252" s="260"/>
      <c r="P252" s="260"/>
      <c r="Q252" s="260"/>
      <c r="R252" s="260"/>
      <c r="S252" s="260"/>
      <c r="T252" s="261"/>
      <c r="U252" s="13"/>
      <c r="V252" s="13"/>
      <c r="W252" s="13"/>
      <c r="X252" s="13"/>
      <c r="Y252" s="13"/>
      <c r="Z252" s="13"/>
      <c r="AA252" s="13"/>
      <c r="AB252" s="13"/>
      <c r="AC252" s="13"/>
      <c r="AD252" s="13"/>
      <c r="AE252" s="13"/>
      <c r="AT252" s="262" t="s">
        <v>446</v>
      </c>
      <c r="AU252" s="262" t="s">
        <v>85</v>
      </c>
      <c r="AV252" s="13" t="s">
        <v>85</v>
      </c>
      <c r="AW252" s="13" t="s">
        <v>32</v>
      </c>
      <c r="AX252" s="13" t="s">
        <v>76</v>
      </c>
      <c r="AY252" s="262" t="s">
        <v>342</v>
      </c>
    </row>
    <row r="253" s="13" customFormat="1">
      <c r="A253" s="13"/>
      <c r="B253" s="252"/>
      <c r="C253" s="253"/>
      <c r="D253" s="240" t="s">
        <v>446</v>
      </c>
      <c r="E253" s="254" t="s">
        <v>1</v>
      </c>
      <c r="F253" s="255" t="s">
        <v>4737</v>
      </c>
      <c r="G253" s="253"/>
      <c r="H253" s="256">
        <v>12</v>
      </c>
      <c r="I253" s="257"/>
      <c r="J253" s="253"/>
      <c r="K253" s="253"/>
      <c r="L253" s="258"/>
      <c r="M253" s="259"/>
      <c r="N253" s="260"/>
      <c r="O253" s="260"/>
      <c r="P253" s="260"/>
      <c r="Q253" s="260"/>
      <c r="R253" s="260"/>
      <c r="S253" s="260"/>
      <c r="T253" s="261"/>
      <c r="U253" s="13"/>
      <c r="V253" s="13"/>
      <c r="W253" s="13"/>
      <c r="X253" s="13"/>
      <c r="Y253" s="13"/>
      <c r="Z253" s="13"/>
      <c r="AA253" s="13"/>
      <c r="AB253" s="13"/>
      <c r="AC253" s="13"/>
      <c r="AD253" s="13"/>
      <c r="AE253" s="13"/>
      <c r="AT253" s="262" t="s">
        <v>446</v>
      </c>
      <c r="AU253" s="262" t="s">
        <v>85</v>
      </c>
      <c r="AV253" s="13" t="s">
        <v>85</v>
      </c>
      <c r="AW253" s="13" t="s">
        <v>32</v>
      </c>
      <c r="AX253" s="13" t="s">
        <v>76</v>
      </c>
      <c r="AY253" s="262" t="s">
        <v>342</v>
      </c>
    </row>
    <row r="254" s="16" customFormat="1">
      <c r="A254" s="16"/>
      <c r="B254" s="284"/>
      <c r="C254" s="285"/>
      <c r="D254" s="240" t="s">
        <v>446</v>
      </c>
      <c r="E254" s="286" t="s">
        <v>1</v>
      </c>
      <c r="F254" s="287" t="s">
        <v>500</v>
      </c>
      <c r="G254" s="285"/>
      <c r="H254" s="288">
        <v>131</v>
      </c>
      <c r="I254" s="289"/>
      <c r="J254" s="285"/>
      <c r="K254" s="285"/>
      <c r="L254" s="290"/>
      <c r="M254" s="291"/>
      <c r="N254" s="292"/>
      <c r="O254" s="292"/>
      <c r="P254" s="292"/>
      <c r="Q254" s="292"/>
      <c r="R254" s="292"/>
      <c r="S254" s="292"/>
      <c r="T254" s="293"/>
      <c r="U254" s="16"/>
      <c r="V254" s="16"/>
      <c r="W254" s="16"/>
      <c r="X254" s="16"/>
      <c r="Y254" s="16"/>
      <c r="Z254" s="16"/>
      <c r="AA254" s="16"/>
      <c r="AB254" s="16"/>
      <c r="AC254" s="16"/>
      <c r="AD254" s="16"/>
      <c r="AE254" s="16"/>
      <c r="AT254" s="294" t="s">
        <v>446</v>
      </c>
      <c r="AU254" s="294" t="s">
        <v>85</v>
      </c>
      <c r="AV254" s="16" t="s">
        <v>360</v>
      </c>
      <c r="AW254" s="16" t="s">
        <v>32</v>
      </c>
      <c r="AX254" s="16" t="s">
        <v>83</v>
      </c>
      <c r="AY254" s="294" t="s">
        <v>342</v>
      </c>
    </row>
    <row r="255" s="12" customFormat="1" ht="22.8" customHeight="1">
      <c r="A255" s="12"/>
      <c r="B255" s="213"/>
      <c r="C255" s="214"/>
      <c r="D255" s="215" t="s">
        <v>75</v>
      </c>
      <c r="E255" s="246" t="s">
        <v>950</v>
      </c>
      <c r="F255" s="246" t="s">
        <v>951</v>
      </c>
      <c r="G255" s="214"/>
      <c r="H255" s="214"/>
      <c r="I255" s="217"/>
      <c r="J255" s="247">
        <f>BK255</f>
        <v>0</v>
      </c>
      <c r="K255" s="214"/>
      <c r="L255" s="219"/>
      <c r="M255" s="220"/>
      <c r="N255" s="221"/>
      <c r="O255" s="221"/>
      <c r="P255" s="222">
        <f>SUM(P256:P281)</f>
        <v>0</v>
      </c>
      <c r="Q255" s="221"/>
      <c r="R255" s="222">
        <f>SUM(R256:R281)</f>
        <v>0</v>
      </c>
      <c r="S255" s="221"/>
      <c r="T255" s="223">
        <f>SUM(T256:T281)</f>
        <v>0</v>
      </c>
      <c r="U255" s="12"/>
      <c r="V255" s="12"/>
      <c r="W255" s="12"/>
      <c r="X255" s="12"/>
      <c r="Y255" s="12"/>
      <c r="Z255" s="12"/>
      <c r="AA255" s="12"/>
      <c r="AB255" s="12"/>
      <c r="AC255" s="12"/>
      <c r="AD255" s="12"/>
      <c r="AE255" s="12"/>
      <c r="AR255" s="224" t="s">
        <v>83</v>
      </c>
      <c r="AT255" s="225" t="s">
        <v>75</v>
      </c>
      <c r="AU255" s="225" t="s">
        <v>83</v>
      </c>
      <c r="AY255" s="224" t="s">
        <v>342</v>
      </c>
      <c r="BK255" s="226">
        <f>SUM(BK256:BK281)</f>
        <v>0</v>
      </c>
    </row>
    <row r="256" s="2" customFormat="1" ht="16.5" customHeight="1">
      <c r="A256" s="39"/>
      <c r="B256" s="40"/>
      <c r="C256" s="227" t="s">
        <v>639</v>
      </c>
      <c r="D256" s="227" t="s">
        <v>343</v>
      </c>
      <c r="E256" s="228" t="s">
        <v>4738</v>
      </c>
      <c r="F256" s="229" t="s">
        <v>4739</v>
      </c>
      <c r="G256" s="230" t="s">
        <v>462</v>
      </c>
      <c r="H256" s="231">
        <v>33.689999999999998</v>
      </c>
      <c r="I256" s="232"/>
      <c r="J256" s="233">
        <f>ROUND(I256*H256,2)</f>
        <v>0</v>
      </c>
      <c r="K256" s="229" t="s">
        <v>1</v>
      </c>
      <c r="L256" s="45"/>
      <c r="M256" s="234" t="s">
        <v>1</v>
      </c>
      <c r="N256" s="235" t="s">
        <v>41</v>
      </c>
      <c r="O256" s="92"/>
      <c r="P256" s="236">
        <f>O256*H256</f>
        <v>0</v>
      </c>
      <c r="Q256" s="236">
        <v>0</v>
      </c>
      <c r="R256" s="236">
        <f>Q256*H256</f>
        <v>0</v>
      </c>
      <c r="S256" s="236">
        <v>0</v>
      </c>
      <c r="T256" s="237">
        <f>S256*H256</f>
        <v>0</v>
      </c>
      <c r="U256" s="39"/>
      <c r="V256" s="39"/>
      <c r="W256" s="39"/>
      <c r="X256" s="39"/>
      <c r="Y256" s="39"/>
      <c r="Z256" s="39"/>
      <c r="AA256" s="39"/>
      <c r="AB256" s="39"/>
      <c r="AC256" s="39"/>
      <c r="AD256" s="39"/>
      <c r="AE256" s="39"/>
      <c r="AR256" s="238" t="s">
        <v>360</v>
      </c>
      <c r="AT256" s="238" t="s">
        <v>343</v>
      </c>
      <c r="AU256" s="238" t="s">
        <v>85</v>
      </c>
      <c r="AY256" s="18" t="s">
        <v>342</v>
      </c>
      <c r="BE256" s="239">
        <f>IF(N256="základní",J256,0)</f>
        <v>0</v>
      </c>
      <c r="BF256" s="239">
        <f>IF(N256="snížená",J256,0)</f>
        <v>0</v>
      </c>
      <c r="BG256" s="239">
        <f>IF(N256="zákl. přenesená",J256,0)</f>
        <v>0</v>
      </c>
      <c r="BH256" s="239">
        <f>IF(N256="sníž. přenesená",J256,0)</f>
        <v>0</v>
      </c>
      <c r="BI256" s="239">
        <f>IF(N256="nulová",J256,0)</f>
        <v>0</v>
      </c>
      <c r="BJ256" s="18" t="s">
        <v>83</v>
      </c>
      <c r="BK256" s="239">
        <f>ROUND(I256*H256,2)</f>
        <v>0</v>
      </c>
      <c r="BL256" s="18" t="s">
        <v>360</v>
      </c>
      <c r="BM256" s="238" t="s">
        <v>4740</v>
      </c>
    </row>
    <row r="257" s="2" customFormat="1">
      <c r="A257" s="39"/>
      <c r="B257" s="40"/>
      <c r="C257" s="41"/>
      <c r="D257" s="240" t="s">
        <v>349</v>
      </c>
      <c r="E257" s="41"/>
      <c r="F257" s="241" t="s">
        <v>4739</v>
      </c>
      <c r="G257" s="41"/>
      <c r="H257" s="41"/>
      <c r="I257" s="242"/>
      <c r="J257" s="41"/>
      <c r="K257" s="41"/>
      <c r="L257" s="45"/>
      <c r="M257" s="243"/>
      <c r="N257" s="244"/>
      <c r="O257" s="92"/>
      <c r="P257" s="92"/>
      <c r="Q257" s="92"/>
      <c r="R257" s="92"/>
      <c r="S257" s="92"/>
      <c r="T257" s="93"/>
      <c r="U257" s="39"/>
      <c r="V257" s="39"/>
      <c r="W257" s="39"/>
      <c r="X257" s="39"/>
      <c r="Y257" s="39"/>
      <c r="Z257" s="39"/>
      <c r="AA257" s="39"/>
      <c r="AB257" s="39"/>
      <c r="AC257" s="39"/>
      <c r="AD257" s="39"/>
      <c r="AE257" s="39"/>
      <c r="AT257" s="18" t="s">
        <v>349</v>
      </c>
      <c r="AU257" s="18" t="s">
        <v>85</v>
      </c>
    </row>
    <row r="258" s="13" customFormat="1">
      <c r="A258" s="13"/>
      <c r="B258" s="252"/>
      <c r="C258" s="253"/>
      <c r="D258" s="240" t="s">
        <v>446</v>
      </c>
      <c r="E258" s="254" t="s">
        <v>1</v>
      </c>
      <c r="F258" s="255" t="s">
        <v>4741</v>
      </c>
      <c r="G258" s="253"/>
      <c r="H258" s="256">
        <v>33.689999999999998</v>
      </c>
      <c r="I258" s="257"/>
      <c r="J258" s="253"/>
      <c r="K258" s="253"/>
      <c r="L258" s="258"/>
      <c r="M258" s="259"/>
      <c r="N258" s="260"/>
      <c r="O258" s="260"/>
      <c r="P258" s="260"/>
      <c r="Q258" s="260"/>
      <c r="R258" s="260"/>
      <c r="S258" s="260"/>
      <c r="T258" s="261"/>
      <c r="U258" s="13"/>
      <c r="V258" s="13"/>
      <c r="W258" s="13"/>
      <c r="X258" s="13"/>
      <c r="Y258" s="13"/>
      <c r="Z258" s="13"/>
      <c r="AA258" s="13"/>
      <c r="AB258" s="13"/>
      <c r="AC258" s="13"/>
      <c r="AD258" s="13"/>
      <c r="AE258" s="13"/>
      <c r="AT258" s="262" t="s">
        <v>446</v>
      </c>
      <c r="AU258" s="262" t="s">
        <v>85</v>
      </c>
      <c r="AV258" s="13" t="s">
        <v>85</v>
      </c>
      <c r="AW258" s="13" t="s">
        <v>32</v>
      </c>
      <c r="AX258" s="13" t="s">
        <v>83</v>
      </c>
      <c r="AY258" s="262" t="s">
        <v>342</v>
      </c>
    </row>
    <row r="259" s="2" customFormat="1" ht="16.5" customHeight="1">
      <c r="A259" s="39"/>
      <c r="B259" s="40"/>
      <c r="C259" s="227" t="s">
        <v>645</v>
      </c>
      <c r="D259" s="227" t="s">
        <v>343</v>
      </c>
      <c r="E259" s="228" t="s">
        <v>4742</v>
      </c>
      <c r="F259" s="229" t="s">
        <v>4743</v>
      </c>
      <c r="G259" s="230" t="s">
        <v>462</v>
      </c>
      <c r="H259" s="231">
        <v>640.11000000000001</v>
      </c>
      <c r="I259" s="232"/>
      <c r="J259" s="233">
        <f>ROUND(I259*H259,2)</f>
        <v>0</v>
      </c>
      <c r="K259" s="229" t="s">
        <v>1</v>
      </c>
      <c r="L259" s="45"/>
      <c r="M259" s="234" t="s">
        <v>1</v>
      </c>
      <c r="N259" s="235" t="s">
        <v>41</v>
      </c>
      <c r="O259" s="92"/>
      <c r="P259" s="236">
        <f>O259*H259</f>
        <v>0</v>
      </c>
      <c r="Q259" s="236">
        <v>0</v>
      </c>
      <c r="R259" s="236">
        <f>Q259*H259</f>
        <v>0</v>
      </c>
      <c r="S259" s="236">
        <v>0</v>
      </c>
      <c r="T259" s="237">
        <f>S259*H259</f>
        <v>0</v>
      </c>
      <c r="U259" s="39"/>
      <c r="V259" s="39"/>
      <c r="W259" s="39"/>
      <c r="X259" s="39"/>
      <c r="Y259" s="39"/>
      <c r="Z259" s="39"/>
      <c r="AA259" s="39"/>
      <c r="AB259" s="39"/>
      <c r="AC259" s="39"/>
      <c r="AD259" s="39"/>
      <c r="AE259" s="39"/>
      <c r="AR259" s="238" t="s">
        <v>360</v>
      </c>
      <c r="AT259" s="238" t="s">
        <v>343</v>
      </c>
      <c r="AU259" s="238" t="s">
        <v>85</v>
      </c>
      <c r="AY259" s="18" t="s">
        <v>342</v>
      </c>
      <c r="BE259" s="239">
        <f>IF(N259="základní",J259,0)</f>
        <v>0</v>
      </c>
      <c r="BF259" s="239">
        <f>IF(N259="snížená",J259,0)</f>
        <v>0</v>
      </c>
      <c r="BG259" s="239">
        <f>IF(N259="zákl. přenesená",J259,0)</f>
        <v>0</v>
      </c>
      <c r="BH259" s="239">
        <f>IF(N259="sníž. přenesená",J259,0)</f>
        <v>0</v>
      </c>
      <c r="BI259" s="239">
        <f>IF(N259="nulová",J259,0)</f>
        <v>0</v>
      </c>
      <c r="BJ259" s="18" t="s">
        <v>83</v>
      </c>
      <c r="BK259" s="239">
        <f>ROUND(I259*H259,2)</f>
        <v>0</v>
      </c>
      <c r="BL259" s="18" t="s">
        <v>360</v>
      </c>
      <c r="BM259" s="238" t="s">
        <v>4744</v>
      </c>
    </row>
    <row r="260" s="2" customFormat="1">
      <c r="A260" s="39"/>
      <c r="B260" s="40"/>
      <c r="C260" s="41"/>
      <c r="D260" s="240" t="s">
        <v>349</v>
      </c>
      <c r="E260" s="41"/>
      <c r="F260" s="241" t="s">
        <v>4743</v>
      </c>
      <c r="G260" s="41"/>
      <c r="H260" s="41"/>
      <c r="I260" s="242"/>
      <c r="J260" s="41"/>
      <c r="K260" s="41"/>
      <c r="L260" s="45"/>
      <c r="M260" s="243"/>
      <c r="N260" s="244"/>
      <c r="O260" s="92"/>
      <c r="P260" s="92"/>
      <c r="Q260" s="92"/>
      <c r="R260" s="92"/>
      <c r="S260" s="92"/>
      <c r="T260" s="93"/>
      <c r="U260" s="39"/>
      <c r="V260" s="39"/>
      <c r="W260" s="39"/>
      <c r="X260" s="39"/>
      <c r="Y260" s="39"/>
      <c r="Z260" s="39"/>
      <c r="AA260" s="39"/>
      <c r="AB260" s="39"/>
      <c r="AC260" s="39"/>
      <c r="AD260" s="39"/>
      <c r="AE260" s="39"/>
      <c r="AT260" s="18" t="s">
        <v>349</v>
      </c>
      <c r="AU260" s="18" t="s">
        <v>85</v>
      </c>
    </row>
    <row r="261" s="13" customFormat="1">
      <c r="A261" s="13"/>
      <c r="B261" s="252"/>
      <c r="C261" s="253"/>
      <c r="D261" s="240" t="s">
        <v>446</v>
      </c>
      <c r="E261" s="254" t="s">
        <v>1</v>
      </c>
      <c r="F261" s="255" t="s">
        <v>4745</v>
      </c>
      <c r="G261" s="253"/>
      <c r="H261" s="256">
        <v>640.11000000000001</v>
      </c>
      <c r="I261" s="257"/>
      <c r="J261" s="253"/>
      <c r="K261" s="253"/>
      <c r="L261" s="258"/>
      <c r="M261" s="259"/>
      <c r="N261" s="260"/>
      <c r="O261" s="260"/>
      <c r="P261" s="260"/>
      <c r="Q261" s="260"/>
      <c r="R261" s="260"/>
      <c r="S261" s="260"/>
      <c r="T261" s="261"/>
      <c r="U261" s="13"/>
      <c r="V261" s="13"/>
      <c r="W261" s="13"/>
      <c r="X261" s="13"/>
      <c r="Y261" s="13"/>
      <c r="Z261" s="13"/>
      <c r="AA261" s="13"/>
      <c r="AB261" s="13"/>
      <c r="AC261" s="13"/>
      <c r="AD261" s="13"/>
      <c r="AE261" s="13"/>
      <c r="AT261" s="262" t="s">
        <v>446</v>
      </c>
      <c r="AU261" s="262" t="s">
        <v>85</v>
      </c>
      <c r="AV261" s="13" t="s">
        <v>85</v>
      </c>
      <c r="AW261" s="13" t="s">
        <v>32</v>
      </c>
      <c r="AX261" s="13" t="s">
        <v>83</v>
      </c>
      <c r="AY261" s="262" t="s">
        <v>342</v>
      </c>
    </row>
    <row r="262" s="2" customFormat="1" ht="16.5" customHeight="1">
      <c r="A262" s="39"/>
      <c r="B262" s="40"/>
      <c r="C262" s="227" t="s">
        <v>654</v>
      </c>
      <c r="D262" s="227" t="s">
        <v>343</v>
      </c>
      <c r="E262" s="228" t="s">
        <v>4746</v>
      </c>
      <c r="F262" s="229" t="s">
        <v>4747</v>
      </c>
      <c r="G262" s="230" t="s">
        <v>462</v>
      </c>
      <c r="H262" s="231">
        <v>94.894000000000005</v>
      </c>
      <c r="I262" s="232"/>
      <c r="J262" s="233">
        <f>ROUND(I262*H262,2)</f>
        <v>0</v>
      </c>
      <c r="K262" s="229" t="s">
        <v>1</v>
      </c>
      <c r="L262" s="45"/>
      <c r="M262" s="234" t="s">
        <v>1</v>
      </c>
      <c r="N262" s="235" t="s">
        <v>41</v>
      </c>
      <c r="O262" s="92"/>
      <c r="P262" s="236">
        <f>O262*H262</f>
        <v>0</v>
      </c>
      <c r="Q262" s="236">
        <v>0</v>
      </c>
      <c r="R262" s="236">
        <f>Q262*H262</f>
        <v>0</v>
      </c>
      <c r="S262" s="236">
        <v>0</v>
      </c>
      <c r="T262" s="237">
        <f>S262*H262</f>
        <v>0</v>
      </c>
      <c r="U262" s="39"/>
      <c r="V262" s="39"/>
      <c r="W262" s="39"/>
      <c r="X262" s="39"/>
      <c r="Y262" s="39"/>
      <c r="Z262" s="39"/>
      <c r="AA262" s="39"/>
      <c r="AB262" s="39"/>
      <c r="AC262" s="39"/>
      <c r="AD262" s="39"/>
      <c r="AE262" s="39"/>
      <c r="AR262" s="238" t="s">
        <v>360</v>
      </c>
      <c r="AT262" s="238" t="s">
        <v>343</v>
      </c>
      <c r="AU262" s="238" t="s">
        <v>85</v>
      </c>
      <c r="AY262" s="18" t="s">
        <v>342</v>
      </c>
      <c r="BE262" s="239">
        <f>IF(N262="základní",J262,0)</f>
        <v>0</v>
      </c>
      <c r="BF262" s="239">
        <f>IF(N262="snížená",J262,0)</f>
        <v>0</v>
      </c>
      <c r="BG262" s="239">
        <f>IF(N262="zákl. přenesená",J262,0)</f>
        <v>0</v>
      </c>
      <c r="BH262" s="239">
        <f>IF(N262="sníž. přenesená",J262,0)</f>
        <v>0</v>
      </c>
      <c r="BI262" s="239">
        <f>IF(N262="nulová",J262,0)</f>
        <v>0</v>
      </c>
      <c r="BJ262" s="18" t="s">
        <v>83</v>
      </c>
      <c r="BK262" s="239">
        <f>ROUND(I262*H262,2)</f>
        <v>0</v>
      </c>
      <c r="BL262" s="18" t="s">
        <v>360</v>
      </c>
      <c r="BM262" s="238" t="s">
        <v>4748</v>
      </c>
    </row>
    <row r="263" s="2" customFormat="1">
      <c r="A263" s="39"/>
      <c r="B263" s="40"/>
      <c r="C263" s="41"/>
      <c r="D263" s="240" t="s">
        <v>349</v>
      </c>
      <c r="E263" s="41"/>
      <c r="F263" s="241" t="s">
        <v>4747</v>
      </c>
      <c r="G263" s="41"/>
      <c r="H263" s="41"/>
      <c r="I263" s="242"/>
      <c r="J263" s="41"/>
      <c r="K263" s="41"/>
      <c r="L263" s="45"/>
      <c r="M263" s="243"/>
      <c r="N263" s="244"/>
      <c r="O263" s="92"/>
      <c r="P263" s="92"/>
      <c r="Q263" s="92"/>
      <c r="R263" s="92"/>
      <c r="S263" s="92"/>
      <c r="T263" s="93"/>
      <c r="U263" s="39"/>
      <c r="V263" s="39"/>
      <c r="W263" s="39"/>
      <c r="X263" s="39"/>
      <c r="Y263" s="39"/>
      <c r="Z263" s="39"/>
      <c r="AA263" s="39"/>
      <c r="AB263" s="39"/>
      <c r="AC263" s="39"/>
      <c r="AD263" s="39"/>
      <c r="AE263" s="39"/>
      <c r="AT263" s="18" t="s">
        <v>349</v>
      </c>
      <c r="AU263" s="18" t="s">
        <v>85</v>
      </c>
    </row>
    <row r="264" s="13" customFormat="1">
      <c r="A264" s="13"/>
      <c r="B264" s="252"/>
      <c r="C264" s="253"/>
      <c r="D264" s="240" t="s">
        <v>446</v>
      </c>
      <c r="E264" s="254" t="s">
        <v>1</v>
      </c>
      <c r="F264" s="255" t="s">
        <v>4749</v>
      </c>
      <c r="G264" s="253"/>
      <c r="H264" s="256">
        <v>70.188000000000002</v>
      </c>
      <c r="I264" s="257"/>
      <c r="J264" s="253"/>
      <c r="K264" s="253"/>
      <c r="L264" s="258"/>
      <c r="M264" s="259"/>
      <c r="N264" s="260"/>
      <c r="O264" s="260"/>
      <c r="P264" s="260"/>
      <c r="Q264" s="260"/>
      <c r="R264" s="260"/>
      <c r="S264" s="260"/>
      <c r="T264" s="261"/>
      <c r="U264" s="13"/>
      <c r="V264" s="13"/>
      <c r="W264" s="13"/>
      <c r="X264" s="13"/>
      <c r="Y264" s="13"/>
      <c r="Z264" s="13"/>
      <c r="AA264" s="13"/>
      <c r="AB264" s="13"/>
      <c r="AC264" s="13"/>
      <c r="AD264" s="13"/>
      <c r="AE264" s="13"/>
      <c r="AT264" s="262" t="s">
        <v>446</v>
      </c>
      <c r="AU264" s="262" t="s">
        <v>85</v>
      </c>
      <c r="AV264" s="13" t="s">
        <v>85</v>
      </c>
      <c r="AW264" s="13" t="s">
        <v>32</v>
      </c>
      <c r="AX264" s="13" t="s">
        <v>76</v>
      </c>
      <c r="AY264" s="262" t="s">
        <v>342</v>
      </c>
    </row>
    <row r="265" s="13" customFormat="1">
      <c r="A265" s="13"/>
      <c r="B265" s="252"/>
      <c r="C265" s="253"/>
      <c r="D265" s="240" t="s">
        <v>446</v>
      </c>
      <c r="E265" s="254" t="s">
        <v>1</v>
      </c>
      <c r="F265" s="255" t="s">
        <v>4750</v>
      </c>
      <c r="G265" s="253"/>
      <c r="H265" s="256">
        <v>24.706</v>
      </c>
      <c r="I265" s="257"/>
      <c r="J265" s="253"/>
      <c r="K265" s="253"/>
      <c r="L265" s="258"/>
      <c r="M265" s="259"/>
      <c r="N265" s="260"/>
      <c r="O265" s="260"/>
      <c r="P265" s="260"/>
      <c r="Q265" s="260"/>
      <c r="R265" s="260"/>
      <c r="S265" s="260"/>
      <c r="T265" s="261"/>
      <c r="U265" s="13"/>
      <c r="V265" s="13"/>
      <c r="W265" s="13"/>
      <c r="X265" s="13"/>
      <c r="Y265" s="13"/>
      <c r="Z265" s="13"/>
      <c r="AA265" s="13"/>
      <c r="AB265" s="13"/>
      <c r="AC265" s="13"/>
      <c r="AD265" s="13"/>
      <c r="AE265" s="13"/>
      <c r="AT265" s="262" t="s">
        <v>446</v>
      </c>
      <c r="AU265" s="262" t="s">
        <v>85</v>
      </c>
      <c r="AV265" s="13" t="s">
        <v>85</v>
      </c>
      <c r="AW265" s="13" t="s">
        <v>32</v>
      </c>
      <c r="AX265" s="13" t="s">
        <v>76</v>
      </c>
      <c r="AY265" s="262" t="s">
        <v>342</v>
      </c>
    </row>
    <row r="266" s="16" customFormat="1">
      <c r="A266" s="16"/>
      <c r="B266" s="284"/>
      <c r="C266" s="285"/>
      <c r="D266" s="240" t="s">
        <v>446</v>
      </c>
      <c r="E266" s="286" t="s">
        <v>1</v>
      </c>
      <c r="F266" s="287" t="s">
        <v>500</v>
      </c>
      <c r="G266" s="285"/>
      <c r="H266" s="288">
        <v>94.894000000000005</v>
      </c>
      <c r="I266" s="289"/>
      <c r="J266" s="285"/>
      <c r="K266" s="285"/>
      <c r="L266" s="290"/>
      <c r="M266" s="291"/>
      <c r="N266" s="292"/>
      <c r="O266" s="292"/>
      <c r="P266" s="292"/>
      <c r="Q266" s="292"/>
      <c r="R266" s="292"/>
      <c r="S266" s="292"/>
      <c r="T266" s="293"/>
      <c r="U266" s="16"/>
      <c r="V266" s="16"/>
      <c r="W266" s="16"/>
      <c r="X266" s="16"/>
      <c r="Y266" s="16"/>
      <c r="Z266" s="16"/>
      <c r="AA266" s="16"/>
      <c r="AB266" s="16"/>
      <c r="AC266" s="16"/>
      <c r="AD266" s="16"/>
      <c r="AE266" s="16"/>
      <c r="AT266" s="294" t="s">
        <v>446</v>
      </c>
      <c r="AU266" s="294" t="s">
        <v>85</v>
      </c>
      <c r="AV266" s="16" t="s">
        <v>360</v>
      </c>
      <c r="AW266" s="16" t="s">
        <v>32</v>
      </c>
      <c r="AX266" s="16" t="s">
        <v>83</v>
      </c>
      <c r="AY266" s="294" t="s">
        <v>342</v>
      </c>
    </row>
    <row r="267" s="2" customFormat="1" ht="16.5" customHeight="1">
      <c r="A267" s="39"/>
      <c r="B267" s="40"/>
      <c r="C267" s="227" t="s">
        <v>665</v>
      </c>
      <c r="D267" s="227" t="s">
        <v>343</v>
      </c>
      <c r="E267" s="228" t="s">
        <v>4751</v>
      </c>
      <c r="F267" s="229" t="s">
        <v>4752</v>
      </c>
      <c r="G267" s="230" t="s">
        <v>462</v>
      </c>
      <c r="H267" s="231">
        <v>1802.9860000000001</v>
      </c>
      <c r="I267" s="232"/>
      <c r="J267" s="233">
        <f>ROUND(I267*H267,2)</f>
        <v>0</v>
      </c>
      <c r="K267" s="229" t="s">
        <v>1</v>
      </c>
      <c r="L267" s="45"/>
      <c r="M267" s="234" t="s">
        <v>1</v>
      </c>
      <c r="N267" s="235" t="s">
        <v>41</v>
      </c>
      <c r="O267" s="92"/>
      <c r="P267" s="236">
        <f>O267*H267</f>
        <v>0</v>
      </c>
      <c r="Q267" s="236">
        <v>0</v>
      </c>
      <c r="R267" s="236">
        <f>Q267*H267</f>
        <v>0</v>
      </c>
      <c r="S267" s="236">
        <v>0</v>
      </c>
      <c r="T267" s="237">
        <f>S267*H267</f>
        <v>0</v>
      </c>
      <c r="U267" s="39"/>
      <c r="V267" s="39"/>
      <c r="W267" s="39"/>
      <c r="X267" s="39"/>
      <c r="Y267" s="39"/>
      <c r="Z267" s="39"/>
      <c r="AA267" s="39"/>
      <c r="AB267" s="39"/>
      <c r="AC267" s="39"/>
      <c r="AD267" s="39"/>
      <c r="AE267" s="39"/>
      <c r="AR267" s="238" t="s">
        <v>360</v>
      </c>
      <c r="AT267" s="238" t="s">
        <v>343</v>
      </c>
      <c r="AU267" s="238" t="s">
        <v>85</v>
      </c>
      <c r="AY267" s="18" t="s">
        <v>342</v>
      </c>
      <c r="BE267" s="239">
        <f>IF(N267="základní",J267,0)</f>
        <v>0</v>
      </c>
      <c r="BF267" s="239">
        <f>IF(N267="snížená",J267,0)</f>
        <v>0</v>
      </c>
      <c r="BG267" s="239">
        <f>IF(N267="zákl. přenesená",J267,0)</f>
        <v>0</v>
      </c>
      <c r="BH267" s="239">
        <f>IF(N267="sníž. přenesená",J267,0)</f>
        <v>0</v>
      </c>
      <c r="BI267" s="239">
        <f>IF(N267="nulová",J267,0)</f>
        <v>0</v>
      </c>
      <c r="BJ267" s="18" t="s">
        <v>83</v>
      </c>
      <c r="BK267" s="239">
        <f>ROUND(I267*H267,2)</f>
        <v>0</v>
      </c>
      <c r="BL267" s="18" t="s">
        <v>360</v>
      </c>
      <c r="BM267" s="238" t="s">
        <v>4753</v>
      </c>
    </row>
    <row r="268" s="2" customFormat="1">
      <c r="A268" s="39"/>
      <c r="B268" s="40"/>
      <c r="C268" s="41"/>
      <c r="D268" s="240" t="s">
        <v>349</v>
      </c>
      <c r="E268" s="41"/>
      <c r="F268" s="241" t="s">
        <v>4752</v>
      </c>
      <c r="G268" s="41"/>
      <c r="H268" s="41"/>
      <c r="I268" s="242"/>
      <c r="J268" s="41"/>
      <c r="K268" s="41"/>
      <c r="L268" s="45"/>
      <c r="M268" s="243"/>
      <c r="N268" s="244"/>
      <c r="O268" s="92"/>
      <c r="P268" s="92"/>
      <c r="Q268" s="92"/>
      <c r="R268" s="92"/>
      <c r="S268" s="92"/>
      <c r="T268" s="93"/>
      <c r="U268" s="39"/>
      <c r="V268" s="39"/>
      <c r="W268" s="39"/>
      <c r="X268" s="39"/>
      <c r="Y268" s="39"/>
      <c r="Z268" s="39"/>
      <c r="AA268" s="39"/>
      <c r="AB268" s="39"/>
      <c r="AC268" s="39"/>
      <c r="AD268" s="39"/>
      <c r="AE268" s="39"/>
      <c r="AT268" s="18" t="s">
        <v>349</v>
      </c>
      <c r="AU268" s="18" t="s">
        <v>85</v>
      </c>
    </row>
    <row r="269" s="13" customFormat="1">
      <c r="A269" s="13"/>
      <c r="B269" s="252"/>
      <c r="C269" s="253"/>
      <c r="D269" s="240" t="s">
        <v>446</v>
      </c>
      <c r="E269" s="254" t="s">
        <v>1</v>
      </c>
      <c r="F269" s="255" t="s">
        <v>4754</v>
      </c>
      <c r="G269" s="253"/>
      <c r="H269" s="256">
        <v>1802.9860000000001</v>
      </c>
      <c r="I269" s="257"/>
      <c r="J269" s="253"/>
      <c r="K269" s="253"/>
      <c r="L269" s="258"/>
      <c r="M269" s="259"/>
      <c r="N269" s="260"/>
      <c r="O269" s="260"/>
      <c r="P269" s="260"/>
      <c r="Q269" s="260"/>
      <c r="R269" s="260"/>
      <c r="S269" s="260"/>
      <c r="T269" s="261"/>
      <c r="U269" s="13"/>
      <c r="V269" s="13"/>
      <c r="W269" s="13"/>
      <c r="X269" s="13"/>
      <c r="Y269" s="13"/>
      <c r="Z269" s="13"/>
      <c r="AA269" s="13"/>
      <c r="AB269" s="13"/>
      <c r="AC269" s="13"/>
      <c r="AD269" s="13"/>
      <c r="AE269" s="13"/>
      <c r="AT269" s="262" t="s">
        <v>446</v>
      </c>
      <c r="AU269" s="262" t="s">
        <v>85</v>
      </c>
      <c r="AV269" s="13" t="s">
        <v>85</v>
      </c>
      <c r="AW269" s="13" t="s">
        <v>32</v>
      </c>
      <c r="AX269" s="13" t="s">
        <v>83</v>
      </c>
      <c r="AY269" s="262" t="s">
        <v>342</v>
      </c>
    </row>
    <row r="270" s="2" customFormat="1" ht="16.5" customHeight="1">
      <c r="A270" s="39"/>
      <c r="B270" s="40"/>
      <c r="C270" s="227" t="s">
        <v>671</v>
      </c>
      <c r="D270" s="227" t="s">
        <v>343</v>
      </c>
      <c r="E270" s="228" t="s">
        <v>4755</v>
      </c>
      <c r="F270" s="229" t="s">
        <v>4756</v>
      </c>
      <c r="G270" s="230" t="s">
        <v>462</v>
      </c>
      <c r="H270" s="231">
        <v>128.584</v>
      </c>
      <c r="I270" s="232"/>
      <c r="J270" s="233">
        <f>ROUND(I270*H270,2)</f>
        <v>0</v>
      </c>
      <c r="K270" s="229" t="s">
        <v>1</v>
      </c>
      <c r="L270" s="45"/>
      <c r="M270" s="234" t="s">
        <v>1</v>
      </c>
      <c r="N270" s="235" t="s">
        <v>41</v>
      </c>
      <c r="O270" s="92"/>
      <c r="P270" s="236">
        <f>O270*H270</f>
        <v>0</v>
      </c>
      <c r="Q270" s="236">
        <v>0</v>
      </c>
      <c r="R270" s="236">
        <f>Q270*H270</f>
        <v>0</v>
      </c>
      <c r="S270" s="236">
        <v>0</v>
      </c>
      <c r="T270" s="237">
        <f>S270*H270</f>
        <v>0</v>
      </c>
      <c r="U270" s="39"/>
      <c r="V270" s="39"/>
      <c r="W270" s="39"/>
      <c r="X270" s="39"/>
      <c r="Y270" s="39"/>
      <c r="Z270" s="39"/>
      <c r="AA270" s="39"/>
      <c r="AB270" s="39"/>
      <c r="AC270" s="39"/>
      <c r="AD270" s="39"/>
      <c r="AE270" s="39"/>
      <c r="AR270" s="238" t="s">
        <v>360</v>
      </c>
      <c r="AT270" s="238" t="s">
        <v>343</v>
      </c>
      <c r="AU270" s="238" t="s">
        <v>85</v>
      </c>
      <c r="AY270" s="18" t="s">
        <v>342</v>
      </c>
      <c r="BE270" s="239">
        <f>IF(N270="základní",J270,0)</f>
        <v>0</v>
      </c>
      <c r="BF270" s="239">
        <f>IF(N270="snížená",J270,0)</f>
        <v>0</v>
      </c>
      <c r="BG270" s="239">
        <f>IF(N270="zákl. přenesená",J270,0)</f>
        <v>0</v>
      </c>
      <c r="BH270" s="239">
        <f>IF(N270="sníž. přenesená",J270,0)</f>
        <v>0</v>
      </c>
      <c r="BI270" s="239">
        <f>IF(N270="nulová",J270,0)</f>
        <v>0</v>
      </c>
      <c r="BJ270" s="18" t="s">
        <v>83</v>
      </c>
      <c r="BK270" s="239">
        <f>ROUND(I270*H270,2)</f>
        <v>0</v>
      </c>
      <c r="BL270" s="18" t="s">
        <v>360</v>
      </c>
      <c r="BM270" s="238" t="s">
        <v>4757</v>
      </c>
    </row>
    <row r="271" s="2" customFormat="1">
      <c r="A271" s="39"/>
      <c r="B271" s="40"/>
      <c r="C271" s="41"/>
      <c r="D271" s="240" t="s">
        <v>349</v>
      </c>
      <c r="E271" s="41"/>
      <c r="F271" s="241" t="s">
        <v>4756</v>
      </c>
      <c r="G271" s="41"/>
      <c r="H271" s="41"/>
      <c r="I271" s="242"/>
      <c r="J271" s="41"/>
      <c r="K271" s="41"/>
      <c r="L271" s="45"/>
      <c r="M271" s="243"/>
      <c r="N271" s="244"/>
      <c r="O271" s="92"/>
      <c r="P271" s="92"/>
      <c r="Q271" s="92"/>
      <c r="R271" s="92"/>
      <c r="S271" s="92"/>
      <c r="T271" s="93"/>
      <c r="U271" s="39"/>
      <c r="V271" s="39"/>
      <c r="W271" s="39"/>
      <c r="X271" s="39"/>
      <c r="Y271" s="39"/>
      <c r="Z271" s="39"/>
      <c r="AA271" s="39"/>
      <c r="AB271" s="39"/>
      <c r="AC271" s="39"/>
      <c r="AD271" s="39"/>
      <c r="AE271" s="39"/>
      <c r="AT271" s="18" t="s">
        <v>349</v>
      </c>
      <c r="AU271" s="18" t="s">
        <v>85</v>
      </c>
    </row>
    <row r="272" s="13" customFormat="1">
      <c r="A272" s="13"/>
      <c r="B272" s="252"/>
      <c r="C272" s="253"/>
      <c r="D272" s="240" t="s">
        <v>446</v>
      </c>
      <c r="E272" s="254" t="s">
        <v>1</v>
      </c>
      <c r="F272" s="255" t="s">
        <v>4758</v>
      </c>
      <c r="G272" s="253"/>
      <c r="H272" s="256">
        <v>128.584</v>
      </c>
      <c r="I272" s="257"/>
      <c r="J272" s="253"/>
      <c r="K272" s="253"/>
      <c r="L272" s="258"/>
      <c r="M272" s="259"/>
      <c r="N272" s="260"/>
      <c r="O272" s="260"/>
      <c r="P272" s="260"/>
      <c r="Q272" s="260"/>
      <c r="R272" s="260"/>
      <c r="S272" s="260"/>
      <c r="T272" s="261"/>
      <c r="U272" s="13"/>
      <c r="V272" s="13"/>
      <c r="W272" s="13"/>
      <c r="X272" s="13"/>
      <c r="Y272" s="13"/>
      <c r="Z272" s="13"/>
      <c r="AA272" s="13"/>
      <c r="AB272" s="13"/>
      <c r="AC272" s="13"/>
      <c r="AD272" s="13"/>
      <c r="AE272" s="13"/>
      <c r="AT272" s="262" t="s">
        <v>446</v>
      </c>
      <c r="AU272" s="262" t="s">
        <v>85</v>
      </c>
      <c r="AV272" s="13" t="s">
        <v>85</v>
      </c>
      <c r="AW272" s="13" t="s">
        <v>32</v>
      </c>
      <c r="AX272" s="13" t="s">
        <v>83</v>
      </c>
      <c r="AY272" s="262" t="s">
        <v>342</v>
      </c>
    </row>
    <row r="273" s="2" customFormat="1" ht="24.15" customHeight="1">
      <c r="A273" s="39"/>
      <c r="B273" s="40"/>
      <c r="C273" s="227" t="s">
        <v>677</v>
      </c>
      <c r="D273" s="227" t="s">
        <v>343</v>
      </c>
      <c r="E273" s="228" t="s">
        <v>1002</v>
      </c>
      <c r="F273" s="229" t="s">
        <v>1003</v>
      </c>
      <c r="G273" s="230" t="s">
        <v>462</v>
      </c>
      <c r="H273" s="231">
        <v>70.188000000000002</v>
      </c>
      <c r="I273" s="232"/>
      <c r="J273" s="233">
        <f>ROUND(I273*H273,2)</f>
        <v>0</v>
      </c>
      <c r="K273" s="229" t="s">
        <v>1</v>
      </c>
      <c r="L273" s="45"/>
      <c r="M273" s="234" t="s">
        <v>1</v>
      </c>
      <c r="N273" s="235" t="s">
        <v>41</v>
      </c>
      <c r="O273" s="92"/>
      <c r="P273" s="236">
        <f>O273*H273</f>
        <v>0</v>
      </c>
      <c r="Q273" s="236">
        <v>0</v>
      </c>
      <c r="R273" s="236">
        <f>Q273*H273</f>
        <v>0</v>
      </c>
      <c r="S273" s="236">
        <v>0</v>
      </c>
      <c r="T273" s="237">
        <f>S273*H273</f>
        <v>0</v>
      </c>
      <c r="U273" s="39"/>
      <c r="V273" s="39"/>
      <c r="W273" s="39"/>
      <c r="X273" s="39"/>
      <c r="Y273" s="39"/>
      <c r="Z273" s="39"/>
      <c r="AA273" s="39"/>
      <c r="AB273" s="39"/>
      <c r="AC273" s="39"/>
      <c r="AD273" s="39"/>
      <c r="AE273" s="39"/>
      <c r="AR273" s="238" t="s">
        <v>360</v>
      </c>
      <c r="AT273" s="238" t="s">
        <v>343</v>
      </c>
      <c r="AU273" s="238" t="s">
        <v>85</v>
      </c>
      <c r="AY273" s="18" t="s">
        <v>342</v>
      </c>
      <c r="BE273" s="239">
        <f>IF(N273="základní",J273,0)</f>
        <v>0</v>
      </c>
      <c r="BF273" s="239">
        <f>IF(N273="snížená",J273,0)</f>
        <v>0</v>
      </c>
      <c r="BG273" s="239">
        <f>IF(N273="zákl. přenesená",J273,0)</f>
        <v>0</v>
      </c>
      <c r="BH273" s="239">
        <f>IF(N273="sníž. přenesená",J273,0)</f>
        <v>0</v>
      </c>
      <c r="BI273" s="239">
        <f>IF(N273="nulová",J273,0)</f>
        <v>0</v>
      </c>
      <c r="BJ273" s="18" t="s">
        <v>83</v>
      </c>
      <c r="BK273" s="239">
        <f>ROUND(I273*H273,2)</f>
        <v>0</v>
      </c>
      <c r="BL273" s="18" t="s">
        <v>360</v>
      </c>
      <c r="BM273" s="238" t="s">
        <v>4759</v>
      </c>
    </row>
    <row r="274" s="2" customFormat="1">
      <c r="A274" s="39"/>
      <c r="B274" s="40"/>
      <c r="C274" s="41"/>
      <c r="D274" s="240" t="s">
        <v>349</v>
      </c>
      <c r="E274" s="41"/>
      <c r="F274" s="241" t="s">
        <v>1003</v>
      </c>
      <c r="G274" s="41"/>
      <c r="H274" s="41"/>
      <c r="I274" s="242"/>
      <c r="J274" s="41"/>
      <c r="K274" s="41"/>
      <c r="L274" s="45"/>
      <c r="M274" s="243"/>
      <c r="N274" s="244"/>
      <c r="O274" s="92"/>
      <c r="P274" s="92"/>
      <c r="Q274" s="92"/>
      <c r="R274" s="92"/>
      <c r="S274" s="92"/>
      <c r="T274" s="93"/>
      <c r="U274" s="39"/>
      <c r="V274" s="39"/>
      <c r="W274" s="39"/>
      <c r="X274" s="39"/>
      <c r="Y274" s="39"/>
      <c r="Z274" s="39"/>
      <c r="AA274" s="39"/>
      <c r="AB274" s="39"/>
      <c r="AC274" s="39"/>
      <c r="AD274" s="39"/>
      <c r="AE274" s="39"/>
      <c r="AT274" s="18" t="s">
        <v>349</v>
      </c>
      <c r="AU274" s="18" t="s">
        <v>85</v>
      </c>
    </row>
    <row r="275" s="13" customFormat="1">
      <c r="A275" s="13"/>
      <c r="B275" s="252"/>
      <c r="C275" s="253"/>
      <c r="D275" s="240" t="s">
        <v>446</v>
      </c>
      <c r="E275" s="254" t="s">
        <v>1</v>
      </c>
      <c r="F275" s="255" t="s">
        <v>4749</v>
      </c>
      <c r="G275" s="253"/>
      <c r="H275" s="256">
        <v>70.188000000000002</v>
      </c>
      <c r="I275" s="257"/>
      <c r="J275" s="253"/>
      <c r="K275" s="253"/>
      <c r="L275" s="258"/>
      <c r="M275" s="259"/>
      <c r="N275" s="260"/>
      <c r="O275" s="260"/>
      <c r="P275" s="260"/>
      <c r="Q275" s="260"/>
      <c r="R275" s="260"/>
      <c r="S275" s="260"/>
      <c r="T275" s="261"/>
      <c r="U275" s="13"/>
      <c r="V275" s="13"/>
      <c r="W275" s="13"/>
      <c r="X275" s="13"/>
      <c r="Y275" s="13"/>
      <c r="Z275" s="13"/>
      <c r="AA275" s="13"/>
      <c r="AB275" s="13"/>
      <c r="AC275" s="13"/>
      <c r="AD275" s="13"/>
      <c r="AE275" s="13"/>
      <c r="AT275" s="262" t="s">
        <v>446</v>
      </c>
      <c r="AU275" s="262" t="s">
        <v>85</v>
      </c>
      <c r="AV275" s="13" t="s">
        <v>85</v>
      </c>
      <c r="AW275" s="13" t="s">
        <v>32</v>
      </c>
      <c r="AX275" s="13" t="s">
        <v>83</v>
      </c>
      <c r="AY275" s="262" t="s">
        <v>342</v>
      </c>
    </row>
    <row r="276" s="2" customFormat="1" ht="24.15" customHeight="1">
      <c r="A276" s="39"/>
      <c r="B276" s="40"/>
      <c r="C276" s="227" t="s">
        <v>687</v>
      </c>
      <c r="D276" s="227" t="s">
        <v>343</v>
      </c>
      <c r="E276" s="228" t="s">
        <v>1007</v>
      </c>
      <c r="F276" s="229" t="s">
        <v>1008</v>
      </c>
      <c r="G276" s="230" t="s">
        <v>462</v>
      </c>
      <c r="H276" s="231">
        <v>33.689999999999998</v>
      </c>
      <c r="I276" s="232"/>
      <c r="J276" s="233">
        <f>ROUND(I276*H276,2)</f>
        <v>0</v>
      </c>
      <c r="K276" s="229" t="s">
        <v>1</v>
      </c>
      <c r="L276" s="45"/>
      <c r="M276" s="234" t="s">
        <v>1</v>
      </c>
      <c r="N276" s="235" t="s">
        <v>41</v>
      </c>
      <c r="O276" s="92"/>
      <c r="P276" s="236">
        <f>O276*H276</f>
        <v>0</v>
      </c>
      <c r="Q276" s="236">
        <v>0</v>
      </c>
      <c r="R276" s="236">
        <f>Q276*H276</f>
        <v>0</v>
      </c>
      <c r="S276" s="236">
        <v>0</v>
      </c>
      <c r="T276" s="237">
        <f>S276*H276</f>
        <v>0</v>
      </c>
      <c r="U276" s="39"/>
      <c r="V276" s="39"/>
      <c r="W276" s="39"/>
      <c r="X276" s="39"/>
      <c r="Y276" s="39"/>
      <c r="Z276" s="39"/>
      <c r="AA276" s="39"/>
      <c r="AB276" s="39"/>
      <c r="AC276" s="39"/>
      <c r="AD276" s="39"/>
      <c r="AE276" s="39"/>
      <c r="AR276" s="238" t="s">
        <v>360</v>
      </c>
      <c r="AT276" s="238" t="s">
        <v>343</v>
      </c>
      <c r="AU276" s="238" t="s">
        <v>85</v>
      </c>
      <c r="AY276" s="18" t="s">
        <v>342</v>
      </c>
      <c r="BE276" s="239">
        <f>IF(N276="základní",J276,0)</f>
        <v>0</v>
      </c>
      <c r="BF276" s="239">
        <f>IF(N276="snížená",J276,0)</f>
        <v>0</v>
      </c>
      <c r="BG276" s="239">
        <f>IF(N276="zákl. přenesená",J276,0)</f>
        <v>0</v>
      </c>
      <c r="BH276" s="239">
        <f>IF(N276="sníž. přenesená",J276,0)</f>
        <v>0</v>
      </c>
      <c r="BI276" s="239">
        <f>IF(N276="nulová",J276,0)</f>
        <v>0</v>
      </c>
      <c r="BJ276" s="18" t="s">
        <v>83</v>
      </c>
      <c r="BK276" s="239">
        <f>ROUND(I276*H276,2)</f>
        <v>0</v>
      </c>
      <c r="BL276" s="18" t="s">
        <v>360</v>
      </c>
      <c r="BM276" s="238" t="s">
        <v>4760</v>
      </c>
    </row>
    <row r="277" s="2" customFormat="1">
      <c r="A277" s="39"/>
      <c r="B277" s="40"/>
      <c r="C277" s="41"/>
      <c r="D277" s="240" t="s">
        <v>349</v>
      </c>
      <c r="E277" s="41"/>
      <c r="F277" s="241" t="s">
        <v>1008</v>
      </c>
      <c r="G277" s="41"/>
      <c r="H277" s="41"/>
      <c r="I277" s="242"/>
      <c r="J277" s="41"/>
      <c r="K277" s="41"/>
      <c r="L277" s="45"/>
      <c r="M277" s="243"/>
      <c r="N277" s="244"/>
      <c r="O277" s="92"/>
      <c r="P277" s="92"/>
      <c r="Q277" s="92"/>
      <c r="R277" s="92"/>
      <c r="S277" s="92"/>
      <c r="T277" s="93"/>
      <c r="U277" s="39"/>
      <c r="V277" s="39"/>
      <c r="W277" s="39"/>
      <c r="X277" s="39"/>
      <c r="Y277" s="39"/>
      <c r="Z277" s="39"/>
      <c r="AA277" s="39"/>
      <c r="AB277" s="39"/>
      <c r="AC277" s="39"/>
      <c r="AD277" s="39"/>
      <c r="AE277" s="39"/>
      <c r="AT277" s="18" t="s">
        <v>349</v>
      </c>
      <c r="AU277" s="18" t="s">
        <v>85</v>
      </c>
    </row>
    <row r="278" s="13" customFormat="1">
      <c r="A278" s="13"/>
      <c r="B278" s="252"/>
      <c r="C278" s="253"/>
      <c r="D278" s="240" t="s">
        <v>446</v>
      </c>
      <c r="E278" s="254" t="s">
        <v>1</v>
      </c>
      <c r="F278" s="255" t="s">
        <v>4741</v>
      </c>
      <c r="G278" s="253"/>
      <c r="H278" s="256">
        <v>33.689999999999998</v>
      </c>
      <c r="I278" s="257"/>
      <c r="J278" s="253"/>
      <c r="K278" s="253"/>
      <c r="L278" s="258"/>
      <c r="M278" s="259"/>
      <c r="N278" s="260"/>
      <c r="O278" s="260"/>
      <c r="P278" s="260"/>
      <c r="Q278" s="260"/>
      <c r="R278" s="260"/>
      <c r="S278" s="260"/>
      <c r="T278" s="261"/>
      <c r="U278" s="13"/>
      <c r="V278" s="13"/>
      <c r="W278" s="13"/>
      <c r="X278" s="13"/>
      <c r="Y278" s="13"/>
      <c r="Z278" s="13"/>
      <c r="AA278" s="13"/>
      <c r="AB278" s="13"/>
      <c r="AC278" s="13"/>
      <c r="AD278" s="13"/>
      <c r="AE278" s="13"/>
      <c r="AT278" s="262" t="s">
        <v>446</v>
      </c>
      <c r="AU278" s="262" t="s">
        <v>85</v>
      </c>
      <c r="AV278" s="13" t="s">
        <v>85</v>
      </c>
      <c r="AW278" s="13" t="s">
        <v>32</v>
      </c>
      <c r="AX278" s="13" t="s">
        <v>83</v>
      </c>
      <c r="AY278" s="262" t="s">
        <v>342</v>
      </c>
    </row>
    <row r="279" s="2" customFormat="1" ht="24.15" customHeight="1">
      <c r="A279" s="39"/>
      <c r="B279" s="40"/>
      <c r="C279" s="227" t="s">
        <v>692</v>
      </c>
      <c r="D279" s="227" t="s">
        <v>343</v>
      </c>
      <c r="E279" s="228" t="s">
        <v>4761</v>
      </c>
      <c r="F279" s="229" t="s">
        <v>4762</v>
      </c>
      <c r="G279" s="230" t="s">
        <v>462</v>
      </c>
      <c r="H279" s="231">
        <v>24.706</v>
      </c>
      <c r="I279" s="232"/>
      <c r="J279" s="233">
        <f>ROUND(I279*H279,2)</f>
        <v>0</v>
      </c>
      <c r="K279" s="229" t="s">
        <v>1</v>
      </c>
      <c r="L279" s="45"/>
      <c r="M279" s="234" t="s">
        <v>1</v>
      </c>
      <c r="N279" s="235" t="s">
        <v>41</v>
      </c>
      <c r="O279" s="92"/>
      <c r="P279" s="236">
        <f>O279*H279</f>
        <v>0</v>
      </c>
      <c r="Q279" s="236">
        <v>0</v>
      </c>
      <c r="R279" s="236">
        <f>Q279*H279</f>
        <v>0</v>
      </c>
      <c r="S279" s="236">
        <v>0</v>
      </c>
      <c r="T279" s="237">
        <f>S279*H279</f>
        <v>0</v>
      </c>
      <c r="U279" s="39"/>
      <c r="V279" s="39"/>
      <c r="W279" s="39"/>
      <c r="X279" s="39"/>
      <c r="Y279" s="39"/>
      <c r="Z279" s="39"/>
      <c r="AA279" s="39"/>
      <c r="AB279" s="39"/>
      <c r="AC279" s="39"/>
      <c r="AD279" s="39"/>
      <c r="AE279" s="39"/>
      <c r="AR279" s="238" t="s">
        <v>360</v>
      </c>
      <c r="AT279" s="238" t="s">
        <v>343</v>
      </c>
      <c r="AU279" s="238" t="s">
        <v>85</v>
      </c>
      <c r="AY279" s="18" t="s">
        <v>342</v>
      </c>
      <c r="BE279" s="239">
        <f>IF(N279="základní",J279,0)</f>
        <v>0</v>
      </c>
      <c r="BF279" s="239">
        <f>IF(N279="snížená",J279,0)</f>
        <v>0</v>
      </c>
      <c r="BG279" s="239">
        <f>IF(N279="zákl. přenesená",J279,0)</f>
        <v>0</v>
      </c>
      <c r="BH279" s="239">
        <f>IF(N279="sníž. přenesená",J279,0)</f>
        <v>0</v>
      </c>
      <c r="BI279" s="239">
        <f>IF(N279="nulová",J279,0)</f>
        <v>0</v>
      </c>
      <c r="BJ279" s="18" t="s">
        <v>83</v>
      </c>
      <c r="BK279" s="239">
        <f>ROUND(I279*H279,2)</f>
        <v>0</v>
      </c>
      <c r="BL279" s="18" t="s">
        <v>360</v>
      </c>
      <c r="BM279" s="238" t="s">
        <v>4763</v>
      </c>
    </row>
    <row r="280" s="2" customFormat="1">
      <c r="A280" s="39"/>
      <c r="B280" s="40"/>
      <c r="C280" s="41"/>
      <c r="D280" s="240" t="s">
        <v>349</v>
      </c>
      <c r="E280" s="41"/>
      <c r="F280" s="241" t="s">
        <v>4762</v>
      </c>
      <c r="G280" s="41"/>
      <c r="H280" s="41"/>
      <c r="I280" s="242"/>
      <c r="J280" s="41"/>
      <c r="K280" s="41"/>
      <c r="L280" s="45"/>
      <c r="M280" s="243"/>
      <c r="N280" s="244"/>
      <c r="O280" s="92"/>
      <c r="P280" s="92"/>
      <c r="Q280" s="92"/>
      <c r="R280" s="92"/>
      <c r="S280" s="92"/>
      <c r="T280" s="93"/>
      <c r="U280" s="39"/>
      <c r="V280" s="39"/>
      <c r="W280" s="39"/>
      <c r="X280" s="39"/>
      <c r="Y280" s="39"/>
      <c r="Z280" s="39"/>
      <c r="AA280" s="39"/>
      <c r="AB280" s="39"/>
      <c r="AC280" s="39"/>
      <c r="AD280" s="39"/>
      <c r="AE280" s="39"/>
      <c r="AT280" s="18" t="s">
        <v>349</v>
      </c>
      <c r="AU280" s="18" t="s">
        <v>85</v>
      </c>
    </row>
    <row r="281" s="13" customFormat="1">
      <c r="A281" s="13"/>
      <c r="B281" s="252"/>
      <c r="C281" s="253"/>
      <c r="D281" s="240" t="s">
        <v>446</v>
      </c>
      <c r="E281" s="254" t="s">
        <v>1</v>
      </c>
      <c r="F281" s="255" t="s">
        <v>4750</v>
      </c>
      <c r="G281" s="253"/>
      <c r="H281" s="256">
        <v>24.706</v>
      </c>
      <c r="I281" s="257"/>
      <c r="J281" s="253"/>
      <c r="K281" s="253"/>
      <c r="L281" s="258"/>
      <c r="M281" s="259"/>
      <c r="N281" s="260"/>
      <c r="O281" s="260"/>
      <c r="P281" s="260"/>
      <c r="Q281" s="260"/>
      <c r="R281" s="260"/>
      <c r="S281" s="260"/>
      <c r="T281" s="261"/>
      <c r="U281" s="13"/>
      <c r="V281" s="13"/>
      <c r="W281" s="13"/>
      <c r="X281" s="13"/>
      <c r="Y281" s="13"/>
      <c r="Z281" s="13"/>
      <c r="AA281" s="13"/>
      <c r="AB281" s="13"/>
      <c r="AC281" s="13"/>
      <c r="AD281" s="13"/>
      <c r="AE281" s="13"/>
      <c r="AT281" s="262" t="s">
        <v>446</v>
      </c>
      <c r="AU281" s="262" t="s">
        <v>85</v>
      </c>
      <c r="AV281" s="13" t="s">
        <v>85</v>
      </c>
      <c r="AW281" s="13" t="s">
        <v>32</v>
      </c>
      <c r="AX281" s="13" t="s">
        <v>83</v>
      </c>
      <c r="AY281" s="262" t="s">
        <v>342</v>
      </c>
    </row>
    <row r="282" s="12" customFormat="1" ht="25.92" customHeight="1">
      <c r="A282" s="12"/>
      <c r="B282" s="213"/>
      <c r="C282" s="214"/>
      <c r="D282" s="215" t="s">
        <v>75</v>
      </c>
      <c r="E282" s="216" t="s">
        <v>621</v>
      </c>
      <c r="F282" s="216" t="s">
        <v>4033</v>
      </c>
      <c r="G282" s="214"/>
      <c r="H282" s="214"/>
      <c r="I282" s="217"/>
      <c r="J282" s="218">
        <f>BK282</f>
        <v>0</v>
      </c>
      <c r="K282" s="214"/>
      <c r="L282" s="219"/>
      <c r="M282" s="220"/>
      <c r="N282" s="221"/>
      <c r="O282" s="221"/>
      <c r="P282" s="222">
        <f>P283</f>
        <v>0</v>
      </c>
      <c r="Q282" s="221"/>
      <c r="R282" s="222">
        <f>R283</f>
        <v>0.15641279999999996</v>
      </c>
      <c r="S282" s="221"/>
      <c r="T282" s="223">
        <f>T283</f>
        <v>0</v>
      </c>
      <c r="U282" s="12"/>
      <c r="V282" s="12"/>
      <c r="W282" s="12"/>
      <c r="X282" s="12"/>
      <c r="Y282" s="12"/>
      <c r="Z282" s="12"/>
      <c r="AA282" s="12"/>
      <c r="AB282" s="12"/>
      <c r="AC282" s="12"/>
      <c r="AD282" s="12"/>
      <c r="AE282" s="12"/>
      <c r="AR282" s="224" t="s">
        <v>92</v>
      </c>
      <c r="AT282" s="225" t="s">
        <v>75</v>
      </c>
      <c r="AU282" s="225" t="s">
        <v>76</v>
      </c>
      <c r="AY282" s="224" t="s">
        <v>342</v>
      </c>
      <c r="BK282" s="226">
        <f>BK283</f>
        <v>0</v>
      </c>
    </row>
    <row r="283" s="12" customFormat="1" ht="22.8" customHeight="1">
      <c r="A283" s="12"/>
      <c r="B283" s="213"/>
      <c r="C283" s="214"/>
      <c r="D283" s="215" t="s">
        <v>75</v>
      </c>
      <c r="E283" s="246" t="s">
        <v>4034</v>
      </c>
      <c r="F283" s="246" t="s">
        <v>4035</v>
      </c>
      <c r="G283" s="214"/>
      <c r="H283" s="214"/>
      <c r="I283" s="217"/>
      <c r="J283" s="247">
        <f>BK283</f>
        <v>0</v>
      </c>
      <c r="K283" s="214"/>
      <c r="L283" s="219"/>
      <c r="M283" s="220"/>
      <c r="N283" s="221"/>
      <c r="O283" s="221"/>
      <c r="P283" s="222">
        <f>P284+SUM(P285:P331)+P342+P353+P383</f>
        <v>0</v>
      </c>
      <c r="Q283" s="221"/>
      <c r="R283" s="222">
        <f>R284+SUM(R285:R331)+R342+R353+R383</f>
        <v>0.15641279999999996</v>
      </c>
      <c r="S283" s="221"/>
      <c r="T283" s="223">
        <f>T284+SUM(T285:T331)+T342+T353+T383</f>
        <v>0</v>
      </c>
      <c r="U283" s="12"/>
      <c r="V283" s="12"/>
      <c r="W283" s="12"/>
      <c r="X283" s="12"/>
      <c r="Y283" s="12"/>
      <c r="Z283" s="12"/>
      <c r="AA283" s="12"/>
      <c r="AB283" s="12"/>
      <c r="AC283" s="12"/>
      <c r="AD283" s="12"/>
      <c r="AE283" s="12"/>
      <c r="AR283" s="224" t="s">
        <v>92</v>
      </c>
      <c r="AT283" s="225" t="s">
        <v>75</v>
      </c>
      <c r="AU283" s="225" t="s">
        <v>83</v>
      </c>
      <c r="AY283" s="224" t="s">
        <v>342</v>
      </c>
      <c r="BK283" s="226">
        <f>BK284+SUM(BK285:BK331)+BK342+BK353+BK383</f>
        <v>0</v>
      </c>
    </row>
    <row r="284" s="2" customFormat="1" ht="16.5" customHeight="1">
      <c r="A284" s="39"/>
      <c r="B284" s="40"/>
      <c r="C284" s="227" t="s">
        <v>700</v>
      </c>
      <c r="D284" s="227" t="s">
        <v>343</v>
      </c>
      <c r="E284" s="228" t="s">
        <v>4764</v>
      </c>
      <c r="F284" s="229" t="s">
        <v>4765</v>
      </c>
      <c r="G284" s="230" t="s">
        <v>4766</v>
      </c>
      <c r="H284" s="231">
        <v>1</v>
      </c>
      <c r="I284" s="232"/>
      <c r="J284" s="233">
        <f>ROUND(I284*H284,2)</f>
        <v>0</v>
      </c>
      <c r="K284" s="229" t="s">
        <v>1</v>
      </c>
      <c r="L284" s="45"/>
      <c r="M284" s="234" t="s">
        <v>1</v>
      </c>
      <c r="N284" s="235" t="s">
        <v>41</v>
      </c>
      <c r="O284" s="92"/>
      <c r="P284" s="236">
        <f>O284*H284</f>
        <v>0</v>
      </c>
      <c r="Q284" s="236">
        <v>0</v>
      </c>
      <c r="R284" s="236">
        <f>Q284*H284</f>
        <v>0</v>
      </c>
      <c r="S284" s="236">
        <v>0</v>
      </c>
      <c r="T284" s="237">
        <f>S284*H284</f>
        <v>0</v>
      </c>
      <c r="U284" s="39"/>
      <c r="V284" s="39"/>
      <c r="W284" s="39"/>
      <c r="X284" s="39"/>
      <c r="Y284" s="39"/>
      <c r="Z284" s="39"/>
      <c r="AA284" s="39"/>
      <c r="AB284" s="39"/>
      <c r="AC284" s="39"/>
      <c r="AD284" s="39"/>
      <c r="AE284" s="39"/>
      <c r="AR284" s="238" t="s">
        <v>895</v>
      </c>
      <c r="AT284" s="238" t="s">
        <v>343</v>
      </c>
      <c r="AU284" s="238" t="s">
        <v>85</v>
      </c>
      <c r="AY284" s="18" t="s">
        <v>342</v>
      </c>
      <c r="BE284" s="239">
        <f>IF(N284="základní",J284,0)</f>
        <v>0</v>
      </c>
      <c r="BF284" s="239">
        <f>IF(N284="snížená",J284,0)</f>
        <v>0</v>
      </c>
      <c r="BG284" s="239">
        <f>IF(N284="zákl. přenesená",J284,0)</f>
        <v>0</v>
      </c>
      <c r="BH284" s="239">
        <f>IF(N284="sníž. přenesená",J284,0)</f>
        <v>0</v>
      </c>
      <c r="BI284" s="239">
        <f>IF(N284="nulová",J284,0)</f>
        <v>0</v>
      </c>
      <c r="BJ284" s="18" t="s">
        <v>83</v>
      </c>
      <c r="BK284" s="239">
        <f>ROUND(I284*H284,2)</f>
        <v>0</v>
      </c>
      <c r="BL284" s="18" t="s">
        <v>895</v>
      </c>
      <c r="BM284" s="238" t="s">
        <v>4767</v>
      </c>
    </row>
    <row r="285" s="2" customFormat="1">
      <c r="A285" s="39"/>
      <c r="B285" s="40"/>
      <c r="C285" s="41"/>
      <c r="D285" s="240" t="s">
        <v>349</v>
      </c>
      <c r="E285" s="41"/>
      <c r="F285" s="241" t="s">
        <v>4765</v>
      </c>
      <c r="G285" s="41"/>
      <c r="H285" s="41"/>
      <c r="I285" s="242"/>
      <c r="J285" s="41"/>
      <c r="K285" s="41"/>
      <c r="L285" s="45"/>
      <c r="M285" s="243"/>
      <c r="N285" s="244"/>
      <c r="O285" s="92"/>
      <c r="P285" s="92"/>
      <c r="Q285" s="92"/>
      <c r="R285" s="92"/>
      <c r="S285" s="92"/>
      <c r="T285" s="93"/>
      <c r="U285" s="39"/>
      <c r="V285" s="39"/>
      <c r="W285" s="39"/>
      <c r="X285" s="39"/>
      <c r="Y285" s="39"/>
      <c r="Z285" s="39"/>
      <c r="AA285" s="39"/>
      <c r="AB285" s="39"/>
      <c r="AC285" s="39"/>
      <c r="AD285" s="39"/>
      <c r="AE285" s="39"/>
      <c r="AT285" s="18" t="s">
        <v>349</v>
      </c>
      <c r="AU285" s="18" t="s">
        <v>85</v>
      </c>
    </row>
    <row r="286" s="13" customFormat="1">
      <c r="A286" s="13"/>
      <c r="B286" s="252"/>
      <c r="C286" s="253"/>
      <c r="D286" s="240" t="s">
        <v>446</v>
      </c>
      <c r="E286" s="254" t="s">
        <v>1</v>
      </c>
      <c r="F286" s="255" t="s">
        <v>83</v>
      </c>
      <c r="G286" s="253"/>
      <c r="H286" s="256">
        <v>1</v>
      </c>
      <c r="I286" s="257"/>
      <c r="J286" s="253"/>
      <c r="K286" s="253"/>
      <c r="L286" s="258"/>
      <c r="M286" s="259"/>
      <c r="N286" s="260"/>
      <c r="O286" s="260"/>
      <c r="P286" s="260"/>
      <c r="Q286" s="260"/>
      <c r="R286" s="260"/>
      <c r="S286" s="260"/>
      <c r="T286" s="261"/>
      <c r="U286" s="13"/>
      <c r="V286" s="13"/>
      <c r="W286" s="13"/>
      <c r="X286" s="13"/>
      <c r="Y286" s="13"/>
      <c r="Z286" s="13"/>
      <c r="AA286" s="13"/>
      <c r="AB286" s="13"/>
      <c r="AC286" s="13"/>
      <c r="AD286" s="13"/>
      <c r="AE286" s="13"/>
      <c r="AT286" s="262" t="s">
        <v>446</v>
      </c>
      <c r="AU286" s="262" t="s">
        <v>85</v>
      </c>
      <c r="AV286" s="13" t="s">
        <v>85</v>
      </c>
      <c r="AW286" s="13" t="s">
        <v>32</v>
      </c>
      <c r="AX286" s="13" t="s">
        <v>83</v>
      </c>
      <c r="AY286" s="262" t="s">
        <v>342</v>
      </c>
    </row>
    <row r="287" s="2" customFormat="1" ht="16.5" customHeight="1">
      <c r="A287" s="39"/>
      <c r="B287" s="40"/>
      <c r="C287" s="227" t="s">
        <v>710</v>
      </c>
      <c r="D287" s="227" t="s">
        <v>343</v>
      </c>
      <c r="E287" s="228" t="s">
        <v>4768</v>
      </c>
      <c r="F287" s="229" t="s">
        <v>4769</v>
      </c>
      <c r="G287" s="230" t="s">
        <v>543</v>
      </c>
      <c r="H287" s="231">
        <v>119</v>
      </c>
      <c r="I287" s="232"/>
      <c r="J287" s="233">
        <f>ROUND(I287*H287,2)</f>
        <v>0</v>
      </c>
      <c r="K287" s="229" t="s">
        <v>1</v>
      </c>
      <c r="L287" s="45"/>
      <c r="M287" s="234" t="s">
        <v>1</v>
      </c>
      <c r="N287" s="235" t="s">
        <v>41</v>
      </c>
      <c r="O287" s="92"/>
      <c r="P287" s="236">
        <f>O287*H287</f>
        <v>0</v>
      </c>
      <c r="Q287" s="236">
        <v>0</v>
      </c>
      <c r="R287" s="236">
        <f>Q287*H287</f>
        <v>0</v>
      </c>
      <c r="S287" s="236">
        <v>0</v>
      </c>
      <c r="T287" s="237">
        <f>S287*H287</f>
        <v>0</v>
      </c>
      <c r="U287" s="39"/>
      <c r="V287" s="39"/>
      <c r="W287" s="39"/>
      <c r="X287" s="39"/>
      <c r="Y287" s="39"/>
      <c r="Z287" s="39"/>
      <c r="AA287" s="39"/>
      <c r="AB287" s="39"/>
      <c r="AC287" s="39"/>
      <c r="AD287" s="39"/>
      <c r="AE287" s="39"/>
      <c r="AR287" s="238" t="s">
        <v>895</v>
      </c>
      <c r="AT287" s="238" t="s">
        <v>343</v>
      </c>
      <c r="AU287" s="238" t="s">
        <v>85</v>
      </c>
      <c r="AY287" s="18" t="s">
        <v>342</v>
      </c>
      <c r="BE287" s="239">
        <f>IF(N287="základní",J287,0)</f>
        <v>0</v>
      </c>
      <c r="BF287" s="239">
        <f>IF(N287="snížená",J287,0)</f>
        <v>0</v>
      </c>
      <c r="BG287" s="239">
        <f>IF(N287="zákl. přenesená",J287,0)</f>
        <v>0</v>
      </c>
      <c r="BH287" s="239">
        <f>IF(N287="sníž. přenesená",J287,0)</f>
        <v>0</v>
      </c>
      <c r="BI287" s="239">
        <f>IF(N287="nulová",J287,0)</f>
        <v>0</v>
      </c>
      <c r="BJ287" s="18" t="s">
        <v>83</v>
      </c>
      <c r="BK287" s="239">
        <f>ROUND(I287*H287,2)</f>
        <v>0</v>
      </c>
      <c r="BL287" s="18" t="s">
        <v>895</v>
      </c>
      <c r="BM287" s="238" t="s">
        <v>4770</v>
      </c>
    </row>
    <row r="288" s="2" customFormat="1">
      <c r="A288" s="39"/>
      <c r="B288" s="40"/>
      <c r="C288" s="41"/>
      <c r="D288" s="240" t="s">
        <v>349</v>
      </c>
      <c r="E288" s="41"/>
      <c r="F288" s="241" t="s">
        <v>4769</v>
      </c>
      <c r="G288" s="41"/>
      <c r="H288" s="41"/>
      <c r="I288" s="242"/>
      <c r="J288" s="41"/>
      <c r="K288" s="41"/>
      <c r="L288" s="45"/>
      <c r="M288" s="243"/>
      <c r="N288" s="244"/>
      <c r="O288" s="92"/>
      <c r="P288" s="92"/>
      <c r="Q288" s="92"/>
      <c r="R288" s="92"/>
      <c r="S288" s="92"/>
      <c r="T288" s="93"/>
      <c r="U288" s="39"/>
      <c r="V288" s="39"/>
      <c r="W288" s="39"/>
      <c r="X288" s="39"/>
      <c r="Y288" s="39"/>
      <c r="Z288" s="39"/>
      <c r="AA288" s="39"/>
      <c r="AB288" s="39"/>
      <c r="AC288" s="39"/>
      <c r="AD288" s="39"/>
      <c r="AE288" s="39"/>
      <c r="AT288" s="18" t="s">
        <v>349</v>
      </c>
      <c r="AU288" s="18" t="s">
        <v>85</v>
      </c>
    </row>
    <row r="289" s="2" customFormat="1" ht="16.5" customHeight="1">
      <c r="A289" s="39"/>
      <c r="B289" s="40"/>
      <c r="C289" s="227" t="s">
        <v>717</v>
      </c>
      <c r="D289" s="227" t="s">
        <v>343</v>
      </c>
      <c r="E289" s="228" t="s">
        <v>4771</v>
      </c>
      <c r="F289" s="229" t="s">
        <v>4772</v>
      </c>
      <c r="G289" s="230" t="s">
        <v>543</v>
      </c>
      <c r="H289" s="231">
        <v>12</v>
      </c>
      <c r="I289" s="232"/>
      <c r="J289" s="233">
        <f>ROUND(I289*H289,2)</f>
        <v>0</v>
      </c>
      <c r="K289" s="229" t="s">
        <v>1</v>
      </c>
      <c r="L289" s="45"/>
      <c r="M289" s="234" t="s">
        <v>1</v>
      </c>
      <c r="N289" s="235" t="s">
        <v>41</v>
      </c>
      <c r="O289" s="92"/>
      <c r="P289" s="236">
        <f>O289*H289</f>
        <v>0</v>
      </c>
      <c r="Q289" s="236">
        <v>0</v>
      </c>
      <c r="R289" s="236">
        <f>Q289*H289</f>
        <v>0</v>
      </c>
      <c r="S289" s="236">
        <v>0</v>
      </c>
      <c r="T289" s="237">
        <f>S289*H289</f>
        <v>0</v>
      </c>
      <c r="U289" s="39"/>
      <c r="V289" s="39"/>
      <c r="W289" s="39"/>
      <c r="X289" s="39"/>
      <c r="Y289" s="39"/>
      <c r="Z289" s="39"/>
      <c r="AA289" s="39"/>
      <c r="AB289" s="39"/>
      <c r="AC289" s="39"/>
      <c r="AD289" s="39"/>
      <c r="AE289" s="39"/>
      <c r="AR289" s="238" t="s">
        <v>895</v>
      </c>
      <c r="AT289" s="238" t="s">
        <v>343</v>
      </c>
      <c r="AU289" s="238" t="s">
        <v>85</v>
      </c>
      <c r="AY289" s="18" t="s">
        <v>342</v>
      </c>
      <c r="BE289" s="239">
        <f>IF(N289="základní",J289,0)</f>
        <v>0</v>
      </c>
      <c r="BF289" s="239">
        <f>IF(N289="snížená",J289,0)</f>
        <v>0</v>
      </c>
      <c r="BG289" s="239">
        <f>IF(N289="zákl. přenesená",J289,0)</f>
        <v>0</v>
      </c>
      <c r="BH289" s="239">
        <f>IF(N289="sníž. přenesená",J289,0)</f>
        <v>0</v>
      </c>
      <c r="BI289" s="239">
        <f>IF(N289="nulová",J289,0)</f>
        <v>0</v>
      </c>
      <c r="BJ289" s="18" t="s">
        <v>83</v>
      </c>
      <c r="BK289" s="239">
        <f>ROUND(I289*H289,2)</f>
        <v>0</v>
      </c>
      <c r="BL289" s="18" t="s">
        <v>895</v>
      </c>
      <c r="BM289" s="238" t="s">
        <v>4773</v>
      </c>
    </row>
    <row r="290" s="2" customFormat="1">
      <c r="A290" s="39"/>
      <c r="B290" s="40"/>
      <c r="C290" s="41"/>
      <c r="D290" s="240" t="s">
        <v>349</v>
      </c>
      <c r="E290" s="41"/>
      <c r="F290" s="241" t="s">
        <v>4772</v>
      </c>
      <c r="G290" s="41"/>
      <c r="H290" s="41"/>
      <c r="I290" s="242"/>
      <c r="J290" s="41"/>
      <c r="K290" s="41"/>
      <c r="L290" s="45"/>
      <c r="M290" s="243"/>
      <c r="N290" s="244"/>
      <c r="O290" s="92"/>
      <c r="P290" s="92"/>
      <c r="Q290" s="92"/>
      <c r="R290" s="92"/>
      <c r="S290" s="92"/>
      <c r="T290" s="93"/>
      <c r="U290" s="39"/>
      <c r="V290" s="39"/>
      <c r="W290" s="39"/>
      <c r="X290" s="39"/>
      <c r="Y290" s="39"/>
      <c r="Z290" s="39"/>
      <c r="AA290" s="39"/>
      <c r="AB290" s="39"/>
      <c r="AC290" s="39"/>
      <c r="AD290" s="39"/>
      <c r="AE290" s="39"/>
      <c r="AT290" s="18" t="s">
        <v>349</v>
      </c>
      <c r="AU290" s="18" t="s">
        <v>85</v>
      </c>
    </row>
    <row r="291" s="13" customFormat="1">
      <c r="A291" s="13"/>
      <c r="B291" s="252"/>
      <c r="C291" s="253"/>
      <c r="D291" s="240" t="s">
        <v>446</v>
      </c>
      <c r="E291" s="254" t="s">
        <v>1</v>
      </c>
      <c r="F291" s="255" t="s">
        <v>4774</v>
      </c>
      <c r="G291" s="253"/>
      <c r="H291" s="256">
        <v>12</v>
      </c>
      <c r="I291" s="257"/>
      <c r="J291" s="253"/>
      <c r="K291" s="253"/>
      <c r="L291" s="258"/>
      <c r="M291" s="259"/>
      <c r="N291" s="260"/>
      <c r="O291" s="260"/>
      <c r="P291" s="260"/>
      <c r="Q291" s="260"/>
      <c r="R291" s="260"/>
      <c r="S291" s="260"/>
      <c r="T291" s="261"/>
      <c r="U291" s="13"/>
      <c r="V291" s="13"/>
      <c r="W291" s="13"/>
      <c r="X291" s="13"/>
      <c r="Y291" s="13"/>
      <c r="Z291" s="13"/>
      <c r="AA291" s="13"/>
      <c r="AB291" s="13"/>
      <c r="AC291" s="13"/>
      <c r="AD291" s="13"/>
      <c r="AE291" s="13"/>
      <c r="AT291" s="262" t="s">
        <v>446</v>
      </c>
      <c r="AU291" s="262" t="s">
        <v>85</v>
      </c>
      <c r="AV291" s="13" t="s">
        <v>85</v>
      </c>
      <c r="AW291" s="13" t="s">
        <v>32</v>
      </c>
      <c r="AX291" s="13" t="s">
        <v>83</v>
      </c>
      <c r="AY291" s="262" t="s">
        <v>342</v>
      </c>
    </row>
    <row r="292" s="2" customFormat="1" ht="16.5" customHeight="1">
      <c r="A292" s="39"/>
      <c r="B292" s="40"/>
      <c r="C292" s="295" t="s">
        <v>724</v>
      </c>
      <c r="D292" s="295" t="s">
        <v>621</v>
      </c>
      <c r="E292" s="296" t="s">
        <v>4775</v>
      </c>
      <c r="F292" s="297" t="s">
        <v>4776</v>
      </c>
      <c r="G292" s="298" t="s">
        <v>543</v>
      </c>
      <c r="H292" s="299">
        <v>12</v>
      </c>
      <c r="I292" s="300"/>
      <c r="J292" s="301">
        <f>ROUND(I292*H292,2)</f>
        <v>0</v>
      </c>
      <c r="K292" s="297" t="s">
        <v>1</v>
      </c>
      <c r="L292" s="302"/>
      <c r="M292" s="303" t="s">
        <v>1</v>
      </c>
      <c r="N292" s="304" t="s">
        <v>41</v>
      </c>
      <c r="O292" s="92"/>
      <c r="P292" s="236">
        <f>O292*H292</f>
        <v>0</v>
      </c>
      <c r="Q292" s="236">
        <v>0.00027999999999999998</v>
      </c>
      <c r="R292" s="236">
        <f>Q292*H292</f>
        <v>0.0033599999999999997</v>
      </c>
      <c r="S292" s="236">
        <v>0</v>
      </c>
      <c r="T292" s="237">
        <f>S292*H292</f>
        <v>0</v>
      </c>
      <c r="U292" s="39"/>
      <c r="V292" s="39"/>
      <c r="W292" s="39"/>
      <c r="X292" s="39"/>
      <c r="Y292" s="39"/>
      <c r="Z292" s="39"/>
      <c r="AA292" s="39"/>
      <c r="AB292" s="39"/>
      <c r="AC292" s="39"/>
      <c r="AD292" s="39"/>
      <c r="AE292" s="39"/>
      <c r="AR292" s="238" t="s">
        <v>4041</v>
      </c>
      <c r="AT292" s="238" t="s">
        <v>621</v>
      </c>
      <c r="AU292" s="238" t="s">
        <v>85</v>
      </c>
      <c r="AY292" s="18" t="s">
        <v>342</v>
      </c>
      <c r="BE292" s="239">
        <f>IF(N292="základní",J292,0)</f>
        <v>0</v>
      </c>
      <c r="BF292" s="239">
        <f>IF(N292="snížená",J292,0)</f>
        <v>0</v>
      </c>
      <c r="BG292" s="239">
        <f>IF(N292="zákl. přenesená",J292,0)</f>
        <v>0</v>
      </c>
      <c r="BH292" s="239">
        <f>IF(N292="sníž. přenesená",J292,0)</f>
        <v>0</v>
      </c>
      <c r="BI292" s="239">
        <f>IF(N292="nulová",J292,0)</f>
        <v>0</v>
      </c>
      <c r="BJ292" s="18" t="s">
        <v>83</v>
      </c>
      <c r="BK292" s="239">
        <f>ROUND(I292*H292,2)</f>
        <v>0</v>
      </c>
      <c r="BL292" s="18" t="s">
        <v>4041</v>
      </c>
      <c r="BM292" s="238" t="s">
        <v>4777</v>
      </c>
    </row>
    <row r="293" s="2" customFormat="1">
      <c r="A293" s="39"/>
      <c r="B293" s="40"/>
      <c r="C293" s="41"/>
      <c r="D293" s="240" t="s">
        <v>349</v>
      </c>
      <c r="E293" s="41"/>
      <c r="F293" s="241" t="s">
        <v>4776</v>
      </c>
      <c r="G293" s="41"/>
      <c r="H293" s="41"/>
      <c r="I293" s="242"/>
      <c r="J293" s="41"/>
      <c r="K293" s="41"/>
      <c r="L293" s="45"/>
      <c r="M293" s="243"/>
      <c r="N293" s="244"/>
      <c r="O293" s="92"/>
      <c r="P293" s="92"/>
      <c r="Q293" s="92"/>
      <c r="R293" s="92"/>
      <c r="S293" s="92"/>
      <c r="T293" s="93"/>
      <c r="U293" s="39"/>
      <c r="V293" s="39"/>
      <c r="W293" s="39"/>
      <c r="X293" s="39"/>
      <c r="Y293" s="39"/>
      <c r="Z293" s="39"/>
      <c r="AA293" s="39"/>
      <c r="AB293" s="39"/>
      <c r="AC293" s="39"/>
      <c r="AD293" s="39"/>
      <c r="AE293" s="39"/>
      <c r="AT293" s="18" t="s">
        <v>349</v>
      </c>
      <c r="AU293" s="18" t="s">
        <v>85</v>
      </c>
    </row>
    <row r="294" s="2" customFormat="1" ht="16.5" customHeight="1">
      <c r="A294" s="39"/>
      <c r="B294" s="40"/>
      <c r="C294" s="295" t="s">
        <v>730</v>
      </c>
      <c r="D294" s="295" t="s">
        <v>621</v>
      </c>
      <c r="E294" s="296" t="s">
        <v>4778</v>
      </c>
      <c r="F294" s="297" t="s">
        <v>4779</v>
      </c>
      <c r="G294" s="298" t="s">
        <v>442</v>
      </c>
      <c r="H294" s="299">
        <v>6</v>
      </c>
      <c r="I294" s="300"/>
      <c r="J294" s="301">
        <f>ROUND(I294*H294,2)</f>
        <v>0</v>
      </c>
      <c r="K294" s="297" t="s">
        <v>1</v>
      </c>
      <c r="L294" s="302"/>
      <c r="M294" s="303" t="s">
        <v>1</v>
      </c>
      <c r="N294" s="304" t="s">
        <v>41</v>
      </c>
      <c r="O294" s="92"/>
      <c r="P294" s="236">
        <f>O294*H294</f>
        <v>0</v>
      </c>
      <c r="Q294" s="236">
        <v>5.0000000000000002E-05</v>
      </c>
      <c r="R294" s="236">
        <f>Q294*H294</f>
        <v>0.00030000000000000003</v>
      </c>
      <c r="S294" s="236">
        <v>0</v>
      </c>
      <c r="T294" s="237">
        <f>S294*H294</f>
        <v>0</v>
      </c>
      <c r="U294" s="39"/>
      <c r="V294" s="39"/>
      <c r="W294" s="39"/>
      <c r="X294" s="39"/>
      <c r="Y294" s="39"/>
      <c r="Z294" s="39"/>
      <c r="AA294" s="39"/>
      <c r="AB294" s="39"/>
      <c r="AC294" s="39"/>
      <c r="AD294" s="39"/>
      <c r="AE294" s="39"/>
      <c r="AR294" s="238" t="s">
        <v>4041</v>
      </c>
      <c r="AT294" s="238" t="s">
        <v>621</v>
      </c>
      <c r="AU294" s="238" t="s">
        <v>85</v>
      </c>
      <c r="AY294" s="18" t="s">
        <v>342</v>
      </c>
      <c r="BE294" s="239">
        <f>IF(N294="základní",J294,0)</f>
        <v>0</v>
      </c>
      <c r="BF294" s="239">
        <f>IF(N294="snížená",J294,0)</f>
        <v>0</v>
      </c>
      <c r="BG294" s="239">
        <f>IF(N294="zákl. přenesená",J294,0)</f>
        <v>0</v>
      </c>
      <c r="BH294" s="239">
        <f>IF(N294="sníž. přenesená",J294,0)</f>
        <v>0</v>
      </c>
      <c r="BI294" s="239">
        <f>IF(N294="nulová",J294,0)</f>
        <v>0</v>
      </c>
      <c r="BJ294" s="18" t="s">
        <v>83</v>
      </c>
      <c r="BK294" s="239">
        <f>ROUND(I294*H294,2)</f>
        <v>0</v>
      </c>
      <c r="BL294" s="18" t="s">
        <v>4041</v>
      </c>
      <c r="BM294" s="238" t="s">
        <v>4780</v>
      </c>
    </row>
    <row r="295" s="2" customFormat="1">
      <c r="A295" s="39"/>
      <c r="B295" s="40"/>
      <c r="C295" s="41"/>
      <c r="D295" s="240" t="s">
        <v>349</v>
      </c>
      <c r="E295" s="41"/>
      <c r="F295" s="241" t="s">
        <v>4779</v>
      </c>
      <c r="G295" s="41"/>
      <c r="H295" s="41"/>
      <c r="I295" s="242"/>
      <c r="J295" s="41"/>
      <c r="K295" s="41"/>
      <c r="L295" s="45"/>
      <c r="M295" s="243"/>
      <c r="N295" s="244"/>
      <c r="O295" s="92"/>
      <c r="P295" s="92"/>
      <c r="Q295" s="92"/>
      <c r="R295" s="92"/>
      <c r="S295" s="92"/>
      <c r="T295" s="93"/>
      <c r="U295" s="39"/>
      <c r="V295" s="39"/>
      <c r="W295" s="39"/>
      <c r="X295" s="39"/>
      <c r="Y295" s="39"/>
      <c r="Z295" s="39"/>
      <c r="AA295" s="39"/>
      <c r="AB295" s="39"/>
      <c r="AC295" s="39"/>
      <c r="AD295" s="39"/>
      <c r="AE295" s="39"/>
      <c r="AT295" s="18" t="s">
        <v>349</v>
      </c>
      <c r="AU295" s="18" t="s">
        <v>85</v>
      </c>
    </row>
    <row r="296" s="13" customFormat="1">
      <c r="A296" s="13"/>
      <c r="B296" s="252"/>
      <c r="C296" s="253"/>
      <c r="D296" s="240" t="s">
        <v>446</v>
      </c>
      <c r="E296" s="254" t="s">
        <v>1</v>
      </c>
      <c r="F296" s="255" t="s">
        <v>368</v>
      </c>
      <c r="G296" s="253"/>
      <c r="H296" s="256">
        <v>6</v>
      </c>
      <c r="I296" s="257"/>
      <c r="J296" s="253"/>
      <c r="K296" s="253"/>
      <c r="L296" s="258"/>
      <c r="M296" s="259"/>
      <c r="N296" s="260"/>
      <c r="O296" s="260"/>
      <c r="P296" s="260"/>
      <c r="Q296" s="260"/>
      <c r="R296" s="260"/>
      <c r="S296" s="260"/>
      <c r="T296" s="261"/>
      <c r="U296" s="13"/>
      <c r="V296" s="13"/>
      <c r="W296" s="13"/>
      <c r="X296" s="13"/>
      <c r="Y296" s="13"/>
      <c r="Z296" s="13"/>
      <c r="AA296" s="13"/>
      <c r="AB296" s="13"/>
      <c r="AC296" s="13"/>
      <c r="AD296" s="13"/>
      <c r="AE296" s="13"/>
      <c r="AT296" s="262" t="s">
        <v>446</v>
      </c>
      <c r="AU296" s="262" t="s">
        <v>85</v>
      </c>
      <c r="AV296" s="13" t="s">
        <v>85</v>
      </c>
      <c r="AW296" s="13" t="s">
        <v>32</v>
      </c>
      <c r="AX296" s="13" t="s">
        <v>83</v>
      </c>
      <c r="AY296" s="262" t="s">
        <v>342</v>
      </c>
    </row>
    <row r="297" s="2" customFormat="1" ht="16.5" customHeight="1">
      <c r="A297" s="39"/>
      <c r="B297" s="40"/>
      <c r="C297" s="227" t="s">
        <v>737</v>
      </c>
      <c r="D297" s="227" t="s">
        <v>343</v>
      </c>
      <c r="E297" s="228" t="s">
        <v>4781</v>
      </c>
      <c r="F297" s="229" t="s">
        <v>4782</v>
      </c>
      <c r="G297" s="230" t="s">
        <v>543</v>
      </c>
      <c r="H297" s="231">
        <v>119</v>
      </c>
      <c r="I297" s="232"/>
      <c r="J297" s="233">
        <f>ROUND(I297*H297,2)</f>
        <v>0</v>
      </c>
      <c r="K297" s="229" t="s">
        <v>1</v>
      </c>
      <c r="L297" s="45"/>
      <c r="M297" s="234" t="s">
        <v>1</v>
      </c>
      <c r="N297" s="235" t="s">
        <v>41</v>
      </c>
      <c r="O297" s="92"/>
      <c r="P297" s="236">
        <f>O297*H297</f>
        <v>0</v>
      </c>
      <c r="Q297" s="236">
        <v>0</v>
      </c>
      <c r="R297" s="236">
        <f>Q297*H297</f>
        <v>0</v>
      </c>
      <c r="S297" s="236">
        <v>0</v>
      </c>
      <c r="T297" s="237">
        <f>S297*H297</f>
        <v>0</v>
      </c>
      <c r="U297" s="39"/>
      <c r="V297" s="39"/>
      <c r="W297" s="39"/>
      <c r="X297" s="39"/>
      <c r="Y297" s="39"/>
      <c r="Z297" s="39"/>
      <c r="AA297" s="39"/>
      <c r="AB297" s="39"/>
      <c r="AC297" s="39"/>
      <c r="AD297" s="39"/>
      <c r="AE297" s="39"/>
      <c r="AR297" s="238" t="s">
        <v>895</v>
      </c>
      <c r="AT297" s="238" t="s">
        <v>343</v>
      </c>
      <c r="AU297" s="238" t="s">
        <v>85</v>
      </c>
      <c r="AY297" s="18" t="s">
        <v>342</v>
      </c>
      <c r="BE297" s="239">
        <f>IF(N297="základní",J297,0)</f>
        <v>0</v>
      </c>
      <c r="BF297" s="239">
        <f>IF(N297="snížená",J297,0)</f>
        <v>0</v>
      </c>
      <c r="BG297" s="239">
        <f>IF(N297="zákl. přenesená",J297,0)</f>
        <v>0</v>
      </c>
      <c r="BH297" s="239">
        <f>IF(N297="sníž. přenesená",J297,0)</f>
        <v>0</v>
      </c>
      <c r="BI297" s="239">
        <f>IF(N297="nulová",J297,0)</f>
        <v>0</v>
      </c>
      <c r="BJ297" s="18" t="s">
        <v>83</v>
      </c>
      <c r="BK297" s="239">
        <f>ROUND(I297*H297,2)</f>
        <v>0</v>
      </c>
      <c r="BL297" s="18" t="s">
        <v>895</v>
      </c>
      <c r="BM297" s="238" t="s">
        <v>4783</v>
      </c>
    </row>
    <row r="298" s="2" customFormat="1">
      <c r="A298" s="39"/>
      <c r="B298" s="40"/>
      <c r="C298" s="41"/>
      <c r="D298" s="240" t="s">
        <v>349</v>
      </c>
      <c r="E298" s="41"/>
      <c r="F298" s="241" t="s">
        <v>4782</v>
      </c>
      <c r="G298" s="41"/>
      <c r="H298" s="41"/>
      <c r="I298" s="242"/>
      <c r="J298" s="41"/>
      <c r="K298" s="41"/>
      <c r="L298" s="45"/>
      <c r="M298" s="243"/>
      <c r="N298" s="244"/>
      <c r="O298" s="92"/>
      <c r="P298" s="92"/>
      <c r="Q298" s="92"/>
      <c r="R298" s="92"/>
      <c r="S298" s="92"/>
      <c r="T298" s="93"/>
      <c r="U298" s="39"/>
      <c r="V298" s="39"/>
      <c r="W298" s="39"/>
      <c r="X298" s="39"/>
      <c r="Y298" s="39"/>
      <c r="Z298" s="39"/>
      <c r="AA298" s="39"/>
      <c r="AB298" s="39"/>
      <c r="AC298" s="39"/>
      <c r="AD298" s="39"/>
      <c r="AE298" s="39"/>
      <c r="AT298" s="18" t="s">
        <v>349</v>
      </c>
      <c r="AU298" s="18" t="s">
        <v>85</v>
      </c>
    </row>
    <row r="299" s="13" customFormat="1">
      <c r="A299" s="13"/>
      <c r="B299" s="252"/>
      <c r="C299" s="253"/>
      <c r="D299" s="240" t="s">
        <v>446</v>
      </c>
      <c r="E299" s="254" t="s">
        <v>1</v>
      </c>
      <c r="F299" s="255" t="s">
        <v>4784</v>
      </c>
      <c r="G299" s="253"/>
      <c r="H299" s="256">
        <v>119</v>
      </c>
      <c r="I299" s="257"/>
      <c r="J299" s="253"/>
      <c r="K299" s="253"/>
      <c r="L299" s="258"/>
      <c r="M299" s="259"/>
      <c r="N299" s="260"/>
      <c r="O299" s="260"/>
      <c r="P299" s="260"/>
      <c r="Q299" s="260"/>
      <c r="R299" s="260"/>
      <c r="S299" s="260"/>
      <c r="T299" s="261"/>
      <c r="U299" s="13"/>
      <c r="V299" s="13"/>
      <c r="W299" s="13"/>
      <c r="X299" s="13"/>
      <c r="Y299" s="13"/>
      <c r="Z299" s="13"/>
      <c r="AA299" s="13"/>
      <c r="AB299" s="13"/>
      <c r="AC299" s="13"/>
      <c r="AD299" s="13"/>
      <c r="AE299" s="13"/>
      <c r="AT299" s="262" t="s">
        <v>446</v>
      </c>
      <c r="AU299" s="262" t="s">
        <v>85</v>
      </c>
      <c r="AV299" s="13" t="s">
        <v>85</v>
      </c>
      <c r="AW299" s="13" t="s">
        <v>32</v>
      </c>
      <c r="AX299" s="13" t="s">
        <v>83</v>
      </c>
      <c r="AY299" s="262" t="s">
        <v>342</v>
      </c>
    </row>
    <row r="300" s="2" customFormat="1" ht="16.5" customHeight="1">
      <c r="A300" s="39"/>
      <c r="B300" s="40"/>
      <c r="C300" s="295" t="s">
        <v>743</v>
      </c>
      <c r="D300" s="295" t="s">
        <v>621</v>
      </c>
      <c r="E300" s="296" t="s">
        <v>4785</v>
      </c>
      <c r="F300" s="297" t="s">
        <v>4786</v>
      </c>
      <c r="G300" s="298" t="s">
        <v>543</v>
      </c>
      <c r="H300" s="299">
        <v>121.38</v>
      </c>
      <c r="I300" s="300"/>
      <c r="J300" s="301">
        <f>ROUND(I300*H300,2)</f>
        <v>0</v>
      </c>
      <c r="K300" s="297" t="s">
        <v>1</v>
      </c>
      <c r="L300" s="302"/>
      <c r="M300" s="303" t="s">
        <v>1</v>
      </c>
      <c r="N300" s="304" t="s">
        <v>41</v>
      </c>
      <c r="O300" s="92"/>
      <c r="P300" s="236">
        <f>O300*H300</f>
        <v>0</v>
      </c>
      <c r="Q300" s="236">
        <v>0.00106</v>
      </c>
      <c r="R300" s="236">
        <f>Q300*H300</f>
        <v>0.12866279999999999</v>
      </c>
      <c r="S300" s="236">
        <v>0</v>
      </c>
      <c r="T300" s="237">
        <f>S300*H300</f>
        <v>0</v>
      </c>
      <c r="U300" s="39"/>
      <c r="V300" s="39"/>
      <c r="W300" s="39"/>
      <c r="X300" s="39"/>
      <c r="Y300" s="39"/>
      <c r="Z300" s="39"/>
      <c r="AA300" s="39"/>
      <c r="AB300" s="39"/>
      <c r="AC300" s="39"/>
      <c r="AD300" s="39"/>
      <c r="AE300" s="39"/>
      <c r="AR300" s="238" t="s">
        <v>4041</v>
      </c>
      <c r="AT300" s="238" t="s">
        <v>621</v>
      </c>
      <c r="AU300" s="238" t="s">
        <v>85</v>
      </c>
      <c r="AY300" s="18" t="s">
        <v>342</v>
      </c>
      <c r="BE300" s="239">
        <f>IF(N300="základní",J300,0)</f>
        <v>0</v>
      </c>
      <c r="BF300" s="239">
        <f>IF(N300="snížená",J300,0)</f>
        <v>0</v>
      </c>
      <c r="BG300" s="239">
        <f>IF(N300="zákl. přenesená",J300,0)</f>
        <v>0</v>
      </c>
      <c r="BH300" s="239">
        <f>IF(N300="sníž. přenesená",J300,0)</f>
        <v>0</v>
      </c>
      <c r="BI300" s="239">
        <f>IF(N300="nulová",J300,0)</f>
        <v>0</v>
      </c>
      <c r="BJ300" s="18" t="s">
        <v>83</v>
      </c>
      <c r="BK300" s="239">
        <f>ROUND(I300*H300,2)</f>
        <v>0</v>
      </c>
      <c r="BL300" s="18" t="s">
        <v>4041</v>
      </c>
      <c r="BM300" s="238" t="s">
        <v>4787</v>
      </c>
    </row>
    <row r="301" s="2" customFormat="1">
      <c r="A301" s="39"/>
      <c r="B301" s="40"/>
      <c r="C301" s="41"/>
      <c r="D301" s="240" t="s">
        <v>349</v>
      </c>
      <c r="E301" s="41"/>
      <c r="F301" s="241" t="s">
        <v>4786</v>
      </c>
      <c r="G301" s="41"/>
      <c r="H301" s="41"/>
      <c r="I301" s="242"/>
      <c r="J301" s="41"/>
      <c r="K301" s="41"/>
      <c r="L301" s="45"/>
      <c r="M301" s="243"/>
      <c r="N301" s="244"/>
      <c r="O301" s="92"/>
      <c r="P301" s="92"/>
      <c r="Q301" s="92"/>
      <c r="R301" s="92"/>
      <c r="S301" s="92"/>
      <c r="T301" s="93"/>
      <c r="U301" s="39"/>
      <c r="V301" s="39"/>
      <c r="W301" s="39"/>
      <c r="X301" s="39"/>
      <c r="Y301" s="39"/>
      <c r="Z301" s="39"/>
      <c r="AA301" s="39"/>
      <c r="AB301" s="39"/>
      <c r="AC301" s="39"/>
      <c r="AD301" s="39"/>
      <c r="AE301" s="39"/>
      <c r="AT301" s="18" t="s">
        <v>349</v>
      </c>
      <c r="AU301" s="18" t="s">
        <v>85</v>
      </c>
    </row>
    <row r="302" s="13" customFormat="1">
      <c r="A302" s="13"/>
      <c r="B302" s="252"/>
      <c r="C302" s="253"/>
      <c r="D302" s="240" t="s">
        <v>446</v>
      </c>
      <c r="E302" s="254" t="s">
        <v>1</v>
      </c>
      <c r="F302" s="255" t="s">
        <v>4788</v>
      </c>
      <c r="G302" s="253"/>
      <c r="H302" s="256">
        <v>121.38</v>
      </c>
      <c r="I302" s="257"/>
      <c r="J302" s="253"/>
      <c r="K302" s="253"/>
      <c r="L302" s="258"/>
      <c r="M302" s="259"/>
      <c r="N302" s="260"/>
      <c r="O302" s="260"/>
      <c r="P302" s="260"/>
      <c r="Q302" s="260"/>
      <c r="R302" s="260"/>
      <c r="S302" s="260"/>
      <c r="T302" s="261"/>
      <c r="U302" s="13"/>
      <c r="V302" s="13"/>
      <c r="W302" s="13"/>
      <c r="X302" s="13"/>
      <c r="Y302" s="13"/>
      <c r="Z302" s="13"/>
      <c r="AA302" s="13"/>
      <c r="AB302" s="13"/>
      <c r="AC302" s="13"/>
      <c r="AD302" s="13"/>
      <c r="AE302" s="13"/>
      <c r="AT302" s="262" t="s">
        <v>446</v>
      </c>
      <c r="AU302" s="262" t="s">
        <v>85</v>
      </c>
      <c r="AV302" s="13" t="s">
        <v>85</v>
      </c>
      <c r="AW302" s="13" t="s">
        <v>32</v>
      </c>
      <c r="AX302" s="13" t="s">
        <v>83</v>
      </c>
      <c r="AY302" s="262" t="s">
        <v>342</v>
      </c>
    </row>
    <row r="303" s="2" customFormat="1" ht="16.5" customHeight="1">
      <c r="A303" s="39"/>
      <c r="B303" s="40"/>
      <c r="C303" s="295" t="s">
        <v>749</v>
      </c>
      <c r="D303" s="295" t="s">
        <v>621</v>
      </c>
      <c r="E303" s="296" t="s">
        <v>4789</v>
      </c>
      <c r="F303" s="297" t="s">
        <v>4790</v>
      </c>
      <c r="G303" s="298" t="s">
        <v>442</v>
      </c>
      <c r="H303" s="299">
        <v>10</v>
      </c>
      <c r="I303" s="300"/>
      <c r="J303" s="301">
        <f>ROUND(I303*H303,2)</f>
        <v>0</v>
      </c>
      <c r="K303" s="297" t="s">
        <v>1</v>
      </c>
      <c r="L303" s="302"/>
      <c r="M303" s="303" t="s">
        <v>1</v>
      </c>
      <c r="N303" s="304" t="s">
        <v>41</v>
      </c>
      <c r="O303" s="92"/>
      <c r="P303" s="236">
        <f>O303*H303</f>
        <v>0</v>
      </c>
      <c r="Q303" s="236">
        <v>0.00022000000000000001</v>
      </c>
      <c r="R303" s="236">
        <f>Q303*H303</f>
        <v>0.0022000000000000001</v>
      </c>
      <c r="S303" s="236">
        <v>0</v>
      </c>
      <c r="T303" s="237">
        <f>S303*H303</f>
        <v>0</v>
      </c>
      <c r="U303" s="39"/>
      <c r="V303" s="39"/>
      <c r="W303" s="39"/>
      <c r="X303" s="39"/>
      <c r="Y303" s="39"/>
      <c r="Z303" s="39"/>
      <c r="AA303" s="39"/>
      <c r="AB303" s="39"/>
      <c r="AC303" s="39"/>
      <c r="AD303" s="39"/>
      <c r="AE303" s="39"/>
      <c r="AR303" s="238" t="s">
        <v>4041</v>
      </c>
      <c r="AT303" s="238" t="s">
        <v>621</v>
      </c>
      <c r="AU303" s="238" t="s">
        <v>85</v>
      </c>
      <c r="AY303" s="18" t="s">
        <v>342</v>
      </c>
      <c r="BE303" s="239">
        <f>IF(N303="základní",J303,0)</f>
        <v>0</v>
      </c>
      <c r="BF303" s="239">
        <f>IF(N303="snížená",J303,0)</f>
        <v>0</v>
      </c>
      <c r="BG303" s="239">
        <f>IF(N303="zákl. přenesená",J303,0)</f>
        <v>0</v>
      </c>
      <c r="BH303" s="239">
        <f>IF(N303="sníž. přenesená",J303,0)</f>
        <v>0</v>
      </c>
      <c r="BI303" s="239">
        <f>IF(N303="nulová",J303,0)</f>
        <v>0</v>
      </c>
      <c r="BJ303" s="18" t="s">
        <v>83</v>
      </c>
      <c r="BK303" s="239">
        <f>ROUND(I303*H303,2)</f>
        <v>0</v>
      </c>
      <c r="BL303" s="18" t="s">
        <v>4041</v>
      </c>
      <c r="BM303" s="238" t="s">
        <v>4791</v>
      </c>
    </row>
    <row r="304" s="2" customFormat="1">
      <c r="A304" s="39"/>
      <c r="B304" s="40"/>
      <c r="C304" s="41"/>
      <c r="D304" s="240" t="s">
        <v>349</v>
      </c>
      <c r="E304" s="41"/>
      <c r="F304" s="241" t="s">
        <v>4790</v>
      </c>
      <c r="G304" s="41"/>
      <c r="H304" s="41"/>
      <c r="I304" s="242"/>
      <c r="J304" s="41"/>
      <c r="K304" s="41"/>
      <c r="L304" s="45"/>
      <c r="M304" s="243"/>
      <c r="N304" s="244"/>
      <c r="O304" s="92"/>
      <c r="P304" s="92"/>
      <c r="Q304" s="92"/>
      <c r="R304" s="92"/>
      <c r="S304" s="92"/>
      <c r="T304" s="93"/>
      <c r="U304" s="39"/>
      <c r="V304" s="39"/>
      <c r="W304" s="39"/>
      <c r="X304" s="39"/>
      <c r="Y304" s="39"/>
      <c r="Z304" s="39"/>
      <c r="AA304" s="39"/>
      <c r="AB304" s="39"/>
      <c r="AC304" s="39"/>
      <c r="AD304" s="39"/>
      <c r="AE304" s="39"/>
      <c r="AT304" s="18" t="s">
        <v>349</v>
      </c>
      <c r="AU304" s="18" t="s">
        <v>85</v>
      </c>
    </row>
    <row r="305" s="13" customFormat="1">
      <c r="A305" s="13"/>
      <c r="B305" s="252"/>
      <c r="C305" s="253"/>
      <c r="D305" s="240" t="s">
        <v>446</v>
      </c>
      <c r="E305" s="254" t="s">
        <v>1</v>
      </c>
      <c r="F305" s="255" t="s">
        <v>386</v>
      </c>
      <c r="G305" s="253"/>
      <c r="H305" s="256">
        <v>10</v>
      </c>
      <c r="I305" s="257"/>
      <c r="J305" s="253"/>
      <c r="K305" s="253"/>
      <c r="L305" s="258"/>
      <c r="M305" s="259"/>
      <c r="N305" s="260"/>
      <c r="O305" s="260"/>
      <c r="P305" s="260"/>
      <c r="Q305" s="260"/>
      <c r="R305" s="260"/>
      <c r="S305" s="260"/>
      <c r="T305" s="261"/>
      <c r="U305" s="13"/>
      <c r="V305" s="13"/>
      <c r="W305" s="13"/>
      <c r="X305" s="13"/>
      <c r="Y305" s="13"/>
      <c r="Z305" s="13"/>
      <c r="AA305" s="13"/>
      <c r="AB305" s="13"/>
      <c r="AC305" s="13"/>
      <c r="AD305" s="13"/>
      <c r="AE305" s="13"/>
      <c r="AT305" s="262" t="s">
        <v>446</v>
      </c>
      <c r="AU305" s="262" t="s">
        <v>85</v>
      </c>
      <c r="AV305" s="13" t="s">
        <v>85</v>
      </c>
      <c r="AW305" s="13" t="s">
        <v>32</v>
      </c>
      <c r="AX305" s="13" t="s">
        <v>83</v>
      </c>
      <c r="AY305" s="262" t="s">
        <v>342</v>
      </c>
    </row>
    <row r="306" s="2" customFormat="1" ht="16.5" customHeight="1">
      <c r="A306" s="39"/>
      <c r="B306" s="40"/>
      <c r="C306" s="227" t="s">
        <v>755</v>
      </c>
      <c r="D306" s="227" t="s">
        <v>343</v>
      </c>
      <c r="E306" s="228" t="s">
        <v>4792</v>
      </c>
      <c r="F306" s="229" t="s">
        <v>4793</v>
      </c>
      <c r="G306" s="230" t="s">
        <v>442</v>
      </c>
      <c r="H306" s="231">
        <v>16</v>
      </c>
      <c r="I306" s="232"/>
      <c r="J306" s="233">
        <f>ROUND(I306*H306,2)</f>
        <v>0</v>
      </c>
      <c r="K306" s="229" t="s">
        <v>1</v>
      </c>
      <c r="L306" s="45"/>
      <c r="M306" s="234" t="s">
        <v>1</v>
      </c>
      <c r="N306" s="235" t="s">
        <v>41</v>
      </c>
      <c r="O306" s="92"/>
      <c r="P306" s="236">
        <f>O306*H306</f>
        <v>0</v>
      </c>
      <c r="Q306" s="236">
        <v>0</v>
      </c>
      <c r="R306" s="236">
        <f>Q306*H306</f>
        <v>0</v>
      </c>
      <c r="S306" s="236">
        <v>0</v>
      </c>
      <c r="T306" s="237">
        <f>S306*H306</f>
        <v>0</v>
      </c>
      <c r="U306" s="39"/>
      <c r="V306" s="39"/>
      <c r="W306" s="39"/>
      <c r="X306" s="39"/>
      <c r="Y306" s="39"/>
      <c r="Z306" s="39"/>
      <c r="AA306" s="39"/>
      <c r="AB306" s="39"/>
      <c r="AC306" s="39"/>
      <c r="AD306" s="39"/>
      <c r="AE306" s="39"/>
      <c r="AR306" s="238" t="s">
        <v>895</v>
      </c>
      <c r="AT306" s="238" t="s">
        <v>343</v>
      </c>
      <c r="AU306" s="238" t="s">
        <v>85</v>
      </c>
      <c r="AY306" s="18" t="s">
        <v>342</v>
      </c>
      <c r="BE306" s="239">
        <f>IF(N306="základní",J306,0)</f>
        <v>0</v>
      </c>
      <c r="BF306" s="239">
        <f>IF(N306="snížená",J306,0)</f>
        <v>0</v>
      </c>
      <c r="BG306" s="239">
        <f>IF(N306="zákl. přenesená",J306,0)</f>
        <v>0</v>
      </c>
      <c r="BH306" s="239">
        <f>IF(N306="sníž. přenesená",J306,0)</f>
        <v>0</v>
      </c>
      <c r="BI306" s="239">
        <f>IF(N306="nulová",J306,0)</f>
        <v>0</v>
      </c>
      <c r="BJ306" s="18" t="s">
        <v>83</v>
      </c>
      <c r="BK306" s="239">
        <f>ROUND(I306*H306,2)</f>
        <v>0</v>
      </c>
      <c r="BL306" s="18" t="s">
        <v>895</v>
      </c>
      <c r="BM306" s="238" t="s">
        <v>4794</v>
      </c>
    </row>
    <row r="307" s="2" customFormat="1">
      <c r="A307" s="39"/>
      <c r="B307" s="40"/>
      <c r="C307" s="41"/>
      <c r="D307" s="240" t="s">
        <v>349</v>
      </c>
      <c r="E307" s="41"/>
      <c r="F307" s="241" t="s">
        <v>4793</v>
      </c>
      <c r="G307" s="41"/>
      <c r="H307" s="41"/>
      <c r="I307" s="242"/>
      <c r="J307" s="41"/>
      <c r="K307" s="41"/>
      <c r="L307" s="45"/>
      <c r="M307" s="243"/>
      <c r="N307" s="244"/>
      <c r="O307" s="92"/>
      <c r="P307" s="92"/>
      <c r="Q307" s="92"/>
      <c r="R307" s="92"/>
      <c r="S307" s="92"/>
      <c r="T307" s="93"/>
      <c r="U307" s="39"/>
      <c r="V307" s="39"/>
      <c r="W307" s="39"/>
      <c r="X307" s="39"/>
      <c r="Y307" s="39"/>
      <c r="Z307" s="39"/>
      <c r="AA307" s="39"/>
      <c r="AB307" s="39"/>
      <c r="AC307" s="39"/>
      <c r="AD307" s="39"/>
      <c r="AE307" s="39"/>
      <c r="AT307" s="18" t="s">
        <v>349</v>
      </c>
      <c r="AU307" s="18" t="s">
        <v>85</v>
      </c>
    </row>
    <row r="308" s="2" customFormat="1" ht="16.5" customHeight="1">
      <c r="A308" s="39"/>
      <c r="B308" s="40"/>
      <c r="C308" s="295" t="s">
        <v>760</v>
      </c>
      <c r="D308" s="295" t="s">
        <v>621</v>
      </c>
      <c r="E308" s="296" t="s">
        <v>4795</v>
      </c>
      <c r="F308" s="297" t="s">
        <v>4796</v>
      </c>
      <c r="G308" s="298" t="s">
        <v>442</v>
      </c>
      <c r="H308" s="299">
        <v>6</v>
      </c>
      <c r="I308" s="300"/>
      <c r="J308" s="301">
        <f>ROUND(I308*H308,2)</f>
        <v>0</v>
      </c>
      <c r="K308" s="297" t="s">
        <v>1</v>
      </c>
      <c r="L308" s="302"/>
      <c r="M308" s="303" t="s">
        <v>1</v>
      </c>
      <c r="N308" s="304" t="s">
        <v>41</v>
      </c>
      <c r="O308" s="92"/>
      <c r="P308" s="236">
        <f>O308*H308</f>
        <v>0</v>
      </c>
      <c r="Q308" s="236">
        <v>0.00044000000000000002</v>
      </c>
      <c r="R308" s="236">
        <f>Q308*H308</f>
        <v>0.00264</v>
      </c>
      <c r="S308" s="236">
        <v>0</v>
      </c>
      <c r="T308" s="237">
        <f>S308*H308</f>
        <v>0</v>
      </c>
      <c r="U308" s="39"/>
      <c r="V308" s="39"/>
      <c r="W308" s="39"/>
      <c r="X308" s="39"/>
      <c r="Y308" s="39"/>
      <c r="Z308" s="39"/>
      <c r="AA308" s="39"/>
      <c r="AB308" s="39"/>
      <c r="AC308" s="39"/>
      <c r="AD308" s="39"/>
      <c r="AE308" s="39"/>
      <c r="AR308" s="238" t="s">
        <v>4797</v>
      </c>
      <c r="AT308" s="238" t="s">
        <v>621</v>
      </c>
      <c r="AU308" s="238" t="s">
        <v>85</v>
      </c>
      <c r="AY308" s="18" t="s">
        <v>342</v>
      </c>
      <c r="BE308" s="239">
        <f>IF(N308="základní",J308,0)</f>
        <v>0</v>
      </c>
      <c r="BF308" s="239">
        <f>IF(N308="snížená",J308,0)</f>
        <v>0</v>
      </c>
      <c r="BG308" s="239">
        <f>IF(N308="zákl. přenesená",J308,0)</f>
        <v>0</v>
      </c>
      <c r="BH308" s="239">
        <f>IF(N308="sníž. přenesená",J308,0)</f>
        <v>0</v>
      </c>
      <c r="BI308" s="239">
        <f>IF(N308="nulová",J308,0)</f>
        <v>0</v>
      </c>
      <c r="BJ308" s="18" t="s">
        <v>83</v>
      </c>
      <c r="BK308" s="239">
        <f>ROUND(I308*H308,2)</f>
        <v>0</v>
      </c>
      <c r="BL308" s="18" t="s">
        <v>895</v>
      </c>
      <c r="BM308" s="238" t="s">
        <v>4798</v>
      </c>
    </row>
    <row r="309" s="2" customFormat="1">
      <c r="A309" s="39"/>
      <c r="B309" s="40"/>
      <c r="C309" s="41"/>
      <c r="D309" s="240" t="s">
        <v>349</v>
      </c>
      <c r="E309" s="41"/>
      <c r="F309" s="241" t="s">
        <v>4796</v>
      </c>
      <c r="G309" s="41"/>
      <c r="H309" s="41"/>
      <c r="I309" s="242"/>
      <c r="J309" s="41"/>
      <c r="K309" s="41"/>
      <c r="L309" s="45"/>
      <c r="M309" s="243"/>
      <c r="N309" s="244"/>
      <c r="O309" s="92"/>
      <c r="P309" s="92"/>
      <c r="Q309" s="92"/>
      <c r="R309" s="92"/>
      <c r="S309" s="92"/>
      <c r="T309" s="93"/>
      <c r="U309" s="39"/>
      <c r="V309" s="39"/>
      <c r="W309" s="39"/>
      <c r="X309" s="39"/>
      <c r="Y309" s="39"/>
      <c r="Z309" s="39"/>
      <c r="AA309" s="39"/>
      <c r="AB309" s="39"/>
      <c r="AC309" s="39"/>
      <c r="AD309" s="39"/>
      <c r="AE309" s="39"/>
      <c r="AT309" s="18" t="s">
        <v>349</v>
      </c>
      <c r="AU309" s="18" t="s">
        <v>85</v>
      </c>
    </row>
    <row r="310" s="13" customFormat="1">
      <c r="A310" s="13"/>
      <c r="B310" s="252"/>
      <c r="C310" s="253"/>
      <c r="D310" s="240" t="s">
        <v>446</v>
      </c>
      <c r="E310" s="254" t="s">
        <v>1</v>
      </c>
      <c r="F310" s="255" t="s">
        <v>4799</v>
      </c>
      <c r="G310" s="253"/>
      <c r="H310" s="256">
        <v>6</v>
      </c>
      <c r="I310" s="257"/>
      <c r="J310" s="253"/>
      <c r="K310" s="253"/>
      <c r="L310" s="258"/>
      <c r="M310" s="259"/>
      <c r="N310" s="260"/>
      <c r="O310" s="260"/>
      <c r="P310" s="260"/>
      <c r="Q310" s="260"/>
      <c r="R310" s="260"/>
      <c r="S310" s="260"/>
      <c r="T310" s="261"/>
      <c r="U310" s="13"/>
      <c r="V310" s="13"/>
      <c r="W310" s="13"/>
      <c r="X310" s="13"/>
      <c r="Y310" s="13"/>
      <c r="Z310" s="13"/>
      <c r="AA310" s="13"/>
      <c r="AB310" s="13"/>
      <c r="AC310" s="13"/>
      <c r="AD310" s="13"/>
      <c r="AE310" s="13"/>
      <c r="AT310" s="262" t="s">
        <v>446</v>
      </c>
      <c r="AU310" s="262" t="s">
        <v>85</v>
      </c>
      <c r="AV310" s="13" t="s">
        <v>85</v>
      </c>
      <c r="AW310" s="13" t="s">
        <v>32</v>
      </c>
      <c r="AX310" s="13" t="s">
        <v>83</v>
      </c>
      <c r="AY310" s="262" t="s">
        <v>342</v>
      </c>
    </row>
    <row r="311" s="2" customFormat="1" ht="16.5" customHeight="1">
      <c r="A311" s="39"/>
      <c r="B311" s="40"/>
      <c r="C311" s="295" t="s">
        <v>766</v>
      </c>
      <c r="D311" s="295" t="s">
        <v>621</v>
      </c>
      <c r="E311" s="296" t="s">
        <v>4789</v>
      </c>
      <c r="F311" s="297" t="s">
        <v>4790</v>
      </c>
      <c r="G311" s="298" t="s">
        <v>442</v>
      </c>
      <c r="H311" s="299">
        <v>6</v>
      </c>
      <c r="I311" s="300"/>
      <c r="J311" s="301">
        <f>ROUND(I311*H311,2)</f>
        <v>0</v>
      </c>
      <c r="K311" s="297" t="s">
        <v>1</v>
      </c>
      <c r="L311" s="302"/>
      <c r="M311" s="303" t="s">
        <v>1</v>
      </c>
      <c r="N311" s="304" t="s">
        <v>41</v>
      </c>
      <c r="O311" s="92"/>
      <c r="P311" s="236">
        <f>O311*H311</f>
        <v>0</v>
      </c>
      <c r="Q311" s="236">
        <v>0.00022000000000000001</v>
      </c>
      <c r="R311" s="236">
        <f>Q311*H311</f>
        <v>0.00132</v>
      </c>
      <c r="S311" s="236">
        <v>0</v>
      </c>
      <c r="T311" s="237">
        <f>S311*H311</f>
        <v>0</v>
      </c>
      <c r="U311" s="39"/>
      <c r="V311" s="39"/>
      <c r="W311" s="39"/>
      <c r="X311" s="39"/>
      <c r="Y311" s="39"/>
      <c r="Z311" s="39"/>
      <c r="AA311" s="39"/>
      <c r="AB311" s="39"/>
      <c r="AC311" s="39"/>
      <c r="AD311" s="39"/>
      <c r="AE311" s="39"/>
      <c r="AR311" s="238" t="s">
        <v>4797</v>
      </c>
      <c r="AT311" s="238" t="s">
        <v>621</v>
      </c>
      <c r="AU311" s="238" t="s">
        <v>85</v>
      </c>
      <c r="AY311" s="18" t="s">
        <v>342</v>
      </c>
      <c r="BE311" s="239">
        <f>IF(N311="základní",J311,0)</f>
        <v>0</v>
      </c>
      <c r="BF311" s="239">
        <f>IF(N311="snížená",J311,0)</f>
        <v>0</v>
      </c>
      <c r="BG311" s="239">
        <f>IF(N311="zákl. přenesená",J311,0)</f>
        <v>0</v>
      </c>
      <c r="BH311" s="239">
        <f>IF(N311="sníž. přenesená",J311,0)</f>
        <v>0</v>
      </c>
      <c r="BI311" s="239">
        <f>IF(N311="nulová",J311,0)</f>
        <v>0</v>
      </c>
      <c r="BJ311" s="18" t="s">
        <v>83</v>
      </c>
      <c r="BK311" s="239">
        <f>ROUND(I311*H311,2)</f>
        <v>0</v>
      </c>
      <c r="BL311" s="18" t="s">
        <v>895</v>
      </c>
      <c r="BM311" s="238" t="s">
        <v>4800</v>
      </c>
    </row>
    <row r="312" s="2" customFormat="1">
      <c r="A312" s="39"/>
      <c r="B312" s="40"/>
      <c r="C312" s="41"/>
      <c r="D312" s="240" t="s">
        <v>349</v>
      </c>
      <c r="E312" s="41"/>
      <c r="F312" s="241" t="s">
        <v>4790</v>
      </c>
      <c r="G312" s="41"/>
      <c r="H312" s="41"/>
      <c r="I312" s="242"/>
      <c r="J312" s="41"/>
      <c r="K312" s="41"/>
      <c r="L312" s="45"/>
      <c r="M312" s="243"/>
      <c r="N312" s="244"/>
      <c r="O312" s="92"/>
      <c r="P312" s="92"/>
      <c r="Q312" s="92"/>
      <c r="R312" s="92"/>
      <c r="S312" s="92"/>
      <c r="T312" s="93"/>
      <c r="U312" s="39"/>
      <c r="V312" s="39"/>
      <c r="W312" s="39"/>
      <c r="X312" s="39"/>
      <c r="Y312" s="39"/>
      <c r="Z312" s="39"/>
      <c r="AA312" s="39"/>
      <c r="AB312" s="39"/>
      <c r="AC312" s="39"/>
      <c r="AD312" s="39"/>
      <c r="AE312" s="39"/>
      <c r="AT312" s="18" t="s">
        <v>349</v>
      </c>
      <c r="AU312" s="18" t="s">
        <v>85</v>
      </c>
    </row>
    <row r="313" s="13" customFormat="1">
      <c r="A313" s="13"/>
      <c r="B313" s="252"/>
      <c r="C313" s="253"/>
      <c r="D313" s="240" t="s">
        <v>446</v>
      </c>
      <c r="E313" s="254" t="s">
        <v>1</v>
      </c>
      <c r="F313" s="255" t="s">
        <v>4799</v>
      </c>
      <c r="G313" s="253"/>
      <c r="H313" s="256">
        <v>6</v>
      </c>
      <c r="I313" s="257"/>
      <c r="J313" s="253"/>
      <c r="K313" s="253"/>
      <c r="L313" s="258"/>
      <c r="M313" s="259"/>
      <c r="N313" s="260"/>
      <c r="O313" s="260"/>
      <c r="P313" s="260"/>
      <c r="Q313" s="260"/>
      <c r="R313" s="260"/>
      <c r="S313" s="260"/>
      <c r="T313" s="261"/>
      <c r="U313" s="13"/>
      <c r="V313" s="13"/>
      <c r="W313" s="13"/>
      <c r="X313" s="13"/>
      <c r="Y313" s="13"/>
      <c r="Z313" s="13"/>
      <c r="AA313" s="13"/>
      <c r="AB313" s="13"/>
      <c r="AC313" s="13"/>
      <c r="AD313" s="13"/>
      <c r="AE313" s="13"/>
      <c r="AT313" s="262" t="s">
        <v>446</v>
      </c>
      <c r="AU313" s="262" t="s">
        <v>85</v>
      </c>
      <c r="AV313" s="13" t="s">
        <v>85</v>
      </c>
      <c r="AW313" s="13" t="s">
        <v>32</v>
      </c>
      <c r="AX313" s="13" t="s">
        <v>83</v>
      </c>
      <c r="AY313" s="262" t="s">
        <v>342</v>
      </c>
    </row>
    <row r="314" s="2" customFormat="1" ht="16.5" customHeight="1">
      <c r="A314" s="39"/>
      <c r="B314" s="40"/>
      <c r="C314" s="295" t="s">
        <v>772</v>
      </c>
      <c r="D314" s="295" t="s">
        <v>621</v>
      </c>
      <c r="E314" s="296" t="s">
        <v>4801</v>
      </c>
      <c r="F314" s="297" t="s">
        <v>4802</v>
      </c>
      <c r="G314" s="298" t="s">
        <v>442</v>
      </c>
      <c r="H314" s="299">
        <v>4</v>
      </c>
      <c r="I314" s="300"/>
      <c r="J314" s="301">
        <f>ROUND(I314*H314,2)</f>
        <v>0</v>
      </c>
      <c r="K314" s="297" t="s">
        <v>1</v>
      </c>
      <c r="L314" s="302"/>
      <c r="M314" s="303" t="s">
        <v>1</v>
      </c>
      <c r="N314" s="304" t="s">
        <v>41</v>
      </c>
      <c r="O314" s="92"/>
      <c r="P314" s="236">
        <f>O314*H314</f>
        <v>0</v>
      </c>
      <c r="Q314" s="236">
        <v>0.00025999999999999998</v>
      </c>
      <c r="R314" s="236">
        <f>Q314*H314</f>
        <v>0.0010399999999999999</v>
      </c>
      <c r="S314" s="236">
        <v>0</v>
      </c>
      <c r="T314" s="237">
        <f>S314*H314</f>
        <v>0</v>
      </c>
      <c r="U314" s="39"/>
      <c r="V314" s="39"/>
      <c r="W314" s="39"/>
      <c r="X314" s="39"/>
      <c r="Y314" s="39"/>
      <c r="Z314" s="39"/>
      <c r="AA314" s="39"/>
      <c r="AB314" s="39"/>
      <c r="AC314" s="39"/>
      <c r="AD314" s="39"/>
      <c r="AE314" s="39"/>
      <c r="AR314" s="238" t="s">
        <v>4041</v>
      </c>
      <c r="AT314" s="238" t="s">
        <v>621</v>
      </c>
      <c r="AU314" s="238" t="s">
        <v>85</v>
      </c>
      <c r="AY314" s="18" t="s">
        <v>342</v>
      </c>
      <c r="BE314" s="239">
        <f>IF(N314="základní",J314,0)</f>
        <v>0</v>
      </c>
      <c r="BF314" s="239">
        <f>IF(N314="snížená",J314,0)</f>
        <v>0</v>
      </c>
      <c r="BG314" s="239">
        <f>IF(N314="zákl. přenesená",J314,0)</f>
        <v>0</v>
      </c>
      <c r="BH314" s="239">
        <f>IF(N314="sníž. přenesená",J314,0)</f>
        <v>0</v>
      </c>
      <c r="BI314" s="239">
        <f>IF(N314="nulová",J314,0)</f>
        <v>0</v>
      </c>
      <c r="BJ314" s="18" t="s">
        <v>83</v>
      </c>
      <c r="BK314" s="239">
        <f>ROUND(I314*H314,2)</f>
        <v>0</v>
      </c>
      <c r="BL314" s="18" t="s">
        <v>4041</v>
      </c>
      <c r="BM314" s="238" t="s">
        <v>4803</v>
      </c>
    </row>
    <row r="315" s="2" customFormat="1">
      <c r="A315" s="39"/>
      <c r="B315" s="40"/>
      <c r="C315" s="41"/>
      <c r="D315" s="240" t="s">
        <v>349</v>
      </c>
      <c r="E315" s="41"/>
      <c r="F315" s="241" t="s">
        <v>4802</v>
      </c>
      <c r="G315" s="41"/>
      <c r="H315" s="41"/>
      <c r="I315" s="242"/>
      <c r="J315" s="41"/>
      <c r="K315" s="41"/>
      <c r="L315" s="45"/>
      <c r="M315" s="243"/>
      <c r="N315" s="244"/>
      <c r="O315" s="92"/>
      <c r="P315" s="92"/>
      <c r="Q315" s="92"/>
      <c r="R315" s="92"/>
      <c r="S315" s="92"/>
      <c r="T315" s="93"/>
      <c r="U315" s="39"/>
      <c r="V315" s="39"/>
      <c r="W315" s="39"/>
      <c r="X315" s="39"/>
      <c r="Y315" s="39"/>
      <c r="Z315" s="39"/>
      <c r="AA315" s="39"/>
      <c r="AB315" s="39"/>
      <c r="AC315" s="39"/>
      <c r="AD315" s="39"/>
      <c r="AE315" s="39"/>
      <c r="AT315" s="18" t="s">
        <v>349</v>
      </c>
      <c r="AU315" s="18" t="s">
        <v>85</v>
      </c>
    </row>
    <row r="316" s="2" customFormat="1" ht="16.5" customHeight="1">
      <c r="A316" s="39"/>
      <c r="B316" s="40"/>
      <c r="C316" s="227" t="s">
        <v>777</v>
      </c>
      <c r="D316" s="227" t="s">
        <v>343</v>
      </c>
      <c r="E316" s="228" t="s">
        <v>4804</v>
      </c>
      <c r="F316" s="229" t="s">
        <v>4805</v>
      </c>
      <c r="G316" s="230" t="s">
        <v>543</v>
      </c>
      <c r="H316" s="231">
        <v>131</v>
      </c>
      <c r="I316" s="232"/>
      <c r="J316" s="233">
        <f>ROUND(I316*H316,2)</f>
        <v>0</v>
      </c>
      <c r="K316" s="229" t="s">
        <v>1</v>
      </c>
      <c r="L316" s="45"/>
      <c r="M316" s="234" t="s">
        <v>1</v>
      </c>
      <c r="N316" s="235" t="s">
        <v>41</v>
      </c>
      <c r="O316" s="92"/>
      <c r="P316" s="236">
        <f>O316*H316</f>
        <v>0</v>
      </c>
      <c r="Q316" s="236">
        <v>1.0000000000000001E-05</v>
      </c>
      <c r="R316" s="236">
        <f>Q316*H316</f>
        <v>0.0013100000000000002</v>
      </c>
      <c r="S316" s="236">
        <v>0</v>
      </c>
      <c r="T316" s="237">
        <f>S316*H316</f>
        <v>0</v>
      </c>
      <c r="U316" s="39"/>
      <c r="V316" s="39"/>
      <c r="W316" s="39"/>
      <c r="X316" s="39"/>
      <c r="Y316" s="39"/>
      <c r="Z316" s="39"/>
      <c r="AA316" s="39"/>
      <c r="AB316" s="39"/>
      <c r="AC316" s="39"/>
      <c r="AD316" s="39"/>
      <c r="AE316" s="39"/>
      <c r="AR316" s="238" t="s">
        <v>895</v>
      </c>
      <c r="AT316" s="238" t="s">
        <v>343</v>
      </c>
      <c r="AU316" s="238" t="s">
        <v>85</v>
      </c>
      <c r="AY316" s="18" t="s">
        <v>342</v>
      </c>
      <c r="BE316" s="239">
        <f>IF(N316="základní",J316,0)</f>
        <v>0</v>
      </c>
      <c r="BF316" s="239">
        <f>IF(N316="snížená",J316,0)</f>
        <v>0</v>
      </c>
      <c r="BG316" s="239">
        <f>IF(N316="zákl. přenesená",J316,0)</f>
        <v>0</v>
      </c>
      <c r="BH316" s="239">
        <f>IF(N316="sníž. přenesená",J316,0)</f>
        <v>0</v>
      </c>
      <c r="BI316" s="239">
        <f>IF(N316="nulová",J316,0)</f>
        <v>0</v>
      </c>
      <c r="BJ316" s="18" t="s">
        <v>83</v>
      </c>
      <c r="BK316" s="239">
        <f>ROUND(I316*H316,2)</f>
        <v>0</v>
      </c>
      <c r="BL316" s="18" t="s">
        <v>895</v>
      </c>
      <c r="BM316" s="238" t="s">
        <v>4806</v>
      </c>
    </row>
    <row r="317" s="2" customFormat="1">
      <c r="A317" s="39"/>
      <c r="B317" s="40"/>
      <c r="C317" s="41"/>
      <c r="D317" s="240" t="s">
        <v>349</v>
      </c>
      <c r="E317" s="41"/>
      <c r="F317" s="241" t="s">
        <v>4805</v>
      </c>
      <c r="G317" s="41"/>
      <c r="H317" s="41"/>
      <c r="I317" s="242"/>
      <c r="J317" s="41"/>
      <c r="K317" s="41"/>
      <c r="L317" s="45"/>
      <c r="M317" s="243"/>
      <c r="N317" s="244"/>
      <c r="O317" s="92"/>
      <c r="P317" s="92"/>
      <c r="Q317" s="92"/>
      <c r="R317" s="92"/>
      <c r="S317" s="92"/>
      <c r="T317" s="93"/>
      <c r="U317" s="39"/>
      <c r="V317" s="39"/>
      <c r="W317" s="39"/>
      <c r="X317" s="39"/>
      <c r="Y317" s="39"/>
      <c r="Z317" s="39"/>
      <c r="AA317" s="39"/>
      <c r="AB317" s="39"/>
      <c r="AC317" s="39"/>
      <c r="AD317" s="39"/>
      <c r="AE317" s="39"/>
      <c r="AT317" s="18" t="s">
        <v>349</v>
      </c>
      <c r="AU317" s="18" t="s">
        <v>85</v>
      </c>
    </row>
    <row r="318" s="13" customFormat="1">
      <c r="A318" s="13"/>
      <c r="B318" s="252"/>
      <c r="C318" s="253"/>
      <c r="D318" s="240" t="s">
        <v>446</v>
      </c>
      <c r="E318" s="254" t="s">
        <v>1</v>
      </c>
      <c r="F318" s="255" t="s">
        <v>4807</v>
      </c>
      <c r="G318" s="253"/>
      <c r="H318" s="256">
        <v>131</v>
      </c>
      <c r="I318" s="257"/>
      <c r="J318" s="253"/>
      <c r="K318" s="253"/>
      <c r="L318" s="258"/>
      <c r="M318" s="259"/>
      <c r="N318" s="260"/>
      <c r="O318" s="260"/>
      <c r="P318" s="260"/>
      <c r="Q318" s="260"/>
      <c r="R318" s="260"/>
      <c r="S318" s="260"/>
      <c r="T318" s="261"/>
      <c r="U318" s="13"/>
      <c r="V318" s="13"/>
      <c r="W318" s="13"/>
      <c r="X318" s="13"/>
      <c r="Y318" s="13"/>
      <c r="Z318" s="13"/>
      <c r="AA318" s="13"/>
      <c r="AB318" s="13"/>
      <c r="AC318" s="13"/>
      <c r="AD318" s="13"/>
      <c r="AE318" s="13"/>
      <c r="AT318" s="262" t="s">
        <v>446</v>
      </c>
      <c r="AU318" s="262" t="s">
        <v>85</v>
      </c>
      <c r="AV318" s="13" t="s">
        <v>85</v>
      </c>
      <c r="AW318" s="13" t="s">
        <v>32</v>
      </c>
      <c r="AX318" s="13" t="s">
        <v>83</v>
      </c>
      <c r="AY318" s="262" t="s">
        <v>342</v>
      </c>
    </row>
    <row r="319" s="2" customFormat="1" ht="16.5" customHeight="1">
      <c r="A319" s="39"/>
      <c r="B319" s="40"/>
      <c r="C319" s="227" t="s">
        <v>782</v>
      </c>
      <c r="D319" s="227" t="s">
        <v>343</v>
      </c>
      <c r="E319" s="228" t="s">
        <v>4808</v>
      </c>
      <c r="F319" s="229" t="s">
        <v>4809</v>
      </c>
      <c r="G319" s="230" t="s">
        <v>543</v>
      </c>
      <c r="H319" s="231">
        <v>131</v>
      </c>
      <c r="I319" s="232"/>
      <c r="J319" s="233">
        <f>ROUND(I319*H319,2)</f>
        <v>0</v>
      </c>
      <c r="K319" s="229" t="s">
        <v>1</v>
      </c>
      <c r="L319" s="45"/>
      <c r="M319" s="234" t="s">
        <v>1</v>
      </c>
      <c r="N319" s="235" t="s">
        <v>41</v>
      </c>
      <c r="O319" s="92"/>
      <c r="P319" s="236">
        <f>O319*H319</f>
        <v>0</v>
      </c>
      <c r="Q319" s="236">
        <v>0</v>
      </c>
      <c r="R319" s="236">
        <f>Q319*H319</f>
        <v>0</v>
      </c>
      <c r="S319" s="236">
        <v>0</v>
      </c>
      <c r="T319" s="237">
        <f>S319*H319</f>
        <v>0</v>
      </c>
      <c r="U319" s="39"/>
      <c r="V319" s="39"/>
      <c r="W319" s="39"/>
      <c r="X319" s="39"/>
      <c r="Y319" s="39"/>
      <c r="Z319" s="39"/>
      <c r="AA319" s="39"/>
      <c r="AB319" s="39"/>
      <c r="AC319" s="39"/>
      <c r="AD319" s="39"/>
      <c r="AE319" s="39"/>
      <c r="AR319" s="238" t="s">
        <v>895</v>
      </c>
      <c r="AT319" s="238" t="s">
        <v>343</v>
      </c>
      <c r="AU319" s="238" t="s">
        <v>85</v>
      </c>
      <c r="AY319" s="18" t="s">
        <v>342</v>
      </c>
      <c r="BE319" s="239">
        <f>IF(N319="základní",J319,0)</f>
        <v>0</v>
      </c>
      <c r="BF319" s="239">
        <f>IF(N319="snížená",J319,0)</f>
        <v>0</v>
      </c>
      <c r="BG319" s="239">
        <f>IF(N319="zákl. přenesená",J319,0)</f>
        <v>0</v>
      </c>
      <c r="BH319" s="239">
        <f>IF(N319="sníž. přenesená",J319,0)</f>
        <v>0</v>
      </c>
      <c r="BI319" s="239">
        <f>IF(N319="nulová",J319,0)</f>
        <v>0</v>
      </c>
      <c r="BJ319" s="18" t="s">
        <v>83</v>
      </c>
      <c r="BK319" s="239">
        <f>ROUND(I319*H319,2)</f>
        <v>0</v>
      </c>
      <c r="BL319" s="18" t="s">
        <v>895</v>
      </c>
      <c r="BM319" s="238" t="s">
        <v>4810</v>
      </c>
    </row>
    <row r="320" s="2" customFormat="1">
      <c r="A320" s="39"/>
      <c r="B320" s="40"/>
      <c r="C320" s="41"/>
      <c r="D320" s="240" t="s">
        <v>349</v>
      </c>
      <c r="E320" s="41"/>
      <c r="F320" s="241" t="s">
        <v>4809</v>
      </c>
      <c r="G320" s="41"/>
      <c r="H320" s="41"/>
      <c r="I320" s="242"/>
      <c r="J320" s="41"/>
      <c r="K320" s="41"/>
      <c r="L320" s="45"/>
      <c r="M320" s="243"/>
      <c r="N320" s="244"/>
      <c r="O320" s="92"/>
      <c r="P320" s="92"/>
      <c r="Q320" s="92"/>
      <c r="R320" s="92"/>
      <c r="S320" s="92"/>
      <c r="T320" s="93"/>
      <c r="U320" s="39"/>
      <c r="V320" s="39"/>
      <c r="W320" s="39"/>
      <c r="X320" s="39"/>
      <c r="Y320" s="39"/>
      <c r="Z320" s="39"/>
      <c r="AA320" s="39"/>
      <c r="AB320" s="39"/>
      <c r="AC320" s="39"/>
      <c r="AD320" s="39"/>
      <c r="AE320" s="39"/>
      <c r="AT320" s="18" t="s">
        <v>349</v>
      </c>
      <c r="AU320" s="18" t="s">
        <v>85</v>
      </c>
    </row>
    <row r="321" s="13" customFormat="1">
      <c r="A321" s="13"/>
      <c r="B321" s="252"/>
      <c r="C321" s="253"/>
      <c r="D321" s="240" t="s">
        <v>446</v>
      </c>
      <c r="E321" s="254" t="s">
        <v>1</v>
      </c>
      <c r="F321" s="255" t="s">
        <v>4807</v>
      </c>
      <c r="G321" s="253"/>
      <c r="H321" s="256">
        <v>131</v>
      </c>
      <c r="I321" s="257"/>
      <c r="J321" s="253"/>
      <c r="K321" s="253"/>
      <c r="L321" s="258"/>
      <c r="M321" s="259"/>
      <c r="N321" s="260"/>
      <c r="O321" s="260"/>
      <c r="P321" s="260"/>
      <c r="Q321" s="260"/>
      <c r="R321" s="260"/>
      <c r="S321" s="260"/>
      <c r="T321" s="261"/>
      <c r="U321" s="13"/>
      <c r="V321" s="13"/>
      <c r="W321" s="13"/>
      <c r="X321" s="13"/>
      <c r="Y321" s="13"/>
      <c r="Z321" s="13"/>
      <c r="AA321" s="13"/>
      <c r="AB321" s="13"/>
      <c r="AC321" s="13"/>
      <c r="AD321" s="13"/>
      <c r="AE321" s="13"/>
      <c r="AT321" s="262" t="s">
        <v>446</v>
      </c>
      <c r="AU321" s="262" t="s">
        <v>85</v>
      </c>
      <c r="AV321" s="13" t="s">
        <v>85</v>
      </c>
      <c r="AW321" s="13" t="s">
        <v>32</v>
      </c>
      <c r="AX321" s="13" t="s">
        <v>83</v>
      </c>
      <c r="AY321" s="262" t="s">
        <v>342</v>
      </c>
    </row>
    <row r="322" s="2" customFormat="1" ht="16.5" customHeight="1">
      <c r="A322" s="39"/>
      <c r="B322" s="40"/>
      <c r="C322" s="227" t="s">
        <v>787</v>
      </c>
      <c r="D322" s="227" t="s">
        <v>343</v>
      </c>
      <c r="E322" s="228" t="s">
        <v>4811</v>
      </c>
      <c r="F322" s="229" t="s">
        <v>4812</v>
      </c>
      <c r="G322" s="230" t="s">
        <v>824</v>
      </c>
      <c r="H322" s="231">
        <v>6</v>
      </c>
      <c r="I322" s="232"/>
      <c r="J322" s="233">
        <f>ROUND(I322*H322,2)</f>
        <v>0</v>
      </c>
      <c r="K322" s="229" t="s">
        <v>1</v>
      </c>
      <c r="L322" s="45"/>
      <c r="M322" s="234" t="s">
        <v>1</v>
      </c>
      <c r="N322" s="235" t="s">
        <v>41</v>
      </c>
      <c r="O322" s="92"/>
      <c r="P322" s="236">
        <f>O322*H322</f>
        <v>0</v>
      </c>
      <c r="Q322" s="236">
        <v>0</v>
      </c>
      <c r="R322" s="236">
        <f>Q322*H322</f>
        <v>0</v>
      </c>
      <c r="S322" s="236">
        <v>0</v>
      </c>
      <c r="T322" s="237">
        <f>S322*H322</f>
        <v>0</v>
      </c>
      <c r="U322" s="39"/>
      <c r="V322" s="39"/>
      <c r="W322" s="39"/>
      <c r="X322" s="39"/>
      <c r="Y322" s="39"/>
      <c r="Z322" s="39"/>
      <c r="AA322" s="39"/>
      <c r="AB322" s="39"/>
      <c r="AC322" s="39"/>
      <c r="AD322" s="39"/>
      <c r="AE322" s="39"/>
      <c r="AR322" s="238" t="s">
        <v>895</v>
      </c>
      <c r="AT322" s="238" t="s">
        <v>343</v>
      </c>
      <c r="AU322" s="238" t="s">
        <v>85</v>
      </c>
      <c r="AY322" s="18" t="s">
        <v>342</v>
      </c>
      <c r="BE322" s="239">
        <f>IF(N322="základní",J322,0)</f>
        <v>0</v>
      </c>
      <c r="BF322" s="239">
        <f>IF(N322="snížená",J322,0)</f>
        <v>0</v>
      </c>
      <c r="BG322" s="239">
        <f>IF(N322="zákl. přenesená",J322,0)</f>
        <v>0</v>
      </c>
      <c r="BH322" s="239">
        <f>IF(N322="sníž. přenesená",J322,0)</f>
        <v>0</v>
      </c>
      <c r="BI322" s="239">
        <f>IF(N322="nulová",J322,0)</f>
        <v>0</v>
      </c>
      <c r="BJ322" s="18" t="s">
        <v>83</v>
      </c>
      <c r="BK322" s="239">
        <f>ROUND(I322*H322,2)</f>
        <v>0</v>
      </c>
      <c r="BL322" s="18" t="s">
        <v>895</v>
      </c>
      <c r="BM322" s="238" t="s">
        <v>4813</v>
      </c>
    </row>
    <row r="323" s="2" customFormat="1">
      <c r="A323" s="39"/>
      <c r="B323" s="40"/>
      <c r="C323" s="41"/>
      <c r="D323" s="240" t="s">
        <v>349</v>
      </c>
      <c r="E323" s="41"/>
      <c r="F323" s="241" t="s">
        <v>4812</v>
      </c>
      <c r="G323" s="41"/>
      <c r="H323" s="41"/>
      <c r="I323" s="242"/>
      <c r="J323" s="41"/>
      <c r="K323" s="41"/>
      <c r="L323" s="45"/>
      <c r="M323" s="243"/>
      <c r="N323" s="244"/>
      <c r="O323" s="92"/>
      <c r="P323" s="92"/>
      <c r="Q323" s="92"/>
      <c r="R323" s="92"/>
      <c r="S323" s="92"/>
      <c r="T323" s="93"/>
      <c r="U323" s="39"/>
      <c r="V323" s="39"/>
      <c r="W323" s="39"/>
      <c r="X323" s="39"/>
      <c r="Y323" s="39"/>
      <c r="Z323" s="39"/>
      <c r="AA323" s="39"/>
      <c r="AB323" s="39"/>
      <c r="AC323" s="39"/>
      <c r="AD323" s="39"/>
      <c r="AE323" s="39"/>
      <c r="AT323" s="18" t="s">
        <v>349</v>
      </c>
      <c r="AU323" s="18" t="s">
        <v>85</v>
      </c>
    </row>
    <row r="324" s="13" customFormat="1">
      <c r="A324" s="13"/>
      <c r="B324" s="252"/>
      <c r="C324" s="253"/>
      <c r="D324" s="240" t="s">
        <v>446</v>
      </c>
      <c r="E324" s="254" t="s">
        <v>1</v>
      </c>
      <c r="F324" s="255" t="s">
        <v>368</v>
      </c>
      <c r="G324" s="253"/>
      <c r="H324" s="256">
        <v>6</v>
      </c>
      <c r="I324" s="257"/>
      <c r="J324" s="253"/>
      <c r="K324" s="253"/>
      <c r="L324" s="258"/>
      <c r="M324" s="259"/>
      <c r="N324" s="260"/>
      <c r="O324" s="260"/>
      <c r="P324" s="260"/>
      <c r="Q324" s="260"/>
      <c r="R324" s="260"/>
      <c r="S324" s="260"/>
      <c r="T324" s="261"/>
      <c r="U324" s="13"/>
      <c r="V324" s="13"/>
      <c r="W324" s="13"/>
      <c r="X324" s="13"/>
      <c r="Y324" s="13"/>
      <c r="Z324" s="13"/>
      <c r="AA324" s="13"/>
      <c r="AB324" s="13"/>
      <c r="AC324" s="13"/>
      <c r="AD324" s="13"/>
      <c r="AE324" s="13"/>
      <c r="AT324" s="262" t="s">
        <v>446</v>
      </c>
      <c r="AU324" s="262" t="s">
        <v>85</v>
      </c>
      <c r="AV324" s="13" t="s">
        <v>85</v>
      </c>
      <c r="AW324" s="13" t="s">
        <v>32</v>
      </c>
      <c r="AX324" s="13" t="s">
        <v>83</v>
      </c>
      <c r="AY324" s="262" t="s">
        <v>342</v>
      </c>
    </row>
    <row r="325" s="2" customFormat="1" ht="16.5" customHeight="1">
      <c r="A325" s="39"/>
      <c r="B325" s="40"/>
      <c r="C325" s="227" t="s">
        <v>793</v>
      </c>
      <c r="D325" s="227" t="s">
        <v>343</v>
      </c>
      <c r="E325" s="228" t="s">
        <v>4814</v>
      </c>
      <c r="F325" s="229" t="s">
        <v>4815</v>
      </c>
      <c r="G325" s="230" t="s">
        <v>824</v>
      </c>
      <c r="H325" s="231">
        <v>6</v>
      </c>
      <c r="I325" s="232"/>
      <c r="J325" s="233">
        <f>ROUND(I325*H325,2)</f>
        <v>0</v>
      </c>
      <c r="K325" s="229" t="s">
        <v>1</v>
      </c>
      <c r="L325" s="45"/>
      <c r="M325" s="234" t="s">
        <v>1</v>
      </c>
      <c r="N325" s="235" t="s">
        <v>41</v>
      </c>
      <c r="O325" s="92"/>
      <c r="P325" s="236">
        <f>O325*H325</f>
        <v>0</v>
      </c>
      <c r="Q325" s="236">
        <v>0</v>
      </c>
      <c r="R325" s="236">
        <f>Q325*H325</f>
        <v>0</v>
      </c>
      <c r="S325" s="236">
        <v>0</v>
      </c>
      <c r="T325" s="237">
        <f>S325*H325</f>
        <v>0</v>
      </c>
      <c r="U325" s="39"/>
      <c r="V325" s="39"/>
      <c r="W325" s="39"/>
      <c r="X325" s="39"/>
      <c r="Y325" s="39"/>
      <c r="Z325" s="39"/>
      <c r="AA325" s="39"/>
      <c r="AB325" s="39"/>
      <c r="AC325" s="39"/>
      <c r="AD325" s="39"/>
      <c r="AE325" s="39"/>
      <c r="AR325" s="238" t="s">
        <v>895</v>
      </c>
      <c r="AT325" s="238" t="s">
        <v>343</v>
      </c>
      <c r="AU325" s="238" t="s">
        <v>85</v>
      </c>
      <c r="AY325" s="18" t="s">
        <v>342</v>
      </c>
      <c r="BE325" s="239">
        <f>IF(N325="základní",J325,0)</f>
        <v>0</v>
      </c>
      <c r="BF325" s="239">
        <f>IF(N325="snížená",J325,0)</f>
        <v>0</v>
      </c>
      <c r="BG325" s="239">
        <f>IF(N325="zákl. přenesená",J325,0)</f>
        <v>0</v>
      </c>
      <c r="BH325" s="239">
        <f>IF(N325="sníž. přenesená",J325,0)</f>
        <v>0</v>
      </c>
      <c r="BI325" s="239">
        <f>IF(N325="nulová",J325,0)</f>
        <v>0</v>
      </c>
      <c r="BJ325" s="18" t="s">
        <v>83</v>
      </c>
      <c r="BK325" s="239">
        <f>ROUND(I325*H325,2)</f>
        <v>0</v>
      </c>
      <c r="BL325" s="18" t="s">
        <v>895</v>
      </c>
      <c r="BM325" s="238" t="s">
        <v>4816</v>
      </c>
    </row>
    <row r="326" s="2" customFormat="1">
      <c r="A326" s="39"/>
      <c r="B326" s="40"/>
      <c r="C326" s="41"/>
      <c r="D326" s="240" t="s">
        <v>349</v>
      </c>
      <c r="E326" s="41"/>
      <c r="F326" s="241" t="s">
        <v>4815</v>
      </c>
      <c r="G326" s="41"/>
      <c r="H326" s="41"/>
      <c r="I326" s="242"/>
      <c r="J326" s="41"/>
      <c r="K326" s="41"/>
      <c r="L326" s="45"/>
      <c r="M326" s="243"/>
      <c r="N326" s="244"/>
      <c r="O326" s="92"/>
      <c r="P326" s="92"/>
      <c r="Q326" s="92"/>
      <c r="R326" s="92"/>
      <c r="S326" s="92"/>
      <c r="T326" s="93"/>
      <c r="U326" s="39"/>
      <c r="V326" s="39"/>
      <c r="W326" s="39"/>
      <c r="X326" s="39"/>
      <c r="Y326" s="39"/>
      <c r="Z326" s="39"/>
      <c r="AA326" s="39"/>
      <c r="AB326" s="39"/>
      <c r="AC326" s="39"/>
      <c r="AD326" s="39"/>
      <c r="AE326" s="39"/>
      <c r="AT326" s="18" t="s">
        <v>349</v>
      </c>
      <c r="AU326" s="18" t="s">
        <v>85</v>
      </c>
    </row>
    <row r="327" s="13" customFormat="1">
      <c r="A327" s="13"/>
      <c r="B327" s="252"/>
      <c r="C327" s="253"/>
      <c r="D327" s="240" t="s">
        <v>446</v>
      </c>
      <c r="E327" s="254" t="s">
        <v>1</v>
      </c>
      <c r="F327" s="255" t="s">
        <v>368</v>
      </c>
      <c r="G327" s="253"/>
      <c r="H327" s="256">
        <v>6</v>
      </c>
      <c r="I327" s="257"/>
      <c r="J327" s="253"/>
      <c r="K327" s="253"/>
      <c r="L327" s="258"/>
      <c r="M327" s="259"/>
      <c r="N327" s="260"/>
      <c r="O327" s="260"/>
      <c r="P327" s="260"/>
      <c r="Q327" s="260"/>
      <c r="R327" s="260"/>
      <c r="S327" s="260"/>
      <c r="T327" s="261"/>
      <c r="U327" s="13"/>
      <c r="V327" s="13"/>
      <c r="W327" s="13"/>
      <c r="X327" s="13"/>
      <c r="Y327" s="13"/>
      <c r="Z327" s="13"/>
      <c r="AA327" s="13"/>
      <c r="AB327" s="13"/>
      <c r="AC327" s="13"/>
      <c r="AD327" s="13"/>
      <c r="AE327" s="13"/>
      <c r="AT327" s="262" t="s">
        <v>446</v>
      </c>
      <c r="AU327" s="262" t="s">
        <v>85</v>
      </c>
      <c r="AV327" s="13" t="s">
        <v>85</v>
      </c>
      <c r="AW327" s="13" t="s">
        <v>32</v>
      </c>
      <c r="AX327" s="13" t="s">
        <v>83</v>
      </c>
      <c r="AY327" s="262" t="s">
        <v>342</v>
      </c>
    </row>
    <row r="328" s="2" customFormat="1" ht="16.5" customHeight="1">
      <c r="A328" s="39"/>
      <c r="B328" s="40"/>
      <c r="C328" s="227" t="s">
        <v>798</v>
      </c>
      <c r="D328" s="227" t="s">
        <v>343</v>
      </c>
      <c r="E328" s="228" t="s">
        <v>4817</v>
      </c>
      <c r="F328" s="229" t="s">
        <v>4818</v>
      </c>
      <c r="G328" s="230" t="s">
        <v>2094</v>
      </c>
      <c r="H328" s="231">
        <v>6</v>
      </c>
      <c r="I328" s="232"/>
      <c r="J328" s="233">
        <f>ROUND(I328*H328,2)</f>
        <v>0</v>
      </c>
      <c r="K328" s="229" t="s">
        <v>1</v>
      </c>
      <c r="L328" s="45"/>
      <c r="M328" s="234" t="s">
        <v>1</v>
      </c>
      <c r="N328" s="235" t="s">
        <v>41</v>
      </c>
      <c r="O328" s="92"/>
      <c r="P328" s="236">
        <f>O328*H328</f>
        <v>0</v>
      </c>
      <c r="Q328" s="236">
        <v>0</v>
      </c>
      <c r="R328" s="236">
        <f>Q328*H328</f>
        <v>0</v>
      </c>
      <c r="S328" s="236">
        <v>0</v>
      </c>
      <c r="T328" s="237">
        <f>S328*H328</f>
        <v>0</v>
      </c>
      <c r="U328" s="39"/>
      <c r="V328" s="39"/>
      <c r="W328" s="39"/>
      <c r="X328" s="39"/>
      <c r="Y328" s="39"/>
      <c r="Z328" s="39"/>
      <c r="AA328" s="39"/>
      <c r="AB328" s="39"/>
      <c r="AC328" s="39"/>
      <c r="AD328" s="39"/>
      <c r="AE328" s="39"/>
      <c r="AR328" s="238" t="s">
        <v>895</v>
      </c>
      <c r="AT328" s="238" t="s">
        <v>343</v>
      </c>
      <c r="AU328" s="238" t="s">
        <v>85</v>
      </c>
      <c r="AY328" s="18" t="s">
        <v>342</v>
      </c>
      <c r="BE328" s="239">
        <f>IF(N328="základní",J328,0)</f>
        <v>0</v>
      </c>
      <c r="BF328" s="239">
        <f>IF(N328="snížená",J328,0)</f>
        <v>0</v>
      </c>
      <c r="BG328" s="239">
        <f>IF(N328="zákl. přenesená",J328,0)</f>
        <v>0</v>
      </c>
      <c r="BH328" s="239">
        <f>IF(N328="sníž. přenesená",J328,0)</f>
        <v>0</v>
      </c>
      <c r="BI328" s="239">
        <f>IF(N328="nulová",J328,0)</f>
        <v>0</v>
      </c>
      <c r="BJ328" s="18" t="s">
        <v>83</v>
      </c>
      <c r="BK328" s="239">
        <f>ROUND(I328*H328,2)</f>
        <v>0</v>
      </c>
      <c r="BL328" s="18" t="s">
        <v>895</v>
      </c>
      <c r="BM328" s="238" t="s">
        <v>4819</v>
      </c>
    </row>
    <row r="329" s="2" customFormat="1">
      <c r="A329" s="39"/>
      <c r="B329" s="40"/>
      <c r="C329" s="41"/>
      <c r="D329" s="240" t="s">
        <v>349</v>
      </c>
      <c r="E329" s="41"/>
      <c r="F329" s="241" t="s">
        <v>4818</v>
      </c>
      <c r="G329" s="41"/>
      <c r="H329" s="41"/>
      <c r="I329" s="242"/>
      <c r="J329" s="41"/>
      <c r="K329" s="41"/>
      <c r="L329" s="45"/>
      <c r="M329" s="243"/>
      <c r="N329" s="244"/>
      <c r="O329" s="92"/>
      <c r="P329" s="92"/>
      <c r="Q329" s="92"/>
      <c r="R329" s="92"/>
      <c r="S329" s="92"/>
      <c r="T329" s="93"/>
      <c r="U329" s="39"/>
      <c r="V329" s="39"/>
      <c r="W329" s="39"/>
      <c r="X329" s="39"/>
      <c r="Y329" s="39"/>
      <c r="Z329" s="39"/>
      <c r="AA329" s="39"/>
      <c r="AB329" s="39"/>
      <c r="AC329" s="39"/>
      <c r="AD329" s="39"/>
      <c r="AE329" s="39"/>
      <c r="AT329" s="18" t="s">
        <v>349</v>
      </c>
      <c r="AU329" s="18" t="s">
        <v>85</v>
      </c>
    </row>
    <row r="330" s="13" customFormat="1">
      <c r="A330" s="13"/>
      <c r="B330" s="252"/>
      <c r="C330" s="253"/>
      <c r="D330" s="240" t="s">
        <v>446</v>
      </c>
      <c r="E330" s="254" t="s">
        <v>1</v>
      </c>
      <c r="F330" s="255" t="s">
        <v>368</v>
      </c>
      <c r="G330" s="253"/>
      <c r="H330" s="256">
        <v>6</v>
      </c>
      <c r="I330" s="257"/>
      <c r="J330" s="253"/>
      <c r="K330" s="253"/>
      <c r="L330" s="258"/>
      <c r="M330" s="259"/>
      <c r="N330" s="260"/>
      <c r="O330" s="260"/>
      <c r="P330" s="260"/>
      <c r="Q330" s="260"/>
      <c r="R330" s="260"/>
      <c r="S330" s="260"/>
      <c r="T330" s="261"/>
      <c r="U330" s="13"/>
      <c r="V330" s="13"/>
      <c r="W330" s="13"/>
      <c r="X330" s="13"/>
      <c r="Y330" s="13"/>
      <c r="Z330" s="13"/>
      <c r="AA330" s="13"/>
      <c r="AB330" s="13"/>
      <c r="AC330" s="13"/>
      <c r="AD330" s="13"/>
      <c r="AE330" s="13"/>
      <c r="AT330" s="262" t="s">
        <v>446</v>
      </c>
      <c r="AU330" s="262" t="s">
        <v>85</v>
      </c>
      <c r="AV330" s="13" t="s">
        <v>85</v>
      </c>
      <c r="AW330" s="13" t="s">
        <v>32</v>
      </c>
      <c r="AX330" s="13" t="s">
        <v>83</v>
      </c>
      <c r="AY330" s="262" t="s">
        <v>342</v>
      </c>
    </row>
    <row r="331" s="12" customFormat="1" ht="20.88" customHeight="1">
      <c r="A331" s="12"/>
      <c r="B331" s="213"/>
      <c r="C331" s="214"/>
      <c r="D331" s="215" t="s">
        <v>75</v>
      </c>
      <c r="E331" s="246" t="s">
        <v>4820</v>
      </c>
      <c r="F331" s="246" t="s">
        <v>4821</v>
      </c>
      <c r="G331" s="214"/>
      <c r="H331" s="214"/>
      <c r="I331" s="217"/>
      <c r="J331" s="247">
        <f>BK331</f>
        <v>0</v>
      </c>
      <c r="K331" s="214"/>
      <c r="L331" s="219"/>
      <c r="M331" s="220"/>
      <c r="N331" s="221"/>
      <c r="O331" s="221"/>
      <c r="P331" s="222">
        <f>SUM(P332:P341)</f>
        <v>0</v>
      </c>
      <c r="Q331" s="221"/>
      <c r="R331" s="222">
        <f>SUM(R332:R341)</f>
        <v>0.00125</v>
      </c>
      <c r="S331" s="221"/>
      <c r="T331" s="223">
        <f>SUM(T332:T341)</f>
        <v>0</v>
      </c>
      <c r="U331" s="12"/>
      <c r="V331" s="12"/>
      <c r="W331" s="12"/>
      <c r="X331" s="12"/>
      <c r="Y331" s="12"/>
      <c r="Z331" s="12"/>
      <c r="AA331" s="12"/>
      <c r="AB331" s="12"/>
      <c r="AC331" s="12"/>
      <c r="AD331" s="12"/>
      <c r="AE331" s="12"/>
      <c r="AR331" s="224" t="s">
        <v>92</v>
      </c>
      <c r="AT331" s="225" t="s">
        <v>75</v>
      </c>
      <c r="AU331" s="225" t="s">
        <v>85</v>
      </c>
      <c r="AY331" s="224" t="s">
        <v>342</v>
      </c>
      <c r="BK331" s="226">
        <f>SUM(BK332:BK341)</f>
        <v>0</v>
      </c>
    </row>
    <row r="332" s="2" customFormat="1" ht="21.75" customHeight="1">
      <c r="A332" s="39"/>
      <c r="B332" s="40"/>
      <c r="C332" s="227" t="s">
        <v>803</v>
      </c>
      <c r="D332" s="227" t="s">
        <v>343</v>
      </c>
      <c r="E332" s="228" t="s">
        <v>4822</v>
      </c>
      <c r="F332" s="229" t="s">
        <v>4823</v>
      </c>
      <c r="G332" s="230" t="s">
        <v>442</v>
      </c>
      <c r="H332" s="231">
        <v>2</v>
      </c>
      <c r="I332" s="232"/>
      <c r="J332" s="233">
        <f>ROUND(I332*H332,2)</f>
        <v>0</v>
      </c>
      <c r="K332" s="229" t="s">
        <v>1</v>
      </c>
      <c r="L332" s="45"/>
      <c r="M332" s="234" t="s">
        <v>1</v>
      </c>
      <c r="N332" s="235" t="s">
        <v>41</v>
      </c>
      <c r="O332" s="92"/>
      <c r="P332" s="236">
        <f>O332*H332</f>
        <v>0</v>
      </c>
      <c r="Q332" s="236">
        <v>0</v>
      </c>
      <c r="R332" s="236">
        <f>Q332*H332</f>
        <v>0</v>
      </c>
      <c r="S332" s="236">
        <v>0</v>
      </c>
      <c r="T332" s="237">
        <f>S332*H332</f>
        <v>0</v>
      </c>
      <c r="U332" s="39"/>
      <c r="V332" s="39"/>
      <c r="W332" s="39"/>
      <c r="X332" s="39"/>
      <c r="Y332" s="39"/>
      <c r="Z332" s="39"/>
      <c r="AA332" s="39"/>
      <c r="AB332" s="39"/>
      <c r="AC332" s="39"/>
      <c r="AD332" s="39"/>
      <c r="AE332" s="39"/>
      <c r="AR332" s="238" t="s">
        <v>895</v>
      </c>
      <c r="AT332" s="238" t="s">
        <v>343</v>
      </c>
      <c r="AU332" s="238" t="s">
        <v>92</v>
      </c>
      <c r="AY332" s="18" t="s">
        <v>342</v>
      </c>
      <c r="BE332" s="239">
        <f>IF(N332="základní",J332,0)</f>
        <v>0</v>
      </c>
      <c r="BF332" s="239">
        <f>IF(N332="snížená",J332,0)</f>
        <v>0</v>
      </c>
      <c r="BG332" s="239">
        <f>IF(N332="zákl. přenesená",J332,0)</f>
        <v>0</v>
      </c>
      <c r="BH332" s="239">
        <f>IF(N332="sníž. přenesená",J332,0)</f>
        <v>0</v>
      </c>
      <c r="BI332" s="239">
        <f>IF(N332="nulová",J332,0)</f>
        <v>0</v>
      </c>
      <c r="BJ332" s="18" t="s">
        <v>83</v>
      </c>
      <c r="BK332" s="239">
        <f>ROUND(I332*H332,2)</f>
        <v>0</v>
      </c>
      <c r="BL332" s="18" t="s">
        <v>895</v>
      </c>
      <c r="BM332" s="238" t="s">
        <v>4824</v>
      </c>
    </row>
    <row r="333" s="2" customFormat="1">
      <c r="A333" s="39"/>
      <c r="B333" s="40"/>
      <c r="C333" s="41"/>
      <c r="D333" s="240" t="s">
        <v>349</v>
      </c>
      <c r="E333" s="41"/>
      <c r="F333" s="241" t="s">
        <v>4823</v>
      </c>
      <c r="G333" s="41"/>
      <c r="H333" s="41"/>
      <c r="I333" s="242"/>
      <c r="J333" s="41"/>
      <c r="K333" s="41"/>
      <c r="L333" s="45"/>
      <c r="M333" s="243"/>
      <c r="N333" s="244"/>
      <c r="O333" s="92"/>
      <c r="P333" s="92"/>
      <c r="Q333" s="92"/>
      <c r="R333" s="92"/>
      <c r="S333" s="92"/>
      <c r="T333" s="93"/>
      <c r="U333" s="39"/>
      <c r="V333" s="39"/>
      <c r="W333" s="39"/>
      <c r="X333" s="39"/>
      <c r="Y333" s="39"/>
      <c r="Z333" s="39"/>
      <c r="AA333" s="39"/>
      <c r="AB333" s="39"/>
      <c r="AC333" s="39"/>
      <c r="AD333" s="39"/>
      <c r="AE333" s="39"/>
      <c r="AT333" s="18" t="s">
        <v>349</v>
      </c>
      <c r="AU333" s="18" t="s">
        <v>92</v>
      </c>
    </row>
    <row r="334" s="2" customFormat="1" ht="16.5" customHeight="1">
      <c r="A334" s="39"/>
      <c r="B334" s="40"/>
      <c r="C334" s="295" t="s">
        <v>808</v>
      </c>
      <c r="D334" s="295" t="s">
        <v>621</v>
      </c>
      <c r="E334" s="296" t="s">
        <v>4825</v>
      </c>
      <c r="F334" s="297" t="s">
        <v>4826</v>
      </c>
      <c r="G334" s="298" t="s">
        <v>442</v>
      </c>
      <c r="H334" s="299">
        <v>2</v>
      </c>
      <c r="I334" s="300"/>
      <c r="J334" s="301">
        <f>ROUND(I334*H334,2)</f>
        <v>0</v>
      </c>
      <c r="K334" s="297" t="s">
        <v>1</v>
      </c>
      <c r="L334" s="302"/>
      <c r="M334" s="303" t="s">
        <v>1</v>
      </c>
      <c r="N334" s="304" t="s">
        <v>41</v>
      </c>
      <c r="O334" s="92"/>
      <c r="P334" s="236">
        <f>O334*H334</f>
        <v>0</v>
      </c>
      <c r="Q334" s="236">
        <v>0.00042000000000000002</v>
      </c>
      <c r="R334" s="236">
        <f>Q334*H334</f>
        <v>0.00084000000000000003</v>
      </c>
      <c r="S334" s="236">
        <v>0</v>
      </c>
      <c r="T334" s="237">
        <f>S334*H334</f>
        <v>0</v>
      </c>
      <c r="U334" s="39"/>
      <c r="V334" s="39"/>
      <c r="W334" s="39"/>
      <c r="X334" s="39"/>
      <c r="Y334" s="39"/>
      <c r="Z334" s="39"/>
      <c r="AA334" s="39"/>
      <c r="AB334" s="39"/>
      <c r="AC334" s="39"/>
      <c r="AD334" s="39"/>
      <c r="AE334" s="39"/>
      <c r="AR334" s="238" t="s">
        <v>4797</v>
      </c>
      <c r="AT334" s="238" t="s">
        <v>621</v>
      </c>
      <c r="AU334" s="238" t="s">
        <v>92</v>
      </c>
      <c r="AY334" s="18" t="s">
        <v>342</v>
      </c>
      <c r="BE334" s="239">
        <f>IF(N334="základní",J334,0)</f>
        <v>0</v>
      </c>
      <c r="BF334" s="239">
        <f>IF(N334="snížená",J334,0)</f>
        <v>0</v>
      </c>
      <c r="BG334" s="239">
        <f>IF(N334="zákl. přenesená",J334,0)</f>
        <v>0</v>
      </c>
      <c r="BH334" s="239">
        <f>IF(N334="sníž. přenesená",J334,0)</f>
        <v>0</v>
      </c>
      <c r="BI334" s="239">
        <f>IF(N334="nulová",J334,0)</f>
        <v>0</v>
      </c>
      <c r="BJ334" s="18" t="s">
        <v>83</v>
      </c>
      <c r="BK334" s="239">
        <f>ROUND(I334*H334,2)</f>
        <v>0</v>
      </c>
      <c r="BL334" s="18" t="s">
        <v>895</v>
      </c>
      <c r="BM334" s="238" t="s">
        <v>4827</v>
      </c>
    </row>
    <row r="335" s="2" customFormat="1">
      <c r="A335" s="39"/>
      <c r="B335" s="40"/>
      <c r="C335" s="41"/>
      <c r="D335" s="240" t="s">
        <v>349</v>
      </c>
      <c r="E335" s="41"/>
      <c r="F335" s="241" t="s">
        <v>4826</v>
      </c>
      <c r="G335" s="41"/>
      <c r="H335" s="41"/>
      <c r="I335" s="242"/>
      <c r="J335" s="41"/>
      <c r="K335" s="41"/>
      <c r="L335" s="45"/>
      <c r="M335" s="243"/>
      <c r="N335" s="244"/>
      <c r="O335" s="92"/>
      <c r="P335" s="92"/>
      <c r="Q335" s="92"/>
      <c r="R335" s="92"/>
      <c r="S335" s="92"/>
      <c r="T335" s="93"/>
      <c r="U335" s="39"/>
      <c r="V335" s="39"/>
      <c r="W335" s="39"/>
      <c r="X335" s="39"/>
      <c r="Y335" s="39"/>
      <c r="Z335" s="39"/>
      <c r="AA335" s="39"/>
      <c r="AB335" s="39"/>
      <c r="AC335" s="39"/>
      <c r="AD335" s="39"/>
      <c r="AE335" s="39"/>
      <c r="AT335" s="18" t="s">
        <v>349</v>
      </c>
      <c r="AU335" s="18" t="s">
        <v>92</v>
      </c>
    </row>
    <row r="336" s="2" customFormat="1" ht="16.5" customHeight="1">
      <c r="A336" s="39"/>
      <c r="B336" s="40"/>
      <c r="C336" s="227" t="s">
        <v>815</v>
      </c>
      <c r="D336" s="227" t="s">
        <v>343</v>
      </c>
      <c r="E336" s="228" t="s">
        <v>4792</v>
      </c>
      <c r="F336" s="229" t="s">
        <v>4793</v>
      </c>
      <c r="G336" s="230" t="s">
        <v>442</v>
      </c>
      <c r="H336" s="231">
        <v>2</v>
      </c>
      <c r="I336" s="232"/>
      <c r="J336" s="233">
        <f>ROUND(I336*H336,2)</f>
        <v>0</v>
      </c>
      <c r="K336" s="229" t="s">
        <v>1</v>
      </c>
      <c r="L336" s="45"/>
      <c r="M336" s="234" t="s">
        <v>1</v>
      </c>
      <c r="N336" s="235" t="s">
        <v>41</v>
      </c>
      <c r="O336" s="92"/>
      <c r="P336" s="236">
        <f>O336*H336</f>
        <v>0</v>
      </c>
      <c r="Q336" s="236">
        <v>0</v>
      </c>
      <c r="R336" s="236">
        <f>Q336*H336</f>
        <v>0</v>
      </c>
      <c r="S336" s="236">
        <v>0</v>
      </c>
      <c r="T336" s="237">
        <f>S336*H336</f>
        <v>0</v>
      </c>
      <c r="U336" s="39"/>
      <c r="V336" s="39"/>
      <c r="W336" s="39"/>
      <c r="X336" s="39"/>
      <c r="Y336" s="39"/>
      <c r="Z336" s="39"/>
      <c r="AA336" s="39"/>
      <c r="AB336" s="39"/>
      <c r="AC336" s="39"/>
      <c r="AD336" s="39"/>
      <c r="AE336" s="39"/>
      <c r="AR336" s="238" t="s">
        <v>895</v>
      </c>
      <c r="AT336" s="238" t="s">
        <v>343</v>
      </c>
      <c r="AU336" s="238" t="s">
        <v>92</v>
      </c>
      <c r="AY336" s="18" t="s">
        <v>342</v>
      </c>
      <c r="BE336" s="239">
        <f>IF(N336="základní",J336,0)</f>
        <v>0</v>
      </c>
      <c r="BF336" s="239">
        <f>IF(N336="snížená",J336,0)</f>
        <v>0</v>
      </c>
      <c r="BG336" s="239">
        <f>IF(N336="zákl. přenesená",J336,0)</f>
        <v>0</v>
      </c>
      <c r="BH336" s="239">
        <f>IF(N336="sníž. přenesená",J336,0)</f>
        <v>0</v>
      </c>
      <c r="BI336" s="239">
        <f>IF(N336="nulová",J336,0)</f>
        <v>0</v>
      </c>
      <c r="BJ336" s="18" t="s">
        <v>83</v>
      </c>
      <c r="BK336" s="239">
        <f>ROUND(I336*H336,2)</f>
        <v>0</v>
      </c>
      <c r="BL336" s="18" t="s">
        <v>895</v>
      </c>
      <c r="BM336" s="238" t="s">
        <v>4828</v>
      </c>
    </row>
    <row r="337" s="2" customFormat="1">
      <c r="A337" s="39"/>
      <c r="B337" s="40"/>
      <c r="C337" s="41"/>
      <c r="D337" s="240" t="s">
        <v>349</v>
      </c>
      <c r="E337" s="41"/>
      <c r="F337" s="241" t="s">
        <v>4793</v>
      </c>
      <c r="G337" s="41"/>
      <c r="H337" s="41"/>
      <c r="I337" s="242"/>
      <c r="J337" s="41"/>
      <c r="K337" s="41"/>
      <c r="L337" s="45"/>
      <c r="M337" s="243"/>
      <c r="N337" s="244"/>
      <c r="O337" s="92"/>
      <c r="P337" s="92"/>
      <c r="Q337" s="92"/>
      <c r="R337" s="92"/>
      <c r="S337" s="92"/>
      <c r="T337" s="93"/>
      <c r="U337" s="39"/>
      <c r="V337" s="39"/>
      <c r="W337" s="39"/>
      <c r="X337" s="39"/>
      <c r="Y337" s="39"/>
      <c r="Z337" s="39"/>
      <c r="AA337" s="39"/>
      <c r="AB337" s="39"/>
      <c r="AC337" s="39"/>
      <c r="AD337" s="39"/>
      <c r="AE337" s="39"/>
      <c r="AT337" s="18" t="s">
        <v>349</v>
      </c>
      <c r="AU337" s="18" t="s">
        <v>92</v>
      </c>
    </row>
    <row r="338" s="2" customFormat="1" ht="16.5" customHeight="1">
      <c r="A338" s="39"/>
      <c r="B338" s="40"/>
      <c r="C338" s="295" t="s">
        <v>821</v>
      </c>
      <c r="D338" s="295" t="s">
        <v>621</v>
      </c>
      <c r="E338" s="296" t="s">
        <v>4789</v>
      </c>
      <c r="F338" s="297" t="s">
        <v>4790</v>
      </c>
      <c r="G338" s="298" t="s">
        <v>442</v>
      </c>
      <c r="H338" s="299">
        <v>1</v>
      </c>
      <c r="I338" s="300"/>
      <c r="J338" s="301">
        <f>ROUND(I338*H338,2)</f>
        <v>0</v>
      </c>
      <c r="K338" s="297" t="s">
        <v>1</v>
      </c>
      <c r="L338" s="302"/>
      <c r="M338" s="303" t="s">
        <v>1</v>
      </c>
      <c r="N338" s="304" t="s">
        <v>41</v>
      </c>
      <c r="O338" s="92"/>
      <c r="P338" s="236">
        <f>O338*H338</f>
        <v>0</v>
      </c>
      <c r="Q338" s="236">
        <v>0.00022000000000000001</v>
      </c>
      <c r="R338" s="236">
        <f>Q338*H338</f>
        <v>0.00022000000000000001</v>
      </c>
      <c r="S338" s="236">
        <v>0</v>
      </c>
      <c r="T338" s="237">
        <f>S338*H338</f>
        <v>0</v>
      </c>
      <c r="U338" s="39"/>
      <c r="V338" s="39"/>
      <c r="W338" s="39"/>
      <c r="X338" s="39"/>
      <c r="Y338" s="39"/>
      <c r="Z338" s="39"/>
      <c r="AA338" s="39"/>
      <c r="AB338" s="39"/>
      <c r="AC338" s="39"/>
      <c r="AD338" s="39"/>
      <c r="AE338" s="39"/>
      <c r="AR338" s="238" t="s">
        <v>4797</v>
      </c>
      <c r="AT338" s="238" t="s">
        <v>621</v>
      </c>
      <c r="AU338" s="238" t="s">
        <v>92</v>
      </c>
      <c r="AY338" s="18" t="s">
        <v>342</v>
      </c>
      <c r="BE338" s="239">
        <f>IF(N338="základní",J338,0)</f>
        <v>0</v>
      </c>
      <c r="BF338" s="239">
        <f>IF(N338="snížená",J338,0)</f>
        <v>0</v>
      </c>
      <c r="BG338" s="239">
        <f>IF(N338="zákl. přenesená",J338,0)</f>
        <v>0</v>
      </c>
      <c r="BH338" s="239">
        <f>IF(N338="sníž. přenesená",J338,0)</f>
        <v>0</v>
      </c>
      <c r="BI338" s="239">
        <f>IF(N338="nulová",J338,0)</f>
        <v>0</v>
      </c>
      <c r="BJ338" s="18" t="s">
        <v>83</v>
      </c>
      <c r="BK338" s="239">
        <f>ROUND(I338*H338,2)</f>
        <v>0</v>
      </c>
      <c r="BL338" s="18" t="s">
        <v>895</v>
      </c>
      <c r="BM338" s="238" t="s">
        <v>4829</v>
      </c>
    </row>
    <row r="339" s="2" customFormat="1">
      <c r="A339" s="39"/>
      <c r="B339" s="40"/>
      <c r="C339" s="41"/>
      <c r="D339" s="240" t="s">
        <v>349</v>
      </c>
      <c r="E339" s="41"/>
      <c r="F339" s="241" t="s">
        <v>4790</v>
      </c>
      <c r="G339" s="41"/>
      <c r="H339" s="41"/>
      <c r="I339" s="242"/>
      <c r="J339" s="41"/>
      <c r="K339" s="41"/>
      <c r="L339" s="45"/>
      <c r="M339" s="243"/>
      <c r="N339" s="244"/>
      <c r="O339" s="92"/>
      <c r="P339" s="92"/>
      <c r="Q339" s="92"/>
      <c r="R339" s="92"/>
      <c r="S339" s="92"/>
      <c r="T339" s="93"/>
      <c r="U339" s="39"/>
      <c r="V339" s="39"/>
      <c r="W339" s="39"/>
      <c r="X339" s="39"/>
      <c r="Y339" s="39"/>
      <c r="Z339" s="39"/>
      <c r="AA339" s="39"/>
      <c r="AB339" s="39"/>
      <c r="AC339" s="39"/>
      <c r="AD339" s="39"/>
      <c r="AE339" s="39"/>
      <c r="AT339" s="18" t="s">
        <v>349</v>
      </c>
      <c r="AU339" s="18" t="s">
        <v>92</v>
      </c>
    </row>
    <row r="340" s="2" customFormat="1" ht="16.5" customHeight="1">
      <c r="A340" s="39"/>
      <c r="B340" s="40"/>
      <c r="C340" s="295" t="s">
        <v>828</v>
      </c>
      <c r="D340" s="295" t="s">
        <v>621</v>
      </c>
      <c r="E340" s="296" t="s">
        <v>4830</v>
      </c>
      <c r="F340" s="297" t="s">
        <v>4831</v>
      </c>
      <c r="G340" s="298" t="s">
        <v>442</v>
      </c>
      <c r="H340" s="299">
        <v>1</v>
      </c>
      <c r="I340" s="300"/>
      <c r="J340" s="301">
        <f>ROUND(I340*H340,2)</f>
        <v>0</v>
      </c>
      <c r="K340" s="297" t="s">
        <v>1</v>
      </c>
      <c r="L340" s="302"/>
      <c r="M340" s="303" t="s">
        <v>1</v>
      </c>
      <c r="N340" s="304" t="s">
        <v>41</v>
      </c>
      <c r="O340" s="92"/>
      <c r="P340" s="236">
        <f>O340*H340</f>
        <v>0</v>
      </c>
      <c r="Q340" s="236">
        <v>0.00019000000000000001</v>
      </c>
      <c r="R340" s="236">
        <f>Q340*H340</f>
        <v>0.00019000000000000001</v>
      </c>
      <c r="S340" s="236">
        <v>0</v>
      </c>
      <c r="T340" s="237">
        <f>S340*H340</f>
        <v>0</v>
      </c>
      <c r="U340" s="39"/>
      <c r="V340" s="39"/>
      <c r="W340" s="39"/>
      <c r="X340" s="39"/>
      <c r="Y340" s="39"/>
      <c r="Z340" s="39"/>
      <c r="AA340" s="39"/>
      <c r="AB340" s="39"/>
      <c r="AC340" s="39"/>
      <c r="AD340" s="39"/>
      <c r="AE340" s="39"/>
      <c r="AR340" s="238" t="s">
        <v>4797</v>
      </c>
      <c r="AT340" s="238" t="s">
        <v>621</v>
      </c>
      <c r="AU340" s="238" t="s">
        <v>92</v>
      </c>
      <c r="AY340" s="18" t="s">
        <v>342</v>
      </c>
      <c r="BE340" s="239">
        <f>IF(N340="základní",J340,0)</f>
        <v>0</v>
      </c>
      <c r="BF340" s="239">
        <f>IF(N340="snížená",J340,0)</f>
        <v>0</v>
      </c>
      <c r="BG340" s="239">
        <f>IF(N340="zákl. přenesená",J340,0)</f>
        <v>0</v>
      </c>
      <c r="BH340" s="239">
        <f>IF(N340="sníž. přenesená",J340,0)</f>
        <v>0</v>
      </c>
      <c r="BI340" s="239">
        <f>IF(N340="nulová",J340,0)</f>
        <v>0</v>
      </c>
      <c r="BJ340" s="18" t="s">
        <v>83</v>
      </c>
      <c r="BK340" s="239">
        <f>ROUND(I340*H340,2)</f>
        <v>0</v>
      </c>
      <c r="BL340" s="18" t="s">
        <v>895</v>
      </c>
      <c r="BM340" s="238" t="s">
        <v>4832</v>
      </c>
    </row>
    <row r="341" s="2" customFormat="1">
      <c r="A341" s="39"/>
      <c r="B341" s="40"/>
      <c r="C341" s="41"/>
      <c r="D341" s="240" t="s">
        <v>349</v>
      </c>
      <c r="E341" s="41"/>
      <c r="F341" s="241" t="s">
        <v>4831</v>
      </c>
      <c r="G341" s="41"/>
      <c r="H341" s="41"/>
      <c r="I341" s="242"/>
      <c r="J341" s="41"/>
      <c r="K341" s="41"/>
      <c r="L341" s="45"/>
      <c r="M341" s="243"/>
      <c r="N341" s="244"/>
      <c r="O341" s="92"/>
      <c r="P341" s="92"/>
      <c r="Q341" s="92"/>
      <c r="R341" s="92"/>
      <c r="S341" s="92"/>
      <c r="T341" s="93"/>
      <c r="U341" s="39"/>
      <c r="V341" s="39"/>
      <c r="W341" s="39"/>
      <c r="X341" s="39"/>
      <c r="Y341" s="39"/>
      <c r="Z341" s="39"/>
      <c r="AA341" s="39"/>
      <c r="AB341" s="39"/>
      <c r="AC341" s="39"/>
      <c r="AD341" s="39"/>
      <c r="AE341" s="39"/>
      <c r="AT341" s="18" t="s">
        <v>349</v>
      </c>
      <c r="AU341" s="18" t="s">
        <v>92</v>
      </c>
    </row>
    <row r="342" s="12" customFormat="1" ht="20.88" customHeight="1">
      <c r="A342" s="12"/>
      <c r="B342" s="213"/>
      <c r="C342" s="214"/>
      <c r="D342" s="215" t="s">
        <v>75</v>
      </c>
      <c r="E342" s="246" t="s">
        <v>4833</v>
      </c>
      <c r="F342" s="246" t="s">
        <v>4834</v>
      </c>
      <c r="G342" s="214"/>
      <c r="H342" s="214"/>
      <c r="I342" s="217"/>
      <c r="J342" s="247">
        <f>BK342</f>
        <v>0</v>
      </c>
      <c r="K342" s="214"/>
      <c r="L342" s="219"/>
      <c r="M342" s="220"/>
      <c r="N342" s="221"/>
      <c r="O342" s="221"/>
      <c r="P342" s="222">
        <f>SUM(P343:P352)</f>
        <v>0</v>
      </c>
      <c r="Q342" s="221"/>
      <c r="R342" s="222">
        <f>SUM(R343:R352)</f>
        <v>0.00125</v>
      </c>
      <c r="S342" s="221"/>
      <c r="T342" s="223">
        <f>SUM(T343:T352)</f>
        <v>0</v>
      </c>
      <c r="U342" s="12"/>
      <c r="V342" s="12"/>
      <c r="W342" s="12"/>
      <c r="X342" s="12"/>
      <c r="Y342" s="12"/>
      <c r="Z342" s="12"/>
      <c r="AA342" s="12"/>
      <c r="AB342" s="12"/>
      <c r="AC342" s="12"/>
      <c r="AD342" s="12"/>
      <c r="AE342" s="12"/>
      <c r="AR342" s="224" t="s">
        <v>92</v>
      </c>
      <c r="AT342" s="225" t="s">
        <v>75</v>
      </c>
      <c r="AU342" s="225" t="s">
        <v>85</v>
      </c>
      <c r="AY342" s="224" t="s">
        <v>342</v>
      </c>
      <c r="BK342" s="226">
        <f>SUM(BK343:BK352)</f>
        <v>0</v>
      </c>
    </row>
    <row r="343" s="2" customFormat="1" ht="21.75" customHeight="1">
      <c r="A343" s="39"/>
      <c r="B343" s="40"/>
      <c r="C343" s="227" t="s">
        <v>834</v>
      </c>
      <c r="D343" s="227" t="s">
        <v>343</v>
      </c>
      <c r="E343" s="228" t="s">
        <v>4822</v>
      </c>
      <c r="F343" s="229" t="s">
        <v>4823</v>
      </c>
      <c r="G343" s="230" t="s">
        <v>442</v>
      </c>
      <c r="H343" s="231">
        <v>2</v>
      </c>
      <c r="I343" s="232"/>
      <c r="J343" s="233">
        <f>ROUND(I343*H343,2)</f>
        <v>0</v>
      </c>
      <c r="K343" s="229" t="s">
        <v>1</v>
      </c>
      <c r="L343" s="45"/>
      <c r="M343" s="234" t="s">
        <v>1</v>
      </c>
      <c r="N343" s="235" t="s">
        <v>41</v>
      </c>
      <c r="O343" s="92"/>
      <c r="P343" s="236">
        <f>O343*H343</f>
        <v>0</v>
      </c>
      <c r="Q343" s="236">
        <v>0</v>
      </c>
      <c r="R343" s="236">
        <f>Q343*H343</f>
        <v>0</v>
      </c>
      <c r="S343" s="236">
        <v>0</v>
      </c>
      <c r="T343" s="237">
        <f>S343*H343</f>
        <v>0</v>
      </c>
      <c r="U343" s="39"/>
      <c r="V343" s="39"/>
      <c r="W343" s="39"/>
      <c r="X343" s="39"/>
      <c r="Y343" s="39"/>
      <c r="Z343" s="39"/>
      <c r="AA343" s="39"/>
      <c r="AB343" s="39"/>
      <c r="AC343" s="39"/>
      <c r="AD343" s="39"/>
      <c r="AE343" s="39"/>
      <c r="AR343" s="238" t="s">
        <v>895</v>
      </c>
      <c r="AT343" s="238" t="s">
        <v>343</v>
      </c>
      <c r="AU343" s="238" t="s">
        <v>92</v>
      </c>
      <c r="AY343" s="18" t="s">
        <v>342</v>
      </c>
      <c r="BE343" s="239">
        <f>IF(N343="základní",J343,0)</f>
        <v>0</v>
      </c>
      <c r="BF343" s="239">
        <f>IF(N343="snížená",J343,0)</f>
        <v>0</v>
      </c>
      <c r="BG343" s="239">
        <f>IF(N343="zákl. přenesená",J343,0)</f>
        <v>0</v>
      </c>
      <c r="BH343" s="239">
        <f>IF(N343="sníž. přenesená",J343,0)</f>
        <v>0</v>
      </c>
      <c r="BI343" s="239">
        <f>IF(N343="nulová",J343,0)</f>
        <v>0</v>
      </c>
      <c r="BJ343" s="18" t="s">
        <v>83</v>
      </c>
      <c r="BK343" s="239">
        <f>ROUND(I343*H343,2)</f>
        <v>0</v>
      </c>
      <c r="BL343" s="18" t="s">
        <v>895</v>
      </c>
      <c r="BM343" s="238" t="s">
        <v>4835</v>
      </c>
    </row>
    <row r="344" s="2" customFormat="1">
      <c r="A344" s="39"/>
      <c r="B344" s="40"/>
      <c r="C344" s="41"/>
      <c r="D344" s="240" t="s">
        <v>349</v>
      </c>
      <c r="E344" s="41"/>
      <c r="F344" s="241" t="s">
        <v>4823</v>
      </c>
      <c r="G344" s="41"/>
      <c r="H344" s="41"/>
      <c r="I344" s="242"/>
      <c r="J344" s="41"/>
      <c r="K344" s="41"/>
      <c r="L344" s="45"/>
      <c r="M344" s="243"/>
      <c r="N344" s="244"/>
      <c r="O344" s="92"/>
      <c r="P344" s="92"/>
      <c r="Q344" s="92"/>
      <c r="R344" s="92"/>
      <c r="S344" s="92"/>
      <c r="T344" s="93"/>
      <c r="U344" s="39"/>
      <c r="V344" s="39"/>
      <c r="W344" s="39"/>
      <c r="X344" s="39"/>
      <c r="Y344" s="39"/>
      <c r="Z344" s="39"/>
      <c r="AA344" s="39"/>
      <c r="AB344" s="39"/>
      <c r="AC344" s="39"/>
      <c r="AD344" s="39"/>
      <c r="AE344" s="39"/>
      <c r="AT344" s="18" t="s">
        <v>349</v>
      </c>
      <c r="AU344" s="18" t="s">
        <v>92</v>
      </c>
    </row>
    <row r="345" s="2" customFormat="1" ht="16.5" customHeight="1">
      <c r="A345" s="39"/>
      <c r="B345" s="40"/>
      <c r="C345" s="295" t="s">
        <v>840</v>
      </c>
      <c r="D345" s="295" t="s">
        <v>621</v>
      </c>
      <c r="E345" s="296" t="s">
        <v>4825</v>
      </c>
      <c r="F345" s="297" t="s">
        <v>4826</v>
      </c>
      <c r="G345" s="298" t="s">
        <v>442</v>
      </c>
      <c r="H345" s="299">
        <v>2</v>
      </c>
      <c r="I345" s="300"/>
      <c r="J345" s="301">
        <f>ROUND(I345*H345,2)</f>
        <v>0</v>
      </c>
      <c r="K345" s="297" t="s">
        <v>1</v>
      </c>
      <c r="L345" s="302"/>
      <c r="M345" s="303" t="s">
        <v>1</v>
      </c>
      <c r="N345" s="304" t="s">
        <v>41</v>
      </c>
      <c r="O345" s="92"/>
      <c r="P345" s="236">
        <f>O345*H345</f>
        <v>0</v>
      </c>
      <c r="Q345" s="236">
        <v>0.00042000000000000002</v>
      </c>
      <c r="R345" s="236">
        <f>Q345*H345</f>
        <v>0.00084000000000000003</v>
      </c>
      <c r="S345" s="236">
        <v>0</v>
      </c>
      <c r="T345" s="237">
        <f>S345*H345</f>
        <v>0</v>
      </c>
      <c r="U345" s="39"/>
      <c r="V345" s="39"/>
      <c r="W345" s="39"/>
      <c r="X345" s="39"/>
      <c r="Y345" s="39"/>
      <c r="Z345" s="39"/>
      <c r="AA345" s="39"/>
      <c r="AB345" s="39"/>
      <c r="AC345" s="39"/>
      <c r="AD345" s="39"/>
      <c r="AE345" s="39"/>
      <c r="AR345" s="238" t="s">
        <v>4797</v>
      </c>
      <c r="AT345" s="238" t="s">
        <v>621</v>
      </c>
      <c r="AU345" s="238" t="s">
        <v>92</v>
      </c>
      <c r="AY345" s="18" t="s">
        <v>342</v>
      </c>
      <c r="BE345" s="239">
        <f>IF(N345="základní",J345,0)</f>
        <v>0</v>
      </c>
      <c r="BF345" s="239">
        <f>IF(N345="snížená",J345,0)</f>
        <v>0</v>
      </c>
      <c r="BG345" s="239">
        <f>IF(N345="zákl. přenesená",J345,0)</f>
        <v>0</v>
      </c>
      <c r="BH345" s="239">
        <f>IF(N345="sníž. přenesená",J345,0)</f>
        <v>0</v>
      </c>
      <c r="BI345" s="239">
        <f>IF(N345="nulová",J345,0)</f>
        <v>0</v>
      </c>
      <c r="BJ345" s="18" t="s">
        <v>83</v>
      </c>
      <c r="BK345" s="239">
        <f>ROUND(I345*H345,2)</f>
        <v>0</v>
      </c>
      <c r="BL345" s="18" t="s">
        <v>895</v>
      </c>
      <c r="BM345" s="238" t="s">
        <v>4836</v>
      </c>
    </row>
    <row r="346" s="2" customFormat="1">
      <c r="A346" s="39"/>
      <c r="B346" s="40"/>
      <c r="C346" s="41"/>
      <c r="D346" s="240" t="s">
        <v>349</v>
      </c>
      <c r="E346" s="41"/>
      <c r="F346" s="241" t="s">
        <v>4826</v>
      </c>
      <c r="G346" s="41"/>
      <c r="H346" s="41"/>
      <c r="I346" s="242"/>
      <c r="J346" s="41"/>
      <c r="K346" s="41"/>
      <c r="L346" s="45"/>
      <c r="M346" s="243"/>
      <c r="N346" s="244"/>
      <c r="O346" s="92"/>
      <c r="P346" s="92"/>
      <c r="Q346" s="92"/>
      <c r="R346" s="92"/>
      <c r="S346" s="92"/>
      <c r="T346" s="93"/>
      <c r="U346" s="39"/>
      <c r="V346" s="39"/>
      <c r="W346" s="39"/>
      <c r="X346" s="39"/>
      <c r="Y346" s="39"/>
      <c r="Z346" s="39"/>
      <c r="AA346" s="39"/>
      <c r="AB346" s="39"/>
      <c r="AC346" s="39"/>
      <c r="AD346" s="39"/>
      <c r="AE346" s="39"/>
      <c r="AT346" s="18" t="s">
        <v>349</v>
      </c>
      <c r="AU346" s="18" t="s">
        <v>92</v>
      </c>
    </row>
    <row r="347" s="2" customFormat="1" ht="16.5" customHeight="1">
      <c r="A347" s="39"/>
      <c r="B347" s="40"/>
      <c r="C347" s="227" t="s">
        <v>847</v>
      </c>
      <c r="D347" s="227" t="s">
        <v>343</v>
      </c>
      <c r="E347" s="228" t="s">
        <v>4792</v>
      </c>
      <c r="F347" s="229" t="s">
        <v>4793</v>
      </c>
      <c r="G347" s="230" t="s">
        <v>442</v>
      </c>
      <c r="H347" s="231">
        <v>2</v>
      </c>
      <c r="I347" s="232"/>
      <c r="J347" s="233">
        <f>ROUND(I347*H347,2)</f>
        <v>0</v>
      </c>
      <c r="K347" s="229" t="s">
        <v>1</v>
      </c>
      <c r="L347" s="45"/>
      <c r="M347" s="234" t="s">
        <v>1</v>
      </c>
      <c r="N347" s="235" t="s">
        <v>41</v>
      </c>
      <c r="O347" s="92"/>
      <c r="P347" s="236">
        <f>O347*H347</f>
        <v>0</v>
      </c>
      <c r="Q347" s="236">
        <v>0</v>
      </c>
      <c r="R347" s="236">
        <f>Q347*H347</f>
        <v>0</v>
      </c>
      <c r="S347" s="236">
        <v>0</v>
      </c>
      <c r="T347" s="237">
        <f>S347*H347</f>
        <v>0</v>
      </c>
      <c r="U347" s="39"/>
      <c r="V347" s="39"/>
      <c r="W347" s="39"/>
      <c r="X347" s="39"/>
      <c r="Y347" s="39"/>
      <c r="Z347" s="39"/>
      <c r="AA347" s="39"/>
      <c r="AB347" s="39"/>
      <c r="AC347" s="39"/>
      <c r="AD347" s="39"/>
      <c r="AE347" s="39"/>
      <c r="AR347" s="238" t="s">
        <v>895</v>
      </c>
      <c r="AT347" s="238" t="s">
        <v>343</v>
      </c>
      <c r="AU347" s="238" t="s">
        <v>92</v>
      </c>
      <c r="AY347" s="18" t="s">
        <v>342</v>
      </c>
      <c r="BE347" s="239">
        <f>IF(N347="základní",J347,0)</f>
        <v>0</v>
      </c>
      <c r="BF347" s="239">
        <f>IF(N347="snížená",J347,0)</f>
        <v>0</v>
      </c>
      <c r="BG347" s="239">
        <f>IF(N347="zákl. přenesená",J347,0)</f>
        <v>0</v>
      </c>
      <c r="BH347" s="239">
        <f>IF(N347="sníž. přenesená",J347,0)</f>
        <v>0</v>
      </c>
      <c r="BI347" s="239">
        <f>IF(N347="nulová",J347,0)</f>
        <v>0</v>
      </c>
      <c r="BJ347" s="18" t="s">
        <v>83</v>
      </c>
      <c r="BK347" s="239">
        <f>ROUND(I347*H347,2)</f>
        <v>0</v>
      </c>
      <c r="BL347" s="18" t="s">
        <v>895</v>
      </c>
      <c r="BM347" s="238" t="s">
        <v>4837</v>
      </c>
    </row>
    <row r="348" s="2" customFormat="1">
      <c r="A348" s="39"/>
      <c r="B348" s="40"/>
      <c r="C348" s="41"/>
      <c r="D348" s="240" t="s">
        <v>349</v>
      </c>
      <c r="E348" s="41"/>
      <c r="F348" s="241" t="s">
        <v>4793</v>
      </c>
      <c r="G348" s="41"/>
      <c r="H348" s="41"/>
      <c r="I348" s="242"/>
      <c r="J348" s="41"/>
      <c r="K348" s="41"/>
      <c r="L348" s="45"/>
      <c r="M348" s="243"/>
      <c r="N348" s="244"/>
      <c r="O348" s="92"/>
      <c r="P348" s="92"/>
      <c r="Q348" s="92"/>
      <c r="R348" s="92"/>
      <c r="S348" s="92"/>
      <c r="T348" s="93"/>
      <c r="U348" s="39"/>
      <c r="V348" s="39"/>
      <c r="W348" s="39"/>
      <c r="X348" s="39"/>
      <c r="Y348" s="39"/>
      <c r="Z348" s="39"/>
      <c r="AA348" s="39"/>
      <c r="AB348" s="39"/>
      <c r="AC348" s="39"/>
      <c r="AD348" s="39"/>
      <c r="AE348" s="39"/>
      <c r="AT348" s="18" t="s">
        <v>349</v>
      </c>
      <c r="AU348" s="18" t="s">
        <v>92</v>
      </c>
    </row>
    <row r="349" s="2" customFormat="1" ht="16.5" customHeight="1">
      <c r="A349" s="39"/>
      <c r="B349" s="40"/>
      <c r="C349" s="295" t="s">
        <v>854</v>
      </c>
      <c r="D349" s="295" t="s">
        <v>621</v>
      </c>
      <c r="E349" s="296" t="s">
        <v>4789</v>
      </c>
      <c r="F349" s="297" t="s">
        <v>4790</v>
      </c>
      <c r="G349" s="298" t="s">
        <v>442</v>
      </c>
      <c r="H349" s="299">
        <v>1</v>
      </c>
      <c r="I349" s="300"/>
      <c r="J349" s="301">
        <f>ROUND(I349*H349,2)</f>
        <v>0</v>
      </c>
      <c r="K349" s="297" t="s">
        <v>1</v>
      </c>
      <c r="L349" s="302"/>
      <c r="M349" s="303" t="s">
        <v>1</v>
      </c>
      <c r="N349" s="304" t="s">
        <v>41</v>
      </c>
      <c r="O349" s="92"/>
      <c r="P349" s="236">
        <f>O349*H349</f>
        <v>0</v>
      </c>
      <c r="Q349" s="236">
        <v>0.00022000000000000001</v>
      </c>
      <c r="R349" s="236">
        <f>Q349*H349</f>
        <v>0.00022000000000000001</v>
      </c>
      <c r="S349" s="236">
        <v>0</v>
      </c>
      <c r="T349" s="237">
        <f>S349*H349</f>
        <v>0</v>
      </c>
      <c r="U349" s="39"/>
      <c r="V349" s="39"/>
      <c r="W349" s="39"/>
      <c r="X349" s="39"/>
      <c r="Y349" s="39"/>
      <c r="Z349" s="39"/>
      <c r="AA349" s="39"/>
      <c r="AB349" s="39"/>
      <c r="AC349" s="39"/>
      <c r="AD349" s="39"/>
      <c r="AE349" s="39"/>
      <c r="AR349" s="238" t="s">
        <v>4797</v>
      </c>
      <c r="AT349" s="238" t="s">
        <v>621</v>
      </c>
      <c r="AU349" s="238" t="s">
        <v>92</v>
      </c>
      <c r="AY349" s="18" t="s">
        <v>342</v>
      </c>
      <c r="BE349" s="239">
        <f>IF(N349="základní",J349,0)</f>
        <v>0</v>
      </c>
      <c r="BF349" s="239">
        <f>IF(N349="snížená",J349,0)</f>
        <v>0</v>
      </c>
      <c r="BG349" s="239">
        <f>IF(N349="zákl. přenesená",J349,0)</f>
        <v>0</v>
      </c>
      <c r="BH349" s="239">
        <f>IF(N349="sníž. přenesená",J349,0)</f>
        <v>0</v>
      </c>
      <c r="BI349" s="239">
        <f>IF(N349="nulová",J349,0)</f>
        <v>0</v>
      </c>
      <c r="BJ349" s="18" t="s">
        <v>83</v>
      </c>
      <c r="BK349" s="239">
        <f>ROUND(I349*H349,2)</f>
        <v>0</v>
      </c>
      <c r="BL349" s="18" t="s">
        <v>895</v>
      </c>
      <c r="BM349" s="238" t="s">
        <v>4838</v>
      </c>
    </row>
    <row r="350" s="2" customFormat="1">
      <c r="A350" s="39"/>
      <c r="B350" s="40"/>
      <c r="C350" s="41"/>
      <c r="D350" s="240" t="s">
        <v>349</v>
      </c>
      <c r="E350" s="41"/>
      <c r="F350" s="241" t="s">
        <v>4790</v>
      </c>
      <c r="G350" s="41"/>
      <c r="H350" s="41"/>
      <c r="I350" s="242"/>
      <c r="J350" s="41"/>
      <c r="K350" s="41"/>
      <c r="L350" s="45"/>
      <c r="M350" s="243"/>
      <c r="N350" s="244"/>
      <c r="O350" s="92"/>
      <c r="P350" s="92"/>
      <c r="Q350" s="92"/>
      <c r="R350" s="92"/>
      <c r="S350" s="92"/>
      <c r="T350" s="93"/>
      <c r="U350" s="39"/>
      <c r="V350" s="39"/>
      <c r="W350" s="39"/>
      <c r="X350" s="39"/>
      <c r="Y350" s="39"/>
      <c r="Z350" s="39"/>
      <c r="AA350" s="39"/>
      <c r="AB350" s="39"/>
      <c r="AC350" s="39"/>
      <c r="AD350" s="39"/>
      <c r="AE350" s="39"/>
      <c r="AT350" s="18" t="s">
        <v>349</v>
      </c>
      <c r="AU350" s="18" t="s">
        <v>92</v>
      </c>
    </row>
    <row r="351" s="2" customFormat="1" ht="16.5" customHeight="1">
      <c r="A351" s="39"/>
      <c r="B351" s="40"/>
      <c r="C351" s="295" t="s">
        <v>859</v>
      </c>
      <c r="D351" s="295" t="s">
        <v>621</v>
      </c>
      <c r="E351" s="296" t="s">
        <v>4830</v>
      </c>
      <c r="F351" s="297" t="s">
        <v>4831</v>
      </c>
      <c r="G351" s="298" t="s">
        <v>442</v>
      </c>
      <c r="H351" s="299">
        <v>1</v>
      </c>
      <c r="I351" s="300"/>
      <c r="J351" s="301">
        <f>ROUND(I351*H351,2)</f>
        <v>0</v>
      </c>
      <c r="K351" s="297" t="s">
        <v>1</v>
      </c>
      <c r="L351" s="302"/>
      <c r="M351" s="303" t="s">
        <v>1</v>
      </c>
      <c r="N351" s="304" t="s">
        <v>41</v>
      </c>
      <c r="O351" s="92"/>
      <c r="P351" s="236">
        <f>O351*H351</f>
        <v>0</v>
      </c>
      <c r="Q351" s="236">
        <v>0.00019000000000000001</v>
      </c>
      <c r="R351" s="236">
        <f>Q351*H351</f>
        <v>0.00019000000000000001</v>
      </c>
      <c r="S351" s="236">
        <v>0</v>
      </c>
      <c r="T351" s="237">
        <f>S351*H351</f>
        <v>0</v>
      </c>
      <c r="U351" s="39"/>
      <c r="V351" s="39"/>
      <c r="W351" s="39"/>
      <c r="X351" s="39"/>
      <c r="Y351" s="39"/>
      <c r="Z351" s="39"/>
      <c r="AA351" s="39"/>
      <c r="AB351" s="39"/>
      <c r="AC351" s="39"/>
      <c r="AD351" s="39"/>
      <c r="AE351" s="39"/>
      <c r="AR351" s="238" t="s">
        <v>4797</v>
      </c>
      <c r="AT351" s="238" t="s">
        <v>621</v>
      </c>
      <c r="AU351" s="238" t="s">
        <v>92</v>
      </c>
      <c r="AY351" s="18" t="s">
        <v>342</v>
      </c>
      <c r="BE351" s="239">
        <f>IF(N351="základní",J351,0)</f>
        <v>0</v>
      </c>
      <c r="BF351" s="239">
        <f>IF(N351="snížená",J351,0)</f>
        <v>0</v>
      </c>
      <c r="BG351" s="239">
        <f>IF(N351="zákl. přenesená",J351,0)</f>
        <v>0</v>
      </c>
      <c r="BH351" s="239">
        <f>IF(N351="sníž. přenesená",J351,0)</f>
        <v>0</v>
      </c>
      <c r="BI351" s="239">
        <f>IF(N351="nulová",J351,0)</f>
        <v>0</v>
      </c>
      <c r="BJ351" s="18" t="s">
        <v>83</v>
      </c>
      <c r="BK351" s="239">
        <f>ROUND(I351*H351,2)</f>
        <v>0</v>
      </c>
      <c r="BL351" s="18" t="s">
        <v>895</v>
      </c>
      <c r="BM351" s="238" t="s">
        <v>4839</v>
      </c>
    </row>
    <row r="352" s="2" customFormat="1">
      <c r="A352" s="39"/>
      <c r="B352" s="40"/>
      <c r="C352" s="41"/>
      <c r="D352" s="240" t="s">
        <v>349</v>
      </c>
      <c r="E352" s="41"/>
      <c r="F352" s="241" t="s">
        <v>4831</v>
      </c>
      <c r="G352" s="41"/>
      <c r="H352" s="41"/>
      <c r="I352" s="242"/>
      <c r="J352" s="41"/>
      <c r="K352" s="41"/>
      <c r="L352" s="45"/>
      <c r="M352" s="243"/>
      <c r="N352" s="244"/>
      <c r="O352" s="92"/>
      <c r="P352" s="92"/>
      <c r="Q352" s="92"/>
      <c r="R352" s="92"/>
      <c r="S352" s="92"/>
      <c r="T352" s="93"/>
      <c r="U352" s="39"/>
      <c r="V352" s="39"/>
      <c r="W352" s="39"/>
      <c r="X352" s="39"/>
      <c r="Y352" s="39"/>
      <c r="Z352" s="39"/>
      <c r="AA352" s="39"/>
      <c r="AB352" s="39"/>
      <c r="AC352" s="39"/>
      <c r="AD352" s="39"/>
      <c r="AE352" s="39"/>
      <c r="AT352" s="18" t="s">
        <v>349</v>
      </c>
      <c r="AU352" s="18" t="s">
        <v>92</v>
      </c>
    </row>
    <row r="353" s="12" customFormat="1" ht="20.88" customHeight="1">
      <c r="A353" s="12"/>
      <c r="B353" s="213"/>
      <c r="C353" s="214"/>
      <c r="D353" s="215" t="s">
        <v>75</v>
      </c>
      <c r="E353" s="246" t="s">
        <v>4840</v>
      </c>
      <c r="F353" s="246" t="s">
        <v>4841</v>
      </c>
      <c r="G353" s="214"/>
      <c r="H353" s="214"/>
      <c r="I353" s="217"/>
      <c r="J353" s="247">
        <f>BK353</f>
        <v>0</v>
      </c>
      <c r="K353" s="214"/>
      <c r="L353" s="219"/>
      <c r="M353" s="220"/>
      <c r="N353" s="221"/>
      <c r="O353" s="221"/>
      <c r="P353" s="222">
        <f>SUM(P354:P382)</f>
        <v>0</v>
      </c>
      <c r="Q353" s="221"/>
      <c r="R353" s="222">
        <f>SUM(R354:R382)</f>
        <v>0.0065400000000000007</v>
      </c>
      <c r="S353" s="221"/>
      <c r="T353" s="223">
        <f>SUM(T354:T382)</f>
        <v>0</v>
      </c>
      <c r="U353" s="12"/>
      <c r="V353" s="12"/>
      <c r="W353" s="12"/>
      <c r="X353" s="12"/>
      <c r="Y353" s="12"/>
      <c r="Z353" s="12"/>
      <c r="AA353" s="12"/>
      <c r="AB353" s="12"/>
      <c r="AC353" s="12"/>
      <c r="AD353" s="12"/>
      <c r="AE353" s="12"/>
      <c r="AR353" s="224" t="s">
        <v>92</v>
      </c>
      <c r="AT353" s="225" t="s">
        <v>75</v>
      </c>
      <c r="AU353" s="225" t="s">
        <v>85</v>
      </c>
      <c r="AY353" s="224" t="s">
        <v>342</v>
      </c>
      <c r="BK353" s="226">
        <f>SUM(BK354:BK382)</f>
        <v>0</v>
      </c>
    </row>
    <row r="354" s="2" customFormat="1" ht="16.5" customHeight="1">
      <c r="A354" s="39"/>
      <c r="B354" s="40"/>
      <c r="C354" s="227" t="s">
        <v>864</v>
      </c>
      <c r="D354" s="227" t="s">
        <v>343</v>
      </c>
      <c r="E354" s="228" t="s">
        <v>4842</v>
      </c>
      <c r="F354" s="229" t="s">
        <v>4843</v>
      </c>
      <c r="G354" s="230" t="s">
        <v>442</v>
      </c>
      <c r="H354" s="231">
        <v>10</v>
      </c>
      <c r="I354" s="232"/>
      <c r="J354" s="233">
        <f>ROUND(I354*H354,2)</f>
        <v>0</v>
      </c>
      <c r="K354" s="229" t="s">
        <v>1</v>
      </c>
      <c r="L354" s="45"/>
      <c r="M354" s="234" t="s">
        <v>1</v>
      </c>
      <c r="N354" s="235" t="s">
        <v>41</v>
      </c>
      <c r="O354" s="92"/>
      <c r="P354" s="236">
        <f>O354*H354</f>
        <v>0</v>
      </c>
      <c r="Q354" s="236">
        <v>3.0000000000000001E-05</v>
      </c>
      <c r="R354" s="236">
        <f>Q354*H354</f>
        <v>0.00030000000000000003</v>
      </c>
      <c r="S354" s="236">
        <v>0</v>
      </c>
      <c r="T354" s="237">
        <f>S354*H354</f>
        <v>0</v>
      </c>
      <c r="U354" s="39"/>
      <c r="V354" s="39"/>
      <c r="W354" s="39"/>
      <c r="X354" s="39"/>
      <c r="Y354" s="39"/>
      <c r="Z354" s="39"/>
      <c r="AA354" s="39"/>
      <c r="AB354" s="39"/>
      <c r="AC354" s="39"/>
      <c r="AD354" s="39"/>
      <c r="AE354" s="39"/>
      <c r="AR354" s="238" t="s">
        <v>895</v>
      </c>
      <c r="AT354" s="238" t="s">
        <v>343</v>
      </c>
      <c r="AU354" s="238" t="s">
        <v>92</v>
      </c>
      <c r="AY354" s="18" t="s">
        <v>342</v>
      </c>
      <c r="BE354" s="239">
        <f>IF(N354="základní",J354,0)</f>
        <v>0</v>
      </c>
      <c r="BF354" s="239">
        <f>IF(N354="snížená",J354,0)</f>
        <v>0</v>
      </c>
      <c r="BG354" s="239">
        <f>IF(N354="zákl. přenesená",J354,0)</f>
        <v>0</v>
      </c>
      <c r="BH354" s="239">
        <f>IF(N354="sníž. přenesená",J354,0)</f>
        <v>0</v>
      </c>
      <c r="BI354" s="239">
        <f>IF(N354="nulová",J354,0)</f>
        <v>0</v>
      </c>
      <c r="BJ354" s="18" t="s">
        <v>83</v>
      </c>
      <c r="BK354" s="239">
        <f>ROUND(I354*H354,2)</f>
        <v>0</v>
      </c>
      <c r="BL354" s="18" t="s">
        <v>895</v>
      </c>
      <c r="BM354" s="238" t="s">
        <v>4844</v>
      </c>
    </row>
    <row r="355" s="2" customFormat="1">
      <c r="A355" s="39"/>
      <c r="B355" s="40"/>
      <c r="C355" s="41"/>
      <c r="D355" s="240" t="s">
        <v>349</v>
      </c>
      <c r="E355" s="41"/>
      <c r="F355" s="241" t="s">
        <v>4843</v>
      </c>
      <c r="G355" s="41"/>
      <c r="H355" s="41"/>
      <c r="I355" s="242"/>
      <c r="J355" s="41"/>
      <c r="K355" s="41"/>
      <c r="L355" s="45"/>
      <c r="M355" s="243"/>
      <c r="N355" s="244"/>
      <c r="O355" s="92"/>
      <c r="P355" s="92"/>
      <c r="Q355" s="92"/>
      <c r="R355" s="92"/>
      <c r="S355" s="92"/>
      <c r="T355" s="93"/>
      <c r="U355" s="39"/>
      <c r="V355" s="39"/>
      <c r="W355" s="39"/>
      <c r="X355" s="39"/>
      <c r="Y355" s="39"/>
      <c r="Z355" s="39"/>
      <c r="AA355" s="39"/>
      <c r="AB355" s="39"/>
      <c r="AC355" s="39"/>
      <c r="AD355" s="39"/>
      <c r="AE355" s="39"/>
      <c r="AT355" s="18" t="s">
        <v>349</v>
      </c>
      <c r="AU355" s="18" t="s">
        <v>92</v>
      </c>
    </row>
    <row r="356" s="2" customFormat="1" ht="16.5" customHeight="1">
      <c r="A356" s="39"/>
      <c r="B356" s="40"/>
      <c r="C356" s="295" t="s">
        <v>871</v>
      </c>
      <c r="D356" s="295" t="s">
        <v>621</v>
      </c>
      <c r="E356" s="296" t="s">
        <v>4845</v>
      </c>
      <c r="F356" s="297" t="s">
        <v>4846</v>
      </c>
      <c r="G356" s="298" t="s">
        <v>442</v>
      </c>
      <c r="H356" s="299">
        <v>4</v>
      </c>
      <c r="I356" s="300"/>
      <c r="J356" s="301">
        <f>ROUND(I356*H356,2)</f>
        <v>0</v>
      </c>
      <c r="K356" s="297" t="s">
        <v>1</v>
      </c>
      <c r="L356" s="302"/>
      <c r="M356" s="303" t="s">
        <v>1</v>
      </c>
      <c r="N356" s="304" t="s">
        <v>41</v>
      </c>
      <c r="O356" s="92"/>
      <c r="P356" s="236">
        <f>O356*H356</f>
        <v>0</v>
      </c>
      <c r="Q356" s="236">
        <v>0</v>
      </c>
      <c r="R356" s="236">
        <f>Q356*H356</f>
        <v>0</v>
      </c>
      <c r="S356" s="236">
        <v>0</v>
      </c>
      <c r="T356" s="237">
        <f>S356*H356</f>
        <v>0</v>
      </c>
      <c r="U356" s="39"/>
      <c r="V356" s="39"/>
      <c r="W356" s="39"/>
      <c r="X356" s="39"/>
      <c r="Y356" s="39"/>
      <c r="Z356" s="39"/>
      <c r="AA356" s="39"/>
      <c r="AB356" s="39"/>
      <c r="AC356" s="39"/>
      <c r="AD356" s="39"/>
      <c r="AE356" s="39"/>
      <c r="AR356" s="238" t="s">
        <v>4797</v>
      </c>
      <c r="AT356" s="238" t="s">
        <v>621</v>
      </c>
      <c r="AU356" s="238" t="s">
        <v>92</v>
      </c>
      <c r="AY356" s="18" t="s">
        <v>342</v>
      </c>
      <c r="BE356" s="239">
        <f>IF(N356="základní",J356,0)</f>
        <v>0</v>
      </c>
      <c r="BF356" s="239">
        <f>IF(N356="snížená",J356,0)</f>
        <v>0</v>
      </c>
      <c r="BG356" s="239">
        <f>IF(N356="zákl. přenesená",J356,0)</f>
        <v>0</v>
      </c>
      <c r="BH356" s="239">
        <f>IF(N356="sníž. přenesená",J356,0)</f>
        <v>0</v>
      </c>
      <c r="BI356" s="239">
        <f>IF(N356="nulová",J356,0)</f>
        <v>0</v>
      </c>
      <c r="BJ356" s="18" t="s">
        <v>83</v>
      </c>
      <c r="BK356" s="239">
        <f>ROUND(I356*H356,2)</f>
        <v>0</v>
      </c>
      <c r="BL356" s="18" t="s">
        <v>895</v>
      </c>
      <c r="BM356" s="238" t="s">
        <v>4847</v>
      </c>
    </row>
    <row r="357" s="2" customFormat="1">
      <c r="A357" s="39"/>
      <c r="B357" s="40"/>
      <c r="C357" s="41"/>
      <c r="D357" s="240" t="s">
        <v>349</v>
      </c>
      <c r="E357" s="41"/>
      <c r="F357" s="241" t="s">
        <v>4846</v>
      </c>
      <c r="G357" s="41"/>
      <c r="H357" s="41"/>
      <c r="I357" s="242"/>
      <c r="J357" s="41"/>
      <c r="K357" s="41"/>
      <c r="L357" s="45"/>
      <c r="M357" s="243"/>
      <c r="N357" s="244"/>
      <c r="O357" s="92"/>
      <c r="P357" s="92"/>
      <c r="Q357" s="92"/>
      <c r="R357" s="92"/>
      <c r="S357" s="92"/>
      <c r="T357" s="93"/>
      <c r="U357" s="39"/>
      <c r="V357" s="39"/>
      <c r="W357" s="39"/>
      <c r="X357" s="39"/>
      <c r="Y357" s="39"/>
      <c r="Z357" s="39"/>
      <c r="AA357" s="39"/>
      <c r="AB357" s="39"/>
      <c r="AC357" s="39"/>
      <c r="AD357" s="39"/>
      <c r="AE357" s="39"/>
      <c r="AT357" s="18" t="s">
        <v>349</v>
      </c>
      <c r="AU357" s="18" t="s">
        <v>92</v>
      </c>
    </row>
    <row r="358" s="13" customFormat="1">
      <c r="A358" s="13"/>
      <c r="B358" s="252"/>
      <c r="C358" s="253"/>
      <c r="D358" s="240" t="s">
        <v>446</v>
      </c>
      <c r="E358" s="254" t="s">
        <v>1</v>
      </c>
      <c r="F358" s="255" t="s">
        <v>4848</v>
      </c>
      <c r="G358" s="253"/>
      <c r="H358" s="256">
        <v>4</v>
      </c>
      <c r="I358" s="257"/>
      <c r="J358" s="253"/>
      <c r="K358" s="253"/>
      <c r="L358" s="258"/>
      <c r="M358" s="259"/>
      <c r="N358" s="260"/>
      <c r="O358" s="260"/>
      <c r="P358" s="260"/>
      <c r="Q358" s="260"/>
      <c r="R358" s="260"/>
      <c r="S358" s="260"/>
      <c r="T358" s="261"/>
      <c r="U358" s="13"/>
      <c r="V358" s="13"/>
      <c r="W358" s="13"/>
      <c r="X358" s="13"/>
      <c r="Y358" s="13"/>
      <c r="Z358" s="13"/>
      <c r="AA358" s="13"/>
      <c r="AB358" s="13"/>
      <c r="AC358" s="13"/>
      <c r="AD358" s="13"/>
      <c r="AE358" s="13"/>
      <c r="AT358" s="262" t="s">
        <v>446</v>
      </c>
      <c r="AU358" s="262" t="s">
        <v>92</v>
      </c>
      <c r="AV358" s="13" t="s">
        <v>85</v>
      </c>
      <c r="AW358" s="13" t="s">
        <v>32</v>
      </c>
      <c r="AX358" s="13" t="s">
        <v>83</v>
      </c>
      <c r="AY358" s="262" t="s">
        <v>342</v>
      </c>
    </row>
    <row r="359" s="2" customFormat="1" ht="16.5" customHeight="1">
      <c r="A359" s="39"/>
      <c r="B359" s="40"/>
      <c r="C359" s="295" t="s">
        <v>876</v>
      </c>
      <c r="D359" s="295" t="s">
        <v>621</v>
      </c>
      <c r="E359" s="296" t="s">
        <v>4849</v>
      </c>
      <c r="F359" s="297" t="s">
        <v>4850</v>
      </c>
      <c r="G359" s="298" t="s">
        <v>442</v>
      </c>
      <c r="H359" s="299">
        <v>4</v>
      </c>
      <c r="I359" s="300"/>
      <c r="J359" s="301">
        <f>ROUND(I359*H359,2)</f>
        <v>0</v>
      </c>
      <c r="K359" s="297" t="s">
        <v>1</v>
      </c>
      <c r="L359" s="302"/>
      <c r="M359" s="303" t="s">
        <v>1</v>
      </c>
      <c r="N359" s="304" t="s">
        <v>41</v>
      </c>
      <c r="O359" s="92"/>
      <c r="P359" s="236">
        <f>O359*H359</f>
        <v>0</v>
      </c>
      <c r="Q359" s="236">
        <v>0</v>
      </c>
      <c r="R359" s="236">
        <f>Q359*H359</f>
        <v>0</v>
      </c>
      <c r="S359" s="236">
        <v>0</v>
      </c>
      <c r="T359" s="237">
        <f>S359*H359</f>
        <v>0</v>
      </c>
      <c r="U359" s="39"/>
      <c r="V359" s="39"/>
      <c r="W359" s="39"/>
      <c r="X359" s="39"/>
      <c r="Y359" s="39"/>
      <c r="Z359" s="39"/>
      <c r="AA359" s="39"/>
      <c r="AB359" s="39"/>
      <c r="AC359" s="39"/>
      <c r="AD359" s="39"/>
      <c r="AE359" s="39"/>
      <c r="AR359" s="238" t="s">
        <v>4797</v>
      </c>
      <c r="AT359" s="238" t="s">
        <v>621</v>
      </c>
      <c r="AU359" s="238" t="s">
        <v>92</v>
      </c>
      <c r="AY359" s="18" t="s">
        <v>342</v>
      </c>
      <c r="BE359" s="239">
        <f>IF(N359="základní",J359,0)</f>
        <v>0</v>
      </c>
      <c r="BF359" s="239">
        <f>IF(N359="snížená",J359,0)</f>
        <v>0</v>
      </c>
      <c r="BG359" s="239">
        <f>IF(N359="zákl. přenesená",J359,0)</f>
        <v>0</v>
      </c>
      <c r="BH359" s="239">
        <f>IF(N359="sníž. přenesená",J359,0)</f>
        <v>0</v>
      </c>
      <c r="BI359" s="239">
        <f>IF(N359="nulová",J359,0)</f>
        <v>0</v>
      </c>
      <c r="BJ359" s="18" t="s">
        <v>83</v>
      </c>
      <c r="BK359" s="239">
        <f>ROUND(I359*H359,2)</f>
        <v>0</v>
      </c>
      <c r="BL359" s="18" t="s">
        <v>895</v>
      </c>
      <c r="BM359" s="238" t="s">
        <v>4851</v>
      </c>
    </row>
    <row r="360" s="2" customFormat="1">
      <c r="A360" s="39"/>
      <c r="B360" s="40"/>
      <c r="C360" s="41"/>
      <c r="D360" s="240" t="s">
        <v>349</v>
      </c>
      <c r="E360" s="41"/>
      <c r="F360" s="241" t="s">
        <v>4850</v>
      </c>
      <c r="G360" s="41"/>
      <c r="H360" s="41"/>
      <c r="I360" s="242"/>
      <c r="J360" s="41"/>
      <c r="K360" s="41"/>
      <c r="L360" s="45"/>
      <c r="M360" s="243"/>
      <c r="N360" s="244"/>
      <c r="O360" s="92"/>
      <c r="P360" s="92"/>
      <c r="Q360" s="92"/>
      <c r="R360" s="92"/>
      <c r="S360" s="92"/>
      <c r="T360" s="93"/>
      <c r="U360" s="39"/>
      <c r="V360" s="39"/>
      <c r="W360" s="39"/>
      <c r="X360" s="39"/>
      <c r="Y360" s="39"/>
      <c r="Z360" s="39"/>
      <c r="AA360" s="39"/>
      <c r="AB360" s="39"/>
      <c r="AC360" s="39"/>
      <c r="AD360" s="39"/>
      <c r="AE360" s="39"/>
      <c r="AT360" s="18" t="s">
        <v>349</v>
      </c>
      <c r="AU360" s="18" t="s">
        <v>92</v>
      </c>
    </row>
    <row r="361" s="2" customFormat="1" ht="16.5" customHeight="1">
      <c r="A361" s="39"/>
      <c r="B361" s="40"/>
      <c r="C361" s="295" t="s">
        <v>884</v>
      </c>
      <c r="D361" s="295" t="s">
        <v>621</v>
      </c>
      <c r="E361" s="296" t="s">
        <v>4852</v>
      </c>
      <c r="F361" s="297" t="s">
        <v>4853</v>
      </c>
      <c r="G361" s="298" t="s">
        <v>442</v>
      </c>
      <c r="H361" s="299">
        <v>2</v>
      </c>
      <c r="I361" s="300"/>
      <c r="J361" s="301">
        <f>ROUND(I361*H361,2)</f>
        <v>0</v>
      </c>
      <c r="K361" s="297" t="s">
        <v>1</v>
      </c>
      <c r="L361" s="302"/>
      <c r="M361" s="303" t="s">
        <v>1</v>
      </c>
      <c r="N361" s="304" t="s">
        <v>41</v>
      </c>
      <c r="O361" s="92"/>
      <c r="P361" s="236">
        <f>O361*H361</f>
        <v>0</v>
      </c>
      <c r="Q361" s="236">
        <v>0.00088000000000000003</v>
      </c>
      <c r="R361" s="236">
        <f>Q361*H361</f>
        <v>0.0017600000000000001</v>
      </c>
      <c r="S361" s="236">
        <v>0</v>
      </c>
      <c r="T361" s="237">
        <f>S361*H361</f>
        <v>0</v>
      </c>
      <c r="U361" s="39"/>
      <c r="V361" s="39"/>
      <c r="W361" s="39"/>
      <c r="X361" s="39"/>
      <c r="Y361" s="39"/>
      <c r="Z361" s="39"/>
      <c r="AA361" s="39"/>
      <c r="AB361" s="39"/>
      <c r="AC361" s="39"/>
      <c r="AD361" s="39"/>
      <c r="AE361" s="39"/>
      <c r="AR361" s="238" t="s">
        <v>4797</v>
      </c>
      <c r="AT361" s="238" t="s">
        <v>621</v>
      </c>
      <c r="AU361" s="238" t="s">
        <v>92</v>
      </c>
      <c r="AY361" s="18" t="s">
        <v>342</v>
      </c>
      <c r="BE361" s="239">
        <f>IF(N361="základní",J361,0)</f>
        <v>0</v>
      </c>
      <c r="BF361" s="239">
        <f>IF(N361="snížená",J361,0)</f>
        <v>0</v>
      </c>
      <c r="BG361" s="239">
        <f>IF(N361="zákl. přenesená",J361,0)</f>
        <v>0</v>
      </c>
      <c r="BH361" s="239">
        <f>IF(N361="sníž. přenesená",J361,0)</f>
        <v>0</v>
      </c>
      <c r="BI361" s="239">
        <f>IF(N361="nulová",J361,0)</f>
        <v>0</v>
      </c>
      <c r="BJ361" s="18" t="s">
        <v>83</v>
      </c>
      <c r="BK361" s="239">
        <f>ROUND(I361*H361,2)</f>
        <v>0</v>
      </c>
      <c r="BL361" s="18" t="s">
        <v>895</v>
      </c>
      <c r="BM361" s="238" t="s">
        <v>4854</v>
      </c>
    </row>
    <row r="362" s="2" customFormat="1">
      <c r="A362" s="39"/>
      <c r="B362" s="40"/>
      <c r="C362" s="41"/>
      <c r="D362" s="240" t="s">
        <v>349</v>
      </c>
      <c r="E362" s="41"/>
      <c r="F362" s="241" t="s">
        <v>4853</v>
      </c>
      <c r="G362" s="41"/>
      <c r="H362" s="41"/>
      <c r="I362" s="242"/>
      <c r="J362" s="41"/>
      <c r="K362" s="41"/>
      <c r="L362" s="45"/>
      <c r="M362" s="243"/>
      <c r="N362" s="244"/>
      <c r="O362" s="92"/>
      <c r="P362" s="92"/>
      <c r="Q362" s="92"/>
      <c r="R362" s="92"/>
      <c r="S362" s="92"/>
      <c r="T362" s="93"/>
      <c r="U362" s="39"/>
      <c r="V362" s="39"/>
      <c r="W362" s="39"/>
      <c r="X362" s="39"/>
      <c r="Y362" s="39"/>
      <c r="Z362" s="39"/>
      <c r="AA362" s="39"/>
      <c r="AB362" s="39"/>
      <c r="AC362" s="39"/>
      <c r="AD362" s="39"/>
      <c r="AE362" s="39"/>
      <c r="AT362" s="18" t="s">
        <v>349</v>
      </c>
      <c r="AU362" s="18" t="s">
        <v>92</v>
      </c>
    </row>
    <row r="363" s="2" customFormat="1" ht="16.5" customHeight="1">
      <c r="A363" s="39"/>
      <c r="B363" s="40"/>
      <c r="C363" s="227" t="s">
        <v>889</v>
      </c>
      <c r="D363" s="227" t="s">
        <v>343</v>
      </c>
      <c r="E363" s="228" t="s">
        <v>4855</v>
      </c>
      <c r="F363" s="229" t="s">
        <v>4856</v>
      </c>
      <c r="G363" s="230" t="s">
        <v>543</v>
      </c>
      <c r="H363" s="231">
        <v>6</v>
      </c>
      <c r="I363" s="232"/>
      <c r="J363" s="233">
        <f>ROUND(I363*H363,2)</f>
        <v>0</v>
      </c>
      <c r="K363" s="229" t="s">
        <v>1</v>
      </c>
      <c r="L363" s="45"/>
      <c r="M363" s="234" t="s">
        <v>1</v>
      </c>
      <c r="N363" s="235" t="s">
        <v>41</v>
      </c>
      <c r="O363" s="92"/>
      <c r="P363" s="236">
        <f>O363*H363</f>
        <v>0</v>
      </c>
      <c r="Q363" s="236">
        <v>0</v>
      </c>
      <c r="R363" s="236">
        <f>Q363*H363</f>
        <v>0</v>
      </c>
      <c r="S363" s="236">
        <v>0</v>
      </c>
      <c r="T363" s="237">
        <f>S363*H363</f>
        <v>0</v>
      </c>
      <c r="U363" s="39"/>
      <c r="V363" s="39"/>
      <c r="W363" s="39"/>
      <c r="X363" s="39"/>
      <c r="Y363" s="39"/>
      <c r="Z363" s="39"/>
      <c r="AA363" s="39"/>
      <c r="AB363" s="39"/>
      <c r="AC363" s="39"/>
      <c r="AD363" s="39"/>
      <c r="AE363" s="39"/>
      <c r="AR363" s="238" t="s">
        <v>895</v>
      </c>
      <c r="AT363" s="238" t="s">
        <v>343</v>
      </c>
      <c r="AU363" s="238" t="s">
        <v>92</v>
      </c>
      <c r="AY363" s="18" t="s">
        <v>342</v>
      </c>
      <c r="BE363" s="239">
        <f>IF(N363="základní",J363,0)</f>
        <v>0</v>
      </c>
      <c r="BF363" s="239">
        <f>IF(N363="snížená",J363,0)</f>
        <v>0</v>
      </c>
      <c r="BG363" s="239">
        <f>IF(N363="zákl. přenesená",J363,0)</f>
        <v>0</v>
      </c>
      <c r="BH363" s="239">
        <f>IF(N363="sníž. přenesená",J363,0)</f>
        <v>0</v>
      </c>
      <c r="BI363" s="239">
        <f>IF(N363="nulová",J363,0)</f>
        <v>0</v>
      </c>
      <c r="BJ363" s="18" t="s">
        <v>83</v>
      </c>
      <c r="BK363" s="239">
        <f>ROUND(I363*H363,2)</f>
        <v>0</v>
      </c>
      <c r="BL363" s="18" t="s">
        <v>895</v>
      </c>
      <c r="BM363" s="238" t="s">
        <v>4857</v>
      </c>
    </row>
    <row r="364" s="2" customFormat="1">
      <c r="A364" s="39"/>
      <c r="B364" s="40"/>
      <c r="C364" s="41"/>
      <c r="D364" s="240" t="s">
        <v>349</v>
      </c>
      <c r="E364" s="41"/>
      <c r="F364" s="241" t="s">
        <v>4856</v>
      </c>
      <c r="G364" s="41"/>
      <c r="H364" s="41"/>
      <c r="I364" s="242"/>
      <c r="J364" s="41"/>
      <c r="K364" s="41"/>
      <c r="L364" s="45"/>
      <c r="M364" s="243"/>
      <c r="N364" s="244"/>
      <c r="O364" s="92"/>
      <c r="P364" s="92"/>
      <c r="Q364" s="92"/>
      <c r="R364" s="92"/>
      <c r="S364" s="92"/>
      <c r="T364" s="93"/>
      <c r="U364" s="39"/>
      <c r="V364" s="39"/>
      <c r="W364" s="39"/>
      <c r="X364" s="39"/>
      <c r="Y364" s="39"/>
      <c r="Z364" s="39"/>
      <c r="AA364" s="39"/>
      <c r="AB364" s="39"/>
      <c r="AC364" s="39"/>
      <c r="AD364" s="39"/>
      <c r="AE364" s="39"/>
      <c r="AT364" s="18" t="s">
        <v>349</v>
      </c>
      <c r="AU364" s="18" t="s">
        <v>92</v>
      </c>
    </row>
    <row r="365" s="13" customFormat="1">
      <c r="A365" s="13"/>
      <c r="B365" s="252"/>
      <c r="C365" s="253"/>
      <c r="D365" s="240" t="s">
        <v>446</v>
      </c>
      <c r="E365" s="254" t="s">
        <v>1</v>
      </c>
      <c r="F365" s="255" t="s">
        <v>4858</v>
      </c>
      <c r="G365" s="253"/>
      <c r="H365" s="256">
        <v>6</v>
      </c>
      <c r="I365" s="257"/>
      <c r="J365" s="253"/>
      <c r="K365" s="253"/>
      <c r="L365" s="258"/>
      <c r="M365" s="259"/>
      <c r="N365" s="260"/>
      <c r="O365" s="260"/>
      <c r="P365" s="260"/>
      <c r="Q365" s="260"/>
      <c r="R365" s="260"/>
      <c r="S365" s="260"/>
      <c r="T365" s="261"/>
      <c r="U365" s="13"/>
      <c r="V365" s="13"/>
      <c r="W365" s="13"/>
      <c r="X365" s="13"/>
      <c r="Y365" s="13"/>
      <c r="Z365" s="13"/>
      <c r="AA365" s="13"/>
      <c r="AB365" s="13"/>
      <c r="AC365" s="13"/>
      <c r="AD365" s="13"/>
      <c r="AE365" s="13"/>
      <c r="AT365" s="262" t="s">
        <v>446</v>
      </c>
      <c r="AU365" s="262" t="s">
        <v>92</v>
      </c>
      <c r="AV365" s="13" t="s">
        <v>85</v>
      </c>
      <c r="AW365" s="13" t="s">
        <v>32</v>
      </c>
      <c r="AX365" s="13" t="s">
        <v>83</v>
      </c>
      <c r="AY365" s="262" t="s">
        <v>342</v>
      </c>
    </row>
    <row r="366" s="2" customFormat="1" ht="16.5" customHeight="1">
      <c r="A366" s="39"/>
      <c r="B366" s="40"/>
      <c r="C366" s="295" t="s">
        <v>895</v>
      </c>
      <c r="D366" s="295" t="s">
        <v>621</v>
      </c>
      <c r="E366" s="296" t="s">
        <v>4859</v>
      </c>
      <c r="F366" s="297" t="s">
        <v>4860</v>
      </c>
      <c r="G366" s="298" t="s">
        <v>543</v>
      </c>
      <c r="H366" s="299">
        <v>6</v>
      </c>
      <c r="I366" s="300"/>
      <c r="J366" s="301">
        <f>ROUND(I366*H366,2)</f>
        <v>0</v>
      </c>
      <c r="K366" s="297" t="s">
        <v>1</v>
      </c>
      <c r="L366" s="302"/>
      <c r="M366" s="303" t="s">
        <v>1</v>
      </c>
      <c r="N366" s="304" t="s">
        <v>41</v>
      </c>
      <c r="O366" s="92"/>
      <c r="P366" s="236">
        <f>O366*H366</f>
        <v>0</v>
      </c>
      <c r="Q366" s="236">
        <v>0.00042999999999999999</v>
      </c>
      <c r="R366" s="236">
        <f>Q366*H366</f>
        <v>0.0025799999999999998</v>
      </c>
      <c r="S366" s="236">
        <v>0</v>
      </c>
      <c r="T366" s="237">
        <f>S366*H366</f>
        <v>0</v>
      </c>
      <c r="U366" s="39"/>
      <c r="V366" s="39"/>
      <c r="W366" s="39"/>
      <c r="X366" s="39"/>
      <c r="Y366" s="39"/>
      <c r="Z366" s="39"/>
      <c r="AA366" s="39"/>
      <c r="AB366" s="39"/>
      <c r="AC366" s="39"/>
      <c r="AD366" s="39"/>
      <c r="AE366" s="39"/>
      <c r="AR366" s="238" t="s">
        <v>4797</v>
      </c>
      <c r="AT366" s="238" t="s">
        <v>621</v>
      </c>
      <c r="AU366" s="238" t="s">
        <v>92</v>
      </c>
      <c r="AY366" s="18" t="s">
        <v>342</v>
      </c>
      <c r="BE366" s="239">
        <f>IF(N366="základní",J366,0)</f>
        <v>0</v>
      </c>
      <c r="BF366" s="239">
        <f>IF(N366="snížená",J366,0)</f>
        <v>0</v>
      </c>
      <c r="BG366" s="239">
        <f>IF(N366="zákl. přenesená",J366,0)</f>
        <v>0</v>
      </c>
      <c r="BH366" s="239">
        <f>IF(N366="sníž. přenesená",J366,0)</f>
        <v>0</v>
      </c>
      <c r="BI366" s="239">
        <f>IF(N366="nulová",J366,0)</f>
        <v>0</v>
      </c>
      <c r="BJ366" s="18" t="s">
        <v>83</v>
      </c>
      <c r="BK366" s="239">
        <f>ROUND(I366*H366,2)</f>
        <v>0</v>
      </c>
      <c r="BL366" s="18" t="s">
        <v>895</v>
      </c>
      <c r="BM366" s="238" t="s">
        <v>4861</v>
      </c>
    </row>
    <row r="367" s="2" customFormat="1">
      <c r="A367" s="39"/>
      <c r="B367" s="40"/>
      <c r="C367" s="41"/>
      <c r="D367" s="240" t="s">
        <v>349</v>
      </c>
      <c r="E367" s="41"/>
      <c r="F367" s="241" t="s">
        <v>4860</v>
      </c>
      <c r="G367" s="41"/>
      <c r="H367" s="41"/>
      <c r="I367" s="242"/>
      <c r="J367" s="41"/>
      <c r="K367" s="41"/>
      <c r="L367" s="45"/>
      <c r="M367" s="243"/>
      <c r="N367" s="244"/>
      <c r="O367" s="92"/>
      <c r="P367" s="92"/>
      <c r="Q367" s="92"/>
      <c r="R367" s="92"/>
      <c r="S367" s="92"/>
      <c r="T367" s="93"/>
      <c r="U367" s="39"/>
      <c r="V367" s="39"/>
      <c r="W367" s="39"/>
      <c r="X367" s="39"/>
      <c r="Y367" s="39"/>
      <c r="Z367" s="39"/>
      <c r="AA367" s="39"/>
      <c r="AB367" s="39"/>
      <c r="AC367" s="39"/>
      <c r="AD367" s="39"/>
      <c r="AE367" s="39"/>
      <c r="AT367" s="18" t="s">
        <v>349</v>
      </c>
      <c r="AU367" s="18" t="s">
        <v>92</v>
      </c>
    </row>
    <row r="368" s="13" customFormat="1">
      <c r="A368" s="13"/>
      <c r="B368" s="252"/>
      <c r="C368" s="253"/>
      <c r="D368" s="240" t="s">
        <v>446</v>
      </c>
      <c r="E368" s="254" t="s">
        <v>1</v>
      </c>
      <c r="F368" s="255" t="s">
        <v>368</v>
      </c>
      <c r="G368" s="253"/>
      <c r="H368" s="256">
        <v>6</v>
      </c>
      <c r="I368" s="257"/>
      <c r="J368" s="253"/>
      <c r="K368" s="253"/>
      <c r="L368" s="258"/>
      <c r="M368" s="259"/>
      <c r="N368" s="260"/>
      <c r="O368" s="260"/>
      <c r="P368" s="260"/>
      <c r="Q368" s="260"/>
      <c r="R368" s="260"/>
      <c r="S368" s="260"/>
      <c r="T368" s="261"/>
      <c r="U368" s="13"/>
      <c r="V368" s="13"/>
      <c r="W368" s="13"/>
      <c r="X368" s="13"/>
      <c r="Y368" s="13"/>
      <c r="Z368" s="13"/>
      <c r="AA368" s="13"/>
      <c r="AB368" s="13"/>
      <c r="AC368" s="13"/>
      <c r="AD368" s="13"/>
      <c r="AE368" s="13"/>
      <c r="AT368" s="262" t="s">
        <v>446</v>
      </c>
      <c r="AU368" s="262" t="s">
        <v>92</v>
      </c>
      <c r="AV368" s="13" t="s">
        <v>85</v>
      </c>
      <c r="AW368" s="13" t="s">
        <v>32</v>
      </c>
      <c r="AX368" s="13" t="s">
        <v>83</v>
      </c>
      <c r="AY368" s="262" t="s">
        <v>342</v>
      </c>
    </row>
    <row r="369" s="2" customFormat="1" ht="16.5" customHeight="1">
      <c r="A369" s="39"/>
      <c r="B369" s="40"/>
      <c r="C369" s="295" t="s">
        <v>900</v>
      </c>
      <c r="D369" s="295" t="s">
        <v>621</v>
      </c>
      <c r="E369" s="296" t="s">
        <v>4862</v>
      </c>
      <c r="F369" s="297" t="s">
        <v>4863</v>
      </c>
      <c r="G369" s="298" t="s">
        <v>442</v>
      </c>
      <c r="H369" s="299">
        <v>2</v>
      </c>
      <c r="I369" s="300"/>
      <c r="J369" s="301">
        <f>ROUND(I369*H369,2)</f>
        <v>0</v>
      </c>
      <c r="K369" s="297" t="s">
        <v>1</v>
      </c>
      <c r="L369" s="302"/>
      <c r="M369" s="303" t="s">
        <v>1</v>
      </c>
      <c r="N369" s="304" t="s">
        <v>41</v>
      </c>
      <c r="O369" s="92"/>
      <c r="P369" s="236">
        <f>O369*H369</f>
        <v>0</v>
      </c>
      <c r="Q369" s="236">
        <v>0.00010000000000000001</v>
      </c>
      <c r="R369" s="236">
        <f>Q369*H369</f>
        <v>0.00020000000000000001</v>
      </c>
      <c r="S369" s="236">
        <v>0</v>
      </c>
      <c r="T369" s="237">
        <f>S369*H369</f>
        <v>0</v>
      </c>
      <c r="U369" s="39"/>
      <c r="V369" s="39"/>
      <c r="W369" s="39"/>
      <c r="X369" s="39"/>
      <c r="Y369" s="39"/>
      <c r="Z369" s="39"/>
      <c r="AA369" s="39"/>
      <c r="AB369" s="39"/>
      <c r="AC369" s="39"/>
      <c r="AD369" s="39"/>
      <c r="AE369" s="39"/>
      <c r="AR369" s="238" t="s">
        <v>4797</v>
      </c>
      <c r="AT369" s="238" t="s">
        <v>621</v>
      </c>
      <c r="AU369" s="238" t="s">
        <v>92</v>
      </c>
      <c r="AY369" s="18" t="s">
        <v>342</v>
      </c>
      <c r="BE369" s="239">
        <f>IF(N369="základní",J369,0)</f>
        <v>0</v>
      </c>
      <c r="BF369" s="239">
        <f>IF(N369="snížená",J369,0)</f>
        <v>0</v>
      </c>
      <c r="BG369" s="239">
        <f>IF(N369="zákl. přenesená",J369,0)</f>
        <v>0</v>
      </c>
      <c r="BH369" s="239">
        <f>IF(N369="sníž. přenesená",J369,0)</f>
        <v>0</v>
      </c>
      <c r="BI369" s="239">
        <f>IF(N369="nulová",J369,0)</f>
        <v>0</v>
      </c>
      <c r="BJ369" s="18" t="s">
        <v>83</v>
      </c>
      <c r="BK369" s="239">
        <f>ROUND(I369*H369,2)</f>
        <v>0</v>
      </c>
      <c r="BL369" s="18" t="s">
        <v>895</v>
      </c>
      <c r="BM369" s="238" t="s">
        <v>4864</v>
      </c>
    </row>
    <row r="370" s="2" customFormat="1">
      <c r="A370" s="39"/>
      <c r="B370" s="40"/>
      <c r="C370" s="41"/>
      <c r="D370" s="240" t="s">
        <v>349</v>
      </c>
      <c r="E370" s="41"/>
      <c r="F370" s="241" t="s">
        <v>4863</v>
      </c>
      <c r="G370" s="41"/>
      <c r="H370" s="41"/>
      <c r="I370" s="242"/>
      <c r="J370" s="41"/>
      <c r="K370" s="41"/>
      <c r="L370" s="45"/>
      <c r="M370" s="243"/>
      <c r="N370" s="244"/>
      <c r="O370" s="92"/>
      <c r="P370" s="92"/>
      <c r="Q370" s="92"/>
      <c r="R370" s="92"/>
      <c r="S370" s="92"/>
      <c r="T370" s="93"/>
      <c r="U370" s="39"/>
      <c r="V370" s="39"/>
      <c r="W370" s="39"/>
      <c r="X370" s="39"/>
      <c r="Y370" s="39"/>
      <c r="Z370" s="39"/>
      <c r="AA370" s="39"/>
      <c r="AB370" s="39"/>
      <c r="AC370" s="39"/>
      <c r="AD370" s="39"/>
      <c r="AE370" s="39"/>
      <c r="AT370" s="18" t="s">
        <v>349</v>
      </c>
      <c r="AU370" s="18" t="s">
        <v>92</v>
      </c>
    </row>
    <row r="371" s="13" customFormat="1">
      <c r="A371" s="13"/>
      <c r="B371" s="252"/>
      <c r="C371" s="253"/>
      <c r="D371" s="240" t="s">
        <v>446</v>
      </c>
      <c r="E371" s="254" t="s">
        <v>1</v>
      </c>
      <c r="F371" s="255" t="s">
        <v>85</v>
      </c>
      <c r="G371" s="253"/>
      <c r="H371" s="256">
        <v>2</v>
      </c>
      <c r="I371" s="257"/>
      <c r="J371" s="253"/>
      <c r="K371" s="253"/>
      <c r="L371" s="258"/>
      <c r="M371" s="259"/>
      <c r="N371" s="260"/>
      <c r="O371" s="260"/>
      <c r="P371" s="260"/>
      <c r="Q371" s="260"/>
      <c r="R371" s="260"/>
      <c r="S371" s="260"/>
      <c r="T371" s="261"/>
      <c r="U371" s="13"/>
      <c r="V371" s="13"/>
      <c r="W371" s="13"/>
      <c r="X371" s="13"/>
      <c r="Y371" s="13"/>
      <c r="Z371" s="13"/>
      <c r="AA371" s="13"/>
      <c r="AB371" s="13"/>
      <c r="AC371" s="13"/>
      <c r="AD371" s="13"/>
      <c r="AE371" s="13"/>
      <c r="AT371" s="262" t="s">
        <v>446</v>
      </c>
      <c r="AU371" s="262" t="s">
        <v>92</v>
      </c>
      <c r="AV371" s="13" t="s">
        <v>85</v>
      </c>
      <c r="AW371" s="13" t="s">
        <v>32</v>
      </c>
      <c r="AX371" s="13" t="s">
        <v>83</v>
      </c>
      <c r="AY371" s="262" t="s">
        <v>342</v>
      </c>
    </row>
    <row r="372" s="2" customFormat="1" ht="16.5" customHeight="1">
      <c r="A372" s="39"/>
      <c r="B372" s="40"/>
      <c r="C372" s="227" t="s">
        <v>905</v>
      </c>
      <c r="D372" s="227" t="s">
        <v>343</v>
      </c>
      <c r="E372" s="228" t="s">
        <v>4865</v>
      </c>
      <c r="F372" s="229" t="s">
        <v>4866</v>
      </c>
      <c r="G372" s="230" t="s">
        <v>442</v>
      </c>
      <c r="H372" s="231">
        <v>2</v>
      </c>
      <c r="I372" s="232"/>
      <c r="J372" s="233">
        <f>ROUND(I372*H372,2)</f>
        <v>0</v>
      </c>
      <c r="K372" s="229" t="s">
        <v>1</v>
      </c>
      <c r="L372" s="45"/>
      <c r="M372" s="234" t="s">
        <v>1</v>
      </c>
      <c r="N372" s="235" t="s">
        <v>41</v>
      </c>
      <c r="O372" s="92"/>
      <c r="P372" s="236">
        <f>O372*H372</f>
        <v>0</v>
      </c>
      <c r="Q372" s="236">
        <v>0</v>
      </c>
      <c r="R372" s="236">
        <f>Q372*H372</f>
        <v>0</v>
      </c>
      <c r="S372" s="236">
        <v>0</v>
      </c>
      <c r="T372" s="237">
        <f>S372*H372</f>
        <v>0</v>
      </c>
      <c r="U372" s="39"/>
      <c r="V372" s="39"/>
      <c r="W372" s="39"/>
      <c r="X372" s="39"/>
      <c r="Y372" s="39"/>
      <c r="Z372" s="39"/>
      <c r="AA372" s="39"/>
      <c r="AB372" s="39"/>
      <c r="AC372" s="39"/>
      <c r="AD372" s="39"/>
      <c r="AE372" s="39"/>
      <c r="AR372" s="238" t="s">
        <v>895</v>
      </c>
      <c r="AT372" s="238" t="s">
        <v>343</v>
      </c>
      <c r="AU372" s="238" t="s">
        <v>92</v>
      </c>
      <c r="AY372" s="18" t="s">
        <v>342</v>
      </c>
      <c r="BE372" s="239">
        <f>IF(N372="základní",J372,0)</f>
        <v>0</v>
      </c>
      <c r="BF372" s="239">
        <f>IF(N372="snížená",J372,0)</f>
        <v>0</v>
      </c>
      <c r="BG372" s="239">
        <f>IF(N372="zákl. přenesená",J372,0)</f>
        <v>0</v>
      </c>
      <c r="BH372" s="239">
        <f>IF(N372="sníž. přenesená",J372,0)</f>
        <v>0</v>
      </c>
      <c r="BI372" s="239">
        <f>IF(N372="nulová",J372,0)</f>
        <v>0</v>
      </c>
      <c r="BJ372" s="18" t="s">
        <v>83</v>
      </c>
      <c r="BK372" s="239">
        <f>ROUND(I372*H372,2)</f>
        <v>0</v>
      </c>
      <c r="BL372" s="18" t="s">
        <v>895</v>
      </c>
      <c r="BM372" s="238" t="s">
        <v>4867</v>
      </c>
    </row>
    <row r="373" s="2" customFormat="1">
      <c r="A373" s="39"/>
      <c r="B373" s="40"/>
      <c r="C373" s="41"/>
      <c r="D373" s="240" t="s">
        <v>349</v>
      </c>
      <c r="E373" s="41"/>
      <c r="F373" s="241" t="s">
        <v>4866</v>
      </c>
      <c r="G373" s="41"/>
      <c r="H373" s="41"/>
      <c r="I373" s="242"/>
      <c r="J373" s="41"/>
      <c r="K373" s="41"/>
      <c r="L373" s="45"/>
      <c r="M373" s="243"/>
      <c r="N373" s="244"/>
      <c r="O373" s="92"/>
      <c r="P373" s="92"/>
      <c r="Q373" s="92"/>
      <c r="R373" s="92"/>
      <c r="S373" s="92"/>
      <c r="T373" s="93"/>
      <c r="U373" s="39"/>
      <c r="V373" s="39"/>
      <c r="W373" s="39"/>
      <c r="X373" s="39"/>
      <c r="Y373" s="39"/>
      <c r="Z373" s="39"/>
      <c r="AA373" s="39"/>
      <c r="AB373" s="39"/>
      <c r="AC373" s="39"/>
      <c r="AD373" s="39"/>
      <c r="AE373" s="39"/>
      <c r="AT373" s="18" t="s">
        <v>349</v>
      </c>
      <c r="AU373" s="18" t="s">
        <v>92</v>
      </c>
    </row>
    <row r="374" s="2" customFormat="1" ht="16.5" customHeight="1">
      <c r="A374" s="39"/>
      <c r="B374" s="40"/>
      <c r="C374" s="295" t="s">
        <v>911</v>
      </c>
      <c r="D374" s="295" t="s">
        <v>621</v>
      </c>
      <c r="E374" s="296" t="s">
        <v>4868</v>
      </c>
      <c r="F374" s="297" t="s">
        <v>4869</v>
      </c>
      <c r="G374" s="298" t="s">
        <v>442</v>
      </c>
      <c r="H374" s="299">
        <v>2</v>
      </c>
      <c r="I374" s="300"/>
      <c r="J374" s="301">
        <f>ROUND(I374*H374,2)</f>
        <v>0</v>
      </c>
      <c r="K374" s="297" t="s">
        <v>1</v>
      </c>
      <c r="L374" s="302"/>
      <c r="M374" s="303" t="s">
        <v>1</v>
      </c>
      <c r="N374" s="304" t="s">
        <v>41</v>
      </c>
      <c r="O374" s="92"/>
      <c r="P374" s="236">
        <f>O374*H374</f>
        <v>0</v>
      </c>
      <c r="Q374" s="236">
        <v>0.00012999999999999999</v>
      </c>
      <c r="R374" s="236">
        <f>Q374*H374</f>
        <v>0.00025999999999999998</v>
      </c>
      <c r="S374" s="236">
        <v>0</v>
      </c>
      <c r="T374" s="237">
        <f>S374*H374</f>
        <v>0</v>
      </c>
      <c r="U374" s="39"/>
      <c r="V374" s="39"/>
      <c r="W374" s="39"/>
      <c r="X374" s="39"/>
      <c r="Y374" s="39"/>
      <c r="Z374" s="39"/>
      <c r="AA374" s="39"/>
      <c r="AB374" s="39"/>
      <c r="AC374" s="39"/>
      <c r="AD374" s="39"/>
      <c r="AE374" s="39"/>
      <c r="AR374" s="238" t="s">
        <v>4041</v>
      </c>
      <c r="AT374" s="238" t="s">
        <v>621</v>
      </c>
      <c r="AU374" s="238" t="s">
        <v>92</v>
      </c>
      <c r="AY374" s="18" t="s">
        <v>342</v>
      </c>
      <c r="BE374" s="239">
        <f>IF(N374="základní",J374,0)</f>
        <v>0</v>
      </c>
      <c r="BF374" s="239">
        <f>IF(N374="snížená",J374,0)</f>
        <v>0</v>
      </c>
      <c r="BG374" s="239">
        <f>IF(N374="zákl. přenesená",J374,0)</f>
        <v>0</v>
      </c>
      <c r="BH374" s="239">
        <f>IF(N374="sníž. přenesená",J374,0)</f>
        <v>0</v>
      </c>
      <c r="BI374" s="239">
        <f>IF(N374="nulová",J374,0)</f>
        <v>0</v>
      </c>
      <c r="BJ374" s="18" t="s">
        <v>83</v>
      </c>
      <c r="BK374" s="239">
        <f>ROUND(I374*H374,2)</f>
        <v>0</v>
      </c>
      <c r="BL374" s="18" t="s">
        <v>4041</v>
      </c>
      <c r="BM374" s="238" t="s">
        <v>4870</v>
      </c>
    </row>
    <row r="375" s="2" customFormat="1">
      <c r="A375" s="39"/>
      <c r="B375" s="40"/>
      <c r="C375" s="41"/>
      <c r="D375" s="240" t="s">
        <v>349</v>
      </c>
      <c r="E375" s="41"/>
      <c r="F375" s="241" t="s">
        <v>4869</v>
      </c>
      <c r="G375" s="41"/>
      <c r="H375" s="41"/>
      <c r="I375" s="242"/>
      <c r="J375" s="41"/>
      <c r="K375" s="41"/>
      <c r="L375" s="45"/>
      <c r="M375" s="243"/>
      <c r="N375" s="244"/>
      <c r="O375" s="92"/>
      <c r="P375" s="92"/>
      <c r="Q375" s="92"/>
      <c r="R375" s="92"/>
      <c r="S375" s="92"/>
      <c r="T375" s="93"/>
      <c r="U375" s="39"/>
      <c r="V375" s="39"/>
      <c r="W375" s="39"/>
      <c r="X375" s="39"/>
      <c r="Y375" s="39"/>
      <c r="Z375" s="39"/>
      <c r="AA375" s="39"/>
      <c r="AB375" s="39"/>
      <c r="AC375" s="39"/>
      <c r="AD375" s="39"/>
      <c r="AE375" s="39"/>
      <c r="AT375" s="18" t="s">
        <v>349</v>
      </c>
      <c r="AU375" s="18" t="s">
        <v>92</v>
      </c>
    </row>
    <row r="376" s="2" customFormat="1" ht="16.5" customHeight="1">
      <c r="A376" s="39"/>
      <c r="B376" s="40"/>
      <c r="C376" s="227" t="s">
        <v>917</v>
      </c>
      <c r="D376" s="227" t="s">
        <v>343</v>
      </c>
      <c r="E376" s="228" t="s">
        <v>4792</v>
      </c>
      <c r="F376" s="229" t="s">
        <v>4793</v>
      </c>
      <c r="G376" s="230" t="s">
        <v>442</v>
      </c>
      <c r="H376" s="231">
        <v>2</v>
      </c>
      <c r="I376" s="232"/>
      <c r="J376" s="233">
        <f>ROUND(I376*H376,2)</f>
        <v>0</v>
      </c>
      <c r="K376" s="229" t="s">
        <v>1</v>
      </c>
      <c r="L376" s="45"/>
      <c r="M376" s="234" t="s">
        <v>1</v>
      </c>
      <c r="N376" s="235" t="s">
        <v>41</v>
      </c>
      <c r="O376" s="92"/>
      <c r="P376" s="236">
        <f>O376*H376</f>
        <v>0</v>
      </c>
      <c r="Q376" s="236">
        <v>0</v>
      </c>
      <c r="R376" s="236">
        <f>Q376*H376</f>
        <v>0</v>
      </c>
      <c r="S376" s="236">
        <v>0</v>
      </c>
      <c r="T376" s="237">
        <f>S376*H376</f>
        <v>0</v>
      </c>
      <c r="U376" s="39"/>
      <c r="V376" s="39"/>
      <c r="W376" s="39"/>
      <c r="X376" s="39"/>
      <c r="Y376" s="39"/>
      <c r="Z376" s="39"/>
      <c r="AA376" s="39"/>
      <c r="AB376" s="39"/>
      <c r="AC376" s="39"/>
      <c r="AD376" s="39"/>
      <c r="AE376" s="39"/>
      <c r="AR376" s="238" t="s">
        <v>895</v>
      </c>
      <c r="AT376" s="238" t="s">
        <v>343</v>
      </c>
      <c r="AU376" s="238" t="s">
        <v>92</v>
      </c>
      <c r="AY376" s="18" t="s">
        <v>342</v>
      </c>
      <c r="BE376" s="239">
        <f>IF(N376="základní",J376,0)</f>
        <v>0</v>
      </c>
      <c r="BF376" s="239">
        <f>IF(N376="snížená",J376,0)</f>
        <v>0</v>
      </c>
      <c r="BG376" s="239">
        <f>IF(N376="zákl. přenesená",J376,0)</f>
        <v>0</v>
      </c>
      <c r="BH376" s="239">
        <f>IF(N376="sníž. přenesená",J376,0)</f>
        <v>0</v>
      </c>
      <c r="BI376" s="239">
        <f>IF(N376="nulová",J376,0)</f>
        <v>0</v>
      </c>
      <c r="BJ376" s="18" t="s">
        <v>83</v>
      </c>
      <c r="BK376" s="239">
        <f>ROUND(I376*H376,2)</f>
        <v>0</v>
      </c>
      <c r="BL376" s="18" t="s">
        <v>895</v>
      </c>
      <c r="BM376" s="238" t="s">
        <v>4871</v>
      </c>
    </row>
    <row r="377" s="2" customFormat="1">
      <c r="A377" s="39"/>
      <c r="B377" s="40"/>
      <c r="C377" s="41"/>
      <c r="D377" s="240" t="s">
        <v>349</v>
      </c>
      <c r="E377" s="41"/>
      <c r="F377" s="241" t="s">
        <v>4793</v>
      </c>
      <c r="G377" s="41"/>
      <c r="H377" s="41"/>
      <c r="I377" s="242"/>
      <c r="J377" s="41"/>
      <c r="K377" s="41"/>
      <c r="L377" s="45"/>
      <c r="M377" s="243"/>
      <c r="N377" s="244"/>
      <c r="O377" s="92"/>
      <c r="P377" s="92"/>
      <c r="Q377" s="92"/>
      <c r="R377" s="92"/>
      <c r="S377" s="92"/>
      <c r="T377" s="93"/>
      <c r="U377" s="39"/>
      <c r="V377" s="39"/>
      <c r="W377" s="39"/>
      <c r="X377" s="39"/>
      <c r="Y377" s="39"/>
      <c r="Z377" s="39"/>
      <c r="AA377" s="39"/>
      <c r="AB377" s="39"/>
      <c r="AC377" s="39"/>
      <c r="AD377" s="39"/>
      <c r="AE377" s="39"/>
      <c r="AT377" s="18" t="s">
        <v>349</v>
      </c>
      <c r="AU377" s="18" t="s">
        <v>92</v>
      </c>
    </row>
    <row r="378" s="2" customFormat="1" ht="16.5" customHeight="1">
      <c r="A378" s="39"/>
      <c r="B378" s="40"/>
      <c r="C378" s="295" t="s">
        <v>923</v>
      </c>
      <c r="D378" s="295" t="s">
        <v>621</v>
      </c>
      <c r="E378" s="296" t="s">
        <v>4872</v>
      </c>
      <c r="F378" s="297" t="s">
        <v>4873</v>
      </c>
      <c r="G378" s="298" t="s">
        <v>442</v>
      </c>
      <c r="H378" s="299">
        <v>2</v>
      </c>
      <c r="I378" s="300"/>
      <c r="J378" s="301">
        <f>ROUND(I378*H378,2)</f>
        <v>0</v>
      </c>
      <c r="K378" s="297" t="s">
        <v>1</v>
      </c>
      <c r="L378" s="302"/>
      <c r="M378" s="303" t="s">
        <v>1</v>
      </c>
      <c r="N378" s="304" t="s">
        <v>41</v>
      </c>
      <c r="O378" s="92"/>
      <c r="P378" s="236">
        <f>O378*H378</f>
        <v>0</v>
      </c>
      <c r="Q378" s="236">
        <v>0.00072000000000000005</v>
      </c>
      <c r="R378" s="236">
        <f>Q378*H378</f>
        <v>0.0014400000000000001</v>
      </c>
      <c r="S378" s="236">
        <v>0</v>
      </c>
      <c r="T378" s="237">
        <f>S378*H378</f>
        <v>0</v>
      </c>
      <c r="U378" s="39"/>
      <c r="V378" s="39"/>
      <c r="W378" s="39"/>
      <c r="X378" s="39"/>
      <c r="Y378" s="39"/>
      <c r="Z378" s="39"/>
      <c r="AA378" s="39"/>
      <c r="AB378" s="39"/>
      <c r="AC378" s="39"/>
      <c r="AD378" s="39"/>
      <c r="AE378" s="39"/>
      <c r="AR378" s="238" t="s">
        <v>4797</v>
      </c>
      <c r="AT378" s="238" t="s">
        <v>621</v>
      </c>
      <c r="AU378" s="238" t="s">
        <v>92</v>
      </c>
      <c r="AY378" s="18" t="s">
        <v>342</v>
      </c>
      <c r="BE378" s="239">
        <f>IF(N378="základní",J378,0)</f>
        <v>0</v>
      </c>
      <c r="BF378" s="239">
        <f>IF(N378="snížená",J378,0)</f>
        <v>0</v>
      </c>
      <c r="BG378" s="239">
        <f>IF(N378="zákl. přenesená",J378,0)</f>
        <v>0</v>
      </c>
      <c r="BH378" s="239">
        <f>IF(N378="sníž. přenesená",J378,0)</f>
        <v>0</v>
      </c>
      <c r="BI378" s="239">
        <f>IF(N378="nulová",J378,0)</f>
        <v>0</v>
      </c>
      <c r="BJ378" s="18" t="s">
        <v>83</v>
      </c>
      <c r="BK378" s="239">
        <f>ROUND(I378*H378,2)</f>
        <v>0</v>
      </c>
      <c r="BL378" s="18" t="s">
        <v>895</v>
      </c>
      <c r="BM378" s="238" t="s">
        <v>4874</v>
      </c>
    </row>
    <row r="379" s="2" customFormat="1">
      <c r="A379" s="39"/>
      <c r="B379" s="40"/>
      <c r="C379" s="41"/>
      <c r="D379" s="240" t="s">
        <v>349</v>
      </c>
      <c r="E379" s="41"/>
      <c r="F379" s="241" t="s">
        <v>4873</v>
      </c>
      <c r="G379" s="41"/>
      <c r="H379" s="41"/>
      <c r="I379" s="242"/>
      <c r="J379" s="41"/>
      <c r="K379" s="41"/>
      <c r="L379" s="45"/>
      <c r="M379" s="243"/>
      <c r="N379" s="244"/>
      <c r="O379" s="92"/>
      <c r="P379" s="92"/>
      <c r="Q379" s="92"/>
      <c r="R379" s="92"/>
      <c r="S379" s="92"/>
      <c r="T379" s="93"/>
      <c r="U379" s="39"/>
      <c r="V379" s="39"/>
      <c r="W379" s="39"/>
      <c r="X379" s="39"/>
      <c r="Y379" s="39"/>
      <c r="Z379" s="39"/>
      <c r="AA379" s="39"/>
      <c r="AB379" s="39"/>
      <c r="AC379" s="39"/>
      <c r="AD379" s="39"/>
      <c r="AE379" s="39"/>
      <c r="AT379" s="18" t="s">
        <v>349</v>
      </c>
      <c r="AU379" s="18" t="s">
        <v>92</v>
      </c>
    </row>
    <row r="380" s="13" customFormat="1">
      <c r="A380" s="13"/>
      <c r="B380" s="252"/>
      <c r="C380" s="253"/>
      <c r="D380" s="240" t="s">
        <v>446</v>
      </c>
      <c r="E380" s="254" t="s">
        <v>1</v>
      </c>
      <c r="F380" s="255" t="s">
        <v>85</v>
      </c>
      <c r="G380" s="253"/>
      <c r="H380" s="256">
        <v>2</v>
      </c>
      <c r="I380" s="257"/>
      <c r="J380" s="253"/>
      <c r="K380" s="253"/>
      <c r="L380" s="258"/>
      <c r="M380" s="259"/>
      <c r="N380" s="260"/>
      <c r="O380" s="260"/>
      <c r="P380" s="260"/>
      <c r="Q380" s="260"/>
      <c r="R380" s="260"/>
      <c r="S380" s="260"/>
      <c r="T380" s="261"/>
      <c r="U380" s="13"/>
      <c r="V380" s="13"/>
      <c r="W380" s="13"/>
      <c r="X380" s="13"/>
      <c r="Y380" s="13"/>
      <c r="Z380" s="13"/>
      <c r="AA380" s="13"/>
      <c r="AB380" s="13"/>
      <c r="AC380" s="13"/>
      <c r="AD380" s="13"/>
      <c r="AE380" s="13"/>
      <c r="AT380" s="262" t="s">
        <v>446</v>
      </c>
      <c r="AU380" s="262" t="s">
        <v>92</v>
      </c>
      <c r="AV380" s="13" t="s">
        <v>85</v>
      </c>
      <c r="AW380" s="13" t="s">
        <v>32</v>
      </c>
      <c r="AX380" s="13" t="s">
        <v>83</v>
      </c>
      <c r="AY380" s="262" t="s">
        <v>342</v>
      </c>
    </row>
    <row r="381" s="2" customFormat="1" ht="16.5" customHeight="1">
      <c r="A381" s="39"/>
      <c r="B381" s="40"/>
      <c r="C381" s="227" t="s">
        <v>929</v>
      </c>
      <c r="D381" s="227" t="s">
        <v>343</v>
      </c>
      <c r="E381" s="228" t="s">
        <v>4875</v>
      </c>
      <c r="F381" s="229" t="s">
        <v>4876</v>
      </c>
      <c r="G381" s="230" t="s">
        <v>442</v>
      </c>
      <c r="H381" s="231">
        <v>1</v>
      </c>
      <c r="I381" s="232"/>
      <c r="J381" s="233">
        <f>ROUND(I381*H381,2)</f>
        <v>0</v>
      </c>
      <c r="K381" s="229" t="s">
        <v>1</v>
      </c>
      <c r="L381" s="45"/>
      <c r="M381" s="234" t="s">
        <v>1</v>
      </c>
      <c r="N381" s="235" t="s">
        <v>41</v>
      </c>
      <c r="O381" s="92"/>
      <c r="P381" s="236">
        <f>O381*H381</f>
        <v>0</v>
      </c>
      <c r="Q381" s="236">
        <v>0</v>
      </c>
      <c r="R381" s="236">
        <f>Q381*H381</f>
        <v>0</v>
      </c>
      <c r="S381" s="236">
        <v>0</v>
      </c>
      <c r="T381" s="237">
        <f>S381*H381</f>
        <v>0</v>
      </c>
      <c r="U381" s="39"/>
      <c r="V381" s="39"/>
      <c r="W381" s="39"/>
      <c r="X381" s="39"/>
      <c r="Y381" s="39"/>
      <c r="Z381" s="39"/>
      <c r="AA381" s="39"/>
      <c r="AB381" s="39"/>
      <c r="AC381" s="39"/>
      <c r="AD381" s="39"/>
      <c r="AE381" s="39"/>
      <c r="AR381" s="238" t="s">
        <v>895</v>
      </c>
      <c r="AT381" s="238" t="s">
        <v>343</v>
      </c>
      <c r="AU381" s="238" t="s">
        <v>92</v>
      </c>
      <c r="AY381" s="18" t="s">
        <v>342</v>
      </c>
      <c r="BE381" s="239">
        <f>IF(N381="základní",J381,0)</f>
        <v>0</v>
      </c>
      <c r="BF381" s="239">
        <f>IF(N381="snížená",J381,0)</f>
        <v>0</v>
      </c>
      <c r="BG381" s="239">
        <f>IF(N381="zákl. přenesená",J381,0)</f>
        <v>0</v>
      </c>
      <c r="BH381" s="239">
        <f>IF(N381="sníž. přenesená",J381,0)</f>
        <v>0</v>
      </c>
      <c r="BI381" s="239">
        <f>IF(N381="nulová",J381,0)</f>
        <v>0</v>
      </c>
      <c r="BJ381" s="18" t="s">
        <v>83</v>
      </c>
      <c r="BK381" s="239">
        <f>ROUND(I381*H381,2)</f>
        <v>0</v>
      </c>
      <c r="BL381" s="18" t="s">
        <v>895</v>
      </c>
      <c r="BM381" s="238" t="s">
        <v>4877</v>
      </c>
    </row>
    <row r="382" s="2" customFormat="1">
      <c r="A382" s="39"/>
      <c r="B382" s="40"/>
      <c r="C382" s="41"/>
      <c r="D382" s="240" t="s">
        <v>349</v>
      </c>
      <c r="E382" s="41"/>
      <c r="F382" s="241" t="s">
        <v>4876</v>
      </c>
      <c r="G382" s="41"/>
      <c r="H382" s="41"/>
      <c r="I382" s="242"/>
      <c r="J382" s="41"/>
      <c r="K382" s="41"/>
      <c r="L382" s="45"/>
      <c r="M382" s="243"/>
      <c r="N382" s="244"/>
      <c r="O382" s="92"/>
      <c r="P382" s="92"/>
      <c r="Q382" s="92"/>
      <c r="R382" s="92"/>
      <c r="S382" s="92"/>
      <c r="T382" s="93"/>
      <c r="U382" s="39"/>
      <c r="V382" s="39"/>
      <c r="W382" s="39"/>
      <c r="X382" s="39"/>
      <c r="Y382" s="39"/>
      <c r="Z382" s="39"/>
      <c r="AA382" s="39"/>
      <c r="AB382" s="39"/>
      <c r="AC382" s="39"/>
      <c r="AD382" s="39"/>
      <c r="AE382" s="39"/>
      <c r="AT382" s="18" t="s">
        <v>349</v>
      </c>
      <c r="AU382" s="18" t="s">
        <v>92</v>
      </c>
    </row>
    <row r="383" s="12" customFormat="1" ht="20.88" customHeight="1">
      <c r="A383" s="12"/>
      <c r="B383" s="213"/>
      <c r="C383" s="214"/>
      <c r="D383" s="215" t="s">
        <v>75</v>
      </c>
      <c r="E383" s="246" t="s">
        <v>4878</v>
      </c>
      <c r="F383" s="246" t="s">
        <v>4879</v>
      </c>
      <c r="G383" s="214"/>
      <c r="H383" s="214"/>
      <c r="I383" s="217"/>
      <c r="J383" s="247">
        <f>BK383</f>
        <v>0</v>
      </c>
      <c r="K383" s="214"/>
      <c r="L383" s="219"/>
      <c r="M383" s="220"/>
      <c r="N383" s="221"/>
      <c r="O383" s="221"/>
      <c r="P383" s="222">
        <f>SUM(P384:P412)</f>
        <v>0</v>
      </c>
      <c r="Q383" s="221"/>
      <c r="R383" s="222">
        <f>SUM(R384:R412)</f>
        <v>0.0065399999999999998</v>
      </c>
      <c r="S383" s="221"/>
      <c r="T383" s="223">
        <f>SUM(T384:T412)</f>
        <v>0</v>
      </c>
      <c r="U383" s="12"/>
      <c r="V383" s="12"/>
      <c r="W383" s="12"/>
      <c r="X383" s="12"/>
      <c r="Y383" s="12"/>
      <c r="Z383" s="12"/>
      <c r="AA383" s="12"/>
      <c r="AB383" s="12"/>
      <c r="AC383" s="12"/>
      <c r="AD383" s="12"/>
      <c r="AE383" s="12"/>
      <c r="AR383" s="224" t="s">
        <v>92</v>
      </c>
      <c r="AT383" s="225" t="s">
        <v>75</v>
      </c>
      <c r="AU383" s="225" t="s">
        <v>85</v>
      </c>
      <c r="AY383" s="224" t="s">
        <v>342</v>
      </c>
      <c r="BK383" s="226">
        <f>SUM(BK384:BK412)</f>
        <v>0</v>
      </c>
    </row>
    <row r="384" s="2" customFormat="1" ht="16.5" customHeight="1">
      <c r="A384" s="39"/>
      <c r="B384" s="40"/>
      <c r="C384" s="227" t="s">
        <v>934</v>
      </c>
      <c r="D384" s="227" t="s">
        <v>343</v>
      </c>
      <c r="E384" s="228" t="s">
        <v>4842</v>
      </c>
      <c r="F384" s="229" t="s">
        <v>4843</v>
      </c>
      <c r="G384" s="230" t="s">
        <v>442</v>
      </c>
      <c r="H384" s="231">
        <v>10</v>
      </c>
      <c r="I384" s="232"/>
      <c r="J384" s="233">
        <f>ROUND(I384*H384,2)</f>
        <v>0</v>
      </c>
      <c r="K384" s="229" t="s">
        <v>1</v>
      </c>
      <c r="L384" s="45"/>
      <c r="M384" s="234" t="s">
        <v>1</v>
      </c>
      <c r="N384" s="235" t="s">
        <v>41</v>
      </c>
      <c r="O384" s="92"/>
      <c r="P384" s="236">
        <f>O384*H384</f>
        <v>0</v>
      </c>
      <c r="Q384" s="236">
        <v>3.0000000000000001E-05</v>
      </c>
      <c r="R384" s="236">
        <f>Q384*H384</f>
        <v>0.00030000000000000003</v>
      </c>
      <c r="S384" s="236">
        <v>0</v>
      </c>
      <c r="T384" s="237">
        <f>S384*H384</f>
        <v>0</v>
      </c>
      <c r="U384" s="39"/>
      <c r="V384" s="39"/>
      <c r="W384" s="39"/>
      <c r="X384" s="39"/>
      <c r="Y384" s="39"/>
      <c r="Z384" s="39"/>
      <c r="AA384" s="39"/>
      <c r="AB384" s="39"/>
      <c r="AC384" s="39"/>
      <c r="AD384" s="39"/>
      <c r="AE384" s="39"/>
      <c r="AR384" s="238" t="s">
        <v>895</v>
      </c>
      <c r="AT384" s="238" t="s">
        <v>343</v>
      </c>
      <c r="AU384" s="238" t="s">
        <v>92</v>
      </c>
      <c r="AY384" s="18" t="s">
        <v>342</v>
      </c>
      <c r="BE384" s="239">
        <f>IF(N384="základní",J384,0)</f>
        <v>0</v>
      </c>
      <c r="BF384" s="239">
        <f>IF(N384="snížená",J384,0)</f>
        <v>0</v>
      </c>
      <c r="BG384" s="239">
        <f>IF(N384="zákl. přenesená",J384,0)</f>
        <v>0</v>
      </c>
      <c r="BH384" s="239">
        <f>IF(N384="sníž. přenesená",J384,0)</f>
        <v>0</v>
      </c>
      <c r="BI384" s="239">
        <f>IF(N384="nulová",J384,0)</f>
        <v>0</v>
      </c>
      <c r="BJ384" s="18" t="s">
        <v>83</v>
      </c>
      <c r="BK384" s="239">
        <f>ROUND(I384*H384,2)</f>
        <v>0</v>
      </c>
      <c r="BL384" s="18" t="s">
        <v>895</v>
      </c>
      <c r="BM384" s="238" t="s">
        <v>4880</v>
      </c>
    </row>
    <row r="385" s="2" customFormat="1">
      <c r="A385" s="39"/>
      <c r="B385" s="40"/>
      <c r="C385" s="41"/>
      <c r="D385" s="240" t="s">
        <v>349</v>
      </c>
      <c r="E385" s="41"/>
      <c r="F385" s="241" t="s">
        <v>4843</v>
      </c>
      <c r="G385" s="41"/>
      <c r="H385" s="41"/>
      <c r="I385" s="242"/>
      <c r="J385" s="41"/>
      <c r="K385" s="41"/>
      <c r="L385" s="45"/>
      <c r="M385" s="243"/>
      <c r="N385" s="244"/>
      <c r="O385" s="92"/>
      <c r="P385" s="92"/>
      <c r="Q385" s="92"/>
      <c r="R385" s="92"/>
      <c r="S385" s="92"/>
      <c r="T385" s="93"/>
      <c r="U385" s="39"/>
      <c r="V385" s="39"/>
      <c r="W385" s="39"/>
      <c r="X385" s="39"/>
      <c r="Y385" s="39"/>
      <c r="Z385" s="39"/>
      <c r="AA385" s="39"/>
      <c r="AB385" s="39"/>
      <c r="AC385" s="39"/>
      <c r="AD385" s="39"/>
      <c r="AE385" s="39"/>
      <c r="AT385" s="18" t="s">
        <v>349</v>
      </c>
      <c r="AU385" s="18" t="s">
        <v>92</v>
      </c>
    </row>
    <row r="386" s="2" customFormat="1" ht="16.5" customHeight="1">
      <c r="A386" s="39"/>
      <c r="B386" s="40"/>
      <c r="C386" s="295" t="s">
        <v>939</v>
      </c>
      <c r="D386" s="295" t="s">
        <v>621</v>
      </c>
      <c r="E386" s="296" t="s">
        <v>4845</v>
      </c>
      <c r="F386" s="297" t="s">
        <v>4846</v>
      </c>
      <c r="G386" s="298" t="s">
        <v>442</v>
      </c>
      <c r="H386" s="299">
        <v>4</v>
      </c>
      <c r="I386" s="300"/>
      <c r="J386" s="301">
        <f>ROUND(I386*H386,2)</f>
        <v>0</v>
      </c>
      <c r="K386" s="297" t="s">
        <v>1</v>
      </c>
      <c r="L386" s="302"/>
      <c r="M386" s="303" t="s">
        <v>1</v>
      </c>
      <c r="N386" s="304" t="s">
        <v>41</v>
      </c>
      <c r="O386" s="92"/>
      <c r="P386" s="236">
        <f>O386*H386</f>
        <v>0</v>
      </c>
      <c r="Q386" s="236">
        <v>0</v>
      </c>
      <c r="R386" s="236">
        <f>Q386*H386</f>
        <v>0</v>
      </c>
      <c r="S386" s="236">
        <v>0</v>
      </c>
      <c r="T386" s="237">
        <f>S386*H386</f>
        <v>0</v>
      </c>
      <c r="U386" s="39"/>
      <c r="V386" s="39"/>
      <c r="W386" s="39"/>
      <c r="X386" s="39"/>
      <c r="Y386" s="39"/>
      <c r="Z386" s="39"/>
      <c r="AA386" s="39"/>
      <c r="AB386" s="39"/>
      <c r="AC386" s="39"/>
      <c r="AD386" s="39"/>
      <c r="AE386" s="39"/>
      <c r="AR386" s="238" t="s">
        <v>4797</v>
      </c>
      <c r="AT386" s="238" t="s">
        <v>621</v>
      </c>
      <c r="AU386" s="238" t="s">
        <v>92</v>
      </c>
      <c r="AY386" s="18" t="s">
        <v>342</v>
      </c>
      <c r="BE386" s="239">
        <f>IF(N386="základní",J386,0)</f>
        <v>0</v>
      </c>
      <c r="BF386" s="239">
        <f>IF(N386="snížená",J386,0)</f>
        <v>0</v>
      </c>
      <c r="BG386" s="239">
        <f>IF(N386="zákl. přenesená",J386,0)</f>
        <v>0</v>
      </c>
      <c r="BH386" s="239">
        <f>IF(N386="sníž. přenesená",J386,0)</f>
        <v>0</v>
      </c>
      <c r="BI386" s="239">
        <f>IF(N386="nulová",J386,0)</f>
        <v>0</v>
      </c>
      <c r="BJ386" s="18" t="s">
        <v>83</v>
      </c>
      <c r="BK386" s="239">
        <f>ROUND(I386*H386,2)</f>
        <v>0</v>
      </c>
      <c r="BL386" s="18" t="s">
        <v>895</v>
      </c>
      <c r="BM386" s="238" t="s">
        <v>4881</v>
      </c>
    </row>
    <row r="387" s="2" customFormat="1">
      <c r="A387" s="39"/>
      <c r="B387" s="40"/>
      <c r="C387" s="41"/>
      <c r="D387" s="240" t="s">
        <v>349</v>
      </c>
      <c r="E387" s="41"/>
      <c r="F387" s="241" t="s">
        <v>4846</v>
      </c>
      <c r="G387" s="41"/>
      <c r="H387" s="41"/>
      <c r="I387" s="242"/>
      <c r="J387" s="41"/>
      <c r="K387" s="41"/>
      <c r="L387" s="45"/>
      <c r="M387" s="243"/>
      <c r="N387" s="244"/>
      <c r="O387" s="92"/>
      <c r="P387" s="92"/>
      <c r="Q387" s="92"/>
      <c r="R387" s="92"/>
      <c r="S387" s="92"/>
      <c r="T387" s="93"/>
      <c r="U387" s="39"/>
      <c r="V387" s="39"/>
      <c r="W387" s="39"/>
      <c r="X387" s="39"/>
      <c r="Y387" s="39"/>
      <c r="Z387" s="39"/>
      <c r="AA387" s="39"/>
      <c r="AB387" s="39"/>
      <c r="AC387" s="39"/>
      <c r="AD387" s="39"/>
      <c r="AE387" s="39"/>
      <c r="AT387" s="18" t="s">
        <v>349</v>
      </c>
      <c r="AU387" s="18" t="s">
        <v>92</v>
      </c>
    </row>
    <row r="388" s="13" customFormat="1">
      <c r="A388" s="13"/>
      <c r="B388" s="252"/>
      <c r="C388" s="253"/>
      <c r="D388" s="240" t="s">
        <v>446</v>
      </c>
      <c r="E388" s="254" t="s">
        <v>1</v>
      </c>
      <c r="F388" s="255" t="s">
        <v>4848</v>
      </c>
      <c r="G388" s="253"/>
      <c r="H388" s="256">
        <v>4</v>
      </c>
      <c r="I388" s="257"/>
      <c r="J388" s="253"/>
      <c r="K388" s="253"/>
      <c r="L388" s="258"/>
      <c r="M388" s="259"/>
      <c r="N388" s="260"/>
      <c r="O388" s="260"/>
      <c r="P388" s="260"/>
      <c r="Q388" s="260"/>
      <c r="R388" s="260"/>
      <c r="S388" s="260"/>
      <c r="T388" s="261"/>
      <c r="U388" s="13"/>
      <c r="V388" s="13"/>
      <c r="W388" s="13"/>
      <c r="X388" s="13"/>
      <c r="Y388" s="13"/>
      <c r="Z388" s="13"/>
      <c r="AA388" s="13"/>
      <c r="AB388" s="13"/>
      <c r="AC388" s="13"/>
      <c r="AD388" s="13"/>
      <c r="AE388" s="13"/>
      <c r="AT388" s="262" t="s">
        <v>446</v>
      </c>
      <c r="AU388" s="262" t="s">
        <v>92</v>
      </c>
      <c r="AV388" s="13" t="s">
        <v>85</v>
      </c>
      <c r="AW388" s="13" t="s">
        <v>32</v>
      </c>
      <c r="AX388" s="13" t="s">
        <v>83</v>
      </c>
      <c r="AY388" s="262" t="s">
        <v>342</v>
      </c>
    </row>
    <row r="389" s="2" customFormat="1" ht="16.5" customHeight="1">
      <c r="A389" s="39"/>
      <c r="B389" s="40"/>
      <c r="C389" s="295" t="s">
        <v>944</v>
      </c>
      <c r="D389" s="295" t="s">
        <v>621</v>
      </c>
      <c r="E389" s="296" t="s">
        <v>4849</v>
      </c>
      <c r="F389" s="297" t="s">
        <v>4850</v>
      </c>
      <c r="G389" s="298" t="s">
        <v>442</v>
      </c>
      <c r="H389" s="299">
        <v>4</v>
      </c>
      <c r="I389" s="300"/>
      <c r="J389" s="301">
        <f>ROUND(I389*H389,2)</f>
        <v>0</v>
      </c>
      <c r="K389" s="297" t="s">
        <v>1</v>
      </c>
      <c r="L389" s="302"/>
      <c r="M389" s="303" t="s">
        <v>1</v>
      </c>
      <c r="N389" s="304" t="s">
        <v>41</v>
      </c>
      <c r="O389" s="92"/>
      <c r="P389" s="236">
        <f>O389*H389</f>
        <v>0</v>
      </c>
      <c r="Q389" s="236">
        <v>0</v>
      </c>
      <c r="R389" s="236">
        <f>Q389*H389</f>
        <v>0</v>
      </c>
      <c r="S389" s="236">
        <v>0</v>
      </c>
      <c r="T389" s="237">
        <f>S389*H389</f>
        <v>0</v>
      </c>
      <c r="U389" s="39"/>
      <c r="V389" s="39"/>
      <c r="W389" s="39"/>
      <c r="X389" s="39"/>
      <c r="Y389" s="39"/>
      <c r="Z389" s="39"/>
      <c r="AA389" s="39"/>
      <c r="AB389" s="39"/>
      <c r="AC389" s="39"/>
      <c r="AD389" s="39"/>
      <c r="AE389" s="39"/>
      <c r="AR389" s="238" t="s">
        <v>4797</v>
      </c>
      <c r="AT389" s="238" t="s">
        <v>621</v>
      </c>
      <c r="AU389" s="238" t="s">
        <v>92</v>
      </c>
      <c r="AY389" s="18" t="s">
        <v>342</v>
      </c>
      <c r="BE389" s="239">
        <f>IF(N389="základní",J389,0)</f>
        <v>0</v>
      </c>
      <c r="BF389" s="239">
        <f>IF(N389="snížená",J389,0)</f>
        <v>0</v>
      </c>
      <c r="BG389" s="239">
        <f>IF(N389="zákl. přenesená",J389,0)</f>
        <v>0</v>
      </c>
      <c r="BH389" s="239">
        <f>IF(N389="sníž. přenesená",J389,0)</f>
        <v>0</v>
      </c>
      <c r="BI389" s="239">
        <f>IF(N389="nulová",J389,0)</f>
        <v>0</v>
      </c>
      <c r="BJ389" s="18" t="s">
        <v>83</v>
      </c>
      <c r="BK389" s="239">
        <f>ROUND(I389*H389,2)</f>
        <v>0</v>
      </c>
      <c r="BL389" s="18" t="s">
        <v>895</v>
      </c>
      <c r="BM389" s="238" t="s">
        <v>4882</v>
      </c>
    </row>
    <row r="390" s="2" customFormat="1">
      <c r="A390" s="39"/>
      <c r="B390" s="40"/>
      <c r="C390" s="41"/>
      <c r="D390" s="240" t="s">
        <v>349</v>
      </c>
      <c r="E390" s="41"/>
      <c r="F390" s="241" t="s">
        <v>4850</v>
      </c>
      <c r="G390" s="41"/>
      <c r="H390" s="41"/>
      <c r="I390" s="242"/>
      <c r="J390" s="41"/>
      <c r="K390" s="41"/>
      <c r="L390" s="45"/>
      <c r="M390" s="243"/>
      <c r="N390" s="244"/>
      <c r="O390" s="92"/>
      <c r="P390" s="92"/>
      <c r="Q390" s="92"/>
      <c r="R390" s="92"/>
      <c r="S390" s="92"/>
      <c r="T390" s="93"/>
      <c r="U390" s="39"/>
      <c r="V390" s="39"/>
      <c r="W390" s="39"/>
      <c r="X390" s="39"/>
      <c r="Y390" s="39"/>
      <c r="Z390" s="39"/>
      <c r="AA390" s="39"/>
      <c r="AB390" s="39"/>
      <c r="AC390" s="39"/>
      <c r="AD390" s="39"/>
      <c r="AE390" s="39"/>
      <c r="AT390" s="18" t="s">
        <v>349</v>
      </c>
      <c r="AU390" s="18" t="s">
        <v>92</v>
      </c>
    </row>
    <row r="391" s="2" customFormat="1" ht="16.5" customHeight="1">
      <c r="A391" s="39"/>
      <c r="B391" s="40"/>
      <c r="C391" s="295" t="s">
        <v>952</v>
      </c>
      <c r="D391" s="295" t="s">
        <v>621</v>
      </c>
      <c r="E391" s="296" t="s">
        <v>4852</v>
      </c>
      <c r="F391" s="297" t="s">
        <v>4853</v>
      </c>
      <c r="G391" s="298" t="s">
        <v>442</v>
      </c>
      <c r="H391" s="299">
        <v>2</v>
      </c>
      <c r="I391" s="300"/>
      <c r="J391" s="301">
        <f>ROUND(I391*H391,2)</f>
        <v>0</v>
      </c>
      <c r="K391" s="297" t="s">
        <v>1</v>
      </c>
      <c r="L391" s="302"/>
      <c r="M391" s="303" t="s">
        <v>1</v>
      </c>
      <c r="N391" s="304" t="s">
        <v>41</v>
      </c>
      <c r="O391" s="92"/>
      <c r="P391" s="236">
        <f>O391*H391</f>
        <v>0</v>
      </c>
      <c r="Q391" s="236">
        <v>0.00088000000000000003</v>
      </c>
      <c r="R391" s="236">
        <f>Q391*H391</f>
        <v>0.0017600000000000001</v>
      </c>
      <c r="S391" s="236">
        <v>0</v>
      </c>
      <c r="T391" s="237">
        <f>S391*H391</f>
        <v>0</v>
      </c>
      <c r="U391" s="39"/>
      <c r="V391" s="39"/>
      <c r="W391" s="39"/>
      <c r="X391" s="39"/>
      <c r="Y391" s="39"/>
      <c r="Z391" s="39"/>
      <c r="AA391" s="39"/>
      <c r="AB391" s="39"/>
      <c r="AC391" s="39"/>
      <c r="AD391" s="39"/>
      <c r="AE391" s="39"/>
      <c r="AR391" s="238" t="s">
        <v>4797</v>
      </c>
      <c r="AT391" s="238" t="s">
        <v>621</v>
      </c>
      <c r="AU391" s="238" t="s">
        <v>92</v>
      </c>
      <c r="AY391" s="18" t="s">
        <v>342</v>
      </c>
      <c r="BE391" s="239">
        <f>IF(N391="základní",J391,0)</f>
        <v>0</v>
      </c>
      <c r="BF391" s="239">
        <f>IF(N391="snížená",J391,0)</f>
        <v>0</v>
      </c>
      <c r="BG391" s="239">
        <f>IF(N391="zákl. přenesená",J391,0)</f>
        <v>0</v>
      </c>
      <c r="BH391" s="239">
        <f>IF(N391="sníž. přenesená",J391,0)</f>
        <v>0</v>
      </c>
      <c r="BI391" s="239">
        <f>IF(N391="nulová",J391,0)</f>
        <v>0</v>
      </c>
      <c r="BJ391" s="18" t="s">
        <v>83</v>
      </c>
      <c r="BK391" s="239">
        <f>ROUND(I391*H391,2)</f>
        <v>0</v>
      </c>
      <c r="BL391" s="18" t="s">
        <v>895</v>
      </c>
      <c r="BM391" s="238" t="s">
        <v>4883</v>
      </c>
    </row>
    <row r="392" s="2" customFormat="1">
      <c r="A392" s="39"/>
      <c r="B392" s="40"/>
      <c r="C392" s="41"/>
      <c r="D392" s="240" t="s">
        <v>349</v>
      </c>
      <c r="E392" s="41"/>
      <c r="F392" s="241" t="s">
        <v>4853</v>
      </c>
      <c r="G392" s="41"/>
      <c r="H392" s="41"/>
      <c r="I392" s="242"/>
      <c r="J392" s="41"/>
      <c r="K392" s="41"/>
      <c r="L392" s="45"/>
      <c r="M392" s="243"/>
      <c r="N392" s="244"/>
      <c r="O392" s="92"/>
      <c r="P392" s="92"/>
      <c r="Q392" s="92"/>
      <c r="R392" s="92"/>
      <c r="S392" s="92"/>
      <c r="T392" s="93"/>
      <c r="U392" s="39"/>
      <c r="V392" s="39"/>
      <c r="W392" s="39"/>
      <c r="X392" s="39"/>
      <c r="Y392" s="39"/>
      <c r="Z392" s="39"/>
      <c r="AA392" s="39"/>
      <c r="AB392" s="39"/>
      <c r="AC392" s="39"/>
      <c r="AD392" s="39"/>
      <c r="AE392" s="39"/>
      <c r="AT392" s="18" t="s">
        <v>349</v>
      </c>
      <c r="AU392" s="18" t="s">
        <v>92</v>
      </c>
    </row>
    <row r="393" s="2" customFormat="1" ht="16.5" customHeight="1">
      <c r="A393" s="39"/>
      <c r="B393" s="40"/>
      <c r="C393" s="227" t="s">
        <v>959</v>
      </c>
      <c r="D393" s="227" t="s">
        <v>343</v>
      </c>
      <c r="E393" s="228" t="s">
        <v>4855</v>
      </c>
      <c r="F393" s="229" t="s">
        <v>4856</v>
      </c>
      <c r="G393" s="230" t="s">
        <v>543</v>
      </c>
      <c r="H393" s="231">
        <v>6</v>
      </c>
      <c r="I393" s="232"/>
      <c r="J393" s="233">
        <f>ROUND(I393*H393,2)</f>
        <v>0</v>
      </c>
      <c r="K393" s="229" t="s">
        <v>1</v>
      </c>
      <c r="L393" s="45"/>
      <c r="M393" s="234" t="s">
        <v>1</v>
      </c>
      <c r="N393" s="235" t="s">
        <v>41</v>
      </c>
      <c r="O393" s="92"/>
      <c r="P393" s="236">
        <f>O393*H393</f>
        <v>0</v>
      </c>
      <c r="Q393" s="236">
        <v>0</v>
      </c>
      <c r="R393" s="236">
        <f>Q393*H393</f>
        <v>0</v>
      </c>
      <c r="S393" s="236">
        <v>0</v>
      </c>
      <c r="T393" s="237">
        <f>S393*H393</f>
        <v>0</v>
      </c>
      <c r="U393" s="39"/>
      <c r="V393" s="39"/>
      <c r="W393" s="39"/>
      <c r="X393" s="39"/>
      <c r="Y393" s="39"/>
      <c r="Z393" s="39"/>
      <c r="AA393" s="39"/>
      <c r="AB393" s="39"/>
      <c r="AC393" s="39"/>
      <c r="AD393" s="39"/>
      <c r="AE393" s="39"/>
      <c r="AR393" s="238" t="s">
        <v>895</v>
      </c>
      <c r="AT393" s="238" t="s">
        <v>343</v>
      </c>
      <c r="AU393" s="238" t="s">
        <v>92</v>
      </c>
      <c r="AY393" s="18" t="s">
        <v>342</v>
      </c>
      <c r="BE393" s="239">
        <f>IF(N393="základní",J393,0)</f>
        <v>0</v>
      </c>
      <c r="BF393" s="239">
        <f>IF(N393="snížená",J393,0)</f>
        <v>0</v>
      </c>
      <c r="BG393" s="239">
        <f>IF(N393="zákl. přenesená",J393,0)</f>
        <v>0</v>
      </c>
      <c r="BH393" s="239">
        <f>IF(N393="sníž. přenesená",J393,0)</f>
        <v>0</v>
      </c>
      <c r="BI393" s="239">
        <f>IF(N393="nulová",J393,0)</f>
        <v>0</v>
      </c>
      <c r="BJ393" s="18" t="s">
        <v>83</v>
      </c>
      <c r="BK393" s="239">
        <f>ROUND(I393*H393,2)</f>
        <v>0</v>
      </c>
      <c r="BL393" s="18" t="s">
        <v>895</v>
      </c>
      <c r="BM393" s="238" t="s">
        <v>4884</v>
      </c>
    </row>
    <row r="394" s="2" customFormat="1">
      <c r="A394" s="39"/>
      <c r="B394" s="40"/>
      <c r="C394" s="41"/>
      <c r="D394" s="240" t="s">
        <v>349</v>
      </c>
      <c r="E394" s="41"/>
      <c r="F394" s="241" t="s">
        <v>4856</v>
      </c>
      <c r="G394" s="41"/>
      <c r="H394" s="41"/>
      <c r="I394" s="242"/>
      <c r="J394" s="41"/>
      <c r="K394" s="41"/>
      <c r="L394" s="45"/>
      <c r="M394" s="243"/>
      <c r="N394" s="244"/>
      <c r="O394" s="92"/>
      <c r="P394" s="92"/>
      <c r="Q394" s="92"/>
      <c r="R394" s="92"/>
      <c r="S394" s="92"/>
      <c r="T394" s="93"/>
      <c r="U394" s="39"/>
      <c r="V394" s="39"/>
      <c r="W394" s="39"/>
      <c r="X394" s="39"/>
      <c r="Y394" s="39"/>
      <c r="Z394" s="39"/>
      <c r="AA394" s="39"/>
      <c r="AB394" s="39"/>
      <c r="AC394" s="39"/>
      <c r="AD394" s="39"/>
      <c r="AE394" s="39"/>
      <c r="AT394" s="18" t="s">
        <v>349</v>
      </c>
      <c r="AU394" s="18" t="s">
        <v>92</v>
      </c>
    </row>
    <row r="395" s="13" customFormat="1">
      <c r="A395" s="13"/>
      <c r="B395" s="252"/>
      <c r="C395" s="253"/>
      <c r="D395" s="240" t="s">
        <v>446</v>
      </c>
      <c r="E395" s="254" t="s">
        <v>1</v>
      </c>
      <c r="F395" s="255" t="s">
        <v>4858</v>
      </c>
      <c r="G395" s="253"/>
      <c r="H395" s="256">
        <v>6</v>
      </c>
      <c r="I395" s="257"/>
      <c r="J395" s="253"/>
      <c r="K395" s="253"/>
      <c r="L395" s="258"/>
      <c r="M395" s="259"/>
      <c r="N395" s="260"/>
      <c r="O395" s="260"/>
      <c r="P395" s="260"/>
      <c r="Q395" s="260"/>
      <c r="R395" s="260"/>
      <c r="S395" s="260"/>
      <c r="T395" s="261"/>
      <c r="U395" s="13"/>
      <c r="V395" s="13"/>
      <c r="W395" s="13"/>
      <c r="X395" s="13"/>
      <c r="Y395" s="13"/>
      <c r="Z395" s="13"/>
      <c r="AA395" s="13"/>
      <c r="AB395" s="13"/>
      <c r="AC395" s="13"/>
      <c r="AD395" s="13"/>
      <c r="AE395" s="13"/>
      <c r="AT395" s="262" t="s">
        <v>446</v>
      </c>
      <c r="AU395" s="262" t="s">
        <v>92</v>
      </c>
      <c r="AV395" s="13" t="s">
        <v>85</v>
      </c>
      <c r="AW395" s="13" t="s">
        <v>32</v>
      </c>
      <c r="AX395" s="13" t="s">
        <v>83</v>
      </c>
      <c r="AY395" s="262" t="s">
        <v>342</v>
      </c>
    </row>
    <row r="396" s="2" customFormat="1" ht="16.5" customHeight="1">
      <c r="A396" s="39"/>
      <c r="B396" s="40"/>
      <c r="C396" s="295" t="s">
        <v>964</v>
      </c>
      <c r="D396" s="295" t="s">
        <v>621</v>
      </c>
      <c r="E396" s="296" t="s">
        <v>4859</v>
      </c>
      <c r="F396" s="297" t="s">
        <v>4860</v>
      </c>
      <c r="G396" s="298" t="s">
        <v>543</v>
      </c>
      <c r="H396" s="299">
        <v>6</v>
      </c>
      <c r="I396" s="300"/>
      <c r="J396" s="301">
        <f>ROUND(I396*H396,2)</f>
        <v>0</v>
      </c>
      <c r="K396" s="297" t="s">
        <v>1</v>
      </c>
      <c r="L396" s="302"/>
      <c r="M396" s="303" t="s">
        <v>1</v>
      </c>
      <c r="N396" s="304" t="s">
        <v>41</v>
      </c>
      <c r="O396" s="92"/>
      <c r="P396" s="236">
        <f>O396*H396</f>
        <v>0</v>
      </c>
      <c r="Q396" s="236">
        <v>0.00042999999999999999</v>
      </c>
      <c r="R396" s="236">
        <f>Q396*H396</f>
        <v>0.0025799999999999998</v>
      </c>
      <c r="S396" s="236">
        <v>0</v>
      </c>
      <c r="T396" s="237">
        <f>S396*H396</f>
        <v>0</v>
      </c>
      <c r="U396" s="39"/>
      <c r="V396" s="39"/>
      <c r="W396" s="39"/>
      <c r="X396" s="39"/>
      <c r="Y396" s="39"/>
      <c r="Z396" s="39"/>
      <c r="AA396" s="39"/>
      <c r="AB396" s="39"/>
      <c r="AC396" s="39"/>
      <c r="AD396" s="39"/>
      <c r="AE396" s="39"/>
      <c r="AR396" s="238" t="s">
        <v>4797</v>
      </c>
      <c r="AT396" s="238" t="s">
        <v>621</v>
      </c>
      <c r="AU396" s="238" t="s">
        <v>92</v>
      </c>
      <c r="AY396" s="18" t="s">
        <v>342</v>
      </c>
      <c r="BE396" s="239">
        <f>IF(N396="základní",J396,0)</f>
        <v>0</v>
      </c>
      <c r="BF396" s="239">
        <f>IF(N396="snížená",J396,0)</f>
        <v>0</v>
      </c>
      <c r="BG396" s="239">
        <f>IF(N396="zákl. přenesená",J396,0)</f>
        <v>0</v>
      </c>
      <c r="BH396" s="239">
        <f>IF(N396="sníž. přenesená",J396,0)</f>
        <v>0</v>
      </c>
      <c r="BI396" s="239">
        <f>IF(N396="nulová",J396,0)</f>
        <v>0</v>
      </c>
      <c r="BJ396" s="18" t="s">
        <v>83</v>
      </c>
      <c r="BK396" s="239">
        <f>ROUND(I396*H396,2)</f>
        <v>0</v>
      </c>
      <c r="BL396" s="18" t="s">
        <v>895</v>
      </c>
      <c r="BM396" s="238" t="s">
        <v>4885</v>
      </c>
    </row>
    <row r="397" s="2" customFormat="1">
      <c r="A397" s="39"/>
      <c r="B397" s="40"/>
      <c r="C397" s="41"/>
      <c r="D397" s="240" t="s">
        <v>349</v>
      </c>
      <c r="E397" s="41"/>
      <c r="F397" s="241" t="s">
        <v>4860</v>
      </c>
      <c r="G397" s="41"/>
      <c r="H397" s="41"/>
      <c r="I397" s="242"/>
      <c r="J397" s="41"/>
      <c r="K397" s="41"/>
      <c r="L397" s="45"/>
      <c r="M397" s="243"/>
      <c r="N397" s="244"/>
      <c r="O397" s="92"/>
      <c r="P397" s="92"/>
      <c r="Q397" s="92"/>
      <c r="R397" s="92"/>
      <c r="S397" s="92"/>
      <c r="T397" s="93"/>
      <c r="U397" s="39"/>
      <c r="V397" s="39"/>
      <c r="W397" s="39"/>
      <c r="X397" s="39"/>
      <c r="Y397" s="39"/>
      <c r="Z397" s="39"/>
      <c r="AA397" s="39"/>
      <c r="AB397" s="39"/>
      <c r="AC397" s="39"/>
      <c r="AD397" s="39"/>
      <c r="AE397" s="39"/>
      <c r="AT397" s="18" t="s">
        <v>349</v>
      </c>
      <c r="AU397" s="18" t="s">
        <v>92</v>
      </c>
    </row>
    <row r="398" s="13" customFormat="1">
      <c r="A398" s="13"/>
      <c r="B398" s="252"/>
      <c r="C398" s="253"/>
      <c r="D398" s="240" t="s">
        <v>446</v>
      </c>
      <c r="E398" s="254" t="s">
        <v>1</v>
      </c>
      <c r="F398" s="255" t="s">
        <v>368</v>
      </c>
      <c r="G398" s="253"/>
      <c r="H398" s="256">
        <v>6</v>
      </c>
      <c r="I398" s="257"/>
      <c r="J398" s="253"/>
      <c r="K398" s="253"/>
      <c r="L398" s="258"/>
      <c r="M398" s="259"/>
      <c r="N398" s="260"/>
      <c r="O398" s="260"/>
      <c r="P398" s="260"/>
      <c r="Q398" s="260"/>
      <c r="R398" s="260"/>
      <c r="S398" s="260"/>
      <c r="T398" s="261"/>
      <c r="U398" s="13"/>
      <c r="V398" s="13"/>
      <c r="W398" s="13"/>
      <c r="X398" s="13"/>
      <c r="Y398" s="13"/>
      <c r="Z398" s="13"/>
      <c r="AA398" s="13"/>
      <c r="AB398" s="13"/>
      <c r="AC398" s="13"/>
      <c r="AD398" s="13"/>
      <c r="AE398" s="13"/>
      <c r="AT398" s="262" t="s">
        <v>446</v>
      </c>
      <c r="AU398" s="262" t="s">
        <v>92</v>
      </c>
      <c r="AV398" s="13" t="s">
        <v>85</v>
      </c>
      <c r="AW398" s="13" t="s">
        <v>32</v>
      </c>
      <c r="AX398" s="13" t="s">
        <v>83</v>
      </c>
      <c r="AY398" s="262" t="s">
        <v>342</v>
      </c>
    </row>
    <row r="399" s="2" customFormat="1" ht="16.5" customHeight="1">
      <c r="A399" s="39"/>
      <c r="B399" s="40"/>
      <c r="C399" s="295" t="s">
        <v>969</v>
      </c>
      <c r="D399" s="295" t="s">
        <v>621</v>
      </c>
      <c r="E399" s="296" t="s">
        <v>4862</v>
      </c>
      <c r="F399" s="297" t="s">
        <v>4863</v>
      </c>
      <c r="G399" s="298" t="s">
        <v>442</v>
      </c>
      <c r="H399" s="299">
        <v>2</v>
      </c>
      <c r="I399" s="300"/>
      <c r="J399" s="301">
        <f>ROUND(I399*H399,2)</f>
        <v>0</v>
      </c>
      <c r="K399" s="297" t="s">
        <v>1</v>
      </c>
      <c r="L399" s="302"/>
      <c r="M399" s="303" t="s">
        <v>1</v>
      </c>
      <c r="N399" s="304" t="s">
        <v>41</v>
      </c>
      <c r="O399" s="92"/>
      <c r="P399" s="236">
        <f>O399*H399</f>
        <v>0</v>
      </c>
      <c r="Q399" s="236">
        <v>0.00010000000000000001</v>
      </c>
      <c r="R399" s="236">
        <f>Q399*H399</f>
        <v>0.00020000000000000001</v>
      </c>
      <c r="S399" s="236">
        <v>0</v>
      </c>
      <c r="T399" s="237">
        <f>S399*H399</f>
        <v>0</v>
      </c>
      <c r="U399" s="39"/>
      <c r="V399" s="39"/>
      <c r="W399" s="39"/>
      <c r="X399" s="39"/>
      <c r="Y399" s="39"/>
      <c r="Z399" s="39"/>
      <c r="AA399" s="39"/>
      <c r="AB399" s="39"/>
      <c r="AC399" s="39"/>
      <c r="AD399" s="39"/>
      <c r="AE399" s="39"/>
      <c r="AR399" s="238" t="s">
        <v>4797</v>
      </c>
      <c r="AT399" s="238" t="s">
        <v>621</v>
      </c>
      <c r="AU399" s="238" t="s">
        <v>92</v>
      </c>
      <c r="AY399" s="18" t="s">
        <v>342</v>
      </c>
      <c r="BE399" s="239">
        <f>IF(N399="základní",J399,0)</f>
        <v>0</v>
      </c>
      <c r="BF399" s="239">
        <f>IF(N399="snížená",J399,0)</f>
        <v>0</v>
      </c>
      <c r="BG399" s="239">
        <f>IF(N399="zákl. přenesená",J399,0)</f>
        <v>0</v>
      </c>
      <c r="BH399" s="239">
        <f>IF(N399="sníž. přenesená",J399,0)</f>
        <v>0</v>
      </c>
      <c r="BI399" s="239">
        <f>IF(N399="nulová",J399,0)</f>
        <v>0</v>
      </c>
      <c r="BJ399" s="18" t="s">
        <v>83</v>
      </c>
      <c r="BK399" s="239">
        <f>ROUND(I399*H399,2)</f>
        <v>0</v>
      </c>
      <c r="BL399" s="18" t="s">
        <v>895</v>
      </c>
      <c r="BM399" s="238" t="s">
        <v>4886</v>
      </c>
    </row>
    <row r="400" s="2" customFormat="1">
      <c r="A400" s="39"/>
      <c r="B400" s="40"/>
      <c r="C400" s="41"/>
      <c r="D400" s="240" t="s">
        <v>349</v>
      </c>
      <c r="E400" s="41"/>
      <c r="F400" s="241" t="s">
        <v>4863</v>
      </c>
      <c r="G400" s="41"/>
      <c r="H400" s="41"/>
      <c r="I400" s="242"/>
      <c r="J400" s="41"/>
      <c r="K400" s="41"/>
      <c r="L400" s="45"/>
      <c r="M400" s="243"/>
      <c r="N400" s="244"/>
      <c r="O400" s="92"/>
      <c r="P400" s="92"/>
      <c r="Q400" s="92"/>
      <c r="R400" s="92"/>
      <c r="S400" s="92"/>
      <c r="T400" s="93"/>
      <c r="U400" s="39"/>
      <c r="V400" s="39"/>
      <c r="W400" s="39"/>
      <c r="X400" s="39"/>
      <c r="Y400" s="39"/>
      <c r="Z400" s="39"/>
      <c r="AA400" s="39"/>
      <c r="AB400" s="39"/>
      <c r="AC400" s="39"/>
      <c r="AD400" s="39"/>
      <c r="AE400" s="39"/>
      <c r="AT400" s="18" t="s">
        <v>349</v>
      </c>
      <c r="AU400" s="18" t="s">
        <v>92</v>
      </c>
    </row>
    <row r="401" s="13" customFormat="1">
      <c r="A401" s="13"/>
      <c r="B401" s="252"/>
      <c r="C401" s="253"/>
      <c r="D401" s="240" t="s">
        <v>446</v>
      </c>
      <c r="E401" s="254" t="s">
        <v>1</v>
      </c>
      <c r="F401" s="255" t="s">
        <v>85</v>
      </c>
      <c r="G401" s="253"/>
      <c r="H401" s="256">
        <v>2</v>
      </c>
      <c r="I401" s="257"/>
      <c r="J401" s="253"/>
      <c r="K401" s="253"/>
      <c r="L401" s="258"/>
      <c r="M401" s="259"/>
      <c r="N401" s="260"/>
      <c r="O401" s="260"/>
      <c r="P401" s="260"/>
      <c r="Q401" s="260"/>
      <c r="R401" s="260"/>
      <c r="S401" s="260"/>
      <c r="T401" s="261"/>
      <c r="U401" s="13"/>
      <c r="V401" s="13"/>
      <c r="W401" s="13"/>
      <c r="X401" s="13"/>
      <c r="Y401" s="13"/>
      <c r="Z401" s="13"/>
      <c r="AA401" s="13"/>
      <c r="AB401" s="13"/>
      <c r="AC401" s="13"/>
      <c r="AD401" s="13"/>
      <c r="AE401" s="13"/>
      <c r="AT401" s="262" t="s">
        <v>446</v>
      </c>
      <c r="AU401" s="262" t="s">
        <v>92</v>
      </c>
      <c r="AV401" s="13" t="s">
        <v>85</v>
      </c>
      <c r="AW401" s="13" t="s">
        <v>32</v>
      </c>
      <c r="AX401" s="13" t="s">
        <v>83</v>
      </c>
      <c r="AY401" s="262" t="s">
        <v>342</v>
      </c>
    </row>
    <row r="402" s="2" customFormat="1" ht="16.5" customHeight="1">
      <c r="A402" s="39"/>
      <c r="B402" s="40"/>
      <c r="C402" s="227" t="s">
        <v>975</v>
      </c>
      <c r="D402" s="227" t="s">
        <v>343</v>
      </c>
      <c r="E402" s="228" t="s">
        <v>4865</v>
      </c>
      <c r="F402" s="229" t="s">
        <v>4866</v>
      </c>
      <c r="G402" s="230" t="s">
        <v>442</v>
      </c>
      <c r="H402" s="231">
        <v>2</v>
      </c>
      <c r="I402" s="232"/>
      <c r="J402" s="233">
        <f>ROUND(I402*H402,2)</f>
        <v>0</v>
      </c>
      <c r="K402" s="229" t="s">
        <v>1</v>
      </c>
      <c r="L402" s="45"/>
      <c r="M402" s="234" t="s">
        <v>1</v>
      </c>
      <c r="N402" s="235" t="s">
        <v>41</v>
      </c>
      <c r="O402" s="92"/>
      <c r="P402" s="236">
        <f>O402*H402</f>
        <v>0</v>
      </c>
      <c r="Q402" s="236">
        <v>0</v>
      </c>
      <c r="R402" s="236">
        <f>Q402*H402</f>
        <v>0</v>
      </c>
      <c r="S402" s="236">
        <v>0</v>
      </c>
      <c r="T402" s="237">
        <f>S402*H402</f>
        <v>0</v>
      </c>
      <c r="U402" s="39"/>
      <c r="V402" s="39"/>
      <c r="W402" s="39"/>
      <c r="X402" s="39"/>
      <c r="Y402" s="39"/>
      <c r="Z402" s="39"/>
      <c r="AA402" s="39"/>
      <c r="AB402" s="39"/>
      <c r="AC402" s="39"/>
      <c r="AD402" s="39"/>
      <c r="AE402" s="39"/>
      <c r="AR402" s="238" t="s">
        <v>895</v>
      </c>
      <c r="AT402" s="238" t="s">
        <v>343</v>
      </c>
      <c r="AU402" s="238" t="s">
        <v>92</v>
      </c>
      <c r="AY402" s="18" t="s">
        <v>342</v>
      </c>
      <c r="BE402" s="239">
        <f>IF(N402="základní",J402,0)</f>
        <v>0</v>
      </c>
      <c r="BF402" s="239">
        <f>IF(N402="snížená",J402,0)</f>
        <v>0</v>
      </c>
      <c r="BG402" s="239">
        <f>IF(N402="zákl. přenesená",J402,0)</f>
        <v>0</v>
      </c>
      <c r="BH402" s="239">
        <f>IF(N402="sníž. přenesená",J402,0)</f>
        <v>0</v>
      </c>
      <c r="BI402" s="239">
        <f>IF(N402="nulová",J402,0)</f>
        <v>0</v>
      </c>
      <c r="BJ402" s="18" t="s">
        <v>83</v>
      </c>
      <c r="BK402" s="239">
        <f>ROUND(I402*H402,2)</f>
        <v>0</v>
      </c>
      <c r="BL402" s="18" t="s">
        <v>895</v>
      </c>
      <c r="BM402" s="238" t="s">
        <v>4887</v>
      </c>
    </row>
    <row r="403" s="2" customFormat="1">
      <c r="A403" s="39"/>
      <c r="B403" s="40"/>
      <c r="C403" s="41"/>
      <c r="D403" s="240" t="s">
        <v>349</v>
      </c>
      <c r="E403" s="41"/>
      <c r="F403" s="241" t="s">
        <v>4866</v>
      </c>
      <c r="G403" s="41"/>
      <c r="H403" s="41"/>
      <c r="I403" s="242"/>
      <c r="J403" s="41"/>
      <c r="K403" s="41"/>
      <c r="L403" s="45"/>
      <c r="M403" s="243"/>
      <c r="N403" s="244"/>
      <c r="O403" s="92"/>
      <c r="P403" s="92"/>
      <c r="Q403" s="92"/>
      <c r="R403" s="92"/>
      <c r="S403" s="92"/>
      <c r="T403" s="93"/>
      <c r="U403" s="39"/>
      <c r="V403" s="39"/>
      <c r="W403" s="39"/>
      <c r="X403" s="39"/>
      <c r="Y403" s="39"/>
      <c r="Z403" s="39"/>
      <c r="AA403" s="39"/>
      <c r="AB403" s="39"/>
      <c r="AC403" s="39"/>
      <c r="AD403" s="39"/>
      <c r="AE403" s="39"/>
      <c r="AT403" s="18" t="s">
        <v>349</v>
      </c>
      <c r="AU403" s="18" t="s">
        <v>92</v>
      </c>
    </row>
    <row r="404" s="2" customFormat="1" ht="16.5" customHeight="1">
      <c r="A404" s="39"/>
      <c r="B404" s="40"/>
      <c r="C404" s="295" t="s">
        <v>980</v>
      </c>
      <c r="D404" s="295" t="s">
        <v>621</v>
      </c>
      <c r="E404" s="296" t="s">
        <v>4868</v>
      </c>
      <c r="F404" s="297" t="s">
        <v>4869</v>
      </c>
      <c r="G404" s="298" t="s">
        <v>442</v>
      </c>
      <c r="H404" s="299">
        <v>2</v>
      </c>
      <c r="I404" s="300"/>
      <c r="J404" s="301">
        <f>ROUND(I404*H404,2)</f>
        <v>0</v>
      </c>
      <c r="K404" s="297" t="s">
        <v>1</v>
      </c>
      <c r="L404" s="302"/>
      <c r="M404" s="303" t="s">
        <v>1</v>
      </c>
      <c r="N404" s="304" t="s">
        <v>41</v>
      </c>
      <c r="O404" s="92"/>
      <c r="P404" s="236">
        <f>O404*H404</f>
        <v>0</v>
      </c>
      <c r="Q404" s="236">
        <v>0.00012999999999999999</v>
      </c>
      <c r="R404" s="236">
        <f>Q404*H404</f>
        <v>0.00025999999999999998</v>
      </c>
      <c r="S404" s="236">
        <v>0</v>
      </c>
      <c r="T404" s="237">
        <f>S404*H404</f>
        <v>0</v>
      </c>
      <c r="U404" s="39"/>
      <c r="V404" s="39"/>
      <c r="W404" s="39"/>
      <c r="X404" s="39"/>
      <c r="Y404" s="39"/>
      <c r="Z404" s="39"/>
      <c r="AA404" s="39"/>
      <c r="AB404" s="39"/>
      <c r="AC404" s="39"/>
      <c r="AD404" s="39"/>
      <c r="AE404" s="39"/>
      <c r="AR404" s="238" t="s">
        <v>4797</v>
      </c>
      <c r="AT404" s="238" t="s">
        <v>621</v>
      </c>
      <c r="AU404" s="238" t="s">
        <v>92</v>
      </c>
      <c r="AY404" s="18" t="s">
        <v>342</v>
      </c>
      <c r="BE404" s="239">
        <f>IF(N404="základní",J404,0)</f>
        <v>0</v>
      </c>
      <c r="BF404" s="239">
        <f>IF(N404="snížená",J404,0)</f>
        <v>0</v>
      </c>
      <c r="BG404" s="239">
        <f>IF(N404="zákl. přenesená",J404,0)</f>
        <v>0</v>
      </c>
      <c r="BH404" s="239">
        <f>IF(N404="sníž. přenesená",J404,0)</f>
        <v>0</v>
      </c>
      <c r="BI404" s="239">
        <f>IF(N404="nulová",J404,0)</f>
        <v>0</v>
      </c>
      <c r="BJ404" s="18" t="s">
        <v>83</v>
      </c>
      <c r="BK404" s="239">
        <f>ROUND(I404*H404,2)</f>
        <v>0</v>
      </c>
      <c r="BL404" s="18" t="s">
        <v>895</v>
      </c>
      <c r="BM404" s="238" t="s">
        <v>4888</v>
      </c>
    </row>
    <row r="405" s="2" customFormat="1">
      <c r="A405" s="39"/>
      <c r="B405" s="40"/>
      <c r="C405" s="41"/>
      <c r="D405" s="240" t="s">
        <v>349</v>
      </c>
      <c r="E405" s="41"/>
      <c r="F405" s="241" t="s">
        <v>4869</v>
      </c>
      <c r="G405" s="41"/>
      <c r="H405" s="41"/>
      <c r="I405" s="242"/>
      <c r="J405" s="41"/>
      <c r="K405" s="41"/>
      <c r="L405" s="45"/>
      <c r="M405" s="243"/>
      <c r="N405" s="244"/>
      <c r="O405" s="92"/>
      <c r="P405" s="92"/>
      <c r="Q405" s="92"/>
      <c r="R405" s="92"/>
      <c r="S405" s="92"/>
      <c r="T405" s="93"/>
      <c r="U405" s="39"/>
      <c r="V405" s="39"/>
      <c r="W405" s="39"/>
      <c r="X405" s="39"/>
      <c r="Y405" s="39"/>
      <c r="Z405" s="39"/>
      <c r="AA405" s="39"/>
      <c r="AB405" s="39"/>
      <c r="AC405" s="39"/>
      <c r="AD405" s="39"/>
      <c r="AE405" s="39"/>
      <c r="AT405" s="18" t="s">
        <v>349</v>
      </c>
      <c r="AU405" s="18" t="s">
        <v>92</v>
      </c>
    </row>
    <row r="406" s="2" customFormat="1" ht="16.5" customHeight="1">
      <c r="A406" s="39"/>
      <c r="B406" s="40"/>
      <c r="C406" s="227" t="s">
        <v>987</v>
      </c>
      <c r="D406" s="227" t="s">
        <v>343</v>
      </c>
      <c r="E406" s="228" t="s">
        <v>4792</v>
      </c>
      <c r="F406" s="229" t="s">
        <v>4793</v>
      </c>
      <c r="G406" s="230" t="s">
        <v>442</v>
      </c>
      <c r="H406" s="231">
        <v>2</v>
      </c>
      <c r="I406" s="232"/>
      <c r="J406" s="233">
        <f>ROUND(I406*H406,2)</f>
        <v>0</v>
      </c>
      <c r="K406" s="229" t="s">
        <v>1</v>
      </c>
      <c r="L406" s="45"/>
      <c r="M406" s="234" t="s">
        <v>1</v>
      </c>
      <c r="N406" s="235" t="s">
        <v>41</v>
      </c>
      <c r="O406" s="92"/>
      <c r="P406" s="236">
        <f>O406*H406</f>
        <v>0</v>
      </c>
      <c r="Q406" s="236">
        <v>0</v>
      </c>
      <c r="R406" s="236">
        <f>Q406*H406</f>
        <v>0</v>
      </c>
      <c r="S406" s="236">
        <v>0</v>
      </c>
      <c r="T406" s="237">
        <f>S406*H406</f>
        <v>0</v>
      </c>
      <c r="U406" s="39"/>
      <c r="V406" s="39"/>
      <c r="W406" s="39"/>
      <c r="X406" s="39"/>
      <c r="Y406" s="39"/>
      <c r="Z406" s="39"/>
      <c r="AA406" s="39"/>
      <c r="AB406" s="39"/>
      <c r="AC406" s="39"/>
      <c r="AD406" s="39"/>
      <c r="AE406" s="39"/>
      <c r="AR406" s="238" t="s">
        <v>895</v>
      </c>
      <c r="AT406" s="238" t="s">
        <v>343</v>
      </c>
      <c r="AU406" s="238" t="s">
        <v>92</v>
      </c>
      <c r="AY406" s="18" t="s">
        <v>342</v>
      </c>
      <c r="BE406" s="239">
        <f>IF(N406="základní",J406,0)</f>
        <v>0</v>
      </c>
      <c r="BF406" s="239">
        <f>IF(N406="snížená",J406,0)</f>
        <v>0</v>
      </c>
      <c r="BG406" s="239">
        <f>IF(N406="zákl. přenesená",J406,0)</f>
        <v>0</v>
      </c>
      <c r="BH406" s="239">
        <f>IF(N406="sníž. přenesená",J406,0)</f>
        <v>0</v>
      </c>
      <c r="BI406" s="239">
        <f>IF(N406="nulová",J406,0)</f>
        <v>0</v>
      </c>
      <c r="BJ406" s="18" t="s">
        <v>83</v>
      </c>
      <c r="BK406" s="239">
        <f>ROUND(I406*H406,2)</f>
        <v>0</v>
      </c>
      <c r="BL406" s="18" t="s">
        <v>895</v>
      </c>
      <c r="BM406" s="238" t="s">
        <v>4889</v>
      </c>
    </row>
    <row r="407" s="2" customFormat="1">
      <c r="A407" s="39"/>
      <c r="B407" s="40"/>
      <c r="C407" s="41"/>
      <c r="D407" s="240" t="s">
        <v>349</v>
      </c>
      <c r="E407" s="41"/>
      <c r="F407" s="241" t="s">
        <v>4793</v>
      </c>
      <c r="G407" s="41"/>
      <c r="H407" s="41"/>
      <c r="I407" s="242"/>
      <c r="J407" s="41"/>
      <c r="K407" s="41"/>
      <c r="L407" s="45"/>
      <c r="M407" s="243"/>
      <c r="N407" s="244"/>
      <c r="O407" s="92"/>
      <c r="P407" s="92"/>
      <c r="Q407" s="92"/>
      <c r="R407" s="92"/>
      <c r="S407" s="92"/>
      <c r="T407" s="93"/>
      <c r="U407" s="39"/>
      <c r="V407" s="39"/>
      <c r="W407" s="39"/>
      <c r="X407" s="39"/>
      <c r="Y407" s="39"/>
      <c r="Z407" s="39"/>
      <c r="AA407" s="39"/>
      <c r="AB407" s="39"/>
      <c r="AC407" s="39"/>
      <c r="AD407" s="39"/>
      <c r="AE407" s="39"/>
      <c r="AT407" s="18" t="s">
        <v>349</v>
      </c>
      <c r="AU407" s="18" t="s">
        <v>92</v>
      </c>
    </row>
    <row r="408" s="2" customFormat="1" ht="16.5" customHeight="1">
      <c r="A408" s="39"/>
      <c r="B408" s="40"/>
      <c r="C408" s="295" t="s">
        <v>996</v>
      </c>
      <c r="D408" s="295" t="s">
        <v>621</v>
      </c>
      <c r="E408" s="296" t="s">
        <v>4872</v>
      </c>
      <c r="F408" s="297" t="s">
        <v>4873</v>
      </c>
      <c r="G408" s="298" t="s">
        <v>442</v>
      </c>
      <c r="H408" s="299">
        <v>2</v>
      </c>
      <c r="I408" s="300"/>
      <c r="J408" s="301">
        <f>ROUND(I408*H408,2)</f>
        <v>0</v>
      </c>
      <c r="K408" s="297" t="s">
        <v>1</v>
      </c>
      <c r="L408" s="302"/>
      <c r="M408" s="303" t="s">
        <v>1</v>
      </c>
      <c r="N408" s="304" t="s">
        <v>41</v>
      </c>
      <c r="O408" s="92"/>
      <c r="P408" s="236">
        <f>O408*H408</f>
        <v>0</v>
      </c>
      <c r="Q408" s="236">
        <v>0.00072000000000000005</v>
      </c>
      <c r="R408" s="236">
        <f>Q408*H408</f>
        <v>0.0014400000000000001</v>
      </c>
      <c r="S408" s="236">
        <v>0</v>
      </c>
      <c r="T408" s="237">
        <f>S408*H408</f>
        <v>0</v>
      </c>
      <c r="U408" s="39"/>
      <c r="V408" s="39"/>
      <c r="W408" s="39"/>
      <c r="X408" s="39"/>
      <c r="Y408" s="39"/>
      <c r="Z408" s="39"/>
      <c r="AA408" s="39"/>
      <c r="AB408" s="39"/>
      <c r="AC408" s="39"/>
      <c r="AD408" s="39"/>
      <c r="AE408" s="39"/>
      <c r="AR408" s="238" t="s">
        <v>4797</v>
      </c>
      <c r="AT408" s="238" t="s">
        <v>621</v>
      </c>
      <c r="AU408" s="238" t="s">
        <v>92</v>
      </c>
      <c r="AY408" s="18" t="s">
        <v>342</v>
      </c>
      <c r="BE408" s="239">
        <f>IF(N408="základní",J408,0)</f>
        <v>0</v>
      </c>
      <c r="BF408" s="239">
        <f>IF(N408="snížená",J408,0)</f>
        <v>0</v>
      </c>
      <c r="BG408" s="239">
        <f>IF(N408="zákl. přenesená",J408,0)</f>
        <v>0</v>
      </c>
      <c r="BH408" s="239">
        <f>IF(N408="sníž. přenesená",J408,0)</f>
        <v>0</v>
      </c>
      <c r="BI408" s="239">
        <f>IF(N408="nulová",J408,0)</f>
        <v>0</v>
      </c>
      <c r="BJ408" s="18" t="s">
        <v>83</v>
      </c>
      <c r="BK408" s="239">
        <f>ROUND(I408*H408,2)</f>
        <v>0</v>
      </c>
      <c r="BL408" s="18" t="s">
        <v>895</v>
      </c>
      <c r="BM408" s="238" t="s">
        <v>4890</v>
      </c>
    </row>
    <row r="409" s="2" customFormat="1">
      <c r="A409" s="39"/>
      <c r="B409" s="40"/>
      <c r="C409" s="41"/>
      <c r="D409" s="240" t="s">
        <v>349</v>
      </c>
      <c r="E409" s="41"/>
      <c r="F409" s="241" t="s">
        <v>4873</v>
      </c>
      <c r="G409" s="41"/>
      <c r="H409" s="41"/>
      <c r="I409" s="242"/>
      <c r="J409" s="41"/>
      <c r="K409" s="41"/>
      <c r="L409" s="45"/>
      <c r="M409" s="243"/>
      <c r="N409" s="244"/>
      <c r="O409" s="92"/>
      <c r="P409" s="92"/>
      <c r="Q409" s="92"/>
      <c r="R409" s="92"/>
      <c r="S409" s="92"/>
      <c r="T409" s="93"/>
      <c r="U409" s="39"/>
      <c r="V409" s="39"/>
      <c r="W409" s="39"/>
      <c r="X409" s="39"/>
      <c r="Y409" s="39"/>
      <c r="Z409" s="39"/>
      <c r="AA409" s="39"/>
      <c r="AB409" s="39"/>
      <c r="AC409" s="39"/>
      <c r="AD409" s="39"/>
      <c r="AE409" s="39"/>
      <c r="AT409" s="18" t="s">
        <v>349</v>
      </c>
      <c r="AU409" s="18" t="s">
        <v>92</v>
      </c>
    </row>
    <row r="410" s="13" customFormat="1">
      <c r="A410" s="13"/>
      <c r="B410" s="252"/>
      <c r="C410" s="253"/>
      <c r="D410" s="240" t="s">
        <v>446</v>
      </c>
      <c r="E410" s="254" t="s">
        <v>1</v>
      </c>
      <c r="F410" s="255" t="s">
        <v>85</v>
      </c>
      <c r="G410" s="253"/>
      <c r="H410" s="256">
        <v>2</v>
      </c>
      <c r="I410" s="257"/>
      <c r="J410" s="253"/>
      <c r="K410" s="253"/>
      <c r="L410" s="258"/>
      <c r="M410" s="259"/>
      <c r="N410" s="260"/>
      <c r="O410" s="260"/>
      <c r="P410" s="260"/>
      <c r="Q410" s="260"/>
      <c r="R410" s="260"/>
      <c r="S410" s="260"/>
      <c r="T410" s="261"/>
      <c r="U410" s="13"/>
      <c r="V410" s="13"/>
      <c r="W410" s="13"/>
      <c r="X410" s="13"/>
      <c r="Y410" s="13"/>
      <c r="Z410" s="13"/>
      <c r="AA410" s="13"/>
      <c r="AB410" s="13"/>
      <c r="AC410" s="13"/>
      <c r="AD410" s="13"/>
      <c r="AE410" s="13"/>
      <c r="AT410" s="262" t="s">
        <v>446</v>
      </c>
      <c r="AU410" s="262" t="s">
        <v>92</v>
      </c>
      <c r="AV410" s="13" t="s">
        <v>85</v>
      </c>
      <c r="AW410" s="13" t="s">
        <v>32</v>
      </c>
      <c r="AX410" s="13" t="s">
        <v>83</v>
      </c>
      <c r="AY410" s="262" t="s">
        <v>342</v>
      </c>
    </row>
    <row r="411" s="2" customFormat="1" ht="16.5" customHeight="1">
      <c r="A411" s="39"/>
      <c r="B411" s="40"/>
      <c r="C411" s="227" t="s">
        <v>1001</v>
      </c>
      <c r="D411" s="227" t="s">
        <v>343</v>
      </c>
      <c r="E411" s="228" t="s">
        <v>4875</v>
      </c>
      <c r="F411" s="229" t="s">
        <v>4876</v>
      </c>
      <c r="G411" s="230" t="s">
        <v>442</v>
      </c>
      <c r="H411" s="231">
        <v>1</v>
      </c>
      <c r="I411" s="232"/>
      <c r="J411" s="233">
        <f>ROUND(I411*H411,2)</f>
        <v>0</v>
      </c>
      <c r="K411" s="229" t="s">
        <v>1</v>
      </c>
      <c r="L411" s="45"/>
      <c r="M411" s="234" t="s">
        <v>1</v>
      </c>
      <c r="N411" s="235" t="s">
        <v>41</v>
      </c>
      <c r="O411" s="92"/>
      <c r="P411" s="236">
        <f>O411*H411</f>
        <v>0</v>
      </c>
      <c r="Q411" s="236">
        <v>0</v>
      </c>
      <c r="R411" s="236">
        <f>Q411*H411</f>
        <v>0</v>
      </c>
      <c r="S411" s="236">
        <v>0</v>
      </c>
      <c r="T411" s="237">
        <f>S411*H411</f>
        <v>0</v>
      </c>
      <c r="U411" s="39"/>
      <c r="V411" s="39"/>
      <c r="W411" s="39"/>
      <c r="X411" s="39"/>
      <c r="Y411" s="39"/>
      <c r="Z411" s="39"/>
      <c r="AA411" s="39"/>
      <c r="AB411" s="39"/>
      <c r="AC411" s="39"/>
      <c r="AD411" s="39"/>
      <c r="AE411" s="39"/>
      <c r="AR411" s="238" t="s">
        <v>895</v>
      </c>
      <c r="AT411" s="238" t="s">
        <v>343</v>
      </c>
      <c r="AU411" s="238" t="s">
        <v>92</v>
      </c>
      <c r="AY411" s="18" t="s">
        <v>342</v>
      </c>
      <c r="BE411" s="239">
        <f>IF(N411="základní",J411,0)</f>
        <v>0</v>
      </c>
      <c r="BF411" s="239">
        <f>IF(N411="snížená",J411,0)</f>
        <v>0</v>
      </c>
      <c r="BG411" s="239">
        <f>IF(N411="zákl. přenesená",J411,0)</f>
        <v>0</v>
      </c>
      <c r="BH411" s="239">
        <f>IF(N411="sníž. přenesená",J411,0)</f>
        <v>0</v>
      </c>
      <c r="BI411" s="239">
        <f>IF(N411="nulová",J411,0)</f>
        <v>0</v>
      </c>
      <c r="BJ411" s="18" t="s">
        <v>83</v>
      </c>
      <c r="BK411" s="239">
        <f>ROUND(I411*H411,2)</f>
        <v>0</v>
      </c>
      <c r="BL411" s="18" t="s">
        <v>895</v>
      </c>
      <c r="BM411" s="238" t="s">
        <v>4891</v>
      </c>
    </row>
    <row r="412" s="2" customFormat="1">
      <c r="A412" s="39"/>
      <c r="B412" s="40"/>
      <c r="C412" s="41"/>
      <c r="D412" s="240" t="s">
        <v>349</v>
      </c>
      <c r="E412" s="41"/>
      <c r="F412" s="241" t="s">
        <v>4876</v>
      </c>
      <c r="G412" s="41"/>
      <c r="H412" s="41"/>
      <c r="I412" s="242"/>
      <c r="J412" s="41"/>
      <c r="K412" s="41"/>
      <c r="L412" s="45"/>
      <c r="M412" s="243"/>
      <c r="N412" s="244"/>
      <c r="O412" s="92"/>
      <c r="P412" s="92"/>
      <c r="Q412" s="92"/>
      <c r="R412" s="92"/>
      <c r="S412" s="92"/>
      <c r="T412" s="93"/>
      <c r="U412" s="39"/>
      <c r="V412" s="39"/>
      <c r="W412" s="39"/>
      <c r="X412" s="39"/>
      <c r="Y412" s="39"/>
      <c r="Z412" s="39"/>
      <c r="AA412" s="39"/>
      <c r="AB412" s="39"/>
      <c r="AC412" s="39"/>
      <c r="AD412" s="39"/>
      <c r="AE412" s="39"/>
      <c r="AT412" s="18" t="s">
        <v>349</v>
      </c>
      <c r="AU412" s="18" t="s">
        <v>92</v>
      </c>
    </row>
    <row r="413" s="12" customFormat="1" ht="25.92" customHeight="1">
      <c r="A413" s="12"/>
      <c r="B413" s="213"/>
      <c r="C413" s="214"/>
      <c r="D413" s="215" t="s">
        <v>75</v>
      </c>
      <c r="E413" s="216" t="s">
        <v>4892</v>
      </c>
      <c r="F413" s="216" t="s">
        <v>4893</v>
      </c>
      <c r="G413" s="214"/>
      <c r="H413" s="214"/>
      <c r="I413" s="217"/>
      <c r="J413" s="218">
        <f>BK413</f>
        <v>0</v>
      </c>
      <c r="K413" s="214"/>
      <c r="L413" s="219"/>
      <c r="M413" s="220"/>
      <c r="N413" s="221"/>
      <c r="O413" s="221"/>
      <c r="P413" s="222">
        <f>SUM(P414:P418)</f>
        <v>0</v>
      </c>
      <c r="Q413" s="221"/>
      <c r="R413" s="222">
        <f>SUM(R414:R418)</f>
        <v>0</v>
      </c>
      <c r="S413" s="221"/>
      <c r="T413" s="223">
        <f>SUM(T414:T418)</f>
        <v>0</v>
      </c>
      <c r="U413" s="12"/>
      <c r="V413" s="12"/>
      <c r="W413" s="12"/>
      <c r="X413" s="12"/>
      <c r="Y413" s="12"/>
      <c r="Z413" s="12"/>
      <c r="AA413" s="12"/>
      <c r="AB413" s="12"/>
      <c r="AC413" s="12"/>
      <c r="AD413" s="12"/>
      <c r="AE413" s="12"/>
      <c r="AR413" s="224" t="s">
        <v>360</v>
      </c>
      <c r="AT413" s="225" t="s">
        <v>75</v>
      </c>
      <c r="AU413" s="225" t="s">
        <v>76</v>
      </c>
      <c r="AY413" s="224" t="s">
        <v>342</v>
      </c>
      <c r="BK413" s="226">
        <f>SUM(BK414:BK418)</f>
        <v>0</v>
      </c>
    </row>
    <row r="414" s="2" customFormat="1" ht="16.5" customHeight="1">
      <c r="A414" s="39"/>
      <c r="B414" s="40"/>
      <c r="C414" s="227" t="s">
        <v>1006</v>
      </c>
      <c r="D414" s="227" t="s">
        <v>343</v>
      </c>
      <c r="E414" s="228" t="s">
        <v>4894</v>
      </c>
      <c r="F414" s="229" t="s">
        <v>4895</v>
      </c>
      <c r="G414" s="230" t="s">
        <v>2008</v>
      </c>
      <c r="H414" s="231">
        <v>20</v>
      </c>
      <c r="I414" s="232"/>
      <c r="J414" s="233">
        <f>ROUND(I414*H414,2)</f>
        <v>0</v>
      </c>
      <c r="K414" s="229" t="s">
        <v>1</v>
      </c>
      <c r="L414" s="45"/>
      <c r="M414" s="234" t="s">
        <v>1</v>
      </c>
      <c r="N414" s="235" t="s">
        <v>41</v>
      </c>
      <c r="O414" s="92"/>
      <c r="P414" s="236">
        <f>O414*H414</f>
        <v>0</v>
      </c>
      <c r="Q414" s="236">
        <v>0</v>
      </c>
      <c r="R414" s="236">
        <f>Q414*H414</f>
        <v>0</v>
      </c>
      <c r="S414" s="236">
        <v>0</v>
      </c>
      <c r="T414" s="237">
        <f>S414*H414</f>
        <v>0</v>
      </c>
      <c r="U414" s="39"/>
      <c r="V414" s="39"/>
      <c r="W414" s="39"/>
      <c r="X414" s="39"/>
      <c r="Y414" s="39"/>
      <c r="Z414" s="39"/>
      <c r="AA414" s="39"/>
      <c r="AB414" s="39"/>
      <c r="AC414" s="39"/>
      <c r="AD414" s="39"/>
      <c r="AE414" s="39"/>
      <c r="AR414" s="238" t="s">
        <v>4896</v>
      </c>
      <c r="AT414" s="238" t="s">
        <v>343</v>
      </c>
      <c r="AU414" s="238" t="s">
        <v>83</v>
      </c>
      <c r="AY414" s="18" t="s">
        <v>342</v>
      </c>
      <c r="BE414" s="239">
        <f>IF(N414="základní",J414,0)</f>
        <v>0</v>
      </c>
      <c r="BF414" s="239">
        <f>IF(N414="snížená",J414,0)</f>
        <v>0</v>
      </c>
      <c r="BG414" s="239">
        <f>IF(N414="zákl. přenesená",J414,0)</f>
        <v>0</v>
      </c>
      <c r="BH414" s="239">
        <f>IF(N414="sníž. přenesená",J414,0)</f>
        <v>0</v>
      </c>
      <c r="BI414" s="239">
        <f>IF(N414="nulová",J414,0)</f>
        <v>0</v>
      </c>
      <c r="BJ414" s="18" t="s">
        <v>83</v>
      </c>
      <c r="BK414" s="239">
        <f>ROUND(I414*H414,2)</f>
        <v>0</v>
      </c>
      <c r="BL414" s="18" t="s">
        <v>4896</v>
      </c>
      <c r="BM414" s="238" t="s">
        <v>4897</v>
      </c>
    </row>
    <row r="415" s="2" customFormat="1">
      <c r="A415" s="39"/>
      <c r="B415" s="40"/>
      <c r="C415" s="41"/>
      <c r="D415" s="240" t="s">
        <v>349</v>
      </c>
      <c r="E415" s="41"/>
      <c r="F415" s="241" t="s">
        <v>4895</v>
      </c>
      <c r="G415" s="41"/>
      <c r="H415" s="41"/>
      <c r="I415" s="242"/>
      <c r="J415" s="41"/>
      <c r="K415" s="41"/>
      <c r="L415" s="45"/>
      <c r="M415" s="243"/>
      <c r="N415" s="244"/>
      <c r="O415" s="92"/>
      <c r="P415" s="92"/>
      <c r="Q415" s="92"/>
      <c r="R415" s="92"/>
      <c r="S415" s="92"/>
      <c r="T415" s="93"/>
      <c r="U415" s="39"/>
      <c r="V415" s="39"/>
      <c r="W415" s="39"/>
      <c r="X415" s="39"/>
      <c r="Y415" s="39"/>
      <c r="Z415" s="39"/>
      <c r="AA415" s="39"/>
      <c r="AB415" s="39"/>
      <c r="AC415" s="39"/>
      <c r="AD415" s="39"/>
      <c r="AE415" s="39"/>
      <c r="AT415" s="18" t="s">
        <v>349</v>
      </c>
      <c r="AU415" s="18" t="s">
        <v>83</v>
      </c>
    </row>
    <row r="416" s="13" customFormat="1">
      <c r="A416" s="13"/>
      <c r="B416" s="252"/>
      <c r="C416" s="253"/>
      <c r="D416" s="240" t="s">
        <v>446</v>
      </c>
      <c r="E416" s="254" t="s">
        <v>1</v>
      </c>
      <c r="F416" s="255" t="s">
        <v>4898</v>
      </c>
      <c r="G416" s="253"/>
      <c r="H416" s="256">
        <v>8</v>
      </c>
      <c r="I416" s="257"/>
      <c r="J416" s="253"/>
      <c r="K416" s="253"/>
      <c r="L416" s="258"/>
      <c r="M416" s="259"/>
      <c r="N416" s="260"/>
      <c r="O416" s="260"/>
      <c r="P416" s="260"/>
      <c r="Q416" s="260"/>
      <c r="R416" s="260"/>
      <c r="S416" s="260"/>
      <c r="T416" s="261"/>
      <c r="U416" s="13"/>
      <c r="V416" s="13"/>
      <c r="W416" s="13"/>
      <c r="X416" s="13"/>
      <c r="Y416" s="13"/>
      <c r="Z416" s="13"/>
      <c r="AA416" s="13"/>
      <c r="AB416" s="13"/>
      <c r="AC416" s="13"/>
      <c r="AD416" s="13"/>
      <c r="AE416" s="13"/>
      <c r="AT416" s="262" t="s">
        <v>446</v>
      </c>
      <c r="AU416" s="262" t="s">
        <v>83</v>
      </c>
      <c r="AV416" s="13" t="s">
        <v>85</v>
      </c>
      <c r="AW416" s="13" t="s">
        <v>32</v>
      </c>
      <c r="AX416" s="13" t="s">
        <v>76</v>
      </c>
      <c r="AY416" s="262" t="s">
        <v>342</v>
      </c>
    </row>
    <row r="417" s="13" customFormat="1">
      <c r="A417" s="13"/>
      <c r="B417" s="252"/>
      <c r="C417" s="253"/>
      <c r="D417" s="240" t="s">
        <v>446</v>
      </c>
      <c r="E417" s="254" t="s">
        <v>1</v>
      </c>
      <c r="F417" s="255" t="s">
        <v>4899</v>
      </c>
      <c r="G417" s="253"/>
      <c r="H417" s="256">
        <v>12</v>
      </c>
      <c r="I417" s="257"/>
      <c r="J417" s="253"/>
      <c r="K417" s="253"/>
      <c r="L417" s="258"/>
      <c r="M417" s="259"/>
      <c r="N417" s="260"/>
      <c r="O417" s="260"/>
      <c r="P417" s="260"/>
      <c r="Q417" s="260"/>
      <c r="R417" s="260"/>
      <c r="S417" s="260"/>
      <c r="T417" s="261"/>
      <c r="U417" s="13"/>
      <c r="V417" s="13"/>
      <c r="W417" s="13"/>
      <c r="X417" s="13"/>
      <c r="Y417" s="13"/>
      <c r="Z417" s="13"/>
      <c r="AA417" s="13"/>
      <c r="AB417" s="13"/>
      <c r="AC417" s="13"/>
      <c r="AD417" s="13"/>
      <c r="AE417" s="13"/>
      <c r="AT417" s="262" t="s">
        <v>446</v>
      </c>
      <c r="AU417" s="262" t="s">
        <v>83</v>
      </c>
      <c r="AV417" s="13" t="s">
        <v>85</v>
      </c>
      <c r="AW417" s="13" t="s">
        <v>32</v>
      </c>
      <c r="AX417" s="13" t="s">
        <v>76</v>
      </c>
      <c r="AY417" s="262" t="s">
        <v>342</v>
      </c>
    </row>
    <row r="418" s="16" customFormat="1">
      <c r="A418" s="16"/>
      <c r="B418" s="284"/>
      <c r="C418" s="285"/>
      <c r="D418" s="240" t="s">
        <v>446</v>
      </c>
      <c r="E418" s="286" t="s">
        <v>1</v>
      </c>
      <c r="F418" s="287" t="s">
        <v>500</v>
      </c>
      <c r="G418" s="285"/>
      <c r="H418" s="288">
        <v>20</v>
      </c>
      <c r="I418" s="289"/>
      <c r="J418" s="285"/>
      <c r="K418" s="285"/>
      <c r="L418" s="290"/>
      <c r="M418" s="291"/>
      <c r="N418" s="292"/>
      <c r="O418" s="292"/>
      <c r="P418" s="292"/>
      <c r="Q418" s="292"/>
      <c r="R418" s="292"/>
      <c r="S418" s="292"/>
      <c r="T418" s="293"/>
      <c r="U418" s="16"/>
      <c r="V418" s="16"/>
      <c r="W418" s="16"/>
      <c r="X418" s="16"/>
      <c r="Y418" s="16"/>
      <c r="Z418" s="16"/>
      <c r="AA418" s="16"/>
      <c r="AB418" s="16"/>
      <c r="AC418" s="16"/>
      <c r="AD418" s="16"/>
      <c r="AE418" s="16"/>
      <c r="AT418" s="294" t="s">
        <v>446</v>
      </c>
      <c r="AU418" s="294" t="s">
        <v>83</v>
      </c>
      <c r="AV418" s="16" t="s">
        <v>360</v>
      </c>
      <c r="AW418" s="16" t="s">
        <v>32</v>
      </c>
      <c r="AX418" s="16" t="s">
        <v>83</v>
      </c>
      <c r="AY418" s="294" t="s">
        <v>342</v>
      </c>
    </row>
    <row r="419" s="12" customFormat="1" ht="25.92" customHeight="1">
      <c r="A419" s="12"/>
      <c r="B419" s="213"/>
      <c r="C419" s="214"/>
      <c r="D419" s="215" t="s">
        <v>75</v>
      </c>
      <c r="E419" s="216" t="s">
        <v>339</v>
      </c>
      <c r="F419" s="216" t="s">
        <v>4900</v>
      </c>
      <c r="G419" s="214"/>
      <c r="H419" s="214"/>
      <c r="I419" s="217"/>
      <c r="J419" s="218">
        <f>BK419</f>
        <v>0</v>
      </c>
      <c r="K419" s="214"/>
      <c r="L419" s="219"/>
      <c r="M419" s="220"/>
      <c r="N419" s="221"/>
      <c r="O419" s="221"/>
      <c r="P419" s="222">
        <f>P420+P425+P428</f>
        <v>0</v>
      </c>
      <c r="Q419" s="221"/>
      <c r="R419" s="222">
        <f>R420+R425+R428</f>
        <v>0</v>
      </c>
      <c r="S419" s="221"/>
      <c r="T419" s="223">
        <f>T420+T425+T428</f>
        <v>0</v>
      </c>
      <c r="U419" s="12"/>
      <c r="V419" s="12"/>
      <c r="W419" s="12"/>
      <c r="X419" s="12"/>
      <c r="Y419" s="12"/>
      <c r="Z419" s="12"/>
      <c r="AA419" s="12"/>
      <c r="AB419" s="12"/>
      <c r="AC419" s="12"/>
      <c r="AD419" s="12"/>
      <c r="AE419" s="12"/>
      <c r="AR419" s="224" t="s">
        <v>341</v>
      </c>
      <c r="AT419" s="225" t="s">
        <v>75</v>
      </c>
      <c r="AU419" s="225" t="s">
        <v>76</v>
      </c>
      <c r="AY419" s="224" t="s">
        <v>342</v>
      </c>
      <c r="BK419" s="226">
        <f>BK420+BK425+BK428</f>
        <v>0</v>
      </c>
    </row>
    <row r="420" s="12" customFormat="1" ht="22.8" customHeight="1">
      <c r="A420" s="12"/>
      <c r="B420" s="213"/>
      <c r="C420" s="214"/>
      <c r="D420" s="215" t="s">
        <v>75</v>
      </c>
      <c r="E420" s="246" t="s">
        <v>406</v>
      </c>
      <c r="F420" s="246" t="s">
        <v>407</v>
      </c>
      <c r="G420" s="214"/>
      <c r="H420" s="214"/>
      <c r="I420" s="217"/>
      <c r="J420" s="247">
        <f>BK420</f>
        <v>0</v>
      </c>
      <c r="K420" s="214"/>
      <c r="L420" s="219"/>
      <c r="M420" s="220"/>
      <c r="N420" s="221"/>
      <c r="O420" s="221"/>
      <c r="P420" s="222">
        <f>SUM(P421:P424)</f>
        <v>0</v>
      </c>
      <c r="Q420" s="221"/>
      <c r="R420" s="222">
        <f>SUM(R421:R424)</f>
        <v>0</v>
      </c>
      <c r="S420" s="221"/>
      <c r="T420" s="223">
        <f>SUM(T421:T424)</f>
        <v>0</v>
      </c>
      <c r="U420" s="12"/>
      <c r="V420" s="12"/>
      <c r="W420" s="12"/>
      <c r="X420" s="12"/>
      <c r="Y420" s="12"/>
      <c r="Z420" s="12"/>
      <c r="AA420" s="12"/>
      <c r="AB420" s="12"/>
      <c r="AC420" s="12"/>
      <c r="AD420" s="12"/>
      <c r="AE420" s="12"/>
      <c r="AR420" s="224" t="s">
        <v>341</v>
      </c>
      <c r="AT420" s="225" t="s">
        <v>75</v>
      </c>
      <c r="AU420" s="225" t="s">
        <v>83</v>
      </c>
      <c r="AY420" s="224" t="s">
        <v>342</v>
      </c>
      <c r="BK420" s="226">
        <f>SUM(BK421:BK424)</f>
        <v>0</v>
      </c>
    </row>
    <row r="421" s="2" customFormat="1" ht="16.5" customHeight="1">
      <c r="A421" s="39"/>
      <c r="B421" s="40"/>
      <c r="C421" s="227" t="s">
        <v>1010</v>
      </c>
      <c r="D421" s="227" t="s">
        <v>343</v>
      </c>
      <c r="E421" s="228" t="s">
        <v>4901</v>
      </c>
      <c r="F421" s="229" t="s">
        <v>4902</v>
      </c>
      <c r="G421" s="230" t="s">
        <v>1807</v>
      </c>
      <c r="H421" s="231">
        <v>1</v>
      </c>
      <c r="I421" s="232"/>
      <c r="J421" s="233">
        <f>ROUND(I421*H421,2)</f>
        <v>0</v>
      </c>
      <c r="K421" s="229" t="s">
        <v>1</v>
      </c>
      <c r="L421" s="45"/>
      <c r="M421" s="234" t="s">
        <v>1</v>
      </c>
      <c r="N421" s="235" t="s">
        <v>41</v>
      </c>
      <c r="O421" s="92"/>
      <c r="P421" s="236">
        <f>O421*H421</f>
        <v>0</v>
      </c>
      <c r="Q421" s="236">
        <v>0</v>
      </c>
      <c r="R421" s="236">
        <f>Q421*H421</f>
        <v>0</v>
      </c>
      <c r="S421" s="236">
        <v>0</v>
      </c>
      <c r="T421" s="237">
        <f>S421*H421</f>
        <v>0</v>
      </c>
      <c r="U421" s="39"/>
      <c r="V421" s="39"/>
      <c r="W421" s="39"/>
      <c r="X421" s="39"/>
      <c r="Y421" s="39"/>
      <c r="Z421" s="39"/>
      <c r="AA421" s="39"/>
      <c r="AB421" s="39"/>
      <c r="AC421" s="39"/>
      <c r="AD421" s="39"/>
      <c r="AE421" s="39"/>
      <c r="AR421" s="238" t="s">
        <v>347</v>
      </c>
      <c r="AT421" s="238" t="s">
        <v>343</v>
      </c>
      <c r="AU421" s="238" t="s">
        <v>85</v>
      </c>
      <c r="AY421" s="18" t="s">
        <v>342</v>
      </c>
      <c r="BE421" s="239">
        <f>IF(N421="základní",J421,0)</f>
        <v>0</v>
      </c>
      <c r="BF421" s="239">
        <f>IF(N421="snížená",J421,0)</f>
        <v>0</v>
      </c>
      <c r="BG421" s="239">
        <f>IF(N421="zákl. přenesená",J421,0)</f>
        <v>0</v>
      </c>
      <c r="BH421" s="239">
        <f>IF(N421="sníž. přenesená",J421,0)</f>
        <v>0</v>
      </c>
      <c r="BI421" s="239">
        <f>IF(N421="nulová",J421,0)</f>
        <v>0</v>
      </c>
      <c r="BJ421" s="18" t="s">
        <v>83</v>
      </c>
      <c r="BK421" s="239">
        <f>ROUND(I421*H421,2)</f>
        <v>0</v>
      </c>
      <c r="BL421" s="18" t="s">
        <v>347</v>
      </c>
      <c r="BM421" s="238" t="s">
        <v>4903</v>
      </c>
    </row>
    <row r="422" s="2" customFormat="1">
      <c r="A422" s="39"/>
      <c r="B422" s="40"/>
      <c r="C422" s="41"/>
      <c r="D422" s="240" t="s">
        <v>349</v>
      </c>
      <c r="E422" s="41"/>
      <c r="F422" s="241" t="s">
        <v>4902</v>
      </c>
      <c r="G422" s="41"/>
      <c r="H422" s="41"/>
      <c r="I422" s="242"/>
      <c r="J422" s="41"/>
      <c r="K422" s="41"/>
      <c r="L422" s="45"/>
      <c r="M422" s="243"/>
      <c r="N422" s="244"/>
      <c r="O422" s="92"/>
      <c r="P422" s="92"/>
      <c r="Q422" s="92"/>
      <c r="R422" s="92"/>
      <c r="S422" s="92"/>
      <c r="T422" s="93"/>
      <c r="U422" s="39"/>
      <c r="V422" s="39"/>
      <c r="W422" s="39"/>
      <c r="X422" s="39"/>
      <c r="Y422" s="39"/>
      <c r="Z422" s="39"/>
      <c r="AA422" s="39"/>
      <c r="AB422" s="39"/>
      <c r="AC422" s="39"/>
      <c r="AD422" s="39"/>
      <c r="AE422" s="39"/>
      <c r="AT422" s="18" t="s">
        <v>349</v>
      </c>
      <c r="AU422" s="18" t="s">
        <v>85</v>
      </c>
    </row>
    <row r="423" s="2" customFormat="1" ht="16.5" customHeight="1">
      <c r="A423" s="39"/>
      <c r="B423" s="40"/>
      <c r="C423" s="227" t="s">
        <v>1284</v>
      </c>
      <c r="D423" s="227" t="s">
        <v>343</v>
      </c>
      <c r="E423" s="228" t="s">
        <v>4904</v>
      </c>
      <c r="F423" s="229" t="s">
        <v>4905</v>
      </c>
      <c r="G423" s="230" t="s">
        <v>1807</v>
      </c>
      <c r="H423" s="231">
        <v>1</v>
      </c>
      <c r="I423" s="232"/>
      <c r="J423" s="233">
        <f>ROUND(I423*H423,2)</f>
        <v>0</v>
      </c>
      <c r="K423" s="229" t="s">
        <v>1</v>
      </c>
      <c r="L423" s="45"/>
      <c r="M423" s="234" t="s">
        <v>1</v>
      </c>
      <c r="N423" s="235" t="s">
        <v>41</v>
      </c>
      <c r="O423" s="92"/>
      <c r="P423" s="236">
        <f>O423*H423</f>
        <v>0</v>
      </c>
      <c r="Q423" s="236">
        <v>0</v>
      </c>
      <c r="R423" s="236">
        <f>Q423*H423</f>
        <v>0</v>
      </c>
      <c r="S423" s="236">
        <v>0</v>
      </c>
      <c r="T423" s="237">
        <f>S423*H423</f>
        <v>0</v>
      </c>
      <c r="U423" s="39"/>
      <c r="V423" s="39"/>
      <c r="W423" s="39"/>
      <c r="X423" s="39"/>
      <c r="Y423" s="39"/>
      <c r="Z423" s="39"/>
      <c r="AA423" s="39"/>
      <c r="AB423" s="39"/>
      <c r="AC423" s="39"/>
      <c r="AD423" s="39"/>
      <c r="AE423" s="39"/>
      <c r="AR423" s="238" t="s">
        <v>347</v>
      </c>
      <c r="AT423" s="238" t="s">
        <v>343</v>
      </c>
      <c r="AU423" s="238" t="s">
        <v>85</v>
      </c>
      <c r="AY423" s="18" t="s">
        <v>342</v>
      </c>
      <c r="BE423" s="239">
        <f>IF(N423="základní",J423,0)</f>
        <v>0</v>
      </c>
      <c r="BF423" s="239">
        <f>IF(N423="snížená",J423,0)</f>
        <v>0</v>
      </c>
      <c r="BG423" s="239">
        <f>IF(N423="zákl. přenesená",J423,0)</f>
        <v>0</v>
      </c>
      <c r="BH423" s="239">
        <f>IF(N423="sníž. přenesená",J423,0)</f>
        <v>0</v>
      </c>
      <c r="BI423" s="239">
        <f>IF(N423="nulová",J423,0)</f>
        <v>0</v>
      </c>
      <c r="BJ423" s="18" t="s">
        <v>83</v>
      </c>
      <c r="BK423" s="239">
        <f>ROUND(I423*H423,2)</f>
        <v>0</v>
      </c>
      <c r="BL423" s="18" t="s">
        <v>347</v>
      </c>
      <c r="BM423" s="238" t="s">
        <v>4906</v>
      </c>
    </row>
    <row r="424" s="2" customFormat="1">
      <c r="A424" s="39"/>
      <c r="B424" s="40"/>
      <c r="C424" s="41"/>
      <c r="D424" s="240" t="s">
        <v>349</v>
      </c>
      <c r="E424" s="41"/>
      <c r="F424" s="241" t="s">
        <v>4905</v>
      </c>
      <c r="G424" s="41"/>
      <c r="H424" s="41"/>
      <c r="I424" s="242"/>
      <c r="J424" s="41"/>
      <c r="K424" s="41"/>
      <c r="L424" s="45"/>
      <c r="M424" s="243"/>
      <c r="N424" s="244"/>
      <c r="O424" s="92"/>
      <c r="P424" s="92"/>
      <c r="Q424" s="92"/>
      <c r="R424" s="92"/>
      <c r="S424" s="92"/>
      <c r="T424" s="93"/>
      <c r="U424" s="39"/>
      <c r="V424" s="39"/>
      <c r="W424" s="39"/>
      <c r="X424" s="39"/>
      <c r="Y424" s="39"/>
      <c r="Z424" s="39"/>
      <c r="AA424" s="39"/>
      <c r="AB424" s="39"/>
      <c r="AC424" s="39"/>
      <c r="AD424" s="39"/>
      <c r="AE424" s="39"/>
      <c r="AT424" s="18" t="s">
        <v>349</v>
      </c>
      <c r="AU424" s="18" t="s">
        <v>85</v>
      </c>
    </row>
    <row r="425" s="12" customFormat="1" ht="22.8" customHeight="1">
      <c r="A425" s="12"/>
      <c r="B425" s="213"/>
      <c r="C425" s="214"/>
      <c r="D425" s="215" t="s">
        <v>75</v>
      </c>
      <c r="E425" s="246" t="s">
        <v>4907</v>
      </c>
      <c r="F425" s="246" t="s">
        <v>4908</v>
      </c>
      <c r="G425" s="214"/>
      <c r="H425" s="214"/>
      <c r="I425" s="217"/>
      <c r="J425" s="247">
        <f>BK425</f>
        <v>0</v>
      </c>
      <c r="K425" s="214"/>
      <c r="L425" s="219"/>
      <c r="M425" s="220"/>
      <c r="N425" s="221"/>
      <c r="O425" s="221"/>
      <c r="P425" s="222">
        <f>SUM(P426:P427)</f>
        <v>0</v>
      </c>
      <c r="Q425" s="221"/>
      <c r="R425" s="222">
        <f>SUM(R426:R427)</f>
        <v>0</v>
      </c>
      <c r="S425" s="221"/>
      <c r="T425" s="223">
        <f>SUM(T426:T427)</f>
        <v>0</v>
      </c>
      <c r="U425" s="12"/>
      <c r="V425" s="12"/>
      <c r="W425" s="12"/>
      <c r="X425" s="12"/>
      <c r="Y425" s="12"/>
      <c r="Z425" s="12"/>
      <c r="AA425" s="12"/>
      <c r="AB425" s="12"/>
      <c r="AC425" s="12"/>
      <c r="AD425" s="12"/>
      <c r="AE425" s="12"/>
      <c r="AR425" s="224" t="s">
        <v>341</v>
      </c>
      <c r="AT425" s="225" t="s">
        <v>75</v>
      </c>
      <c r="AU425" s="225" t="s">
        <v>83</v>
      </c>
      <c r="AY425" s="224" t="s">
        <v>342</v>
      </c>
      <c r="BK425" s="226">
        <f>SUM(BK426:BK427)</f>
        <v>0</v>
      </c>
    </row>
    <row r="426" s="2" customFormat="1" ht="16.5" customHeight="1">
      <c r="A426" s="39"/>
      <c r="B426" s="40"/>
      <c r="C426" s="227" t="s">
        <v>1290</v>
      </c>
      <c r="D426" s="227" t="s">
        <v>343</v>
      </c>
      <c r="E426" s="228" t="s">
        <v>4909</v>
      </c>
      <c r="F426" s="229" t="s">
        <v>4908</v>
      </c>
      <c r="G426" s="230" t="s">
        <v>1807</v>
      </c>
      <c r="H426" s="231">
        <v>1</v>
      </c>
      <c r="I426" s="232"/>
      <c r="J426" s="233">
        <f>ROUND(I426*H426,2)</f>
        <v>0</v>
      </c>
      <c r="K426" s="229" t="s">
        <v>1</v>
      </c>
      <c r="L426" s="45"/>
      <c r="M426" s="234" t="s">
        <v>1</v>
      </c>
      <c r="N426" s="235" t="s">
        <v>41</v>
      </c>
      <c r="O426" s="92"/>
      <c r="P426" s="236">
        <f>O426*H426</f>
        <v>0</v>
      </c>
      <c r="Q426" s="236">
        <v>0</v>
      </c>
      <c r="R426" s="236">
        <f>Q426*H426</f>
        <v>0</v>
      </c>
      <c r="S426" s="236">
        <v>0</v>
      </c>
      <c r="T426" s="237">
        <f>S426*H426</f>
        <v>0</v>
      </c>
      <c r="U426" s="39"/>
      <c r="V426" s="39"/>
      <c r="W426" s="39"/>
      <c r="X426" s="39"/>
      <c r="Y426" s="39"/>
      <c r="Z426" s="39"/>
      <c r="AA426" s="39"/>
      <c r="AB426" s="39"/>
      <c r="AC426" s="39"/>
      <c r="AD426" s="39"/>
      <c r="AE426" s="39"/>
      <c r="AR426" s="238" t="s">
        <v>347</v>
      </c>
      <c r="AT426" s="238" t="s">
        <v>343</v>
      </c>
      <c r="AU426" s="238" t="s">
        <v>85</v>
      </c>
      <c r="AY426" s="18" t="s">
        <v>342</v>
      </c>
      <c r="BE426" s="239">
        <f>IF(N426="základní",J426,0)</f>
        <v>0</v>
      </c>
      <c r="BF426" s="239">
        <f>IF(N426="snížená",J426,0)</f>
        <v>0</v>
      </c>
      <c r="BG426" s="239">
        <f>IF(N426="zákl. přenesená",J426,0)</f>
        <v>0</v>
      </c>
      <c r="BH426" s="239">
        <f>IF(N426="sníž. přenesená",J426,0)</f>
        <v>0</v>
      </c>
      <c r="BI426" s="239">
        <f>IF(N426="nulová",J426,0)</f>
        <v>0</v>
      </c>
      <c r="BJ426" s="18" t="s">
        <v>83</v>
      </c>
      <c r="BK426" s="239">
        <f>ROUND(I426*H426,2)</f>
        <v>0</v>
      </c>
      <c r="BL426" s="18" t="s">
        <v>347</v>
      </c>
      <c r="BM426" s="238" t="s">
        <v>4910</v>
      </c>
    </row>
    <row r="427" s="2" customFormat="1">
      <c r="A427" s="39"/>
      <c r="B427" s="40"/>
      <c r="C427" s="41"/>
      <c r="D427" s="240" t="s">
        <v>349</v>
      </c>
      <c r="E427" s="41"/>
      <c r="F427" s="241" t="s">
        <v>4908</v>
      </c>
      <c r="G427" s="41"/>
      <c r="H427" s="41"/>
      <c r="I427" s="242"/>
      <c r="J427" s="41"/>
      <c r="K427" s="41"/>
      <c r="L427" s="45"/>
      <c r="M427" s="243"/>
      <c r="N427" s="244"/>
      <c r="O427" s="92"/>
      <c r="P427" s="92"/>
      <c r="Q427" s="92"/>
      <c r="R427" s="92"/>
      <c r="S427" s="92"/>
      <c r="T427" s="93"/>
      <c r="U427" s="39"/>
      <c r="V427" s="39"/>
      <c r="W427" s="39"/>
      <c r="X427" s="39"/>
      <c r="Y427" s="39"/>
      <c r="Z427" s="39"/>
      <c r="AA427" s="39"/>
      <c r="AB427" s="39"/>
      <c r="AC427" s="39"/>
      <c r="AD427" s="39"/>
      <c r="AE427" s="39"/>
      <c r="AT427" s="18" t="s">
        <v>349</v>
      </c>
      <c r="AU427" s="18" t="s">
        <v>85</v>
      </c>
    </row>
    <row r="428" s="12" customFormat="1" ht="22.8" customHeight="1">
      <c r="A428" s="12"/>
      <c r="B428" s="213"/>
      <c r="C428" s="214"/>
      <c r="D428" s="215" t="s">
        <v>75</v>
      </c>
      <c r="E428" s="246" t="s">
        <v>1803</v>
      </c>
      <c r="F428" s="246" t="s">
        <v>1804</v>
      </c>
      <c r="G428" s="214"/>
      <c r="H428" s="214"/>
      <c r="I428" s="217"/>
      <c r="J428" s="247">
        <f>BK428</f>
        <v>0</v>
      </c>
      <c r="K428" s="214"/>
      <c r="L428" s="219"/>
      <c r="M428" s="220"/>
      <c r="N428" s="221"/>
      <c r="O428" s="221"/>
      <c r="P428" s="222">
        <f>SUM(P429:P430)</f>
        <v>0</v>
      </c>
      <c r="Q428" s="221"/>
      <c r="R428" s="222">
        <f>SUM(R429:R430)</f>
        <v>0</v>
      </c>
      <c r="S428" s="221"/>
      <c r="T428" s="223">
        <f>SUM(T429:T430)</f>
        <v>0</v>
      </c>
      <c r="U428" s="12"/>
      <c r="V428" s="12"/>
      <c r="W428" s="12"/>
      <c r="X428" s="12"/>
      <c r="Y428" s="12"/>
      <c r="Z428" s="12"/>
      <c r="AA428" s="12"/>
      <c r="AB428" s="12"/>
      <c r="AC428" s="12"/>
      <c r="AD428" s="12"/>
      <c r="AE428" s="12"/>
      <c r="AR428" s="224" t="s">
        <v>341</v>
      </c>
      <c r="AT428" s="225" t="s">
        <v>75</v>
      </c>
      <c r="AU428" s="225" t="s">
        <v>83</v>
      </c>
      <c r="AY428" s="224" t="s">
        <v>342</v>
      </c>
      <c r="BK428" s="226">
        <f>SUM(BK429:BK430)</f>
        <v>0</v>
      </c>
    </row>
    <row r="429" s="2" customFormat="1" ht="16.5" customHeight="1">
      <c r="A429" s="39"/>
      <c r="B429" s="40"/>
      <c r="C429" s="227" t="s">
        <v>1292</v>
      </c>
      <c r="D429" s="227" t="s">
        <v>343</v>
      </c>
      <c r="E429" s="228" t="s">
        <v>4911</v>
      </c>
      <c r="F429" s="229" t="s">
        <v>4912</v>
      </c>
      <c r="G429" s="230" t="s">
        <v>1807</v>
      </c>
      <c r="H429" s="231">
        <v>1</v>
      </c>
      <c r="I429" s="232"/>
      <c r="J429" s="233">
        <f>ROUND(I429*H429,2)</f>
        <v>0</v>
      </c>
      <c r="K429" s="229" t="s">
        <v>1</v>
      </c>
      <c r="L429" s="45"/>
      <c r="M429" s="234" t="s">
        <v>1</v>
      </c>
      <c r="N429" s="235" t="s">
        <v>41</v>
      </c>
      <c r="O429" s="92"/>
      <c r="P429" s="236">
        <f>O429*H429</f>
        <v>0</v>
      </c>
      <c r="Q429" s="236">
        <v>0</v>
      </c>
      <c r="R429" s="236">
        <f>Q429*H429</f>
        <v>0</v>
      </c>
      <c r="S429" s="236">
        <v>0</v>
      </c>
      <c r="T429" s="237">
        <f>S429*H429</f>
        <v>0</v>
      </c>
      <c r="U429" s="39"/>
      <c r="V429" s="39"/>
      <c r="W429" s="39"/>
      <c r="X429" s="39"/>
      <c r="Y429" s="39"/>
      <c r="Z429" s="39"/>
      <c r="AA429" s="39"/>
      <c r="AB429" s="39"/>
      <c r="AC429" s="39"/>
      <c r="AD429" s="39"/>
      <c r="AE429" s="39"/>
      <c r="AR429" s="238" t="s">
        <v>347</v>
      </c>
      <c r="AT429" s="238" t="s">
        <v>343</v>
      </c>
      <c r="AU429" s="238" t="s">
        <v>85</v>
      </c>
      <c r="AY429" s="18" t="s">
        <v>342</v>
      </c>
      <c r="BE429" s="239">
        <f>IF(N429="základní",J429,0)</f>
        <v>0</v>
      </c>
      <c r="BF429" s="239">
        <f>IF(N429="snížená",J429,0)</f>
        <v>0</v>
      </c>
      <c r="BG429" s="239">
        <f>IF(N429="zákl. přenesená",J429,0)</f>
        <v>0</v>
      </c>
      <c r="BH429" s="239">
        <f>IF(N429="sníž. přenesená",J429,0)</f>
        <v>0</v>
      </c>
      <c r="BI429" s="239">
        <f>IF(N429="nulová",J429,0)</f>
        <v>0</v>
      </c>
      <c r="BJ429" s="18" t="s">
        <v>83</v>
      </c>
      <c r="BK429" s="239">
        <f>ROUND(I429*H429,2)</f>
        <v>0</v>
      </c>
      <c r="BL429" s="18" t="s">
        <v>347</v>
      </c>
      <c r="BM429" s="238" t="s">
        <v>4913</v>
      </c>
    </row>
    <row r="430" s="2" customFormat="1">
      <c r="A430" s="39"/>
      <c r="B430" s="40"/>
      <c r="C430" s="41"/>
      <c r="D430" s="240" t="s">
        <v>349</v>
      </c>
      <c r="E430" s="41"/>
      <c r="F430" s="241" t="s">
        <v>4912</v>
      </c>
      <c r="G430" s="41"/>
      <c r="H430" s="41"/>
      <c r="I430" s="242"/>
      <c r="J430" s="41"/>
      <c r="K430" s="41"/>
      <c r="L430" s="45"/>
      <c r="M430" s="248"/>
      <c r="N430" s="249"/>
      <c r="O430" s="250"/>
      <c r="P430" s="250"/>
      <c r="Q430" s="250"/>
      <c r="R430" s="250"/>
      <c r="S430" s="250"/>
      <c r="T430" s="251"/>
      <c r="U430" s="39"/>
      <c r="V430" s="39"/>
      <c r="W430" s="39"/>
      <c r="X430" s="39"/>
      <c r="Y430" s="39"/>
      <c r="Z430" s="39"/>
      <c r="AA430" s="39"/>
      <c r="AB430" s="39"/>
      <c r="AC430" s="39"/>
      <c r="AD430" s="39"/>
      <c r="AE430" s="39"/>
      <c r="AT430" s="18" t="s">
        <v>349</v>
      </c>
      <c r="AU430" s="18" t="s">
        <v>85</v>
      </c>
    </row>
    <row r="431" s="2" customFormat="1" ht="6.96" customHeight="1">
      <c r="A431" s="39"/>
      <c r="B431" s="67"/>
      <c r="C431" s="68"/>
      <c r="D431" s="68"/>
      <c r="E431" s="68"/>
      <c r="F431" s="68"/>
      <c r="G431" s="68"/>
      <c r="H431" s="68"/>
      <c r="I431" s="68"/>
      <c r="J431" s="68"/>
      <c r="K431" s="68"/>
      <c r="L431" s="45"/>
      <c r="M431" s="39"/>
      <c r="O431" s="39"/>
      <c r="P431" s="39"/>
      <c r="Q431" s="39"/>
      <c r="R431" s="39"/>
      <c r="S431" s="39"/>
      <c r="T431" s="39"/>
      <c r="U431" s="39"/>
      <c r="V431" s="39"/>
      <c r="W431" s="39"/>
      <c r="X431" s="39"/>
      <c r="Y431" s="39"/>
      <c r="Z431" s="39"/>
      <c r="AA431" s="39"/>
      <c r="AB431" s="39"/>
      <c r="AC431" s="39"/>
      <c r="AD431" s="39"/>
      <c r="AE431" s="39"/>
    </row>
  </sheetData>
  <sheetProtection sheet="1" autoFilter="0" formatColumns="0" formatRows="0" objects="1" scenarios="1" spinCount="100000" saltValue="2OjVul3lcS6D0BSmntXkgW9RJsyEaGIeEmaYSmWCgKSJz0bBC0heAeu0i6AFEKWYHZSgA9x1DbtvElguce671g==" hashValue="ma8VyjtBx8TmpeNUZD3Ymc1WxlHITwK4MXcyZ4knKqzb1DPcEUXARIxQt1NO1bsZi6COelPgAvUqocikLkCTJQ==" algorithmName="SHA-512" password="CC35"/>
  <autoFilter ref="C139:K430"/>
  <mergeCells count="15">
    <mergeCell ref="E7:H7"/>
    <mergeCell ref="E11:H11"/>
    <mergeCell ref="E9:H9"/>
    <mergeCell ref="E13:H13"/>
    <mergeCell ref="E22:H22"/>
    <mergeCell ref="E31:H31"/>
    <mergeCell ref="E85:H85"/>
    <mergeCell ref="E89:H89"/>
    <mergeCell ref="E87:H87"/>
    <mergeCell ref="E91:H91"/>
    <mergeCell ref="E126:H126"/>
    <mergeCell ref="E130:H130"/>
    <mergeCell ref="E128:H128"/>
    <mergeCell ref="E132:H13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212</v>
      </c>
    </row>
    <row r="3" s="1" customFormat="1" ht="6.96" customHeight="1">
      <c r="B3" s="148"/>
      <c r="C3" s="149"/>
      <c r="D3" s="149"/>
      <c r="E3" s="149"/>
      <c r="F3" s="149"/>
      <c r="G3" s="149"/>
      <c r="H3" s="149"/>
      <c r="I3" s="149"/>
      <c r="J3" s="149"/>
      <c r="K3" s="149"/>
      <c r="L3" s="21"/>
      <c r="AT3" s="18" t="s">
        <v>85</v>
      </c>
    </row>
    <row r="4" s="1" customFormat="1" ht="24.96" customHeight="1">
      <c r="B4" s="21"/>
      <c r="D4" s="150" t="s">
        <v>309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II/610 TUŘICE - KBEL (BENÁTKY NAD JIZEROU, PRŮTAH)</v>
      </c>
      <c r="F7" s="152"/>
      <c r="G7" s="152"/>
      <c r="H7" s="152"/>
      <c r="L7" s="21"/>
    </row>
    <row r="8">
      <c r="B8" s="21"/>
      <c r="D8" s="152" t="s">
        <v>310</v>
      </c>
      <c r="L8" s="21"/>
    </row>
    <row r="9" s="1" customFormat="1" ht="16.5" customHeight="1">
      <c r="B9" s="21"/>
      <c r="E9" s="153" t="s">
        <v>311</v>
      </c>
      <c r="F9" s="1"/>
      <c r="G9" s="1"/>
      <c r="H9" s="1"/>
      <c r="L9" s="21"/>
    </row>
    <row r="10" s="1" customFormat="1" ht="12" customHeight="1">
      <c r="B10" s="21"/>
      <c r="D10" s="152" t="s">
        <v>312</v>
      </c>
      <c r="L10" s="21"/>
    </row>
    <row r="11" s="2" customFormat="1" ht="16.5" customHeight="1">
      <c r="A11" s="39"/>
      <c r="B11" s="45"/>
      <c r="C11" s="39"/>
      <c r="D11" s="39"/>
      <c r="E11" s="154" t="s">
        <v>4914</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314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4915</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15. 12. 2023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2"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36</v>
      </c>
      <c r="E34" s="39"/>
      <c r="F34" s="39"/>
      <c r="G34" s="39"/>
      <c r="H34" s="39"/>
      <c r="I34" s="39"/>
      <c r="J34" s="163">
        <f>ROUND(J128,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38</v>
      </c>
      <c r="G36" s="39"/>
      <c r="H36" s="39"/>
      <c r="I36" s="164" t="s">
        <v>37</v>
      </c>
      <c r="J36" s="164" t="s">
        <v>39</v>
      </c>
      <c r="K36" s="39"/>
      <c r="L36" s="64"/>
      <c r="S36" s="39"/>
      <c r="T36" s="39"/>
      <c r="U36" s="39"/>
      <c r="V36" s="39"/>
      <c r="W36" s="39"/>
      <c r="X36" s="39"/>
      <c r="Y36" s="39"/>
      <c r="Z36" s="39"/>
      <c r="AA36" s="39"/>
      <c r="AB36" s="39"/>
      <c r="AC36" s="39"/>
      <c r="AD36" s="39"/>
      <c r="AE36" s="39"/>
    </row>
    <row r="37" s="2" customFormat="1" ht="14.4" customHeight="1">
      <c r="A37" s="39"/>
      <c r="B37" s="45"/>
      <c r="C37" s="39"/>
      <c r="D37" s="154" t="s">
        <v>40</v>
      </c>
      <c r="E37" s="152" t="s">
        <v>41</v>
      </c>
      <c r="F37" s="165">
        <f>ROUND((SUM(BE128:BE263)),  2)</f>
        <v>0</v>
      </c>
      <c r="G37" s="39"/>
      <c r="H37" s="39"/>
      <c r="I37" s="166">
        <v>0.20999999999999999</v>
      </c>
      <c r="J37" s="165">
        <f>ROUND(((SUM(BE128:BE263))*I37),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ROUND((SUM(BF128:BF263)),  2)</f>
        <v>0</v>
      </c>
      <c r="G38" s="39"/>
      <c r="H38" s="39"/>
      <c r="I38" s="166">
        <v>0.14999999999999999</v>
      </c>
      <c r="J38" s="165">
        <f>ROUND(((SUM(BF128:BF263))*I38),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ROUND((SUM(BG128:BG263)),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ROUND((SUM(BH128:BH263)),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ROUND((SUM(BI128:BI263)),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316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II/610 TUŘICE - KBEL (BENÁTKY NAD JIZEROU, PRŮTAH)</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310</v>
      </c>
      <c r="D86" s="23"/>
      <c r="E86" s="23"/>
      <c r="F86" s="23"/>
      <c r="G86" s="23"/>
      <c r="H86" s="23"/>
      <c r="I86" s="23"/>
      <c r="J86" s="23"/>
      <c r="K86" s="23"/>
      <c r="L86" s="21"/>
    </row>
    <row r="87" s="1" customFormat="1" ht="16.5" customHeight="1">
      <c r="B87" s="22"/>
      <c r="C87" s="23"/>
      <c r="D87" s="23"/>
      <c r="E87" s="185" t="s">
        <v>311</v>
      </c>
      <c r="F87" s="23"/>
      <c r="G87" s="23"/>
      <c r="H87" s="23"/>
      <c r="I87" s="23"/>
      <c r="J87" s="23"/>
      <c r="K87" s="23"/>
      <c r="L87" s="21"/>
    </row>
    <row r="88" s="1" customFormat="1" ht="12" customHeight="1">
      <c r="B88" s="22"/>
      <c r="C88" s="33" t="s">
        <v>312</v>
      </c>
      <c r="D88" s="23"/>
      <c r="E88" s="23"/>
      <c r="F88" s="23"/>
      <c r="G88" s="23"/>
      <c r="H88" s="23"/>
      <c r="I88" s="23"/>
      <c r="J88" s="23"/>
      <c r="K88" s="23"/>
      <c r="L88" s="21"/>
    </row>
    <row r="89" s="2" customFormat="1" ht="16.5" customHeight="1">
      <c r="A89" s="39"/>
      <c r="B89" s="40"/>
      <c r="C89" s="41"/>
      <c r="D89" s="41"/>
      <c r="E89" s="186" t="s">
        <v>4914</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314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801 - Vegetační úpravy</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15. 12. 2023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KSÚS Středočeského kraje</v>
      </c>
      <c r="G95" s="41"/>
      <c r="H95" s="41"/>
      <c r="I95" s="33" t="s">
        <v>30</v>
      </c>
      <c r="J95" s="37" t="str">
        <f>E25</f>
        <v>Valbek spol.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317</v>
      </c>
      <c r="D98" s="188"/>
      <c r="E98" s="188"/>
      <c r="F98" s="188"/>
      <c r="G98" s="188"/>
      <c r="H98" s="188"/>
      <c r="I98" s="188"/>
      <c r="J98" s="189" t="s">
        <v>318</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319</v>
      </c>
      <c r="D100" s="41"/>
      <c r="E100" s="41"/>
      <c r="F100" s="41"/>
      <c r="G100" s="41"/>
      <c r="H100" s="41"/>
      <c r="I100" s="41"/>
      <c r="J100" s="111">
        <f>J128</f>
        <v>0</v>
      </c>
      <c r="K100" s="41"/>
      <c r="L100" s="64"/>
      <c r="S100" s="39"/>
      <c r="T100" s="39"/>
      <c r="U100" s="39"/>
      <c r="V100" s="39"/>
      <c r="W100" s="39"/>
      <c r="X100" s="39"/>
      <c r="Y100" s="39"/>
      <c r="Z100" s="39"/>
      <c r="AA100" s="39"/>
      <c r="AB100" s="39"/>
      <c r="AC100" s="39"/>
      <c r="AD100" s="39"/>
      <c r="AE100" s="39"/>
      <c r="AU100" s="18" t="s">
        <v>320</v>
      </c>
    </row>
    <row r="101" s="9" customFormat="1" ht="24.96" customHeight="1">
      <c r="A101" s="9"/>
      <c r="B101" s="191"/>
      <c r="C101" s="192"/>
      <c r="D101" s="193" t="s">
        <v>434</v>
      </c>
      <c r="E101" s="194"/>
      <c r="F101" s="194"/>
      <c r="G101" s="194"/>
      <c r="H101" s="194"/>
      <c r="I101" s="194"/>
      <c r="J101" s="195">
        <f>J129</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435</v>
      </c>
      <c r="E102" s="199"/>
      <c r="F102" s="199"/>
      <c r="G102" s="199"/>
      <c r="H102" s="199"/>
      <c r="I102" s="199"/>
      <c r="J102" s="200">
        <f>J130</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470</v>
      </c>
      <c r="E103" s="199"/>
      <c r="F103" s="199"/>
      <c r="G103" s="199"/>
      <c r="H103" s="199"/>
      <c r="I103" s="199"/>
      <c r="J103" s="200">
        <f>J257</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436</v>
      </c>
      <c r="E104" s="199"/>
      <c r="F104" s="199"/>
      <c r="G104" s="199"/>
      <c r="H104" s="199"/>
      <c r="I104" s="199"/>
      <c r="J104" s="200">
        <f>J261</f>
        <v>0</v>
      </c>
      <c r="K104" s="133"/>
      <c r="L104" s="201"/>
      <c r="S104" s="10"/>
      <c r="T104" s="10"/>
      <c r="U104" s="10"/>
      <c r="V104" s="10"/>
      <c r="W104" s="10"/>
      <c r="X104" s="10"/>
      <c r="Y104" s="10"/>
      <c r="Z104" s="10"/>
      <c r="AA104" s="10"/>
      <c r="AB104" s="10"/>
      <c r="AC104" s="10"/>
      <c r="AD104" s="10"/>
      <c r="AE104" s="10"/>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326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185" t="str">
        <f>E7</f>
        <v>II/610 TUŘICE - KBEL (BENÁTKY NAD JIZEROU, PRŮTAH)</v>
      </c>
      <c r="F114" s="33"/>
      <c r="G114" s="33"/>
      <c r="H114" s="33"/>
      <c r="I114" s="41"/>
      <c r="J114" s="41"/>
      <c r="K114" s="41"/>
      <c r="L114" s="64"/>
      <c r="S114" s="39"/>
      <c r="T114" s="39"/>
      <c r="U114" s="39"/>
      <c r="V114" s="39"/>
      <c r="W114" s="39"/>
      <c r="X114" s="39"/>
      <c r="Y114" s="39"/>
      <c r="Z114" s="39"/>
      <c r="AA114" s="39"/>
      <c r="AB114" s="39"/>
      <c r="AC114" s="39"/>
      <c r="AD114" s="39"/>
      <c r="AE114" s="39"/>
    </row>
    <row r="115" s="1" customFormat="1" ht="12" customHeight="1">
      <c r="B115" s="22"/>
      <c r="C115" s="33" t="s">
        <v>310</v>
      </c>
      <c r="D115" s="23"/>
      <c r="E115" s="23"/>
      <c r="F115" s="23"/>
      <c r="G115" s="23"/>
      <c r="H115" s="23"/>
      <c r="I115" s="23"/>
      <c r="J115" s="23"/>
      <c r="K115" s="23"/>
      <c r="L115" s="21"/>
    </row>
    <row r="116" s="1" customFormat="1" ht="16.5" customHeight="1">
      <c r="B116" s="22"/>
      <c r="C116" s="23"/>
      <c r="D116" s="23"/>
      <c r="E116" s="185" t="s">
        <v>311</v>
      </c>
      <c r="F116" s="23"/>
      <c r="G116" s="23"/>
      <c r="H116" s="23"/>
      <c r="I116" s="23"/>
      <c r="J116" s="23"/>
      <c r="K116" s="23"/>
      <c r="L116" s="21"/>
    </row>
    <row r="117" s="1" customFormat="1" ht="12" customHeight="1">
      <c r="B117" s="22"/>
      <c r="C117" s="33" t="s">
        <v>312</v>
      </c>
      <c r="D117" s="23"/>
      <c r="E117" s="23"/>
      <c r="F117" s="23"/>
      <c r="G117" s="23"/>
      <c r="H117" s="23"/>
      <c r="I117" s="23"/>
      <c r="J117" s="23"/>
      <c r="K117" s="23"/>
      <c r="L117" s="21"/>
    </row>
    <row r="118" s="2" customFormat="1" ht="16.5" customHeight="1">
      <c r="A118" s="39"/>
      <c r="B118" s="40"/>
      <c r="C118" s="41"/>
      <c r="D118" s="41"/>
      <c r="E118" s="186" t="s">
        <v>4914</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314</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77" t="str">
        <f>E13</f>
        <v>801 - Vegetační úpravy</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20</v>
      </c>
      <c r="D122" s="41"/>
      <c r="E122" s="41"/>
      <c r="F122" s="28" t="str">
        <f>F16</f>
        <v xml:space="preserve"> </v>
      </c>
      <c r="G122" s="41"/>
      <c r="H122" s="41"/>
      <c r="I122" s="33" t="s">
        <v>22</v>
      </c>
      <c r="J122" s="80" t="str">
        <f>IF(J16="","",J16)</f>
        <v>15. 12. 2023</v>
      </c>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5.15" customHeight="1">
      <c r="A124" s="39"/>
      <c r="B124" s="40"/>
      <c r="C124" s="33" t="s">
        <v>24</v>
      </c>
      <c r="D124" s="41"/>
      <c r="E124" s="41"/>
      <c r="F124" s="28" t="str">
        <f>E19</f>
        <v>KSÚS Středočeského kraje</v>
      </c>
      <c r="G124" s="41"/>
      <c r="H124" s="41"/>
      <c r="I124" s="33" t="s">
        <v>30</v>
      </c>
      <c r="J124" s="37" t="str">
        <f>E25</f>
        <v>Valbek spol. s.r.o.</v>
      </c>
      <c r="K124" s="41"/>
      <c r="L124" s="64"/>
      <c r="S124" s="39"/>
      <c r="T124" s="39"/>
      <c r="U124" s="39"/>
      <c r="V124" s="39"/>
      <c r="W124" s="39"/>
      <c r="X124" s="39"/>
      <c r="Y124" s="39"/>
      <c r="Z124" s="39"/>
      <c r="AA124" s="39"/>
      <c r="AB124" s="39"/>
      <c r="AC124" s="39"/>
      <c r="AD124" s="39"/>
      <c r="AE124" s="39"/>
    </row>
    <row r="125" s="2" customFormat="1" ht="15.15" customHeight="1">
      <c r="A125" s="39"/>
      <c r="B125" s="40"/>
      <c r="C125" s="33" t="s">
        <v>28</v>
      </c>
      <c r="D125" s="41"/>
      <c r="E125" s="41"/>
      <c r="F125" s="28" t="str">
        <f>IF(E22="","",E22)</f>
        <v>Vyplň údaj</v>
      </c>
      <c r="G125" s="41"/>
      <c r="H125" s="41"/>
      <c r="I125" s="33" t="s">
        <v>33</v>
      </c>
      <c r="J125" s="37" t="str">
        <f>E28</f>
        <v xml:space="preserve"> </v>
      </c>
      <c r="K125" s="41"/>
      <c r="L125" s="64"/>
      <c r="S125" s="39"/>
      <c r="T125" s="39"/>
      <c r="U125" s="39"/>
      <c r="V125" s="39"/>
      <c r="W125" s="39"/>
      <c r="X125" s="39"/>
      <c r="Y125" s="39"/>
      <c r="Z125" s="39"/>
      <c r="AA125" s="39"/>
      <c r="AB125" s="39"/>
      <c r="AC125" s="39"/>
      <c r="AD125" s="39"/>
      <c r="AE125" s="39"/>
    </row>
    <row r="126" s="2" customFormat="1" ht="10.32"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11" customFormat="1" ht="29.28" customHeight="1">
      <c r="A127" s="202"/>
      <c r="B127" s="203"/>
      <c r="C127" s="204" t="s">
        <v>327</v>
      </c>
      <c r="D127" s="205" t="s">
        <v>61</v>
      </c>
      <c r="E127" s="205" t="s">
        <v>57</v>
      </c>
      <c r="F127" s="205" t="s">
        <v>58</v>
      </c>
      <c r="G127" s="205" t="s">
        <v>328</v>
      </c>
      <c r="H127" s="205" t="s">
        <v>329</v>
      </c>
      <c r="I127" s="205" t="s">
        <v>330</v>
      </c>
      <c r="J127" s="205" t="s">
        <v>318</v>
      </c>
      <c r="K127" s="206" t="s">
        <v>331</v>
      </c>
      <c r="L127" s="207"/>
      <c r="M127" s="101" t="s">
        <v>1</v>
      </c>
      <c r="N127" s="102" t="s">
        <v>40</v>
      </c>
      <c r="O127" s="102" t="s">
        <v>332</v>
      </c>
      <c r="P127" s="102" t="s">
        <v>333</v>
      </c>
      <c r="Q127" s="102" t="s">
        <v>334</v>
      </c>
      <c r="R127" s="102" t="s">
        <v>335</v>
      </c>
      <c r="S127" s="102" t="s">
        <v>336</v>
      </c>
      <c r="T127" s="103" t="s">
        <v>337</v>
      </c>
      <c r="U127" s="202"/>
      <c r="V127" s="202"/>
      <c r="W127" s="202"/>
      <c r="X127" s="202"/>
      <c r="Y127" s="202"/>
      <c r="Z127" s="202"/>
      <c r="AA127" s="202"/>
      <c r="AB127" s="202"/>
      <c r="AC127" s="202"/>
      <c r="AD127" s="202"/>
      <c r="AE127" s="202"/>
    </row>
    <row r="128" s="2" customFormat="1" ht="22.8" customHeight="1">
      <c r="A128" s="39"/>
      <c r="B128" s="40"/>
      <c r="C128" s="108" t="s">
        <v>338</v>
      </c>
      <c r="D128" s="41"/>
      <c r="E128" s="41"/>
      <c r="F128" s="41"/>
      <c r="G128" s="41"/>
      <c r="H128" s="41"/>
      <c r="I128" s="41"/>
      <c r="J128" s="208">
        <f>BK128</f>
        <v>0</v>
      </c>
      <c r="K128" s="41"/>
      <c r="L128" s="45"/>
      <c r="M128" s="104"/>
      <c r="N128" s="209"/>
      <c r="O128" s="105"/>
      <c r="P128" s="210">
        <f>P129</f>
        <v>0</v>
      </c>
      <c r="Q128" s="105"/>
      <c r="R128" s="210">
        <f>R129</f>
        <v>2.2902100000000001</v>
      </c>
      <c r="S128" s="105"/>
      <c r="T128" s="211">
        <f>T129</f>
        <v>0</v>
      </c>
      <c r="U128" s="39"/>
      <c r="V128" s="39"/>
      <c r="W128" s="39"/>
      <c r="X128" s="39"/>
      <c r="Y128" s="39"/>
      <c r="Z128" s="39"/>
      <c r="AA128" s="39"/>
      <c r="AB128" s="39"/>
      <c r="AC128" s="39"/>
      <c r="AD128" s="39"/>
      <c r="AE128" s="39"/>
      <c r="AT128" s="18" t="s">
        <v>75</v>
      </c>
      <c r="AU128" s="18" t="s">
        <v>320</v>
      </c>
      <c r="BK128" s="212">
        <f>BK129</f>
        <v>0</v>
      </c>
    </row>
    <row r="129" s="12" customFormat="1" ht="25.92" customHeight="1">
      <c r="A129" s="12"/>
      <c r="B129" s="213"/>
      <c r="C129" s="214"/>
      <c r="D129" s="215" t="s">
        <v>75</v>
      </c>
      <c r="E129" s="216" t="s">
        <v>437</v>
      </c>
      <c r="F129" s="216" t="s">
        <v>438</v>
      </c>
      <c r="G129" s="214"/>
      <c r="H129" s="214"/>
      <c r="I129" s="217"/>
      <c r="J129" s="218">
        <f>BK129</f>
        <v>0</v>
      </c>
      <c r="K129" s="214"/>
      <c r="L129" s="219"/>
      <c r="M129" s="220"/>
      <c r="N129" s="221"/>
      <c r="O129" s="221"/>
      <c r="P129" s="222">
        <f>P130+P257+P261</f>
        <v>0</v>
      </c>
      <c r="Q129" s="221"/>
      <c r="R129" s="222">
        <f>R130+R257+R261</f>
        <v>2.2902100000000001</v>
      </c>
      <c r="S129" s="221"/>
      <c r="T129" s="223">
        <f>T130+T257+T261</f>
        <v>0</v>
      </c>
      <c r="U129" s="12"/>
      <c r="V129" s="12"/>
      <c r="W129" s="12"/>
      <c r="X129" s="12"/>
      <c r="Y129" s="12"/>
      <c r="Z129" s="12"/>
      <c r="AA129" s="12"/>
      <c r="AB129" s="12"/>
      <c r="AC129" s="12"/>
      <c r="AD129" s="12"/>
      <c r="AE129" s="12"/>
      <c r="AR129" s="224" t="s">
        <v>83</v>
      </c>
      <c r="AT129" s="225" t="s">
        <v>75</v>
      </c>
      <c r="AU129" s="225" t="s">
        <v>76</v>
      </c>
      <c r="AY129" s="224" t="s">
        <v>342</v>
      </c>
      <c r="BK129" s="226">
        <f>BK130+BK257+BK261</f>
        <v>0</v>
      </c>
    </row>
    <row r="130" s="12" customFormat="1" ht="22.8" customHeight="1">
      <c r="A130" s="12"/>
      <c r="B130" s="213"/>
      <c r="C130" s="214"/>
      <c r="D130" s="215" t="s">
        <v>75</v>
      </c>
      <c r="E130" s="246" t="s">
        <v>83</v>
      </c>
      <c r="F130" s="246" t="s">
        <v>439</v>
      </c>
      <c r="G130" s="214"/>
      <c r="H130" s="214"/>
      <c r="I130" s="217"/>
      <c r="J130" s="247">
        <f>BK130</f>
        <v>0</v>
      </c>
      <c r="K130" s="214"/>
      <c r="L130" s="219"/>
      <c r="M130" s="220"/>
      <c r="N130" s="221"/>
      <c r="O130" s="221"/>
      <c r="P130" s="222">
        <f>SUM(P131:P256)</f>
        <v>0</v>
      </c>
      <c r="Q130" s="221"/>
      <c r="R130" s="222">
        <f>SUM(R131:R256)</f>
        <v>2.2902100000000001</v>
      </c>
      <c r="S130" s="221"/>
      <c r="T130" s="223">
        <f>SUM(T131:T256)</f>
        <v>0</v>
      </c>
      <c r="U130" s="12"/>
      <c r="V130" s="12"/>
      <c r="W130" s="12"/>
      <c r="X130" s="12"/>
      <c r="Y130" s="12"/>
      <c r="Z130" s="12"/>
      <c r="AA130" s="12"/>
      <c r="AB130" s="12"/>
      <c r="AC130" s="12"/>
      <c r="AD130" s="12"/>
      <c r="AE130" s="12"/>
      <c r="AR130" s="224" t="s">
        <v>83</v>
      </c>
      <c r="AT130" s="225" t="s">
        <v>75</v>
      </c>
      <c r="AU130" s="225" t="s">
        <v>83</v>
      </c>
      <c r="AY130" s="224" t="s">
        <v>342</v>
      </c>
      <c r="BK130" s="226">
        <f>SUM(BK131:BK256)</f>
        <v>0</v>
      </c>
    </row>
    <row r="131" s="2" customFormat="1" ht="24.15" customHeight="1">
      <c r="A131" s="39"/>
      <c r="B131" s="40"/>
      <c r="C131" s="227" t="s">
        <v>83</v>
      </c>
      <c r="D131" s="227" t="s">
        <v>343</v>
      </c>
      <c r="E131" s="228" t="s">
        <v>593</v>
      </c>
      <c r="F131" s="229" t="s">
        <v>594</v>
      </c>
      <c r="G131" s="230" t="s">
        <v>562</v>
      </c>
      <c r="H131" s="231">
        <v>1.9379999999999999</v>
      </c>
      <c r="I131" s="232"/>
      <c r="J131" s="233">
        <f>ROUND(I131*H131,2)</f>
        <v>0</v>
      </c>
      <c r="K131" s="229" t="s">
        <v>1</v>
      </c>
      <c r="L131" s="45"/>
      <c r="M131" s="234" t="s">
        <v>1</v>
      </c>
      <c r="N131" s="235" t="s">
        <v>41</v>
      </c>
      <c r="O131" s="92"/>
      <c r="P131" s="236">
        <f>O131*H131</f>
        <v>0</v>
      </c>
      <c r="Q131" s="236">
        <v>0</v>
      </c>
      <c r="R131" s="236">
        <f>Q131*H131</f>
        <v>0</v>
      </c>
      <c r="S131" s="236">
        <v>0</v>
      </c>
      <c r="T131" s="237">
        <f>S131*H131</f>
        <v>0</v>
      </c>
      <c r="U131" s="39"/>
      <c r="V131" s="39"/>
      <c r="W131" s="39"/>
      <c r="X131" s="39"/>
      <c r="Y131" s="39"/>
      <c r="Z131" s="39"/>
      <c r="AA131" s="39"/>
      <c r="AB131" s="39"/>
      <c r="AC131" s="39"/>
      <c r="AD131" s="39"/>
      <c r="AE131" s="39"/>
      <c r="AR131" s="238" t="s">
        <v>360</v>
      </c>
      <c r="AT131" s="238" t="s">
        <v>343</v>
      </c>
      <c r="AU131" s="238" t="s">
        <v>85</v>
      </c>
      <c r="AY131" s="18" t="s">
        <v>342</v>
      </c>
      <c r="BE131" s="239">
        <f>IF(N131="základní",J131,0)</f>
        <v>0</v>
      </c>
      <c r="BF131" s="239">
        <f>IF(N131="snížená",J131,0)</f>
        <v>0</v>
      </c>
      <c r="BG131" s="239">
        <f>IF(N131="zákl. přenesená",J131,0)</f>
        <v>0</v>
      </c>
      <c r="BH131" s="239">
        <f>IF(N131="sníž. přenesená",J131,0)</f>
        <v>0</v>
      </c>
      <c r="BI131" s="239">
        <f>IF(N131="nulová",J131,0)</f>
        <v>0</v>
      </c>
      <c r="BJ131" s="18" t="s">
        <v>83</v>
      </c>
      <c r="BK131" s="239">
        <f>ROUND(I131*H131,2)</f>
        <v>0</v>
      </c>
      <c r="BL131" s="18" t="s">
        <v>360</v>
      </c>
      <c r="BM131" s="238" t="s">
        <v>4916</v>
      </c>
    </row>
    <row r="132" s="2" customFormat="1">
      <c r="A132" s="39"/>
      <c r="B132" s="40"/>
      <c r="C132" s="41"/>
      <c r="D132" s="240" t="s">
        <v>349</v>
      </c>
      <c r="E132" s="41"/>
      <c r="F132" s="241" t="s">
        <v>596</v>
      </c>
      <c r="G132" s="41"/>
      <c r="H132" s="41"/>
      <c r="I132" s="242"/>
      <c r="J132" s="41"/>
      <c r="K132" s="41"/>
      <c r="L132" s="45"/>
      <c r="M132" s="243"/>
      <c r="N132" s="244"/>
      <c r="O132" s="92"/>
      <c r="P132" s="92"/>
      <c r="Q132" s="92"/>
      <c r="R132" s="92"/>
      <c r="S132" s="92"/>
      <c r="T132" s="93"/>
      <c r="U132" s="39"/>
      <c r="V132" s="39"/>
      <c r="W132" s="39"/>
      <c r="X132" s="39"/>
      <c r="Y132" s="39"/>
      <c r="Z132" s="39"/>
      <c r="AA132" s="39"/>
      <c r="AB132" s="39"/>
      <c r="AC132" s="39"/>
      <c r="AD132" s="39"/>
      <c r="AE132" s="39"/>
      <c r="AT132" s="18" t="s">
        <v>349</v>
      </c>
      <c r="AU132" s="18" t="s">
        <v>85</v>
      </c>
    </row>
    <row r="133" s="13" customFormat="1">
      <c r="A133" s="13"/>
      <c r="B133" s="252"/>
      <c r="C133" s="253"/>
      <c r="D133" s="240" t="s">
        <v>446</v>
      </c>
      <c r="E133" s="254" t="s">
        <v>1</v>
      </c>
      <c r="F133" s="255" t="s">
        <v>4917</v>
      </c>
      <c r="G133" s="253"/>
      <c r="H133" s="256">
        <v>1.9379999999999999</v>
      </c>
      <c r="I133" s="257"/>
      <c r="J133" s="253"/>
      <c r="K133" s="253"/>
      <c r="L133" s="258"/>
      <c r="M133" s="259"/>
      <c r="N133" s="260"/>
      <c r="O133" s="260"/>
      <c r="P133" s="260"/>
      <c r="Q133" s="260"/>
      <c r="R133" s="260"/>
      <c r="S133" s="260"/>
      <c r="T133" s="261"/>
      <c r="U133" s="13"/>
      <c r="V133" s="13"/>
      <c r="W133" s="13"/>
      <c r="X133" s="13"/>
      <c r="Y133" s="13"/>
      <c r="Z133" s="13"/>
      <c r="AA133" s="13"/>
      <c r="AB133" s="13"/>
      <c r="AC133" s="13"/>
      <c r="AD133" s="13"/>
      <c r="AE133" s="13"/>
      <c r="AT133" s="262" t="s">
        <v>446</v>
      </c>
      <c r="AU133" s="262" t="s">
        <v>85</v>
      </c>
      <c r="AV133" s="13" t="s">
        <v>85</v>
      </c>
      <c r="AW133" s="13" t="s">
        <v>32</v>
      </c>
      <c r="AX133" s="13" t="s">
        <v>83</v>
      </c>
      <c r="AY133" s="262" t="s">
        <v>342</v>
      </c>
    </row>
    <row r="134" s="2" customFormat="1" ht="16.5" customHeight="1">
      <c r="A134" s="39"/>
      <c r="B134" s="40"/>
      <c r="C134" s="227" t="s">
        <v>85</v>
      </c>
      <c r="D134" s="227" t="s">
        <v>343</v>
      </c>
      <c r="E134" s="228" t="s">
        <v>3058</v>
      </c>
      <c r="F134" s="229" t="s">
        <v>3059</v>
      </c>
      <c r="G134" s="230" t="s">
        <v>562</v>
      </c>
      <c r="H134" s="231">
        <v>1.9379999999999999</v>
      </c>
      <c r="I134" s="232"/>
      <c r="J134" s="233">
        <f>ROUND(I134*H134,2)</f>
        <v>0</v>
      </c>
      <c r="K134" s="229" t="s">
        <v>443</v>
      </c>
      <c r="L134" s="45"/>
      <c r="M134" s="234" t="s">
        <v>1</v>
      </c>
      <c r="N134" s="235" t="s">
        <v>41</v>
      </c>
      <c r="O134" s="92"/>
      <c r="P134" s="236">
        <f>O134*H134</f>
        <v>0</v>
      </c>
      <c r="Q134" s="236">
        <v>0</v>
      </c>
      <c r="R134" s="236">
        <f>Q134*H134</f>
        <v>0</v>
      </c>
      <c r="S134" s="236">
        <v>0</v>
      </c>
      <c r="T134" s="237">
        <f>S134*H134</f>
        <v>0</v>
      </c>
      <c r="U134" s="39"/>
      <c r="V134" s="39"/>
      <c r="W134" s="39"/>
      <c r="X134" s="39"/>
      <c r="Y134" s="39"/>
      <c r="Z134" s="39"/>
      <c r="AA134" s="39"/>
      <c r="AB134" s="39"/>
      <c r="AC134" s="39"/>
      <c r="AD134" s="39"/>
      <c r="AE134" s="39"/>
      <c r="AR134" s="238" t="s">
        <v>360</v>
      </c>
      <c r="AT134" s="238" t="s">
        <v>343</v>
      </c>
      <c r="AU134" s="238" t="s">
        <v>85</v>
      </c>
      <c r="AY134" s="18" t="s">
        <v>342</v>
      </c>
      <c r="BE134" s="239">
        <f>IF(N134="základní",J134,0)</f>
        <v>0</v>
      </c>
      <c r="BF134" s="239">
        <f>IF(N134="snížená",J134,0)</f>
        <v>0</v>
      </c>
      <c r="BG134" s="239">
        <f>IF(N134="zákl. přenesená",J134,0)</f>
        <v>0</v>
      </c>
      <c r="BH134" s="239">
        <f>IF(N134="sníž. přenesená",J134,0)</f>
        <v>0</v>
      </c>
      <c r="BI134" s="239">
        <f>IF(N134="nulová",J134,0)</f>
        <v>0</v>
      </c>
      <c r="BJ134" s="18" t="s">
        <v>83</v>
      </c>
      <c r="BK134" s="239">
        <f>ROUND(I134*H134,2)</f>
        <v>0</v>
      </c>
      <c r="BL134" s="18" t="s">
        <v>360</v>
      </c>
      <c r="BM134" s="238" t="s">
        <v>4918</v>
      </c>
    </row>
    <row r="135" s="2" customFormat="1">
      <c r="A135" s="39"/>
      <c r="B135" s="40"/>
      <c r="C135" s="41"/>
      <c r="D135" s="240" t="s">
        <v>349</v>
      </c>
      <c r="E135" s="41"/>
      <c r="F135" s="241" t="s">
        <v>3061</v>
      </c>
      <c r="G135" s="41"/>
      <c r="H135" s="41"/>
      <c r="I135" s="242"/>
      <c r="J135" s="41"/>
      <c r="K135" s="41"/>
      <c r="L135" s="45"/>
      <c r="M135" s="243"/>
      <c r="N135" s="244"/>
      <c r="O135" s="92"/>
      <c r="P135" s="92"/>
      <c r="Q135" s="92"/>
      <c r="R135" s="92"/>
      <c r="S135" s="92"/>
      <c r="T135" s="93"/>
      <c r="U135" s="39"/>
      <c r="V135" s="39"/>
      <c r="W135" s="39"/>
      <c r="X135" s="39"/>
      <c r="Y135" s="39"/>
      <c r="Z135" s="39"/>
      <c r="AA135" s="39"/>
      <c r="AB135" s="39"/>
      <c r="AC135" s="39"/>
      <c r="AD135" s="39"/>
      <c r="AE135" s="39"/>
      <c r="AT135" s="18" t="s">
        <v>349</v>
      </c>
      <c r="AU135" s="18" t="s">
        <v>85</v>
      </c>
    </row>
    <row r="136" s="13" customFormat="1">
      <c r="A136" s="13"/>
      <c r="B136" s="252"/>
      <c r="C136" s="253"/>
      <c r="D136" s="240" t="s">
        <v>446</v>
      </c>
      <c r="E136" s="254" t="s">
        <v>1</v>
      </c>
      <c r="F136" s="255" t="s">
        <v>4917</v>
      </c>
      <c r="G136" s="253"/>
      <c r="H136" s="256">
        <v>1.9379999999999999</v>
      </c>
      <c r="I136" s="257"/>
      <c r="J136" s="253"/>
      <c r="K136" s="253"/>
      <c r="L136" s="258"/>
      <c r="M136" s="259"/>
      <c r="N136" s="260"/>
      <c r="O136" s="260"/>
      <c r="P136" s="260"/>
      <c r="Q136" s="260"/>
      <c r="R136" s="260"/>
      <c r="S136" s="260"/>
      <c r="T136" s="261"/>
      <c r="U136" s="13"/>
      <c r="V136" s="13"/>
      <c r="W136" s="13"/>
      <c r="X136" s="13"/>
      <c r="Y136" s="13"/>
      <c r="Z136" s="13"/>
      <c r="AA136" s="13"/>
      <c r="AB136" s="13"/>
      <c r="AC136" s="13"/>
      <c r="AD136" s="13"/>
      <c r="AE136" s="13"/>
      <c r="AT136" s="262" t="s">
        <v>446</v>
      </c>
      <c r="AU136" s="262" t="s">
        <v>85</v>
      </c>
      <c r="AV136" s="13" t="s">
        <v>85</v>
      </c>
      <c r="AW136" s="13" t="s">
        <v>32</v>
      </c>
      <c r="AX136" s="13" t="s">
        <v>83</v>
      </c>
      <c r="AY136" s="262" t="s">
        <v>342</v>
      </c>
    </row>
    <row r="137" s="2" customFormat="1" ht="16.5" customHeight="1">
      <c r="A137" s="39"/>
      <c r="B137" s="40"/>
      <c r="C137" s="227" t="s">
        <v>92</v>
      </c>
      <c r="D137" s="227" t="s">
        <v>343</v>
      </c>
      <c r="E137" s="228" t="s">
        <v>627</v>
      </c>
      <c r="F137" s="229" t="s">
        <v>628</v>
      </c>
      <c r="G137" s="230" t="s">
        <v>562</v>
      </c>
      <c r="H137" s="231">
        <v>1.9379999999999999</v>
      </c>
      <c r="I137" s="232"/>
      <c r="J137" s="233">
        <f>ROUND(I137*H137,2)</f>
        <v>0</v>
      </c>
      <c r="K137" s="229" t="s">
        <v>443</v>
      </c>
      <c r="L137" s="45"/>
      <c r="M137" s="234" t="s">
        <v>1</v>
      </c>
      <c r="N137" s="235" t="s">
        <v>41</v>
      </c>
      <c r="O137" s="92"/>
      <c r="P137" s="236">
        <f>O137*H137</f>
        <v>0</v>
      </c>
      <c r="Q137" s="236">
        <v>0</v>
      </c>
      <c r="R137" s="236">
        <f>Q137*H137</f>
        <v>0</v>
      </c>
      <c r="S137" s="236">
        <v>0</v>
      </c>
      <c r="T137" s="237">
        <f>S137*H137</f>
        <v>0</v>
      </c>
      <c r="U137" s="39"/>
      <c r="V137" s="39"/>
      <c r="W137" s="39"/>
      <c r="X137" s="39"/>
      <c r="Y137" s="39"/>
      <c r="Z137" s="39"/>
      <c r="AA137" s="39"/>
      <c r="AB137" s="39"/>
      <c r="AC137" s="39"/>
      <c r="AD137" s="39"/>
      <c r="AE137" s="39"/>
      <c r="AR137" s="238" t="s">
        <v>360</v>
      </c>
      <c r="AT137" s="238" t="s">
        <v>343</v>
      </c>
      <c r="AU137" s="238" t="s">
        <v>85</v>
      </c>
      <c r="AY137" s="18" t="s">
        <v>342</v>
      </c>
      <c r="BE137" s="239">
        <f>IF(N137="základní",J137,0)</f>
        <v>0</v>
      </c>
      <c r="BF137" s="239">
        <f>IF(N137="snížená",J137,0)</f>
        <v>0</v>
      </c>
      <c r="BG137" s="239">
        <f>IF(N137="zákl. přenesená",J137,0)</f>
        <v>0</v>
      </c>
      <c r="BH137" s="239">
        <f>IF(N137="sníž. přenesená",J137,0)</f>
        <v>0</v>
      </c>
      <c r="BI137" s="239">
        <f>IF(N137="nulová",J137,0)</f>
        <v>0</v>
      </c>
      <c r="BJ137" s="18" t="s">
        <v>83</v>
      </c>
      <c r="BK137" s="239">
        <f>ROUND(I137*H137,2)</f>
        <v>0</v>
      </c>
      <c r="BL137" s="18" t="s">
        <v>360</v>
      </c>
      <c r="BM137" s="238" t="s">
        <v>4919</v>
      </c>
    </row>
    <row r="138" s="2" customFormat="1">
      <c r="A138" s="39"/>
      <c r="B138" s="40"/>
      <c r="C138" s="41"/>
      <c r="D138" s="240" t="s">
        <v>349</v>
      </c>
      <c r="E138" s="41"/>
      <c r="F138" s="241" t="s">
        <v>630</v>
      </c>
      <c r="G138" s="41"/>
      <c r="H138" s="41"/>
      <c r="I138" s="242"/>
      <c r="J138" s="41"/>
      <c r="K138" s="41"/>
      <c r="L138" s="45"/>
      <c r="M138" s="243"/>
      <c r="N138" s="244"/>
      <c r="O138" s="92"/>
      <c r="P138" s="92"/>
      <c r="Q138" s="92"/>
      <c r="R138" s="92"/>
      <c r="S138" s="92"/>
      <c r="T138" s="93"/>
      <c r="U138" s="39"/>
      <c r="V138" s="39"/>
      <c r="W138" s="39"/>
      <c r="X138" s="39"/>
      <c r="Y138" s="39"/>
      <c r="Z138" s="39"/>
      <c r="AA138" s="39"/>
      <c r="AB138" s="39"/>
      <c r="AC138" s="39"/>
      <c r="AD138" s="39"/>
      <c r="AE138" s="39"/>
      <c r="AT138" s="18" t="s">
        <v>349</v>
      </c>
      <c r="AU138" s="18" t="s">
        <v>85</v>
      </c>
    </row>
    <row r="139" s="13" customFormat="1">
      <c r="A139" s="13"/>
      <c r="B139" s="252"/>
      <c r="C139" s="253"/>
      <c r="D139" s="240" t="s">
        <v>446</v>
      </c>
      <c r="E139" s="254" t="s">
        <v>1</v>
      </c>
      <c r="F139" s="255" t="s">
        <v>4917</v>
      </c>
      <c r="G139" s="253"/>
      <c r="H139" s="256">
        <v>1.9379999999999999</v>
      </c>
      <c r="I139" s="257"/>
      <c r="J139" s="253"/>
      <c r="K139" s="253"/>
      <c r="L139" s="258"/>
      <c r="M139" s="259"/>
      <c r="N139" s="260"/>
      <c r="O139" s="260"/>
      <c r="P139" s="260"/>
      <c r="Q139" s="260"/>
      <c r="R139" s="260"/>
      <c r="S139" s="260"/>
      <c r="T139" s="261"/>
      <c r="U139" s="13"/>
      <c r="V139" s="13"/>
      <c r="W139" s="13"/>
      <c r="X139" s="13"/>
      <c r="Y139" s="13"/>
      <c r="Z139" s="13"/>
      <c r="AA139" s="13"/>
      <c r="AB139" s="13"/>
      <c r="AC139" s="13"/>
      <c r="AD139" s="13"/>
      <c r="AE139" s="13"/>
      <c r="AT139" s="262" t="s">
        <v>446</v>
      </c>
      <c r="AU139" s="262" t="s">
        <v>85</v>
      </c>
      <c r="AV139" s="13" t="s">
        <v>85</v>
      </c>
      <c r="AW139" s="13" t="s">
        <v>32</v>
      </c>
      <c r="AX139" s="13" t="s">
        <v>83</v>
      </c>
      <c r="AY139" s="262" t="s">
        <v>342</v>
      </c>
    </row>
    <row r="140" s="2" customFormat="1" ht="16.5" customHeight="1">
      <c r="A140" s="39"/>
      <c r="B140" s="40"/>
      <c r="C140" s="227" t="s">
        <v>360</v>
      </c>
      <c r="D140" s="227" t="s">
        <v>343</v>
      </c>
      <c r="E140" s="228" t="s">
        <v>633</v>
      </c>
      <c r="F140" s="229" t="s">
        <v>634</v>
      </c>
      <c r="G140" s="230" t="s">
        <v>462</v>
      </c>
      <c r="H140" s="231">
        <v>3.8759999999999999</v>
      </c>
      <c r="I140" s="232"/>
      <c r="J140" s="233">
        <f>ROUND(I140*H140,2)</f>
        <v>0</v>
      </c>
      <c r="K140" s="229" t="s">
        <v>443</v>
      </c>
      <c r="L140" s="45"/>
      <c r="M140" s="234" t="s">
        <v>1</v>
      </c>
      <c r="N140" s="235" t="s">
        <v>41</v>
      </c>
      <c r="O140" s="92"/>
      <c r="P140" s="236">
        <f>O140*H140</f>
        <v>0</v>
      </c>
      <c r="Q140" s="236">
        <v>0</v>
      </c>
      <c r="R140" s="236">
        <f>Q140*H140</f>
        <v>0</v>
      </c>
      <c r="S140" s="236">
        <v>0</v>
      </c>
      <c r="T140" s="237">
        <f>S140*H140</f>
        <v>0</v>
      </c>
      <c r="U140" s="39"/>
      <c r="V140" s="39"/>
      <c r="W140" s="39"/>
      <c r="X140" s="39"/>
      <c r="Y140" s="39"/>
      <c r="Z140" s="39"/>
      <c r="AA140" s="39"/>
      <c r="AB140" s="39"/>
      <c r="AC140" s="39"/>
      <c r="AD140" s="39"/>
      <c r="AE140" s="39"/>
      <c r="AR140" s="238" t="s">
        <v>360</v>
      </c>
      <c r="AT140" s="238" t="s">
        <v>343</v>
      </c>
      <c r="AU140" s="238" t="s">
        <v>85</v>
      </c>
      <c r="AY140" s="18" t="s">
        <v>342</v>
      </c>
      <c r="BE140" s="239">
        <f>IF(N140="základní",J140,0)</f>
        <v>0</v>
      </c>
      <c r="BF140" s="239">
        <f>IF(N140="snížená",J140,0)</f>
        <v>0</v>
      </c>
      <c r="BG140" s="239">
        <f>IF(N140="zákl. přenesená",J140,0)</f>
        <v>0</v>
      </c>
      <c r="BH140" s="239">
        <f>IF(N140="sníž. přenesená",J140,0)</f>
        <v>0</v>
      </c>
      <c r="BI140" s="239">
        <f>IF(N140="nulová",J140,0)</f>
        <v>0</v>
      </c>
      <c r="BJ140" s="18" t="s">
        <v>83</v>
      </c>
      <c r="BK140" s="239">
        <f>ROUND(I140*H140,2)</f>
        <v>0</v>
      </c>
      <c r="BL140" s="18" t="s">
        <v>360</v>
      </c>
      <c r="BM140" s="238" t="s">
        <v>4920</v>
      </c>
    </row>
    <row r="141" s="2" customFormat="1">
      <c r="A141" s="39"/>
      <c r="B141" s="40"/>
      <c r="C141" s="41"/>
      <c r="D141" s="240" t="s">
        <v>349</v>
      </c>
      <c r="E141" s="41"/>
      <c r="F141" s="241" t="s">
        <v>636</v>
      </c>
      <c r="G141" s="41"/>
      <c r="H141" s="41"/>
      <c r="I141" s="242"/>
      <c r="J141" s="41"/>
      <c r="K141" s="41"/>
      <c r="L141" s="45"/>
      <c r="M141" s="243"/>
      <c r="N141" s="244"/>
      <c r="O141" s="92"/>
      <c r="P141" s="92"/>
      <c r="Q141" s="92"/>
      <c r="R141" s="92"/>
      <c r="S141" s="92"/>
      <c r="T141" s="93"/>
      <c r="U141" s="39"/>
      <c r="V141" s="39"/>
      <c r="W141" s="39"/>
      <c r="X141" s="39"/>
      <c r="Y141" s="39"/>
      <c r="Z141" s="39"/>
      <c r="AA141" s="39"/>
      <c r="AB141" s="39"/>
      <c r="AC141" s="39"/>
      <c r="AD141" s="39"/>
      <c r="AE141" s="39"/>
      <c r="AT141" s="18" t="s">
        <v>349</v>
      </c>
      <c r="AU141" s="18" t="s">
        <v>85</v>
      </c>
    </row>
    <row r="142" s="13" customFormat="1">
      <c r="A142" s="13"/>
      <c r="B142" s="252"/>
      <c r="C142" s="253"/>
      <c r="D142" s="240" t="s">
        <v>446</v>
      </c>
      <c r="E142" s="254" t="s">
        <v>1</v>
      </c>
      <c r="F142" s="255" t="s">
        <v>4921</v>
      </c>
      <c r="G142" s="253"/>
      <c r="H142" s="256">
        <v>3.8759999999999999</v>
      </c>
      <c r="I142" s="257"/>
      <c r="J142" s="253"/>
      <c r="K142" s="253"/>
      <c r="L142" s="258"/>
      <c r="M142" s="259"/>
      <c r="N142" s="260"/>
      <c r="O142" s="260"/>
      <c r="P142" s="260"/>
      <c r="Q142" s="260"/>
      <c r="R142" s="260"/>
      <c r="S142" s="260"/>
      <c r="T142" s="261"/>
      <c r="U142" s="13"/>
      <c r="V142" s="13"/>
      <c r="W142" s="13"/>
      <c r="X142" s="13"/>
      <c r="Y142" s="13"/>
      <c r="Z142" s="13"/>
      <c r="AA142" s="13"/>
      <c r="AB142" s="13"/>
      <c r="AC142" s="13"/>
      <c r="AD142" s="13"/>
      <c r="AE142" s="13"/>
      <c r="AT142" s="262" t="s">
        <v>446</v>
      </c>
      <c r="AU142" s="262" t="s">
        <v>85</v>
      </c>
      <c r="AV142" s="13" t="s">
        <v>85</v>
      </c>
      <c r="AW142" s="13" t="s">
        <v>32</v>
      </c>
      <c r="AX142" s="13" t="s">
        <v>83</v>
      </c>
      <c r="AY142" s="262" t="s">
        <v>342</v>
      </c>
    </row>
    <row r="143" s="2" customFormat="1" ht="16.5" customHeight="1">
      <c r="A143" s="39"/>
      <c r="B143" s="40"/>
      <c r="C143" s="227" t="s">
        <v>341</v>
      </c>
      <c r="D143" s="227" t="s">
        <v>343</v>
      </c>
      <c r="E143" s="228" t="s">
        <v>4922</v>
      </c>
      <c r="F143" s="229" t="s">
        <v>4923</v>
      </c>
      <c r="G143" s="230" t="s">
        <v>473</v>
      </c>
      <c r="H143" s="231">
        <v>1450</v>
      </c>
      <c r="I143" s="232"/>
      <c r="J143" s="233">
        <f>ROUND(I143*H143,2)</f>
        <v>0</v>
      </c>
      <c r="K143" s="229" t="s">
        <v>1</v>
      </c>
      <c r="L143" s="45"/>
      <c r="M143" s="234" t="s">
        <v>1</v>
      </c>
      <c r="N143" s="235" t="s">
        <v>41</v>
      </c>
      <c r="O143" s="92"/>
      <c r="P143" s="236">
        <f>O143*H143</f>
        <v>0</v>
      </c>
      <c r="Q143" s="236">
        <v>0</v>
      </c>
      <c r="R143" s="236">
        <f>Q143*H143</f>
        <v>0</v>
      </c>
      <c r="S143" s="236">
        <v>0</v>
      </c>
      <c r="T143" s="237">
        <f>S143*H143</f>
        <v>0</v>
      </c>
      <c r="U143" s="39"/>
      <c r="V143" s="39"/>
      <c r="W143" s="39"/>
      <c r="X143" s="39"/>
      <c r="Y143" s="39"/>
      <c r="Z143" s="39"/>
      <c r="AA143" s="39"/>
      <c r="AB143" s="39"/>
      <c r="AC143" s="39"/>
      <c r="AD143" s="39"/>
      <c r="AE143" s="39"/>
      <c r="AR143" s="238" t="s">
        <v>360</v>
      </c>
      <c r="AT143" s="238" t="s">
        <v>343</v>
      </c>
      <c r="AU143" s="238" t="s">
        <v>85</v>
      </c>
      <c r="AY143" s="18" t="s">
        <v>342</v>
      </c>
      <c r="BE143" s="239">
        <f>IF(N143="základní",J143,0)</f>
        <v>0</v>
      </c>
      <c r="BF143" s="239">
        <f>IF(N143="snížená",J143,0)</f>
        <v>0</v>
      </c>
      <c r="BG143" s="239">
        <f>IF(N143="zákl. přenesená",J143,0)</f>
        <v>0</v>
      </c>
      <c r="BH143" s="239">
        <f>IF(N143="sníž. přenesená",J143,0)</f>
        <v>0</v>
      </c>
      <c r="BI143" s="239">
        <f>IF(N143="nulová",J143,0)</f>
        <v>0</v>
      </c>
      <c r="BJ143" s="18" t="s">
        <v>83</v>
      </c>
      <c r="BK143" s="239">
        <f>ROUND(I143*H143,2)</f>
        <v>0</v>
      </c>
      <c r="BL143" s="18" t="s">
        <v>360</v>
      </c>
      <c r="BM143" s="238" t="s">
        <v>4924</v>
      </c>
    </row>
    <row r="144" s="2" customFormat="1">
      <c r="A144" s="39"/>
      <c r="B144" s="40"/>
      <c r="C144" s="41"/>
      <c r="D144" s="240" t="s">
        <v>349</v>
      </c>
      <c r="E144" s="41"/>
      <c r="F144" s="241" t="s">
        <v>4923</v>
      </c>
      <c r="G144" s="41"/>
      <c r="H144" s="41"/>
      <c r="I144" s="242"/>
      <c r="J144" s="41"/>
      <c r="K144" s="41"/>
      <c r="L144" s="45"/>
      <c r="M144" s="243"/>
      <c r="N144" s="244"/>
      <c r="O144" s="92"/>
      <c r="P144" s="92"/>
      <c r="Q144" s="92"/>
      <c r="R144" s="92"/>
      <c r="S144" s="92"/>
      <c r="T144" s="93"/>
      <c r="U144" s="39"/>
      <c r="V144" s="39"/>
      <c r="W144" s="39"/>
      <c r="X144" s="39"/>
      <c r="Y144" s="39"/>
      <c r="Z144" s="39"/>
      <c r="AA144" s="39"/>
      <c r="AB144" s="39"/>
      <c r="AC144" s="39"/>
      <c r="AD144" s="39"/>
      <c r="AE144" s="39"/>
      <c r="AT144" s="18" t="s">
        <v>349</v>
      </c>
      <c r="AU144" s="18" t="s">
        <v>85</v>
      </c>
    </row>
    <row r="145" s="13" customFormat="1">
      <c r="A145" s="13"/>
      <c r="B145" s="252"/>
      <c r="C145" s="253"/>
      <c r="D145" s="240" t="s">
        <v>446</v>
      </c>
      <c r="E145" s="254" t="s">
        <v>1</v>
      </c>
      <c r="F145" s="255" t="s">
        <v>4925</v>
      </c>
      <c r="G145" s="253"/>
      <c r="H145" s="256">
        <v>1450</v>
      </c>
      <c r="I145" s="257"/>
      <c r="J145" s="253"/>
      <c r="K145" s="253"/>
      <c r="L145" s="258"/>
      <c r="M145" s="259"/>
      <c r="N145" s="260"/>
      <c r="O145" s="260"/>
      <c r="P145" s="260"/>
      <c r="Q145" s="260"/>
      <c r="R145" s="260"/>
      <c r="S145" s="260"/>
      <c r="T145" s="261"/>
      <c r="U145" s="13"/>
      <c r="V145" s="13"/>
      <c r="W145" s="13"/>
      <c r="X145" s="13"/>
      <c r="Y145" s="13"/>
      <c r="Z145" s="13"/>
      <c r="AA145" s="13"/>
      <c r="AB145" s="13"/>
      <c r="AC145" s="13"/>
      <c r="AD145" s="13"/>
      <c r="AE145" s="13"/>
      <c r="AT145" s="262" t="s">
        <v>446</v>
      </c>
      <c r="AU145" s="262" t="s">
        <v>85</v>
      </c>
      <c r="AV145" s="13" t="s">
        <v>85</v>
      </c>
      <c r="AW145" s="13" t="s">
        <v>32</v>
      </c>
      <c r="AX145" s="13" t="s">
        <v>83</v>
      </c>
      <c r="AY145" s="262" t="s">
        <v>342</v>
      </c>
    </row>
    <row r="146" s="2" customFormat="1" ht="16.5" customHeight="1">
      <c r="A146" s="39"/>
      <c r="B146" s="40"/>
      <c r="C146" s="227" t="s">
        <v>368</v>
      </c>
      <c r="D146" s="227" t="s">
        <v>343</v>
      </c>
      <c r="E146" s="228" t="s">
        <v>4926</v>
      </c>
      <c r="F146" s="229" t="s">
        <v>4927</v>
      </c>
      <c r="G146" s="230" t="s">
        <v>473</v>
      </c>
      <c r="H146" s="231">
        <v>3117.3809999999999</v>
      </c>
      <c r="I146" s="232"/>
      <c r="J146" s="233">
        <f>ROUND(I146*H146,2)</f>
        <v>0</v>
      </c>
      <c r="K146" s="229" t="s">
        <v>443</v>
      </c>
      <c r="L146" s="45"/>
      <c r="M146" s="234" t="s">
        <v>1</v>
      </c>
      <c r="N146" s="235" t="s">
        <v>41</v>
      </c>
      <c r="O146" s="92"/>
      <c r="P146" s="236">
        <f>O146*H146</f>
        <v>0</v>
      </c>
      <c r="Q146" s="236">
        <v>0</v>
      </c>
      <c r="R146" s="236">
        <f>Q146*H146</f>
        <v>0</v>
      </c>
      <c r="S146" s="236">
        <v>0</v>
      </c>
      <c r="T146" s="237">
        <f>S146*H146</f>
        <v>0</v>
      </c>
      <c r="U146" s="39"/>
      <c r="V146" s="39"/>
      <c r="W146" s="39"/>
      <c r="X146" s="39"/>
      <c r="Y146" s="39"/>
      <c r="Z146" s="39"/>
      <c r="AA146" s="39"/>
      <c r="AB146" s="39"/>
      <c r="AC146" s="39"/>
      <c r="AD146" s="39"/>
      <c r="AE146" s="39"/>
      <c r="AR146" s="238" t="s">
        <v>360</v>
      </c>
      <c r="AT146" s="238" t="s">
        <v>343</v>
      </c>
      <c r="AU146" s="238" t="s">
        <v>85</v>
      </c>
      <c r="AY146" s="18" t="s">
        <v>342</v>
      </c>
      <c r="BE146" s="239">
        <f>IF(N146="základní",J146,0)</f>
        <v>0</v>
      </c>
      <c r="BF146" s="239">
        <f>IF(N146="snížená",J146,0)</f>
        <v>0</v>
      </c>
      <c r="BG146" s="239">
        <f>IF(N146="zákl. přenesená",J146,0)</f>
        <v>0</v>
      </c>
      <c r="BH146" s="239">
        <f>IF(N146="sníž. přenesená",J146,0)</f>
        <v>0</v>
      </c>
      <c r="BI146" s="239">
        <f>IF(N146="nulová",J146,0)</f>
        <v>0</v>
      </c>
      <c r="BJ146" s="18" t="s">
        <v>83</v>
      </c>
      <c r="BK146" s="239">
        <f>ROUND(I146*H146,2)</f>
        <v>0</v>
      </c>
      <c r="BL146" s="18" t="s">
        <v>360</v>
      </c>
      <c r="BM146" s="238" t="s">
        <v>4928</v>
      </c>
    </row>
    <row r="147" s="2" customFormat="1">
      <c r="A147" s="39"/>
      <c r="B147" s="40"/>
      <c r="C147" s="41"/>
      <c r="D147" s="240" t="s">
        <v>349</v>
      </c>
      <c r="E147" s="41"/>
      <c r="F147" s="241" t="s">
        <v>4929</v>
      </c>
      <c r="G147" s="41"/>
      <c r="H147" s="41"/>
      <c r="I147" s="242"/>
      <c r="J147" s="41"/>
      <c r="K147" s="41"/>
      <c r="L147" s="45"/>
      <c r="M147" s="243"/>
      <c r="N147" s="244"/>
      <c r="O147" s="92"/>
      <c r="P147" s="92"/>
      <c r="Q147" s="92"/>
      <c r="R147" s="92"/>
      <c r="S147" s="92"/>
      <c r="T147" s="93"/>
      <c r="U147" s="39"/>
      <c r="V147" s="39"/>
      <c r="W147" s="39"/>
      <c r="X147" s="39"/>
      <c r="Y147" s="39"/>
      <c r="Z147" s="39"/>
      <c r="AA147" s="39"/>
      <c r="AB147" s="39"/>
      <c r="AC147" s="39"/>
      <c r="AD147" s="39"/>
      <c r="AE147" s="39"/>
      <c r="AT147" s="18" t="s">
        <v>349</v>
      </c>
      <c r="AU147" s="18" t="s">
        <v>85</v>
      </c>
    </row>
    <row r="148" s="13" customFormat="1">
      <c r="A148" s="13"/>
      <c r="B148" s="252"/>
      <c r="C148" s="253"/>
      <c r="D148" s="240" t="s">
        <v>446</v>
      </c>
      <c r="E148" s="254" t="s">
        <v>1</v>
      </c>
      <c r="F148" s="255" t="s">
        <v>4930</v>
      </c>
      <c r="G148" s="253"/>
      <c r="H148" s="256">
        <v>902</v>
      </c>
      <c r="I148" s="257"/>
      <c r="J148" s="253"/>
      <c r="K148" s="253"/>
      <c r="L148" s="258"/>
      <c r="M148" s="259"/>
      <c r="N148" s="260"/>
      <c r="O148" s="260"/>
      <c r="P148" s="260"/>
      <c r="Q148" s="260"/>
      <c r="R148" s="260"/>
      <c r="S148" s="260"/>
      <c r="T148" s="261"/>
      <c r="U148" s="13"/>
      <c r="V148" s="13"/>
      <c r="W148" s="13"/>
      <c r="X148" s="13"/>
      <c r="Y148" s="13"/>
      <c r="Z148" s="13"/>
      <c r="AA148" s="13"/>
      <c r="AB148" s="13"/>
      <c r="AC148" s="13"/>
      <c r="AD148" s="13"/>
      <c r="AE148" s="13"/>
      <c r="AT148" s="262" t="s">
        <v>446</v>
      </c>
      <c r="AU148" s="262" t="s">
        <v>85</v>
      </c>
      <c r="AV148" s="13" t="s">
        <v>85</v>
      </c>
      <c r="AW148" s="13" t="s">
        <v>32</v>
      </c>
      <c r="AX148" s="13" t="s">
        <v>76</v>
      </c>
      <c r="AY148" s="262" t="s">
        <v>342</v>
      </c>
    </row>
    <row r="149" s="13" customFormat="1">
      <c r="A149" s="13"/>
      <c r="B149" s="252"/>
      <c r="C149" s="253"/>
      <c r="D149" s="240" t="s">
        <v>446</v>
      </c>
      <c r="E149" s="254" t="s">
        <v>1</v>
      </c>
      <c r="F149" s="255" t="s">
        <v>4931</v>
      </c>
      <c r="G149" s="253"/>
      <c r="H149" s="256">
        <v>264</v>
      </c>
      <c r="I149" s="257"/>
      <c r="J149" s="253"/>
      <c r="K149" s="253"/>
      <c r="L149" s="258"/>
      <c r="M149" s="259"/>
      <c r="N149" s="260"/>
      <c r="O149" s="260"/>
      <c r="P149" s="260"/>
      <c r="Q149" s="260"/>
      <c r="R149" s="260"/>
      <c r="S149" s="260"/>
      <c r="T149" s="261"/>
      <c r="U149" s="13"/>
      <c r="V149" s="13"/>
      <c r="W149" s="13"/>
      <c r="X149" s="13"/>
      <c r="Y149" s="13"/>
      <c r="Z149" s="13"/>
      <c r="AA149" s="13"/>
      <c r="AB149" s="13"/>
      <c r="AC149" s="13"/>
      <c r="AD149" s="13"/>
      <c r="AE149" s="13"/>
      <c r="AT149" s="262" t="s">
        <v>446</v>
      </c>
      <c r="AU149" s="262" t="s">
        <v>85</v>
      </c>
      <c r="AV149" s="13" t="s">
        <v>85</v>
      </c>
      <c r="AW149" s="13" t="s">
        <v>32</v>
      </c>
      <c r="AX149" s="13" t="s">
        <v>76</v>
      </c>
      <c r="AY149" s="262" t="s">
        <v>342</v>
      </c>
    </row>
    <row r="150" s="13" customFormat="1">
      <c r="A150" s="13"/>
      <c r="B150" s="252"/>
      <c r="C150" s="253"/>
      <c r="D150" s="240" t="s">
        <v>446</v>
      </c>
      <c r="E150" s="254" t="s">
        <v>1</v>
      </c>
      <c r="F150" s="255" t="s">
        <v>4932</v>
      </c>
      <c r="G150" s="253"/>
      <c r="H150" s="256">
        <v>746</v>
      </c>
      <c r="I150" s="257"/>
      <c r="J150" s="253"/>
      <c r="K150" s="253"/>
      <c r="L150" s="258"/>
      <c r="M150" s="259"/>
      <c r="N150" s="260"/>
      <c r="O150" s="260"/>
      <c r="P150" s="260"/>
      <c r="Q150" s="260"/>
      <c r="R150" s="260"/>
      <c r="S150" s="260"/>
      <c r="T150" s="261"/>
      <c r="U150" s="13"/>
      <c r="V150" s="13"/>
      <c r="W150" s="13"/>
      <c r="X150" s="13"/>
      <c r="Y150" s="13"/>
      <c r="Z150" s="13"/>
      <c r="AA150" s="13"/>
      <c r="AB150" s="13"/>
      <c r="AC150" s="13"/>
      <c r="AD150" s="13"/>
      <c r="AE150" s="13"/>
      <c r="AT150" s="262" t="s">
        <v>446</v>
      </c>
      <c r="AU150" s="262" t="s">
        <v>85</v>
      </c>
      <c r="AV150" s="13" t="s">
        <v>85</v>
      </c>
      <c r="AW150" s="13" t="s">
        <v>32</v>
      </c>
      <c r="AX150" s="13" t="s">
        <v>76</v>
      </c>
      <c r="AY150" s="262" t="s">
        <v>342</v>
      </c>
    </row>
    <row r="151" s="13" customFormat="1">
      <c r="A151" s="13"/>
      <c r="B151" s="252"/>
      <c r="C151" s="253"/>
      <c r="D151" s="240" t="s">
        <v>446</v>
      </c>
      <c r="E151" s="254" t="s">
        <v>1</v>
      </c>
      <c r="F151" s="255" t="s">
        <v>4933</v>
      </c>
      <c r="G151" s="253"/>
      <c r="H151" s="256">
        <v>340</v>
      </c>
      <c r="I151" s="257"/>
      <c r="J151" s="253"/>
      <c r="K151" s="253"/>
      <c r="L151" s="258"/>
      <c r="M151" s="259"/>
      <c r="N151" s="260"/>
      <c r="O151" s="260"/>
      <c r="P151" s="260"/>
      <c r="Q151" s="260"/>
      <c r="R151" s="260"/>
      <c r="S151" s="260"/>
      <c r="T151" s="261"/>
      <c r="U151" s="13"/>
      <c r="V151" s="13"/>
      <c r="W151" s="13"/>
      <c r="X151" s="13"/>
      <c r="Y151" s="13"/>
      <c r="Z151" s="13"/>
      <c r="AA151" s="13"/>
      <c r="AB151" s="13"/>
      <c r="AC151" s="13"/>
      <c r="AD151" s="13"/>
      <c r="AE151" s="13"/>
      <c r="AT151" s="262" t="s">
        <v>446</v>
      </c>
      <c r="AU151" s="262" t="s">
        <v>85</v>
      </c>
      <c r="AV151" s="13" t="s">
        <v>85</v>
      </c>
      <c r="AW151" s="13" t="s">
        <v>32</v>
      </c>
      <c r="AX151" s="13" t="s">
        <v>76</v>
      </c>
      <c r="AY151" s="262" t="s">
        <v>342</v>
      </c>
    </row>
    <row r="152" s="13" customFormat="1">
      <c r="A152" s="13"/>
      <c r="B152" s="252"/>
      <c r="C152" s="253"/>
      <c r="D152" s="240" t="s">
        <v>446</v>
      </c>
      <c r="E152" s="254" t="s">
        <v>1</v>
      </c>
      <c r="F152" s="255" t="s">
        <v>4934</v>
      </c>
      <c r="G152" s="253"/>
      <c r="H152" s="256">
        <v>36</v>
      </c>
      <c r="I152" s="257"/>
      <c r="J152" s="253"/>
      <c r="K152" s="253"/>
      <c r="L152" s="258"/>
      <c r="M152" s="259"/>
      <c r="N152" s="260"/>
      <c r="O152" s="260"/>
      <c r="P152" s="260"/>
      <c r="Q152" s="260"/>
      <c r="R152" s="260"/>
      <c r="S152" s="260"/>
      <c r="T152" s="261"/>
      <c r="U152" s="13"/>
      <c r="V152" s="13"/>
      <c r="W152" s="13"/>
      <c r="X152" s="13"/>
      <c r="Y152" s="13"/>
      <c r="Z152" s="13"/>
      <c r="AA152" s="13"/>
      <c r="AB152" s="13"/>
      <c r="AC152" s="13"/>
      <c r="AD152" s="13"/>
      <c r="AE152" s="13"/>
      <c r="AT152" s="262" t="s">
        <v>446</v>
      </c>
      <c r="AU152" s="262" t="s">
        <v>85</v>
      </c>
      <c r="AV152" s="13" t="s">
        <v>85</v>
      </c>
      <c r="AW152" s="13" t="s">
        <v>32</v>
      </c>
      <c r="AX152" s="13" t="s">
        <v>76</v>
      </c>
      <c r="AY152" s="262" t="s">
        <v>342</v>
      </c>
    </row>
    <row r="153" s="15" customFormat="1">
      <c r="A153" s="15"/>
      <c r="B153" s="273"/>
      <c r="C153" s="274"/>
      <c r="D153" s="240" t="s">
        <v>446</v>
      </c>
      <c r="E153" s="275" t="s">
        <v>1</v>
      </c>
      <c r="F153" s="276" t="s">
        <v>492</v>
      </c>
      <c r="G153" s="274"/>
      <c r="H153" s="277">
        <v>2288</v>
      </c>
      <c r="I153" s="278"/>
      <c r="J153" s="274"/>
      <c r="K153" s="274"/>
      <c r="L153" s="279"/>
      <c r="M153" s="280"/>
      <c r="N153" s="281"/>
      <c r="O153" s="281"/>
      <c r="P153" s="281"/>
      <c r="Q153" s="281"/>
      <c r="R153" s="281"/>
      <c r="S153" s="281"/>
      <c r="T153" s="282"/>
      <c r="U153" s="15"/>
      <c r="V153" s="15"/>
      <c r="W153" s="15"/>
      <c r="X153" s="15"/>
      <c r="Y153" s="15"/>
      <c r="Z153" s="15"/>
      <c r="AA153" s="15"/>
      <c r="AB153" s="15"/>
      <c r="AC153" s="15"/>
      <c r="AD153" s="15"/>
      <c r="AE153" s="15"/>
      <c r="AT153" s="283" t="s">
        <v>446</v>
      </c>
      <c r="AU153" s="283" t="s">
        <v>85</v>
      </c>
      <c r="AV153" s="15" t="s">
        <v>92</v>
      </c>
      <c r="AW153" s="15" t="s">
        <v>32</v>
      </c>
      <c r="AX153" s="15" t="s">
        <v>76</v>
      </c>
      <c r="AY153" s="283" t="s">
        <v>342</v>
      </c>
    </row>
    <row r="154" s="13" customFormat="1">
      <c r="A154" s="13"/>
      <c r="B154" s="252"/>
      <c r="C154" s="253"/>
      <c r="D154" s="240" t="s">
        <v>446</v>
      </c>
      <c r="E154" s="254" t="s">
        <v>1</v>
      </c>
      <c r="F154" s="255" t="s">
        <v>4935</v>
      </c>
      <c r="G154" s="253"/>
      <c r="H154" s="256">
        <v>135.46799999999999</v>
      </c>
      <c r="I154" s="257"/>
      <c r="J154" s="253"/>
      <c r="K154" s="253"/>
      <c r="L154" s="258"/>
      <c r="M154" s="259"/>
      <c r="N154" s="260"/>
      <c r="O154" s="260"/>
      <c r="P154" s="260"/>
      <c r="Q154" s="260"/>
      <c r="R154" s="260"/>
      <c r="S154" s="260"/>
      <c r="T154" s="261"/>
      <c r="U154" s="13"/>
      <c r="V154" s="13"/>
      <c r="W154" s="13"/>
      <c r="X154" s="13"/>
      <c r="Y154" s="13"/>
      <c r="Z154" s="13"/>
      <c r="AA154" s="13"/>
      <c r="AB154" s="13"/>
      <c r="AC154" s="13"/>
      <c r="AD154" s="13"/>
      <c r="AE154" s="13"/>
      <c r="AT154" s="262" t="s">
        <v>446</v>
      </c>
      <c r="AU154" s="262" t="s">
        <v>85</v>
      </c>
      <c r="AV154" s="13" t="s">
        <v>85</v>
      </c>
      <c r="AW154" s="13" t="s">
        <v>32</v>
      </c>
      <c r="AX154" s="13" t="s">
        <v>76</v>
      </c>
      <c r="AY154" s="262" t="s">
        <v>342</v>
      </c>
    </row>
    <row r="155" s="13" customFormat="1">
      <c r="A155" s="13"/>
      <c r="B155" s="252"/>
      <c r="C155" s="253"/>
      <c r="D155" s="240" t="s">
        <v>446</v>
      </c>
      <c r="E155" s="254" t="s">
        <v>1</v>
      </c>
      <c r="F155" s="255" t="s">
        <v>4936</v>
      </c>
      <c r="G155" s="253"/>
      <c r="H155" s="256">
        <v>15.4</v>
      </c>
      <c r="I155" s="257"/>
      <c r="J155" s="253"/>
      <c r="K155" s="253"/>
      <c r="L155" s="258"/>
      <c r="M155" s="259"/>
      <c r="N155" s="260"/>
      <c r="O155" s="260"/>
      <c r="P155" s="260"/>
      <c r="Q155" s="260"/>
      <c r="R155" s="260"/>
      <c r="S155" s="260"/>
      <c r="T155" s="261"/>
      <c r="U155" s="13"/>
      <c r="V155" s="13"/>
      <c r="W155" s="13"/>
      <c r="X155" s="13"/>
      <c r="Y155" s="13"/>
      <c r="Z155" s="13"/>
      <c r="AA155" s="13"/>
      <c r="AB155" s="13"/>
      <c r="AC155" s="13"/>
      <c r="AD155" s="13"/>
      <c r="AE155" s="13"/>
      <c r="AT155" s="262" t="s">
        <v>446</v>
      </c>
      <c r="AU155" s="262" t="s">
        <v>85</v>
      </c>
      <c r="AV155" s="13" t="s">
        <v>85</v>
      </c>
      <c r="AW155" s="13" t="s">
        <v>32</v>
      </c>
      <c r="AX155" s="13" t="s">
        <v>76</v>
      </c>
      <c r="AY155" s="262" t="s">
        <v>342</v>
      </c>
    </row>
    <row r="156" s="13" customFormat="1">
      <c r="A156" s="13"/>
      <c r="B156" s="252"/>
      <c r="C156" s="253"/>
      <c r="D156" s="240" t="s">
        <v>446</v>
      </c>
      <c r="E156" s="254" t="s">
        <v>1</v>
      </c>
      <c r="F156" s="255" t="s">
        <v>4937</v>
      </c>
      <c r="G156" s="253"/>
      <c r="H156" s="256">
        <v>216.493</v>
      </c>
      <c r="I156" s="257"/>
      <c r="J156" s="253"/>
      <c r="K156" s="253"/>
      <c r="L156" s="258"/>
      <c r="M156" s="259"/>
      <c r="N156" s="260"/>
      <c r="O156" s="260"/>
      <c r="P156" s="260"/>
      <c r="Q156" s="260"/>
      <c r="R156" s="260"/>
      <c r="S156" s="260"/>
      <c r="T156" s="261"/>
      <c r="U156" s="13"/>
      <c r="V156" s="13"/>
      <c r="W156" s="13"/>
      <c r="X156" s="13"/>
      <c r="Y156" s="13"/>
      <c r="Z156" s="13"/>
      <c r="AA156" s="13"/>
      <c r="AB156" s="13"/>
      <c r="AC156" s="13"/>
      <c r="AD156" s="13"/>
      <c r="AE156" s="13"/>
      <c r="AT156" s="262" t="s">
        <v>446</v>
      </c>
      <c r="AU156" s="262" t="s">
        <v>85</v>
      </c>
      <c r="AV156" s="13" t="s">
        <v>85</v>
      </c>
      <c r="AW156" s="13" t="s">
        <v>32</v>
      </c>
      <c r="AX156" s="13" t="s">
        <v>76</v>
      </c>
      <c r="AY156" s="262" t="s">
        <v>342</v>
      </c>
    </row>
    <row r="157" s="13" customFormat="1">
      <c r="A157" s="13"/>
      <c r="B157" s="252"/>
      <c r="C157" s="253"/>
      <c r="D157" s="240" t="s">
        <v>446</v>
      </c>
      <c r="E157" s="254" t="s">
        <v>1</v>
      </c>
      <c r="F157" s="255" t="s">
        <v>4938</v>
      </c>
      <c r="G157" s="253"/>
      <c r="H157" s="256">
        <v>11.199999999999999</v>
      </c>
      <c r="I157" s="257"/>
      <c r="J157" s="253"/>
      <c r="K157" s="253"/>
      <c r="L157" s="258"/>
      <c r="M157" s="259"/>
      <c r="N157" s="260"/>
      <c r="O157" s="260"/>
      <c r="P157" s="260"/>
      <c r="Q157" s="260"/>
      <c r="R157" s="260"/>
      <c r="S157" s="260"/>
      <c r="T157" s="261"/>
      <c r="U157" s="13"/>
      <c r="V157" s="13"/>
      <c r="W157" s="13"/>
      <c r="X157" s="13"/>
      <c r="Y157" s="13"/>
      <c r="Z157" s="13"/>
      <c r="AA157" s="13"/>
      <c r="AB157" s="13"/>
      <c r="AC157" s="13"/>
      <c r="AD157" s="13"/>
      <c r="AE157" s="13"/>
      <c r="AT157" s="262" t="s">
        <v>446</v>
      </c>
      <c r="AU157" s="262" t="s">
        <v>85</v>
      </c>
      <c r="AV157" s="13" t="s">
        <v>85</v>
      </c>
      <c r="AW157" s="13" t="s">
        <v>32</v>
      </c>
      <c r="AX157" s="13" t="s">
        <v>76</v>
      </c>
      <c r="AY157" s="262" t="s">
        <v>342</v>
      </c>
    </row>
    <row r="158" s="13" customFormat="1">
      <c r="A158" s="13"/>
      <c r="B158" s="252"/>
      <c r="C158" s="253"/>
      <c r="D158" s="240" t="s">
        <v>446</v>
      </c>
      <c r="E158" s="254" t="s">
        <v>1</v>
      </c>
      <c r="F158" s="255" t="s">
        <v>4939</v>
      </c>
      <c r="G158" s="253"/>
      <c r="H158" s="256">
        <v>395.31</v>
      </c>
      <c r="I158" s="257"/>
      <c r="J158" s="253"/>
      <c r="K158" s="253"/>
      <c r="L158" s="258"/>
      <c r="M158" s="259"/>
      <c r="N158" s="260"/>
      <c r="O158" s="260"/>
      <c r="P158" s="260"/>
      <c r="Q158" s="260"/>
      <c r="R158" s="260"/>
      <c r="S158" s="260"/>
      <c r="T158" s="261"/>
      <c r="U158" s="13"/>
      <c r="V158" s="13"/>
      <c r="W158" s="13"/>
      <c r="X158" s="13"/>
      <c r="Y158" s="13"/>
      <c r="Z158" s="13"/>
      <c r="AA158" s="13"/>
      <c r="AB158" s="13"/>
      <c r="AC158" s="13"/>
      <c r="AD158" s="13"/>
      <c r="AE158" s="13"/>
      <c r="AT158" s="262" t="s">
        <v>446</v>
      </c>
      <c r="AU158" s="262" t="s">
        <v>85</v>
      </c>
      <c r="AV158" s="13" t="s">
        <v>85</v>
      </c>
      <c r="AW158" s="13" t="s">
        <v>32</v>
      </c>
      <c r="AX158" s="13" t="s">
        <v>76</v>
      </c>
      <c r="AY158" s="262" t="s">
        <v>342</v>
      </c>
    </row>
    <row r="159" s="13" customFormat="1">
      <c r="A159" s="13"/>
      <c r="B159" s="252"/>
      <c r="C159" s="253"/>
      <c r="D159" s="240" t="s">
        <v>446</v>
      </c>
      <c r="E159" s="254" t="s">
        <v>1</v>
      </c>
      <c r="F159" s="255" t="s">
        <v>4940</v>
      </c>
      <c r="G159" s="253"/>
      <c r="H159" s="256">
        <v>20.859999999999999</v>
      </c>
      <c r="I159" s="257"/>
      <c r="J159" s="253"/>
      <c r="K159" s="253"/>
      <c r="L159" s="258"/>
      <c r="M159" s="259"/>
      <c r="N159" s="260"/>
      <c r="O159" s="260"/>
      <c r="P159" s="260"/>
      <c r="Q159" s="260"/>
      <c r="R159" s="260"/>
      <c r="S159" s="260"/>
      <c r="T159" s="261"/>
      <c r="U159" s="13"/>
      <c r="V159" s="13"/>
      <c r="W159" s="13"/>
      <c r="X159" s="13"/>
      <c r="Y159" s="13"/>
      <c r="Z159" s="13"/>
      <c r="AA159" s="13"/>
      <c r="AB159" s="13"/>
      <c r="AC159" s="13"/>
      <c r="AD159" s="13"/>
      <c r="AE159" s="13"/>
      <c r="AT159" s="262" t="s">
        <v>446</v>
      </c>
      <c r="AU159" s="262" t="s">
        <v>85</v>
      </c>
      <c r="AV159" s="13" t="s">
        <v>85</v>
      </c>
      <c r="AW159" s="13" t="s">
        <v>32</v>
      </c>
      <c r="AX159" s="13" t="s">
        <v>76</v>
      </c>
      <c r="AY159" s="262" t="s">
        <v>342</v>
      </c>
    </row>
    <row r="160" s="13" customFormat="1">
      <c r="A160" s="13"/>
      <c r="B160" s="252"/>
      <c r="C160" s="253"/>
      <c r="D160" s="240" t="s">
        <v>446</v>
      </c>
      <c r="E160" s="254" t="s">
        <v>1</v>
      </c>
      <c r="F160" s="255" t="s">
        <v>4941</v>
      </c>
      <c r="G160" s="253"/>
      <c r="H160" s="256">
        <v>34.649999999999999</v>
      </c>
      <c r="I160" s="257"/>
      <c r="J160" s="253"/>
      <c r="K160" s="253"/>
      <c r="L160" s="258"/>
      <c r="M160" s="259"/>
      <c r="N160" s="260"/>
      <c r="O160" s="260"/>
      <c r="P160" s="260"/>
      <c r="Q160" s="260"/>
      <c r="R160" s="260"/>
      <c r="S160" s="260"/>
      <c r="T160" s="261"/>
      <c r="U160" s="13"/>
      <c r="V160" s="13"/>
      <c r="W160" s="13"/>
      <c r="X160" s="13"/>
      <c r="Y160" s="13"/>
      <c r="Z160" s="13"/>
      <c r="AA160" s="13"/>
      <c r="AB160" s="13"/>
      <c r="AC160" s="13"/>
      <c r="AD160" s="13"/>
      <c r="AE160" s="13"/>
      <c r="AT160" s="262" t="s">
        <v>446</v>
      </c>
      <c r="AU160" s="262" t="s">
        <v>85</v>
      </c>
      <c r="AV160" s="13" t="s">
        <v>85</v>
      </c>
      <c r="AW160" s="13" t="s">
        <v>32</v>
      </c>
      <c r="AX160" s="13" t="s">
        <v>76</v>
      </c>
      <c r="AY160" s="262" t="s">
        <v>342</v>
      </c>
    </row>
    <row r="161" s="15" customFormat="1">
      <c r="A161" s="15"/>
      <c r="B161" s="273"/>
      <c r="C161" s="274"/>
      <c r="D161" s="240" t="s">
        <v>446</v>
      </c>
      <c r="E161" s="275" t="s">
        <v>1</v>
      </c>
      <c r="F161" s="276" t="s">
        <v>492</v>
      </c>
      <c r="G161" s="274"/>
      <c r="H161" s="277">
        <v>829.38099999999997</v>
      </c>
      <c r="I161" s="278"/>
      <c r="J161" s="274"/>
      <c r="K161" s="274"/>
      <c r="L161" s="279"/>
      <c r="M161" s="280"/>
      <c r="N161" s="281"/>
      <c r="O161" s="281"/>
      <c r="P161" s="281"/>
      <c r="Q161" s="281"/>
      <c r="R161" s="281"/>
      <c r="S161" s="281"/>
      <c r="T161" s="282"/>
      <c r="U161" s="15"/>
      <c r="V161" s="15"/>
      <c r="W161" s="15"/>
      <c r="X161" s="15"/>
      <c r="Y161" s="15"/>
      <c r="Z161" s="15"/>
      <c r="AA161" s="15"/>
      <c r="AB161" s="15"/>
      <c r="AC161" s="15"/>
      <c r="AD161" s="15"/>
      <c r="AE161" s="15"/>
      <c r="AT161" s="283" t="s">
        <v>446</v>
      </c>
      <c r="AU161" s="283" t="s">
        <v>85</v>
      </c>
      <c r="AV161" s="15" t="s">
        <v>92</v>
      </c>
      <c r="AW161" s="15" t="s">
        <v>32</v>
      </c>
      <c r="AX161" s="15" t="s">
        <v>76</v>
      </c>
      <c r="AY161" s="283" t="s">
        <v>342</v>
      </c>
    </row>
    <row r="162" s="16" customFormat="1">
      <c r="A162" s="16"/>
      <c r="B162" s="284"/>
      <c r="C162" s="285"/>
      <c r="D162" s="240" t="s">
        <v>446</v>
      </c>
      <c r="E162" s="286" t="s">
        <v>1</v>
      </c>
      <c r="F162" s="287" t="s">
        <v>500</v>
      </c>
      <c r="G162" s="285"/>
      <c r="H162" s="288">
        <v>3117.3809999999999</v>
      </c>
      <c r="I162" s="289"/>
      <c r="J162" s="285"/>
      <c r="K162" s="285"/>
      <c r="L162" s="290"/>
      <c r="M162" s="291"/>
      <c r="N162" s="292"/>
      <c r="O162" s="292"/>
      <c r="P162" s="292"/>
      <c r="Q162" s="292"/>
      <c r="R162" s="292"/>
      <c r="S162" s="292"/>
      <c r="T162" s="293"/>
      <c r="U162" s="16"/>
      <c r="V162" s="16"/>
      <c r="W162" s="16"/>
      <c r="X162" s="16"/>
      <c r="Y162" s="16"/>
      <c r="Z162" s="16"/>
      <c r="AA162" s="16"/>
      <c r="AB162" s="16"/>
      <c r="AC162" s="16"/>
      <c r="AD162" s="16"/>
      <c r="AE162" s="16"/>
      <c r="AT162" s="294" t="s">
        <v>446</v>
      </c>
      <c r="AU162" s="294" t="s">
        <v>85</v>
      </c>
      <c r="AV162" s="16" t="s">
        <v>360</v>
      </c>
      <c r="AW162" s="16" t="s">
        <v>32</v>
      </c>
      <c r="AX162" s="16" t="s">
        <v>83</v>
      </c>
      <c r="AY162" s="294" t="s">
        <v>342</v>
      </c>
    </row>
    <row r="163" s="2" customFormat="1" ht="16.5" customHeight="1">
      <c r="A163" s="39"/>
      <c r="B163" s="40"/>
      <c r="C163" s="227" t="s">
        <v>372</v>
      </c>
      <c r="D163" s="227" t="s">
        <v>343</v>
      </c>
      <c r="E163" s="228" t="s">
        <v>4942</v>
      </c>
      <c r="F163" s="229" t="s">
        <v>4943</v>
      </c>
      <c r="G163" s="230" t="s">
        <v>473</v>
      </c>
      <c r="H163" s="231">
        <v>827</v>
      </c>
      <c r="I163" s="232"/>
      <c r="J163" s="233">
        <f>ROUND(I163*H163,2)</f>
        <v>0</v>
      </c>
      <c r="K163" s="229" t="s">
        <v>443</v>
      </c>
      <c r="L163" s="45"/>
      <c r="M163" s="234" t="s">
        <v>1</v>
      </c>
      <c r="N163" s="235" t="s">
        <v>41</v>
      </c>
      <c r="O163" s="92"/>
      <c r="P163" s="236">
        <f>O163*H163</f>
        <v>0</v>
      </c>
      <c r="Q163" s="236">
        <v>0</v>
      </c>
      <c r="R163" s="236">
        <f>Q163*H163</f>
        <v>0</v>
      </c>
      <c r="S163" s="236">
        <v>0</v>
      </c>
      <c r="T163" s="237">
        <f>S163*H163</f>
        <v>0</v>
      </c>
      <c r="U163" s="39"/>
      <c r="V163" s="39"/>
      <c r="W163" s="39"/>
      <c r="X163" s="39"/>
      <c r="Y163" s="39"/>
      <c r="Z163" s="39"/>
      <c r="AA163" s="39"/>
      <c r="AB163" s="39"/>
      <c r="AC163" s="39"/>
      <c r="AD163" s="39"/>
      <c r="AE163" s="39"/>
      <c r="AR163" s="238" t="s">
        <v>360</v>
      </c>
      <c r="AT163" s="238" t="s">
        <v>343</v>
      </c>
      <c r="AU163" s="238" t="s">
        <v>85</v>
      </c>
      <c r="AY163" s="18" t="s">
        <v>342</v>
      </c>
      <c r="BE163" s="239">
        <f>IF(N163="základní",J163,0)</f>
        <v>0</v>
      </c>
      <c r="BF163" s="239">
        <f>IF(N163="snížená",J163,0)</f>
        <v>0</v>
      </c>
      <c r="BG163" s="239">
        <f>IF(N163="zákl. přenesená",J163,0)</f>
        <v>0</v>
      </c>
      <c r="BH163" s="239">
        <f>IF(N163="sníž. přenesená",J163,0)</f>
        <v>0</v>
      </c>
      <c r="BI163" s="239">
        <f>IF(N163="nulová",J163,0)</f>
        <v>0</v>
      </c>
      <c r="BJ163" s="18" t="s">
        <v>83</v>
      </c>
      <c r="BK163" s="239">
        <f>ROUND(I163*H163,2)</f>
        <v>0</v>
      </c>
      <c r="BL163" s="18" t="s">
        <v>360</v>
      </c>
      <c r="BM163" s="238" t="s">
        <v>4944</v>
      </c>
    </row>
    <row r="164" s="2" customFormat="1">
      <c r="A164" s="39"/>
      <c r="B164" s="40"/>
      <c r="C164" s="41"/>
      <c r="D164" s="240" t="s">
        <v>349</v>
      </c>
      <c r="E164" s="41"/>
      <c r="F164" s="241" t="s">
        <v>4945</v>
      </c>
      <c r="G164" s="41"/>
      <c r="H164" s="41"/>
      <c r="I164" s="242"/>
      <c r="J164" s="41"/>
      <c r="K164" s="41"/>
      <c r="L164" s="45"/>
      <c r="M164" s="243"/>
      <c r="N164" s="244"/>
      <c r="O164" s="92"/>
      <c r="P164" s="92"/>
      <c r="Q164" s="92"/>
      <c r="R164" s="92"/>
      <c r="S164" s="92"/>
      <c r="T164" s="93"/>
      <c r="U164" s="39"/>
      <c r="V164" s="39"/>
      <c r="W164" s="39"/>
      <c r="X164" s="39"/>
      <c r="Y164" s="39"/>
      <c r="Z164" s="39"/>
      <c r="AA164" s="39"/>
      <c r="AB164" s="39"/>
      <c r="AC164" s="39"/>
      <c r="AD164" s="39"/>
      <c r="AE164" s="39"/>
      <c r="AT164" s="18" t="s">
        <v>349</v>
      </c>
      <c r="AU164" s="18" t="s">
        <v>85</v>
      </c>
    </row>
    <row r="165" s="13" customFormat="1">
      <c r="A165" s="13"/>
      <c r="B165" s="252"/>
      <c r="C165" s="253"/>
      <c r="D165" s="240" t="s">
        <v>446</v>
      </c>
      <c r="E165" s="254" t="s">
        <v>1</v>
      </c>
      <c r="F165" s="255" t="s">
        <v>4946</v>
      </c>
      <c r="G165" s="253"/>
      <c r="H165" s="256">
        <v>487</v>
      </c>
      <c r="I165" s="257"/>
      <c r="J165" s="253"/>
      <c r="K165" s="253"/>
      <c r="L165" s="258"/>
      <c r="M165" s="259"/>
      <c r="N165" s="260"/>
      <c r="O165" s="260"/>
      <c r="P165" s="260"/>
      <c r="Q165" s="260"/>
      <c r="R165" s="260"/>
      <c r="S165" s="260"/>
      <c r="T165" s="261"/>
      <c r="U165" s="13"/>
      <c r="V165" s="13"/>
      <c r="W165" s="13"/>
      <c r="X165" s="13"/>
      <c r="Y165" s="13"/>
      <c r="Z165" s="13"/>
      <c r="AA165" s="13"/>
      <c r="AB165" s="13"/>
      <c r="AC165" s="13"/>
      <c r="AD165" s="13"/>
      <c r="AE165" s="13"/>
      <c r="AT165" s="262" t="s">
        <v>446</v>
      </c>
      <c r="AU165" s="262" t="s">
        <v>85</v>
      </c>
      <c r="AV165" s="13" t="s">
        <v>85</v>
      </c>
      <c r="AW165" s="13" t="s">
        <v>32</v>
      </c>
      <c r="AX165" s="13" t="s">
        <v>76</v>
      </c>
      <c r="AY165" s="262" t="s">
        <v>342</v>
      </c>
    </row>
    <row r="166" s="13" customFormat="1">
      <c r="A166" s="13"/>
      <c r="B166" s="252"/>
      <c r="C166" s="253"/>
      <c r="D166" s="240" t="s">
        <v>446</v>
      </c>
      <c r="E166" s="254" t="s">
        <v>1</v>
      </c>
      <c r="F166" s="255" t="s">
        <v>4947</v>
      </c>
      <c r="G166" s="253"/>
      <c r="H166" s="256">
        <v>215</v>
      </c>
      <c r="I166" s="257"/>
      <c r="J166" s="253"/>
      <c r="K166" s="253"/>
      <c r="L166" s="258"/>
      <c r="M166" s="259"/>
      <c r="N166" s="260"/>
      <c r="O166" s="260"/>
      <c r="P166" s="260"/>
      <c r="Q166" s="260"/>
      <c r="R166" s="260"/>
      <c r="S166" s="260"/>
      <c r="T166" s="261"/>
      <c r="U166" s="13"/>
      <c r="V166" s="13"/>
      <c r="W166" s="13"/>
      <c r="X166" s="13"/>
      <c r="Y166" s="13"/>
      <c r="Z166" s="13"/>
      <c r="AA166" s="13"/>
      <c r="AB166" s="13"/>
      <c r="AC166" s="13"/>
      <c r="AD166" s="13"/>
      <c r="AE166" s="13"/>
      <c r="AT166" s="262" t="s">
        <v>446</v>
      </c>
      <c r="AU166" s="262" t="s">
        <v>85</v>
      </c>
      <c r="AV166" s="13" t="s">
        <v>85</v>
      </c>
      <c r="AW166" s="13" t="s">
        <v>32</v>
      </c>
      <c r="AX166" s="13" t="s">
        <v>76</v>
      </c>
      <c r="AY166" s="262" t="s">
        <v>342</v>
      </c>
    </row>
    <row r="167" s="13" customFormat="1">
      <c r="A167" s="13"/>
      <c r="B167" s="252"/>
      <c r="C167" s="253"/>
      <c r="D167" s="240" t="s">
        <v>446</v>
      </c>
      <c r="E167" s="254" t="s">
        <v>1</v>
      </c>
      <c r="F167" s="255" t="s">
        <v>4948</v>
      </c>
      <c r="G167" s="253"/>
      <c r="H167" s="256">
        <v>125</v>
      </c>
      <c r="I167" s="257"/>
      <c r="J167" s="253"/>
      <c r="K167" s="253"/>
      <c r="L167" s="258"/>
      <c r="M167" s="259"/>
      <c r="N167" s="260"/>
      <c r="O167" s="260"/>
      <c r="P167" s="260"/>
      <c r="Q167" s="260"/>
      <c r="R167" s="260"/>
      <c r="S167" s="260"/>
      <c r="T167" s="261"/>
      <c r="U167" s="13"/>
      <c r="V167" s="13"/>
      <c r="W167" s="13"/>
      <c r="X167" s="13"/>
      <c r="Y167" s="13"/>
      <c r="Z167" s="13"/>
      <c r="AA167" s="13"/>
      <c r="AB167" s="13"/>
      <c r="AC167" s="13"/>
      <c r="AD167" s="13"/>
      <c r="AE167" s="13"/>
      <c r="AT167" s="262" t="s">
        <v>446</v>
      </c>
      <c r="AU167" s="262" t="s">
        <v>85</v>
      </c>
      <c r="AV167" s="13" t="s">
        <v>85</v>
      </c>
      <c r="AW167" s="13" t="s">
        <v>32</v>
      </c>
      <c r="AX167" s="13" t="s">
        <v>76</v>
      </c>
      <c r="AY167" s="262" t="s">
        <v>342</v>
      </c>
    </row>
    <row r="168" s="16" customFormat="1">
      <c r="A168" s="16"/>
      <c r="B168" s="284"/>
      <c r="C168" s="285"/>
      <c r="D168" s="240" t="s">
        <v>446</v>
      </c>
      <c r="E168" s="286" t="s">
        <v>1</v>
      </c>
      <c r="F168" s="287" t="s">
        <v>500</v>
      </c>
      <c r="G168" s="285"/>
      <c r="H168" s="288">
        <v>827</v>
      </c>
      <c r="I168" s="289"/>
      <c r="J168" s="285"/>
      <c r="K168" s="285"/>
      <c r="L168" s="290"/>
      <c r="M168" s="291"/>
      <c r="N168" s="292"/>
      <c r="O168" s="292"/>
      <c r="P168" s="292"/>
      <c r="Q168" s="292"/>
      <c r="R168" s="292"/>
      <c r="S168" s="292"/>
      <c r="T168" s="293"/>
      <c r="U168" s="16"/>
      <c r="V168" s="16"/>
      <c r="W168" s="16"/>
      <c r="X168" s="16"/>
      <c r="Y168" s="16"/>
      <c r="Z168" s="16"/>
      <c r="AA168" s="16"/>
      <c r="AB168" s="16"/>
      <c r="AC168" s="16"/>
      <c r="AD168" s="16"/>
      <c r="AE168" s="16"/>
      <c r="AT168" s="294" t="s">
        <v>446</v>
      </c>
      <c r="AU168" s="294" t="s">
        <v>85</v>
      </c>
      <c r="AV168" s="16" t="s">
        <v>360</v>
      </c>
      <c r="AW168" s="16" t="s">
        <v>32</v>
      </c>
      <c r="AX168" s="16" t="s">
        <v>83</v>
      </c>
      <c r="AY168" s="294" t="s">
        <v>342</v>
      </c>
    </row>
    <row r="169" s="2" customFormat="1" ht="16.5" customHeight="1">
      <c r="A169" s="39"/>
      <c r="B169" s="40"/>
      <c r="C169" s="295" t="s">
        <v>376</v>
      </c>
      <c r="D169" s="295" t="s">
        <v>621</v>
      </c>
      <c r="E169" s="296" t="s">
        <v>4949</v>
      </c>
      <c r="F169" s="297" t="s">
        <v>4950</v>
      </c>
      <c r="G169" s="298" t="s">
        <v>4951</v>
      </c>
      <c r="H169" s="299">
        <v>155.75</v>
      </c>
      <c r="I169" s="300"/>
      <c r="J169" s="301">
        <f>ROUND(I169*H169,2)</f>
        <v>0</v>
      </c>
      <c r="K169" s="297" t="s">
        <v>443</v>
      </c>
      <c r="L169" s="302"/>
      <c r="M169" s="303" t="s">
        <v>1</v>
      </c>
      <c r="N169" s="304" t="s">
        <v>41</v>
      </c>
      <c r="O169" s="92"/>
      <c r="P169" s="236">
        <f>O169*H169</f>
        <v>0</v>
      </c>
      <c r="Q169" s="236">
        <v>0.001</v>
      </c>
      <c r="R169" s="236">
        <f>Q169*H169</f>
        <v>0.15575</v>
      </c>
      <c r="S169" s="236">
        <v>0</v>
      </c>
      <c r="T169" s="237">
        <f>S169*H169</f>
        <v>0</v>
      </c>
      <c r="U169" s="39"/>
      <c r="V169" s="39"/>
      <c r="W169" s="39"/>
      <c r="X169" s="39"/>
      <c r="Y169" s="39"/>
      <c r="Z169" s="39"/>
      <c r="AA169" s="39"/>
      <c r="AB169" s="39"/>
      <c r="AC169" s="39"/>
      <c r="AD169" s="39"/>
      <c r="AE169" s="39"/>
      <c r="AR169" s="238" t="s">
        <v>376</v>
      </c>
      <c r="AT169" s="238" t="s">
        <v>621</v>
      </c>
      <c r="AU169" s="238" t="s">
        <v>85</v>
      </c>
      <c r="AY169" s="18" t="s">
        <v>342</v>
      </c>
      <c r="BE169" s="239">
        <f>IF(N169="základní",J169,0)</f>
        <v>0</v>
      </c>
      <c r="BF169" s="239">
        <f>IF(N169="snížená",J169,0)</f>
        <v>0</v>
      </c>
      <c r="BG169" s="239">
        <f>IF(N169="zákl. přenesená",J169,0)</f>
        <v>0</v>
      </c>
      <c r="BH169" s="239">
        <f>IF(N169="sníž. přenesená",J169,0)</f>
        <v>0</v>
      </c>
      <c r="BI169" s="239">
        <f>IF(N169="nulová",J169,0)</f>
        <v>0</v>
      </c>
      <c r="BJ169" s="18" t="s">
        <v>83</v>
      </c>
      <c r="BK169" s="239">
        <f>ROUND(I169*H169,2)</f>
        <v>0</v>
      </c>
      <c r="BL169" s="18" t="s">
        <v>360</v>
      </c>
      <c r="BM169" s="238" t="s">
        <v>4952</v>
      </c>
    </row>
    <row r="170" s="2" customFormat="1">
      <c r="A170" s="39"/>
      <c r="B170" s="40"/>
      <c r="C170" s="41"/>
      <c r="D170" s="240" t="s">
        <v>349</v>
      </c>
      <c r="E170" s="41"/>
      <c r="F170" s="241" t="s">
        <v>4950</v>
      </c>
      <c r="G170" s="41"/>
      <c r="H170" s="41"/>
      <c r="I170" s="242"/>
      <c r="J170" s="41"/>
      <c r="K170" s="41"/>
      <c r="L170" s="45"/>
      <c r="M170" s="243"/>
      <c r="N170" s="244"/>
      <c r="O170" s="92"/>
      <c r="P170" s="92"/>
      <c r="Q170" s="92"/>
      <c r="R170" s="92"/>
      <c r="S170" s="92"/>
      <c r="T170" s="93"/>
      <c r="U170" s="39"/>
      <c r="V170" s="39"/>
      <c r="W170" s="39"/>
      <c r="X170" s="39"/>
      <c r="Y170" s="39"/>
      <c r="Z170" s="39"/>
      <c r="AA170" s="39"/>
      <c r="AB170" s="39"/>
      <c r="AC170" s="39"/>
      <c r="AD170" s="39"/>
      <c r="AE170" s="39"/>
      <c r="AT170" s="18" t="s">
        <v>349</v>
      </c>
      <c r="AU170" s="18" t="s">
        <v>85</v>
      </c>
    </row>
    <row r="171" s="13" customFormat="1">
      <c r="A171" s="13"/>
      <c r="B171" s="252"/>
      <c r="C171" s="253"/>
      <c r="D171" s="240" t="s">
        <v>446</v>
      </c>
      <c r="E171" s="254" t="s">
        <v>1</v>
      </c>
      <c r="F171" s="255" t="s">
        <v>4953</v>
      </c>
      <c r="G171" s="253"/>
      <c r="H171" s="256">
        <v>3115</v>
      </c>
      <c r="I171" s="257"/>
      <c r="J171" s="253"/>
      <c r="K171" s="253"/>
      <c r="L171" s="258"/>
      <c r="M171" s="259"/>
      <c r="N171" s="260"/>
      <c r="O171" s="260"/>
      <c r="P171" s="260"/>
      <c r="Q171" s="260"/>
      <c r="R171" s="260"/>
      <c r="S171" s="260"/>
      <c r="T171" s="261"/>
      <c r="U171" s="13"/>
      <c r="V171" s="13"/>
      <c r="W171" s="13"/>
      <c r="X171" s="13"/>
      <c r="Y171" s="13"/>
      <c r="Z171" s="13"/>
      <c r="AA171" s="13"/>
      <c r="AB171" s="13"/>
      <c r="AC171" s="13"/>
      <c r="AD171" s="13"/>
      <c r="AE171" s="13"/>
      <c r="AT171" s="262" t="s">
        <v>446</v>
      </c>
      <c r="AU171" s="262" t="s">
        <v>85</v>
      </c>
      <c r="AV171" s="13" t="s">
        <v>85</v>
      </c>
      <c r="AW171" s="13" t="s">
        <v>32</v>
      </c>
      <c r="AX171" s="13" t="s">
        <v>83</v>
      </c>
      <c r="AY171" s="262" t="s">
        <v>342</v>
      </c>
    </row>
    <row r="172" s="13" customFormat="1">
      <c r="A172" s="13"/>
      <c r="B172" s="252"/>
      <c r="C172" s="253"/>
      <c r="D172" s="240" t="s">
        <v>446</v>
      </c>
      <c r="E172" s="253"/>
      <c r="F172" s="255" t="s">
        <v>4954</v>
      </c>
      <c r="G172" s="253"/>
      <c r="H172" s="256">
        <v>155.75</v>
      </c>
      <c r="I172" s="257"/>
      <c r="J172" s="253"/>
      <c r="K172" s="253"/>
      <c r="L172" s="258"/>
      <c r="M172" s="259"/>
      <c r="N172" s="260"/>
      <c r="O172" s="260"/>
      <c r="P172" s="260"/>
      <c r="Q172" s="260"/>
      <c r="R172" s="260"/>
      <c r="S172" s="260"/>
      <c r="T172" s="261"/>
      <c r="U172" s="13"/>
      <c r="V172" s="13"/>
      <c r="W172" s="13"/>
      <c r="X172" s="13"/>
      <c r="Y172" s="13"/>
      <c r="Z172" s="13"/>
      <c r="AA172" s="13"/>
      <c r="AB172" s="13"/>
      <c r="AC172" s="13"/>
      <c r="AD172" s="13"/>
      <c r="AE172" s="13"/>
      <c r="AT172" s="262" t="s">
        <v>446</v>
      </c>
      <c r="AU172" s="262" t="s">
        <v>85</v>
      </c>
      <c r="AV172" s="13" t="s">
        <v>85</v>
      </c>
      <c r="AW172" s="13" t="s">
        <v>4</v>
      </c>
      <c r="AX172" s="13" t="s">
        <v>83</v>
      </c>
      <c r="AY172" s="262" t="s">
        <v>342</v>
      </c>
    </row>
    <row r="173" s="2" customFormat="1" ht="16.5" customHeight="1">
      <c r="A173" s="39"/>
      <c r="B173" s="40"/>
      <c r="C173" s="227" t="s">
        <v>381</v>
      </c>
      <c r="D173" s="227" t="s">
        <v>343</v>
      </c>
      <c r="E173" s="228" t="s">
        <v>4955</v>
      </c>
      <c r="F173" s="229" t="s">
        <v>4956</v>
      </c>
      <c r="G173" s="230" t="s">
        <v>473</v>
      </c>
      <c r="H173" s="231">
        <v>1450</v>
      </c>
      <c r="I173" s="232"/>
      <c r="J173" s="233">
        <f>ROUND(I173*H173,2)</f>
        <v>0</v>
      </c>
      <c r="K173" s="229" t="s">
        <v>443</v>
      </c>
      <c r="L173" s="45"/>
      <c r="M173" s="234" t="s">
        <v>1</v>
      </c>
      <c r="N173" s="235" t="s">
        <v>41</v>
      </c>
      <c r="O173" s="92"/>
      <c r="P173" s="236">
        <f>O173*H173</f>
        <v>0</v>
      </c>
      <c r="Q173" s="236">
        <v>0</v>
      </c>
      <c r="R173" s="236">
        <f>Q173*H173</f>
        <v>0</v>
      </c>
      <c r="S173" s="236">
        <v>0</v>
      </c>
      <c r="T173" s="237">
        <f>S173*H173</f>
        <v>0</v>
      </c>
      <c r="U173" s="39"/>
      <c r="V173" s="39"/>
      <c r="W173" s="39"/>
      <c r="X173" s="39"/>
      <c r="Y173" s="39"/>
      <c r="Z173" s="39"/>
      <c r="AA173" s="39"/>
      <c r="AB173" s="39"/>
      <c r="AC173" s="39"/>
      <c r="AD173" s="39"/>
      <c r="AE173" s="39"/>
      <c r="AR173" s="238" t="s">
        <v>360</v>
      </c>
      <c r="AT173" s="238" t="s">
        <v>343</v>
      </c>
      <c r="AU173" s="238" t="s">
        <v>85</v>
      </c>
      <c r="AY173" s="18" t="s">
        <v>342</v>
      </c>
      <c r="BE173" s="239">
        <f>IF(N173="základní",J173,0)</f>
        <v>0</v>
      </c>
      <c r="BF173" s="239">
        <f>IF(N173="snížená",J173,0)</f>
        <v>0</v>
      </c>
      <c r="BG173" s="239">
        <f>IF(N173="zákl. přenesená",J173,0)</f>
        <v>0</v>
      </c>
      <c r="BH173" s="239">
        <f>IF(N173="sníž. přenesená",J173,0)</f>
        <v>0</v>
      </c>
      <c r="BI173" s="239">
        <f>IF(N173="nulová",J173,0)</f>
        <v>0</v>
      </c>
      <c r="BJ173" s="18" t="s">
        <v>83</v>
      </c>
      <c r="BK173" s="239">
        <f>ROUND(I173*H173,2)</f>
        <v>0</v>
      </c>
      <c r="BL173" s="18" t="s">
        <v>360</v>
      </c>
      <c r="BM173" s="238" t="s">
        <v>4957</v>
      </c>
    </row>
    <row r="174" s="2" customFormat="1">
      <c r="A174" s="39"/>
      <c r="B174" s="40"/>
      <c r="C174" s="41"/>
      <c r="D174" s="240" t="s">
        <v>349</v>
      </c>
      <c r="E174" s="41"/>
      <c r="F174" s="241" t="s">
        <v>4958</v>
      </c>
      <c r="G174" s="41"/>
      <c r="H174" s="41"/>
      <c r="I174" s="242"/>
      <c r="J174" s="41"/>
      <c r="K174" s="41"/>
      <c r="L174" s="45"/>
      <c r="M174" s="243"/>
      <c r="N174" s="244"/>
      <c r="O174" s="92"/>
      <c r="P174" s="92"/>
      <c r="Q174" s="92"/>
      <c r="R174" s="92"/>
      <c r="S174" s="92"/>
      <c r="T174" s="93"/>
      <c r="U174" s="39"/>
      <c r="V174" s="39"/>
      <c r="W174" s="39"/>
      <c r="X174" s="39"/>
      <c r="Y174" s="39"/>
      <c r="Z174" s="39"/>
      <c r="AA174" s="39"/>
      <c r="AB174" s="39"/>
      <c r="AC174" s="39"/>
      <c r="AD174" s="39"/>
      <c r="AE174" s="39"/>
      <c r="AT174" s="18" t="s">
        <v>349</v>
      </c>
      <c r="AU174" s="18" t="s">
        <v>85</v>
      </c>
    </row>
    <row r="175" s="13" customFormat="1">
      <c r="A175" s="13"/>
      <c r="B175" s="252"/>
      <c r="C175" s="253"/>
      <c r="D175" s="240" t="s">
        <v>446</v>
      </c>
      <c r="E175" s="254" t="s">
        <v>1</v>
      </c>
      <c r="F175" s="255" t="s">
        <v>4925</v>
      </c>
      <c r="G175" s="253"/>
      <c r="H175" s="256">
        <v>1450</v>
      </c>
      <c r="I175" s="257"/>
      <c r="J175" s="253"/>
      <c r="K175" s="253"/>
      <c r="L175" s="258"/>
      <c r="M175" s="259"/>
      <c r="N175" s="260"/>
      <c r="O175" s="260"/>
      <c r="P175" s="260"/>
      <c r="Q175" s="260"/>
      <c r="R175" s="260"/>
      <c r="S175" s="260"/>
      <c r="T175" s="261"/>
      <c r="U175" s="13"/>
      <c r="V175" s="13"/>
      <c r="W175" s="13"/>
      <c r="X175" s="13"/>
      <c r="Y175" s="13"/>
      <c r="Z175" s="13"/>
      <c r="AA175" s="13"/>
      <c r="AB175" s="13"/>
      <c r="AC175" s="13"/>
      <c r="AD175" s="13"/>
      <c r="AE175" s="13"/>
      <c r="AT175" s="262" t="s">
        <v>446</v>
      </c>
      <c r="AU175" s="262" t="s">
        <v>85</v>
      </c>
      <c r="AV175" s="13" t="s">
        <v>85</v>
      </c>
      <c r="AW175" s="13" t="s">
        <v>32</v>
      </c>
      <c r="AX175" s="13" t="s">
        <v>83</v>
      </c>
      <c r="AY175" s="262" t="s">
        <v>342</v>
      </c>
    </row>
    <row r="176" s="2" customFormat="1" ht="24.15" customHeight="1">
      <c r="A176" s="39"/>
      <c r="B176" s="40"/>
      <c r="C176" s="227" t="s">
        <v>386</v>
      </c>
      <c r="D176" s="227" t="s">
        <v>343</v>
      </c>
      <c r="E176" s="228" t="s">
        <v>4959</v>
      </c>
      <c r="F176" s="229" t="s">
        <v>4960</v>
      </c>
      <c r="G176" s="230" t="s">
        <v>442</v>
      </c>
      <c r="H176" s="231">
        <v>31</v>
      </c>
      <c r="I176" s="232"/>
      <c r="J176" s="233">
        <f>ROUND(I176*H176,2)</f>
        <v>0</v>
      </c>
      <c r="K176" s="229" t="s">
        <v>443</v>
      </c>
      <c r="L176" s="45"/>
      <c r="M176" s="234" t="s">
        <v>1</v>
      </c>
      <c r="N176" s="235" t="s">
        <v>41</v>
      </c>
      <c r="O176" s="92"/>
      <c r="P176" s="236">
        <f>O176*H176</f>
        <v>0</v>
      </c>
      <c r="Q176" s="236">
        <v>0</v>
      </c>
      <c r="R176" s="236">
        <f>Q176*H176</f>
        <v>0</v>
      </c>
      <c r="S176" s="236">
        <v>0</v>
      </c>
      <c r="T176" s="237">
        <f>S176*H176</f>
        <v>0</v>
      </c>
      <c r="U176" s="39"/>
      <c r="V176" s="39"/>
      <c r="W176" s="39"/>
      <c r="X176" s="39"/>
      <c r="Y176" s="39"/>
      <c r="Z176" s="39"/>
      <c r="AA176" s="39"/>
      <c r="AB176" s="39"/>
      <c r="AC176" s="39"/>
      <c r="AD176" s="39"/>
      <c r="AE176" s="39"/>
      <c r="AR176" s="238" t="s">
        <v>360</v>
      </c>
      <c r="AT176" s="238" t="s">
        <v>343</v>
      </c>
      <c r="AU176" s="238" t="s">
        <v>85</v>
      </c>
      <c r="AY176" s="18" t="s">
        <v>342</v>
      </c>
      <c r="BE176" s="239">
        <f>IF(N176="základní",J176,0)</f>
        <v>0</v>
      </c>
      <c r="BF176" s="239">
        <f>IF(N176="snížená",J176,0)</f>
        <v>0</v>
      </c>
      <c r="BG176" s="239">
        <f>IF(N176="zákl. přenesená",J176,0)</f>
        <v>0</v>
      </c>
      <c r="BH176" s="239">
        <f>IF(N176="sníž. přenesená",J176,0)</f>
        <v>0</v>
      </c>
      <c r="BI176" s="239">
        <f>IF(N176="nulová",J176,0)</f>
        <v>0</v>
      </c>
      <c r="BJ176" s="18" t="s">
        <v>83</v>
      </c>
      <c r="BK176" s="239">
        <f>ROUND(I176*H176,2)</f>
        <v>0</v>
      </c>
      <c r="BL176" s="18" t="s">
        <v>360</v>
      </c>
      <c r="BM176" s="238" t="s">
        <v>4961</v>
      </c>
    </row>
    <row r="177" s="2" customFormat="1">
      <c r="A177" s="39"/>
      <c r="B177" s="40"/>
      <c r="C177" s="41"/>
      <c r="D177" s="240" t="s">
        <v>349</v>
      </c>
      <c r="E177" s="41"/>
      <c r="F177" s="241" t="s">
        <v>4962</v>
      </c>
      <c r="G177" s="41"/>
      <c r="H177" s="41"/>
      <c r="I177" s="242"/>
      <c r="J177" s="41"/>
      <c r="K177" s="41"/>
      <c r="L177" s="45"/>
      <c r="M177" s="243"/>
      <c r="N177" s="244"/>
      <c r="O177" s="92"/>
      <c r="P177" s="92"/>
      <c r="Q177" s="92"/>
      <c r="R177" s="92"/>
      <c r="S177" s="92"/>
      <c r="T177" s="93"/>
      <c r="U177" s="39"/>
      <c r="V177" s="39"/>
      <c r="W177" s="39"/>
      <c r="X177" s="39"/>
      <c r="Y177" s="39"/>
      <c r="Z177" s="39"/>
      <c r="AA177" s="39"/>
      <c r="AB177" s="39"/>
      <c r="AC177" s="39"/>
      <c r="AD177" s="39"/>
      <c r="AE177" s="39"/>
      <c r="AT177" s="18" t="s">
        <v>349</v>
      </c>
      <c r="AU177" s="18" t="s">
        <v>85</v>
      </c>
    </row>
    <row r="178" s="13" customFormat="1">
      <c r="A178" s="13"/>
      <c r="B178" s="252"/>
      <c r="C178" s="253"/>
      <c r="D178" s="240" t="s">
        <v>446</v>
      </c>
      <c r="E178" s="254" t="s">
        <v>1</v>
      </c>
      <c r="F178" s="255" t="s">
        <v>4963</v>
      </c>
      <c r="G178" s="253"/>
      <c r="H178" s="256">
        <v>31</v>
      </c>
      <c r="I178" s="257"/>
      <c r="J178" s="253"/>
      <c r="K178" s="253"/>
      <c r="L178" s="258"/>
      <c r="M178" s="259"/>
      <c r="N178" s="260"/>
      <c r="O178" s="260"/>
      <c r="P178" s="260"/>
      <c r="Q178" s="260"/>
      <c r="R178" s="260"/>
      <c r="S178" s="260"/>
      <c r="T178" s="261"/>
      <c r="U178" s="13"/>
      <c r="V178" s="13"/>
      <c r="W178" s="13"/>
      <c r="X178" s="13"/>
      <c r="Y178" s="13"/>
      <c r="Z178" s="13"/>
      <c r="AA178" s="13"/>
      <c r="AB178" s="13"/>
      <c r="AC178" s="13"/>
      <c r="AD178" s="13"/>
      <c r="AE178" s="13"/>
      <c r="AT178" s="262" t="s">
        <v>446</v>
      </c>
      <c r="AU178" s="262" t="s">
        <v>85</v>
      </c>
      <c r="AV178" s="13" t="s">
        <v>85</v>
      </c>
      <c r="AW178" s="13" t="s">
        <v>32</v>
      </c>
      <c r="AX178" s="13" t="s">
        <v>83</v>
      </c>
      <c r="AY178" s="262" t="s">
        <v>342</v>
      </c>
    </row>
    <row r="179" s="2" customFormat="1" ht="16.5" customHeight="1">
      <c r="A179" s="39"/>
      <c r="B179" s="40"/>
      <c r="C179" s="295" t="s">
        <v>392</v>
      </c>
      <c r="D179" s="295" t="s">
        <v>621</v>
      </c>
      <c r="E179" s="296" t="s">
        <v>4964</v>
      </c>
      <c r="F179" s="297" t="s">
        <v>4965</v>
      </c>
      <c r="G179" s="298" t="s">
        <v>562</v>
      </c>
      <c r="H179" s="299">
        <v>1.9379999999999999</v>
      </c>
      <c r="I179" s="300"/>
      <c r="J179" s="301">
        <f>ROUND(I179*H179,2)</f>
        <v>0</v>
      </c>
      <c r="K179" s="297" t="s">
        <v>443</v>
      </c>
      <c r="L179" s="302"/>
      <c r="M179" s="303" t="s">
        <v>1</v>
      </c>
      <c r="N179" s="304" t="s">
        <v>41</v>
      </c>
      <c r="O179" s="92"/>
      <c r="P179" s="236">
        <f>O179*H179</f>
        <v>0</v>
      </c>
      <c r="Q179" s="236">
        <v>0.22</v>
      </c>
      <c r="R179" s="236">
        <f>Q179*H179</f>
        <v>0.42636000000000002</v>
      </c>
      <c r="S179" s="236">
        <v>0</v>
      </c>
      <c r="T179" s="237">
        <f>S179*H179</f>
        <v>0</v>
      </c>
      <c r="U179" s="39"/>
      <c r="V179" s="39"/>
      <c r="W179" s="39"/>
      <c r="X179" s="39"/>
      <c r="Y179" s="39"/>
      <c r="Z179" s="39"/>
      <c r="AA179" s="39"/>
      <c r="AB179" s="39"/>
      <c r="AC179" s="39"/>
      <c r="AD179" s="39"/>
      <c r="AE179" s="39"/>
      <c r="AR179" s="238" t="s">
        <v>376</v>
      </c>
      <c r="AT179" s="238" t="s">
        <v>621</v>
      </c>
      <c r="AU179" s="238" t="s">
        <v>85</v>
      </c>
      <c r="AY179" s="18" t="s">
        <v>342</v>
      </c>
      <c r="BE179" s="239">
        <f>IF(N179="základní",J179,0)</f>
        <v>0</v>
      </c>
      <c r="BF179" s="239">
        <f>IF(N179="snížená",J179,0)</f>
        <v>0</v>
      </c>
      <c r="BG179" s="239">
        <f>IF(N179="zákl. přenesená",J179,0)</f>
        <v>0</v>
      </c>
      <c r="BH179" s="239">
        <f>IF(N179="sníž. přenesená",J179,0)</f>
        <v>0</v>
      </c>
      <c r="BI179" s="239">
        <f>IF(N179="nulová",J179,0)</f>
        <v>0</v>
      </c>
      <c r="BJ179" s="18" t="s">
        <v>83</v>
      </c>
      <c r="BK179" s="239">
        <f>ROUND(I179*H179,2)</f>
        <v>0</v>
      </c>
      <c r="BL179" s="18" t="s">
        <v>360</v>
      </c>
      <c r="BM179" s="238" t="s">
        <v>4966</v>
      </c>
    </row>
    <row r="180" s="2" customFormat="1">
      <c r="A180" s="39"/>
      <c r="B180" s="40"/>
      <c r="C180" s="41"/>
      <c r="D180" s="240" t="s">
        <v>349</v>
      </c>
      <c r="E180" s="41"/>
      <c r="F180" s="241" t="s">
        <v>4965</v>
      </c>
      <c r="G180" s="41"/>
      <c r="H180" s="41"/>
      <c r="I180" s="242"/>
      <c r="J180" s="41"/>
      <c r="K180" s="41"/>
      <c r="L180" s="45"/>
      <c r="M180" s="243"/>
      <c r="N180" s="244"/>
      <c r="O180" s="92"/>
      <c r="P180" s="92"/>
      <c r="Q180" s="92"/>
      <c r="R180" s="92"/>
      <c r="S180" s="92"/>
      <c r="T180" s="93"/>
      <c r="U180" s="39"/>
      <c r="V180" s="39"/>
      <c r="W180" s="39"/>
      <c r="X180" s="39"/>
      <c r="Y180" s="39"/>
      <c r="Z180" s="39"/>
      <c r="AA180" s="39"/>
      <c r="AB180" s="39"/>
      <c r="AC180" s="39"/>
      <c r="AD180" s="39"/>
      <c r="AE180" s="39"/>
      <c r="AT180" s="18" t="s">
        <v>349</v>
      </c>
      <c r="AU180" s="18" t="s">
        <v>85</v>
      </c>
    </row>
    <row r="181" s="13" customFormat="1">
      <c r="A181" s="13"/>
      <c r="B181" s="252"/>
      <c r="C181" s="253"/>
      <c r="D181" s="240" t="s">
        <v>446</v>
      </c>
      <c r="E181" s="254" t="s">
        <v>1</v>
      </c>
      <c r="F181" s="255" t="s">
        <v>4967</v>
      </c>
      <c r="G181" s="253"/>
      <c r="H181" s="256">
        <v>1.9379999999999999</v>
      </c>
      <c r="I181" s="257"/>
      <c r="J181" s="253"/>
      <c r="K181" s="253"/>
      <c r="L181" s="258"/>
      <c r="M181" s="259"/>
      <c r="N181" s="260"/>
      <c r="O181" s="260"/>
      <c r="P181" s="260"/>
      <c r="Q181" s="260"/>
      <c r="R181" s="260"/>
      <c r="S181" s="260"/>
      <c r="T181" s="261"/>
      <c r="U181" s="13"/>
      <c r="V181" s="13"/>
      <c r="W181" s="13"/>
      <c r="X181" s="13"/>
      <c r="Y181" s="13"/>
      <c r="Z181" s="13"/>
      <c r="AA181" s="13"/>
      <c r="AB181" s="13"/>
      <c r="AC181" s="13"/>
      <c r="AD181" s="13"/>
      <c r="AE181" s="13"/>
      <c r="AT181" s="262" t="s">
        <v>446</v>
      </c>
      <c r="AU181" s="262" t="s">
        <v>85</v>
      </c>
      <c r="AV181" s="13" t="s">
        <v>85</v>
      </c>
      <c r="AW181" s="13" t="s">
        <v>32</v>
      </c>
      <c r="AX181" s="13" t="s">
        <v>83</v>
      </c>
      <c r="AY181" s="262" t="s">
        <v>342</v>
      </c>
    </row>
    <row r="182" s="2" customFormat="1" ht="16.5" customHeight="1">
      <c r="A182" s="39"/>
      <c r="B182" s="40"/>
      <c r="C182" s="227" t="s">
        <v>397</v>
      </c>
      <c r="D182" s="227" t="s">
        <v>343</v>
      </c>
      <c r="E182" s="228" t="s">
        <v>4968</v>
      </c>
      <c r="F182" s="229" t="s">
        <v>4969</v>
      </c>
      <c r="G182" s="230" t="s">
        <v>473</v>
      </c>
      <c r="H182" s="231">
        <v>31</v>
      </c>
      <c r="I182" s="232"/>
      <c r="J182" s="233">
        <f>ROUND(I182*H182,2)</f>
        <v>0</v>
      </c>
      <c r="K182" s="229" t="s">
        <v>443</v>
      </c>
      <c r="L182" s="45"/>
      <c r="M182" s="234" t="s">
        <v>1</v>
      </c>
      <c r="N182" s="235" t="s">
        <v>41</v>
      </c>
      <c r="O182" s="92"/>
      <c r="P182" s="236">
        <f>O182*H182</f>
        <v>0</v>
      </c>
      <c r="Q182" s="236">
        <v>0</v>
      </c>
      <c r="R182" s="236">
        <f>Q182*H182</f>
        <v>0</v>
      </c>
      <c r="S182" s="236">
        <v>0</v>
      </c>
      <c r="T182" s="237">
        <f>S182*H182</f>
        <v>0</v>
      </c>
      <c r="U182" s="39"/>
      <c r="V182" s="39"/>
      <c r="W182" s="39"/>
      <c r="X182" s="39"/>
      <c r="Y182" s="39"/>
      <c r="Z182" s="39"/>
      <c r="AA182" s="39"/>
      <c r="AB182" s="39"/>
      <c r="AC182" s="39"/>
      <c r="AD182" s="39"/>
      <c r="AE182" s="39"/>
      <c r="AR182" s="238" t="s">
        <v>360</v>
      </c>
      <c r="AT182" s="238" t="s">
        <v>343</v>
      </c>
      <c r="AU182" s="238" t="s">
        <v>85</v>
      </c>
      <c r="AY182" s="18" t="s">
        <v>342</v>
      </c>
      <c r="BE182" s="239">
        <f>IF(N182="základní",J182,0)</f>
        <v>0</v>
      </c>
      <c r="BF182" s="239">
        <f>IF(N182="snížená",J182,0)</f>
        <v>0</v>
      </c>
      <c r="BG182" s="239">
        <f>IF(N182="zákl. přenesená",J182,0)</f>
        <v>0</v>
      </c>
      <c r="BH182" s="239">
        <f>IF(N182="sníž. přenesená",J182,0)</f>
        <v>0</v>
      </c>
      <c r="BI182" s="239">
        <f>IF(N182="nulová",J182,0)</f>
        <v>0</v>
      </c>
      <c r="BJ182" s="18" t="s">
        <v>83</v>
      </c>
      <c r="BK182" s="239">
        <f>ROUND(I182*H182,2)</f>
        <v>0</v>
      </c>
      <c r="BL182" s="18" t="s">
        <v>360</v>
      </c>
      <c r="BM182" s="238" t="s">
        <v>4970</v>
      </c>
    </row>
    <row r="183" s="2" customFormat="1">
      <c r="A183" s="39"/>
      <c r="B183" s="40"/>
      <c r="C183" s="41"/>
      <c r="D183" s="240" t="s">
        <v>349</v>
      </c>
      <c r="E183" s="41"/>
      <c r="F183" s="241" t="s">
        <v>4971</v>
      </c>
      <c r="G183" s="41"/>
      <c r="H183" s="41"/>
      <c r="I183" s="242"/>
      <c r="J183" s="41"/>
      <c r="K183" s="41"/>
      <c r="L183" s="45"/>
      <c r="M183" s="243"/>
      <c r="N183" s="244"/>
      <c r="O183" s="92"/>
      <c r="P183" s="92"/>
      <c r="Q183" s="92"/>
      <c r="R183" s="92"/>
      <c r="S183" s="92"/>
      <c r="T183" s="93"/>
      <c r="U183" s="39"/>
      <c r="V183" s="39"/>
      <c r="W183" s="39"/>
      <c r="X183" s="39"/>
      <c r="Y183" s="39"/>
      <c r="Z183" s="39"/>
      <c r="AA183" s="39"/>
      <c r="AB183" s="39"/>
      <c r="AC183" s="39"/>
      <c r="AD183" s="39"/>
      <c r="AE183" s="39"/>
      <c r="AT183" s="18" t="s">
        <v>349</v>
      </c>
      <c r="AU183" s="18" t="s">
        <v>85</v>
      </c>
    </row>
    <row r="184" s="13" customFormat="1">
      <c r="A184" s="13"/>
      <c r="B184" s="252"/>
      <c r="C184" s="253"/>
      <c r="D184" s="240" t="s">
        <v>446</v>
      </c>
      <c r="E184" s="254" t="s">
        <v>1</v>
      </c>
      <c r="F184" s="255" t="s">
        <v>4972</v>
      </c>
      <c r="G184" s="253"/>
      <c r="H184" s="256">
        <v>31</v>
      </c>
      <c r="I184" s="257"/>
      <c r="J184" s="253"/>
      <c r="K184" s="253"/>
      <c r="L184" s="258"/>
      <c r="M184" s="259"/>
      <c r="N184" s="260"/>
      <c r="O184" s="260"/>
      <c r="P184" s="260"/>
      <c r="Q184" s="260"/>
      <c r="R184" s="260"/>
      <c r="S184" s="260"/>
      <c r="T184" s="261"/>
      <c r="U184" s="13"/>
      <c r="V184" s="13"/>
      <c r="W184" s="13"/>
      <c r="X184" s="13"/>
      <c r="Y184" s="13"/>
      <c r="Z184" s="13"/>
      <c r="AA184" s="13"/>
      <c r="AB184" s="13"/>
      <c r="AC184" s="13"/>
      <c r="AD184" s="13"/>
      <c r="AE184" s="13"/>
      <c r="AT184" s="262" t="s">
        <v>446</v>
      </c>
      <c r="AU184" s="262" t="s">
        <v>85</v>
      </c>
      <c r="AV184" s="13" t="s">
        <v>85</v>
      </c>
      <c r="AW184" s="13" t="s">
        <v>32</v>
      </c>
      <c r="AX184" s="13" t="s">
        <v>83</v>
      </c>
      <c r="AY184" s="262" t="s">
        <v>342</v>
      </c>
    </row>
    <row r="185" s="2" customFormat="1" ht="16.5" customHeight="1">
      <c r="A185" s="39"/>
      <c r="B185" s="40"/>
      <c r="C185" s="227" t="s">
        <v>401</v>
      </c>
      <c r="D185" s="227" t="s">
        <v>343</v>
      </c>
      <c r="E185" s="228" t="s">
        <v>4973</v>
      </c>
      <c r="F185" s="229" t="s">
        <v>4974</v>
      </c>
      <c r="G185" s="230" t="s">
        <v>473</v>
      </c>
      <c r="H185" s="231">
        <v>31</v>
      </c>
      <c r="I185" s="232"/>
      <c r="J185" s="233">
        <f>ROUND(I185*H185,2)</f>
        <v>0</v>
      </c>
      <c r="K185" s="229" t="s">
        <v>443</v>
      </c>
      <c r="L185" s="45"/>
      <c r="M185" s="234" t="s">
        <v>1</v>
      </c>
      <c r="N185" s="235" t="s">
        <v>41</v>
      </c>
      <c r="O185" s="92"/>
      <c r="P185" s="236">
        <f>O185*H185</f>
        <v>0</v>
      </c>
      <c r="Q185" s="236">
        <v>0</v>
      </c>
      <c r="R185" s="236">
        <f>Q185*H185</f>
        <v>0</v>
      </c>
      <c r="S185" s="236">
        <v>0</v>
      </c>
      <c r="T185" s="237">
        <f>S185*H185</f>
        <v>0</v>
      </c>
      <c r="U185" s="39"/>
      <c r="V185" s="39"/>
      <c r="W185" s="39"/>
      <c r="X185" s="39"/>
      <c r="Y185" s="39"/>
      <c r="Z185" s="39"/>
      <c r="AA185" s="39"/>
      <c r="AB185" s="39"/>
      <c r="AC185" s="39"/>
      <c r="AD185" s="39"/>
      <c r="AE185" s="39"/>
      <c r="AR185" s="238" t="s">
        <v>360</v>
      </c>
      <c r="AT185" s="238" t="s">
        <v>343</v>
      </c>
      <c r="AU185" s="238" t="s">
        <v>85</v>
      </c>
      <c r="AY185" s="18" t="s">
        <v>342</v>
      </c>
      <c r="BE185" s="239">
        <f>IF(N185="základní",J185,0)</f>
        <v>0</v>
      </c>
      <c r="BF185" s="239">
        <f>IF(N185="snížená",J185,0)</f>
        <v>0</v>
      </c>
      <c r="BG185" s="239">
        <f>IF(N185="zákl. přenesená",J185,0)</f>
        <v>0</v>
      </c>
      <c r="BH185" s="239">
        <f>IF(N185="sníž. přenesená",J185,0)</f>
        <v>0</v>
      </c>
      <c r="BI185" s="239">
        <f>IF(N185="nulová",J185,0)</f>
        <v>0</v>
      </c>
      <c r="BJ185" s="18" t="s">
        <v>83</v>
      </c>
      <c r="BK185" s="239">
        <f>ROUND(I185*H185,2)</f>
        <v>0</v>
      </c>
      <c r="BL185" s="18" t="s">
        <v>360</v>
      </c>
      <c r="BM185" s="238" t="s">
        <v>4975</v>
      </c>
    </row>
    <row r="186" s="2" customFormat="1">
      <c r="A186" s="39"/>
      <c r="B186" s="40"/>
      <c r="C186" s="41"/>
      <c r="D186" s="240" t="s">
        <v>349</v>
      </c>
      <c r="E186" s="41"/>
      <c r="F186" s="241" t="s">
        <v>4976</v>
      </c>
      <c r="G186" s="41"/>
      <c r="H186" s="41"/>
      <c r="I186" s="242"/>
      <c r="J186" s="41"/>
      <c r="K186" s="41"/>
      <c r="L186" s="45"/>
      <c r="M186" s="243"/>
      <c r="N186" s="244"/>
      <c r="O186" s="92"/>
      <c r="P186" s="92"/>
      <c r="Q186" s="92"/>
      <c r="R186" s="92"/>
      <c r="S186" s="92"/>
      <c r="T186" s="93"/>
      <c r="U186" s="39"/>
      <c r="V186" s="39"/>
      <c r="W186" s="39"/>
      <c r="X186" s="39"/>
      <c r="Y186" s="39"/>
      <c r="Z186" s="39"/>
      <c r="AA186" s="39"/>
      <c r="AB186" s="39"/>
      <c r="AC186" s="39"/>
      <c r="AD186" s="39"/>
      <c r="AE186" s="39"/>
      <c r="AT186" s="18" t="s">
        <v>349</v>
      </c>
      <c r="AU186" s="18" t="s">
        <v>85</v>
      </c>
    </row>
    <row r="187" s="13" customFormat="1">
      <c r="A187" s="13"/>
      <c r="B187" s="252"/>
      <c r="C187" s="253"/>
      <c r="D187" s="240" t="s">
        <v>446</v>
      </c>
      <c r="E187" s="254" t="s">
        <v>1</v>
      </c>
      <c r="F187" s="255" t="s">
        <v>4977</v>
      </c>
      <c r="G187" s="253"/>
      <c r="H187" s="256">
        <v>31</v>
      </c>
      <c r="I187" s="257"/>
      <c r="J187" s="253"/>
      <c r="K187" s="253"/>
      <c r="L187" s="258"/>
      <c r="M187" s="259"/>
      <c r="N187" s="260"/>
      <c r="O187" s="260"/>
      <c r="P187" s="260"/>
      <c r="Q187" s="260"/>
      <c r="R187" s="260"/>
      <c r="S187" s="260"/>
      <c r="T187" s="261"/>
      <c r="U187" s="13"/>
      <c r="V187" s="13"/>
      <c r="W187" s="13"/>
      <c r="X187" s="13"/>
      <c r="Y187" s="13"/>
      <c r="Z187" s="13"/>
      <c r="AA187" s="13"/>
      <c r="AB187" s="13"/>
      <c r="AC187" s="13"/>
      <c r="AD187" s="13"/>
      <c r="AE187" s="13"/>
      <c r="AT187" s="262" t="s">
        <v>446</v>
      </c>
      <c r="AU187" s="262" t="s">
        <v>85</v>
      </c>
      <c r="AV187" s="13" t="s">
        <v>85</v>
      </c>
      <c r="AW187" s="13" t="s">
        <v>32</v>
      </c>
      <c r="AX187" s="13" t="s">
        <v>83</v>
      </c>
      <c r="AY187" s="262" t="s">
        <v>342</v>
      </c>
    </row>
    <row r="188" s="2" customFormat="1" ht="16.5" customHeight="1">
      <c r="A188" s="39"/>
      <c r="B188" s="40"/>
      <c r="C188" s="227" t="s">
        <v>408</v>
      </c>
      <c r="D188" s="227" t="s">
        <v>343</v>
      </c>
      <c r="E188" s="228" t="s">
        <v>4978</v>
      </c>
      <c r="F188" s="229" t="s">
        <v>4979</v>
      </c>
      <c r="G188" s="230" t="s">
        <v>442</v>
      </c>
      <c r="H188" s="231">
        <v>31</v>
      </c>
      <c r="I188" s="232"/>
      <c r="J188" s="233">
        <f>ROUND(I188*H188,2)</f>
        <v>0</v>
      </c>
      <c r="K188" s="229" t="s">
        <v>1</v>
      </c>
      <c r="L188" s="45"/>
      <c r="M188" s="234" t="s">
        <v>1</v>
      </c>
      <c r="N188" s="235" t="s">
        <v>41</v>
      </c>
      <c r="O188" s="92"/>
      <c r="P188" s="236">
        <f>O188*H188</f>
        <v>0</v>
      </c>
      <c r="Q188" s="236">
        <v>0</v>
      </c>
      <c r="R188" s="236">
        <f>Q188*H188</f>
        <v>0</v>
      </c>
      <c r="S188" s="236">
        <v>0</v>
      </c>
      <c r="T188" s="237">
        <f>S188*H188</f>
        <v>0</v>
      </c>
      <c r="U188" s="39"/>
      <c r="V188" s="39"/>
      <c r="W188" s="39"/>
      <c r="X188" s="39"/>
      <c r="Y188" s="39"/>
      <c r="Z188" s="39"/>
      <c r="AA188" s="39"/>
      <c r="AB188" s="39"/>
      <c r="AC188" s="39"/>
      <c r="AD188" s="39"/>
      <c r="AE188" s="39"/>
      <c r="AR188" s="238" t="s">
        <v>360</v>
      </c>
      <c r="AT188" s="238" t="s">
        <v>343</v>
      </c>
      <c r="AU188" s="238" t="s">
        <v>85</v>
      </c>
      <c r="AY188" s="18" t="s">
        <v>342</v>
      </c>
      <c r="BE188" s="239">
        <f>IF(N188="základní",J188,0)</f>
        <v>0</v>
      </c>
      <c r="BF188" s="239">
        <f>IF(N188="snížená",J188,0)</f>
        <v>0</v>
      </c>
      <c r="BG188" s="239">
        <f>IF(N188="zákl. přenesená",J188,0)</f>
        <v>0</v>
      </c>
      <c r="BH188" s="239">
        <f>IF(N188="sníž. přenesená",J188,0)</f>
        <v>0</v>
      </c>
      <c r="BI188" s="239">
        <f>IF(N188="nulová",J188,0)</f>
        <v>0</v>
      </c>
      <c r="BJ188" s="18" t="s">
        <v>83</v>
      </c>
      <c r="BK188" s="239">
        <f>ROUND(I188*H188,2)</f>
        <v>0</v>
      </c>
      <c r="BL188" s="18" t="s">
        <v>360</v>
      </c>
      <c r="BM188" s="238" t="s">
        <v>4980</v>
      </c>
    </row>
    <row r="189" s="2" customFormat="1">
      <c r="A189" s="39"/>
      <c r="B189" s="40"/>
      <c r="C189" s="41"/>
      <c r="D189" s="240" t="s">
        <v>349</v>
      </c>
      <c r="E189" s="41"/>
      <c r="F189" s="241" t="s">
        <v>4981</v>
      </c>
      <c r="G189" s="41"/>
      <c r="H189" s="41"/>
      <c r="I189" s="242"/>
      <c r="J189" s="41"/>
      <c r="K189" s="41"/>
      <c r="L189" s="45"/>
      <c r="M189" s="243"/>
      <c r="N189" s="244"/>
      <c r="O189" s="92"/>
      <c r="P189" s="92"/>
      <c r="Q189" s="92"/>
      <c r="R189" s="92"/>
      <c r="S189" s="92"/>
      <c r="T189" s="93"/>
      <c r="U189" s="39"/>
      <c r="V189" s="39"/>
      <c r="W189" s="39"/>
      <c r="X189" s="39"/>
      <c r="Y189" s="39"/>
      <c r="Z189" s="39"/>
      <c r="AA189" s="39"/>
      <c r="AB189" s="39"/>
      <c r="AC189" s="39"/>
      <c r="AD189" s="39"/>
      <c r="AE189" s="39"/>
      <c r="AT189" s="18" t="s">
        <v>349</v>
      </c>
      <c r="AU189" s="18" t="s">
        <v>85</v>
      </c>
    </row>
    <row r="190" s="13" customFormat="1">
      <c r="A190" s="13"/>
      <c r="B190" s="252"/>
      <c r="C190" s="253"/>
      <c r="D190" s="240" t="s">
        <v>446</v>
      </c>
      <c r="E190" s="254" t="s">
        <v>1</v>
      </c>
      <c r="F190" s="255" t="s">
        <v>4982</v>
      </c>
      <c r="G190" s="253"/>
      <c r="H190" s="256">
        <v>31</v>
      </c>
      <c r="I190" s="257"/>
      <c r="J190" s="253"/>
      <c r="K190" s="253"/>
      <c r="L190" s="258"/>
      <c r="M190" s="259"/>
      <c r="N190" s="260"/>
      <c r="O190" s="260"/>
      <c r="P190" s="260"/>
      <c r="Q190" s="260"/>
      <c r="R190" s="260"/>
      <c r="S190" s="260"/>
      <c r="T190" s="261"/>
      <c r="U190" s="13"/>
      <c r="V190" s="13"/>
      <c r="W190" s="13"/>
      <c r="X190" s="13"/>
      <c r="Y190" s="13"/>
      <c r="Z190" s="13"/>
      <c r="AA190" s="13"/>
      <c r="AB190" s="13"/>
      <c r="AC190" s="13"/>
      <c r="AD190" s="13"/>
      <c r="AE190" s="13"/>
      <c r="AT190" s="262" t="s">
        <v>446</v>
      </c>
      <c r="AU190" s="262" t="s">
        <v>85</v>
      </c>
      <c r="AV190" s="13" t="s">
        <v>85</v>
      </c>
      <c r="AW190" s="13" t="s">
        <v>32</v>
      </c>
      <c r="AX190" s="13" t="s">
        <v>83</v>
      </c>
      <c r="AY190" s="262" t="s">
        <v>342</v>
      </c>
    </row>
    <row r="191" s="2" customFormat="1" ht="16.5" customHeight="1">
      <c r="A191" s="39"/>
      <c r="B191" s="40"/>
      <c r="C191" s="295" t="s">
        <v>8</v>
      </c>
      <c r="D191" s="295" t="s">
        <v>621</v>
      </c>
      <c r="E191" s="296" t="s">
        <v>4983</v>
      </c>
      <c r="F191" s="297" t="s">
        <v>4984</v>
      </c>
      <c r="G191" s="298" t="s">
        <v>442</v>
      </c>
      <c r="H191" s="299">
        <v>31</v>
      </c>
      <c r="I191" s="300"/>
      <c r="J191" s="301">
        <f>ROUND(I191*H191,2)</f>
        <v>0</v>
      </c>
      <c r="K191" s="297" t="s">
        <v>1</v>
      </c>
      <c r="L191" s="302"/>
      <c r="M191" s="303" t="s">
        <v>1</v>
      </c>
      <c r="N191" s="304" t="s">
        <v>41</v>
      </c>
      <c r="O191" s="92"/>
      <c r="P191" s="236">
        <f>O191*H191</f>
        <v>0</v>
      </c>
      <c r="Q191" s="236">
        <v>0.0023999999999999998</v>
      </c>
      <c r="R191" s="236">
        <f>Q191*H191</f>
        <v>0.074399999999999994</v>
      </c>
      <c r="S191" s="236">
        <v>0</v>
      </c>
      <c r="T191" s="237">
        <f>S191*H191</f>
        <v>0</v>
      </c>
      <c r="U191" s="39"/>
      <c r="V191" s="39"/>
      <c r="W191" s="39"/>
      <c r="X191" s="39"/>
      <c r="Y191" s="39"/>
      <c r="Z191" s="39"/>
      <c r="AA191" s="39"/>
      <c r="AB191" s="39"/>
      <c r="AC191" s="39"/>
      <c r="AD191" s="39"/>
      <c r="AE191" s="39"/>
      <c r="AR191" s="238" t="s">
        <v>376</v>
      </c>
      <c r="AT191" s="238" t="s">
        <v>621</v>
      </c>
      <c r="AU191" s="238" t="s">
        <v>85</v>
      </c>
      <c r="AY191" s="18" t="s">
        <v>342</v>
      </c>
      <c r="BE191" s="239">
        <f>IF(N191="základní",J191,0)</f>
        <v>0</v>
      </c>
      <c r="BF191" s="239">
        <f>IF(N191="snížená",J191,0)</f>
        <v>0</v>
      </c>
      <c r="BG191" s="239">
        <f>IF(N191="zákl. přenesená",J191,0)</f>
        <v>0</v>
      </c>
      <c r="BH191" s="239">
        <f>IF(N191="sníž. přenesená",J191,0)</f>
        <v>0</v>
      </c>
      <c r="BI191" s="239">
        <f>IF(N191="nulová",J191,0)</f>
        <v>0</v>
      </c>
      <c r="BJ191" s="18" t="s">
        <v>83</v>
      </c>
      <c r="BK191" s="239">
        <f>ROUND(I191*H191,2)</f>
        <v>0</v>
      </c>
      <c r="BL191" s="18" t="s">
        <v>360</v>
      </c>
      <c r="BM191" s="238" t="s">
        <v>4985</v>
      </c>
    </row>
    <row r="192" s="2" customFormat="1">
      <c r="A192" s="39"/>
      <c r="B192" s="40"/>
      <c r="C192" s="41"/>
      <c r="D192" s="240" t="s">
        <v>349</v>
      </c>
      <c r="E192" s="41"/>
      <c r="F192" s="241" t="s">
        <v>4984</v>
      </c>
      <c r="G192" s="41"/>
      <c r="H192" s="41"/>
      <c r="I192" s="242"/>
      <c r="J192" s="41"/>
      <c r="K192" s="41"/>
      <c r="L192" s="45"/>
      <c r="M192" s="243"/>
      <c r="N192" s="244"/>
      <c r="O192" s="92"/>
      <c r="P192" s="92"/>
      <c r="Q192" s="92"/>
      <c r="R192" s="92"/>
      <c r="S192" s="92"/>
      <c r="T192" s="93"/>
      <c r="U192" s="39"/>
      <c r="V192" s="39"/>
      <c r="W192" s="39"/>
      <c r="X192" s="39"/>
      <c r="Y192" s="39"/>
      <c r="Z192" s="39"/>
      <c r="AA192" s="39"/>
      <c r="AB192" s="39"/>
      <c r="AC192" s="39"/>
      <c r="AD192" s="39"/>
      <c r="AE192" s="39"/>
      <c r="AT192" s="18" t="s">
        <v>349</v>
      </c>
      <c r="AU192" s="18" t="s">
        <v>85</v>
      </c>
    </row>
    <row r="193" s="2" customFormat="1">
      <c r="A193" s="39"/>
      <c r="B193" s="40"/>
      <c r="C193" s="41"/>
      <c r="D193" s="240" t="s">
        <v>350</v>
      </c>
      <c r="E193" s="41"/>
      <c r="F193" s="245" t="s">
        <v>4986</v>
      </c>
      <c r="G193" s="41"/>
      <c r="H193" s="41"/>
      <c r="I193" s="242"/>
      <c r="J193" s="41"/>
      <c r="K193" s="41"/>
      <c r="L193" s="45"/>
      <c r="M193" s="243"/>
      <c r="N193" s="244"/>
      <c r="O193" s="92"/>
      <c r="P193" s="92"/>
      <c r="Q193" s="92"/>
      <c r="R193" s="92"/>
      <c r="S193" s="92"/>
      <c r="T193" s="93"/>
      <c r="U193" s="39"/>
      <c r="V193" s="39"/>
      <c r="W193" s="39"/>
      <c r="X193" s="39"/>
      <c r="Y193" s="39"/>
      <c r="Z193" s="39"/>
      <c r="AA193" s="39"/>
      <c r="AB193" s="39"/>
      <c r="AC193" s="39"/>
      <c r="AD193" s="39"/>
      <c r="AE193" s="39"/>
      <c r="AT193" s="18" t="s">
        <v>350</v>
      </c>
      <c r="AU193" s="18" t="s">
        <v>85</v>
      </c>
    </row>
    <row r="194" s="13" customFormat="1">
      <c r="A194" s="13"/>
      <c r="B194" s="252"/>
      <c r="C194" s="253"/>
      <c r="D194" s="240" t="s">
        <v>446</v>
      </c>
      <c r="E194" s="254" t="s">
        <v>1</v>
      </c>
      <c r="F194" s="255" t="s">
        <v>4982</v>
      </c>
      <c r="G194" s="253"/>
      <c r="H194" s="256">
        <v>31</v>
      </c>
      <c r="I194" s="257"/>
      <c r="J194" s="253"/>
      <c r="K194" s="253"/>
      <c r="L194" s="258"/>
      <c r="M194" s="259"/>
      <c r="N194" s="260"/>
      <c r="O194" s="260"/>
      <c r="P194" s="260"/>
      <c r="Q194" s="260"/>
      <c r="R194" s="260"/>
      <c r="S194" s="260"/>
      <c r="T194" s="261"/>
      <c r="U194" s="13"/>
      <c r="V194" s="13"/>
      <c r="W194" s="13"/>
      <c r="X194" s="13"/>
      <c r="Y194" s="13"/>
      <c r="Z194" s="13"/>
      <c r="AA194" s="13"/>
      <c r="AB194" s="13"/>
      <c r="AC194" s="13"/>
      <c r="AD194" s="13"/>
      <c r="AE194" s="13"/>
      <c r="AT194" s="262" t="s">
        <v>446</v>
      </c>
      <c r="AU194" s="262" t="s">
        <v>85</v>
      </c>
      <c r="AV194" s="13" t="s">
        <v>85</v>
      </c>
      <c r="AW194" s="13" t="s">
        <v>32</v>
      </c>
      <c r="AX194" s="13" t="s">
        <v>83</v>
      </c>
      <c r="AY194" s="262" t="s">
        <v>342</v>
      </c>
    </row>
    <row r="195" s="2" customFormat="1" ht="21.75" customHeight="1">
      <c r="A195" s="39"/>
      <c r="B195" s="40"/>
      <c r="C195" s="227" t="s">
        <v>419</v>
      </c>
      <c r="D195" s="227" t="s">
        <v>343</v>
      </c>
      <c r="E195" s="228" t="s">
        <v>4987</v>
      </c>
      <c r="F195" s="229" t="s">
        <v>4988</v>
      </c>
      <c r="G195" s="230" t="s">
        <v>442</v>
      </c>
      <c r="H195" s="231">
        <v>31</v>
      </c>
      <c r="I195" s="232"/>
      <c r="J195" s="233">
        <f>ROUND(I195*H195,2)</f>
        <v>0</v>
      </c>
      <c r="K195" s="229" t="s">
        <v>443</v>
      </c>
      <c r="L195" s="45"/>
      <c r="M195" s="234" t="s">
        <v>1</v>
      </c>
      <c r="N195" s="235" t="s">
        <v>41</v>
      </c>
      <c r="O195" s="92"/>
      <c r="P195" s="236">
        <f>O195*H195</f>
        <v>0</v>
      </c>
      <c r="Q195" s="236">
        <v>6.0000000000000002E-05</v>
      </c>
      <c r="R195" s="236">
        <f>Q195*H195</f>
        <v>0.0018600000000000001</v>
      </c>
      <c r="S195" s="236">
        <v>0</v>
      </c>
      <c r="T195" s="237">
        <f>S195*H195</f>
        <v>0</v>
      </c>
      <c r="U195" s="39"/>
      <c r="V195" s="39"/>
      <c r="W195" s="39"/>
      <c r="X195" s="39"/>
      <c r="Y195" s="39"/>
      <c r="Z195" s="39"/>
      <c r="AA195" s="39"/>
      <c r="AB195" s="39"/>
      <c r="AC195" s="39"/>
      <c r="AD195" s="39"/>
      <c r="AE195" s="39"/>
      <c r="AR195" s="238" t="s">
        <v>360</v>
      </c>
      <c r="AT195" s="238" t="s">
        <v>343</v>
      </c>
      <c r="AU195" s="238" t="s">
        <v>85</v>
      </c>
      <c r="AY195" s="18" t="s">
        <v>342</v>
      </c>
      <c r="BE195" s="239">
        <f>IF(N195="základní",J195,0)</f>
        <v>0</v>
      </c>
      <c r="BF195" s="239">
        <f>IF(N195="snížená",J195,0)</f>
        <v>0</v>
      </c>
      <c r="BG195" s="239">
        <f>IF(N195="zákl. přenesená",J195,0)</f>
        <v>0</v>
      </c>
      <c r="BH195" s="239">
        <f>IF(N195="sníž. přenesená",J195,0)</f>
        <v>0</v>
      </c>
      <c r="BI195" s="239">
        <f>IF(N195="nulová",J195,0)</f>
        <v>0</v>
      </c>
      <c r="BJ195" s="18" t="s">
        <v>83</v>
      </c>
      <c r="BK195" s="239">
        <f>ROUND(I195*H195,2)</f>
        <v>0</v>
      </c>
      <c r="BL195" s="18" t="s">
        <v>360</v>
      </c>
      <c r="BM195" s="238" t="s">
        <v>4989</v>
      </c>
    </row>
    <row r="196" s="2" customFormat="1">
      <c r="A196" s="39"/>
      <c r="B196" s="40"/>
      <c r="C196" s="41"/>
      <c r="D196" s="240" t="s">
        <v>349</v>
      </c>
      <c r="E196" s="41"/>
      <c r="F196" s="241" t="s">
        <v>4990</v>
      </c>
      <c r="G196" s="41"/>
      <c r="H196" s="41"/>
      <c r="I196" s="242"/>
      <c r="J196" s="41"/>
      <c r="K196" s="41"/>
      <c r="L196" s="45"/>
      <c r="M196" s="243"/>
      <c r="N196" s="244"/>
      <c r="O196" s="92"/>
      <c r="P196" s="92"/>
      <c r="Q196" s="92"/>
      <c r="R196" s="92"/>
      <c r="S196" s="92"/>
      <c r="T196" s="93"/>
      <c r="U196" s="39"/>
      <c r="V196" s="39"/>
      <c r="W196" s="39"/>
      <c r="X196" s="39"/>
      <c r="Y196" s="39"/>
      <c r="Z196" s="39"/>
      <c r="AA196" s="39"/>
      <c r="AB196" s="39"/>
      <c r="AC196" s="39"/>
      <c r="AD196" s="39"/>
      <c r="AE196" s="39"/>
      <c r="AT196" s="18" t="s">
        <v>349</v>
      </c>
      <c r="AU196" s="18" t="s">
        <v>85</v>
      </c>
    </row>
    <row r="197" s="13" customFormat="1">
      <c r="A197" s="13"/>
      <c r="B197" s="252"/>
      <c r="C197" s="253"/>
      <c r="D197" s="240" t="s">
        <v>446</v>
      </c>
      <c r="E197" s="254" t="s">
        <v>1</v>
      </c>
      <c r="F197" s="255" t="s">
        <v>4991</v>
      </c>
      <c r="G197" s="253"/>
      <c r="H197" s="256">
        <v>31</v>
      </c>
      <c r="I197" s="257"/>
      <c r="J197" s="253"/>
      <c r="K197" s="253"/>
      <c r="L197" s="258"/>
      <c r="M197" s="259"/>
      <c r="N197" s="260"/>
      <c r="O197" s="260"/>
      <c r="P197" s="260"/>
      <c r="Q197" s="260"/>
      <c r="R197" s="260"/>
      <c r="S197" s="260"/>
      <c r="T197" s="261"/>
      <c r="U197" s="13"/>
      <c r="V197" s="13"/>
      <c r="W197" s="13"/>
      <c r="X197" s="13"/>
      <c r="Y197" s="13"/>
      <c r="Z197" s="13"/>
      <c r="AA197" s="13"/>
      <c r="AB197" s="13"/>
      <c r="AC197" s="13"/>
      <c r="AD197" s="13"/>
      <c r="AE197" s="13"/>
      <c r="AT197" s="262" t="s">
        <v>446</v>
      </c>
      <c r="AU197" s="262" t="s">
        <v>85</v>
      </c>
      <c r="AV197" s="13" t="s">
        <v>85</v>
      </c>
      <c r="AW197" s="13" t="s">
        <v>32</v>
      </c>
      <c r="AX197" s="13" t="s">
        <v>83</v>
      </c>
      <c r="AY197" s="262" t="s">
        <v>342</v>
      </c>
    </row>
    <row r="198" s="2" customFormat="1" ht="16.5" customHeight="1">
      <c r="A198" s="39"/>
      <c r="B198" s="40"/>
      <c r="C198" s="295" t="s">
        <v>423</v>
      </c>
      <c r="D198" s="295" t="s">
        <v>621</v>
      </c>
      <c r="E198" s="296" t="s">
        <v>4992</v>
      </c>
      <c r="F198" s="297" t="s">
        <v>4993</v>
      </c>
      <c r="G198" s="298" t="s">
        <v>824</v>
      </c>
      <c r="H198" s="299">
        <v>93</v>
      </c>
      <c r="I198" s="300"/>
      <c r="J198" s="301">
        <f>ROUND(I198*H198,2)</f>
        <v>0</v>
      </c>
      <c r="K198" s="297" t="s">
        <v>1</v>
      </c>
      <c r="L198" s="302"/>
      <c r="M198" s="303" t="s">
        <v>1</v>
      </c>
      <c r="N198" s="304" t="s">
        <v>41</v>
      </c>
      <c r="O198" s="92"/>
      <c r="P198" s="236">
        <f>O198*H198</f>
        <v>0</v>
      </c>
      <c r="Q198" s="236">
        <v>0.0063</v>
      </c>
      <c r="R198" s="236">
        <f>Q198*H198</f>
        <v>0.58589999999999998</v>
      </c>
      <c r="S198" s="236">
        <v>0</v>
      </c>
      <c r="T198" s="237">
        <f>S198*H198</f>
        <v>0</v>
      </c>
      <c r="U198" s="39"/>
      <c r="V198" s="39"/>
      <c r="W198" s="39"/>
      <c r="X198" s="39"/>
      <c r="Y198" s="39"/>
      <c r="Z198" s="39"/>
      <c r="AA198" s="39"/>
      <c r="AB198" s="39"/>
      <c r="AC198" s="39"/>
      <c r="AD198" s="39"/>
      <c r="AE198" s="39"/>
      <c r="AR198" s="238" t="s">
        <v>376</v>
      </c>
      <c r="AT198" s="238" t="s">
        <v>621</v>
      </c>
      <c r="AU198" s="238" t="s">
        <v>85</v>
      </c>
      <c r="AY198" s="18" t="s">
        <v>342</v>
      </c>
      <c r="BE198" s="239">
        <f>IF(N198="základní",J198,0)</f>
        <v>0</v>
      </c>
      <c r="BF198" s="239">
        <f>IF(N198="snížená",J198,0)</f>
        <v>0</v>
      </c>
      <c r="BG198" s="239">
        <f>IF(N198="zákl. přenesená",J198,0)</f>
        <v>0</v>
      </c>
      <c r="BH198" s="239">
        <f>IF(N198="sníž. přenesená",J198,0)</f>
        <v>0</v>
      </c>
      <c r="BI198" s="239">
        <f>IF(N198="nulová",J198,0)</f>
        <v>0</v>
      </c>
      <c r="BJ198" s="18" t="s">
        <v>83</v>
      </c>
      <c r="BK198" s="239">
        <f>ROUND(I198*H198,2)</f>
        <v>0</v>
      </c>
      <c r="BL198" s="18" t="s">
        <v>360</v>
      </c>
      <c r="BM198" s="238" t="s">
        <v>4994</v>
      </c>
    </row>
    <row r="199" s="2" customFormat="1">
      <c r="A199" s="39"/>
      <c r="B199" s="40"/>
      <c r="C199" s="41"/>
      <c r="D199" s="240" t="s">
        <v>349</v>
      </c>
      <c r="E199" s="41"/>
      <c r="F199" s="241" t="s">
        <v>4993</v>
      </c>
      <c r="G199" s="41"/>
      <c r="H199" s="41"/>
      <c r="I199" s="242"/>
      <c r="J199" s="41"/>
      <c r="K199" s="41"/>
      <c r="L199" s="45"/>
      <c r="M199" s="243"/>
      <c r="N199" s="244"/>
      <c r="O199" s="92"/>
      <c r="P199" s="92"/>
      <c r="Q199" s="92"/>
      <c r="R199" s="92"/>
      <c r="S199" s="92"/>
      <c r="T199" s="93"/>
      <c r="U199" s="39"/>
      <c r="V199" s="39"/>
      <c r="W199" s="39"/>
      <c r="X199" s="39"/>
      <c r="Y199" s="39"/>
      <c r="Z199" s="39"/>
      <c r="AA199" s="39"/>
      <c r="AB199" s="39"/>
      <c r="AC199" s="39"/>
      <c r="AD199" s="39"/>
      <c r="AE199" s="39"/>
      <c r="AT199" s="18" t="s">
        <v>349</v>
      </c>
      <c r="AU199" s="18" t="s">
        <v>85</v>
      </c>
    </row>
    <row r="200" s="13" customFormat="1">
      <c r="A200" s="13"/>
      <c r="B200" s="252"/>
      <c r="C200" s="253"/>
      <c r="D200" s="240" t="s">
        <v>446</v>
      </c>
      <c r="E200" s="254" t="s">
        <v>1</v>
      </c>
      <c r="F200" s="255" t="s">
        <v>4995</v>
      </c>
      <c r="G200" s="253"/>
      <c r="H200" s="256">
        <v>93</v>
      </c>
      <c r="I200" s="257"/>
      <c r="J200" s="253"/>
      <c r="K200" s="253"/>
      <c r="L200" s="258"/>
      <c r="M200" s="259"/>
      <c r="N200" s="260"/>
      <c r="O200" s="260"/>
      <c r="P200" s="260"/>
      <c r="Q200" s="260"/>
      <c r="R200" s="260"/>
      <c r="S200" s="260"/>
      <c r="T200" s="261"/>
      <c r="U200" s="13"/>
      <c r="V200" s="13"/>
      <c r="W200" s="13"/>
      <c r="X200" s="13"/>
      <c r="Y200" s="13"/>
      <c r="Z200" s="13"/>
      <c r="AA200" s="13"/>
      <c r="AB200" s="13"/>
      <c r="AC200" s="13"/>
      <c r="AD200" s="13"/>
      <c r="AE200" s="13"/>
      <c r="AT200" s="262" t="s">
        <v>446</v>
      </c>
      <c r="AU200" s="262" t="s">
        <v>85</v>
      </c>
      <c r="AV200" s="13" t="s">
        <v>85</v>
      </c>
      <c r="AW200" s="13" t="s">
        <v>32</v>
      </c>
      <c r="AX200" s="13" t="s">
        <v>83</v>
      </c>
      <c r="AY200" s="262" t="s">
        <v>342</v>
      </c>
    </row>
    <row r="201" s="2" customFormat="1" ht="16.5" customHeight="1">
      <c r="A201" s="39"/>
      <c r="B201" s="40"/>
      <c r="C201" s="295" t="s">
        <v>428</v>
      </c>
      <c r="D201" s="295" t="s">
        <v>621</v>
      </c>
      <c r="E201" s="296" t="s">
        <v>4996</v>
      </c>
      <c r="F201" s="297" t="s">
        <v>4997</v>
      </c>
      <c r="G201" s="298" t="s">
        <v>824</v>
      </c>
      <c r="H201" s="299">
        <v>31</v>
      </c>
      <c r="I201" s="300"/>
      <c r="J201" s="301">
        <f>ROUND(I201*H201,2)</f>
        <v>0</v>
      </c>
      <c r="K201" s="297" t="s">
        <v>1</v>
      </c>
      <c r="L201" s="302"/>
      <c r="M201" s="303" t="s">
        <v>1</v>
      </c>
      <c r="N201" s="304" t="s">
        <v>41</v>
      </c>
      <c r="O201" s="92"/>
      <c r="P201" s="236">
        <f>O201*H201</f>
        <v>0</v>
      </c>
      <c r="Q201" s="236">
        <v>0.0030000000000000001</v>
      </c>
      <c r="R201" s="236">
        <f>Q201*H201</f>
        <v>0.092999999999999999</v>
      </c>
      <c r="S201" s="236">
        <v>0</v>
      </c>
      <c r="T201" s="237">
        <f>S201*H201</f>
        <v>0</v>
      </c>
      <c r="U201" s="39"/>
      <c r="V201" s="39"/>
      <c r="W201" s="39"/>
      <c r="X201" s="39"/>
      <c r="Y201" s="39"/>
      <c r="Z201" s="39"/>
      <c r="AA201" s="39"/>
      <c r="AB201" s="39"/>
      <c r="AC201" s="39"/>
      <c r="AD201" s="39"/>
      <c r="AE201" s="39"/>
      <c r="AR201" s="238" t="s">
        <v>376</v>
      </c>
      <c r="AT201" s="238" t="s">
        <v>621</v>
      </c>
      <c r="AU201" s="238" t="s">
        <v>85</v>
      </c>
      <c r="AY201" s="18" t="s">
        <v>342</v>
      </c>
      <c r="BE201" s="239">
        <f>IF(N201="základní",J201,0)</f>
        <v>0</v>
      </c>
      <c r="BF201" s="239">
        <f>IF(N201="snížená",J201,0)</f>
        <v>0</v>
      </c>
      <c r="BG201" s="239">
        <f>IF(N201="zákl. přenesená",J201,0)</f>
        <v>0</v>
      </c>
      <c r="BH201" s="239">
        <f>IF(N201="sníž. přenesená",J201,0)</f>
        <v>0</v>
      </c>
      <c r="BI201" s="239">
        <f>IF(N201="nulová",J201,0)</f>
        <v>0</v>
      </c>
      <c r="BJ201" s="18" t="s">
        <v>83</v>
      </c>
      <c r="BK201" s="239">
        <f>ROUND(I201*H201,2)</f>
        <v>0</v>
      </c>
      <c r="BL201" s="18" t="s">
        <v>360</v>
      </c>
      <c r="BM201" s="238" t="s">
        <v>4998</v>
      </c>
    </row>
    <row r="202" s="2" customFormat="1">
      <c r="A202" s="39"/>
      <c r="B202" s="40"/>
      <c r="C202" s="41"/>
      <c r="D202" s="240" t="s">
        <v>349</v>
      </c>
      <c r="E202" s="41"/>
      <c r="F202" s="241" t="s">
        <v>4997</v>
      </c>
      <c r="G202" s="41"/>
      <c r="H202" s="41"/>
      <c r="I202" s="242"/>
      <c r="J202" s="41"/>
      <c r="K202" s="41"/>
      <c r="L202" s="45"/>
      <c r="M202" s="243"/>
      <c r="N202" s="244"/>
      <c r="O202" s="92"/>
      <c r="P202" s="92"/>
      <c r="Q202" s="92"/>
      <c r="R202" s="92"/>
      <c r="S202" s="92"/>
      <c r="T202" s="93"/>
      <c r="U202" s="39"/>
      <c r="V202" s="39"/>
      <c r="W202" s="39"/>
      <c r="X202" s="39"/>
      <c r="Y202" s="39"/>
      <c r="Z202" s="39"/>
      <c r="AA202" s="39"/>
      <c r="AB202" s="39"/>
      <c r="AC202" s="39"/>
      <c r="AD202" s="39"/>
      <c r="AE202" s="39"/>
      <c r="AT202" s="18" t="s">
        <v>349</v>
      </c>
      <c r="AU202" s="18" t="s">
        <v>85</v>
      </c>
    </row>
    <row r="203" s="13" customFormat="1">
      <c r="A203" s="13"/>
      <c r="B203" s="252"/>
      <c r="C203" s="253"/>
      <c r="D203" s="240" t="s">
        <v>446</v>
      </c>
      <c r="E203" s="254" t="s">
        <v>1</v>
      </c>
      <c r="F203" s="255" t="s">
        <v>4991</v>
      </c>
      <c r="G203" s="253"/>
      <c r="H203" s="256">
        <v>31</v>
      </c>
      <c r="I203" s="257"/>
      <c r="J203" s="253"/>
      <c r="K203" s="253"/>
      <c r="L203" s="258"/>
      <c r="M203" s="259"/>
      <c r="N203" s="260"/>
      <c r="O203" s="260"/>
      <c r="P203" s="260"/>
      <c r="Q203" s="260"/>
      <c r="R203" s="260"/>
      <c r="S203" s="260"/>
      <c r="T203" s="261"/>
      <c r="U203" s="13"/>
      <c r="V203" s="13"/>
      <c r="W203" s="13"/>
      <c r="X203" s="13"/>
      <c r="Y203" s="13"/>
      <c r="Z203" s="13"/>
      <c r="AA203" s="13"/>
      <c r="AB203" s="13"/>
      <c r="AC203" s="13"/>
      <c r="AD203" s="13"/>
      <c r="AE203" s="13"/>
      <c r="AT203" s="262" t="s">
        <v>446</v>
      </c>
      <c r="AU203" s="262" t="s">
        <v>85</v>
      </c>
      <c r="AV203" s="13" t="s">
        <v>85</v>
      </c>
      <c r="AW203" s="13" t="s">
        <v>32</v>
      </c>
      <c r="AX203" s="13" t="s">
        <v>83</v>
      </c>
      <c r="AY203" s="262" t="s">
        <v>342</v>
      </c>
    </row>
    <row r="204" s="2" customFormat="1" ht="16.5" customHeight="1">
      <c r="A204" s="39"/>
      <c r="B204" s="40"/>
      <c r="C204" s="227" t="s">
        <v>606</v>
      </c>
      <c r="D204" s="227" t="s">
        <v>343</v>
      </c>
      <c r="E204" s="228" t="s">
        <v>4999</v>
      </c>
      <c r="F204" s="229" t="s">
        <v>5000</v>
      </c>
      <c r="G204" s="230" t="s">
        <v>442</v>
      </c>
      <c r="H204" s="231">
        <v>31</v>
      </c>
      <c r="I204" s="232"/>
      <c r="J204" s="233">
        <f>ROUND(I204*H204,2)</f>
        <v>0</v>
      </c>
      <c r="K204" s="229" t="s">
        <v>443</v>
      </c>
      <c r="L204" s="45"/>
      <c r="M204" s="234" t="s">
        <v>1</v>
      </c>
      <c r="N204" s="235" t="s">
        <v>41</v>
      </c>
      <c r="O204" s="92"/>
      <c r="P204" s="236">
        <f>O204*H204</f>
        <v>0</v>
      </c>
      <c r="Q204" s="236">
        <v>0</v>
      </c>
      <c r="R204" s="236">
        <f>Q204*H204</f>
        <v>0</v>
      </c>
      <c r="S204" s="236">
        <v>0</v>
      </c>
      <c r="T204" s="237">
        <f>S204*H204</f>
        <v>0</v>
      </c>
      <c r="U204" s="39"/>
      <c r="V204" s="39"/>
      <c r="W204" s="39"/>
      <c r="X204" s="39"/>
      <c r="Y204" s="39"/>
      <c r="Z204" s="39"/>
      <c r="AA204" s="39"/>
      <c r="AB204" s="39"/>
      <c r="AC204" s="39"/>
      <c r="AD204" s="39"/>
      <c r="AE204" s="39"/>
      <c r="AR204" s="238" t="s">
        <v>360</v>
      </c>
      <c r="AT204" s="238" t="s">
        <v>343</v>
      </c>
      <c r="AU204" s="238" t="s">
        <v>85</v>
      </c>
      <c r="AY204" s="18" t="s">
        <v>342</v>
      </c>
      <c r="BE204" s="239">
        <f>IF(N204="základní",J204,0)</f>
        <v>0</v>
      </c>
      <c r="BF204" s="239">
        <f>IF(N204="snížená",J204,0)</f>
        <v>0</v>
      </c>
      <c r="BG204" s="239">
        <f>IF(N204="zákl. přenesená",J204,0)</f>
        <v>0</v>
      </c>
      <c r="BH204" s="239">
        <f>IF(N204="sníž. přenesená",J204,0)</f>
        <v>0</v>
      </c>
      <c r="BI204" s="239">
        <f>IF(N204="nulová",J204,0)</f>
        <v>0</v>
      </c>
      <c r="BJ204" s="18" t="s">
        <v>83</v>
      </c>
      <c r="BK204" s="239">
        <f>ROUND(I204*H204,2)</f>
        <v>0</v>
      </c>
      <c r="BL204" s="18" t="s">
        <v>360</v>
      </c>
      <c r="BM204" s="238" t="s">
        <v>5001</v>
      </c>
    </row>
    <row r="205" s="2" customFormat="1">
      <c r="A205" s="39"/>
      <c r="B205" s="40"/>
      <c r="C205" s="41"/>
      <c r="D205" s="240" t="s">
        <v>349</v>
      </c>
      <c r="E205" s="41"/>
      <c r="F205" s="241" t="s">
        <v>5002</v>
      </c>
      <c r="G205" s="41"/>
      <c r="H205" s="41"/>
      <c r="I205" s="242"/>
      <c r="J205" s="41"/>
      <c r="K205" s="41"/>
      <c r="L205" s="45"/>
      <c r="M205" s="243"/>
      <c r="N205" s="244"/>
      <c r="O205" s="92"/>
      <c r="P205" s="92"/>
      <c r="Q205" s="92"/>
      <c r="R205" s="92"/>
      <c r="S205" s="92"/>
      <c r="T205" s="93"/>
      <c r="U205" s="39"/>
      <c r="V205" s="39"/>
      <c r="W205" s="39"/>
      <c r="X205" s="39"/>
      <c r="Y205" s="39"/>
      <c r="Z205" s="39"/>
      <c r="AA205" s="39"/>
      <c r="AB205" s="39"/>
      <c r="AC205" s="39"/>
      <c r="AD205" s="39"/>
      <c r="AE205" s="39"/>
      <c r="AT205" s="18" t="s">
        <v>349</v>
      </c>
      <c r="AU205" s="18" t="s">
        <v>85</v>
      </c>
    </row>
    <row r="206" s="13" customFormat="1">
      <c r="A206" s="13"/>
      <c r="B206" s="252"/>
      <c r="C206" s="253"/>
      <c r="D206" s="240" t="s">
        <v>446</v>
      </c>
      <c r="E206" s="254" t="s">
        <v>1</v>
      </c>
      <c r="F206" s="255" t="s">
        <v>4991</v>
      </c>
      <c r="G206" s="253"/>
      <c r="H206" s="256">
        <v>31</v>
      </c>
      <c r="I206" s="257"/>
      <c r="J206" s="253"/>
      <c r="K206" s="253"/>
      <c r="L206" s="258"/>
      <c r="M206" s="259"/>
      <c r="N206" s="260"/>
      <c r="O206" s="260"/>
      <c r="P206" s="260"/>
      <c r="Q206" s="260"/>
      <c r="R206" s="260"/>
      <c r="S206" s="260"/>
      <c r="T206" s="261"/>
      <c r="U206" s="13"/>
      <c r="V206" s="13"/>
      <c r="W206" s="13"/>
      <c r="X206" s="13"/>
      <c r="Y206" s="13"/>
      <c r="Z206" s="13"/>
      <c r="AA206" s="13"/>
      <c r="AB206" s="13"/>
      <c r="AC206" s="13"/>
      <c r="AD206" s="13"/>
      <c r="AE206" s="13"/>
      <c r="AT206" s="262" t="s">
        <v>446</v>
      </c>
      <c r="AU206" s="262" t="s">
        <v>85</v>
      </c>
      <c r="AV206" s="13" t="s">
        <v>85</v>
      </c>
      <c r="AW206" s="13" t="s">
        <v>32</v>
      </c>
      <c r="AX206" s="13" t="s">
        <v>83</v>
      </c>
      <c r="AY206" s="262" t="s">
        <v>342</v>
      </c>
    </row>
    <row r="207" s="2" customFormat="1" ht="16.5" customHeight="1">
      <c r="A207" s="39"/>
      <c r="B207" s="40"/>
      <c r="C207" s="227" t="s">
        <v>613</v>
      </c>
      <c r="D207" s="227" t="s">
        <v>343</v>
      </c>
      <c r="E207" s="228" t="s">
        <v>5003</v>
      </c>
      <c r="F207" s="229" t="s">
        <v>5004</v>
      </c>
      <c r="G207" s="230" t="s">
        <v>442</v>
      </c>
      <c r="H207" s="231">
        <v>310</v>
      </c>
      <c r="I207" s="232"/>
      <c r="J207" s="233">
        <f>ROUND(I207*H207,2)</f>
        <v>0</v>
      </c>
      <c r="K207" s="229" t="s">
        <v>443</v>
      </c>
      <c r="L207" s="45"/>
      <c r="M207" s="234" t="s">
        <v>1</v>
      </c>
      <c r="N207" s="235" t="s">
        <v>41</v>
      </c>
      <c r="O207" s="92"/>
      <c r="P207" s="236">
        <f>O207*H207</f>
        <v>0</v>
      </c>
      <c r="Q207" s="236">
        <v>0</v>
      </c>
      <c r="R207" s="236">
        <f>Q207*H207</f>
        <v>0</v>
      </c>
      <c r="S207" s="236">
        <v>0</v>
      </c>
      <c r="T207" s="237">
        <f>S207*H207</f>
        <v>0</v>
      </c>
      <c r="U207" s="39"/>
      <c r="V207" s="39"/>
      <c r="W207" s="39"/>
      <c r="X207" s="39"/>
      <c r="Y207" s="39"/>
      <c r="Z207" s="39"/>
      <c r="AA207" s="39"/>
      <c r="AB207" s="39"/>
      <c r="AC207" s="39"/>
      <c r="AD207" s="39"/>
      <c r="AE207" s="39"/>
      <c r="AR207" s="238" t="s">
        <v>360</v>
      </c>
      <c r="AT207" s="238" t="s">
        <v>343</v>
      </c>
      <c r="AU207" s="238" t="s">
        <v>85</v>
      </c>
      <c r="AY207" s="18" t="s">
        <v>342</v>
      </c>
      <c r="BE207" s="239">
        <f>IF(N207="základní",J207,0)</f>
        <v>0</v>
      </c>
      <c r="BF207" s="239">
        <f>IF(N207="snížená",J207,0)</f>
        <v>0</v>
      </c>
      <c r="BG207" s="239">
        <f>IF(N207="zákl. přenesená",J207,0)</f>
        <v>0</v>
      </c>
      <c r="BH207" s="239">
        <f>IF(N207="sníž. přenesená",J207,0)</f>
        <v>0</v>
      </c>
      <c r="BI207" s="239">
        <f>IF(N207="nulová",J207,0)</f>
        <v>0</v>
      </c>
      <c r="BJ207" s="18" t="s">
        <v>83</v>
      </c>
      <c r="BK207" s="239">
        <f>ROUND(I207*H207,2)</f>
        <v>0</v>
      </c>
      <c r="BL207" s="18" t="s">
        <v>360</v>
      </c>
      <c r="BM207" s="238" t="s">
        <v>5005</v>
      </c>
    </row>
    <row r="208" s="2" customFormat="1">
      <c r="A208" s="39"/>
      <c r="B208" s="40"/>
      <c r="C208" s="41"/>
      <c r="D208" s="240" t="s">
        <v>349</v>
      </c>
      <c r="E208" s="41"/>
      <c r="F208" s="241" t="s">
        <v>5006</v>
      </c>
      <c r="G208" s="41"/>
      <c r="H208" s="41"/>
      <c r="I208" s="242"/>
      <c r="J208" s="41"/>
      <c r="K208" s="41"/>
      <c r="L208" s="45"/>
      <c r="M208" s="243"/>
      <c r="N208" s="244"/>
      <c r="O208" s="92"/>
      <c r="P208" s="92"/>
      <c r="Q208" s="92"/>
      <c r="R208" s="92"/>
      <c r="S208" s="92"/>
      <c r="T208" s="93"/>
      <c r="U208" s="39"/>
      <c r="V208" s="39"/>
      <c r="W208" s="39"/>
      <c r="X208" s="39"/>
      <c r="Y208" s="39"/>
      <c r="Z208" s="39"/>
      <c r="AA208" s="39"/>
      <c r="AB208" s="39"/>
      <c r="AC208" s="39"/>
      <c r="AD208" s="39"/>
      <c r="AE208" s="39"/>
      <c r="AT208" s="18" t="s">
        <v>349</v>
      </c>
      <c r="AU208" s="18" t="s">
        <v>85</v>
      </c>
    </row>
    <row r="209" s="13" customFormat="1">
      <c r="A209" s="13"/>
      <c r="B209" s="252"/>
      <c r="C209" s="253"/>
      <c r="D209" s="240" t="s">
        <v>446</v>
      </c>
      <c r="E209" s="254" t="s">
        <v>1</v>
      </c>
      <c r="F209" s="255" t="s">
        <v>5007</v>
      </c>
      <c r="G209" s="253"/>
      <c r="H209" s="256">
        <v>310</v>
      </c>
      <c r="I209" s="257"/>
      <c r="J209" s="253"/>
      <c r="K209" s="253"/>
      <c r="L209" s="258"/>
      <c r="M209" s="259"/>
      <c r="N209" s="260"/>
      <c r="O209" s="260"/>
      <c r="P209" s="260"/>
      <c r="Q209" s="260"/>
      <c r="R209" s="260"/>
      <c r="S209" s="260"/>
      <c r="T209" s="261"/>
      <c r="U209" s="13"/>
      <c r="V209" s="13"/>
      <c r="W209" s="13"/>
      <c r="X209" s="13"/>
      <c r="Y209" s="13"/>
      <c r="Z209" s="13"/>
      <c r="AA209" s="13"/>
      <c r="AB209" s="13"/>
      <c r="AC209" s="13"/>
      <c r="AD209" s="13"/>
      <c r="AE209" s="13"/>
      <c r="AT209" s="262" t="s">
        <v>446</v>
      </c>
      <c r="AU209" s="262" t="s">
        <v>85</v>
      </c>
      <c r="AV209" s="13" t="s">
        <v>85</v>
      </c>
      <c r="AW209" s="13" t="s">
        <v>32</v>
      </c>
      <c r="AX209" s="13" t="s">
        <v>83</v>
      </c>
      <c r="AY209" s="262" t="s">
        <v>342</v>
      </c>
    </row>
    <row r="210" s="2" customFormat="1" ht="16.5" customHeight="1">
      <c r="A210" s="39"/>
      <c r="B210" s="40"/>
      <c r="C210" s="227" t="s">
        <v>7</v>
      </c>
      <c r="D210" s="227" t="s">
        <v>343</v>
      </c>
      <c r="E210" s="228" t="s">
        <v>5008</v>
      </c>
      <c r="F210" s="229" t="s">
        <v>5009</v>
      </c>
      <c r="G210" s="230" t="s">
        <v>442</v>
      </c>
      <c r="H210" s="231">
        <v>31</v>
      </c>
      <c r="I210" s="232"/>
      <c r="J210" s="233">
        <f>ROUND(I210*H210,2)</f>
        <v>0</v>
      </c>
      <c r="K210" s="229" t="s">
        <v>1</v>
      </c>
      <c r="L210" s="45"/>
      <c r="M210" s="234" t="s">
        <v>1</v>
      </c>
      <c r="N210" s="235" t="s">
        <v>41</v>
      </c>
      <c r="O210" s="92"/>
      <c r="P210" s="236">
        <f>O210*H210</f>
        <v>0</v>
      </c>
      <c r="Q210" s="236">
        <v>0</v>
      </c>
      <c r="R210" s="236">
        <f>Q210*H210</f>
        <v>0</v>
      </c>
      <c r="S210" s="236">
        <v>0</v>
      </c>
      <c r="T210" s="237">
        <f>S210*H210</f>
        <v>0</v>
      </c>
      <c r="U210" s="39"/>
      <c r="V210" s="39"/>
      <c r="W210" s="39"/>
      <c r="X210" s="39"/>
      <c r="Y210" s="39"/>
      <c r="Z210" s="39"/>
      <c r="AA210" s="39"/>
      <c r="AB210" s="39"/>
      <c r="AC210" s="39"/>
      <c r="AD210" s="39"/>
      <c r="AE210" s="39"/>
      <c r="AR210" s="238" t="s">
        <v>360</v>
      </c>
      <c r="AT210" s="238" t="s">
        <v>343</v>
      </c>
      <c r="AU210" s="238" t="s">
        <v>85</v>
      </c>
      <c r="AY210" s="18" t="s">
        <v>342</v>
      </c>
      <c r="BE210" s="239">
        <f>IF(N210="základní",J210,0)</f>
        <v>0</v>
      </c>
      <c r="BF210" s="239">
        <f>IF(N210="snížená",J210,0)</f>
        <v>0</v>
      </c>
      <c r="BG210" s="239">
        <f>IF(N210="zákl. přenesená",J210,0)</f>
        <v>0</v>
      </c>
      <c r="BH210" s="239">
        <f>IF(N210="sníž. přenesená",J210,0)</f>
        <v>0</v>
      </c>
      <c r="BI210" s="239">
        <f>IF(N210="nulová",J210,0)</f>
        <v>0</v>
      </c>
      <c r="BJ210" s="18" t="s">
        <v>83</v>
      </c>
      <c r="BK210" s="239">
        <f>ROUND(I210*H210,2)</f>
        <v>0</v>
      </c>
      <c r="BL210" s="18" t="s">
        <v>360</v>
      </c>
      <c r="BM210" s="238" t="s">
        <v>5010</v>
      </c>
    </row>
    <row r="211" s="2" customFormat="1">
      <c r="A211" s="39"/>
      <c r="B211" s="40"/>
      <c r="C211" s="41"/>
      <c r="D211" s="240" t="s">
        <v>349</v>
      </c>
      <c r="E211" s="41"/>
      <c r="F211" s="241" t="s">
        <v>5009</v>
      </c>
      <c r="G211" s="41"/>
      <c r="H211" s="41"/>
      <c r="I211" s="242"/>
      <c r="J211" s="41"/>
      <c r="K211" s="41"/>
      <c r="L211" s="45"/>
      <c r="M211" s="243"/>
      <c r="N211" s="244"/>
      <c r="O211" s="92"/>
      <c r="P211" s="92"/>
      <c r="Q211" s="92"/>
      <c r="R211" s="92"/>
      <c r="S211" s="92"/>
      <c r="T211" s="93"/>
      <c r="U211" s="39"/>
      <c r="V211" s="39"/>
      <c r="W211" s="39"/>
      <c r="X211" s="39"/>
      <c r="Y211" s="39"/>
      <c r="Z211" s="39"/>
      <c r="AA211" s="39"/>
      <c r="AB211" s="39"/>
      <c r="AC211" s="39"/>
      <c r="AD211" s="39"/>
      <c r="AE211" s="39"/>
      <c r="AT211" s="18" t="s">
        <v>349</v>
      </c>
      <c r="AU211" s="18" t="s">
        <v>85</v>
      </c>
    </row>
    <row r="212" s="13" customFormat="1">
      <c r="A212" s="13"/>
      <c r="B212" s="252"/>
      <c r="C212" s="253"/>
      <c r="D212" s="240" t="s">
        <v>446</v>
      </c>
      <c r="E212" s="254" t="s">
        <v>1</v>
      </c>
      <c r="F212" s="255" t="s">
        <v>4991</v>
      </c>
      <c r="G212" s="253"/>
      <c r="H212" s="256">
        <v>31</v>
      </c>
      <c r="I212" s="257"/>
      <c r="J212" s="253"/>
      <c r="K212" s="253"/>
      <c r="L212" s="258"/>
      <c r="M212" s="259"/>
      <c r="N212" s="260"/>
      <c r="O212" s="260"/>
      <c r="P212" s="260"/>
      <c r="Q212" s="260"/>
      <c r="R212" s="260"/>
      <c r="S212" s="260"/>
      <c r="T212" s="261"/>
      <c r="U212" s="13"/>
      <c r="V212" s="13"/>
      <c r="W212" s="13"/>
      <c r="X212" s="13"/>
      <c r="Y212" s="13"/>
      <c r="Z212" s="13"/>
      <c r="AA212" s="13"/>
      <c r="AB212" s="13"/>
      <c r="AC212" s="13"/>
      <c r="AD212" s="13"/>
      <c r="AE212" s="13"/>
      <c r="AT212" s="262" t="s">
        <v>446</v>
      </c>
      <c r="AU212" s="262" t="s">
        <v>85</v>
      </c>
      <c r="AV212" s="13" t="s">
        <v>85</v>
      </c>
      <c r="AW212" s="13" t="s">
        <v>32</v>
      </c>
      <c r="AX212" s="13" t="s">
        <v>83</v>
      </c>
      <c r="AY212" s="262" t="s">
        <v>342</v>
      </c>
    </row>
    <row r="213" s="2" customFormat="1" ht="16.5" customHeight="1">
      <c r="A213" s="39"/>
      <c r="B213" s="40"/>
      <c r="C213" s="227" t="s">
        <v>626</v>
      </c>
      <c r="D213" s="227" t="s">
        <v>343</v>
      </c>
      <c r="E213" s="228" t="s">
        <v>5011</v>
      </c>
      <c r="F213" s="229" t="s">
        <v>5012</v>
      </c>
      <c r="G213" s="230" t="s">
        <v>442</v>
      </c>
      <c r="H213" s="231">
        <v>31</v>
      </c>
      <c r="I213" s="232"/>
      <c r="J213" s="233">
        <f>ROUND(I213*H213,2)</f>
        <v>0</v>
      </c>
      <c r="K213" s="229" t="s">
        <v>1</v>
      </c>
      <c r="L213" s="45"/>
      <c r="M213" s="234" t="s">
        <v>1</v>
      </c>
      <c r="N213" s="235" t="s">
        <v>41</v>
      </c>
      <c r="O213" s="92"/>
      <c r="P213" s="236">
        <f>O213*H213</f>
        <v>0</v>
      </c>
      <c r="Q213" s="236">
        <v>0</v>
      </c>
      <c r="R213" s="236">
        <f>Q213*H213</f>
        <v>0</v>
      </c>
      <c r="S213" s="236">
        <v>0</v>
      </c>
      <c r="T213" s="237">
        <f>S213*H213</f>
        <v>0</v>
      </c>
      <c r="U213" s="39"/>
      <c r="V213" s="39"/>
      <c r="W213" s="39"/>
      <c r="X213" s="39"/>
      <c r="Y213" s="39"/>
      <c r="Z213" s="39"/>
      <c r="AA213" s="39"/>
      <c r="AB213" s="39"/>
      <c r="AC213" s="39"/>
      <c r="AD213" s="39"/>
      <c r="AE213" s="39"/>
      <c r="AR213" s="238" t="s">
        <v>360</v>
      </c>
      <c r="AT213" s="238" t="s">
        <v>343</v>
      </c>
      <c r="AU213" s="238" t="s">
        <v>85</v>
      </c>
      <c r="AY213" s="18" t="s">
        <v>342</v>
      </c>
      <c r="BE213" s="239">
        <f>IF(N213="základní",J213,0)</f>
        <v>0</v>
      </c>
      <c r="BF213" s="239">
        <f>IF(N213="snížená",J213,0)</f>
        <v>0</v>
      </c>
      <c r="BG213" s="239">
        <f>IF(N213="zákl. přenesená",J213,0)</f>
        <v>0</v>
      </c>
      <c r="BH213" s="239">
        <f>IF(N213="sníž. přenesená",J213,0)</f>
        <v>0</v>
      </c>
      <c r="BI213" s="239">
        <f>IF(N213="nulová",J213,0)</f>
        <v>0</v>
      </c>
      <c r="BJ213" s="18" t="s">
        <v>83</v>
      </c>
      <c r="BK213" s="239">
        <f>ROUND(I213*H213,2)</f>
        <v>0</v>
      </c>
      <c r="BL213" s="18" t="s">
        <v>360</v>
      </c>
      <c r="BM213" s="238" t="s">
        <v>5013</v>
      </c>
    </row>
    <row r="214" s="2" customFormat="1">
      <c r="A214" s="39"/>
      <c r="B214" s="40"/>
      <c r="C214" s="41"/>
      <c r="D214" s="240" t="s">
        <v>349</v>
      </c>
      <c r="E214" s="41"/>
      <c r="F214" s="241" t="s">
        <v>5012</v>
      </c>
      <c r="G214" s="41"/>
      <c r="H214" s="41"/>
      <c r="I214" s="242"/>
      <c r="J214" s="41"/>
      <c r="K214" s="41"/>
      <c r="L214" s="45"/>
      <c r="M214" s="243"/>
      <c r="N214" s="244"/>
      <c r="O214" s="92"/>
      <c r="P214" s="92"/>
      <c r="Q214" s="92"/>
      <c r="R214" s="92"/>
      <c r="S214" s="92"/>
      <c r="T214" s="93"/>
      <c r="U214" s="39"/>
      <c r="V214" s="39"/>
      <c r="W214" s="39"/>
      <c r="X214" s="39"/>
      <c r="Y214" s="39"/>
      <c r="Z214" s="39"/>
      <c r="AA214" s="39"/>
      <c r="AB214" s="39"/>
      <c r="AC214" s="39"/>
      <c r="AD214" s="39"/>
      <c r="AE214" s="39"/>
      <c r="AT214" s="18" t="s">
        <v>349</v>
      </c>
      <c r="AU214" s="18" t="s">
        <v>85</v>
      </c>
    </row>
    <row r="215" s="13" customFormat="1">
      <c r="A215" s="13"/>
      <c r="B215" s="252"/>
      <c r="C215" s="253"/>
      <c r="D215" s="240" t="s">
        <v>446</v>
      </c>
      <c r="E215" s="254" t="s">
        <v>1</v>
      </c>
      <c r="F215" s="255" t="s">
        <v>5014</v>
      </c>
      <c r="G215" s="253"/>
      <c r="H215" s="256">
        <v>31</v>
      </c>
      <c r="I215" s="257"/>
      <c r="J215" s="253"/>
      <c r="K215" s="253"/>
      <c r="L215" s="258"/>
      <c r="M215" s="259"/>
      <c r="N215" s="260"/>
      <c r="O215" s="260"/>
      <c r="P215" s="260"/>
      <c r="Q215" s="260"/>
      <c r="R215" s="260"/>
      <c r="S215" s="260"/>
      <c r="T215" s="261"/>
      <c r="U215" s="13"/>
      <c r="V215" s="13"/>
      <c r="W215" s="13"/>
      <c r="X215" s="13"/>
      <c r="Y215" s="13"/>
      <c r="Z215" s="13"/>
      <c r="AA215" s="13"/>
      <c r="AB215" s="13"/>
      <c r="AC215" s="13"/>
      <c r="AD215" s="13"/>
      <c r="AE215" s="13"/>
      <c r="AT215" s="262" t="s">
        <v>446</v>
      </c>
      <c r="AU215" s="262" t="s">
        <v>85</v>
      </c>
      <c r="AV215" s="13" t="s">
        <v>85</v>
      </c>
      <c r="AW215" s="13" t="s">
        <v>32</v>
      </c>
      <c r="AX215" s="13" t="s">
        <v>83</v>
      </c>
      <c r="AY215" s="262" t="s">
        <v>342</v>
      </c>
    </row>
    <row r="216" s="2" customFormat="1" ht="16.5" customHeight="1">
      <c r="A216" s="39"/>
      <c r="B216" s="40"/>
      <c r="C216" s="295" t="s">
        <v>632</v>
      </c>
      <c r="D216" s="295" t="s">
        <v>621</v>
      </c>
      <c r="E216" s="296" t="s">
        <v>5015</v>
      </c>
      <c r="F216" s="297" t="s">
        <v>5016</v>
      </c>
      <c r="G216" s="298" t="s">
        <v>442</v>
      </c>
      <c r="H216" s="299">
        <v>31</v>
      </c>
      <c r="I216" s="300"/>
      <c r="J216" s="301">
        <f>ROUND(I216*H216,2)</f>
        <v>0</v>
      </c>
      <c r="K216" s="297" t="s">
        <v>1</v>
      </c>
      <c r="L216" s="302"/>
      <c r="M216" s="303" t="s">
        <v>1</v>
      </c>
      <c r="N216" s="304" t="s">
        <v>41</v>
      </c>
      <c r="O216" s="92"/>
      <c r="P216" s="236">
        <f>O216*H216</f>
        <v>0</v>
      </c>
      <c r="Q216" s="236">
        <v>0.00069999999999999999</v>
      </c>
      <c r="R216" s="236">
        <f>Q216*H216</f>
        <v>0.021700000000000001</v>
      </c>
      <c r="S216" s="236">
        <v>0</v>
      </c>
      <c r="T216" s="237">
        <f>S216*H216</f>
        <v>0</v>
      </c>
      <c r="U216" s="39"/>
      <c r="V216" s="39"/>
      <c r="W216" s="39"/>
      <c r="X216" s="39"/>
      <c r="Y216" s="39"/>
      <c r="Z216" s="39"/>
      <c r="AA216" s="39"/>
      <c r="AB216" s="39"/>
      <c r="AC216" s="39"/>
      <c r="AD216" s="39"/>
      <c r="AE216" s="39"/>
      <c r="AR216" s="238" t="s">
        <v>376</v>
      </c>
      <c r="AT216" s="238" t="s">
        <v>621</v>
      </c>
      <c r="AU216" s="238" t="s">
        <v>85</v>
      </c>
      <c r="AY216" s="18" t="s">
        <v>342</v>
      </c>
      <c r="BE216" s="239">
        <f>IF(N216="základní",J216,0)</f>
        <v>0</v>
      </c>
      <c r="BF216" s="239">
        <f>IF(N216="snížená",J216,0)</f>
        <v>0</v>
      </c>
      <c r="BG216" s="239">
        <f>IF(N216="zákl. přenesená",J216,0)</f>
        <v>0</v>
      </c>
      <c r="BH216" s="239">
        <f>IF(N216="sníž. přenesená",J216,0)</f>
        <v>0</v>
      </c>
      <c r="BI216" s="239">
        <f>IF(N216="nulová",J216,0)</f>
        <v>0</v>
      </c>
      <c r="BJ216" s="18" t="s">
        <v>83</v>
      </c>
      <c r="BK216" s="239">
        <f>ROUND(I216*H216,2)</f>
        <v>0</v>
      </c>
      <c r="BL216" s="18" t="s">
        <v>360</v>
      </c>
      <c r="BM216" s="238" t="s">
        <v>5017</v>
      </c>
    </row>
    <row r="217" s="2" customFormat="1">
      <c r="A217" s="39"/>
      <c r="B217" s="40"/>
      <c r="C217" s="41"/>
      <c r="D217" s="240" t="s">
        <v>349</v>
      </c>
      <c r="E217" s="41"/>
      <c r="F217" s="241" t="s">
        <v>5016</v>
      </c>
      <c r="G217" s="41"/>
      <c r="H217" s="41"/>
      <c r="I217" s="242"/>
      <c r="J217" s="41"/>
      <c r="K217" s="41"/>
      <c r="L217" s="45"/>
      <c r="M217" s="243"/>
      <c r="N217" s="244"/>
      <c r="O217" s="92"/>
      <c r="P217" s="92"/>
      <c r="Q217" s="92"/>
      <c r="R217" s="92"/>
      <c r="S217" s="92"/>
      <c r="T217" s="93"/>
      <c r="U217" s="39"/>
      <c r="V217" s="39"/>
      <c r="W217" s="39"/>
      <c r="X217" s="39"/>
      <c r="Y217" s="39"/>
      <c r="Z217" s="39"/>
      <c r="AA217" s="39"/>
      <c r="AB217" s="39"/>
      <c r="AC217" s="39"/>
      <c r="AD217" s="39"/>
      <c r="AE217" s="39"/>
      <c r="AT217" s="18" t="s">
        <v>349</v>
      </c>
      <c r="AU217" s="18" t="s">
        <v>85</v>
      </c>
    </row>
    <row r="218" s="2" customFormat="1" ht="21.75" customHeight="1">
      <c r="A218" s="39"/>
      <c r="B218" s="40"/>
      <c r="C218" s="227" t="s">
        <v>639</v>
      </c>
      <c r="D218" s="227" t="s">
        <v>343</v>
      </c>
      <c r="E218" s="228" t="s">
        <v>5018</v>
      </c>
      <c r="F218" s="229" t="s">
        <v>5019</v>
      </c>
      <c r="G218" s="230" t="s">
        <v>473</v>
      </c>
      <c r="H218" s="231">
        <v>4676.0720000000001</v>
      </c>
      <c r="I218" s="232"/>
      <c r="J218" s="233">
        <f>ROUND(I218*H218,2)</f>
        <v>0</v>
      </c>
      <c r="K218" s="229" t="s">
        <v>443</v>
      </c>
      <c r="L218" s="45"/>
      <c r="M218" s="234" t="s">
        <v>1</v>
      </c>
      <c r="N218" s="235" t="s">
        <v>41</v>
      </c>
      <c r="O218" s="92"/>
      <c r="P218" s="236">
        <f>O218*H218</f>
        <v>0</v>
      </c>
      <c r="Q218" s="236">
        <v>0</v>
      </c>
      <c r="R218" s="236">
        <f>Q218*H218</f>
        <v>0</v>
      </c>
      <c r="S218" s="236">
        <v>0</v>
      </c>
      <c r="T218" s="237">
        <f>S218*H218</f>
        <v>0</v>
      </c>
      <c r="U218" s="39"/>
      <c r="V218" s="39"/>
      <c r="W218" s="39"/>
      <c r="X218" s="39"/>
      <c r="Y218" s="39"/>
      <c r="Z218" s="39"/>
      <c r="AA218" s="39"/>
      <c r="AB218" s="39"/>
      <c r="AC218" s="39"/>
      <c r="AD218" s="39"/>
      <c r="AE218" s="39"/>
      <c r="AR218" s="238" t="s">
        <v>360</v>
      </c>
      <c r="AT218" s="238" t="s">
        <v>343</v>
      </c>
      <c r="AU218" s="238" t="s">
        <v>85</v>
      </c>
      <c r="AY218" s="18" t="s">
        <v>342</v>
      </c>
      <c r="BE218" s="239">
        <f>IF(N218="základní",J218,0)</f>
        <v>0</v>
      </c>
      <c r="BF218" s="239">
        <f>IF(N218="snížená",J218,0)</f>
        <v>0</v>
      </c>
      <c r="BG218" s="239">
        <f>IF(N218="zákl. přenesená",J218,0)</f>
        <v>0</v>
      </c>
      <c r="BH218" s="239">
        <f>IF(N218="sníž. přenesená",J218,0)</f>
        <v>0</v>
      </c>
      <c r="BI218" s="239">
        <f>IF(N218="nulová",J218,0)</f>
        <v>0</v>
      </c>
      <c r="BJ218" s="18" t="s">
        <v>83</v>
      </c>
      <c r="BK218" s="239">
        <f>ROUND(I218*H218,2)</f>
        <v>0</v>
      </c>
      <c r="BL218" s="18" t="s">
        <v>360</v>
      </c>
      <c r="BM218" s="238" t="s">
        <v>5020</v>
      </c>
    </row>
    <row r="219" s="2" customFormat="1">
      <c r="A219" s="39"/>
      <c r="B219" s="40"/>
      <c r="C219" s="41"/>
      <c r="D219" s="240" t="s">
        <v>349</v>
      </c>
      <c r="E219" s="41"/>
      <c r="F219" s="241" t="s">
        <v>5021</v>
      </c>
      <c r="G219" s="41"/>
      <c r="H219" s="41"/>
      <c r="I219" s="242"/>
      <c r="J219" s="41"/>
      <c r="K219" s="41"/>
      <c r="L219" s="45"/>
      <c r="M219" s="243"/>
      <c r="N219" s="244"/>
      <c r="O219" s="92"/>
      <c r="P219" s="92"/>
      <c r="Q219" s="92"/>
      <c r="R219" s="92"/>
      <c r="S219" s="92"/>
      <c r="T219" s="93"/>
      <c r="U219" s="39"/>
      <c r="V219" s="39"/>
      <c r="W219" s="39"/>
      <c r="X219" s="39"/>
      <c r="Y219" s="39"/>
      <c r="Z219" s="39"/>
      <c r="AA219" s="39"/>
      <c r="AB219" s="39"/>
      <c r="AC219" s="39"/>
      <c r="AD219" s="39"/>
      <c r="AE219" s="39"/>
      <c r="AT219" s="18" t="s">
        <v>349</v>
      </c>
      <c r="AU219" s="18" t="s">
        <v>85</v>
      </c>
    </row>
    <row r="220" s="13" customFormat="1">
      <c r="A220" s="13"/>
      <c r="B220" s="252"/>
      <c r="C220" s="253"/>
      <c r="D220" s="240" t="s">
        <v>446</v>
      </c>
      <c r="E220" s="254" t="s">
        <v>1</v>
      </c>
      <c r="F220" s="255" t="s">
        <v>5022</v>
      </c>
      <c r="G220" s="253"/>
      <c r="H220" s="256">
        <v>4676.0720000000001</v>
      </c>
      <c r="I220" s="257"/>
      <c r="J220" s="253"/>
      <c r="K220" s="253"/>
      <c r="L220" s="258"/>
      <c r="M220" s="259"/>
      <c r="N220" s="260"/>
      <c r="O220" s="260"/>
      <c r="P220" s="260"/>
      <c r="Q220" s="260"/>
      <c r="R220" s="260"/>
      <c r="S220" s="260"/>
      <c r="T220" s="261"/>
      <c r="U220" s="13"/>
      <c r="V220" s="13"/>
      <c r="W220" s="13"/>
      <c r="X220" s="13"/>
      <c r="Y220" s="13"/>
      <c r="Z220" s="13"/>
      <c r="AA220" s="13"/>
      <c r="AB220" s="13"/>
      <c r="AC220" s="13"/>
      <c r="AD220" s="13"/>
      <c r="AE220" s="13"/>
      <c r="AT220" s="262" t="s">
        <v>446</v>
      </c>
      <c r="AU220" s="262" t="s">
        <v>85</v>
      </c>
      <c r="AV220" s="13" t="s">
        <v>85</v>
      </c>
      <c r="AW220" s="13" t="s">
        <v>32</v>
      </c>
      <c r="AX220" s="13" t="s">
        <v>83</v>
      </c>
      <c r="AY220" s="262" t="s">
        <v>342</v>
      </c>
    </row>
    <row r="221" s="2" customFormat="1" ht="21.75" customHeight="1">
      <c r="A221" s="39"/>
      <c r="B221" s="40"/>
      <c r="C221" s="227" t="s">
        <v>645</v>
      </c>
      <c r="D221" s="227" t="s">
        <v>343</v>
      </c>
      <c r="E221" s="228" t="s">
        <v>5023</v>
      </c>
      <c r="F221" s="229" t="s">
        <v>5024</v>
      </c>
      <c r="G221" s="230" t="s">
        <v>473</v>
      </c>
      <c r="H221" s="231">
        <v>1240.5</v>
      </c>
      <c r="I221" s="232"/>
      <c r="J221" s="233">
        <f>ROUND(I221*H221,2)</f>
        <v>0</v>
      </c>
      <c r="K221" s="229" t="s">
        <v>443</v>
      </c>
      <c r="L221" s="45"/>
      <c r="M221" s="234" t="s">
        <v>1</v>
      </c>
      <c r="N221" s="235" t="s">
        <v>41</v>
      </c>
      <c r="O221" s="92"/>
      <c r="P221" s="236">
        <f>O221*H221</f>
        <v>0</v>
      </c>
      <c r="Q221" s="236">
        <v>0</v>
      </c>
      <c r="R221" s="236">
        <f>Q221*H221</f>
        <v>0</v>
      </c>
      <c r="S221" s="236">
        <v>0</v>
      </c>
      <c r="T221" s="237">
        <f>S221*H221</f>
        <v>0</v>
      </c>
      <c r="U221" s="39"/>
      <c r="V221" s="39"/>
      <c r="W221" s="39"/>
      <c r="X221" s="39"/>
      <c r="Y221" s="39"/>
      <c r="Z221" s="39"/>
      <c r="AA221" s="39"/>
      <c r="AB221" s="39"/>
      <c r="AC221" s="39"/>
      <c r="AD221" s="39"/>
      <c r="AE221" s="39"/>
      <c r="AR221" s="238" t="s">
        <v>360</v>
      </c>
      <c r="AT221" s="238" t="s">
        <v>343</v>
      </c>
      <c r="AU221" s="238" t="s">
        <v>85</v>
      </c>
      <c r="AY221" s="18" t="s">
        <v>342</v>
      </c>
      <c r="BE221" s="239">
        <f>IF(N221="základní",J221,0)</f>
        <v>0</v>
      </c>
      <c r="BF221" s="239">
        <f>IF(N221="snížená",J221,0)</f>
        <v>0</v>
      </c>
      <c r="BG221" s="239">
        <f>IF(N221="zákl. přenesená",J221,0)</f>
        <v>0</v>
      </c>
      <c r="BH221" s="239">
        <f>IF(N221="sníž. přenesená",J221,0)</f>
        <v>0</v>
      </c>
      <c r="BI221" s="239">
        <f>IF(N221="nulová",J221,0)</f>
        <v>0</v>
      </c>
      <c r="BJ221" s="18" t="s">
        <v>83</v>
      </c>
      <c r="BK221" s="239">
        <f>ROUND(I221*H221,2)</f>
        <v>0</v>
      </c>
      <c r="BL221" s="18" t="s">
        <v>360</v>
      </c>
      <c r="BM221" s="238" t="s">
        <v>5025</v>
      </c>
    </row>
    <row r="222" s="2" customFormat="1">
      <c r="A222" s="39"/>
      <c r="B222" s="40"/>
      <c r="C222" s="41"/>
      <c r="D222" s="240" t="s">
        <v>349</v>
      </c>
      <c r="E222" s="41"/>
      <c r="F222" s="241" t="s">
        <v>5026</v>
      </c>
      <c r="G222" s="41"/>
      <c r="H222" s="41"/>
      <c r="I222" s="242"/>
      <c r="J222" s="41"/>
      <c r="K222" s="41"/>
      <c r="L222" s="45"/>
      <c r="M222" s="243"/>
      <c r="N222" s="244"/>
      <c r="O222" s="92"/>
      <c r="P222" s="92"/>
      <c r="Q222" s="92"/>
      <c r="R222" s="92"/>
      <c r="S222" s="92"/>
      <c r="T222" s="93"/>
      <c r="U222" s="39"/>
      <c r="V222" s="39"/>
      <c r="W222" s="39"/>
      <c r="X222" s="39"/>
      <c r="Y222" s="39"/>
      <c r="Z222" s="39"/>
      <c r="AA222" s="39"/>
      <c r="AB222" s="39"/>
      <c r="AC222" s="39"/>
      <c r="AD222" s="39"/>
      <c r="AE222" s="39"/>
      <c r="AT222" s="18" t="s">
        <v>349</v>
      </c>
      <c r="AU222" s="18" t="s">
        <v>85</v>
      </c>
    </row>
    <row r="223" s="13" customFormat="1">
      <c r="A223" s="13"/>
      <c r="B223" s="252"/>
      <c r="C223" s="253"/>
      <c r="D223" s="240" t="s">
        <v>446</v>
      </c>
      <c r="E223" s="254" t="s">
        <v>1</v>
      </c>
      <c r="F223" s="255" t="s">
        <v>5027</v>
      </c>
      <c r="G223" s="253"/>
      <c r="H223" s="256">
        <v>1240.5</v>
      </c>
      <c r="I223" s="257"/>
      <c r="J223" s="253"/>
      <c r="K223" s="253"/>
      <c r="L223" s="258"/>
      <c r="M223" s="259"/>
      <c r="N223" s="260"/>
      <c r="O223" s="260"/>
      <c r="P223" s="260"/>
      <c r="Q223" s="260"/>
      <c r="R223" s="260"/>
      <c r="S223" s="260"/>
      <c r="T223" s="261"/>
      <c r="U223" s="13"/>
      <c r="V223" s="13"/>
      <c r="W223" s="13"/>
      <c r="X223" s="13"/>
      <c r="Y223" s="13"/>
      <c r="Z223" s="13"/>
      <c r="AA223" s="13"/>
      <c r="AB223" s="13"/>
      <c r="AC223" s="13"/>
      <c r="AD223" s="13"/>
      <c r="AE223" s="13"/>
      <c r="AT223" s="262" t="s">
        <v>446</v>
      </c>
      <c r="AU223" s="262" t="s">
        <v>85</v>
      </c>
      <c r="AV223" s="13" t="s">
        <v>85</v>
      </c>
      <c r="AW223" s="13" t="s">
        <v>32</v>
      </c>
      <c r="AX223" s="13" t="s">
        <v>83</v>
      </c>
      <c r="AY223" s="262" t="s">
        <v>342</v>
      </c>
    </row>
    <row r="224" s="2" customFormat="1" ht="16.5" customHeight="1">
      <c r="A224" s="39"/>
      <c r="B224" s="40"/>
      <c r="C224" s="227" t="s">
        <v>654</v>
      </c>
      <c r="D224" s="227" t="s">
        <v>343</v>
      </c>
      <c r="E224" s="228" t="s">
        <v>5028</v>
      </c>
      <c r="F224" s="229" t="s">
        <v>5029</v>
      </c>
      <c r="G224" s="230" t="s">
        <v>473</v>
      </c>
      <c r="H224" s="231">
        <v>31</v>
      </c>
      <c r="I224" s="232"/>
      <c r="J224" s="233">
        <f>ROUND(I224*H224,2)</f>
        <v>0</v>
      </c>
      <c r="K224" s="229" t="s">
        <v>443</v>
      </c>
      <c r="L224" s="45"/>
      <c r="M224" s="234" t="s">
        <v>1</v>
      </c>
      <c r="N224" s="235" t="s">
        <v>41</v>
      </c>
      <c r="O224" s="92"/>
      <c r="P224" s="236">
        <f>O224*H224</f>
        <v>0</v>
      </c>
      <c r="Q224" s="236">
        <v>0</v>
      </c>
      <c r="R224" s="236">
        <f>Q224*H224</f>
        <v>0</v>
      </c>
      <c r="S224" s="236">
        <v>0</v>
      </c>
      <c r="T224" s="237">
        <f>S224*H224</f>
        <v>0</v>
      </c>
      <c r="U224" s="39"/>
      <c r="V224" s="39"/>
      <c r="W224" s="39"/>
      <c r="X224" s="39"/>
      <c r="Y224" s="39"/>
      <c r="Z224" s="39"/>
      <c r="AA224" s="39"/>
      <c r="AB224" s="39"/>
      <c r="AC224" s="39"/>
      <c r="AD224" s="39"/>
      <c r="AE224" s="39"/>
      <c r="AR224" s="238" t="s">
        <v>360</v>
      </c>
      <c r="AT224" s="238" t="s">
        <v>343</v>
      </c>
      <c r="AU224" s="238" t="s">
        <v>85</v>
      </c>
      <c r="AY224" s="18" t="s">
        <v>342</v>
      </c>
      <c r="BE224" s="239">
        <f>IF(N224="základní",J224,0)</f>
        <v>0</v>
      </c>
      <c r="BF224" s="239">
        <f>IF(N224="snížená",J224,0)</f>
        <v>0</v>
      </c>
      <c r="BG224" s="239">
        <f>IF(N224="zákl. přenesená",J224,0)</f>
        <v>0</v>
      </c>
      <c r="BH224" s="239">
        <f>IF(N224="sníž. přenesená",J224,0)</f>
        <v>0</v>
      </c>
      <c r="BI224" s="239">
        <f>IF(N224="nulová",J224,0)</f>
        <v>0</v>
      </c>
      <c r="BJ224" s="18" t="s">
        <v>83</v>
      </c>
      <c r="BK224" s="239">
        <f>ROUND(I224*H224,2)</f>
        <v>0</v>
      </c>
      <c r="BL224" s="18" t="s">
        <v>360</v>
      </c>
      <c r="BM224" s="238" t="s">
        <v>5030</v>
      </c>
    </row>
    <row r="225" s="2" customFormat="1">
      <c r="A225" s="39"/>
      <c r="B225" s="40"/>
      <c r="C225" s="41"/>
      <c r="D225" s="240" t="s">
        <v>349</v>
      </c>
      <c r="E225" s="41"/>
      <c r="F225" s="241" t="s">
        <v>5031</v>
      </c>
      <c r="G225" s="41"/>
      <c r="H225" s="41"/>
      <c r="I225" s="242"/>
      <c r="J225" s="41"/>
      <c r="K225" s="41"/>
      <c r="L225" s="45"/>
      <c r="M225" s="243"/>
      <c r="N225" s="244"/>
      <c r="O225" s="92"/>
      <c r="P225" s="92"/>
      <c r="Q225" s="92"/>
      <c r="R225" s="92"/>
      <c r="S225" s="92"/>
      <c r="T225" s="93"/>
      <c r="U225" s="39"/>
      <c r="V225" s="39"/>
      <c r="W225" s="39"/>
      <c r="X225" s="39"/>
      <c r="Y225" s="39"/>
      <c r="Z225" s="39"/>
      <c r="AA225" s="39"/>
      <c r="AB225" s="39"/>
      <c r="AC225" s="39"/>
      <c r="AD225" s="39"/>
      <c r="AE225" s="39"/>
      <c r="AT225" s="18" t="s">
        <v>349</v>
      </c>
      <c r="AU225" s="18" t="s">
        <v>85</v>
      </c>
    </row>
    <row r="226" s="13" customFormat="1">
      <c r="A226" s="13"/>
      <c r="B226" s="252"/>
      <c r="C226" s="253"/>
      <c r="D226" s="240" t="s">
        <v>446</v>
      </c>
      <c r="E226" s="254" t="s">
        <v>1</v>
      </c>
      <c r="F226" s="255" t="s">
        <v>5032</v>
      </c>
      <c r="G226" s="253"/>
      <c r="H226" s="256">
        <v>31</v>
      </c>
      <c r="I226" s="257"/>
      <c r="J226" s="253"/>
      <c r="K226" s="253"/>
      <c r="L226" s="258"/>
      <c r="M226" s="259"/>
      <c r="N226" s="260"/>
      <c r="O226" s="260"/>
      <c r="P226" s="260"/>
      <c r="Q226" s="260"/>
      <c r="R226" s="260"/>
      <c r="S226" s="260"/>
      <c r="T226" s="261"/>
      <c r="U226" s="13"/>
      <c r="V226" s="13"/>
      <c r="W226" s="13"/>
      <c r="X226" s="13"/>
      <c r="Y226" s="13"/>
      <c r="Z226" s="13"/>
      <c r="AA226" s="13"/>
      <c r="AB226" s="13"/>
      <c r="AC226" s="13"/>
      <c r="AD226" s="13"/>
      <c r="AE226" s="13"/>
      <c r="AT226" s="262" t="s">
        <v>446</v>
      </c>
      <c r="AU226" s="262" t="s">
        <v>85</v>
      </c>
      <c r="AV226" s="13" t="s">
        <v>85</v>
      </c>
      <c r="AW226" s="13" t="s">
        <v>32</v>
      </c>
      <c r="AX226" s="13" t="s">
        <v>83</v>
      </c>
      <c r="AY226" s="262" t="s">
        <v>342</v>
      </c>
    </row>
    <row r="227" s="2" customFormat="1" ht="16.5" customHeight="1">
      <c r="A227" s="39"/>
      <c r="B227" s="40"/>
      <c r="C227" s="295" t="s">
        <v>665</v>
      </c>
      <c r="D227" s="295" t="s">
        <v>621</v>
      </c>
      <c r="E227" s="296" t="s">
        <v>5033</v>
      </c>
      <c r="F227" s="297" t="s">
        <v>5034</v>
      </c>
      <c r="G227" s="298" t="s">
        <v>562</v>
      </c>
      <c r="H227" s="299">
        <v>3.1000000000000001</v>
      </c>
      <c r="I227" s="300"/>
      <c r="J227" s="301">
        <f>ROUND(I227*H227,2)</f>
        <v>0</v>
      </c>
      <c r="K227" s="297" t="s">
        <v>443</v>
      </c>
      <c r="L227" s="302"/>
      <c r="M227" s="303" t="s">
        <v>1</v>
      </c>
      <c r="N227" s="304" t="s">
        <v>41</v>
      </c>
      <c r="O227" s="92"/>
      <c r="P227" s="236">
        <f>O227*H227</f>
        <v>0</v>
      </c>
      <c r="Q227" s="236">
        <v>0.20000000000000001</v>
      </c>
      <c r="R227" s="236">
        <f>Q227*H227</f>
        <v>0.62000000000000011</v>
      </c>
      <c r="S227" s="236">
        <v>0</v>
      </c>
      <c r="T227" s="237">
        <f>S227*H227</f>
        <v>0</v>
      </c>
      <c r="U227" s="39"/>
      <c r="V227" s="39"/>
      <c r="W227" s="39"/>
      <c r="X227" s="39"/>
      <c r="Y227" s="39"/>
      <c r="Z227" s="39"/>
      <c r="AA227" s="39"/>
      <c r="AB227" s="39"/>
      <c r="AC227" s="39"/>
      <c r="AD227" s="39"/>
      <c r="AE227" s="39"/>
      <c r="AR227" s="238" t="s">
        <v>376</v>
      </c>
      <c r="AT227" s="238" t="s">
        <v>621</v>
      </c>
      <c r="AU227" s="238" t="s">
        <v>85</v>
      </c>
      <c r="AY227" s="18" t="s">
        <v>342</v>
      </c>
      <c r="BE227" s="239">
        <f>IF(N227="základní",J227,0)</f>
        <v>0</v>
      </c>
      <c r="BF227" s="239">
        <f>IF(N227="snížená",J227,0)</f>
        <v>0</v>
      </c>
      <c r="BG227" s="239">
        <f>IF(N227="zákl. přenesená",J227,0)</f>
        <v>0</v>
      </c>
      <c r="BH227" s="239">
        <f>IF(N227="sníž. přenesená",J227,0)</f>
        <v>0</v>
      </c>
      <c r="BI227" s="239">
        <f>IF(N227="nulová",J227,0)</f>
        <v>0</v>
      </c>
      <c r="BJ227" s="18" t="s">
        <v>83</v>
      </c>
      <c r="BK227" s="239">
        <f>ROUND(I227*H227,2)</f>
        <v>0</v>
      </c>
      <c r="BL227" s="18" t="s">
        <v>360</v>
      </c>
      <c r="BM227" s="238" t="s">
        <v>5035</v>
      </c>
    </row>
    <row r="228" s="2" customFormat="1">
      <c r="A228" s="39"/>
      <c r="B228" s="40"/>
      <c r="C228" s="41"/>
      <c r="D228" s="240" t="s">
        <v>349</v>
      </c>
      <c r="E228" s="41"/>
      <c r="F228" s="241" t="s">
        <v>5034</v>
      </c>
      <c r="G228" s="41"/>
      <c r="H228" s="41"/>
      <c r="I228" s="242"/>
      <c r="J228" s="41"/>
      <c r="K228" s="41"/>
      <c r="L228" s="45"/>
      <c r="M228" s="243"/>
      <c r="N228" s="244"/>
      <c r="O228" s="92"/>
      <c r="P228" s="92"/>
      <c r="Q228" s="92"/>
      <c r="R228" s="92"/>
      <c r="S228" s="92"/>
      <c r="T228" s="93"/>
      <c r="U228" s="39"/>
      <c r="V228" s="39"/>
      <c r="W228" s="39"/>
      <c r="X228" s="39"/>
      <c r="Y228" s="39"/>
      <c r="Z228" s="39"/>
      <c r="AA228" s="39"/>
      <c r="AB228" s="39"/>
      <c r="AC228" s="39"/>
      <c r="AD228" s="39"/>
      <c r="AE228" s="39"/>
      <c r="AT228" s="18" t="s">
        <v>349</v>
      </c>
      <c r="AU228" s="18" t="s">
        <v>85</v>
      </c>
    </row>
    <row r="229" s="13" customFormat="1">
      <c r="A229" s="13"/>
      <c r="B229" s="252"/>
      <c r="C229" s="253"/>
      <c r="D229" s="240" t="s">
        <v>446</v>
      </c>
      <c r="E229" s="254" t="s">
        <v>1</v>
      </c>
      <c r="F229" s="255" t="s">
        <v>5036</v>
      </c>
      <c r="G229" s="253"/>
      <c r="H229" s="256">
        <v>3.1000000000000001</v>
      </c>
      <c r="I229" s="257"/>
      <c r="J229" s="253"/>
      <c r="K229" s="253"/>
      <c r="L229" s="258"/>
      <c r="M229" s="259"/>
      <c r="N229" s="260"/>
      <c r="O229" s="260"/>
      <c r="P229" s="260"/>
      <c r="Q229" s="260"/>
      <c r="R229" s="260"/>
      <c r="S229" s="260"/>
      <c r="T229" s="261"/>
      <c r="U229" s="13"/>
      <c r="V229" s="13"/>
      <c r="W229" s="13"/>
      <c r="X229" s="13"/>
      <c r="Y229" s="13"/>
      <c r="Z229" s="13"/>
      <c r="AA229" s="13"/>
      <c r="AB229" s="13"/>
      <c r="AC229" s="13"/>
      <c r="AD229" s="13"/>
      <c r="AE229" s="13"/>
      <c r="AT229" s="262" t="s">
        <v>446</v>
      </c>
      <c r="AU229" s="262" t="s">
        <v>85</v>
      </c>
      <c r="AV229" s="13" t="s">
        <v>85</v>
      </c>
      <c r="AW229" s="13" t="s">
        <v>32</v>
      </c>
      <c r="AX229" s="13" t="s">
        <v>83</v>
      </c>
      <c r="AY229" s="262" t="s">
        <v>342</v>
      </c>
    </row>
    <row r="230" s="2" customFormat="1" ht="16.5" customHeight="1">
      <c r="A230" s="39"/>
      <c r="B230" s="40"/>
      <c r="C230" s="227" t="s">
        <v>671</v>
      </c>
      <c r="D230" s="227" t="s">
        <v>343</v>
      </c>
      <c r="E230" s="228" t="s">
        <v>5037</v>
      </c>
      <c r="F230" s="229" t="s">
        <v>5038</v>
      </c>
      <c r="G230" s="230" t="s">
        <v>462</v>
      </c>
      <c r="H230" s="231">
        <v>0.31</v>
      </c>
      <c r="I230" s="232"/>
      <c r="J230" s="233">
        <f>ROUND(I230*H230,2)</f>
        <v>0</v>
      </c>
      <c r="K230" s="229" t="s">
        <v>443</v>
      </c>
      <c r="L230" s="45"/>
      <c r="M230" s="234" t="s">
        <v>1</v>
      </c>
      <c r="N230" s="235" t="s">
        <v>41</v>
      </c>
      <c r="O230" s="92"/>
      <c r="P230" s="236">
        <f>O230*H230</f>
        <v>0</v>
      </c>
      <c r="Q230" s="236">
        <v>0</v>
      </c>
      <c r="R230" s="236">
        <f>Q230*H230</f>
        <v>0</v>
      </c>
      <c r="S230" s="236">
        <v>0</v>
      </c>
      <c r="T230" s="237">
        <f>S230*H230</f>
        <v>0</v>
      </c>
      <c r="U230" s="39"/>
      <c r="V230" s="39"/>
      <c r="W230" s="39"/>
      <c r="X230" s="39"/>
      <c r="Y230" s="39"/>
      <c r="Z230" s="39"/>
      <c r="AA230" s="39"/>
      <c r="AB230" s="39"/>
      <c r="AC230" s="39"/>
      <c r="AD230" s="39"/>
      <c r="AE230" s="39"/>
      <c r="AR230" s="238" t="s">
        <v>360</v>
      </c>
      <c r="AT230" s="238" t="s">
        <v>343</v>
      </c>
      <c r="AU230" s="238" t="s">
        <v>85</v>
      </c>
      <c r="AY230" s="18" t="s">
        <v>342</v>
      </c>
      <c r="BE230" s="239">
        <f>IF(N230="základní",J230,0)</f>
        <v>0</v>
      </c>
      <c r="BF230" s="239">
        <f>IF(N230="snížená",J230,0)</f>
        <v>0</v>
      </c>
      <c r="BG230" s="239">
        <f>IF(N230="zákl. přenesená",J230,0)</f>
        <v>0</v>
      </c>
      <c r="BH230" s="239">
        <f>IF(N230="sníž. přenesená",J230,0)</f>
        <v>0</v>
      </c>
      <c r="BI230" s="239">
        <f>IF(N230="nulová",J230,0)</f>
        <v>0</v>
      </c>
      <c r="BJ230" s="18" t="s">
        <v>83</v>
      </c>
      <c r="BK230" s="239">
        <f>ROUND(I230*H230,2)</f>
        <v>0</v>
      </c>
      <c r="BL230" s="18" t="s">
        <v>360</v>
      </c>
      <c r="BM230" s="238" t="s">
        <v>5039</v>
      </c>
    </row>
    <row r="231" s="2" customFormat="1">
      <c r="A231" s="39"/>
      <c r="B231" s="40"/>
      <c r="C231" s="41"/>
      <c r="D231" s="240" t="s">
        <v>349</v>
      </c>
      <c r="E231" s="41"/>
      <c r="F231" s="241" t="s">
        <v>5040</v>
      </c>
      <c r="G231" s="41"/>
      <c r="H231" s="41"/>
      <c r="I231" s="242"/>
      <c r="J231" s="41"/>
      <c r="K231" s="41"/>
      <c r="L231" s="45"/>
      <c r="M231" s="243"/>
      <c r="N231" s="244"/>
      <c r="O231" s="92"/>
      <c r="P231" s="92"/>
      <c r="Q231" s="92"/>
      <c r="R231" s="92"/>
      <c r="S231" s="92"/>
      <c r="T231" s="93"/>
      <c r="U231" s="39"/>
      <c r="V231" s="39"/>
      <c r="W231" s="39"/>
      <c r="X231" s="39"/>
      <c r="Y231" s="39"/>
      <c r="Z231" s="39"/>
      <c r="AA231" s="39"/>
      <c r="AB231" s="39"/>
      <c r="AC231" s="39"/>
      <c r="AD231" s="39"/>
      <c r="AE231" s="39"/>
      <c r="AT231" s="18" t="s">
        <v>349</v>
      </c>
      <c r="AU231" s="18" t="s">
        <v>85</v>
      </c>
    </row>
    <row r="232" s="13" customFormat="1">
      <c r="A232" s="13"/>
      <c r="B232" s="252"/>
      <c r="C232" s="253"/>
      <c r="D232" s="240" t="s">
        <v>446</v>
      </c>
      <c r="E232" s="254" t="s">
        <v>1</v>
      </c>
      <c r="F232" s="255" t="s">
        <v>5041</v>
      </c>
      <c r="G232" s="253"/>
      <c r="H232" s="256">
        <v>0.31</v>
      </c>
      <c r="I232" s="257"/>
      <c r="J232" s="253"/>
      <c r="K232" s="253"/>
      <c r="L232" s="258"/>
      <c r="M232" s="259"/>
      <c r="N232" s="260"/>
      <c r="O232" s="260"/>
      <c r="P232" s="260"/>
      <c r="Q232" s="260"/>
      <c r="R232" s="260"/>
      <c r="S232" s="260"/>
      <c r="T232" s="261"/>
      <c r="U232" s="13"/>
      <c r="V232" s="13"/>
      <c r="W232" s="13"/>
      <c r="X232" s="13"/>
      <c r="Y232" s="13"/>
      <c r="Z232" s="13"/>
      <c r="AA232" s="13"/>
      <c r="AB232" s="13"/>
      <c r="AC232" s="13"/>
      <c r="AD232" s="13"/>
      <c r="AE232" s="13"/>
      <c r="AT232" s="262" t="s">
        <v>446</v>
      </c>
      <c r="AU232" s="262" t="s">
        <v>85</v>
      </c>
      <c r="AV232" s="13" t="s">
        <v>85</v>
      </c>
      <c r="AW232" s="13" t="s">
        <v>32</v>
      </c>
      <c r="AX232" s="13" t="s">
        <v>83</v>
      </c>
      <c r="AY232" s="262" t="s">
        <v>342</v>
      </c>
    </row>
    <row r="233" s="2" customFormat="1" ht="16.5" customHeight="1">
      <c r="A233" s="39"/>
      <c r="B233" s="40"/>
      <c r="C233" s="295" t="s">
        <v>677</v>
      </c>
      <c r="D233" s="295" t="s">
        <v>621</v>
      </c>
      <c r="E233" s="296" t="s">
        <v>5042</v>
      </c>
      <c r="F233" s="297" t="s">
        <v>5043</v>
      </c>
      <c r="G233" s="298" t="s">
        <v>4951</v>
      </c>
      <c r="H233" s="299">
        <v>310</v>
      </c>
      <c r="I233" s="300"/>
      <c r="J233" s="301">
        <f>ROUND(I233*H233,2)</f>
        <v>0</v>
      </c>
      <c r="K233" s="297" t="s">
        <v>1</v>
      </c>
      <c r="L233" s="302"/>
      <c r="M233" s="303" t="s">
        <v>1</v>
      </c>
      <c r="N233" s="304" t="s">
        <v>41</v>
      </c>
      <c r="O233" s="92"/>
      <c r="P233" s="236">
        <f>O233*H233</f>
        <v>0</v>
      </c>
      <c r="Q233" s="236">
        <v>0.001</v>
      </c>
      <c r="R233" s="236">
        <f>Q233*H233</f>
        <v>0.31</v>
      </c>
      <c r="S233" s="236">
        <v>0</v>
      </c>
      <c r="T233" s="237">
        <f>S233*H233</f>
        <v>0</v>
      </c>
      <c r="U233" s="39"/>
      <c r="V233" s="39"/>
      <c r="W233" s="39"/>
      <c r="X233" s="39"/>
      <c r="Y233" s="39"/>
      <c r="Z233" s="39"/>
      <c r="AA233" s="39"/>
      <c r="AB233" s="39"/>
      <c r="AC233" s="39"/>
      <c r="AD233" s="39"/>
      <c r="AE233" s="39"/>
      <c r="AR233" s="238" t="s">
        <v>376</v>
      </c>
      <c r="AT233" s="238" t="s">
        <v>621</v>
      </c>
      <c r="AU233" s="238" t="s">
        <v>85</v>
      </c>
      <c r="AY233" s="18" t="s">
        <v>342</v>
      </c>
      <c r="BE233" s="239">
        <f>IF(N233="základní",J233,0)</f>
        <v>0</v>
      </c>
      <c r="BF233" s="239">
        <f>IF(N233="snížená",J233,0)</f>
        <v>0</v>
      </c>
      <c r="BG233" s="239">
        <f>IF(N233="zákl. přenesená",J233,0)</f>
        <v>0</v>
      </c>
      <c r="BH233" s="239">
        <f>IF(N233="sníž. přenesená",J233,0)</f>
        <v>0</v>
      </c>
      <c r="BI233" s="239">
        <f>IF(N233="nulová",J233,0)</f>
        <v>0</v>
      </c>
      <c r="BJ233" s="18" t="s">
        <v>83</v>
      </c>
      <c r="BK233" s="239">
        <f>ROUND(I233*H233,2)</f>
        <v>0</v>
      </c>
      <c r="BL233" s="18" t="s">
        <v>360</v>
      </c>
      <c r="BM233" s="238" t="s">
        <v>5044</v>
      </c>
    </row>
    <row r="234" s="2" customFormat="1">
      <c r="A234" s="39"/>
      <c r="B234" s="40"/>
      <c r="C234" s="41"/>
      <c r="D234" s="240" t="s">
        <v>349</v>
      </c>
      <c r="E234" s="41"/>
      <c r="F234" s="241" t="s">
        <v>5043</v>
      </c>
      <c r="G234" s="41"/>
      <c r="H234" s="41"/>
      <c r="I234" s="242"/>
      <c r="J234" s="41"/>
      <c r="K234" s="41"/>
      <c r="L234" s="45"/>
      <c r="M234" s="243"/>
      <c r="N234" s="244"/>
      <c r="O234" s="92"/>
      <c r="P234" s="92"/>
      <c r="Q234" s="92"/>
      <c r="R234" s="92"/>
      <c r="S234" s="92"/>
      <c r="T234" s="93"/>
      <c r="U234" s="39"/>
      <c r="V234" s="39"/>
      <c r="W234" s="39"/>
      <c r="X234" s="39"/>
      <c r="Y234" s="39"/>
      <c r="Z234" s="39"/>
      <c r="AA234" s="39"/>
      <c r="AB234" s="39"/>
      <c r="AC234" s="39"/>
      <c r="AD234" s="39"/>
      <c r="AE234" s="39"/>
      <c r="AT234" s="18" t="s">
        <v>349</v>
      </c>
      <c r="AU234" s="18" t="s">
        <v>85</v>
      </c>
    </row>
    <row r="235" s="13" customFormat="1">
      <c r="A235" s="13"/>
      <c r="B235" s="252"/>
      <c r="C235" s="253"/>
      <c r="D235" s="240" t="s">
        <v>446</v>
      </c>
      <c r="E235" s="254" t="s">
        <v>1</v>
      </c>
      <c r="F235" s="255" t="s">
        <v>5045</v>
      </c>
      <c r="G235" s="253"/>
      <c r="H235" s="256">
        <v>310</v>
      </c>
      <c r="I235" s="257"/>
      <c r="J235" s="253"/>
      <c r="K235" s="253"/>
      <c r="L235" s="258"/>
      <c r="M235" s="259"/>
      <c r="N235" s="260"/>
      <c r="O235" s="260"/>
      <c r="P235" s="260"/>
      <c r="Q235" s="260"/>
      <c r="R235" s="260"/>
      <c r="S235" s="260"/>
      <c r="T235" s="261"/>
      <c r="U235" s="13"/>
      <c r="V235" s="13"/>
      <c r="W235" s="13"/>
      <c r="X235" s="13"/>
      <c r="Y235" s="13"/>
      <c r="Z235" s="13"/>
      <c r="AA235" s="13"/>
      <c r="AB235" s="13"/>
      <c r="AC235" s="13"/>
      <c r="AD235" s="13"/>
      <c r="AE235" s="13"/>
      <c r="AT235" s="262" t="s">
        <v>446</v>
      </c>
      <c r="AU235" s="262" t="s">
        <v>85</v>
      </c>
      <c r="AV235" s="13" t="s">
        <v>85</v>
      </c>
      <c r="AW235" s="13" t="s">
        <v>32</v>
      </c>
      <c r="AX235" s="13" t="s">
        <v>83</v>
      </c>
      <c r="AY235" s="262" t="s">
        <v>342</v>
      </c>
    </row>
    <row r="236" s="2" customFormat="1" ht="16.5" customHeight="1">
      <c r="A236" s="39"/>
      <c r="B236" s="40"/>
      <c r="C236" s="227" t="s">
        <v>687</v>
      </c>
      <c r="D236" s="227" t="s">
        <v>343</v>
      </c>
      <c r="E236" s="228" t="s">
        <v>5046</v>
      </c>
      <c r="F236" s="229" t="s">
        <v>5047</v>
      </c>
      <c r="G236" s="230" t="s">
        <v>462</v>
      </c>
      <c r="H236" s="231">
        <v>0.001</v>
      </c>
      <c r="I236" s="232"/>
      <c r="J236" s="233">
        <f>ROUND(I236*H236,2)</f>
        <v>0</v>
      </c>
      <c r="K236" s="229" t="s">
        <v>443</v>
      </c>
      <c r="L236" s="45"/>
      <c r="M236" s="234" t="s">
        <v>1</v>
      </c>
      <c r="N236" s="235" t="s">
        <v>41</v>
      </c>
      <c r="O236" s="92"/>
      <c r="P236" s="236">
        <f>O236*H236</f>
        <v>0</v>
      </c>
      <c r="Q236" s="236">
        <v>0</v>
      </c>
      <c r="R236" s="236">
        <f>Q236*H236</f>
        <v>0</v>
      </c>
      <c r="S236" s="236">
        <v>0</v>
      </c>
      <c r="T236" s="237">
        <f>S236*H236</f>
        <v>0</v>
      </c>
      <c r="U236" s="39"/>
      <c r="V236" s="39"/>
      <c r="W236" s="39"/>
      <c r="X236" s="39"/>
      <c r="Y236" s="39"/>
      <c r="Z236" s="39"/>
      <c r="AA236" s="39"/>
      <c r="AB236" s="39"/>
      <c r="AC236" s="39"/>
      <c r="AD236" s="39"/>
      <c r="AE236" s="39"/>
      <c r="AR236" s="238" t="s">
        <v>360</v>
      </c>
      <c r="AT236" s="238" t="s">
        <v>343</v>
      </c>
      <c r="AU236" s="238" t="s">
        <v>85</v>
      </c>
      <c r="AY236" s="18" t="s">
        <v>342</v>
      </c>
      <c r="BE236" s="239">
        <f>IF(N236="základní",J236,0)</f>
        <v>0</v>
      </c>
      <c r="BF236" s="239">
        <f>IF(N236="snížená",J236,0)</f>
        <v>0</v>
      </c>
      <c r="BG236" s="239">
        <f>IF(N236="zákl. přenesená",J236,0)</f>
        <v>0</v>
      </c>
      <c r="BH236" s="239">
        <f>IF(N236="sníž. přenesená",J236,0)</f>
        <v>0</v>
      </c>
      <c r="BI236" s="239">
        <f>IF(N236="nulová",J236,0)</f>
        <v>0</v>
      </c>
      <c r="BJ236" s="18" t="s">
        <v>83</v>
      </c>
      <c r="BK236" s="239">
        <f>ROUND(I236*H236,2)</f>
        <v>0</v>
      </c>
      <c r="BL236" s="18" t="s">
        <v>360</v>
      </c>
      <c r="BM236" s="238" t="s">
        <v>5048</v>
      </c>
    </row>
    <row r="237" s="2" customFormat="1">
      <c r="A237" s="39"/>
      <c r="B237" s="40"/>
      <c r="C237" s="41"/>
      <c r="D237" s="240" t="s">
        <v>349</v>
      </c>
      <c r="E237" s="41"/>
      <c r="F237" s="241" t="s">
        <v>5049</v>
      </c>
      <c r="G237" s="41"/>
      <c r="H237" s="41"/>
      <c r="I237" s="242"/>
      <c r="J237" s="41"/>
      <c r="K237" s="41"/>
      <c r="L237" s="45"/>
      <c r="M237" s="243"/>
      <c r="N237" s="244"/>
      <c r="O237" s="92"/>
      <c r="P237" s="92"/>
      <c r="Q237" s="92"/>
      <c r="R237" s="92"/>
      <c r="S237" s="92"/>
      <c r="T237" s="93"/>
      <c r="U237" s="39"/>
      <c r="V237" s="39"/>
      <c r="W237" s="39"/>
      <c r="X237" s="39"/>
      <c r="Y237" s="39"/>
      <c r="Z237" s="39"/>
      <c r="AA237" s="39"/>
      <c r="AB237" s="39"/>
      <c r="AC237" s="39"/>
      <c r="AD237" s="39"/>
      <c r="AE237" s="39"/>
      <c r="AT237" s="18" t="s">
        <v>349</v>
      </c>
      <c r="AU237" s="18" t="s">
        <v>85</v>
      </c>
    </row>
    <row r="238" s="13" customFormat="1">
      <c r="A238" s="13"/>
      <c r="B238" s="252"/>
      <c r="C238" s="253"/>
      <c r="D238" s="240" t="s">
        <v>446</v>
      </c>
      <c r="E238" s="254" t="s">
        <v>1</v>
      </c>
      <c r="F238" s="255" t="s">
        <v>5050</v>
      </c>
      <c r="G238" s="253"/>
      <c r="H238" s="256">
        <v>0.001</v>
      </c>
      <c r="I238" s="257"/>
      <c r="J238" s="253"/>
      <c r="K238" s="253"/>
      <c r="L238" s="258"/>
      <c r="M238" s="259"/>
      <c r="N238" s="260"/>
      <c r="O238" s="260"/>
      <c r="P238" s="260"/>
      <c r="Q238" s="260"/>
      <c r="R238" s="260"/>
      <c r="S238" s="260"/>
      <c r="T238" s="261"/>
      <c r="U238" s="13"/>
      <c r="V238" s="13"/>
      <c r="W238" s="13"/>
      <c r="X238" s="13"/>
      <c r="Y238" s="13"/>
      <c r="Z238" s="13"/>
      <c r="AA238" s="13"/>
      <c r="AB238" s="13"/>
      <c r="AC238" s="13"/>
      <c r="AD238" s="13"/>
      <c r="AE238" s="13"/>
      <c r="AT238" s="262" t="s">
        <v>446</v>
      </c>
      <c r="AU238" s="262" t="s">
        <v>85</v>
      </c>
      <c r="AV238" s="13" t="s">
        <v>85</v>
      </c>
      <c r="AW238" s="13" t="s">
        <v>32</v>
      </c>
      <c r="AX238" s="13" t="s">
        <v>83</v>
      </c>
      <c r="AY238" s="262" t="s">
        <v>342</v>
      </c>
    </row>
    <row r="239" s="2" customFormat="1" ht="16.5" customHeight="1">
      <c r="A239" s="39"/>
      <c r="B239" s="40"/>
      <c r="C239" s="295" t="s">
        <v>692</v>
      </c>
      <c r="D239" s="295" t="s">
        <v>621</v>
      </c>
      <c r="E239" s="296" t="s">
        <v>5051</v>
      </c>
      <c r="F239" s="297" t="s">
        <v>5052</v>
      </c>
      <c r="G239" s="298" t="s">
        <v>4951</v>
      </c>
      <c r="H239" s="299">
        <v>1.24</v>
      </c>
      <c r="I239" s="300"/>
      <c r="J239" s="301">
        <f>ROUND(I239*H239,2)</f>
        <v>0</v>
      </c>
      <c r="K239" s="297" t="s">
        <v>1</v>
      </c>
      <c r="L239" s="302"/>
      <c r="M239" s="303" t="s">
        <v>1</v>
      </c>
      <c r="N239" s="304" t="s">
        <v>41</v>
      </c>
      <c r="O239" s="92"/>
      <c r="P239" s="236">
        <f>O239*H239</f>
        <v>0</v>
      </c>
      <c r="Q239" s="236">
        <v>0.001</v>
      </c>
      <c r="R239" s="236">
        <f>Q239*H239</f>
        <v>0.00124</v>
      </c>
      <c r="S239" s="236">
        <v>0</v>
      </c>
      <c r="T239" s="237">
        <f>S239*H239</f>
        <v>0</v>
      </c>
      <c r="U239" s="39"/>
      <c r="V239" s="39"/>
      <c r="W239" s="39"/>
      <c r="X239" s="39"/>
      <c r="Y239" s="39"/>
      <c r="Z239" s="39"/>
      <c r="AA239" s="39"/>
      <c r="AB239" s="39"/>
      <c r="AC239" s="39"/>
      <c r="AD239" s="39"/>
      <c r="AE239" s="39"/>
      <c r="AR239" s="238" t="s">
        <v>376</v>
      </c>
      <c r="AT239" s="238" t="s">
        <v>621</v>
      </c>
      <c r="AU239" s="238" t="s">
        <v>85</v>
      </c>
      <c r="AY239" s="18" t="s">
        <v>342</v>
      </c>
      <c r="BE239" s="239">
        <f>IF(N239="základní",J239,0)</f>
        <v>0</v>
      </c>
      <c r="BF239" s="239">
        <f>IF(N239="snížená",J239,0)</f>
        <v>0</v>
      </c>
      <c r="BG239" s="239">
        <f>IF(N239="zákl. přenesená",J239,0)</f>
        <v>0</v>
      </c>
      <c r="BH239" s="239">
        <f>IF(N239="sníž. přenesená",J239,0)</f>
        <v>0</v>
      </c>
      <c r="BI239" s="239">
        <f>IF(N239="nulová",J239,0)</f>
        <v>0</v>
      </c>
      <c r="BJ239" s="18" t="s">
        <v>83</v>
      </c>
      <c r="BK239" s="239">
        <f>ROUND(I239*H239,2)</f>
        <v>0</v>
      </c>
      <c r="BL239" s="18" t="s">
        <v>360</v>
      </c>
      <c r="BM239" s="238" t="s">
        <v>5053</v>
      </c>
    </row>
    <row r="240" s="2" customFormat="1">
      <c r="A240" s="39"/>
      <c r="B240" s="40"/>
      <c r="C240" s="41"/>
      <c r="D240" s="240" t="s">
        <v>349</v>
      </c>
      <c r="E240" s="41"/>
      <c r="F240" s="241" t="s">
        <v>5052</v>
      </c>
      <c r="G240" s="41"/>
      <c r="H240" s="41"/>
      <c r="I240" s="242"/>
      <c r="J240" s="41"/>
      <c r="K240" s="41"/>
      <c r="L240" s="45"/>
      <c r="M240" s="243"/>
      <c r="N240" s="244"/>
      <c r="O240" s="92"/>
      <c r="P240" s="92"/>
      <c r="Q240" s="92"/>
      <c r="R240" s="92"/>
      <c r="S240" s="92"/>
      <c r="T240" s="93"/>
      <c r="U240" s="39"/>
      <c r="V240" s="39"/>
      <c r="W240" s="39"/>
      <c r="X240" s="39"/>
      <c r="Y240" s="39"/>
      <c r="Z240" s="39"/>
      <c r="AA240" s="39"/>
      <c r="AB240" s="39"/>
      <c r="AC240" s="39"/>
      <c r="AD240" s="39"/>
      <c r="AE240" s="39"/>
      <c r="AT240" s="18" t="s">
        <v>349</v>
      </c>
      <c r="AU240" s="18" t="s">
        <v>85</v>
      </c>
    </row>
    <row r="241" s="13" customFormat="1">
      <c r="A241" s="13"/>
      <c r="B241" s="252"/>
      <c r="C241" s="253"/>
      <c r="D241" s="240" t="s">
        <v>446</v>
      </c>
      <c r="E241" s="254" t="s">
        <v>1</v>
      </c>
      <c r="F241" s="255" t="s">
        <v>5054</v>
      </c>
      <c r="G241" s="253"/>
      <c r="H241" s="256">
        <v>1.24</v>
      </c>
      <c r="I241" s="257"/>
      <c r="J241" s="253"/>
      <c r="K241" s="253"/>
      <c r="L241" s="258"/>
      <c r="M241" s="259"/>
      <c r="N241" s="260"/>
      <c r="O241" s="260"/>
      <c r="P241" s="260"/>
      <c r="Q241" s="260"/>
      <c r="R241" s="260"/>
      <c r="S241" s="260"/>
      <c r="T241" s="261"/>
      <c r="U241" s="13"/>
      <c r="V241" s="13"/>
      <c r="W241" s="13"/>
      <c r="X241" s="13"/>
      <c r="Y241" s="13"/>
      <c r="Z241" s="13"/>
      <c r="AA241" s="13"/>
      <c r="AB241" s="13"/>
      <c r="AC241" s="13"/>
      <c r="AD241" s="13"/>
      <c r="AE241" s="13"/>
      <c r="AT241" s="262" t="s">
        <v>446</v>
      </c>
      <c r="AU241" s="262" t="s">
        <v>85</v>
      </c>
      <c r="AV241" s="13" t="s">
        <v>85</v>
      </c>
      <c r="AW241" s="13" t="s">
        <v>32</v>
      </c>
      <c r="AX241" s="13" t="s">
        <v>83</v>
      </c>
      <c r="AY241" s="262" t="s">
        <v>342</v>
      </c>
    </row>
    <row r="242" s="2" customFormat="1" ht="16.5" customHeight="1">
      <c r="A242" s="39"/>
      <c r="B242" s="40"/>
      <c r="C242" s="227" t="s">
        <v>700</v>
      </c>
      <c r="D242" s="227" t="s">
        <v>343</v>
      </c>
      <c r="E242" s="228" t="s">
        <v>5055</v>
      </c>
      <c r="F242" s="229" t="s">
        <v>5056</v>
      </c>
      <c r="G242" s="230" t="s">
        <v>473</v>
      </c>
      <c r="H242" s="231">
        <v>12469.523999999999</v>
      </c>
      <c r="I242" s="232"/>
      <c r="J242" s="233">
        <f>ROUND(I242*H242,2)</f>
        <v>0</v>
      </c>
      <c r="K242" s="229" t="s">
        <v>443</v>
      </c>
      <c r="L242" s="45"/>
      <c r="M242" s="234" t="s">
        <v>1</v>
      </c>
      <c r="N242" s="235" t="s">
        <v>41</v>
      </c>
      <c r="O242" s="92"/>
      <c r="P242" s="236">
        <f>O242*H242</f>
        <v>0</v>
      </c>
      <c r="Q242" s="236">
        <v>0</v>
      </c>
      <c r="R242" s="236">
        <f>Q242*H242</f>
        <v>0</v>
      </c>
      <c r="S242" s="236">
        <v>0</v>
      </c>
      <c r="T242" s="237">
        <f>S242*H242</f>
        <v>0</v>
      </c>
      <c r="U242" s="39"/>
      <c r="V242" s="39"/>
      <c r="W242" s="39"/>
      <c r="X242" s="39"/>
      <c r="Y242" s="39"/>
      <c r="Z242" s="39"/>
      <c r="AA242" s="39"/>
      <c r="AB242" s="39"/>
      <c r="AC242" s="39"/>
      <c r="AD242" s="39"/>
      <c r="AE242" s="39"/>
      <c r="AR242" s="238" t="s">
        <v>360</v>
      </c>
      <c r="AT242" s="238" t="s">
        <v>343</v>
      </c>
      <c r="AU242" s="238" t="s">
        <v>85</v>
      </c>
      <c r="AY242" s="18" t="s">
        <v>342</v>
      </c>
      <c r="BE242" s="239">
        <f>IF(N242="základní",J242,0)</f>
        <v>0</v>
      </c>
      <c r="BF242" s="239">
        <f>IF(N242="snížená",J242,0)</f>
        <v>0</v>
      </c>
      <c r="BG242" s="239">
        <f>IF(N242="zákl. přenesená",J242,0)</f>
        <v>0</v>
      </c>
      <c r="BH242" s="239">
        <f>IF(N242="sníž. přenesená",J242,0)</f>
        <v>0</v>
      </c>
      <c r="BI242" s="239">
        <f>IF(N242="nulová",J242,0)</f>
        <v>0</v>
      </c>
      <c r="BJ242" s="18" t="s">
        <v>83</v>
      </c>
      <c r="BK242" s="239">
        <f>ROUND(I242*H242,2)</f>
        <v>0</v>
      </c>
      <c r="BL242" s="18" t="s">
        <v>360</v>
      </c>
      <c r="BM242" s="238" t="s">
        <v>5057</v>
      </c>
    </row>
    <row r="243" s="2" customFormat="1">
      <c r="A243" s="39"/>
      <c r="B243" s="40"/>
      <c r="C243" s="41"/>
      <c r="D243" s="240" t="s">
        <v>349</v>
      </c>
      <c r="E243" s="41"/>
      <c r="F243" s="241" t="s">
        <v>5058</v>
      </c>
      <c r="G243" s="41"/>
      <c r="H243" s="41"/>
      <c r="I243" s="242"/>
      <c r="J243" s="41"/>
      <c r="K243" s="41"/>
      <c r="L243" s="45"/>
      <c r="M243" s="243"/>
      <c r="N243" s="244"/>
      <c r="O243" s="92"/>
      <c r="P243" s="92"/>
      <c r="Q243" s="92"/>
      <c r="R243" s="92"/>
      <c r="S243" s="92"/>
      <c r="T243" s="93"/>
      <c r="U243" s="39"/>
      <c r="V243" s="39"/>
      <c r="W243" s="39"/>
      <c r="X243" s="39"/>
      <c r="Y243" s="39"/>
      <c r="Z243" s="39"/>
      <c r="AA243" s="39"/>
      <c r="AB243" s="39"/>
      <c r="AC243" s="39"/>
      <c r="AD243" s="39"/>
      <c r="AE243" s="39"/>
      <c r="AT243" s="18" t="s">
        <v>349</v>
      </c>
      <c r="AU243" s="18" t="s">
        <v>85</v>
      </c>
    </row>
    <row r="244" s="13" customFormat="1">
      <c r="A244" s="13"/>
      <c r="B244" s="252"/>
      <c r="C244" s="253"/>
      <c r="D244" s="240" t="s">
        <v>446</v>
      </c>
      <c r="E244" s="254" t="s">
        <v>1</v>
      </c>
      <c r="F244" s="255" t="s">
        <v>5059</v>
      </c>
      <c r="G244" s="253"/>
      <c r="H244" s="256">
        <v>12469.523999999999</v>
      </c>
      <c r="I244" s="257"/>
      <c r="J244" s="253"/>
      <c r="K244" s="253"/>
      <c r="L244" s="258"/>
      <c r="M244" s="259"/>
      <c r="N244" s="260"/>
      <c r="O244" s="260"/>
      <c r="P244" s="260"/>
      <c r="Q244" s="260"/>
      <c r="R244" s="260"/>
      <c r="S244" s="260"/>
      <c r="T244" s="261"/>
      <c r="U244" s="13"/>
      <c r="V244" s="13"/>
      <c r="W244" s="13"/>
      <c r="X244" s="13"/>
      <c r="Y244" s="13"/>
      <c r="Z244" s="13"/>
      <c r="AA244" s="13"/>
      <c r="AB244" s="13"/>
      <c r="AC244" s="13"/>
      <c r="AD244" s="13"/>
      <c r="AE244" s="13"/>
      <c r="AT244" s="262" t="s">
        <v>446</v>
      </c>
      <c r="AU244" s="262" t="s">
        <v>85</v>
      </c>
      <c r="AV244" s="13" t="s">
        <v>85</v>
      </c>
      <c r="AW244" s="13" t="s">
        <v>32</v>
      </c>
      <c r="AX244" s="13" t="s">
        <v>83</v>
      </c>
      <c r="AY244" s="262" t="s">
        <v>342</v>
      </c>
    </row>
    <row r="245" s="2" customFormat="1" ht="16.5" customHeight="1">
      <c r="A245" s="39"/>
      <c r="B245" s="40"/>
      <c r="C245" s="227" t="s">
        <v>710</v>
      </c>
      <c r="D245" s="227" t="s">
        <v>343</v>
      </c>
      <c r="E245" s="228" t="s">
        <v>5060</v>
      </c>
      <c r="F245" s="229" t="s">
        <v>5061</v>
      </c>
      <c r="G245" s="230" t="s">
        <v>473</v>
      </c>
      <c r="H245" s="231">
        <v>3308</v>
      </c>
      <c r="I245" s="232"/>
      <c r="J245" s="233">
        <f>ROUND(I245*H245,2)</f>
        <v>0</v>
      </c>
      <c r="K245" s="229" t="s">
        <v>443</v>
      </c>
      <c r="L245" s="45"/>
      <c r="M245" s="234" t="s">
        <v>1</v>
      </c>
      <c r="N245" s="235" t="s">
        <v>41</v>
      </c>
      <c r="O245" s="92"/>
      <c r="P245" s="236">
        <f>O245*H245</f>
        <v>0</v>
      </c>
      <c r="Q245" s="236">
        <v>0</v>
      </c>
      <c r="R245" s="236">
        <f>Q245*H245</f>
        <v>0</v>
      </c>
      <c r="S245" s="236">
        <v>0</v>
      </c>
      <c r="T245" s="237">
        <f>S245*H245</f>
        <v>0</v>
      </c>
      <c r="U245" s="39"/>
      <c r="V245" s="39"/>
      <c r="W245" s="39"/>
      <c r="X245" s="39"/>
      <c r="Y245" s="39"/>
      <c r="Z245" s="39"/>
      <c r="AA245" s="39"/>
      <c r="AB245" s="39"/>
      <c r="AC245" s="39"/>
      <c r="AD245" s="39"/>
      <c r="AE245" s="39"/>
      <c r="AR245" s="238" t="s">
        <v>360</v>
      </c>
      <c r="AT245" s="238" t="s">
        <v>343</v>
      </c>
      <c r="AU245" s="238" t="s">
        <v>85</v>
      </c>
      <c r="AY245" s="18" t="s">
        <v>342</v>
      </c>
      <c r="BE245" s="239">
        <f>IF(N245="základní",J245,0)</f>
        <v>0</v>
      </c>
      <c r="BF245" s="239">
        <f>IF(N245="snížená",J245,0)</f>
        <v>0</v>
      </c>
      <c r="BG245" s="239">
        <f>IF(N245="zákl. přenesená",J245,0)</f>
        <v>0</v>
      </c>
      <c r="BH245" s="239">
        <f>IF(N245="sníž. přenesená",J245,0)</f>
        <v>0</v>
      </c>
      <c r="BI245" s="239">
        <f>IF(N245="nulová",J245,0)</f>
        <v>0</v>
      </c>
      <c r="BJ245" s="18" t="s">
        <v>83</v>
      </c>
      <c r="BK245" s="239">
        <f>ROUND(I245*H245,2)</f>
        <v>0</v>
      </c>
      <c r="BL245" s="18" t="s">
        <v>360</v>
      </c>
      <c r="BM245" s="238" t="s">
        <v>5062</v>
      </c>
    </row>
    <row r="246" s="2" customFormat="1">
      <c r="A246" s="39"/>
      <c r="B246" s="40"/>
      <c r="C246" s="41"/>
      <c r="D246" s="240" t="s">
        <v>349</v>
      </c>
      <c r="E246" s="41"/>
      <c r="F246" s="241" t="s">
        <v>5063</v>
      </c>
      <c r="G246" s="41"/>
      <c r="H246" s="41"/>
      <c r="I246" s="242"/>
      <c r="J246" s="41"/>
      <c r="K246" s="41"/>
      <c r="L246" s="45"/>
      <c r="M246" s="243"/>
      <c r="N246" s="244"/>
      <c r="O246" s="92"/>
      <c r="P246" s="92"/>
      <c r="Q246" s="92"/>
      <c r="R246" s="92"/>
      <c r="S246" s="92"/>
      <c r="T246" s="93"/>
      <c r="U246" s="39"/>
      <c r="V246" s="39"/>
      <c r="W246" s="39"/>
      <c r="X246" s="39"/>
      <c r="Y246" s="39"/>
      <c r="Z246" s="39"/>
      <c r="AA246" s="39"/>
      <c r="AB246" s="39"/>
      <c r="AC246" s="39"/>
      <c r="AD246" s="39"/>
      <c r="AE246" s="39"/>
      <c r="AT246" s="18" t="s">
        <v>349</v>
      </c>
      <c r="AU246" s="18" t="s">
        <v>85</v>
      </c>
    </row>
    <row r="247" s="13" customFormat="1">
      <c r="A247" s="13"/>
      <c r="B247" s="252"/>
      <c r="C247" s="253"/>
      <c r="D247" s="240" t="s">
        <v>446</v>
      </c>
      <c r="E247" s="254" t="s">
        <v>1</v>
      </c>
      <c r="F247" s="255" t="s">
        <v>5064</v>
      </c>
      <c r="G247" s="253"/>
      <c r="H247" s="256">
        <v>3308</v>
      </c>
      <c r="I247" s="257"/>
      <c r="J247" s="253"/>
      <c r="K247" s="253"/>
      <c r="L247" s="258"/>
      <c r="M247" s="259"/>
      <c r="N247" s="260"/>
      <c r="O247" s="260"/>
      <c r="P247" s="260"/>
      <c r="Q247" s="260"/>
      <c r="R247" s="260"/>
      <c r="S247" s="260"/>
      <c r="T247" s="261"/>
      <c r="U247" s="13"/>
      <c r="V247" s="13"/>
      <c r="W247" s="13"/>
      <c r="X247" s="13"/>
      <c r="Y247" s="13"/>
      <c r="Z247" s="13"/>
      <c r="AA247" s="13"/>
      <c r="AB247" s="13"/>
      <c r="AC247" s="13"/>
      <c r="AD247" s="13"/>
      <c r="AE247" s="13"/>
      <c r="AT247" s="262" t="s">
        <v>446</v>
      </c>
      <c r="AU247" s="262" t="s">
        <v>85</v>
      </c>
      <c r="AV247" s="13" t="s">
        <v>85</v>
      </c>
      <c r="AW247" s="13" t="s">
        <v>32</v>
      </c>
      <c r="AX247" s="13" t="s">
        <v>83</v>
      </c>
      <c r="AY247" s="262" t="s">
        <v>342</v>
      </c>
    </row>
    <row r="248" s="2" customFormat="1" ht="16.5" customHeight="1">
      <c r="A248" s="39"/>
      <c r="B248" s="40"/>
      <c r="C248" s="227" t="s">
        <v>717</v>
      </c>
      <c r="D248" s="227" t="s">
        <v>343</v>
      </c>
      <c r="E248" s="228" t="s">
        <v>5065</v>
      </c>
      <c r="F248" s="229" t="s">
        <v>5066</v>
      </c>
      <c r="G248" s="230" t="s">
        <v>562</v>
      </c>
      <c r="H248" s="231">
        <v>74.665999999999997</v>
      </c>
      <c r="I248" s="232"/>
      <c r="J248" s="233">
        <f>ROUND(I248*H248,2)</f>
        <v>0</v>
      </c>
      <c r="K248" s="229" t="s">
        <v>443</v>
      </c>
      <c r="L248" s="45"/>
      <c r="M248" s="234" t="s">
        <v>1</v>
      </c>
      <c r="N248" s="235" t="s">
        <v>41</v>
      </c>
      <c r="O248" s="92"/>
      <c r="P248" s="236">
        <f>O248*H248</f>
        <v>0</v>
      </c>
      <c r="Q248" s="236">
        <v>0</v>
      </c>
      <c r="R248" s="236">
        <f>Q248*H248</f>
        <v>0</v>
      </c>
      <c r="S248" s="236">
        <v>0</v>
      </c>
      <c r="T248" s="237">
        <f>S248*H248</f>
        <v>0</v>
      </c>
      <c r="U248" s="39"/>
      <c r="V248" s="39"/>
      <c r="W248" s="39"/>
      <c r="X248" s="39"/>
      <c r="Y248" s="39"/>
      <c r="Z248" s="39"/>
      <c r="AA248" s="39"/>
      <c r="AB248" s="39"/>
      <c r="AC248" s="39"/>
      <c r="AD248" s="39"/>
      <c r="AE248" s="39"/>
      <c r="AR248" s="238" t="s">
        <v>360</v>
      </c>
      <c r="AT248" s="238" t="s">
        <v>343</v>
      </c>
      <c r="AU248" s="238" t="s">
        <v>85</v>
      </c>
      <c r="AY248" s="18" t="s">
        <v>342</v>
      </c>
      <c r="BE248" s="239">
        <f>IF(N248="základní",J248,0)</f>
        <v>0</v>
      </c>
      <c r="BF248" s="239">
        <f>IF(N248="snížená",J248,0)</f>
        <v>0</v>
      </c>
      <c r="BG248" s="239">
        <f>IF(N248="zákl. přenesená",J248,0)</f>
        <v>0</v>
      </c>
      <c r="BH248" s="239">
        <f>IF(N248="sníž. přenesená",J248,0)</f>
        <v>0</v>
      </c>
      <c r="BI248" s="239">
        <f>IF(N248="nulová",J248,0)</f>
        <v>0</v>
      </c>
      <c r="BJ248" s="18" t="s">
        <v>83</v>
      </c>
      <c r="BK248" s="239">
        <f>ROUND(I248*H248,2)</f>
        <v>0</v>
      </c>
      <c r="BL248" s="18" t="s">
        <v>360</v>
      </c>
      <c r="BM248" s="238" t="s">
        <v>5067</v>
      </c>
    </row>
    <row r="249" s="2" customFormat="1">
      <c r="A249" s="39"/>
      <c r="B249" s="40"/>
      <c r="C249" s="41"/>
      <c r="D249" s="240" t="s">
        <v>349</v>
      </c>
      <c r="E249" s="41"/>
      <c r="F249" s="241" t="s">
        <v>5068</v>
      </c>
      <c r="G249" s="41"/>
      <c r="H249" s="41"/>
      <c r="I249" s="242"/>
      <c r="J249" s="41"/>
      <c r="K249" s="41"/>
      <c r="L249" s="45"/>
      <c r="M249" s="243"/>
      <c r="N249" s="244"/>
      <c r="O249" s="92"/>
      <c r="P249" s="92"/>
      <c r="Q249" s="92"/>
      <c r="R249" s="92"/>
      <c r="S249" s="92"/>
      <c r="T249" s="93"/>
      <c r="U249" s="39"/>
      <c r="V249" s="39"/>
      <c r="W249" s="39"/>
      <c r="X249" s="39"/>
      <c r="Y249" s="39"/>
      <c r="Z249" s="39"/>
      <c r="AA249" s="39"/>
      <c r="AB249" s="39"/>
      <c r="AC249" s="39"/>
      <c r="AD249" s="39"/>
      <c r="AE249" s="39"/>
      <c r="AT249" s="18" t="s">
        <v>349</v>
      </c>
      <c r="AU249" s="18" t="s">
        <v>85</v>
      </c>
    </row>
    <row r="250" s="14" customFormat="1">
      <c r="A250" s="14"/>
      <c r="B250" s="263"/>
      <c r="C250" s="264"/>
      <c r="D250" s="240" t="s">
        <v>446</v>
      </c>
      <c r="E250" s="265" t="s">
        <v>1</v>
      </c>
      <c r="F250" s="266" t="s">
        <v>5069</v>
      </c>
      <c r="G250" s="264"/>
      <c r="H250" s="265" t="s">
        <v>1</v>
      </c>
      <c r="I250" s="267"/>
      <c r="J250" s="264"/>
      <c r="K250" s="264"/>
      <c r="L250" s="268"/>
      <c r="M250" s="269"/>
      <c r="N250" s="270"/>
      <c r="O250" s="270"/>
      <c r="P250" s="270"/>
      <c r="Q250" s="270"/>
      <c r="R250" s="270"/>
      <c r="S250" s="270"/>
      <c r="T250" s="271"/>
      <c r="U250" s="14"/>
      <c r="V250" s="14"/>
      <c r="W250" s="14"/>
      <c r="X250" s="14"/>
      <c r="Y250" s="14"/>
      <c r="Z250" s="14"/>
      <c r="AA250" s="14"/>
      <c r="AB250" s="14"/>
      <c r="AC250" s="14"/>
      <c r="AD250" s="14"/>
      <c r="AE250" s="14"/>
      <c r="AT250" s="272" t="s">
        <v>446</v>
      </c>
      <c r="AU250" s="272" t="s">
        <v>85</v>
      </c>
      <c r="AV250" s="14" t="s">
        <v>83</v>
      </c>
      <c r="AW250" s="14" t="s">
        <v>32</v>
      </c>
      <c r="AX250" s="14" t="s">
        <v>76</v>
      </c>
      <c r="AY250" s="272" t="s">
        <v>342</v>
      </c>
    </row>
    <row r="251" s="13" customFormat="1">
      <c r="A251" s="13"/>
      <c r="B251" s="252"/>
      <c r="C251" s="253"/>
      <c r="D251" s="240" t="s">
        <v>446</v>
      </c>
      <c r="E251" s="254" t="s">
        <v>1</v>
      </c>
      <c r="F251" s="255" t="s">
        <v>5070</v>
      </c>
      <c r="G251" s="253"/>
      <c r="H251" s="256">
        <v>59.165999999999997</v>
      </c>
      <c r="I251" s="257"/>
      <c r="J251" s="253"/>
      <c r="K251" s="253"/>
      <c r="L251" s="258"/>
      <c r="M251" s="259"/>
      <c r="N251" s="260"/>
      <c r="O251" s="260"/>
      <c r="P251" s="260"/>
      <c r="Q251" s="260"/>
      <c r="R251" s="260"/>
      <c r="S251" s="260"/>
      <c r="T251" s="261"/>
      <c r="U251" s="13"/>
      <c r="V251" s="13"/>
      <c r="W251" s="13"/>
      <c r="X251" s="13"/>
      <c r="Y251" s="13"/>
      <c r="Z251" s="13"/>
      <c r="AA251" s="13"/>
      <c r="AB251" s="13"/>
      <c r="AC251" s="13"/>
      <c r="AD251" s="13"/>
      <c r="AE251" s="13"/>
      <c r="AT251" s="262" t="s">
        <v>446</v>
      </c>
      <c r="AU251" s="262" t="s">
        <v>85</v>
      </c>
      <c r="AV251" s="13" t="s">
        <v>85</v>
      </c>
      <c r="AW251" s="13" t="s">
        <v>32</v>
      </c>
      <c r="AX251" s="13" t="s">
        <v>76</v>
      </c>
      <c r="AY251" s="262" t="s">
        <v>342</v>
      </c>
    </row>
    <row r="252" s="13" customFormat="1">
      <c r="A252" s="13"/>
      <c r="B252" s="252"/>
      <c r="C252" s="253"/>
      <c r="D252" s="240" t="s">
        <v>446</v>
      </c>
      <c r="E252" s="254" t="s">
        <v>1</v>
      </c>
      <c r="F252" s="255" t="s">
        <v>5071</v>
      </c>
      <c r="G252" s="253"/>
      <c r="H252" s="256">
        <v>15.5</v>
      </c>
      <c r="I252" s="257"/>
      <c r="J252" s="253"/>
      <c r="K252" s="253"/>
      <c r="L252" s="258"/>
      <c r="M252" s="259"/>
      <c r="N252" s="260"/>
      <c r="O252" s="260"/>
      <c r="P252" s="260"/>
      <c r="Q252" s="260"/>
      <c r="R252" s="260"/>
      <c r="S252" s="260"/>
      <c r="T252" s="261"/>
      <c r="U252" s="13"/>
      <c r="V252" s="13"/>
      <c r="W252" s="13"/>
      <c r="X252" s="13"/>
      <c r="Y252" s="13"/>
      <c r="Z252" s="13"/>
      <c r="AA252" s="13"/>
      <c r="AB252" s="13"/>
      <c r="AC252" s="13"/>
      <c r="AD252" s="13"/>
      <c r="AE252" s="13"/>
      <c r="AT252" s="262" t="s">
        <v>446</v>
      </c>
      <c r="AU252" s="262" t="s">
        <v>85</v>
      </c>
      <c r="AV252" s="13" t="s">
        <v>85</v>
      </c>
      <c r="AW252" s="13" t="s">
        <v>32</v>
      </c>
      <c r="AX252" s="13" t="s">
        <v>76</v>
      </c>
      <c r="AY252" s="262" t="s">
        <v>342</v>
      </c>
    </row>
    <row r="253" s="16" customFormat="1">
      <c r="A253" s="16"/>
      <c r="B253" s="284"/>
      <c r="C253" s="285"/>
      <c r="D253" s="240" t="s">
        <v>446</v>
      </c>
      <c r="E253" s="286" t="s">
        <v>1</v>
      </c>
      <c r="F253" s="287" t="s">
        <v>500</v>
      </c>
      <c r="G253" s="285"/>
      <c r="H253" s="288">
        <v>74.665999999999997</v>
      </c>
      <c r="I253" s="289"/>
      <c r="J253" s="285"/>
      <c r="K253" s="285"/>
      <c r="L253" s="290"/>
      <c r="M253" s="291"/>
      <c r="N253" s="292"/>
      <c r="O253" s="292"/>
      <c r="P253" s="292"/>
      <c r="Q253" s="292"/>
      <c r="R253" s="292"/>
      <c r="S253" s="292"/>
      <c r="T253" s="293"/>
      <c r="U253" s="16"/>
      <c r="V253" s="16"/>
      <c r="W253" s="16"/>
      <c r="X253" s="16"/>
      <c r="Y253" s="16"/>
      <c r="Z253" s="16"/>
      <c r="AA253" s="16"/>
      <c r="AB253" s="16"/>
      <c r="AC253" s="16"/>
      <c r="AD253" s="16"/>
      <c r="AE253" s="16"/>
      <c r="AT253" s="294" t="s">
        <v>446</v>
      </c>
      <c r="AU253" s="294" t="s">
        <v>85</v>
      </c>
      <c r="AV253" s="16" t="s">
        <v>360</v>
      </c>
      <c r="AW253" s="16" t="s">
        <v>32</v>
      </c>
      <c r="AX253" s="16" t="s">
        <v>83</v>
      </c>
      <c r="AY253" s="294" t="s">
        <v>342</v>
      </c>
    </row>
    <row r="254" s="2" customFormat="1" ht="21.75" customHeight="1">
      <c r="A254" s="39"/>
      <c r="B254" s="40"/>
      <c r="C254" s="227" t="s">
        <v>724</v>
      </c>
      <c r="D254" s="227" t="s">
        <v>343</v>
      </c>
      <c r="E254" s="228" t="s">
        <v>5072</v>
      </c>
      <c r="F254" s="229" t="s">
        <v>5073</v>
      </c>
      <c r="G254" s="230" t="s">
        <v>562</v>
      </c>
      <c r="H254" s="231">
        <v>74.665999999999997</v>
      </c>
      <c r="I254" s="232"/>
      <c r="J254" s="233">
        <f>ROUND(I254*H254,2)</f>
        <v>0</v>
      </c>
      <c r="K254" s="229" t="s">
        <v>1</v>
      </c>
      <c r="L254" s="45"/>
      <c r="M254" s="234" t="s">
        <v>1</v>
      </c>
      <c r="N254" s="235" t="s">
        <v>41</v>
      </c>
      <c r="O254" s="92"/>
      <c r="P254" s="236">
        <f>O254*H254</f>
        <v>0</v>
      </c>
      <c r="Q254" s="236">
        <v>0</v>
      </c>
      <c r="R254" s="236">
        <f>Q254*H254</f>
        <v>0</v>
      </c>
      <c r="S254" s="236">
        <v>0</v>
      </c>
      <c r="T254" s="237">
        <f>S254*H254</f>
        <v>0</v>
      </c>
      <c r="U254" s="39"/>
      <c r="V254" s="39"/>
      <c r="W254" s="39"/>
      <c r="X254" s="39"/>
      <c r="Y254" s="39"/>
      <c r="Z254" s="39"/>
      <c r="AA254" s="39"/>
      <c r="AB254" s="39"/>
      <c r="AC254" s="39"/>
      <c r="AD254" s="39"/>
      <c r="AE254" s="39"/>
      <c r="AR254" s="238" t="s">
        <v>360</v>
      </c>
      <c r="AT254" s="238" t="s">
        <v>343</v>
      </c>
      <c r="AU254" s="238" t="s">
        <v>85</v>
      </c>
      <c r="AY254" s="18" t="s">
        <v>342</v>
      </c>
      <c r="BE254" s="239">
        <f>IF(N254="základní",J254,0)</f>
        <v>0</v>
      </c>
      <c r="BF254" s="239">
        <f>IF(N254="snížená",J254,0)</f>
        <v>0</v>
      </c>
      <c r="BG254" s="239">
        <f>IF(N254="zákl. přenesená",J254,0)</f>
        <v>0</v>
      </c>
      <c r="BH254" s="239">
        <f>IF(N254="sníž. přenesená",J254,0)</f>
        <v>0</v>
      </c>
      <c r="BI254" s="239">
        <f>IF(N254="nulová",J254,0)</f>
        <v>0</v>
      </c>
      <c r="BJ254" s="18" t="s">
        <v>83</v>
      </c>
      <c r="BK254" s="239">
        <f>ROUND(I254*H254,2)</f>
        <v>0</v>
      </c>
      <c r="BL254" s="18" t="s">
        <v>360</v>
      </c>
      <c r="BM254" s="238" t="s">
        <v>5074</v>
      </c>
    </row>
    <row r="255" s="2" customFormat="1">
      <c r="A255" s="39"/>
      <c r="B255" s="40"/>
      <c r="C255" s="41"/>
      <c r="D255" s="240" t="s">
        <v>349</v>
      </c>
      <c r="E255" s="41"/>
      <c r="F255" s="241" t="s">
        <v>5073</v>
      </c>
      <c r="G255" s="41"/>
      <c r="H255" s="41"/>
      <c r="I255" s="242"/>
      <c r="J255" s="41"/>
      <c r="K255" s="41"/>
      <c r="L255" s="45"/>
      <c r="M255" s="243"/>
      <c r="N255" s="244"/>
      <c r="O255" s="92"/>
      <c r="P255" s="92"/>
      <c r="Q255" s="92"/>
      <c r="R255" s="92"/>
      <c r="S255" s="92"/>
      <c r="T255" s="93"/>
      <c r="U255" s="39"/>
      <c r="V255" s="39"/>
      <c r="W255" s="39"/>
      <c r="X255" s="39"/>
      <c r="Y255" s="39"/>
      <c r="Z255" s="39"/>
      <c r="AA255" s="39"/>
      <c r="AB255" s="39"/>
      <c r="AC255" s="39"/>
      <c r="AD255" s="39"/>
      <c r="AE255" s="39"/>
      <c r="AT255" s="18" t="s">
        <v>349</v>
      </c>
      <c r="AU255" s="18" t="s">
        <v>85</v>
      </c>
    </row>
    <row r="256" s="13" customFormat="1">
      <c r="A256" s="13"/>
      <c r="B256" s="252"/>
      <c r="C256" s="253"/>
      <c r="D256" s="240" t="s">
        <v>446</v>
      </c>
      <c r="E256" s="254" t="s">
        <v>1</v>
      </c>
      <c r="F256" s="255" t="s">
        <v>5075</v>
      </c>
      <c r="G256" s="253"/>
      <c r="H256" s="256">
        <v>74.665999999999997</v>
      </c>
      <c r="I256" s="257"/>
      <c r="J256" s="253"/>
      <c r="K256" s="253"/>
      <c r="L256" s="258"/>
      <c r="M256" s="259"/>
      <c r="N256" s="260"/>
      <c r="O256" s="260"/>
      <c r="P256" s="260"/>
      <c r="Q256" s="260"/>
      <c r="R256" s="260"/>
      <c r="S256" s="260"/>
      <c r="T256" s="261"/>
      <c r="U256" s="13"/>
      <c r="V256" s="13"/>
      <c r="W256" s="13"/>
      <c r="X256" s="13"/>
      <c r="Y256" s="13"/>
      <c r="Z256" s="13"/>
      <c r="AA256" s="13"/>
      <c r="AB256" s="13"/>
      <c r="AC256" s="13"/>
      <c r="AD256" s="13"/>
      <c r="AE256" s="13"/>
      <c r="AT256" s="262" t="s">
        <v>446</v>
      </c>
      <c r="AU256" s="262" t="s">
        <v>85</v>
      </c>
      <c r="AV256" s="13" t="s">
        <v>85</v>
      </c>
      <c r="AW256" s="13" t="s">
        <v>32</v>
      </c>
      <c r="AX256" s="13" t="s">
        <v>83</v>
      </c>
      <c r="AY256" s="262" t="s">
        <v>342</v>
      </c>
    </row>
    <row r="257" s="12" customFormat="1" ht="22.8" customHeight="1">
      <c r="A257" s="12"/>
      <c r="B257" s="213"/>
      <c r="C257" s="214"/>
      <c r="D257" s="215" t="s">
        <v>75</v>
      </c>
      <c r="E257" s="246" t="s">
        <v>950</v>
      </c>
      <c r="F257" s="246" t="s">
        <v>951</v>
      </c>
      <c r="G257" s="214"/>
      <c r="H257" s="214"/>
      <c r="I257" s="217"/>
      <c r="J257" s="247">
        <f>BK257</f>
        <v>0</v>
      </c>
      <c r="K257" s="214"/>
      <c r="L257" s="219"/>
      <c r="M257" s="220"/>
      <c r="N257" s="221"/>
      <c r="O257" s="221"/>
      <c r="P257" s="222">
        <f>SUM(P258:P260)</f>
        <v>0</v>
      </c>
      <c r="Q257" s="221"/>
      <c r="R257" s="222">
        <f>SUM(R258:R260)</f>
        <v>0</v>
      </c>
      <c r="S257" s="221"/>
      <c r="T257" s="223">
        <f>SUM(T258:T260)</f>
        <v>0</v>
      </c>
      <c r="U257" s="12"/>
      <c r="V257" s="12"/>
      <c r="W257" s="12"/>
      <c r="X257" s="12"/>
      <c r="Y257" s="12"/>
      <c r="Z257" s="12"/>
      <c r="AA257" s="12"/>
      <c r="AB257" s="12"/>
      <c r="AC257" s="12"/>
      <c r="AD257" s="12"/>
      <c r="AE257" s="12"/>
      <c r="AR257" s="224" t="s">
        <v>83</v>
      </c>
      <c r="AT257" s="225" t="s">
        <v>75</v>
      </c>
      <c r="AU257" s="225" t="s">
        <v>83</v>
      </c>
      <c r="AY257" s="224" t="s">
        <v>342</v>
      </c>
      <c r="BK257" s="226">
        <f>SUM(BK258:BK260)</f>
        <v>0</v>
      </c>
    </row>
    <row r="258" s="2" customFormat="1" ht="21.75" customHeight="1">
      <c r="A258" s="39"/>
      <c r="B258" s="40"/>
      <c r="C258" s="227" t="s">
        <v>730</v>
      </c>
      <c r="D258" s="227" t="s">
        <v>343</v>
      </c>
      <c r="E258" s="228" t="s">
        <v>5076</v>
      </c>
      <c r="F258" s="229" t="s">
        <v>5077</v>
      </c>
      <c r="G258" s="230" t="s">
        <v>473</v>
      </c>
      <c r="H258" s="231">
        <v>1450</v>
      </c>
      <c r="I258" s="232"/>
      <c r="J258" s="233">
        <f>ROUND(I258*H258,2)</f>
        <v>0</v>
      </c>
      <c r="K258" s="229" t="s">
        <v>1</v>
      </c>
      <c r="L258" s="45"/>
      <c r="M258" s="234" t="s">
        <v>1</v>
      </c>
      <c r="N258" s="235" t="s">
        <v>41</v>
      </c>
      <c r="O258" s="92"/>
      <c r="P258" s="236">
        <f>O258*H258</f>
        <v>0</v>
      </c>
      <c r="Q258" s="236">
        <v>0</v>
      </c>
      <c r="R258" s="236">
        <f>Q258*H258</f>
        <v>0</v>
      </c>
      <c r="S258" s="236">
        <v>0</v>
      </c>
      <c r="T258" s="237">
        <f>S258*H258</f>
        <v>0</v>
      </c>
      <c r="U258" s="39"/>
      <c r="V258" s="39"/>
      <c r="W258" s="39"/>
      <c r="X258" s="39"/>
      <c r="Y258" s="39"/>
      <c r="Z258" s="39"/>
      <c r="AA258" s="39"/>
      <c r="AB258" s="39"/>
      <c r="AC258" s="39"/>
      <c r="AD258" s="39"/>
      <c r="AE258" s="39"/>
      <c r="AR258" s="238" t="s">
        <v>360</v>
      </c>
      <c r="AT258" s="238" t="s">
        <v>343</v>
      </c>
      <c r="AU258" s="238" t="s">
        <v>85</v>
      </c>
      <c r="AY258" s="18" t="s">
        <v>342</v>
      </c>
      <c r="BE258" s="239">
        <f>IF(N258="základní",J258,0)</f>
        <v>0</v>
      </c>
      <c r="BF258" s="239">
        <f>IF(N258="snížená",J258,0)</f>
        <v>0</v>
      </c>
      <c r="BG258" s="239">
        <f>IF(N258="zákl. přenesená",J258,0)</f>
        <v>0</v>
      </c>
      <c r="BH258" s="239">
        <f>IF(N258="sníž. přenesená",J258,0)</f>
        <v>0</v>
      </c>
      <c r="BI258" s="239">
        <f>IF(N258="nulová",J258,0)</f>
        <v>0</v>
      </c>
      <c r="BJ258" s="18" t="s">
        <v>83</v>
      </c>
      <c r="BK258" s="239">
        <f>ROUND(I258*H258,2)</f>
        <v>0</v>
      </c>
      <c r="BL258" s="18" t="s">
        <v>360</v>
      </c>
      <c r="BM258" s="238" t="s">
        <v>5078</v>
      </c>
    </row>
    <row r="259" s="2" customFormat="1">
      <c r="A259" s="39"/>
      <c r="B259" s="40"/>
      <c r="C259" s="41"/>
      <c r="D259" s="240" t="s">
        <v>349</v>
      </c>
      <c r="E259" s="41"/>
      <c r="F259" s="241" t="s">
        <v>5077</v>
      </c>
      <c r="G259" s="41"/>
      <c r="H259" s="41"/>
      <c r="I259" s="242"/>
      <c r="J259" s="41"/>
      <c r="K259" s="41"/>
      <c r="L259" s="45"/>
      <c r="M259" s="243"/>
      <c r="N259" s="244"/>
      <c r="O259" s="92"/>
      <c r="P259" s="92"/>
      <c r="Q259" s="92"/>
      <c r="R259" s="92"/>
      <c r="S259" s="92"/>
      <c r="T259" s="93"/>
      <c r="U259" s="39"/>
      <c r="V259" s="39"/>
      <c r="W259" s="39"/>
      <c r="X259" s="39"/>
      <c r="Y259" s="39"/>
      <c r="Z259" s="39"/>
      <c r="AA259" s="39"/>
      <c r="AB259" s="39"/>
      <c r="AC259" s="39"/>
      <c r="AD259" s="39"/>
      <c r="AE259" s="39"/>
      <c r="AT259" s="18" t="s">
        <v>349</v>
      </c>
      <c r="AU259" s="18" t="s">
        <v>85</v>
      </c>
    </row>
    <row r="260" s="13" customFormat="1">
      <c r="A260" s="13"/>
      <c r="B260" s="252"/>
      <c r="C260" s="253"/>
      <c r="D260" s="240" t="s">
        <v>446</v>
      </c>
      <c r="E260" s="254" t="s">
        <v>1</v>
      </c>
      <c r="F260" s="255" t="s">
        <v>4925</v>
      </c>
      <c r="G260" s="253"/>
      <c r="H260" s="256">
        <v>1450</v>
      </c>
      <c r="I260" s="257"/>
      <c r="J260" s="253"/>
      <c r="K260" s="253"/>
      <c r="L260" s="258"/>
      <c r="M260" s="259"/>
      <c r="N260" s="260"/>
      <c r="O260" s="260"/>
      <c r="P260" s="260"/>
      <c r="Q260" s="260"/>
      <c r="R260" s="260"/>
      <c r="S260" s="260"/>
      <c r="T260" s="261"/>
      <c r="U260" s="13"/>
      <c r="V260" s="13"/>
      <c r="W260" s="13"/>
      <c r="X260" s="13"/>
      <c r="Y260" s="13"/>
      <c r="Z260" s="13"/>
      <c r="AA260" s="13"/>
      <c r="AB260" s="13"/>
      <c r="AC260" s="13"/>
      <c r="AD260" s="13"/>
      <c r="AE260" s="13"/>
      <c r="AT260" s="262" t="s">
        <v>446</v>
      </c>
      <c r="AU260" s="262" t="s">
        <v>85</v>
      </c>
      <c r="AV260" s="13" t="s">
        <v>85</v>
      </c>
      <c r="AW260" s="13" t="s">
        <v>32</v>
      </c>
      <c r="AX260" s="13" t="s">
        <v>83</v>
      </c>
      <c r="AY260" s="262" t="s">
        <v>342</v>
      </c>
    </row>
    <row r="261" s="12" customFormat="1" ht="22.8" customHeight="1">
      <c r="A261" s="12"/>
      <c r="B261" s="213"/>
      <c r="C261" s="214"/>
      <c r="D261" s="215" t="s">
        <v>75</v>
      </c>
      <c r="E261" s="246" t="s">
        <v>458</v>
      </c>
      <c r="F261" s="246" t="s">
        <v>459</v>
      </c>
      <c r="G261" s="214"/>
      <c r="H261" s="214"/>
      <c r="I261" s="217"/>
      <c r="J261" s="247">
        <f>BK261</f>
        <v>0</v>
      </c>
      <c r="K261" s="214"/>
      <c r="L261" s="219"/>
      <c r="M261" s="220"/>
      <c r="N261" s="221"/>
      <c r="O261" s="221"/>
      <c r="P261" s="222">
        <f>SUM(P262:P263)</f>
        <v>0</v>
      </c>
      <c r="Q261" s="221"/>
      <c r="R261" s="222">
        <f>SUM(R262:R263)</f>
        <v>0</v>
      </c>
      <c r="S261" s="221"/>
      <c r="T261" s="223">
        <f>SUM(T262:T263)</f>
        <v>0</v>
      </c>
      <c r="U261" s="12"/>
      <c r="V261" s="12"/>
      <c r="W261" s="12"/>
      <c r="X261" s="12"/>
      <c r="Y261" s="12"/>
      <c r="Z261" s="12"/>
      <c r="AA261" s="12"/>
      <c r="AB261" s="12"/>
      <c r="AC261" s="12"/>
      <c r="AD261" s="12"/>
      <c r="AE261" s="12"/>
      <c r="AR261" s="224" t="s">
        <v>83</v>
      </c>
      <c r="AT261" s="225" t="s">
        <v>75</v>
      </c>
      <c r="AU261" s="225" t="s">
        <v>83</v>
      </c>
      <c r="AY261" s="224" t="s">
        <v>342</v>
      </c>
      <c r="BK261" s="226">
        <f>SUM(BK262:BK263)</f>
        <v>0</v>
      </c>
    </row>
    <row r="262" s="2" customFormat="1" ht="16.5" customHeight="1">
      <c r="A262" s="39"/>
      <c r="B262" s="40"/>
      <c r="C262" s="227" t="s">
        <v>737</v>
      </c>
      <c r="D262" s="227" t="s">
        <v>343</v>
      </c>
      <c r="E262" s="228" t="s">
        <v>460</v>
      </c>
      <c r="F262" s="229" t="s">
        <v>461</v>
      </c>
      <c r="G262" s="230" t="s">
        <v>462</v>
      </c>
      <c r="H262" s="231">
        <v>2.29</v>
      </c>
      <c r="I262" s="232"/>
      <c r="J262" s="233">
        <f>ROUND(I262*H262,2)</f>
        <v>0</v>
      </c>
      <c r="K262" s="229" t="s">
        <v>443</v>
      </c>
      <c r="L262" s="45"/>
      <c r="M262" s="234" t="s">
        <v>1</v>
      </c>
      <c r="N262" s="235" t="s">
        <v>41</v>
      </c>
      <c r="O262" s="92"/>
      <c r="P262" s="236">
        <f>O262*H262</f>
        <v>0</v>
      </c>
      <c r="Q262" s="236">
        <v>0</v>
      </c>
      <c r="R262" s="236">
        <f>Q262*H262</f>
        <v>0</v>
      </c>
      <c r="S262" s="236">
        <v>0</v>
      </c>
      <c r="T262" s="237">
        <f>S262*H262</f>
        <v>0</v>
      </c>
      <c r="U262" s="39"/>
      <c r="V262" s="39"/>
      <c r="W262" s="39"/>
      <c r="X262" s="39"/>
      <c r="Y262" s="39"/>
      <c r="Z262" s="39"/>
      <c r="AA262" s="39"/>
      <c r="AB262" s="39"/>
      <c r="AC262" s="39"/>
      <c r="AD262" s="39"/>
      <c r="AE262" s="39"/>
      <c r="AR262" s="238" t="s">
        <v>360</v>
      </c>
      <c r="AT262" s="238" t="s">
        <v>343</v>
      </c>
      <c r="AU262" s="238" t="s">
        <v>85</v>
      </c>
      <c r="AY262" s="18" t="s">
        <v>342</v>
      </c>
      <c r="BE262" s="239">
        <f>IF(N262="základní",J262,0)</f>
        <v>0</v>
      </c>
      <c r="BF262" s="239">
        <f>IF(N262="snížená",J262,0)</f>
        <v>0</v>
      </c>
      <c r="BG262" s="239">
        <f>IF(N262="zákl. přenesená",J262,0)</f>
        <v>0</v>
      </c>
      <c r="BH262" s="239">
        <f>IF(N262="sníž. přenesená",J262,0)</f>
        <v>0</v>
      </c>
      <c r="BI262" s="239">
        <f>IF(N262="nulová",J262,0)</f>
        <v>0</v>
      </c>
      <c r="BJ262" s="18" t="s">
        <v>83</v>
      </c>
      <c r="BK262" s="239">
        <f>ROUND(I262*H262,2)</f>
        <v>0</v>
      </c>
      <c r="BL262" s="18" t="s">
        <v>360</v>
      </c>
      <c r="BM262" s="238" t="s">
        <v>5079</v>
      </c>
    </row>
    <row r="263" s="2" customFormat="1">
      <c r="A263" s="39"/>
      <c r="B263" s="40"/>
      <c r="C263" s="41"/>
      <c r="D263" s="240" t="s">
        <v>349</v>
      </c>
      <c r="E263" s="41"/>
      <c r="F263" s="241" t="s">
        <v>464</v>
      </c>
      <c r="G263" s="41"/>
      <c r="H263" s="41"/>
      <c r="I263" s="242"/>
      <c r="J263" s="41"/>
      <c r="K263" s="41"/>
      <c r="L263" s="45"/>
      <c r="M263" s="248"/>
      <c r="N263" s="249"/>
      <c r="O263" s="250"/>
      <c r="P263" s="250"/>
      <c r="Q263" s="250"/>
      <c r="R263" s="250"/>
      <c r="S263" s="250"/>
      <c r="T263" s="251"/>
      <c r="U263" s="39"/>
      <c r="V263" s="39"/>
      <c r="W263" s="39"/>
      <c r="X263" s="39"/>
      <c r="Y263" s="39"/>
      <c r="Z263" s="39"/>
      <c r="AA263" s="39"/>
      <c r="AB263" s="39"/>
      <c r="AC263" s="39"/>
      <c r="AD263" s="39"/>
      <c r="AE263" s="39"/>
      <c r="AT263" s="18" t="s">
        <v>349</v>
      </c>
      <c r="AU263" s="18" t="s">
        <v>85</v>
      </c>
    </row>
    <row r="264" s="2" customFormat="1" ht="6.96" customHeight="1">
      <c r="A264" s="39"/>
      <c r="B264" s="67"/>
      <c r="C264" s="68"/>
      <c r="D264" s="68"/>
      <c r="E264" s="68"/>
      <c r="F264" s="68"/>
      <c r="G264" s="68"/>
      <c r="H264" s="68"/>
      <c r="I264" s="68"/>
      <c r="J264" s="68"/>
      <c r="K264" s="68"/>
      <c r="L264" s="45"/>
      <c r="M264" s="39"/>
      <c r="O264" s="39"/>
      <c r="P264" s="39"/>
      <c r="Q264" s="39"/>
      <c r="R264" s="39"/>
      <c r="S264" s="39"/>
      <c r="T264" s="39"/>
      <c r="U264" s="39"/>
      <c r="V264" s="39"/>
      <c r="W264" s="39"/>
      <c r="X264" s="39"/>
      <c r="Y264" s="39"/>
      <c r="Z264" s="39"/>
      <c r="AA264" s="39"/>
      <c r="AB264" s="39"/>
      <c r="AC264" s="39"/>
      <c r="AD264" s="39"/>
      <c r="AE264" s="39"/>
    </row>
  </sheetData>
  <sheetProtection sheet="1" autoFilter="0" formatColumns="0" formatRows="0" objects="1" scenarios="1" spinCount="100000" saltValue="AnIPCIAg/YsKOESH6Ps43qDVIuAiF7e9d/sJ/40bfugvaS54ahf3lw35jGtA7loJUNhH167yo1lppGTNgYF2gA==" hashValue="hVzHnAldDGF9PQzelbSCMyXU1XU5IT5vndoEbyHS5HX+0oQe/U9kvOmz0wtWKg8TYMQW2UXgJyTT4m9ID5kmrQ==" algorithmName="SHA-512" password="CC35"/>
  <autoFilter ref="C127:K263"/>
  <mergeCells count="15">
    <mergeCell ref="E7:H7"/>
    <mergeCell ref="E11:H11"/>
    <mergeCell ref="E9:H9"/>
    <mergeCell ref="E13:H13"/>
    <mergeCell ref="E22:H22"/>
    <mergeCell ref="E31:H31"/>
    <mergeCell ref="E85:H85"/>
    <mergeCell ref="E89:H89"/>
    <mergeCell ref="E87:H87"/>
    <mergeCell ref="E91:H91"/>
    <mergeCell ref="E114:H114"/>
    <mergeCell ref="E118:H118"/>
    <mergeCell ref="E116:H116"/>
    <mergeCell ref="E120:H12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219</v>
      </c>
    </row>
    <row r="3" s="1" customFormat="1" ht="6.96" customHeight="1">
      <c r="B3" s="148"/>
      <c r="C3" s="149"/>
      <c r="D3" s="149"/>
      <c r="E3" s="149"/>
      <c r="F3" s="149"/>
      <c r="G3" s="149"/>
      <c r="H3" s="149"/>
      <c r="I3" s="149"/>
      <c r="J3" s="149"/>
      <c r="K3" s="149"/>
      <c r="L3" s="21"/>
      <c r="AT3" s="18" t="s">
        <v>85</v>
      </c>
    </row>
    <row r="4" s="1" customFormat="1" ht="24.96" customHeight="1">
      <c r="B4" s="21"/>
      <c r="D4" s="150" t="s">
        <v>309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II/610 TUŘICE - KBEL (BENÁTKY NAD JIZEROU, PRŮTAH)</v>
      </c>
      <c r="F7" s="152"/>
      <c r="G7" s="152"/>
      <c r="H7" s="152"/>
      <c r="L7" s="21"/>
    </row>
    <row r="8">
      <c r="B8" s="21"/>
      <c r="D8" s="152" t="s">
        <v>310</v>
      </c>
      <c r="L8" s="21"/>
    </row>
    <row r="9" s="1" customFormat="1" ht="16.5" customHeight="1">
      <c r="B9" s="21"/>
      <c r="E9" s="153" t="s">
        <v>5080</v>
      </c>
      <c r="F9" s="1"/>
      <c r="G9" s="1"/>
      <c r="H9" s="1"/>
      <c r="L9" s="21"/>
    </row>
    <row r="10" s="1" customFormat="1" ht="12" customHeight="1">
      <c r="B10" s="21"/>
      <c r="D10" s="152" t="s">
        <v>312</v>
      </c>
      <c r="L10" s="21"/>
    </row>
    <row r="11" s="2" customFormat="1" ht="16.5" customHeight="1">
      <c r="A11" s="39"/>
      <c r="B11" s="45"/>
      <c r="C11" s="39"/>
      <c r="D11" s="39"/>
      <c r="E11" s="154" t="s">
        <v>5081</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314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5082</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15. 12. 2023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2"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36</v>
      </c>
      <c r="E34" s="39"/>
      <c r="F34" s="39"/>
      <c r="G34" s="39"/>
      <c r="H34" s="39"/>
      <c r="I34" s="39"/>
      <c r="J34" s="163">
        <f>ROUND(J129,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38</v>
      </c>
      <c r="G36" s="39"/>
      <c r="H36" s="39"/>
      <c r="I36" s="164" t="s">
        <v>37</v>
      </c>
      <c r="J36" s="164" t="s">
        <v>39</v>
      </c>
      <c r="K36" s="39"/>
      <c r="L36" s="64"/>
      <c r="S36" s="39"/>
      <c r="T36" s="39"/>
      <c r="U36" s="39"/>
      <c r="V36" s="39"/>
      <c r="W36" s="39"/>
      <c r="X36" s="39"/>
      <c r="Y36" s="39"/>
      <c r="Z36" s="39"/>
      <c r="AA36" s="39"/>
      <c r="AB36" s="39"/>
      <c r="AC36" s="39"/>
      <c r="AD36" s="39"/>
      <c r="AE36" s="39"/>
    </row>
    <row r="37" s="2" customFormat="1" ht="14.4" customHeight="1">
      <c r="A37" s="39"/>
      <c r="B37" s="45"/>
      <c r="C37" s="39"/>
      <c r="D37" s="154" t="s">
        <v>40</v>
      </c>
      <c r="E37" s="152" t="s">
        <v>41</v>
      </c>
      <c r="F37" s="165">
        <f>ROUND((SUM(BE129:BE169)),  2)</f>
        <v>0</v>
      </c>
      <c r="G37" s="39"/>
      <c r="H37" s="39"/>
      <c r="I37" s="166">
        <v>0.20999999999999999</v>
      </c>
      <c r="J37" s="165">
        <f>ROUND(((SUM(BE129:BE169))*I37),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ROUND((SUM(BF129:BF169)),  2)</f>
        <v>0</v>
      </c>
      <c r="G38" s="39"/>
      <c r="H38" s="39"/>
      <c r="I38" s="166">
        <v>0.14999999999999999</v>
      </c>
      <c r="J38" s="165">
        <f>ROUND(((SUM(BF129:BF169))*I38),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ROUND((SUM(BG129:BG169)),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ROUND((SUM(BH129:BH169)),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ROUND((SUM(BI129:BI169)),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316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II/610 TUŘICE - KBEL (BENÁTKY NAD JIZEROU, PRŮTAH)</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310</v>
      </c>
      <c r="D86" s="23"/>
      <c r="E86" s="23"/>
      <c r="F86" s="23"/>
      <c r="G86" s="23"/>
      <c r="H86" s="23"/>
      <c r="I86" s="23"/>
      <c r="J86" s="23"/>
      <c r="K86" s="23"/>
      <c r="L86" s="21"/>
    </row>
    <row r="87" s="1" customFormat="1" ht="16.5" customHeight="1">
      <c r="B87" s="22"/>
      <c r="C87" s="23"/>
      <c r="D87" s="23"/>
      <c r="E87" s="185" t="s">
        <v>5080</v>
      </c>
      <c r="F87" s="23"/>
      <c r="G87" s="23"/>
      <c r="H87" s="23"/>
      <c r="I87" s="23"/>
      <c r="J87" s="23"/>
      <c r="K87" s="23"/>
      <c r="L87" s="21"/>
    </row>
    <row r="88" s="1" customFormat="1" ht="12" customHeight="1">
      <c r="B88" s="22"/>
      <c r="C88" s="33" t="s">
        <v>312</v>
      </c>
      <c r="D88" s="23"/>
      <c r="E88" s="23"/>
      <c r="F88" s="23"/>
      <c r="G88" s="23"/>
      <c r="H88" s="23"/>
      <c r="I88" s="23"/>
      <c r="J88" s="23"/>
      <c r="K88" s="23"/>
      <c r="L88" s="21"/>
    </row>
    <row r="89" s="2" customFormat="1" ht="16.5" customHeight="1">
      <c r="A89" s="39"/>
      <c r="B89" s="40"/>
      <c r="C89" s="41"/>
      <c r="D89" s="41"/>
      <c r="E89" s="186" t="s">
        <v>5081</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314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000.B - Vedlejší a ostatní náklady</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15. 12. 2023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KSÚS Středočeského kraje</v>
      </c>
      <c r="G95" s="41"/>
      <c r="H95" s="41"/>
      <c r="I95" s="33" t="s">
        <v>30</v>
      </c>
      <c r="J95" s="37" t="str">
        <f>E25</f>
        <v>Valbek spol.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317</v>
      </c>
      <c r="D98" s="188"/>
      <c r="E98" s="188"/>
      <c r="F98" s="188"/>
      <c r="G98" s="188"/>
      <c r="H98" s="188"/>
      <c r="I98" s="188"/>
      <c r="J98" s="189" t="s">
        <v>318</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319</v>
      </c>
      <c r="D100" s="41"/>
      <c r="E100" s="41"/>
      <c r="F100" s="41"/>
      <c r="G100" s="41"/>
      <c r="H100" s="41"/>
      <c r="I100" s="41"/>
      <c r="J100" s="111">
        <f>J129</f>
        <v>0</v>
      </c>
      <c r="K100" s="41"/>
      <c r="L100" s="64"/>
      <c r="S100" s="39"/>
      <c r="T100" s="39"/>
      <c r="U100" s="39"/>
      <c r="V100" s="39"/>
      <c r="W100" s="39"/>
      <c r="X100" s="39"/>
      <c r="Y100" s="39"/>
      <c r="Z100" s="39"/>
      <c r="AA100" s="39"/>
      <c r="AB100" s="39"/>
      <c r="AC100" s="39"/>
      <c r="AD100" s="39"/>
      <c r="AE100" s="39"/>
      <c r="AU100" s="18" t="s">
        <v>320</v>
      </c>
    </row>
    <row r="101" s="9" customFormat="1" ht="24.96" customHeight="1">
      <c r="A101" s="9"/>
      <c r="B101" s="191"/>
      <c r="C101" s="192"/>
      <c r="D101" s="193" t="s">
        <v>321</v>
      </c>
      <c r="E101" s="194"/>
      <c r="F101" s="194"/>
      <c r="G101" s="194"/>
      <c r="H101" s="194"/>
      <c r="I101" s="194"/>
      <c r="J101" s="195">
        <f>J130</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322</v>
      </c>
      <c r="E102" s="199"/>
      <c r="F102" s="199"/>
      <c r="G102" s="199"/>
      <c r="H102" s="199"/>
      <c r="I102" s="199"/>
      <c r="J102" s="200">
        <f>J136</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323</v>
      </c>
      <c r="E103" s="199"/>
      <c r="F103" s="199"/>
      <c r="G103" s="199"/>
      <c r="H103" s="199"/>
      <c r="I103" s="199"/>
      <c r="J103" s="200">
        <f>J149</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324</v>
      </c>
      <c r="E104" s="199"/>
      <c r="F104" s="199"/>
      <c r="G104" s="199"/>
      <c r="H104" s="199"/>
      <c r="I104" s="199"/>
      <c r="J104" s="200">
        <f>J156</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325</v>
      </c>
      <c r="E105" s="199"/>
      <c r="F105" s="199"/>
      <c r="G105" s="199"/>
      <c r="H105" s="199"/>
      <c r="I105" s="199"/>
      <c r="J105" s="200">
        <f>J163</f>
        <v>0</v>
      </c>
      <c r="K105" s="133"/>
      <c r="L105" s="201"/>
      <c r="S105" s="10"/>
      <c r="T105" s="10"/>
      <c r="U105" s="10"/>
      <c r="V105" s="10"/>
      <c r="W105" s="10"/>
      <c r="X105" s="10"/>
      <c r="Y105" s="10"/>
      <c r="Z105" s="10"/>
      <c r="AA105" s="10"/>
      <c r="AB105" s="10"/>
      <c r="AC105" s="10"/>
      <c r="AD105" s="10"/>
      <c r="AE105" s="10"/>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326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185" t="str">
        <f>E7</f>
        <v>II/610 TUŘICE - KBEL (BENÁTKY NAD JIZEROU, PRŮTAH)</v>
      </c>
      <c r="F115" s="33"/>
      <c r="G115" s="33"/>
      <c r="H115" s="33"/>
      <c r="I115" s="41"/>
      <c r="J115" s="41"/>
      <c r="K115" s="41"/>
      <c r="L115" s="64"/>
      <c r="S115" s="39"/>
      <c r="T115" s="39"/>
      <c r="U115" s="39"/>
      <c r="V115" s="39"/>
      <c r="W115" s="39"/>
      <c r="X115" s="39"/>
      <c r="Y115" s="39"/>
      <c r="Z115" s="39"/>
      <c r="AA115" s="39"/>
      <c r="AB115" s="39"/>
      <c r="AC115" s="39"/>
      <c r="AD115" s="39"/>
      <c r="AE115" s="39"/>
    </row>
    <row r="116" s="1" customFormat="1" ht="12" customHeight="1">
      <c r="B116" s="22"/>
      <c r="C116" s="33" t="s">
        <v>310</v>
      </c>
      <c r="D116" s="23"/>
      <c r="E116" s="23"/>
      <c r="F116" s="23"/>
      <c r="G116" s="23"/>
      <c r="H116" s="23"/>
      <c r="I116" s="23"/>
      <c r="J116" s="23"/>
      <c r="K116" s="23"/>
      <c r="L116" s="21"/>
    </row>
    <row r="117" s="1" customFormat="1" ht="16.5" customHeight="1">
      <c r="B117" s="22"/>
      <c r="C117" s="23"/>
      <c r="D117" s="23"/>
      <c r="E117" s="185" t="s">
        <v>5080</v>
      </c>
      <c r="F117" s="23"/>
      <c r="G117" s="23"/>
      <c r="H117" s="23"/>
      <c r="I117" s="23"/>
      <c r="J117" s="23"/>
      <c r="K117" s="23"/>
      <c r="L117" s="21"/>
    </row>
    <row r="118" s="1" customFormat="1" ht="12" customHeight="1">
      <c r="B118" s="22"/>
      <c r="C118" s="33" t="s">
        <v>312</v>
      </c>
      <c r="D118" s="23"/>
      <c r="E118" s="23"/>
      <c r="F118" s="23"/>
      <c r="G118" s="23"/>
      <c r="H118" s="23"/>
      <c r="I118" s="23"/>
      <c r="J118" s="23"/>
      <c r="K118" s="23"/>
      <c r="L118" s="21"/>
    </row>
    <row r="119" s="2" customFormat="1" ht="16.5" customHeight="1">
      <c r="A119" s="39"/>
      <c r="B119" s="40"/>
      <c r="C119" s="41"/>
      <c r="D119" s="41"/>
      <c r="E119" s="186" t="s">
        <v>5081</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314</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77" t="str">
        <f>E13</f>
        <v>000.B - Vedlejší a ostatní náklady</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20</v>
      </c>
      <c r="D123" s="41"/>
      <c r="E123" s="41"/>
      <c r="F123" s="28" t="str">
        <f>F16</f>
        <v xml:space="preserve"> </v>
      </c>
      <c r="G123" s="41"/>
      <c r="H123" s="41"/>
      <c r="I123" s="33" t="s">
        <v>22</v>
      </c>
      <c r="J123" s="80" t="str">
        <f>IF(J16="","",J16)</f>
        <v>15. 12. 2023</v>
      </c>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5.15" customHeight="1">
      <c r="A125" s="39"/>
      <c r="B125" s="40"/>
      <c r="C125" s="33" t="s">
        <v>24</v>
      </c>
      <c r="D125" s="41"/>
      <c r="E125" s="41"/>
      <c r="F125" s="28" t="str">
        <f>E19</f>
        <v>KSÚS Středočeského kraje</v>
      </c>
      <c r="G125" s="41"/>
      <c r="H125" s="41"/>
      <c r="I125" s="33" t="s">
        <v>30</v>
      </c>
      <c r="J125" s="37" t="str">
        <f>E25</f>
        <v>Valbek spol. s.r.o.</v>
      </c>
      <c r="K125" s="41"/>
      <c r="L125" s="64"/>
      <c r="S125" s="39"/>
      <c r="T125" s="39"/>
      <c r="U125" s="39"/>
      <c r="V125" s="39"/>
      <c r="W125" s="39"/>
      <c r="X125" s="39"/>
      <c r="Y125" s="39"/>
      <c r="Z125" s="39"/>
      <c r="AA125" s="39"/>
      <c r="AB125" s="39"/>
      <c r="AC125" s="39"/>
      <c r="AD125" s="39"/>
      <c r="AE125" s="39"/>
    </row>
    <row r="126" s="2" customFormat="1" ht="15.15" customHeight="1">
      <c r="A126" s="39"/>
      <c r="B126" s="40"/>
      <c r="C126" s="33" t="s">
        <v>28</v>
      </c>
      <c r="D126" s="41"/>
      <c r="E126" s="41"/>
      <c r="F126" s="28" t="str">
        <f>IF(E22="","",E22)</f>
        <v>Vyplň údaj</v>
      </c>
      <c r="G126" s="41"/>
      <c r="H126" s="41"/>
      <c r="I126" s="33" t="s">
        <v>33</v>
      </c>
      <c r="J126" s="37" t="str">
        <f>E28</f>
        <v xml:space="preserve"> </v>
      </c>
      <c r="K126" s="41"/>
      <c r="L126" s="64"/>
      <c r="S126" s="39"/>
      <c r="T126" s="39"/>
      <c r="U126" s="39"/>
      <c r="V126" s="39"/>
      <c r="W126" s="39"/>
      <c r="X126" s="39"/>
      <c r="Y126" s="39"/>
      <c r="Z126" s="39"/>
      <c r="AA126" s="39"/>
      <c r="AB126" s="39"/>
      <c r="AC126" s="39"/>
      <c r="AD126" s="39"/>
      <c r="AE126" s="39"/>
    </row>
    <row r="127" s="2" customFormat="1" ht="10.32"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11" customFormat="1" ht="29.28" customHeight="1">
      <c r="A128" s="202"/>
      <c r="B128" s="203"/>
      <c r="C128" s="204" t="s">
        <v>327</v>
      </c>
      <c r="D128" s="205" t="s">
        <v>61</v>
      </c>
      <c r="E128" s="205" t="s">
        <v>57</v>
      </c>
      <c r="F128" s="205" t="s">
        <v>58</v>
      </c>
      <c r="G128" s="205" t="s">
        <v>328</v>
      </c>
      <c r="H128" s="205" t="s">
        <v>329</v>
      </c>
      <c r="I128" s="205" t="s">
        <v>330</v>
      </c>
      <c r="J128" s="205" t="s">
        <v>318</v>
      </c>
      <c r="K128" s="206" t="s">
        <v>331</v>
      </c>
      <c r="L128" s="207"/>
      <c r="M128" s="101" t="s">
        <v>1</v>
      </c>
      <c r="N128" s="102" t="s">
        <v>40</v>
      </c>
      <c r="O128" s="102" t="s">
        <v>332</v>
      </c>
      <c r="P128" s="102" t="s">
        <v>333</v>
      </c>
      <c r="Q128" s="102" t="s">
        <v>334</v>
      </c>
      <c r="R128" s="102" t="s">
        <v>335</v>
      </c>
      <c r="S128" s="102" t="s">
        <v>336</v>
      </c>
      <c r="T128" s="103" t="s">
        <v>337</v>
      </c>
      <c r="U128" s="202"/>
      <c r="V128" s="202"/>
      <c r="W128" s="202"/>
      <c r="X128" s="202"/>
      <c r="Y128" s="202"/>
      <c r="Z128" s="202"/>
      <c r="AA128" s="202"/>
      <c r="AB128" s="202"/>
      <c r="AC128" s="202"/>
      <c r="AD128" s="202"/>
      <c r="AE128" s="202"/>
    </row>
    <row r="129" s="2" customFormat="1" ht="22.8" customHeight="1">
      <c r="A129" s="39"/>
      <c r="B129" s="40"/>
      <c r="C129" s="108" t="s">
        <v>338</v>
      </c>
      <c r="D129" s="41"/>
      <c r="E129" s="41"/>
      <c r="F129" s="41"/>
      <c r="G129" s="41"/>
      <c r="H129" s="41"/>
      <c r="I129" s="41"/>
      <c r="J129" s="208">
        <f>BK129</f>
        <v>0</v>
      </c>
      <c r="K129" s="41"/>
      <c r="L129" s="45"/>
      <c r="M129" s="104"/>
      <c r="N129" s="209"/>
      <c r="O129" s="105"/>
      <c r="P129" s="210">
        <f>P130</f>
        <v>0</v>
      </c>
      <c r="Q129" s="105"/>
      <c r="R129" s="210">
        <f>R130</f>
        <v>0</v>
      </c>
      <c r="S129" s="105"/>
      <c r="T129" s="211">
        <f>T130</f>
        <v>0</v>
      </c>
      <c r="U129" s="39"/>
      <c r="V129" s="39"/>
      <c r="W129" s="39"/>
      <c r="X129" s="39"/>
      <c r="Y129" s="39"/>
      <c r="Z129" s="39"/>
      <c r="AA129" s="39"/>
      <c r="AB129" s="39"/>
      <c r="AC129" s="39"/>
      <c r="AD129" s="39"/>
      <c r="AE129" s="39"/>
      <c r="AT129" s="18" t="s">
        <v>75</v>
      </c>
      <c r="AU129" s="18" t="s">
        <v>320</v>
      </c>
      <c r="BK129" s="212">
        <f>BK130</f>
        <v>0</v>
      </c>
    </row>
    <row r="130" s="12" customFormat="1" ht="25.92" customHeight="1">
      <c r="A130" s="12"/>
      <c r="B130" s="213"/>
      <c r="C130" s="214"/>
      <c r="D130" s="215" t="s">
        <v>75</v>
      </c>
      <c r="E130" s="216" t="s">
        <v>339</v>
      </c>
      <c r="F130" s="216" t="s">
        <v>340</v>
      </c>
      <c r="G130" s="214"/>
      <c r="H130" s="214"/>
      <c r="I130" s="217"/>
      <c r="J130" s="218">
        <f>BK130</f>
        <v>0</v>
      </c>
      <c r="K130" s="214"/>
      <c r="L130" s="219"/>
      <c r="M130" s="220"/>
      <c r="N130" s="221"/>
      <c r="O130" s="221"/>
      <c r="P130" s="222">
        <f>P131+SUM(P132:P136)+P149+P156+P163</f>
        <v>0</v>
      </c>
      <c r="Q130" s="221"/>
      <c r="R130" s="222">
        <f>R131+SUM(R132:R136)+R149+R156+R163</f>
        <v>0</v>
      </c>
      <c r="S130" s="221"/>
      <c r="T130" s="223">
        <f>T131+SUM(T132:T136)+T149+T156+T163</f>
        <v>0</v>
      </c>
      <c r="U130" s="12"/>
      <c r="V130" s="12"/>
      <c r="W130" s="12"/>
      <c r="X130" s="12"/>
      <c r="Y130" s="12"/>
      <c r="Z130" s="12"/>
      <c r="AA130" s="12"/>
      <c r="AB130" s="12"/>
      <c r="AC130" s="12"/>
      <c r="AD130" s="12"/>
      <c r="AE130" s="12"/>
      <c r="AR130" s="224" t="s">
        <v>341</v>
      </c>
      <c r="AT130" s="225" t="s">
        <v>75</v>
      </c>
      <c r="AU130" s="225" t="s">
        <v>76</v>
      </c>
      <c r="AY130" s="224" t="s">
        <v>342</v>
      </c>
      <c r="BK130" s="226">
        <f>BK131+SUM(BK132:BK136)+BK149+BK156+BK163</f>
        <v>0</v>
      </c>
    </row>
    <row r="131" s="2" customFormat="1" ht="16.5" customHeight="1">
      <c r="A131" s="39"/>
      <c r="B131" s="40"/>
      <c r="C131" s="227" t="s">
        <v>83</v>
      </c>
      <c r="D131" s="227" t="s">
        <v>343</v>
      </c>
      <c r="E131" s="228" t="s">
        <v>5083</v>
      </c>
      <c r="F131" s="229" t="s">
        <v>345</v>
      </c>
      <c r="G131" s="230" t="s">
        <v>346</v>
      </c>
      <c r="H131" s="231">
        <v>1</v>
      </c>
      <c r="I131" s="232"/>
      <c r="J131" s="233">
        <f>ROUND(I131*H131,2)</f>
        <v>0</v>
      </c>
      <c r="K131" s="229" t="s">
        <v>1</v>
      </c>
      <c r="L131" s="45"/>
      <c r="M131" s="234" t="s">
        <v>1</v>
      </c>
      <c r="N131" s="235" t="s">
        <v>41</v>
      </c>
      <c r="O131" s="92"/>
      <c r="P131" s="236">
        <f>O131*H131</f>
        <v>0</v>
      </c>
      <c r="Q131" s="236">
        <v>0</v>
      </c>
      <c r="R131" s="236">
        <f>Q131*H131</f>
        <v>0</v>
      </c>
      <c r="S131" s="236">
        <v>0</v>
      </c>
      <c r="T131" s="237">
        <f>S131*H131</f>
        <v>0</v>
      </c>
      <c r="U131" s="39"/>
      <c r="V131" s="39"/>
      <c r="W131" s="39"/>
      <c r="X131" s="39"/>
      <c r="Y131" s="39"/>
      <c r="Z131" s="39"/>
      <c r="AA131" s="39"/>
      <c r="AB131" s="39"/>
      <c r="AC131" s="39"/>
      <c r="AD131" s="39"/>
      <c r="AE131" s="39"/>
      <c r="AR131" s="238" t="s">
        <v>347</v>
      </c>
      <c r="AT131" s="238" t="s">
        <v>343</v>
      </c>
      <c r="AU131" s="238" t="s">
        <v>83</v>
      </c>
      <c r="AY131" s="18" t="s">
        <v>342</v>
      </c>
      <c r="BE131" s="239">
        <f>IF(N131="základní",J131,0)</f>
        <v>0</v>
      </c>
      <c r="BF131" s="239">
        <f>IF(N131="snížená",J131,0)</f>
        <v>0</v>
      </c>
      <c r="BG131" s="239">
        <f>IF(N131="zákl. přenesená",J131,0)</f>
        <v>0</v>
      </c>
      <c r="BH131" s="239">
        <f>IF(N131="sníž. přenesená",J131,0)</f>
        <v>0</v>
      </c>
      <c r="BI131" s="239">
        <f>IF(N131="nulová",J131,0)</f>
        <v>0</v>
      </c>
      <c r="BJ131" s="18" t="s">
        <v>83</v>
      </c>
      <c r="BK131" s="239">
        <f>ROUND(I131*H131,2)</f>
        <v>0</v>
      </c>
      <c r="BL131" s="18" t="s">
        <v>347</v>
      </c>
      <c r="BM131" s="238" t="s">
        <v>5084</v>
      </c>
    </row>
    <row r="132" s="2" customFormat="1">
      <c r="A132" s="39"/>
      <c r="B132" s="40"/>
      <c r="C132" s="41"/>
      <c r="D132" s="240" t="s">
        <v>349</v>
      </c>
      <c r="E132" s="41"/>
      <c r="F132" s="241" t="s">
        <v>345</v>
      </c>
      <c r="G132" s="41"/>
      <c r="H132" s="41"/>
      <c r="I132" s="242"/>
      <c r="J132" s="41"/>
      <c r="K132" s="41"/>
      <c r="L132" s="45"/>
      <c r="M132" s="243"/>
      <c r="N132" s="244"/>
      <c r="O132" s="92"/>
      <c r="P132" s="92"/>
      <c r="Q132" s="92"/>
      <c r="R132" s="92"/>
      <c r="S132" s="92"/>
      <c r="T132" s="93"/>
      <c r="U132" s="39"/>
      <c r="V132" s="39"/>
      <c r="W132" s="39"/>
      <c r="X132" s="39"/>
      <c r="Y132" s="39"/>
      <c r="Z132" s="39"/>
      <c r="AA132" s="39"/>
      <c r="AB132" s="39"/>
      <c r="AC132" s="39"/>
      <c r="AD132" s="39"/>
      <c r="AE132" s="39"/>
      <c r="AT132" s="18" t="s">
        <v>349</v>
      </c>
      <c r="AU132" s="18" t="s">
        <v>83</v>
      </c>
    </row>
    <row r="133" s="2" customFormat="1">
      <c r="A133" s="39"/>
      <c r="B133" s="40"/>
      <c r="C133" s="41"/>
      <c r="D133" s="240" t="s">
        <v>350</v>
      </c>
      <c r="E133" s="41"/>
      <c r="F133" s="245" t="s">
        <v>351</v>
      </c>
      <c r="G133" s="41"/>
      <c r="H133" s="41"/>
      <c r="I133" s="242"/>
      <c r="J133" s="41"/>
      <c r="K133" s="41"/>
      <c r="L133" s="45"/>
      <c r="M133" s="243"/>
      <c r="N133" s="244"/>
      <c r="O133" s="92"/>
      <c r="P133" s="92"/>
      <c r="Q133" s="92"/>
      <c r="R133" s="92"/>
      <c r="S133" s="92"/>
      <c r="T133" s="93"/>
      <c r="U133" s="39"/>
      <c r="V133" s="39"/>
      <c r="W133" s="39"/>
      <c r="X133" s="39"/>
      <c r="Y133" s="39"/>
      <c r="Z133" s="39"/>
      <c r="AA133" s="39"/>
      <c r="AB133" s="39"/>
      <c r="AC133" s="39"/>
      <c r="AD133" s="39"/>
      <c r="AE133" s="39"/>
      <c r="AT133" s="18" t="s">
        <v>350</v>
      </c>
      <c r="AU133" s="18" t="s">
        <v>83</v>
      </c>
    </row>
    <row r="134" s="2" customFormat="1" ht="16.5" customHeight="1">
      <c r="A134" s="39"/>
      <c r="B134" s="40"/>
      <c r="C134" s="227" t="s">
        <v>85</v>
      </c>
      <c r="D134" s="227" t="s">
        <v>343</v>
      </c>
      <c r="E134" s="228" t="s">
        <v>5085</v>
      </c>
      <c r="F134" s="229" t="s">
        <v>356</v>
      </c>
      <c r="G134" s="230" t="s">
        <v>346</v>
      </c>
      <c r="H134" s="231">
        <v>1</v>
      </c>
      <c r="I134" s="232"/>
      <c r="J134" s="233">
        <f>ROUND(I134*H134,2)</f>
        <v>0</v>
      </c>
      <c r="K134" s="229" t="s">
        <v>1</v>
      </c>
      <c r="L134" s="45"/>
      <c r="M134" s="234" t="s">
        <v>1</v>
      </c>
      <c r="N134" s="235" t="s">
        <v>41</v>
      </c>
      <c r="O134" s="92"/>
      <c r="P134" s="236">
        <f>O134*H134</f>
        <v>0</v>
      </c>
      <c r="Q134" s="236">
        <v>0</v>
      </c>
      <c r="R134" s="236">
        <f>Q134*H134</f>
        <v>0</v>
      </c>
      <c r="S134" s="236">
        <v>0</v>
      </c>
      <c r="T134" s="237">
        <f>S134*H134</f>
        <v>0</v>
      </c>
      <c r="U134" s="39"/>
      <c r="V134" s="39"/>
      <c r="W134" s="39"/>
      <c r="X134" s="39"/>
      <c r="Y134" s="39"/>
      <c r="Z134" s="39"/>
      <c r="AA134" s="39"/>
      <c r="AB134" s="39"/>
      <c r="AC134" s="39"/>
      <c r="AD134" s="39"/>
      <c r="AE134" s="39"/>
      <c r="AR134" s="238" t="s">
        <v>347</v>
      </c>
      <c r="AT134" s="238" t="s">
        <v>343</v>
      </c>
      <c r="AU134" s="238" t="s">
        <v>83</v>
      </c>
      <c r="AY134" s="18" t="s">
        <v>342</v>
      </c>
      <c r="BE134" s="239">
        <f>IF(N134="základní",J134,0)</f>
        <v>0</v>
      </c>
      <c r="BF134" s="239">
        <f>IF(N134="snížená",J134,0)</f>
        <v>0</v>
      </c>
      <c r="BG134" s="239">
        <f>IF(N134="zákl. přenesená",J134,0)</f>
        <v>0</v>
      </c>
      <c r="BH134" s="239">
        <f>IF(N134="sníž. přenesená",J134,0)</f>
        <v>0</v>
      </c>
      <c r="BI134" s="239">
        <f>IF(N134="nulová",J134,0)</f>
        <v>0</v>
      </c>
      <c r="BJ134" s="18" t="s">
        <v>83</v>
      </c>
      <c r="BK134" s="239">
        <f>ROUND(I134*H134,2)</f>
        <v>0</v>
      </c>
      <c r="BL134" s="18" t="s">
        <v>347</v>
      </c>
      <c r="BM134" s="238" t="s">
        <v>5086</v>
      </c>
    </row>
    <row r="135" s="2" customFormat="1">
      <c r="A135" s="39"/>
      <c r="B135" s="40"/>
      <c r="C135" s="41"/>
      <c r="D135" s="240" t="s">
        <v>349</v>
      </c>
      <c r="E135" s="41"/>
      <c r="F135" s="241" t="s">
        <v>356</v>
      </c>
      <c r="G135" s="41"/>
      <c r="H135" s="41"/>
      <c r="I135" s="242"/>
      <c r="J135" s="41"/>
      <c r="K135" s="41"/>
      <c r="L135" s="45"/>
      <c r="M135" s="243"/>
      <c r="N135" s="244"/>
      <c r="O135" s="92"/>
      <c r="P135" s="92"/>
      <c r="Q135" s="92"/>
      <c r="R135" s="92"/>
      <c r="S135" s="92"/>
      <c r="T135" s="93"/>
      <c r="U135" s="39"/>
      <c r="V135" s="39"/>
      <c r="W135" s="39"/>
      <c r="X135" s="39"/>
      <c r="Y135" s="39"/>
      <c r="Z135" s="39"/>
      <c r="AA135" s="39"/>
      <c r="AB135" s="39"/>
      <c r="AC135" s="39"/>
      <c r="AD135" s="39"/>
      <c r="AE135" s="39"/>
      <c r="AT135" s="18" t="s">
        <v>349</v>
      </c>
      <c r="AU135" s="18" t="s">
        <v>83</v>
      </c>
    </row>
    <row r="136" s="12" customFormat="1" ht="22.8" customHeight="1">
      <c r="A136" s="12"/>
      <c r="B136" s="213"/>
      <c r="C136" s="214"/>
      <c r="D136" s="215" t="s">
        <v>75</v>
      </c>
      <c r="E136" s="246" t="s">
        <v>358</v>
      </c>
      <c r="F136" s="246" t="s">
        <v>359</v>
      </c>
      <c r="G136" s="214"/>
      <c r="H136" s="214"/>
      <c r="I136" s="217"/>
      <c r="J136" s="247">
        <f>BK136</f>
        <v>0</v>
      </c>
      <c r="K136" s="214"/>
      <c r="L136" s="219"/>
      <c r="M136" s="220"/>
      <c r="N136" s="221"/>
      <c r="O136" s="221"/>
      <c r="P136" s="222">
        <f>SUM(P137:P148)</f>
        <v>0</v>
      </c>
      <c r="Q136" s="221"/>
      <c r="R136" s="222">
        <f>SUM(R137:R148)</f>
        <v>0</v>
      </c>
      <c r="S136" s="221"/>
      <c r="T136" s="223">
        <f>SUM(T137:T148)</f>
        <v>0</v>
      </c>
      <c r="U136" s="12"/>
      <c r="V136" s="12"/>
      <c r="W136" s="12"/>
      <c r="X136" s="12"/>
      <c r="Y136" s="12"/>
      <c r="Z136" s="12"/>
      <c r="AA136" s="12"/>
      <c r="AB136" s="12"/>
      <c r="AC136" s="12"/>
      <c r="AD136" s="12"/>
      <c r="AE136" s="12"/>
      <c r="AR136" s="224" t="s">
        <v>341</v>
      </c>
      <c r="AT136" s="225" t="s">
        <v>75</v>
      </c>
      <c r="AU136" s="225" t="s">
        <v>83</v>
      </c>
      <c r="AY136" s="224" t="s">
        <v>342</v>
      </c>
      <c r="BK136" s="226">
        <f>SUM(BK137:BK148)</f>
        <v>0</v>
      </c>
    </row>
    <row r="137" s="2" customFormat="1" ht="16.5" customHeight="1">
      <c r="A137" s="39"/>
      <c r="B137" s="40"/>
      <c r="C137" s="227" t="s">
        <v>92</v>
      </c>
      <c r="D137" s="227" t="s">
        <v>343</v>
      </c>
      <c r="E137" s="228" t="s">
        <v>5087</v>
      </c>
      <c r="F137" s="229" t="s">
        <v>366</v>
      </c>
      <c r="G137" s="230" t="s">
        <v>346</v>
      </c>
      <c r="H137" s="231">
        <v>1</v>
      </c>
      <c r="I137" s="232"/>
      <c r="J137" s="233">
        <f>ROUND(I137*H137,2)</f>
        <v>0</v>
      </c>
      <c r="K137" s="229" t="s">
        <v>1</v>
      </c>
      <c r="L137" s="45"/>
      <c r="M137" s="234" t="s">
        <v>1</v>
      </c>
      <c r="N137" s="235" t="s">
        <v>41</v>
      </c>
      <c r="O137" s="92"/>
      <c r="P137" s="236">
        <f>O137*H137</f>
        <v>0</v>
      </c>
      <c r="Q137" s="236">
        <v>0</v>
      </c>
      <c r="R137" s="236">
        <f>Q137*H137</f>
        <v>0</v>
      </c>
      <c r="S137" s="236">
        <v>0</v>
      </c>
      <c r="T137" s="237">
        <f>S137*H137</f>
        <v>0</v>
      </c>
      <c r="U137" s="39"/>
      <c r="V137" s="39"/>
      <c r="W137" s="39"/>
      <c r="X137" s="39"/>
      <c r="Y137" s="39"/>
      <c r="Z137" s="39"/>
      <c r="AA137" s="39"/>
      <c r="AB137" s="39"/>
      <c r="AC137" s="39"/>
      <c r="AD137" s="39"/>
      <c r="AE137" s="39"/>
      <c r="AR137" s="238" t="s">
        <v>347</v>
      </c>
      <c r="AT137" s="238" t="s">
        <v>343</v>
      </c>
      <c r="AU137" s="238" t="s">
        <v>85</v>
      </c>
      <c r="AY137" s="18" t="s">
        <v>342</v>
      </c>
      <c r="BE137" s="239">
        <f>IF(N137="základní",J137,0)</f>
        <v>0</v>
      </c>
      <c r="BF137" s="239">
        <f>IF(N137="snížená",J137,0)</f>
        <v>0</v>
      </c>
      <c r="BG137" s="239">
        <f>IF(N137="zákl. přenesená",J137,0)</f>
        <v>0</v>
      </c>
      <c r="BH137" s="239">
        <f>IF(N137="sníž. přenesená",J137,0)</f>
        <v>0</v>
      </c>
      <c r="BI137" s="239">
        <f>IF(N137="nulová",J137,0)</f>
        <v>0</v>
      </c>
      <c r="BJ137" s="18" t="s">
        <v>83</v>
      </c>
      <c r="BK137" s="239">
        <f>ROUND(I137*H137,2)</f>
        <v>0</v>
      </c>
      <c r="BL137" s="18" t="s">
        <v>347</v>
      </c>
      <c r="BM137" s="238" t="s">
        <v>5088</v>
      </c>
    </row>
    <row r="138" s="2" customFormat="1">
      <c r="A138" s="39"/>
      <c r="B138" s="40"/>
      <c r="C138" s="41"/>
      <c r="D138" s="240" t="s">
        <v>349</v>
      </c>
      <c r="E138" s="41"/>
      <c r="F138" s="241" t="s">
        <v>366</v>
      </c>
      <c r="G138" s="41"/>
      <c r="H138" s="41"/>
      <c r="I138" s="242"/>
      <c r="J138" s="41"/>
      <c r="K138" s="41"/>
      <c r="L138" s="45"/>
      <c r="M138" s="243"/>
      <c r="N138" s="244"/>
      <c r="O138" s="92"/>
      <c r="P138" s="92"/>
      <c r="Q138" s="92"/>
      <c r="R138" s="92"/>
      <c r="S138" s="92"/>
      <c r="T138" s="93"/>
      <c r="U138" s="39"/>
      <c r="V138" s="39"/>
      <c r="W138" s="39"/>
      <c r="X138" s="39"/>
      <c r="Y138" s="39"/>
      <c r="Z138" s="39"/>
      <c r="AA138" s="39"/>
      <c r="AB138" s="39"/>
      <c r="AC138" s="39"/>
      <c r="AD138" s="39"/>
      <c r="AE138" s="39"/>
      <c r="AT138" s="18" t="s">
        <v>349</v>
      </c>
      <c r="AU138" s="18" t="s">
        <v>85</v>
      </c>
    </row>
    <row r="139" s="2" customFormat="1" ht="16.5" customHeight="1">
      <c r="A139" s="39"/>
      <c r="B139" s="40"/>
      <c r="C139" s="227" t="s">
        <v>360</v>
      </c>
      <c r="D139" s="227" t="s">
        <v>343</v>
      </c>
      <c r="E139" s="228" t="s">
        <v>5089</v>
      </c>
      <c r="F139" s="229" t="s">
        <v>370</v>
      </c>
      <c r="G139" s="230" t="s">
        <v>346</v>
      </c>
      <c r="H139" s="231">
        <v>1</v>
      </c>
      <c r="I139" s="232"/>
      <c r="J139" s="233">
        <f>ROUND(I139*H139,2)</f>
        <v>0</v>
      </c>
      <c r="K139" s="229" t="s">
        <v>1</v>
      </c>
      <c r="L139" s="45"/>
      <c r="M139" s="234" t="s">
        <v>1</v>
      </c>
      <c r="N139" s="235" t="s">
        <v>41</v>
      </c>
      <c r="O139" s="92"/>
      <c r="P139" s="236">
        <f>O139*H139</f>
        <v>0</v>
      </c>
      <c r="Q139" s="236">
        <v>0</v>
      </c>
      <c r="R139" s="236">
        <f>Q139*H139</f>
        <v>0</v>
      </c>
      <c r="S139" s="236">
        <v>0</v>
      </c>
      <c r="T139" s="237">
        <f>S139*H139</f>
        <v>0</v>
      </c>
      <c r="U139" s="39"/>
      <c r="V139" s="39"/>
      <c r="W139" s="39"/>
      <c r="X139" s="39"/>
      <c r="Y139" s="39"/>
      <c r="Z139" s="39"/>
      <c r="AA139" s="39"/>
      <c r="AB139" s="39"/>
      <c r="AC139" s="39"/>
      <c r="AD139" s="39"/>
      <c r="AE139" s="39"/>
      <c r="AR139" s="238" t="s">
        <v>347</v>
      </c>
      <c r="AT139" s="238" t="s">
        <v>343</v>
      </c>
      <c r="AU139" s="238" t="s">
        <v>85</v>
      </c>
      <c r="AY139" s="18" t="s">
        <v>342</v>
      </c>
      <c r="BE139" s="239">
        <f>IF(N139="základní",J139,0)</f>
        <v>0</v>
      </c>
      <c r="BF139" s="239">
        <f>IF(N139="snížená",J139,0)</f>
        <v>0</v>
      </c>
      <c r="BG139" s="239">
        <f>IF(N139="zákl. přenesená",J139,0)</f>
        <v>0</v>
      </c>
      <c r="BH139" s="239">
        <f>IF(N139="sníž. přenesená",J139,0)</f>
        <v>0</v>
      </c>
      <c r="BI139" s="239">
        <f>IF(N139="nulová",J139,0)</f>
        <v>0</v>
      </c>
      <c r="BJ139" s="18" t="s">
        <v>83</v>
      </c>
      <c r="BK139" s="239">
        <f>ROUND(I139*H139,2)</f>
        <v>0</v>
      </c>
      <c r="BL139" s="18" t="s">
        <v>347</v>
      </c>
      <c r="BM139" s="238" t="s">
        <v>5090</v>
      </c>
    </row>
    <row r="140" s="2" customFormat="1">
      <c r="A140" s="39"/>
      <c r="B140" s="40"/>
      <c r="C140" s="41"/>
      <c r="D140" s="240" t="s">
        <v>349</v>
      </c>
      <c r="E140" s="41"/>
      <c r="F140" s="241" t="s">
        <v>370</v>
      </c>
      <c r="G140" s="41"/>
      <c r="H140" s="41"/>
      <c r="I140" s="242"/>
      <c r="J140" s="41"/>
      <c r="K140" s="41"/>
      <c r="L140" s="45"/>
      <c r="M140" s="243"/>
      <c r="N140" s="244"/>
      <c r="O140" s="92"/>
      <c r="P140" s="92"/>
      <c r="Q140" s="92"/>
      <c r="R140" s="92"/>
      <c r="S140" s="92"/>
      <c r="T140" s="93"/>
      <c r="U140" s="39"/>
      <c r="V140" s="39"/>
      <c r="W140" s="39"/>
      <c r="X140" s="39"/>
      <c r="Y140" s="39"/>
      <c r="Z140" s="39"/>
      <c r="AA140" s="39"/>
      <c r="AB140" s="39"/>
      <c r="AC140" s="39"/>
      <c r="AD140" s="39"/>
      <c r="AE140" s="39"/>
      <c r="AT140" s="18" t="s">
        <v>349</v>
      </c>
      <c r="AU140" s="18" t="s">
        <v>85</v>
      </c>
    </row>
    <row r="141" s="2" customFormat="1" ht="16.5" customHeight="1">
      <c r="A141" s="39"/>
      <c r="B141" s="40"/>
      <c r="C141" s="227" t="s">
        <v>341</v>
      </c>
      <c r="D141" s="227" t="s">
        <v>343</v>
      </c>
      <c r="E141" s="228" t="s">
        <v>5091</v>
      </c>
      <c r="F141" s="229" t="s">
        <v>378</v>
      </c>
      <c r="G141" s="230" t="s">
        <v>346</v>
      </c>
      <c r="H141" s="231">
        <v>1</v>
      </c>
      <c r="I141" s="232"/>
      <c r="J141" s="233">
        <f>ROUND(I141*H141,2)</f>
        <v>0</v>
      </c>
      <c r="K141" s="229" t="s">
        <v>1</v>
      </c>
      <c r="L141" s="45"/>
      <c r="M141" s="234" t="s">
        <v>1</v>
      </c>
      <c r="N141" s="235" t="s">
        <v>41</v>
      </c>
      <c r="O141" s="92"/>
      <c r="P141" s="236">
        <f>O141*H141</f>
        <v>0</v>
      </c>
      <c r="Q141" s="236">
        <v>0</v>
      </c>
      <c r="R141" s="236">
        <f>Q141*H141</f>
        <v>0</v>
      </c>
      <c r="S141" s="236">
        <v>0</v>
      </c>
      <c r="T141" s="237">
        <f>S141*H141</f>
        <v>0</v>
      </c>
      <c r="U141" s="39"/>
      <c r="V141" s="39"/>
      <c r="W141" s="39"/>
      <c r="X141" s="39"/>
      <c r="Y141" s="39"/>
      <c r="Z141" s="39"/>
      <c r="AA141" s="39"/>
      <c r="AB141" s="39"/>
      <c r="AC141" s="39"/>
      <c r="AD141" s="39"/>
      <c r="AE141" s="39"/>
      <c r="AR141" s="238" t="s">
        <v>347</v>
      </c>
      <c r="AT141" s="238" t="s">
        <v>343</v>
      </c>
      <c r="AU141" s="238" t="s">
        <v>85</v>
      </c>
      <c r="AY141" s="18" t="s">
        <v>342</v>
      </c>
      <c r="BE141" s="239">
        <f>IF(N141="základní",J141,0)</f>
        <v>0</v>
      </c>
      <c r="BF141" s="239">
        <f>IF(N141="snížená",J141,0)</f>
        <v>0</v>
      </c>
      <c r="BG141" s="239">
        <f>IF(N141="zákl. přenesená",J141,0)</f>
        <v>0</v>
      </c>
      <c r="BH141" s="239">
        <f>IF(N141="sníž. přenesená",J141,0)</f>
        <v>0</v>
      </c>
      <c r="BI141" s="239">
        <f>IF(N141="nulová",J141,0)</f>
        <v>0</v>
      </c>
      <c r="BJ141" s="18" t="s">
        <v>83</v>
      </c>
      <c r="BK141" s="239">
        <f>ROUND(I141*H141,2)</f>
        <v>0</v>
      </c>
      <c r="BL141" s="18" t="s">
        <v>347</v>
      </c>
      <c r="BM141" s="238" t="s">
        <v>5092</v>
      </c>
    </row>
    <row r="142" s="2" customFormat="1">
      <c r="A142" s="39"/>
      <c r="B142" s="40"/>
      <c r="C142" s="41"/>
      <c r="D142" s="240" t="s">
        <v>349</v>
      </c>
      <c r="E142" s="41"/>
      <c r="F142" s="241" t="s">
        <v>378</v>
      </c>
      <c r="G142" s="41"/>
      <c r="H142" s="41"/>
      <c r="I142" s="242"/>
      <c r="J142" s="41"/>
      <c r="K142" s="41"/>
      <c r="L142" s="45"/>
      <c r="M142" s="243"/>
      <c r="N142" s="244"/>
      <c r="O142" s="92"/>
      <c r="P142" s="92"/>
      <c r="Q142" s="92"/>
      <c r="R142" s="92"/>
      <c r="S142" s="92"/>
      <c r="T142" s="93"/>
      <c r="U142" s="39"/>
      <c r="V142" s="39"/>
      <c r="W142" s="39"/>
      <c r="X142" s="39"/>
      <c r="Y142" s="39"/>
      <c r="Z142" s="39"/>
      <c r="AA142" s="39"/>
      <c r="AB142" s="39"/>
      <c r="AC142" s="39"/>
      <c r="AD142" s="39"/>
      <c r="AE142" s="39"/>
      <c r="AT142" s="18" t="s">
        <v>349</v>
      </c>
      <c r="AU142" s="18" t="s">
        <v>85</v>
      </c>
    </row>
    <row r="143" s="2" customFormat="1">
      <c r="A143" s="39"/>
      <c r="B143" s="40"/>
      <c r="C143" s="41"/>
      <c r="D143" s="240" t="s">
        <v>350</v>
      </c>
      <c r="E143" s="41"/>
      <c r="F143" s="245" t="s">
        <v>380</v>
      </c>
      <c r="G143" s="41"/>
      <c r="H143" s="41"/>
      <c r="I143" s="242"/>
      <c r="J143" s="41"/>
      <c r="K143" s="41"/>
      <c r="L143" s="45"/>
      <c r="M143" s="243"/>
      <c r="N143" s="244"/>
      <c r="O143" s="92"/>
      <c r="P143" s="92"/>
      <c r="Q143" s="92"/>
      <c r="R143" s="92"/>
      <c r="S143" s="92"/>
      <c r="T143" s="93"/>
      <c r="U143" s="39"/>
      <c r="V143" s="39"/>
      <c r="W143" s="39"/>
      <c r="X143" s="39"/>
      <c r="Y143" s="39"/>
      <c r="Z143" s="39"/>
      <c r="AA143" s="39"/>
      <c r="AB143" s="39"/>
      <c r="AC143" s="39"/>
      <c r="AD143" s="39"/>
      <c r="AE143" s="39"/>
      <c r="AT143" s="18" t="s">
        <v>350</v>
      </c>
      <c r="AU143" s="18" t="s">
        <v>85</v>
      </c>
    </row>
    <row r="144" s="2" customFormat="1" ht="16.5" customHeight="1">
      <c r="A144" s="39"/>
      <c r="B144" s="40"/>
      <c r="C144" s="227" t="s">
        <v>368</v>
      </c>
      <c r="D144" s="227" t="s">
        <v>343</v>
      </c>
      <c r="E144" s="228" t="s">
        <v>5093</v>
      </c>
      <c r="F144" s="229" t="s">
        <v>383</v>
      </c>
      <c r="G144" s="230" t="s">
        <v>346</v>
      </c>
      <c r="H144" s="231">
        <v>1</v>
      </c>
      <c r="I144" s="232"/>
      <c r="J144" s="233">
        <f>ROUND(I144*H144,2)</f>
        <v>0</v>
      </c>
      <c r="K144" s="229" t="s">
        <v>1</v>
      </c>
      <c r="L144" s="45"/>
      <c r="M144" s="234" t="s">
        <v>1</v>
      </c>
      <c r="N144" s="235" t="s">
        <v>41</v>
      </c>
      <c r="O144" s="92"/>
      <c r="P144" s="236">
        <f>O144*H144</f>
        <v>0</v>
      </c>
      <c r="Q144" s="236">
        <v>0</v>
      </c>
      <c r="R144" s="236">
        <f>Q144*H144</f>
        <v>0</v>
      </c>
      <c r="S144" s="236">
        <v>0</v>
      </c>
      <c r="T144" s="237">
        <f>S144*H144</f>
        <v>0</v>
      </c>
      <c r="U144" s="39"/>
      <c r="V144" s="39"/>
      <c r="W144" s="39"/>
      <c r="X144" s="39"/>
      <c r="Y144" s="39"/>
      <c r="Z144" s="39"/>
      <c r="AA144" s="39"/>
      <c r="AB144" s="39"/>
      <c r="AC144" s="39"/>
      <c r="AD144" s="39"/>
      <c r="AE144" s="39"/>
      <c r="AR144" s="238" t="s">
        <v>347</v>
      </c>
      <c r="AT144" s="238" t="s">
        <v>343</v>
      </c>
      <c r="AU144" s="238" t="s">
        <v>85</v>
      </c>
      <c r="AY144" s="18" t="s">
        <v>342</v>
      </c>
      <c r="BE144" s="239">
        <f>IF(N144="základní",J144,0)</f>
        <v>0</v>
      </c>
      <c r="BF144" s="239">
        <f>IF(N144="snížená",J144,0)</f>
        <v>0</v>
      </c>
      <c r="BG144" s="239">
        <f>IF(N144="zákl. přenesená",J144,0)</f>
        <v>0</v>
      </c>
      <c r="BH144" s="239">
        <f>IF(N144="sníž. přenesená",J144,0)</f>
        <v>0</v>
      </c>
      <c r="BI144" s="239">
        <f>IF(N144="nulová",J144,0)</f>
        <v>0</v>
      </c>
      <c r="BJ144" s="18" t="s">
        <v>83</v>
      </c>
      <c r="BK144" s="239">
        <f>ROUND(I144*H144,2)</f>
        <v>0</v>
      </c>
      <c r="BL144" s="18" t="s">
        <v>347</v>
      </c>
      <c r="BM144" s="238" t="s">
        <v>5094</v>
      </c>
    </row>
    <row r="145" s="2" customFormat="1">
      <c r="A145" s="39"/>
      <c r="B145" s="40"/>
      <c r="C145" s="41"/>
      <c r="D145" s="240" t="s">
        <v>349</v>
      </c>
      <c r="E145" s="41"/>
      <c r="F145" s="241" t="s">
        <v>383</v>
      </c>
      <c r="G145" s="41"/>
      <c r="H145" s="41"/>
      <c r="I145" s="242"/>
      <c r="J145" s="41"/>
      <c r="K145" s="41"/>
      <c r="L145" s="45"/>
      <c r="M145" s="243"/>
      <c r="N145" s="244"/>
      <c r="O145" s="92"/>
      <c r="P145" s="92"/>
      <c r="Q145" s="92"/>
      <c r="R145" s="92"/>
      <c r="S145" s="92"/>
      <c r="T145" s="93"/>
      <c r="U145" s="39"/>
      <c r="V145" s="39"/>
      <c r="W145" s="39"/>
      <c r="X145" s="39"/>
      <c r="Y145" s="39"/>
      <c r="Z145" s="39"/>
      <c r="AA145" s="39"/>
      <c r="AB145" s="39"/>
      <c r="AC145" s="39"/>
      <c r="AD145" s="39"/>
      <c r="AE145" s="39"/>
      <c r="AT145" s="18" t="s">
        <v>349</v>
      </c>
      <c r="AU145" s="18" t="s">
        <v>85</v>
      </c>
    </row>
    <row r="146" s="2" customFormat="1">
      <c r="A146" s="39"/>
      <c r="B146" s="40"/>
      <c r="C146" s="41"/>
      <c r="D146" s="240" t="s">
        <v>350</v>
      </c>
      <c r="E146" s="41"/>
      <c r="F146" s="245" t="s">
        <v>385</v>
      </c>
      <c r="G146" s="41"/>
      <c r="H146" s="41"/>
      <c r="I146" s="242"/>
      <c r="J146" s="41"/>
      <c r="K146" s="41"/>
      <c r="L146" s="45"/>
      <c r="M146" s="243"/>
      <c r="N146" s="244"/>
      <c r="O146" s="92"/>
      <c r="P146" s="92"/>
      <c r="Q146" s="92"/>
      <c r="R146" s="92"/>
      <c r="S146" s="92"/>
      <c r="T146" s="93"/>
      <c r="U146" s="39"/>
      <c r="V146" s="39"/>
      <c r="W146" s="39"/>
      <c r="X146" s="39"/>
      <c r="Y146" s="39"/>
      <c r="Z146" s="39"/>
      <c r="AA146" s="39"/>
      <c r="AB146" s="39"/>
      <c r="AC146" s="39"/>
      <c r="AD146" s="39"/>
      <c r="AE146" s="39"/>
      <c r="AT146" s="18" t="s">
        <v>350</v>
      </c>
      <c r="AU146" s="18" t="s">
        <v>85</v>
      </c>
    </row>
    <row r="147" s="2" customFormat="1" ht="16.5" customHeight="1">
      <c r="A147" s="39"/>
      <c r="B147" s="40"/>
      <c r="C147" s="227" t="s">
        <v>372</v>
      </c>
      <c r="D147" s="227" t="s">
        <v>343</v>
      </c>
      <c r="E147" s="228" t="s">
        <v>5095</v>
      </c>
      <c r="F147" s="229" t="s">
        <v>388</v>
      </c>
      <c r="G147" s="230" t="s">
        <v>346</v>
      </c>
      <c r="H147" s="231">
        <v>1</v>
      </c>
      <c r="I147" s="232"/>
      <c r="J147" s="233">
        <f>ROUND(I147*H147,2)</f>
        <v>0</v>
      </c>
      <c r="K147" s="229" t="s">
        <v>1</v>
      </c>
      <c r="L147" s="45"/>
      <c r="M147" s="234" t="s">
        <v>1</v>
      </c>
      <c r="N147" s="235" t="s">
        <v>41</v>
      </c>
      <c r="O147" s="92"/>
      <c r="P147" s="236">
        <f>O147*H147</f>
        <v>0</v>
      </c>
      <c r="Q147" s="236">
        <v>0</v>
      </c>
      <c r="R147" s="236">
        <f>Q147*H147</f>
        <v>0</v>
      </c>
      <c r="S147" s="236">
        <v>0</v>
      </c>
      <c r="T147" s="237">
        <f>S147*H147</f>
        <v>0</v>
      </c>
      <c r="U147" s="39"/>
      <c r="V147" s="39"/>
      <c r="W147" s="39"/>
      <c r="X147" s="39"/>
      <c r="Y147" s="39"/>
      <c r="Z147" s="39"/>
      <c r="AA147" s="39"/>
      <c r="AB147" s="39"/>
      <c r="AC147" s="39"/>
      <c r="AD147" s="39"/>
      <c r="AE147" s="39"/>
      <c r="AR147" s="238" t="s">
        <v>347</v>
      </c>
      <c r="AT147" s="238" t="s">
        <v>343</v>
      </c>
      <c r="AU147" s="238" t="s">
        <v>85</v>
      </c>
      <c r="AY147" s="18" t="s">
        <v>342</v>
      </c>
      <c r="BE147" s="239">
        <f>IF(N147="základní",J147,0)</f>
        <v>0</v>
      </c>
      <c r="BF147" s="239">
        <f>IF(N147="snížená",J147,0)</f>
        <v>0</v>
      </c>
      <c r="BG147" s="239">
        <f>IF(N147="zákl. přenesená",J147,0)</f>
        <v>0</v>
      </c>
      <c r="BH147" s="239">
        <f>IF(N147="sníž. přenesená",J147,0)</f>
        <v>0</v>
      </c>
      <c r="BI147" s="239">
        <f>IF(N147="nulová",J147,0)</f>
        <v>0</v>
      </c>
      <c r="BJ147" s="18" t="s">
        <v>83</v>
      </c>
      <c r="BK147" s="239">
        <f>ROUND(I147*H147,2)</f>
        <v>0</v>
      </c>
      <c r="BL147" s="18" t="s">
        <v>347</v>
      </c>
      <c r="BM147" s="238" t="s">
        <v>5096</v>
      </c>
    </row>
    <row r="148" s="2" customFormat="1">
      <c r="A148" s="39"/>
      <c r="B148" s="40"/>
      <c r="C148" s="41"/>
      <c r="D148" s="240" t="s">
        <v>349</v>
      </c>
      <c r="E148" s="41"/>
      <c r="F148" s="241" t="s">
        <v>388</v>
      </c>
      <c r="G148" s="41"/>
      <c r="H148" s="41"/>
      <c r="I148" s="242"/>
      <c r="J148" s="41"/>
      <c r="K148" s="41"/>
      <c r="L148" s="45"/>
      <c r="M148" s="243"/>
      <c r="N148" s="244"/>
      <c r="O148" s="92"/>
      <c r="P148" s="92"/>
      <c r="Q148" s="92"/>
      <c r="R148" s="92"/>
      <c r="S148" s="92"/>
      <c r="T148" s="93"/>
      <c r="U148" s="39"/>
      <c r="V148" s="39"/>
      <c r="W148" s="39"/>
      <c r="X148" s="39"/>
      <c r="Y148" s="39"/>
      <c r="Z148" s="39"/>
      <c r="AA148" s="39"/>
      <c r="AB148" s="39"/>
      <c r="AC148" s="39"/>
      <c r="AD148" s="39"/>
      <c r="AE148" s="39"/>
      <c r="AT148" s="18" t="s">
        <v>349</v>
      </c>
      <c r="AU148" s="18" t="s">
        <v>85</v>
      </c>
    </row>
    <row r="149" s="12" customFormat="1" ht="22.8" customHeight="1">
      <c r="A149" s="12"/>
      <c r="B149" s="213"/>
      <c r="C149" s="214"/>
      <c r="D149" s="215" t="s">
        <v>75</v>
      </c>
      <c r="E149" s="246" t="s">
        <v>390</v>
      </c>
      <c r="F149" s="246" t="s">
        <v>391</v>
      </c>
      <c r="G149" s="214"/>
      <c r="H149" s="214"/>
      <c r="I149" s="217"/>
      <c r="J149" s="247">
        <f>BK149</f>
        <v>0</v>
      </c>
      <c r="K149" s="214"/>
      <c r="L149" s="219"/>
      <c r="M149" s="220"/>
      <c r="N149" s="221"/>
      <c r="O149" s="221"/>
      <c r="P149" s="222">
        <f>SUM(P150:P155)</f>
        <v>0</v>
      </c>
      <c r="Q149" s="221"/>
      <c r="R149" s="222">
        <f>SUM(R150:R155)</f>
        <v>0</v>
      </c>
      <c r="S149" s="221"/>
      <c r="T149" s="223">
        <f>SUM(T150:T155)</f>
        <v>0</v>
      </c>
      <c r="U149" s="12"/>
      <c r="V149" s="12"/>
      <c r="W149" s="12"/>
      <c r="X149" s="12"/>
      <c r="Y149" s="12"/>
      <c r="Z149" s="12"/>
      <c r="AA149" s="12"/>
      <c r="AB149" s="12"/>
      <c r="AC149" s="12"/>
      <c r="AD149" s="12"/>
      <c r="AE149" s="12"/>
      <c r="AR149" s="224" t="s">
        <v>341</v>
      </c>
      <c r="AT149" s="225" t="s">
        <v>75</v>
      </c>
      <c r="AU149" s="225" t="s">
        <v>83</v>
      </c>
      <c r="AY149" s="224" t="s">
        <v>342</v>
      </c>
      <c r="BK149" s="226">
        <f>SUM(BK150:BK155)</f>
        <v>0</v>
      </c>
    </row>
    <row r="150" s="2" customFormat="1" ht="16.5" customHeight="1">
      <c r="A150" s="39"/>
      <c r="B150" s="40"/>
      <c r="C150" s="227" t="s">
        <v>376</v>
      </c>
      <c r="D150" s="227" t="s">
        <v>343</v>
      </c>
      <c r="E150" s="228" t="s">
        <v>5097</v>
      </c>
      <c r="F150" s="229" t="s">
        <v>394</v>
      </c>
      <c r="G150" s="230" t="s">
        <v>346</v>
      </c>
      <c r="H150" s="231">
        <v>1</v>
      </c>
      <c r="I150" s="232"/>
      <c r="J150" s="233">
        <f>ROUND(I150*H150,2)</f>
        <v>0</v>
      </c>
      <c r="K150" s="229" t="s">
        <v>1</v>
      </c>
      <c r="L150" s="45"/>
      <c r="M150" s="234" t="s">
        <v>1</v>
      </c>
      <c r="N150" s="235" t="s">
        <v>41</v>
      </c>
      <c r="O150" s="92"/>
      <c r="P150" s="236">
        <f>O150*H150</f>
        <v>0</v>
      </c>
      <c r="Q150" s="236">
        <v>0</v>
      </c>
      <c r="R150" s="236">
        <f>Q150*H150</f>
        <v>0</v>
      </c>
      <c r="S150" s="236">
        <v>0</v>
      </c>
      <c r="T150" s="237">
        <f>S150*H150</f>
        <v>0</v>
      </c>
      <c r="U150" s="39"/>
      <c r="V150" s="39"/>
      <c r="W150" s="39"/>
      <c r="X150" s="39"/>
      <c r="Y150" s="39"/>
      <c r="Z150" s="39"/>
      <c r="AA150" s="39"/>
      <c r="AB150" s="39"/>
      <c r="AC150" s="39"/>
      <c r="AD150" s="39"/>
      <c r="AE150" s="39"/>
      <c r="AR150" s="238" t="s">
        <v>347</v>
      </c>
      <c r="AT150" s="238" t="s">
        <v>343</v>
      </c>
      <c r="AU150" s="238" t="s">
        <v>85</v>
      </c>
      <c r="AY150" s="18" t="s">
        <v>342</v>
      </c>
      <c r="BE150" s="239">
        <f>IF(N150="základní",J150,0)</f>
        <v>0</v>
      </c>
      <c r="BF150" s="239">
        <f>IF(N150="snížená",J150,0)</f>
        <v>0</v>
      </c>
      <c r="BG150" s="239">
        <f>IF(N150="zákl. přenesená",J150,0)</f>
        <v>0</v>
      </c>
      <c r="BH150" s="239">
        <f>IF(N150="sníž. přenesená",J150,0)</f>
        <v>0</v>
      </c>
      <c r="BI150" s="239">
        <f>IF(N150="nulová",J150,0)</f>
        <v>0</v>
      </c>
      <c r="BJ150" s="18" t="s">
        <v>83</v>
      </c>
      <c r="BK150" s="239">
        <f>ROUND(I150*H150,2)</f>
        <v>0</v>
      </c>
      <c r="BL150" s="18" t="s">
        <v>347</v>
      </c>
      <c r="BM150" s="238" t="s">
        <v>5098</v>
      </c>
    </row>
    <row r="151" s="2" customFormat="1">
      <c r="A151" s="39"/>
      <c r="B151" s="40"/>
      <c r="C151" s="41"/>
      <c r="D151" s="240" t="s">
        <v>349</v>
      </c>
      <c r="E151" s="41"/>
      <c r="F151" s="241" t="s">
        <v>394</v>
      </c>
      <c r="G151" s="41"/>
      <c r="H151" s="41"/>
      <c r="I151" s="242"/>
      <c r="J151" s="41"/>
      <c r="K151" s="41"/>
      <c r="L151" s="45"/>
      <c r="M151" s="243"/>
      <c r="N151" s="244"/>
      <c r="O151" s="92"/>
      <c r="P151" s="92"/>
      <c r="Q151" s="92"/>
      <c r="R151" s="92"/>
      <c r="S151" s="92"/>
      <c r="T151" s="93"/>
      <c r="U151" s="39"/>
      <c r="V151" s="39"/>
      <c r="W151" s="39"/>
      <c r="X151" s="39"/>
      <c r="Y151" s="39"/>
      <c r="Z151" s="39"/>
      <c r="AA151" s="39"/>
      <c r="AB151" s="39"/>
      <c r="AC151" s="39"/>
      <c r="AD151" s="39"/>
      <c r="AE151" s="39"/>
      <c r="AT151" s="18" t="s">
        <v>349</v>
      </c>
      <c r="AU151" s="18" t="s">
        <v>85</v>
      </c>
    </row>
    <row r="152" s="2" customFormat="1">
      <c r="A152" s="39"/>
      <c r="B152" s="40"/>
      <c r="C152" s="41"/>
      <c r="D152" s="240" t="s">
        <v>350</v>
      </c>
      <c r="E152" s="41"/>
      <c r="F152" s="245" t="s">
        <v>396</v>
      </c>
      <c r="G152" s="41"/>
      <c r="H152" s="41"/>
      <c r="I152" s="242"/>
      <c r="J152" s="41"/>
      <c r="K152" s="41"/>
      <c r="L152" s="45"/>
      <c r="M152" s="243"/>
      <c r="N152" s="244"/>
      <c r="O152" s="92"/>
      <c r="P152" s="92"/>
      <c r="Q152" s="92"/>
      <c r="R152" s="92"/>
      <c r="S152" s="92"/>
      <c r="T152" s="93"/>
      <c r="U152" s="39"/>
      <c r="V152" s="39"/>
      <c r="W152" s="39"/>
      <c r="X152" s="39"/>
      <c r="Y152" s="39"/>
      <c r="Z152" s="39"/>
      <c r="AA152" s="39"/>
      <c r="AB152" s="39"/>
      <c r="AC152" s="39"/>
      <c r="AD152" s="39"/>
      <c r="AE152" s="39"/>
      <c r="AT152" s="18" t="s">
        <v>350</v>
      </c>
      <c r="AU152" s="18" t="s">
        <v>85</v>
      </c>
    </row>
    <row r="153" s="2" customFormat="1" ht="16.5" customHeight="1">
      <c r="A153" s="39"/>
      <c r="B153" s="40"/>
      <c r="C153" s="227" t="s">
        <v>381</v>
      </c>
      <c r="D153" s="227" t="s">
        <v>343</v>
      </c>
      <c r="E153" s="228" t="s">
        <v>5099</v>
      </c>
      <c r="F153" s="229" t="s">
        <v>5100</v>
      </c>
      <c r="G153" s="230" t="s">
        <v>346</v>
      </c>
      <c r="H153" s="231">
        <v>1</v>
      </c>
      <c r="I153" s="232"/>
      <c r="J153" s="233">
        <f>ROUND(I153*H153,2)</f>
        <v>0</v>
      </c>
      <c r="K153" s="229" t="s">
        <v>1</v>
      </c>
      <c r="L153" s="45"/>
      <c r="M153" s="234" t="s">
        <v>1</v>
      </c>
      <c r="N153" s="235" t="s">
        <v>41</v>
      </c>
      <c r="O153" s="92"/>
      <c r="P153" s="236">
        <f>O153*H153</f>
        <v>0</v>
      </c>
      <c r="Q153" s="236">
        <v>0</v>
      </c>
      <c r="R153" s="236">
        <f>Q153*H153</f>
        <v>0</v>
      </c>
      <c r="S153" s="236">
        <v>0</v>
      </c>
      <c r="T153" s="237">
        <f>S153*H153</f>
        <v>0</v>
      </c>
      <c r="U153" s="39"/>
      <c r="V153" s="39"/>
      <c r="W153" s="39"/>
      <c r="X153" s="39"/>
      <c r="Y153" s="39"/>
      <c r="Z153" s="39"/>
      <c r="AA153" s="39"/>
      <c r="AB153" s="39"/>
      <c r="AC153" s="39"/>
      <c r="AD153" s="39"/>
      <c r="AE153" s="39"/>
      <c r="AR153" s="238" t="s">
        <v>347</v>
      </c>
      <c r="AT153" s="238" t="s">
        <v>343</v>
      </c>
      <c r="AU153" s="238" t="s">
        <v>85</v>
      </c>
      <c r="AY153" s="18" t="s">
        <v>342</v>
      </c>
      <c r="BE153" s="239">
        <f>IF(N153="základní",J153,0)</f>
        <v>0</v>
      </c>
      <c r="BF153" s="239">
        <f>IF(N153="snížená",J153,0)</f>
        <v>0</v>
      </c>
      <c r="BG153" s="239">
        <f>IF(N153="zákl. přenesená",J153,0)</f>
        <v>0</v>
      </c>
      <c r="BH153" s="239">
        <f>IF(N153="sníž. přenesená",J153,0)</f>
        <v>0</v>
      </c>
      <c r="BI153" s="239">
        <f>IF(N153="nulová",J153,0)</f>
        <v>0</v>
      </c>
      <c r="BJ153" s="18" t="s">
        <v>83</v>
      </c>
      <c r="BK153" s="239">
        <f>ROUND(I153*H153,2)</f>
        <v>0</v>
      </c>
      <c r="BL153" s="18" t="s">
        <v>347</v>
      </c>
      <c r="BM153" s="238" t="s">
        <v>5101</v>
      </c>
    </row>
    <row r="154" s="2" customFormat="1">
      <c r="A154" s="39"/>
      <c r="B154" s="40"/>
      <c r="C154" s="41"/>
      <c r="D154" s="240" t="s">
        <v>349</v>
      </c>
      <c r="E154" s="41"/>
      <c r="F154" s="241" t="s">
        <v>5100</v>
      </c>
      <c r="G154" s="41"/>
      <c r="H154" s="41"/>
      <c r="I154" s="242"/>
      <c r="J154" s="41"/>
      <c r="K154" s="41"/>
      <c r="L154" s="45"/>
      <c r="M154" s="243"/>
      <c r="N154" s="244"/>
      <c r="O154" s="92"/>
      <c r="P154" s="92"/>
      <c r="Q154" s="92"/>
      <c r="R154" s="92"/>
      <c r="S154" s="92"/>
      <c r="T154" s="93"/>
      <c r="U154" s="39"/>
      <c r="V154" s="39"/>
      <c r="W154" s="39"/>
      <c r="X154" s="39"/>
      <c r="Y154" s="39"/>
      <c r="Z154" s="39"/>
      <c r="AA154" s="39"/>
      <c r="AB154" s="39"/>
      <c r="AC154" s="39"/>
      <c r="AD154" s="39"/>
      <c r="AE154" s="39"/>
      <c r="AT154" s="18" t="s">
        <v>349</v>
      </c>
      <c r="AU154" s="18" t="s">
        <v>85</v>
      </c>
    </row>
    <row r="155" s="2" customFormat="1">
      <c r="A155" s="39"/>
      <c r="B155" s="40"/>
      <c r="C155" s="41"/>
      <c r="D155" s="240" t="s">
        <v>350</v>
      </c>
      <c r="E155" s="41"/>
      <c r="F155" s="245" t="s">
        <v>5102</v>
      </c>
      <c r="G155" s="41"/>
      <c r="H155" s="41"/>
      <c r="I155" s="242"/>
      <c r="J155" s="41"/>
      <c r="K155" s="41"/>
      <c r="L155" s="45"/>
      <c r="M155" s="243"/>
      <c r="N155" s="244"/>
      <c r="O155" s="92"/>
      <c r="P155" s="92"/>
      <c r="Q155" s="92"/>
      <c r="R155" s="92"/>
      <c r="S155" s="92"/>
      <c r="T155" s="93"/>
      <c r="U155" s="39"/>
      <c r="V155" s="39"/>
      <c r="W155" s="39"/>
      <c r="X155" s="39"/>
      <c r="Y155" s="39"/>
      <c r="Z155" s="39"/>
      <c r="AA155" s="39"/>
      <c r="AB155" s="39"/>
      <c r="AC155" s="39"/>
      <c r="AD155" s="39"/>
      <c r="AE155" s="39"/>
      <c r="AT155" s="18" t="s">
        <v>350</v>
      </c>
      <c r="AU155" s="18" t="s">
        <v>85</v>
      </c>
    </row>
    <row r="156" s="12" customFormat="1" ht="22.8" customHeight="1">
      <c r="A156" s="12"/>
      <c r="B156" s="213"/>
      <c r="C156" s="214"/>
      <c r="D156" s="215" t="s">
        <v>75</v>
      </c>
      <c r="E156" s="246" t="s">
        <v>406</v>
      </c>
      <c r="F156" s="246" t="s">
        <v>407</v>
      </c>
      <c r="G156" s="214"/>
      <c r="H156" s="214"/>
      <c r="I156" s="217"/>
      <c r="J156" s="247">
        <f>BK156</f>
        <v>0</v>
      </c>
      <c r="K156" s="214"/>
      <c r="L156" s="219"/>
      <c r="M156" s="220"/>
      <c r="N156" s="221"/>
      <c r="O156" s="221"/>
      <c r="P156" s="222">
        <f>SUM(P157:P162)</f>
        <v>0</v>
      </c>
      <c r="Q156" s="221"/>
      <c r="R156" s="222">
        <f>SUM(R157:R162)</f>
        <v>0</v>
      </c>
      <c r="S156" s="221"/>
      <c r="T156" s="223">
        <f>SUM(T157:T162)</f>
        <v>0</v>
      </c>
      <c r="U156" s="12"/>
      <c r="V156" s="12"/>
      <c r="W156" s="12"/>
      <c r="X156" s="12"/>
      <c r="Y156" s="12"/>
      <c r="Z156" s="12"/>
      <c r="AA156" s="12"/>
      <c r="AB156" s="12"/>
      <c r="AC156" s="12"/>
      <c r="AD156" s="12"/>
      <c r="AE156" s="12"/>
      <c r="AR156" s="224" t="s">
        <v>341</v>
      </c>
      <c r="AT156" s="225" t="s">
        <v>75</v>
      </c>
      <c r="AU156" s="225" t="s">
        <v>83</v>
      </c>
      <c r="AY156" s="224" t="s">
        <v>342</v>
      </c>
      <c r="BK156" s="226">
        <f>SUM(BK157:BK162)</f>
        <v>0</v>
      </c>
    </row>
    <row r="157" s="2" customFormat="1" ht="16.5" customHeight="1">
      <c r="A157" s="39"/>
      <c r="B157" s="40"/>
      <c r="C157" s="227" t="s">
        <v>386</v>
      </c>
      <c r="D157" s="227" t="s">
        <v>343</v>
      </c>
      <c r="E157" s="228" t="s">
        <v>5103</v>
      </c>
      <c r="F157" s="229" t="s">
        <v>410</v>
      </c>
      <c r="G157" s="230" t="s">
        <v>346</v>
      </c>
      <c r="H157" s="231">
        <v>1</v>
      </c>
      <c r="I157" s="232"/>
      <c r="J157" s="233">
        <f>ROUND(I157*H157,2)</f>
        <v>0</v>
      </c>
      <c r="K157" s="229" t="s">
        <v>1</v>
      </c>
      <c r="L157" s="45"/>
      <c r="M157" s="234" t="s">
        <v>1</v>
      </c>
      <c r="N157" s="235" t="s">
        <v>41</v>
      </c>
      <c r="O157" s="92"/>
      <c r="P157" s="236">
        <f>O157*H157</f>
        <v>0</v>
      </c>
      <c r="Q157" s="236">
        <v>0</v>
      </c>
      <c r="R157" s="236">
        <f>Q157*H157</f>
        <v>0</v>
      </c>
      <c r="S157" s="236">
        <v>0</v>
      </c>
      <c r="T157" s="237">
        <f>S157*H157</f>
        <v>0</v>
      </c>
      <c r="U157" s="39"/>
      <c r="V157" s="39"/>
      <c r="W157" s="39"/>
      <c r="X157" s="39"/>
      <c r="Y157" s="39"/>
      <c r="Z157" s="39"/>
      <c r="AA157" s="39"/>
      <c r="AB157" s="39"/>
      <c r="AC157" s="39"/>
      <c r="AD157" s="39"/>
      <c r="AE157" s="39"/>
      <c r="AR157" s="238" t="s">
        <v>347</v>
      </c>
      <c r="AT157" s="238" t="s">
        <v>343</v>
      </c>
      <c r="AU157" s="238" t="s">
        <v>85</v>
      </c>
      <c r="AY157" s="18" t="s">
        <v>342</v>
      </c>
      <c r="BE157" s="239">
        <f>IF(N157="základní",J157,0)</f>
        <v>0</v>
      </c>
      <c r="BF157" s="239">
        <f>IF(N157="snížená",J157,0)</f>
        <v>0</v>
      </c>
      <c r="BG157" s="239">
        <f>IF(N157="zákl. přenesená",J157,0)</f>
        <v>0</v>
      </c>
      <c r="BH157" s="239">
        <f>IF(N157="sníž. přenesená",J157,0)</f>
        <v>0</v>
      </c>
      <c r="BI157" s="239">
        <f>IF(N157="nulová",J157,0)</f>
        <v>0</v>
      </c>
      <c r="BJ157" s="18" t="s">
        <v>83</v>
      </c>
      <c r="BK157" s="239">
        <f>ROUND(I157*H157,2)</f>
        <v>0</v>
      </c>
      <c r="BL157" s="18" t="s">
        <v>347</v>
      </c>
      <c r="BM157" s="238" t="s">
        <v>5104</v>
      </c>
    </row>
    <row r="158" s="2" customFormat="1">
      <c r="A158" s="39"/>
      <c r="B158" s="40"/>
      <c r="C158" s="41"/>
      <c r="D158" s="240" t="s">
        <v>349</v>
      </c>
      <c r="E158" s="41"/>
      <c r="F158" s="241" t="s">
        <v>410</v>
      </c>
      <c r="G158" s="41"/>
      <c r="H158" s="41"/>
      <c r="I158" s="242"/>
      <c r="J158" s="41"/>
      <c r="K158" s="41"/>
      <c r="L158" s="45"/>
      <c r="M158" s="243"/>
      <c r="N158" s="244"/>
      <c r="O158" s="92"/>
      <c r="P158" s="92"/>
      <c r="Q158" s="92"/>
      <c r="R158" s="92"/>
      <c r="S158" s="92"/>
      <c r="T158" s="93"/>
      <c r="U158" s="39"/>
      <c r="V158" s="39"/>
      <c r="W158" s="39"/>
      <c r="X158" s="39"/>
      <c r="Y158" s="39"/>
      <c r="Z158" s="39"/>
      <c r="AA158" s="39"/>
      <c r="AB158" s="39"/>
      <c r="AC158" s="39"/>
      <c r="AD158" s="39"/>
      <c r="AE158" s="39"/>
      <c r="AT158" s="18" t="s">
        <v>349</v>
      </c>
      <c r="AU158" s="18" t="s">
        <v>85</v>
      </c>
    </row>
    <row r="159" s="2" customFormat="1">
      <c r="A159" s="39"/>
      <c r="B159" s="40"/>
      <c r="C159" s="41"/>
      <c r="D159" s="240" t="s">
        <v>350</v>
      </c>
      <c r="E159" s="41"/>
      <c r="F159" s="245" t="s">
        <v>412</v>
      </c>
      <c r="G159" s="41"/>
      <c r="H159" s="41"/>
      <c r="I159" s="242"/>
      <c r="J159" s="41"/>
      <c r="K159" s="41"/>
      <c r="L159" s="45"/>
      <c r="M159" s="243"/>
      <c r="N159" s="244"/>
      <c r="O159" s="92"/>
      <c r="P159" s="92"/>
      <c r="Q159" s="92"/>
      <c r="R159" s="92"/>
      <c r="S159" s="92"/>
      <c r="T159" s="93"/>
      <c r="U159" s="39"/>
      <c r="V159" s="39"/>
      <c r="W159" s="39"/>
      <c r="X159" s="39"/>
      <c r="Y159" s="39"/>
      <c r="Z159" s="39"/>
      <c r="AA159" s="39"/>
      <c r="AB159" s="39"/>
      <c r="AC159" s="39"/>
      <c r="AD159" s="39"/>
      <c r="AE159" s="39"/>
      <c r="AT159" s="18" t="s">
        <v>350</v>
      </c>
      <c r="AU159" s="18" t="s">
        <v>85</v>
      </c>
    </row>
    <row r="160" s="2" customFormat="1" ht="16.5" customHeight="1">
      <c r="A160" s="39"/>
      <c r="B160" s="40"/>
      <c r="C160" s="227" t="s">
        <v>392</v>
      </c>
      <c r="D160" s="227" t="s">
        <v>343</v>
      </c>
      <c r="E160" s="228" t="s">
        <v>5105</v>
      </c>
      <c r="F160" s="229" t="s">
        <v>414</v>
      </c>
      <c r="G160" s="230" t="s">
        <v>346</v>
      </c>
      <c r="H160" s="231">
        <v>1</v>
      </c>
      <c r="I160" s="232"/>
      <c r="J160" s="233">
        <f>ROUND(I160*H160,2)</f>
        <v>0</v>
      </c>
      <c r="K160" s="229" t="s">
        <v>1</v>
      </c>
      <c r="L160" s="45"/>
      <c r="M160" s="234" t="s">
        <v>1</v>
      </c>
      <c r="N160" s="235" t="s">
        <v>41</v>
      </c>
      <c r="O160" s="92"/>
      <c r="P160" s="236">
        <f>O160*H160</f>
        <v>0</v>
      </c>
      <c r="Q160" s="236">
        <v>0</v>
      </c>
      <c r="R160" s="236">
        <f>Q160*H160</f>
        <v>0</v>
      </c>
      <c r="S160" s="236">
        <v>0</v>
      </c>
      <c r="T160" s="237">
        <f>S160*H160</f>
        <v>0</v>
      </c>
      <c r="U160" s="39"/>
      <c r="V160" s="39"/>
      <c r="W160" s="39"/>
      <c r="X160" s="39"/>
      <c r="Y160" s="39"/>
      <c r="Z160" s="39"/>
      <c r="AA160" s="39"/>
      <c r="AB160" s="39"/>
      <c r="AC160" s="39"/>
      <c r="AD160" s="39"/>
      <c r="AE160" s="39"/>
      <c r="AR160" s="238" t="s">
        <v>347</v>
      </c>
      <c r="AT160" s="238" t="s">
        <v>343</v>
      </c>
      <c r="AU160" s="238" t="s">
        <v>85</v>
      </c>
      <c r="AY160" s="18" t="s">
        <v>342</v>
      </c>
      <c r="BE160" s="239">
        <f>IF(N160="základní",J160,0)</f>
        <v>0</v>
      </c>
      <c r="BF160" s="239">
        <f>IF(N160="snížená",J160,0)</f>
        <v>0</v>
      </c>
      <c r="BG160" s="239">
        <f>IF(N160="zákl. přenesená",J160,0)</f>
        <v>0</v>
      </c>
      <c r="BH160" s="239">
        <f>IF(N160="sníž. přenesená",J160,0)</f>
        <v>0</v>
      </c>
      <c r="BI160" s="239">
        <f>IF(N160="nulová",J160,0)</f>
        <v>0</v>
      </c>
      <c r="BJ160" s="18" t="s">
        <v>83</v>
      </c>
      <c r="BK160" s="239">
        <f>ROUND(I160*H160,2)</f>
        <v>0</v>
      </c>
      <c r="BL160" s="18" t="s">
        <v>347</v>
      </c>
      <c r="BM160" s="238" t="s">
        <v>5106</v>
      </c>
    </row>
    <row r="161" s="2" customFormat="1">
      <c r="A161" s="39"/>
      <c r="B161" s="40"/>
      <c r="C161" s="41"/>
      <c r="D161" s="240" t="s">
        <v>349</v>
      </c>
      <c r="E161" s="41"/>
      <c r="F161" s="241" t="s">
        <v>414</v>
      </c>
      <c r="G161" s="41"/>
      <c r="H161" s="41"/>
      <c r="I161" s="242"/>
      <c r="J161" s="41"/>
      <c r="K161" s="41"/>
      <c r="L161" s="45"/>
      <c r="M161" s="243"/>
      <c r="N161" s="244"/>
      <c r="O161" s="92"/>
      <c r="P161" s="92"/>
      <c r="Q161" s="92"/>
      <c r="R161" s="92"/>
      <c r="S161" s="92"/>
      <c r="T161" s="93"/>
      <c r="U161" s="39"/>
      <c r="V161" s="39"/>
      <c r="W161" s="39"/>
      <c r="X161" s="39"/>
      <c r="Y161" s="39"/>
      <c r="Z161" s="39"/>
      <c r="AA161" s="39"/>
      <c r="AB161" s="39"/>
      <c r="AC161" s="39"/>
      <c r="AD161" s="39"/>
      <c r="AE161" s="39"/>
      <c r="AT161" s="18" t="s">
        <v>349</v>
      </c>
      <c r="AU161" s="18" t="s">
        <v>85</v>
      </c>
    </row>
    <row r="162" s="2" customFormat="1">
      <c r="A162" s="39"/>
      <c r="B162" s="40"/>
      <c r="C162" s="41"/>
      <c r="D162" s="240" t="s">
        <v>350</v>
      </c>
      <c r="E162" s="41"/>
      <c r="F162" s="245" t="s">
        <v>416</v>
      </c>
      <c r="G162" s="41"/>
      <c r="H162" s="41"/>
      <c r="I162" s="242"/>
      <c r="J162" s="41"/>
      <c r="K162" s="41"/>
      <c r="L162" s="45"/>
      <c r="M162" s="243"/>
      <c r="N162" s="244"/>
      <c r="O162" s="92"/>
      <c r="P162" s="92"/>
      <c r="Q162" s="92"/>
      <c r="R162" s="92"/>
      <c r="S162" s="92"/>
      <c r="T162" s="93"/>
      <c r="U162" s="39"/>
      <c r="V162" s="39"/>
      <c r="W162" s="39"/>
      <c r="X162" s="39"/>
      <c r="Y162" s="39"/>
      <c r="Z162" s="39"/>
      <c r="AA162" s="39"/>
      <c r="AB162" s="39"/>
      <c r="AC162" s="39"/>
      <c r="AD162" s="39"/>
      <c r="AE162" s="39"/>
      <c r="AT162" s="18" t="s">
        <v>350</v>
      </c>
      <c r="AU162" s="18" t="s">
        <v>85</v>
      </c>
    </row>
    <row r="163" s="12" customFormat="1" ht="22.8" customHeight="1">
      <c r="A163" s="12"/>
      <c r="B163" s="213"/>
      <c r="C163" s="214"/>
      <c r="D163" s="215" t="s">
        <v>75</v>
      </c>
      <c r="E163" s="246" t="s">
        <v>417</v>
      </c>
      <c r="F163" s="246" t="s">
        <v>418</v>
      </c>
      <c r="G163" s="214"/>
      <c r="H163" s="214"/>
      <c r="I163" s="217"/>
      <c r="J163" s="247">
        <f>BK163</f>
        <v>0</v>
      </c>
      <c r="K163" s="214"/>
      <c r="L163" s="219"/>
      <c r="M163" s="220"/>
      <c r="N163" s="221"/>
      <c r="O163" s="221"/>
      <c r="P163" s="222">
        <f>SUM(P164:P169)</f>
        <v>0</v>
      </c>
      <c r="Q163" s="221"/>
      <c r="R163" s="222">
        <f>SUM(R164:R169)</f>
        <v>0</v>
      </c>
      <c r="S163" s="221"/>
      <c r="T163" s="223">
        <f>SUM(T164:T169)</f>
        <v>0</v>
      </c>
      <c r="U163" s="12"/>
      <c r="V163" s="12"/>
      <c r="W163" s="12"/>
      <c r="X163" s="12"/>
      <c r="Y163" s="12"/>
      <c r="Z163" s="12"/>
      <c r="AA163" s="12"/>
      <c r="AB163" s="12"/>
      <c r="AC163" s="12"/>
      <c r="AD163" s="12"/>
      <c r="AE163" s="12"/>
      <c r="AR163" s="224" t="s">
        <v>341</v>
      </c>
      <c r="AT163" s="225" t="s">
        <v>75</v>
      </c>
      <c r="AU163" s="225" t="s">
        <v>83</v>
      </c>
      <c r="AY163" s="224" t="s">
        <v>342</v>
      </c>
      <c r="BK163" s="226">
        <f>SUM(BK164:BK169)</f>
        <v>0</v>
      </c>
    </row>
    <row r="164" s="2" customFormat="1" ht="16.5" customHeight="1">
      <c r="A164" s="39"/>
      <c r="B164" s="40"/>
      <c r="C164" s="227" t="s">
        <v>397</v>
      </c>
      <c r="D164" s="227" t="s">
        <v>343</v>
      </c>
      <c r="E164" s="228" t="s">
        <v>5107</v>
      </c>
      <c r="F164" s="229" t="s">
        <v>5108</v>
      </c>
      <c r="G164" s="230" t="s">
        <v>346</v>
      </c>
      <c r="H164" s="231">
        <v>1</v>
      </c>
      <c r="I164" s="232"/>
      <c r="J164" s="233">
        <f>ROUND(I164*H164,2)</f>
        <v>0</v>
      </c>
      <c r="K164" s="229" t="s">
        <v>1</v>
      </c>
      <c r="L164" s="45"/>
      <c r="M164" s="234" t="s">
        <v>1</v>
      </c>
      <c r="N164" s="235" t="s">
        <v>41</v>
      </c>
      <c r="O164" s="92"/>
      <c r="P164" s="236">
        <f>O164*H164</f>
        <v>0</v>
      </c>
      <c r="Q164" s="236">
        <v>0</v>
      </c>
      <c r="R164" s="236">
        <f>Q164*H164</f>
        <v>0</v>
      </c>
      <c r="S164" s="236">
        <v>0</v>
      </c>
      <c r="T164" s="237">
        <f>S164*H164</f>
        <v>0</v>
      </c>
      <c r="U164" s="39"/>
      <c r="V164" s="39"/>
      <c r="W164" s="39"/>
      <c r="X164" s="39"/>
      <c r="Y164" s="39"/>
      <c r="Z164" s="39"/>
      <c r="AA164" s="39"/>
      <c r="AB164" s="39"/>
      <c r="AC164" s="39"/>
      <c r="AD164" s="39"/>
      <c r="AE164" s="39"/>
      <c r="AR164" s="238" t="s">
        <v>347</v>
      </c>
      <c r="AT164" s="238" t="s">
        <v>343</v>
      </c>
      <c r="AU164" s="238" t="s">
        <v>85</v>
      </c>
      <c r="AY164" s="18" t="s">
        <v>342</v>
      </c>
      <c r="BE164" s="239">
        <f>IF(N164="základní",J164,0)</f>
        <v>0</v>
      </c>
      <c r="BF164" s="239">
        <f>IF(N164="snížená",J164,0)</f>
        <v>0</v>
      </c>
      <c r="BG164" s="239">
        <f>IF(N164="zákl. přenesená",J164,0)</f>
        <v>0</v>
      </c>
      <c r="BH164" s="239">
        <f>IF(N164="sníž. přenesená",J164,0)</f>
        <v>0</v>
      </c>
      <c r="BI164" s="239">
        <f>IF(N164="nulová",J164,0)</f>
        <v>0</v>
      </c>
      <c r="BJ164" s="18" t="s">
        <v>83</v>
      </c>
      <c r="BK164" s="239">
        <f>ROUND(I164*H164,2)</f>
        <v>0</v>
      </c>
      <c r="BL164" s="18" t="s">
        <v>347</v>
      </c>
      <c r="BM164" s="238" t="s">
        <v>5109</v>
      </c>
    </row>
    <row r="165" s="2" customFormat="1">
      <c r="A165" s="39"/>
      <c r="B165" s="40"/>
      <c r="C165" s="41"/>
      <c r="D165" s="240" t="s">
        <v>349</v>
      </c>
      <c r="E165" s="41"/>
      <c r="F165" s="241" t="s">
        <v>5108</v>
      </c>
      <c r="G165" s="41"/>
      <c r="H165" s="41"/>
      <c r="I165" s="242"/>
      <c r="J165" s="41"/>
      <c r="K165" s="41"/>
      <c r="L165" s="45"/>
      <c r="M165" s="243"/>
      <c r="N165" s="244"/>
      <c r="O165" s="92"/>
      <c r="P165" s="92"/>
      <c r="Q165" s="92"/>
      <c r="R165" s="92"/>
      <c r="S165" s="92"/>
      <c r="T165" s="93"/>
      <c r="U165" s="39"/>
      <c r="V165" s="39"/>
      <c r="W165" s="39"/>
      <c r="X165" s="39"/>
      <c r="Y165" s="39"/>
      <c r="Z165" s="39"/>
      <c r="AA165" s="39"/>
      <c r="AB165" s="39"/>
      <c r="AC165" s="39"/>
      <c r="AD165" s="39"/>
      <c r="AE165" s="39"/>
      <c r="AT165" s="18" t="s">
        <v>349</v>
      </c>
      <c r="AU165" s="18" t="s">
        <v>85</v>
      </c>
    </row>
    <row r="166" s="2" customFormat="1">
      <c r="A166" s="39"/>
      <c r="B166" s="40"/>
      <c r="C166" s="41"/>
      <c r="D166" s="240" t="s">
        <v>350</v>
      </c>
      <c r="E166" s="41"/>
      <c r="F166" s="245" t="s">
        <v>5110</v>
      </c>
      <c r="G166" s="41"/>
      <c r="H166" s="41"/>
      <c r="I166" s="242"/>
      <c r="J166" s="41"/>
      <c r="K166" s="41"/>
      <c r="L166" s="45"/>
      <c r="M166" s="243"/>
      <c r="N166" s="244"/>
      <c r="O166" s="92"/>
      <c r="P166" s="92"/>
      <c r="Q166" s="92"/>
      <c r="R166" s="92"/>
      <c r="S166" s="92"/>
      <c r="T166" s="93"/>
      <c r="U166" s="39"/>
      <c r="V166" s="39"/>
      <c r="W166" s="39"/>
      <c r="X166" s="39"/>
      <c r="Y166" s="39"/>
      <c r="Z166" s="39"/>
      <c r="AA166" s="39"/>
      <c r="AB166" s="39"/>
      <c r="AC166" s="39"/>
      <c r="AD166" s="39"/>
      <c r="AE166" s="39"/>
      <c r="AT166" s="18" t="s">
        <v>350</v>
      </c>
      <c r="AU166" s="18" t="s">
        <v>85</v>
      </c>
    </row>
    <row r="167" s="2" customFormat="1" ht="16.5" customHeight="1">
      <c r="A167" s="39"/>
      <c r="B167" s="40"/>
      <c r="C167" s="227" t="s">
        <v>401</v>
      </c>
      <c r="D167" s="227" t="s">
        <v>343</v>
      </c>
      <c r="E167" s="228" t="s">
        <v>5111</v>
      </c>
      <c r="F167" s="229" t="s">
        <v>421</v>
      </c>
      <c r="G167" s="230" t="s">
        <v>346</v>
      </c>
      <c r="H167" s="231">
        <v>1</v>
      </c>
      <c r="I167" s="232"/>
      <c r="J167" s="233">
        <f>ROUND(I167*H167,2)</f>
        <v>0</v>
      </c>
      <c r="K167" s="229" t="s">
        <v>1</v>
      </c>
      <c r="L167" s="45"/>
      <c r="M167" s="234" t="s">
        <v>1</v>
      </c>
      <c r="N167" s="235" t="s">
        <v>41</v>
      </c>
      <c r="O167" s="92"/>
      <c r="P167" s="236">
        <f>O167*H167</f>
        <v>0</v>
      </c>
      <c r="Q167" s="236">
        <v>0</v>
      </c>
      <c r="R167" s="236">
        <f>Q167*H167</f>
        <v>0</v>
      </c>
      <c r="S167" s="236">
        <v>0</v>
      </c>
      <c r="T167" s="237">
        <f>S167*H167</f>
        <v>0</v>
      </c>
      <c r="U167" s="39"/>
      <c r="V167" s="39"/>
      <c r="W167" s="39"/>
      <c r="X167" s="39"/>
      <c r="Y167" s="39"/>
      <c r="Z167" s="39"/>
      <c r="AA167" s="39"/>
      <c r="AB167" s="39"/>
      <c r="AC167" s="39"/>
      <c r="AD167" s="39"/>
      <c r="AE167" s="39"/>
      <c r="AR167" s="238" t="s">
        <v>347</v>
      </c>
      <c r="AT167" s="238" t="s">
        <v>343</v>
      </c>
      <c r="AU167" s="238" t="s">
        <v>85</v>
      </c>
      <c r="AY167" s="18" t="s">
        <v>342</v>
      </c>
      <c r="BE167" s="239">
        <f>IF(N167="základní",J167,0)</f>
        <v>0</v>
      </c>
      <c r="BF167" s="239">
        <f>IF(N167="snížená",J167,0)</f>
        <v>0</v>
      </c>
      <c r="BG167" s="239">
        <f>IF(N167="zákl. přenesená",J167,0)</f>
        <v>0</v>
      </c>
      <c r="BH167" s="239">
        <f>IF(N167="sníž. přenesená",J167,0)</f>
        <v>0</v>
      </c>
      <c r="BI167" s="239">
        <f>IF(N167="nulová",J167,0)</f>
        <v>0</v>
      </c>
      <c r="BJ167" s="18" t="s">
        <v>83</v>
      </c>
      <c r="BK167" s="239">
        <f>ROUND(I167*H167,2)</f>
        <v>0</v>
      </c>
      <c r="BL167" s="18" t="s">
        <v>347</v>
      </c>
      <c r="BM167" s="238" t="s">
        <v>5112</v>
      </c>
    </row>
    <row r="168" s="2" customFormat="1">
      <c r="A168" s="39"/>
      <c r="B168" s="40"/>
      <c r="C168" s="41"/>
      <c r="D168" s="240" t="s">
        <v>349</v>
      </c>
      <c r="E168" s="41"/>
      <c r="F168" s="241" t="s">
        <v>421</v>
      </c>
      <c r="G168" s="41"/>
      <c r="H168" s="41"/>
      <c r="I168" s="242"/>
      <c r="J168" s="41"/>
      <c r="K168" s="41"/>
      <c r="L168" s="45"/>
      <c r="M168" s="243"/>
      <c r="N168" s="244"/>
      <c r="O168" s="92"/>
      <c r="P168" s="92"/>
      <c r="Q168" s="92"/>
      <c r="R168" s="92"/>
      <c r="S168" s="92"/>
      <c r="T168" s="93"/>
      <c r="U168" s="39"/>
      <c r="V168" s="39"/>
      <c r="W168" s="39"/>
      <c r="X168" s="39"/>
      <c r="Y168" s="39"/>
      <c r="Z168" s="39"/>
      <c r="AA168" s="39"/>
      <c r="AB168" s="39"/>
      <c r="AC168" s="39"/>
      <c r="AD168" s="39"/>
      <c r="AE168" s="39"/>
      <c r="AT168" s="18" t="s">
        <v>349</v>
      </c>
      <c r="AU168" s="18" t="s">
        <v>85</v>
      </c>
    </row>
    <row r="169" s="2" customFormat="1">
      <c r="A169" s="39"/>
      <c r="B169" s="40"/>
      <c r="C169" s="41"/>
      <c r="D169" s="240" t="s">
        <v>350</v>
      </c>
      <c r="E169" s="41"/>
      <c r="F169" s="245" t="s">
        <v>412</v>
      </c>
      <c r="G169" s="41"/>
      <c r="H169" s="41"/>
      <c r="I169" s="242"/>
      <c r="J169" s="41"/>
      <c r="K169" s="41"/>
      <c r="L169" s="45"/>
      <c r="M169" s="248"/>
      <c r="N169" s="249"/>
      <c r="O169" s="250"/>
      <c r="P169" s="250"/>
      <c r="Q169" s="250"/>
      <c r="R169" s="250"/>
      <c r="S169" s="250"/>
      <c r="T169" s="251"/>
      <c r="U169" s="39"/>
      <c r="V169" s="39"/>
      <c r="W169" s="39"/>
      <c r="X169" s="39"/>
      <c r="Y169" s="39"/>
      <c r="Z169" s="39"/>
      <c r="AA169" s="39"/>
      <c r="AB169" s="39"/>
      <c r="AC169" s="39"/>
      <c r="AD169" s="39"/>
      <c r="AE169" s="39"/>
      <c r="AT169" s="18" t="s">
        <v>350</v>
      </c>
      <c r="AU169" s="18" t="s">
        <v>85</v>
      </c>
    </row>
    <row r="170" s="2" customFormat="1" ht="6.96" customHeight="1">
      <c r="A170" s="39"/>
      <c r="B170" s="67"/>
      <c r="C170" s="68"/>
      <c r="D170" s="68"/>
      <c r="E170" s="68"/>
      <c r="F170" s="68"/>
      <c r="G170" s="68"/>
      <c r="H170" s="68"/>
      <c r="I170" s="68"/>
      <c r="J170" s="68"/>
      <c r="K170" s="68"/>
      <c r="L170" s="45"/>
      <c r="M170" s="39"/>
      <c r="O170" s="39"/>
      <c r="P170" s="39"/>
      <c r="Q170" s="39"/>
      <c r="R170" s="39"/>
      <c r="S170" s="39"/>
      <c r="T170" s="39"/>
      <c r="U170" s="39"/>
      <c r="V170" s="39"/>
      <c r="W170" s="39"/>
      <c r="X170" s="39"/>
      <c r="Y170" s="39"/>
      <c r="Z170" s="39"/>
      <c r="AA170" s="39"/>
      <c r="AB170" s="39"/>
      <c r="AC170" s="39"/>
      <c r="AD170" s="39"/>
      <c r="AE170" s="39"/>
    </row>
  </sheetData>
  <sheetProtection sheet="1" autoFilter="0" formatColumns="0" formatRows="0" objects="1" scenarios="1" spinCount="100000" saltValue="cReD5giYQ2KCFnKmmn+52/yGPZN2LAWAChT7IgHwMxfWhRXpKBf8g+I9BTY/sWmNPM49dGuv5BjtWB8F5dtTRQ==" hashValue="l44n/27IdXBj6GDZa6ZKrnGHfGwjm/+D3YA9jXmiDj/t/g1h4SorDMPlvTLz7jo9R7bTUOo+Qt3DnYkaStxv+Q==" algorithmName="SHA-512" password="CC35"/>
  <autoFilter ref="C128:K169"/>
  <mergeCells count="15">
    <mergeCell ref="E7:H7"/>
    <mergeCell ref="E11:H11"/>
    <mergeCell ref="E9:H9"/>
    <mergeCell ref="E13:H13"/>
    <mergeCell ref="E22:H22"/>
    <mergeCell ref="E31:H31"/>
    <mergeCell ref="E85:H85"/>
    <mergeCell ref="E89:H89"/>
    <mergeCell ref="E87:H87"/>
    <mergeCell ref="E91:H91"/>
    <mergeCell ref="E115:H115"/>
    <mergeCell ref="E119:H119"/>
    <mergeCell ref="E117:H117"/>
    <mergeCell ref="E121:H12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224</v>
      </c>
    </row>
    <row r="3" s="1" customFormat="1" ht="6.96" customHeight="1">
      <c r="B3" s="148"/>
      <c r="C3" s="149"/>
      <c r="D3" s="149"/>
      <c r="E3" s="149"/>
      <c r="F3" s="149"/>
      <c r="G3" s="149"/>
      <c r="H3" s="149"/>
      <c r="I3" s="149"/>
      <c r="J3" s="149"/>
      <c r="K3" s="149"/>
      <c r="L3" s="21"/>
      <c r="AT3" s="18" t="s">
        <v>85</v>
      </c>
    </row>
    <row r="4" s="1" customFormat="1" ht="24.96" customHeight="1">
      <c r="B4" s="21"/>
      <c r="D4" s="150" t="s">
        <v>309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II/610 TUŘICE - KBEL (BENÁTKY NAD JIZEROU, PRŮTAH)</v>
      </c>
      <c r="F7" s="152"/>
      <c r="G7" s="152"/>
      <c r="H7" s="152"/>
      <c r="L7" s="21"/>
    </row>
    <row r="8">
      <c r="B8" s="21"/>
      <c r="D8" s="152" t="s">
        <v>310</v>
      </c>
      <c r="L8" s="21"/>
    </row>
    <row r="9" s="1" customFormat="1" ht="16.5" customHeight="1">
      <c r="B9" s="21"/>
      <c r="E9" s="153" t="s">
        <v>5080</v>
      </c>
      <c r="F9" s="1"/>
      <c r="G9" s="1"/>
      <c r="H9" s="1"/>
      <c r="L9" s="21"/>
    </row>
    <row r="10" s="1" customFormat="1" ht="12" customHeight="1">
      <c r="B10" s="21"/>
      <c r="D10" s="152" t="s">
        <v>312</v>
      </c>
      <c r="L10" s="21"/>
    </row>
    <row r="11" s="2" customFormat="1" ht="16.5" customHeight="1">
      <c r="A11" s="39"/>
      <c r="B11" s="45"/>
      <c r="C11" s="39"/>
      <c r="D11" s="39"/>
      <c r="E11" s="154" t="s">
        <v>5113</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314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5114</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15. 12. 2023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2"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36</v>
      </c>
      <c r="E34" s="39"/>
      <c r="F34" s="39"/>
      <c r="G34" s="39"/>
      <c r="H34" s="39"/>
      <c r="I34" s="39"/>
      <c r="J34" s="163">
        <f>ROUND(J130,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38</v>
      </c>
      <c r="G36" s="39"/>
      <c r="H36" s="39"/>
      <c r="I36" s="164" t="s">
        <v>37</v>
      </c>
      <c r="J36" s="164" t="s">
        <v>39</v>
      </c>
      <c r="K36" s="39"/>
      <c r="L36" s="64"/>
      <c r="S36" s="39"/>
      <c r="T36" s="39"/>
      <c r="U36" s="39"/>
      <c r="V36" s="39"/>
      <c r="W36" s="39"/>
      <c r="X36" s="39"/>
      <c r="Y36" s="39"/>
      <c r="Z36" s="39"/>
      <c r="AA36" s="39"/>
      <c r="AB36" s="39"/>
      <c r="AC36" s="39"/>
      <c r="AD36" s="39"/>
      <c r="AE36" s="39"/>
    </row>
    <row r="37" s="2" customFormat="1" ht="14.4" customHeight="1">
      <c r="A37" s="39"/>
      <c r="B37" s="45"/>
      <c r="C37" s="39"/>
      <c r="D37" s="154" t="s">
        <v>40</v>
      </c>
      <c r="E37" s="152" t="s">
        <v>41</v>
      </c>
      <c r="F37" s="165">
        <f>ROUND((SUM(BE130:BE168)),  2)</f>
        <v>0</v>
      </c>
      <c r="G37" s="39"/>
      <c r="H37" s="39"/>
      <c r="I37" s="166">
        <v>0.20999999999999999</v>
      </c>
      <c r="J37" s="165">
        <f>ROUND(((SUM(BE130:BE168))*I37),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ROUND((SUM(BF130:BF168)),  2)</f>
        <v>0</v>
      </c>
      <c r="G38" s="39"/>
      <c r="H38" s="39"/>
      <c r="I38" s="166">
        <v>0.14999999999999999</v>
      </c>
      <c r="J38" s="165">
        <f>ROUND(((SUM(BF130:BF168))*I38),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ROUND((SUM(BG130:BG168)),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ROUND((SUM(BH130:BH168)),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ROUND((SUM(BI130:BI168)),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316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II/610 TUŘICE - KBEL (BENÁTKY NAD JIZEROU, PRŮTAH)</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310</v>
      </c>
      <c r="D86" s="23"/>
      <c r="E86" s="23"/>
      <c r="F86" s="23"/>
      <c r="G86" s="23"/>
      <c r="H86" s="23"/>
      <c r="I86" s="23"/>
      <c r="J86" s="23"/>
      <c r="K86" s="23"/>
      <c r="L86" s="21"/>
    </row>
    <row r="87" s="1" customFormat="1" ht="16.5" customHeight="1">
      <c r="B87" s="22"/>
      <c r="C87" s="23"/>
      <c r="D87" s="23"/>
      <c r="E87" s="185" t="s">
        <v>5080</v>
      </c>
      <c r="F87" s="23"/>
      <c r="G87" s="23"/>
      <c r="H87" s="23"/>
      <c r="I87" s="23"/>
      <c r="J87" s="23"/>
      <c r="K87" s="23"/>
      <c r="L87" s="21"/>
    </row>
    <row r="88" s="1" customFormat="1" ht="12" customHeight="1">
      <c r="B88" s="22"/>
      <c r="C88" s="33" t="s">
        <v>312</v>
      </c>
      <c r="D88" s="23"/>
      <c r="E88" s="23"/>
      <c r="F88" s="23"/>
      <c r="G88" s="23"/>
      <c r="H88" s="23"/>
      <c r="I88" s="23"/>
      <c r="J88" s="23"/>
      <c r="K88" s="23"/>
      <c r="L88" s="21"/>
    </row>
    <row r="89" s="2" customFormat="1" ht="16.5" customHeight="1">
      <c r="A89" s="39"/>
      <c r="B89" s="40"/>
      <c r="C89" s="41"/>
      <c r="D89" s="41"/>
      <c r="E89" s="186" t="s">
        <v>5113</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314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101.B - II/610 ulice Pražská - Město</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15. 12. 2023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KSÚS Středočeského kraje</v>
      </c>
      <c r="G95" s="41"/>
      <c r="H95" s="41"/>
      <c r="I95" s="33" t="s">
        <v>30</v>
      </c>
      <c r="J95" s="37" t="str">
        <f>E25</f>
        <v>Valbek spol.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317</v>
      </c>
      <c r="D98" s="188"/>
      <c r="E98" s="188"/>
      <c r="F98" s="188"/>
      <c r="G98" s="188"/>
      <c r="H98" s="188"/>
      <c r="I98" s="188"/>
      <c r="J98" s="189" t="s">
        <v>318</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319</v>
      </c>
      <c r="D100" s="41"/>
      <c r="E100" s="41"/>
      <c r="F100" s="41"/>
      <c r="G100" s="41"/>
      <c r="H100" s="41"/>
      <c r="I100" s="41"/>
      <c r="J100" s="111">
        <f>J130</f>
        <v>0</v>
      </c>
      <c r="K100" s="41"/>
      <c r="L100" s="64"/>
      <c r="S100" s="39"/>
      <c r="T100" s="39"/>
      <c r="U100" s="39"/>
      <c r="V100" s="39"/>
      <c r="W100" s="39"/>
      <c r="X100" s="39"/>
      <c r="Y100" s="39"/>
      <c r="Z100" s="39"/>
      <c r="AA100" s="39"/>
      <c r="AB100" s="39"/>
      <c r="AC100" s="39"/>
      <c r="AD100" s="39"/>
      <c r="AE100" s="39"/>
      <c r="AU100" s="18" t="s">
        <v>320</v>
      </c>
    </row>
    <row r="101" s="9" customFormat="1" ht="24.96" customHeight="1">
      <c r="A101" s="9"/>
      <c r="B101" s="191"/>
      <c r="C101" s="192"/>
      <c r="D101" s="193" t="s">
        <v>434</v>
      </c>
      <c r="E101" s="194"/>
      <c r="F101" s="194"/>
      <c r="G101" s="194"/>
      <c r="H101" s="194"/>
      <c r="I101" s="194"/>
      <c r="J101" s="195">
        <f>J131</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435</v>
      </c>
      <c r="E102" s="199"/>
      <c r="F102" s="199"/>
      <c r="G102" s="199"/>
      <c r="H102" s="199"/>
      <c r="I102" s="199"/>
      <c r="J102" s="200">
        <f>J132</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467</v>
      </c>
      <c r="E103" s="199"/>
      <c r="F103" s="199"/>
      <c r="G103" s="199"/>
      <c r="H103" s="199"/>
      <c r="I103" s="199"/>
      <c r="J103" s="200">
        <f>J136</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469</v>
      </c>
      <c r="E104" s="199"/>
      <c r="F104" s="199"/>
      <c r="G104" s="199"/>
      <c r="H104" s="199"/>
      <c r="I104" s="199"/>
      <c r="J104" s="200">
        <f>J149</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470</v>
      </c>
      <c r="E105" s="199"/>
      <c r="F105" s="199"/>
      <c r="G105" s="199"/>
      <c r="H105" s="199"/>
      <c r="I105" s="199"/>
      <c r="J105" s="200">
        <f>J159</f>
        <v>0</v>
      </c>
      <c r="K105" s="133"/>
      <c r="L105" s="201"/>
      <c r="S105" s="10"/>
      <c r="T105" s="10"/>
      <c r="U105" s="10"/>
      <c r="V105" s="10"/>
      <c r="W105" s="10"/>
      <c r="X105" s="10"/>
      <c r="Y105" s="10"/>
      <c r="Z105" s="10"/>
      <c r="AA105" s="10"/>
      <c r="AB105" s="10"/>
      <c r="AC105" s="10"/>
      <c r="AD105" s="10"/>
      <c r="AE105" s="10"/>
    </row>
    <row r="106" s="10" customFormat="1" ht="19.92" customHeight="1">
      <c r="A106" s="10"/>
      <c r="B106" s="197"/>
      <c r="C106" s="133"/>
      <c r="D106" s="198" t="s">
        <v>436</v>
      </c>
      <c r="E106" s="199"/>
      <c r="F106" s="199"/>
      <c r="G106" s="199"/>
      <c r="H106" s="199"/>
      <c r="I106" s="199"/>
      <c r="J106" s="200">
        <f>J166</f>
        <v>0</v>
      </c>
      <c r="K106" s="133"/>
      <c r="L106" s="201"/>
      <c r="S106" s="10"/>
      <c r="T106" s="10"/>
      <c r="U106" s="10"/>
      <c r="V106" s="10"/>
      <c r="W106" s="10"/>
      <c r="X106" s="10"/>
      <c r="Y106" s="10"/>
      <c r="Z106" s="10"/>
      <c r="AA106" s="10"/>
      <c r="AB106" s="10"/>
      <c r="AC106" s="10"/>
      <c r="AD106" s="10"/>
      <c r="AE106" s="10"/>
    </row>
    <row r="107" s="2" customFormat="1" ht="21.84"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67"/>
      <c r="C108" s="68"/>
      <c r="D108" s="68"/>
      <c r="E108" s="68"/>
      <c r="F108" s="68"/>
      <c r="G108" s="68"/>
      <c r="H108" s="68"/>
      <c r="I108" s="68"/>
      <c r="J108" s="68"/>
      <c r="K108" s="68"/>
      <c r="L108" s="64"/>
      <c r="S108" s="39"/>
      <c r="T108" s="39"/>
      <c r="U108" s="39"/>
      <c r="V108" s="39"/>
      <c r="W108" s="39"/>
      <c r="X108" s="39"/>
      <c r="Y108" s="39"/>
      <c r="Z108" s="39"/>
      <c r="AA108" s="39"/>
      <c r="AB108" s="39"/>
      <c r="AC108" s="39"/>
      <c r="AD108" s="39"/>
      <c r="AE108" s="39"/>
    </row>
    <row r="112" s="2" customFormat="1" ht="6.96" customHeight="1">
      <c r="A112" s="39"/>
      <c r="B112" s="69"/>
      <c r="C112" s="70"/>
      <c r="D112" s="70"/>
      <c r="E112" s="70"/>
      <c r="F112" s="70"/>
      <c r="G112" s="70"/>
      <c r="H112" s="70"/>
      <c r="I112" s="70"/>
      <c r="J112" s="70"/>
      <c r="K112" s="70"/>
      <c r="L112" s="64"/>
      <c r="S112" s="39"/>
      <c r="T112" s="39"/>
      <c r="U112" s="39"/>
      <c r="V112" s="39"/>
      <c r="W112" s="39"/>
      <c r="X112" s="39"/>
      <c r="Y112" s="39"/>
      <c r="Z112" s="39"/>
      <c r="AA112" s="39"/>
      <c r="AB112" s="39"/>
      <c r="AC112" s="39"/>
      <c r="AD112" s="39"/>
      <c r="AE112" s="39"/>
    </row>
    <row r="113" s="2" customFormat="1" ht="24.96" customHeight="1">
      <c r="A113" s="39"/>
      <c r="B113" s="40"/>
      <c r="C113" s="24" t="s">
        <v>326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16</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185" t="str">
        <f>E7</f>
        <v>II/610 TUŘICE - KBEL (BENÁTKY NAD JIZEROU, PRŮTAH)</v>
      </c>
      <c r="F116" s="33"/>
      <c r="G116" s="33"/>
      <c r="H116" s="33"/>
      <c r="I116" s="41"/>
      <c r="J116" s="41"/>
      <c r="K116" s="41"/>
      <c r="L116" s="64"/>
      <c r="S116" s="39"/>
      <c r="T116" s="39"/>
      <c r="U116" s="39"/>
      <c r="V116" s="39"/>
      <c r="W116" s="39"/>
      <c r="X116" s="39"/>
      <c r="Y116" s="39"/>
      <c r="Z116" s="39"/>
      <c r="AA116" s="39"/>
      <c r="AB116" s="39"/>
      <c r="AC116" s="39"/>
      <c r="AD116" s="39"/>
      <c r="AE116" s="39"/>
    </row>
    <row r="117" s="1" customFormat="1" ht="12" customHeight="1">
      <c r="B117" s="22"/>
      <c r="C117" s="33" t="s">
        <v>310</v>
      </c>
      <c r="D117" s="23"/>
      <c r="E117" s="23"/>
      <c r="F117" s="23"/>
      <c r="G117" s="23"/>
      <c r="H117" s="23"/>
      <c r="I117" s="23"/>
      <c r="J117" s="23"/>
      <c r="K117" s="23"/>
      <c r="L117" s="21"/>
    </row>
    <row r="118" s="1" customFormat="1" ht="16.5" customHeight="1">
      <c r="B118" s="22"/>
      <c r="C118" s="23"/>
      <c r="D118" s="23"/>
      <c r="E118" s="185" t="s">
        <v>5080</v>
      </c>
      <c r="F118" s="23"/>
      <c r="G118" s="23"/>
      <c r="H118" s="23"/>
      <c r="I118" s="23"/>
      <c r="J118" s="23"/>
      <c r="K118" s="23"/>
      <c r="L118" s="21"/>
    </row>
    <row r="119" s="1" customFormat="1" ht="12" customHeight="1">
      <c r="B119" s="22"/>
      <c r="C119" s="33" t="s">
        <v>312</v>
      </c>
      <c r="D119" s="23"/>
      <c r="E119" s="23"/>
      <c r="F119" s="23"/>
      <c r="G119" s="23"/>
      <c r="H119" s="23"/>
      <c r="I119" s="23"/>
      <c r="J119" s="23"/>
      <c r="K119" s="23"/>
      <c r="L119" s="21"/>
    </row>
    <row r="120" s="2" customFormat="1" ht="16.5" customHeight="1">
      <c r="A120" s="39"/>
      <c r="B120" s="40"/>
      <c r="C120" s="41"/>
      <c r="D120" s="41"/>
      <c r="E120" s="186" t="s">
        <v>5113</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314</v>
      </c>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6.5" customHeight="1">
      <c r="A122" s="39"/>
      <c r="B122" s="40"/>
      <c r="C122" s="41"/>
      <c r="D122" s="41"/>
      <c r="E122" s="77" t="str">
        <f>E13</f>
        <v>101.B - II/610 ulice Pražská - Město</v>
      </c>
      <c r="F122" s="41"/>
      <c r="G122" s="41"/>
      <c r="H122" s="41"/>
      <c r="I122" s="41"/>
      <c r="J122" s="41"/>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2" customHeight="1">
      <c r="A124" s="39"/>
      <c r="B124" s="40"/>
      <c r="C124" s="33" t="s">
        <v>20</v>
      </c>
      <c r="D124" s="41"/>
      <c r="E124" s="41"/>
      <c r="F124" s="28" t="str">
        <f>F16</f>
        <v xml:space="preserve"> </v>
      </c>
      <c r="G124" s="41"/>
      <c r="H124" s="41"/>
      <c r="I124" s="33" t="s">
        <v>22</v>
      </c>
      <c r="J124" s="80" t="str">
        <f>IF(J16="","",J16)</f>
        <v>15. 12. 2023</v>
      </c>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5.15" customHeight="1">
      <c r="A126" s="39"/>
      <c r="B126" s="40"/>
      <c r="C126" s="33" t="s">
        <v>24</v>
      </c>
      <c r="D126" s="41"/>
      <c r="E126" s="41"/>
      <c r="F126" s="28" t="str">
        <f>E19</f>
        <v>KSÚS Středočeského kraje</v>
      </c>
      <c r="G126" s="41"/>
      <c r="H126" s="41"/>
      <c r="I126" s="33" t="s">
        <v>30</v>
      </c>
      <c r="J126" s="37" t="str">
        <f>E25</f>
        <v>Valbek spol. s.r.o.</v>
      </c>
      <c r="K126" s="41"/>
      <c r="L126" s="64"/>
      <c r="S126" s="39"/>
      <c r="T126" s="39"/>
      <c r="U126" s="39"/>
      <c r="V126" s="39"/>
      <c r="W126" s="39"/>
      <c r="X126" s="39"/>
      <c r="Y126" s="39"/>
      <c r="Z126" s="39"/>
      <c r="AA126" s="39"/>
      <c r="AB126" s="39"/>
      <c r="AC126" s="39"/>
      <c r="AD126" s="39"/>
      <c r="AE126" s="39"/>
    </row>
    <row r="127" s="2" customFormat="1" ht="15.15" customHeight="1">
      <c r="A127" s="39"/>
      <c r="B127" s="40"/>
      <c r="C127" s="33" t="s">
        <v>28</v>
      </c>
      <c r="D127" s="41"/>
      <c r="E127" s="41"/>
      <c r="F127" s="28" t="str">
        <f>IF(E22="","",E22)</f>
        <v>Vyplň údaj</v>
      </c>
      <c r="G127" s="41"/>
      <c r="H127" s="41"/>
      <c r="I127" s="33" t="s">
        <v>33</v>
      </c>
      <c r="J127" s="37" t="str">
        <f>E28</f>
        <v xml:space="preserve"> </v>
      </c>
      <c r="K127" s="41"/>
      <c r="L127" s="64"/>
      <c r="S127" s="39"/>
      <c r="T127" s="39"/>
      <c r="U127" s="39"/>
      <c r="V127" s="39"/>
      <c r="W127" s="39"/>
      <c r="X127" s="39"/>
      <c r="Y127" s="39"/>
      <c r="Z127" s="39"/>
      <c r="AA127" s="39"/>
      <c r="AB127" s="39"/>
      <c r="AC127" s="39"/>
      <c r="AD127" s="39"/>
      <c r="AE127" s="39"/>
    </row>
    <row r="128" s="2" customFormat="1" ht="10.32"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11" customFormat="1" ht="29.28" customHeight="1">
      <c r="A129" s="202"/>
      <c r="B129" s="203"/>
      <c r="C129" s="204" t="s">
        <v>327</v>
      </c>
      <c r="D129" s="205" t="s">
        <v>61</v>
      </c>
      <c r="E129" s="205" t="s">
        <v>57</v>
      </c>
      <c r="F129" s="205" t="s">
        <v>58</v>
      </c>
      <c r="G129" s="205" t="s">
        <v>328</v>
      </c>
      <c r="H129" s="205" t="s">
        <v>329</v>
      </c>
      <c r="I129" s="205" t="s">
        <v>330</v>
      </c>
      <c r="J129" s="205" t="s">
        <v>318</v>
      </c>
      <c r="K129" s="206" t="s">
        <v>331</v>
      </c>
      <c r="L129" s="207"/>
      <c r="M129" s="101" t="s">
        <v>1</v>
      </c>
      <c r="N129" s="102" t="s">
        <v>40</v>
      </c>
      <c r="O129" s="102" t="s">
        <v>332</v>
      </c>
      <c r="P129" s="102" t="s">
        <v>333</v>
      </c>
      <c r="Q129" s="102" t="s">
        <v>334</v>
      </c>
      <c r="R129" s="102" t="s">
        <v>335</v>
      </c>
      <c r="S129" s="102" t="s">
        <v>336</v>
      </c>
      <c r="T129" s="103" t="s">
        <v>337</v>
      </c>
      <c r="U129" s="202"/>
      <c r="V129" s="202"/>
      <c r="W129" s="202"/>
      <c r="X129" s="202"/>
      <c r="Y129" s="202"/>
      <c r="Z129" s="202"/>
      <c r="AA129" s="202"/>
      <c r="AB129" s="202"/>
      <c r="AC129" s="202"/>
      <c r="AD129" s="202"/>
      <c r="AE129" s="202"/>
    </row>
    <row r="130" s="2" customFormat="1" ht="22.8" customHeight="1">
      <c r="A130" s="39"/>
      <c r="B130" s="40"/>
      <c r="C130" s="108" t="s">
        <v>338</v>
      </c>
      <c r="D130" s="41"/>
      <c r="E130" s="41"/>
      <c r="F130" s="41"/>
      <c r="G130" s="41"/>
      <c r="H130" s="41"/>
      <c r="I130" s="41"/>
      <c r="J130" s="208">
        <f>BK130</f>
        <v>0</v>
      </c>
      <c r="K130" s="41"/>
      <c r="L130" s="45"/>
      <c r="M130" s="104"/>
      <c r="N130" s="209"/>
      <c r="O130" s="105"/>
      <c r="P130" s="210">
        <f>P131</f>
        <v>0</v>
      </c>
      <c r="Q130" s="105"/>
      <c r="R130" s="210">
        <f>R131</f>
        <v>117.24514000000001</v>
      </c>
      <c r="S130" s="105"/>
      <c r="T130" s="211">
        <f>T131</f>
        <v>3.23</v>
      </c>
      <c r="U130" s="39"/>
      <c r="V130" s="39"/>
      <c r="W130" s="39"/>
      <c r="X130" s="39"/>
      <c r="Y130" s="39"/>
      <c r="Z130" s="39"/>
      <c r="AA130" s="39"/>
      <c r="AB130" s="39"/>
      <c r="AC130" s="39"/>
      <c r="AD130" s="39"/>
      <c r="AE130" s="39"/>
      <c r="AT130" s="18" t="s">
        <v>75</v>
      </c>
      <c r="AU130" s="18" t="s">
        <v>320</v>
      </c>
      <c r="BK130" s="212">
        <f>BK131</f>
        <v>0</v>
      </c>
    </row>
    <row r="131" s="12" customFormat="1" ht="25.92" customHeight="1">
      <c r="A131" s="12"/>
      <c r="B131" s="213"/>
      <c r="C131" s="214"/>
      <c r="D131" s="215" t="s">
        <v>75</v>
      </c>
      <c r="E131" s="216" t="s">
        <v>437</v>
      </c>
      <c r="F131" s="216" t="s">
        <v>438</v>
      </c>
      <c r="G131" s="214"/>
      <c r="H131" s="214"/>
      <c r="I131" s="217"/>
      <c r="J131" s="218">
        <f>BK131</f>
        <v>0</v>
      </c>
      <c r="K131" s="214"/>
      <c r="L131" s="219"/>
      <c r="M131" s="220"/>
      <c r="N131" s="221"/>
      <c r="O131" s="221"/>
      <c r="P131" s="222">
        <f>P132+P136+P149+P159+P166</f>
        <v>0</v>
      </c>
      <c r="Q131" s="221"/>
      <c r="R131" s="222">
        <f>R132+R136+R149+R159+R166</f>
        <v>117.24514000000001</v>
      </c>
      <c r="S131" s="221"/>
      <c r="T131" s="223">
        <f>T132+T136+T149+T159+T166</f>
        <v>3.23</v>
      </c>
      <c r="U131" s="12"/>
      <c r="V131" s="12"/>
      <c r="W131" s="12"/>
      <c r="X131" s="12"/>
      <c r="Y131" s="12"/>
      <c r="Z131" s="12"/>
      <c r="AA131" s="12"/>
      <c r="AB131" s="12"/>
      <c r="AC131" s="12"/>
      <c r="AD131" s="12"/>
      <c r="AE131" s="12"/>
      <c r="AR131" s="224" t="s">
        <v>83</v>
      </c>
      <c r="AT131" s="225" t="s">
        <v>75</v>
      </c>
      <c r="AU131" s="225" t="s">
        <v>76</v>
      </c>
      <c r="AY131" s="224" t="s">
        <v>342</v>
      </c>
      <c r="BK131" s="226">
        <f>BK132+BK136+BK149+BK159+BK166</f>
        <v>0</v>
      </c>
    </row>
    <row r="132" s="12" customFormat="1" ht="22.8" customHeight="1">
      <c r="A132" s="12"/>
      <c r="B132" s="213"/>
      <c r="C132" s="214"/>
      <c r="D132" s="215" t="s">
        <v>75</v>
      </c>
      <c r="E132" s="246" t="s">
        <v>83</v>
      </c>
      <c r="F132" s="246" t="s">
        <v>439</v>
      </c>
      <c r="G132" s="214"/>
      <c r="H132" s="214"/>
      <c r="I132" s="217"/>
      <c r="J132" s="247">
        <f>BK132</f>
        <v>0</v>
      </c>
      <c r="K132" s="214"/>
      <c r="L132" s="219"/>
      <c r="M132" s="220"/>
      <c r="N132" s="221"/>
      <c r="O132" s="221"/>
      <c r="P132" s="222">
        <f>SUM(P133:P135)</f>
        <v>0</v>
      </c>
      <c r="Q132" s="221"/>
      <c r="R132" s="222">
        <f>SUM(R133:R135)</f>
        <v>0</v>
      </c>
      <c r="S132" s="221"/>
      <c r="T132" s="223">
        <f>SUM(T133:T135)</f>
        <v>0</v>
      </c>
      <c r="U132" s="12"/>
      <c r="V132" s="12"/>
      <c r="W132" s="12"/>
      <c r="X132" s="12"/>
      <c r="Y132" s="12"/>
      <c r="Z132" s="12"/>
      <c r="AA132" s="12"/>
      <c r="AB132" s="12"/>
      <c r="AC132" s="12"/>
      <c r="AD132" s="12"/>
      <c r="AE132" s="12"/>
      <c r="AR132" s="224" t="s">
        <v>83</v>
      </c>
      <c r="AT132" s="225" t="s">
        <v>75</v>
      </c>
      <c r="AU132" s="225" t="s">
        <v>83</v>
      </c>
      <c r="AY132" s="224" t="s">
        <v>342</v>
      </c>
      <c r="BK132" s="226">
        <f>SUM(BK133:BK135)</f>
        <v>0</v>
      </c>
    </row>
    <row r="133" s="2" customFormat="1" ht="16.5" customHeight="1">
      <c r="A133" s="39"/>
      <c r="B133" s="40"/>
      <c r="C133" s="227" t="s">
        <v>83</v>
      </c>
      <c r="D133" s="227" t="s">
        <v>343</v>
      </c>
      <c r="E133" s="228" t="s">
        <v>655</v>
      </c>
      <c r="F133" s="229" t="s">
        <v>656</v>
      </c>
      <c r="G133" s="230" t="s">
        <v>473</v>
      </c>
      <c r="H133" s="231">
        <v>323</v>
      </c>
      <c r="I133" s="232"/>
      <c r="J133" s="233">
        <f>ROUND(I133*H133,2)</f>
        <v>0</v>
      </c>
      <c r="K133" s="229" t="s">
        <v>443</v>
      </c>
      <c r="L133" s="45"/>
      <c r="M133" s="234" t="s">
        <v>1</v>
      </c>
      <c r="N133" s="235" t="s">
        <v>41</v>
      </c>
      <c r="O133" s="92"/>
      <c r="P133" s="236">
        <f>O133*H133</f>
        <v>0</v>
      </c>
      <c r="Q133" s="236">
        <v>0</v>
      </c>
      <c r="R133" s="236">
        <f>Q133*H133</f>
        <v>0</v>
      </c>
      <c r="S133" s="236">
        <v>0</v>
      </c>
      <c r="T133" s="237">
        <f>S133*H133</f>
        <v>0</v>
      </c>
      <c r="U133" s="39"/>
      <c r="V133" s="39"/>
      <c r="W133" s="39"/>
      <c r="X133" s="39"/>
      <c r="Y133" s="39"/>
      <c r="Z133" s="39"/>
      <c r="AA133" s="39"/>
      <c r="AB133" s="39"/>
      <c r="AC133" s="39"/>
      <c r="AD133" s="39"/>
      <c r="AE133" s="39"/>
      <c r="AR133" s="238" t="s">
        <v>360</v>
      </c>
      <c r="AT133" s="238" t="s">
        <v>343</v>
      </c>
      <c r="AU133" s="238" t="s">
        <v>85</v>
      </c>
      <c r="AY133" s="18" t="s">
        <v>342</v>
      </c>
      <c r="BE133" s="239">
        <f>IF(N133="základní",J133,0)</f>
        <v>0</v>
      </c>
      <c r="BF133" s="239">
        <f>IF(N133="snížená",J133,0)</f>
        <v>0</v>
      </c>
      <c r="BG133" s="239">
        <f>IF(N133="zákl. přenesená",J133,0)</f>
        <v>0</v>
      </c>
      <c r="BH133" s="239">
        <f>IF(N133="sníž. přenesená",J133,0)</f>
        <v>0</v>
      </c>
      <c r="BI133" s="239">
        <f>IF(N133="nulová",J133,0)</f>
        <v>0</v>
      </c>
      <c r="BJ133" s="18" t="s">
        <v>83</v>
      </c>
      <c r="BK133" s="239">
        <f>ROUND(I133*H133,2)</f>
        <v>0</v>
      </c>
      <c r="BL133" s="18" t="s">
        <v>360</v>
      </c>
      <c r="BM133" s="238" t="s">
        <v>5115</v>
      </c>
    </row>
    <row r="134" s="2" customFormat="1">
      <c r="A134" s="39"/>
      <c r="B134" s="40"/>
      <c r="C134" s="41"/>
      <c r="D134" s="240" t="s">
        <v>349</v>
      </c>
      <c r="E134" s="41"/>
      <c r="F134" s="241" t="s">
        <v>658</v>
      </c>
      <c r="G134" s="41"/>
      <c r="H134" s="41"/>
      <c r="I134" s="242"/>
      <c r="J134" s="41"/>
      <c r="K134" s="41"/>
      <c r="L134" s="45"/>
      <c r="M134" s="243"/>
      <c r="N134" s="244"/>
      <c r="O134" s="92"/>
      <c r="P134" s="92"/>
      <c r="Q134" s="92"/>
      <c r="R134" s="92"/>
      <c r="S134" s="92"/>
      <c r="T134" s="93"/>
      <c r="U134" s="39"/>
      <c r="V134" s="39"/>
      <c r="W134" s="39"/>
      <c r="X134" s="39"/>
      <c r="Y134" s="39"/>
      <c r="Z134" s="39"/>
      <c r="AA134" s="39"/>
      <c r="AB134" s="39"/>
      <c r="AC134" s="39"/>
      <c r="AD134" s="39"/>
      <c r="AE134" s="39"/>
      <c r="AT134" s="18" t="s">
        <v>349</v>
      </c>
      <c r="AU134" s="18" t="s">
        <v>85</v>
      </c>
    </row>
    <row r="135" s="13" customFormat="1">
      <c r="A135" s="13"/>
      <c r="B135" s="252"/>
      <c r="C135" s="253"/>
      <c r="D135" s="240" t="s">
        <v>446</v>
      </c>
      <c r="E135" s="254" t="s">
        <v>1</v>
      </c>
      <c r="F135" s="255" t="s">
        <v>664</v>
      </c>
      <c r="G135" s="253"/>
      <c r="H135" s="256">
        <v>323</v>
      </c>
      <c r="I135" s="257"/>
      <c r="J135" s="253"/>
      <c r="K135" s="253"/>
      <c r="L135" s="258"/>
      <c r="M135" s="259"/>
      <c r="N135" s="260"/>
      <c r="O135" s="260"/>
      <c r="P135" s="260"/>
      <c r="Q135" s="260"/>
      <c r="R135" s="260"/>
      <c r="S135" s="260"/>
      <c r="T135" s="261"/>
      <c r="U135" s="13"/>
      <c r="V135" s="13"/>
      <c r="W135" s="13"/>
      <c r="X135" s="13"/>
      <c r="Y135" s="13"/>
      <c r="Z135" s="13"/>
      <c r="AA135" s="13"/>
      <c r="AB135" s="13"/>
      <c r="AC135" s="13"/>
      <c r="AD135" s="13"/>
      <c r="AE135" s="13"/>
      <c r="AT135" s="262" t="s">
        <v>446</v>
      </c>
      <c r="AU135" s="262" t="s">
        <v>85</v>
      </c>
      <c r="AV135" s="13" t="s">
        <v>85</v>
      </c>
      <c r="AW135" s="13" t="s">
        <v>32</v>
      </c>
      <c r="AX135" s="13" t="s">
        <v>83</v>
      </c>
      <c r="AY135" s="262" t="s">
        <v>342</v>
      </c>
    </row>
    <row r="136" s="12" customFormat="1" ht="22.8" customHeight="1">
      <c r="A136" s="12"/>
      <c r="B136" s="213"/>
      <c r="C136" s="214"/>
      <c r="D136" s="215" t="s">
        <v>75</v>
      </c>
      <c r="E136" s="246" t="s">
        <v>341</v>
      </c>
      <c r="F136" s="246" t="s">
        <v>676</v>
      </c>
      <c r="G136" s="214"/>
      <c r="H136" s="214"/>
      <c r="I136" s="217"/>
      <c r="J136" s="247">
        <f>BK136</f>
        <v>0</v>
      </c>
      <c r="K136" s="214"/>
      <c r="L136" s="219"/>
      <c r="M136" s="220"/>
      <c r="N136" s="221"/>
      <c r="O136" s="221"/>
      <c r="P136" s="222">
        <f>SUM(P137:P148)</f>
        <v>0</v>
      </c>
      <c r="Q136" s="221"/>
      <c r="R136" s="222">
        <f>SUM(R137:R148)</f>
        <v>93.469740000000002</v>
      </c>
      <c r="S136" s="221"/>
      <c r="T136" s="223">
        <f>SUM(T137:T148)</f>
        <v>0</v>
      </c>
      <c r="U136" s="12"/>
      <c r="V136" s="12"/>
      <c r="W136" s="12"/>
      <c r="X136" s="12"/>
      <c r="Y136" s="12"/>
      <c r="Z136" s="12"/>
      <c r="AA136" s="12"/>
      <c r="AB136" s="12"/>
      <c r="AC136" s="12"/>
      <c r="AD136" s="12"/>
      <c r="AE136" s="12"/>
      <c r="AR136" s="224" t="s">
        <v>83</v>
      </c>
      <c r="AT136" s="225" t="s">
        <v>75</v>
      </c>
      <c r="AU136" s="225" t="s">
        <v>83</v>
      </c>
      <c r="AY136" s="224" t="s">
        <v>342</v>
      </c>
      <c r="BK136" s="226">
        <f>SUM(BK137:BK148)</f>
        <v>0</v>
      </c>
    </row>
    <row r="137" s="2" customFormat="1" ht="16.5" customHeight="1">
      <c r="A137" s="39"/>
      <c r="B137" s="40"/>
      <c r="C137" s="227" t="s">
        <v>85</v>
      </c>
      <c r="D137" s="227" t="s">
        <v>343</v>
      </c>
      <c r="E137" s="228" t="s">
        <v>693</v>
      </c>
      <c r="F137" s="229" t="s">
        <v>694</v>
      </c>
      <c r="G137" s="230" t="s">
        <v>473</v>
      </c>
      <c r="H137" s="231">
        <v>323</v>
      </c>
      <c r="I137" s="232"/>
      <c r="J137" s="233">
        <f>ROUND(I137*H137,2)</f>
        <v>0</v>
      </c>
      <c r="K137" s="229" t="s">
        <v>443</v>
      </c>
      <c r="L137" s="45"/>
      <c r="M137" s="234" t="s">
        <v>1</v>
      </c>
      <c r="N137" s="235" t="s">
        <v>41</v>
      </c>
      <c r="O137" s="92"/>
      <c r="P137" s="236">
        <f>O137*H137</f>
        <v>0</v>
      </c>
      <c r="Q137" s="236">
        <v>0</v>
      </c>
      <c r="R137" s="236">
        <f>Q137*H137</f>
        <v>0</v>
      </c>
      <c r="S137" s="236">
        <v>0</v>
      </c>
      <c r="T137" s="237">
        <f>S137*H137</f>
        <v>0</v>
      </c>
      <c r="U137" s="39"/>
      <c r="V137" s="39"/>
      <c r="W137" s="39"/>
      <c r="X137" s="39"/>
      <c r="Y137" s="39"/>
      <c r="Z137" s="39"/>
      <c r="AA137" s="39"/>
      <c r="AB137" s="39"/>
      <c r="AC137" s="39"/>
      <c r="AD137" s="39"/>
      <c r="AE137" s="39"/>
      <c r="AR137" s="238" t="s">
        <v>360</v>
      </c>
      <c r="AT137" s="238" t="s">
        <v>343</v>
      </c>
      <c r="AU137" s="238" t="s">
        <v>85</v>
      </c>
      <c r="AY137" s="18" t="s">
        <v>342</v>
      </c>
      <c r="BE137" s="239">
        <f>IF(N137="základní",J137,0)</f>
        <v>0</v>
      </c>
      <c r="BF137" s="239">
        <f>IF(N137="snížená",J137,0)</f>
        <v>0</v>
      </c>
      <c r="BG137" s="239">
        <f>IF(N137="zákl. přenesená",J137,0)</f>
        <v>0</v>
      </c>
      <c r="BH137" s="239">
        <f>IF(N137="sníž. přenesená",J137,0)</f>
        <v>0</v>
      </c>
      <c r="BI137" s="239">
        <f>IF(N137="nulová",J137,0)</f>
        <v>0</v>
      </c>
      <c r="BJ137" s="18" t="s">
        <v>83</v>
      </c>
      <c r="BK137" s="239">
        <f>ROUND(I137*H137,2)</f>
        <v>0</v>
      </c>
      <c r="BL137" s="18" t="s">
        <v>360</v>
      </c>
      <c r="BM137" s="238" t="s">
        <v>5116</v>
      </c>
    </row>
    <row r="138" s="2" customFormat="1">
      <c r="A138" s="39"/>
      <c r="B138" s="40"/>
      <c r="C138" s="41"/>
      <c r="D138" s="240" t="s">
        <v>349</v>
      </c>
      <c r="E138" s="41"/>
      <c r="F138" s="241" t="s">
        <v>696</v>
      </c>
      <c r="G138" s="41"/>
      <c r="H138" s="41"/>
      <c r="I138" s="242"/>
      <c r="J138" s="41"/>
      <c r="K138" s="41"/>
      <c r="L138" s="45"/>
      <c r="M138" s="243"/>
      <c r="N138" s="244"/>
      <c r="O138" s="92"/>
      <c r="P138" s="92"/>
      <c r="Q138" s="92"/>
      <c r="R138" s="92"/>
      <c r="S138" s="92"/>
      <c r="T138" s="93"/>
      <c r="U138" s="39"/>
      <c r="V138" s="39"/>
      <c r="W138" s="39"/>
      <c r="X138" s="39"/>
      <c r="Y138" s="39"/>
      <c r="Z138" s="39"/>
      <c r="AA138" s="39"/>
      <c r="AB138" s="39"/>
      <c r="AC138" s="39"/>
      <c r="AD138" s="39"/>
      <c r="AE138" s="39"/>
      <c r="AT138" s="18" t="s">
        <v>349</v>
      </c>
      <c r="AU138" s="18" t="s">
        <v>85</v>
      </c>
    </row>
    <row r="139" s="14" customFormat="1">
      <c r="A139" s="14"/>
      <c r="B139" s="263"/>
      <c r="C139" s="264"/>
      <c r="D139" s="240" t="s">
        <v>446</v>
      </c>
      <c r="E139" s="265" t="s">
        <v>1</v>
      </c>
      <c r="F139" s="266" t="s">
        <v>698</v>
      </c>
      <c r="G139" s="264"/>
      <c r="H139" s="265" t="s">
        <v>1</v>
      </c>
      <c r="I139" s="267"/>
      <c r="J139" s="264"/>
      <c r="K139" s="264"/>
      <c r="L139" s="268"/>
      <c r="M139" s="269"/>
      <c r="N139" s="270"/>
      <c r="O139" s="270"/>
      <c r="P139" s="270"/>
      <c r="Q139" s="270"/>
      <c r="R139" s="270"/>
      <c r="S139" s="270"/>
      <c r="T139" s="271"/>
      <c r="U139" s="14"/>
      <c r="V139" s="14"/>
      <c r="W139" s="14"/>
      <c r="X139" s="14"/>
      <c r="Y139" s="14"/>
      <c r="Z139" s="14"/>
      <c r="AA139" s="14"/>
      <c r="AB139" s="14"/>
      <c r="AC139" s="14"/>
      <c r="AD139" s="14"/>
      <c r="AE139" s="14"/>
      <c r="AT139" s="272" t="s">
        <v>446</v>
      </c>
      <c r="AU139" s="272" t="s">
        <v>85</v>
      </c>
      <c r="AV139" s="14" t="s">
        <v>83</v>
      </c>
      <c r="AW139" s="14" t="s">
        <v>32</v>
      </c>
      <c r="AX139" s="14" t="s">
        <v>76</v>
      </c>
      <c r="AY139" s="272" t="s">
        <v>342</v>
      </c>
    </row>
    <row r="140" s="13" customFormat="1">
      <c r="A140" s="13"/>
      <c r="B140" s="252"/>
      <c r="C140" s="253"/>
      <c r="D140" s="240" t="s">
        <v>446</v>
      </c>
      <c r="E140" s="254" t="s">
        <v>1</v>
      </c>
      <c r="F140" s="255" t="s">
        <v>664</v>
      </c>
      <c r="G140" s="253"/>
      <c r="H140" s="256">
        <v>323</v>
      </c>
      <c r="I140" s="257"/>
      <c r="J140" s="253"/>
      <c r="K140" s="253"/>
      <c r="L140" s="258"/>
      <c r="M140" s="259"/>
      <c r="N140" s="260"/>
      <c r="O140" s="260"/>
      <c r="P140" s="260"/>
      <c r="Q140" s="260"/>
      <c r="R140" s="260"/>
      <c r="S140" s="260"/>
      <c r="T140" s="261"/>
      <c r="U140" s="13"/>
      <c r="V140" s="13"/>
      <c r="W140" s="13"/>
      <c r="X140" s="13"/>
      <c r="Y140" s="13"/>
      <c r="Z140" s="13"/>
      <c r="AA140" s="13"/>
      <c r="AB140" s="13"/>
      <c r="AC140" s="13"/>
      <c r="AD140" s="13"/>
      <c r="AE140" s="13"/>
      <c r="AT140" s="262" t="s">
        <v>446</v>
      </c>
      <c r="AU140" s="262" t="s">
        <v>85</v>
      </c>
      <c r="AV140" s="13" t="s">
        <v>85</v>
      </c>
      <c r="AW140" s="13" t="s">
        <v>32</v>
      </c>
      <c r="AX140" s="13" t="s">
        <v>83</v>
      </c>
      <c r="AY140" s="262" t="s">
        <v>342</v>
      </c>
    </row>
    <row r="141" s="2" customFormat="1" ht="16.5" customHeight="1">
      <c r="A141" s="39"/>
      <c r="B141" s="40"/>
      <c r="C141" s="227" t="s">
        <v>92</v>
      </c>
      <c r="D141" s="227" t="s">
        <v>343</v>
      </c>
      <c r="E141" s="228" t="s">
        <v>5117</v>
      </c>
      <c r="F141" s="229" t="s">
        <v>5118</v>
      </c>
      <c r="G141" s="230" t="s">
        <v>473</v>
      </c>
      <c r="H141" s="231">
        <v>323</v>
      </c>
      <c r="I141" s="232"/>
      <c r="J141" s="233">
        <f>ROUND(I141*H141,2)</f>
        <v>0</v>
      </c>
      <c r="K141" s="229" t="s">
        <v>443</v>
      </c>
      <c r="L141" s="45"/>
      <c r="M141" s="234" t="s">
        <v>1</v>
      </c>
      <c r="N141" s="235" t="s">
        <v>41</v>
      </c>
      <c r="O141" s="92"/>
      <c r="P141" s="236">
        <f>O141*H141</f>
        <v>0</v>
      </c>
      <c r="Q141" s="236">
        <v>0.11162</v>
      </c>
      <c r="R141" s="236">
        <f>Q141*H141</f>
        <v>36.053260000000002</v>
      </c>
      <c r="S141" s="236">
        <v>0</v>
      </c>
      <c r="T141" s="237">
        <f>S141*H141</f>
        <v>0</v>
      </c>
      <c r="U141" s="39"/>
      <c r="V141" s="39"/>
      <c r="W141" s="39"/>
      <c r="X141" s="39"/>
      <c r="Y141" s="39"/>
      <c r="Z141" s="39"/>
      <c r="AA141" s="39"/>
      <c r="AB141" s="39"/>
      <c r="AC141" s="39"/>
      <c r="AD141" s="39"/>
      <c r="AE141" s="39"/>
      <c r="AR141" s="238" t="s">
        <v>360</v>
      </c>
      <c r="AT141" s="238" t="s">
        <v>343</v>
      </c>
      <c r="AU141" s="238" t="s">
        <v>85</v>
      </c>
      <c r="AY141" s="18" t="s">
        <v>342</v>
      </c>
      <c r="BE141" s="239">
        <f>IF(N141="základní",J141,0)</f>
        <v>0</v>
      </c>
      <c r="BF141" s="239">
        <f>IF(N141="snížená",J141,0)</f>
        <v>0</v>
      </c>
      <c r="BG141" s="239">
        <f>IF(N141="zákl. přenesená",J141,0)</f>
        <v>0</v>
      </c>
      <c r="BH141" s="239">
        <f>IF(N141="sníž. přenesená",J141,0)</f>
        <v>0</v>
      </c>
      <c r="BI141" s="239">
        <f>IF(N141="nulová",J141,0)</f>
        <v>0</v>
      </c>
      <c r="BJ141" s="18" t="s">
        <v>83</v>
      </c>
      <c r="BK141" s="239">
        <f>ROUND(I141*H141,2)</f>
        <v>0</v>
      </c>
      <c r="BL141" s="18" t="s">
        <v>360</v>
      </c>
      <c r="BM141" s="238" t="s">
        <v>5119</v>
      </c>
    </row>
    <row r="142" s="2" customFormat="1">
      <c r="A142" s="39"/>
      <c r="B142" s="40"/>
      <c r="C142" s="41"/>
      <c r="D142" s="240" t="s">
        <v>349</v>
      </c>
      <c r="E142" s="41"/>
      <c r="F142" s="241" t="s">
        <v>5120</v>
      </c>
      <c r="G142" s="41"/>
      <c r="H142" s="41"/>
      <c r="I142" s="242"/>
      <c r="J142" s="41"/>
      <c r="K142" s="41"/>
      <c r="L142" s="45"/>
      <c r="M142" s="243"/>
      <c r="N142" s="244"/>
      <c r="O142" s="92"/>
      <c r="P142" s="92"/>
      <c r="Q142" s="92"/>
      <c r="R142" s="92"/>
      <c r="S142" s="92"/>
      <c r="T142" s="93"/>
      <c r="U142" s="39"/>
      <c r="V142" s="39"/>
      <c r="W142" s="39"/>
      <c r="X142" s="39"/>
      <c r="Y142" s="39"/>
      <c r="Z142" s="39"/>
      <c r="AA142" s="39"/>
      <c r="AB142" s="39"/>
      <c r="AC142" s="39"/>
      <c r="AD142" s="39"/>
      <c r="AE142" s="39"/>
      <c r="AT142" s="18" t="s">
        <v>349</v>
      </c>
      <c r="AU142" s="18" t="s">
        <v>85</v>
      </c>
    </row>
    <row r="143" s="14" customFormat="1">
      <c r="A143" s="14"/>
      <c r="B143" s="263"/>
      <c r="C143" s="264"/>
      <c r="D143" s="240" t="s">
        <v>446</v>
      </c>
      <c r="E143" s="265" t="s">
        <v>1</v>
      </c>
      <c r="F143" s="266" t="s">
        <v>698</v>
      </c>
      <c r="G143" s="264"/>
      <c r="H143" s="265" t="s">
        <v>1</v>
      </c>
      <c r="I143" s="267"/>
      <c r="J143" s="264"/>
      <c r="K143" s="264"/>
      <c r="L143" s="268"/>
      <c r="M143" s="269"/>
      <c r="N143" s="270"/>
      <c r="O143" s="270"/>
      <c r="P143" s="270"/>
      <c r="Q143" s="270"/>
      <c r="R143" s="270"/>
      <c r="S143" s="270"/>
      <c r="T143" s="271"/>
      <c r="U143" s="14"/>
      <c r="V143" s="14"/>
      <c r="W143" s="14"/>
      <c r="X143" s="14"/>
      <c r="Y143" s="14"/>
      <c r="Z143" s="14"/>
      <c r="AA143" s="14"/>
      <c r="AB143" s="14"/>
      <c r="AC143" s="14"/>
      <c r="AD143" s="14"/>
      <c r="AE143" s="14"/>
      <c r="AT143" s="272" t="s">
        <v>446</v>
      </c>
      <c r="AU143" s="272" t="s">
        <v>85</v>
      </c>
      <c r="AV143" s="14" t="s">
        <v>83</v>
      </c>
      <c r="AW143" s="14" t="s">
        <v>32</v>
      </c>
      <c r="AX143" s="14" t="s">
        <v>76</v>
      </c>
      <c r="AY143" s="272" t="s">
        <v>342</v>
      </c>
    </row>
    <row r="144" s="13" customFormat="1">
      <c r="A144" s="13"/>
      <c r="B144" s="252"/>
      <c r="C144" s="253"/>
      <c r="D144" s="240" t="s">
        <v>446</v>
      </c>
      <c r="E144" s="254" t="s">
        <v>1</v>
      </c>
      <c r="F144" s="255" t="s">
        <v>664</v>
      </c>
      <c r="G144" s="253"/>
      <c r="H144" s="256">
        <v>323</v>
      </c>
      <c r="I144" s="257"/>
      <c r="J144" s="253"/>
      <c r="K144" s="253"/>
      <c r="L144" s="258"/>
      <c r="M144" s="259"/>
      <c r="N144" s="260"/>
      <c r="O144" s="260"/>
      <c r="P144" s="260"/>
      <c r="Q144" s="260"/>
      <c r="R144" s="260"/>
      <c r="S144" s="260"/>
      <c r="T144" s="261"/>
      <c r="U144" s="13"/>
      <c r="V144" s="13"/>
      <c r="W144" s="13"/>
      <c r="X144" s="13"/>
      <c r="Y144" s="13"/>
      <c r="Z144" s="13"/>
      <c r="AA144" s="13"/>
      <c r="AB144" s="13"/>
      <c r="AC144" s="13"/>
      <c r="AD144" s="13"/>
      <c r="AE144" s="13"/>
      <c r="AT144" s="262" t="s">
        <v>446</v>
      </c>
      <c r="AU144" s="262" t="s">
        <v>85</v>
      </c>
      <c r="AV144" s="13" t="s">
        <v>85</v>
      </c>
      <c r="AW144" s="13" t="s">
        <v>32</v>
      </c>
      <c r="AX144" s="13" t="s">
        <v>83</v>
      </c>
      <c r="AY144" s="262" t="s">
        <v>342</v>
      </c>
    </row>
    <row r="145" s="2" customFormat="1" ht="16.5" customHeight="1">
      <c r="A145" s="39"/>
      <c r="B145" s="40"/>
      <c r="C145" s="295" t="s">
        <v>360</v>
      </c>
      <c r="D145" s="295" t="s">
        <v>621</v>
      </c>
      <c r="E145" s="296" t="s">
        <v>799</v>
      </c>
      <c r="F145" s="297" t="s">
        <v>800</v>
      </c>
      <c r="G145" s="298" t="s">
        <v>473</v>
      </c>
      <c r="H145" s="299">
        <v>326.23000000000002</v>
      </c>
      <c r="I145" s="300"/>
      <c r="J145" s="301">
        <f>ROUND(I145*H145,2)</f>
        <v>0</v>
      </c>
      <c r="K145" s="297" t="s">
        <v>443</v>
      </c>
      <c r="L145" s="302"/>
      <c r="M145" s="303" t="s">
        <v>1</v>
      </c>
      <c r="N145" s="304" t="s">
        <v>41</v>
      </c>
      <c r="O145" s="92"/>
      <c r="P145" s="236">
        <f>O145*H145</f>
        <v>0</v>
      </c>
      <c r="Q145" s="236">
        <v>0.17599999999999999</v>
      </c>
      <c r="R145" s="236">
        <f>Q145*H145</f>
        <v>57.41648</v>
      </c>
      <c r="S145" s="236">
        <v>0</v>
      </c>
      <c r="T145" s="237">
        <f>S145*H145</f>
        <v>0</v>
      </c>
      <c r="U145" s="39"/>
      <c r="V145" s="39"/>
      <c r="W145" s="39"/>
      <c r="X145" s="39"/>
      <c r="Y145" s="39"/>
      <c r="Z145" s="39"/>
      <c r="AA145" s="39"/>
      <c r="AB145" s="39"/>
      <c r="AC145" s="39"/>
      <c r="AD145" s="39"/>
      <c r="AE145" s="39"/>
      <c r="AR145" s="238" t="s">
        <v>376</v>
      </c>
      <c r="AT145" s="238" t="s">
        <v>621</v>
      </c>
      <c r="AU145" s="238" t="s">
        <v>85</v>
      </c>
      <c r="AY145" s="18" t="s">
        <v>342</v>
      </c>
      <c r="BE145" s="239">
        <f>IF(N145="základní",J145,0)</f>
        <v>0</v>
      </c>
      <c r="BF145" s="239">
        <f>IF(N145="snížená",J145,0)</f>
        <v>0</v>
      </c>
      <c r="BG145" s="239">
        <f>IF(N145="zákl. přenesená",J145,0)</f>
        <v>0</v>
      </c>
      <c r="BH145" s="239">
        <f>IF(N145="sníž. přenesená",J145,0)</f>
        <v>0</v>
      </c>
      <c r="BI145" s="239">
        <f>IF(N145="nulová",J145,0)</f>
        <v>0</v>
      </c>
      <c r="BJ145" s="18" t="s">
        <v>83</v>
      </c>
      <c r="BK145" s="239">
        <f>ROUND(I145*H145,2)</f>
        <v>0</v>
      </c>
      <c r="BL145" s="18" t="s">
        <v>360</v>
      </c>
      <c r="BM145" s="238" t="s">
        <v>5121</v>
      </c>
    </row>
    <row r="146" s="2" customFormat="1">
      <c r="A146" s="39"/>
      <c r="B146" s="40"/>
      <c r="C146" s="41"/>
      <c r="D146" s="240" t="s">
        <v>349</v>
      </c>
      <c r="E146" s="41"/>
      <c r="F146" s="241" t="s">
        <v>800</v>
      </c>
      <c r="G146" s="41"/>
      <c r="H146" s="41"/>
      <c r="I146" s="242"/>
      <c r="J146" s="41"/>
      <c r="K146" s="41"/>
      <c r="L146" s="45"/>
      <c r="M146" s="243"/>
      <c r="N146" s="244"/>
      <c r="O146" s="92"/>
      <c r="P146" s="92"/>
      <c r="Q146" s="92"/>
      <c r="R146" s="92"/>
      <c r="S146" s="92"/>
      <c r="T146" s="93"/>
      <c r="U146" s="39"/>
      <c r="V146" s="39"/>
      <c r="W146" s="39"/>
      <c r="X146" s="39"/>
      <c r="Y146" s="39"/>
      <c r="Z146" s="39"/>
      <c r="AA146" s="39"/>
      <c r="AB146" s="39"/>
      <c r="AC146" s="39"/>
      <c r="AD146" s="39"/>
      <c r="AE146" s="39"/>
      <c r="AT146" s="18" t="s">
        <v>349</v>
      </c>
      <c r="AU146" s="18" t="s">
        <v>85</v>
      </c>
    </row>
    <row r="147" s="13" customFormat="1">
      <c r="A147" s="13"/>
      <c r="B147" s="252"/>
      <c r="C147" s="253"/>
      <c r="D147" s="240" t="s">
        <v>446</v>
      </c>
      <c r="E147" s="254" t="s">
        <v>1</v>
      </c>
      <c r="F147" s="255" t="s">
        <v>664</v>
      </c>
      <c r="G147" s="253"/>
      <c r="H147" s="256">
        <v>323</v>
      </c>
      <c r="I147" s="257"/>
      <c r="J147" s="253"/>
      <c r="K147" s="253"/>
      <c r="L147" s="258"/>
      <c r="M147" s="259"/>
      <c r="N147" s="260"/>
      <c r="O147" s="260"/>
      <c r="P147" s="260"/>
      <c r="Q147" s="260"/>
      <c r="R147" s="260"/>
      <c r="S147" s="260"/>
      <c r="T147" s="261"/>
      <c r="U147" s="13"/>
      <c r="V147" s="13"/>
      <c r="W147" s="13"/>
      <c r="X147" s="13"/>
      <c r="Y147" s="13"/>
      <c r="Z147" s="13"/>
      <c r="AA147" s="13"/>
      <c r="AB147" s="13"/>
      <c r="AC147" s="13"/>
      <c r="AD147" s="13"/>
      <c r="AE147" s="13"/>
      <c r="AT147" s="262" t="s">
        <v>446</v>
      </c>
      <c r="AU147" s="262" t="s">
        <v>85</v>
      </c>
      <c r="AV147" s="13" t="s">
        <v>85</v>
      </c>
      <c r="AW147" s="13" t="s">
        <v>32</v>
      </c>
      <c r="AX147" s="13" t="s">
        <v>83</v>
      </c>
      <c r="AY147" s="262" t="s">
        <v>342</v>
      </c>
    </row>
    <row r="148" s="13" customFormat="1">
      <c r="A148" s="13"/>
      <c r="B148" s="252"/>
      <c r="C148" s="253"/>
      <c r="D148" s="240" t="s">
        <v>446</v>
      </c>
      <c r="E148" s="253"/>
      <c r="F148" s="255" t="s">
        <v>5122</v>
      </c>
      <c r="G148" s="253"/>
      <c r="H148" s="256">
        <v>326.23000000000002</v>
      </c>
      <c r="I148" s="257"/>
      <c r="J148" s="253"/>
      <c r="K148" s="253"/>
      <c r="L148" s="258"/>
      <c r="M148" s="259"/>
      <c r="N148" s="260"/>
      <c r="O148" s="260"/>
      <c r="P148" s="260"/>
      <c r="Q148" s="260"/>
      <c r="R148" s="260"/>
      <c r="S148" s="260"/>
      <c r="T148" s="261"/>
      <c r="U148" s="13"/>
      <c r="V148" s="13"/>
      <c r="W148" s="13"/>
      <c r="X148" s="13"/>
      <c r="Y148" s="13"/>
      <c r="Z148" s="13"/>
      <c r="AA148" s="13"/>
      <c r="AB148" s="13"/>
      <c r="AC148" s="13"/>
      <c r="AD148" s="13"/>
      <c r="AE148" s="13"/>
      <c r="AT148" s="262" t="s">
        <v>446</v>
      </c>
      <c r="AU148" s="262" t="s">
        <v>85</v>
      </c>
      <c r="AV148" s="13" t="s">
        <v>85</v>
      </c>
      <c r="AW148" s="13" t="s">
        <v>4</v>
      </c>
      <c r="AX148" s="13" t="s">
        <v>83</v>
      </c>
      <c r="AY148" s="262" t="s">
        <v>342</v>
      </c>
    </row>
    <row r="149" s="12" customFormat="1" ht="22.8" customHeight="1">
      <c r="A149" s="12"/>
      <c r="B149" s="213"/>
      <c r="C149" s="214"/>
      <c r="D149" s="215" t="s">
        <v>75</v>
      </c>
      <c r="E149" s="246" t="s">
        <v>381</v>
      </c>
      <c r="F149" s="246" t="s">
        <v>839</v>
      </c>
      <c r="G149" s="214"/>
      <c r="H149" s="214"/>
      <c r="I149" s="217"/>
      <c r="J149" s="247">
        <f>BK149</f>
        <v>0</v>
      </c>
      <c r="K149" s="214"/>
      <c r="L149" s="219"/>
      <c r="M149" s="220"/>
      <c r="N149" s="221"/>
      <c r="O149" s="221"/>
      <c r="P149" s="222">
        <f>SUM(P150:P158)</f>
        <v>0</v>
      </c>
      <c r="Q149" s="221"/>
      <c r="R149" s="222">
        <f>SUM(R150:R158)</f>
        <v>23.775400000000001</v>
      </c>
      <c r="S149" s="221"/>
      <c r="T149" s="223">
        <f>SUM(T150:T158)</f>
        <v>3.23</v>
      </c>
      <c r="U149" s="12"/>
      <c r="V149" s="12"/>
      <c r="W149" s="12"/>
      <c r="X149" s="12"/>
      <c r="Y149" s="12"/>
      <c r="Z149" s="12"/>
      <c r="AA149" s="12"/>
      <c r="AB149" s="12"/>
      <c r="AC149" s="12"/>
      <c r="AD149" s="12"/>
      <c r="AE149" s="12"/>
      <c r="AR149" s="224" t="s">
        <v>83</v>
      </c>
      <c r="AT149" s="225" t="s">
        <v>75</v>
      </c>
      <c r="AU149" s="225" t="s">
        <v>83</v>
      </c>
      <c r="AY149" s="224" t="s">
        <v>342</v>
      </c>
      <c r="BK149" s="226">
        <f>SUM(BK150:BK158)</f>
        <v>0</v>
      </c>
    </row>
    <row r="150" s="2" customFormat="1" ht="16.5" customHeight="1">
      <c r="A150" s="39"/>
      <c r="B150" s="40"/>
      <c r="C150" s="227" t="s">
        <v>341</v>
      </c>
      <c r="D150" s="227" t="s">
        <v>343</v>
      </c>
      <c r="E150" s="228" t="s">
        <v>841</v>
      </c>
      <c r="F150" s="229" t="s">
        <v>842</v>
      </c>
      <c r="G150" s="230" t="s">
        <v>543</v>
      </c>
      <c r="H150" s="231">
        <v>101</v>
      </c>
      <c r="I150" s="232"/>
      <c r="J150" s="233">
        <f>ROUND(I150*H150,2)</f>
        <v>0</v>
      </c>
      <c r="K150" s="229" t="s">
        <v>443</v>
      </c>
      <c r="L150" s="45"/>
      <c r="M150" s="234" t="s">
        <v>1</v>
      </c>
      <c r="N150" s="235" t="s">
        <v>41</v>
      </c>
      <c r="O150" s="92"/>
      <c r="P150" s="236">
        <f>O150*H150</f>
        <v>0</v>
      </c>
      <c r="Q150" s="236">
        <v>0.15540000000000001</v>
      </c>
      <c r="R150" s="236">
        <f>Q150*H150</f>
        <v>15.695400000000001</v>
      </c>
      <c r="S150" s="236">
        <v>0</v>
      </c>
      <c r="T150" s="237">
        <f>S150*H150</f>
        <v>0</v>
      </c>
      <c r="U150" s="39"/>
      <c r="V150" s="39"/>
      <c r="W150" s="39"/>
      <c r="X150" s="39"/>
      <c r="Y150" s="39"/>
      <c r="Z150" s="39"/>
      <c r="AA150" s="39"/>
      <c r="AB150" s="39"/>
      <c r="AC150" s="39"/>
      <c r="AD150" s="39"/>
      <c r="AE150" s="39"/>
      <c r="AR150" s="238" t="s">
        <v>360</v>
      </c>
      <c r="AT150" s="238" t="s">
        <v>343</v>
      </c>
      <c r="AU150" s="238" t="s">
        <v>85</v>
      </c>
      <c r="AY150" s="18" t="s">
        <v>342</v>
      </c>
      <c r="BE150" s="239">
        <f>IF(N150="základní",J150,0)</f>
        <v>0</v>
      </c>
      <c r="BF150" s="239">
        <f>IF(N150="snížená",J150,0)</f>
        <v>0</v>
      </c>
      <c r="BG150" s="239">
        <f>IF(N150="zákl. přenesená",J150,0)</f>
        <v>0</v>
      </c>
      <c r="BH150" s="239">
        <f>IF(N150="sníž. přenesená",J150,0)</f>
        <v>0</v>
      </c>
      <c r="BI150" s="239">
        <f>IF(N150="nulová",J150,0)</f>
        <v>0</v>
      </c>
      <c r="BJ150" s="18" t="s">
        <v>83</v>
      </c>
      <c r="BK150" s="239">
        <f>ROUND(I150*H150,2)</f>
        <v>0</v>
      </c>
      <c r="BL150" s="18" t="s">
        <v>360</v>
      </c>
      <c r="BM150" s="238" t="s">
        <v>5123</v>
      </c>
    </row>
    <row r="151" s="2" customFormat="1">
      <c r="A151" s="39"/>
      <c r="B151" s="40"/>
      <c r="C151" s="41"/>
      <c r="D151" s="240" t="s">
        <v>349</v>
      </c>
      <c r="E151" s="41"/>
      <c r="F151" s="241" t="s">
        <v>844</v>
      </c>
      <c r="G151" s="41"/>
      <c r="H151" s="41"/>
      <c r="I151" s="242"/>
      <c r="J151" s="41"/>
      <c r="K151" s="41"/>
      <c r="L151" s="45"/>
      <c r="M151" s="243"/>
      <c r="N151" s="244"/>
      <c r="O151" s="92"/>
      <c r="P151" s="92"/>
      <c r="Q151" s="92"/>
      <c r="R151" s="92"/>
      <c r="S151" s="92"/>
      <c r="T151" s="93"/>
      <c r="U151" s="39"/>
      <c r="V151" s="39"/>
      <c r="W151" s="39"/>
      <c r="X151" s="39"/>
      <c r="Y151" s="39"/>
      <c r="Z151" s="39"/>
      <c r="AA151" s="39"/>
      <c r="AB151" s="39"/>
      <c r="AC151" s="39"/>
      <c r="AD151" s="39"/>
      <c r="AE151" s="39"/>
      <c r="AT151" s="18" t="s">
        <v>349</v>
      </c>
      <c r="AU151" s="18" t="s">
        <v>85</v>
      </c>
    </row>
    <row r="152" s="13" customFormat="1">
      <c r="A152" s="13"/>
      <c r="B152" s="252"/>
      <c r="C152" s="253"/>
      <c r="D152" s="240" t="s">
        <v>446</v>
      </c>
      <c r="E152" s="254" t="s">
        <v>1</v>
      </c>
      <c r="F152" s="255" t="s">
        <v>5124</v>
      </c>
      <c r="G152" s="253"/>
      <c r="H152" s="256">
        <v>101</v>
      </c>
      <c r="I152" s="257"/>
      <c r="J152" s="253"/>
      <c r="K152" s="253"/>
      <c r="L152" s="258"/>
      <c r="M152" s="259"/>
      <c r="N152" s="260"/>
      <c r="O152" s="260"/>
      <c r="P152" s="260"/>
      <c r="Q152" s="260"/>
      <c r="R152" s="260"/>
      <c r="S152" s="260"/>
      <c r="T152" s="261"/>
      <c r="U152" s="13"/>
      <c r="V152" s="13"/>
      <c r="W152" s="13"/>
      <c r="X152" s="13"/>
      <c r="Y152" s="13"/>
      <c r="Z152" s="13"/>
      <c r="AA152" s="13"/>
      <c r="AB152" s="13"/>
      <c r="AC152" s="13"/>
      <c r="AD152" s="13"/>
      <c r="AE152" s="13"/>
      <c r="AT152" s="262" t="s">
        <v>446</v>
      </c>
      <c r="AU152" s="262" t="s">
        <v>85</v>
      </c>
      <c r="AV152" s="13" t="s">
        <v>85</v>
      </c>
      <c r="AW152" s="13" t="s">
        <v>32</v>
      </c>
      <c r="AX152" s="13" t="s">
        <v>83</v>
      </c>
      <c r="AY152" s="262" t="s">
        <v>342</v>
      </c>
    </row>
    <row r="153" s="2" customFormat="1" ht="16.5" customHeight="1">
      <c r="A153" s="39"/>
      <c r="B153" s="40"/>
      <c r="C153" s="295" t="s">
        <v>368</v>
      </c>
      <c r="D153" s="295" t="s">
        <v>621</v>
      </c>
      <c r="E153" s="296" t="s">
        <v>848</v>
      </c>
      <c r="F153" s="297" t="s">
        <v>849</v>
      </c>
      <c r="G153" s="298" t="s">
        <v>543</v>
      </c>
      <c r="H153" s="299">
        <v>101</v>
      </c>
      <c r="I153" s="300"/>
      <c r="J153" s="301">
        <f>ROUND(I153*H153,2)</f>
        <v>0</v>
      </c>
      <c r="K153" s="297" t="s">
        <v>443</v>
      </c>
      <c r="L153" s="302"/>
      <c r="M153" s="303" t="s">
        <v>1</v>
      </c>
      <c r="N153" s="304" t="s">
        <v>41</v>
      </c>
      <c r="O153" s="92"/>
      <c r="P153" s="236">
        <f>O153*H153</f>
        <v>0</v>
      </c>
      <c r="Q153" s="236">
        <v>0.080000000000000002</v>
      </c>
      <c r="R153" s="236">
        <f>Q153*H153</f>
        <v>8.0800000000000001</v>
      </c>
      <c r="S153" s="236">
        <v>0</v>
      </c>
      <c r="T153" s="237">
        <f>S153*H153</f>
        <v>0</v>
      </c>
      <c r="U153" s="39"/>
      <c r="V153" s="39"/>
      <c r="W153" s="39"/>
      <c r="X153" s="39"/>
      <c r="Y153" s="39"/>
      <c r="Z153" s="39"/>
      <c r="AA153" s="39"/>
      <c r="AB153" s="39"/>
      <c r="AC153" s="39"/>
      <c r="AD153" s="39"/>
      <c r="AE153" s="39"/>
      <c r="AR153" s="238" t="s">
        <v>376</v>
      </c>
      <c r="AT153" s="238" t="s">
        <v>621</v>
      </c>
      <c r="AU153" s="238" t="s">
        <v>85</v>
      </c>
      <c r="AY153" s="18" t="s">
        <v>342</v>
      </c>
      <c r="BE153" s="239">
        <f>IF(N153="základní",J153,0)</f>
        <v>0</v>
      </c>
      <c r="BF153" s="239">
        <f>IF(N153="snížená",J153,0)</f>
        <v>0</v>
      </c>
      <c r="BG153" s="239">
        <f>IF(N153="zákl. přenesená",J153,0)</f>
        <v>0</v>
      </c>
      <c r="BH153" s="239">
        <f>IF(N153="sníž. přenesená",J153,0)</f>
        <v>0</v>
      </c>
      <c r="BI153" s="239">
        <f>IF(N153="nulová",J153,0)</f>
        <v>0</v>
      </c>
      <c r="BJ153" s="18" t="s">
        <v>83</v>
      </c>
      <c r="BK153" s="239">
        <f>ROUND(I153*H153,2)</f>
        <v>0</v>
      </c>
      <c r="BL153" s="18" t="s">
        <v>360</v>
      </c>
      <c r="BM153" s="238" t="s">
        <v>5125</v>
      </c>
    </row>
    <row r="154" s="2" customFormat="1">
      <c r="A154" s="39"/>
      <c r="B154" s="40"/>
      <c r="C154" s="41"/>
      <c r="D154" s="240" t="s">
        <v>349</v>
      </c>
      <c r="E154" s="41"/>
      <c r="F154" s="241" t="s">
        <v>849</v>
      </c>
      <c r="G154" s="41"/>
      <c r="H154" s="41"/>
      <c r="I154" s="242"/>
      <c r="J154" s="41"/>
      <c r="K154" s="41"/>
      <c r="L154" s="45"/>
      <c r="M154" s="243"/>
      <c r="N154" s="244"/>
      <c r="O154" s="92"/>
      <c r="P154" s="92"/>
      <c r="Q154" s="92"/>
      <c r="R154" s="92"/>
      <c r="S154" s="92"/>
      <c r="T154" s="93"/>
      <c r="U154" s="39"/>
      <c r="V154" s="39"/>
      <c r="W154" s="39"/>
      <c r="X154" s="39"/>
      <c r="Y154" s="39"/>
      <c r="Z154" s="39"/>
      <c r="AA154" s="39"/>
      <c r="AB154" s="39"/>
      <c r="AC154" s="39"/>
      <c r="AD154" s="39"/>
      <c r="AE154" s="39"/>
      <c r="AT154" s="18" t="s">
        <v>349</v>
      </c>
      <c r="AU154" s="18" t="s">
        <v>85</v>
      </c>
    </row>
    <row r="155" s="13" customFormat="1">
      <c r="A155" s="13"/>
      <c r="B155" s="252"/>
      <c r="C155" s="253"/>
      <c r="D155" s="240" t="s">
        <v>446</v>
      </c>
      <c r="E155" s="254" t="s">
        <v>1</v>
      </c>
      <c r="F155" s="255" t="s">
        <v>5124</v>
      </c>
      <c r="G155" s="253"/>
      <c r="H155" s="256">
        <v>101</v>
      </c>
      <c r="I155" s="257"/>
      <c r="J155" s="253"/>
      <c r="K155" s="253"/>
      <c r="L155" s="258"/>
      <c r="M155" s="259"/>
      <c r="N155" s="260"/>
      <c r="O155" s="260"/>
      <c r="P155" s="260"/>
      <c r="Q155" s="260"/>
      <c r="R155" s="260"/>
      <c r="S155" s="260"/>
      <c r="T155" s="261"/>
      <c r="U155" s="13"/>
      <c r="V155" s="13"/>
      <c r="W155" s="13"/>
      <c r="X155" s="13"/>
      <c r="Y155" s="13"/>
      <c r="Z155" s="13"/>
      <c r="AA155" s="13"/>
      <c r="AB155" s="13"/>
      <c r="AC155" s="13"/>
      <c r="AD155" s="13"/>
      <c r="AE155" s="13"/>
      <c r="AT155" s="262" t="s">
        <v>446</v>
      </c>
      <c r="AU155" s="262" t="s">
        <v>85</v>
      </c>
      <c r="AV155" s="13" t="s">
        <v>85</v>
      </c>
      <c r="AW155" s="13" t="s">
        <v>32</v>
      </c>
      <c r="AX155" s="13" t="s">
        <v>83</v>
      </c>
      <c r="AY155" s="262" t="s">
        <v>342</v>
      </c>
    </row>
    <row r="156" s="2" customFormat="1" ht="16.5" customHeight="1">
      <c r="A156" s="39"/>
      <c r="B156" s="40"/>
      <c r="C156" s="227" t="s">
        <v>372</v>
      </c>
      <c r="D156" s="227" t="s">
        <v>343</v>
      </c>
      <c r="E156" s="228" t="s">
        <v>918</v>
      </c>
      <c r="F156" s="229" t="s">
        <v>919</v>
      </c>
      <c r="G156" s="230" t="s">
        <v>473</v>
      </c>
      <c r="H156" s="231">
        <v>323</v>
      </c>
      <c r="I156" s="232"/>
      <c r="J156" s="233">
        <f>ROUND(I156*H156,2)</f>
        <v>0</v>
      </c>
      <c r="K156" s="229" t="s">
        <v>443</v>
      </c>
      <c r="L156" s="45"/>
      <c r="M156" s="234" t="s">
        <v>1</v>
      </c>
      <c r="N156" s="235" t="s">
        <v>41</v>
      </c>
      <c r="O156" s="92"/>
      <c r="P156" s="236">
        <f>O156*H156</f>
        <v>0</v>
      </c>
      <c r="Q156" s="236">
        <v>0</v>
      </c>
      <c r="R156" s="236">
        <f>Q156*H156</f>
        <v>0</v>
      </c>
      <c r="S156" s="236">
        <v>0.01</v>
      </c>
      <c r="T156" s="237">
        <f>S156*H156</f>
        <v>3.23</v>
      </c>
      <c r="U156" s="39"/>
      <c r="V156" s="39"/>
      <c r="W156" s="39"/>
      <c r="X156" s="39"/>
      <c r="Y156" s="39"/>
      <c r="Z156" s="39"/>
      <c r="AA156" s="39"/>
      <c r="AB156" s="39"/>
      <c r="AC156" s="39"/>
      <c r="AD156" s="39"/>
      <c r="AE156" s="39"/>
      <c r="AR156" s="238" t="s">
        <v>360</v>
      </c>
      <c r="AT156" s="238" t="s">
        <v>343</v>
      </c>
      <c r="AU156" s="238" t="s">
        <v>85</v>
      </c>
      <c r="AY156" s="18" t="s">
        <v>342</v>
      </c>
      <c r="BE156" s="239">
        <f>IF(N156="základní",J156,0)</f>
        <v>0</v>
      </c>
      <c r="BF156" s="239">
        <f>IF(N156="snížená",J156,0)</f>
        <v>0</v>
      </c>
      <c r="BG156" s="239">
        <f>IF(N156="zákl. přenesená",J156,0)</f>
        <v>0</v>
      </c>
      <c r="BH156" s="239">
        <f>IF(N156="sníž. přenesená",J156,0)</f>
        <v>0</v>
      </c>
      <c r="BI156" s="239">
        <f>IF(N156="nulová",J156,0)</f>
        <v>0</v>
      </c>
      <c r="BJ156" s="18" t="s">
        <v>83</v>
      </c>
      <c r="BK156" s="239">
        <f>ROUND(I156*H156,2)</f>
        <v>0</v>
      </c>
      <c r="BL156" s="18" t="s">
        <v>360</v>
      </c>
      <c r="BM156" s="238" t="s">
        <v>5126</v>
      </c>
    </row>
    <row r="157" s="2" customFormat="1">
      <c r="A157" s="39"/>
      <c r="B157" s="40"/>
      <c r="C157" s="41"/>
      <c r="D157" s="240" t="s">
        <v>349</v>
      </c>
      <c r="E157" s="41"/>
      <c r="F157" s="241" t="s">
        <v>921</v>
      </c>
      <c r="G157" s="41"/>
      <c r="H157" s="41"/>
      <c r="I157" s="242"/>
      <c r="J157" s="41"/>
      <c r="K157" s="41"/>
      <c r="L157" s="45"/>
      <c r="M157" s="243"/>
      <c r="N157" s="244"/>
      <c r="O157" s="92"/>
      <c r="P157" s="92"/>
      <c r="Q157" s="92"/>
      <c r="R157" s="92"/>
      <c r="S157" s="92"/>
      <c r="T157" s="93"/>
      <c r="U157" s="39"/>
      <c r="V157" s="39"/>
      <c r="W157" s="39"/>
      <c r="X157" s="39"/>
      <c r="Y157" s="39"/>
      <c r="Z157" s="39"/>
      <c r="AA157" s="39"/>
      <c r="AB157" s="39"/>
      <c r="AC157" s="39"/>
      <c r="AD157" s="39"/>
      <c r="AE157" s="39"/>
      <c r="AT157" s="18" t="s">
        <v>349</v>
      </c>
      <c r="AU157" s="18" t="s">
        <v>85</v>
      </c>
    </row>
    <row r="158" s="13" customFormat="1">
      <c r="A158" s="13"/>
      <c r="B158" s="252"/>
      <c r="C158" s="253"/>
      <c r="D158" s="240" t="s">
        <v>446</v>
      </c>
      <c r="E158" s="254" t="s">
        <v>1</v>
      </c>
      <c r="F158" s="255" t="s">
        <v>5127</v>
      </c>
      <c r="G158" s="253"/>
      <c r="H158" s="256">
        <v>323</v>
      </c>
      <c r="I158" s="257"/>
      <c r="J158" s="253"/>
      <c r="K158" s="253"/>
      <c r="L158" s="258"/>
      <c r="M158" s="259"/>
      <c r="N158" s="260"/>
      <c r="O158" s="260"/>
      <c r="P158" s="260"/>
      <c r="Q158" s="260"/>
      <c r="R158" s="260"/>
      <c r="S158" s="260"/>
      <c r="T158" s="261"/>
      <c r="U158" s="13"/>
      <c r="V158" s="13"/>
      <c r="W158" s="13"/>
      <c r="X158" s="13"/>
      <c r="Y158" s="13"/>
      <c r="Z158" s="13"/>
      <c r="AA158" s="13"/>
      <c r="AB158" s="13"/>
      <c r="AC158" s="13"/>
      <c r="AD158" s="13"/>
      <c r="AE158" s="13"/>
      <c r="AT158" s="262" t="s">
        <v>446</v>
      </c>
      <c r="AU158" s="262" t="s">
        <v>85</v>
      </c>
      <c r="AV158" s="13" t="s">
        <v>85</v>
      </c>
      <c r="AW158" s="13" t="s">
        <v>32</v>
      </c>
      <c r="AX158" s="13" t="s">
        <v>83</v>
      </c>
      <c r="AY158" s="262" t="s">
        <v>342</v>
      </c>
    </row>
    <row r="159" s="12" customFormat="1" ht="22.8" customHeight="1">
      <c r="A159" s="12"/>
      <c r="B159" s="213"/>
      <c r="C159" s="214"/>
      <c r="D159" s="215" t="s">
        <v>75</v>
      </c>
      <c r="E159" s="246" t="s">
        <v>950</v>
      </c>
      <c r="F159" s="246" t="s">
        <v>951</v>
      </c>
      <c r="G159" s="214"/>
      <c r="H159" s="214"/>
      <c r="I159" s="217"/>
      <c r="J159" s="247">
        <f>BK159</f>
        <v>0</v>
      </c>
      <c r="K159" s="214"/>
      <c r="L159" s="219"/>
      <c r="M159" s="220"/>
      <c r="N159" s="221"/>
      <c r="O159" s="221"/>
      <c r="P159" s="222">
        <f>SUM(P160:P165)</f>
        <v>0</v>
      </c>
      <c r="Q159" s="221"/>
      <c r="R159" s="222">
        <f>SUM(R160:R165)</f>
        <v>0</v>
      </c>
      <c r="S159" s="221"/>
      <c r="T159" s="223">
        <f>SUM(T160:T165)</f>
        <v>0</v>
      </c>
      <c r="U159" s="12"/>
      <c r="V159" s="12"/>
      <c r="W159" s="12"/>
      <c r="X159" s="12"/>
      <c r="Y159" s="12"/>
      <c r="Z159" s="12"/>
      <c r="AA159" s="12"/>
      <c r="AB159" s="12"/>
      <c r="AC159" s="12"/>
      <c r="AD159" s="12"/>
      <c r="AE159" s="12"/>
      <c r="AR159" s="224" t="s">
        <v>83</v>
      </c>
      <c r="AT159" s="225" t="s">
        <v>75</v>
      </c>
      <c r="AU159" s="225" t="s">
        <v>83</v>
      </c>
      <c r="AY159" s="224" t="s">
        <v>342</v>
      </c>
      <c r="BK159" s="226">
        <f>SUM(BK160:BK165)</f>
        <v>0</v>
      </c>
    </row>
    <row r="160" s="2" customFormat="1" ht="16.5" customHeight="1">
      <c r="A160" s="39"/>
      <c r="B160" s="40"/>
      <c r="C160" s="227" t="s">
        <v>376</v>
      </c>
      <c r="D160" s="227" t="s">
        <v>343</v>
      </c>
      <c r="E160" s="228" t="s">
        <v>965</v>
      </c>
      <c r="F160" s="229" t="s">
        <v>966</v>
      </c>
      <c r="G160" s="230" t="s">
        <v>462</v>
      </c>
      <c r="H160" s="231">
        <v>3.23</v>
      </c>
      <c r="I160" s="232"/>
      <c r="J160" s="233">
        <f>ROUND(I160*H160,2)</f>
        <v>0</v>
      </c>
      <c r="K160" s="229" t="s">
        <v>1</v>
      </c>
      <c r="L160" s="45"/>
      <c r="M160" s="234" t="s">
        <v>1</v>
      </c>
      <c r="N160" s="235" t="s">
        <v>41</v>
      </c>
      <c r="O160" s="92"/>
      <c r="P160" s="236">
        <f>O160*H160</f>
        <v>0</v>
      </c>
      <c r="Q160" s="236">
        <v>0</v>
      </c>
      <c r="R160" s="236">
        <f>Q160*H160</f>
        <v>0</v>
      </c>
      <c r="S160" s="236">
        <v>0</v>
      </c>
      <c r="T160" s="237">
        <f>S160*H160</f>
        <v>0</v>
      </c>
      <c r="U160" s="39"/>
      <c r="V160" s="39"/>
      <c r="W160" s="39"/>
      <c r="X160" s="39"/>
      <c r="Y160" s="39"/>
      <c r="Z160" s="39"/>
      <c r="AA160" s="39"/>
      <c r="AB160" s="39"/>
      <c r="AC160" s="39"/>
      <c r="AD160" s="39"/>
      <c r="AE160" s="39"/>
      <c r="AR160" s="238" t="s">
        <v>360</v>
      </c>
      <c r="AT160" s="238" t="s">
        <v>343</v>
      </c>
      <c r="AU160" s="238" t="s">
        <v>85</v>
      </c>
      <c r="AY160" s="18" t="s">
        <v>342</v>
      </c>
      <c r="BE160" s="239">
        <f>IF(N160="základní",J160,0)</f>
        <v>0</v>
      </c>
      <c r="BF160" s="239">
        <f>IF(N160="snížená",J160,0)</f>
        <v>0</v>
      </c>
      <c r="BG160" s="239">
        <f>IF(N160="zákl. přenesená",J160,0)</f>
        <v>0</v>
      </c>
      <c r="BH160" s="239">
        <f>IF(N160="sníž. přenesená",J160,0)</f>
        <v>0</v>
      </c>
      <c r="BI160" s="239">
        <f>IF(N160="nulová",J160,0)</f>
        <v>0</v>
      </c>
      <c r="BJ160" s="18" t="s">
        <v>83</v>
      </c>
      <c r="BK160" s="239">
        <f>ROUND(I160*H160,2)</f>
        <v>0</v>
      </c>
      <c r="BL160" s="18" t="s">
        <v>360</v>
      </c>
      <c r="BM160" s="238" t="s">
        <v>5128</v>
      </c>
    </row>
    <row r="161" s="2" customFormat="1">
      <c r="A161" s="39"/>
      <c r="B161" s="40"/>
      <c r="C161" s="41"/>
      <c r="D161" s="240" t="s">
        <v>349</v>
      </c>
      <c r="E161" s="41"/>
      <c r="F161" s="241" t="s">
        <v>966</v>
      </c>
      <c r="G161" s="41"/>
      <c r="H161" s="41"/>
      <c r="I161" s="242"/>
      <c r="J161" s="41"/>
      <c r="K161" s="41"/>
      <c r="L161" s="45"/>
      <c r="M161" s="243"/>
      <c r="N161" s="244"/>
      <c r="O161" s="92"/>
      <c r="P161" s="92"/>
      <c r="Q161" s="92"/>
      <c r="R161" s="92"/>
      <c r="S161" s="92"/>
      <c r="T161" s="93"/>
      <c r="U161" s="39"/>
      <c r="V161" s="39"/>
      <c r="W161" s="39"/>
      <c r="X161" s="39"/>
      <c r="Y161" s="39"/>
      <c r="Z161" s="39"/>
      <c r="AA161" s="39"/>
      <c r="AB161" s="39"/>
      <c r="AC161" s="39"/>
      <c r="AD161" s="39"/>
      <c r="AE161" s="39"/>
      <c r="AT161" s="18" t="s">
        <v>349</v>
      </c>
      <c r="AU161" s="18" t="s">
        <v>85</v>
      </c>
    </row>
    <row r="162" s="13" customFormat="1">
      <c r="A162" s="13"/>
      <c r="B162" s="252"/>
      <c r="C162" s="253"/>
      <c r="D162" s="240" t="s">
        <v>446</v>
      </c>
      <c r="E162" s="254" t="s">
        <v>1</v>
      </c>
      <c r="F162" s="255" t="s">
        <v>5129</v>
      </c>
      <c r="G162" s="253"/>
      <c r="H162" s="256">
        <v>3.23</v>
      </c>
      <c r="I162" s="257"/>
      <c r="J162" s="253"/>
      <c r="K162" s="253"/>
      <c r="L162" s="258"/>
      <c r="M162" s="259"/>
      <c r="N162" s="260"/>
      <c r="O162" s="260"/>
      <c r="P162" s="260"/>
      <c r="Q162" s="260"/>
      <c r="R162" s="260"/>
      <c r="S162" s="260"/>
      <c r="T162" s="261"/>
      <c r="U162" s="13"/>
      <c r="V162" s="13"/>
      <c r="W162" s="13"/>
      <c r="X162" s="13"/>
      <c r="Y162" s="13"/>
      <c r="Z162" s="13"/>
      <c r="AA162" s="13"/>
      <c r="AB162" s="13"/>
      <c r="AC162" s="13"/>
      <c r="AD162" s="13"/>
      <c r="AE162" s="13"/>
      <c r="AT162" s="262" t="s">
        <v>446</v>
      </c>
      <c r="AU162" s="262" t="s">
        <v>85</v>
      </c>
      <c r="AV162" s="13" t="s">
        <v>85</v>
      </c>
      <c r="AW162" s="13" t="s">
        <v>32</v>
      </c>
      <c r="AX162" s="13" t="s">
        <v>83</v>
      </c>
      <c r="AY162" s="262" t="s">
        <v>342</v>
      </c>
    </row>
    <row r="163" s="2" customFormat="1" ht="16.5" customHeight="1">
      <c r="A163" s="39"/>
      <c r="B163" s="40"/>
      <c r="C163" s="227" t="s">
        <v>381</v>
      </c>
      <c r="D163" s="227" t="s">
        <v>343</v>
      </c>
      <c r="E163" s="228" t="s">
        <v>981</v>
      </c>
      <c r="F163" s="229" t="s">
        <v>982</v>
      </c>
      <c r="G163" s="230" t="s">
        <v>462</v>
      </c>
      <c r="H163" s="231">
        <v>3.23</v>
      </c>
      <c r="I163" s="232"/>
      <c r="J163" s="233">
        <f>ROUND(I163*H163,2)</f>
        <v>0</v>
      </c>
      <c r="K163" s="229" t="s">
        <v>1</v>
      </c>
      <c r="L163" s="45"/>
      <c r="M163" s="234" t="s">
        <v>1</v>
      </c>
      <c r="N163" s="235" t="s">
        <v>41</v>
      </c>
      <c r="O163" s="92"/>
      <c r="P163" s="236">
        <f>O163*H163</f>
        <v>0</v>
      </c>
      <c r="Q163" s="236">
        <v>0</v>
      </c>
      <c r="R163" s="236">
        <f>Q163*H163</f>
        <v>0</v>
      </c>
      <c r="S163" s="236">
        <v>0</v>
      </c>
      <c r="T163" s="237">
        <f>S163*H163</f>
        <v>0</v>
      </c>
      <c r="U163" s="39"/>
      <c r="V163" s="39"/>
      <c r="W163" s="39"/>
      <c r="X163" s="39"/>
      <c r="Y163" s="39"/>
      <c r="Z163" s="39"/>
      <c r="AA163" s="39"/>
      <c r="AB163" s="39"/>
      <c r="AC163" s="39"/>
      <c r="AD163" s="39"/>
      <c r="AE163" s="39"/>
      <c r="AR163" s="238" t="s">
        <v>360</v>
      </c>
      <c r="AT163" s="238" t="s">
        <v>343</v>
      </c>
      <c r="AU163" s="238" t="s">
        <v>85</v>
      </c>
      <c r="AY163" s="18" t="s">
        <v>342</v>
      </c>
      <c r="BE163" s="239">
        <f>IF(N163="základní",J163,0)</f>
        <v>0</v>
      </c>
      <c r="BF163" s="239">
        <f>IF(N163="snížená",J163,0)</f>
        <v>0</v>
      </c>
      <c r="BG163" s="239">
        <f>IF(N163="zákl. přenesená",J163,0)</f>
        <v>0</v>
      </c>
      <c r="BH163" s="239">
        <f>IF(N163="sníž. přenesená",J163,0)</f>
        <v>0</v>
      </c>
      <c r="BI163" s="239">
        <f>IF(N163="nulová",J163,0)</f>
        <v>0</v>
      </c>
      <c r="BJ163" s="18" t="s">
        <v>83</v>
      </c>
      <c r="BK163" s="239">
        <f>ROUND(I163*H163,2)</f>
        <v>0</v>
      </c>
      <c r="BL163" s="18" t="s">
        <v>360</v>
      </c>
      <c r="BM163" s="238" t="s">
        <v>5130</v>
      </c>
    </row>
    <row r="164" s="2" customFormat="1">
      <c r="A164" s="39"/>
      <c r="B164" s="40"/>
      <c r="C164" s="41"/>
      <c r="D164" s="240" t="s">
        <v>349</v>
      </c>
      <c r="E164" s="41"/>
      <c r="F164" s="241" t="s">
        <v>984</v>
      </c>
      <c r="G164" s="41"/>
      <c r="H164" s="41"/>
      <c r="I164" s="242"/>
      <c r="J164" s="41"/>
      <c r="K164" s="41"/>
      <c r="L164" s="45"/>
      <c r="M164" s="243"/>
      <c r="N164" s="244"/>
      <c r="O164" s="92"/>
      <c r="P164" s="92"/>
      <c r="Q164" s="92"/>
      <c r="R164" s="92"/>
      <c r="S164" s="92"/>
      <c r="T164" s="93"/>
      <c r="U164" s="39"/>
      <c r="V164" s="39"/>
      <c r="W164" s="39"/>
      <c r="X164" s="39"/>
      <c r="Y164" s="39"/>
      <c r="Z164" s="39"/>
      <c r="AA164" s="39"/>
      <c r="AB164" s="39"/>
      <c r="AC164" s="39"/>
      <c r="AD164" s="39"/>
      <c r="AE164" s="39"/>
      <c r="AT164" s="18" t="s">
        <v>349</v>
      </c>
      <c r="AU164" s="18" t="s">
        <v>85</v>
      </c>
    </row>
    <row r="165" s="13" customFormat="1">
      <c r="A165" s="13"/>
      <c r="B165" s="252"/>
      <c r="C165" s="253"/>
      <c r="D165" s="240" t="s">
        <v>446</v>
      </c>
      <c r="E165" s="254" t="s">
        <v>1</v>
      </c>
      <c r="F165" s="255" t="s">
        <v>5129</v>
      </c>
      <c r="G165" s="253"/>
      <c r="H165" s="256">
        <v>3.23</v>
      </c>
      <c r="I165" s="257"/>
      <c r="J165" s="253"/>
      <c r="K165" s="253"/>
      <c r="L165" s="258"/>
      <c r="M165" s="259"/>
      <c r="N165" s="260"/>
      <c r="O165" s="260"/>
      <c r="P165" s="260"/>
      <c r="Q165" s="260"/>
      <c r="R165" s="260"/>
      <c r="S165" s="260"/>
      <c r="T165" s="261"/>
      <c r="U165" s="13"/>
      <c r="V165" s="13"/>
      <c r="W165" s="13"/>
      <c r="X165" s="13"/>
      <c r="Y165" s="13"/>
      <c r="Z165" s="13"/>
      <c r="AA165" s="13"/>
      <c r="AB165" s="13"/>
      <c r="AC165" s="13"/>
      <c r="AD165" s="13"/>
      <c r="AE165" s="13"/>
      <c r="AT165" s="262" t="s">
        <v>446</v>
      </c>
      <c r="AU165" s="262" t="s">
        <v>85</v>
      </c>
      <c r="AV165" s="13" t="s">
        <v>85</v>
      </c>
      <c r="AW165" s="13" t="s">
        <v>32</v>
      </c>
      <c r="AX165" s="13" t="s">
        <v>83</v>
      </c>
      <c r="AY165" s="262" t="s">
        <v>342</v>
      </c>
    </row>
    <row r="166" s="12" customFormat="1" ht="22.8" customHeight="1">
      <c r="A166" s="12"/>
      <c r="B166" s="213"/>
      <c r="C166" s="214"/>
      <c r="D166" s="215" t="s">
        <v>75</v>
      </c>
      <c r="E166" s="246" t="s">
        <v>458</v>
      </c>
      <c r="F166" s="246" t="s">
        <v>459</v>
      </c>
      <c r="G166" s="214"/>
      <c r="H166" s="214"/>
      <c r="I166" s="217"/>
      <c r="J166" s="247">
        <f>BK166</f>
        <v>0</v>
      </c>
      <c r="K166" s="214"/>
      <c r="L166" s="219"/>
      <c r="M166" s="220"/>
      <c r="N166" s="221"/>
      <c r="O166" s="221"/>
      <c r="P166" s="222">
        <f>SUM(P167:P168)</f>
        <v>0</v>
      </c>
      <c r="Q166" s="221"/>
      <c r="R166" s="222">
        <f>SUM(R167:R168)</f>
        <v>0</v>
      </c>
      <c r="S166" s="221"/>
      <c r="T166" s="223">
        <f>SUM(T167:T168)</f>
        <v>0</v>
      </c>
      <c r="U166" s="12"/>
      <c r="V166" s="12"/>
      <c r="W166" s="12"/>
      <c r="X166" s="12"/>
      <c r="Y166" s="12"/>
      <c r="Z166" s="12"/>
      <c r="AA166" s="12"/>
      <c r="AB166" s="12"/>
      <c r="AC166" s="12"/>
      <c r="AD166" s="12"/>
      <c r="AE166" s="12"/>
      <c r="AR166" s="224" t="s">
        <v>83</v>
      </c>
      <c r="AT166" s="225" t="s">
        <v>75</v>
      </c>
      <c r="AU166" s="225" t="s">
        <v>83</v>
      </c>
      <c r="AY166" s="224" t="s">
        <v>342</v>
      </c>
      <c r="BK166" s="226">
        <f>SUM(BK167:BK168)</f>
        <v>0</v>
      </c>
    </row>
    <row r="167" s="2" customFormat="1" ht="16.5" customHeight="1">
      <c r="A167" s="39"/>
      <c r="B167" s="40"/>
      <c r="C167" s="227" t="s">
        <v>386</v>
      </c>
      <c r="D167" s="227" t="s">
        <v>343</v>
      </c>
      <c r="E167" s="228" t="s">
        <v>5131</v>
      </c>
      <c r="F167" s="229" t="s">
        <v>5132</v>
      </c>
      <c r="G167" s="230" t="s">
        <v>462</v>
      </c>
      <c r="H167" s="231">
        <v>117.24500000000001</v>
      </c>
      <c r="I167" s="232"/>
      <c r="J167" s="233">
        <f>ROUND(I167*H167,2)</f>
        <v>0</v>
      </c>
      <c r="K167" s="229" t="s">
        <v>443</v>
      </c>
      <c r="L167" s="45"/>
      <c r="M167" s="234" t="s">
        <v>1</v>
      </c>
      <c r="N167" s="235" t="s">
        <v>41</v>
      </c>
      <c r="O167" s="92"/>
      <c r="P167" s="236">
        <f>O167*H167</f>
        <v>0</v>
      </c>
      <c r="Q167" s="236">
        <v>0</v>
      </c>
      <c r="R167" s="236">
        <f>Q167*H167</f>
        <v>0</v>
      </c>
      <c r="S167" s="236">
        <v>0</v>
      </c>
      <c r="T167" s="237">
        <f>S167*H167</f>
        <v>0</v>
      </c>
      <c r="U167" s="39"/>
      <c r="V167" s="39"/>
      <c r="W167" s="39"/>
      <c r="X167" s="39"/>
      <c r="Y167" s="39"/>
      <c r="Z167" s="39"/>
      <c r="AA167" s="39"/>
      <c r="AB167" s="39"/>
      <c r="AC167" s="39"/>
      <c r="AD167" s="39"/>
      <c r="AE167" s="39"/>
      <c r="AR167" s="238" t="s">
        <v>360</v>
      </c>
      <c r="AT167" s="238" t="s">
        <v>343</v>
      </c>
      <c r="AU167" s="238" t="s">
        <v>85</v>
      </c>
      <c r="AY167" s="18" t="s">
        <v>342</v>
      </c>
      <c r="BE167" s="239">
        <f>IF(N167="základní",J167,0)</f>
        <v>0</v>
      </c>
      <c r="BF167" s="239">
        <f>IF(N167="snížená",J167,0)</f>
        <v>0</v>
      </c>
      <c r="BG167" s="239">
        <f>IF(N167="zákl. přenesená",J167,0)</f>
        <v>0</v>
      </c>
      <c r="BH167" s="239">
        <f>IF(N167="sníž. přenesená",J167,0)</f>
        <v>0</v>
      </c>
      <c r="BI167" s="239">
        <f>IF(N167="nulová",J167,0)</f>
        <v>0</v>
      </c>
      <c r="BJ167" s="18" t="s">
        <v>83</v>
      </c>
      <c r="BK167" s="239">
        <f>ROUND(I167*H167,2)</f>
        <v>0</v>
      </c>
      <c r="BL167" s="18" t="s">
        <v>360</v>
      </c>
      <c r="BM167" s="238" t="s">
        <v>5133</v>
      </c>
    </row>
    <row r="168" s="2" customFormat="1">
      <c r="A168" s="39"/>
      <c r="B168" s="40"/>
      <c r="C168" s="41"/>
      <c r="D168" s="240" t="s">
        <v>349</v>
      </c>
      <c r="E168" s="41"/>
      <c r="F168" s="241" t="s">
        <v>5134</v>
      </c>
      <c r="G168" s="41"/>
      <c r="H168" s="41"/>
      <c r="I168" s="242"/>
      <c r="J168" s="41"/>
      <c r="K168" s="41"/>
      <c r="L168" s="45"/>
      <c r="M168" s="248"/>
      <c r="N168" s="249"/>
      <c r="O168" s="250"/>
      <c r="P168" s="250"/>
      <c r="Q168" s="250"/>
      <c r="R168" s="250"/>
      <c r="S168" s="250"/>
      <c r="T168" s="251"/>
      <c r="U168" s="39"/>
      <c r="V168" s="39"/>
      <c r="W168" s="39"/>
      <c r="X168" s="39"/>
      <c r="Y168" s="39"/>
      <c r="Z168" s="39"/>
      <c r="AA168" s="39"/>
      <c r="AB168" s="39"/>
      <c r="AC168" s="39"/>
      <c r="AD168" s="39"/>
      <c r="AE168" s="39"/>
      <c r="AT168" s="18" t="s">
        <v>349</v>
      </c>
      <c r="AU168" s="18" t="s">
        <v>85</v>
      </c>
    </row>
    <row r="169" s="2" customFormat="1" ht="6.96" customHeight="1">
      <c r="A169" s="39"/>
      <c r="B169" s="67"/>
      <c r="C169" s="68"/>
      <c r="D169" s="68"/>
      <c r="E169" s="68"/>
      <c r="F169" s="68"/>
      <c r="G169" s="68"/>
      <c r="H169" s="68"/>
      <c r="I169" s="68"/>
      <c r="J169" s="68"/>
      <c r="K169" s="68"/>
      <c r="L169" s="45"/>
      <c r="M169" s="39"/>
      <c r="O169" s="39"/>
      <c r="P169" s="39"/>
      <c r="Q169" s="39"/>
      <c r="R169" s="39"/>
      <c r="S169" s="39"/>
      <c r="T169" s="39"/>
      <c r="U169" s="39"/>
      <c r="V169" s="39"/>
      <c r="W169" s="39"/>
      <c r="X169" s="39"/>
      <c r="Y169" s="39"/>
      <c r="Z169" s="39"/>
      <c r="AA169" s="39"/>
      <c r="AB169" s="39"/>
      <c r="AC169" s="39"/>
      <c r="AD169" s="39"/>
      <c r="AE169" s="39"/>
    </row>
  </sheetData>
  <sheetProtection sheet="1" autoFilter="0" formatColumns="0" formatRows="0" objects="1" scenarios="1" spinCount="100000" saltValue="XXBB4+afRjLz/v7FDeMeIEbFu7N8lav/o+0+4zQl3oF+uJv+j8OPNFXiqQVc8UavcqJFfpO1e9mynxE2UJjxvA==" hashValue="3jd9hTDCOPiC9rx+Dmv4aa/4owCtE9w7m5hR4tRGuVX82C+9Ve9Tms6nkBMZxeCXTZqscGOxQU3biMrmRtdIsw==" algorithmName="SHA-512" password="CC35"/>
  <autoFilter ref="C129:K168"/>
  <mergeCells count="15">
    <mergeCell ref="E7:H7"/>
    <mergeCell ref="E11:H11"/>
    <mergeCell ref="E9:H9"/>
    <mergeCell ref="E13:H13"/>
    <mergeCell ref="E22:H22"/>
    <mergeCell ref="E31:H31"/>
    <mergeCell ref="E85:H85"/>
    <mergeCell ref="E89:H89"/>
    <mergeCell ref="E87:H87"/>
    <mergeCell ref="E91:H91"/>
    <mergeCell ref="E116:H116"/>
    <mergeCell ref="E120:H120"/>
    <mergeCell ref="E118:H118"/>
    <mergeCell ref="E122:H12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229</v>
      </c>
    </row>
    <row r="3" s="1" customFormat="1" ht="6.96" customHeight="1">
      <c r="B3" s="148"/>
      <c r="C3" s="149"/>
      <c r="D3" s="149"/>
      <c r="E3" s="149"/>
      <c r="F3" s="149"/>
      <c r="G3" s="149"/>
      <c r="H3" s="149"/>
      <c r="I3" s="149"/>
      <c r="J3" s="149"/>
      <c r="K3" s="149"/>
      <c r="L3" s="21"/>
      <c r="AT3" s="18" t="s">
        <v>85</v>
      </c>
    </row>
    <row r="4" s="1" customFormat="1" ht="24.96" customHeight="1">
      <c r="B4" s="21"/>
      <c r="D4" s="150" t="s">
        <v>309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II/610 TUŘICE - KBEL (BENÁTKY NAD JIZEROU, PRŮTAH)</v>
      </c>
      <c r="F7" s="152"/>
      <c r="G7" s="152"/>
      <c r="H7" s="152"/>
      <c r="L7" s="21"/>
    </row>
    <row r="8">
      <c r="B8" s="21"/>
      <c r="D8" s="152" t="s">
        <v>310</v>
      </c>
      <c r="L8" s="21"/>
    </row>
    <row r="9" s="1" customFormat="1" ht="16.5" customHeight="1">
      <c r="B9" s="21"/>
      <c r="E9" s="153" t="s">
        <v>5080</v>
      </c>
      <c r="F9" s="1"/>
      <c r="G9" s="1"/>
      <c r="H9" s="1"/>
      <c r="L9" s="21"/>
    </row>
    <row r="10" s="1" customFormat="1" ht="12" customHeight="1">
      <c r="B10" s="21"/>
      <c r="D10" s="152" t="s">
        <v>312</v>
      </c>
      <c r="L10" s="21"/>
    </row>
    <row r="11" s="2" customFormat="1" ht="16.5" customHeight="1">
      <c r="A11" s="39"/>
      <c r="B11" s="45"/>
      <c r="C11" s="39"/>
      <c r="D11" s="39"/>
      <c r="E11" s="154" t="s">
        <v>5135</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314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5136</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15. 12. 2023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2"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36</v>
      </c>
      <c r="E34" s="39"/>
      <c r="F34" s="39"/>
      <c r="G34" s="39"/>
      <c r="H34" s="39"/>
      <c r="I34" s="39"/>
      <c r="J34" s="163">
        <f>ROUND(J131,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38</v>
      </c>
      <c r="G36" s="39"/>
      <c r="H36" s="39"/>
      <c r="I36" s="164" t="s">
        <v>37</v>
      </c>
      <c r="J36" s="164" t="s">
        <v>39</v>
      </c>
      <c r="K36" s="39"/>
      <c r="L36" s="64"/>
      <c r="S36" s="39"/>
      <c r="T36" s="39"/>
      <c r="U36" s="39"/>
      <c r="V36" s="39"/>
      <c r="W36" s="39"/>
      <c r="X36" s="39"/>
      <c r="Y36" s="39"/>
      <c r="Z36" s="39"/>
      <c r="AA36" s="39"/>
      <c r="AB36" s="39"/>
      <c r="AC36" s="39"/>
      <c r="AD36" s="39"/>
      <c r="AE36" s="39"/>
    </row>
    <row r="37" s="2" customFormat="1" ht="14.4" customHeight="1">
      <c r="A37" s="39"/>
      <c r="B37" s="45"/>
      <c r="C37" s="39"/>
      <c r="D37" s="154" t="s">
        <v>40</v>
      </c>
      <c r="E37" s="152" t="s">
        <v>41</v>
      </c>
      <c r="F37" s="165">
        <f>ROUND((SUM(BE131:BE205)),  2)</f>
        <v>0</v>
      </c>
      <c r="G37" s="39"/>
      <c r="H37" s="39"/>
      <c r="I37" s="166">
        <v>0.20999999999999999</v>
      </c>
      <c r="J37" s="165">
        <f>ROUND(((SUM(BE131:BE205))*I37),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ROUND((SUM(BF131:BF205)),  2)</f>
        <v>0</v>
      </c>
      <c r="G38" s="39"/>
      <c r="H38" s="39"/>
      <c r="I38" s="166">
        <v>0.14999999999999999</v>
      </c>
      <c r="J38" s="165">
        <f>ROUND(((SUM(BF131:BF205))*I38),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ROUND((SUM(BG131:BG205)),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ROUND((SUM(BH131:BH205)),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ROUND((SUM(BI131:BI205)),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316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II/610 TUŘICE - KBEL (BENÁTKY NAD JIZEROU, PRŮTAH)</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310</v>
      </c>
      <c r="D86" s="23"/>
      <c r="E86" s="23"/>
      <c r="F86" s="23"/>
      <c r="G86" s="23"/>
      <c r="H86" s="23"/>
      <c r="I86" s="23"/>
      <c r="J86" s="23"/>
      <c r="K86" s="23"/>
      <c r="L86" s="21"/>
    </row>
    <row r="87" s="1" customFormat="1" ht="16.5" customHeight="1">
      <c r="B87" s="22"/>
      <c r="C87" s="23"/>
      <c r="D87" s="23"/>
      <c r="E87" s="185" t="s">
        <v>5080</v>
      </c>
      <c r="F87" s="23"/>
      <c r="G87" s="23"/>
      <c r="H87" s="23"/>
      <c r="I87" s="23"/>
      <c r="J87" s="23"/>
      <c r="K87" s="23"/>
      <c r="L87" s="21"/>
    </row>
    <row r="88" s="1" customFormat="1" ht="12" customHeight="1">
      <c r="B88" s="22"/>
      <c r="C88" s="33" t="s">
        <v>312</v>
      </c>
      <c r="D88" s="23"/>
      <c r="E88" s="23"/>
      <c r="F88" s="23"/>
      <c r="G88" s="23"/>
      <c r="H88" s="23"/>
      <c r="I88" s="23"/>
      <c r="J88" s="23"/>
      <c r="K88" s="23"/>
      <c r="L88" s="21"/>
    </row>
    <row r="89" s="2" customFormat="1" ht="16.5" customHeight="1">
      <c r="A89" s="39"/>
      <c r="B89" s="40"/>
      <c r="C89" s="41"/>
      <c r="D89" s="41"/>
      <c r="E89" s="186" t="s">
        <v>5135</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314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102.B - II/272 ulice Bratří Bendů - Město</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15. 12. 2023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KSÚS Středočeského kraje</v>
      </c>
      <c r="G95" s="41"/>
      <c r="H95" s="41"/>
      <c r="I95" s="33" t="s">
        <v>30</v>
      </c>
      <c r="J95" s="37" t="str">
        <f>E25</f>
        <v>Valbek spol.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317</v>
      </c>
      <c r="D98" s="188"/>
      <c r="E98" s="188"/>
      <c r="F98" s="188"/>
      <c r="G98" s="188"/>
      <c r="H98" s="188"/>
      <c r="I98" s="188"/>
      <c r="J98" s="189" t="s">
        <v>318</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319</v>
      </c>
      <c r="D100" s="41"/>
      <c r="E100" s="41"/>
      <c r="F100" s="41"/>
      <c r="G100" s="41"/>
      <c r="H100" s="41"/>
      <c r="I100" s="41"/>
      <c r="J100" s="111">
        <f>J131</f>
        <v>0</v>
      </c>
      <c r="K100" s="41"/>
      <c r="L100" s="64"/>
      <c r="S100" s="39"/>
      <c r="T100" s="39"/>
      <c r="U100" s="39"/>
      <c r="V100" s="39"/>
      <c r="W100" s="39"/>
      <c r="X100" s="39"/>
      <c r="Y100" s="39"/>
      <c r="Z100" s="39"/>
      <c r="AA100" s="39"/>
      <c r="AB100" s="39"/>
      <c r="AC100" s="39"/>
      <c r="AD100" s="39"/>
      <c r="AE100" s="39"/>
      <c r="AU100" s="18" t="s">
        <v>320</v>
      </c>
    </row>
    <row r="101" s="9" customFormat="1" ht="24.96" customHeight="1">
      <c r="A101" s="9"/>
      <c r="B101" s="191"/>
      <c r="C101" s="192"/>
      <c r="D101" s="193" t="s">
        <v>434</v>
      </c>
      <c r="E101" s="194"/>
      <c r="F101" s="194"/>
      <c r="G101" s="194"/>
      <c r="H101" s="194"/>
      <c r="I101" s="194"/>
      <c r="J101" s="195">
        <f>J132</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435</v>
      </c>
      <c r="E102" s="199"/>
      <c r="F102" s="199"/>
      <c r="G102" s="199"/>
      <c r="H102" s="199"/>
      <c r="I102" s="199"/>
      <c r="J102" s="200">
        <f>J133</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467</v>
      </c>
      <c r="E103" s="199"/>
      <c r="F103" s="199"/>
      <c r="G103" s="199"/>
      <c r="H103" s="199"/>
      <c r="I103" s="199"/>
      <c r="J103" s="200">
        <f>J153</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468</v>
      </c>
      <c r="E104" s="199"/>
      <c r="F104" s="199"/>
      <c r="G104" s="199"/>
      <c r="H104" s="199"/>
      <c r="I104" s="199"/>
      <c r="J104" s="200">
        <f>J163</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469</v>
      </c>
      <c r="E105" s="199"/>
      <c r="F105" s="199"/>
      <c r="G105" s="199"/>
      <c r="H105" s="199"/>
      <c r="I105" s="199"/>
      <c r="J105" s="200">
        <f>J168</f>
        <v>0</v>
      </c>
      <c r="K105" s="133"/>
      <c r="L105" s="201"/>
      <c r="S105" s="10"/>
      <c r="T105" s="10"/>
      <c r="U105" s="10"/>
      <c r="V105" s="10"/>
      <c r="W105" s="10"/>
      <c r="X105" s="10"/>
      <c r="Y105" s="10"/>
      <c r="Z105" s="10"/>
      <c r="AA105" s="10"/>
      <c r="AB105" s="10"/>
      <c r="AC105" s="10"/>
      <c r="AD105" s="10"/>
      <c r="AE105" s="10"/>
    </row>
    <row r="106" s="10" customFormat="1" ht="19.92" customHeight="1">
      <c r="A106" s="10"/>
      <c r="B106" s="197"/>
      <c r="C106" s="133"/>
      <c r="D106" s="198" t="s">
        <v>470</v>
      </c>
      <c r="E106" s="199"/>
      <c r="F106" s="199"/>
      <c r="G106" s="199"/>
      <c r="H106" s="199"/>
      <c r="I106" s="199"/>
      <c r="J106" s="200">
        <f>J182</f>
        <v>0</v>
      </c>
      <c r="K106" s="133"/>
      <c r="L106" s="201"/>
      <c r="S106" s="10"/>
      <c r="T106" s="10"/>
      <c r="U106" s="10"/>
      <c r="V106" s="10"/>
      <c r="W106" s="10"/>
      <c r="X106" s="10"/>
      <c r="Y106" s="10"/>
      <c r="Z106" s="10"/>
      <c r="AA106" s="10"/>
      <c r="AB106" s="10"/>
      <c r="AC106" s="10"/>
      <c r="AD106" s="10"/>
      <c r="AE106" s="10"/>
    </row>
    <row r="107" s="10" customFormat="1" ht="19.92" customHeight="1">
      <c r="A107" s="10"/>
      <c r="B107" s="197"/>
      <c r="C107" s="133"/>
      <c r="D107" s="198" t="s">
        <v>436</v>
      </c>
      <c r="E107" s="199"/>
      <c r="F107" s="199"/>
      <c r="G107" s="199"/>
      <c r="H107" s="199"/>
      <c r="I107" s="199"/>
      <c r="J107" s="200">
        <f>J203</f>
        <v>0</v>
      </c>
      <c r="K107" s="133"/>
      <c r="L107" s="201"/>
      <c r="S107" s="10"/>
      <c r="T107" s="10"/>
      <c r="U107" s="10"/>
      <c r="V107" s="10"/>
      <c r="W107" s="10"/>
      <c r="X107" s="10"/>
      <c r="Y107" s="10"/>
      <c r="Z107" s="10"/>
      <c r="AA107" s="10"/>
      <c r="AB107" s="10"/>
      <c r="AC107" s="10"/>
      <c r="AD107" s="10"/>
      <c r="AE107" s="10"/>
    </row>
    <row r="108" s="2" customFormat="1" ht="21.84"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67"/>
      <c r="C109" s="68"/>
      <c r="D109" s="68"/>
      <c r="E109" s="68"/>
      <c r="F109" s="68"/>
      <c r="G109" s="68"/>
      <c r="H109" s="68"/>
      <c r="I109" s="68"/>
      <c r="J109" s="68"/>
      <c r="K109" s="68"/>
      <c r="L109" s="64"/>
      <c r="S109" s="39"/>
      <c r="T109" s="39"/>
      <c r="U109" s="39"/>
      <c r="V109" s="39"/>
      <c r="W109" s="39"/>
      <c r="X109" s="39"/>
      <c r="Y109" s="39"/>
      <c r="Z109" s="39"/>
      <c r="AA109" s="39"/>
      <c r="AB109" s="39"/>
      <c r="AC109" s="39"/>
      <c r="AD109" s="39"/>
      <c r="AE109" s="39"/>
    </row>
    <row r="113" s="2" customFormat="1" ht="6.96" customHeight="1">
      <c r="A113" s="39"/>
      <c r="B113" s="69"/>
      <c r="C113" s="70"/>
      <c r="D113" s="70"/>
      <c r="E113" s="70"/>
      <c r="F113" s="70"/>
      <c r="G113" s="70"/>
      <c r="H113" s="70"/>
      <c r="I113" s="70"/>
      <c r="J113" s="70"/>
      <c r="K113" s="70"/>
      <c r="L113" s="64"/>
      <c r="S113" s="39"/>
      <c r="T113" s="39"/>
      <c r="U113" s="39"/>
      <c r="V113" s="39"/>
      <c r="W113" s="39"/>
      <c r="X113" s="39"/>
      <c r="Y113" s="39"/>
      <c r="Z113" s="39"/>
      <c r="AA113" s="39"/>
      <c r="AB113" s="39"/>
      <c r="AC113" s="39"/>
      <c r="AD113" s="39"/>
      <c r="AE113" s="39"/>
    </row>
    <row r="114" s="2" customFormat="1" ht="24.96" customHeight="1">
      <c r="A114" s="39"/>
      <c r="B114" s="40"/>
      <c r="C114" s="24" t="s">
        <v>326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16</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185" t="str">
        <f>E7</f>
        <v>II/610 TUŘICE - KBEL (BENÁTKY NAD JIZEROU, PRŮTAH)</v>
      </c>
      <c r="F117" s="33"/>
      <c r="G117" s="33"/>
      <c r="H117" s="33"/>
      <c r="I117" s="41"/>
      <c r="J117" s="41"/>
      <c r="K117" s="41"/>
      <c r="L117" s="64"/>
      <c r="S117" s="39"/>
      <c r="T117" s="39"/>
      <c r="U117" s="39"/>
      <c r="V117" s="39"/>
      <c r="W117" s="39"/>
      <c r="X117" s="39"/>
      <c r="Y117" s="39"/>
      <c r="Z117" s="39"/>
      <c r="AA117" s="39"/>
      <c r="AB117" s="39"/>
      <c r="AC117" s="39"/>
      <c r="AD117" s="39"/>
      <c r="AE117" s="39"/>
    </row>
    <row r="118" s="1" customFormat="1" ht="12" customHeight="1">
      <c r="B118" s="22"/>
      <c r="C118" s="33" t="s">
        <v>310</v>
      </c>
      <c r="D118" s="23"/>
      <c r="E118" s="23"/>
      <c r="F118" s="23"/>
      <c r="G118" s="23"/>
      <c r="H118" s="23"/>
      <c r="I118" s="23"/>
      <c r="J118" s="23"/>
      <c r="K118" s="23"/>
      <c r="L118" s="21"/>
    </row>
    <row r="119" s="1" customFormat="1" ht="16.5" customHeight="1">
      <c r="B119" s="22"/>
      <c r="C119" s="23"/>
      <c r="D119" s="23"/>
      <c r="E119" s="185" t="s">
        <v>5080</v>
      </c>
      <c r="F119" s="23"/>
      <c r="G119" s="23"/>
      <c r="H119" s="23"/>
      <c r="I119" s="23"/>
      <c r="J119" s="23"/>
      <c r="K119" s="23"/>
      <c r="L119" s="21"/>
    </row>
    <row r="120" s="1" customFormat="1" ht="12" customHeight="1">
      <c r="B120" s="22"/>
      <c r="C120" s="33" t="s">
        <v>312</v>
      </c>
      <c r="D120" s="23"/>
      <c r="E120" s="23"/>
      <c r="F120" s="23"/>
      <c r="G120" s="23"/>
      <c r="H120" s="23"/>
      <c r="I120" s="23"/>
      <c r="J120" s="23"/>
      <c r="K120" s="23"/>
      <c r="L120" s="21"/>
    </row>
    <row r="121" s="2" customFormat="1" ht="16.5" customHeight="1">
      <c r="A121" s="39"/>
      <c r="B121" s="40"/>
      <c r="C121" s="41"/>
      <c r="D121" s="41"/>
      <c r="E121" s="186" t="s">
        <v>5135</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314</v>
      </c>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6.5" customHeight="1">
      <c r="A123" s="39"/>
      <c r="B123" s="40"/>
      <c r="C123" s="41"/>
      <c r="D123" s="41"/>
      <c r="E123" s="77" t="str">
        <f>E13</f>
        <v>102.B - II/272 ulice Bratří Bendů - Město</v>
      </c>
      <c r="F123" s="41"/>
      <c r="G123" s="41"/>
      <c r="H123" s="41"/>
      <c r="I123" s="41"/>
      <c r="J123" s="41"/>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2" customHeight="1">
      <c r="A125" s="39"/>
      <c r="B125" s="40"/>
      <c r="C125" s="33" t="s">
        <v>20</v>
      </c>
      <c r="D125" s="41"/>
      <c r="E125" s="41"/>
      <c r="F125" s="28" t="str">
        <f>F16</f>
        <v xml:space="preserve"> </v>
      </c>
      <c r="G125" s="41"/>
      <c r="H125" s="41"/>
      <c r="I125" s="33" t="s">
        <v>22</v>
      </c>
      <c r="J125" s="80" t="str">
        <f>IF(J16="","",J16)</f>
        <v>15. 12. 2023</v>
      </c>
      <c r="K125" s="41"/>
      <c r="L125" s="64"/>
      <c r="S125" s="39"/>
      <c r="T125" s="39"/>
      <c r="U125" s="39"/>
      <c r="V125" s="39"/>
      <c r="W125" s="39"/>
      <c r="X125" s="39"/>
      <c r="Y125" s="39"/>
      <c r="Z125" s="39"/>
      <c r="AA125" s="39"/>
      <c r="AB125" s="39"/>
      <c r="AC125" s="39"/>
      <c r="AD125" s="39"/>
      <c r="AE125" s="39"/>
    </row>
    <row r="126" s="2" customFormat="1" ht="6.96"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15.15" customHeight="1">
      <c r="A127" s="39"/>
      <c r="B127" s="40"/>
      <c r="C127" s="33" t="s">
        <v>24</v>
      </c>
      <c r="D127" s="41"/>
      <c r="E127" s="41"/>
      <c r="F127" s="28" t="str">
        <f>E19</f>
        <v>KSÚS Středočeského kraje</v>
      </c>
      <c r="G127" s="41"/>
      <c r="H127" s="41"/>
      <c r="I127" s="33" t="s">
        <v>30</v>
      </c>
      <c r="J127" s="37" t="str">
        <f>E25</f>
        <v>Valbek spol. s.r.o.</v>
      </c>
      <c r="K127" s="41"/>
      <c r="L127" s="64"/>
      <c r="S127" s="39"/>
      <c r="T127" s="39"/>
      <c r="U127" s="39"/>
      <c r="V127" s="39"/>
      <c r="W127" s="39"/>
      <c r="X127" s="39"/>
      <c r="Y127" s="39"/>
      <c r="Z127" s="39"/>
      <c r="AA127" s="39"/>
      <c r="AB127" s="39"/>
      <c r="AC127" s="39"/>
      <c r="AD127" s="39"/>
      <c r="AE127" s="39"/>
    </row>
    <row r="128" s="2" customFormat="1" ht="15.15" customHeight="1">
      <c r="A128" s="39"/>
      <c r="B128" s="40"/>
      <c r="C128" s="33" t="s">
        <v>28</v>
      </c>
      <c r="D128" s="41"/>
      <c r="E128" s="41"/>
      <c r="F128" s="28" t="str">
        <f>IF(E22="","",E22)</f>
        <v>Vyplň údaj</v>
      </c>
      <c r="G128" s="41"/>
      <c r="H128" s="41"/>
      <c r="I128" s="33" t="s">
        <v>33</v>
      </c>
      <c r="J128" s="37" t="str">
        <f>E28</f>
        <v xml:space="preserve"> </v>
      </c>
      <c r="K128" s="41"/>
      <c r="L128" s="64"/>
      <c r="S128" s="39"/>
      <c r="T128" s="39"/>
      <c r="U128" s="39"/>
      <c r="V128" s="39"/>
      <c r="W128" s="39"/>
      <c r="X128" s="39"/>
      <c r="Y128" s="39"/>
      <c r="Z128" s="39"/>
      <c r="AA128" s="39"/>
      <c r="AB128" s="39"/>
      <c r="AC128" s="39"/>
      <c r="AD128" s="39"/>
      <c r="AE128" s="39"/>
    </row>
    <row r="129" s="2" customFormat="1" ht="10.32" customHeight="1">
      <c r="A129" s="39"/>
      <c r="B129" s="40"/>
      <c r="C129" s="41"/>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11" customFormat="1" ht="29.28" customHeight="1">
      <c r="A130" s="202"/>
      <c r="B130" s="203"/>
      <c r="C130" s="204" t="s">
        <v>327</v>
      </c>
      <c r="D130" s="205" t="s">
        <v>61</v>
      </c>
      <c r="E130" s="205" t="s">
        <v>57</v>
      </c>
      <c r="F130" s="205" t="s">
        <v>58</v>
      </c>
      <c r="G130" s="205" t="s">
        <v>328</v>
      </c>
      <c r="H130" s="205" t="s">
        <v>329</v>
      </c>
      <c r="I130" s="205" t="s">
        <v>330</v>
      </c>
      <c r="J130" s="205" t="s">
        <v>318</v>
      </c>
      <c r="K130" s="206" t="s">
        <v>331</v>
      </c>
      <c r="L130" s="207"/>
      <c r="M130" s="101" t="s">
        <v>1</v>
      </c>
      <c r="N130" s="102" t="s">
        <v>40</v>
      </c>
      <c r="O130" s="102" t="s">
        <v>332</v>
      </c>
      <c r="P130" s="102" t="s">
        <v>333</v>
      </c>
      <c r="Q130" s="102" t="s">
        <v>334</v>
      </c>
      <c r="R130" s="102" t="s">
        <v>335</v>
      </c>
      <c r="S130" s="102" t="s">
        <v>336</v>
      </c>
      <c r="T130" s="103" t="s">
        <v>337</v>
      </c>
      <c r="U130" s="202"/>
      <c r="V130" s="202"/>
      <c r="W130" s="202"/>
      <c r="X130" s="202"/>
      <c r="Y130" s="202"/>
      <c r="Z130" s="202"/>
      <c r="AA130" s="202"/>
      <c r="AB130" s="202"/>
      <c r="AC130" s="202"/>
      <c r="AD130" s="202"/>
      <c r="AE130" s="202"/>
    </row>
    <row r="131" s="2" customFormat="1" ht="22.8" customHeight="1">
      <c r="A131" s="39"/>
      <c r="B131" s="40"/>
      <c r="C131" s="108" t="s">
        <v>338</v>
      </c>
      <c r="D131" s="41"/>
      <c r="E131" s="41"/>
      <c r="F131" s="41"/>
      <c r="G131" s="41"/>
      <c r="H131" s="41"/>
      <c r="I131" s="41"/>
      <c r="J131" s="208">
        <f>BK131</f>
        <v>0</v>
      </c>
      <c r="K131" s="41"/>
      <c r="L131" s="45"/>
      <c r="M131" s="104"/>
      <c r="N131" s="209"/>
      <c r="O131" s="105"/>
      <c r="P131" s="210">
        <f>P132</f>
        <v>0</v>
      </c>
      <c r="Q131" s="105"/>
      <c r="R131" s="210">
        <f>R132</f>
        <v>32.431419999999996</v>
      </c>
      <c r="S131" s="105"/>
      <c r="T131" s="211">
        <f>T132</f>
        <v>73.653999999999996</v>
      </c>
      <c r="U131" s="39"/>
      <c r="V131" s="39"/>
      <c r="W131" s="39"/>
      <c r="X131" s="39"/>
      <c r="Y131" s="39"/>
      <c r="Z131" s="39"/>
      <c r="AA131" s="39"/>
      <c r="AB131" s="39"/>
      <c r="AC131" s="39"/>
      <c r="AD131" s="39"/>
      <c r="AE131" s="39"/>
      <c r="AT131" s="18" t="s">
        <v>75</v>
      </c>
      <c r="AU131" s="18" t="s">
        <v>320</v>
      </c>
      <c r="BK131" s="212">
        <f>BK132</f>
        <v>0</v>
      </c>
    </row>
    <row r="132" s="12" customFormat="1" ht="25.92" customHeight="1">
      <c r="A132" s="12"/>
      <c r="B132" s="213"/>
      <c r="C132" s="214"/>
      <c r="D132" s="215" t="s">
        <v>75</v>
      </c>
      <c r="E132" s="216" t="s">
        <v>437</v>
      </c>
      <c r="F132" s="216" t="s">
        <v>438</v>
      </c>
      <c r="G132" s="214"/>
      <c r="H132" s="214"/>
      <c r="I132" s="217"/>
      <c r="J132" s="218">
        <f>BK132</f>
        <v>0</v>
      </c>
      <c r="K132" s="214"/>
      <c r="L132" s="219"/>
      <c r="M132" s="220"/>
      <c r="N132" s="221"/>
      <c r="O132" s="221"/>
      <c r="P132" s="222">
        <f>P133+P153+P163+P168+P182+P203</f>
        <v>0</v>
      </c>
      <c r="Q132" s="221"/>
      <c r="R132" s="222">
        <f>R133+R153+R163+R168+R182+R203</f>
        <v>32.431419999999996</v>
      </c>
      <c r="S132" s="221"/>
      <c r="T132" s="223">
        <f>T133+T153+T163+T168+T182+T203</f>
        <v>73.653999999999996</v>
      </c>
      <c r="U132" s="12"/>
      <c r="V132" s="12"/>
      <c r="W132" s="12"/>
      <c r="X132" s="12"/>
      <c r="Y132" s="12"/>
      <c r="Z132" s="12"/>
      <c r="AA132" s="12"/>
      <c r="AB132" s="12"/>
      <c r="AC132" s="12"/>
      <c r="AD132" s="12"/>
      <c r="AE132" s="12"/>
      <c r="AR132" s="224" t="s">
        <v>83</v>
      </c>
      <c r="AT132" s="225" t="s">
        <v>75</v>
      </c>
      <c r="AU132" s="225" t="s">
        <v>76</v>
      </c>
      <c r="AY132" s="224" t="s">
        <v>342</v>
      </c>
      <c r="BK132" s="226">
        <f>BK133+BK153+BK163+BK168+BK182+BK203</f>
        <v>0</v>
      </c>
    </row>
    <row r="133" s="12" customFormat="1" ht="22.8" customHeight="1">
      <c r="A133" s="12"/>
      <c r="B133" s="213"/>
      <c r="C133" s="214"/>
      <c r="D133" s="215" t="s">
        <v>75</v>
      </c>
      <c r="E133" s="246" t="s">
        <v>83</v>
      </c>
      <c r="F133" s="246" t="s">
        <v>439</v>
      </c>
      <c r="G133" s="214"/>
      <c r="H133" s="214"/>
      <c r="I133" s="217"/>
      <c r="J133" s="247">
        <f>BK133</f>
        <v>0</v>
      </c>
      <c r="K133" s="214"/>
      <c r="L133" s="219"/>
      <c r="M133" s="220"/>
      <c r="N133" s="221"/>
      <c r="O133" s="221"/>
      <c r="P133" s="222">
        <f>SUM(P134:P152)</f>
        <v>0</v>
      </c>
      <c r="Q133" s="221"/>
      <c r="R133" s="222">
        <f>SUM(R134:R152)</f>
        <v>0.00792</v>
      </c>
      <c r="S133" s="221"/>
      <c r="T133" s="223">
        <f>SUM(T134:T152)</f>
        <v>72.774000000000001</v>
      </c>
      <c r="U133" s="12"/>
      <c r="V133" s="12"/>
      <c r="W133" s="12"/>
      <c r="X133" s="12"/>
      <c r="Y133" s="12"/>
      <c r="Z133" s="12"/>
      <c r="AA133" s="12"/>
      <c r="AB133" s="12"/>
      <c r="AC133" s="12"/>
      <c r="AD133" s="12"/>
      <c r="AE133" s="12"/>
      <c r="AR133" s="224" t="s">
        <v>83</v>
      </c>
      <c r="AT133" s="225" t="s">
        <v>75</v>
      </c>
      <c r="AU133" s="225" t="s">
        <v>83</v>
      </c>
      <c r="AY133" s="224" t="s">
        <v>342</v>
      </c>
      <c r="BK133" s="226">
        <f>SUM(BK134:BK152)</f>
        <v>0</v>
      </c>
    </row>
    <row r="134" s="2" customFormat="1" ht="21.75" customHeight="1">
      <c r="A134" s="39"/>
      <c r="B134" s="40"/>
      <c r="C134" s="227" t="s">
        <v>83</v>
      </c>
      <c r="D134" s="227" t="s">
        <v>343</v>
      </c>
      <c r="E134" s="228" t="s">
        <v>5137</v>
      </c>
      <c r="F134" s="229" t="s">
        <v>5138</v>
      </c>
      <c r="G134" s="230" t="s">
        <v>473</v>
      </c>
      <c r="H134" s="231">
        <v>88</v>
      </c>
      <c r="I134" s="232"/>
      <c r="J134" s="233">
        <f>ROUND(I134*H134,2)</f>
        <v>0</v>
      </c>
      <c r="K134" s="229" t="s">
        <v>443</v>
      </c>
      <c r="L134" s="45"/>
      <c r="M134" s="234" t="s">
        <v>1</v>
      </c>
      <c r="N134" s="235" t="s">
        <v>41</v>
      </c>
      <c r="O134" s="92"/>
      <c r="P134" s="236">
        <f>O134*H134</f>
        <v>0</v>
      </c>
      <c r="Q134" s="236">
        <v>0</v>
      </c>
      <c r="R134" s="236">
        <f>Q134*H134</f>
        <v>0</v>
      </c>
      <c r="S134" s="236">
        <v>0.26000000000000001</v>
      </c>
      <c r="T134" s="237">
        <f>S134*H134</f>
        <v>22.880000000000003</v>
      </c>
      <c r="U134" s="39"/>
      <c r="V134" s="39"/>
      <c r="W134" s="39"/>
      <c r="X134" s="39"/>
      <c r="Y134" s="39"/>
      <c r="Z134" s="39"/>
      <c r="AA134" s="39"/>
      <c r="AB134" s="39"/>
      <c r="AC134" s="39"/>
      <c r="AD134" s="39"/>
      <c r="AE134" s="39"/>
      <c r="AR134" s="238" t="s">
        <v>360</v>
      </c>
      <c r="AT134" s="238" t="s">
        <v>343</v>
      </c>
      <c r="AU134" s="238" t="s">
        <v>85</v>
      </c>
      <c r="AY134" s="18" t="s">
        <v>342</v>
      </c>
      <c r="BE134" s="239">
        <f>IF(N134="základní",J134,0)</f>
        <v>0</v>
      </c>
      <c r="BF134" s="239">
        <f>IF(N134="snížená",J134,0)</f>
        <v>0</v>
      </c>
      <c r="BG134" s="239">
        <f>IF(N134="zákl. přenesená",J134,0)</f>
        <v>0</v>
      </c>
      <c r="BH134" s="239">
        <f>IF(N134="sníž. přenesená",J134,0)</f>
        <v>0</v>
      </c>
      <c r="BI134" s="239">
        <f>IF(N134="nulová",J134,0)</f>
        <v>0</v>
      </c>
      <c r="BJ134" s="18" t="s">
        <v>83</v>
      </c>
      <c r="BK134" s="239">
        <f>ROUND(I134*H134,2)</f>
        <v>0</v>
      </c>
      <c r="BL134" s="18" t="s">
        <v>360</v>
      </c>
      <c r="BM134" s="238" t="s">
        <v>5139</v>
      </c>
    </row>
    <row r="135" s="2" customFormat="1">
      <c r="A135" s="39"/>
      <c r="B135" s="40"/>
      <c r="C135" s="41"/>
      <c r="D135" s="240" t="s">
        <v>349</v>
      </c>
      <c r="E135" s="41"/>
      <c r="F135" s="241" t="s">
        <v>5140</v>
      </c>
      <c r="G135" s="41"/>
      <c r="H135" s="41"/>
      <c r="I135" s="242"/>
      <c r="J135" s="41"/>
      <c r="K135" s="41"/>
      <c r="L135" s="45"/>
      <c r="M135" s="243"/>
      <c r="N135" s="244"/>
      <c r="O135" s="92"/>
      <c r="P135" s="92"/>
      <c r="Q135" s="92"/>
      <c r="R135" s="92"/>
      <c r="S135" s="92"/>
      <c r="T135" s="93"/>
      <c r="U135" s="39"/>
      <c r="V135" s="39"/>
      <c r="W135" s="39"/>
      <c r="X135" s="39"/>
      <c r="Y135" s="39"/>
      <c r="Z135" s="39"/>
      <c r="AA135" s="39"/>
      <c r="AB135" s="39"/>
      <c r="AC135" s="39"/>
      <c r="AD135" s="39"/>
      <c r="AE135" s="39"/>
      <c r="AT135" s="18" t="s">
        <v>349</v>
      </c>
      <c r="AU135" s="18" t="s">
        <v>85</v>
      </c>
    </row>
    <row r="136" s="14" customFormat="1">
      <c r="A136" s="14"/>
      <c r="B136" s="263"/>
      <c r="C136" s="264"/>
      <c r="D136" s="240" t="s">
        <v>446</v>
      </c>
      <c r="E136" s="265" t="s">
        <v>1</v>
      </c>
      <c r="F136" s="266" t="s">
        <v>529</v>
      </c>
      <c r="G136" s="264"/>
      <c r="H136" s="265" t="s">
        <v>1</v>
      </c>
      <c r="I136" s="267"/>
      <c r="J136" s="264"/>
      <c r="K136" s="264"/>
      <c r="L136" s="268"/>
      <c r="M136" s="269"/>
      <c r="N136" s="270"/>
      <c r="O136" s="270"/>
      <c r="P136" s="270"/>
      <c r="Q136" s="270"/>
      <c r="R136" s="270"/>
      <c r="S136" s="270"/>
      <c r="T136" s="271"/>
      <c r="U136" s="14"/>
      <c r="V136" s="14"/>
      <c r="W136" s="14"/>
      <c r="X136" s="14"/>
      <c r="Y136" s="14"/>
      <c r="Z136" s="14"/>
      <c r="AA136" s="14"/>
      <c r="AB136" s="14"/>
      <c r="AC136" s="14"/>
      <c r="AD136" s="14"/>
      <c r="AE136" s="14"/>
      <c r="AT136" s="272" t="s">
        <v>446</v>
      </c>
      <c r="AU136" s="272" t="s">
        <v>85</v>
      </c>
      <c r="AV136" s="14" t="s">
        <v>83</v>
      </c>
      <c r="AW136" s="14" t="s">
        <v>32</v>
      </c>
      <c r="AX136" s="14" t="s">
        <v>76</v>
      </c>
      <c r="AY136" s="272" t="s">
        <v>342</v>
      </c>
    </row>
    <row r="137" s="13" customFormat="1">
      <c r="A137" s="13"/>
      <c r="B137" s="252"/>
      <c r="C137" s="253"/>
      <c r="D137" s="240" t="s">
        <v>446</v>
      </c>
      <c r="E137" s="254" t="s">
        <v>1</v>
      </c>
      <c r="F137" s="255" t="s">
        <v>5141</v>
      </c>
      <c r="G137" s="253"/>
      <c r="H137" s="256">
        <v>88</v>
      </c>
      <c r="I137" s="257"/>
      <c r="J137" s="253"/>
      <c r="K137" s="253"/>
      <c r="L137" s="258"/>
      <c r="M137" s="259"/>
      <c r="N137" s="260"/>
      <c r="O137" s="260"/>
      <c r="P137" s="260"/>
      <c r="Q137" s="260"/>
      <c r="R137" s="260"/>
      <c r="S137" s="260"/>
      <c r="T137" s="261"/>
      <c r="U137" s="13"/>
      <c r="V137" s="13"/>
      <c r="W137" s="13"/>
      <c r="X137" s="13"/>
      <c r="Y137" s="13"/>
      <c r="Z137" s="13"/>
      <c r="AA137" s="13"/>
      <c r="AB137" s="13"/>
      <c r="AC137" s="13"/>
      <c r="AD137" s="13"/>
      <c r="AE137" s="13"/>
      <c r="AT137" s="262" t="s">
        <v>446</v>
      </c>
      <c r="AU137" s="262" t="s">
        <v>85</v>
      </c>
      <c r="AV137" s="13" t="s">
        <v>85</v>
      </c>
      <c r="AW137" s="13" t="s">
        <v>32</v>
      </c>
      <c r="AX137" s="13" t="s">
        <v>83</v>
      </c>
      <c r="AY137" s="262" t="s">
        <v>342</v>
      </c>
    </row>
    <row r="138" s="2" customFormat="1" ht="21.75" customHeight="1">
      <c r="A138" s="39"/>
      <c r="B138" s="40"/>
      <c r="C138" s="227" t="s">
        <v>85</v>
      </c>
      <c r="D138" s="227" t="s">
        <v>343</v>
      </c>
      <c r="E138" s="228" t="s">
        <v>4656</v>
      </c>
      <c r="F138" s="229" t="s">
        <v>4657</v>
      </c>
      <c r="G138" s="230" t="s">
        <v>473</v>
      </c>
      <c r="H138" s="231">
        <v>88</v>
      </c>
      <c r="I138" s="232"/>
      <c r="J138" s="233">
        <f>ROUND(I138*H138,2)</f>
        <v>0</v>
      </c>
      <c r="K138" s="229" t="s">
        <v>443</v>
      </c>
      <c r="L138" s="45"/>
      <c r="M138" s="234" t="s">
        <v>1</v>
      </c>
      <c r="N138" s="235" t="s">
        <v>41</v>
      </c>
      <c r="O138" s="92"/>
      <c r="P138" s="236">
        <f>O138*H138</f>
        <v>0</v>
      </c>
      <c r="Q138" s="236">
        <v>0</v>
      </c>
      <c r="R138" s="236">
        <f>Q138*H138</f>
        <v>0</v>
      </c>
      <c r="S138" s="236">
        <v>0.28499999999999998</v>
      </c>
      <c r="T138" s="237">
        <f>S138*H138</f>
        <v>25.079999999999998</v>
      </c>
      <c r="U138" s="39"/>
      <c r="V138" s="39"/>
      <c r="W138" s="39"/>
      <c r="X138" s="39"/>
      <c r="Y138" s="39"/>
      <c r="Z138" s="39"/>
      <c r="AA138" s="39"/>
      <c r="AB138" s="39"/>
      <c r="AC138" s="39"/>
      <c r="AD138" s="39"/>
      <c r="AE138" s="39"/>
      <c r="AR138" s="238" t="s">
        <v>360</v>
      </c>
      <c r="AT138" s="238" t="s">
        <v>343</v>
      </c>
      <c r="AU138" s="238" t="s">
        <v>85</v>
      </c>
      <c r="AY138" s="18" t="s">
        <v>342</v>
      </c>
      <c r="BE138" s="239">
        <f>IF(N138="základní",J138,0)</f>
        <v>0</v>
      </c>
      <c r="BF138" s="239">
        <f>IF(N138="snížená",J138,0)</f>
        <v>0</v>
      </c>
      <c r="BG138" s="239">
        <f>IF(N138="zákl. přenesená",J138,0)</f>
        <v>0</v>
      </c>
      <c r="BH138" s="239">
        <f>IF(N138="sníž. přenesená",J138,0)</f>
        <v>0</v>
      </c>
      <c r="BI138" s="239">
        <f>IF(N138="nulová",J138,0)</f>
        <v>0</v>
      </c>
      <c r="BJ138" s="18" t="s">
        <v>83</v>
      </c>
      <c r="BK138" s="239">
        <f>ROUND(I138*H138,2)</f>
        <v>0</v>
      </c>
      <c r="BL138" s="18" t="s">
        <v>360</v>
      </c>
      <c r="BM138" s="238" t="s">
        <v>5142</v>
      </c>
    </row>
    <row r="139" s="2" customFormat="1">
      <c r="A139" s="39"/>
      <c r="B139" s="40"/>
      <c r="C139" s="41"/>
      <c r="D139" s="240" t="s">
        <v>349</v>
      </c>
      <c r="E139" s="41"/>
      <c r="F139" s="241" t="s">
        <v>5143</v>
      </c>
      <c r="G139" s="41"/>
      <c r="H139" s="41"/>
      <c r="I139" s="242"/>
      <c r="J139" s="41"/>
      <c r="K139" s="41"/>
      <c r="L139" s="45"/>
      <c r="M139" s="243"/>
      <c r="N139" s="244"/>
      <c r="O139" s="92"/>
      <c r="P139" s="92"/>
      <c r="Q139" s="92"/>
      <c r="R139" s="92"/>
      <c r="S139" s="92"/>
      <c r="T139" s="93"/>
      <c r="U139" s="39"/>
      <c r="V139" s="39"/>
      <c r="W139" s="39"/>
      <c r="X139" s="39"/>
      <c r="Y139" s="39"/>
      <c r="Z139" s="39"/>
      <c r="AA139" s="39"/>
      <c r="AB139" s="39"/>
      <c r="AC139" s="39"/>
      <c r="AD139" s="39"/>
      <c r="AE139" s="39"/>
      <c r="AT139" s="18" t="s">
        <v>349</v>
      </c>
      <c r="AU139" s="18" t="s">
        <v>85</v>
      </c>
    </row>
    <row r="140" s="13" customFormat="1">
      <c r="A140" s="13"/>
      <c r="B140" s="252"/>
      <c r="C140" s="253"/>
      <c r="D140" s="240" t="s">
        <v>446</v>
      </c>
      <c r="E140" s="254" t="s">
        <v>1</v>
      </c>
      <c r="F140" s="255" t="s">
        <v>5144</v>
      </c>
      <c r="G140" s="253"/>
      <c r="H140" s="256">
        <v>88</v>
      </c>
      <c r="I140" s="257"/>
      <c r="J140" s="253"/>
      <c r="K140" s="253"/>
      <c r="L140" s="258"/>
      <c r="M140" s="259"/>
      <c r="N140" s="260"/>
      <c r="O140" s="260"/>
      <c r="P140" s="260"/>
      <c r="Q140" s="260"/>
      <c r="R140" s="260"/>
      <c r="S140" s="260"/>
      <c r="T140" s="261"/>
      <c r="U140" s="13"/>
      <c r="V140" s="13"/>
      <c r="W140" s="13"/>
      <c r="X140" s="13"/>
      <c r="Y140" s="13"/>
      <c r="Z140" s="13"/>
      <c r="AA140" s="13"/>
      <c r="AB140" s="13"/>
      <c r="AC140" s="13"/>
      <c r="AD140" s="13"/>
      <c r="AE140" s="13"/>
      <c r="AT140" s="262" t="s">
        <v>446</v>
      </c>
      <c r="AU140" s="262" t="s">
        <v>85</v>
      </c>
      <c r="AV140" s="13" t="s">
        <v>85</v>
      </c>
      <c r="AW140" s="13" t="s">
        <v>32</v>
      </c>
      <c r="AX140" s="13" t="s">
        <v>83</v>
      </c>
      <c r="AY140" s="262" t="s">
        <v>342</v>
      </c>
    </row>
    <row r="141" s="2" customFormat="1" ht="16.5" customHeight="1">
      <c r="A141" s="39"/>
      <c r="B141" s="40"/>
      <c r="C141" s="227" t="s">
        <v>92</v>
      </c>
      <c r="D141" s="227" t="s">
        <v>343</v>
      </c>
      <c r="E141" s="228" t="s">
        <v>5145</v>
      </c>
      <c r="F141" s="229" t="s">
        <v>5146</v>
      </c>
      <c r="G141" s="230" t="s">
        <v>473</v>
      </c>
      <c r="H141" s="231">
        <v>88</v>
      </c>
      <c r="I141" s="232"/>
      <c r="J141" s="233">
        <f>ROUND(I141*H141,2)</f>
        <v>0</v>
      </c>
      <c r="K141" s="229" t="s">
        <v>443</v>
      </c>
      <c r="L141" s="45"/>
      <c r="M141" s="234" t="s">
        <v>1</v>
      </c>
      <c r="N141" s="235" t="s">
        <v>41</v>
      </c>
      <c r="O141" s="92"/>
      <c r="P141" s="236">
        <f>O141*H141</f>
        <v>0</v>
      </c>
      <c r="Q141" s="236">
        <v>0</v>
      </c>
      <c r="R141" s="236">
        <f>Q141*H141</f>
        <v>0</v>
      </c>
      <c r="S141" s="236">
        <v>0.075999999999999998</v>
      </c>
      <c r="T141" s="237">
        <f>S141*H141</f>
        <v>6.6879999999999997</v>
      </c>
      <c r="U141" s="39"/>
      <c r="V141" s="39"/>
      <c r="W141" s="39"/>
      <c r="X141" s="39"/>
      <c r="Y141" s="39"/>
      <c r="Z141" s="39"/>
      <c r="AA141" s="39"/>
      <c r="AB141" s="39"/>
      <c r="AC141" s="39"/>
      <c r="AD141" s="39"/>
      <c r="AE141" s="39"/>
      <c r="AR141" s="238" t="s">
        <v>360</v>
      </c>
      <c r="AT141" s="238" t="s">
        <v>343</v>
      </c>
      <c r="AU141" s="238" t="s">
        <v>85</v>
      </c>
      <c r="AY141" s="18" t="s">
        <v>342</v>
      </c>
      <c r="BE141" s="239">
        <f>IF(N141="základní",J141,0)</f>
        <v>0</v>
      </c>
      <c r="BF141" s="239">
        <f>IF(N141="snížená",J141,0)</f>
        <v>0</v>
      </c>
      <c r="BG141" s="239">
        <f>IF(N141="zákl. přenesená",J141,0)</f>
        <v>0</v>
      </c>
      <c r="BH141" s="239">
        <f>IF(N141="sníž. přenesená",J141,0)</f>
        <v>0</v>
      </c>
      <c r="BI141" s="239">
        <f>IF(N141="nulová",J141,0)</f>
        <v>0</v>
      </c>
      <c r="BJ141" s="18" t="s">
        <v>83</v>
      </c>
      <c r="BK141" s="239">
        <f>ROUND(I141*H141,2)</f>
        <v>0</v>
      </c>
      <c r="BL141" s="18" t="s">
        <v>360</v>
      </c>
      <c r="BM141" s="238" t="s">
        <v>5147</v>
      </c>
    </row>
    <row r="142" s="2" customFormat="1">
      <c r="A142" s="39"/>
      <c r="B142" s="40"/>
      <c r="C142" s="41"/>
      <c r="D142" s="240" t="s">
        <v>349</v>
      </c>
      <c r="E142" s="41"/>
      <c r="F142" s="241" t="s">
        <v>5148</v>
      </c>
      <c r="G142" s="41"/>
      <c r="H142" s="41"/>
      <c r="I142" s="242"/>
      <c r="J142" s="41"/>
      <c r="K142" s="41"/>
      <c r="L142" s="45"/>
      <c r="M142" s="243"/>
      <c r="N142" s="244"/>
      <c r="O142" s="92"/>
      <c r="P142" s="92"/>
      <c r="Q142" s="92"/>
      <c r="R142" s="92"/>
      <c r="S142" s="92"/>
      <c r="T142" s="93"/>
      <c r="U142" s="39"/>
      <c r="V142" s="39"/>
      <c r="W142" s="39"/>
      <c r="X142" s="39"/>
      <c r="Y142" s="39"/>
      <c r="Z142" s="39"/>
      <c r="AA142" s="39"/>
      <c r="AB142" s="39"/>
      <c r="AC142" s="39"/>
      <c r="AD142" s="39"/>
      <c r="AE142" s="39"/>
      <c r="AT142" s="18" t="s">
        <v>349</v>
      </c>
      <c r="AU142" s="18" t="s">
        <v>85</v>
      </c>
    </row>
    <row r="143" s="13" customFormat="1">
      <c r="A143" s="13"/>
      <c r="B143" s="252"/>
      <c r="C143" s="253"/>
      <c r="D143" s="240" t="s">
        <v>446</v>
      </c>
      <c r="E143" s="254" t="s">
        <v>1</v>
      </c>
      <c r="F143" s="255" t="s">
        <v>5149</v>
      </c>
      <c r="G143" s="253"/>
      <c r="H143" s="256">
        <v>88</v>
      </c>
      <c r="I143" s="257"/>
      <c r="J143" s="253"/>
      <c r="K143" s="253"/>
      <c r="L143" s="258"/>
      <c r="M143" s="259"/>
      <c r="N143" s="260"/>
      <c r="O143" s="260"/>
      <c r="P143" s="260"/>
      <c r="Q143" s="260"/>
      <c r="R143" s="260"/>
      <c r="S143" s="260"/>
      <c r="T143" s="261"/>
      <c r="U143" s="13"/>
      <c r="V143" s="13"/>
      <c r="W143" s="13"/>
      <c r="X143" s="13"/>
      <c r="Y143" s="13"/>
      <c r="Z143" s="13"/>
      <c r="AA143" s="13"/>
      <c r="AB143" s="13"/>
      <c r="AC143" s="13"/>
      <c r="AD143" s="13"/>
      <c r="AE143" s="13"/>
      <c r="AT143" s="262" t="s">
        <v>446</v>
      </c>
      <c r="AU143" s="262" t="s">
        <v>85</v>
      </c>
      <c r="AV143" s="13" t="s">
        <v>85</v>
      </c>
      <c r="AW143" s="13" t="s">
        <v>32</v>
      </c>
      <c r="AX143" s="13" t="s">
        <v>83</v>
      </c>
      <c r="AY143" s="262" t="s">
        <v>342</v>
      </c>
    </row>
    <row r="144" s="2" customFormat="1" ht="21.75" customHeight="1">
      <c r="A144" s="39"/>
      <c r="B144" s="40"/>
      <c r="C144" s="227" t="s">
        <v>360</v>
      </c>
      <c r="D144" s="227" t="s">
        <v>343</v>
      </c>
      <c r="E144" s="228" t="s">
        <v>2002</v>
      </c>
      <c r="F144" s="229" t="s">
        <v>2003</v>
      </c>
      <c r="G144" s="230" t="s">
        <v>473</v>
      </c>
      <c r="H144" s="231">
        <v>88</v>
      </c>
      <c r="I144" s="232"/>
      <c r="J144" s="233">
        <f>ROUND(I144*H144,2)</f>
        <v>0</v>
      </c>
      <c r="K144" s="229" t="s">
        <v>443</v>
      </c>
      <c r="L144" s="45"/>
      <c r="M144" s="234" t="s">
        <v>1</v>
      </c>
      <c r="N144" s="235" t="s">
        <v>41</v>
      </c>
      <c r="O144" s="92"/>
      <c r="P144" s="236">
        <f>O144*H144</f>
        <v>0</v>
      </c>
      <c r="Q144" s="236">
        <v>9.0000000000000006E-05</v>
      </c>
      <c r="R144" s="236">
        <f>Q144*H144</f>
        <v>0.00792</v>
      </c>
      <c r="S144" s="236">
        <v>0.192</v>
      </c>
      <c r="T144" s="237">
        <f>S144*H144</f>
        <v>16.896000000000001</v>
      </c>
      <c r="U144" s="39"/>
      <c r="V144" s="39"/>
      <c r="W144" s="39"/>
      <c r="X144" s="39"/>
      <c r="Y144" s="39"/>
      <c r="Z144" s="39"/>
      <c r="AA144" s="39"/>
      <c r="AB144" s="39"/>
      <c r="AC144" s="39"/>
      <c r="AD144" s="39"/>
      <c r="AE144" s="39"/>
      <c r="AR144" s="238" t="s">
        <v>360</v>
      </c>
      <c r="AT144" s="238" t="s">
        <v>343</v>
      </c>
      <c r="AU144" s="238" t="s">
        <v>85</v>
      </c>
      <c r="AY144" s="18" t="s">
        <v>342</v>
      </c>
      <c r="BE144" s="239">
        <f>IF(N144="základní",J144,0)</f>
        <v>0</v>
      </c>
      <c r="BF144" s="239">
        <f>IF(N144="snížená",J144,0)</f>
        <v>0</v>
      </c>
      <c r="BG144" s="239">
        <f>IF(N144="zákl. přenesená",J144,0)</f>
        <v>0</v>
      </c>
      <c r="BH144" s="239">
        <f>IF(N144="sníž. přenesená",J144,0)</f>
        <v>0</v>
      </c>
      <c r="BI144" s="239">
        <f>IF(N144="nulová",J144,0)</f>
        <v>0</v>
      </c>
      <c r="BJ144" s="18" t="s">
        <v>83</v>
      </c>
      <c r="BK144" s="239">
        <f>ROUND(I144*H144,2)</f>
        <v>0</v>
      </c>
      <c r="BL144" s="18" t="s">
        <v>360</v>
      </c>
      <c r="BM144" s="238" t="s">
        <v>5150</v>
      </c>
    </row>
    <row r="145" s="2" customFormat="1">
      <c r="A145" s="39"/>
      <c r="B145" s="40"/>
      <c r="C145" s="41"/>
      <c r="D145" s="240" t="s">
        <v>349</v>
      </c>
      <c r="E145" s="41"/>
      <c r="F145" s="241" t="s">
        <v>2005</v>
      </c>
      <c r="G145" s="41"/>
      <c r="H145" s="41"/>
      <c r="I145" s="242"/>
      <c r="J145" s="41"/>
      <c r="K145" s="41"/>
      <c r="L145" s="45"/>
      <c r="M145" s="243"/>
      <c r="N145" s="244"/>
      <c r="O145" s="92"/>
      <c r="P145" s="92"/>
      <c r="Q145" s="92"/>
      <c r="R145" s="92"/>
      <c r="S145" s="92"/>
      <c r="T145" s="93"/>
      <c r="U145" s="39"/>
      <c r="V145" s="39"/>
      <c r="W145" s="39"/>
      <c r="X145" s="39"/>
      <c r="Y145" s="39"/>
      <c r="Z145" s="39"/>
      <c r="AA145" s="39"/>
      <c r="AB145" s="39"/>
      <c r="AC145" s="39"/>
      <c r="AD145" s="39"/>
      <c r="AE145" s="39"/>
      <c r="AT145" s="18" t="s">
        <v>349</v>
      </c>
      <c r="AU145" s="18" t="s">
        <v>85</v>
      </c>
    </row>
    <row r="146" s="13" customFormat="1">
      <c r="A146" s="13"/>
      <c r="B146" s="252"/>
      <c r="C146" s="253"/>
      <c r="D146" s="240" t="s">
        <v>446</v>
      </c>
      <c r="E146" s="254" t="s">
        <v>1</v>
      </c>
      <c r="F146" s="255" t="s">
        <v>5151</v>
      </c>
      <c r="G146" s="253"/>
      <c r="H146" s="256">
        <v>88</v>
      </c>
      <c r="I146" s="257"/>
      <c r="J146" s="253"/>
      <c r="K146" s="253"/>
      <c r="L146" s="258"/>
      <c r="M146" s="259"/>
      <c r="N146" s="260"/>
      <c r="O146" s="260"/>
      <c r="P146" s="260"/>
      <c r="Q146" s="260"/>
      <c r="R146" s="260"/>
      <c r="S146" s="260"/>
      <c r="T146" s="261"/>
      <c r="U146" s="13"/>
      <c r="V146" s="13"/>
      <c r="W146" s="13"/>
      <c r="X146" s="13"/>
      <c r="Y146" s="13"/>
      <c r="Z146" s="13"/>
      <c r="AA146" s="13"/>
      <c r="AB146" s="13"/>
      <c r="AC146" s="13"/>
      <c r="AD146" s="13"/>
      <c r="AE146" s="13"/>
      <c r="AT146" s="262" t="s">
        <v>446</v>
      </c>
      <c r="AU146" s="262" t="s">
        <v>85</v>
      </c>
      <c r="AV146" s="13" t="s">
        <v>85</v>
      </c>
      <c r="AW146" s="13" t="s">
        <v>32</v>
      </c>
      <c r="AX146" s="13" t="s">
        <v>83</v>
      </c>
      <c r="AY146" s="262" t="s">
        <v>342</v>
      </c>
    </row>
    <row r="147" s="2" customFormat="1" ht="16.5" customHeight="1">
      <c r="A147" s="39"/>
      <c r="B147" s="40"/>
      <c r="C147" s="227" t="s">
        <v>341</v>
      </c>
      <c r="D147" s="227" t="s">
        <v>343</v>
      </c>
      <c r="E147" s="228" t="s">
        <v>541</v>
      </c>
      <c r="F147" s="229" t="s">
        <v>542</v>
      </c>
      <c r="G147" s="230" t="s">
        <v>543</v>
      </c>
      <c r="H147" s="231">
        <v>6</v>
      </c>
      <c r="I147" s="232"/>
      <c r="J147" s="233">
        <f>ROUND(I147*H147,2)</f>
        <v>0</v>
      </c>
      <c r="K147" s="229" t="s">
        <v>443</v>
      </c>
      <c r="L147" s="45"/>
      <c r="M147" s="234" t="s">
        <v>1</v>
      </c>
      <c r="N147" s="235" t="s">
        <v>41</v>
      </c>
      <c r="O147" s="92"/>
      <c r="P147" s="236">
        <f>O147*H147</f>
        <v>0</v>
      </c>
      <c r="Q147" s="236">
        <v>0</v>
      </c>
      <c r="R147" s="236">
        <f>Q147*H147</f>
        <v>0</v>
      </c>
      <c r="S147" s="236">
        <v>0.20499999999999999</v>
      </c>
      <c r="T147" s="237">
        <f>S147*H147</f>
        <v>1.23</v>
      </c>
      <c r="U147" s="39"/>
      <c r="V147" s="39"/>
      <c r="W147" s="39"/>
      <c r="X147" s="39"/>
      <c r="Y147" s="39"/>
      <c r="Z147" s="39"/>
      <c r="AA147" s="39"/>
      <c r="AB147" s="39"/>
      <c r="AC147" s="39"/>
      <c r="AD147" s="39"/>
      <c r="AE147" s="39"/>
      <c r="AR147" s="238" t="s">
        <v>360</v>
      </c>
      <c r="AT147" s="238" t="s">
        <v>343</v>
      </c>
      <c r="AU147" s="238" t="s">
        <v>85</v>
      </c>
      <c r="AY147" s="18" t="s">
        <v>342</v>
      </c>
      <c r="BE147" s="239">
        <f>IF(N147="základní",J147,0)</f>
        <v>0</v>
      </c>
      <c r="BF147" s="239">
        <f>IF(N147="snížená",J147,0)</f>
        <v>0</v>
      </c>
      <c r="BG147" s="239">
        <f>IF(N147="zákl. přenesená",J147,0)</f>
        <v>0</v>
      </c>
      <c r="BH147" s="239">
        <f>IF(N147="sníž. přenesená",J147,0)</f>
        <v>0</v>
      </c>
      <c r="BI147" s="239">
        <f>IF(N147="nulová",J147,0)</f>
        <v>0</v>
      </c>
      <c r="BJ147" s="18" t="s">
        <v>83</v>
      </c>
      <c r="BK147" s="239">
        <f>ROUND(I147*H147,2)</f>
        <v>0</v>
      </c>
      <c r="BL147" s="18" t="s">
        <v>360</v>
      </c>
      <c r="BM147" s="238" t="s">
        <v>5152</v>
      </c>
    </row>
    <row r="148" s="2" customFormat="1">
      <c r="A148" s="39"/>
      <c r="B148" s="40"/>
      <c r="C148" s="41"/>
      <c r="D148" s="240" t="s">
        <v>349</v>
      </c>
      <c r="E148" s="41"/>
      <c r="F148" s="241" t="s">
        <v>545</v>
      </c>
      <c r="G148" s="41"/>
      <c r="H148" s="41"/>
      <c r="I148" s="242"/>
      <c r="J148" s="41"/>
      <c r="K148" s="41"/>
      <c r="L148" s="45"/>
      <c r="M148" s="243"/>
      <c r="N148" s="244"/>
      <c r="O148" s="92"/>
      <c r="P148" s="92"/>
      <c r="Q148" s="92"/>
      <c r="R148" s="92"/>
      <c r="S148" s="92"/>
      <c r="T148" s="93"/>
      <c r="U148" s="39"/>
      <c r="V148" s="39"/>
      <c r="W148" s="39"/>
      <c r="X148" s="39"/>
      <c r="Y148" s="39"/>
      <c r="Z148" s="39"/>
      <c r="AA148" s="39"/>
      <c r="AB148" s="39"/>
      <c r="AC148" s="39"/>
      <c r="AD148" s="39"/>
      <c r="AE148" s="39"/>
      <c r="AT148" s="18" t="s">
        <v>349</v>
      </c>
      <c r="AU148" s="18" t="s">
        <v>85</v>
      </c>
    </row>
    <row r="149" s="13" customFormat="1">
      <c r="A149" s="13"/>
      <c r="B149" s="252"/>
      <c r="C149" s="253"/>
      <c r="D149" s="240" t="s">
        <v>446</v>
      </c>
      <c r="E149" s="254" t="s">
        <v>1</v>
      </c>
      <c r="F149" s="255" t="s">
        <v>5153</v>
      </c>
      <c r="G149" s="253"/>
      <c r="H149" s="256">
        <v>6</v>
      </c>
      <c r="I149" s="257"/>
      <c r="J149" s="253"/>
      <c r="K149" s="253"/>
      <c r="L149" s="258"/>
      <c r="M149" s="259"/>
      <c r="N149" s="260"/>
      <c r="O149" s="260"/>
      <c r="P149" s="260"/>
      <c r="Q149" s="260"/>
      <c r="R149" s="260"/>
      <c r="S149" s="260"/>
      <c r="T149" s="261"/>
      <c r="U149" s="13"/>
      <c r="V149" s="13"/>
      <c r="W149" s="13"/>
      <c r="X149" s="13"/>
      <c r="Y149" s="13"/>
      <c r="Z149" s="13"/>
      <c r="AA149" s="13"/>
      <c r="AB149" s="13"/>
      <c r="AC149" s="13"/>
      <c r="AD149" s="13"/>
      <c r="AE149" s="13"/>
      <c r="AT149" s="262" t="s">
        <v>446</v>
      </c>
      <c r="AU149" s="262" t="s">
        <v>85</v>
      </c>
      <c r="AV149" s="13" t="s">
        <v>85</v>
      </c>
      <c r="AW149" s="13" t="s">
        <v>32</v>
      </c>
      <c r="AX149" s="13" t="s">
        <v>83</v>
      </c>
      <c r="AY149" s="262" t="s">
        <v>342</v>
      </c>
    </row>
    <row r="150" s="2" customFormat="1" ht="16.5" customHeight="1">
      <c r="A150" s="39"/>
      <c r="B150" s="40"/>
      <c r="C150" s="227" t="s">
        <v>368</v>
      </c>
      <c r="D150" s="227" t="s">
        <v>343</v>
      </c>
      <c r="E150" s="228" t="s">
        <v>655</v>
      </c>
      <c r="F150" s="229" t="s">
        <v>656</v>
      </c>
      <c r="G150" s="230" t="s">
        <v>473</v>
      </c>
      <c r="H150" s="231">
        <v>88</v>
      </c>
      <c r="I150" s="232"/>
      <c r="J150" s="233">
        <f>ROUND(I150*H150,2)</f>
        <v>0</v>
      </c>
      <c r="K150" s="229" t="s">
        <v>443</v>
      </c>
      <c r="L150" s="45"/>
      <c r="M150" s="234" t="s">
        <v>1</v>
      </c>
      <c r="N150" s="235" t="s">
        <v>41</v>
      </c>
      <c r="O150" s="92"/>
      <c r="P150" s="236">
        <f>O150*H150</f>
        <v>0</v>
      </c>
      <c r="Q150" s="236">
        <v>0</v>
      </c>
      <c r="R150" s="236">
        <f>Q150*H150</f>
        <v>0</v>
      </c>
      <c r="S150" s="236">
        <v>0</v>
      </c>
      <c r="T150" s="237">
        <f>S150*H150</f>
        <v>0</v>
      </c>
      <c r="U150" s="39"/>
      <c r="V150" s="39"/>
      <c r="W150" s="39"/>
      <c r="X150" s="39"/>
      <c r="Y150" s="39"/>
      <c r="Z150" s="39"/>
      <c r="AA150" s="39"/>
      <c r="AB150" s="39"/>
      <c r="AC150" s="39"/>
      <c r="AD150" s="39"/>
      <c r="AE150" s="39"/>
      <c r="AR150" s="238" t="s">
        <v>360</v>
      </c>
      <c r="AT150" s="238" t="s">
        <v>343</v>
      </c>
      <c r="AU150" s="238" t="s">
        <v>85</v>
      </c>
      <c r="AY150" s="18" t="s">
        <v>342</v>
      </c>
      <c r="BE150" s="239">
        <f>IF(N150="základní",J150,0)</f>
        <v>0</v>
      </c>
      <c r="BF150" s="239">
        <f>IF(N150="snížená",J150,0)</f>
        <v>0</v>
      </c>
      <c r="BG150" s="239">
        <f>IF(N150="zákl. přenesená",J150,0)</f>
        <v>0</v>
      </c>
      <c r="BH150" s="239">
        <f>IF(N150="sníž. přenesená",J150,0)</f>
        <v>0</v>
      </c>
      <c r="BI150" s="239">
        <f>IF(N150="nulová",J150,0)</f>
        <v>0</v>
      </c>
      <c r="BJ150" s="18" t="s">
        <v>83</v>
      </c>
      <c r="BK150" s="239">
        <f>ROUND(I150*H150,2)</f>
        <v>0</v>
      </c>
      <c r="BL150" s="18" t="s">
        <v>360</v>
      </c>
      <c r="BM150" s="238" t="s">
        <v>5154</v>
      </c>
    </row>
    <row r="151" s="2" customFormat="1">
      <c r="A151" s="39"/>
      <c r="B151" s="40"/>
      <c r="C151" s="41"/>
      <c r="D151" s="240" t="s">
        <v>349</v>
      </c>
      <c r="E151" s="41"/>
      <c r="F151" s="241" t="s">
        <v>658</v>
      </c>
      <c r="G151" s="41"/>
      <c r="H151" s="41"/>
      <c r="I151" s="242"/>
      <c r="J151" s="41"/>
      <c r="K151" s="41"/>
      <c r="L151" s="45"/>
      <c r="M151" s="243"/>
      <c r="N151" s="244"/>
      <c r="O151" s="92"/>
      <c r="P151" s="92"/>
      <c r="Q151" s="92"/>
      <c r="R151" s="92"/>
      <c r="S151" s="92"/>
      <c r="T151" s="93"/>
      <c r="U151" s="39"/>
      <c r="V151" s="39"/>
      <c r="W151" s="39"/>
      <c r="X151" s="39"/>
      <c r="Y151" s="39"/>
      <c r="Z151" s="39"/>
      <c r="AA151" s="39"/>
      <c r="AB151" s="39"/>
      <c r="AC151" s="39"/>
      <c r="AD151" s="39"/>
      <c r="AE151" s="39"/>
      <c r="AT151" s="18" t="s">
        <v>349</v>
      </c>
      <c r="AU151" s="18" t="s">
        <v>85</v>
      </c>
    </row>
    <row r="152" s="13" customFormat="1">
      <c r="A152" s="13"/>
      <c r="B152" s="252"/>
      <c r="C152" s="253"/>
      <c r="D152" s="240" t="s">
        <v>446</v>
      </c>
      <c r="E152" s="254" t="s">
        <v>1</v>
      </c>
      <c r="F152" s="255" t="s">
        <v>5155</v>
      </c>
      <c r="G152" s="253"/>
      <c r="H152" s="256">
        <v>88</v>
      </c>
      <c r="I152" s="257"/>
      <c r="J152" s="253"/>
      <c r="K152" s="253"/>
      <c r="L152" s="258"/>
      <c r="M152" s="259"/>
      <c r="N152" s="260"/>
      <c r="O152" s="260"/>
      <c r="P152" s="260"/>
      <c r="Q152" s="260"/>
      <c r="R152" s="260"/>
      <c r="S152" s="260"/>
      <c r="T152" s="261"/>
      <c r="U152" s="13"/>
      <c r="V152" s="13"/>
      <c r="W152" s="13"/>
      <c r="X152" s="13"/>
      <c r="Y152" s="13"/>
      <c r="Z152" s="13"/>
      <c r="AA152" s="13"/>
      <c r="AB152" s="13"/>
      <c r="AC152" s="13"/>
      <c r="AD152" s="13"/>
      <c r="AE152" s="13"/>
      <c r="AT152" s="262" t="s">
        <v>446</v>
      </c>
      <c r="AU152" s="262" t="s">
        <v>85</v>
      </c>
      <c r="AV152" s="13" t="s">
        <v>85</v>
      </c>
      <c r="AW152" s="13" t="s">
        <v>32</v>
      </c>
      <c r="AX152" s="13" t="s">
        <v>83</v>
      </c>
      <c r="AY152" s="262" t="s">
        <v>342</v>
      </c>
    </row>
    <row r="153" s="12" customFormat="1" ht="22.8" customHeight="1">
      <c r="A153" s="12"/>
      <c r="B153" s="213"/>
      <c r="C153" s="214"/>
      <c r="D153" s="215" t="s">
        <v>75</v>
      </c>
      <c r="E153" s="246" t="s">
        <v>341</v>
      </c>
      <c r="F153" s="246" t="s">
        <v>676</v>
      </c>
      <c r="G153" s="214"/>
      <c r="H153" s="214"/>
      <c r="I153" s="217"/>
      <c r="J153" s="247">
        <f>BK153</f>
        <v>0</v>
      </c>
      <c r="K153" s="214"/>
      <c r="L153" s="219"/>
      <c r="M153" s="220"/>
      <c r="N153" s="221"/>
      <c r="O153" s="221"/>
      <c r="P153" s="222">
        <f>SUM(P154:P162)</f>
        <v>0</v>
      </c>
      <c r="Q153" s="221"/>
      <c r="R153" s="222">
        <f>SUM(R154:R162)</f>
        <v>25.775199999999998</v>
      </c>
      <c r="S153" s="221"/>
      <c r="T153" s="223">
        <f>SUM(T154:T162)</f>
        <v>0</v>
      </c>
      <c r="U153" s="12"/>
      <c r="V153" s="12"/>
      <c r="W153" s="12"/>
      <c r="X153" s="12"/>
      <c r="Y153" s="12"/>
      <c r="Z153" s="12"/>
      <c r="AA153" s="12"/>
      <c r="AB153" s="12"/>
      <c r="AC153" s="12"/>
      <c r="AD153" s="12"/>
      <c r="AE153" s="12"/>
      <c r="AR153" s="224" t="s">
        <v>83</v>
      </c>
      <c r="AT153" s="225" t="s">
        <v>75</v>
      </c>
      <c r="AU153" s="225" t="s">
        <v>83</v>
      </c>
      <c r="AY153" s="224" t="s">
        <v>342</v>
      </c>
      <c r="BK153" s="226">
        <f>SUM(BK154:BK162)</f>
        <v>0</v>
      </c>
    </row>
    <row r="154" s="2" customFormat="1" ht="16.5" customHeight="1">
      <c r="A154" s="39"/>
      <c r="B154" s="40"/>
      <c r="C154" s="227" t="s">
        <v>372</v>
      </c>
      <c r="D154" s="227" t="s">
        <v>343</v>
      </c>
      <c r="E154" s="228" t="s">
        <v>1393</v>
      </c>
      <c r="F154" s="229" t="s">
        <v>1394</v>
      </c>
      <c r="G154" s="230" t="s">
        <v>473</v>
      </c>
      <c r="H154" s="231">
        <v>88</v>
      </c>
      <c r="I154" s="232"/>
      <c r="J154" s="233">
        <f>ROUND(I154*H154,2)</f>
        <v>0</v>
      </c>
      <c r="K154" s="229" t="s">
        <v>443</v>
      </c>
      <c r="L154" s="45"/>
      <c r="M154" s="234" t="s">
        <v>1</v>
      </c>
      <c r="N154" s="235" t="s">
        <v>41</v>
      </c>
      <c r="O154" s="92"/>
      <c r="P154" s="236">
        <f>O154*H154</f>
        <v>0</v>
      </c>
      <c r="Q154" s="236">
        <v>0</v>
      </c>
      <c r="R154" s="236">
        <f>Q154*H154</f>
        <v>0</v>
      </c>
      <c r="S154" s="236">
        <v>0</v>
      </c>
      <c r="T154" s="237">
        <f>S154*H154</f>
        <v>0</v>
      </c>
      <c r="U154" s="39"/>
      <c r="V154" s="39"/>
      <c r="W154" s="39"/>
      <c r="X154" s="39"/>
      <c r="Y154" s="39"/>
      <c r="Z154" s="39"/>
      <c r="AA154" s="39"/>
      <c r="AB154" s="39"/>
      <c r="AC154" s="39"/>
      <c r="AD154" s="39"/>
      <c r="AE154" s="39"/>
      <c r="AR154" s="238" t="s">
        <v>360</v>
      </c>
      <c r="AT154" s="238" t="s">
        <v>343</v>
      </c>
      <c r="AU154" s="238" t="s">
        <v>85</v>
      </c>
      <c r="AY154" s="18" t="s">
        <v>342</v>
      </c>
      <c r="BE154" s="239">
        <f>IF(N154="základní",J154,0)</f>
        <v>0</v>
      </c>
      <c r="BF154" s="239">
        <f>IF(N154="snížená",J154,0)</f>
        <v>0</v>
      </c>
      <c r="BG154" s="239">
        <f>IF(N154="zákl. přenesená",J154,0)</f>
        <v>0</v>
      </c>
      <c r="BH154" s="239">
        <f>IF(N154="sníž. přenesená",J154,0)</f>
        <v>0</v>
      </c>
      <c r="BI154" s="239">
        <f>IF(N154="nulová",J154,0)</f>
        <v>0</v>
      </c>
      <c r="BJ154" s="18" t="s">
        <v>83</v>
      </c>
      <c r="BK154" s="239">
        <f>ROUND(I154*H154,2)</f>
        <v>0</v>
      </c>
      <c r="BL154" s="18" t="s">
        <v>360</v>
      </c>
      <c r="BM154" s="238" t="s">
        <v>5156</v>
      </c>
    </row>
    <row r="155" s="2" customFormat="1">
      <c r="A155" s="39"/>
      <c r="B155" s="40"/>
      <c r="C155" s="41"/>
      <c r="D155" s="240" t="s">
        <v>349</v>
      </c>
      <c r="E155" s="41"/>
      <c r="F155" s="241" t="s">
        <v>1396</v>
      </c>
      <c r="G155" s="41"/>
      <c r="H155" s="41"/>
      <c r="I155" s="242"/>
      <c r="J155" s="41"/>
      <c r="K155" s="41"/>
      <c r="L155" s="45"/>
      <c r="M155" s="243"/>
      <c r="N155" s="244"/>
      <c r="O155" s="92"/>
      <c r="P155" s="92"/>
      <c r="Q155" s="92"/>
      <c r="R155" s="92"/>
      <c r="S155" s="92"/>
      <c r="T155" s="93"/>
      <c r="U155" s="39"/>
      <c r="V155" s="39"/>
      <c r="W155" s="39"/>
      <c r="X155" s="39"/>
      <c r="Y155" s="39"/>
      <c r="Z155" s="39"/>
      <c r="AA155" s="39"/>
      <c r="AB155" s="39"/>
      <c r="AC155" s="39"/>
      <c r="AD155" s="39"/>
      <c r="AE155" s="39"/>
      <c r="AT155" s="18" t="s">
        <v>349</v>
      </c>
      <c r="AU155" s="18" t="s">
        <v>85</v>
      </c>
    </row>
    <row r="156" s="13" customFormat="1">
      <c r="A156" s="13"/>
      <c r="B156" s="252"/>
      <c r="C156" s="253"/>
      <c r="D156" s="240" t="s">
        <v>446</v>
      </c>
      <c r="E156" s="254" t="s">
        <v>1</v>
      </c>
      <c r="F156" s="255" t="s">
        <v>5155</v>
      </c>
      <c r="G156" s="253"/>
      <c r="H156" s="256">
        <v>88</v>
      </c>
      <c r="I156" s="257"/>
      <c r="J156" s="253"/>
      <c r="K156" s="253"/>
      <c r="L156" s="258"/>
      <c r="M156" s="259"/>
      <c r="N156" s="260"/>
      <c r="O156" s="260"/>
      <c r="P156" s="260"/>
      <c r="Q156" s="260"/>
      <c r="R156" s="260"/>
      <c r="S156" s="260"/>
      <c r="T156" s="261"/>
      <c r="U156" s="13"/>
      <c r="V156" s="13"/>
      <c r="W156" s="13"/>
      <c r="X156" s="13"/>
      <c r="Y156" s="13"/>
      <c r="Z156" s="13"/>
      <c r="AA156" s="13"/>
      <c r="AB156" s="13"/>
      <c r="AC156" s="13"/>
      <c r="AD156" s="13"/>
      <c r="AE156" s="13"/>
      <c r="AT156" s="262" t="s">
        <v>446</v>
      </c>
      <c r="AU156" s="262" t="s">
        <v>85</v>
      </c>
      <c r="AV156" s="13" t="s">
        <v>85</v>
      </c>
      <c r="AW156" s="13" t="s">
        <v>32</v>
      </c>
      <c r="AX156" s="13" t="s">
        <v>83</v>
      </c>
      <c r="AY156" s="262" t="s">
        <v>342</v>
      </c>
    </row>
    <row r="157" s="2" customFormat="1" ht="21.75" customHeight="1">
      <c r="A157" s="39"/>
      <c r="B157" s="40"/>
      <c r="C157" s="227" t="s">
        <v>376</v>
      </c>
      <c r="D157" s="227" t="s">
        <v>343</v>
      </c>
      <c r="E157" s="228" t="s">
        <v>5157</v>
      </c>
      <c r="F157" s="229" t="s">
        <v>5158</v>
      </c>
      <c r="G157" s="230" t="s">
        <v>473</v>
      </c>
      <c r="H157" s="231">
        <v>88</v>
      </c>
      <c r="I157" s="232"/>
      <c r="J157" s="233">
        <f>ROUND(I157*H157,2)</f>
        <v>0</v>
      </c>
      <c r="K157" s="229" t="s">
        <v>443</v>
      </c>
      <c r="L157" s="45"/>
      <c r="M157" s="234" t="s">
        <v>1</v>
      </c>
      <c r="N157" s="235" t="s">
        <v>41</v>
      </c>
      <c r="O157" s="92"/>
      <c r="P157" s="236">
        <f>O157*H157</f>
        <v>0</v>
      </c>
      <c r="Q157" s="236">
        <v>0.11162</v>
      </c>
      <c r="R157" s="236">
        <f>Q157*H157</f>
        <v>9.8225599999999993</v>
      </c>
      <c r="S157" s="236">
        <v>0</v>
      </c>
      <c r="T157" s="237">
        <f>S157*H157</f>
        <v>0</v>
      </c>
      <c r="U157" s="39"/>
      <c r="V157" s="39"/>
      <c r="W157" s="39"/>
      <c r="X157" s="39"/>
      <c r="Y157" s="39"/>
      <c r="Z157" s="39"/>
      <c r="AA157" s="39"/>
      <c r="AB157" s="39"/>
      <c r="AC157" s="39"/>
      <c r="AD157" s="39"/>
      <c r="AE157" s="39"/>
      <c r="AR157" s="238" t="s">
        <v>360</v>
      </c>
      <c r="AT157" s="238" t="s">
        <v>343</v>
      </c>
      <c r="AU157" s="238" t="s">
        <v>85</v>
      </c>
      <c r="AY157" s="18" t="s">
        <v>342</v>
      </c>
      <c r="BE157" s="239">
        <f>IF(N157="základní",J157,0)</f>
        <v>0</v>
      </c>
      <c r="BF157" s="239">
        <f>IF(N157="snížená",J157,0)</f>
        <v>0</v>
      </c>
      <c r="BG157" s="239">
        <f>IF(N157="zákl. přenesená",J157,0)</f>
        <v>0</v>
      </c>
      <c r="BH157" s="239">
        <f>IF(N157="sníž. přenesená",J157,0)</f>
        <v>0</v>
      </c>
      <c r="BI157" s="239">
        <f>IF(N157="nulová",J157,0)</f>
        <v>0</v>
      </c>
      <c r="BJ157" s="18" t="s">
        <v>83</v>
      </c>
      <c r="BK157" s="239">
        <f>ROUND(I157*H157,2)</f>
        <v>0</v>
      </c>
      <c r="BL157" s="18" t="s">
        <v>360</v>
      </c>
      <c r="BM157" s="238" t="s">
        <v>5159</v>
      </c>
    </row>
    <row r="158" s="2" customFormat="1">
      <c r="A158" s="39"/>
      <c r="B158" s="40"/>
      <c r="C158" s="41"/>
      <c r="D158" s="240" t="s">
        <v>349</v>
      </c>
      <c r="E158" s="41"/>
      <c r="F158" s="241" t="s">
        <v>5160</v>
      </c>
      <c r="G158" s="41"/>
      <c r="H158" s="41"/>
      <c r="I158" s="242"/>
      <c r="J158" s="41"/>
      <c r="K158" s="41"/>
      <c r="L158" s="45"/>
      <c r="M158" s="243"/>
      <c r="N158" s="244"/>
      <c r="O158" s="92"/>
      <c r="P158" s="92"/>
      <c r="Q158" s="92"/>
      <c r="R158" s="92"/>
      <c r="S158" s="92"/>
      <c r="T158" s="93"/>
      <c r="U158" s="39"/>
      <c r="V158" s="39"/>
      <c r="W158" s="39"/>
      <c r="X158" s="39"/>
      <c r="Y158" s="39"/>
      <c r="Z158" s="39"/>
      <c r="AA158" s="39"/>
      <c r="AB158" s="39"/>
      <c r="AC158" s="39"/>
      <c r="AD158" s="39"/>
      <c r="AE158" s="39"/>
      <c r="AT158" s="18" t="s">
        <v>349</v>
      </c>
      <c r="AU158" s="18" t="s">
        <v>85</v>
      </c>
    </row>
    <row r="159" s="13" customFormat="1">
      <c r="A159" s="13"/>
      <c r="B159" s="252"/>
      <c r="C159" s="253"/>
      <c r="D159" s="240" t="s">
        <v>446</v>
      </c>
      <c r="E159" s="254" t="s">
        <v>1</v>
      </c>
      <c r="F159" s="255" t="s">
        <v>5155</v>
      </c>
      <c r="G159" s="253"/>
      <c r="H159" s="256">
        <v>88</v>
      </c>
      <c r="I159" s="257"/>
      <c r="J159" s="253"/>
      <c r="K159" s="253"/>
      <c r="L159" s="258"/>
      <c r="M159" s="259"/>
      <c r="N159" s="260"/>
      <c r="O159" s="260"/>
      <c r="P159" s="260"/>
      <c r="Q159" s="260"/>
      <c r="R159" s="260"/>
      <c r="S159" s="260"/>
      <c r="T159" s="261"/>
      <c r="U159" s="13"/>
      <c r="V159" s="13"/>
      <c r="W159" s="13"/>
      <c r="X159" s="13"/>
      <c r="Y159" s="13"/>
      <c r="Z159" s="13"/>
      <c r="AA159" s="13"/>
      <c r="AB159" s="13"/>
      <c r="AC159" s="13"/>
      <c r="AD159" s="13"/>
      <c r="AE159" s="13"/>
      <c r="AT159" s="262" t="s">
        <v>446</v>
      </c>
      <c r="AU159" s="262" t="s">
        <v>85</v>
      </c>
      <c r="AV159" s="13" t="s">
        <v>85</v>
      </c>
      <c r="AW159" s="13" t="s">
        <v>32</v>
      </c>
      <c r="AX159" s="13" t="s">
        <v>83</v>
      </c>
      <c r="AY159" s="262" t="s">
        <v>342</v>
      </c>
    </row>
    <row r="160" s="2" customFormat="1" ht="16.5" customHeight="1">
      <c r="A160" s="39"/>
      <c r="B160" s="40"/>
      <c r="C160" s="295" t="s">
        <v>381</v>
      </c>
      <c r="D160" s="295" t="s">
        <v>621</v>
      </c>
      <c r="E160" s="296" t="s">
        <v>799</v>
      </c>
      <c r="F160" s="297" t="s">
        <v>800</v>
      </c>
      <c r="G160" s="298" t="s">
        <v>473</v>
      </c>
      <c r="H160" s="299">
        <v>90.640000000000001</v>
      </c>
      <c r="I160" s="300"/>
      <c r="J160" s="301">
        <f>ROUND(I160*H160,2)</f>
        <v>0</v>
      </c>
      <c r="K160" s="297" t="s">
        <v>443</v>
      </c>
      <c r="L160" s="302"/>
      <c r="M160" s="303" t="s">
        <v>1</v>
      </c>
      <c r="N160" s="304" t="s">
        <v>41</v>
      </c>
      <c r="O160" s="92"/>
      <c r="P160" s="236">
        <f>O160*H160</f>
        <v>0</v>
      </c>
      <c r="Q160" s="236">
        <v>0.17599999999999999</v>
      </c>
      <c r="R160" s="236">
        <f>Q160*H160</f>
        <v>15.952639999999999</v>
      </c>
      <c r="S160" s="236">
        <v>0</v>
      </c>
      <c r="T160" s="237">
        <f>S160*H160</f>
        <v>0</v>
      </c>
      <c r="U160" s="39"/>
      <c r="V160" s="39"/>
      <c r="W160" s="39"/>
      <c r="X160" s="39"/>
      <c r="Y160" s="39"/>
      <c r="Z160" s="39"/>
      <c r="AA160" s="39"/>
      <c r="AB160" s="39"/>
      <c r="AC160" s="39"/>
      <c r="AD160" s="39"/>
      <c r="AE160" s="39"/>
      <c r="AR160" s="238" t="s">
        <v>376</v>
      </c>
      <c r="AT160" s="238" t="s">
        <v>621</v>
      </c>
      <c r="AU160" s="238" t="s">
        <v>85</v>
      </c>
      <c r="AY160" s="18" t="s">
        <v>342</v>
      </c>
      <c r="BE160" s="239">
        <f>IF(N160="základní",J160,0)</f>
        <v>0</v>
      </c>
      <c r="BF160" s="239">
        <f>IF(N160="snížená",J160,0)</f>
        <v>0</v>
      </c>
      <c r="BG160" s="239">
        <f>IF(N160="zákl. přenesená",J160,0)</f>
        <v>0</v>
      </c>
      <c r="BH160" s="239">
        <f>IF(N160="sníž. přenesená",J160,0)</f>
        <v>0</v>
      </c>
      <c r="BI160" s="239">
        <f>IF(N160="nulová",J160,0)</f>
        <v>0</v>
      </c>
      <c r="BJ160" s="18" t="s">
        <v>83</v>
      </c>
      <c r="BK160" s="239">
        <f>ROUND(I160*H160,2)</f>
        <v>0</v>
      </c>
      <c r="BL160" s="18" t="s">
        <v>360</v>
      </c>
      <c r="BM160" s="238" t="s">
        <v>5161</v>
      </c>
    </row>
    <row r="161" s="2" customFormat="1">
      <c r="A161" s="39"/>
      <c r="B161" s="40"/>
      <c r="C161" s="41"/>
      <c r="D161" s="240" t="s">
        <v>349</v>
      </c>
      <c r="E161" s="41"/>
      <c r="F161" s="241" t="s">
        <v>800</v>
      </c>
      <c r="G161" s="41"/>
      <c r="H161" s="41"/>
      <c r="I161" s="242"/>
      <c r="J161" s="41"/>
      <c r="K161" s="41"/>
      <c r="L161" s="45"/>
      <c r="M161" s="243"/>
      <c r="N161" s="244"/>
      <c r="O161" s="92"/>
      <c r="P161" s="92"/>
      <c r="Q161" s="92"/>
      <c r="R161" s="92"/>
      <c r="S161" s="92"/>
      <c r="T161" s="93"/>
      <c r="U161" s="39"/>
      <c r="V161" s="39"/>
      <c r="W161" s="39"/>
      <c r="X161" s="39"/>
      <c r="Y161" s="39"/>
      <c r="Z161" s="39"/>
      <c r="AA161" s="39"/>
      <c r="AB161" s="39"/>
      <c r="AC161" s="39"/>
      <c r="AD161" s="39"/>
      <c r="AE161" s="39"/>
      <c r="AT161" s="18" t="s">
        <v>349</v>
      </c>
      <c r="AU161" s="18" t="s">
        <v>85</v>
      </c>
    </row>
    <row r="162" s="13" customFormat="1">
      <c r="A162" s="13"/>
      <c r="B162" s="252"/>
      <c r="C162" s="253"/>
      <c r="D162" s="240" t="s">
        <v>446</v>
      </c>
      <c r="E162" s="253"/>
      <c r="F162" s="255" t="s">
        <v>5162</v>
      </c>
      <c r="G162" s="253"/>
      <c r="H162" s="256">
        <v>90.640000000000001</v>
      </c>
      <c r="I162" s="257"/>
      <c r="J162" s="253"/>
      <c r="K162" s="253"/>
      <c r="L162" s="258"/>
      <c r="M162" s="259"/>
      <c r="N162" s="260"/>
      <c r="O162" s="260"/>
      <c r="P162" s="260"/>
      <c r="Q162" s="260"/>
      <c r="R162" s="260"/>
      <c r="S162" s="260"/>
      <c r="T162" s="261"/>
      <c r="U162" s="13"/>
      <c r="V162" s="13"/>
      <c r="W162" s="13"/>
      <c r="X162" s="13"/>
      <c r="Y162" s="13"/>
      <c r="Z162" s="13"/>
      <c r="AA162" s="13"/>
      <c r="AB162" s="13"/>
      <c r="AC162" s="13"/>
      <c r="AD162" s="13"/>
      <c r="AE162" s="13"/>
      <c r="AT162" s="262" t="s">
        <v>446</v>
      </c>
      <c r="AU162" s="262" t="s">
        <v>85</v>
      </c>
      <c r="AV162" s="13" t="s">
        <v>85</v>
      </c>
      <c r="AW162" s="13" t="s">
        <v>4</v>
      </c>
      <c r="AX162" s="13" t="s">
        <v>83</v>
      </c>
      <c r="AY162" s="262" t="s">
        <v>342</v>
      </c>
    </row>
    <row r="163" s="12" customFormat="1" ht="22.8" customHeight="1">
      <c r="A163" s="12"/>
      <c r="B163" s="213"/>
      <c r="C163" s="214"/>
      <c r="D163" s="215" t="s">
        <v>75</v>
      </c>
      <c r="E163" s="246" t="s">
        <v>376</v>
      </c>
      <c r="F163" s="246" t="s">
        <v>814</v>
      </c>
      <c r="G163" s="214"/>
      <c r="H163" s="214"/>
      <c r="I163" s="217"/>
      <c r="J163" s="247">
        <f>BK163</f>
        <v>0</v>
      </c>
      <c r="K163" s="214"/>
      <c r="L163" s="219"/>
      <c r="M163" s="220"/>
      <c r="N163" s="221"/>
      <c r="O163" s="221"/>
      <c r="P163" s="222">
        <f>SUM(P164:P167)</f>
        <v>0</v>
      </c>
      <c r="Q163" s="221"/>
      <c r="R163" s="222">
        <f>SUM(R164:R167)</f>
        <v>0</v>
      </c>
      <c r="S163" s="221"/>
      <c r="T163" s="223">
        <f>SUM(T164:T167)</f>
        <v>0</v>
      </c>
      <c r="U163" s="12"/>
      <c r="V163" s="12"/>
      <c r="W163" s="12"/>
      <c r="X163" s="12"/>
      <c r="Y163" s="12"/>
      <c r="Z163" s="12"/>
      <c r="AA163" s="12"/>
      <c r="AB163" s="12"/>
      <c r="AC163" s="12"/>
      <c r="AD163" s="12"/>
      <c r="AE163" s="12"/>
      <c r="AR163" s="224" t="s">
        <v>83</v>
      </c>
      <c r="AT163" s="225" t="s">
        <v>75</v>
      </c>
      <c r="AU163" s="225" t="s">
        <v>83</v>
      </c>
      <c r="AY163" s="224" t="s">
        <v>342</v>
      </c>
      <c r="BK163" s="226">
        <f>SUM(BK164:BK167)</f>
        <v>0</v>
      </c>
    </row>
    <row r="164" s="2" customFormat="1" ht="16.5" customHeight="1">
      <c r="A164" s="39"/>
      <c r="B164" s="40"/>
      <c r="C164" s="227" t="s">
        <v>386</v>
      </c>
      <c r="D164" s="227" t="s">
        <v>343</v>
      </c>
      <c r="E164" s="228" t="s">
        <v>822</v>
      </c>
      <c r="F164" s="229" t="s">
        <v>823</v>
      </c>
      <c r="G164" s="230" t="s">
        <v>824</v>
      </c>
      <c r="H164" s="231">
        <v>4</v>
      </c>
      <c r="I164" s="232"/>
      <c r="J164" s="233">
        <f>ROUND(I164*H164,2)</f>
        <v>0</v>
      </c>
      <c r="K164" s="229" t="s">
        <v>1</v>
      </c>
      <c r="L164" s="45"/>
      <c r="M164" s="234" t="s">
        <v>1</v>
      </c>
      <c r="N164" s="235" t="s">
        <v>41</v>
      </c>
      <c r="O164" s="92"/>
      <c r="P164" s="236">
        <f>O164*H164</f>
        <v>0</v>
      </c>
      <c r="Q164" s="236">
        <v>0</v>
      </c>
      <c r="R164" s="236">
        <f>Q164*H164</f>
        <v>0</v>
      </c>
      <c r="S164" s="236">
        <v>0</v>
      </c>
      <c r="T164" s="237">
        <f>S164*H164</f>
        <v>0</v>
      </c>
      <c r="U164" s="39"/>
      <c r="V164" s="39"/>
      <c r="W164" s="39"/>
      <c r="X164" s="39"/>
      <c r="Y164" s="39"/>
      <c r="Z164" s="39"/>
      <c r="AA164" s="39"/>
      <c r="AB164" s="39"/>
      <c r="AC164" s="39"/>
      <c r="AD164" s="39"/>
      <c r="AE164" s="39"/>
      <c r="AR164" s="238" t="s">
        <v>360</v>
      </c>
      <c r="AT164" s="238" t="s">
        <v>343</v>
      </c>
      <c r="AU164" s="238" t="s">
        <v>85</v>
      </c>
      <c r="AY164" s="18" t="s">
        <v>342</v>
      </c>
      <c r="BE164" s="239">
        <f>IF(N164="základní",J164,0)</f>
        <v>0</v>
      </c>
      <c r="BF164" s="239">
        <f>IF(N164="snížená",J164,0)</f>
        <v>0</v>
      </c>
      <c r="BG164" s="239">
        <f>IF(N164="zákl. přenesená",J164,0)</f>
        <v>0</v>
      </c>
      <c r="BH164" s="239">
        <f>IF(N164="sníž. přenesená",J164,0)</f>
        <v>0</v>
      </c>
      <c r="BI164" s="239">
        <f>IF(N164="nulová",J164,0)</f>
        <v>0</v>
      </c>
      <c r="BJ164" s="18" t="s">
        <v>83</v>
      </c>
      <c r="BK164" s="239">
        <f>ROUND(I164*H164,2)</f>
        <v>0</v>
      </c>
      <c r="BL164" s="18" t="s">
        <v>360</v>
      </c>
      <c r="BM164" s="238" t="s">
        <v>5163</v>
      </c>
    </row>
    <row r="165" s="2" customFormat="1">
      <c r="A165" s="39"/>
      <c r="B165" s="40"/>
      <c r="C165" s="41"/>
      <c r="D165" s="240" t="s">
        <v>349</v>
      </c>
      <c r="E165" s="41"/>
      <c r="F165" s="241" t="s">
        <v>823</v>
      </c>
      <c r="G165" s="41"/>
      <c r="H165" s="41"/>
      <c r="I165" s="242"/>
      <c r="J165" s="41"/>
      <c r="K165" s="41"/>
      <c r="L165" s="45"/>
      <c r="M165" s="243"/>
      <c r="N165" s="244"/>
      <c r="O165" s="92"/>
      <c r="P165" s="92"/>
      <c r="Q165" s="92"/>
      <c r="R165" s="92"/>
      <c r="S165" s="92"/>
      <c r="T165" s="93"/>
      <c r="U165" s="39"/>
      <c r="V165" s="39"/>
      <c r="W165" s="39"/>
      <c r="X165" s="39"/>
      <c r="Y165" s="39"/>
      <c r="Z165" s="39"/>
      <c r="AA165" s="39"/>
      <c r="AB165" s="39"/>
      <c r="AC165" s="39"/>
      <c r="AD165" s="39"/>
      <c r="AE165" s="39"/>
      <c r="AT165" s="18" t="s">
        <v>349</v>
      </c>
      <c r="AU165" s="18" t="s">
        <v>85</v>
      </c>
    </row>
    <row r="166" s="2" customFormat="1">
      <c r="A166" s="39"/>
      <c r="B166" s="40"/>
      <c r="C166" s="41"/>
      <c r="D166" s="240" t="s">
        <v>350</v>
      </c>
      <c r="E166" s="41"/>
      <c r="F166" s="245" t="s">
        <v>826</v>
      </c>
      <c r="G166" s="41"/>
      <c r="H166" s="41"/>
      <c r="I166" s="242"/>
      <c r="J166" s="41"/>
      <c r="K166" s="41"/>
      <c r="L166" s="45"/>
      <c r="M166" s="243"/>
      <c r="N166" s="244"/>
      <c r="O166" s="92"/>
      <c r="P166" s="92"/>
      <c r="Q166" s="92"/>
      <c r="R166" s="92"/>
      <c r="S166" s="92"/>
      <c r="T166" s="93"/>
      <c r="U166" s="39"/>
      <c r="V166" s="39"/>
      <c r="W166" s="39"/>
      <c r="X166" s="39"/>
      <c r="Y166" s="39"/>
      <c r="Z166" s="39"/>
      <c r="AA166" s="39"/>
      <c r="AB166" s="39"/>
      <c r="AC166" s="39"/>
      <c r="AD166" s="39"/>
      <c r="AE166" s="39"/>
      <c r="AT166" s="18" t="s">
        <v>350</v>
      </c>
      <c r="AU166" s="18" t="s">
        <v>85</v>
      </c>
    </row>
    <row r="167" s="13" customFormat="1">
      <c r="A167" s="13"/>
      <c r="B167" s="252"/>
      <c r="C167" s="253"/>
      <c r="D167" s="240" t="s">
        <v>446</v>
      </c>
      <c r="E167" s="254" t="s">
        <v>1</v>
      </c>
      <c r="F167" s="255" t="s">
        <v>5164</v>
      </c>
      <c r="G167" s="253"/>
      <c r="H167" s="256">
        <v>4</v>
      </c>
      <c r="I167" s="257"/>
      <c r="J167" s="253"/>
      <c r="K167" s="253"/>
      <c r="L167" s="258"/>
      <c r="M167" s="259"/>
      <c r="N167" s="260"/>
      <c r="O167" s="260"/>
      <c r="P167" s="260"/>
      <c r="Q167" s="260"/>
      <c r="R167" s="260"/>
      <c r="S167" s="260"/>
      <c r="T167" s="261"/>
      <c r="U167" s="13"/>
      <c r="V167" s="13"/>
      <c r="W167" s="13"/>
      <c r="X167" s="13"/>
      <c r="Y167" s="13"/>
      <c r="Z167" s="13"/>
      <c r="AA167" s="13"/>
      <c r="AB167" s="13"/>
      <c r="AC167" s="13"/>
      <c r="AD167" s="13"/>
      <c r="AE167" s="13"/>
      <c r="AT167" s="262" t="s">
        <v>446</v>
      </c>
      <c r="AU167" s="262" t="s">
        <v>85</v>
      </c>
      <c r="AV167" s="13" t="s">
        <v>85</v>
      </c>
      <c r="AW167" s="13" t="s">
        <v>32</v>
      </c>
      <c r="AX167" s="13" t="s">
        <v>83</v>
      </c>
      <c r="AY167" s="262" t="s">
        <v>342</v>
      </c>
    </row>
    <row r="168" s="12" customFormat="1" ht="22.8" customHeight="1">
      <c r="A168" s="12"/>
      <c r="B168" s="213"/>
      <c r="C168" s="214"/>
      <c r="D168" s="215" t="s">
        <v>75</v>
      </c>
      <c r="E168" s="246" t="s">
        <v>381</v>
      </c>
      <c r="F168" s="246" t="s">
        <v>839</v>
      </c>
      <c r="G168" s="214"/>
      <c r="H168" s="214"/>
      <c r="I168" s="217"/>
      <c r="J168" s="247">
        <f>BK168</f>
        <v>0</v>
      </c>
      <c r="K168" s="214"/>
      <c r="L168" s="219"/>
      <c r="M168" s="220"/>
      <c r="N168" s="221"/>
      <c r="O168" s="221"/>
      <c r="P168" s="222">
        <f>SUM(P169:P181)</f>
        <v>0</v>
      </c>
      <c r="Q168" s="221"/>
      <c r="R168" s="222">
        <f>SUM(R169:R181)</f>
        <v>6.6482999999999999</v>
      </c>
      <c r="S168" s="221"/>
      <c r="T168" s="223">
        <f>SUM(T169:T181)</f>
        <v>0.88</v>
      </c>
      <c r="U168" s="12"/>
      <c r="V168" s="12"/>
      <c r="W168" s="12"/>
      <c r="X168" s="12"/>
      <c r="Y168" s="12"/>
      <c r="Z168" s="12"/>
      <c r="AA168" s="12"/>
      <c r="AB168" s="12"/>
      <c r="AC168" s="12"/>
      <c r="AD168" s="12"/>
      <c r="AE168" s="12"/>
      <c r="AR168" s="224" t="s">
        <v>83</v>
      </c>
      <c r="AT168" s="225" t="s">
        <v>75</v>
      </c>
      <c r="AU168" s="225" t="s">
        <v>83</v>
      </c>
      <c r="AY168" s="224" t="s">
        <v>342</v>
      </c>
      <c r="BK168" s="226">
        <f>SUM(BK169:BK181)</f>
        <v>0</v>
      </c>
    </row>
    <row r="169" s="2" customFormat="1" ht="16.5" customHeight="1">
      <c r="A169" s="39"/>
      <c r="B169" s="40"/>
      <c r="C169" s="227" t="s">
        <v>392</v>
      </c>
      <c r="D169" s="227" t="s">
        <v>343</v>
      </c>
      <c r="E169" s="228" t="s">
        <v>841</v>
      </c>
      <c r="F169" s="229" t="s">
        <v>842</v>
      </c>
      <c r="G169" s="230" t="s">
        <v>543</v>
      </c>
      <c r="H169" s="231">
        <v>22</v>
      </c>
      <c r="I169" s="232"/>
      <c r="J169" s="233">
        <f>ROUND(I169*H169,2)</f>
        <v>0</v>
      </c>
      <c r="K169" s="229" t="s">
        <v>443</v>
      </c>
      <c r="L169" s="45"/>
      <c r="M169" s="234" t="s">
        <v>1</v>
      </c>
      <c r="N169" s="235" t="s">
        <v>41</v>
      </c>
      <c r="O169" s="92"/>
      <c r="P169" s="236">
        <f>O169*H169</f>
        <v>0</v>
      </c>
      <c r="Q169" s="236">
        <v>0.15540000000000001</v>
      </c>
      <c r="R169" s="236">
        <f>Q169*H169</f>
        <v>3.4188000000000001</v>
      </c>
      <c r="S169" s="236">
        <v>0</v>
      </c>
      <c r="T169" s="237">
        <f>S169*H169</f>
        <v>0</v>
      </c>
      <c r="U169" s="39"/>
      <c r="V169" s="39"/>
      <c r="W169" s="39"/>
      <c r="X169" s="39"/>
      <c r="Y169" s="39"/>
      <c r="Z169" s="39"/>
      <c r="AA169" s="39"/>
      <c r="AB169" s="39"/>
      <c r="AC169" s="39"/>
      <c r="AD169" s="39"/>
      <c r="AE169" s="39"/>
      <c r="AR169" s="238" t="s">
        <v>360</v>
      </c>
      <c r="AT169" s="238" t="s">
        <v>343</v>
      </c>
      <c r="AU169" s="238" t="s">
        <v>85</v>
      </c>
      <c r="AY169" s="18" t="s">
        <v>342</v>
      </c>
      <c r="BE169" s="239">
        <f>IF(N169="základní",J169,0)</f>
        <v>0</v>
      </c>
      <c r="BF169" s="239">
        <f>IF(N169="snížená",J169,0)</f>
        <v>0</v>
      </c>
      <c r="BG169" s="239">
        <f>IF(N169="zákl. přenesená",J169,0)</f>
        <v>0</v>
      </c>
      <c r="BH169" s="239">
        <f>IF(N169="sníž. přenesená",J169,0)</f>
        <v>0</v>
      </c>
      <c r="BI169" s="239">
        <f>IF(N169="nulová",J169,0)</f>
        <v>0</v>
      </c>
      <c r="BJ169" s="18" t="s">
        <v>83</v>
      </c>
      <c r="BK169" s="239">
        <f>ROUND(I169*H169,2)</f>
        <v>0</v>
      </c>
      <c r="BL169" s="18" t="s">
        <v>360</v>
      </c>
      <c r="BM169" s="238" t="s">
        <v>5165</v>
      </c>
    </row>
    <row r="170" s="2" customFormat="1">
      <c r="A170" s="39"/>
      <c r="B170" s="40"/>
      <c r="C170" s="41"/>
      <c r="D170" s="240" t="s">
        <v>349</v>
      </c>
      <c r="E170" s="41"/>
      <c r="F170" s="241" t="s">
        <v>844</v>
      </c>
      <c r="G170" s="41"/>
      <c r="H170" s="41"/>
      <c r="I170" s="242"/>
      <c r="J170" s="41"/>
      <c r="K170" s="41"/>
      <c r="L170" s="45"/>
      <c r="M170" s="243"/>
      <c r="N170" s="244"/>
      <c r="O170" s="92"/>
      <c r="P170" s="92"/>
      <c r="Q170" s="92"/>
      <c r="R170" s="92"/>
      <c r="S170" s="92"/>
      <c r="T170" s="93"/>
      <c r="U170" s="39"/>
      <c r="V170" s="39"/>
      <c r="W170" s="39"/>
      <c r="X170" s="39"/>
      <c r="Y170" s="39"/>
      <c r="Z170" s="39"/>
      <c r="AA170" s="39"/>
      <c r="AB170" s="39"/>
      <c r="AC170" s="39"/>
      <c r="AD170" s="39"/>
      <c r="AE170" s="39"/>
      <c r="AT170" s="18" t="s">
        <v>349</v>
      </c>
      <c r="AU170" s="18" t="s">
        <v>85</v>
      </c>
    </row>
    <row r="171" s="13" customFormat="1">
      <c r="A171" s="13"/>
      <c r="B171" s="252"/>
      <c r="C171" s="253"/>
      <c r="D171" s="240" t="s">
        <v>446</v>
      </c>
      <c r="E171" s="254" t="s">
        <v>1</v>
      </c>
      <c r="F171" s="255" t="s">
        <v>5166</v>
      </c>
      <c r="G171" s="253"/>
      <c r="H171" s="256">
        <v>22</v>
      </c>
      <c r="I171" s="257"/>
      <c r="J171" s="253"/>
      <c r="K171" s="253"/>
      <c r="L171" s="258"/>
      <c r="M171" s="259"/>
      <c r="N171" s="260"/>
      <c r="O171" s="260"/>
      <c r="P171" s="260"/>
      <c r="Q171" s="260"/>
      <c r="R171" s="260"/>
      <c r="S171" s="260"/>
      <c r="T171" s="261"/>
      <c r="U171" s="13"/>
      <c r="V171" s="13"/>
      <c r="W171" s="13"/>
      <c r="X171" s="13"/>
      <c r="Y171" s="13"/>
      <c r="Z171" s="13"/>
      <c r="AA171" s="13"/>
      <c r="AB171" s="13"/>
      <c r="AC171" s="13"/>
      <c r="AD171" s="13"/>
      <c r="AE171" s="13"/>
      <c r="AT171" s="262" t="s">
        <v>446</v>
      </c>
      <c r="AU171" s="262" t="s">
        <v>85</v>
      </c>
      <c r="AV171" s="13" t="s">
        <v>85</v>
      </c>
      <c r="AW171" s="13" t="s">
        <v>32</v>
      </c>
      <c r="AX171" s="13" t="s">
        <v>83</v>
      </c>
      <c r="AY171" s="262" t="s">
        <v>342</v>
      </c>
    </row>
    <row r="172" s="2" customFormat="1" ht="16.5" customHeight="1">
      <c r="A172" s="39"/>
      <c r="B172" s="40"/>
      <c r="C172" s="295" t="s">
        <v>397</v>
      </c>
      <c r="D172" s="295" t="s">
        <v>621</v>
      </c>
      <c r="E172" s="296" t="s">
        <v>848</v>
      </c>
      <c r="F172" s="297" t="s">
        <v>849</v>
      </c>
      <c r="G172" s="298" t="s">
        <v>543</v>
      </c>
      <c r="H172" s="299">
        <v>22</v>
      </c>
      <c r="I172" s="300"/>
      <c r="J172" s="301">
        <f>ROUND(I172*H172,2)</f>
        <v>0</v>
      </c>
      <c r="K172" s="297" t="s">
        <v>443</v>
      </c>
      <c r="L172" s="302"/>
      <c r="M172" s="303" t="s">
        <v>1</v>
      </c>
      <c r="N172" s="304" t="s">
        <v>41</v>
      </c>
      <c r="O172" s="92"/>
      <c r="P172" s="236">
        <f>O172*H172</f>
        <v>0</v>
      </c>
      <c r="Q172" s="236">
        <v>0.080000000000000002</v>
      </c>
      <c r="R172" s="236">
        <f>Q172*H172</f>
        <v>1.76</v>
      </c>
      <c r="S172" s="236">
        <v>0</v>
      </c>
      <c r="T172" s="237">
        <f>S172*H172</f>
        <v>0</v>
      </c>
      <c r="U172" s="39"/>
      <c r="V172" s="39"/>
      <c r="W172" s="39"/>
      <c r="X172" s="39"/>
      <c r="Y172" s="39"/>
      <c r="Z172" s="39"/>
      <c r="AA172" s="39"/>
      <c r="AB172" s="39"/>
      <c r="AC172" s="39"/>
      <c r="AD172" s="39"/>
      <c r="AE172" s="39"/>
      <c r="AR172" s="238" t="s">
        <v>376</v>
      </c>
      <c r="AT172" s="238" t="s">
        <v>621</v>
      </c>
      <c r="AU172" s="238" t="s">
        <v>85</v>
      </c>
      <c r="AY172" s="18" t="s">
        <v>342</v>
      </c>
      <c r="BE172" s="239">
        <f>IF(N172="základní",J172,0)</f>
        <v>0</v>
      </c>
      <c r="BF172" s="239">
        <f>IF(N172="snížená",J172,0)</f>
        <v>0</v>
      </c>
      <c r="BG172" s="239">
        <f>IF(N172="zákl. přenesená",J172,0)</f>
        <v>0</v>
      </c>
      <c r="BH172" s="239">
        <f>IF(N172="sníž. přenesená",J172,0)</f>
        <v>0</v>
      </c>
      <c r="BI172" s="239">
        <f>IF(N172="nulová",J172,0)</f>
        <v>0</v>
      </c>
      <c r="BJ172" s="18" t="s">
        <v>83</v>
      </c>
      <c r="BK172" s="239">
        <f>ROUND(I172*H172,2)</f>
        <v>0</v>
      </c>
      <c r="BL172" s="18" t="s">
        <v>360</v>
      </c>
      <c r="BM172" s="238" t="s">
        <v>5167</v>
      </c>
    </row>
    <row r="173" s="2" customFormat="1">
      <c r="A173" s="39"/>
      <c r="B173" s="40"/>
      <c r="C173" s="41"/>
      <c r="D173" s="240" t="s">
        <v>349</v>
      </c>
      <c r="E173" s="41"/>
      <c r="F173" s="241" t="s">
        <v>849</v>
      </c>
      <c r="G173" s="41"/>
      <c r="H173" s="41"/>
      <c r="I173" s="242"/>
      <c r="J173" s="41"/>
      <c r="K173" s="41"/>
      <c r="L173" s="45"/>
      <c r="M173" s="243"/>
      <c r="N173" s="244"/>
      <c r="O173" s="92"/>
      <c r="P173" s="92"/>
      <c r="Q173" s="92"/>
      <c r="R173" s="92"/>
      <c r="S173" s="92"/>
      <c r="T173" s="93"/>
      <c r="U173" s="39"/>
      <c r="V173" s="39"/>
      <c r="W173" s="39"/>
      <c r="X173" s="39"/>
      <c r="Y173" s="39"/>
      <c r="Z173" s="39"/>
      <c r="AA173" s="39"/>
      <c r="AB173" s="39"/>
      <c r="AC173" s="39"/>
      <c r="AD173" s="39"/>
      <c r="AE173" s="39"/>
      <c r="AT173" s="18" t="s">
        <v>349</v>
      </c>
      <c r="AU173" s="18" t="s">
        <v>85</v>
      </c>
    </row>
    <row r="174" s="2" customFormat="1" ht="16.5" customHeight="1">
      <c r="A174" s="39"/>
      <c r="B174" s="40"/>
      <c r="C174" s="227" t="s">
        <v>401</v>
      </c>
      <c r="D174" s="227" t="s">
        <v>343</v>
      </c>
      <c r="E174" s="228" t="s">
        <v>877</v>
      </c>
      <c r="F174" s="229" t="s">
        <v>878</v>
      </c>
      <c r="G174" s="230" t="s">
        <v>543</v>
      </c>
      <c r="H174" s="231">
        <v>10</v>
      </c>
      <c r="I174" s="232"/>
      <c r="J174" s="233">
        <f>ROUND(I174*H174,2)</f>
        <v>0</v>
      </c>
      <c r="K174" s="229" t="s">
        <v>443</v>
      </c>
      <c r="L174" s="45"/>
      <c r="M174" s="234" t="s">
        <v>1</v>
      </c>
      <c r="N174" s="235" t="s">
        <v>41</v>
      </c>
      <c r="O174" s="92"/>
      <c r="P174" s="236">
        <f>O174*H174</f>
        <v>0</v>
      </c>
      <c r="Q174" s="236">
        <v>0.10095</v>
      </c>
      <c r="R174" s="236">
        <f>Q174*H174</f>
        <v>1.0095000000000001</v>
      </c>
      <c r="S174" s="236">
        <v>0</v>
      </c>
      <c r="T174" s="237">
        <f>S174*H174</f>
        <v>0</v>
      </c>
      <c r="U174" s="39"/>
      <c r="V174" s="39"/>
      <c r="W174" s="39"/>
      <c r="X174" s="39"/>
      <c r="Y174" s="39"/>
      <c r="Z174" s="39"/>
      <c r="AA174" s="39"/>
      <c r="AB174" s="39"/>
      <c r="AC174" s="39"/>
      <c r="AD174" s="39"/>
      <c r="AE174" s="39"/>
      <c r="AR174" s="238" t="s">
        <v>360</v>
      </c>
      <c r="AT174" s="238" t="s">
        <v>343</v>
      </c>
      <c r="AU174" s="238" t="s">
        <v>85</v>
      </c>
      <c r="AY174" s="18" t="s">
        <v>342</v>
      </c>
      <c r="BE174" s="239">
        <f>IF(N174="základní",J174,0)</f>
        <v>0</v>
      </c>
      <c r="BF174" s="239">
        <f>IF(N174="snížená",J174,0)</f>
        <v>0</v>
      </c>
      <c r="BG174" s="239">
        <f>IF(N174="zákl. přenesená",J174,0)</f>
        <v>0</v>
      </c>
      <c r="BH174" s="239">
        <f>IF(N174="sníž. přenesená",J174,0)</f>
        <v>0</v>
      </c>
      <c r="BI174" s="239">
        <f>IF(N174="nulová",J174,0)</f>
        <v>0</v>
      </c>
      <c r="BJ174" s="18" t="s">
        <v>83</v>
      </c>
      <c r="BK174" s="239">
        <f>ROUND(I174*H174,2)</f>
        <v>0</v>
      </c>
      <c r="BL174" s="18" t="s">
        <v>360</v>
      </c>
      <c r="BM174" s="238" t="s">
        <v>5168</v>
      </c>
    </row>
    <row r="175" s="2" customFormat="1">
      <c r="A175" s="39"/>
      <c r="B175" s="40"/>
      <c r="C175" s="41"/>
      <c r="D175" s="240" t="s">
        <v>349</v>
      </c>
      <c r="E175" s="41"/>
      <c r="F175" s="241" t="s">
        <v>880</v>
      </c>
      <c r="G175" s="41"/>
      <c r="H175" s="41"/>
      <c r="I175" s="242"/>
      <c r="J175" s="41"/>
      <c r="K175" s="41"/>
      <c r="L175" s="45"/>
      <c r="M175" s="243"/>
      <c r="N175" s="244"/>
      <c r="O175" s="92"/>
      <c r="P175" s="92"/>
      <c r="Q175" s="92"/>
      <c r="R175" s="92"/>
      <c r="S175" s="92"/>
      <c r="T175" s="93"/>
      <c r="U175" s="39"/>
      <c r="V175" s="39"/>
      <c r="W175" s="39"/>
      <c r="X175" s="39"/>
      <c r="Y175" s="39"/>
      <c r="Z175" s="39"/>
      <c r="AA175" s="39"/>
      <c r="AB175" s="39"/>
      <c r="AC175" s="39"/>
      <c r="AD175" s="39"/>
      <c r="AE175" s="39"/>
      <c r="AT175" s="18" t="s">
        <v>349</v>
      </c>
      <c r="AU175" s="18" t="s">
        <v>85</v>
      </c>
    </row>
    <row r="176" s="13" customFormat="1">
      <c r="A176" s="13"/>
      <c r="B176" s="252"/>
      <c r="C176" s="253"/>
      <c r="D176" s="240" t="s">
        <v>446</v>
      </c>
      <c r="E176" s="254" t="s">
        <v>1</v>
      </c>
      <c r="F176" s="255" t="s">
        <v>5169</v>
      </c>
      <c r="G176" s="253"/>
      <c r="H176" s="256">
        <v>10</v>
      </c>
      <c r="I176" s="257"/>
      <c r="J176" s="253"/>
      <c r="K176" s="253"/>
      <c r="L176" s="258"/>
      <c r="M176" s="259"/>
      <c r="N176" s="260"/>
      <c r="O176" s="260"/>
      <c r="P176" s="260"/>
      <c r="Q176" s="260"/>
      <c r="R176" s="260"/>
      <c r="S176" s="260"/>
      <c r="T176" s="261"/>
      <c r="U176" s="13"/>
      <c r="V176" s="13"/>
      <c r="W176" s="13"/>
      <c r="X176" s="13"/>
      <c r="Y176" s="13"/>
      <c r="Z176" s="13"/>
      <c r="AA176" s="13"/>
      <c r="AB176" s="13"/>
      <c r="AC176" s="13"/>
      <c r="AD176" s="13"/>
      <c r="AE176" s="13"/>
      <c r="AT176" s="262" t="s">
        <v>446</v>
      </c>
      <c r="AU176" s="262" t="s">
        <v>85</v>
      </c>
      <c r="AV176" s="13" t="s">
        <v>85</v>
      </c>
      <c r="AW176" s="13" t="s">
        <v>32</v>
      </c>
      <c r="AX176" s="13" t="s">
        <v>83</v>
      </c>
      <c r="AY176" s="262" t="s">
        <v>342</v>
      </c>
    </row>
    <row r="177" s="2" customFormat="1" ht="16.5" customHeight="1">
      <c r="A177" s="39"/>
      <c r="B177" s="40"/>
      <c r="C177" s="295" t="s">
        <v>408</v>
      </c>
      <c r="D177" s="295" t="s">
        <v>621</v>
      </c>
      <c r="E177" s="296" t="s">
        <v>885</v>
      </c>
      <c r="F177" s="297" t="s">
        <v>886</v>
      </c>
      <c r="G177" s="298" t="s">
        <v>543</v>
      </c>
      <c r="H177" s="299">
        <v>10</v>
      </c>
      <c r="I177" s="300"/>
      <c r="J177" s="301">
        <f>ROUND(I177*H177,2)</f>
        <v>0</v>
      </c>
      <c r="K177" s="297" t="s">
        <v>443</v>
      </c>
      <c r="L177" s="302"/>
      <c r="M177" s="303" t="s">
        <v>1</v>
      </c>
      <c r="N177" s="304" t="s">
        <v>41</v>
      </c>
      <c r="O177" s="92"/>
      <c r="P177" s="236">
        <f>O177*H177</f>
        <v>0</v>
      </c>
      <c r="Q177" s="236">
        <v>0.045999999999999999</v>
      </c>
      <c r="R177" s="236">
        <f>Q177*H177</f>
        <v>0.45999999999999996</v>
      </c>
      <c r="S177" s="236">
        <v>0</v>
      </c>
      <c r="T177" s="237">
        <f>S177*H177</f>
        <v>0</v>
      </c>
      <c r="U177" s="39"/>
      <c r="V177" s="39"/>
      <c r="W177" s="39"/>
      <c r="X177" s="39"/>
      <c r="Y177" s="39"/>
      <c r="Z177" s="39"/>
      <c r="AA177" s="39"/>
      <c r="AB177" s="39"/>
      <c r="AC177" s="39"/>
      <c r="AD177" s="39"/>
      <c r="AE177" s="39"/>
      <c r="AR177" s="238" t="s">
        <v>376</v>
      </c>
      <c r="AT177" s="238" t="s">
        <v>621</v>
      </c>
      <c r="AU177" s="238" t="s">
        <v>85</v>
      </c>
      <c r="AY177" s="18" t="s">
        <v>342</v>
      </c>
      <c r="BE177" s="239">
        <f>IF(N177="základní",J177,0)</f>
        <v>0</v>
      </c>
      <c r="BF177" s="239">
        <f>IF(N177="snížená",J177,0)</f>
        <v>0</v>
      </c>
      <c r="BG177" s="239">
        <f>IF(N177="zákl. přenesená",J177,0)</f>
        <v>0</v>
      </c>
      <c r="BH177" s="239">
        <f>IF(N177="sníž. přenesená",J177,0)</f>
        <v>0</v>
      </c>
      <c r="BI177" s="239">
        <f>IF(N177="nulová",J177,0)</f>
        <v>0</v>
      </c>
      <c r="BJ177" s="18" t="s">
        <v>83</v>
      </c>
      <c r="BK177" s="239">
        <f>ROUND(I177*H177,2)</f>
        <v>0</v>
      </c>
      <c r="BL177" s="18" t="s">
        <v>360</v>
      </c>
      <c r="BM177" s="238" t="s">
        <v>5170</v>
      </c>
    </row>
    <row r="178" s="2" customFormat="1">
      <c r="A178" s="39"/>
      <c r="B178" s="40"/>
      <c r="C178" s="41"/>
      <c r="D178" s="240" t="s">
        <v>349</v>
      </c>
      <c r="E178" s="41"/>
      <c r="F178" s="241" t="s">
        <v>886</v>
      </c>
      <c r="G178" s="41"/>
      <c r="H178" s="41"/>
      <c r="I178" s="242"/>
      <c r="J178" s="41"/>
      <c r="K178" s="41"/>
      <c r="L178" s="45"/>
      <c r="M178" s="243"/>
      <c r="N178" s="244"/>
      <c r="O178" s="92"/>
      <c r="P178" s="92"/>
      <c r="Q178" s="92"/>
      <c r="R178" s="92"/>
      <c r="S178" s="92"/>
      <c r="T178" s="93"/>
      <c r="U178" s="39"/>
      <c r="V178" s="39"/>
      <c r="W178" s="39"/>
      <c r="X178" s="39"/>
      <c r="Y178" s="39"/>
      <c r="Z178" s="39"/>
      <c r="AA178" s="39"/>
      <c r="AB178" s="39"/>
      <c r="AC178" s="39"/>
      <c r="AD178" s="39"/>
      <c r="AE178" s="39"/>
      <c r="AT178" s="18" t="s">
        <v>349</v>
      </c>
      <c r="AU178" s="18" t="s">
        <v>85</v>
      </c>
    </row>
    <row r="179" s="2" customFormat="1" ht="16.5" customHeight="1">
      <c r="A179" s="39"/>
      <c r="B179" s="40"/>
      <c r="C179" s="227" t="s">
        <v>8</v>
      </c>
      <c r="D179" s="227" t="s">
        <v>343</v>
      </c>
      <c r="E179" s="228" t="s">
        <v>918</v>
      </c>
      <c r="F179" s="229" t="s">
        <v>919</v>
      </c>
      <c r="G179" s="230" t="s">
        <v>473</v>
      </c>
      <c r="H179" s="231">
        <v>88</v>
      </c>
      <c r="I179" s="232"/>
      <c r="J179" s="233">
        <f>ROUND(I179*H179,2)</f>
        <v>0</v>
      </c>
      <c r="K179" s="229" t="s">
        <v>443</v>
      </c>
      <c r="L179" s="45"/>
      <c r="M179" s="234" t="s">
        <v>1</v>
      </c>
      <c r="N179" s="235" t="s">
        <v>41</v>
      </c>
      <c r="O179" s="92"/>
      <c r="P179" s="236">
        <f>O179*H179</f>
        <v>0</v>
      </c>
      <c r="Q179" s="236">
        <v>0</v>
      </c>
      <c r="R179" s="236">
        <f>Q179*H179</f>
        <v>0</v>
      </c>
      <c r="S179" s="236">
        <v>0.01</v>
      </c>
      <c r="T179" s="237">
        <f>S179*H179</f>
        <v>0.88</v>
      </c>
      <c r="U179" s="39"/>
      <c r="V179" s="39"/>
      <c r="W179" s="39"/>
      <c r="X179" s="39"/>
      <c r="Y179" s="39"/>
      <c r="Z179" s="39"/>
      <c r="AA179" s="39"/>
      <c r="AB179" s="39"/>
      <c r="AC179" s="39"/>
      <c r="AD179" s="39"/>
      <c r="AE179" s="39"/>
      <c r="AR179" s="238" t="s">
        <v>360</v>
      </c>
      <c r="AT179" s="238" t="s">
        <v>343</v>
      </c>
      <c r="AU179" s="238" t="s">
        <v>85</v>
      </c>
      <c r="AY179" s="18" t="s">
        <v>342</v>
      </c>
      <c r="BE179" s="239">
        <f>IF(N179="základní",J179,0)</f>
        <v>0</v>
      </c>
      <c r="BF179" s="239">
        <f>IF(N179="snížená",J179,0)</f>
        <v>0</v>
      </c>
      <c r="BG179" s="239">
        <f>IF(N179="zákl. přenesená",J179,0)</f>
        <v>0</v>
      </c>
      <c r="BH179" s="239">
        <f>IF(N179="sníž. přenesená",J179,0)</f>
        <v>0</v>
      </c>
      <c r="BI179" s="239">
        <f>IF(N179="nulová",J179,0)</f>
        <v>0</v>
      </c>
      <c r="BJ179" s="18" t="s">
        <v>83</v>
      </c>
      <c r="BK179" s="239">
        <f>ROUND(I179*H179,2)</f>
        <v>0</v>
      </c>
      <c r="BL179" s="18" t="s">
        <v>360</v>
      </c>
      <c r="BM179" s="238" t="s">
        <v>5171</v>
      </c>
    </row>
    <row r="180" s="2" customFormat="1">
      <c r="A180" s="39"/>
      <c r="B180" s="40"/>
      <c r="C180" s="41"/>
      <c r="D180" s="240" t="s">
        <v>349</v>
      </c>
      <c r="E180" s="41"/>
      <c r="F180" s="241" t="s">
        <v>921</v>
      </c>
      <c r="G180" s="41"/>
      <c r="H180" s="41"/>
      <c r="I180" s="242"/>
      <c r="J180" s="41"/>
      <c r="K180" s="41"/>
      <c r="L180" s="45"/>
      <c r="M180" s="243"/>
      <c r="N180" s="244"/>
      <c r="O180" s="92"/>
      <c r="P180" s="92"/>
      <c r="Q180" s="92"/>
      <c r="R180" s="92"/>
      <c r="S180" s="92"/>
      <c r="T180" s="93"/>
      <c r="U180" s="39"/>
      <c r="V180" s="39"/>
      <c r="W180" s="39"/>
      <c r="X180" s="39"/>
      <c r="Y180" s="39"/>
      <c r="Z180" s="39"/>
      <c r="AA180" s="39"/>
      <c r="AB180" s="39"/>
      <c r="AC180" s="39"/>
      <c r="AD180" s="39"/>
      <c r="AE180" s="39"/>
      <c r="AT180" s="18" t="s">
        <v>349</v>
      </c>
      <c r="AU180" s="18" t="s">
        <v>85</v>
      </c>
    </row>
    <row r="181" s="13" customFormat="1">
      <c r="A181" s="13"/>
      <c r="B181" s="252"/>
      <c r="C181" s="253"/>
      <c r="D181" s="240" t="s">
        <v>446</v>
      </c>
      <c r="E181" s="254" t="s">
        <v>1</v>
      </c>
      <c r="F181" s="255" t="s">
        <v>5172</v>
      </c>
      <c r="G181" s="253"/>
      <c r="H181" s="256">
        <v>88</v>
      </c>
      <c r="I181" s="257"/>
      <c r="J181" s="253"/>
      <c r="K181" s="253"/>
      <c r="L181" s="258"/>
      <c r="M181" s="259"/>
      <c r="N181" s="260"/>
      <c r="O181" s="260"/>
      <c r="P181" s="260"/>
      <c r="Q181" s="260"/>
      <c r="R181" s="260"/>
      <c r="S181" s="260"/>
      <c r="T181" s="261"/>
      <c r="U181" s="13"/>
      <c r="V181" s="13"/>
      <c r="W181" s="13"/>
      <c r="X181" s="13"/>
      <c r="Y181" s="13"/>
      <c r="Z181" s="13"/>
      <c r="AA181" s="13"/>
      <c r="AB181" s="13"/>
      <c r="AC181" s="13"/>
      <c r="AD181" s="13"/>
      <c r="AE181" s="13"/>
      <c r="AT181" s="262" t="s">
        <v>446</v>
      </c>
      <c r="AU181" s="262" t="s">
        <v>85</v>
      </c>
      <c r="AV181" s="13" t="s">
        <v>85</v>
      </c>
      <c r="AW181" s="13" t="s">
        <v>32</v>
      </c>
      <c r="AX181" s="13" t="s">
        <v>83</v>
      </c>
      <c r="AY181" s="262" t="s">
        <v>342</v>
      </c>
    </row>
    <row r="182" s="12" customFormat="1" ht="22.8" customHeight="1">
      <c r="A182" s="12"/>
      <c r="B182" s="213"/>
      <c r="C182" s="214"/>
      <c r="D182" s="215" t="s">
        <v>75</v>
      </c>
      <c r="E182" s="246" t="s">
        <v>950</v>
      </c>
      <c r="F182" s="246" t="s">
        <v>951</v>
      </c>
      <c r="G182" s="214"/>
      <c r="H182" s="214"/>
      <c r="I182" s="217"/>
      <c r="J182" s="247">
        <f>BK182</f>
        <v>0</v>
      </c>
      <c r="K182" s="214"/>
      <c r="L182" s="219"/>
      <c r="M182" s="220"/>
      <c r="N182" s="221"/>
      <c r="O182" s="221"/>
      <c r="P182" s="222">
        <f>SUM(P183:P202)</f>
        <v>0</v>
      </c>
      <c r="Q182" s="221"/>
      <c r="R182" s="222">
        <f>SUM(R183:R202)</f>
        <v>0</v>
      </c>
      <c r="S182" s="221"/>
      <c r="T182" s="223">
        <f>SUM(T183:T202)</f>
        <v>0</v>
      </c>
      <c r="U182" s="12"/>
      <c r="V182" s="12"/>
      <c r="W182" s="12"/>
      <c r="X182" s="12"/>
      <c r="Y182" s="12"/>
      <c r="Z182" s="12"/>
      <c r="AA182" s="12"/>
      <c r="AB182" s="12"/>
      <c r="AC182" s="12"/>
      <c r="AD182" s="12"/>
      <c r="AE182" s="12"/>
      <c r="AR182" s="224" t="s">
        <v>83</v>
      </c>
      <c r="AT182" s="225" t="s">
        <v>75</v>
      </c>
      <c r="AU182" s="225" t="s">
        <v>83</v>
      </c>
      <c r="AY182" s="224" t="s">
        <v>342</v>
      </c>
      <c r="BK182" s="226">
        <f>SUM(BK183:BK202)</f>
        <v>0</v>
      </c>
    </row>
    <row r="183" s="2" customFormat="1" ht="16.5" customHeight="1">
      <c r="A183" s="39"/>
      <c r="B183" s="40"/>
      <c r="C183" s="227" t="s">
        <v>419</v>
      </c>
      <c r="D183" s="227" t="s">
        <v>343</v>
      </c>
      <c r="E183" s="228" t="s">
        <v>965</v>
      </c>
      <c r="F183" s="229" t="s">
        <v>966</v>
      </c>
      <c r="G183" s="230" t="s">
        <v>462</v>
      </c>
      <c r="H183" s="231">
        <v>0.88</v>
      </c>
      <c r="I183" s="232"/>
      <c r="J183" s="233">
        <f>ROUND(I183*H183,2)</f>
        <v>0</v>
      </c>
      <c r="K183" s="229" t="s">
        <v>1</v>
      </c>
      <c r="L183" s="45"/>
      <c r="M183" s="234" t="s">
        <v>1</v>
      </c>
      <c r="N183" s="235" t="s">
        <v>41</v>
      </c>
      <c r="O183" s="92"/>
      <c r="P183" s="236">
        <f>O183*H183</f>
        <v>0</v>
      </c>
      <c r="Q183" s="236">
        <v>0</v>
      </c>
      <c r="R183" s="236">
        <f>Q183*H183</f>
        <v>0</v>
      </c>
      <c r="S183" s="236">
        <v>0</v>
      </c>
      <c r="T183" s="237">
        <f>S183*H183</f>
        <v>0</v>
      </c>
      <c r="U183" s="39"/>
      <c r="V183" s="39"/>
      <c r="W183" s="39"/>
      <c r="X183" s="39"/>
      <c r="Y183" s="39"/>
      <c r="Z183" s="39"/>
      <c r="AA183" s="39"/>
      <c r="AB183" s="39"/>
      <c r="AC183" s="39"/>
      <c r="AD183" s="39"/>
      <c r="AE183" s="39"/>
      <c r="AR183" s="238" t="s">
        <v>360</v>
      </c>
      <c r="AT183" s="238" t="s">
        <v>343</v>
      </c>
      <c r="AU183" s="238" t="s">
        <v>85</v>
      </c>
      <c r="AY183" s="18" t="s">
        <v>342</v>
      </c>
      <c r="BE183" s="239">
        <f>IF(N183="základní",J183,0)</f>
        <v>0</v>
      </c>
      <c r="BF183" s="239">
        <f>IF(N183="snížená",J183,0)</f>
        <v>0</v>
      </c>
      <c r="BG183" s="239">
        <f>IF(N183="zákl. přenesená",J183,0)</f>
        <v>0</v>
      </c>
      <c r="BH183" s="239">
        <f>IF(N183="sníž. přenesená",J183,0)</f>
        <v>0</v>
      </c>
      <c r="BI183" s="239">
        <f>IF(N183="nulová",J183,0)</f>
        <v>0</v>
      </c>
      <c r="BJ183" s="18" t="s">
        <v>83</v>
      </c>
      <c r="BK183" s="239">
        <f>ROUND(I183*H183,2)</f>
        <v>0</v>
      </c>
      <c r="BL183" s="18" t="s">
        <v>360</v>
      </c>
      <c r="BM183" s="238" t="s">
        <v>5173</v>
      </c>
    </row>
    <row r="184" s="2" customFormat="1">
      <c r="A184" s="39"/>
      <c r="B184" s="40"/>
      <c r="C184" s="41"/>
      <c r="D184" s="240" t="s">
        <v>349</v>
      </c>
      <c r="E184" s="41"/>
      <c r="F184" s="241" t="s">
        <v>966</v>
      </c>
      <c r="G184" s="41"/>
      <c r="H184" s="41"/>
      <c r="I184" s="242"/>
      <c r="J184" s="41"/>
      <c r="K184" s="41"/>
      <c r="L184" s="45"/>
      <c r="M184" s="243"/>
      <c r="N184" s="244"/>
      <c r="O184" s="92"/>
      <c r="P184" s="92"/>
      <c r="Q184" s="92"/>
      <c r="R184" s="92"/>
      <c r="S184" s="92"/>
      <c r="T184" s="93"/>
      <c r="U184" s="39"/>
      <c r="V184" s="39"/>
      <c r="W184" s="39"/>
      <c r="X184" s="39"/>
      <c r="Y184" s="39"/>
      <c r="Z184" s="39"/>
      <c r="AA184" s="39"/>
      <c r="AB184" s="39"/>
      <c r="AC184" s="39"/>
      <c r="AD184" s="39"/>
      <c r="AE184" s="39"/>
      <c r="AT184" s="18" t="s">
        <v>349</v>
      </c>
      <c r="AU184" s="18" t="s">
        <v>85</v>
      </c>
    </row>
    <row r="185" s="13" customFormat="1">
      <c r="A185" s="13"/>
      <c r="B185" s="252"/>
      <c r="C185" s="253"/>
      <c r="D185" s="240" t="s">
        <v>446</v>
      </c>
      <c r="E185" s="254" t="s">
        <v>1</v>
      </c>
      <c r="F185" s="255" t="s">
        <v>5174</v>
      </c>
      <c r="G185" s="253"/>
      <c r="H185" s="256">
        <v>0.88</v>
      </c>
      <c r="I185" s="257"/>
      <c r="J185" s="253"/>
      <c r="K185" s="253"/>
      <c r="L185" s="258"/>
      <c r="M185" s="259"/>
      <c r="N185" s="260"/>
      <c r="O185" s="260"/>
      <c r="P185" s="260"/>
      <c r="Q185" s="260"/>
      <c r="R185" s="260"/>
      <c r="S185" s="260"/>
      <c r="T185" s="261"/>
      <c r="U185" s="13"/>
      <c r="V185" s="13"/>
      <c r="W185" s="13"/>
      <c r="X185" s="13"/>
      <c r="Y185" s="13"/>
      <c r="Z185" s="13"/>
      <c r="AA185" s="13"/>
      <c r="AB185" s="13"/>
      <c r="AC185" s="13"/>
      <c r="AD185" s="13"/>
      <c r="AE185" s="13"/>
      <c r="AT185" s="262" t="s">
        <v>446</v>
      </c>
      <c r="AU185" s="262" t="s">
        <v>85</v>
      </c>
      <c r="AV185" s="13" t="s">
        <v>85</v>
      </c>
      <c r="AW185" s="13" t="s">
        <v>32</v>
      </c>
      <c r="AX185" s="13" t="s">
        <v>83</v>
      </c>
      <c r="AY185" s="262" t="s">
        <v>342</v>
      </c>
    </row>
    <row r="186" s="2" customFormat="1" ht="16.5" customHeight="1">
      <c r="A186" s="39"/>
      <c r="B186" s="40"/>
      <c r="C186" s="227" t="s">
        <v>423</v>
      </c>
      <c r="D186" s="227" t="s">
        <v>343</v>
      </c>
      <c r="E186" s="228" t="s">
        <v>981</v>
      </c>
      <c r="F186" s="229" t="s">
        <v>982</v>
      </c>
      <c r="G186" s="230" t="s">
        <v>462</v>
      </c>
      <c r="H186" s="231">
        <v>32.648000000000003</v>
      </c>
      <c r="I186" s="232"/>
      <c r="J186" s="233">
        <f>ROUND(I186*H186,2)</f>
        <v>0</v>
      </c>
      <c r="K186" s="229" t="s">
        <v>1</v>
      </c>
      <c r="L186" s="45"/>
      <c r="M186" s="234" t="s">
        <v>1</v>
      </c>
      <c r="N186" s="235" t="s">
        <v>41</v>
      </c>
      <c r="O186" s="92"/>
      <c r="P186" s="236">
        <f>O186*H186</f>
        <v>0</v>
      </c>
      <c r="Q186" s="236">
        <v>0</v>
      </c>
      <c r="R186" s="236">
        <f>Q186*H186</f>
        <v>0</v>
      </c>
      <c r="S186" s="236">
        <v>0</v>
      </c>
      <c r="T186" s="237">
        <f>S186*H186</f>
        <v>0</v>
      </c>
      <c r="U186" s="39"/>
      <c r="V186" s="39"/>
      <c r="W186" s="39"/>
      <c r="X186" s="39"/>
      <c r="Y186" s="39"/>
      <c r="Z186" s="39"/>
      <c r="AA186" s="39"/>
      <c r="AB186" s="39"/>
      <c r="AC186" s="39"/>
      <c r="AD186" s="39"/>
      <c r="AE186" s="39"/>
      <c r="AR186" s="238" t="s">
        <v>360</v>
      </c>
      <c r="AT186" s="238" t="s">
        <v>343</v>
      </c>
      <c r="AU186" s="238" t="s">
        <v>85</v>
      </c>
      <c r="AY186" s="18" t="s">
        <v>342</v>
      </c>
      <c r="BE186" s="239">
        <f>IF(N186="základní",J186,0)</f>
        <v>0</v>
      </c>
      <c r="BF186" s="239">
        <f>IF(N186="snížená",J186,0)</f>
        <v>0</v>
      </c>
      <c r="BG186" s="239">
        <f>IF(N186="zákl. přenesená",J186,0)</f>
        <v>0</v>
      </c>
      <c r="BH186" s="239">
        <f>IF(N186="sníž. přenesená",J186,0)</f>
        <v>0</v>
      </c>
      <c r="BI186" s="239">
        <f>IF(N186="nulová",J186,0)</f>
        <v>0</v>
      </c>
      <c r="BJ186" s="18" t="s">
        <v>83</v>
      </c>
      <c r="BK186" s="239">
        <f>ROUND(I186*H186,2)</f>
        <v>0</v>
      </c>
      <c r="BL186" s="18" t="s">
        <v>360</v>
      </c>
      <c r="BM186" s="238" t="s">
        <v>5175</v>
      </c>
    </row>
    <row r="187" s="2" customFormat="1">
      <c r="A187" s="39"/>
      <c r="B187" s="40"/>
      <c r="C187" s="41"/>
      <c r="D187" s="240" t="s">
        <v>349</v>
      </c>
      <c r="E187" s="41"/>
      <c r="F187" s="241" t="s">
        <v>984</v>
      </c>
      <c r="G187" s="41"/>
      <c r="H187" s="41"/>
      <c r="I187" s="242"/>
      <c r="J187" s="41"/>
      <c r="K187" s="41"/>
      <c r="L187" s="45"/>
      <c r="M187" s="243"/>
      <c r="N187" s="244"/>
      <c r="O187" s="92"/>
      <c r="P187" s="92"/>
      <c r="Q187" s="92"/>
      <c r="R187" s="92"/>
      <c r="S187" s="92"/>
      <c r="T187" s="93"/>
      <c r="U187" s="39"/>
      <c r="V187" s="39"/>
      <c r="W187" s="39"/>
      <c r="X187" s="39"/>
      <c r="Y187" s="39"/>
      <c r="Z187" s="39"/>
      <c r="AA187" s="39"/>
      <c r="AB187" s="39"/>
      <c r="AC187" s="39"/>
      <c r="AD187" s="39"/>
      <c r="AE187" s="39"/>
      <c r="AT187" s="18" t="s">
        <v>349</v>
      </c>
      <c r="AU187" s="18" t="s">
        <v>85</v>
      </c>
    </row>
    <row r="188" s="13" customFormat="1">
      <c r="A188" s="13"/>
      <c r="B188" s="252"/>
      <c r="C188" s="253"/>
      <c r="D188" s="240" t="s">
        <v>446</v>
      </c>
      <c r="E188" s="254" t="s">
        <v>1</v>
      </c>
      <c r="F188" s="255" t="s">
        <v>5176</v>
      </c>
      <c r="G188" s="253"/>
      <c r="H188" s="256">
        <v>31.768000000000001</v>
      </c>
      <c r="I188" s="257"/>
      <c r="J188" s="253"/>
      <c r="K188" s="253"/>
      <c r="L188" s="258"/>
      <c r="M188" s="259"/>
      <c r="N188" s="260"/>
      <c r="O188" s="260"/>
      <c r="P188" s="260"/>
      <c r="Q188" s="260"/>
      <c r="R188" s="260"/>
      <c r="S188" s="260"/>
      <c r="T188" s="261"/>
      <c r="U188" s="13"/>
      <c r="V188" s="13"/>
      <c r="W188" s="13"/>
      <c r="X188" s="13"/>
      <c r="Y188" s="13"/>
      <c r="Z188" s="13"/>
      <c r="AA188" s="13"/>
      <c r="AB188" s="13"/>
      <c r="AC188" s="13"/>
      <c r="AD188" s="13"/>
      <c r="AE188" s="13"/>
      <c r="AT188" s="262" t="s">
        <v>446</v>
      </c>
      <c r="AU188" s="262" t="s">
        <v>85</v>
      </c>
      <c r="AV188" s="13" t="s">
        <v>85</v>
      </c>
      <c r="AW188" s="13" t="s">
        <v>32</v>
      </c>
      <c r="AX188" s="13" t="s">
        <v>76</v>
      </c>
      <c r="AY188" s="262" t="s">
        <v>342</v>
      </c>
    </row>
    <row r="189" s="13" customFormat="1">
      <c r="A189" s="13"/>
      <c r="B189" s="252"/>
      <c r="C189" s="253"/>
      <c r="D189" s="240" t="s">
        <v>446</v>
      </c>
      <c r="E189" s="254" t="s">
        <v>1</v>
      </c>
      <c r="F189" s="255" t="s">
        <v>5174</v>
      </c>
      <c r="G189" s="253"/>
      <c r="H189" s="256">
        <v>0.88</v>
      </c>
      <c r="I189" s="257"/>
      <c r="J189" s="253"/>
      <c r="K189" s="253"/>
      <c r="L189" s="258"/>
      <c r="M189" s="259"/>
      <c r="N189" s="260"/>
      <c r="O189" s="260"/>
      <c r="P189" s="260"/>
      <c r="Q189" s="260"/>
      <c r="R189" s="260"/>
      <c r="S189" s="260"/>
      <c r="T189" s="261"/>
      <c r="U189" s="13"/>
      <c r="V189" s="13"/>
      <c r="W189" s="13"/>
      <c r="X189" s="13"/>
      <c r="Y189" s="13"/>
      <c r="Z189" s="13"/>
      <c r="AA189" s="13"/>
      <c r="AB189" s="13"/>
      <c r="AC189" s="13"/>
      <c r="AD189" s="13"/>
      <c r="AE189" s="13"/>
      <c r="AT189" s="262" t="s">
        <v>446</v>
      </c>
      <c r="AU189" s="262" t="s">
        <v>85</v>
      </c>
      <c r="AV189" s="13" t="s">
        <v>85</v>
      </c>
      <c r="AW189" s="13" t="s">
        <v>32</v>
      </c>
      <c r="AX189" s="13" t="s">
        <v>76</v>
      </c>
      <c r="AY189" s="262" t="s">
        <v>342</v>
      </c>
    </row>
    <row r="190" s="16" customFormat="1">
      <c r="A190" s="16"/>
      <c r="B190" s="284"/>
      <c r="C190" s="285"/>
      <c r="D190" s="240" t="s">
        <v>446</v>
      </c>
      <c r="E190" s="286" t="s">
        <v>1</v>
      </c>
      <c r="F190" s="287" t="s">
        <v>500</v>
      </c>
      <c r="G190" s="285"/>
      <c r="H190" s="288">
        <v>32.648000000000003</v>
      </c>
      <c r="I190" s="289"/>
      <c r="J190" s="285"/>
      <c r="K190" s="285"/>
      <c r="L190" s="290"/>
      <c r="M190" s="291"/>
      <c r="N190" s="292"/>
      <c r="O190" s="292"/>
      <c r="P190" s="292"/>
      <c r="Q190" s="292"/>
      <c r="R190" s="292"/>
      <c r="S190" s="292"/>
      <c r="T190" s="293"/>
      <c r="U190" s="16"/>
      <c r="V190" s="16"/>
      <c r="W190" s="16"/>
      <c r="X190" s="16"/>
      <c r="Y190" s="16"/>
      <c r="Z190" s="16"/>
      <c r="AA190" s="16"/>
      <c r="AB190" s="16"/>
      <c r="AC190" s="16"/>
      <c r="AD190" s="16"/>
      <c r="AE190" s="16"/>
      <c r="AT190" s="294" t="s">
        <v>446</v>
      </c>
      <c r="AU190" s="294" t="s">
        <v>85</v>
      </c>
      <c r="AV190" s="16" t="s">
        <v>360</v>
      </c>
      <c r="AW190" s="16" t="s">
        <v>32</v>
      </c>
      <c r="AX190" s="16" t="s">
        <v>83</v>
      </c>
      <c r="AY190" s="294" t="s">
        <v>342</v>
      </c>
    </row>
    <row r="191" s="2" customFormat="1" ht="24.15" customHeight="1">
      <c r="A191" s="39"/>
      <c r="B191" s="40"/>
      <c r="C191" s="227" t="s">
        <v>428</v>
      </c>
      <c r="D191" s="227" t="s">
        <v>343</v>
      </c>
      <c r="E191" s="228" t="s">
        <v>5177</v>
      </c>
      <c r="F191" s="229" t="s">
        <v>5178</v>
      </c>
      <c r="G191" s="230" t="s">
        <v>462</v>
      </c>
      <c r="H191" s="231">
        <v>16.896000000000001</v>
      </c>
      <c r="I191" s="232"/>
      <c r="J191" s="233">
        <f>ROUND(I191*H191,2)</f>
        <v>0</v>
      </c>
      <c r="K191" s="229" t="s">
        <v>1</v>
      </c>
      <c r="L191" s="45"/>
      <c r="M191" s="234" t="s">
        <v>1</v>
      </c>
      <c r="N191" s="235" t="s">
        <v>41</v>
      </c>
      <c r="O191" s="92"/>
      <c r="P191" s="236">
        <f>O191*H191</f>
        <v>0</v>
      </c>
      <c r="Q191" s="236">
        <v>0</v>
      </c>
      <c r="R191" s="236">
        <f>Q191*H191</f>
        <v>0</v>
      </c>
      <c r="S191" s="236">
        <v>0</v>
      </c>
      <c r="T191" s="237">
        <f>S191*H191</f>
        <v>0</v>
      </c>
      <c r="U191" s="39"/>
      <c r="V191" s="39"/>
      <c r="W191" s="39"/>
      <c r="X191" s="39"/>
      <c r="Y191" s="39"/>
      <c r="Z191" s="39"/>
      <c r="AA191" s="39"/>
      <c r="AB191" s="39"/>
      <c r="AC191" s="39"/>
      <c r="AD191" s="39"/>
      <c r="AE191" s="39"/>
      <c r="AR191" s="238" t="s">
        <v>360</v>
      </c>
      <c r="AT191" s="238" t="s">
        <v>343</v>
      </c>
      <c r="AU191" s="238" t="s">
        <v>85</v>
      </c>
      <c r="AY191" s="18" t="s">
        <v>342</v>
      </c>
      <c r="BE191" s="239">
        <f>IF(N191="základní",J191,0)</f>
        <v>0</v>
      </c>
      <c r="BF191" s="239">
        <f>IF(N191="snížená",J191,0)</f>
        <v>0</v>
      </c>
      <c r="BG191" s="239">
        <f>IF(N191="zákl. přenesená",J191,0)</f>
        <v>0</v>
      </c>
      <c r="BH191" s="239">
        <f>IF(N191="sníž. přenesená",J191,0)</f>
        <v>0</v>
      </c>
      <c r="BI191" s="239">
        <f>IF(N191="nulová",J191,0)</f>
        <v>0</v>
      </c>
      <c r="BJ191" s="18" t="s">
        <v>83</v>
      </c>
      <c r="BK191" s="239">
        <f>ROUND(I191*H191,2)</f>
        <v>0</v>
      </c>
      <c r="BL191" s="18" t="s">
        <v>360</v>
      </c>
      <c r="BM191" s="238" t="s">
        <v>5179</v>
      </c>
    </row>
    <row r="192" s="2" customFormat="1">
      <c r="A192" s="39"/>
      <c r="B192" s="40"/>
      <c r="C192" s="41"/>
      <c r="D192" s="240" t="s">
        <v>349</v>
      </c>
      <c r="E192" s="41"/>
      <c r="F192" s="241" t="s">
        <v>5180</v>
      </c>
      <c r="G192" s="41"/>
      <c r="H192" s="41"/>
      <c r="I192" s="242"/>
      <c r="J192" s="41"/>
      <c r="K192" s="41"/>
      <c r="L192" s="45"/>
      <c r="M192" s="243"/>
      <c r="N192" s="244"/>
      <c r="O192" s="92"/>
      <c r="P192" s="92"/>
      <c r="Q192" s="92"/>
      <c r="R192" s="92"/>
      <c r="S192" s="92"/>
      <c r="T192" s="93"/>
      <c r="U192" s="39"/>
      <c r="V192" s="39"/>
      <c r="W192" s="39"/>
      <c r="X192" s="39"/>
      <c r="Y192" s="39"/>
      <c r="Z192" s="39"/>
      <c r="AA192" s="39"/>
      <c r="AB192" s="39"/>
      <c r="AC192" s="39"/>
      <c r="AD192" s="39"/>
      <c r="AE192" s="39"/>
      <c r="AT192" s="18" t="s">
        <v>349</v>
      </c>
      <c r="AU192" s="18" t="s">
        <v>85</v>
      </c>
    </row>
    <row r="193" s="13" customFormat="1">
      <c r="A193" s="13"/>
      <c r="B193" s="252"/>
      <c r="C193" s="253"/>
      <c r="D193" s="240" t="s">
        <v>446</v>
      </c>
      <c r="E193" s="254" t="s">
        <v>1</v>
      </c>
      <c r="F193" s="255" t="s">
        <v>5181</v>
      </c>
      <c r="G193" s="253"/>
      <c r="H193" s="256">
        <v>16.896000000000001</v>
      </c>
      <c r="I193" s="257"/>
      <c r="J193" s="253"/>
      <c r="K193" s="253"/>
      <c r="L193" s="258"/>
      <c r="M193" s="259"/>
      <c r="N193" s="260"/>
      <c r="O193" s="260"/>
      <c r="P193" s="260"/>
      <c r="Q193" s="260"/>
      <c r="R193" s="260"/>
      <c r="S193" s="260"/>
      <c r="T193" s="261"/>
      <c r="U193" s="13"/>
      <c r="V193" s="13"/>
      <c r="W193" s="13"/>
      <c r="X193" s="13"/>
      <c r="Y193" s="13"/>
      <c r="Z193" s="13"/>
      <c r="AA193" s="13"/>
      <c r="AB193" s="13"/>
      <c r="AC193" s="13"/>
      <c r="AD193" s="13"/>
      <c r="AE193" s="13"/>
      <c r="AT193" s="262" t="s">
        <v>446</v>
      </c>
      <c r="AU193" s="262" t="s">
        <v>85</v>
      </c>
      <c r="AV193" s="13" t="s">
        <v>85</v>
      </c>
      <c r="AW193" s="13" t="s">
        <v>32</v>
      </c>
      <c r="AX193" s="13" t="s">
        <v>83</v>
      </c>
      <c r="AY193" s="262" t="s">
        <v>342</v>
      </c>
    </row>
    <row r="194" s="2" customFormat="1" ht="16.5" customHeight="1">
      <c r="A194" s="39"/>
      <c r="B194" s="40"/>
      <c r="C194" s="227" t="s">
        <v>606</v>
      </c>
      <c r="D194" s="227" t="s">
        <v>343</v>
      </c>
      <c r="E194" s="228" t="s">
        <v>988</v>
      </c>
      <c r="F194" s="229" t="s">
        <v>989</v>
      </c>
      <c r="G194" s="230" t="s">
        <v>462</v>
      </c>
      <c r="H194" s="231">
        <v>1.23</v>
      </c>
      <c r="I194" s="232"/>
      <c r="J194" s="233">
        <f>ROUND(I194*H194,2)</f>
        <v>0</v>
      </c>
      <c r="K194" s="229" t="s">
        <v>1</v>
      </c>
      <c r="L194" s="45"/>
      <c r="M194" s="234" t="s">
        <v>1</v>
      </c>
      <c r="N194" s="235" t="s">
        <v>41</v>
      </c>
      <c r="O194" s="92"/>
      <c r="P194" s="236">
        <f>O194*H194</f>
        <v>0</v>
      </c>
      <c r="Q194" s="236">
        <v>0</v>
      </c>
      <c r="R194" s="236">
        <f>Q194*H194</f>
        <v>0</v>
      </c>
      <c r="S194" s="236">
        <v>0</v>
      </c>
      <c r="T194" s="237">
        <f>S194*H194</f>
        <v>0</v>
      </c>
      <c r="U194" s="39"/>
      <c r="V194" s="39"/>
      <c r="W194" s="39"/>
      <c r="X194" s="39"/>
      <c r="Y194" s="39"/>
      <c r="Z194" s="39"/>
      <c r="AA194" s="39"/>
      <c r="AB194" s="39"/>
      <c r="AC194" s="39"/>
      <c r="AD194" s="39"/>
      <c r="AE194" s="39"/>
      <c r="AR194" s="238" t="s">
        <v>360</v>
      </c>
      <c r="AT194" s="238" t="s">
        <v>343</v>
      </c>
      <c r="AU194" s="238" t="s">
        <v>85</v>
      </c>
      <c r="AY194" s="18" t="s">
        <v>342</v>
      </c>
      <c r="BE194" s="239">
        <f>IF(N194="základní",J194,0)</f>
        <v>0</v>
      </c>
      <c r="BF194" s="239">
        <f>IF(N194="snížená",J194,0)</f>
        <v>0</v>
      </c>
      <c r="BG194" s="239">
        <f>IF(N194="zákl. přenesená",J194,0)</f>
        <v>0</v>
      </c>
      <c r="BH194" s="239">
        <f>IF(N194="sníž. přenesená",J194,0)</f>
        <v>0</v>
      </c>
      <c r="BI194" s="239">
        <f>IF(N194="nulová",J194,0)</f>
        <v>0</v>
      </c>
      <c r="BJ194" s="18" t="s">
        <v>83</v>
      </c>
      <c r="BK194" s="239">
        <f>ROUND(I194*H194,2)</f>
        <v>0</v>
      </c>
      <c r="BL194" s="18" t="s">
        <v>360</v>
      </c>
      <c r="BM194" s="238" t="s">
        <v>5182</v>
      </c>
    </row>
    <row r="195" s="2" customFormat="1">
      <c r="A195" s="39"/>
      <c r="B195" s="40"/>
      <c r="C195" s="41"/>
      <c r="D195" s="240" t="s">
        <v>349</v>
      </c>
      <c r="E195" s="41"/>
      <c r="F195" s="241" t="s">
        <v>991</v>
      </c>
      <c r="G195" s="41"/>
      <c r="H195" s="41"/>
      <c r="I195" s="242"/>
      <c r="J195" s="41"/>
      <c r="K195" s="41"/>
      <c r="L195" s="45"/>
      <c r="M195" s="243"/>
      <c r="N195" s="244"/>
      <c r="O195" s="92"/>
      <c r="P195" s="92"/>
      <c r="Q195" s="92"/>
      <c r="R195" s="92"/>
      <c r="S195" s="92"/>
      <c r="T195" s="93"/>
      <c r="U195" s="39"/>
      <c r="V195" s="39"/>
      <c r="W195" s="39"/>
      <c r="X195" s="39"/>
      <c r="Y195" s="39"/>
      <c r="Z195" s="39"/>
      <c r="AA195" s="39"/>
      <c r="AB195" s="39"/>
      <c r="AC195" s="39"/>
      <c r="AD195" s="39"/>
      <c r="AE195" s="39"/>
      <c r="AT195" s="18" t="s">
        <v>349</v>
      </c>
      <c r="AU195" s="18" t="s">
        <v>85</v>
      </c>
    </row>
    <row r="196" s="13" customFormat="1">
      <c r="A196" s="13"/>
      <c r="B196" s="252"/>
      <c r="C196" s="253"/>
      <c r="D196" s="240" t="s">
        <v>446</v>
      </c>
      <c r="E196" s="254" t="s">
        <v>1</v>
      </c>
      <c r="F196" s="255" t="s">
        <v>5183</v>
      </c>
      <c r="G196" s="253"/>
      <c r="H196" s="256">
        <v>1.23</v>
      </c>
      <c r="I196" s="257"/>
      <c r="J196" s="253"/>
      <c r="K196" s="253"/>
      <c r="L196" s="258"/>
      <c r="M196" s="259"/>
      <c r="N196" s="260"/>
      <c r="O196" s="260"/>
      <c r="P196" s="260"/>
      <c r="Q196" s="260"/>
      <c r="R196" s="260"/>
      <c r="S196" s="260"/>
      <c r="T196" s="261"/>
      <c r="U196" s="13"/>
      <c r="V196" s="13"/>
      <c r="W196" s="13"/>
      <c r="X196" s="13"/>
      <c r="Y196" s="13"/>
      <c r="Z196" s="13"/>
      <c r="AA196" s="13"/>
      <c r="AB196" s="13"/>
      <c r="AC196" s="13"/>
      <c r="AD196" s="13"/>
      <c r="AE196" s="13"/>
      <c r="AT196" s="262" t="s">
        <v>446</v>
      </c>
      <c r="AU196" s="262" t="s">
        <v>85</v>
      </c>
      <c r="AV196" s="13" t="s">
        <v>85</v>
      </c>
      <c r="AW196" s="13" t="s">
        <v>32</v>
      </c>
      <c r="AX196" s="13" t="s">
        <v>83</v>
      </c>
      <c r="AY196" s="262" t="s">
        <v>342</v>
      </c>
    </row>
    <row r="197" s="2" customFormat="1" ht="24.15" customHeight="1">
      <c r="A197" s="39"/>
      <c r="B197" s="40"/>
      <c r="C197" s="227" t="s">
        <v>613</v>
      </c>
      <c r="D197" s="227" t="s">
        <v>343</v>
      </c>
      <c r="E197" s="228" t="s">
        <v>1002</v>
      </c>
      <c r="F197" s="229" t="s">
        <v>1003</v>
      </c>
      <c r="G197" s="230" t="s">
        <v>462</v>
      </c>
      <c r="H197" s="231">
        <v>1.23</v>
      </c>
      <c r="I197" s="232"/>
      <c r="J197" s="233">
        <f>ROUND(I197*H197,2)</f>
        <v>0</v>
      </c>
      <c r="K197" s="229" t="s">
        <v>443</v>
      </c>
      <c r="L197" s="45"/>
      <c r="M197" s="234" t="s">
        <v>1</v>
      </c>
      <c r="N197" s="235" t="s">
        <v>41</v>
      </c>
      <c r="O197" s="92"/>
      <c r="P197" s="236">
        <f>O197*H197</f>
        <v>0</v>
      </c>
      <c r="Q197" s="236">
        <v>0</v>
      </c>
      <c r="R197" s="236">
        <f>Q197*H197</f>
        <v>0</v>
      </c>
      <c r="S197" s="236">
        <v>0</v>
      </c>
      <c r="T197" s="237">
        <f>S197*H197</f>
        <v>0</v>
      </c>
      <c r="U197" s="39"/>
      <c r="V197" s="39"/>
      <c r="W197" s="39"/>
      <c r="X197" s="39"/>
      <c r="Y197" s="39"/>
      <c r="Z197" s="39"/>
      <c r="AA197" s="39"/>
      <c r="AB197" s="39"/>
      <c r="AC197" s="39"/>
      <c r="AD197" s="39"/>
      <c r="AE197" s="39"/>
      <c r="AR197" s="238" t="s">
        <v>360</v>
      </c>
      <c r="AT197" s="238" t="s">
        <v>343</v>
      </c>
      <c r="AU197" s="238" t="s">
        <v>85</v>
      </c>
      <c r="AY197" s="18" t="s">
        <v>342</v>
      </c>
      <c r="BE197" s="239">
        <f>IF(N197="základní",J197,0)</f>
        <v>0</v>
      </c>
      <c r="BF197" s="239">
        <f>IF(N197="snížená",J197,0)</f>
        <v>0</v>
      </c>
      <c r="BG197" s="239">
        <f>IF(N197="zákl. přenesená",J197,0)</f>
        <v>0</v>
      </c>
      <c r="BH197" s="239">
        <f>IF(N197="sníž. přenesená",J197,0)</f>
        <v>0</v>
      </c>
      <c r="BI197" s="239">
        <f>IF(N197="nulová",J197,0)</f>
        <v>0</v>
      </c>
      <c r="BJ197" s="18" t="s">
        <v>83</v>
      </c>
      <c r="BK197" s="239">
        <f>ROUND(I197*H197,2)</f>
        <v>0</v>
      </c>
      <c r="BL197" s="18" t="s">
        <v>360</v>
      </c>
      <c r="BM197" s="238" t="s">
        <v>5184</v>
      </c>
    </row>
    <row r="198" s="2" customFormat="1">
      <c r="A198" s="39"/>
      <c r="B198" s="40"/>
      <c r="C198" s="41"/>
      <c r="D198" s="240" t="s">
        <v>349</v>
      </c>
      <c r="E198" s="41"/>
      <c r="F198" s="241" t="s">
        <v>1005</v>
      </c>
      <c r="G198" s="41"/>
      <c r="H198" s="41"/>
      <c r="I198" s="242"/>
      <c r="J198" s="41"/>
      <c r="K198" s="41"/>
      <c r="L198" s="45"/>
      <c r="M198" s="243"/>
      <c r="N198" s="244"/>
      <c r="O198" s="92"/>
      <c r="P198" s="92"/>
      <c r="Q198" s="92"/>
      <c r="R198" s="92"/>
      <c r="S198" s="92"/>
      <c r="T198" s="93"/>
      <c r="U198" s="39"/>
      <c r="V198" s="39"/>
      <c r="W198" s="39"/>
      <c r="X198" s="39"/>
      <c r="Y198" s="39"/>
      <c r="Z198" s="39"/>
      <c r="AA198" s="39"/>
      <c r="AB198" s="39"/>
      <c r="AC198" s="39"/>
      <c r="AD198" s="39"/>
      <c r="AE198" s="39"/>
      <c r="AT198" s="18" t="s">
        <v>349</v>
      </c>
      <c r="AU198" s="18" t="s">
        <v>85</v>
      </c>
    </row>
    <row r="199" s="13" customFormat="1">
      <c r="A199" s="13"/>
      <c r="B199" s="252"/>
      <c r="C199" s="253"/>
      <c r="D199" s="240" t="s">
        <v>446</v>
      </c>
      <c r="E199" s="254" t="s">
        <v>1</v>
      </c>
      <c r="F199" s="255" t="s">
        <v>5183</v>
      </c>
      <c r="G199" s="253"/>
      <c r="H199" s="256">
        <v>1.23</v>
      </c>
      <c r="I199" s="257"/>
      <c r="J199" s="253"/>
      <c r="K199" s="253"/>
      <c r="L199" s="258"/>
      <c r="M199" s="259"/>
      <c r="N199" s="260"/>
      <c r="O199" s="260"/>
      <c r="P199" s="260"/>
      <c r="Q199" s="260"/>
      <c r="R199" s="260"/>
      <c r="S199" s="260"/>
      <c r="T199" s="261"/>
      <c r="U199" s="13"/>
      <c r="V199" s="13"/>
      <c r="W199" s="13"/>
      <c r="X199" s="13"/>
      <c r="Y199" s="13"/>
      <c r="Z199" s="13"/>
      <c r="AA199" s="13"/>
      <c r="AB199" s="13"/>
      <c r="AC199" s="13"/>
      <c r="AD199" s="13"/>
      <c r="AE199" s="13"/>
      <c r="AT199" s="262" t="s">
        <v>446</v>
      </c>
      <c r="AU199" s="262" t="s">
        <v>85</v>
      </c>
      <c r="AV199" s="13" t="s">
        <v>85</v>
      </c>
      <c r="AW199" s="13" t="s">
        <v>32</v>
      </c>
      <c r="AX199" s="13" t="s">
        <v>83</v>
      </c>
      <c r="AY199" s="262" t="s">
        <v>342</v>
      </c>
    </row>
    <row r="200" s="2" customFormat="1" ht="24.15" customHeight="1">
      <c r="A200" s="39"/>
      <c r="B200" s="40"/>
      <c r="C200" s="227" t="s">
        <v>7</v>
      </c>
      <c r="D200" s="227" t="s">
        <v>343</v>
      </c>
      <c r="E200" s="228" t="s">
        <v>1007</v>
      </c>
      <c r="F200" s="229" t="s">
        <v>1008</v>
      </c>
      <c r="G200" s="230" t="s">
        <v>462</v>
      </c>
      <c r="H200" s="231">
        <v>31.768000000000001</v>
      </c>
      <c r="I200" s="232"/>
      <c r="J200" s="233">
        <f>ROUND(I200*H200,2)</f>
        <v>0</v>
      </c>
      <c r="K200" s="229" t="s">
        <v>443</v>
      </c>
      <c r="L200" s="45"/>
      <c r="M200" s="234" t="s">
        <v>1</v>
      </c>
      <c r="N200" s="235" t="s">
        <v>41</v>
      </c>
      <c r="O200" s="92"/>
      <c r="P200" s="236">
        <f>O200*H200</f>
        <v>0</v>
      </c>
      <c r="Q200" s="236">
        <v>0</v>
      </c>
      <c r="R200" s="236">
        <f>Q200*H200</f>
        <v>0</v>
      </c>
      <c r="S200" s="236">
        <v>0</v>
      </c>
      <c r="T200" s="237">
        <f>S200*H200</f>
        <v>0</v>
      </c>
      <c r="U200" s="39"/>
      <c r="V200" s="39"/>
      <c r="W200" s="39"/>
      <c r="X200" s="39"/>
      <c r="Y200" s="39"/>
      <c r="Z200" s="39"/>
      <c r="AA200" s="39"/>
      <c r="AB200" s="39"/>
      <c r="AC200" s="39"/>
      <c r="AD200" s="39"/>
      <c r="AE200" s="39"/>
      <c r="AR200" s="238" t="s">
        <v>360</v>
      </c>
      <c r="AT200" s="238" t="s">
        <v>343</v>
      </c>
      <c r="AU200" s="238" t="s">
        <v>85</v>
      </c>
      <c r="AY200" s="18" t="s">
        <v>342</v>
      </c>
      <c r="BE200" s="239">
        <f>IF(N200="základní",J200,0)</f>
        <v>0</v>
      </c>
      <c r="BF200" s="239">
        <f>IF(N200="snížená",J200,0)</f>
        <v>0</v>
      </c>
      <c r="BG200" s="239">
        <f>IF(N200="zákl. přenesená",J200,0)</f>
        <v>0</v>
      </c>
      <c r="BH200" s="239">
        <f>IF(N200="sníž. přenesená",J200,0)</f>
        <v>0</v>
      </c>
      <c r="BI200" s="239">
        <f>IF(N200="nulová",J200,0)</f>
        <v>0</v>
      </c>
      <c r="BJ200" s="18" t="s">
        <v>83</v>
      </c>
      <c r="BK200" s="239">
        <f>ROUND(I200*H200,2)</f>
        <v>0</v>
      </c>
      <c r="BL200" s="18" t="s">
        <v>360</v>
      </c>
      <c r="BM200" s="238" t="s">
        <v>5185</v>
      </c>
    </row>
    <row r="201" s="2" customFormat="1">
      <c r="A201" s="39"/>
      <c r="B201" s="40"/>
      <c r="C201" s="41"/>
      <c r="D201" s="240" t="s">
        <v>349</v>
      </c>
      <c r="E201" s="41"/>
      <c r="F201" s="241" t="s">
        <v>636</v>
      </c>
      <c r="G201" s="41"/>
      <c r="H201" s="41"/>
      <c r="I201" s="242"/>
      <c r="J201" s="41"/>
      <c r="K201" s="41"/>
      <c r="L201" s="45"/>
      <c r="M201" s="243"/>
      <c r="N201" s="244"/>
      <c r="O201" s="92"/>
      <c r="P201" s="92"/>
      <c r="Q201" s="92"/>
      <c r="R201" s="92"/>
      <c r="S201" s="92"/>
      <c r="T201" s="93"/>
      <c r="U201" s="39"/>
      <c r="V201" s="39"/>
      <c r="W201" s="39"/>
      <c r="X201" s="39"/>
      <c r="Y201" s="39"/>
      <c r="Z201" s="39"/>
      <c r="AA201" s="39"/>
      <c r="AB201" s="39"/>
      <c r="AC201" s="39"/>
      <c r="AD201" s="39"/>
      <c r="AE201" s="39"/>
      <c r="AT201" s="18" t="s">
        <v>349</v>
      </c>
      <c r="AU201" s="18" t="s">
        <v>85</v>
      </c>
    </row>
    <row r="202" s="13" customFormat="1">
      <c r="A202" s="13"/>
      <c r="B202" s="252"/>
      <c r="C202" s="253"/>
      <c r="D202" s="240" t="s">
        <v>446</v>
      </c>
      <c r="E202" s="254" t="s">
        <v>1</v>
      </c>
      <c r="F202" s="255" t="s">
        <v>5176</v>
      </c>
      <c r="G202" s="253"/>
      <c r="H202" s="256">
        <v>31.768000000000001</v>
      </c>
      <c r="I202" s="257"/>
      <c r="J202" s="253"/>
      <c r="K202" s="253"/>
      <c r="L202" s="258"/>
      <c r="M202" s="259"/>
      <c r="N202" s="260"/>
      <c r="O202" s="260"/>
      <c r="P202" s="260"/>
      <c r="Q202" s="260"/>
      <c r="R202" s="260"/>
      <c r="S202" s="260"/>
      <c r="T202" s="261"/>
      <c r="U202" s="13"/>
      <c r="V202" s="13"/>
      <c r="W202" s="13"/>
      <c r="X202" s="13"/>
      <c r="Y202" s="13"/>
      <c r="Z202" s="13"/>
      <c r="AA202" s="13"/>
      <c r="AB202" s="13"/>
      <c r="AC202" s="13"/>
      <c r="AD202" s="13"/>
      <c r="AE202" s="13"/>
      <c r="AT202" s="262" t="s">
        <v>446</v>
      </c>
      <c r="AU202" s="262" t="s">
        <v>85</v>
      </c>
      <c r="AV202" s="13" t="s">
        <v>85</v>
      </c>
      <c r="AW202" s="13" t="s">
        <v>32</v>
      </c>
      <c r="AX202" s="13" t="s">
        <v>83</v>
      </c>
      <c r="AY202" s="262" t="s">
        <v>342</v>
      </c>
    </row>
    <row r="203" s="12" customFormat="1" ht="22.8" customHeight="1">
      <c r="A203" s="12"/>
      <c r="B203" s="213"/>
      <c r="C203" s="214"/>
      <c r="D203" s="215" t="s">
        <v>75</v>
      </c>
      <c r="E203" s="246" t="s">
        <v>458</v>
      </c>
      <c r="F203" s="246" t="s">
        <v>459</v>
      </c>
      <c r="G203" s="214"/>
      <c r="H203" s="214"/>
      <c r="I203" s="217"/>
      <c r="J203" s="247">
        <f>BK203</f>
        <v>0</v>
      </c>
      <c r="K203" s="214"/>
      <c r="L203" s="219"/>
      <c r="M203" s="220"/>
      <c r="N203" s="221"/>
      <c r="O203" s="221"/>
      <c r="P203" s="222">
        <f>SUM(P204:P205)</f>
        <v>0</v>
      </c>
      <c r="Q203" s="221"/>
      <c r="R203" s="222">
        <f>SUM(R204:R205)</f>
        <v>0</v>
      </c>
      <c r="S203" s="221"/>
      <c r="T203" s="223">
        <f>SUM(T204:T205)</f>
        <v>0</v>
      </c>
      <c r="U203" s="12"/>
      <c r="V203" s="12"/>
      <c r="W203" s="12"/>
      <c r="X203" s="12"/>
      <c r="Y203" s="12"/>
      <c r="Z203" s="12"/>
      <c r="AA203" s="12"/>
      <c r="AB203" s="12"/>
      <c r="AC203" s="12"/>
      <c r="AD203" s="12"/>
      <c r="AE203" s="12"/>
      <c r="AR203" s="224" t="s">
        <v>83</v>
      </c>
      <c r="AT203" s="225" t="s">
        <v>75</v>
      </c>
      <c r="AU203" s="225" t="s">
        <v>83</v>
      </c>
      <c r="AY203" s="224" t="s">
        <v>342</v>
      </c>
      <c r="BK203" s="226">
        <f>SUM(BK204:BK205)</f>
        <v>0</v>
      </c>
    </row>
    <row r="204" s="2" customFormat="1" ht="16.5" customHeight="1">
      <c r="A204" s="39"/>
      <c r="B204" s="40"/>
      <c r="C204" s="227" t="s">
        <v>626</v>
      </c>
      <c r="D204" s="227" t="s">
        <v>343</v>
      </c>
      <c r="E204" s="228" t="s">
        <v>5131</v>
      </c>
      <c r="F204" s="229" t="s">
        <v>5132</v>
      </c>
      <c r="G204" s="230" t="s">
        <v>462</v>
      </c>
      <c r="H204" s="231">
        <v>32.430999999999997</v>
      </c>
      <c r="I204" s="232"/>
      <c r="J204" s="233">
        <f>ROUND(I204*H204,2)</f>
        <v>0</v>
      </c>
      <c r="K204" s="229" t="s">
        <v>443</v>
      </c>
      <c r="L204" s="45"/>
      <c r="M204" s="234" t="s">
        <v>1</v>
      </c>
      <c r="N204" s="235" t="s">
        <v>41</v>
      </c>
      <c r="O204" s="92"/>
      <c r="P204" s="236">
        <f>O204*H204</f>
        <v>0</v>
      </c>
      <c r="Q204" s="236">
        <v>0</v>
      </c>
      <c r="R204" s="236">
        <f>Q204*H204</f>
        <v>0</v>
      </c>
      <c r="S204" s="236">
        <v>0</v>
      </c>
      <c r="T204" s="237">
        <f>S204*H204</f>
        <v>0</v>
      </c>
      <c r="U204" s="39"/>
      <c r="V204" s="39"/>
      <c r="W204" s="39"/>
      <c r="X204" s="39"/>
      <c r="Y204" s="39"/>
      <c r="Z204" s="39"/>
      <c r="AA204" s="39"/>
      <c r="AB204" s="39"/>
      <c r="AC204" s="39"/>
      <c r="AD204" s="39"/>
      <c r="AE204" s="39"/>
      <c r="AR204" s="238" t="s">
        <v>360</v>
      </c>
      <c r="AT204" s="238" t="s">
        <v>343</v>
      </c>
      <c r="AU204" s="238" t="s">
        <v>85</v>
      </c>
      <c r="AY204" s="18" t="s">
        <v>342</v>
      </c>
      <c r="BE204" s="239">
        <f>IF(N204="základní",J204,0)</f>
        <v>0</v>
      </c>
      <c r="BF204" s="239">
        <f>IF(N204="snížená",J204,0)</f>
        <v>0</v>
      </c>
      <c r="BG204" s="239">
        <f>IF(N204="zákl. přenesená",J204,0)</f>
        <v>0</v>
      </c>
      <c r="BH204" s="239">
        <f>IF(N204="sníž. přenesená",J204,0)</f>
        <v>0</v>
      </c>
      <c r="BI204" s="239">
        <f>IF(N204="nulová",J204,0)</f>
        <v>0</v>
      </c>
      <c r="BJ204" s="18" t="s">
        <v>83</v>
      </c>
      <c r="BK204" s="239">
        <f>ROUND(I204*H204,2)</f>
        <v>0</v>
      </c>
      <c r="BL204" s="18" t="s">
        <v>360</v>
      </c>
      <c r="BM204" s="238" t="s">
        <v>5186</v>
      </c>
    </row>
    <row r="205" s="2" customFormat="1">
      <c r="A205" s="39"/>
      <c r="B205" s="40"/>
      <c r="C205" s="41"/>
      <c r="D205" s="240" t="s">
        <v>349</v>
      </c>
      <c r="E205" s="41"/>
      <c r="F205" s="241" t="s">
        <v>5134</v>
      </c>
      <c r="G205" s="41"/>
      <c r="H205" s="41"/>
      <c r="I205" s="242"/>
      <c r="J205" s="41"/>
      <c r="K205" s="41"/>
      <c r="L205" s="45"/>
      <c r="M205" s="248"/>
      <c r="N205" s="249"/>
      <c r="O205" s="250"/>
      <c r="P205" s="250"/>
      <c r="Q205" s="250"/>
      <c r="R205" s="250"/>
      <c r="S205" s="250"/>
      <c r="T205" s="251"/>
      <c r="U205" s="39"/>
      <c r="V205" s="39"/>
      <c r="W205" s="39"/>
      <c r="X205" s="39"/>
      <c r="Y205" s="39"/>
      <c r="Z205" s="39"/>
      <c r="AA205" s="39"/>
      <c r="AB205" s="39"/>
      <c r="AC205" s="39"/>
      <c r="AD205" s="39"/>
      <c r="AE205" s="39"/>
      <c r="AT205" s="18" t="s">
        <v>349</v>
      </c>
      <c r="AU205" s="18" t="s">
        <v>85</v>
      </c>
    </row>
    <row r="206" s="2" customFormat="1" ht="6.96" customHeight="1">
      <c r="A206" s="39"/>
      <c r="B206" s="67"/>
      <c r="C206" s="68"/>
      <c r="D206" s="68"/>
      <c r="E206" s="68"/>
      <c r="F206" s="68"/>
      <c r="G206" s="68"/>
      <c r="H206" s="68"/>
      <c r="I206" s="68"/>
      <c r="J206" s="68"/>
      <c r="K206" s="68"/>
      <c r="L206" s="45"/>
      <c r="M206" s="39"/>
      <c r="O206" s="39"/>
      <c r="P206" s="39"/>
      <c r="Q206" s="39"/>
      <c r="R206" s="39"/>
      <c r="S206" s="39"/>
      <c r="T206" s="39"/>
      <c r="U206" s="39"/>
      <c r="V206" s="39"/>
      <c r="W206" s="39"/>
      <c r="X206" s="39"/>
      <c r="Y206" s="39"/>
      <c r="Z206" s="39"/>
      <c r="AA206" s="39"/>
      <c r="AB206" s="39"/>
      <c r="AC206" s="39"/>
      <c r="AD206" s="39"/>
      <c r="AE206" s="39"/>
    </row>
  </sheetData>
  <sheetProtection sheet="1" autoFilter="0" formatColumns="0" formatRows="0" objects="1" scenarios="1" spinCount="100000" saltValue="h04R10xXrhiC8FFm9TWEmkgQNTgL0cTw0cYcT99m2xszHo8jPHAEaFRQfLj71zYlUK1JOgVUXXOYYkJkavpySw==" hashValue="zFkTb+B492wOrFbX+E2i2rWatU9eh6pZnJGgrKrnFQvtntP8+KH40VP1Rz58XjmTLBWny3B7WjjP30pCUJTVoA==" algorithmName="SHA-512" password="CC35"/>
  <autoFilter ref="C130:K205"/>
  <mergeCells count="15">
    <mergeCell ref="E7:H7"/>
    <mergeCell ref="E11:H11"/>
    <mergeCell ref="E9:H9"/>
    <mergeCell ref="E13:H13"/>
    <mergeCell ref="E22:H22"/>
    <mergeCell ref="E31:H31"/>
    <mergeCell ref="E85:H85"/>
    <mergeCell ref="E89:H89"/>
    <mergeCell ref="E87:H87"/>
    <mergeCell ref="E91:H91"/>
    <mergeCell ref="E117:H117"/>
    <mergeCell ref="E121:H121"/>
    <mergeCell ref="E119:H119"/>
    <mergeCell ref="E123:H12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234</v>
      </c>
    </row>
    <row r="3" s="1" customFormat="1" ht="6.96" customHeight="1">
      <c r="B3" s="148"/>
      <c r="C3" s="149"/>
      <c r="D3" s="149"/>
      <c r="E3" s="149"/>
      <c r="F3" s="149"/>
      <c r="G3" s="149"/>
      <c r="H3" s="149"/>
      <c r="I3" s="149"/>
      <c r="J3" s="149"/>
      <c r="K3" s="149"/>
      <c r="L3" s="21"/>
      <c r="AT3" s="18" t="s">
        <v>85</v>
      </c>
    </row>
    <row r="4" s="1" customFormat="1" ht="24.96" customHeight="1">
      <c r="B4" s="21"/>
      <c r="D4" s="150" t="s">
        <v>309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II/610 TUŘICE - KBEL (BENÁTKY NAD JIZEROU, PRŮTAH)</v>
      </c>
      <c r="F7" s="152"/>
      <c r="G7" s="152"/>
      <c r="H7" s="152"/>
      <c r="L7" s="21"/>
    </row>
    <row r="8">
      <c r="B8" s="21"/>
      <c r="D8" s="152" t="s">
        <v>310</v>
      </c>
      <c r="L8" s="21"/>
    </row>
    <row r="9" s="1" customFormat="1" ht="16.5" customHeight="1">
      <c r="B9" s="21"/>
      <c r="E9" s="153" t="s">
        <v>5080</v>
      </c>
      <c r="F9" s="1"/>
      <c r="G9" s="1"/>
      <c r="H9" s="1"/>
      <c r="L9" s="21"/>
    </row>
    <row r="10" s="1" customFormat="1" ht="12" customHeight="1">
      <c r="B10" s="21"/>
      <c r="D10" s="152" t="s">
        <v>312</v>
      </c>
      <c r="L10" s="21"/>
    </row>
    <row r="11" s="2" customFormat="1" ht="16.5" customHeight="1">
      <c r="A11" s="39"/>
      <c r="B11" s="45"/>
      <c r="C11" s="39"/>
      <c r="D11" s="39"/>
      <c r="E11" s="154" t="s">
        <v>5187</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314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5188</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15. 12. 2023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2"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36</v>
      </c>
      <c r="E34" s="39"/>
      <c r="F34" s="39"/>
      <c r="G34" s="39"/>
      <c r="H34" s="39"/>
      <c r="I34" s="39"/>
      <c r="J34" s="163">
        <f>ROUND(J130,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38</v>
      </c>
      <c r="G36" s="39"/>
      <c r="H36" s="39"/>
      <c r="I36" s="164" t="s">
        <v>37</v>
      </c>
      <c r="J36" s="164" t="s">
        <v>39</v>
      </c>
      <c r="K36" s="39"/>
      <c r="L36" s="64"/>
      <c r="S36" s="39"/>
      <c r="T36" s="39"/>
      <c r="U36" s="39"/>
      <c r="V36" s="39"/>
      <c r="W36" s="39"/>
      <c r="X36" s="39"/>
      <c r="Y36" s="39"/>
      <c r="Z36" s="39"/>
      <c r="AA36" s="39"/>
      <c r="AB36" s="39"/>
      <c r="AC36" s="39"/>
      <c r="AD36" s="39"/>
      <c r="AE36" s="39"/>
    </row>
    <row r="37" s="2" customFormat="1" ht="14.4" customHeight="1">
      <c r="A37" s="39"/>
      <c r="B37" s="45"/>
      <c r="C37" s="39"/>
      <c r="D37" s="154" t="s">
        <v>40</v>
      </c>
      <c r="E37" s="152" t="s">
        <v>41</v>
      </c>
      <c r="F37" s="165">
        <f>ROUND((SUM(BE130:BE317)),  2)</f>
        <v>0</v>
      </c>
      <c r="G37" s="39"/>
      <c r="H37" s="39"/>
      <c r="I37" s="166">
        <v>0.20999999999999999</v>
      </c>
      <c r="J37" s="165">
        <f>ROUND(((SUM(BE130:BE317))*I37),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ROUND((SUM(BF130:BF317)),  2)</f>
        <v>0</v>
      </c>
      <c r="G38" s="39"/>
      <c r="H38" s="39"/>
      <c r="I38" s="166">
        <v>0.14999999999999999</v>
      </c>
      <c r="J38" s="165">
        <f>ROUND(((SUM(BF130:BF317))*I38),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ROUND((SUM(BG130:BG317)),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ROUND((SUM(BH130:BH317)),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ROUND((SUM(BI130:BI317)),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316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II/610 TUŘICE - KBEL (BENÁTKY NAD JIZEROU, PRŮTAH)</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310</v>
      </c>
      <c r="D86" s="23"/>
      <c r="E86" s="23"/>
      <c r="F86" s="23"/>
      <c r="G86" s="23"/>
      <c r="H86" s="23"/>
      <c r="I86" s="23"/>
      <c r="J86" s="23"/>
      <c r="K86" s="23"/>
      <c r="L86" s="21"/>
    </row>
    <row r="87" s="1" customFormat="1" ht="16.5" customHeight="1">
      <c r="B87" s="22"/>
      <c r="C87" s="23"/>
      <c r="D87" s="23"/>
      <c r="E87" s="185" t="s">
        <v>5080</v>
      </c>
      <c r="F87" s="23"/>
      <c r="G87" s="23"/>
      <c r="H87" s="23"/>
      <c r="I87" s="23"/>
      <c r="J87" s="23"/>
      <c r="K87" s="23"/>
      <c r="L87" s="21"/>
    </row>
    <row r="88" s="1" customFormat="1" ht="12" customHeight="1">
      <c r="B88" s="22"/>
      <c r="C88" s="33" t="s">
        <v>312</v>
      </c>
      <c r="D88" s="23"/>
      <c r="E88" s="23"/>
      <c r="F88" s="23"/>
      <c r="G88" s="23"/>
      <c r="H88" s="23"/>
      <c r="I88" s="23"/>
      <c r="J88" s="23"/>
      <c r="K88" s="23"/>
      <c r="L88" s="21"/>
    </row>
    <row r="89" s="2" customFormat="1" ht="16.5" customHeight="1">
      <c r="A89" s="39"/>
      <c r="B89" s="40"/>
      <c r="C89" s="41"/>
      <c r="D89" s="41"/>
      <c r="E89" s="186" t="s">
        <v>5187</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314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 xml:space="preserve">103.B -  II/272 třída Osvobozených politických vězňů - Město</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15. 12. 2023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KSÚS Středočeského kraje</v>
      </c>
      <c r="G95" s="41"/>
      <c r="H95" s="41"/>
      <c r="I95" s="33" t="s">
        <v>30</v>
      </c>
      <c r="J95" s="37" t="str">
        <f>E25</f>
        <v>Valbek spol.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317</v>
      </c>
      <c r="D98" s="188"/>
      <c r="E98" s="188"/>
      <c r="F98" s="188"/>
      <c r="G98" s="188"/>
      <c r="H98" s="188"/>
      <c r="I98" s="188"/>
      <c r="J98" s="189" t="s">
        <v>318</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319</v>
      </c>
      <c r="D100" s="41"/>
      <c r="E100" s="41"/>
      <c r="F100" s="41"/>
      <c r="G100" s="41"/>
      <c r="H100" s="41"/>
      <c r="I100" s="41"/>
      <c r="J100" s="111">
        <f>J130</f>
        <v>0</v>
      </c>
      <c r="K100" s="41"/>
      <c r="L100" s="64"/>
      <c r="S100" s="39"/>
      <c r="T100" s="39"/>
      <c r="U100" s="39"/>
      <c r="V100" s="39"/>
      <c r="W100" s="39"/>
      <c r="X100" s="39"/>
      <c r="Y100" s="39"/>
      <c r="Z100" s="39"/>
      <c r="AA100" s="39"/>
      <c r="AB100" s="39"/>
      <c r="AC100" s="39"/>
      <c r="AD100" s="39"/>
      <c r="AE100" s="39"/>
      <c r="AU100" s="18" t="s">
        <v>320</v>
      </c>
    </row>
    <row r="101" s="9" customFormat="1" ht="24.96" customHeight="1">
      <c r="A101" s="9"/>
      <c r="B101" s="191"/>
      <c r="C101" s="192"/>
      <c r="D101" s="193" t="s">
        <v>434</v>
      </c>
      <c r="E101" s="194"/>
      <c r="F101" s="194"/>
      <c r="G101" s="194"/>
      <c r="H101" s="194"/>
      <c r="I101" s="194"/>
      <c r="J101" s="195">
        <f>J131</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435</v>
      </c>
      <c r="E102" s="199"/>
      <c r="F102" s="199"/>
      <c r="G102" s="199"/>
      <c r="H102" s="199"/>
      <c r="I102" s="199"/>
      <c r="J102" s="200">
        <f>J132</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467</v>
      </c>
      <c r="E103" s="199"/>
      <c r="F103" s="199"/>
      <c r="G103" s="199"/>
      <c r="H103" s="199"/>
      <c r="I103" s="199"/>
      <c r="J103" s="200">
        <f>J197</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469</v>
      </c>
      <c r="E104" s="199"/>
      <c r="F104" s="199"/>
      <c r="G104" s="199"/>
      <c r="H104" s="199"/>
      <c r="I104" s="199"/>
      <c r="J104" s="200">
        <f>J262</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470</v>
      </c>
      <c r="E105" s="199"/>
      <c r="F105" s="199"/>
      <c r="G105" s="199"/>
      <c r="H105" s="199"/>
      <c r="I105" s="199"/>
      <c r="J105" s="200">
        <f>J294</f>
        <v>0</v>
      </c>
      <c r="K105" s="133"/>
      <c r="L105" s="201"/>
      <c r="S105" s="10"/>
      <c r="T105" s="10"/>
      <c r="U105" s="10"/>
      <c r="V105" s="10"/>
      <c r="W105" s="10"/>
      <c r="X105" s="10"/>
      <c r="Y105" s="10"/>
      <c r="Z105" s="10"/>
      <c r="AA105" s="10"/>
      <c r="AB105" s="10"/>
      <c r="AC105" s="10"/>
      <c r="AD105" s="10"/>
      <c r="AE105" s="10"/>
    </row>
    <row r="106" s="10" customFormat="1" ht="19.92" customHeight="1">
      <c r="A106" s="10"/>
      <c r="B106" s="197"/>
      <c r="C106" s="133"/>
      <c r="D106" s="198" t="s">
        <v>436</v>
      </c>
      <c r="E106" s="199"/>
      <c r="F106" s="199"/>
      <c r="G106" s="199"/>
      <c r="H106" s="199"/>
      <c r="I106" s="199"/>
      <c r="J106" s="200">
        <f>J315</f>
        <v>0</v>
      </c>
      <c r="K106" s="133"/>
      <c r="L106" s="201"/>
      <c r="S106" s="10"/>
      <c r="T106" s="10"/>
      <c r="U106" s="10"/>
      <c r="V106" s="10"/>
      <c r="W106" s="10"/>
      <c r="X106" s="10"/>
      <c r="Y106" s="10"/>
      <c r="Z106" s="10"/>
      <c r="AA106" s="10"/>
      <c r="AB106" s="10"/>
      <c r="AC106" s="10"/>
      <c r="AD106" s="10"/>
      <c r="AE106" s="10"/>
    </row>
    <row r="107" s="2" customFormat="1" ht="21.84"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67"/>
      <c r="C108" s="68"/>
      <c r="D108" s="68"/>
      <c r="E108" s="68"/>
      <c r="F108" s="68"/>
      <c r="G108" s="68"/>
      <c r="H108" s="68"/>
      <c r="I108" s="68"/>
      <c r="J108" s="68"/>
      <c r="K108" s="68"/>
      <c r="L108" s="64"/>
      <c r="S108" s="39"/>
      <c r="T108" s="39"/>
      <c r="U108" s="39"/>
      <c r="V108" s="39"/>
      <c r="W108" s="39"/>
      <c r="X108" s="39"/>
      <c r="Y108" s="39"/>
      <c r="Z108" s="39"/>
      <c r="AA108" s="39"/>
      <c r="AB108" s="39"/>
      <c r="AC108" s="39"/>
      <c r="AD108" s="39"/>
      <c r="AE108" s="39"/>
    </row>
    <row r="112" s="2" customFormat="1" ht="6.96" customHeight="1">
      <c r="A112" s="39"/>
      <c r="B112" s="69"/>
      <c r="C112" s="70"/>
      <c r="D112" s="70"/>
      <c r="E112" s="70"/>
      <c r="F112" s="70"/>
      <c r="G112" s="70"/>
      <c r="H112" s="70"/>
      <c r="I112" s="70"/>
      <c r="J112" s="70"/>
      <c r="K112" s="70"/>
      <c r="L112" s="64"/>
      <c r="S112" s="39"/>
      <c r="T112" s="39"/>
      <c r="U112" s="39"/>
      <c r="V112" s="39"/>
      <c r="W112" s="39"/>
      <c r="X112" s="39"/>
      <c r="Y112" s="39"/>
      <c r="Z112" s="39"/>
      <c r="AA112" s="39"/>
      <c r="AB112" s="39"/>
      <c r="AC112" s="39"/>
      <c r="AD112" s="39"/>
      <c r="AE112" s="39"/>
    </row>
    <row r="113" s="2" customFormat="1" ht="24.96" customHeight="1">
      <c r="A113" s="39"/>
      <c r="B113" s="40"/>
      <c r="C113" s="24" t="s">
        <v>326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16</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185" t="str">
        <f>E7</f>
        <v>II/610 TUŘICE - KBEL (BENÁTKY NAD JIZEROU, PRŮTAH)</v>
      </c>
      <c r="F116" s="33"/>
      <c r="G116" s="33"/>
      <c r="H116" s="33"/>
      <c r="I116" s="41"/>
      <c r="J116" s="41"/>
      <c r="K116" s="41"/>
      <c r="L116" s="64"/>
      <c r="S116" s="39"/>
      <c r="T116" s="39"/>
      <c r="U116" s="39"/>
      <c r="V116" s="39"/>
      <c r="W116" s="39"/>
      <c r="X116" s="39"/>
      <c r="Y116" s="39"/>
      <c r="Z116" s="39"/>
      <c r="AA116" s="39"/>
      <c r="AB116" s="39"/>
      <c r="AC116" s="39"/>
      <c r="AD116" s="39"/>
      <c r="AE116" s="39"/>
    </row>
    <row r="117" s="1" customFormat="1" ht="12" customHeight="1">
      <c r="B117" s="22"/>
      <c r="C117" s="33" t="s">
        <v>310</v>
      </c>
      <c r="D117" s="23"/>
      <c r="E117" s="23"/>
      <c r="F117" s="23"/>
      <c r="G117" s="23"/>
      <c r="H117" s="23"/>
      <c r="I117" s="23"/>
      <c r="J117" s="23"/>
      <c r="K117" s="23"/>
      <c r="L117" s="21"/>
    </row>
    <row r="118" s="1" customFormat="1" ht="16.5" customHeight="1">
      <c r="B118" s="22"/>
      <c r="C118" s="23"/>
      <c r="D118" s="23"/>
      <c r="E118" s="185" t="s">
        <v>5080</v>
      </c>
      <c r="F118" s="23"/>
      <c r="G118" s="23"/>
      <c r="H118" s="23"/>
      <c r="I118" s="23"/>
      <c r="J118" s="23"/>
      <c r="K118" s="23"/>
      <c r="L118" s="21"/>
    </row>
    <row r="119" s="1" customFormat="1" ht="12" customHeight="1">
      <c r="B119" s="22"/>
      <c r="C119" s="33" t="s">
        <v>312</v>
      </c>
      <c r="D119" s="23"/>
      <c r="E119" s="23"/>
      <c r="F119" s="23"/>
      <c r="G119" s="23"/>
      <c r="H119" s="23"/>
      <c r="I119" s="23"/>
      <c r="J119" s="23"/>
      <c r="K119" s="23"/>
      <c r="L119" s="21"/>
    </row>
    <row r="120" s="2" customFormat="1" ht="16.5" customHeight="1">
      <c r="A120" s="39"/>
      <c r="B120" s="40"/>
      <c r="C120" s="41"/>
      <c r="D120" s="41"/>
      <c r="E120" s="186" t="s">
        <v>5187</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314</v>
      </c>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6.5" customHeight="1">
      <c r="A122" s="39"/>
      <c r="B122" s="40"/>
      <c r="C122" s="41"/>
      <c r="D122" s="41"/>
      <c r="E122" s="77" t="str">
        <f>E13</f>
        <v xml:space="preserve">103.B -  II/272 třída Osvobozených politických vězňů - Město</v>
      </c>
      <c r="F122" s="41"/>
      <c r="G122" s="41"/>
      <c r="H122" s="41"/>
      <c r="I122" s="41"/>
      <c r="J122" s="41"/>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2" customHeight="1">
      <c r="A124" s="39"/>
      <c r="B124" s="40"/>
      <c r="C124" s="33" t="s">
        <v>20</v>
      </c>
      <c r="D124" s="41"/>
      <c r="E124" s="41"/>
      <c r="F124" s="28" t="str">
        <f>F16</f>
        <v xml:space="preserve"> </v>
      </c>
      <c r="G124" s="41"/>
      <c r="H124" s="41"/>
      <c r="I124" s="33" t="s">
        <v>22</v>
      </c>
      <c r="J124" s="80" t="str">
        <f>IF(J16="","",J16)</f>
        <v>15. 12. 2023</v>
      </c>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5.15" customHeight="1">
      <c r="A126" s="39"/>
      <c r="B126" s="40"/>
      <c r="C126" s="33" t="s">
        <v>24</v>
      </c>
      <c r="D126" s="41"/>
      <c r="E126" s="41"/>
      <c r="F126" s="28" t="str">
        <f>E19</f>
        <v>KSÚS Středočeského kraje</v>
      </c>
      <c r="G126" s="41"/>
      <c r="H126" s="41"/>
      <c r="I126" s="33" t="s">
        <v>30</v>
      </c>
      <c r="J126" s="37" t="str">
        <f>E25</f>
        <v>Valbek spol. s.r.o.</v>
      </c>
      <c r="K126" s="41"/>
      <c r="L126" s="64"/>
      <c r="S126" s="39"/>
      <c r="T126" s="39"/>
      <c r="U126" s="39"/>
      <c r="V126" s="39"/>
      <c r="W126" s="39"/>
      <c r="X126" s="39"/>
      <c r="Y126" s="39"/>
      <c r="Z126" s="39"/>
      <c r="AA126" s="39"/>
      <c r="AB126" s="39"/>
      <c r="AC126" s="39"/>
      <c r="AD126" s="39"/>
      <c r="AE126" s="39"/>
    </row>
    <row r="127" s="2" customFormat="1" ht="15.15" customHeight="1">
      <c r="A127" s="39"/>
      <c r="B127" s="40"/>
      <c r="C127" s="33" t="s">
        <v>28</v>
      </c>
      <c r="D127" s="41"/>
      <c r="E127" s="41"/>
      <c r="F127" s="28" t="str">
        <f>IF(E22="","",E22)</f>
        <v>Vyplň údaj</v>
      </c>
      <c r="G127" s="41"/>
      <c r="H127" s="41"/>
      <c r="I127" s="33" t="s">
        <v>33</v>
      </c>
      <c r="J127" s="37" t="str">
        <f>E28</f>
        <v xml:space="preserve"> </v>
      </c>
      <c r="K127" s="41"/>
      <c r="L127" s="64"/>
      <c r="S127" s="39"/>
      <c r="T127" s="39"/>
      <c r="U127" s="39"/>
      <c r="V127" s="39"/>
      <c r="W127" s="39"/>
      <c r="X127" s="39"/>
      <c r="Y127" s="39"/>
      <c r="Z127" s="39"/>
      <c r="AA127" s="39"/>
      <c r="AB127" s="39"/>
      <c r="AC127" s="39"/>
      <c r="AD127" s="39"/>
      <c r="AE127" s="39"/>
    </row>
    <row r="128" s="2" customFormat="1" ht="10.32"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11" customFormat="1" ht="29.28" customHeight="1">
      <c r="A129" s="202"/>
      <c r="B129" s="203"/>
      <c r="C129" s="204" t="s">
        <v>327</v>
      </c>
      <c r="D129" s="205" t="s">
        <v>61</v>
      </c>
      <c r="E129" s="205" t="s">
        <v>57</v>
      </c>
      <c r="F129" s="205" t="s">
        <v>58</v>
      </c>
      <c r="G129" s="205" t="s">
        <v>328</v>
      </c>
      <c r="H129" s="205" t="s">
        <v>329</v>
      </c>
      <c r="I129" s="205" t="s">
        <v>330</v>
      </c>
      <c r="J129" s="205" t="s">
        <v>318</v>
      </c>
      <c r="K129" s="206" t="s">
        <v>331</v>
      </c>
      <c r="L129" s="207"/>
      <c r="M129" s="101" t="s">
        <v>1</v>
      </c>
      <c r="N129" s="102" t="s">
        <v>40</v>
      </c>
      <c r="O129" s="102" t="s">
        <v>332</v>
      </c>
      <c r="P129" s="102" t="s">
        <v>333</v>
      </c>
      <c r="Q129" s="102" t="s">
        <v>334</v>
      </c>
      <c r="R129" s="102" t="s">
        <v>335</v>
      </c>
      <c r="S129" s="102" t="s">
        <v>336</v>
      </c>
      <c r="T129" s="103" t="s">
        <v>337</v>
      </c>
      <c r="U129" s="202"/>
      <c r="V129" s="202"/>
      <c r="W129" s="202"/>
      <c r="X129" s="202"/>
      <c r="Y129" s="202"/>
      <c r="Z129" s="202"/>
      <c r="AA129" s="202"/>
      <c r="AB129" s="202"/>
      <c r="AC129" s="202"/>
      <c r="AD129" s="202"/>
      <c r="AE129" s="202"/>
    </row>
    <row r="130" s="2" customFormat="1" ht="22.8" customHeight="1">
      <c r="A130" s="39"/>
      <c r="B130" s="40"/>
      <c r="C130" s="108" t="s">
        <v>338</v>
      </c>
      <c r="D130" s="41"/>
      <c r="E130" s="41"/>
      <c r="F130" s="41"/>
      <c r="G130" s="41"/>
      <c r="H130" s="41"/>
      <c r="I130" s="41"/>
      <c r="J130" s="208">
        <f>BK130</f>
        <v>0</v>
      </c>
      <c r="K130" s="41"/>
      <c r="L130" s="45"/>
      <c r="M130" s="104"/>
      <c r="N130" s="209"/>
      <c r="O130" s="105"/>
      <c r="P130" s="210">
        <f>P131</f>
        <v>0</v>
      </c>
      <c r="Q130" s="105"/>
      <c r="R130" s="210">
        <f>R131</f>
        <v>32.500779999999999</v>
      </c>
      <c r="S130" s="105"/>
      <c r="T130" s="211">
        <f>T131</f>
        <v>48.366999999999997</v>
      </c>
      <c r="U130" s="39"/>
      <c r="V130" s="39"/>
      <c r="W130" s="39"/>
      <c r="X130" s="39"/>
      <c r="Y130" s="39"/>
      <c r="Z130" s="39"/>
      <c r="AA130" s="39"/>
      <c r="AB130" s="39"/>
      <c r="AC130" s="39"/>
      <c r="AD130" s="39"/>
      <c r="AE130" s="39"/>
      <c r="AT130" s="18" t="s">
        <v>75</v>
      </c>
      <c r="AU130" s="18" t="s">
        <v>320</v>
      </c>
      <c r="BK130" s="212">
        <f>BK131</f>
        <v>0</v>
      </c>
    </row>
    <row r="131" s="12" customFormat="1" ht="25.92" customHeight="1">
      <c r="A131" s="12"/>
      <c r="B131" s="213"/>
      <c r="C131" s="214"/>
      <c r="D131" s="215" t="s">
        <v>75</v>
      </c>
      <c r="E131" s="216" t="s">
        <v>437</v>
      </c>
      <c r="F131" s="216" t="s">
        <v>438</v>
      </c>
      <c r="G131" s="214"/>
      <c r="H131" s="214"/>
      <c r="I131" s="217"/>
      <c r="J131" s="218">
        <f>BK131</f>
        <v>0</v>
      </c>
      <c r="K131" s="214"/>
      <c r="L131" s="219"/>
      <c r="M131" s="220"/>
      <c r="N131" s="221"/>
      <c r="O131" s="221"/>
      <c r="P131" s="222">
        <f>P132+P197+P262+P294+P315</f>
        <v>0</v>
      </c>
      <c r="Q131" s="221"/>
      <c r="R131" s="222">
        <f>R132+R197+R262+R294+R315</f>
        <v>32.500779999999999</v>
      </c>
      <c r="S131" s="221"/>
      <c r="T131" s="223">
        <f>T132+T197+T262+T294+T315</f>
        <v>48.366999999999997</v>
      </c>
      <c r="U131" s="12"/>
      <c r="V131" s="12"/>
      <c r="W131" s="12"/>
      <c r="X131" s="12"/>
      <c r="Y131" s="12"/>
      <c r="Z131" s="12"/>
      <c r="AA131" s="12"/>
      <c r="AB131" s="12"/>
      <c r="AC131" s="12"/>
      <c r="AD131" s="12"/>
      <c r="AE131" s="12"/>
      <c r="AR131" s="224" t="s">
        <v>83</v>
      </c>
      <c r="AT131" s="225" t="s">
        <v>75</v>
      </c>
      <c r="AU131" s="225" t="s">
        <v>76</v>
      </c>
      <c r="AY131" s="224" t="s">
        <v>342</v>
      </c>
      <c r="BK131" s="226">
        <f>BK132+BK197+BK262+BK294+BK315</f>
        <v>0</v>
      </c>
    </row>
    <row r="132" s="12" customFormat="1" ht="22.8" customHeight="1">
      <c r="A132" s="12"/>
      <c r="B132" s="213"/>
      <c r="C132" s="214"/>
      <c r="D132" s="215" t="s">
        <v>75</v>
      </c>
      <c r="E132" s="246" t="s">
        <v>83</v>
      </c>
      <c r="F132" s="246" t="s">
        <v>439</v>
      </c>
      <c r="G132" s="214"/>
      <c r="H132" s="214"/>
      <c r="I132" s="217"/>
      <c r="J132" s="247">
        <f>BK132</f>
        <v>0</v>
      </c>
      <c r="K132" s="214"/>
      <c r="L132" s="219"/>
      <c r="M132" s="220"/>
      <c r="N132" s="221"/>
      <c r="O132" s="221"/>
      <c r="P132" s="222">
        <f>SUM(P133:P196)</f>
        <v>0</v>
      </c>
      <c r="Q132" s="221"/>
      <c r="R132" s="222">
        <f>SUM(R133:R196)</f>
        <v>0.18827999999999998</v>
      </c>
      <c r="S132" s="221"/>
      <c r="T132" s="223">
        <f>SUM(T133:T196)</f>
        <v>45.716999999999999</v>
      </c>
      <c r="U132" s="12"/>
      <c r="V132" s="12"/>
      <c r="W132" s="12"/>
      <c r="X132" s="12"/>
      <c r="Y132" s="12"/>
      <c r="Z132" s="12"/>
      <c r="AA132" s="12"/>
      <c r="AB132" s="12"/>
      <c r="AC132" s="12"/>
      <c r="AD132" s="12"/>
      <c r="AE132" s="12"/>
      <c r="AR132" s="224" t="s">
        <v>83</v>
      </c>
      <c r="AT132" s="225" t="s">
        <v>75</v>
      </c>
      <c r="AU132" s="225" t="s">
        <v>83</v>
      </c>
      <c r="AY132" s="224" t="s">
        <v>342</v>
      </c>
      <c r="BK132" s="226">
        <f>SUM(BK133:BK196)</f>
        <v>0</v>
      </c>
    </row>
    <row r="133" s="2" customFormat="1" ht="21.75" customHeight="1">
      <c r="A133" s="39"/>
      <c r="B133" s="40"/>
      <c r="C133" s="227" t="s">
        <v>83</v>
      </c>
      <c r="D133" s="227" t="s">
        <v>343</v>
      </c>
      <c r="E133" s="228" t="s">
        <v>4656</v>
      </c>
      <c r="F133" s="229" t="s">
        <v>4657</v>
      </c>
      <c r="G133" s="230" t="s">
        <v>473</v>
      </c>
      <c r="H133" s="231">
        <v>54</v>
      </c>
      <c r="I133" s="232"/>
      <c r="J133" s="233">
        <f>ROUND(I133*H133,2)</f>
        <v>0</v>
      </c>
      <c r="K133" s="229" t="s">
        <v>443</v>
      </c>
      <c r="L133" s="45"/>
      <c r="M133" s="234" t="s">
        <v>1</v>
      </c>
      <c r="N133" s="235" t="s">
        <v>41</v>
      </c>
      <c r="O133" s="92"/>
      <c r="P133" s="236">
        <f>O133*H133</f>
        <v>0</v>
      </c>
      <c r="Q133" s="236">
        <v>0</v>
      </c>
      <c r="R133" s="236">
        <f>Q133*H133</f>
        <v>0</v>
      </c>
      <c r="S133" s="236">
        <v>0.23799999999999999</v>
      </c>
      <c r="T133" s="237">
        <f>S133*H133</f>
        <v>12.852</v>
      </c>
      <c r="U133" s="39"/>
      <c r="V133" s="39"/>
      <c r="W133" s="39"/>
      <c r="X133" s="39"/>
      <c r="Y133" s="39"/>
      <c r="Z133" s="39"/>
      <c r="AA133" s="39"/>
      <c r="AB133" s="39"/>
      <c r="AC133" s="39"/>
      <c r="AD133" s="39"/>
      <c r="AE133" s="39"/>
      <c r="AR133" s="238" t="s">
        <v>360</v>
      </c>
      <c r="AT133" s="238" t="s">
        <v>343</v>
      </c>
      <c r="AU133" s="238" t="s">
        <v>85</v>
      </c>
      <c r="AY133" s="18" t="s">
        <v>342</v>
      </c>
      <c r="BE133" s="239">
        <f>IF(N133="základní",J133,0)</f>
        <v>0</v>
      </c>
      <c r="BF133" s="239">
        <f>IF(N133="snížená",J133,0)</f>
        <v>0</v>
      </c>
      <c r="BG133" s="239">
        <f>IF(N133="zákl. přenesená",J133,0)</f>
        <v>0</v>
      </c>
      <c r="BH133" s="239">
        <f>IF(N133="sníž. přenesená",J133,0)</f>
        <v>0</v>
      </c>
      <c r="BI133" s="239">
        <f>IF(N133="nulová",J133,0)</f>
        <v>0</v>
      </c>
      <c r="BJ133" s="18" t="s">
        <v>83</v>
      </c>
      <c r="BK133" s="239">
        <f>ROUND(I133*H133,2)</f>
        <v>0</v>
      </c>
      <c r="BL133" s="18" t="s">
        <v>360</v>
      </c>
      <c r="BM133" s="238" t="s">
        <v>5189</v>
      </c>
    </row>
    <row r="134" s="2" customFormat="1">
      <c r="A134" s="39"/>
      <c r="B134" s="40"/>
      <c r="C134" s="41"/>
      <c r="D134" s="240" t="s">
        <v>349</v>
      </c>
      <c r="E134" s="41"/>
      <c r="F134" s="241" t="s">
        <v>5143</v>
      </c>
      <c r="G134" s="41"/>
      <c r="H134" s="41"/>
      <c r="I134" s="242"/>
      <c r="J134" s="41"/>
      <c r="K134" s="41"/>
      <c r="L134" s="45"/>
      <c r="M134" s="243"/>
      <c r="N134" s="244"/>
      <c r="O134" s="92"/>
      <c r="P134" s="92"/>
      <c r="Q134" s="92"/>
      <c r="R134" s="92"/>
      <c r="S134" s="92"/>
      <c r="T134" s="93"/>
      <c r="U134" s="39"/>
      <c r="V134" s="39"/>
      <c r="W134" s="39"/>
      <c r="X134" s="39"/>
      <c r="Y134" s="39"/>
      <c r="Z134" s="39"/>
      <c r="AA134" s="39"/>
      <c r="AB134" s="39"/>
      <c r="AC134" s="39"/>
      <c r="AD134" s="39"/>
      <c r="AE134" s="39"/>
      <c r="AT134" s="18" t="s">
        <v>349</v>
      </c>
      <c r="AU134" s="18" t="s">
        <v>85</v>
      </c>
    </row>
    <row r="135" s="13" customFormat="1">
      <c r="A135" s="13"/>
      <c r="B135" s="252"/>
      <c r="C135" s="253"/>
      <c r="D135" s="240" t="s">
        <v>446</v>
      </c>
      <c r="E135" s="254" t="s">
        <v>1</v>
      </c>
      <c r="F135" s="255" t="s">
        <v>5190</v>
      </c>
      <c r="G135" s="253"/>
      <c r="H135" s="256">
        <v>54</v>
      </c>
      <c r="I135" s="257"/>
      <c r="J135" s="253"/>
      <c r="K135" s="253"/>
      <c r="L135" s="258"/>
      <c r="M135" s="259"/>
      <c r="N135" s="260"/>
      <c r="O135" s="260"/>
      <c r="P135" s="260"/>
      <c r="Q135" s="260"/>
      <c r="R135" s="260"/>
      <c r="S135" s="260"/>
      <c r="T135" s="261"/>
      <c r="U135" s="13"/>
      <c r="V135" s="13"/>
      <c r="W135" s="13"/>
      <c r="X135" s="13"/>
      <c r="Y135" s="13"/>
      <c r="Z135" s="13"/>
      <c r="AA135" s="13"/>
      <c r="AB135" s="13"/>
      <c r="AC135" s="13"/>
      <c r="AD135" s="13"/>
      <c r="AE135" s="13"/>
      <c r="AT135" s="262" t="s">
        <v>446</v>
      </c>
      <c r="AU135" s="262" t="s">
        <v>85</v>
      </c>
      <c r="AV135" s="13" t="s">
        <v>85</v>
      </c>
      <c r="AW135" s="13" t="s">
        <v>32</v>
      </c>
      <c r="AX135" s="13" t="s">
        <v>83</v>
      </c>
      <c r="AY135" s="262" t="s">
        <v>342</v>
      </c>
    </row>
    <row r="136" s="2" customFormat="1" ht="21.75" customHeight="1">
      <c r="A136" s="39"/>
      <c r="B136" s="40"/>
      <c r="C136" s="227" t="s">
        <v>85</v>
      </c>
      <c r="D136" s="227" t="s">
        <v>343</v>
      </c>
      <c r="E136" s="228" t="s">
        <v>3180</v>
      </c>
      <c r="F136" s="229" t="s">
        <v>3181</v>
      </c>
      <c r="G136" s="230" t="s">
        <v>473</v>
      </c>
      <c r="H136" s="231">
        <v>94</v>
      </c>
      <c r="I136" s="232"/>
      <c r="J136" s="233">
        <f>ROUND(I136*H136,2)</f>
        <v>0</v>
      </c>
      <c r="K136" s="229" t="s">
        <v>443</v>
      </c>
      <c r="L136" s="45"/>
      <c r="M136" s="234" t="s">
        <v>1</v>
      </c>
      <c r="N136" s="235" t="s">
        <v>41</v>
      </c>
      <c r="O136" s="92"/>
      <c r="P136" s="236">
        <f>O136*H136</f>
        <v>0</v>
      </c>
      <c r="Q136" s="236">
        <v>3.0000000000000001E-05</v>
      </c>
      <c r="R136" s="236">
        <f>Q136*H136</f>
        <v>0.00282</v>
      </c>
      <c r="S136" s="236">
        <v>0.059999999999999998</v>
      </c>
      <c r="T136" s="237">
        <f>S136*H136</f>
        <v>5.6399999999999997</v>
      </c>
      <c r="U136" s="39"/>
      <c r="V136" s="39"/>
      <c r="W136" s="39"/>
      <c r="X136" s="39"/>
      <c r="Y136" s="39"/>
      <c r="Z136" s="39"/>
      <c r="AA136" s="39"/>
      <c r="AB136" s="39"/>
      <c r="AC136" s="39"/>
      <c r="AD136" s="39"/>
      <c r="AE136" s="39"/>
      <c r="AR136" s="238" t="s">
        <v>360</v>
      </c>
      <c r="AT136" s="238" t="s">
        <v>343</v>
      </c>
      <c r="AU136" s="238" t="s">
        <v>85</v>
      </c>
      <c r="AY136" s="18" t="s">
        <v>342</v>
      </c>
      <c r="BE136" s="239">
        <f>IF(N136="základní",J136,0)</f>
        <v>0</v>
      </c>
      <c r="BF136" s="239">
        <f>IF(N136="snížená",J136,0)</f>
        <v>0</v>
      </c>
      <c r="BG136" s="239">
        <f>IF(N136="zákl. přenesená",J136,0)</f>
        <v>0</v>
      </c>
      <c r="BH136" s="239">
        <f>IF(N136="sníž. přenesená",J136,0)</f>
        <v>0</v>
      </c>
      <c r="BI136" s="239">
        <f>IF(N136="nulová",J136,0)</f>
        <v>0</v>
      </c>
      <c r="BJ136" s="18" t="s">
        <v>83</v>
      </c>
      <c r="BK136" s="239">
        <f>ROUND(I136*H136,2)</f>
        <v>0</v>
      </c>
      <c r="BL136" s="18" t="s">
        <v>360</v>
      </c>
      <c r="BM136" s="238" t="s">
        <v>5191</v>
      </c>
    </row>
    <row r="137" s="2" customFormat="1">
      <c r="A137" s="39"/>
      <c r="B137" s="40"/>
      <c r="C137" s="41"/>
      <c r="D137" s="240" t="s">
        <v>349</v>
      </c>
      <c r="E137" s="41"/>
      <c r="F137" s="241" t="s">
        <v>3183</v>
      </c>
      <c r="G137" s="41"/>
      <c r="H137" s="41"/>
      <c r="I137" s="242"/>
      <c r="J137" s="41"/>
      <c r="K137" s="41"/>
      <c r="L137" s="45"/>
      <c r="M137" s="243"/>
      <c r="N137" s="244"/>
      <c r="O137" s="92"/>
      <c r="P137" s="92"/>
      <c r="Q137" s="92"/>
      <c r="R137" s="92"/>
      <c r="S137" s="92"/>
      <c r="T137" s="93"/>
      <c r="U137" s="39"/>
      <c r="V137" s="39"/>
      <c r="W137" s="39"/>
      <c r="X137" s="39"/>
      <c r="Y137" s="39"/>
      <c r="Z137" s="39"/>
      <c r="AA137" s="39"/>
      <c r="AB137" s="39"/>
      <c r="AC137" s="39"/>
      <c r="AD137" s="39"/>
      <c r="AE137" s="39"/>
      <c r="AT137" s="18" t="s">
        <v>349</v>
      </c>
      <c r="AU137" s="18" t="s">
        <v>85</v>
      </c>
    </row>
    <row r="138" s="13" customFormat="1">
      <c r="A138" s="13"/>
      <c r="B138" s="252"/>
      <c r="C138" s="253"/>
      <c r="D138" s="240" t="s">
        <v>446</v>
      </c>
      <c r="E138" s="254" t="s">
        <v>1</v>
      </c>
      <c r="F138" s="255" t="s">
        <v>5192</v>
      </c>
      <c r="G138" s="253"/>
      <c r="H138" s="256">
        <v>94</v>
      </c>
      <c r="I138" s="257"/>
      <c r="J138" s="253"/>
      <c r="K138" s="253"/>
      <c r="L138" s="258"/>
      <c r="M138" s="259"/>
      <c r="N138" s="260"/>
      <c r="O138" s="260"/>
      <c r="P138" s="260"/>
      <c r="Q138" s="260"/>
      <c r="R138" s="260"/>
      <c r="S138" s="260"/>
      <c r="T138" s="261"/>
      <c r="U138" s="13"/>
      <c r="V138" s="13"/>
      <c r="W138" s="13"/>
      <c r="X138" s="13"/>
      <c r="Y138" s="13"/>
      <c r="Z138" s="13"/>
      <c r="AA138" s="13"/>
      <c r="AB138" s="13"/>
      <c r="AC138" s="13"/>
      <c r="AD138" s="13"/>
      <c r="AE138" s="13"/>
      <c r="AT138" s="262" t="s">
        <v>446</v>
      </c>
      <c r="AU138" s="262" t="s">
        <v>85</v>
      </c>
      <c r="AV138" s="13" t="s">
        <v>85</v>
      </c>
      <c r="AW138" s="13" t="s">
        <v>32</v>
      </c>
      <c r="AX138" s="13" t="s">
        <v>83</v>
      </c>
      <c r="AY138" s="262" t="s">
        <v>342</v>
      </c>
    </row>
    <row r="139" s="2" customFormat="1" ht="21.75" customHeight="1">
      <c r="A139" s="39"/>
      <c r="B139" s="40"/>
      <c r="C139" s="227" t="s">
        <v>92</v>
      </c>
      <c r="D139" s="227" t="s">
        <v>343</v>
      </c>
      <c r="E139" s="228" t="s">
        <v>2002</v>
      </c>
      <c r="F139" s="229" t="s">
        <v>2003</v>
      </c>
      <c r="G139" s="230" t="s">
        <v>473</v>
      </c>
      <c r="H139" s="231">
        <v>94</v>
      </c>
      <c r="I139" s="232"/>
      <c r="J139" s="233">
        <f>ROUND(I139*H139,2)</f>
        <v>0</v>
      </c>
      <c r="K139" s="229" t="s">
        <v>443</v>
      </c>
      <c r="L139" s="45"/>
      <c r="M139" s="234" t="s">
        <v>1</v>
      </c>
      <c r="N139" s="235" t="s">
        <v>41</v>
      </c>
      <c r="O139" s="92"/>
      <c r="P139" s="236">
        <f>O139*H139</f>
        <v>0</v>
      </c>
      <c r="Q139" s="236">
        <v>9.0000000000000006E-05</v>
      </c>
      <c r="R139" s="236">
        <f>Q139*H139</f>
        <v>0.0084600000000000005</v>
      </c>
      <c r="S139" s="236">
        <v>0.23999999999999999</v>
      </c>
      <c r="T139" s="237">
        <f>S139*H139</f>
        <v>22.559999999999999</v>
      </c>
      <c r="U139" s="39"/>
      <c r="V139" s="39"/>
      <c r="W139" s="39"/>
      <c r="X139" s="39"/>
      <c r="Y139" s="39"/>
      <c r="Z139" s="39"/>
      <c r="AA139" s="39"/>
      <c r="AB139" s="39"/>
      <c r="AC139" s="39"/>
      <c r="AD139" s="39"/>
      <c r="AE139" s="39"/>
      <c r="AR139" s="238" t="s">
        <v>360</v>
      </c>
      <c r="AT139" s="238" t="s">
        <v>343</v>
      </c>
      <c r="AU139" s="238" t="s">
        <v>85</v>
      </c>
      <c r="AY139" s="18" t="s">
        <v>342</v>
      </c>
      <c r="BE139" s="239">
        <f>IF(N139="základní",J139,0)</f>
        <v>0</v>
      </c>
      <c r="BF139" s="239">
        <f>IF(N139="snížená",J139,0)</f>
        <v>0</v>
      </c>
      <c r="BG139" s="239">
        <f>IF(N139="zákl. přenesená",J139,0)</f>
        <v>0</v>
      </c>
      <c r="BH139" s="239">
        <f>IF(N139="sníž. přenesená",J139,0)</f>
        <v>0</v>
      </c>
      <c r="BI139" s="239">
        <f>IF(N139="nulová",J139,0)</f>
        <v>0</v>
      </c>
      <c r="BJ139" s="18" t="s">
        <v>83</v>
      </c>
      <c r="BK139" s="239">
        <f>ROUND(I139*H139,2)</f>
        <v>0</v>
      </c>
      <c r="BL139" s="18" t="s">
        <v>360</v>
      </c>
      <c r="BM139" s="238" t="s">
        <v>5193</v>
      </c>
    </row>
    <row r="140" s="2" customFormat="1">
      <c r="A140" s="39"/>
      <c r="B140" s="40"/>
      <c r="C140" s="41"/>
      <c r="D140" s="240" t="s">
        <v>349</v>
      </c>
      <c r="E140" s="41"/>
      <c r="F140" s="241" t="s">
        <v>2005</v>
      </c>
      <c r="G140" s="41"/>
      <c r="H140" s="41"/>
      <c r="I140" s="242"/>
      <c r="J140" s="41"/>
      <c r="K140" s="41"/>
      <c r="L140" s="45"/>
      <c r="M140" s="243"/>
      <c r="N140" s="244"/>
      <c r="O140" s="92"/>
      <c r="P140" s="92"/>
      <c r="Q140" s="92"/>
      <c r="R140" s="92"/>
      <c r="S140" s="92"/>
      <c r="T140" s="93"/>
      <c r="U140" s="39"/>
      <c r="V140" s="39"/>
      <c r="W140" s="39"/>
      <c r="X140" s="39"/>
      <c r="Y140" s="39"/>
      <c r="Z140" s="39"/>
      <c r="AA140" s="39"/>
      <c r="AB140" s="39"/>
      <c r="AC140" s="39"/>
      <c r="AD140" s="39"/>
      <c r="AE140" s="39"/>
      <c r="AT140" s="18" t="s">
        <v>349</v>
      </c>
      <c r="AU140" s="18" t="s">
        <v>85</v>
      </c>
    </row>
    <row r="141" s="13" customFormat="1">
      <c r="A141" s="13"/>
      <c r="B141" s="252"/>
      <c r="C141" s="253"/>
      <c r="D141" s="240" t="s">
        <v>446</v>
      </c>
      <c r="E141" s="254" t="s">
        <v>1</v>
      </c>
      <c r="F141" s="255" t="s">
        <v>5194</v>
      </c>
      <c r="G141" s="253"/>
      <c r="H141" s="256">
        <v>94</v>
      </c>
      <c r="I141" s="257"/>
      <c r="J141" s="253"/>
      <c r="K141" s="253"/>
      <c r="L141" s="258"/>
      <c r="M141" s="259"/>
      <c r="N141" s="260"/>
      <c r="O141" s="260"/>
      <c r="P141" s="260"/>
      <c r="Q141" s="260"/>
      <c r="R141" s="260"/>
      <c r="S141" s="260"/>
      <c r="T141" s="261"/>
      <c r="U141" s="13"/>
      <c r="V141" s="13"/>
      <c r="W141" s="13"/>
      <c r="X141" s="13"/>
      <c r="Y141" s="13"/>
      <c r="Z141" s="13"/>
      <c r="AA141" s="13"/>
      <c r="AB141" s="13"/>
      <c r="AC141" s="13"/>
      <c r="AD141" s="13"/>
      <c r="AE141" s="13"/>
      <c r="AT141" s="262" t="s">
        <v>446</v>
      </c>
      <c r="AU141" s="262" t="s">
        <v>85</v>
      </c>
      <c r="AV141" s="13" t="s">
        <v>85</v>
      </c>
      <c r="AW141" s="13" t="s">
        <v>32</v>
      </c>
      <c r="AX141" s="13" t="s">
        <v>83</v>
      </c>
      <c r="AY141" s="262" t="s">
        <v>342</v>
      </c>
    </row>
    <row r="142" s="2" customFormat="1" ht="16.5" customHeight="1">
      <c r="A142" s="39"/>
      <c r="B142" s="40"/>
      <c r="C142" s="227" t="s">
        <v>360</v>
      </c>
      <c r="D142" s="227" t="s">
        <v>343</v>
      </c>
      <c r="E142" s="228" t="s">
        <v>541</v>
      </c>
      <c r="F142" s="229" t="s">
        <v>542</v>
      </c>
      <c r="G142" s="230" t="s">
        <v>543</v>
      </c>
      <c r="H142" s="231">
        <v>13</v>
      </c>
      <c r="I142" s="232"/>
      <c r="J142" s="233">
        <f>ROUND(I142*H142,2)</f>
        <v>0</v>
      </c>
      <c r="K142" s="229" t="s">
        <v>443</v>
      </c>
      <c r="L142" s="45"/>
      <c r="M142" s="234" t="s">
        <v>1</v>
      </c>
      <c r="N142" s="235" t="s">
        <v>41</v>
      </c>
      <c r="O142" s="92"/>
      <c r="P142" s="236">
        <f>O142*H142</f>
        <v>0</v>
      </c>
      <c r="Q142" s="236">
        <v>0</v>
      </c>
      <c r="R142" s="236">
        <f>Q142*H142</f>
        <v>0</v>
      </c>
      <c r="S142" s="236">
        <v>0.20499999999999999</v>
      </c>
      <c r="T142" s="237">
        <f>S142*H142</f>
        <v>2.665</v>
      </c>
      <c r="U142" s="39"/>
      <c r="V142" s="39"/>
      <c r="W142" s="39"/>
      <c r="X142" s="39"/>
      <c r="Y142" s="39"/>
      <c r="Z142" s="39"/>
      <c r="AA142" s="39"/>
      <c r="AB142" s="39"/>
      <c r="AC142" s="39"/>
      <c r="AD142" s="39"/>
      <c r="AE142" s="39"/>
      <c r="AR142" s="238" t="s">
        <v>360</v>
      </c>
      <c r="AT142" s="238" t="s">
        <v>343</v>
      </c>
      <c r="AU142" s="238" t="s">
        <v>85</v>
      </c>
      <c r="AY142" s="18" t="s">
        <v>342</v>
      </c>
      <c r="BE142" s="239">
        <f>IF(N142="základní",J142,0)</f>
        <v>0</v>
      </c>
      <c r="BF142" s="239">
        <f>IF(N142="snížená",J142,0)</f>
        <v>0</v>
      </c>
      <c r="BG142" s="239">
        <f>IF(N142="zákl. přenesená",J142,0)</f>
        <v>0</v>
      </c>
      <c r="BH142" s="239">
        <f>IF(N142="sníž. přenesená",J142,0)</f>
        <v>0</v>
      </c>
      <c r="BI142" s="239">
        <f>IF(N142="nulová",J142,0)</f>
        <v>0</v>
      </c>
      <c r="BJ142" s="18" t="s">
        <v>83</v>
      </c>
      <c r="BK142" s="239">
        <f>ROUND(I142*H142,2)</f>
        <v>0</v>
      </c>
      <c r="BL142" s="18" t="s">
        <v>360</v>
      </c>
      <c r="BM142" s="238" t="s">
        <v>5195</v>
      </c>
    </row>
    <row r="143" s="2" customFormat="1">
      <c r="A143" s="39"/>
      <c r="B143" s="40"/>
      <c r="C143" s="41"/>
      <c r="D143" s="240" t="s">
        <v>349</v>
      </c>
      <c r="E143" s="41"/>
      <c r="F143" s="241" t="s">
        <v>545</v>
      </c>
      <c r="G143" s="41"/>
      <c r="H143" s="41"/>
      <c r="I143" s="242"/>
      <c r="J143" s="41"/>
      <c r="K143" s="41"/>
      <c r="L143" s="45"/>
      <c r="M143" s="243"/>
      <c r="N143" s="244"/>
      <c r="O143" s="92"/>
      <c r="P143" s="92"/>
      <c r="Q143" s="92"/>
      <c r="R143" s="92"/>
      <c r="S143" s="92"/>
      <c r="T143" s="93"/>
      <c r="U143" s="39"/>
      <c r="V143" s="39"/>
      <c r="W143" s="39"/>
      <c r="X143" s="39"/>
      <c r="Y143" s="39"/>
      <c r="Z143" s="39"/>
      <c r="AA143" s="39"/>
      <c r="AB143" s="39"/>
      <c r="AC143" s="39"/>
      <c r="AD143" s="39"/>
      <c r="AE143" s="39"/>
      <c r="AT143" s="18" t="s">
        <v>349</v>
      </c>
      <c r="AU143" s="18" t="s">
        <v>85</v>
      </c>
    </row>
    <row r="144" s="13" customFormat="1">
      <c r="A144" s="13"/>
      <c r="B144" s="252"/>
      <c r="C144" s="253"/>
      <c r="D144" s="240" t="s">
        <v>446</v>
      </c>
      <c r="E144" s="254" t="s">
        <v>1</v>
      </c>
      <c r="F144" s="255" t="s">
        <v>5196</v>
      </c>
      <c r="G144" s="253"/>
      <c r="H144" s="256">
        <v>13</v>
      </c>
      <c r="I144" s="257"/>
      <c r="J144" s="253"/>
      <c r="K144" s="253"/>
      <c r="L144" s="258"/>
      <c r="M144" s="259"/>
      <c r="N144" s="260"/>
      <c r="O144" s="260"/>
      <c r="P144" s="260"/>
      <c r="Q144" s="260"/>
      <c r="R144" s="260"/>
      <c r="S144" s="260"/>
      <c r="T144" s="261"/>
      <c r="U144" s="13"/>
      <c r="V144" s="13"/>
      <c r="W144" s="13"/>
      <c r="X144" s="13"/>
      <c r="Y144" s="13"/>
      <c r="Z144" s="13"/>
      <c r="AA144" s="13"/>
      <c r="AB144" s="13"/>
      <c r="AC144" s="13"/>
      <c r="AD144" s="13"/>
      <c r="AE144" s="13"/>
      <c r="AT144" s="262" t="s">
        <v>446</v>
      </c>
      <c r="AU144" s="262" t="s">
        <v>85</v>
      </c>
      <c r="AV144" s="13" t="s">
        <v>85</v>
      </c>
      <c r="AW144" s="13" t="s">
        <v>32</v>
      </c>
      <c r="AX144" s="13" t="s">
        <v>83</v>
      </c>
      <c r="AY144" s="262" t="s">
        <v>342</v>
      </c>
    </row>
    <row r="145" s="2" customFormat="1" ht="16.5" customHeight="1">
      <c r="A145" s="39"/>
      <c r="B145" s="40"/>
      <c r="C145" s="227" t="s">
        <v>341</v>
      </c>
      <c r="D145" s="227" t="s">
        <v>343</v>
      </c>
      <c r="E145" s="228" t="s">
        <v>554</v>
      </c>
      <c r="F145" s="229" t="s">
        <v>555</v>
      </c>
      <c r="G145" s="230" t="s">
        <v>543</v>
      </c>
      <c r="H145" s="231">
        <v>50</v>
      </c>
      <c r="I145" s="232"/>
      <c r="J145" s="233">
        <f>ROUND(I145*H145,2)</f>
        <v>0</v>
      </c>
      <c r="K145" s="229" t="s">
        <v>443</v>
      </c>
      <c r="L145" s="45"/>
      <c r="M145" s="234" t="s">
        <v>1</v>
      </c>
      <c r="N145" s="235" t="s">
        <v>41</v>
      </c>
      <c r="O145" s="92"/>
      <c r="P145" s="236">
        <f>O145*H145</f>
        <v>0</v>
      </c>
      <c r="Q145" s="236">
        <v>0</v>
      </c>
      <c r="R145" s="236">
        <f>Q145*H145</f>
        <v>0</v>
      </c>
      <c r="S145" s="236">
        <v>0.040000000000000001</v>
      </c>
      <c r="T145" s="237">
        <f>S145*H145</f>
        <v>2</v>
      </c>
      <c r="U145" s="39"/>
      <c r="V145" s="39"/>
      <c r="W145" s="39"/>
      <c r="X145" s="39"/>
      <c r="Y145" s="39"/>
      <c r="Z145" s="39"/>
      <c r="AA145" s="39"/>
      <c r="AB145" s="39"/>
      <c r="AC145" s="39"/>
      <c r="AD145" s="39"/>
      <c r="AE145" s="39"/>
      <c r="AR145" s="238" t="s">
        <v>360</v>
      </c>
      <c r="AT145" s="238" t="s">
        <v>343</v>
      </c>
      <c r="AU145" s="238" t="s">
        <v>85</v>
      </c>
      <c r="AY145" s="18" t="s">
        <v>342</v>
      </c>
      <c r="BE145" s="239">
        <f>IF(N145="základní",J145,0)</f>
        <v>0</v>
      </c>
      <c r="BF145" s="239">
        <f>IF(N145="snížená",J145,0)</f>
        <v>0</v>
      </c>
      <c r="BG145" s="239">
        <f>IF(N145="zákl. přenesená",J145,0)</f>
        <v>0</v>
      </c>
      <c r="BH145" s="239">
        <f>IF(N145="sníž. přenesená",J145,0)</f>
        <v>0</v>
      </c>
      <c r="BI145" s="239">
        <f>IF(N145="nulová",J145,0)</f>
        <v>0</v>
      </c>
      <c r="BJ145" s="18" t="s">
        <v>83</v>
      </c>
      <c r="BK145" s="239">
        <f>ROUND(I145*H145,2)</f>
        <v>0</v>
      </c>
      <c r="BL145" s="18" t="s">
        <v>360</v>
      </c>
      <c r="BM145" s="238" t="s">
        <v>5197</v>
      </c>
    </row>
    <row r="146" s="2" customFormat="1">
      <c r="A146" s="39"/>
      <c r="B146" s="40"/>
      <c r="C146" s="41"/>
      <c r="D146" s="240" t="s">
        <v>349</v>
      </c>
      <c r="E146" s="41"/>
      <c r="F146" s="241" t="s">
        <v>557</v>
      </c>
      <c r="G146" s="41"/>
      <c r="H146" s="41"/>
      <c r="I146" s="242"/>
      <c r="J146" s="41"/>
      <c r="K146" s="41"/>
      <c r="L146" s="45"/>
      <c r="M146" s="243"/>
      <c r="N146" s="244"/>
      <c r="O146" s="92"/>
      <c r="P146" s="92"/>
      <c r="Q146" s="92"/>
      <c r="R146" s="92"/>
      <c r="S146" s="92"/>
      <c r="T146" s="93"/>
      <c r="U146" s="39"/>
      <c r="V146" s="39"/>
      <c r="W146" s="39"/>
      <c r="X146" s="39"/>
      <c r="Y146" s="39"/>
      <c r="Z146" s="39"/>
      <c r="AA146" s="39"/>
      <c r="AB146" s="39"/>
      <c r="AC146" s="39"/>
      <c r="AD146" s="39"/>
      <c r="AE146" s="39"/>
      <c r="AT146" s="18" t="s">
        <v>349</v>
      </c>
      <c r="AU146" s="18" t="s">
        <v>85</v>
      </c>
    </row>
    <row r="147" s="13" customFormat="1">
      <c r="A147" s="13"/>
      <c r="B147" s="252"/>
      <c r="C147" s="253"/>
      <c r="D147" s="240" t="s">
        <v>446</v>
      </c>
      <c r="E147" s="254" t="s">
        <v>1</v>
      </c>
      <c r="F147" s="255" t="s">
        <v>5198</v>
      </c>
      <c r="G147" s="253"/>
      <c r="H147" s="256">
        <v>50</v>
      </c>
      <c r="I147" s="257"/>
      <c r="J147" s="253"/>
      <c r="K147" s="253"/>
      <c r="L147" s="258"/>
      <c r="M147" s="259"/>
      <c r="N147" s="260"/>
      <c r="O147" s="260"/>
      <c r="P147" s="260"/>
      <c r="Q147" s="260"/>
      <c r="R147" s="260"/>
      <c r="S147" s="260"/>
      <c r="T147" s="261"/>
      <c r="U147" s="13"/>
      <c r="V147" s="13"/>
      <c r="W147" s="13"/>
      <c r="X147" s="13"/>
      <c r="Y147" s="13"/>
      <c r="Z147" s="13"/>
      <c r="AA147" s="13"/>
      <c r="AB147" s="13"/>
      <c r="AC147" s="13"/>
      <c r="AD147" s="13"/>
      <c r="AE147" s="13"/>
      <c r="AT147" s="262" t="s">
        <v>446</v>
      </c>
      <c r="AU147" s="262" t="s">
        <v>85</v>
      </c>
      <c r="AV147" s="13" t="s">
        <v>85</v>
      </c>
      <c r="AW147" s="13" t="s">
        <v>32</v>
      </c>
      <c r="AX147" s="13" t="s">
        <v>83</v>
      </c>
      <c r="AY147" s="262" t="s">
        <v>342</v>
      </c>
    </row>
    <row r="148" s="2" customFormat="1" ht="21.75" customHeight="1">
      <c r="A148" s="39"/>
      <c r="B148" s="40"/>
      <c r="C148" s="227" t="s">
        <v>368</v>
      </c>
      <c r="D148" s="227" t="s">
        <v>343</v>
      </c>
      <c r="E148" s="228" t="s">
        <v>560</v>
      </c>
      <c r="F148" s="229" t="s">
        <v>561</v>
      </c>
      <c r="G148" s="230" t="s">
        <v>562</v>
      </c>
      <c r="H148" s="231">
        <v>5</v>
      </c>
      <c r="I148" s="232"/>
      <c r="J148" s="233">
        <f>ROUND(I148*H148,2)</f>
        <v>0</v>
      </c>
      <c r="K148" s="229" t="s">
        <v>443</v>
      </c>
      <c r="L148" s="45"/>
      <c r="M148" s="234" t="s">
        <v>1</v>
      </c>
      <c r="N148" s="235" t="s">
        <v>41</v>
      </c>
      <c r="O148" s="92"/>
      <c r="P148" s="236">
        <f>O148*H148</f>
        <v>0</v>
      </c>
      <c r="Q148" s="236">
        <v>0.035400000000000001</v>
      </c>
      <c r="R148" s="236">
        <f>Q148*H148</f>
        <v>0.17699999999999999</v>
      </c>
      <c r="S148" s="236">
        <v>0</v>
      </c>
      <c r="T148" s="237">
        <f>S148*H148</f>
        <v>0</v>
      </c>
      <c r="U148" s="39"/>
      <c r="V148" s="39"/>
      <c r="W148" s="39"/>
      <c r="X148" s="39"/>
      <c r="Y148" s="39"/>
      <c r="Z148" s="39"/>
      <c r="AA148" s="39"/>
      <c r="AB148" s="39"/>
      <c r="AC148" s="39"/>
      <c r="AD148" s="39"/>
      <c r="AE148" s="39"/>
      <c r="AR148" s="238" t="s">
        <v>360</v>
      </c>
      <c r="AT148" s="238" t="s">
        <v>343</v>
      </c>
      <c r="AU148" s="238" t="s">
        <v>85</v>
      </c>
      <c r="AY148" s="18" t="s">
        <v>342</v>
      </c>
      <c r="BE148" s="239">
        <f>IF(N148="základní",J148,0)</f>
        <v>0</v>
      </c>
      <c r="BF148" s="239">
        <f>IF(N148="snížená",J148,0)</f>
        <v>0</v>
      </c>
      <c r="BG148" s="239">
        <f>IF(N148="zákl. přenesená",J148,0)</f>
        <v>0</v>
      </c>
      <c r="BH148" s="239">
        <f>IF(N148="sníž. přenesená",J148,0)</f>
        <v>0</v>
      </c>
      <c r="BI148" s="239">
        <f>IF(N148="nulová",J148,0)</f>
        <v>0</v>
      </c>
      <c r="BJ148" s="18" t="s">
        <v>83</v>
      </c>
      <c r="BK148" s="239">
        <f>ROUND(I148*H148,2)</f>
        <v>0</v>
      </c>
      <c r="BL148" s="18" t="s">
        <v>360</v>
      </c>
      <c r="BM148" s="238" t="s">
        <v>5199</v>
      </c>
    </row>
    <row r="149" s="2" customFormat="1">
      <c r="A149" s="39"/>
      <c r="B149" s="40"/>
      <c r="C149" s="41"/>
      <c r="D149" s="240" t="s">
        <v>349</v>
      </c>
      <c r="E149" s="41"/>
      <c r="F149" s="241" t="s">
        <v>564</v>
      </c>
      <c r="G149" s="41"/>
      <c r="H149" s="41"/>
      <c r="I149" s="242"/>
      <c r="J149" s="41"/>
      <c r="K149" s="41"/>
      <c r="L149" s="45"/>
      <c r="M149" s="243"/>
      <c r="N149" s="244"/>
      <c r="O149" s="92"/>
      <c r="P149" s="92"/>
      <c r="Q149" s="92"/>
      <c r="R149" s="92"/>
      <c r="S149" s="92"/>
      <c r="T149" s="93"/>
      <c r="U149" s="39"/>
      <c r="V149" s="39"/>
      <c r="W149" s="39"/>
      <c r="X149" s="39"/>
      <c r="Y149" s="39"/>
      <c r="Z149" s="39"/>
      <c r="AA149" s="39"/>
      <c r="AB149" s="39"/>
      <c r="AC149" s="39"/>
      <c r="AD149" s="39"/>
      <c r="AE149" s="39"/>
      <c r="AT149" s="18" t="s">
        <v>349</v>
      </c>
      <c r="AU149" s="18" t="s">
        <v>85</v>
      </c>
    </row>
    <row r="150" s="13" customFormat="1">
      <c r="A150" s="13"/>
      <c r="B150" s="252"/>
      <c r="C150" s="253"/>
      <c r="D150" s="240" t="s">
        <v>446</v>
      </c>
      <c r="E150" s="254" t="s">
        <v>1</v>
      </c>
      <c r="F150" s="255" t="s">
        <v>5200</v>
      </c>
      <c r="G150" s="253"/>
      <c r="H150" s="256">
        <v>5</v>
      </c>
      <c r="I150" s="257"/>
      <c r="J150" s="253"/>
      <c r="K150" s="253"/>
      <c r="L150" s="258"/>
      <c r="M150" s="259"/>
      <c r="N150" s="260"/>
      <c r="O150" s="260"/>
      <c r="P150" s="260"/>
      <c r="Q150" s="260"/>
      <c r="R150" s="260"/>
      <c r="S150" s="260"/>
      <c r="T150" s="261"/>
      <c r="U150" s="13"/>
      <c r="V150" s="13"/>
      <c r="W150" s="13"/>
      <c r="X150" s="13"/>
      <c r="Y150" s="13"/>
      <c r="Z150" s="13"/>
      <c r="AA150" s="13"/>
      <c r="AB150" s="13"/>
      <c r="AC150" s="13"/>
      <c r="AD150" s="13"/>
      <c r="AE150" s="13"/>
      <c r="AT150" s="262" t="s">
        <v>446</v>
      </c>
      <c r="AU150" s="262" t="s">
        <v>85</v>
      </c>
      <c r="AV150" s="13" t="s">
        <v>85</v>
      </c>
      <c r="AW150" s="13" t="s">
        <v>32</v>
      </c>
      <c r="AX150" s="13" t="s">
        <v>83</v>
      </c>
      <c r="AY150" s="262" t="s">
        <v>342</v>
      </c>
    </row>
    <row r="151" s="2" customFormat="1" ht="21.75" customHeight="1">
      <c r="A151" s="39"/>
      <c r="B151" s="40"/>
      <c r="C151" s="227" t="s">
        <v>372</v>
      </c>
      <c r="D151" s="227" t="s">
        <v>343</v>
      </c>
      <c r="E151" s="228" t="s">
        <v>5201</v>
      </c>
      <c r="F151" s="229" t="s">
        <v>5202</v>
      </c>
      <c r="G151" s="230" t="s">
        <v>562</v>
      </c>
      <c r="H151" s="231">
        <v>92</v>
      </c>
      <c r="I151" s="232"/>
      <c r="J151" s="233">
        <f>ROUND(I151*H151,2)</f>
        <v>0</v>
      </c>
      <c r="K151" s="229" t="s">
        <v>443</v>
      </c>
      <c r="L151" s="45"/>
      <c r="M151" s="234" t="s">
        <v>1</v>
      </c>
      <c r="N151" s="235" t="s">
        <v>41</v>
      </c>
      <c r="O151" s="92"/>
      <c r="P151" s="236">
        <f>O151*H151</f>
        <v>0</v>
      </c>
      <c r="Q151" s="236">
        <v>0</v>
      </c>
      <c r="R151" s="236">
        <f>Q151*H151</f>
        <v>0</v>
      </c>
      <c r="S151" s="236">
        <v>0</v>
      </c>
      <c r="T151" s="237">
        <f>S151*H151</f>
        <v>0</v>
      </c>
      <c r="U151" s="39"/>
      <c r="V151" s="39"/>
      <c r="W151" s="39"/>
      <c r="X151" s="39"/>
      <c r="Y151" s="39"/>
      <c r="Z151" s="39"/>
      <c r="AA151" s="39"/>
      <c r="AB151" s="39"/>
      <c r="AC151" s="39"/>
      <c r="AD151" s="39"/>
      <c r="AE151" s="39"/>
      <c r="AR151" s="238" t="s">
        <v>360</v>
      </c>
      <c r="AT151" s="238" t="s">
        <v>343</v>
      </c>
      <c r="AU151" s="238" t="s">
        <v>85</v>
      </c>
      <c r="AY151" s="18" t="s">
        <v>342</v>
      </c>
      <c r="BE151" s="239">
        <f>IF(N151="základní",J151,0)</f>
        <v>0</v>
      </c>
      <c r="BF151" s="239">
        <f>IF(N151="snížená",J151,0)</f>
        <v>0</v>
      </c>
      <c r="BG151" s="239">
        <f>IF(N151="zákl. přenesená",J151,0)</f>
        <v>0</v>
      </c>
      <c r="BH151" s="239">
        <f>IF(N151="sníž. přenesená",J151,0)</f>
        <v>0</v>
      </c>
      <c r="BI151" s="239">
        <f>IF(N151="nulová",J151,0)</f>
        <v>0</v>
      </c>
      <c r="BJ151" s="18" t="s">
        <v>83</v>
      </c>
      <c r="BK151" s="239">
        <f>ROUND(I151*H151,2)</f>
        <v>0</v>
      </c>
      <c r="BL151" s="18" t="s">
        <v>360</v>
      </c>
      <c r="BM151" s="238" t="s">
        <v>5203</v>
      </c>
    </row>
    <row r="152" s="2" customFormat="1">
      <c r="A152" s="39"/>
      <c r="B152" s="40"/>
      <c r="C152" s="41"/>
      <c r="D152" s="240" t="s">
        <v>349</v>
      </c>
      <c r="E152" s="41"/>
      <c r="F152" s="241" t="s">
        <v>5204</v>
      </c>
      <c r="G152" s="41"/>
      <c r="H152" s="41"/>
      <c r="I152" s="242"/>
      <c r="J152" s="41"/>
      <c r="K152" s="41"/>
      <c r="L152" s="45"/>
      <c r="M152" s="243"/>
      <c r="N152" s="244"/>
      <c r="O152" s="92"/>
      <c r="P152" s="92"/>
      <c r="Q152" s="92"/>
      <c r="R152" s="92"/>
      <c r="S152" s="92"/>
      <c r="T152" s="93"/>
      <c r="U152" s="39"/>
      <c r="V152" s="39"/>
      <c r="W152" s="39"/>
      <c r="X152" s="39"/>
      <c r="Y152" s="39"/>
      <c r="Z152" s="39"/>
      <c r="AA152" s="39"/>
      <c r="AB152" s="39"/>
      <c r="AC152" s="39"/>
      <c r="AD152" s="39"/>
      <c r="AE152" s="39"/>
      <c r="AT152" s="18" t="s">
        <v>349</v>
      </c>
      <c r="AU152" s="18" t="s">
        <v>85</v>
      </c>
    </row>
    <row r="153" s="13" customFormat="1">
      <c r="A153" s="13"/>
      <c r="B153" s="252"/>
      <c r="C153" s="253"/>
      <c r="D153" s="240" t="s">
        <v>446</v>
      </c>
      <c r="E153" s="254" t="s">
        <v>1</v>
      </c>
      <c r="F153" s="255" t="s">
        <v>5205</v>
      </c>
      <c r="G153" s="253"/>
      <c r="H153" s="256">
        <v>69</v>
      </c>
      <c r="I153" s="257"/>
      <c r="J153" s="253"/>
      <c r="K153" s="253"/>
      <c r="L153" s="258"/>
      <c r="M153" s="259"/>
      <c r="N153" s="260"/>
      <c r="O153" s="260"/>
      <c r="P153" s="260"/>
      <c r="Q153" s="260"/>
      <c r="R153" s="260"/>
      <c r="S153" s="260"/>
      <c r="T153" s="261"/>
      <c r="U153" s="13"/>
      <c r="V153" s="13"/>
      <c r="W153" s="13"/>
      <c r="X153" s="13"/>
      <c r="Y153" s="13"/>
      <c r="Z153" s="13"/>
      <c r="AA153" s="13"/>
      <c r="AB153" s="13"/>
      <c r="AC153" s="13"/>
      <c r="AD153" s="13"/>
      <c r="AE153" s="13"/>
      <c r="AT153" s="262" t="s">
        <v>446</v>
      </c>
      <c r="AU153" s="262" t="s">
        <v>85</v>
      </c>
      <c r="AV153" s="13" t="s">
        <v>85</v>
      </c>
      <c r="AW153" s="13" t="s">
        <v>32</v>
      </c>
      <c r="AX153" s="13" t="s">
        <v>76</v>
      </c>
      <c r="AY153" s="262" t="s">
        <v>342</v>
      </c>
    </row>
    <row r="154" s="13" customFormat="1">
      <c r="A154" s="13"/>
      <c r="B154" s="252"/>
      <c r="C154" s="253"/>
      <c r="D154" s="240" t="s">
        <v>446</v>
      </c>
      <c r="E154" s="254" t="s">
        <v>1</v>
      </c>
      <c r="F154" s="255" t="s">
        <v>5206</v>
      </c>
      <c r="G154" s="253"/>
      <c r="H154" s="256">
        <v>23</v>
      </c>
      <c r="I154" s="257"/>
      <c r="J154" s="253"/>
      <c r="K154" s="253"/>
      <c r="L154" s="258"/>
      <c r="M154" s="259"/>
      <c r="N154" s="260"/>
      <c r="O154" s="260"/>
      <c r="P154" s="260"/>
      <c r="Q154" s="260"/>
      <c r="R154" s="260"/>
      <c r="S154" s="260"/>
      <c r="T154" s="261"/>
      <c r="U154" s="13"/>
      <c r="V154" s="13"/>
      <c r="W154" s="13"/>
      <c r="X154" s="13"/>
      <c r="Y154" s="13"/>
      <c r="Z154" s="13"/>
      <c r="AA154" s="13"/>
      <c r="AB154" s="13"/>
      <c r="AC154" s="13"/>
      <c r="AD154" s="13"/>
      <c r="AE154" s="13"/>
      <c r="AT154" s="262" t="s">
        <v>446</v>
      </c>
      <c r="AU154" s="262" t="s">
        <v>85</v>
      </c>
      <c r="AV154" s="13" t="s">
        <v>85</v>
      </c>
      <c r="AW154" s="13" t="s">
        <v>32</v>
      </c>
      <c r="AX154" s="13" t="s">
        <v>76</v>
      </c>
      <c r="AY154" s="262" t="s">
        <v>342</v>
      </c>
    </row>
    <row r="155" s="16" customFormat="1">
      <c r="A155" s="16"/>
      <c r="B155" s="284"/>
      <c r="C155" s="285"/>
      <c r="D155" s="240" t="s">
        <v>446</v>
      </c>
      <c r="E155" s="286" t="s">
        <v>1</v>
      </c>
      <c r="F155" s="287" t="s">
        <v>500</v>
      </c>
      <c r="G155" s="285"/>
      <c r="H155" s="288">
        <v>92</v>
      </c>
      <c r="I155" s="289"/>
      <c r="J155" s="285"/>
      <c r="K155" s="285"/>
      <c r="L155" s="290"/>
      <c r="M155" s="291"/>
      <c r="N155" s="292"/>
      <c r="O155" s="292"/>
      <c r="P155" s="292"/>
      <c r="Q155" s="292"/>
      <c r="R155" s="292"/>
      <c r="S155" s="292"/>
      <c r="T155" s="293"/>
      <c r="U155" s="16"/>
      <c r="V155" s="16"/>
      <c r="W155" s="16"/>
      <c r="X155" s="16"/>
      <c r="Y155" s="16"/>
      <c r="Z155" s="16"/>
      <c r="AA155" s="16"/>
      <c r="AB155" s="16"/>
      <c r="AC155" s="16"/>
      <c r="AD155" s="16"/>
      <c r="AE155" s="16"/>
      <c r="AT155" s="294" t="s">
        <v>446</v>
      </c>
      <c r="AU155" s="294" t="s">
        <v>85</v>
      </c>
      <c r="AV155" s="16" t="s">
        <v>360</v>
      </c>
      <c r="AW155" s="16" t="s">
        <v>32</v>
      </c>
      <c r="AX155" s="16" t="s">
        <v>83</v>
      </c>
      <c r="AY155" s="294" t="s">
        <v>342</v>
      </c>
    </row>
    <row r="156" s="2" customFormat="1" ht="24.15" customHeight="1">
      <c r="A156" s="39"/>
      <c r="B156" s="40"/>
      <c r="C156" s="227" t="s">
        <v>376</v>
      </c>
      <c r="D156" s="227" t="s">
        <v>343</v>
      </c>
      <c r="E156" s="228" t="s">
        <v>587</v>
      </c>
      <c r="F156" s="229" t="s">
        <v>588</v>
      </c>
      <c r="G156" s="230" t="s">
        <v>562</v>
      </c>
      <c r="H156" s="231">
        <v>10</v>
      </c>
      <c r="I156" s="232"/>
      <c r="J156" s="233">
        <f>ROUND(I156*H156,2)</f>
        <v>0</v>
      </c>
      <c r="K156" s="229" t="s">
        <v>1</v>
      </c>
      <c r="L156" s="45"/>
      <c r="M156" s="234" t="s">
        <v>1</v>
      </c>
      <c r="N156" s="235" t="s">
        <v>41</v>
      </c>
      <c r="O156" s="92"/>
      <c r="P156" s="236">
        <f>O156*H156</f>
        <v>0</v>
      </c>
      <c r="Q156" s="236">
        <v>0</v>
      </c>
      <c r="R156" s="236">
        <f>Q156*H156</f>
        <v>0</v>
      </c>
      <c r="S156" s="236">
        <v>0</v>
      </c>
      <c r="T156" s="237">
        <f>S156*H156</f>
        <v>0</v>
      </c>
      <c r="U156" s="39"/>
      <c r="V156" s="39"/>
      <c r="W156" s="39"/>
      <c r="X156" s="39"/>
      <c r="Y156" s="39"/>
      <c r="Z156" s="39"/>
      <c r="AA156" s="39"/>
      <c r="AB156" s="39"/>
      <c r="AC156" s="39"/>
      <c r="AD156" s="39"/>
      <c r="AE156" s="39"/>
      <c r="AR156" s="238" t="s">
        <v>360</v>
      </c>
      <c r="AT156" s="238" t="s">
        <v>343</v>
      </c>
      <c r="AU156" s="238" t="s">
        <v>85</v>
      </c>
      <c r="AY156" s="18" t="s">
        <v>342</v>
      </c>
      <c r="BE156" s="239">
        <f>IF(N156="základní",J156,0)</f>
        <v>0</v>
      </c>
      <c r="BF156" s="239">
        <f>IF(N156="snížená",J156,0)</f>
        <v>0</v>
      </c>
      <c r="BG156" s="239">
        <f>IF(N156="zákl. přenesená",J156,0)</f>
        <v>0</v>
      </c>
      <c r="BH156" s="239">
        <f>IF(N156="sníž. přenesená",J156,0)</f>
        <v>0</v>
      </c>
      <c r="BI156" s="239">
        <f>IF(N156="nulová",J156,0)</f>
        <v>0</v>
      </c>
      <c r="BJ156" s="18" t="s">
        <v>83</v>
      </c>
      <c r="BK156" s="239">
        <f>ROUND(I156*H156,2)</f>
        <v>0</v>
      </c>
      <c r="BL156" s="18" t="s">
        <v>360</v>
      </c>
      <c r="BM156" s="238" t="s">
        <v>5207</v>
      </c>
    </row>
    <row r="157" s="2" customFormat="1">
      <c r="A157" s="39"/>
      <c r="B157" s="40"/>
      <c r="C157" s="41"/>
      <c r="D157" s="240" t="s">
        <v>349</v>
      </c>
      <c r="E157" s="41"/>
      <c r="F157" s="241" t="s">
        <v>590</v>
      </c>
      <c r="G157" s="41"/>
      <c r="H157" s="41"/>
      <c r="I157" s="242"/>
      <c r="J157" s="41"/>
      <c r="K157" s="41"/>
      <c r="L157" s="45"/>
      <c r="M157" s="243"/>
      <c r="N157" s="244"/>
      <c r="O157" s="92"/>
      <c r="P157" s="92"/>
      <c r="Q157" s="92"/>
      <c r="R157" s="92"/>
      <c r="S157" s="92"/>
      <c r="T157" s="93"/>
      <c r="U157" s="39"/>
      <c r="V157" s="39"/>
      <c r="W157" s="39"/>
      <c r="X157" s="39"/>
      <c r="Y157" s="39"/>
      <c r="Z157" s="39"/>
      <c r="AA157" s="39"/>
      <c r="AB157" s="39"/>
      <c r="AC157" s="39"/>
      <c r="AD157" s="39"/>
      <c r="AE157" s="39"/>
      <c r="AT157" s="18" t="s">
        <v>349</v>
      </c>
      <c r="AU157" s="18" t="s">
        <v>85</v>
      </c>
    </row>
    <row r="158" s="13" customFormat="1">
      <c r="A158" s="13"/>
      <c r="B158" s="252"/>
      <c r="C158" s="253"/>
      <c r="D158" s="240" t="s">
        <v>446</v>
      </c>
      <c r="E158" s="254" t="s">
        <v>1</v>
      </c>
      <c r="F158" s="255" t="s">
        <v>5208</v>
      </c>
      <c r="G158" s="253"/>
      <c r="H158" s="256">
        <v>5</v>
      </c>
      <c r="I158" s="257"/>
      <c r="J158" s="253"/>
      <c r="K158" s="253"/>
      <c r="L158" s="258"/>
      <c r="M158" s="259"/>
      <c r="N158" s="260"/>
      <c r="O158" s="260"/>
      <c r="P158" s="260"/>
      <c r="Q158" s="260"/>
      <c r="R158" s="260"/>
      <c r="S158" s="260"/>
      <c r="T158" s="261"/>
      <c r="U158" s="13"/>
      <c r="V158" s="13"/>
      <c r="W158" s="13"/>
      <c r="X158" s="13"/>
      <c r="Y158" s="13"/>
      <c r="Z158" s="13"/>
      <c r="AA158" s="13"/>
      <c r="AB158" s="13"/>
      <c r="AC158" s="13"/>
      <c r="AD158" s="13"/>
      <c r="AE158" s="13"/>
      <c r="AT158" s="262" t="s">
        <v>446</v>
      </c>
      <c r="AU158" s="262" t="s">
        <v>85</v>
      </c>
      <c r="AV158" s="13" t="s">
        <v>85</v>
      </c>
      <c r="AW158" s="13" t="s">
        <v>32</v>
      </c>
      <c r="AX158" s="13" t="s">
        <v>76</v>
      </c>
      <c r="AY158" s="262" t="s">
        <v>342</v>
      </c>
    </row>
    <row r="159" s="13" customFormat="1">
      <c r="A159" s="13"/>
      <c r="B159" s="252"/>
      <c r="C159" s="253"/>
      <c r="D159" s="240" t="s">
        <v>446</v>
      </c>
      <c r="E159" s="254" t="s">
        <v>1</v>
      </c>
      <c r="F159" s="255" t="s">
        <v>5209</v>
      </c>
      <c r="G159" s="253"/>
      <c r="H159" s="256">
        <v>5</v>
      </c>
      <c r="I159" s="257"/>
      <c r="J159" s="253"/>
      <c r="K159" s="253"/>
      <c r="L159" s="258"/>
      <c r="M159" s="259"/>
      <c r="N159" s="260"/>
      <c r="O159" s="260"/>
      <c r="P159" s="260"/>
      <c r="Q159" s="260"/>
      <c r="R159" s="260"/>
      <c r="S159" s="260"/>
      <c r="T159" s="261"/>
      <c r="U159" s="13"/>
      <c r="V159" s="13"/>
      <c r="W159" s="13"/>
      <c r="X159" s="13"/>
      <c r="Y159" s="13"/>
      <c r="Z159" s="13"/>
      <c r="AA159" s="13"/>
      <c r="AB159" s="13"/>
      <c r="AC159" s="13"/>
      <c r="AD159" s="13"/>
      <c r="AE159" s="13"/>
      <c r="AT159" s="262" t="s">
        <v>446</v>
      </c>
      <c r="AU159" s="262" t="s">
        <v>85</v>
      </c>
      <c r="AV159" s="13" t="s">
        <v>85</v>
      </c>
      <c r="AW159" s="13" t="s">
        <v>32</v>
      </c>
      <c r="AX159" s="13" t="s">
        <v>76</v>
      </c>
      <c r="AY159" s="262" t="s">
        <v>342</v>
      </c>
    </row>
    <row r="160" s="16" customFormat="1">
      <c r="A160" s="16"/>
      <c r="B160" s="284"/>
      <c r="C160" s="285"/>
      <c r="D160" s="240" t="s">
        <v>446</v>
      </c>
      <c r="E160" s="286" t="s">
        <v>1</v>
      </c>
      <c r="F160" s="287" t="s">
        <v>500</v>
      </c>
      <c r="G160" s="285"/>
      <c r="H160" s="288">
        <v>10</v>
      </c>
      <c r="I160" s="289"/>
      <c r="J160" s="285"/>
      <c r="K160" s="285"/>
      <c r="L160" s="290"/>
      <c r="M160" s="291"/>
      <c r="N160" s="292"/>
      <c r="O160" s="292"/>
      <c r="P160" s="292"/>
      <c r="Q160" s="292"/>
      <c r="R160" s="292"/>
      <c r="S160" s="292"/>
      <c r="T160" s="293"/>
      <c r="U160" s="16"/>
      <c r="V160" s="16"/>
      <c r="W160" s="16"/>
      <c r="X160" s="16"/>
      <c r="Y160" s="16"/>
      <c r="Z160" s="16"/>
      <c r="AA160" s="16"/>
      <c r="AB160" s="16"/>
      <c r="AC160" s="16"/>
      <c r="AD160" s="16"/>
      <c r="AE160" s="16"/>
      <c r="AT160" s="294" t="s">
        <v>446</v>
      </c>
      <c r="AU160" s="294" t="s">
        <v>85</v>
      </c>
      <c r="AV160" s="16" t="s">
        <v>360</v>
      </c>
      <c r="AW160" s="16" t="s">
        <v>32</v>
      </c>
      <c r="AX160" s="16" t="s">
        <v>83</v>
      </c>
      <c r="AY160" s="294" t="s">
        <v>342</v>
      </c>
    </row>
    <row r="161" s="2" customFormat="1" ht="24.15" customHeight="1">
      <c r="A161" s="39"/>
      <c r="B161" s="40"/>
      <c r="C161" s="227" t="s">
        <v>381</v>
      </c>
      <c r="D161" s="227" t="s">
        <v>343</v>
      </c>
      <c r="E161" s="228" t="s">
        <v>593</v>
      </c>
      <c r="F161" s="229" t="s">
        <v>594</v>
      </c>
      <c r="G161" s="230" t="s">
        <v>562</v>
      </c>
      <c r="H161" s="231">
        <v>87</v>
      </c>
      <c r="I161" s="232"/>
      <c r="J161" s="233">
        <f>ROUND(I161*H161,2)</f>
        <v>0</v>
      </c>
      <c r="K161" s="229" t="s">
        <v>1</v>
      </c>
      <c r="L161" s="45"/>
      <c r="M161" s="234" t="s">
        <v>1</v>
      </c>
      <c r="N161" s="235" t="s">
        <v>41</v>
      </c>
      <c r="O161" s="92"/>
      <c r="P161" s="236">
        <f>O161*H161</f>
        <v>0</v>
      </c>
      <c r="Q161" s="236">
        <v>0</v>
      </c>
      <c r="R161" s="236">
        <f>Q161*H161</f>
        <v>0</v>
      </c>
      <c r="S161" s="236">
        <v>0</v>
      </c>
      <c r="T161" s="237">
        <f>S161*H161</f>
        <v>0</v>
      </c>
      <c r="U161" s="39"/>
      <c r="V161" s="39"/>
      <c r="W161" s="39"/>
      <c r="X161" s="39"/>
      <c r="Y161" s="39"/>
      <c r="Z161" s="39"/>
      <c r="AA161" s="39"/>
      <c r="AB161" s="39"/>
      <c r="AC161" s="39"/>
      <c r="AD161" s="39"/>
      <c r="AE161" s="39"/>
      <c r="AR161" s="238" t="s">
        <v>360</v>
      </c>
      <c r="AT161" s="238" t="s">
        <v>343</v>
      </c>
      <c r="AU161" s="238" t="s">
        <v>85</v>
      </c>
      <c r="AY161" s="18" t="s">
        <v>342</v>
      </c>
      <c r="BE161" s="239">
        <f>IF(N161="základní",J161,0)</f>
        <v>0</v>
      </c>
      <c r="BF161" s="239">
        <f>IF(N161="snížená",J161,0)</f>
        <v>0</v>
      </c>
      <c r="BG161" s="239">
        <f>IF(N161="zákl. přenesená",J161,0)</f>
        <v>0</v>
      </c>
      <c r="BH161" s="239">
        <f>IF(N161="sníž. přenesená",J161,0)</f>
        <v>0</v>
      </c>
      <c r="BI161" s="239">
        <f>IF(N161="nulová",J161,0)</f>
        <v>0</v>
      </c>
      <c r="BJ161" s="18" t="s">
        <v>83</v>
      </c>
      <c r="BK161" s="239">
        <f>ROUND(I161*H161,2)</f>
        <v>0</v>
      </c>
      <c r="BL161" s="18" t="s">
        <v>360</v>
      </c>
      <c r="BM161" s="238" t="s">
        <v>5210</v>
      </c>
    </row>
    <row r="162" s="2" customFormat="1">
      <c r="A162" s="39"/>
      <c r="B162" s="40"/>
      <c r="C162" s="41"/>
      <c r="D162" s="240" t="s">
        <v>349</v>
      </c>
      <c r="E162" s="41"/>
      <c r="F162" s="241" t="s">
        <v>596</v>
      </c>
      <c r="G162" s="41"/>
      <c r="H162" s="41"/>
      <c r="I162" s="242"/>
      <c r="J162" s="41"/>
      <c r="K162" s="41"/>
      <c r="L162" s="45"/>
      <c r="M162" s="243"/>
      <c r="N162" s="244"/>
      <c r="O162" s="92"/>
      <c r="P162" s="92"/>
      <c r="Q162" s="92"/>
      <c r="R162" s="92"/>
      <c r="S162" s="92"/>
      <c r="T162" s="93"/>
      <c r="U162" s="39"/>
      <c r="V162" s="39"/>
      <c r="W162" s="39"/>
      <c r="X162" s="39"/>
      <c r="Y162" s="39"/>
      <c r="Z162" s="39"/>
      <c r="AA162" s="39"/>
      <c r="AB162" s="39"/>
      <c r="AC162" s="39"/>
      <c r="AD162" s="39"/>
      <c r="AE162" s="39"/>
      <c r="AT162" s="18" t="s">
        <v>349</v>
      </c>
      <c r="AU162" s="18" t="s">
        <v>85</v>
      </c>
    </row>
    <row r="163" s="13" customFormat="1">
      <c r="A163" s="13"/>
      <c r="B163" s="252"/>
      <c r="C163" s="253"/>
      <c r="D163" s="240" t="s">
        <v>446</v>
      </c>
      <c r="E163" s="254" t="s">
        <v>1</v>
      </c>
      <c r="F163" s="255" t="s">
        <v>5211</v>
      </c>
      <c r="G163" s="253"/>
      <c r="H163" s="256">
        <v>92</v>
      </c>
      <c r="I163" s="257"/>
      <c r="J163" s="253"/>
      <c r="K163" s="253"/>
      <c r="L163" s="258"/>
      <c r="M163" s="259"/>
      <c r="N163" s="260"/>
      <c r="O163" s="260"/>
      <c r="P163" s="260"/>
      <c r="Q163" s="260"/>
      <c r="R163" s="260"/>
      <c r="S163" s="260"/>
      <c r="T163" s="261"/>
      <c r="U163" s="13"/>
      <c r="V163" s="13"/>
      <c r="W163" s="13"/>
      <c r="X163" s="13"/>
      <c r="Y163" s="13"/>
      <c r="Z163" s="13"/>
      <c r="AA163" s="13"/>
      <c r="AB163" s="13"/>
      <c r="AC163" s="13"/>
      <c r="AD163" s="13"/>
      <c r="AE163" s="13"/>
      <c r="AT163" s="262" t="s">
        <v>446</v>
      </c>
      <c r="AU163" s="262" t="s">
        <v>85</v>
      </c>
      <c r="AV163" s="13" t="s">
        <v>85</v>
      </c>
      <c r="AW163" s="13" t="s">
        <v>32</v>
      </c>
      <c r="AX163" s="13" t="s">
        <v>76</v>
      </c>
      <c r="AY163" s="262" t="s">
        <v>342</v>
      </c>
    </row>
    <row r="164" s="13" customFormat="1">
      <c r="A164" s="13"/>
      <c r="B164" s="252"/>
      <c r="C164" s="253"/>
      <c r="D164" s="240" t="s">
        <v>446</v>
      </c>
      <c r="E164" s="254" t="s">
        <v>1</v>
      </c>
      <c r="F164" s="255" t="s">
        <v>5212</v>
      </c>
      <c r="G164" s="253"/>
      <c r="H164" s="256">
        <v>-5</v>
      </c>
      <c r="I164" s="257"/>
      <c r="J164" s="253"/>
      <c r="K164" s="253"/>
      <c r="L164" s="258"/>
      <c r="M164" s="259"/>
      <c r="N164" s="260"/>
      <c r="O164" s="260"/>
      <c r="P164" s="260"/>
      <c r="Q164" s="260"/>
      <c r="R164" s="260"/>
      <c r="S164" s="260"/>
      <c r="T164" s="261"/>
      <c r="U164" s="13"/>
      <c r="V164" s="13"/>
      <c r="W164" s="13"/>
      <c r="X164" s="13"/>
      <c r="Y164" s="13"/>
      <c r="Z164" s="13"/>
      <c r="AA164" s="13"/>
      <c r="AB164" s="13"/>
      <c r="AC164" s="13"/>
      <c r="AD164" s="13"/>
      <c r="AE164" s="13"/>
      <c r="AT164" s="262" t="s">
        <v>446</v>
      </c>
      <c r="AU164" s="262" t="s">
        <v>85</v>
      </c>
      <c r="AV164" s="13" t="s">
        <v>85</v>
      </c>
      <c r="AW164" s="13" t="s">
        <v>32</v>
      </c>
      <c r="AX164" s="13" t="s">
        <v>76</v>
      </c>
      <c r="AY164" s="262" t="s">
        <v>342</v>
      </c>
    </row>
    <row r="165" s="16" customFormat="1">
      <c r="A165" s="16"/>
      <c r="B165" s="284"/>
      <c r="C165" s="285"/>
      <c r="D165" s="240" t="s">
        <v>446</v>
      </c>
      <c r="E165" s="286" t="s">
        <v>1</v>
      </c>
      <c r="F165" s="287" t="s">
        <v>500</v>
      </c>
      <c r="G165" s="285"/>
      <c r="H165" s="288">
        <v>87</v>
      </c>
      <c r="I165" s="289"/>
      <c r="J165" s="285"/>
      <c r="K165" s="285"/>
      <c r="L165" s="290"/>
      <c r="M165" s="291"/>
      <c r="N165" s="292"/>
      <c r="O165" s="292"/>
      <c r="P165" s="292"/>
      <c r="Q165" s="292"/>
      <c r="R165" s="292"/>
      <c r="S165" s="292"/>
      <c r="T165" s="293"/>
      <c r="U165" s="16"/>
      <c r="V165" s="16"/>
      <c r="W165" s="16"/>
      <c r="X165" s="16"/>
      <c r="Y165" s="16"/>
      <c r="Z165" s="16"/>
      <c r="AA165" s="16"/>
      <c r="AB165" s="16"/>
      <c r="AC165" s="16"/>
      <c r="AD165" s="16"/>
      <c r="AE165" s="16"/>
      <c r="AT165" s="294" t="s">
        <v>446</v>
      </c>
      <c r="AU165" s="294" t="s">
        <v>85</v>
      </c>
      <c r="AV165" s="16" t="s">
        <v>360</v>
      </c>
      <c r="AW165" s="16" t="s">
        <v>32</v>
      </c>
      <c r="AX165" s="16" t="s">
        <v>83</v>
      </c>
      <c r="AY165" s="294" t="s">
        <v>342</v>
      </c>
    </row>
    <row r="166" s="2" customFormat="1" ht="16.5" customHeight="1">
      <c r="A166" s="39"/>
      <c r="B166" s="40"/>
      <c r="C166" s="227" t="s">
        <v>386</v>
      </c>
      <c r="D166" s="227" t="s">
        <v>343</v>
      </c>
      <c r="E166" s="228" t="s">
        <v>3058</v>
      </c>
      <c r="F166" s="229" t="s">
        <v>3059</v>
      </c>
      <c r="G166" s="230" t="s">
        <v>562</v>
      </c>
      <c r="H166" s="231">
        <v>5</v>
      </c>
      <c r="I166" s="232"/>
      <c r="J166" s="233">
        <f>ROUND(I166*H166,2)</f>
        <v>0</v>
      </c>
      <c r="K166" s="229" t="s">
        <v>443</v>
      </c>
      <c r="L166" s="45"/>
      <c r="M166" s="234" t="s">
        <v>1</v>
      </c>
      <c r="N166" s="235" t="s">
        <v>41</v>
      </c>
      <c r="O166" s="92"/>
      <c r="P166" s="236">
        <f>O166*H166</f>
        <v>0</v>
      </c>
      <c r="Q166" s="236">
        <v>0</v>
      </c>
      <c r="R166" s="236">
        <f>Q166*H166</f>
        <v>0</v>
      </c>
      <c r="S166" s="236">
        <v>0</v>
      </c>
      <c r="T166" s="237">
        <f>S166*H166</f>
        <v>0</v>
      </c>
      <c r="U166" s="39"/>
      <c r="V166" s="39"/>
      <c r="W166" s="39"/>
      <c r="X166" s="39"/>
      <c r="Y166" s="39"/>
      <c r="Z166" s="39"/>
      <c r="AA166" s="39"/>
      <c r="AB166" s="39"/>
      <c r="AC166" s="39"/>
      <c r="AD166" s="39"/>
      <c r="AE166" s="39"/>
      <c r="AR166" s="238" t="s">
        <v>360</v>
      </c>
      <c r="AT166" s="238" t="s">
        <v>343</v>
      </c>
      <c r="AU166" s="238" t="s">
        <v>85</v>
      </c>
      <c r="AY166" s="18" t="s">
        <v>342</v>
      </c>
      <c r="BE166" s="239">
        <f>IF(N166="základní",J166,0)</f>
        <v>0</v>
      </c>
      <c r="BF166" s="239">
        <f>IF(N166="snížená",J166,0)</f>
        <v>0</v>
      </c>
      <c r="BG166" s="239">
        <f>IF(N166="zákl. přenesená",J166,0)</f>
        <v>0</v>
      </c>
      <c r="BH166" s="239">
        <f>IF(N166="sníž. přenesená",J166,0)</f>
        <v>0</v>
      </c>
      <c r="BI166" s="239">
        <f>IF(N166="nulová",J166,0)</f>
        <v>0</v>
      </c>
      <c r="BJ166" s="18" t="s">
        <v>83</v>
      </c>
      <c r="BK166" s="239">
        <f>ROUND(I166*H166,2)</f>
        <v>0</v>
      </c>
      <c r="BL166" s="18" t="s">
        <v>360</v>
      </c>
      <c r="BM166" s="238" t="s">
        <v>5213</v>
      </c>
    </row>
    <row r="167" s="2" customFormat="1">
      <c r="A167" s="39"/>
      <c r="B167" s="40"/>
      <c r="C167" s="41"/>
      <c r="D167" s="240" t="s">
        <v>349</v>
      </c>
      <c r="E167" s="41"/>
      <c r="F167" s="241" t="s">
        <v>3061</v>
      </c>
      <c r="G167" s="41"/>
      <c r="H167" s="41"/>
      <c r="I167" s="242"/>
      <c r="J167" s="41"/>
      <c r="K167" s="41"/>
      <c r="L167" s="45"/>
      <c r="M167" s="243"/>
      <c r="N167" s="244"/>
      <c r="O167" s="92"/>
      <c r="P167" s="92"/>
      <c r="Q167" s="92"/>
      <c r="R167" s="92"/>
      <c r="S167" s="92"/>
      <c r="T167" s="93"/>
      <c r="U167" s="39"/>
      <c r="V167" s="39"/>
      <c r="W167" s="39"/>
      <c r="X167" s="39"/>
      <c r="Y167" s="39"/>
      <c r="Z167" s="39"/>
      <c r="AA167" s="39"/>
      <c r="AB167" s="39"/>
      <c r="AC167" s="39"/>
      <c r="AD167" s="39"/>
      <c r="AE167" s="39"/>
      <c r="AT167" s="18" t="s">
        <v>349</v>
      </c>
      <c r="AU167" s="18" t="s">
        <v>85</v>
      </c>
    </row>
    <row r="168" s="13" customFormat="1">
      <c r="A168" s="13"/>
      <c r="B168" s="252"/>
      <c r="C168" s="253"/>
      <c r="D168" s="240" t="s">
        <v>446</v>
      </c>
      <c r="E168" s="254" t="s">
        <v>1</v>
      </c>
      <c r="F168" s="255" t="s">
        <v>5209</v>
      </c>
      <c r="G168" s="253"/>
      <c r="H168" s="256">
        <v>5</v>
      </c>
      <c r="I168" s="257"/>
      <c r="J168" s="253"/>
      <c r="K168" s="253"/>
      <c r="L168" s="258"/>
      <c r="M168" s="259"/>
      <c r="N168" s="260"/>
      <c r="O168" s="260"/>
      <c r="P168" s="260"/>
      <c r="Q168" s="260"/>
      <c r="R168" s="260"/>
      <c r="S168" s="260"/>
      <c r="T168" s="261"/>
      <c r="U168" s="13"/>
      <c r="V168" s="13"/>
      <c r="W168" s="13"/>
      <c r="X168" s="13"/>
      <c r="Y168" s="13"/>
      <c r="Z168" s="13"/>
      <c r="AA168" s="13"/>
      <c r="AB168" s="13"/>
      <c r="AC168" s="13"/>
      <c r="AD168" s="13"/>
      <c r="AE168" s="13"/>
      <c r="AT168" s="262" t="s">
        <v>446</v>
      </c>
      <c r="AU168" s="262" t="s">
        <v>85</v>
      </c>
      <c r="AV168" s="13" t="s">
        <v>85</v>
      </c>
      <c r="AW168" s="13" t="s">
        <v>32</v>
      </c>
      <c r="AX168" s="13" t="s">
        <v>83</v>
      </c>
      <c r="AY168" s="262" t="s">
        <v>342</v>
      </c>
    </row>
    <row r="169" s="2" customFormat="1" ht="21.75" customHeight="1">
      <c r="A169" s="39"/>
      <c r="B169" s="40"/>
      <c r="C169" s="227" t="s">
        <v>392</v>
      </c>
      <c r="D169" s="227" t="s">
        <v>343</v>
      </c>
      <c r="E169" s="228" t="s">
        <v>614</v>
      </c>
      <c r="F169" s="229" t="s">
        <v>615</v>
      </c>
      <c r="G169" s="230" t="s">
        <v>562</v>
      </c>
      <c r="H169" s="231">
        <v>117</v>
      </c>
      <c r="I169" s="232"/>
      <c r="J169" s="233">
        <f>ROUND(I169*H169,2)</f>
        <v>0</v>
      </c>
      <c r="K169" s="229" t="s">
        <v>443</v>
      </c>
      <c r="L169" s="45"/>
      <c r="M169" s="234" t="s">
        <v>1</v>
      </c>
      <c r="N169" s="235" t="s">
        <v>41</v>
      </c>
      <c r="O169" s="92"/>
      <c r="P169" s="236">
        <f>O169*H169</f>
        <v>0</v>
      </c>
      <c r="Q169" s="236">
        <v>0</v>
      </c>
      <c r="R169" s="236">
        <f>Q169*H169</f>
        <v>0</v>
      </c>
      <c r="S169" s="236">
        <v>0</v>
      </c>
      <c r="T169" s="237">
        <f>S169*H169</f>
        <v>0</v>
      </c>
      <c r="U169" s="39"/>
      <c r="V169" s="39"/>
      <c r="W169" s="39"/>
      <c r="X169" s="39"/>
      <c r="Y169" s="39"/>
      <c r="Z169" s="39"/>
      <c r="AA169" s="39"/>
      <c r="AB169" s="39"/>
      <c r="AC169" s="39"/>
      <c r="AD169" s="39"/>
      <c r="AE169" s="39"/>
      <c r="AR169" s="238" t="s">
        <v>360</v>
      </c>
      <c r="AT169" s="238" t="s">
        <v>343</v>
      </c>
      <c r="AU169" s="238" t="s">
        <v>85</v>
      </c>
      <c r="AY169" s="18" t="s">
        <v>342</v>
      </c>
      <c r="BE169" s="239">
        <f>IF(N169="základní",J169,0)</f>
        <v>0</v>
      </c>
      <c r="BF169" s="239">
        <f>IF(N169="snížená",J169,0)</f>
        <v>0</v>
      </c>
      <c r="BG169" s="239">
        <f>IF(N169="zákl. přenesená",J169,0)</f>
        <v>0</v>
      </c>
      <c r="BH169" s="239">
        <f>IF(N169="sníž. přenesená",J169,0)</f>
        <v>0</v>
      </c>
      <c r="BI169" s="239">
        <f>IF(N169="nulová",J169,0)</f>
        <v>0</v>
      </c>
      <c r="BJ169" s="18" t="s">
        <v>83</v>
      </c>
      <c r="BK169" s="239">
        <f>ROUND(I169*H169,2)</f>
        <v>0</v>
      </c>
      <c r="BL169" s="18" t="s">
        <v>360</v>
      </c>
      <c r="BM169" s="238" t="s">
        <v>5214</v>
      </c>
    </row>
    <row r="170" s="2" customFormat="1">
      <c r="A170" s="39"/>
      <c r="B170" s="40"/>
      <c r="C170" s="41"/>
      <c r="D170" s="240" t="s">
        <v>349</v>
      </c>
      <c r="E170" s="41"/>
      <c r="F170" s="241" t="s">
        <v>617</v>
      </c>
      <c r="G170" s="41"/>
      <c r="H170" s="41"/>
      <c r="I170" s="242"/>
      <c r="J170" s="41"/>
      <c r="K170" s="41"/>
      <c r="L170" s="45"/>
      <c r="M170" s="243"/>
      <c r="N170" s="244"/>
      <c r="O170" s="92"/>
      <c r="P170" s="92"/>
      <c r="Q170" s="92"/>
      <c r="R170" s="92"/>
      <c r="S170" s="92"/>
      <c r="T170" s="93"/>
      <c r="U170" s="39"/>
      <c r="V170" s="39"/>
      <c r="W170" s="39"/>
      <c r="X170" s="39"/>
      <c r="Y170" s="39"/>
      <c r="Z170" s="39"/>
      <c r="AA170" s="39"/>
      <c r="AB170" s="39"/>
      <c r="AC170" s="39"/>
      <c r="AD170" s="39"/>
      <c r="AE170" s="39"/>
      <c r="AT170" s="18" t="s">
        <v>349</v>
      </c>
      <c r="AU170" s="18" t="s">
        <v>85</v>
      </c>
    </row>
    <row r="171" s="14" customFormat="1">
      <c r="A171" s="14"/>
      <c r="B171" s="263"/>
      <c r="C171" s="264"/>
      <c r="D171" s="240" t="s">
        <v>446</v>
      </c>
      <c r="E171" s="265" t="s">
        <v>1</v>
      </c>
      <c r="F171" s="266" t="s">
        <v>618</v>
      </c>
      <c r="G171" s="264"/>
      <c r="H171" s="265" t="s">
        <v>1</v>
      </c>
      <c r="I171" s="267"/>
      <c r="J171" s="264"/>
      <c r="K171" s="264"/>
      <c r="L171" s="268"/>
      <c r="M171" s="269"/>
      <c r="N171" s="270"/>
      <c r="O171" s="270"/>
      <c r="P171" s="270"/>
      <c r="Q171" s="270"/>
      <c r="R171" s="270"/>
      <c r="S171" s="270"/>
      <c r="T171" s="271"/>
      <c r="U171" s="14"/>
      <c r="V171" s="14"/>
      <c r="W171" s="14"/>
      <c r="X171" s="14"/>
      <c r="Y171" s="14"/>
      <c r="Z171" s="14"/>
      <c r="AA171" s="14"/>
      <c r="AB171" s="14"/>
      <c r="AC171" s="14"/>
      <c r="AD171" s="14"/>
      <c r="AE171" s="14"/>
      <c r="AT171" s="272" t="s">
        <v>446</v>
      </c>
      <c r="AU171" s="272" t="s">
        <v>85</v>
      </c>
      <c r="AV171" s="14" t="s">
        <v>83</v>
      </c>
      <c r="AW171" s="14" t="s">
        <v>32</v>
      </c>
      <c r="AX171" s="14" t="s">
        <v>76</v>
      </c>
      <c r="AY171" s="272" t="s">
        <v>342</v>
      </c>
    </row>
    <row r="172" s="13" customFormat="1">
      <c r="A172" s="13"/>
      <c r="B172" s="252"/>
      <c r="C172" s="253"/>
      <c r="D172" s="240" t="s">
        <v>446</v>
      </c>
      <c r="E172" s="254" t="s">
        <v>1</v>
      </c>
      <c r="F172" s="255" t="s">
        <v>5215</v>
      </c>
      <c r="G172" s="253"/>
      <c r="H172" s="256">
        <v>75</v>
      </c>
      <c r="I172" s="257"/>
      <c r="J172" s="253"/>
      <c r="K172" s="253"/>
      <c r="L172" s="258"/>
      <c r="M172" s="259"/>
      <c r="N172" s="260"/>
      <c r="O172" s="260"/>
      <c r="P172" s="260"/>
      <c r="Q172" s="260"/>
      <c r="R172" s="260"/>
      <c r="S172" s="260"/>
      <c r="T172" s="261"/>
      <c r="U172" s="13"/>
      <c r="V172" s="13"/>
      <c r="W172" s="13"/>
      <c r="X172" s="13"/>
      <c r="Y172" s="13"/>
      <c r="Z172" s="13"/>
      <c r="AA172" s="13"/>
      <c r="AB172" s="13"/>
      <c r="AC172" s="13"/>
      <c r="AD172" s="13"/>
      <c r="AE172" s="13"/>
      <c r="AT172" s="262" t="s">
        <v>446</v>
      </c>
      <c r="AU172" s="262" t="s">
        <v>85</v>
      </c>
      <c r="AV172" s="13" t="s">
        <v>85</v>
      </c>
      <c r="AW172" s="13" t="s">
        <v>32</v>
      </c>
      <c r="AX172" s="13" t="s">
        <v>76</v>
      </c>
      <c r="AY172" s="262" t="s">
        <v>342</v>
      </c>
    </row>
    <row r="173" s="13" customFormat="1">
      <c r="A173" s="13"/>
      <c r="B173" s="252"/>
      <c r="C173" s="253"/>
      <c r="D173" s="240" t="s">
        <v>446</v>
      </c>
      <c r="E173" s="254" t="s">
        <v>1</v>
      </c>
      <c r="F173" s="255" t="s">
        <v>5216</v>
      </c>
      <c r="G173" s="253"/>
      <c r="H173" s="256">
        <v>42</v>
      </c>
      <c r="I173" s="257"/>
      <c r="J173" s="253"/>
      <c r="K173" s="253"/>
      <c r="L173" s="258"/>
      <c r="M173" s="259"/>
      <c r="N173" s="260"/>
      <c r="O173" s="260"/>
      <c r="P173" s="260"/>
      <c r="Q173" s="260"/>
      <c r="R173" s="260"/>
      <c r="S173" s="260"/>
      <c r="T173" s="261"/>
      <c r="U173" s="13"/>
      <c r="V173" s="13"/>
      <c r="W173" s="13"/>
      <c r="X173" s="13"/>
      <c r="Y173" s="13"/>
      <c r="Z173" s="13"/>
      <c r="AA173" s="13"/>
      <c r="AB173" s="13"/>
      <c r="AC173" s="13"/>
      <c r="AD173" s="13"/>
      <c r="AE173" s="13"/>
      <c r="AT173" s="262" t="s">
        <v>446</v>
      </c>
      <c r="AU173" s="262" t="s">
        <v>85</v>
      </c>
      <c r="AV173" s="13" t="s">
        <v>85</v>
      </c>
      <c r="AW173" s="13" t="s">
        <v>32</v>
      </c>
      <c r="AX173" s="13" t="s">
        <v>76</v>
      </c>
      <c r="AY173" s="262" t="s">
        <v>342</v>
      </c>
    </row>
    <row r="174" s="16" customFormat="1">
      <c r="A174" s="16"/>
      <c r="B174" s="284"/>
      <c r="C174" s="285"/>
      <c r="D174" s="240" t="s">
        <v>446</v>
      </c>
      <c r="E174" s="286" t="s">
        <v>1</v>
      </c>
      <c r="F174" s="287" t="s">
        <v>500</v>
      </c>
      <c r="G174" s="285"/>
      <c r="H174" s="288">
        <v>117</v>
      </c>
      <c r="I174" s="289"/>
      <c r="J174" s="285"/>
      <c r="K174" s="285"/>
      <c r="L174" s="290"/>
      <c r="M174" s="291"/>
      <c r="N174" s="292"/>
      <c r="O174" s="292"/>
      <c r="P174" s="292"/>
      <c r="Q174" s="292"/>
      <c r="R174" s="292"/>
      <c r="S174" s="292"/>
      <c r="T174" s="293"/>
      <c r="U174" s="16"/>
      <c r="V174" s="16"/>
      <c r="W174" s="16"/>
      <c r="X174" s="16"/>
      <c r="Y174" s="16"/>
      <c r="Z174" s="16"/>
      <c r="AA174" s="16"/>
      <c r="AB174" s="16"/>
      <c r="AC174" s="16"/>
      <c r="AD174" s="16"/>
      <c r="AE174" s="16"/>
      <c r="AT174" s="294" t="s">
        <v>446</v>
      </c>
      <c r="AU174" s="294" t="s">
        <v>85</v>
      </c>
      <c r="AV174" s="16" t="s">
        <v>360</v>
      </c>
      <c r="AW174" s="16" t="s">
        <v>32</v>
      </c>
      <c r="AX174" s="16" t="s">
        <v>83</v>
      </c>
      <c r="AY174" s="294" t="s">
        <v>342</v>
      </c>
    </row>
    <row r="175" s="2" customFormat="1" ht="16.5" customHeight="1">
      <c r="A175" s="39"/>
      <c r="B175" s="40"/>
      <c r="C175" s="295" t="s">
        <v>397</v>
      </c>
      <c r="D175" s="295" t="s">
        <v>621</v>
      </c>
      <c r="E175" s="296" t="s">
        <v>622</v>
      </c>
      <c r="F175" s="297" t="s">
        <v>623</v>
      </c>
      <c r="G175" s="298" t="s">
        <v>462</v>
      </c>
      <c r="H175" s="299">
        <v>234</v>
      </c>
      <c r="I175" s="300"/>
      <c r="J175" s="301">
        <f>ROUND(I175*H175,2)</f>
        <v>0</v>
      </c>
      <c r="K175" s="297" t="s">
        <v>1</v>
      </c>
      <c r="L175" s="302"/>
      <c r="M175" s="303" t="s">
        <v>1</v>
      </c>
      <c r="N175" s="304" t="s">
        <v>41</v>
      </c>
      <c r="O175" s="92"/>
      <c r="P175" s="236">
        <f>O175*H175</f>
        <v>0</v>
      </c>
      <c r="Q175" s="236">
        <v>0</v>
      </c>
      <c r="R175" s="236">
        <f>Q175*H175</f>
        <v>0</v>
      </c>
      <c r="S175" s="236">
        <v>0</v>
      </c>
      <c r="T175" s="237">
        <f>S175*H175</f>
        <v>0</v>
      </c>
      <c r="U175" s="39"/>
      <c r="V175" s="39"/>
      <c r="W175" s="39"/>
      <c r="X175" s="39"/>
      <c r="Y175" s="39"/>
      <c r="Z175" s="39"/>
      <c r="AA175" s="39"/>
      <c r="AB175" s="39"/>
      <c r="AC175" s="39"/>
      <c r="AD175" s="39"/>
      <c r="AE175" s="39"/>
      <c r="AR175" s="238" t="s">
        <v>376</v>
      </c>
      <c r="AT175" s="238" t="s">
        <v>621</v>
      </c>
      <c r="AU175" s="238" t="s">
        <v>85</v>
      </c>
      <c r="AY175" s="18" t="s">
        <v>342</v>
      </c>
      <c r="BE175" s="239">
        <f>IF(N175="základní",J175,0)</f>
        <v>0</v>
      </c>
      <c r="BF175" s="239">
        <f>IF(N175="snížená",J175,0)</f>
        <v>0</v>
      </c>
      <c r="BG175" s="239">
        <f>IF(N175="zákl. přenesená",J175,0)</f>
        <v>0</v>
      </c>
      <c r="BH175" s="239">
        <f>IF(N175="sníž. přenesená",J175,0)</f>
        <v>0</v>
      </c>
      <c r="BI175" s="239">
        <f>IF(N175="nulová",J175,0)</f>
        <v>0</v>
      </c>
      <c r="BJ175" s="18" t="s">
        <v>83</v>
      </c>
      <c r="BK175" s="239">
        <f>ROUND(I175*H175,2)</f>
        <v>0</v>
      </c>
      <c r="BL175" s="18" t="s">
        <v>360</v>
      </c>
      <c r="BM175" s="238" t="s">
        <v>5217</v>
      </c>
    </row>
    <row r="176" s="2" customFormat="1">
      <c r="A176" s="39"/>
      <c r="B176" s="40"/>
      <c r="C176" s="41"/>
      <c r="D176" s="240" t="s">
        <v>349</v>
      </c>
      <c r="E176" s="41"/>
      <c r="F176" s="241" t="s">
        <v>623</v>
      </c>
      <c r="G176" s="41"/>
      <c r="H176" s="41"/>
      <c r="I176" s="242"/>
      <c r="J176" s="41"/>
      <c r="K176" s="41"/>
      <c r="L176" s="45"/>
      <c r="M176" s="243"/>
      <c r="N176" s="244"/>
      <c r="O176" s="92"/>
      <c r="P176" s="92"/>
      <c r="Q176" s="92"/>
      <c r="R176" s="92"/>
      <c r="S176" s="92"/>
      <c r="T176" s="93"/>
      <c r="U176" s="39"/>
      <c r="V176" s="39"/>
      <c r="W176" s="39"/>
      <c r="X176" s="39"/>
      <c r="Y176" s="39"/>
      <c r="Z176" s="39"/>
      <c r="AA176" s="39"/>
      <c r="AB176" s="39"/>
      <c r="AC176" s="39"/>
      <c r="AD176" s="39"/>
      <c r="AE176" s="39"/>
      <c r="AT176" s="18" t="s">
        <v>349</v>
      </c>
      <c r="AU176" s="18" t="s">
        <v>85</v>
      </c>
    </row>
    <row r="177" s="13" customFormat="1">
      <c r="A177" s="13"/>
      <c r="B177" s="252"/>
      <c r="C177" s="253"/>
      <c r="D177" s="240" t="s">
        <v>446</v>
      </c>
      <c r="E177" s="254" t="s">
        <v>1</v>
      </c>
      <c r="F177" s="255" t="s">
        <v>5218</v>
      </c>
      <c r="G177" s="253"/>
      <c r="H177" s="256">
        <v>234</v>
      </c>
      <c r="I177" s="257"/>
      <c r="J177" s="253"/>
      <c r="K177" s="253"/>
      <c r="L177" s="258"/>
      <c r="M177" s="259"/>
      <c r="N177" s="260"/>
      <c r="O177" s="260"/>
      <c r="P177" s="260"/>
      <c r="Q177" s="260"/>
      <c r="R177" s="260"/>
      <c r="S177" s="260"/>
      <c r="T177" s="261"/>
      <c r="U177" s="13"/>
      <c r="V177" s="13"/>
      <c r="W177" s="13"/>
      <c r="X177" s="13"/>
      <c r="Y177" s="13"/>
      <c r="Z177" s="13"/>
      <c r="AA177" s="13"/>
      <c r="AB177" s="13"/>
      <c r="AC177" s="13"/>
      <c r="AD177" s="13"/>
      <c r="AE177" s="13"/>
      <c r="AT177" s="262" t="s">
        <v>446</v>
      </c>
      <c r="AU177" s="262" t="s">
        <v>85</v>
      </c>
      <c r="AV177" s="13" t="s">
        <v>85</v>
      </c>
      <c r="AW177" s="13" t="s">
        <v>32</v>
      </c>
      <c r="AX177" s="13" t="s">
        <v>83</v>
      </c>
      <c r="AY177" s="262" t="s">
        <v>342</v>
      </c>
    </row>
    <row r="178" s="2" customFormat="1" ht="16.5" customHeight="1">
      <c r="A178" s="39"/>
      <c r="B178" s="40"/>
      <c r="C178" s="227" t="s">
        <v>401</v>
      </c>
      <c r="D178" s="227" t="s">
        <v>343</v>
      </c>
      <c r="E178" s="228" t="s">
        <v>627</v>
      </c>
      <c r="F178" s="229" t="s">
        <v>628</v>
      </c>
      <c r="G178" s="230" t="s">
        <v>562</v>
      </c>
      <c r="H178" s="231">
        <v>92</v>
      </c>
      <c r="I178" s="232"/>
      <c r="J178" s="233">
        <f>ROUND(I178*H178,2)</f>
        <v>0</v>
      </c>
      <c r="K178" s="229" t="s">
        <v>443</v>
      </c>
      <c r="L178" s="45"/>
      <c r="M178" s="234" t="s">
        <v>1</v>
      </c>
      <c r="N178" s="235" t="s">
        <v>41</v>
      </c>
      <c r="O178" s="92"/>
      <c r="P178" s="236">
        <f>O178*H178</f>
        <v>0</v>
      </c>
      <c r="Q178" s="236">
        <v>0</v>
      </c>
      <c r="R178" s="236">
        <f>Q178*H178</f>
        <v>0</v>
      </c>
      <c r="S178" s="236">
        <v>0</v>
      </c>
      <c r="T178" s="237">
        <f>S178*H178</f>
        <v>0</v>
      </c>
      <c r="U178" s="39"/>
      <c r="V178" s="39"/>
      <c r="W178" s="39"/>
      <c r="X178" s="39"/>
      <c r="Y178" s="39"/>
      <c r="Z178" s="39"/>
      <c r="AA178" s="39"/>
      <c r="AB178" s="39"/>
      <c r="AC178" s="39"/>
      <c r="AD178" s="39"/>
      <c r="AE178" s="39"/>
      <c r="AR178" s="238" t="s">
        <v>360</v>
      </c>
      <c r="AT178" s="238" t="s">
        <v>343</v>
      </c>
      <c r="AU178" s="238" t="s">
        <v>85</v>
      </c>
      <c r="AY178" s="18" t="s">
        <v>342</v>
      </c>
      <c r="BE178" s="239">
        <f>IF(N178="základní",J178,0)</f>
        <v>0</v>
      </c>
      <c r="BF178" s="239">
        <f>IF(N178="snížená",J178,0)</f>
        <v>0</v>
      </c>
      <c r="BG178" s="239">
        <f>IF(N178="zákl. přenesená",J178,0)</f>
        <v>0</v>
      </c>
      <c r="BH178" s="239">
        <f>IF(N178="sníž. přenesená",J178,0)</f>
        <v>0</v>
      </c>
      <c r="BI178" s="239">
        <f>IF(N178="nulová",J178,0)</f>
        <v>0</v>
      </c>
      <c r="BJ178" s="18" t="s">
        <v>83</v>
      </c>
      <c r="BK178" s="239">
        <f>ROUND(I178*H178,2)</f>
        <v>0</v>
      </c>
      <c r="BL178" s="18" t="s">
        <v>360</v>
      </c>
      <c r="BM178" s="238" t="s">
        <v>5219</v>
      </c>
    </row>
    <row r="179" s="2" customFormat="1">
      <c r="A179" s="39"/>
      <c r="B179" s="40"/>
      <c r="C179" s="41"/>
      <c r="D179" s="240" t="s">
        <v>349</v>
      </c>
      <c r="E179" s="41"/>
      <c r="F179" s="241" t="s">
        <v>630</v>
      </c>
      <c r="G179" s="41"/>
      <c r="H179" s="41"/>
      <c r="I179" s="242"/>
      <c r="J179" s="41"/>
      <c r="K179" s="41"/>
      <c r="L179" s="45"/>
      <c r="M179" s="243"/>
      <c r="N179" s="244"/>
      <c r="O179" s="92"/>
      <c r="P179" s="92"/>
      <c r="Q179" s="92"/>
      <c r="R179" s="92"/>
      <c r="S179" s="92"/>
      <c r="T179" s="93"/>
      <c r="U179" s="39"/>
      <c r="V179" s="39"/>
      <c r="W179" s="39"/>
      <c r="X179" s="39"/>
      <c r="Y179" s="39"/>
      <c r="Z179" s="39"/>
      <c r="AA179" s="39"/>
      <c r="AB179" s="39"/>
      <c r="AC179" s="39"/>
      <c r="AD179" s="39"/>
      <c r="AE179" s="39"/>
      <c r="AT179" s="18" t="s">
        <v>349</v>
      </c>
      <c r="AU179" s="18" t="s">
        <v>85</v>
      </c>
    </row>
    <row r="180" s="13" customFormat="1">
      <c r="A180" s="13"/>
      <c r="B180" s="252"/>
      <c r="C180" s="253"/>
      <c r="D180" s="240" t="s">
        <v>446</v>
      </c>
      <c r="E180" s="254" t="s">
        <v>1</v>
      </c>
      <c r="F180" s="255" t="s">
        <v>5220</v>
      </c>
      <c r="G180" s="253"/>
      <c r="H180" s="256">
        <v>92</v>
      </c>
      <c r="I180" s="257"/>
      <c r="J180" s="253"/>
      <c r="K180" s="253"/>
      <c r="L180" s="258"/>
      <c r="M180" s="259"/>
      <c r="N180" s="260"/>
      <c r="O180" s="260"/>
      <c r="P180" s="260"/>
      <c r="Q180" s="260"/>
      <c r="R180" s="260"/>
      <c r="S180" s="260"/>
      <c r="T180" s="261"/>
      <c r="U180" s="13"/>
      <c r="V180" s="13"/>
      <c r="W180" s="13"/>
      <c r="X180" s="13"/>
      <c r="Y180" s="13"/>
      <c r="Z180" s="13"/>
      <c r="AA180" s="13"/>
      <c r="AB180" s="13"/>
      <c r="AC180" s="13"/>
      <c r="AD180" s="13"/>
      <c r="AE180" s="13"/>
      <c r="AT180" s="262" t="s">
        <v>446</v>
      </c>
      <c r="AU180" s="262" t="s">
        <v>85</v>
      </c>
      <c r="AV180" s="13" t="s">
        <v>85</v>
      </c>
      <c r="AW180" s="13" t="s">
        <v>32</v>
      </c>
      <c r="AX180" s="13" t="s">
        <v>83</v>
      </c>
      <c r="AY180" s="262" t="s">
        <v>342</v>
      </c>
    </row>
    <row r="181" s="2" customFormat="1" ht="16.5" customHeight="1">
      <c r="A181" s="39"/>
      <c r="B181" s="40"/>
      <c r="C181" s="227" t="s">
        <v>408</v>
      </c>
      <c r="D181" s="227" t="s">
        <v>343</v>
      </c>
      <c r="E181" s="228" t="s">
        <v>633</v>
      </c>
      <c r="F181" s="229" t="s">
        <v>634</v>
      </c>
      <c r="G181" s="230" t="s">
        <v>462</v>
      </c>
      <c r="H181" s="231">
        <v>174</v>
      </c>
      <c r="I181" s="232"/>
      <c r="J181" s="233">
        <f>ROUND(I181*H181,2)</f>
        <v>0</v>
      </c>
      <c r="K181" s="229" t="s">
        <v>443</v>
      </c>
      <c r="L181" s="45"/>
      <c r="M181" s="234" t="s">
        <v>1</v>
      </c>
      <c r="N181" s="235" t="s">
        <v>41</v>
      </c>
      <c r="O181" s="92"/>
      <c r="P181" s="236">
        <f>O181*H181</f>
        <v>0</v>
      </c>
      <c r="Q181" s="236">
        <v>0</v>
      </c>
      <c r="R181" s="236">
        <f>Q181*H181</f>
        <v>0</v>
      </c>
      <c r="S181" s="236">
        <v>0</v>
      </c>
      <c r="T181" s="237">
        <f>S181*H181</f>
        <v>0</v>
      </c>
      <c r="U181" s="39"/>
      <c r="V181" s="39"/>
      <c r="W181" s="39"/>
      <c r="X181" s="39"/>
      <c r="Y181" s="39"/>
      <c r="Z181" s="39"/>
      <c r="AA181" s="39"/>
      <c r="AB181" s="39"/>
      <c r="AC181" s="39"/>
      <c r="AD181" s="39"/>
      <c r="AE181" s="39"/>
      <c r="AR181" s="238" t="s">
        <v>360</v>
      </c>
      <c r="AT181" s="238" t="s">
        <v>343</v>
      </c>
      <c r="AU181" s="238" t="s">
        <v>85</v>
      </c>
      <c r="AY181" s="18" t="s">
        <v>342</v>
      </c>
      <c r="BE181" s="239">
        <f>IF(N181="základní",J181,0)</f>
        <v>0</v>
      </c>
      <c r="BF181" s="239">
        <f>IF(N181="snížená",J181,0)</f>
        <v>0</v>
      </c>
      <c r="BG181" s="239">
        <f>IF(N181="zákl. přenesená",J181,0)</f>
        <v>0</v>
      </c>
      <c r="BH181" s="239">
        <f>IF(N181="sníž. přenesená",J181,0)</f>
        <v>0</v>
      </c>
      <c r="BI181" s="239">
        <f>IF(N181="nulová",J181,0)</f>
        <v>0</v>
      </c>
      <c r="BJ181" s="18" t="s">
        <v>83</v>
      </c>
      <c r="BK181" s="239">
        <f>ROUND(I181*H181,2)</f>
        <v>0</v>
      </c>
      <c r="BL181" s="18" t="s">
        <v>360</v>
      </c>
      <c r="BM181" s="238" t="s">
        <v>5221</v>
      </c>
    </row>
    <row r="182" s="2" customFormat="1">
      <c r="A182" s="39"/>
      <c r="B182" s="40"/>
      <c r="C182" s="41"/>
      <c r="D182" s="240" t="s">
        <v>349</v>
      </c>
      <c r="E182" s="41"/>
      <c r="F182" s="241" t="s">
        <v>636</v>
      </c>
      <c r="G182" s="41"/>
      <c r="H182" s="41"/>
      <c r="I182" s="242"/>
      <c r="J182" s="41"/>
      <c r="K182" s="41"/>
      <c r="L182" s="45"/>
      <c r="M182" s="243"/>
      <c r="N182" s="244"/>
      <c r="O182" s="92"/>
      <c r="P182" s="92"/>
      <c r="Q182" s="92"/>
      <c r="R182" s="92"/>
      <c r="S182" s="92"/>
      <c r="T182" s="93"/>
      <c r="U182" s="39"/>
      <c r="V182" s="39"/>
      <c r="W182" s="39"/>
      <c r="X182" s="39"/>
      <c r="Y182" s="39"/>
      <c r="Z182" s="39"/>
      <c r="AA182" s="39"/>
      <c r="AB182" s="39"/>
      <c r="AC182" s="39"/>
      <c r="AD182" s="39"/>
      <c r="AE182" s="39"/>
      <c r="AT182" s="18" t="s">
        <v>349</v>
      </c>
      <c r="AU182" s="18" t="s">
        <v>85</v>
      </c>
    </row>
    <row r="183" s="13" customFormat="1">
      <c r="A183" s="13"/>
      <c r="B183" s="252"/>
      <c r="C183" s="253"/>
      <c r="D183" s="240" t="s">
        <v>446</v>
      </c>
      <c r="E183" s="254" t="s">
        <v>1</v>
      </c>
      <c r="F183" s="255" t="s">
        <v>5222</v>
      </c>
      <c r="G183" s="253"/>
      <c r="H183" s="256">
        <v>87</v>
      </c>
      <c r="I183" s="257"/>
      <c r="J183" s="253"/>
      <c r="K183" s="253"/>
      <c r="L183" s="258"/>
      <c r="M183" s="259"/>
      <c r="N183" s="260"/>
      <c r="O183" s="260"/>
      <c r="P183" s="260"/>
      <c r="Q183" s="260"/>
      <c r="R183" s="260"/>
      <c r="S183" s="260"/>
      <c r="T183" s="261"/>
      <c r="U183" s="13"/>
      <c r="V183" s="13"/>
      <c r="W183" s="13"/>
      <c r="X183" s="13"/>
      <c r="Y183" s="13"/>
      <c r="Z183" s="13"/>
      <c r="AA183" s="13"/>
      <c r="AB183" s="13"/>
      <c r="AC183" s="13"/>
      <c r="AD183" s="13"/>
      <c r="AE183" s="13"/>
      <c r="AT183" s="262" t="s">
        <v>446</v>
      </c>
      <c r="AU183" s="262" t="s">
        <v>85</v>
      </c>
      <c r="AV183" s="13" t="s">
        <v>85</v>
      </c>
      <c r="AW183" s="13" t="s">
        <v>32</v>
      </c>
      <c r="AX183" s="13" t="s">
        <v>76</v>
      </c>
      <c r="AY183" s="262" t="s">
        <v>342</v>
      </c>
    </row>
    <row r="184" s="13" customFormat="1">
      <c r="A184" s="13"/>
      <c r="B184" s="252"/>
      <c r="C184" s="253"/>
      <c r="D184" s="240" t="s">
        <v>446</v>
      </c>
      <c r="E184" s="254" t="s">
        <v>1</v>
      </c>
      <c r="F184" s="255" t="s">
        <v>5223</v>
      </c>
      <c r="G184" s="253"/>
      <c r="H184" s="256">
        <v>174</v>
      </c>
      <c r="I184" s="257"/>
      <c r="J184" s="253"/>
      <c r="K184" s="253"/>
      <c r="L184" s="258"/>
      <c r="M184" s="259"/>
      <c r="N184" s="260"/>
      <c r="O184" s="260"/>
      <c r="P184" s="260"/>
      <c r="Q184" s="260"/>
      <c r="R184" s="260"/>
      <c r="S184" s="260"/>
      <c r="T184" s="261"/>
      <c r="U184" s="13"/>
      <c r="V184" s="13"/>
      <c r="W184" s="13"/>
      <c r="X184" s="13"/>
      <c r="Y184" s="13"/>
      <c r="Z184" s="13"/>
      <c r="AA184" s="13"/>
      <c r="AB184" s="13"/>
      <c r="AC184" s="13"/>
      <c r="AD184" s="13"/>
      <c r="AE184" s="13"/>
      <c r="AT184" s="262" t="s">
        <v>446</v>
      </c>
      <c r="AU184" s="262" t="s">
        <v>85</v>
      </c>
      <c r="AV184" s="13" t="s">
        <v>85</v>
      </c>
      <c r="AW184" s="13" t="s">
        <v>32</v>
      </c>
      <c r="AX184" s="13" t="s">
        <v>83</v>
      </c>
      <c r="AY184" s="262" t="s">
        <v>342</v>
      </c>
    </row>
    <row r="185" s="2" customFormat="1" ht="16.5" customHeight="1">
      <c r="A185" s="39"/>
      <c r="B185" s="40"/>
      <c r="C185" s="227" t="s">
        <v>8</v>
      </c>
      <c r="D185" s="227" t="s">
        <v>343</v>
      </c>
      <c r="E185" s="228" t="s">
        <v>1713</v>
      </c>
      <c r="F185" s="229" t="s">
        <v>1714</v>
      </c>
      <c r="G185" s="230" t="s">
        <v>473</v>
      </c>
      <c r="H185" s="231">
        <v>40</v>
      </c>
      <c r="I185" s="232"/>
      <c r="J185" s="233">
        <f>ROUND(I185*H185,2)</f>
        <v>0</v>
      </c>
      <c r="K185" s="229" t="s">
        <v>443</v>
      </c>
      <c r="L185" s="45"/>
      <c r="M185" s="234" t="s">
        <v>1</v>
      </c>
      <c r="N185" s="235" t="s">
        <v>41</v>
      </c>
      <c r="O185" s="92"/>
      <c r="P185" s="236">
        <f>O185*H185</f>
        <v>0</v>
      </c>
      <c r="Q185" s="236">
        <v>0</v>
      </c>
      <c r="R185" s="236">
        <f>Q185*H185</f>
        <v>0</v>
      </c>
      <c r="S185" s="236">
        <v>0</v>
      </c>
      <c r="T185" s="237">
        <f>S185*H185</f>
        <v>0</v>
      </c>
      <c r="U185" s="39"/>
      <c r="V185" s="39"/>
      <c r="W185" s="39"/>
      <c r="X185" s="39"/>
      <c r="Y185" s="39"/>
      <c r="Z185" s="39"/>
      <c r="AA185" s="39"/>
      <c r="AB185" s="39"/>
      <c r="AC185" s="39"/>
      <c r="AD185" s="39"/>
      <c r="AE185" s="39"/>
      <c r="AR185" s="238" t="s">
        <v>360</v>
      </c>
      <c r="AT185" s="238" t="s">
        <v>343</v>
      </c>
      <c r="AU185" s="238" t="s">
        <v>85</v>
      </c>
      <c r="AY185" s="18" t="s">
        <v>342</v>
      </c>
      <c r="BE185" s="239">
        <f>IF(N185="základní",J185,0)</f>
        <v>0</v>
      </c>
      <c r="BF185" s="239">
        <f>IF(N185="snížená",J185,0)</f>
        <v>0</v>
      </c>
      <c r="BG185" s="239">
        <f>IF(N185="zákl. přenesená",J185,0)</f>
        <v>0</v>
      </c>
      <c r="BH185" s="239">
        <f>IF(N185="sníž. přenesená",J185,0)</f>
        <v>0</v>
      </c>
      <c r="BI185" s="239">
        <f>IF(N185="nulová",J185,0)</f>
        <v>0</v>
      </c>
      <c r="BJ185" s="18" t="s">
        <v>83</v>
      </c>
      <c r="BK185" s="239">
        <f>ROUND(I185*H185,2)</f>
        <v>0</v>
      </c>
      <c r="BL185" s="18" t="s">
        <v>360</v>
      </c>
      <c r="BM185" s="238" t="s">
        <v>5224</v>
      </c>
    </row>
    <row r="186" s="2" customFormat="1">
      <c r="A186" s="39"/>
      <c r="B186" s="40"/>
      <c r="C186" s="41"/>
      <c r="D186" s="240" t="s">
        <v>349</v>
      </c>
      <c r="E186" s="41"/>
      <c r="F186" s="241" t="s">
        <v>1716</v>
      </c>
      <c r="G186" s="41"/>
      <c r="H186" s="41"/>
      <c r="I186" s="242"/>
      <c r="J186" s="41"/>
      <c r="K186" s="41"/>
      <c r="L186" s="45"/>
      <c r="M186" s="243"/>
      <c r="N186" s="244"/>
      <c r="O186" s="92"/>
      <c r="P186" s="92"/>
      <c r="Q186" s="92"/>
      <c r="R186" s="92"/>
      <c r="S186" s="92"/>
      <c r="T186" s="93"/>
      <c r="U186" s="39"/>
      <c r="V186" s="39"/>
      <c r="W186" s="39"/>
      <c r="X186" s="39"/>
      <c r="Y186" s="39"/>
      <c r="Z186" s="39"/>
      <c r="AA186" s="39"/>
      <c r="AB186" s="39"/>
      <c r="AC186" s="39"/>
      <c r="AD186" s="39"/>
      <c r="AE186" s="39"/>
      <c r="AT186" s="18" t="s">
        <v>349</v>
      </c>
      <c r="AU186" s="18" t="s">
        <v>85</v>
      </c>
    </row>
    <row r="187" s="13" customFormat="1">
      <c r="A187" s="13"/>
      <c r="B187" s="252"/>
      <c r="C187" s="253"/>
      <c r="D187" s="240" t="s">
        <v>446</v>
      </c>
      <c r="E187" s="254" t="s">
        <v>1</v>
      </c>
      <c r="F187" s="255" t="s">
        <v>5225</v>
      </c>
      <c r="G187" s="253"/>
      <c r="H187" s="256">
        <v>40</v>
      </c>
      <c r="I187" s="257"/>
      <c r="J187" s="253"/>
      <c r="K187" s="253"/>
      <c r="L187" s="258"/>
      <c r="M187" s="259"/>
      <c r="N187" s="260"/>
      <c r="O187" s="260"/>
      <c r="P187" s="260"/>
      <c r="Q187" s="260"/>
      <c r="R187" s="260"/>
      <c r="S187" s="260"/>
      <c r="T187" s="261"/>
      <c r="U187" s="13"/>
      <c r="V187" s="13"/>
      <c r="W187" s="13"/>
      <c r="X187" s="13"/>
      <c r="Y187" s="13"/>
      <c r="Z187" s="13"/>
      <c r="AA187" s="13"/>
      <c r="AB187" s="13"/>
      <c r="AC187" s="13"/>
      <c r="AD187" s="13"/>
      <c r="AE187" s="13"/>
      <c r="AT187" s="262" t="s">
        <v>446</v>
      </c>
      <c r="AU187" s="262" t="s">
        <v>85</v>
      </c>
      <c r="AV187" s="13" t="s">
        <v>85</v>
      </c>
      <c r="AW187" s="13" t="s">
        <v>32</v>
      </c>
      <c r="AX187" s="13" t="s">
        <v>83</v>
      </c>
      <c r="AY187" s="262" t="s">
        <v>342</v>
      </c>
    </row>
    <row r="188" s="2" customFormat="1" ht="16.5" customHeight="1">
      <c r="A188" s="39"/>
      <c r="B188" s="40"/>
      <c r="C188" s="295" t="s">
        <v>419</v>
      </c>
      <c r="D188" s="295" t="s">
        <v>621</v>
      </c>
      <c r="E188" s="296" t="s">
        <v>672</v>
      </c>
      <c r="F188" s="297" t="s">
        <v>673</v>
      </c>
      <c r="G188" s="298" t="s">
        <v>462</v>
      </c>
      <c r="H188" s="299">
        <v>12</v>
      </c>
      <c r="I188" s="300"/>
      <c r="J188" s="301">
        <f>ROUND(I188*H188,2)</f>
        <v>0</v>
      </c>
      <c r="K188" s="297" t="s">
        <v>1</v>
      </c>
      <c r="L188" s="302"/>
      <c r="M188" s="303" t="s">
        <v>1</v>
      </c>
      <c r="N188" s="304" t="s">
        <v>41</v>
      </c>
      <c r="O188" s="92"/>
      <c r="P188" s="236">
        <f>O188*H188</f>
        <v>0</v>
      </c>
      <c r="Q188" s="236">
        <v>0</v>
      </c>
      <c r="R188" s="236">
        <f>Q188*H188</f>
        <v>0</v>
      </c>
      <c r="S188" s="236">
        <v>0</v>
      </c>
      <c r="T188" s="237">
        <f>S188*H188</f>
        <v>0</v>
      </c>
      <c r="U188" s="39"/>
      <c r="V188" s="39"/>
      <c r="W188" s="39"/>
      <c r="X188" s="39"/>
      <c r="Y188" s="39"/>
      <c r="Z188" s="39"/>
      <c r="AA188" s="39"/>
      <c r="AB188" s="39"/>
      <c r="AC188" s="39"/>
      <c r="AD188" s="39"/>
      <c r="AE188" s="39"/>
      <c r="AR188" s="238" t="s">
        <v>376</v>
      </c>
      <c r="AT188" s="238" t="s">
        <v>621</v>
      </c>
      <c r="AU188" s="238" t="s">
        <v>85</v>
      </c>
      <c r="AY188" s="18" t="s">
        <v>342</v>
      </c>
      <c r="BE188" s="239">
        <f>IF(N188="základní",J188,0)</f>
        <v>0</v>
      </c>
      <c r="BF188" s="239">
        <f>IF(N188="snížená",J188,0)</f>
        <v>0</v>
      </c>
      <c r="BG188" s="239">
        <f>IF(N188="zákl. přenesená",J188,0)</f>
        <v>0</v>
      </c>
      <c r="BH188" s="239">
        <f>IF(N188="sníž. přenesená",J188,0)</f>
        <v>0</v>
      </c>
      <c r="BI188" s="239">
        <f>IF(N188="nulová",J188,0)</f>
        <v>0</v>
      </c>
      <c r="BJ188" s="18" t="s">
        <v>83</v>
      </c>
      <c r="BK188" s="239">
        <f>ROUND(I188*H188,2)</f>
        <v>0</v>
      </c>
      <c r="BL188" s="18" t="s">
        <v>360</v>
      </c>
      <c r="BM188" s="238" t="s">
        <v>5226</v>
      </c>
    </row>
    <row r="189" s="2" customFormat="1">
      <c r="A189" s="39"/>
      <c r="B189" s="40"/>
      <c r="C189" s="41"/>
      <c r="D189" s="240" t="s">
        <v>349</v>
      </c>
      <c r="E189" s="41"/>
      <c r="F189" s="241" t="s">
        <v>673</v>
      </c>
      <c r="G189" s="41"/>
      <c r="H189" s="41"/>
      <c r="I189" s="242"/>
      <c r="J189" s="41"/>
      <c r="K189" s="41"/>
      <c r="L189" s="45"/>
      <c r="M189" s="243"/>
      <c r="N189" s="244"/>
      <c r="O189" s="92"/>
      <c r="P189" s="92"/>
      <c r="Q189" s="92"/>
      <c r="R189" s="92"/>
      <c r="S189" s="92"/>
      <c r="T189" s="93"/>
      <c r="U189" s="39"/>
      <c r="V189" s="39"/>
      <c r="W189" s="39"/>
      <c r="X189" s="39"/>
      <c r="Y189" s="39"/>
      <c r="Z189" s="39"/>
      <c r="AA189" s="39"/>
      <c r="AB189" s="39"/>
      <c r="AC189" s="39"/>
      <c r="AD189" s="39"/>
      <c r="AE189" s="39"/>
      <c r="AT189" s="18" t="s">
        <v>349</v>
      </c>
      <c r="AU189" s="18" t="s">
        <v>85</v>
      </c>
    </row>
    <row r="190" s="13" customFormat="1">
      <c r="A190" s="13"/>
      <c r="B190" s="252"/>
      <c r="C190" s="253"/>
      <c r="D190" s="240" t="s">
        <v>446</v>
      </c>
      <c r="E190" s="254" t="s">
        <v>1</v>
      </c>
      <c r="F190" s="255" t="s">
        <v>5227</v>
      </c>
      <c r="G190" s="253"/>
      <c r="H190" s="256">
        <v>12</v>
      </c>
      <c r="I190" s="257"/>
      <c r="J190" s="253"/>
      <c r="K190" s="253"/>
      <c r="L190" s="258"/>
      <c r="M190" s="259"/>
      <c r="N190" s="260"/>
      <c r="O190" s="260"/>
      <c r="P190" s="260"/>
      <c r="Q190" s="260"/>
      <c r="R190" s="260"/>
      <c r="S190" s="260"/>
      <c r="T190" s="261"/>
      <c r="U190" s="13"/>
      <c r="V190" s="13"/>
      <c r="W190" s="13"/>
      <c r="X190" s="13"/>
      <c r="Y190" s="13"/>
      <c r="Z190" s="13"/>
      <c r="AA190" s="13"/>
      <c r="AB190" s="13"/>
      <c r="AC190" s="13"/>
      <c r="AD190" s="13"/>
      <c r="AE190" s="13"/>
      <c r="AT190" s="262" t="s">
        <v>446</v>
      </c>
      <c r="AU190" s="262" t="s">
        <v>85</v>
      </c>
      <c r="AV190" s="13" t="s">
        <v>85</v>
      </c>
      <c r="AW190" s="13" t="s">
        <v>32</v>
      </c>
      <c r="AX190" s="13" t="s">
        <v>83</v>
      </c>
      <c r="AY190" s="262" t="s">
        <v>342</v>
      </c>
    </row>
    <row r="191" s="2" customFormat="1" ht="16.5" customHeight="1">
      <c r="A191" s="39"/>
      <c r="B191" s="40"/>
      <c r="C191" s="227" t="s">
        <v>423</v>
      </c>
      <c r="D191" s="227" t="s">
        <v>343</v>
      </c>
      <c r="E191" s="228" t="s">
        <v>655</v>
      </c>
      <c r="F191" s="229" t="s">
        <v>656</v>
      </c>
      <c r="G191" s="230" t="s">
        <v>473</v>
      </c>
      <c r="H191" s="231">
        <v>288</v>
      </c>
      <c r="I191" s="232"/>
      <c r="J191" s="233">
        <f>ROUND(I191*H191,2)</f>
        <v>0</v>
      </c>
      <c r="K191" s="229" t="s">
        <v>443</v>
      </c>
      <c r="L191" s="45"/>
      <c r="M191" s="234" t="s">
        <v>1</v>
      </c>
      <c r="N191" s="235" t="s">
        <v>41</v>
      </c>
      <c r="O191" s="92"/>
      <c r="P191" s="236">
        <f>O191*H191</f>
        <v>0</v>
      </c>
      <c r="Q191" s="236">
        <v>0</v>
      </c>
      <c r="R191" s="236">
        <f>Q191*H191</f>
        <v>0</v>
      </c>
      <c r="S191" s="236">
        <v>0</v>
      </c>
      <c r="T191" s="237">
        <f>S191*H191</f>
        <v>0</v>
      </c>
      <c r="U191" s="39"/>
      <c r="V191" s="39"/>
      <c r="W191" s="39"/>
      <c r="X191" s="39"/>
      <c r="Y191" s="39"/>
      <c r="Z191" s="39"/>
      <c r="AA191" s="39"/>
      <c r="AB191" s="39"/>
      <c r="AC191" s="39"/>
      <c r="AD191" s="39"/>
      <c r="AE191" s="39"/>
      <c r="AR191" s="238" t="s">
        <v>360</v>
      </c>
      <c r="AT191" s="238" t="s">
        <v>343</v>
      </c>
      <c r="AU191" s="238" t="s">
        <v>85</v>
      </c>
      <c r="AY191" s="18" t="s">
        <v>342</v>
      </c>
      <c r="BE191" s="239">
        <f>IF(N191="základní",J191,0)</f>
        <v>0</v>
      </c>
      <c r="BF191" s="239">
        <f>IF(N191="snížená",J191,0)</f>
        <v>0</v>
      </c>
      <c r="BG191" s="239">
        <f>IF(N191="zákl. přenesená",J191,0)</f>
        <v>0</v>
      </c>
      <c r="BH191" s="239">
        <f>IF(N191="sníž. přenesená",J191,0)</f>
        <v>0</v>
      </c>
      <c r="BI191" s="239">
        <f>IF(N191="nulová",J191,0)</f>
        <v>0</v>
      </c>
      <c r="BJ191" s="18" t="s">
        <v>83</v>
      </c>
      <c r="BK191" s="239">
        <f>ROUND(I191*H191,2)</f>
        <v>0</v>
      </c>
      <c r="BL191" s="18" t="s">
        <v>360</v>
      </c>
      <c r="BM191" s="238" t="s">
        <v>5228</v>
      </c>
    </row>
    <row r="192" s="2" customFormat="1">
      <c r="A192" s="39"/>
      <c r="B192" s="40"/>
      <c r="C192" s="41"/>
      <c r="D192" s="240" t="s">
        <v>349</v>
      </c>
      <c r="E192" s="41"/>
      <c r="F192" s="241" t="s">
        <v>658</v>
      </c>
      <c r="G192" s="41"/>
      <c r="H192" s="41"/>
      <c r="I192" s="242"/>
      <c r="J192" s="41"/>
      <c r="K192" s="41"/>
      <c r="L192" s="45"/>
      <c r="M192" s="243"/>
      <c r="N192" s="244"/>
      <c r="O192" s="92"/>
      <c r="P192" s="92"/>
      <c r="Q192" s="92"/>
      <c r="R192" s="92"/>
      <c r="S192" s="92"/>
      <c r="T192" s="93"/>
      <c r="U192" s="39"/>
      <c r="V192" s="39"/>
      <c r="W192" s="39"/>
      <c r="X192" s="39"/>
      <c r="Y192" s="39"/>
      <c r="Z192" s="39"/>
      <c r="AA192" s="39"/>
      <c r="AB192" s="39"/>
      <c r="AC192" s="39"/>
      <c r="AD192" s="39"/>
      <c r="AE192" s="39"/>
      <c r="AT192" s="18" t="s">
        <v>349</v>
      </c>
      <c r="AU192" s="18" t="s">
        <v>85</v>
      </c>
    </row>
    <row r="193" s="13" customFormat="1">
      <c r="A193" s="13"/>
      <c r="B193" s="252"/>
      <c r="C193" s="253"/>
      <c r="D193" s="240" t="s">
        <v>446</v>
      </c>
      <c r="E193" s="254" t="s">
        <v>1</v>
      </c>
      <c r="F193" s="255" t="s">
        <v>5229</v>
      </c>
      <c r="G193" s="253"/>
      <c r="H193" s="256">
        <v>150</v>
      </c>
      <c r="I193" s="257"/>
      <c r="J193" s="253"/>
      <c r="K193" s="253"/>
      <c r="L193" s="258"/>
      <c r="M193" s="259"/>
      <c r="N193" s="260"/>
      <c r="O193" s="260"/>
      <c r="P193" s="260"/>
      <c r="Q193" s="260"/>
      <c r="R193" s="260"/>
      <c r="S193" s="260"/>
      <c r="T193" s="261"/>
      <c r="U193" s="13"/>
      <c r="V193" s="13"/>
      <c r="W193" s="13"/>
      <c r="X193" s="13"/>
      <c r="Y193" s="13"/>
      <c r="Z193" s="13"/>
      <c r="AA193" s="13"/>
      <c r="AB193" s="13"/>
      <c r="AC193" s="13"/>
      <c r="AD193" s="13"/>
      <c r="AE193" s="13"/>
      <c r="AT193" s="262" t="s">
        <v>446</v>
      </c>
      <c r="AU193" s="262" t="s">
        <v>85</v>
      </c>
      <c r="AV193" s="13" t="s">
        <v>85</v>
      </c>
      <c r="AW193" s="13" t="s">
        <v>32</v>
      </c>
      <c r="AX193" s="13" t="s">
        <v>76</v>
      </c>
      <c r="AY193" s="262" t="s">
        <v>342</v>
      </c>
    </row>
    <row r="194" s="13" customFormat="1">
      <c r="A194" s="13"/>
      <c r="B194" s="252"/>
      <c r="C194" s="253"/>
      <c r="D194" s="240" t="s">
        <v>446</v>
      </c>
      <c r="E194" s="254" t="s">
        <v>1</v>
      </c>
      <c r="F194" s="255" t="s">
        <v>5230</v>
      </c>
      <c r="G194" s="253"/>
      <c r="H194" s="256">
        <v>84</v>
      </c>
      <c r="I194" s="257"/>
      <c r="J194" s="253"/>
      <c r="K194" s="253"/>
      <c r="L194" s="258"/>
      <c r="M194" s="259"/>
      <c r="N194" s="260"/>
      <c r="O194" s="260"/>
      <c r="P194" s="260"/>
      <c r="Q194" s="260"/>
      <c r="R194" s="260"/>
      <c r="S194" s="260"/>
      <c r="T194" s="261"/>
      <c r="U194" s="13"/>
      <c r="V194" s="13"/>
      <c r="W194" s="13"/>
      <c r="X194" s="13"/>
      <c r="Y194" s="13"/>
      <c r="Z194" s="13"/>
      <c r="AA194" s="13"/>
      <c r="AB194" s="13"/>
      <c r="AC194" s="13"/>
      <c r="AD194" s="13"/>
      <c r="AE194" s="13"/>
      <c r="AT194" s="262" t="s">
        <v>446</v>
      </c>
      <c r="AU194" s="262" t="s">
        <v>85</v>
      </c>
      <c r="AV194" s="13" t="s">
        <v>85</v>
      </c>
      <c r="AW194" s="13" t="s">
        <v>32</v>
      </c>
      <c r="AX194" s="13" t="s">
        <v>76</v>
      </c>
      <c r="AY194" s="262" t="s">
        <v>342</v>
      </c>
    </row>
    <row r="195" s="13" customFormat="1">
      <c r="A195" s="13"/>
      <c r="B195" s="252"/>
      <c r="C195" s="253"/>
      <c r="D195" s="240" t="s">
        <v>446</v>
      </c>
      <c r="E195" s="254" t="s">
        <v>1</v>
      </c>
      <c r="F195" s="255" t="s">
        <v>5231</v>
      </c>
      <c r="G195" s="253"/>
      <c r="H195" s="256">
        <v>54</v>
      </c>
      <c r="I195" s="257"/>
      <c r="J195" s="253"/>
      <c r="K195" s="253"/>
      <c r="L195" s="258"/>
      <c r="M195" s="259"/>
      <c r="N195" s="260"/>
      <c r="O195" s="260"/>
      <c r="P195" s="260"/>
      <c r="Q195" s="260"/>
      <c r="R195" s="260"/>
      <c r="S195" s="260"/>
      <c r="T195" s="261"/>
      <c r="U195" s="13"/>
      <c r="V195" s="13"/>
      <c r="W195" s="13"/>
      <c r="X195" s="13"/>
      <c r="Y195" s="13"/>
      <c r="Z195" s="13"/>
      <c r="AA195" s="13"/>
      <c r="AB195" s="13"/>
      <c r="AC195" s="13"/>
      <c r="AD195" s="13"/>
      <c r="AE195" s="13"/>
      <c r="AT195" s="262" t="s">
        <v>446</v>
      </c>
      <c r="AU195" s="262" t="s">
        <v>85</v>
      </c>
      <c r="AV195" s="13" t="s">
        <v>85</v>
      </c>
      <c r="AW195" s="13" t="s">
        <v>32</v>
      </c>
      <c r="AX195" s="13" t="s">
        <v>76</v>
      </c>
      <c r="AY195" s="262" t="s">
        <v>342</v>
      </c>
    </row>
    <row r="196" s="16" customFormat="1">
      <c r="A196" s="16"/>
      <c r="B196" s="284"/>
      <c r="C196" s="285"/>
      <c r="D196" s="240" t="s">
        <v>446</v>
      </c>
      <c r="E196" s="286" t="s">
        <v>1</v>
      </c>
      <c r="F196" s="287" t="s">
        <v>500</v>
      </c>
      <c r="G196" s="285"/>
      <c r="H196" s="288">
        <v>288</v>
      </c>
      <c r="I196" s="289"/>
      <c r="J196" s="285"/>
      <c r="K196" s="285"/>
      <c r="L196" s="290"/>
      <c r="M196" s="291"/>
      <c r="N196" s="292"/>
      <c r="O196" s="292"/>
      <c r="P196" s="292"/>
      <c r="Q196" s="292"/>
      <c r="R196" s="292"/>
      <c r="S196" s="292"/>
      <c r="T196" s="293"/>
      <c r="U196" s="16"/>
      <c r="V196" s="16"/>
      <c r="W196" s="16"/>
      <c r="X196" s="16"/>
      <c r="Y196" s="16"/>
      <c r="Z196" s="16"/>
      <c r="AA196" s="16"/>
      <c r="AB196" s="16"/>
      <c r="AC196" s="16"/>
      <c r="AD196" s="16"/>
      <c r="AE196" s="16"/>
      <c r="AT196" s="294" t="s">
        <v>446</v>
      </c>
      <c r="AU196" s="294" t="s">
        <v>85</v>
      </c>
      <c r="AV196" s="16" t="s">
        <v>360</v>
      </c>
      <c r="AW196" s="16" t="s">
        <v>32</v>
      </c>
      <c r="AX196" s="16" t="s">
        <v>83</v>
      </c>
      <c r="AY196" s="294" t="s">
        <v>342</v>
      </c>
    </row>
    <row r="197" s="12" customFormat="1" ht="22.8" customHeight="1">
      <c r="A197" s="12"/>
      <c r="B197" s="213"/>
      <c r="C197" s="214"/>
      <c r="D197" s="215" t="s">
        <v>75</v>
      </c>
      <c r="E197" s="246" t="s">
        <v>341</v>
      </c>
      <c r="F197" s="246" t="s">
        <v>676</v>
      </c>
      <c r="G197" s="214"/>
      <c r="H197" s="214"/>
      <c r="I197" s="217"/>
      <c r="J197" s="247">
        <f>BK197</f>
        <v>0</v>
      </c>
      <c r="K197" s="214"/>
      <c r="L197" s="219"/>
      <c r="M197" s="220"/>
      <c r="N197" s="221"/>
      <c r="O197" s="221"/>
      <c r="P197" s="222">
        <f>SUM(P198:P261)</f>
        <v>0</v>
      </c>
      <c r="Q197" s="221"/>
      <c r="R197" s="222">
        <f>SUM(R198:R261)</f>
        <v>12.104099999999999</v>
      </c>
      <c r="S197" s="221"/>
      <c r="T197" s="223">
        <f>SUM(T198:T261)</f>
        <v>0</v>
      </c>
      <c r="U197" s="12"/>
      <c r="V197" s="12"/>
      <c r="W197" s="12"/>
      <c r="X197" s="12"/>
      <c r="Y197" s="12"/>
      <c r="Z197" s="12"/>
      <c r="AA197" s="12"/>
      <c r="AB197" s="12"/>
      <c r="AC197" s="12"/>
      <c r="AD197" s="12"/>
      <c r="AE197" s="12"/>
      <c r="AR197" s="224" t="s">
        <v>83</v>
      </c>
      <c r="AT197" s="225" t="s">
        <v>75</v>
      </c>
      <c r="AU197" s="225" t="s">
        <v>83</v>
      </c>
      <c r="AY197" s="224" t="s">
        <v>342</v>
      </c>
      <c r="BK197" s="226">
        <f>SUM(BK198:BK261)</f>
        <v>0</v>
      </c>
    </row>
    <row r="198" s="2" customFormat="1" ht="16.5" customHeight="1">
      <c r="A198" s="39"/>
      <c r="B198" s="40"/>
      <c r="C198" s="227" t="s">
        <v>428</v>
      </c>
      <c r="D198" s="227" t="s">
        <v>343</v>
      </c>
      <c r="E198" s="228" t="s">
        <v>1157</v>
      </c>
      <c r="F198" s="229" t="s">
        <v>1158</v>
      </c>
      <c r="G198" s="230" t="s">
        <v>473</v>
      </c>
      <c r="H198" s="231">
        <v>54</v>
      </c>
      <c r="I198" s="232"/>
      <c r="J198" s="233">
        <f>ROUND(I198*H198,2)</f>
        <v>0</v>
      </c>
      <c r="K198" s="229" t="s">
        <v>443</v>
      </c>
      <c r="L198" s="45"/>
      <c r="M198" s="234" t="s">
        <v>1</v>
      </c>
      <c r="N198" s="235" t="s">
        <v>41</v>
      </c>
      <c r="O198" s="92"/>
      <c r="P198" s="236">
        <f>O198*H198</f>
        <v>0</v>
      </c>
      <c r="Q198" s="236">
        <v>0</v>
      </c>
      <c r="R198" s="236">
        <f>Q198*H198</f>
        <v>0</v>
      </c>
      <c r="S198" s="236">
        <v>0</v>
      </c>
      <c r="T198" s="237">
        <f>S198*H198</f>
        <v>0</v>
      </c>
      <c r="U198" s="39"/>
      <c r="V198" s="39"/>
      <c r="W198" s="39"/>
      <c r="X198" s="39"/>
      <c r="Y198" s="39"/>
      <c r="Z198" s="39"/>
      <c r="AA198" s="39"/>
      <c r="AB198" s="39"/>
      <c r="AC198" s="39"/>
      <c r="AD198" s="39"/>
      <c r="AE198" s="39"/>
      <c r="AR198" s="238" t="s">
        <v>360</v>
      </c>
      <c r="AT198" s="238" t="s">
        <v>343</v>
      </c>
      <c r="AU198" s="238" t="s">
        <v>85</v>
      </c>
      <c r="AY198" s="18" t="s">
        <v>342</v>
      </c>
      <c r="BE198" s="239">
        <f>IF(N198="základní",J198,0)</f>
        <v>0</v>
      </c>
      <c r="BF198" s="239">
        <f>IF(N198="snížená",J198,0)</f>
        <v>0</v>
      </c>
      <c r="BG198" s="239">
        <f>IF(N198="zákl. přenesená",J198,0)</f>
        <v>0</v>
      </c>
      <c r="BH198" s="239">
        <f>IF(N198="sníž. přenesená",J198,0)</f>
        <v>0</v>
      </c>
      <c r="BI198" s="239">
        <f>IF(N198="nulová",J198,0)</f>
        <v>0</v>
      </c>
      <c r="BJ198" s="18" t="s">
        <v>83</v>
      </c>
      <c r="BK198" s="239">
        <f>ROUND(I198*H198,2)</f>
        <v>0</v>
      </c>
      <c r="BL198" s="18" t="s">
        <v>360</v>
      </c>
      <c r="BM198" s="238" t="s">
        <v>5232</v>
      </c>
    </row>
    <row r="199" s="2" customFormat="1">
      <c r="A199" s="39"/>
      <c r="B199" s="40"/>
      <c r="C199" s="41"/>
      <c r="D199" s="240" t="s">
        <v>349</v>
      </c>
      <c r="E199" s="41"/>
      <c r="F199" s="241" t="s">
        <v>1160</v>
      </c>
      <c r="G199" s="41"/>
      <c r="H199" s="41"/>
      <c r="I199" s="242"/>
      <c r="J199" s="41"/>
      <c r="K199" s="41"/>
      <c r="L199" s="45"/>
      <c r="M199" s="243"/>
      <c r="N199" s="244"/>
      <c r="O199" s="92"/>
      <c r="P199" s="92"/>
      <c r="Q199" s="92"/>
      <c r="R199" s="92"/>
      <c r="S199" s="92"/>
      <c r="T199" s="93"/>
      <c r="U199" s="39"/>
      <c r="V199" s="39"/>
      <c r="W199" s="39"/>
      <c r="X199" s="39"/>
      <c r="Y199" s="39"/>
      <c r="Z199" s="39"/>
      <c r="AA199" s="39"/>
      <c r="AB199" s="39"/>
      <c r="AC199" s="39"/>
      <c r="AD199" s="39"/>
      <c r="AE199" s="39"/>
      <c r="AT199" s="18" t="s">
        <v>349</v>
      </c>
      <c r="AU199" s="18" t="s">
        <v>85</v>
      </c>
    </row>
    <row r="200" s="13" customFormat="1">
      <c r="A200" s="13"/>
      <c r="B200" s="252"/>
      <c r="C200" s="253"/>
      <c r="D200" s="240" t="s">
        <v>446</v>
      </c>
      <c r="E200" s="254" t="s">
        <v>1</v>
      </c>
      <c r="F200" s="255" t="s">
        <v>5231</v>
      </c>
      <c r="G200" s="253"/>
      <c r="H200" s="256">
        <v>54</v>
      </c>
      <c r="I200" s="257"/>
      <c r="J200" s="253"/>
      <c r="K200" s="253"/>
      <c r="L200" s="258"/>
      <c r="M200" s="259"/>
      <c r="N200" s="260"/>
      <c r="O200" s="260"/>
      <c r="P200" s="260"/>
      <c r="Q200" s="260"/>
      <c r="R200" s="260"/>
      <c r="S200" s="260"/>
      <c r="T200" s="261"/>
      <c r="U200" s="13"/>
      <c r="V200" s="13"/>
      <c r="W200" s="13"/>
      <c r="X200" s="13"/>
      <c r="Y200" s="13"/>
      <c r="Z200" s="13"/>
      <c r="AA200" s="13"/>
      <c r="AB200" s="13"/>
      <c r="AC200" s="13"/>
      <c r="AD200" s="13"/>
      <c r="AE200" s="13"/>
      <c r="AT200" s="262" t="s">
        <v>446</v>
      </c>
      <c r="AU200" s="262" t="s">
        <v>85</v>
      </c>
      <c r="AV200" s="13" t="s">
        <v>85</v>
      </c>
      <c r="AW200" s="13" t="s">
        <v>32</v>
      </c>
      <c r="AX200" s="13" t="s">
        <v>83</v>
      </c>
      <c r="AY200" s="262" t="s">
        <v>342</v>
      </c>
    </row>
    <row r="201" s="2" customFormat="1" ht="16.5" customHeight="1">
      <c r="A201" s="39"/>
      <c r="B201" s="40"/>
      <c r="C201" s="227" t="s">
        <v>606</v>
      </c>
      <c r="D201" s="227" t="s">
        <v>343</v>
      </c>
      <c r="E201" s="228" t="s">
        <v>688</v>
      </c>
      <c r="F201" s="229" t="s">
        <v>689</v>
      </c>
      <c r="G201" s="230" t="s">
        <v>473</v>
      </c>
      <c r="H201" s="231">
        <v>234</v>
      </c>
      <c r="I201" s="232"/>
      <c r="J201" s="233">
        <f>ROUND(I201*H201,2)</f>
        <v>0</v>
      </c>
      <c r="K201" s="229" t="s">
        <v>443</v>
      </c>
      <c r="L201" s="45"/>
      <c r="M201" s="234" t="s">
        <v>1</v>
      </c>
      <c r="N201" s="235" t="s">
        <v>41</v>
      </c>
      <c r="O201" s="92"/>
      <c r="P201" s="236">
        <f>O201*H201</f>
        <v>0</v>
      </c>
      <c r="Q201" s="236">
        <v>0</v>
      </c>
      <c r="R201" s="236">
        <f>Q201*H201</f>
        <v>0</v>
      </c>
      <c r="S201" s="236">
        <v>0</v>
      </c>
      <c r="T201" s="237">
        <f>S201*H201</f>
        <v>0</v>
      </c>
      <c r="U201" s="39"/>
      <c r="V201" s="39"/>
      <c r="W201" s="39"/>
      <c r="X201" s="39"/>
      <c r="Y201" s="39"/>
      <c r="Z201" s="39"/>
      <c r="AA201" s="39"/>
      <c r="AB201" s="39"/>
      <c r="AC201" s="39"/>
      <c r="AD201" s="39"/>
      <c r="AE201" s="39"/>
      <c r="AR201" s="238" t="s">
        <v>360</v>
      </c>
      <c r="AT201" s="238" t="s">
        <v>343</v>
      </c>
      <c r="AU201" s="238" t="s">
        <v>85</v>
      </c>
      <c r="AY201" s="18" t="s">
        <v>342</v>
      </c>
      <c r="BE201" s="239">
        <f>IF(N201="základní",J201,0)</f>
        <v>0</v>
      </c>
      <c r="BF201" s="239">
        <f>IF(N201="snížená",J201,0)</f>
        <v>0</v>
      </c>
      <c r="BG201" s="239">
        <f>IF(N201="zákl. přenesená",J201,0)</f>
        <v>0</v>
      </c>
      <c r="BH201" s="239">
        <f>IF(N201="sníž. přenesená",J201,0)</f>
        <v>0</v>
      </c>
      <c r="BI201" s="239">
        <f>IF(N201="nulová",J201,0)</f>
        <v>0</v>
      </c>
      <c r="BJ201" s="18" t="s">
        <v>83</v>
      </c>
      <c r="BK201" s="239">
        <f>ROUND(I201*H201,2)</f>
        <v>0</v>
      </c>
      <c r="BL201" s="18" t="s">
        <v>360</v>
      </c>
      <c r="BM201" s="238" t="s">
        <v>5233</v>
      </c>
    </row>
    <row r="202" s="2" customFormat="1">
      <c r="A202" s="39"/>
      <c r="B202" s="40"/>
      <c r="C202" s="41"/>
      <c r="D202" s="240" t="s">
        <v>349</v>
      </c>
      <c r="E202" s="41"/>
      <c r="F202" s="241" t="s">
        <v>691</v>
      </c>
      <c r="G202" s="41"/>
      <c r="H202" s="41"/>
      <c r="I202" s="242"/>
      <c r="J202" s="41"/>
      <c r="K202" s="41"/>
      <c r="L202" s="45"/>
      <c r="M202" s="243"/>
      <c r="N202" s="244"/>
      <c r="O202" s="92"/>
      <c r="P202" s="92"/>
      <c r="Q202" s="92"/>
      <c r="R202" s="92"/>
      <c r="S202" s="92"/>
      <c r="T202" s="93"/>
      <c r="U202" s="39"/>
      <c r="V202" s="39"/>
      <c r="W202" s="39"/>
      <c r="X202" s="39"/>
      <c r="Y202" s="39"/>
      <c r="Z202" s="39"/>
      <c r="AA202" s="39"/>
      <c r="AB202" s="39"/>
      <c r="AC202" s="39"/>
      <c r="AD202" s="39"/>
      <c r="AE202" s="39"/>
      <c r="AT202" s="18" t="s">
        <v>349</v>
      </c>
      <c r="AU202" s="18" t="s">
        <v>85</v>
      </c>
    </row>
    <row r="203" s="13" customFormat="1">
      <c r="A203" s="13"/>
      <c r="B203" s="252"/>
      <c r="C203" s="253"/>
      <c r="D203" s="240" t="s">
        <v>446</v>
      </c>
      <c r="E203" s="254" t="s">
        <v>1</v>
      </c>
      <c r="F203" s="255" t="s">
        <v>5229</v>
      </c>
      <c r="G203" s="253"/>
      <c r="H203" s="256">
        <v>150</v>
      </c>
      <c r="I203" s="257"/>
      <c r="J203" s="253"/>
      <c r="K203" s="253"/>
      <c r="L203" s="258"/>
      <c r="M203" s="259"/>
      <c r="N203" s="260"/>
      <c r="O203" s="260"/>
      <c r="P203" s="260"/>
      <c r="Q203" s="260"/>
      <c r="R203" s="260"/>
      <c r="S203" s="260"/>
      <c r="T203" s="261"/>
      <c r="U203" s="13"/>
      <c r="V203" s="13"/>
      <c r="W203" s="13"/>
      <c r="X203" s="13"/>
      <c r="Y203" s="13"/>
      <c r="Z203" s="13"/>
      <c r="AA203" s="13"/>
      <c r="AB203" s="13"/>
      <c r="AC203" s="13"/>
      <c r="AD203" s="13"/>
      <c r="AE203" s="13"/>
      <c r="AT203" s="262" t="s">
        <v>446</v>
      </c>
      <c r="AU203" s="262" t="s">
        <v>85</v>
      </c>
      <c r="AV203" s="13" t="s">
        <v>85</v>
      </c>
      <c r="AW203" s="13" t="s">
        <v>32</v>
      </c>
      <c r="AX203" s="13" t="s">
        <v>76</v>
      </c>
      <c r="AY203" s="262" t="s">
        <v>342</v>
      </c>
    </row>
    <row r="204" s="13" customFormat="1">
      <c r="A204" s="13"/>
      <c r="B204" s="252"/>
      <c r="C204" s="253"/>
      <c r="D204" s="240" t="s">
        <v>446</v>
      </c>
      <c r="E204" s="254" t="s">
        <v>1</v>
      </c>
      <c r="F204" s="255" t="s">
        <v>5230</v>
      </c>
      <c r="G204" s="253"/>
      <c r="H204" s="256">
        <v>84</v>
      </c>
      <c r="I204" s="257"/>
      <c r="J204" s="253"/>
      <c r="K204" s="253"/>
      <c r="L204" s="258"/>
      <c r="M204" s="259"/>
      <c r="N204" s="260"/>
      <c r="O204" s="260"/>
      <c r="P204" s="260"/>
      <c r="Q204" s="260"/>
      <c r="R204" s="260"/>
      <c r="S204" s="260"/>
      <c r="T204" s="261"/>
      <c r="U204" s="13"/>
      <c r="V204" s="13"/>
      <c r="W204" s="13"/>
      <c r="X204" s="13"/>
      <c r="Y204" s="13"/>
      <c r="Z204" s="13"/>
      <c r="AA204" s="13"/>
      <c r="AB204" s="13"/>
      <c r="AC204" s="13"/>
      <c r="AD204" s="13"/>
      <c r="AE204" s="13"/>
      <c r="AT204" s="262" t="s">
        <v>446</v>
      </c>
      <c r="AU204" s="262" t="s">
        <v>85</v>
      </c>
      <c r="AV204" s="13" t="s">
        <v>85</v>
      </c>
      <c r="AW204" s="13" t="s">
        <v>32</v>
      </c>
      <c r="AX204" s="13" t="s">
        <v>76</v>
      </c>
      <c r="AY204" s="262" t="s">
        <v>342</v>
      </c>
    </row>
    <row r="205" s="16" customFormat="1">
      <c r="A205" s="16"/>
      <c r="B205" s="284"/>
      <c r="C205" s="285"/>
      <c r="D205" s="240" t="s">
        <v>446</v>
      </c>
      <c r="E205" s="286" t="s">
        <v>1</v>
      </c>
      <c r="F205" s="287" t="s">
        <v>500</v>
      </c>
      <c r="G205" s="285"/>
      <c r="H205" s="288">
        <v>234</v>
      </c>
      <c r="I205" s="289"/>
      <c r="J205" s="285"/>
      <c r="K205" s="285"/>
      <c r="L205" s="290"/>
      <c r="M205" s="291"/>
      <c r="N205" s="292"/>
      <c r="O205" s="292"/>
      <c r="P205" s="292"/>
      <c r="Q205" s="292"/>
      <c r="R205" s="292"/>
      <c r="S205" s="292"/>
      <c r="T205" s="293"/>
      <c r="U205" s="16"/>
      <c r="V205" s="16"/>
      <c r="W205" s="16"/>
      <c r="X205" s="16"/>
      <c r="Y205" s="16"/>
      <c r="Z205" s="16"/>
      <c r="AA205" s="16"/>
      <c r="AB205" s="16"/>
      <c r="AC205" s="16"/>
      <c r="AD205" s="16"/>
      <c r="AE205" s="16"/>
      <c r="AT205" s="294" t="s">
        <v>446</v>
      </c>
      <c r="AU205" s="294" t="s">
        <v>85</v>
      </c>
      <c r="AV205" s="16" t="s">
        <v>360</v>
      </c>
      <c r="AW205" s="16" t="s">
        <v>32</v>
      </c>
      <c r="AX205" s="16" t="s">
        <v>83</v>
      </c>
      <c r="AY205" s="294" t="s">
        <v>342</v>
      </c>
    </row>
    <row r="206" s="2" customFormat="1" ht="16.5" customHeight="1">
      <c r="A206" s="39"/>
      <c r="B206" s="40"/>
      <c r="C206" s="227" t="s">
        <v>613</v>
      </c>
      <c r="D206" s="227" t="s">
        <v>343</v>
      </c>
      <c r="E206" s="228" t="s">
        <v>701</v>
      </c>
      <c r="F206" s="229" t="s">
        <v>702</v>
      </c>
      <c r="G206" s="230" t="s">
        <v>473</v>
      </c>
      <c r="H206" s="231">
        <v>211</v>
      </c>
      <c r="I206" s="232"/>
      <c r="J206" s="233">
        <f>ROUND(I206*H206,2)</f>
        <v>0</v>
      </c>
      <c r="K206" s="229" t="s">
        <v>443</v>
      </c>
      <c r="L206" s="45"/>
      <c r="M206" s="234" t="s">
        <v>1</v>
      </c>
      <c r="N206" s="235" t="s">
        <v>41</v>
      </c>
      <c r="O206" s="92"/>
      <c r="P206" s="236">
        <f>O206*H206</f>
        <v>0</v>
      </c>
      <c r="Q206" s="236">
        <v>0</v>
      </c>
      <c r="R206" s="236">
        <f>Q206*H206</f>
        <v>0</v>
      </c>
      <c r="S206" s="236">
        <v>0</v>
      </c>
      <c r="T206" s="237">
        <f>S206*H206</f>
        <v>0</v>
      </c>
      <c r="U206" s="39"/>
      <c r="V206" s="39"/>
      <c r="W206" s="39"/>
      <c r="X206" s="39"/>
      <c r="Y206" s="39"/>
      <c r="Z206" s="39"/>
      <c r="AA206" s="39"/>
      <c r="AB206" s="39"/>
      <c r="AC206" s="39"/>
      <c r="AD206" s="39"/>
      <c r="AE206" s="39"/>
      <c r="AR206" s="238" t="s">
        <v>360</v>
      </c>
      <c r="AT206" s="238" t="s">
        <v>343</v>
      </c>
      <c r="AU206" s="238" t="s">
        <v>85</v>
      </c>
      <c r="AY206" s="18" t="s">
        <v>342</v>
      </c>
      <c r="BE206" s="239">
        <f>IF(N206="základní",J206,0)</f>
        <v>0</v>
      </c>
      <c r="BF206" s="239">
        <f>IF(N206="snížená",J206,0)</f>
        <v>0</v>
      </c>
      <c r="BG206" s="239">
        <f>IF(N206="zákl. přenesená",J206,0)</f>
        <v>0</v>
      </c>
      <c r="BH206" s="239">
        <f>IF(N206="sníž. přenesená",J206,0)</f>
        <v>0</v>
      </c>
      <c r="BI206" s="239">
        <f>IF(N206="nulová",J206,0)</f>
        <v>0</v>
      </c>
      <c r="BJ206" s="18" t="s">
        <v>83</v>
      </c>
      <c r="BK206" s="239">
        <f>ROUND(I206*H206,2)</f>
        <v>0</v>
      </c>
      <c r="BL206" s="18" t="s">
        <v>360</v>
      </c>
      <c r="BM206" s="238" t="s">
        <v>5234</v>
      </c>
    </row>
    <row r="207" s="2" customFormat="1">
      <c r="A207" s="39"/>
      <c r="B207" s="40"/>
      <c r="C207" s="41"/>
      <c r="D207" s="240" t="s">
        <v>349</v>
      </c>
      <c r="E207" s="41"/>
      <c r="F207" s="241" t="s">
        <v>704</v>
      </c>
      <c r="G207" s="41"/>
      <c r="H207" s="41"/>
      <c r="I207" s="242"/>
      <c r="J207" s="41"/>
      <c r="K207" s="41"/>
      <c r="L207" s="45"/>
      <c r="M207" s="243"/>
      <c r="N207" s="244"/>
      <c r="O207" s="92"/>
      <c r="P207" s="92"/>
      <c r="Q207" s="92"/>
      <c r="R207" s="92"/>
      <c r="S207" s="92"/>
      <c r="T207" s="93"/>
      <c r="U207" s="39"/>
      <c r="V207" s="39"/>
      <c r="W207" s="39"/>
      <c r="X207" s="39"/>
      <c r="Y207" s="39"/>
      <c r="Z207" s="39"/>
      <c r="AA207" s="39"/>
      <c r="AB207" s="39"/>
      <c r="AC207" s="39"/>
      <c r="AD207" s="39"/>
      <c r="AE207" s="39"/>
      <c r="AT207" s="18" t="s">
        <v>349</v>
      </c>
      <c r="AU207" s="18" t="s">
        <v>85</v>
      </c>
    </row>
    <row r="208" s="14" customFormat="1">
      <c r="A208" s="14"/>
      <c r="B208" s="263"/>
      <c r="C208" s="264"/>
      <c r="D208" s="240" t="s">
        <v>446</v>
      </c>
      <c r="E208" s="265" t="s">
        <v>1</v>
      </c>
      <c r="F208" s="266" t="s">
        <v>705</v>
      </c>
      <c r="G208" s="264"/>
      <c r="H208" s="265" t="s">
        <v>1</v>
      </c>
      <c r="I208" s="267"/>
      <c r="J208" s="264"/>
      <c r="K208" s="264"/>
      <c r="L208" s="268"/>
      <c r="M208" s="269"/>
      <c r="N208" s="270"/>
      <c r="O208" s="270"/>
      <c r="P208" s="270"/>
      <c r="Q208" s="270"/>
      <c r="R208" s="270"/>
      <c r="S208" s="270"/>
      <c r="T208" s="271"/>
      <c r="U208" s="14"/>
      <c r="V208" s="14"/>
      <c r="W208" s="14"/>
      <c r="X208" s="14"/>
      <c r="Y208" s="14"/>
      <c r="Z208" s="14"/>
      <c r="AA208" s="14"/>
      <c r="AB208" s="14"/>
      <c r="AC208" s="14"/>
      <c r="AD208" s="14"/>
      <c r="AE208" s="14"/>
      <c r="AT208" s="272" t="s">
        <v>446</v>
      </c>
      <c r="AU208" s="272" t="s">
        <v>85</v>
      </c>
      <c r="AV208" s="14" t="s">
        <v>83</v>
      </c>
      <c r="AW208" s="14" t="s">
        <v>32</v>
      </c>
      <c r="AX208" s="14" t="s">
        <v>76</v>
      </c>
      <c r="AY208" s="272" t="s">
        <v>342</v>
      </c>
    </row>
    <row r="209" s="13" customFormat="1">
      <c r="A209" s="13"/>
      <c r="B209" s="252"/>
      <c r="C209" s="253"/>
      <c r="D209" s="240" t="s">
        <v>446</v>
      </c>
      <c r="E209" s="254" t="s">
        <v>1</v>
      </c>
      <c r="F209" s="255" t="s">
        <v>5235</v>
      </c>
      <c r="G209" s="253"/>
      <c r="H209" s="256">
        <v>134</v>
      </c>
      <c r="I209" s="257"/>
      <c r="J209" s="253"/>
      <c r="K209" s="253"/>
      <c r="L209" s="258"/>
      <c r="M209" s="259"/>
      <c r="N209" s="260"/>
      <c r="O209" s="260"/>
      <c r="P209" s="260"/>
      <c r="Q209" s="260"/>
      <c r="R209" s="260"/>
      <c r="S209" s="260"/>
      <c r="T209" s="261"/>
      <c r="U209" s="13"/>
      <c r="V209" s="13"/>
      <c r="W209" s="13"/>
      <c r="X209" s="13"/>
      <c r="Y209" s="13"/>
      <c r="Z209" s="13"/>
      <c r="AA209" s="13"/>
      <c r="AB209" s="13"/>
      <c r="AC209" s="13"/>
      <c r="AD209" s="13"/>
      <c r="AE209" s="13"/>
      <c r="AT209" s="262" t="s">
        <v>446</v>
      </c>
      <c r="AU209" s="262" t="s">
        <v>85</v>
      </c>
      <c r="AV209" s="13" t="s">
        <v>85</v>
      </c>
      <c r="AW209" s="13" t="s">
        <v>32</v>
      </c>
      <c r="AX209" s="13" t="s">
        <v>76</v>
      </c>
      <c r="AY209" s="262" t="s">
        <v>342</v>
      </c>
    </row>
    <row r="210" s="13" customFormat="1">
      <c r="A210" s="13"/>
      <c r="B210" s="252"/>
      <c r="C210" s="253"/>
      <c r="D210" s="240" t="s">
        <v>446</v>
      </c>
      <c r="E210" s="254" t="s">
        <v>1</v>
      </c>
      <c r="F210" s="255" t="s">
        <v>5236</v>
      </c>
      <c r="G210" s="253"/>
      <c r="H210" s="256">
        <v>77</v>
      </c>
      <c r="I210" s="257"/>
      <c r="J210" s="253"/>
      <c r="K210" s="253"/>
      <c r="L210" s="258"/>
      <c r="M210" s="259"/>
      <c r="N210" s="260"/>
      <c r="O210" s="260"/>
      <c r="P210" s="260"/>
      <c r="Q210" s="260"/>
      <c r="R210" s="260"/>
      <c r="S210" s="260"/>
      <c r="T210" s="261"/>
      <c r="U210" s="13"/>
      <c r="V210" s="13"/>
      <c r="W210" s="13"/>
      <c r="X210" s="13"/>
      <c r="Y210" s="13"/>
      <c r="Z210" s="13"/>
      <c r="AA210" s="13"/>
      <c r="AB210" s="13"/>
      <c r="AC210" s="13"/>
      <c r="AD210" s="13"/>
      <c r="AE210" s="13"/>
      <c r="AT210" s="262" t="s">
        <v>446</v>
      </c>
      <c r="AU210" s="262" t="s">
        <v>85</v>
      </c>
      <c r="AV210" s="13" t="s">
        <v>85</v>
      </c>
      <c r="AW210" s="13" t="s">
        <v>32</v>
      </c>
      <c r="AX210" s="13" t="s">
        <v>76</v>
      </c>
      <c r="AY210" s="262" t="s">
        <v>342</v>
      </c>
    </row>
    <row r="211" s="16" customFormat="1">
      <c r="A211" s="16"/>
      <c r="B211" s="284"/>
      <c r="C211" s="285"/>
      <c r="D211" s="240" t="s">
        <v>446</v>
      </c>
      <c r="E211" s="286" t="s">
        <v>1</v>
      </c>
      <c r="F211" s="287" t="s">
        <v>500</v>
      </c>
      <c r="G211" s="285"/>
      <c r="H211" s="288">
        <v>211</v>
      </c>
      <c r="I211" s="289"/>
      <c r="J211" s="285"/>
      <c r="K211" s="285"/>
      <c r="L211" s="290"/>
      <c r="M211" s="291"/>
      <c r="N211" s="292"/>
      <c r="O211" s="292"/>
      <c r="P211" s="292"/>
      <c r="Q211" s="292"/>
      <c r="R211" s="292"/>
      <c r="S211" s="292"/>
      <c r="T211" s="293"/>
      <c r="U211" s="16"/>
      <c r="V211" s="16"/>
      <c r="W211" s="16"/>
      <c r="X211" s="16"/>
      <c r="Y211" s="16"/>
      <c r="Z211" s="16"/>
      <c r="AA211" s="16"/>
      <c r="AB211" s="16"/>
      <c r="AC211" s="16"/>
      <c r="AD211" s="16"/>
      <c r="AE211" s="16"/>
      <c r="AT211" s="294" t="s">
        <v>446</v>
      </c>
      <c r="AU211" s="294" t="s">
        <v>85</v>
      </c>
      <c r="AV211" s="16" t="s">
        <v>360</v>
      </c>
      <c r="AW211" s="16" t="s">
        <v>32</v>
      </c>
      <c r="AX211" s="16" t="s">
        <v>83</v>
      </c>
      <c r="AY211" s="294" t="s">
        <v>342</v>
      </c>
    </row>
    <row r="212" s="2" customFormat="1" ht="16.5" customHeight="1">
      <c r="A212" s="39"/>
      <c r="B212" s="40"/>
      <c r="C212" s="227" t="s">
        <v>7</v>
      </c>
      <c r="D212" s="227" t="s">
        <v>343</v>
      </c>
      <c r="E212" s="228" t="s">
        <v>711</v>
      </c>
      <c r="F212" s="229" t="s">
        <v>712</v>
      </c>
      <c r="G212" s="230" t="s">
        <v>473</v>
      </c>
      <c r="H212" s="231">
        <v>227</v>
      </c>
      <c r="I212" s="232"/>
      <c r="J212" s="233">
        <f>ROUND(I212*H212,2)</f>
        <v>0</v>
      </c>
      <c r="K212" s="229" t="s">
        <v>443</v>
      </c>
      <c r="L212" s="45"/>
      <c r="M212" s="234" t="s">
        <v>1</v>
      </c>
      <c r="N212" s="235" t="s">
        <v>41</v>
      </c>
      <c r="O212" s="92"/>
      <c r="P212" s="236">
        <f>O212*H212</f>
        <v>0</v>
      </c>
      <c r="Q212" s="236">
        <v>0</v>
      </c>
      <c r="R212" s="236">
        <f>Q212*H212</f>
        <v>0</v>
      </c>
      <c r="S212" s="236">
        <v>0</v>
      </c>
      <c r="T212" s="237">
        <f>S212*H212</f>
        <v>0</v>
      </c>
      <c r="U212" s="39"/>
      <c r="V212" s="39"/>
      <c r="W212" s="39"/>
      <c r="X212" s="39"/>
      <c r="Y212" s="39"/>
      <c r="Z212" s="39"/>
      <c r="AA212" s="39"/>
      <c r="AB212" s="39"/>
      <c r="AC212" s="39"/>
      <c r="AD212" s="39"/>
      <c r="AE212" s="39"/>
      <c r="AR212" s="238" t="s">
        <v>360</v>
      </c>
      <c r="AT212" s="238" t="s">
        <v>343</v>
      </c>
      <c r="AU212" s="238" t="s">
        <v>85</v>
      </c>
      <c r="AY212" s="18" t="s">
        <v>342</v>
      </c>
      <c r="BE212" s="239">
        <f>IF(N212="základní",J212,0)</f>
        <v>0</v>
      </c>
      <c r="BF212" s="239">
        <f>IF(N212="snížená",J212,0)</f>
        <v>0</v>
      </c>
      <c r="BG212" s="239">
        <f>IF(N212="zákl. přenesená",J212,0)</f>
        <v>0</v>
      </c>
      <c r="BH212" s="239">
        <f>IF(N212="sníž. přenesená",J212,0)</f>
        <v>0</v>
      </c>
      <c r="BI212" s="239">
        <f>IF(N212="nulová",J212,0)</f>
        <v>0</v>
      </c>
      <c r="BJ212" s="18" t="s">
        <v>83</v>
      </c>
      <c r="BK212" s="239">
        <f>ROUND(I212*H212,2)</f>
        <v>0</v>
      </c>
      <c r="BL212" s="18" t="s">
        <v>360</v>
      </c>
      <c r="BM212" s="238" t="s">
        <v>5237</v>
      </c>
    </row>
    <row r="213" s="2" customFormat="1">
      <c r="A213" s="39"/>
      <c r="B213" s="40"/>
      <c r="C213" s="41"/>
      <c r="D213" s="240" t="s">
        <v>349</v>
      </c>
      <c r="E213" s="41"/>
      <c r="F213" s="241" t="s">
        <v>714</v>
      </c>
      <c r="G213" s="41"/>
      <c r="H213" s="41"/>
      <c r="I213" s="242"/>
      <c r="J213" s="41"/>
      <c r="K213" s="41"/>
      <c r="L213" s="45"/>
      <c r="M213" s="243"/>
      <c r="N213" s="244"/>
      <c r="O213" s="92"/>
      <c r="P213" s="92"/>
      <c r="Q213" s="92"/>
      <c r="R213" s="92"/>
      <c r="S213" s="92"/>
      <c r="T213" s="93"/>
      <c r="U213" s="39"/>
      <c r="V213" s="39"/>
      <c r="W213" s="39"/>
      <c r="X213" s="39"/>
      <c r="Y213" s="39"/>
      <c r="Z213" s="39"/>
      <c r="AA213" s="39"/>
      <c r="AB213" s="39"/>
      <c r="AC213" s="39"/>
      <c r="AD213" s="39"/>
      <c r="AE213" s="39"/>
      <c r="AT213" s="18" t="s">
        <v>349</v>
      </c>
      <c r="AU213" s="18" t="s">
        <v>85</v>
      </c>
    </row>
    <row r="214" s="13" customFormat="1">
      <c r="A214" s="13"/>
      <c r="B214" s="252"/>
      <c r="C214" s="253"/>
      <c r="D214" s="240" t="s">
        <v>446</v>
      </c>
      <c r="E214" s="254" t="s">
        <v>1</v>
      </c>
      <c r="F214" s="255" t="s">
        <v>5238</v>
      </c>
      <c r="G214" s="253"/>
      <c r="H214" s="256">
        <v>145</v>
      </c>
      <c r="I214" s="257"/>
      <c r="J214" s="253"/>
      <c r="K214" s="253"/>
      <c r="L214" s="258"/>
      <c r="M214" s="259"/>
      <c r="N214" s="260"/>
      <c r="O214" s="260"/>
      <c r="P214" s="260"/>
      <c r="Q214" s="260"/>
      <c r="R214" s="260"/>
      <c r="S214" s="260"/>
      <c r="T214" s="261"/>
      <c r="U214" s="13"/>
      <c r="V214" s="13"/>
      <c r="W214" s="13"/>
      <c r="X214" s="13"/>
      <c r="Y214" s="13"/>
      <c r="Z214" s="13"/>
      <c r="AA214" s="13"/>
      <c r="AB214" s="13"/>
      <c r="AC214" s="13"/>
      <c r="AD214" s="13"/>
      <c r="AE214" s="13"/>
      <c r="AT214" s="262" t="s">
        <v>446</v>
      </c>
      <c r="AU214" s="262" t="s">
        <v>85</v>
      </c>
      <c r="AV214" s="13" t="s">
        <v>85</v>
      </c>
      <c r="AW214" s="13" t="s">
        <v>32</v>
      </c>
      <c r="AX214" s="13" t="s">
        <v>76</v>
      </c>
      <c r="AY214" s="262" t="s">
        <v>342</v>
      </c>
    </row>
    <row r="215" s="13" customFormat="1">
      <c r="A215" s="13"/>
      <c r="B215" s="252"/>
      <c r="C215" s="253"/>
      <c r="D215" s="240" t="s">
        <v>446</v>
      </c>
      <c r="E215" s="254" t="s">
        <v>1</v>
      </c>
      <c r="F215" s="255" t="s">
        <v>5239</v>
      </c>
      <c r="G215" s="253"/>
      <c r="H215" s="256">
        <v>82</v>
      </c>
      <c r="I215" s="257"/>
      <c r="J215" s="253"/>
      <c r="K215" s="253"/>
      <c r="L215" s="258"/>
      <c r="M215" s="259"/>
      <c r="N215" s="260"/>
      <c r="O215" s="260"/>
      <c r="P215" s="260"/>
      <c r="Q215" s="260"/>
      <c r="R215" s="260"/>
      <c r="S215" s="260"/>
      <c r="T215" s="261"/>
      <c r="U215" s="13"/>
      <c r="V215" s="13"/>
      <c r="W215" s="13"/>
      <c r="X215" s="13"/>
      <c r="Y215" s="13"/>
      <c r="Z215" s="13"/>
      <c r="AA215" s="13"/>
      <c r="AB215" s="13"/>
      <c r="AC215" s="13"/>
      <c r="AD215" s="13"/>
      <c r="AE215" s="13"/>
      <c r="AT215" s="262" t="s">
        <v>446</v>
      </c>
      <c r="AU215" s="262" t="s">
        <v>85</v>
      </c>
      <c r="AV215" s="13" t="s">
        <v>85</v>
      </c>
      <c r="AW215" s="13" t="s">
        <v>32</v>
      </c>
      <c r="AX215" s="13" t="s">
        <v>76</v>
      </c>
      <c r="AY215" s="262" t="s">
        <v>342</v>
      </c>
    </row>
    <row r="216" s="16" customFormat="1">
      <c r="A216" s="16"/>
      <c r="B216" s="284"/>
      <c r="C216" s="285"/>
      <c r="D216" s="240" t="s">
        <v>446</v>
      </c>
      <c r="E216" s="286" t="s">
        <v>1</v>
      </c>
      <c r="F216" s="287" t="s">
        <v>500</v>
      </c>
      <c r="G216" s="285"/>
      <c r="H216" s="288">
        <v>227</v>
      </c>
      <c r="I216" s="289"/>
      <c r="J216" s="285"/>
      <c r="K216" s="285"/>
      <c r="L216" s="290"/>
      <c r="M216" s="291"/>
      <c r="N216" s="292"/>
      <c r="O216" s="292"/>
      <c r="P216" s="292"/>
      <c r="Q216" s="292"/>
      <c r="R216" s="292"/>
      <c r="S216" s="292"/>
      <c r="T216" s="293"/>
      <c r="U216" s="16"/>
      <c r="V216" s="16"/>
      <c r="W216" s="16"/>
      <c r="X216" s="16"/>
      <c r="Y216" s="16"/>
      <c r="Z216" s="16"/>
      <c r="AA216" s="16"/>
      <c r="AB216" s="16"/>
      <c r="AC216" s="16"/>
      <c r="AD216" s="16"/>
      <c r="AE216" s="16"/>
      <c r="AT216" s="294" t="s">
        <v>446</v>
      </c>
      <c r="AU216" s="294" t="s">
        <v>85</v>
      </c>
      <c r="AV216" s="16" t="s">
        <v>360</v>
      </c>
      <c r="AW216" s="16" t="s">
        <v>32</v>
      </c>
      <c r="AX216" s="16" t="s">
        <v>83</v>
      </c>
      <c r="AY216" s="294" t="s">
        <v>342</v>
      </c>
    </row>
    <row r="217" s="2" customFormat="1" ht="16.5" customHeight="1">
      <c r="A217" s="39"/>
      <c r="B217" s="40"/>
      <c r="C217" s="227" t="s">
        <v>626</v>
      </c>
      <c r="D217" s="227" t="s">
        <v>343</v>
      </c>
      <c r="E217" s="228" t="s">
        <v>725</v>
      </c>
      <c r="F217" s="229" t="s">
        <v>726</v>
      </c>
      <c r="G217" s="230" t="s">
        <v>562</v>
      </c>
      <c r="H217" s="231">
        <v>5</v>
      </c>
      <c r="I217" s="232"/>
      <c r="J217" s="233">
        <f>ROUND(I217*H217,2)</f>
        <v>0</v>
      </c>
      <c r="K217" s="229" t="s">
        <v>443</v>
      </c>
      <c r="L217" s="45"/>
      <c r="M217" s="234" t="s">
        <v>1</v>
      </c>
      <c r="N217" s="235" t="s">
        <v>41</v>
      </c>
      <c r="O217" s="92"/>
      <c r="P217" s="236">
        <f>O217*H217</f>
        <v>0</v>
      </c>
      <c r="Q217" s="236">
        <v>0</v>
      </c>
      <c r="R217" s="236">
        <f>Q217*H217</f>
        <v>0</v>
      </c>
      <c r="S217" s="236">
        <v>0</v>
      </c>
      <c r="T217" s="237">
        <f>S217*H217</f>
        <v>0</v>
      </c>
      <c r="U217" s="39"/>
      <c r="V217" s="39"/>
      <c r="W217" s="39"/>
      <c r="X217" s="39"/>
      <c r="Y217" s="39"/>
      <c r="Z217" s="39"/>
      <c r="AA217" s="39"/>
      <c r="AB217" s="39"/>
      <c r="AC217" s="39"/>
      <c r="AD217" s="39"/>
      <c r="AE217" s="39"/>
      <c r="AR217" s="238" t="s">
        <v>360</v>
      </c>
      <c r="AT217" s="238" t="s">
        <v>343</v>
      </c>
      <c r="AU217" s="238" t="s">
        <v>85</v>
      </c>
      <c r="AY217" s="18" t="s">
        <v>342</v>
      </c>
      <c r="BE217" s="239">
        <f>IF(N217="základní",J217,0)</f>
        <v>0</v>
      </c>
      <c r="BF217" s="239">
        <f>IF(N217="snížená",J217,0)</f>
        <v>0</v>
      </c>
      <c r="BG217" s="239">
        <f>IF(N217="zákl. přenesená",J217,0)</f>
        <v>0</v>
      </c>
      <c r="BH217" s="239">
        <f>IF(N217="sníž. přenesená",J217,0)</f>
        <v>0</v>
      </c>
      <c r="BI217" s="239">
        <f>IF(N217="nulová",J217,0)</f>
        <v>0</v>
      </c>
      <c r="BJ217" s="18" t="s">
        <v>83</v>
      </c>
      <c r="BK217" s="239">
        <f>ROUND(I217*H217,2)</f>
        <v>0</v>
      </c>
      <c r="BL217" s="18" t="s">
        <v>360</v>
      </c>
      <c r="BM217" s="238" t="s">
        <v>5240</v>
      </c>
    </row>
    <row r="218" s="2" customFormat="1">
      <c r="A218" s="39"/>
      <c r="B218" s="40"/>
      <c r="C218" s="41"/>
      <c r="D218" s="240" t="s">
        <v>349</v>
      </c>
      <c r="E218" s="41"/>
      <c r="F218" s="241" t="s">
        <v>728</v>
      </c>
      <c r="G218" s="41"/>
      <c r="H218" s="41"/>
      <c r="I218" s="242"/>
      <c r="J218" s="41"/>
      <c r="K218" s="41"/>
      <c r="L218" s="45"/>
      <c r="M218" s="243"/>
      <c r="N218" s="244"/>
      <c r="O218" s="92"/>
      <c r="P218" s="92"/>
      <c r="Q218" s="92"/>
      <c r="R218" s="92"/>
      <c r="S218" s="92"/>
      <c r="T218" s="93"/>
      <c r="U218" s="39"/>
      <c r="V218" s="39"/>
      <c r="W218" s="39"/>
      <c r="X218" s="39"/>
      <c r="Y218" s="39"/>
      <c r="Z218" s="39"/>
      <c r="AA218" s="39"/>
      <c r="AB218" s="39"/>
      <c r="AC218" s="39"/>
      <c r="AD218" s="39"/>
      <c r="AE218" s="39"/>
      <c r="AT218" s="18" t="s">
        <v>349</v>
      </c>
      <c r="AU218" s="18" t="s">
        <v>85</v>
      </c>
    </row>
    <row r="219" s="13" customFormat="1">
      <c r="A219" s="13"/>
      <c r="B219" s="252"/>
      <c r="C219" s="253"/>
      <c r="D219" s="240" t="s">
        <v>446</v>
      </c>
      <c r="E219" s="254" t="s">
        <v>1</v>
      </c>
      <c r="F219" s="255" t="s">
        <v>5241</v>
      </c>
      <c r="G219" s="253"/>
      <c r="H219" s="256">
        <v>5</v>
      </c>
      <c r="I219" s="257"/>
      <c r="J219" s="253"/>
      <c r="K219" s="253"/>
      <c r="L219" s="258"/>
      <c r="M219" s="259"/>
      <c r="N219" s="260"/>
      <c r="O219" s="260"/>
      <c r="P219" s="260"/>
      <c r="Q219" s="260"/>
      <c r="R219" s="260"/>
      <c r="S219" s="260"/>
      <c r="T219" s="261"/>
      <c r="U219" s="13"/>
      <c r="V219" s="13"/>
      <c r="W219" s="13"/>
      <c r="X219" s="13"/>
      <c r="Y219" s="13"/>
      <c r="Z219" s="13"/>
      <c r="AA219" s="13"/>
      <c r="AB219" s="13"/>
      <c r="AC219" s="13"/>
      <c r="AD219" s="13"/>
      <c r="AE219" s="13"/>
      <c r="AT219" s="262" t="s">
        <v>446</v>
      </c>
      <c r="AU219" s="262" t="s">
        <v>85</v>
      </c>
      <c r="AV219" s="13" t="s">
        <v>85</v>
      </c>
      <c r="AW219" s="13" t="s">
        <v>32</v>
      </c>
      <c r="AX219" s="13" t="s">
        <v>83</v>
      </c>
      <c r="AY219" s="262" t="s">
        <v>342</v>
      </c>
    </row>
    <row r="220" s="2" customFormat="1" ht="16.5" customHeight="1">
      <c r="A220" s="39"/>
      <c r="B220" s="40"/>
      <c r="C220" s="227" t="s">
        <v>632</v>
      </c>
      <c r="D220" s="227" t="s">
        <v>343</v>
      </c>
      <c r="E220" s="228" t="s">
        <v>738</v>
      </c>
      <c r="F220" s="229" t="s">
        <v>739</v>
      </c>
      <c r="G220" s="230" t="s">
        <v>473</v>
      </c>
      <c r="H220" s="231">
        <v>227</v>
      </c>
      <c r="I220" s="232"/>
      <c r="J220" s="233">
        <f>ROUND(I220*H220,2)</f>
        <v>0</v>
      </c>
      <c r="K220" s="229" t="s">
        <v>443</v>
      </c>
      <c r="L220" s="45"/>
      <c r="M220" s="234" t="s">
        <v>1</v>
      </c>
      <c r="N220" s="235" t="s">
        <v>41</v>
      </c>
      <c r="O220" s="92"/>
      <c r="P220" s="236">
        <f>O220*H220</f>
        <v>0</v>
      </c>
      <c r="Q220" s="236">
        <v>0</v>
      </c>
      <c r="R220" s="236">
        <f>Q220*H220</f>
        <v>0</v>
      </c>
      <c r="S220" s="236">
        <v>0</v>
      </c>
      <c r="T220" s="237">
        <f>S220*H220</f>
        <v>0</v>
      </c>
      <c r="U220" s="39"/>
      <c r="V220" s="39"/>
      <c r="W220" s="39"/>
      <c r="X220" s="39"/>
      <c r="Y220" s="39"/>
      <c r="Z220" s="39"/>
      <c r="AA220" s="39"/>
      <c r="AB220" s="39"/>
      <c r="AC220" s="39"/>
      <c r="AD220" s="39"/>
      <c r="AE220" s="39"/>
      <c r="AR220" s="238" t="s">
        <v>360</v>
      </c>
      <c r="AT220" s="238" t="s">
        <v>343</v>
      </c>
      <c r="AU220" s="238" t="s">
        <v>85</v>
      </c>
      <c r="AY220" s="18" t="s">
        <v>342</v>
      </c>
      <c r="BE220" s="239">
        <f>IF(N220="základní",J220,0)</f>
        <v>0</v>
      </c>
      <c r="BF220" s="239">
        <f>IF(N220="snížená",J220,0)</f>
        <v>0</v>
      </c>
      <c r="BG220" s="239">
        <f>IF(N220="zákl. přenesená",J220,0)</f>
        <v>0</v>
      </c>
      <c r="BH220" s="239">
        <f>IF(N220="sníž. přenesená",J220,0)</f>
        <v>0</v>
      </c>
      <c r="BI220" s="239">
        <f>IF(N220="nulová",J220,0)</f>
        <v>0</v>
      </c>
      <c r="BJ220" s="18" t="s">
        <v>83</v>
      </c>
      <c r="BK220" s="239">
        <f>ROUND(I220*H220,2)</f>
        <v>0</v>
      </c>
      <c r="BL220" s="18" t="s">
        <v>360</v>
      </c>
      <c r="BM220" s="238" t="s">
        <v>5242</v>
      </c>
    </row>
    <row r="221" s="2" customFormat="1">
      <c r="A221" s="39"/>
      <c r="B221" s="40"/>
      <c r="C221" s="41"/>
      <c r="D221" s="240" t="s">
        <v>349</v>
      </c>
      <c r="E221" s="41"/>
      <c r="F221" s="241" t="s">
        <v>741</v>
      </c>
      <c r="G221" s="41"/>
      <c r="H221" s="41"/>
      <c r="I221" s="242"/>
      <c r="J221" s="41"/>
      <c r="K221" s="41"/>
      <c r="L221" s="45"/>
      <c r="M221" s="243"/>
      <c r="N221" s="244"/>
      <c r="O221" s="92"/>
      <c r="P221" s="92"/>
      <c r="Q221" s="92"/>
      <c r="R221" s="92"/>
      <c r="S221" s="92"/>
      <c r="T221" s="93"/>
      <c r="U221" s="39"/>
      <c r="V221" s="39"/>
      <c r="W221" s="39"/>
      <c r="X221" s="39"/>
      <c r="Y221" s="39"/>
      <c r="Z221" s="39"/>
      <c r="AA221" s="39"/>
      <c r="AB221" s="39"/>
      <c r="AC221" s="39"/>
      <c r="AD221" s="39"/>
      <c r="AE221" s="39"/>
      <c r="AT221" s="18" t="s">
        <v>349</v>
      </c>
      <c r="AU221" s="18" t="s">
        <v>85</v>
      </c>
    </row>
    <row r="222" s="14" customFormat="1">
      <c r="A222" s="14"/>
      <c r="B222" s="263"/>
      <c r="C222" s="264"/>
      <c r="D222" s="240" t="s">
        <v>446</v>
      </c>
      <c r="E222" s="265" t="s">
        <v>1</v>
      </c>
      <c r="F222" s="266" t="s">
        <v>1411</v>
      </c>
      <c r="G222" s="264"/>
      <c r="H222" s="265" t="s">
        <v>1</v>
      </c>
      <c r="I222" s="267"/>
      <c r="J222" s="264"/>
      <c r="K222" s="264"/>
      <c r="L222" s="268"/>
      <c r="M222" s="269"/>
      <c r="N222" s="270"/>
      <c r="O222" s="270"/>
      <c r="P222" s="270"/>
      <c r="Q222" s="270"/>
      <c r="R222" s="270"/>
      <c r="S222" s="270"/>
      <c r="T222" s="271"/>
      <c r="U222" s="14"/>
      <c r="V222" s="14"/>
      <c r="W222" s="14"/>
      <c r="X222" s="14"/>
      <c r="Y222" s="14"/>
      <c r="Z222" s="14"/>
      <c r="AA222" s="14"/>
      <c r="AB222" s="14"/>
      <c r="AC222" s="14"/>
      <c r="AD222" s="14"/>
      <c r="AE222" s="14"/>
      <c r="AT222" s="272" t="s">
        <v>446</v>
      </c>
      <c r="AU222" s="272" t="s">
        <v>85</v>
      </c>
      <c r="AV222" s="14" t="s">
        <v>83</v>
      </c>
      <c r="AW222" s="14" t="s">
        <v>32</v>
      </c>
      <c r="AX222" s="14" t="s">
        <v>76</v>
      </c>
      <c r="AY222" s="272" t="s">
        <v>342</v>
      </c>
    </row>
    <row r="223" s="13" customFormat="1">
      <c r="A223" s="13"/>
      <c r="B223" s="252"/>
      <c r="C223" s="253"/>
      <c r="D223" s="240" t="s">
        <v>446</v>
      </c>
      <c r="E223" s="254" t="s">
        <v>1</v>
      </c>
      <c r="F223" s="255" t="s">
        <v>5238</v>
      </c>
      <c r="G223" s="253"/>
      <c r="H223" s="256">
        <v>145</v>
      </c>
      <c r="I223" s="257"/>
      <c r="J223" s="253"/>
      <c r="K223" s="253"/>
      <c r="L223" s="258"/>
      <c r="M223" s="259"/>
      <c r="N223" s="260"/>
      <c r="O223" s="260"/>
      <c r="P223" s="260"/>
      <c r="Q223" s="260"/>
      <c r="R223" s="260"/>
      <c r="S223" s="260"/>
      <c r="T223" s="261"/>
      <c r="U223" s="13"/>
      <c r="V223" s="13"/>
      <c r="W223" s="13"/>
      <c r="X223" s="13"/>
      <c r="Y223" s="13"/>
      <c r="Z223" s="13"/>
      <c r="AA223" s="13"/>
      <c r="AB223" s="13"/>
      <c r="AC223" s="13"/>
      <c r="AD223" s="13"/>
      <c r="AE223" s="13"/>
      <c r="AT223" s="262" t="s">
        <v>446</v>
      </c>
      <c r="AU223" s="262" t="s">
        <v>85</v>
      </c>
      <c r="AV223" s="13" t="s">
        <v>85</v>
      </c>
      <c r="AW223" s="13" t="s">
        <v>32</v>
      </c>
      <c r="AX223" s="13" t="s">
        <v>76</v>
      </c>
      <c r="AY223" s="262" t="s">
        <v>342</v>
      </c>
    </row>
    <row r="224" s="13" customFormat="1">
      <c r="A224" s="13"/>
      <c r="B224" s="252"/>
      <c r="C224" s="253"/>
      <c r="D224" s="240" t="s">
        <v>446</v>
      </c>
      <c r="E224" s="254" t="s">
        <v>1</v>
      </c>
      <c r="F224" s="255" t="s">
        <v>5239</v>
      </c>
      <c r="G224" s="253"/>
      <c r="H224" s="256">
        <v>82</v>
      </c>
      <c r="I224" s="257"/>
      <c r="J224" s="253"/>
      <c r="K224" s="253"/>
      <c r="L224" s="258"/>
      <c r="M224" s="259"/>
      <c r="N224" s="260"/>
      <c r="O224" s="260"/>
      <c r="P224" s="260"/>
      <c r="Q224" s="260"/>
      <c r="R224" s="260"/>
      <c r="S224" s="260"/>
      <c r="T224" s="261"/>
      <c r="U224" s="13"/>
      <c r="V224" s="13"/>
      <c r="W224" s="13"/>
      <c r="X224" s="13"/>
      <c r="Y224" s="13"/>
      <c r="Z224" s="13"/>
      <c r="AA224" s="13"/>
      <c r="AB224" s="13"/>
      <c r="AC224" s="13"/>
      <c r="AD224" s="13"/>
      <c r="AE224" s="13"/>
      <c r="AT224" s="262" t="s">
        <v>446</v>
      </c>
      <c r="AU224" s="262" t="s">
        <v>85</v>
      </c>
      <c r="AV224" s="13" t="s">
        <v>85</v>
      </c>
      <c r="AW224" s="13" t="s">
        <v>32</v>
      </c>
      <c r="AX224" s="13" t="s">
        <v>76</v>
      </c>
      <c r="AY224" s="262" t="s">
        <v>342</v>
      </c>
    </row>
    <row r="225" s="16" customFormat="1">
      <c r="A225" s="16"/>
      <c r="B225" s="284"/>
      <c r="C225" s="285"/>
      <c r="D225" s="240" t="s">
        <v>446</v>
      </c>
      <c r="E225" s="286" t="s">
        <v>1</v>
      </c>
      <c r="F225" s="287" t="s">
        <v>500</v>
      </c>
      <c r="G225" s="285"/>
      <c r="H225" s="288">
        <v>227</v>
      </c>
      <c r="I225" s="289"/>
      <c r="J225" s="285"/>
      <c r="K225" s="285"/>
      <c r="L225" s="290"/>
      <c r="M225" s="291"/>
      <c r="N225" s="292"/>
      <c r="O225" s="292"/>
      <c r="P225" s="292"/>
      <c r="Q225" s="292"/>
      <c r="R225" s="292"/>
      <c r="S225" s="292"/>
      <c r="T225" s="293"/>
      <c r="U225" s="16"/>
      <c r="V225" s="16"/>
      <c r="W225" s="16"/>
      <c r="X225" s="16"/>
      <c r="Y225" s="16"/>
      <c r="Z225" s="16"/>
      <c r="AA225" s="16"/>
      <c r="AB225" s="16"/>
      <c r="AC225" s="16"/>
      <c r="AD225" s="16"/>
      <c r="AE225" s="16"/>
      <c r="AT225" s="294" t="s">
        <v>446</v>
      </c>
      <c r="AU225" s="294" t="s">
        <v>85</v>
      </c>
      <c r="AV225" s="16" t="s">
        <v>360</v>
      </c>
      <c r="AW225" s="16" t="s">
        <v>32</v>
      </c>
      <c r="AX225" s="16" t="s">
        <v>83</v>
      </c>
      <c r="AY225" s="294" t="s">
        <v>342</v>
      </c>
    </row>
    <row r="226" s="2" customFormat="1" ht="16.5" customHeight="1">
      <c r="A226" s="39"/>
      <c r="B226" s="40"/>
      <c r="C226" s="227" t="s">
        <v>639</v>
      </c>
      <c r="D226" s="227" t="s">
        <v>343</v>
      </c>
      <c r="E226" s="228" t="s">
        <v>744</v>
      </c>
      <c r="F226" s="229" t="s">
        <v>745</v>
      </c>
      <c r="G226" s="230" t="s">
        <v>473</v>
      </c>
      <c r="H226" s="231">
        <v>227</v>
      </c>
      <c r="I226" s="232"/>
      <c r="J226" s="233">
        <f>ROUND(I226*H226,2)</f>
        <v>0</v>
      </c>
      <c r="K226" s="229" t="s">
        <v>443</v>
      </c>
      <c r="L226" s="45"/>
      <c r="M226" s="234" t="s">
        <v>1</v>
      </c>
      <c r="N226" s="235" t="s">
        <v>41</v>
      </c>
      <c r="O226" s="92"/>
      <c r="P226" s="236">
        <f>O226*H226</f>
        <v>0</v>
      </c>
      <c r="Q226" s="236">
        <v>0</v>
      </c>
      <c r="R226" s="236">
        <f>Q226*H226</f>
        <v>0</v>
      </c>
      <c r="S226" s="236">
        <v>0</v>
      </c>
      <c r="T226" s="237">
        <f>S226*H226</f>
        <v>0</v>
      </c>
      <c r="U226" s="39"/>
      <c r="V226" s="39"/>
      <c r="W226" s="39"/>
      <c r="X226" s="39"/>
      <c r="Y226" s="39"/>
      <c r="Z226" s="39"/>
      <c r="AA226" s="39"/>
      <c r="AB226" s="39"/>
      <c r="AC226" s="39"/>
      <c r="AD226" s="39"/>
      <c r="AE226" s="39"/>
      <c r="AR226" s="238" t="s">
        <v>360</v>
      </c>
      <c r="AT226" s="238" t="s">
        <v>343</v>
      </c>
      <c r="AU226" s="238" t="s">
        <v>85</v>
      </c>
      <c r="AY226" s="18" t="s">
        <v>342</v>
      </c>
      <c r="BE226" s="239">
        <f>IF(N226="základní",J226,0)</f>
        <v>0</v>
      </c>
      <c r="BF226" s="239">
        <f>IF(N226="snížená",J226,0)</f>
        <v>0</v>
      </c>
      <c r="BG226" s="239">
        <f>IF(N226="zákl. přenesená",J226,0)</f>
        <v>0</v>
      </c>
      <c r="BH226" s="239">
        <f>IF(N226="sníž. přenesená",J226,0)</f>
        <v>0</v>
      </c>
      <c r="BI226" s="239">
        <f>IF(N226="nulová",J226,0)</f>
        <v>0</v>
      </c>
      <c r="BJ226" s="18" t="s">
        <v>83</v>
      </c>
      <c r="BK226" s="239">
        <f>ROUND(I226*H226,2)</f>
        <v>0</v>
      </c>
      <c r="BL226" s="18" t="s">
        <v>360</v>
      </c>
      <c r="BM226" s="238" t="s">
        <v>5243</v>
      </c>
    </row>
    <row r="227" s="2" customFormat="1">
      <c r="A227" s="39"/>
      <c r="B227" s="40"/>
      <c r="C227" s="41"/>
      <c r="D227" s="240" t="s">
        <v>349</v>
      </c>
      <c r="E227" s="41"/>
      <c r="F227" s="241" t="s">
        <v>747</v>
      </c>
      <c r="G227" s="41"/>
      <c r="H227" s="41"/>
      <c r="I227" s="242"/>
      <c r="J227" s="41"/>
      <c r="K227" s="41"/>
      <c r="L227" s="45"/>
      <c r="M227" s="243"/>
      <c r="N227" s="244"/>
      <c r="O227" s="92"/>
      <c r="P227" s="92"/>
      <c r="Q227" s="92"/>
      <c r="R227" s="92"/>
      <c r="S227" s="92"/>
      <c r="T227" s="93"/>
      <c r="U227" s="39"/>
      <c r="V227" s="39"/>
      <c r="W227" s="39"/>
      <c r="X227" s="39"/>
      <c r="Y227" s="39"/>
      <c r="Z227" s="39"/>
      <c r="AA227" s="39"/>
      <c r="AB227" s="39"/>
      <c r="AC227" s="39"/>
      <c r="AD227" s="39"/>
      <c r="AE227" s="39"/>
      <c r="AT227" s="18" t="s">
        <v>349</v>
      </c>
      <c r="AU227" s="18" t="s">
        <v>85</v>
      </c>
    </row>
    <row r="228" s="14" customFormat="1">
      <c r="A228" s="14"/>
      <c r="B228" s="263"/>
      <c r="C228" s="264"/>
      <c r="D228" s="240" t="s">
        <v>446</v>
      </c>
      <c r="E228" s="265" t="s">
        <v>1</v>
      </c>
      <c r="F228" s="266" t="s">
        <v>748</v>
      </c>
      <c r="G228" s="264"/>
      <c r="H228" s="265" t="s">
        <v>1</v>
      </c>
      <c r="I228" s="267"/>
      <c r="J228" s="264"/>
      <c r="K228" s="264"/>
      <c r="L228" s="268"/>
      <c r="M228" s="269"/>
      <c r="N228" s="270"/>
      <c r="O228" s="270"/>
      <c r="P228" s="270"/>
      <c r="Q228" s="270"/>
      <c r="R228" s="270"/>
      <c r="S228" s="270"/>
      <c r="T228" s="271"/>
      <c r="U228" s="14"/>
      <c r="V228" s="14"/>
      <c r="W228" s="14"/>
      <c r="X228" s="14"/>
      <c r="Y228" s="14"/>
      <c r="Z228" s="14"/>
      <c r="AA228" s="14"/>
      <c r="AB228" s="14"/>
      <c r="AC228" s="14"/>
      <c r="AD228" s="14"/>
      <c r="AE228" s="14"/>
      <c r="AT228" s="272" t="s">
        <v>446</v>
      </c>
      <c r="AU228" s="272" t="s">
        <v>85</v>
      </c>
      <c r="AV228" s="14" t="s">
        <v>83</v>
      </c>
      <c r="AW228" s="14" t="s">
        <v>32</v>
      </c>
      <c r="AX228" s="14" t="s">
        <v>76</v>
      </c>
      <c r="AY228" s="272" t="s">
        <v>342</v>
      </c>
    </row>
    <row r="229" s="13" customFormat="1">
      <c r="A229" s="13"/>
      <c r="B229" s="252"/>
      <c r="C229" s="253"/>
      <c r="D229" s="240" t="s">
        <v>446</v>
      </c>
      <c r="E229" s="254" t="s">
        <v>1</v>
      </c>
      <c r="F229" s="255" t="s">
        <v>5238</v>
      </c>
      <c r="G229" s="253"/>
      <c r="H229" s="256">
        <v>145</v>
      </c>
      <c r="I229" s="257"/>
      <c r="J229" s="253"/>
      <c r="K229" s="253"/>
      <c r="L229" s="258"/>
      <c r="M229" s="259"/>
      <c r="N229" s="260"/>
      <c r="O229" s="260"/>
      <c r="P229" s="260"/>
      <c r="Q229" s="260"/>
      <c r="R229" s="260"/>
      <c r="S229" s="260"/>
      <c r="T229" s="261"/>
      <c r="U229" s="13"/>
      <c r="V229" s="13"/>
      <c r="W229" s="13"/>
      <c r="X229" s="13"/>
      <c r="Y229" s="13"/>
      <c r="Z229" s="13"/>
      <c r="AA229" s="13"/>
      <c r="AB229" s="13"/>
      <c r="AC229" s="13"/>
      <c r="AD229" s="13"/>
      <c r="AE229" s="13"/>
      <c r="AT229" s="262" t="s">
        <v>446</v>
      </c>
      <c r="AU229" s="262" t="s">
        <v>85</v>
      </c>
      <c r="AV229" s="13" t="s">
        <v>85</v>
      </c>
      <c r="AW229" s="13" t="s">
        <v>32</v>
      </c>
      <c r="AX229" s="13" t="s">
        <v>76</v>
      </c>
      <c r="AY229" s="262" t="s">
        <v>342</v>
      </c>
    </row>
    <row r="230" s="13" customFormat="1">
      <c r="A230" s="13"/>
      <c r="B230" s="252"/>
      <c r="C230" s="253"/>
      <c r="D230" s="240" t="s">
        <v>446</v>
      </c>
      <c r="E230" s="254" t="s">
        <v>1</v>
      </c>
      <c r="F230" s="255" t="s">
        <v>5239</v>
      </c>
      <c r="G230" s="253"/>
      <c r="H230" s="256">
        <v>82</v>
      </c>
      <c r="I230" s="257"/>
      <c r="J230" s="253"/>
      <c r="K230" s="253"/>
      <c r="L230" s="258"/>
      <c r="M230" s="259"/>
      <c r="N230" s="260"/>
      <c r="O230" s="260"/>
      <c r="P230" s="260"/>
      <c r="Q230" s="260"/>
      <c r="R230" s="260"/>
      <c r="S230" s="260"/>
      <c r="T230" s="261"/>
      <c r="U230" s="13"/>
      <c r="V230" s="13"/>
      <c r="W230" s="13"/>
      <c r="X230" s="13"/>
      <c r="Y230" s="13"/>
      <c r="Z230" s="13"/>
      <c r="AA230" s="13"/>
      <c r="AB230" s="13"/>
      <c r="AC230" s="13"/>
      <c r="AD230" s="13"/>
      <c r="AE230" s="13"/>
      <c r="AT230" s="262" t="s">
        <v>446</v>
      </c>
      <c r="AU230" s="262" t="s">
        <v>85</v>
      </c>
      <c r="AV230" s="13" t="s">
        <v>85</v>
      </c>
      <c r="AW230" s="13" t="s">
        <v>32</v>
      </c>
      <c r="AX230" s="13" t="s">
        <v>76</v>
      </c>
      <c r="AY230" s="262" t="s">
        <v>342</v>
      </c>
    </row>
    <row r="231" s="16" customFormat="1">
      <c r="A231" s="16"/>
      <c r="B231" s="284"/>
      <c r="C231" s="285"/>
      <c r="D231" s="240" t="s">
        <v>446</v>
      </c>
      <c r="E231" s="286" t="s">
        <v>1</v>
      </c>
      <c r="F231" s="287" t="s">
        <v>500</v>
      </c>
      <c r="G231" s="285"/>
      <c r="H231" s="288">
        <v>227</v>
      </c>
      <c r="I231" s="289"/>
      <c r="J231" s="285"/>
      <c r="K231" s="285"/>
      <c r="L231" s="290"/>
      <c r="M231" s="291"/>
      <c r="N231" s="292"/>
      <c r="O231" s="292"/>
      <c r="P231" s="292"/>
      <c r="Q231" s="292"/>
      <c r="R231" s="292"/>
      <c r="S231" s="292"/>
      <c r="T231" s="293"/>
      <c r="U231" s="16"/>
      <c r="V231" s="16"/>
      <c r="W231" s="16"/>
      <c r="X231" s="16"/>
      <c r="Y231" s="16"/>
      <c r="Z231" s="16"/>
      <c r="AA231" s="16"/>
      <c r="AB231" s="16"/>
      <c r="AC231" s="16"/>
      <c r="AD231" s="16"/>
      <c r="AE231" s="16"/>
      <c r="AT231" s="294" t="s">
        <v>446</v>
      </c>
      <c r="AU231" s="294" t="s">
        <v>85</v>
      </c>
      <c r="AV231" s="16" t="s">
        <v>360</v>
      </c>
      <c r="AW231" s="16" t="s">
        <v>32</v>
      </c>
      <c r="AX231" s="16" t="s">
        <v>83</v>
      </c>
      <c r="AY231" s="294" t="s">
        <v>342</v>
      </c>
    </row>
    <row r="232" s="2" customFormat="1" ht="16.5" customHeight="1">
      <c r="A232" s="39"/>
      <c r="B232" s="40"/>
      <c r="C232" s="227" t="s">
        <v>645</v>
      </c>
      <c r="D232" s="227" t="s">
        <v>343</v>
      </c>
      <c r="E232" s="228" t="s">
        <v>750</v>
      </c>
      <c r="F232" s="229" t="s">
        <v>751</v>
      </c>
      <c r="G232" s="230" t="s">
        <v>473</v>
      </c>
      <c r="H232" s="231">
        <v>211</v>
      </c>
      <c r="I232" s="232"/>
      <c r="J232" s="233">
        <f>ROUND(I232*H232,2)</f>
        <v>0</v>
      </c>
      <c r="K232" s="229" t="s">
        <v>443</v>
      </c>
      <c r="L232" s="45"/>
      <c r="M232" s="234" t="s">
        <v>1</v>
      </c>
      <c r="N232" s="235" t="s">
        <v>41</v>
      </c>
      <c r="O232" s="92"/>
      <c r="P232" s="236">
        <f>O232*H232</f>
        <v>0</v>
      </c>
      <c r="Q232" s="236">
        <v>0</v>
      </c>
      <c r="R232" s="236">
        <f>Q232*H232</f>
        <v>0</v>
      </c>
      <c r="S232" s="236">
        <v>0</v>
      </c>
      <c r="T232" s="237">
        <f>S232*H232</f>
        <v>0</v>
      </c>
      <c r="U232" s="39"/>
      <c r="V232" s="39"/>
      <c r="W232" s="39"/>
      <c r="X232" s="39"/>
      <c r="Y232" s="39"/>
      <c r="Z232" s="39"/>
      <c r="AA232" s="39"/>
      <c r="AB232" s="39"/>
      <c r="AC232" s="39"/>
      <c r="AD232" s="39"/>
      <c r="AE232" s="39"/>
      <c r="AR232" s="238" t="s">
        <v>360</v>
      </c>
      <c r="AT232" s="238" t="s">
        <v>343</v>
      </c>
      <c r="AU232" s="238" t="s">
        <v>85</v>
      </c>
      <c r="AY232" s="18" t="s">
        <v>342</v>
      </c>
      <c r="BE232" s="239">
        <f>IF(N232="základní",J232,0)</f>
        <v>0</v>
      </c>
      <c r="BF232" s="239">
        <f>IF(N232="snížená",J232,0)</f>
        <v>0</v>
      </c>
      <c r="BG232" s="239">
        <f>IF(N232="zákl. přenesená",J232,0)</f>
        <v>0</v>
      </c>
      <c r="BH232" s="239">
        <f>IF(N232="sníž. přenesená",J232,0)</f>
        <v>0</v>
      </c>
      <c r="BI232" s="239">
        <f>IF(N232="nulová",J232,0)</f>
        <v>0</v>
      </c>
      <c r="BJ232" s="18" t="s">
        <v>83</v>
      </c>
      <c r="BK232" s="239">
        <f>ROUND(I232*H232,2)</f>
        <v>0</v>
      </c>
      <c r="BL232" s="18" t="s">
        <v>360</v>
      </c>
      <c r="BM232" s="238" t="s">
        <v>5244</v>
      </c>
    </row>
    <row r="233" s="2" customFormat="1">
      <c r="A233" s="39"/>
      <c r="B233" s="40"/>
      <c r="C233" s="41"/>
      <c r="D233" s="240" t="s">
        <v>349</v>
      </c>
      <c r="E233" s="41"/>
      <c r="F233" s="241" t="s">
        <v>753</v>
      </c>
      <c r="G233" s="41"/>
      <c r="H233" s="41"/>
      <c r="I233" s="242"/>
      <c r="J233" s="41"/>
      <c r="K233" s="41"/>
      <c r="L233" s="45"/>
      <c r="M233" s="243"/>
      <c r="N233" s="244"/>
      <c r="O233" s="92"/>
      <c r="P233" s="92"/>
      <c r="Q233" s="92"/>
      <c r="R233" s="92"/>
      <c r="S233" s="92"/>
      <c r="T233" s="93"/>
      <c r="U233" s="39"/>
      <c r="V233" s="39"/>
      <c r="W233" s="39"/>
      <c r="X233" s="39"/>
      <c r="Y233" s="39"/>
      <c r="Z233" s="39"/>
      <c r="AA233" s="39"/>
      <c r="AB233" s="39"/>
      <c r="AC233" s="39"/>
      <c r="AD233" s="39"/>
      <c r="AE233" s="39"/>
      <c r="AT233" s="18" t="s">
        <v>349</v>
      </c>
      <c r="AU233" s="18" t="s">
        <v>85</v>
      </c>
    </row>
    <row r="234" s="14" customFormat="1">
      <c r="A234" s="14"/>
      <c r="B234" s="263"/>
      <c r="C234" s="264"/>
      <c r="D234" s="240" t="s">
        <v>446</v>
      </c>
      <c r="E234" s="265" t="s">
        <v>1</v>
      </c>
      <c r="F234" s="266" t="s">
        <v>754</v>
      </c>
      <c r="G234" s="264"/>
      <c r="H234" s="265" t="s">
        <v>1</v>
      </c>
      <c r="I234" s="267"/>
      <c r="J234" s="264"/>
      <c r="K234" s="264"/>
      <c r="L234" s="268"/>
      <c r="M234" s="269"/>
      <c r="N234" s="270"/>
      <c r="O234" s="270"/>
      <c r="P234" s="270"/>
      <c r="Q234" s="270"/>
      <c r="R234" s="270"/>
      <c r="S234" s="270"/>
      <c r="T234" s="271"/>
      <c r="U234" s="14"/>
      <c r="V234" s="14"/>
      <c r="W234" s="14"/>
      <c r="X234" s="14"/>
      <c r="Y234" s="14"/>
      <c r="Z234" s="14"/>
      <c r="AA234" s="14"/>
      <c r="AB234" s="14"/>
      <c r="AC234" s="14"/>
      <c r="AD234" s="14"/>
      <c r="AE234" s="14"/>
      <c r="AT234" s="272" t="s">
        <v>446</v>
      </c>
      <c r="AU234" s="272" t="s">
        <v>85</v>
      </c>
      <c r="AV234" s="14" t="s">
        <v>83</v>
      </c>
      <c r="AW234" s="14" t="s">
        <v>32</v>
      </c>
      <c r="AX234" s="14" t="s">
        <v>76</v>
      </c>
      <c r="AY234" s="272" t="s">
        <v>342</v>
      </c>
    </row>
    <row r="235" s="13" customFormat="1">
      <c r="A235" s="13"/>
      <c r="B235" s="252"/>
      <c r="C235" s="253"/>
      <c r="D235" s="240" t="s">
        <v>446</v>
      </c>
      <c r="E235" s="254" t="s">
        <v>1</v>
      </c>
      <c r="F235" s="255" t="s">
        <v>5235</v>
      </c>
      <c r="G235" s="253"/>
      <c r="H235" s="256">
        <v>134</v>
      </c>
      <c r="I235" s="257"/>
      <c r="J235" s="253"/>
      <c r="K235" s="253"/>
      <c r="L235" s="258"/>
      <c r="M235" s="259"/>
      <c r="N235" s="260"/>
      <c r="O235" s="260"/>
      <c r="P235" s="260"/>
      <c r="Q235" s="260"/>
      <c r="R235" s="260"/>
      <c r="S235" s="260"/>
      <c r="T235" s="261"/>
      <c r="U235" s="13"/>
      <c r="V235" s="13"/>
      <c r="W235" s="13"/>
      <c r="X235" s="13"/>
      <c r="Y235" s="13"/>
      <c r="Z235" s="13"/>
      <c r="AA235" s="13"/>
      <c r="AB235" s="13"/>
      <c r="AC235" s="13"/>
      <c r="AD235" s="13"/>
      <c r="AE235" s="13"/>
      <c r="AT235" s="262" t="s">
        <v>446</v>
      </c>
      <c r="AU235" s="262" t="s">
        <v>85</v>
      </c>
      <c r="AV235" s="13" t="s">
        <v>85</v>
      </c>
      <c r="AW235" s="13" t="s">
        <v>32</v>
      </c>
      <c r="AX235" s="13" t="s">
        <v>76</v>
      </c>
      <c r="AY235" s="262" t="s">
        <v>342</v>
      </c>
    </row>
    <row r="236" s="13" customFormat="1">
      <c r="A236" s="13"/>
      <c r="B236" s="252"/>
      <c r="C236" s="253"/>
      <c r="D236" s="240" t="s">
        <v>446</v>
      </c>
      <c r="E236" s="254" t="s">
        <v>1</v>
      </c>
      <c r="F236" s="255" t="s">
        <v>5236</v>
      </c>
      <c r="G236" s="253"/>
      <c r="H236" s="256">
        <v>77</v>
      </c>
      <c r="I236" s="257"/>
      <c r="J236" s="253"/>
      <c r="K236" s="253"/>
      <c r="L236" s="258"/>
      <c r="M236" s="259"/>
      <c r="N236" s="260"/>
      <c r="O236" s="260"/>
      <c r="P236" s="260"/>
      <c r="Q236" s="260"/>
      <c r="R236" s="260"/>
      <c r="S236" s="260"/>
      <c r="T236" s="261"/>
      <c r="U236" s="13"/>
      <c r="V236" s="13"/>
      <c r="W236" s="13"/>
      <c r="X236" s="13"/>
      <c r="Y236" s="13"/>
      <c r="Z236" s="13"/>
      <c r="AA236" s="13"/>
      <c r="AB236" s="13"/>
      <c r="AC236" s="13"/>
      <c r="AD236" s="13"/>
      <c r="AE236" s="13"/>
      <c r="AT236" s="262" t="s">
        <v>446</v>
      </c>
      <c r="AU236" s="262" t="s">
        <v>85</v>
      </c>
      <c r="AV236" s="13" t="s">
        <v>85</v>
      </c>
      <c r="AW236" s="13" t="s">
        <v>32</v>
      </c>
      <c r="AX236" s="13" t="s">
        <v>76</v>
      </c>
      <c r="AY236" s="262" t="s">
        <v>342</v>
      </c>
    </row>
    <row r="237" s="16" customFormat="1">
      <c r="A237" s="16"/>
      <c r="B237" s="284"/>
      <c r="C237" s="285"/>
      <c r="D237" s="240" t="s">
        <v>446</v>
      </c>
      <c r="E237" s="286" t="s">
        <v>1</v>
      </c>
      <c r="F237" s="287" t="s">
        <v>500</v>
      </c>
      <c r="G237" s="285"/>
      <c r="H237" s="288">
        <v>211</v>
      </c>
      <c r="I237" s="289"/>
      <c r="J237" s="285"/>
      <c r="K237" s="285"/>
      <c r="L237" s="290"/>
      <c r="M237" s="291"/>
      <c r="N237" s="292"/>
      <c r="O237" s="292"/>
      <c r="P237" s="292"/>
      <c r="Q237" s="292"/>
      <c r="R237" s="292"/>
      <c r="S237" s="292"/>
      <c r="T237" s="293"/>
      <c r="U237" s="16"/>
      <c r="V237" s="16"/>
      <c r="W237" s="16"/>
      <c r="X237" s="16"/>
      <c r="Y237" s="16"/>
      <c r="Z237" s="16"/>
      <c r="AA237" s="16"/>
      <c r="AB237" s="16"/>
      <c r="AC237" s="16"/>
      <c r="AD237" s="16"/>
      <c r="AE237" s="16"/>
      <c r="AT237" s="294" t="s">
        <v>446</v>
      </c>
      <c r="AU237" s="294" t="s">
        <v>85</v>
      </c>
      <c r="AV237" s="16" t="s">
        <v>360</v>
      </c>
      <c r="AW237" s="16" t="s">
        <v>32</v>
      </c>
      <c r="AX237" s="16" t="s">
        <v>83</v>
      </c>
      <c r="AY237" s="294" t="s">
        <v>342</v>
      </c>
    </row>
    <row r="238" s="2" customFormat="1" ht="16.5" customHeight="1">
      <c r="A238" s="39"/>
      <c r="B238" s="40"/>
      <c r="C238" s="227" t="s">
        <v>654</v>
      </c>
      <c r="D238" s="227" t="s">
        <v>343</v>
      </c>
      <c r="E238" s="228" t="s">
        <v>756</v>
      </c>
      <c r="F238" s="229" t="s">
        <v>757</v>
      </c>
      <c r="G238" s="230" t="s">
        <v>473</v>
      </c>
      <c r="H238" s="231">
        <v>211</v>
      </c>
      <c r="I238" s="232"/>
      <c r="J238" s="233">
        <f>ROUND(I238*H238,2)</f>
        <v>0</v>
      </c>
      <c r="K238" s="229" t="s">
        <v>1</v>
      </c>
      <c r="L238" s="45"/>
      <c r="M238" s="234" t="s">
        <v>1</v>
      </c>
      <c r="N238" s="235" t="s">
        <v>41</v>
      </c>
      <c r="O238" s="92"/>
      <c r="P238" s="236">
        <f>O238*H238</f>
        <v>0</v>
      </c>
      <c r="Q238" s="236">
        <v>0</v>
      </c>
      <c r="R238" s="236">
        <f>Q238*H238</f>
        <v>0</v>
      </c>
      <c r="S238" s="236">
        <v>0</v>
      </c>
      <c r="T238" s="237">
        <f>S238*H238</f>
        <v>0</v>
      </c>
      <c r="U238" s="39"/>
      <c r="V238" s="39"/>
      <c r="W238" s="39"/>
      <c r="X238" s="39"/>
      <c r="Y238" s="39"/>
      <c r="Z238" s="39"/>
      <c r="AA238" s="39"/>
      <c r="AB238" s="39"/>
      <c r="AC238" s="39"/>
      <c r="AD238" s="39"/>
      <c r="AE238" s="39"/>
      <c r="AR238" s="238" t="s">
        <v>360</v>
      </c>
      <c r="AT238" s="238" t="s">
        <v>343</v>
      </c>
      <c r="AU238" s="238" t="s">
        <v>85</v>
      </c>
      <c r="AY238" s="18" t="s">
        <v>342</v>
      </c>
      <c r="BE238" s="239">
        <f>IF(N238="základní",J238,0)</f>
        <v>0</v>
      </c>
      <c r="BF238" s="239">
        <f>IF(N238="snížená",J238,0)</f>
        <v>0</v>
      </c>
      <c r="BG238" s="239">
        <f>IF(N238="zákl. přenesená",J238,0)</f>
        <v>0</v>
      </c>
      <c r="BH238" s="239">
        <f>IF(N238="sníž. přenesená",J238,0)</f>
        <v>0</v>
      </c>
      <c r="BI238" s="239">
        <f>IF(N238="nulová",J238,0)</f>
        <v>0</v>
      </c>
      <c r="BJ238" s="18" t="s">
        <v>83</v>
      </c>
      <c r="BK238" s="239">
        <f>ROUND(I238*H238,2)</f>
        <v>0</v>
      </c>
      <c r="BL238" s="18" t="s">
        <v>360</v>
      </c>
      <c r="BM238" s="238" t="s">
        <v>5245</v>
      </c>
    </row>
    <row r="239" s="2" customFormat="1">
      <c r="A239" s="39"/>
      <c r="B239" s="40"/>
      <c r="C239" s="41"/>
      <c r="D239" s="240" t="s">
        <v>349</v>
      </c>
      <c r="E239" s="41"/>
      <c r="F239" s="241" t="s">
        <v>757</v>
      </c>
      <c r="G239" s="41"/>
      <c r="H239" s="41"/>
      <c r="I239" s="242"/>
      <c r="J239" s="41"/>
      <c r="K239" s="41"/>
      <c r="L239" s="45"/>
      <c r="M239" s="243"/>
      <c r="N239" s="244"/>
      <c r="O239" s="92"/>
      <c r="P239" s="92"/>
      <c r="Q239" s="92"/>
      <c r="R239" s="92"/>
      <c r="S239" s="92"/>
      <c r="T239" s="93"/>
      <c r="U239" s="39"/>
      <c r="V239" s="39"/>
      <c r="W239" s="39"/>
      <c r="X239" s="39"/>
      <c r="Y239" s="39"/>
      <c r="Z239" s="39"/>
      <c r="AA239" s="39"/>
      <c r="AB239" s="39"/>
      <c r="AC239" s="39"/>
      <c r="AD239" s="39"/>
      <c r="AE239" s="39"/>
      <c r="AT239" s="18" t="s">
        <v>349</v>
      </c>
      <c r="AU239" s="18" t="s">
        <v>85</v>
      </c>
    </row>
    <row r="240" s="14" customFormat="1">
      <c r="A240" s="14"/>
      <c r="B240" s="263"/>
      <c r="C240" s="264"/>
      <c r="D240" s="240" t="s">
        <v>446</v>
      </c>
      <c r="E240" s="265" t="s">
        <v>1</v>
      </c>
      <c r="F240" s="266" t="s">
        <v>759</v>
      </c>
      <c r="G240" s="264"/>
      <c r="H240" s="265" t="s">
        <v>1</v>
      </c>
      <c r="I240" s="267"/>
      <c r="J240" s="264"/>
      <c r="K240" s="264"/>
      <c r="L240" s="268"/>
      <c r="M240" s="269"/>
      <c r="N240" s="270"/>
      <c r="O240" s="270"/>
      <c r="P240" s="270"/>
      <c r="Q240" s="270"/>
      <c r="R240" s="270"/>
      <c r="S240" s="270"/>
      <c r="T240" s="271"/>
      <c r="U240" s="14"/>
      <c r="V240" s="14"/>
      <c r="W240" s="14"/>
      <c r="X240" s="14"/>
      <c r="Y240" s="14"/>
      <c r="Z240" s="14"/>
      <c r="AA240" s="14"/>
      <c r="AB240" s="14"/>
      <c r="AC240" s="14"/>
      <c r="AD240" s="14"/>
      <c r="AE240" s="14"/>
      <c r="AT240" s="272" t="s">
        <v>446</v>
      </c>
      <c r="AU240" s="272" t="s">
        <v>85</v>
      </c>
      <c r="AV240" s="14" t="s">
        <v>83</v>
      </c>
      <c r="AW240" s="14" t="s">
        <v>32</v>
      </c>
      <c r="AX240" s="14" t="s">
        <v>76</v>
      </c>
      <c r="AY240" s="272" t="s">
        <v>342</v>
      </c>
    </row>
    <row r="241" s="13" customFormat="1">
      <c r="A241" s="13"/>
      <c r="B241" s="252"/>
      <c r="C241" s="253"/>
      <c r="D241" s="240" t="s">
        <v>446</v>
      </c>
      <c r="E241" s="254" t="s">
        <v>1</v>
      </c>
      <c r="F241" s="255" t="s">
        <v>5235</v>
      </c>
      <c r="G241" s="253"/>
      <c r="H241" s="256">
        <v>134</v>
      </c>
      <c r="I241" s="257"/>
      <c r="J241" s="253"/>
      <c r="K241" s="253"/>
      <c r="L241" s="258"/>
      <c r="M241" s="259"/>
      <c r="N241" s="260"/>
      <c r="O241" s="260"/>
      <c r="P241" s="260"/>
      <c r="Q241" s="260"/>
      <c r="R241" s="260"/>
      <c r="S241" s="260"/>
      <c r="T241" s="261"/>
      <c r="U241" s="13"/>
      <c r="V241" s="13"/>
      <c r="W241" s="13"/>
      <c r="X241" s="13"/>
      <c r="Y241" s="13"/>
      <c r="Z241" s="13"/>
      <c r="AA241" s="13"/>
      <c r="AB241" s="13"/>
      <c r="AC241" s="13"/>
      <c r="AD241" s="13"/>
      <c r="AE241" s="13"/>
      <c r="AT241" s="262" t="s">
        <v>446</v>
      </c>
      <c r="AU241" s="262" t="s">
        <v>85</v>
      </c>
      <c r="AV241" s="13" t="s">
        <v>85</v>
      </c>
      <c r="AW241" s="13" t="s">
        <v>32</v>
      </c>
      <c r="AX241" s="13" t="s">
        <v>76</v>
      </c>
      <c r="AY241" s="262" t="s">
        <v>342</v>
      </c>
    </row>
    <row r="242" s="13" customFormat="1">
      <c r="A242" s="13"/>
      <c r="B242" s="252"/>
      <c r="C242" s="253"/>
      <c r="D242" s="240" t="s">
        <v>446</v>
      </c>
      <c r="E242" s="254" t="s">
        <v>1</v>
      </c>
      <c r="F242" s="255" t="s">
        <v>5236</v>
      </c>
      <c r="G242" s="253"/>
      <c r="H242" s="256">
        <v>77</v>
      </c>
      <c r="I242" s="257"/>
      <c r="J242" s="253"/>
      <c r="K242" s="253"/>
      <c r="L242" s="258"/>
      <c r="M242" s="259"/>
      <c r="N242" s="260"/>
      <c r="O242" s="260"/>
      <c r="P242" s="260"/>
      <c r="Q242" s="260"/>
      <c r="R242" s="260"/>
      <c r="S242" s="260"/>
      <c r="T242" s="261"/>
      <c r="U242" s="13"/>
      <c r="V242" s="13"/>
      <c r="W242" s="13"/>
      <c r="X242" s="13"/>
      <c r="Y242" s="13"/>
      <c r="Z242" s="13"/>
      <c r="AA242" s="13"/>
      <c r="AB242" s="13"/>
      <c r="AC242" s="13"/>
      <c r="AD242" s="13"/>
      <c r="AE242" s="13"/>
      <c r="AT242" s="262" t="s">
        <v>446</v>
      </c>
      <c r="AU242" s="262" t="s">
        <v>85</v>
      </c>
      <c r="AV242" s="13" t="s">
        <v>85</v>
      </c>
      <c r="AW242" s="13" t="s">
        <v>32</v>
      </c>
      <c r="AX242" s="13" t="s">
        <v>76</v>
      </c>
      <c r="AY242" s="262" t="s">
        <v>342</v>
      </c>
    </row>
    <row r="243" s="16" customFormat="1">
      <c r="A243" s="16"/>
      <c r="B243" s="284"/>
      <c r="C243" s="285"/>
      <c r="D243" s="240" t="s">
        <v>446</v>
      </c>
      <c r="E243" s="286" t="s">
        <v>1</v>
      </c>
      <c r="F243" s="287" t="s">
        <v>500</v>
      </c>
      <c r="G243" s="285"/>
      <c r="H243" s="288">
        <v>211</v>
      </c>
      <c r="I243" s="289"/>
      <c r="J243" s="285"/>
      <c r="K243" s="285"/>
      <c r="L243" s="290"/>
      <c r="M243" s="291"/>
      <c r="N243" s="292"/>
      <c r="O243" s="292"/>
      <c r="P243" s="292"/>
      <c r="Q243" s="292"/>
      <c r="R243" s="292"/>
      <c r="S243" s="292"/>
      <c r="T243" s="293"/>
      <c r="U243" s="16"/>
      <c r="V243" s="16"/>
      <c r="W243" s="16"/>
      <c r="X243" s="16"/>
      <c r="Y243" s="16"/>
      <c r="Z243" s="16"/>
      <c r="AA243" s="16"/>
      <c r="AB243" s="16"/>
      <c r="AC243" s="16"/>
      <c r="AD243" s="16"/>
      <c r="AE243" s="16"/>
      <c r="AT243" s="294" t="s">
        <v>446</v>
      </c>
      <c r="AU243" s="294" t="s">
        <v>85</v>
      </c>
      <c r="AV243" s="16" t="s">
        <v>360</v>
      </c>
      <c r="AW243" s="16" t="s">
        <v>32</v>
      </c>
      <c r="AX243" s="16" t="s">
        <v>83</v>
      </c>
      <c r="AY243" s="294" t="s">
        <v>342</v>
      </c>
    </row>
    <row r="244" s="2" customFormat="1" ht="21.75" customHeight="1">
      <c r="A244" s="39"/>
      <c r="B244" s="40"/>
      <c r="C244" s="227" t="s">
        <v>665</v>
      </c>
      <c r="D244" s="227" t="s">
        <v>343</v>
      </c>
      <c r="E244" s="228" t="s">
        <v>761</v>
      </c>
      <c r="F244" s="229" t="s">
        <v>762</v>
      </c>
      <c r="G244" s="230" t="s">
        <v>473</v>
      </c>
      <c r="H244" s="231">
        <v>211</v>
      </c>
      <c r="I244" s="232"/>
      <c r="J244" s="233">
        <f>ROUND(I244*H244,2)</f>
        <v>0</v>
      </c>
      <c r="K244" s="229" t="s">
        <v>443</v>
      </c>
      <c r="L244" s="45"/>
      <c r="M244" s="234" t="s">
        <v>1</v>
      </c>
      <c r="N244" s="235" t="s">
        <v>41</v>
      </c>
      <c r="O244" s="92"/>
      <c r="P244" s="236">
        <f>O244*H244</f>
        <v>0</v>
      </c>
      <c r="Q244" s="236">
        <v>0</v>
      </c>
      <c r="R244" s="236">
        <f>Q244*H244</f>
        <v>0</v>
      </c>
      <c r="S244" s="236">
        <v>0</v>
      </c>
      <c r="T244" s="237">
        <f>S244*H244</f>
        <v>0</v>
      </c>
      <c r="U244" s="39"/>
      <c r="V244" s="39"/>
      <c r="W244" s="39"/>
      <c r="X244" s="39"/>
      <c r="Y244" s="39"/>
      <c r="Z244" s="39"/>
      <c r="AA244" s="39"/>
      <c r="AB244" s="39"/>
      <c r="AC244" s="39"/>
      <c r="AD244" s="39"/>
      <c r="AE244" s="39"/>
      <c r="AR244" s="238" t="s">
        <v>360</v>
      </c>
      <c r="AT244" s="238" t="s">
        <v>343</v>
      </c>
      <c r="AU244" s="238" t="s">
        <v>85</v>
      </c>
      <c r="AY244" s="18" t="s">
        <v>342</v>
      </c>
      <c r="BE244" s="239">
        <f>IF(N244="základní",J244,0)</f>
        <v>0</v>
      </c>
      <c r="BF244" s="239">
        <f>IF(N244="snížená",J244,0)</f>
        <v>0</v>
      </c>
      <c r="BG244" s="239">
        <f>IF(N244="zákl. přenesená",J244,0)</f>
        <v>0</v>
      </c>
      <c r="BH244" s="239">
        <f>IF(N244="sníž. přenesená",J244,0)</f>
        <v>0</v>
      </c>
      <c r="BI244" s="239">
        <f>IF(N244="nulová",J244,0)</f>
        <v>0</v>
      </c>
      <c r="BJ244" s="18" t="s">
        <v>83</v>
      </c>
      <c r="BK244" s="239">
        <f>ROUND(I244*H244,2)</f>
        <v>0</v>
      </c>
      <c r="BL244" s="18" t="s">
        <v>360</v>
      </c>
      <c r="BM244" s="238" t="s">
        <v>5246</v>
      </c>
    </row>
    <row r="245" s="2" customFormat="1">
      <c r="A245" s="39"/>
      <c r="B245" s="40"/>
      <c r="C245" s="41"/>
      <c r="D245" s="240" t="s">
        <v>349</v>
      </c>
      <c r="E245" s="41"/>
      <c r="F245" s="241" t="s">
        <v>764</v>
      </c>
      <c r="G245" s="41"/>
      <c r="H245" s="41"/>
      <c r="I245" s="242"/>
      <c r="J245" s="41"/>
      <c r="K245" s="41"/>
      <c r="L245" s="45"/>
      <c r="M245" s="243"/>
      <c r="N245" s="244"/>
      <c r="O245" s="92"/>
      <c r="P245" s="92"/>
      <c r="Q245" s="92"/>
      <c r="R245" s="92"/>
      <c r="S245" s="92"/>
      <c r="T245" s="93"/>
      <c r="U245" s="39"/>
      <c r="V245" s="39"/>
      <c r="W245" s="39"/>
      <c r="X245" s="39"/>
      <c r="Y245" s="39"/>
      <c r="Z245" s="39"/>
      <c r="AA245" s="39"/>
      <c r="AB245" s="39"/>
      <c r="AC245" s="39"/>
      <c r="AD245" s="39"/>
      <c r="AE245" s="39"/>
      <c r="AT245" s="18" t="s">
        <v>349</v>
      </c>
      <c r="AU245" s="18" t="s">
        <v>85</v>
      </c>
    </row>
    <row r="246" s="14" customFormat="1">
      <c r="A246" s="14"/>
      <c r="B246" s="263"/>
      <c r="C246" s="264"/>
      <c r="D246" s="240" t="s">
        <v>446</v>
      </c>
      <c r="E246" s="265" t="s">
        <v>1</v>
      </c>
      <c r="F246" s="266" t="s">
        <v>765</v>
      </c>
      <c r="G246" s="264"/>
      <c r="H246" s="265" t="s">
        <v>1</v>
      </c>
      <c r="I246" s="267"/>
      <c r="J246" s="264"/>
      <c r="K246" s="264"/>
      <c r="L246" s="268"/>
      <c r="M246" s="269"/>
      <c r="N246" s="270"/>
      <c r="O246" s="270"/>
      <c r="P246" s="270"/>
      <c r="Q246" s="270"/>
      <c r="R246" s="270"/>
      <c r="S246" s="270"/>
      <c r="T246" s="271"/>
      <c r="U246" s="14"/>
      <c r="V246" s="14"/>
      <c r="W246" s="14"/>
      <c r="X246" s="14"/>
      <c r="Y246" s="14"/>
      <c r="Z246" s="14"/>
      <c r="AA246" s="14"/>
      <c r="AB246" s="14"/>
      <c r="AC246" s="14"/>
      <c r="AD246" s="14"/>
      <c r="AE246" s="14"/>
      <c r="AT246" s="272" t="s">
        <v>446</v>
      </c>
      <c r="AU246" s="272" t="s">
        <v>85</v>
      </c>
      <c r="AV246" s="14" t="s">
        <v>83</v>
      </c>
      <c r="AW246" s="14" t="s">
        <v>32</v>
      </c>
      <c r="AX246" s="14" t="s">
        <v>76</v>
      </c>
      <c r="AY246" s="272" t="s">
        <v>342</v>
      </c>
    </row>
    <row r="247" s="13" customFormat="1">
      <c r="A247" s="13"/>
      <c r="B247" s="252"/>
      <c r="C247" s="253"/>
      <c r="D247" s="240" t="s">
        <v>446</v>
      </c>
      <c r="E247" s="254" t="s">
        <v>1</v>
      </c>
      <c r="F247" s="255" t="s">
        <v>5235</v>
      </c>
      <c r="G247" s="253"/>
      <c r="H247" s="256">
        <v>134</v>
      </c>
      <c r="I247" s="257"/>
      <c r="J247" s="253"/>
      <c r="K247" s="253"/>
      <c r="L247" s="258"/>
      <c r="M247" s="259"/>
      <c r="N247" s="260"/>
      <c r="O247" s="260"/>
      <c r="P247" s="260"/>
      <c r="Q247" s="260"/>
      <c r="R247" s="260"/>
      <c r="S247" s="260"/>
      <c r="T247" s="261"/>
      <c r="U247" s="13"/>
      <c r="V247" s="13"/>
      <c r="W247" s="13"/>
      <c r="X247" s="13"/>
      <c r="Y247" s="13"/>
      <c r="Z247" s="13"/>
      <c r="AA247" s="13"/>
      <c r="AB247" s="13"/>
      <c r="AC247" s="13"/>
      <c r="AD247" s="13"/>
      <c r="AE247" s="13"/>
      <c r="AT247" s="262" t="s">
        <v>446</v>
      </c>
      <c r="AU247" s="262" t="s">
        <v>85</v>
      </c>
      <c r="AV247" s="13" t="s">
        <v>85</v>
      </c>
      <c r="AW247" s="13" t="s">
        <v>32</v>
      </c>
      <c r="AX247" s="13" t="s">
        <v>76</v>
      </c>
      <c r="AY247" s="262" t="s">
        <v>342</v>
      </c>
    </row>
    <row r="248" s="13" customFormat="1">
      <c r="A248" s="13"/>
      <c r="B248" s="252"/>
      <c r="C248" s="253"/>
      <c r="D248" s="240" t="s">
        <v>446</v>
      </c>
      <c r="E248" s="254" t="s">
        <v>1</v>
      </c>
      <c r="F248" s="255" t="s">
        <v>5236</v>
      </c>
      <c r="G248" s="253"/>
      <c r="H248" s="256">
        <v>77</v>
      </c>
      <c r="I248" s="257"/>
      <c r="J248" s="253"/>
      <c r="K248" s="253"/>
      <c r="L248" s="258"/>
      <c r="M248" s="259"/>
      <c r="N248" s="260"/>
      <c r="O248" s="260"/>
      <c r="P248" s="260"/>
      <c r="Q248" s="260"/>
      <c r="R248" s="260"/>
      <c r="S248" s="260"/>
      <c r="T248" s="261"/>
      <c r="U248" s="13"/>
      <c r="V248" s="13"/>
      <c r="W248" s="13"/>
      <c r="X248" s="13"/>
      <c r="Y248" s="13"/>
      <c r="Z248" s="13"/>
      <c r="AA248" s="13"/>
      <c r="AB248" s="13"/>
      <c r="AC248" s="13"/>
      <c r="AD248" s="13"/>
      <c r="AE248" s="13"/>
      <c r="AT248" s="262" t="s">
        <v>446</v>
      </c>
      <c r="AU248" s="262" t="s">
        <v>85</v>
      </c>
      <c r="AV248" s="13" t="s">
        <v>85</v>
      </c>
      <c r="AW248" s="13" t="s">
        <v>32</v>
      </c>
      <c r="AX248" s="13" t="s">
        <v>76</v>
      </c>
      <c r="AY248" s="262" t="s">
        <v>342</v>
      </c>
    </row>
    <row r="249" s="16" customFormat="1">
      <c r="A249" s="16"/>
      <c r="B249" s="284"/>
      <c r="C249" s="285"/>
      <c r="D249" s="240" t="s">
        <v>446</v>
      </c>
      <c r="E249" s="286" t="s">
        <v>1</v>
      </c>
      <c r="F249" s="287" t="s">
        <v>500</v>
      </c>
      <c r="G249" s="285"/>
      <c r="H249" s="288">
        <v>211</v>
      </c>
      <c r="I249" s="289"/>
      <c r="J249" s="285"/>
      <c r="K249" s="285"/>
      <c r="L249" s="290"/>
      <c r="M249" s="291"/>
      <c r="N249" s="292"/>
      <c r="O249" s="292"/>
      <c r="P249" s="292"/>
      <c r="Q249" s="292"/>
      <c r="R249" s="292"/>
      <c r="S249" s="292"/>
      <c r="T249" s="293"/>
      <c r="U249" s="16"/>
      <c r="V249" s="16"/>
      <c r="W249" s="16"/>
      <c r="X249" s="16"/>
      <c r="Y249" s="16"/>
      <c r="Z249" s="16"/>
      <c r="AA249" s="16"/>
      <c r="AB249" s="16"/>
      <c r="AC249" s="16"/>
      <c r="AD249" s="16"/>
      <c r="AE249" s="16"/>
      <c r="AT249" s="294" t="s">
        <v>446</v>
      </c>
      <c r="AU249" s="294" t="s">
        <v>85</v>
      </c>
      <c r="AV249" s="16" t="s">
        <v>360</v>
      </c>
      <c r="AW249" s="16" t="s">
        <v>32</v>
      </c>
      <c r="AX249" s="16" t="s">
        <v>83</v>
      </c>
      <c r="AY249" s="294" t="s">
        <v>342</v>
      </c>
    </row>
    <row r="250" s="2" customFormat="1" ht="16.5" customHeight="1">
      <c r="A250" s="39"/>
      <c r="B250" s="40"/>
      <c r="C250" s="227" t="s">
        <v>671</v>
      </c>
      <c r="D250" s="227" t="s">
        <v>343</v>
      </c>
      <c r="E250" s="228" t="s">
        <v>767</v>
      </c>
      <c r="F250" s="229" t="s">
        <v>768</v>
      </c>
      <c r="G250" s="230" t="s">
        <v>473</v>
      </c>
      <c r="H250" s="231">
        <v>211</v>
      </c>
      <c r="I250" s="232"/>
      <c r="J250" s="233">
        <f>ROUND(I250*H250,2)</f>
        <v>0</v>
      </c>
      <c r="K250" s="229" t="s">
        <v>443</v>
      </c>
      <c r="L250" s="45"/>
      <c r="M250" s="234" t="s">
        <v>1</v>
      </c>
      <c r="N250" s="235" t="s">
        <v>41</v>
      </c>
      <c r="O250" s="92"/>
      <c r="P250" s="236">
        <f>O250*H250</f>
        <v>0</v>
      </c>
      <c r="Q250" s="236">
        <v>0</v>
      </c>
      <c r="R250" s="236">
        <f>Q250*H250</f>
        <v>0</v>
      </c>
      <c r="S250" s="236">
        <v>0</v>
      </c>
      <c r="T250" s="237">
        <f>S250*H250</f>
        <v>0</v>
      </c>
      <c r="U250" s="39"/>
      <c r="V250" s="39"/>
      <c r="W250" s="39"/>
      <c r="X250" s="39"/>
      <c r="Y250" s="39"/>
      <c r="Z250" s="39"/>
      <c r="AA250" s="39"/>
      <c r="AB250" s="39"/>
      <c r="AC250" s="39"/>
      <c r="AD250" s="39"/>
      <c r="AE250" s="39"/>
      <c r="AR250" s="238" t="s">
        <v>360</v>
      </c>
      <c r="AT250" s="238" t="s">
        <v>343</v>
      </c>
      <c r="AU250" s="238" t="s">
        <v>85</v>
      </c>
      <c r="AY250" s="18" t="s">
        <v>342</v>
      </c>
      <c r="BE250" s="239">
        <f>IF(N250="základní",J250,0)</f>
        <v>0</v>
      </c>
      <c r="BF250" s="239">
        <f>IF(N250="snížená",J250,0)</f>
        <v>0</v>
      </c>
      <c r="BG250" s="239">
        <f>IF(N250="zákl. přenesená",J250,0)</f>
        <v>0</v>
      </c>
      <c r="BH250" s="239">
        <f>IF(N250="sníž. přenesená",J250,0)</f>
        <v>0</v>
      </c>
      <c r="BI250" s="239">
        <f>IF(N250="nulová",J250,0)</f>
        <v>0</v>
      </c>
      <c r="BJ250" s="18" t="s">
        <v>83</v>
      </c>
      <c r="BK250" s="239">
        <f>ROUND(I250*H250,2)</f>
        <v>0</v>
      </c>
      <c r="BL250" s="18" t="s">
        <v>360</v>
      </c>
      <c r="BM250" s="238" t="s">
        <v>5247</v>
      </c>
    </row>
    <row r="251" s="2" customFormat="1">
      <c r="A251" s="39"/>
      <c r="B251" s="40"/>
      <c r="C251" s="41"/>
      <c r="D251" s="240" t="s">
        <v>349</v>
      </c>
      <c r="E251" s="41"/>
      <c r="F251" s="241" t="s">
        <v>770</v>
      </c>
      <c r="G251" s="41"/>
      <c r="H251" s="41"/>
      <c r="I251" s="242"/>
      <c r="J251" s="41"/>
      <c r="K251" s="41"/>
      <c r="L251" s="45"/>
      <c r="M251" s="243"/>
      <c r="N251" s="244"/>
      <c r="O251" s="92"/>
      <c r="P251" s="92"/>
      <c r="Q251" s="92"/>
      <c r="R251" s="92"/>
      <c r="S251" s="92"/>
      <c r="T251" s="93"/>
      <c r="U251" s="39"/>
      <c r="V251" s="39"/>
      <c r="W251" s="39"/>
      <c r="X251" s="39"/>
      <c r="Y251" s="39"/>
      <c r="Z251" s="39"/>
      <c r="AA251" s="39"/>
      <c r="AB251" s="39"/>
      <c r="AC251" s="39"/>
      <c r="AD251" s="39"/>
      <c r="AE251" s="39"/>
      <c r="AT251" s="18" t="s">
        <v>349</v>
      </c>
      <c r="AU251" s="18" t="s">
        <v>85</v>
      </c>
    </row>
    <row r="252" s="14" customFormat="1">
      <c r="A252" s="14"/>
      <c r="B252" s="263"/>
      <c r="C252" s="264"/>
      <c r="D252" s="240" t="s">
        <v>446</v>
      </c>
      <c r="E252" s="265" t="s">
        <v>1</v>
      </c>
      <c r="F252" s="266" t="s">
        <v>771</v>
      </c>
      <c r="G252" s="264"/>
      <c r="H252" s="265" t="s">
        <v>1</v>
      </c>
      <c r="I252" s="267"/>
      <c r="J252" s="264"/>
      <c r="K252" s="264"/>
      <c r="L252" s="268"/>
      <c r="M252" s="269"/>
      <c r="N252" s="270"/>
      <c r="O252" s="270"/>
      <c r="P252" s="270"/>
      <c r="Q252" s="270"/>
      <c r="R252" s="270"/>
      <c r="S252" s="270"/>
      <c r="T252" s="271"/>
      <c r="U252" s="14"/>
      <c r="V252" s="14"/>
      <c r="W252" s="14"/>
      <c r="X252" s="14"/>
      <c r="Y252" s="14"/>
      <c r="Z252" s="14"/>
      <c r="AA252" s="14"/>
      <c r="AB252" s="14"/>
      <c r="AC252" s="14"/>
      <c r="AD252" s="14"/>
      <c r="AE252" s="14"/>
      <c r="AT252" s="272" t="s">
        <v>446</v>
      </c>
      <c r="AU252" s="272" t="s">
        <v>85</v>
      </c>
      <c r="AV252" s="14" t="s">
        <v>83</v>
      </c>
      <c r="AW252" s="14" t="s">
        <v>32</v>
      </c>
      <c r="AX252" s="14" t="s">
        <v>76</v>
      </c>
      <c r="AY252" s="272" t="s">
        <v>342</v>
      </c>
    </row>
    <row r="253" s="13" customFormat="1">
      <c r="A253" s="13"/>
      <c r="B253" s="252"/>
      <c r="C253" s="253"/>
      <c r="D253" s="240" t="s">
        <v>446</v>
      </c>
      <c r="E253" s="254" t="s">
        <v>1</v>
      </c>
      <c r="F253" s="255" t="s">
        <v>5235</v>
      </c>
      <c r="G253" s="253"/>
      <c r="H253" s="256">
        <v>134</v>
      </c>
      <c r="I253" s="257"/>
      <c r="J253" s="253"/>
      <c r="K253" s="253"/>
      <c r="L253" s="258"/>
      <c r="M253" s="259"/>
      <c r="N253" s="260"/>
      <c r="O253" s="260"/>
      <c r="P253" s="260"/>
      <c r="Q253" s="260"/>
      <c r="R253" s="260"/>
      <c r="S253" s="260"/>
      <c r="T253" s="261"/>
      <c r="U253" s="13"/>
      <c r="V253" s="13"/>
      <c r="W253" s="13"/>
      <c r="X253" s="13"/>
      <c r="Y253" s="13"/>
      <c r="Z253" s="13"/>
      <c r="AA253" s="13"/>
      <c r="AB253" s="13"/>
      <c r="AC253" s="13"/>
      <c r="AD253" s="13"/>
      <c r="AE253" s="13"/>
      <c r="AT253" s="262" t="s">
        <v>446</v>
      </c>
      <c r="AU253" s="262" t="s">
        <v>85</v>
      </c>
      <c r="AV253" s="13" t="s">
        <v>85</v>
      </c>
      <c r="AW253" s="13" t="s">
        <v>32</v>
      </c>
      <c r="AX253" s="13" t="s">
        <v>76</v>
      </c>
      <c r="AY253" s="262" t="s">
        <v>342</v>
      </c>
    </row>
    <row r="254" s="13" customFormat="1">
      <c r="A254" s="13"/>
      <c r="B254" s="252"/>
      <c r="C254" s="253"/>
      <c r="D254" s="240" t="s">
        <v>446</v>
      </c>
      <c r="E254" s="254" t="s">
        <v>1</v>
      </c>
      <c r="F254" s="255" t="s">
        <v>5236</v>
      </c>
      <c r="G254" s="253"/>
      <c r="H254" s="256">
        <v>77</v>
      </c>
      <c r="I254" s="257"/>
      <c r="J254" s="253"/>
      <c r="K254" s="253"/>
      <c r="L254" s="258"/>
      <c r="M254" s="259"/>
      <c r="N254" s="260"/>
      <c r="O254" s="260"/>
      <c r="P254" s="260"/>
      <c r="Q254" s="260"/>
      <c r="R254" s="260"/>
      <c r="S254" s="260"/>
      <c r="T254" s="261"/>
      <c r="U254" s="13"/>
      <c r="V254" s="13"/>
      <c r="W254" s="13"/>
      <c r="X254" s="13"/>
      <c r="Y254" s="13"/>
      <c r="Z254" s="13"/>
      <c r="AA254" s="13"/>
      <c r="AB254" s="13"/>
      <c r="AC254" s="13"/>
      <c r="AD254" s="13"/>
      <c r="AE254" s="13"/>
      <c r="AT254" s="262" t="s">
        <v>446</v>
      </c>
      <c r="AU254" s="262" t="s">
        <v>85</v>
      </c>
      <c r="AV254" s="13" t="s">
        <v>85</v>
      </c>
      <c r="AW254" s="13" t="s">
        <v>32</v>
      </c>
      <c r="AX254" s="13" t="s">
        <v>76</v>
      </c>
      <c r="AY254" s="262" t="s">
        <v>342</v>
      </c>
    </row>
    <row r="255" s="16" customFormat="1">
      <c r="A255" s="16"/>
      <c r="B255" s="284"/>
      <c r="C255" s="285"/>
      <c r="D255" s="240" t="s">
        <v>446</v>
      </c>
      <c r="E255" s="286" t="s">
        <v>1</v>
      </c>
      <c r="F255" s="287" t="s">
        <v>500</v>
      </c>
      <c r="G255" s="285"/>
      <c r="H255" s="288">
        <v>211</v>
      </c>
      <c r="I255" s="289"/>
      <c r="J255" s="285"/>
      <c r="K255" s="285"/>
      <c r="L255" s="290"/>
      <c r="M255" s="291"/>
      <c r="N255" s="292"/>
      <c r="O255" s="292"/>
      <c r="P255" s="292"/>
      <c r="Q255" s="292"/>
      <c r="R255" s="292"/>
      <c r="S255" s="292"/>
      <c r="T255" s="293"/>
      <c r="U255" s="16"/>
      <c r="V255" s="16"/>
      <c r="W255" s="16"/>
      <c r="X255" s="16"/>
      <c r="Y255" s="16"/>
      <c r="Z255" s="16"/>
      <c r="AA255" s="16"/>
      <c r="AB255" s="16"/>
      <c r="AC255" s="16"/>
      <c r="AD255" s="16"/>
      <c r="AE255" s="16"/>
      <c r="AT255" s="294" t="s">
        <v>446</v>
      </c>
      <c r="AU255" s="294" t="s">
        <v>85</v>
      </c>
      <c r="AV255" s="16" t="s">
        <v>360</v>
      </c>
      <c r="AW255" s="16" t="s">
        <v>32</v>
      </c>
      <c r="AX255" s="16" t="s">
        <v>83</v>
      </c>
      <c r="AY255" s="294" t="s">
        <v>342</v>
      </c>
    </row>
    <row r="256" s="2" customFormat="1" ht="21.75" customHeight="1">
      <c r="A256" s="39"/>
      <c r="B256" s="40"/>
      <c r="C256" s="227" t="s">
        <v>677</v>
      </c>
      <c r="D256" s="227" t="s">
        <v>343</v>
      </c>
      <c r="E256" s="228" t="s">
        <v>1191</v>
      </c>
      <c r="F256" s="229" t="s">
        <v>1192</v>
      </c>
      <c r="G256" s="230" t="s">
        <v>473</v>
      </c>
      <c r="H256" s="231">
        <v>54</v>
      </c>
      <c r="I256" s="232"/>
      <c r="J256" s="233">
        <f>ROUND(I256*H256,2)</f>
        <v>0</v>
      </c>
      <c r="K256" s="229" t="s">
        <v>443</v>
      </c>
      <c r="L256" s="45"/>
      <c r="M256" s="234" t="s">
        <v>1</v>
      </c>
      <c r="N256" s="235" t="s">
        <v>41</v>
      </c>
      <c r="O256" s="92"/>
      <c r="P256" s="236">
        <f>O256*H256</f>
        <v>0</v>
      </c>
      <c r="Q256" s="236">
        <v>0.089219999999999994</v>
      </c>
      <c r="R256" s="236">
        <f>Q256*H256</f>
        <v>4.8178799999999997</v>
      </c>
      <c r="S256" s="236">
        <v>0</v>
      </c>
      <c r="T256" s="237">
        <f>S256*H256</f>
        <v>0</v>
      </c>
      <c r="U256" s="39"/>
      <c r="V256" s="39"/>
      <c r="W256" s="39"/>
      <c r="X256" s="39"/>
      <c r="Y256" s="39"/>
      <c r="Z256" s="39"/>
      <c r="AA256" s="39"/>
      <c r="AB256" s="39"/>
      <c r="AC256" s="39"/>
      <c r="AD256" s="39"/>
      <c r="AE256" s="39"/>
      <c r="AR256" s="238" t="s">
        <v>360</v>
      </c>
      <c r="AT256" s="238" t="s">
        <v>343</v>
      </c>
      <c r="AU256" s="238" t="s">
        <v>85</v>
      </c>
      <c r="AY256" s="18" t="s">
        <v>342</v>
      </c>
      <c r="BE256" s="239">
        <f>IF(N256="základní",J256,0)</f>
        <v>0</v>
      </c>
      <c r="BF256" s="239">
        <f>IF(N256="snížená",J256,0)</f>
        <v>0</v>
      </c>
      <c r="BG256" s="239">
        <f>IF(N256="zákl. přenesená",J256,0)</f>
        <v>0</v>
      </c>
      <c r="BH256" s="239">
        <f>IF(N256="sníž. přenesená",J256,0)</f>
        <v>0</v>
      </c>
      <c r="BI256" s="239">
        <f>IF(N256="nulová",J256,0)</f>
        <v>0</v>
      </c>
      <c r="BJ256" s="18" t="s">
        <v>83</v>
      </c>
      <c r="BK256" s="239">
        <f>ROUND(I256*H256,2)</f>
        <v>0</v>
      </c>
      <c r="BL256" s="18" t="s">
        <v>360</v>
      </c>
      <c r="BM256" s="238" t="s">
        <v>5248</v>
      </c>
    </row>
    <row r="257" s="2" customFormat="1">
      <c r="A257" s="39"/>
      <c r="B257" s="40"/>
      <c r="C257" s="41"/>
      <c r="D257" s="240" t="s">
        <v>349</v>
      </c>
      <c r="E257" s="41"/>
      <c r="F257" s="241" t="s">
        <v>1194</v>
      </c>
      <c r="G257" s="41"/>
      <c r="H257" s="41"/>
      <c r="I257" s="242"/>
      <c r="J257" s="41"/>
      <c r="K257" s="41"/>
      <c r="L257" s="45"/>
      <c r="M257" s="243"/>
      <c r="N257" s="244"/>
      <c r="O257" s="92"/>
      <c r="P257" s="92"/>
      <c r="Q257" s="92"/>
      <c r="R257" s="92"/>
      <c r="S257" s="92"/>
      <c r="T257" s="93"/>
      <c r="U257" s="39"/>
      <c r="V257" s="39"/>
      <c r="W257" s="39"/>
      <c r="X257" s="39"/>
      <c r="Y257" s="39"/>
      <c r="Z257" s="39"/>
      <c r="AA257" s="39"/>
      <c r="AB257" s="39"/>
      <c r="AC257" s="39"/>
      <c r="AD257" s="39"/>
      <c r="AE257" s="39"/>
      <c r="AT257" s="18" t="s">
        <v>349</v>
      </c>
      <c r="AU257" s="18" t="s">
        <v>85</v>
      </c>
    </row>
    <row r="258" s="13" customFormat="1">
      <c r="A258" s="13"/>
      <c r="B258" s="252"/>
      <c r="C258" s="253"/>
      <c r="D258" s="240" t="s">
        <v>446</v>
      </c>
      <c r="E258" s="254" t="s">
        <v>1</v>
      </c>
      <c r="F258" s="255" t="s">
        <v>5231</v>
      </c>
      <c r="G258" s="253"/>
      <c r="H258" s="256">
        <v>54</v>
      </c>
      <c r="I258" s="257"/>
      <c r="J258" s="253"/>
      <c r="K258" s="253"/>
      <c r="L258" s="258"/>
      <c r="M258" s="259"/>
      <c r="N258" s="260"/>
      <c r="O258" s="260"/>
      <c r="P258" s="260"/>
      <c r="Q258" s="260"/>
      <c r="R258" s="260"/>
      <c r="S258" s="260"/>
      <c r="T258" s="261"/>
      <c r="U258" s="13"/>
      <c r="V258" s="13"/>
      <c r="W258" s="13"/>
      <c r="X258" s="13"/>
      <c r="Y258" s="13"/>
      <c r="Z258" s="13"/>
      <c r="AA258" s="13"/>
      <c r="AB258" s="13"/>
      <c r="AC258" s="13"/>
      <c r="AD258" s="13"/>
      <c r="AE258" s="13"/>
      <c r="AT258" s="262" t="s">
        <v>446</v>
      </c>
      <c r="AU258" s="262" t="s">
        <v>85</v>
      </c>
      <c r="AV258" s="13" t="s">
        <v>85</v>
      </c>
      <c r="AW258" s="13" t="s">
        <v>32</v>
      </c>
      <c r="AX258" s="13" t="s">
        <v>83</v>
      </c>
      <c r="AY258" s="262" t="s">
        <v>342</v>
      </c>
    </row>
    <row r="259" s="2" customFormat="1" ht="16.5" customHeight="1">
      <c r="A259" s="39"/>
      <c r="B259" s="40"/>
      <c r="C259" s="295" t="s">
        <v>687</v>
      </c>
      <c r="D259" s="295" t="s">
        <v>621</v>
      </c>
      <c r="E259" s="296" t="s">
        <v>778</v>
      </c>
      <c r="F259" s="297" t="s">
        <v>779</v>
      </c>
      <c r="G259" s="298" t="s">
        <v>473</v>
      </c>
      <c r="H259" s="299">
        <v>55.619999999999997</v>
      </c>
      <c r="I259" s="300"/>
      <c r="J259" s="301">
        <f>ROUND(I259*H259,2)</f>
        <v>0</v>
      </c>
      <c r="K259" s="297" t="s">
        <v>443</v>
      </c>
      <c r="L259" s="302"/>
      <c r="M259" s="303" t="s">
        <v>1</v>
      </c>
      <c r="N259" s="304" t="s">
        <v>41</v>
      </c>
      <c r="O259" s="92"/>
      <c r="P259" s="236">
        <f>O259*H259</f>
        <v>0</v>
      </c>
      <c r="Q259" s="236">
        <v>0.13100000000000001</v>
      </c>
      <c r="R259" s="236">
        <f>Q259*H259</f>
        <v>7.2862200000000001</v>
      </c>
      <c r="S259" s="236">
        <v>0</v>
      </c>
      <c r="T259" s="237">
        <f>S259*H259</f>
        <v>0</v>
      </c>
      <c r="U259" s="39"/>
      <c r="V259" s="39"/>
      <c r="W259" s="39"/>
      <c r="X259" s="39"/>
      <c r="Y259" s="39"/>
      <c r="Z259" s="39"/>
      <c r="AA259" s="39"/>
      <c r="AB259" s="39"/>
      <c r="AC259" s="39"/>
      <c r="AD259" s="39"/>
      <c r="AE259" s="39"/>
      <c r="AR259" s="238" t="s">
        <v>376</v>
      </c>
      <c r="AT259" s="238" t="s">
        <v>621</v>
      </c>
      <c r="AU259" s="238" t="s">
        <v>85</v>
      </c>
      <c r="AY259" s="18" t="s">
        <v>342</v>
      </c>
      <c r="BE259" s="239">
        <f>IF(N259="základní",J259,0)</f>
        <v>0</v>
      </c>
      <c r="BF259" s="239">
        <f>IF(N259="snížená",J259,0)</f>
        <v>0</v>
      </c>
      <c r="BG259" s="239">
        <f>IF(N259="zákl. přenesená",J259,0)</f>
        <v>0</v>
      </c>
      <c r="BH259" s="239">
        <f>IF(N259="sníž. přenesená",J259,0)</f>
        <v>0</v>
      </c>
      <c r="BI259" s="239">
        <f>IF(N259="nulová",J259,0)</f>
        <v>0</v>
      </c>
      <c r="BJ259" s="18" t="s">
        <v>83</v>
      </c>
      <c r="BK259" s="239">
        <f>ROUND(I259*H259,2)</f>
        <v>0</v>
      </c>
      <c r="BL259" s="18" t="s">
        <v>360</v>
      </c>
      <c r="BM259" s="238" t="s">
        <v>5249</v>
      </c>
    </row>
    <row r="260" s="2" customFormat="1">
      <c r="A260" s="39"/>
      <c r="B260" s="40"/>
      <c r="C260" s="41"/>
      <c r="D260" s="240" t="s">
        <v>349</v>
      </c>
      <c r="E260" s="41"/>
      <c r="F260" s="241" t="s">
        <v>779</v>
      </c>
      <c r="G260" s="41"/>
      <c r="H260" s="41"/>
      <c r="I260" s="242"/>
      <c r="J260" s="41"/>
      <c r="K260" s="41"/>
      <c r="L260" s="45"/>
      <c r="M260" s="243"/>
      <c r="N260" s="244"/>
      <c r="O260" s="92"/>
      <c r="P260" s="92"/>
      <c r="Q260" s="92"/>
      <c r="R260" s="92"/>
      <c r="S260" s="92"/>
      <c r="T260" s="93"/>
      <c r="U260" s="39"/>
      <c r="V260" s="39"/>
      <c r="W260" s="39"/>
      <c r="X260" s="39"/>
      <c r="Y260" s="39"/>
      <c r="Z260" s="39"/>
      <c r="AA260" s="39"/>
      <c r="AB260" s="39"/>
      <c r="AC260" s="39"/>
      <c r="AD260" s="39"/>
      <c r="AE260" s="39"/>
      <c r="AT260" s="18" t="s">
        <v>349</v>
      </c>
      <c r="AU260" s="18" t="s">
        <v>85</v>
      </c>
    </row>
    <row r="261" s="13" customFormat="1">
      <c r="A261" s="13"/>
      <c r="B261" s="252"/>
      <c r="C261" s="253"/>
      <c r="D261" s="240" t="s">
        <v>446</v>
      </c>
      <c r="E261" s="253"/>
      <c r="F261" s="255" t="s">
        <v>5250</v>
      </c>
      <c r="G261" s="253"/>
      <c r="H261" s="256">
        <v>55.619999999999997</v>
      </c>
      <c r="I261" s="257"/>
      <c r="J261" s="253"/>
      <c r="K261" s="253"/>
      <c r="L261" s="258"/>
      <c r="M261" s="259"/>
      <c r="N261" s="260"/>
      <c r="O261" s="260"/>
      <c r="P261" s="260"/>
      <c r="Q261" s="260"/>
      <c r="R261" s="260"/>
      <c r="S261" s="260"/>
      <c r="T261" s="261"/>
      <c r="U261" s="13"/>
      <c r="V261" s="13"/>
      <c r="W261" s="13"/>
      <c r="X261" s="13"/>
      <c r="Y261" s="13"/>
      <c r="Z261" s="13"/>
      <c r="AA261" s="13"/>
      <c r="AB261" s="13"/>
      <c r="AC261" s="13"/>
      <c r="AD261" s="13"/>
      <c r="AE261" s="13"/>
      <c r="AT261" s="262" t="s">
        <v>446</v>
      </c>
      <c r="AU261" s="262" t="s">
        <v>85</v>
      </c>
      <c r="AV261" s="13" t="s">
        <v>85</v>
      </c>
      <c r="AW261" s="13" t="s">
        <v>4</v>
      </c>
      <c r="AX261" s="13" t="s">
        <v>83</v>
      </c>
      <c r="AY261" s="262" t="s">
        <v>342</v>
      </c>
    </row>
    <row r="262" s="12" customFormat="1" ht="22.8" customHeight="1">
      <c r="A262" s="12"/>
      <c r="B262" s="213"/>
      <c r="C262" s="214"/>
      <c r="D262" s="215" t="s">
        <v>75</v>
      </c>
      <c r="E262" s="246" t="s">
        <v>381</v>
      </c>
      <c r="F262" s="246" t="s">
        <v>839</v>
      </c>
      <c r="G262" s="214"/>
      <c r="H262" s="214"/>
      <c r="I262" s="217"/>
      <c r="J262" s="247">
        <f>BK262</f>
        <v>0</v>
      </c>
      <c r="K262" s="214"/>
      <c r="L262" s="219"/>
      <c r="M262" s="220"/>
      <c r="N262" s="221"/>
      <c r="O262" s="221"/>
      <c r="P262" s="222">
        <f>SUM(P263:P293)</f>
        <v>0</v>
      </c>
      <c r="Q262" s="221"/>
      <c r="R262" s="222">
        <f>SUM(R263:R293)</f>
        <v>20.208400000000001</v>
      </c>
      <c r="S262" s="221"/>
      <c r="T262" s="223">
        <f>SUM(T263:T293)</f>
        <v>2.6499999999999999</v>
      </c>
      <c r="U262" s="12"/>
      <c r="V262" s="12"/>
      <c r="W262" s="12"/>
      <c r="X262" s="12"/>
      <c r="Y262" s="12"/>
      <c r="Z262" s="12"/>
      <c r="AA262" s="12"/>
      <c r="AB262" s="12"/>
      <c r="AC262" s="12"/>
      <c r="AD262" s="12"/>
      <c r="AE262" s="12"/>
      <c r="AR262" s="224" t="s">
        <v>83</v>
      </c>
      <c r="AT262" s="225" t="s">
        <v>75</v>
      </c>
      <c r="AU262" s="225" t="s">
        <v>83</v>
      </c>
      <c r="AY262" s="224" t="s">
        <v>342</v>
      </c>
      <c r="BK262" s="226">
        <f>SUM(BK263:BK293)</f>
        <v>0</v>
      </c>
    </row>
    <row r="263" s="2" customFormat="1" ht="16.5" customHeight="1">
      <c r="A263" s="39"/>
      <c r="B263" s="40"/>
      <c r="C263" s="227" t="s">
        <v>692</v>
      </c>
      <c r="D263" s="227" t="s">
        <v>343</v>
      </c>
      <c r="E263" s="228" t="s">
        <v>841</v>
      </c>
      <c r="F263" s="229" t="s">
        <v>842</v>
      </c>
      <c r="G263" s="230" t="s">
        <v>543</v>
      </c>
      <c r="H263" s="231">
        <v>57</v>
      </c>
      <c r="I263" s="232"/>
      <c r="J263" s="233">
        <f>ROUND(I263*H263,2)</f>
        <v>0</v>
      </c>
      <c r="K263" s="229" t="s">
        <v>443</v>
      </c>
      <c r="L263" s="45"/>
      <c r="M263" s="234" t="s">
        <v>1</v>
      </c>
      <c r="N263" s="235" t="s">
        <v>41</v>
      </c>
      <c r="O263" s="92"/>
      <c r="P263" s="236">
        <f>O263*H263</f>
        <v>0</v>
      </c>
      <c r="Q263" s="236">
        <v>0.15540000000000001</v>
      </c>
      <c r="R263" s="236">
        <f>Q263*H263</f>
        <v>8.857800000000001</v>
      </c>
      <c r="S263" s="236">
        <v>0</v>
      </c>
      <c r="T263" s="237">
        <f>S263*H263</f>
        <v>0</v>
      </c>
      <c r="U263" s="39"/>
      <c r="V263" s="39"/>
      <c r="W263" s="39"/>
      <c r="X263" s="39"/>
      <c r="Y263" s="39"/>
      <c r="Z263" s="39"/>
      <c r="AA263" s="39"/>
      <c r="AB263" s="39"/>
      <c r="AC263" s="39"/>
      <c r="AD263" s="39"/>
      <c r="AE263" s="39"/>
      <c r="AR263" s="238" t="s">
        <v>360</v>
      </c>
      <c r="AT263" s="238" t="s">
        <v>343</v>
      </c>
      <c r="AU263" s="238" t="s">
        <v>85</v>
      </c>
      <c r="AY263" s="18" t="s">
        <v>342</v>
      </c>
      <c r="BE263" s="239">
        <f>IF(N263="základní",J263,0)</f>
        <v>0</v>
      </c>
      <c r="BF263" s="239">
        <f>IF(N263="snížená",J263,0)</f>
        <v>0</v>
      </c>
      <c r="BG263" s="239">
        <f>IF(N263="zákl. přenesená",J263,0)</f>
        <v>0</v>
      </c>
      <c r="BH263" s="239">
        <f>IF(N263="sníž. přenesená",J263,0)</f>
        <v>0</v>
      </c>
      <c r="BI263" s="239">
        <f>IF(N263="nulová",J263,0)</f>
        <v>0</v>
      </c>
      <c r="BJ263" s="18" t="s">
        <v>83</v>
      </c>
      <c r="BK263" s="239">
        <f>ROUND(I263*H263,2)</f>
        <v>0</v>
      </c>
      <c r="BL263" s="18" t="s">
        <v>360</v>
      </c>
      <c r="BM263" s="238" t="s">
        <v>5251</v>
      </c>
    </row>
    <row r="264" s="2" customFormat="1">
      <c r="A264" s="39"/>
      <c r="B264" s="40"/>
      <c r="C264" s="41"/>
      <c r="D264" s="240" t="s">
        <v>349</v>
      </c>
      <c r="E264" s="41"/>
      <c r="F264" s="241" t="s">
        <v>844</v>
      </c>
      <c r="G264" s="41"/>
      <c r="H264" s="41"/>
      <c r="I264" s="242"/>
      <c r="J264" s="41"/>
      <c r="K264" s="41"/>
      <c r="L264" s="45"/>
      <c r="M264" s="243"/>
      <c r="N264" s="244"/>
      <c r="O264" s="92"/>
      <c r="P264" s="92"/>
      <c r="Q264" s="92"/>
      <c r="R264" s="92"/>
      <c r="S264" s="92"/>
      <c r="T264" s="93"/>
      <c r="U264" s="39"/>
      <c r="V264" s="39"/>
      <c r="W264" s="39"/>
      <c r="X264" s="39"/>
      <c r="Y264" s="39"/>
      <c r="Z264" s="39"/>
      <c r="AA264" s="39"/>
      <c r="AB264" s="39"/>
      <c r="AC264" s="39"/>
      <c r="AD264" s="39"/>
      <c r="AE264" s="39"/>
      <c r="AT264" s="18" t="s">
        <v>349</v>
      </c>
      <c r="AU264" s="18" t="s">
        <v>85</v>
      </c>
    </row>
    <row r="265" s="13" customFormat="1">
      <c r="A265" s="13"/>
      <c r="B265" s="252"/>
      <c r="C265" s="253"/>
      <c r="D265" s="240" t="s">
        <v>446</v>
      </c>
      <c r="E265" s="254" t="s">
        <v>1</v>
      </c>
      <c r="F265" s="255" t="s">
        <v>5252</v>
      </c>
      <c r="G265" s="253"/>
      <c r="H265" s="256">
        <v>57</v>
      </c>
      <c r="I265" s="257"/>
      <c r="J265" s="253"/>
      <c r="K265" s="253"/>
      <c r="L265" s="258"/>
      <c r="M265" s="259"/>
      <c r="N265" s="260"/>
      <c r="O265" s="260"/>
      <c r="P265" s="260"/>
      <c r="Q265" s="260"/>
      <c r="R265" s="260"/>
      <c r="S265" s="260"/>
      <c r="T265" s="261"/>
      <c r="U265" s="13"/>
      <c r="V265" s="13"/>
      <c r="W265" s="13"/>
      <c r="X265" s="13"/>
      <c r="Y265" s="13"/>
      <c r="Z265" s="13"/>
      <c r="AA265" s="13"/>
      <c r="AB265" s="13"/>
      <c r="AC265" s="13"/>
      <c r="AD265" s="13"/>
      <c r="AE265" s="13"/>
      <c r="AT265" s="262" t="s">
        <v>446</v>
      </c>
      <c r="AU265" s="262" t="s">
        <v>85</v>
      </c>
      <c r="AV265" s="13" t="s">
        <v>85</v>
      </c>
      <c r="AW265" s="13" t="s">
        <v>32</v>
      </c>
      <c r="AX265" s="13" t="s">
        <v>83</v>
      </c>
      <c r="AY265" s="262" t="s">
        <v>342</v>
      </c>
    </row>
    <row r="266" s="2" customFormat="1" ht="16.5" customHeight="1">
      <c r="A266" s="39"/>
      <c r="B266" s="40"/>
      <c r="C266" s="295" t="s">
        <v>700</v>
      </c>
      <c r="D266" s="295" t="s">
        <v>621</v>
      </c>
      <c r="E266" s="296" t="s">
        <v>848</v>
      </c>
      <c r="F266" s="297" t="s">
        <v>849</v>
      </c>
      <c r="G266" s="298" t="s">
        <v>543</v>
      </c>
      <c r="H266" s="299">
        <v>11</v>
      </c>
      <c r="I266" s="300"/>
      <c r="J266" s="301">
        <f>ROUND(I266*H266,2)</f>
        <v>0</v>
      </c>
      <c r="K266" s="297" t="s">
        <v>443</v>
      </c>
      <c r="L266" s="302"/>
      <c r="M266" s="303" t="s">
        <v>1</v>
      </c>
      <c r="N266" s="304" t="s">
        <v>41</v>
      </c>
      <c r="O266" s="92"/>
      <c r="P266" s="236">
        <f>O266*H266</f>
        <v>0</v>
      </c>
      <c r="Q266" s="236">
        <v>0.080000000000000002</v>
      </c>
      <c r="R266" s="236">
        <f>Q266*H266</f>
        <v>0.88</v>
      </c>
      <c r="S266" s="236">
        <v>0</v>
      </c>
      <c r="T266" s="237">
        <f>S266*H266</f>
        <v>0</v>
      </c>
      <c r="U266" s="39"/>
      <c r="V266" s="39"/>
      <c r="W266" s="39"/>
      <c r="X266" s="39"/>
      <c r="Y266" s="39"/>
      <c r="Z266" s="39"/>
      <c r="AA266" s="39"/>
      <c r="AB266" s="39"/>
      <c r="AC266" s="39"/>
      <c r="AD266" s="39"/>
      <c r="AE266" s="39"/>
      <c r="AR266" s="238" t="s">
        <v>376</v>
      </c>
      <c r="AT266" s="238" t="s">
        <v>621</v>
      </c>
      <c r="AU266" s="238" t="s">
        <v>85</v>
      </c>
      <c r="AY266" s="18" t="s">
        <v>342</v>
      </c>
      <c r="BE266" s="239">
        <f>IF(N266="základní",J266,0)</f>
        <v>0</v>
      </c>
      <c r="BF266" s="239">
        <f>IF(N266="snížená",J266,0)</f>
        <v>0</v>
      </c>
      <c r="BG266" s="239">
        <f>IF(N266="zákl. přenesená",J266,0)</f>
        <v>0</v>
      </c>
      <c r="BH266" s="239">
        <f>IF(N266="sníž. přenesená",J266,0)</f>
        <v>0</v>
      </c>
      <c r="BI266" s="239">
        <f>IF(N266="nulová",J266,0)</f>
        <v>0</v>
      </c>
      <c r="BJ266" s="18" t="s">
        <v>83</v>
      </c>
      <c r="BK266" s="239">
        <f>ROUND(I266*H266,2)</f>
        <v>0</v>
      </c>
      <c r="BL266" s="18" t="s">
        <v>360</v>
      </c>
      <c r="BM266" s="238" t="s">
        <v>5253</v>
      </c>
    </row>
    <row r="267" s="2" customFormat="1">
      <c r="A267" s="39"/>
      <c r="B267" s="40"/>
      <c r="C267" s="41"/>
      <c r="D267" s="240" t="s">
        <v>349</v>
      </c>
      <c r="E267" s="41"/>
      <c r="F267" s="241" t="s">
        <v>849</v>
      </c>
      <c r="G267" s="41"/>
      <c r="H267" s="41"/>
      <c r="I267" s="242"/>
      <c r="J267" s="41"/>
      <c r="K267" s="41"/>
      <c r="L267" s="45"/>
      <c r="M267" s="243"/>
      <c r="N267" s="244"/>
      <c r="O267" s="92"/>
      <c r="P267" s="92"/>
      <c r="Q267" s="92"/>
      <c r="R267" s="92"/>
      <c r="S267" s="92"/>
      <c r="T267" s="93"/>
      <c r="U267" s="39"/>
      <c r="V267" s="39"/>
      <c r="W267" s="39"/>
      <c r="X267" s="39"/>
      <c r="Y267" s="39"/>
      <c r="Z267" s="39"/>
      <c r="AA267" s="39"/>
      <c r="AB267" s="39"/>
      <c r="AC267" s="39"/>
      <c r="AD267" s="39"/>
      <c r="AE267" s="39"/>
      <c r="AT267" s="18" t="s">
        <v>349</v>
      </c>
      <c r="AU267" s="18" t="s">
        <v>85</v>
      </c>
    </row>
    <row r="268" s="13" customFormat="1">
      <c r="A268" s="13"/>
      <c r="B268" s="252"/>
      <c r="C268" s="253"/>
      <c r="D268" s="240" t="s">
        <v>446</v>
      </c>
      <c r="E268" s="254" t="s">
        <v>1</v>
      </c>
      <c r="F268" s="255" t="s">
        <v>5254</v>
      </c>
      <c r="G268" s="253"/>
      <c r="H268" s="256">
        <v>11</v>
      </c>
      <c r="I268" s="257"/>
      <c r="J268" s="253"/>
      <c r="K268" s="253"/>
      <c r="L268" s="258"/>
      <c r="M268" s="259"/>
      <c r="N268" s="260"/>
      <c r="O268" s="260"/>
      <c r="P268" s="260"/>
      <c r="Q268" s="260"/>
      <c r="R268" s="260"/>
      <c r="S268" s="260"/>
      <c r="T268" s="261"/>
      <c r="U268" s="13"/>
      <c r="V268" s="13"/>
      <c r="W268" s="13"/>
      <c r="X268" s="13"/>
      <c r="Y268" s="13"/>
      <c r="Z268" s="13"/>
      <c r="AA268" s="13"/>
      <c r="AB268" s="13"/>
      <c r="AC268" s="13"/>
      <c r="AD268" s="13"/>
      <c r="AE268" s="13"/>
      <c r="AT268" s="262" t="s">
        <v>446</v>
      </c>
      <c r="AU268" s="262" t="s">
        <v>85</v>
      </c>
      <c r="AV268" s="13" t="s">
        <v>85</v>
      </c>
      <c r="AW268" s="13" t="s">
        <v>32</v>
      </c>
      <c r="AX268" s="13" t="s">
        <v>83</v>
      </c>
      <c r="AY268" s="262" t="s">
        <v>342</v>
      </c>
    </row>
    <row r="269" s="2" customFormat="1" ht="16.5" customHeight="1">
      <c r="A269" s="39"/>
      <c r="B269" s="40"/>
      <c r="C269" s="295" t="s">
        <v>710</v>
      </c>
      <c r="D269" s="295" t="s">
        <v>621</v>
      </c>
      <c r="E269" s="296" t="s">
        <v>865</v>
      </c>
      <c r="F269" s="297" t="s">
        <v>866</v>
      </c>
      <c r="G269" s="298" t="s">
        <v>543</v>
      </c>
      <c r="H269" s="299">
        <v>46</v>
      </c>
      <c r="I269" s="300"/>
      <c r="J269" s="301">
        <f>ROUND(I269*H269,2)</f>
        <v>0</v>
      </c>
      <c r="K269" s="297" t="s">
        <v>443</v>
      </c>
      <c r="L269" s="302"/>
      <c r="M269" s="303" t="s">
        <v>1</v>
      </c>
      <c r="N269" s="304" t="s">
        <v>41</v>
      </c>
      <c r="O269" s="92"/>
      <c r="P269" s="236">
        <f>O269*H269</f>
        <v>0</v>
      </c>
      <c r="Q269" s="236">
        <v>0.048300000000000003</v>
      </c>
      <c r="R269" s="236">
        <f>Q269*H269</f>
        <v>2.2218</v>
      </c>
      <c r="S269" s="236">
        <v>0</v>
      </c>
      <c r="T269" s="237">
        <f>S269*H269</f>
        <v>0</v>
      </c>
      <c r="U269" s="39"/>
      <c r="V269" s="39"/>
      <c r="W269" s="39"/>
      <c r="X269" s="39"/>
      <c r="Y269" s="39"/>
      <c r="Z269" s="39"/>
      <c r="AA269" s="39"/>
      <c r="AB269" s="39"/>
      <c r="AC269" s="39"/>
      <c r="AD269" s="39"/>
      <c r="AE269" s="39"/>
      <c r="AR269" s="238" t="s">
        <v>376</v>
      </c>
      <c r="AT269" s="238" t="s">
        <v>621</v>
      </c>
      <c r="AU269" s="238" t="s">
        <v>85</v>
      </c>
      <c r="AY269" s="18" t="s">
        <v>342</v>
      </c>
      <c r="BE269" s="239">
        <f>IF(N269="základní",J269,0)</f>
        <v>0</v>
      </c>
      <c r="BF269" s="239">
        <f>IF(N269="snížená",J269,0)</f>
        <v>0</v>
      </c>
      <c r="BG269" s="239">
        <f>IF(N269="zákl. přenesená",J269,0)</f>
        <v>0</v>
      </c>
      <c r="BH269" s="239">
        <f>IF(N269="sníž. přenesená",J269,0)</f>
        <v>0</v>
      </c>
      <c r="BI269" s="239">
        <f>IF(N269="nulová",J269,0)</f>
        <v>0</v>
      </c>
      <c r="BJ269" s="18" t="s">
        <v>83</v>
      </c>
      <c r="BK269" s="239">
        <f>ROUND(I269*H269,2)</f>
        <v>0</v>
      </c>
      <c r="BL269" s="18" t="s">
        <v>360</v>
      </c>
      <c r="BM269" s="238" t="s">
        <v>5255</v>
      </c>
    </row>
    <row r="270" s="2" customFormat="1">
      <c r="A270" s="39"/>
      <c r="B270" s="40"/>
      <c r="C270" s="41"/>
      <c r="D270" s="240" t="s">
        <v>349</v>
      </c>
      <c r="E270" s="41"/>
      <c r="F270" s="241" t="s">
        <v>866</v>
      </c>
      <c r="G270" s="41"/>
      <c r="H270" s="41"/>
      <c r="I270" s="242"/>
      <c r="J270" s="41"/>
      <c r="K270" s="41"/>
      <c r="L270" s="45"/>
      <c r="M270" s="243"/>
      <c r="N270" s="244"/>
      <c r="O270" s="92"/>
      <c r="P270" s="92"/>
      <c r="Q270" s="92"/>
      <c r="R270" s="92"/>
      <c r="S270" s="92"/>
      <c r="T270" s="93"/>
      <c r="U270" s="39"/>
      <c r="V270" s="39"/>
      <c r="W270" s="39"/>
      <c r="X270" s="39"/>
      <c r="Y270" s="39"/>
      <c r="Z270" s="39"/>
      <c r="AA270" s="39"/>
      <c r="AB270" s="39"/>
      <c r="AC270" s="39"/>
      <c r="AD270" s="39"/>
      <c r="AE270" s="39"/>
      <c r="AT270" s="18" t="s">
        <v>349</v>
      </c>
      <c r="AU270" s="18" t="s">
        <v>85</v>
      </c>
    </row>
    <row r="271" s="13" customFormat="1">
      <c r="A271" s="13"/>
      <c r="B271" s="252"/>
      <c r="C271" s="253"/>
      <c r="D271" s="240" t="s">
        <v>446</v>
      </c>
      <c r="E271" s="254" t="s">
        <v>1</v>
      </c>
      <c r="F271" s="255" t="s">
        <v>5256</v>
      </c>
      <c r="G271" s="253"/>
      <c r="H271" s="256">
        <v>46</v>
      </c>
      <c r="I271" s="257"/>
      <c r="J271" s="253"/>
      <c r="K271" s="253"/>
      <c r="L271" s="258"/>
      <c r="M271" s="259"/>
      <c r="N271" s="260"/>
      <c r="O271" s="260"/>
      <c r="P271" s="260"/>
      <c r="Q271" s="260"/>
      <c r="R271" s="260"/>
      <c r="S271" s="260"/>
      <c r="T271" s="261"/>
      <c r="U271" s="13"/>
      <c r="V271" s="13"/>
      <c r="W271" s="13"/>
      <c r="X271" s="13"/>
      <c r="Y271" s="13"/>
      <c r="Z271" s="13"/>
      <c r="AA271" s="13"/>
      <c r="AB271" s="13"/>
      <c r="AC271" s="13"/>
      <c r="AD271" s="13"/>
      <c r="AE271" s="13"/>
      <c r="AT271" s="262" t="s">
        <v>446</v>
      </c>
      <c r="AU271" s="262" t="s">
        <v>85</v>
      </c>
      <c r="AV271" s="13" t="s">
        <v>85</v>
      </c>
      <c r="AW271" s="13" t="s">
        <v>32</v>
      </c>
      <c r="AX271" s="13" t="s">
        <v>83</v>
      </c>
      <c r="AY271" s="262" t="s">
        <v>342</v>
      </c>
    </row>
    <row r="272" s="2" customFormat="1" ht="16.5" customHeight="1">
      <c r="A272" s="39"/>
      <c r="B272" s="40"/>
      <c r="C272" s="227" t="s">
        <v>717</v>
      </c>
      <c r="D272" s="227" t="s">
        <v>343</v>
      </c>
      <c r="E272" s="228" t="s">
        <v>877</v>
      </c>
      <c r="F272" s="229" t="s">
        <v>878</v>
      </c>
      <c r="G272" s="230" t="s">
        <v>543</v>
      </c>
      <c r="H272" s="231">
        <v>56</v>
      </c>
      <c r="I272" s="232"/>
      <c r="J272" s="233">
        <f>ROUND(I272*H272,2)</f>
        <v>0</v>
      </c>
      <c r="K272" s="229" t="s">
        <v>443</v>
      </c>
      <c r="L272" s="45"/>
      <c r="M272" s="234" t="s">
        <v>1</v>
      </c>
      <c r="N272" s="235" t="s">
        <v>41</v>
      </c>
      <c r="O272" s="92"/>
      <c r="P272" s="236">
        <f>O272*H272</f>
        <v>0</v>
      </c>
      <c r="Q272" s="236">
        <v>0.10095</v>
      </c>
      <c r="R272" s="236">
        <f>Q272*H272</f>
        <v>5.6532</v>
      </c>
      <c r="S272" s="236">
        <v>0</v>
      </c>
      <c r="T272" s="237">
        <f>S272*H272</f>
        <v>0</v>
      </c>
      <c r="U272" s="39"/>
      <c r="V272" s="39"/>
      <c r="W272" s="39"/>
      <c r="X272" s="39"/>
      <c r="Y272" s="39"/>
      <c r="Z272" s="39"/>
      <c r="AA272" s="39"/>
      <c r="AB272" s="39"/>
      <c r="AC272" s="39"/>
      <c r="AD272" s="39"/>
      <c r="AE272" s="39"/>
      <c r="AR272" s="238" t="s">
        <v>360</v>
      </c>
      <c r="AT272" s="238" t="s">
        <v>343</v>
      </c>
      <c r="AU272" s="238" t="s">
        <v>85</v>
      </c>
      <c r="AY272" s="18" t="s">
        <v>342</v>
      </c>
      <c r="BE272" s="239">
        <f>IF(N272="základní",J272,0)</f>
        <v>0</v>
      </c>
      <c r="BF272" s="239">
        <f>IF(N272="snížená",J272,0)</f>
        <v>0</v>
      </c>
      <c r="BG272" s="239">
        <f>IF(N272="zákl. přenesená",J272,0)</f>
        <v>0</v>
      </c>
      <c r="BH272" s="239">
        <f>IF(N272="sníž. přenesená",J272,0)</f>
        <v>0</v>
      </c>
      <c r="BI272" s="239">
        <f>IF(N272="nulová",J272,0)</f>
        <v>0</v>
      </c>
      <c r="BJ272" s="18" t="s">
        <v>83</v>
      </c>
      <c r="BK272" s="239">
        <f>ROUND(I272*H272,2)</f>
        <v>0</v>
      </c>
      <c r="BL272" s="18" t="s">
        <v>360</v>
      </c>
      <c r="BM272" s="238" t="s">
        <v>5257</v>
      </c>
    </row>
    <row r="273" s="2" customFormat="1">
      <c r="A273" s="39"/>
      <c r="B273" s="40"/>
      <c r="C273" s="41"/>
      <c r="D273" s="240" t="s">
        <v>349</v>
      </c>
      <c r="E273" s="41"/>
      <c r="F273" s="241" t="s">
        <v>880</v>
      </c>
      <c r="G273" s="41"/>
      <c r="H273" s="41"/>
      <c r="I273" s="242"/>
      <c r="J273" s="41"/>
      <c r="K273" s="41"/>
      <c r="L273" s="45"/>
      <c r="M273" s="243"/>
      <c r="N273" s="244"/>
      <c r="O273" s="92"/>
      <c r="P273" s="92"/>
      <c r="Q273" s="92"/>
      <c r="R273" s="92"/>
      <c r="S273" s="92"/>
      <c r="T273" s="93"/>
      <c r="U273" s="39"/>
      <c r="V273" s="39"/>
      <c r="W273" s="39"/>
      <c r="X273" s="39"/>
      <c r="Y273" s="39"/>
      <c r="Z273" s="39"/>
      <c r="AA273" s="39"/>
      <c r="AB273" s="39"/>
      <c r="AC273" s="39"/>
      <c r="AD273" s="39"/>
      <c r="AE273" s="39"/>
      <c r="AT273" s="18" t="s">
        <v>349</v>
      </c>
      <c r="AU273" s="18" t="s">
        <v>85</v>
      </c>
    </row>
    <row r="274" s="13" customFormat="1">
      <c r="A274" s="13"/>
      <c r="B274" s="252"/>
      <c r="C274" s="253"/>
      <c r="D274" s="240" t="s">
        <v>446</v>
      </c>
      <c r="E274" s="254" t="s">
        <v>1</v>
      </c>
      <c r="F274" s="255" t="s">
        <v>5258</v>
      </c>
      <c r="G274" s="253"/>
      <c r="H274" s="256">
        <v>56</v>
      </c>
      <c r="I274" s="257"/>
      <c r="J274" s="253"/>
      <c r="K274" s="253"/>
      <c r="L274" s="258"/>
      <c r="M274" s="259"/>
      <c r="N274" s="260"/>
      <c r="O274" s="260"/>
      <c r="P274" s="260"/>
      <c r="Q274" s="260"/>
      <c r="R274" s="260"/>
      <c r="S274" s="260"/>
      <c r="T274" s="261"/>
      <c r="U274" s="13"/>
      <c r="V274" s="13"/>
      <c r="W274" s="13"/>
      <c r="X274" s="13"/>
      <c r="Y274" s="13"/>
      <c r="Z274" s="13"/>
      <c r="AA274" s="13"/>
      <c r="AB274" s="13"/>
      <c r="AC274" s="13"/>
      <c r="AD274" s="13"/>
      <c r="AE274" s="13"/>
      <c r="AT274" s="262" t="s">
        <v>446</v>
      </c>
      <c r="AU274" s="262" t="s">
        <v>85</v>
      </c>
      <c r="AV274" s="13" t="s">
        <v>85</v>
      </c>
      <c r="AW274" s="13" t="s">
        <v>32</v>
      </c>
      <c r="AX274" s="13" t="s">
        <v>83</v>
      </c>
      <c r="AY274" s="262" t="s">
        <v>342</v>
      </c>
    </row>
    <row r="275" s="2" customFormat="1" ht="16.5" customHeight="1">
      <c r="A275" s="39"/>
      <c r="B275" s="40"/>
      <c r="C275" s="295" t="s">
        <v>724</v>
      </c>
      <c r="D275" s="295" t="s">
        <v>621</v>
      </c>
      <c r="E275" s="296" t="s">
        <v>885</v>
      </c>
      <c r="F275" s="297" t="s">
        <v>886</v>
      </c>
      <c r="G275" s="298" t="s">
        <v>543</v>
      </c>
      <c r="H275" s="299">
        <v>56</v>
      </c>
      <c r="I275" s="300"/>
      <c r="J275" s="301">
        <f>ROUND(I275*H275,2)</f>
        <v>0</v>
      </c>
      <c r="K275" s="297" t="s">
        <v>443</v>
      </c>
      <c r="L275" s="302"/>
      <c r="M275" s="303" t="s">
        <v>1</v>
      </c>
      <c r="N275" s="304" t="s">
        <v>41</v>
      </c>
      <c r="O275" s="92"/>
      <c r="P275" s="236">
        <f>O275*H275</f>
        <v>0</v>
      </c>
      <c r="Q275" s="236">
        <v>0.045999999999999999</v>
      </c>
      <c r="R275" s="236">
        <f>Q275*H275</f>
        <v>2.5760000000000001</v>
      </c>
      <c r="S275" s="236">
        <v>0</v>
      </c>
      <c r="T275" s="237">
        <f>S275*H275</f>
        <v>0</v>
      </c>
      <c r="U275" s="39"/>
      <c r="V275" s="39"/>
      <c r="W275" s="39"/>
      <c r="X275" s="39"/>
      <c r="Y275" s="39"/>
      <c r="Z275" s="39"/>
      <c r="AA275" s="39"/>
      <c r="AB275" s="39"/>
      <c r="AC275" s="39"/>
      <c r="AD275" s="39"/>
      <c r="AE275" s="39"/>
      <c r="AR275" s="238" t="s">
        <v>376</v>
      </c>
      <c r="AT275" s="238" t="s">
        <v>621</v>
      </c>
      <c r="AU275" s="238" t="s">
        <v>85</v>
      </c>
      <c r="AY275" s="18" t="s">
        <v>342</v>
      </c>
      <c r="BE275" s="239">
        <f>IF(N275="základní",J275,0)</f>
        <v>0</v>
      </c>
      <c r="BF275" s="239">
        <f>IF(N275="snížená",J275,0)</f>
        <v>0</v>
      </c>
      <c r="BG275" s="239">
        <f>IF(N275="zákl. přenesená",J275,0)</f>
        <v>0</v>
      </c>
      <c r="BH275" s="239">
        <f>IF(N275="sníž. přenesená",J275,0)</f>
        <v>0</v>
      </c>
      <c r="BI275" s="239">
        <f>IF(N275="nulová",J275,0)</f>
        <v>0</v>
      </c>
      <c r="BJ275" s="18" t="s">
        <v>83</v>
      </c>
      <c r="BK275" s="239">
        <f>ROUND(I275*H275,2)</f>
        <v>0</v>
      </c>
      <c r="BL275" s="18" t="s">
        <v>360</v>
      </c>
      <c r="BM275" s="238" t="s">
        <v>5259</v>
      </c>
    </row>
    <row r="276" s="2" customFormat="1">
      <c r="A276" s="39"/>
      <c r="B276" s="40"/>
      <c r="C276" s="41"/>
      <c r="D276" s="240" t="s">
        <v>349</v>
      </c>
      <c r="E276" s="41"/>
      <c r="F276" s="241" t="s">
        <v>886</v>
      </c>
      <c r="G276" s="41"/>
      <c r="H276" s="41"/>
      <c r="I276" s="242"/>
      <c r="J276" s="41"/>
      <c r="K276" s="41"/>
      <c r="L276" s="45"/>
      <c r="M276" s="243"/>
      <c r="N276" s="244"/>
      <c r="O276" s="92"/>
      <c r="P276" s="92"/>
      <c r="Q276" s="92"/>
      <c r="R276" s="92"/>
      <c r="S276" s="92"/>
      <c r="T276" s="93"/>
      <c r="U276" s="39"/>
      <c r="V276" s="39"/>
      <c r="W276" s="39"/>
      <c r="X276" s="39"/>
      <c r="Y276" s="39"/>
      <c r="Z276" s="39"/>
      <c r="AA276" s="39"/>
      <c r="AB276" s="39"/>
      <c r="AC276" s="39"/>
      <c r="AD276" s="39"/>
      <c r="AE276" s="39"/>
      <c r="AT276" s="18" t="s">
        <v>349</v>
      </c>
      <c r="AU276" s="18" t="s">
        <v>85</v>
      </c>
    </row>
    <row r="277" s="2" customFormat="1" ht="16.5" customHeight="1">
      <c r="A277" s="39"/>
      <c r="B277" s="40"/>
      <c r="C277" s="227" t="s">
        <v>730</v>
      </c>
      <c r="D277" s="227" t="s">
        <v>343</v>
      </c>
      <c r="E277" s="228" t="s">
        <v>890</v>
      </c>
      <c r="F277" s="229" t="s">
        <v>891</v>
      </c>
      <c r="G277" s="230" t="s">
        <v>543</v>
      </c>
      <c r="H277" s="231">
        <v>56</v>
      </c>
      <c r="I277" s="232"/>
      <c r="J277" s="233">
        <f>ROUND(I277*H277,2)</f>
        <v>0</v>
      </c>
      <c r="K277" s="229" t="s">
        <v>443</v>
      </c>
      <c r="L277" s="45"/>
      <c r="M277" s="234" t="s">
        <v>1</v>
      </c>
      <c r="N277" s="235" t="s">
        <v>41</v>
      </c>
      <c r="O277" s="92"/>
      <c r="P277" s="236">
        <f>O277*H277</f>
        <v>0</v>
      </c>
      <c r="Q277" s="236">
        <v>1.0000000000000001E-05</v>
      </c>
      <c r="R277" s="236">
        <f>Q277*H277</f>
        <v>0.00056000000000000006</v>
      </c>
      <c r="S277" s="236">
        <v>0</v>
      </c>
      <c r="T277" s="237">
        <f>S277*H277</f>
        <v>0</v>
      </c>
      <c r="U277" s="39"/>
      <c r="V277" s="39"/>
      <c r="W277" s="39"/>
      <c r="X277" s="39"/>
      <c r="Y277" s="39"/>
      <c r="Z277" s="39"/>
      <c r="AA277" s="39"/>
      <c r="AB277" s="39"/>
      <c r="AC277" s="39"/>
      <c r="AD277" s="39"/>
      <c r="AE277" s="39"/>
      <c r="AR277" s="238" t="s">
        <v>360</v>
      </c>
      <c r="AT277" s="238" t="s">
        <v>343</v>
      </c>
      <c r="AU277" s="238" t="s">
        <v>85</v>
      </c>
      <c r="AY277" s="18" t="s">
        <v>342</v>
      </c>
      <c r="BE277" s="239">
        <f>IF(N277="základní",J277,0)</f>
        <v>0</v>
      </c>
      <c r="BF277" s="239">
        <f>IF(N277="snížená",J277,0)</f>
        <v>0</v>
      </c>
      <c r="BG277" s="239">
        <f>IF(N277="zákl. přenesená",J277,0)</f>
        <v>0</v>
      </c>
      <c r="BH277" s="239">
        <f>IF(N277="sníž. přenesená",J277,0)</f>
        <v>0</v>
      </c>
      <c r="BI277" s="239">
        <f>IF(N277="nulová",J277,0)</f>
        <v>0</v>
      </c>
      <c r="BJ277" s="18" t="s">
        <v>83</v>
      </c>
      <c r="BK277" s="239">
        <f>ROUND(I277*H277,2)</f>
        <v>0</v>
      </c>
      <c r="BL277" s="18" t="s">
        <v>360</v>
      </c>
      <c r="BM277" s="238" t="s">
        <v>5260</v>
      </c>
    </row>
    <row r="278" s="2" customFormat="1">
      <c r="A278" s="39"/>
      <c r="B278" s="40"/>
      <c r="C278" s="41"/>
      <c r="D278" s="240" t="s">
        <v>349</v>
      </c>
      <c r="E278" s="41"/>
      <c r="F278" s="241" t="s">
        <v>893</v>
      </c>
      <c r="G278" s="41"/>
      <c r="H278" s="41"/>
      <c r="I278" s="242"/>
      <c r="J278" s="41"/>
      <c r="K278" s="41"/>
      <c r="L278" s="45"/>
      <c r="M278" s="243"/>
      <c r="N278" s="244"/>
      <c r="O278" s="92"/>
      <c r="P278" s="92"/>
      <c r="Q278" s="92"/>
      <c r="R278" s="92"/>
      <c r="S278" s="92"/>
      <c r="T278" s="93"/>
      <c r="U278" s="39"/>
      <c r="V278" s="39"/>
      <c r="W278" s="39"/>
      <c r="X278" s="39"/>
      <c r="Y278" s="39"/>
      <c r="Z278" s="39"/>
      <c r="AA278" s="39"/>
      <c r="AB278" s="39"/>
      <c r="AC278" s="39"/>
      <c r="AD278" s="39"/>
      <c r="AE278" s="39"/>
      <c r="AT278" s="18" t="s">
        <v>349</v>
      </c>
      <c r="AU278" s="18" t="s">
        <v>85</v>
      </c>
    </row>
    <row r="279" s="13" customFormat="1">
      <c r="A279" s="13"/>
      <c r="B279" s="252"/>
      <c r="C279" s="253"/>
      <c r="D279" s="240" t="s">
        <v>446</v>
      </c>
      <c r="E279" s="254" t="s">
        <v>1</v>
      </c>
      <c r="F279" s="255" t="s">
        <v>5261</v>
      </c>
      <c r="G279" s="253"/>
      <c r="H279" s="256">
        <v>56</v>
      </c>
      <c r="I279" s="257"/>
      <c r="J279" s="253"/>
      <c r="K279" s="253"/>
      <c r="L279" s="258"/>
      <c r="M279" s="259"/>
      <c r="N279" s="260"/>
      <c r="O279" s="260"/>
      <c r="P279" s="260"/>
      <c r="Q279" s="260"/>
      <c r="R279" s="260"/>
      <c r="S279" s="260"/>
      <c r="T279" s="261"/>
      <c r="U279" s="13"/>
      <c r="V279" s="13"/>
      <c r="W279" s="13"/>
      <c r="X279" s="13"/>
      <c r="Y279" s="13"/>
      <c r="Z279" s="13"/>
      <c r="AA279" s="13"/>
      <c r="AB279" s="13"/>
      <c r="AC279" s="13"/>
      <c r="AD279" s="13"/>
      <c r="AE279" s="13"/>
      <c r="AT279" s="262" t="s">
        <v>446</v>
      </c>
      <c r="AU279" s="262" t="s">
        <v>85</v>
      </c>
      <c r="AV279" s="13" t="s">
        <v>85</v>
      </c>
      <c r="AW279" s="13" t="s">
        <v>32</v>
      </c>
      <c r="AX279" s="13" t="s">
        <v>83</v>
      </c>
      <c r="AY279" s="262" t="s">
        <v>342</v>
      </c>
    </row>
    <row r="280" s="2" customFormat="1" ht="16.5" customHeight="1">
      <c r="A280" s="39"/>
      <c r="B280" s="40"/>
      <c r="C280" s="227" t="s">
        <v>737</v>
      </c>
      <c r="D280" s="227" t="s">
        <v>343</v>
      </c>
      <c r="E280" s="228" t="s">
        <v>896</v>
      </c>
      <c r="F280" s="229" t="s">
        <v>897</v>
      </c>
      <c r="G280" s="230" t="s">
        <v>543</v>
      </c>
      <c r="H280" s="231">
        <v>56</v>
      </c>
      <c r="I280" s="232"/>
      <c r="J280" s="233">
        <f>ROUND(I280*H280,2)</f>
        <v>0</v>
      </c>
      <c r="K280" s="229" t="s">
        <v>443</v>
      </c>
      <c r="L280" s="45"/>
      <c r="M280" s="234" t="s">
        <v>1</v>
      </c>
      <c r="N280" s="235" t="s">
        <v>41</v>
      </c>
      <c r="O280" s="92"/>
      <c r="P280" s="236">
        <f>O280*H280</f>
        <v>0</v>
      </c>
      <c r="Q280" s="236">
        <v>0.00034000000000000002</v>
      </c>
      <c r="R280" s="236">
        <f>Q280*H280</f>
        <v>0.019040000000000001</v>
      </c>
      <c r="S280" s="236">
        <v>0</v>
      </c>
      <c r="T280" s="237">
        <f>S280*H280</f>
        <v>0</v>
      </c>
      <c r="U280" s="39"/>
      <c r="V280" s="39"/>
      <c r="W280" s="39"/>
      <c r="X280" s="39"/>
      <c r="Y280" s="39"/>
      <c r="Z280" s="39"/>
      <c r="AA280" s="39"/>
      <c r="AB280" s="39"/>
      <c r="AC280" s="39"/>
      <c r="AD280" s="39"/>
      <c r="AE280" s="39"/>
      <c r="AR280" s="238" t="s">
        <v>360</v>
      </c>
      <c r="AT280" s="238" t="s">
        <v>343</v>
      </c>
      <c r="AU280" s="238" t="s">
        <v>85</v>
      </c>
      <c r="AY280" s="18" t="s">
        <v>342</v>
      </c>
      <c r="BE280" s="239">
        <f>IF(N280="základní",J280,0)</f>
        <v>0</v>
      </c>
      <c r="BF280" s="239">
        <f>IF(N280="snížená",J280,0)</f>
        <v>0</v>
      </c>
      <c r="BG280" s="239">
        <f>IF(N280="zákl. přenesená",J280,0)</f>
        <v>0</v>
      </c>
      <c r="BH280" s="239">
        <f>IF(N280="sníž. přenesená",J280,0)</f>
        <v>0</v>
      </c>
      <c r="BI280" s="239">
        <f>IF(N280="nulová",J280,0)</f>
        <v>0</v>
      </c>
      <c r="BJ280" s="18" t="s">
        <v>83</v>
      </c>
      <c r="BK280" s="239">
        <f>ROUND(I280*H280,2)</f>
        <v>0</v>
      </c>
      <c r="BL280" s="18" t="s">
        <v>360</v>
      </c>
      <c r="BM280" s="238" t="s">
        <v>5262</v>
      </c>
    </row>
    <row r="281" s="2" customFormat="1">
      <c r="A281" s="39"/>
      <c r="B281" s="40"/>
      <c r="C281" s="41"/>
      <c r="D281" s="240" t="s">
        <v>349</v>
      </c>
      <c r="E281" s="41"/>
      <c r="F281" s="241" t="s">
        <v>899</v>
      </c>
      <c r="G281" s="41"/>
      <c r="H281" s="41"/>
      <c r="I281" s="242"/>
      <c r="J281" s="41"/>
      <c r="K281" s="41"/>
      <c r="L281" s="45"/>
      <c r="M281" s="243"/>
      <c r="N281" s="244"/>
      <c r="O281" s="92"/>
      <c r="P281" s="92"/>
      <c r="Q281" s="92"/>
      <c r="R281" s="92"/>
      <c r="S281" s="92"/>
      <c r="T281" s="93"/>
      <c r="U281" s="39"/>
      <c r="V281" s="39"/>
      <c r="W281" s="39"/>
      <c r="X281" s="39"/>
      <c r="Y281" s="39"/>
      <c r="Z281" s="39"/>
      <c r="AA281" s="39"/>
      <c r="AB281" s="39"/>
      <c r="AC281" s="39"/>
      <c r="AD281" s="39"/>
      <c r="AE281" s="39"/>
      <c r="AT281" s="18" t="s">
        <v>349</v>
      </c>
      <c r="AU281" s="18" t="s">
        <v>85</v>
      </c>
    </row>
    <row r="282" s="13" customFormat="1">
      <c r="A282" s="13"/>
      <c r="B282" s="252"/>
      <c r="C282" s="253"/>
      <c r="D282" s="240" t="s">
        <v>446</v>
      </c>
      <c r="E282" s="254" t="s">
        <v>1</v>
      </c>
      <c r="F282" s="255" t="s">
        <v>5261</v>
      </c>
      <c r="G282" s="253"/>
      <c r="H282" s="256">
        <v>56</v>
      </c>
      <c r="I282" s="257"/>
      <c r="J282" s="253"/>
      <c r="K282" s="253"/>
      <c r="L282" s="258"/>
      <c r="M282" s="259"/>
      <c r="N282" s="260"/>
      <c r="O282" s="260"/>
      <c r="P282" s="260"/>
      <c r="Q282" s="260"/>
      <c r="R282" s="260"/>
      <c r="S282" s="260"/>
      <c r="T282" s="261"/>
      <c r="U282" s="13"/>
      <c r="V282" s="13"/>
      <c r="W282" s="13"/>
      <c r="X282" s="13"/>
      <c r="Y282" s="13"/>
      <c r="Z282" s="13"/>
      <c r="AA282" s="13"/>
      <c r="AB282" s="13"/>
      <c r="AC282" s="13"/>
      <c r="AD282" s="13"/>
      <c r="AE282" s="13"/>
      <c r="AT282" s="262" t="s">
        <v>446</v>
      </c>
      <c r="AU282" s="262" t="s">
        <v>85</v>
      </c>
      <c r="AV282" s="13" t="s">
        <v>85</v>
      </c>
      <c r="AW282" s="13" t="s">
        <v>32</v>
      </c>
      <c r="AX282" s="13" t="s">
        <v>83</v>
      </c>
      <c r="AY282" s="262" t="s">
        <v>342</v>
      </c>
    </row>
    <row r="283" s="2" customFormat="1" ht="16.5" customHeight="1">
      <c r="A283" s="39"/>
      <c r="B283" s="40"/>
      <c r="C283" s="227" t="s">
        <v>743</v>
      </c>
      <c r="D283" s="227" t="s">
        <v>343</v>
      </c>
      <c r="E283" s="228" t="s">
        <v>912</v>
      </c>
      <c r="F283" s="229" t="s">
        <v>913</v>
      </c>
      <c r="G283" s="230" t="s">
        <v>543</v>
      </c>
      <c r="H283" s="231">
        <v>7.5</v>
      </c>
      <c r="I283" s="232"/>
      <c r="J283" s="233">
        <f>ROUND(I283*H283,2)</f>
        <v>0</v>
      </c>
      <c r="K283" s="229" t="s">
        <v>443</v>
      </c>
      <c r="L283" s="45"/>
      <c r="M283" s="234" t="s">
        <v>1</v>
      </c>
      <c r="N283" s="235" t="s">
        <v>41</v>
      </c>
      <c r="O283" s="92"/>
      <c r="P283" s="236">
        <f>O283*H283</f>
        <v>0</v>
      </c>
      <c r="Q283" s="236">
        <v>0</v>
      </c>
      <c r="R283" s="236">
        <f>Q283*H283</f>
        <v>0</v>
      </c>
      <c r="S283" s="236">
        <v>0</v>
      </c>
      <c r="T283" s="237">
        <f>S283*H283</f>
        <v>0</v>
      </c>
      <c r="U283" s="39"/>
      <c r="V283" s="39"/>
      <c r="W283" s="39"/>
      <c r="X283" s="39"/>
      <c r="Y283" s="39"/>
      <c r="Z283" s="39"/>
      <c r="AA283" s="39"/>
      <c r="AB283" s="39"/>
      <c r="AC283" s="39"/>
      <c r="AD283" s="39"/>
      <c r="AE283" s="39"/>
      <c r="AR283" s="238" t="s">
        <v>360</v>
      </c>
      <c r="AT283" s="238" t="s">
        <v>343</v>
      </c>
      <c r="AU283" s="238" t="s">
        <v>85</v>
      </c>
      <c r="AY283" s="18" t="s">
        <v>342</v>
      </c>
      <c r="BE283" s="239">
        <f>IF(N283="základní",J283,0)</f>
        <v>0</v>
      </c>
      <c r="BF283" s="239">
        <f>IF(N283="snížená",J283,0)</f>
        <v>0</v>
      </c>
      <c r="BG283" s="239">
        <f>IF(N283="zákl. přenesená",J283,0)</f>
        <v>0</v>
      </c>
      <c r="BH283" s="239">
        <f>IF(N283="sníž. přenesená",J283,0)</f>
        <v>0</v>
      </c>
      <c r="BI283" s="239">
        <f>IF(N283="nulová",J283,0)</f>
        <v>0</v>
      </c>
      <c r="BJ283" s="18" t="s">
        <v>83</v>
      </c>
      <c r="BK283" s="239">
        <f>ROUND(I283*H283,2)</f>
        <v>0</v>
      </c>
      <c r="BL283" s="18" t="s">
        <v>360</v>
      </c>
      <c r="BM283" s="238" t="s">
        <v>5263</v>
      </c>
    </row>
    <row r="284" s="2" customFormat="1">
      <c r="A284" s="39"/>
      <c r="B284" s="40"/>
      <c r="C284" s="41"/>
      <c r="D284" s="240" t="s">
        <v>349</v>
      </c>
      <c r="E284" s="41"/>
      <c r="F284" s="241" t="s">
        <v>915</v>
      </c>
      <c r="G284" s="41"/>
      <c r="H284" s="41"/>
      <c r="I284" s="242"/>
      <c r="J284" s="41"/>
      <c r="K284" s="41"/>
      <c r="L284" s="45"/>
      <c r="M284" s="243"/>
      <c r="N284" s="244"/>
      <c r="O284" s="92"/>
      <c r="P284" s="92"/>
      <c r="Q284" s="92"/>
      <c r="R284" s="92"/>
      <c r="S284" s="92"/>
      <c r="T284" s="93"/>
      <c r="U284" s="39"/>
      <c r="V284" s="39"/>
      <c r="W284" s="39"/>
      <c r="X284" s="39"/>
      <c r="Y284" s="39"/>
      <c r="Z284" s="39"/>
      <c r="AA284" s="39"/>
      <c r="AB284" s="39"/>
      <c r="AC284" s="39"/>
      <c r="AD284" s="39"/>
      <c r="AE284" s="39"/>
      <c r="AT284" s="18" t="s">
        <v>349</v>
      </c>
      <c r="AU284" s="18" t="s">
        <v>85</v>
      </c>
    </row>
    <row r="285" s="13" customFormat="1">
      <c r="A285" s="13"/>
      <c r="B285" s="252"/>
      <c r="C285" s="253"/>
      <c r="D285" s="240" t="s">
        <v>446</v>
      </c>
      <c r="E285" s="254" t="s">
        <v>1</v>
      </c>
      <c r="F285" s="255" t="s">
        <v>5264</v>
      </c>
      <c r="G285" s="253"/>
      <c r="H285" s="256">
        <v>7.5</v>
      </c>
      <c r="I285" s="257"/>
      <c r="J285" s="253"/>
      <c r="K285" s="253"/>
      <c r="L285" s="258"/>
      <c r="M285" s="259"/>
      <c r="N285" s="260"/>
      <c r="O285" s="260"/>
      <c r="P285" s="260"/>
      <c r="Q285" s="260"/>
      <c r="R285" s="260"/>
      <c r="S285" s="260"/>
      <c r="T285" s="261"/>
      <c r="U285" s="13"/>
      <c r="V285" s="13"/>
      <c r="W285" s="13"/>
      <c r="X285" s="13"/>
      <c r="Y285" s="13"/>
      <c r="Z285" s="13"/>
      <c r="AA285" s="13"/>
      <c r="AB285" s="13"/>
      <c r="AC285" s="13"/>
      <c r="AD285" s="13"/>
      <c r="AE285" s="13"/>
      <c r="AT285" s="262" t="s">
        <v>446</v>
      </c>
      <c r="AU285" s="262" t="s">
        <v>85</v>
      </c>
      <c r="AV285" s="13" t="s">
        <v>85</v>
      </c>
      <c r="AW285" s="13" t="s">
        <v>32</v>
      </c>
      <c r="AX285" s="13" t="s">
        <v>83</v>
      </c>
      <c r="AY285" s="262" t="s">
        <v>342</v>
      </c>
    </row>
    <row r="286" s="2" customFormat="1" ht="16.5" customHeight="1">
      <c r="A286" s="39"/>
      <c r="B286" s="40"/>
      <c r="C286" s="227" t="s">
        <v>749</v>
      </c>
      <c r="D286" s="227" t="s">
        <v>343</v>
      </c>
      <c r="E286" s="228" t="s">
        <v>918</v>
      </c>
      <c r="F286" s="229" t="s">
        <v>919</v>
      </c>
      <c r="G286" s="230" t="s">
        <v>473</v>
      </c>
      <c r="H286" s="231">
        <v>265</v>
      </c>
      <c r="I286" s="232"/>
      <c r="J286" s="233">
        <f>ROUND(I286*H286,2)</f>
        <v>0</v>
      </c>
      <c r="K286" s="229" t="s">
        <v>443</v>
      </c>
      <c r="L286" s="45"/>
      <c r="M286" s="234" t="s">
        <v>1</v>
      </c>
      <c r="N286" s="235" t="s">
        <v>41</v>
      </c>
      <c r="O286" s="92"/>
      <c r="P286" s="236">
        <f>O286*H286</f>
        <v>0</v>
      </c>
      <c r="Q286" s="236">
        <v>0</v>
      </c>
      <c r="R286" s="236">
        <f>Q286*H286</f>
        <v>0</v>
      </c>
      <c r="S286" s="236">
        <v>0.01</v>
      </c>
      <c r="T286" s="237">
        <f>S286*H286</f>
        <v>2.6499999999999999</v>
      </c>
      <c r="U286" s="39"/>
      <c r="V286" s="39"/>
      <c r="W286" s="39"/>
      <c r="X286" s="39"/>
      <c r="Y286" s="39"/>
      <c r="Z286" s="39"/>
      <c r="AA286" s="39"/>
      <c r="AB286" s="39"/>
      <c r="AC286" s="39"/>
      <c r="AD286" s="39"/>
      <c r="AE286" s="39"/>
      <c r="AR286" s="238" t="s">
        <v>360</v>
      </c>
      <c r="AT286" s="238" t="s">
        <v>343</v>
      </c>
      <c r="AU286" s="238" t="s">
        <v>85</v>
      </c>
      <c r="AY286" s="18" t="s">
        <v>342</v>
      </c>
      <c r="BE286" s="239">
        <f>IF(N286="základní",J286,0)</f>
        <v>0</v>
      </c>
      <c r="BF286" s="239">
        <f>IF(N286="snížená",J286,0)</f>
        <v>0</v>
      </c>
      <c r="BG286" s="239">
        <f>IF(N286="zákl. přenesená",J286,0)</f>
        <v>0</v>
      </c>
      <c r="BH286" s="239">
        <f>IF(N286="sníž. přenesená",J286,0)</f>
        <v>0</v>
      </c>
      <c r="BI286" s="239">
        <f>IF(N286="nulová",J286,0)</f>
        <v>0</v>
      </c>
      <c r="BJ286" s="18" t="s">
        <v>83</v>
      </c>
      <c r="BK286" s="239">
        <f>ROUND(I286*H286,2)</f>
        <v>0</v>
      </c>
      <c r="BL286" s="18" t="s">
        <v>360</v>
      </c>
      <c r="BM286" s="238" t="s">
        <v>5265</v>
      </c>
    </row>
    <row r="287" s="2" customFormat="1">
      <c r="A287" s="39"/>
      <c r="B287" s="40"/>
      <c r="C287" s="41"/>
      <c r="D287" s="240" t="s">
        <v>349</v>
      </c>
      <c r="E287" s="41"/>
      <c r="F287" s="241" t="s">
        <v>921</v>
      </c>
      <c r="G287" s="41"/>
      <c r="H287" s="41"/>
      <c r="I287" s="242"/>
      <c r="J287" s="41"/>
      <c r="K287" s="41"/>
      <c r="L287" s="45"/>
      <c r="M287" s="243"/>
      <c r="N287" s="244"/>
      <c r="O287" s="92"/>
      <c r="P287" s="92"/>
      <c r="Q287" s="92"/>
      <c r="R287" s="92"/>
      <c r="S287" s="92"/>
      <c r="T287" s="93"/>
      <c r="U287" s="39"/>
      <c r="V287" s="39"/>
      <c r="W287" s="39"/>
      <c r="X287" s="39"/>
      <c r="Y287" s="39"/>
      <c r="Z287" s="39"/>
      <c r="AA287" s="39"/>
      <c r="AB287" s="39"/>
      <c r="AC287" s="39"/>
      <c r="AD287" s="39"/>
      <c r="AE287" s="39"/>
      <c r="AT287" s="18" t="s">
        <v>349</v>
      </c>
      <c r="AU287" s="18" t="s">
        <v>85</v>
      </c>
    </row>
    <row r="288" s="13" customFormat="1">
      <c r="A288" s="13"/>
      <c r="B288" s="252"/>
      <c r="C288" s="253"/>
      <c r="D288" s="240" t="s">
        <v>446</v>
      </c>
      <c r="E288" s="254" t="s">
        <v>1</v>
      </c>
      <c r="F288" s="255" t="s">
        <v>5266</v>
      </c>
      <c r="G288" s="253"/>
      <c r="H288" s="256">
        <v>265</v>
      </c>
      <c r="I288" s="257"/>
      <c r="J288" s="253"/>
      <c r="K288" s="253"/>
      <c r="L288" s="258"/>
      <c r="M288" s="259"/>
      <c r="N288" s="260"/>
      <c r="O288" s="260"/>
      <c r="P288" s="260"/>
      <c r="Q288" s="260"/>
      <c r="R288" s="260"/>
      <c r="S288" s="260"/>
      <c r="T288" s="261"/>
      <c r="U288" s="13"/>
      <c r="V288" s="13"/>
      <c r="W288" s="13"/>
      <c r="X288" s="13"/>
      <c r="Y288" s="13"/>
      <c r="Z288" s="13"/>
      <c r="AA288" s="13"/>
      <c r="AB288" s="13"/>
      <c r="AC288" s="13"/>
      <c r="AD288" s="13"/>
      <c r="AE288" s="13"/>
      <c r="AT288" s="262" t="s">
        <v>446</v>
      </c>
      <c r="AU288" s="262" t="s">
        <v>85</v>
      </c>
      <c r="AV288" s="13" t="s">
        <v>85</v>
      </c>
      <c r="AW288" s="13" t="s">
        <v>32</v>
      </c>
      <c r="AX288" s="13" t="s">
        <v>83</v>
      </c>
      <c r="AY288" s="262" t="s">
        <v>342</v>
      </c>
    </row>
    <row r="289" s="2" customFormat="1" ht="16.5" customHeight="1">
      <c r="A289" s="39"/>
      <c r="B289" s="40"/>
      <c r="C289" s="227" t="s">
        <v>755</v>
      </c>
      <c r="D289" s="227" t="s">
        <v>343</v>
      </c>
      <c r="E289" s="228" t="s">
        <v>5267</v>
      </c>
      <c r="F289" s="229" t="s">
        <v>5268</v>
      </c>
      <c r="G289" s="230" t="s">
        <v>824</v>
      </c>
      <c r="H289" s="231">
        <v>4</v>
      </c>
      <c r="I289" s="232"/>
      <c r="J289" s="233">
        <f>ROUND(I289*H289,2)</f>
        <v>0</v>
      </c>
      <c r="K289" s="229" t="s">
        <v>1</v>
      </c>
      <c r="L289" s="45"/>
      <c r="M289" s="234" t="s">
        <v>1</v>
      </c>
      <c r="N289" s="235" t="s">
        <v>41</v>
      </c>
      <c r="O289" s="92"/>
      <c r="P289" s="236">
        <f>O289*H289</f>
        <v>0</v>
      </c>
      <c r="Q289" s="236">
        <v>0</v>
      </c>
      <c r="R289" s="236">
        <f>Q289*H289</f>
        <v>0</v>
      </c>
      <c r="S289" s="236">
        <v>0</v>
      </c>
      <c r="T289" s="237">
        <f>S289*H289</f>
        <v>0</v>
      </c>
      <c r="U289" s="39"/>
      <c r="V289" s="39"/>
      <c r="W289" s="39"/>
      <c r="X289" s="39"/>
      <c r="Y289" s="39"/>
      <c r="Z289" s="39"/>
      <c r="AA289" s="39"/>
      <c r="AB289" s="39"/>
      <c r="AC289" s="39"/>
      <c r="AD289" s="39"/>
      <c r="AE289" s="39"/>
      <c r="AR289" s="238" t="s">
        <v>360</v>
      </c>
      <c r="AT289" s="238" t="s">
        <v>343</v>
      </c>
      <c r="AU289" s="238" t="s">
        <v>85</v>
      </c>
      <c r="AY289" s="18" t="s">
        <v>342</v>
      </c>
      <c r="BE289" s="239">
        <f>IF(N289="základní",J289,0)</f>
        <v>0</v>
      </c>
      <c r="BF289" s="239">
        <f>IF(N289="snížená",J289,0)</f>
        <v>0</v>
      </c>
      <c r="BG289" s="239">
        <f>IF(N289="zákl. přenesená",J289,0)</f>
        <v>0</v>
      </c>
      <c r="BH289" s="239">
        <f>IF(N289="sníž. přenesená",J289,0)</f>
        <v>0</v>
      </c>
      <c r="BI289" s="239">
        <f>IF(N289="nulová",J289,0)</f>
        <v>0</v>
      </c>
      <c r="BJ289" s="18" t="s">
        <v>83</v>
      </c>
      <c r="BK289" s="239">
        <f>ROUND(I289*H289,2)</f>
        <v>0</v>
      </c>
      <c r="BL289" s="18" t="s">
        <v>360</v>
      </c>
      <c r="BM289" s="238" t="s">
        <v>5269</v>
      </c>
    </row>
    <row r="290" s="2" customFormat="1">
      <c r="A290" s="39"/>
      <c r="B290" s="40"/>
      <c r="C290" s="41"/>
      <c r="D290" s="240" t="s">
        <v>349</v>
      </c>
      <c r="E290" s="41"/>
      <c r="F290" s="241" t="s">
        <v>5270</v>
      </c>
      <c r="G290" s="41"/>
      <c r="H290" s="41"/>
      <c r="I290" s="242"/>
      <c r="J290" s="41"/>
      <c r="K290" s="41"/>
      <c r="L290" s="45"/>
      <c r="M290" s="243"/>
      <c r="N290" s="244"/>
      <c r="O290" s="92"/>
      <c r="P290" s="92"/>
      <c r="Q290" s="92"/>
      <c r="R290" s="92"/>
      <c r="S290" s="92"/>
      <c r="T290" s="93"/>
      <c r="U290" s="39"/>
      <c r="V290" s="39"/>
      <c r="W290" s="39"/>
      <c r="X290" s="39"/>
      <c r="Y290" s="39"/>
      <c r="Z290" s="39"/>
      <c r="AA290" s="39"/>
      <c r="AB290" s="39"/>
      <c r="AC290" s="39"/>
      <c r="AD290" s="39"/>
      <c r="AE290" s="39"/>
      <c r="AT290" s="18" t="s">
        <v>349</v>
      </c>
      <c r="AU290" s="18" t="s">
        <v>85</v>
      </c>
    </row>
    <row r="291" s="13" customFormat="1">
      <c r="A291" s="13"/>
      <c r="B291" s="252"/>
      <c r="C291" s="253"/>
      <c r="D291" s="240" t="s">
        <v>446</v>
      </c>
      <c r="E291" s="254" t="s">
        <v>1</v>
      </c>
      <c r="F291" s="255" t="s">
        <v>5271</v>
      </c>
      <c r="G291" s="253"/>
      <c r="H291" s="256">
        <v>2</v>
      </c>
      <c r="I291" s="257"/>
      <c r="J291" s="253"/>
      <c r="K291" s="253"/>
      <c r="L291" s="258"/>
      <c r="M291" s="259"/>
      <c r="N291" s="260"/>
      <c r="O291" s="260"/>
      <c r="P291" s="260"/>
      <c r="Q291" s="260"/>
      <c r="R291" s="260"/>
      <c r="S291" s="260"/>
      <c r="T291" s="261"/>
      <c r="U291" s="13"/>
      <c r="V291" s="13"/>
      <c r="W291" s="13"/>
      <c r="X291" s="13"/>
      <c r="Y291" s="13"/>
      <c r="Z291" s="13"/>
      <c r="AA291" s="13"/>
      <c r="AB291" s="13"/>
      <c r="AC291" s="13"/>
      <c r="AD291" s="13"/>
      <c r="AE291" s="13"/>
      <c r="AT291" s="262" t="s">
        <v>446</v>
      </c>
      <c r="AU291" s="262" t="s">
        <v>85</v>
      </c>
      <c r="AV291" s="13" t="s">
        <v>85</v>
      </c>
      <c r="AW291" s="13" t="s">
        <v>32</v>
      </c>
      <c r="AX291" s="13" t="s">
        <v>76</v>
      </c>
      <c r="AY291" s="262" t="s">
        <v>342</v>
      </c>
    </row>
    <row r="292" s="13" customFormat="1">
      <c r="A292" s="13"/>
      <c r="B292" s="252"/>
      <c r="C292" s="253"/>
      <c r="D292" s="240" t="s">
        <v>446</v>
      </c>
      <c r="E292" s="254" t="s">
        <v>1</v>
      </c>
      <c r="F292" s="255" t="s">
        <v>5272</v>
      </c>
      <c r="G292" s="253"/>
      <c r="H292" s="256">
        <v>2</v>
      </c>
      <c r="I292" s="257"/>
      <c r="J292" s="253"/>
      <c r="K292" s="253"/>
      <c r="L292" s="258"/>
      <c r="M292" s="259"/>
      <c r="N292" s="260"/>
      <c r="O292" s="260"/>
      <c r="P292" s="260"/>
      <c r="Q292" s="260"/>
      <c r="R292" s="260"/>
      <c r="S292" s="260"/>
      <c r="T292" s="261"/>
      <c r="U292" s="13"/>
      <c r="V292" s="13"/>
      <c r="W292" s="13"/>
      <c r="X292" s="13"/>
      <c r="Y292" s="13"/>
      <c r="Z292" s="13"/>
      <c r="AA292" s="13"/>
      <c r="AB292" s="13"/>
      <c r="AC292" s="13"/>
      <c r="AD292" s="13"/>
      <c r="AE292" s="13"/>
      <c r="AT292" s="262" t="s">
        <v>446</v>
      </c>
      <c r="AU292" s="262" t="s">
        <v>85</v>
      </c>
      <c r="AV292" s="13" t="s">
        <v>85</v>
      </c>
      <c r="AW292" s="13" t="s">
        <v>32</v>
      </c>
      <c r="AX292" s="13" t="s">
        <v>76</v>
      </c>
      <c r="AY292" s="262" t="s">
        <v>342</v>
      </c>
    </row>
    <row r="293" s="16" customFormat="1">
      <c r="A293" s="16"/>
      <c r="B293" s="284"/>
      <c r="C293" s="285"/>
      <c r="D293" s="240" t="s">
        <v>446</v>
      </c>
      <c r="E293" s="286" t="s">
        <v>1</v>
      </c>
      <c r="F293" s="287" t="s">
        <v>500</v>
      </c>
      <c r="G293" s="285"/>
      <c r="H293" s="288">
        <v>4</v>
      </c>
      <c r="I293" s="289"/>
      <c r="J293" s="285"/>
      <c r="K293" s="285"/>
      <c r="L293" s="290"/>
      <c r="M293" s="291"/>
      <c r="N293" s="292"/>
      <c r="O293" s="292"/>
      <c r="P293" s="292"/>
      <c r="Q293" s="292"/>
      <c r="R293" s="292"/>
      <c r="S293" s="292"/>
      <c r="T293" s="293"/>
      <c r="U293" s="16"/>
      <c r="V293" s="16"/>
      <c r="W293" s="16"/>
      <c r="X293" s="16"/>
      <c r="Y293" s="16"/>
      <c r="Z293" s="16"/>
      <c r="AA293" s="16"/>
      <c r="AB293" s="16"/>
      <c r="AC293" s="16"/>
      <c r="AD293" s="16"/>
      <c r="AE293" s="16"/>
      <c r="AT293" s="294" t="s">
        <v>446</v>
      </c>
      <c r="AU293" s="294" t="s">
        <v>85</v>
      </c>
      <c r="AV293" s="16" t="s">
        <v>360</v>
      </c>
      <c r="AW293" s="16" t="s">
        <v>32</v>
      </c>
      <c r="AX293" s="16" t="s">
        <v>83</v>
      </c>
      <c r="AY293" s="294" t="s">
        <v>342</v>
      </c>
    </row>
    <row r="294" s="12" customFormat="1" ht="22.8" customHeight="1">
      <c r="A294" s="12"/>
      <c r="B294" s="213"/>
      <c r="C294" s="214"/>
      <c r="D294" s="215" t="s">
        <v>75</v>
      </c>
      <c r="E294" s="246" t="s">
        <v>950</v>
      </c>
      <c r="F294" s="246" t="s">
        <v>951</v>
      </c>
      <c r="G294" s="214"/>
      <c r="H294" s="214"/>
      <c r="I294" s="217"/>
      <c r="J294" s="247">
        <f>BK294</f>
        <v>0</v>
      </c>
      <c r="K294" s="214"/>
      <c r="L294" s="219"/>
      <c r="M294" s="220"/>
      <c r="N294" s="221"/>
      <c r="O294" s="221"/>
      <c r="P294" s="222">
        <f>SUM(P295:P314)</f>
        <v>0</v>
      </c>
      <c r="Q294" s="221"/>
      <c r="R294" s="222">
        <f>SUM(R295:R314)</f>
        <v>0</v>
      </c>
      <c r="S294" s="221"/>
      <c r="T294" s="223">
        <f>SUM(T295:T314)</f>
        <v>0</v>
      </c>
      <c r="U294" s="12"/>
      <c r="V294" s="12"/>
      <c r="W294" s="12"/>
      <c r="X294" s="12"/>
      <c r="Y294" s="12"/>
      <c r="Z294" s="12"/>
      <c r="AA294" s="12"/>
      <c r="AB294" s="12"/>
      <c r="AC294" s="12"/>
      <c r="AD294" s="12"/>
      <c r="AE294" s="12"/>
      <c r="AR294" s="224" t="s">
        <v>83</v>
      </c>
      <c r="AT294" s="225" t="s">
        <v>75</v>
      </c>
      <c r="AU294" s="225" t="s">
        <v>83</v>
      </c>
      <c r="AY294" s="224" t="s">
        <v>342</v>
      </c>
      <c r="BK294" s="226">
        <f>SUM(BK295:BK314)</f>
        <v>0</v>
      </c>
    </row>
    <row r="295" s="2" customFormat="1" ht="16.5" customHeight="1">
      <c r="A295" s="39"/>
      <c r="B295" s="40"/>
      <c r="C295" s="227" t="s">
        <v>760</v>
      </c>
      <c r="D295" s="227" t="s">
        <v>343</v>
      </c>
      <c r="E295" s="228" t="s">
        <v>965</v>
      </c>
      <c r="F295" s="229" t="s">
        <v>966</v>
      </c>
      <c r="G295" s="230" t="s">
        <v>462</v>
      </c>
      <c r="H295" s="231">
        <v>2.6499999999999999</v>
      </c>
      <c r="I295" s="232"/>
      <c r="J295" s="233">
        <f>ROUND(I295*H295,2)</f>
        <v>0</v>
      </c>
      <c r="K295" s="229" t="s">
        <v>1</v>
      </c>
      <c r="L295" s="45"/>
      <c r="M295" s="234" t="s">
        <v>1</v>
      </c>
      <c r="N295" s="235" t="s">
        <v>41</v>
      </c>
      <c r="O295" s="92"/>
      <c r="P295" s="236">
        <f>O295*H295</f>
        <v>0</v>
      </c>
      <c r="Q295" s="236">
        <v>0</v>
      </c>
      <c r="R295" s="236">
        <f>Q295*H295</f>
        <v>0</v>
      </c>
      <c r="S295" s="236">
        <v>0</v>
      </c>
      <c r="T295" s="237">
        <f>S295*H295</f>
        <v>0</v>
      </c>
      <c r="U295" s="39"/>
      <c r="V295" s="39"/>
      <c r="W295" s="39"/>
      <c r="X295" s="39"/>
      <c r="Y295" s="39"/>
      <c r="Z295" s="39"/>
      <c r="AA295" s="39"/>
      <c r="AB295" s="39"/>
      <c r="AC295" s="39"/>
      <c r="AD295" s="39"/>
      <c r="AE295" s="39"/>
      <c r="AR295" s="238" t="s">
        <v>360</v>
      </c>
      <c r="AT295" s="238" t="s">
        <v>343</v>
      </c>
      <c r="AU295" s="238" t="s">
        <v>85</v>
      </c>
      <c r="AY295" s="18" t="s">
        <v>342</v>
      </c>
      <c r="BE295" s="239">
        <f>IF(N295="základní",J295,0)</f>
        <v>0</v>
      </c>
      <c r="BF295" s="239">
        <f>IF(N295="snížená",J295,0)</f>
        <v>0</v>
      </c>
      <c r="BG295" s="239">
        <f>IF(N295="zákl. přenesená",J295,0)</f>
        <v>0</v>
      </c>
      <c r="BH295" s="239">
        <f>IF(N295="sníž. přenesená",J295,0)</f>
        <v>0</v>
      </c>
      <c r="BI295" s="239">
        <f>IF(N295="nulová",J295,0)</f>
        <v>0</v>
      </c>
      <c r="BJ295" s="18" t="s">
        <v>83</v>
      </c>
      <c r="BK295" s="239">
        <f>ROUND(I295*H295,2)</f>
        <v>0</v>
      </c>
      <c r="BL295" s="18" t="s">
        <v>360</v>
      </c>
      <c r="BM295" s="238" t="s">
        <v>5273</v>
      </c>
    </row>
    <row r="296" s="2" customFormat="1">
      <c r="A296" s="39"/>
      <c r="B296" s="40"/>
      <c r="C296" s="41"/>
      <c r="D296" s="240" t="s">
        <v>349</v>
      </c>
      <c r="E296" s="41"/>
      <c r="F296" s="241" t="s">
        <v>966</v>
      </c>
      <c r="G296" s="41"/>
      <c r="H296" s="41"/>
      <c r="I296" s="242"/>
      <c r="J296" s="41"/>
      <c r="K296" s="41"/>
      <c r="L296" s="45"/>
      <c r="M296" s="243"/>
      <c r="N296" s="244"/>
      <c r="O296" s="92"/>
      <c r="P296" s="92"/>
      <c r="Q296" s="92"/>
      <c r="R296" s="92"/>
      <c r="S296" s="92"/>
      <c r="T296" s="93"/>
      <c r="U296" s="39"/>
      <c r="V296" s="39"/>
      <c r="W296" s="39"/>
      <c r="X296" s="39"/>
      <c r="Y296" s="39"/>
      <c r="Z296" s="39"/>
      <c r="AA296" s="39"/>
      <c r="AB296" s="39"/>
      <c r="AC296" s="39"/>
      <c r="AD296" s="39"/>
      <c r="AE296" s="39"/>
      <c r="AT296" s="18" t="s">
        <v>349</v>
      </c>
      <c r="AU296" s="18" t="s">
        <v>85</v>
      </c>
    </row>
    <row r="297" s="13" customFormat="1">
      <c r="A297" s="13"/>
      <c r="B297" s="252"/>
      <c r="C297" s="253"/>
      <c r="D297" s="240" t="s">
        <v>446</v>
      </c>
      <c r="E297" s="254" t="s">
        <v>1</v>
      </c>
      <c r="F297" s="255" t="s">
        <v>5274</v>
      </c>
      <c r="G297" s="253"/>
      <c r="H297" s="256">
        <v>2.6499999999999999</v>
      </c>
      <c r="I297" s="257"/>
      <c r="J297" s="253"/>
      <c r="K297" s="253"/>
      <c r="L297" s="258"/>
      <c r="M297" s="259"/>
      <c r="N297" s="260"/>
      <c r="O297" s="260"/>
      <c r="P297" s="260"/>
      <c r="Q297" s="260"/>
      <c r="R297" s="260"/>
      <c r="S297" s="260"/>
      <c r="T297" s="261"/>
      <c r="U297" s="13"/>
      <c r="V297" s="13"/>
      <c r="W297" s="13"/>
      <c r="X297" s="13"/>
      <c r="Y297" s="13"/>
      <c r="Z297" s="13"/>
      <c r="AA297" s="13"/>
      <c r="AB297" s="13"/>
      <c r="AC297" s="13"/>
      <c r="AD297" s="13"/>
      <c r="AE297" s="13"/>
      <c r="AT297" s="262" t="s">
        <v>446</v>
      </c>
      <c r="AU297" s="262" t="s">
        <v>85</v>
      </c>
      <c r="AV297" s="13" t="s">
        <v>85</v>
      </c>
      <c r="AW297" s="13" t="s">
        <v>32</v>
      </c>
      <c r="AX297" s="13" t="s">
        <v>83</v>
      </c>
      <c r="AY297" s="262" t="s">
        <v>342</v>
      </c>
    </row>
    <row r="298" s="2" customFormat="1" ht="16.5" customHeight="1">
      <c r="A298" s="39"/>
      <c r="B298" s="40"/>
      <c r="C298" s="227" t="s">
        <v>766</v>
      </c>
      <c r="D298" s="227" t="s">
        <v>343</v>
      </c>
      <c r="E298" s="228" t="s">
        <v>981</v>
      </c>
      <c r="F298" s="229" t="s">
        <v>982</v>
      </c>
      <c r="G298" s="230" t="s">
        <v>462</v>
      </c>
      <c r="H298" s="231">
        <v>15.502000000000001</v>
      </c>
      <c r="I298" s="232"/>
      <c r="J298" s="233">
        <f>ROUND(I298*H298,2)</f>
        <v>0</v>
      </c>
      <c r="K298" s="229" t="s">
        <v>1</v>
      </c>
      <c r="L298" s="45"/>
      <c r="M298" s="234" t="s">
        <v>1</v>
      </c>
      <c r="N298" s="235" t="s">
        <v>41</v>
      </c>
      <c r="O298" s="92"/>
      <c r="P298" s="236">
        <f>O298*H298</f>
        <v>0</v>
      </c>
      <c r="Q298" s="236">
        <v>0</v>
      </c>
      <c r="R298" s="236">
        <f>Q298*H298</f>
        <v>0</v>
      </c>
      <c r="S298" s="236">
        <v>0</v>
      </c>
      <c r="T298" s="237">
        <f>S298*H298</f>
        <v>0</v>
      </c>
      <c r="U298" s="39"/>
      <c r="V298" s="39"/>
      <c r="W298" s="39"/>
      <c r="X298" s="39"/>
      <c r="Y298" s="39"/>
      <c r="Z298" s="39"/>
      <c r="AA298" s="39"/>
      <c r="AB298" s="39"/>
      <c r="AC298" s="39"/>
      <c r="AD298" s="39"/>
      <c r="AE298" s="39"/>
      <c r="AR298" s="238" t="s">
        <v>360</v>
      </c>
      <c r="AT298" s="238" t="s">
        <v>343</v>
      </c>
      <c r="AU298" s="238" t="s">
        <v>85</v>
      </c>
      <c r="AY298" s="18" t="s">
        <v>342</v>
      </c>
      <c r="BE298" s="239">
        <f>IF(N298="základní",J298,0)</f>
        <v>0</v>
      </c>
      <c r="BF298" s="239">
        <f>IF(N298="snížená",J298,0)</f>
        <v>0</v>
      </c>
      <c r="BG298" s="239">
        <f>IF(N298="zákl. přenesená",J298,0)</f>
        <v>0</v>
      </c>
      <c r="BH298" s="239">
        <f>IF(N298="sníž. přenesená",J298,0)</f>
        <v>0</v>
      </c>
      <c r="BI298" s="239">
        <f>IF(N298="nulová",J298,0)</f>
        <v>0</v>
      </c>
      <c r="BJ298" s="18" t="s">
        <v>83</v>
      </c>
      <c r="BK298" s="239">
        <f>ROUND(I298*H298,2)</f>
        <v>0</v>
      </c>
      <c r="BL298" s="18" t="s">
        <v>360</v>
      </c>
      <c r="BM298" s="238" t="s">
        <v>5275</v>
      </c>
    </row>
    <row r="299" s="2" customFormat="1">
      <c r="A299" s="39"/>
      <c r="B299" s="40"/>
      <c r="C299" s="41"/>
      <c r="D299" s="240" t="s">
        <v>349</v>
      </c>
      <c r="E299" s="41"/>
      <c r="F299" s="241" t="s">
        <v>984</v>
      </c>
      <c r="G299" s="41"/>
      <c r="H299" s="41"/>
      <c r="I299" s="242"/>
      <c r="J299" s="41"/>
      <c r="K299" s="41"/>
      <c r="L299" s="45"/>
      <c r="M299" s="243"/>
      <c r="N299" s="244"/>
      <c r="O299" s="92"/>
      <c r="P299" s="92"/>
      <c r="Q299" s="92"/>
      <c r="R299" s="92"/>
      <c r="S299" s="92"/>
      <c r="T299" s="93"/>
      <c r="U299" s="39"/>
      <c r="V299" s="39"/>
      <c r="W299" s="39"/>
      <c r="X299" s="39"/>
      <c r="Y299" s="39"/>
      <c r="Z299" s="39"/>
      <c r="AA299" s="39"/>
      <c r="AB299" s="39"/>
      <c r="AC299" s="39"/>
      <c r="AD299" s="39"/>
      <c r="AE299" s="39"/>
      <c r="AT299" s="18" t="s">
        <v>349</v>
      </c>
      <c r="AU299" s="18" t="s">
        <v>85</v>
      </c>
    </row>
    <row r="300" s="13" customFormat="1">
      <c r="A300" s="13"/>
      <c r="B300" s="252"/>
      <c r="C300" s="253"/>
      <c r="D300" s="240" t="s">
        <v>446</v>
      </c>
      <c r="E300" s="254" t="s">
        <v>1</v>
      </c>
      <c r="F300" s="255" t="s">
        <v>5276</v>
      </c>
      <c r="G300" s="253"/>
      <c r="H300" s="256">
        <v>12.852</v>
      </c>
      <c r="I300" s="257"/>
      <c r="J300" s="253"/>
      <c r="K300" s="253"/>
      <c r="L300" s="258"/>
      <c r="M300" s="259"/>
      <c r="N300" s="260"/>
      <c r="O300" s="260"/>
      <c r="P300" s="260"/>
      <c r="Q300" s="260"/>
      <c r="R300" s="260"/>
      <c r="S300" s="260"/>
      <c r="T300" s="261"/>
      <c r="U300" s="13"/>
      <c r="V300" s="13"/>
      <c r="W300" s="13"/>
      <c r="X300" s="13"/>
      <c r="Y300" s="13"/>
      <c r="Z300" s="13"/>
      <c r="AA300" s="13"/>
      <c r="AB300" s="13"/>
      <c r="AC300" s="13"/>
      <c r="AD300" s="13"/>
      <c r="AE300" s="13"/>
      <c r="AT300" s="262" t="s">
        <v>446</v>
      </c>
      <c r="AU300" s="262" t="s">
        <v>85</v>
      </c>
      <c r="AV300" s="13" t="s">
        <v>85</v>
      </c>
      <c r="AW300" s="13" t="s">
        <v>32</v>
      </c>
      <c r="AX300" s="13" t="s">
        <v>76</v>
      </c>
      <c r="AY300" s="262" t="s">
        <v>342</v>
      </c>
    </row>
    <row r="301" s="13" customFormat="1">
      <c r="A301" s="13"/>
      <c r="B301" s="252"/>
      <c r="C301" s="253"/>
      <c r="D301" s="240" t="s">
        <v>446</v>
      </c>
      <c r="E301" s="254" t="s">
        <v>1</v>
      </c>
      <c r="F301" s="255" t="s">
        <v>5274</v>
      </c>
      <c r="G301" s="253"/>
      <c r="H301" s="256">
        <v>2.6499999999999999</v>
      </c>
      <c r="I301" s="257"/>
      <c r="J301" s="253"/>
      <c r="K301" s="253"/>
      <c r="L301" s="258"/>
      <c r="M301" s="259"/>
      <c r="N301" s="260"/>
      <c r="O301" s="260"/>
      <c r="P301" s="260"/>
      <c r="Q301" s="260"/>
      <c r="R301" s="260"/>
      <c r="S301" s="260"/>
      <c r="T301" s="261"/>
      <c r="U301" s="13"/>
      <c r="V301" s="13"/>
      <c r="W301" s="13"/>
      <c r="X301" s="13"/>
      <c r="Y301" s="13"/>
      <c r="Z301" s="13"/>
      <c r="AA301" s="13"/>
      <c r="AB301" s="13"/>
      <c r="AC301" s="13"/>
      <c r="AD301" s="13"/>
      <c r="AE301" s="13"/>
      <c r="AT301" s="262" t="s">
        <v>446</v>
      </c>
      <c r="AU301" s="262" t="s">
        <v>85</v>
      </c>
      <c r="AV301" s="13" t="s">
        <v>85</v>
      </c>
      <c r="AW301" s="13" t="s">
        <v>32</v>
      </c>
      <c r="AX301" s="13" t="s">
        <v>76</v>
      </c>
      <c r="AY301" s="262" t="s">
        <v>342</v>
      </c>
    </row>
    <row r="302" s="16" customFormat="1">
      <c r="A302" s="16"/>
      <c r="B302" s="284"/>
      <c r="C302" s="285"/>
      <c r="D302" s="240" t="s">
        <v>446</v>
      </c>
      <c r="E302" s="286" t="s">
        <v>1</v>
      </c>
      <c r="F302" s="287" t="s">
        <v>500</v>
      </c>
      <c r="G302" s="285"/>
      <c r="H302" s="288">
        <v>15.502000000000001</v>
      </c>
      <c r="I302" s="289"/>
      <c r="J302" s="285"/>
      <c r="K302" s="285"/>
      <c r="L302" s="290"/>
      <c r="M302" s="291"/>
      <c r="N302" s="292"/>
      <c r="O302" s="292"/>
      <c r="P302" s="292"/>
      <c r="Q302" s="292"/>
      <c r="R302" s="292"/>
      <c r="S302" s="292"/>
      <c r="T302" s="293"/>
      <c r="U302" s="16"/>
      <c r="V302" s="16"/>
      <c r="W302" s="16"/>
      <c r="X302" s="16"/>
      <c r="Y302" s="16"/>
      <c r="Z302" s="16"/>
      <c r="AA302" s="16"/>
      <c r="AB302" s="16"/>
      <c r="AC302" s="16"/>
      <c r="AD302" s="16"/>
      <c r="AE302" s="16"/>
      <c r="AT302" s="294" t="s">
        <v>446</v>
      </c>
      <c r="AU302" s="294" t="s">
        <v>85</v>
      </c>
      <c r="AV302" s="16" t="s">
        <v>360</v>
      </c>
      <c r="AW302" s="16" t="s">
        <v>32</v>
      </c>
      <c r="AX302" s="16" t="s">
        <v>83</v>
      </c>
      <c r="AY302" s="294" t="s">
        <v>342</v>
      </c>
    </row>
    <row r="303" s="2" customFormat="1" ht="24.15" customHeight="1">
      <c r="A303" s="39"/>
      <c r="B303" s="40"/>
      <c r="C303" s="227" t="s">
        <v>772</v>
      </c>
      <c r="D303" s="227" t="s">
        <v>343</v>
      </c>
      <c r="E303" s="228" t="s">
        <v>5177</v>
      </c>
      <c r="F303" s="229" t="s">
        <v>5178</v>
      </c>
      <c r="G303" s="230" t="s">
        <v>462</v>
      </c>
      <c r="H303" s="231">
        <v>28.199999999999999</v>
      </c>
      <c r="I303" s="232"/>
      <c r="J303" s="233">
        <f>ROUND(I303*H303,2)</f>
        <v>0</v>
      </c>
      <c r="K303" s="229" t="s">
        <v>1</v>
      </c>
      <c r="L303" s="45"/>
      <c r="M303" s="234" t="s">
        <v>1</v>
      </c>
      <c r="N303" s="235" t="s">
        <v>41</v>
      </c>
      <c r="O303" s="92"/>
      <c r="P303" s="236">
        <f>O303*H303</f>
        <v>0</v>
      </c>
      <c r="Q303" s="236">
        <v>0</v>
      </c>
      <c r="R303" s="236">
        <f>Q303*H303</f>
        <v>0</v>
      </c>
      <c r="S303" s="236">
        <v>0</v>
      </c>
      <c r="T303" s="237">
        <f>S303*H303</f>
        <v>0</v>
      </c>
      <c r="U303" s="39"/>
      <c r="V303" s="39"/>
      <c r="W303" s="39"/>
      <c r="X303" s="39"/>
      <c r="Y303" s="39"/>
      <c r="Z303" s="39"/>
      <c r="AA303" s="39"/>
      <c r="AB303" s="39"/>
      <c r="AC303" s="39"/>
      <c r="AD303" s="39"/>
      <c r="AE303" s="39"/>
      <c r="AR303" s="238" t="s">
        <v>360</v>
      </c>
      <c r="AT303" s="238" t="s">
        <v>343</v>
      </c>
      <c r="AU303" s="238" t="s">
        <v>85</v>
      </c>
      <c r="AY303" s="18" t="s">
        <v>342</v>
      </c>
      <c r="BE303" s="239">
        <f>IF(N303="základní",J303,0)</f>
        <v>0</v>
      </c>
      <c r="BF303" s="239">
        <f>IF(N303="snížená",J303,0)</f>
        <v>0</v>
      </c>
      <c r="BG303" s="239">
        <f>IF(N303="zákl. přenesená",J303,0)</f>
        <v>0</v>
      </c>
      <c r="BH303" s="239">
        <f>IF(N303="sníž. přenesená",J303,0)</f>
        <v>0</v>
      </c>
      <c r="BI303" s="239">
        <f>IF(N303="nulová",J303,0)</f>
        <v>0</v>
      </c>
      <c r="BJ303" s="18" t="s">
        <v>83</v>
      </c>
      <c r="BK303" s="239">
        <f>ROUND(I303*H303,2)</f>
        <v>0</v>
      </c>
      <c r="BL303" s="18" t="s">
        <v>360</v>
      </c>
      <c r="BM303" s="238" t="s">
        <v>5277</v>
      </c>
    </row>
    <row r="304" s="2" customFormat="1">
      <c r="A304" s="39"/>
      <c r="B304" s="40"/>
      <c r="C304" s="41"/>
      <c r="D304" s="240" t="s">
        <v>349</v>
      </c>
      <c r="E304" s="41"/>
      <c r="F304" s="241" t="s">
        <v>5180</v>
      </c>
      <c r="G304" s="41"/>
      <c r="H304" s="41"/>
      <c r="I304" s="242"/>
      <c r="J304" s="41"/>
      <c r="K304" s="41"/>
      <c r="L304" s="45"/>
      <c r="M304" s="243"/>
      <c r="N304" s="244"/>
      <c r="O304" s="92"/>
      <c r="P304" s="92"/>
      <c r="Q304" s="92"/>
      <c r="R304" s="92"/>
      <c r="S304" s="92"/>
      <c r="T304" s="93"/>
      <c r="U304" s="39"/>
      <c r="V304" s="39"/>
      <c r="W304" s="39"/>
      <c r="X304" s="39"/>
      <c r="Y304" s="39"/>
      <c r="Z304" s="39"/>
      <c r="AA304" s="39"/>
      <c r="AB304" s="39"/>
      <c r="AC304" s="39"/>
      <c r="AD304" s="39"/>
      <c r="AE304" s="39"/>
      <c r="AT304" s="18" t="s">
        <v>349</v>
      </c>
      <c r="AU304" s="18" t="s">
        <v>85</v>
      </c>
    </row>
    <row r="305" s="13" customFormat="1">
      <c r="A305" s="13"/>
      <c r="B305" s="252"/>
      <c r="C305" s="253"/>
      <c r="D305" s="240" t="s">
        <v>446</v>
      </c>
      <c r="E305" s="254" t="s">
        <v>1</v>
      </c>
      <c r="F305" s="255" t="s">
        <v>5278</v>
      </c>
      <c r="G305" s="253"/>
      <c r="H305" s="256">
        <v>28.199999999999999</v>
      </c>
      <c r="I305" s="257"/>
      <c r="J305" s="253"/>
      <c r="K305" s="253"/>
      <c r="L305" s="258"/>
      <c r="M305" s="259"/>
      <c r="N305" s="260"/>
      <c r="O305" s="260"/>
      <c r="P305" s="260"/>
      <c r="Q305" s="260"/>
      <c r="R305" s="260"/>
      <c r="S305" s="260"/>
      <c r="T305" s="261"/>
      <c r="U305" s="13"/>
      <c r="V305" s="13"/>
      <c r="W305" s="13"/>
      <c r="X305" s="13"/>
      <c r="Y305" s="13"/>
      <c r="Z305" s="13"/>
      <c r="AA305" s="13"/>
      <c r="AB305" s="13"/>
      <c r="AC305" s="13"/>
      <c r="AD305" s="13"/>
      <c r="AE305" s="13"/>
      <c r="AT305" s="262" t="s">
        <v>446</v>
      </c>
      <c r="AU305" s="262" t="s">
        <v>85</v>
      </c>
      <c r="AV305" s="13" t="s">
        <v>85</v>
      </c>
      <c r="AW305" s="13" t="s">
        <v>32</v>
      </c>
      <c r="AX305" s="13" t="s">
        <v>83</v>
      </c>
      <c r="AY305" s="262" t="s">
        <v>342</v>
      </c>
    </row>
    <row r="306" s="2" customFormat="1" ht="16.5" customHeight="1">
      <c r="A306" s="39"/>
      <c r="B306" s="40"/>
      <c r="C306" s="227" t="s">
        <v>777</v>
      </c>
      <c r="D306" s="227" t="s">
        <v>343</v>
      </c>
      <c r="E306" s="228" t="s">
        <v>988</v>
      </c>
      <c r="F306" s="229" t="s">
        <v>989</v>
      </c>
      <c r="G306" s="230" t="s">
        <v>462</v>
      </c>
      <c r="H306" s="231">
        <v>4.665</v>
      </c>
      <c r="I306" s="232"/>
      <c r="J306" s="233">
        <f>ROUND(I306*H306,2)</f>
        <v>0</v>
      </c>
      <c r="K306" s="229" t="s">
        <v>1</v>
      </c>
      <c r="L306" s="45"/>
      <c r="M306" s="234" t="s">
        <v>1</v>
      </c>
      <c r="N306" s="235" t="s">
        <v>41</v>
      </c>
      <c r="O306" s="92"/>
      <c r="P306" s="236">
        <f>O306*H306</f>
        <v>0</v>
      </c>
      <c r="Q306" s="236">
        <v>0</v>
      </c>
      <c r="R306" s="236">
        <f>Q306*H306</f>
        <v>0</v>
      </c>
      <c r="S306" s="236">
        <v>0</v>
      </c>
      <c r="T306" s="237">
        <f>S306*H306</f>
        <v>0</v>
      </c>
      <c r="U306" s="39"/>
      <c r="V306" s="39"/>
      <c r="W306" s="39"/>
      <c r="X306" s="39"/>
      <c r="Y306" s="39"/>
      <c r="Z306" s="39"/>
      <c r="AA306" s="39"/>
      <c r="AB306" s="39"/>
      <c r="AC306" s="39"/>
      <c r="AD306" s="39"/>
      <c r="AE306" s="39"/>
      <c r="AR306" s="238" t="s">
        <v>360</v>
      </c>
      <c r="AT306" s="238" t="s">
        <v>343</v>
      </c>
      <c r="AU306" s="238" t="s">
        <v>85</v>
      </c>
      <c r="AY306" s="18" t="s">
        <v>342</v>
      </c>
      <c r="BE306" s="239">
        <f>IF(N306="základní",J306,0)</f>
        <v>0</v>
      </c>
      <c r="BF306" s="239">
        <f>IF(N306="snížená",J306,0)</f>
        <v>0</v>
      </c>
      <c r="BG306" s="239">
        <f>IF(N306="zákl. přenesená",J306,0)</f>
        <v>0</v>
      </c>
      <c r="BH306" s="239">
        <f>IF(N306="sníž. přenesená",J306,0)</f>
        <v>0</v>
      </c>
      <c r="BI306" s="239">
        <f>IF(N306="nulová",J306,0)</f>
        <v>0</v>
      </c>
      <c r="BJ306" s="18" t="s">
        <v>83</v>
      </c>
      <c r="BK306" s="239">
        <f>ROUND(I306*H306,2)</f>
        <v>0</v>
      </c>
      <c r="BL306" s="18" t="s">
        <v>360</v>
      </c>
      <c r="BM306" s="238" t="s">
        <v>5279</v>
      </c>
    </row>
    <row r="307" s="2" customFormat="1">
      <c r="A307" s="39"/>
      <c r="B307" s="40"/>
      <c r="C307" s="41"/>
      <c r="D307" s="240" t="s">
        <v>349</v>
      </c>
      <c r="E307" s="41"/>
      <c r="F307" s="241" t="s">
        <v>991</v>
      </c>
      <c r="G307" s="41"/>
      <c r="H307" s="41"/>
      <c r="I307" s="242"/>
      <c r="J307" s="41"/>
      <c r="K307" s="41"/>
      <c r="L307" s="45"/>
      <c r="M307" s="243"/>
      <c r="N307" s="244"/>
      <c r="O307" s="92"/>
      <c r="P307" s="92"/>
      <c r="Q307" s="92"/>
      <c r="R307" s="92"/>
      <c r="S307" s="92"/>
      <c r="T307" s="93"/>
      <c r="U307" s="39"/>
      <c r="V307" s="39"/>
      <c r="W307" s="39"/>
      <c r="X307" s="39"/>
      <c r="Y307" s="39"/>
      <c r="Z307" s="39"/>
      <c r="AA307" s="39"/>
      <c r="AB307" s="39"/>
      <c r="AC307" s="39"/>
      <c r="AD307" s="39"/>
      <c r="AE307" s="39"/>
      <c r="AT307" s="18" t="s">
        <v>349</v>
      </c>
      <c r="AU307" s="18" t="s">
        <v>85</v>
      </c>
    </row>
    <row r="308" s="13" customFormat="1">
      <c r="A308" s="13"/>
      <c r="B308" s="252"/>
      <c r="C308" s="253"/>
      <c r="D308" s="240" t="s">
        <v>446</v>
      </c>
      <c r="E308" s="254" t="s">
        <v>1</v>
      </c>
      <c r="F308" s="255" t="s">
        <v>5280</v>
      </c>
      <c r="G308" s="253"/>
      <c r="H308" s="256">
        <v>4.665</v>
      </c>
      <c r="I308" s="257"/>
      <c r="J308" s="253"/>
      <c r="K308" s="253"/>
      <c r="L308" s="258"/>
      <c r="M308" s="259"/>
      <c r="N308" s="260"/>
      <c r="O308" s="260"/>
      <c r="P308" s="260"/>
      <c r="Q308" s="260"/>
      <c r="R308" s="260"/>
      <c r="S308" s="260"/>
      <c r="T308" s="261"/>
      <c r="U308" s="13"/>
      <c r="V308" s="13"/>
      <c r="W308" s="13"/>
      <c r="X308" s="13"/>
      <c r="Y308" s="13"/>
      <c r="Z308" s="13"/>
      <c r="AA308" s="13"/>
      <c r="AB308" s="13"/>
      <c r="AC308" s="13"/>
      <c r="AD308" s="13"/>
      <c r="AE308" s="13"/>
      <c r="AT308" s="262" t="s">
        <v>446</v>
      </c>
      <c r="AU308" s="262" t="s">
        <v>85</v>
      </c>
      <c r="AV308" s="13" t="s">
        <v>85</v>
      </c>
      <c r="AW308" s="13" t="s">
        <v>32</v>
      </c>
      <c r="AX308" s="13" t="s">
        <v>83</v>
      </c>
      <c r="AY308" s="262" t="s">
        <v>342</v>
      </c>
    </row>
    <row r="309" s="2" customFormat="1" ht="24.15" customHeight="1">
      <c r="A309" s="39"/>
      <c r="B309" s="40"/>
      <c r="C309" s="227" t="s">
        <v>782</v>
      </c>
      <c r="D309" s="227" t="s">
        <v>343</v>
      </c>
      <c r="E309" s="228" t="s">
        <v>1002</v>
      </c>
      <c r="F309" s="229" t="s">
        <v>1003</v>
      </c>
      <c r="G309" s="230" t="s">
        <v>462</v>
      </c>
      <c r="H309" s="231">
        <v>4.665</v>
      </c>
      <c r="I309" s="232"/>
      <c r="J309" s="233">
        <f>ROUND(I309*H309,2)</f>
        <v>0</v>
      </c>
      <c r="K309" s="229" t="s">
        <v>443</v>
      </c>
      <c r="L309" s="45"/>
      <c r="M309" s="234" t="s">
        <v>1</v>
      </c>
      <c r="N309" s="235" t="s">
        <v>41</v>
      </c>
      <c r="O309" s="92"/>
      <c r="P309" s="236">
        <f>O309*H309</f>
        <v>0</v>
      </c>
      <c r="Q309" s="236">
        <v>0</v>
      </c>
      <c r="R309" s="236">
        <f>Q309*H309</f>
        <v>0</v>
      </c>
      <c r="S309" s="236">
        <v>0</v>
      </c>
      <c r="T309" s="237">
        <f>S309*H309</f>
        <v>0</v>
      </c>
      <c r="U309" s="39"/>
      <c r="V309" s="39"/>
      <c r="W309" s="39"/>
      <c r="X309" s="39"/>
      <c r="Y309" s="39"/>
      <c r="Z309" s="39"/>
      <c r="AA309" s="39"/>
      <c r="AB309" s="39"/>
      <c r="AC309" s="39"/>
      <c r="AD309" s="39"/>
      <c r="AE309" s="39"/>
      <c r="AR309" s="238" t="s">
        <v>360</v>
      </c>
      <c r="AT309" s="238" t="s">
        <v>343</v>
      </c>
      <c r="AU309" s="238" t="s">
        <v>85</v>
      </c>
      <c r="AY309" s="18" t="s">
        <v>342</v>
      </c>
      <c r="BE309" s="239">
        <f>IF(N309="základní",J309,0)</f>
        <v>0</v>
      </c>
      <c r="BF309" s="239">
        <f>IF(N309="snížená",J309,0)</f>
        <v>0</v>
      </c>
      <c r="BG309" s="239">
        <f>IF(N309="zákl. přenesená",J309,0)</f>
        <v>0</v>
      </c>
      <c r="BH309" s="239">
        <f>IF(N309="sníž. přenesená",J309,0)</f>
        <v>0</v>
      </c>
      <c r="BI309" s="239">
        <f>IF(N309="nulová",J309,0)</f>
        <v>0</v>
      </c>
      <c r="BJ309" s="18" t="s">
        <v>83</v>
      </c>
      <c r="BK309" s="239">
        <f>ROUND(I309*H309,2)</f>
        <v>0</v>
      </c>
      <c r="BL309" s="18" t="s">
        <v>360</v>
      </c>
      <c r="BM309" s="238" t="s">
        <v>5281</v>
      </c>
    </row>
    <row r="310" s="2" customFormat="1">
      <c r="A310" s="39"/>
      <c r="B310" s="40"/>
      <c r="C310" s="41"/>
      <c r="D310" s="240" t="s">
        <v>349</v>
      </c>
      <c r="E310" s="41"/>
      <c r="F310" s="241" t="s">
        <v>1005</v>
      </c>
      <c r="G310" s="41"/>
      <c r="H310" s="41"/>
      <c r="I310" s="242"/>
      <c r="J310" s="41"/>
      <c r="K310" s="41"/>
      <c r="L310" s="45"/>
      <c r="M310" s="243"/>
      <c r="N310" s="244"/>
      <c r="O310" s="92"/>
      <c r="P310" s="92"/>
      <c r="Q310" s="92"/>
      <c r="R310" s="92"/>
      <c r="S310" s="92"/>
      <c r="T310" s="93"/>
      <c r="U310" s="39"/>
      <c r="V310" s="39"/>
      <c r="W310" s="39"/>
      <c r="X310" s="39"/>
      <c r="Y310" s="39"/>
      <c r="Z310" s="39"/>
      <c r="AA310" s="39"/>
      <c r="AB310" s="39"/>
      <c r="AC310" s="39"/>
      <c r="AD310" s="39"/>
      <c r="AE310" s="39"/>
      <c r="AT310" s="18" t="s">
        <v>349</v>
      </c>
      <c r="AU310" s="18" t="s">
        <v>85</v>
      </c>
    </row>
    <row r="311" s="13" customFormat="1">
      <c r="A311" s="13"/>
      <c r="B311" s="252"/>
      <c r="C311" s="253"/>
      <c r="D311" s="240" t="s">
        <v>446</v>
      </c>
      <c r="E311" s="254" t="s">
        <v>1</v>
      </c>
      <c r="F311" s="255" t="s">
        <v>5280</v>
      </c>
      <c r="G311" s="253"/>
      <c r="H311" s="256">
        <v>4.665</v>
      </c>
      <c r="I311" s="257"/>
      <c r="J311" s="253"/>
      <c r="K311" s="253"/>
      <c r="L311" s="258"/>
      <c r="M311" s="259"/>
      <c r="N311" s="260"/>
      <c r="O311" s="260"/>
      <c r="P311" s="260"/>
      <c r="Q311" s="260"/>
      <c r="R311" s="260"/>
      <c r="S311" s="260"/>
      <c r="T311" s="261"/>
      <c r="U311" s="13"/>
      <c r="V311" s="13"/>
      <c r="W311" s="13"/>
      <c r="X311" s="13"/>
      <c r="Y311" s="13"/>
      <c r="Z311" s="13"/>
      <c r="AA311" s="13"/>
      <c r="AB311" s="13"/>
      <c r="AC311" s="13"/>
      <c r="AD311" s="13"/>
      <c r="AE311" s="13"/>
      <c r="AT311" s="262" t="s">
        <v>446</v>
      </c>
      <c r="AU311" s="262" t="s">
        <v>85</v>
      </c>
      <c r="AV311" s="13" t="s">
        <v>85</v>
      </c>
      <c r="AW311" s="13" t="s">
        <v>32</v>
      </c>
      <c r="AX311" s="13" t="s">
        <v>83</v>
      </c>
      <c r="AY311" s="262" t="s">
        <v>342</v>
      </c>
    </row>
    <row r="312" s="2" customFormat="1" ht="24.15" customHeight="1">
      <c r="A312" s="39"/>
      <c r="B312" s="40"/>
      <c r="C312" s="227" t="s">
        <v>787</v>
      </c>
      <c r="D312" s="227" t="s">
        <v>343</v>
      </c>
      <c r="E312" s="228" t="s">
        <v>1007</v>
      </c>
      <c r="F312" s="229" t="s">
        <v>1008</v>
      </c>
      <c r="G312" s="230" t="s">
        <v>462</v>
      </c>
      <c r="H312" s="231">
        <v>12.852</v>
      </c>
      <c r="I312" s="232"/>
      <c r="J312" s="233">
        <f>ROUND(I312*H312,2)</f>
        <v>0</v>
      </c>
      <c r="K312" s="229" t="s">
        <v>443</v>
      </c>
      <c r="L312" s="45"/>
      <c r="M312" s="234" t="s">
        <v>1</v>
      </c>
      <c r="N312" s="235" t="s">
        <v>41</v>
      </c>
      <c r="O312" s="92"/>
      <c r="P312" s="236">
        <f>O312*H312</f>
        <v>0</v>
      </c>
      <c r="Q312" s="236">
        <v>0</v>
      </c>
      <c r="R312" s="236">
        <f>Q312*H312</f>
        <v>0</v>
      </c>
      <c r="S312" s="236">
        <v>0</v>
      </c>
      <c r="T312" s="237">
        <f>S312*H312</f>
        <v>0</v>
      </c>
      <c r="U312" s="39"/>
      <c r="V312" s="39"/>
      <c r="W312" s="39"/>
      <c r="X312" s="39"/>
      <c r="Y312" s="39"/>
      <c r="Z312" s="39"/>
      <c r="AA312" s="39"/>
      <c r="AB312" s="39"/>
      <c r="AC312" s="39"/>
      <c r="AD312" s="39"/>
      <c r="AE312" s="39"/>
      <c r="AR312" s="238" t="s">
        <v>360</v>
      </c>
      <c r="AT312" s="238" t="s">
        <v>343</v>
      </c>
      <c r="AU312" s="238" t="s">
        <v>85</v>
      </c>
      <c r="AY312" s="18" t="s">
        <v>342</v>
      </c>
      <c r="BE312" s="239">
        <f>IF(N312="základní",J312,0)</f>
        <v>0</v>
      </c>
      <c r="BF312" s="239">
        <f>IF(N312="snížená",J312,0)</f>
        <v>0</v>
      </c>
      <c r="BG312" s="239">
        <f>IF(N312="zákl. přenesená",J312,0)</f>
        <v>0</v>
      </c>
      <c r="BH312" s="239">
        <f>IF(N312="sníž. přenesená",J312,0)</f>
        <v>0</v>
      </c>
      <c r="BI312" s="239">
        <f>IF(N312="nulová",J312,0)</f>
        <v>0</v>
      </c>
      <c r="BJ312" s="18" t="s">
        <v>83</v>
      </c>
      <c r="BK312" s="239">
        <f>ROUND(I312*H312,2)</f>
        <v>0</v>
      </c>
      <c r="BL312" s="18" t="s">
        <v>360</v>
      </c>
      <c r="BM312" s="238" t="s">
        <v>5282</v>
      </c>
    </row>
    <row r="313" s="2" customFormat="1">
      <c r="A313" s="39"/>
      <c r="B313" s="40"/>
      <c r="C313" s="41"/>
      <c r="D313" s="240" t="s">
        <v>349</v>
      </c>
      <c r="E313" s="41"/>
      <c r="F313" s="241" t="s">
        <v>636</v>
      </c>
      <c r="G313" s="41"/>
      <c r="H313" s="41"/>
      <c r="I313" s="242"/>
      <c r="J313" s="41"/>
      <c r="K313" s="41"/>
      <c r="L313" s="45"/>
      <c r="M313" s="243"/>
      <c r="N313" s="244"/>
      <c r="O313" s="92"/>
      <c r="P313" s="92"/>
      <c r="Q313" s="92"/>
      <c r="R313" s="92"/>
      <c r="S313" s="92"/>
      <c r="T313" s="93"/>
      <c r="U313" s="39"/>
      <c r="V313" s="39"/>
      <c r="W313" s="39"/>
      <c r="X313" s="39"/>
      <c r="Y313" s="39"/>
      <c r="Z313" s="39"/>
      <c r="AA313" s="39"/>
      <c r="AB313" s="39"/>
      <c r="AC313" s="39"/>
      <c r="AD313" s="39"/>
      <c r="AE313" s="39"/>
      <c r="AT313" s="18" t="s">
        <v>349</v>
      </c>
      <c r="AU313" s="18" t="s">
        <v>85</v>
      </c>
    </row>
    <row r="314" s="13" customFormat="1">
      <c r="A314" s="13"/>
      <c r="B314" s="252"/>
      <c r="C314" s="253"/>
      <c r="D314" s="240" t="s">
        <v>446</v>
      </c>
      <c r="E314" s="254" t="s">
        <v>1</v>
      </c>
      <c r="F314" s="255" t="s">
        <v>5276</v>
      </c>
      <c r="G314" s="253"/>
      <c r="H314" s="256">
        <v>12.852</v>
      </c>
      <c r="I314" s="257"/>
      <c r="J314" s="253"/>
      <c r="K314" s="253"/>
      <c r="L314" s="258"/>
      <c r="M314" s="259"/>
      <c r="N314" s="260"/>
      <c r="O314" s="260"/>
      <c r="P314" s="260"/>
      <c r="Q314" s="260"/>
      <c r="R314" s="260"/>
      <c r="S314" s="260"/>
      <c r="T314" s="261"/>
      <c r="U314" s="13"/>
      <c r="V314" s="13"/>
      <c r="W314" s="13"/>
      <c r="X314" s="13"/>
      <c r="Y314" s="13"/>
      <c r="Z314" s="13"/>
      <c r="AA314" s="13"/>
      <c r="AB314" s="13"/>
      <c r="AC314" s="13"/>
      <c r="AD314" s="13"/>
      <c r="AE314" s="13"/>
      <c r="AT314" s="262" t="s">
        <v>446</v>
      </c>
      <c r="AU314" s="262" t="s">
        <v>85</v>
      </c>
      <c r="AV314" s="13" t="s">
        <v>85</v>
      </c>
      <c r="AW314" s="13" t="s">
        <v>32</v>
      </c>
      <c r="AX314" s="13" t="s">
        <v>83</v>
      </c>
      <c r="AY314" s="262" t="s">
        <v>342</v>
      </c>
    </row>
    <row r="315" s="12" customFormat="1" ht="22.8" customHeight="1">
      <c r="A315" s="12"/>
      <c r="B315" s="213"/>
      <c r="C315" s="214"/>
      <c r="D315" s="215" t="s">
        <v>75</v>
      </c>
      <c r="E315" s="246" t="s">
        <v>458</v>
      </c>
      <c r="F315" s="246" t="s">
        <v>459</v>
      </c>
      <c r="G315" s="214"/>
      <c r="H315" s="214"/>
      <c r="I315" s="217"/>
      <c r="J315" s="247">
        <f>BK315</f>
        <v>0</v>
      </c>
      <c r="K315" s="214"/>
      <c r="L315" s="219"/>
      <c r="M315" s="220"/>
      <c r="N315" s="221"/>
      <c r="O315" s="221"/>
      <c r="P315" s="222">
        <f>SUM(P316:P317)</f>
        <v>0</v>
      </c>
      <c r="Q315" s="221"/>
      <c r="R315" s="222">
        <f>SUM(R316:R317)</f>
        <v>0</v>
      </c>
      <c r="S315" s="221"/>
      <c r="T315" s="223">
        <f>SUM(T316:T317)</f>
        <v>0</v>
      </c>
      <c r="U315" s="12"/>
      <c r="V315" s="12"/>
      <c r="W315" s="12"/>
      <c r="X315" s="12"/>
      <c r="Y315" s="12"/>
      <c r="Z315" s="12"/>
      <c r="AA315" s="12"/>
      <c r="AB315" s="12"/>
      <c r="AC315" s="12"/>
      <c r="AD315" s="12"/>
      <c r="AE315" s="12"/>
      <c r="AR315" s="224" t="s">
        <v>83</v>
      </c>
      <c r="AT315" s="225" t="s">
        <v>75</v>
      </c>
      <c r="AU315" s="225" t="s">
        <v>83</v>
      </c>
      <c r="AY315" s="224" t="s">
        <v>342</v>
      </c>
      <c r="BK315" s="226">
        <f>SUM(BK316:BK317)</f>
        <v>0</v>
      </c>
    </row>
    <row r="316" s="2" customFormat="1" ht="21.75" customHeight="1">
      <c r="A316" s="39"/>
      <c r="B316" s="40"/>
      <c r="C316" s="227" t="s">
        <v>793</v>
      </c>
      <c r="D316" s="227" t="s">
        <v>343</v>
      </c>
      <c r="E316" s="228" t="s">
        <v>1011</v>
      </c>
      <c r="F316" s="229" t="s">
        <v>1012</v>
      </c>
      <c r="G316" s="230" t="s">
        <v>462</v>
      </c>
      <c r="H316" s="231">
        <v>32.500999999999998</v>
      </c>
      <c r="I316" s="232"/>
      <c r="J316" s="233">
        <f>ROUND(I316*H316,2)</f>
        <v>0</v>
      </c>
      <c r="K316" s="229" t="s">
        <v>443</v>
      </c>
      <c r="L316" s="45"/>
      <c r="M316" s="234" t="s">
        <v>1</v>
      </c>
      <c r="N316" s="235" t="s">
        <v>41</v>
      </c>
      <c r="O316" s="92"/>
      <c r="P316" s="236">
        <f>O316*H316</f>
        <v>0</v>
      </c>
      <c r="Q316" s="236">
        <v>0</v>
      </c>
      <c r="R316" s="236">
        <f>Q316*H316</f>
        <v>0</v>
      </c>
      <c r="S316" s="236">
        <v>0</v>
      </c>
      <c r="T316" s="237">
        <f>S316*H316</f>
        <v>0</v>
      </c>
      <c r="U316" s="39"/>
      <c r="V316" s="39"/>
      <c r="W316" s="39"/>
      <c r="X316" s="39"/>
      <c r="Y316" s="39"/>
      <c r="Z316" s="39"/>
      <c r="AA316" s="39"/>
      <c r="AB316" s="39"/>
      <c r="AC316" s="39"/>
      <c r="AD316" s="39"/>
      <c r="AE316" s="39"/>
      <c r="AR316" s="238" t="s">
        <v>360</v>
      </c>
      <c r="AT316" s="238" t="s">
        <v>343</v>
      </c>
      <c r="AU316" s="238" t="s">
        <v>85</v>
      </c>
      <c r="AY316" s="18" t="s">
        <v>342</v>
      </c>
      <c r="BE316" s="239">
        <f>IF(N316="základní",J316,0)</f>
        <v>0</v>
      </c>
      <c r="BF316" s="239">
        <f>IF(N316="snížená",J316,0)</f>
        <v>0</v>
      </c>
      <c r="BG316" s="239">
        <f>IF(N316="zákl. přenesená",J316,0)</f>
        <v>0</v>
      </c>
      <c r="BH316" s="239">
        <f>IF(N316="sníž. přenesená",J316,0)</f>
        <v>0</v>
      </c>
      <c r="BI316" s="239">
        <f>IF(N316="nulová",J316,0)</f>
        <v>0</v>
      </c>
      <c r="BJ316" s="18" t="s">
        <v>83</v>
      </c>
      <c r="BK316" s="239">
        <f>ROUND(I316*H316,2)</f>
        <v>0</v>
      </c>
      <c r="BL316" s="18" t="s">
        <v>360</v>
      </c>
      <c r="BM316" s="238" t="s">
        <v>5283</v>
      </c>
    </row>
    <row r="317" s="2" customFormat="1">
      <c r="A317" s="39"/>
      <c r="B317" s="40"/>
      <c r="C317" s="41"/>
      <c r="D317" s="240" t="s">
        <v>349</v>
      </c>
      <c r="E317" s="41"/>
      <c r="F317" s="241" t="s">
        <v>1014</v>
      </c>
      <c r="G317" s="41"/>
      <c r="H317" s="41"/>
      <c r="I317" s="242"/>
      <c r="J317" s="41"/>
      <c r="K317" s="41"/>
      <c r="L317" s="45"/>
      <c r="M317" s="248"/>
      <c r="N317" s="249"/>
      <c r="O317" s="250"/>
      <c r="P317" s="250"/>
      <c r="Q317" s="250"/>
      <c r="R317" s="250"/>
      <c r="S317" s="250"/>
      <c r="T317" s="251"/>
      <c r="U317" s="39"/>
      <c r="V317" s="39"/>
      <c r="W317" s="39"/>
      <c r="X317" s="39"/>
      <c r="Y317" s="39"/>
      <c r="Z317" s="39"/>
      <c r="AA317" s="39"/>
      <c r="AB317" s="39"/>
      <c r="AC317" s="39"/>
      <c r="AD317" s="39"/>
      <c r="AE317" s="39"/>
      <c r="AT317" s="18" t="s">
        <v>349</v>
      </c>
      <c r="AU317" s="18" t="s">
        <v>85</v>
      </c>
    </row>
    <row r="318" s="2" customFormat="1" ht="6.96" customHeight="1">
      <c r="A318" s="39"/>
      <c r="B318" s="67"/>
      <c r="C318" s="68"/>
      <c r="D318" s="68"/>
      <c r="E318" s="68"/>
      <c r="F318" s="68"/>
      <c r="G318" s="68"/>
      <c r="H318" s="68"/>
      <c r="I318" s="68"/>
      <c r="J318" s="68"/>
      <c r="K318" s="68"/>
      <c r="L318" s="45"/>
      <c r="M318" s="39"/>
      <c r="O318" s="39"/>
      <c r="P318" s="39"/>
      <c r="Q318" s="39"/>
      <c r="R318" s="39"/>
      <c r="S318" s="39"/>
      <c r="T318" s="39"/>
      <c r="U318" s="39"/>
      <c r="V318" s="39"/>
      <c r="W318" s="39"/>
      <c r="X318" s="39"/>
      <c r="Y318" s="39"/>
      <c r="Z318" s="39"/>
      <c r="AA318" s="39"/>
      <c r="AB318" s="39"/>
      <c r="AC318" s="39"/>
      <c r="AD318" s="39"/>
      <c r="AE318" s="39"/>
    </row>
  </sheetData>
  <sheetProtection sheet="1" autoFilter="0" formatColumns="0" formatRows="0" objects="1" scenarios="1" spinCount="100000" saltValue="SaiszAGwYL3OmhBIjCgU537u5RCpOHDZbiRCYsa+hj67N7SAaHgatpdELi1agkeLv+ZjXck+X+iKqpv/4nUEag==" hashValue="WTDQ4sgGkSnJOXgign9pHH5B+ZQUVIw5i9kZxW/0r8v6bbr5Y4mMi1DOV9onSHJTPZt8zLuBSOVoSBdNTTlOng==" algorithmName="SHA-512" password="CC35"/>
  <autoFilter ref="C129:K317"/>
  <mergeCells count="15">
    <mergeCell ref="E7:H7"/>
    <mergeCell ref="E11:H11"/>
    <mergeCell ref="E9:H9"/>
    <mergeCell ref="E13:H13"/>
    <mergeCell ref="E22:H22"/>
    <mergeCell ref="E31:H31"/>
    <mergeCell ref="E85:H85"/>
    <mergeCell ref="E89:H89"/>
    <mergeCell ref="E87:H87"/>
    <mergeCell ref="E91:H91"/>
    <mergeCell ref="E116:H116"/>
    <mergeCell ref="E120:H120"/>
    <mergeCell ref="E118:H118"/>
    <mergeCell ref="E122:H12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239</v>
      </c>
    </row>
    <row r="3" s="1" customFormat="1" ht="6.96" customHeight="1">
      <c r="B3" s="148"/>
      <c r="C3" s="149"/>
      <c r="D3" s="149"/>
      <c r="E3" s="149"/>
      <c r="F3" s="149"/>
      <c r="G3" s="149"/>
      <c r="H3" s="149"/>
      <c r="I3" s="149"/>
      <c r="J3" s="149"/>
      <c r="K3" s="149"/>
      <c r="L3" s="21"/>
      <c r="AT3" s="18" t="s">
        <v>85</v>
      </c>
    </row>
    <row r="4" s="1" customFormat="1" ht="24.96" customHeight="1">
      <c r="B4" s="21"/>
      <c r="D4" s="150" t="s">
        <v>309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II/610 TUŘICE - KBEL (BENÁTKY NAD JIZEROU, PRŮTAH)</v>
      </c>
      <c r="F7" s="152"/>
      <c r="G7" s="152"/>
      <c r="H7" s="152"/>
      <c r="L7" s="21"/>
    </row>
    <row r="8">
      <c r="B8" s="21"/>
      <c r="D8" s="152" t="s">
        <v>310</v>
      </c>
      <c r="L8" s="21"/>
    </row>
    <row r="9" s="1" customFormat="1" ht="16.5" customHeight="1">
      <c r="B9" s="21"/>
      <c r="E9" s="153" t="s">
        <v>5080</v>
      </c>
      <c r="F9" s="1"/>
      <c r="G9" s="1"/>
      <c r="H9" s="1"/>
      <c r="L9" s="21"/>
    </row>
    <row r="10" s="1" customFormat="1" ht="12" customHeight="1">
      <c r="B10" s="21"/>
      <c r="D10" s="152" t="s">
        <v>312</v>
      </c>
      <c r="L10" s="21"/>
    </row>
    <row r="11" s="2" customFormat="1" ht="16.5" customHeight="1">
      <c r="A11" s="39"/>
      <c r="B11" s="45"/>
      <c r="C11" s="39"/>
      <c r="D11" s="39"/>
      <c r="E11" s="154" t="s">
        <v>5284</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314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5285</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15. 12. 2023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2"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36</v>
      </c>
      <c r="E34" s="39"/>
      <c r="F34" s="39"/>
      <c r="G34" s="39"/>
      <c r="H34" s="39"/>
      <c r="I34" s="39"/>
      <c r="J34" s="163">
        <f>ROUND(J131,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38</v>
      </c>
      <c r="G36" s="39"/>
      <c r="H36" s="39"/>
      <c r="I36" s="164" t="s">
        <v>37</v>
      </c>
      <c r="J36" s="164" t="s">
        <v>39</v>
      </c>
      <c r="K36" s="39"/>
      <c r="L36" s="64"/>
      <c r="S36" s="39"/>
      <c r="T36" s="39"/>
      <c r="U36" s="39"/>
      <c r="V36" s="39"/>
      <c r="W36" s="39"/>
      <c r="X36" s="39"/>
      <c r="Y36" s="39"/>
      <c r="Z36" s="39"/>
      <c r="AA36" s="39"/>
      <c r="AB36" s="39"/>
      <c r="AC36" s="39"/>
      <c r="AD36" s="39"/>
      <c r="AE36" s="39"/>
    </row>
    <row r="37" s="2" customFormat="1" ht="14.4" customHeight="1">
      <c r="A37" s="39"/>
      <c r="B37" s="45"/>
      <c r="C37" s="39"/>
      <c r="D37" s="154" t="s">
        <v>40</v>
      </c>
      <c r="E37" s="152" t="s">
        <v>41</v>
      </c>
      <c r="F37" s="165">
        <f>ROUND((SUM(BE131:BE326)),  2)</f>
        <v>0</v>
      </c>
      <c r="G37" s="39"/>
      <c r="H37" s="39"/>
      <c r="I37" s="166">
        <v>0.20999999999999999</v>
      </c>
      <c r="J37" s="165">
        <f>ROUND(((SUM(BE131:BE326))*I37),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ROUND((SUM(BF131:BF326)),  2)</f>
        <v>0</v>
      </c>
      <c r="G38" s="39"/>
      <c r="H38" s="39"/>
      <c r="I38" s="166">
        <v>0.14999999999999999</v>
      </c>
      <c r="J38" s="165">
        <f>ROUND(((SUM(BF131:BF326))*I38),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ROUND((SUM(BG131:BG326)),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ROUND((SUM(BH131:BH326)),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ROUND((SUM(BI131:BI326)),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316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II/610 TUŘICE - KBEL (BENÁTKY NAD JIZEROU, PRŮTAH)</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310</v>
      </c>
      <c r="D86" s="23"/>
      <c r="E86" s="23"/>
      <c r="F86" s="23"/>
      <c r="G86" s="23"/>
      <c r="H86" s="23"/>
      <c r="I86" s="23"/>
      <c r="J86" s="23"/>
      <c r="K86" s="23"/>
      <c r="L86" s="21"/>
    </row>
    <row r="87" s="1" customFormat="1" ht="16.5" customHeight="1">
      <c r="B87" s="22"/>
      <c r="C87" s="23"/>
      <c r="D87" s="23"/>
      <c r="E87" s="185" t="s">
        <v>5080</v>
      </c>
      <c r="F87" s="23"/>
      <c r="G87" s="23"/>
      <c r="H87" s="23"/>
      <c r="I87" s="23"/>
      <c r="J87" s="23"/>
      <c r="K87" s="23"/>
      <c r="L87" s="21"/>
    </row>
    <row r="88" s="1" customFormat="1" ht="12" customHeight="1">
      <c r="B88" s="22"/>
      <c r="C88" s="33" t="s">
        <v>312</v>
      </c>
      <c r="D88" s="23"/>
      <c r="E88" s="23"/>
      <c r="F88" s="23"/>
      <c r="G88" s="23"/>
      <c r="H88" s="23"/>
      <c r="I88" s="23"/>
      <c r="J88" s="23"/>
      <c r="K88" s="23"/>
      <c r="L88" s="21"/>
    </row>
    <row r="89" s="2" customFormat="1" ht="16.5" customHeight="1">
      <c r="A89" s="39"/>
      <c r="B89" s="40"/>
      <c r="C89" s="41"/>
      <c r="D89" s="41"/>
      <c r="E89" s="186" t="s">
        <v>5284</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314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134 - Chodníky ulice Pražská</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15. 12. 2023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KSÚS Středočeského kraje</v>
      </c>
      <c r="G95" s="41"/>
      <c r="H95" s="41"/>
      <c r="I95" s="33" t="s">
        <v>30</v>
      </c>
      <c r="J95" s="37" t="str">
        <f>E25</f>
        <v>Valbek spol.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317</v>
      </c>
      <c r="D98" s="188"/>
      <c r="E98" s="188"/>
      <c r="F98" s="188"/>
      <c r="G98" s="188"/>
      <c r="H98" s="188"/>
      <c r="I98" s="188"/>
      <c r="J98" s="189" t="s">
        <v>318</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319</v>
      </c>
      <c r="D100" s="41"/>
      <c r="E100" s="41"/>
      <c r="F100" s="41"/>
      <c r="G100" s="41"/>
      <c r="H100" s="41"/>
      <c r="I100" s="41"/>
      <c r="J100" s="111">
        <f>J131</f>
        <v>0</v>
      </c>
      <c r="K100" s="41"/>
      <c r="L100" s="64"/>
      <c r="S100" s="39"/>
      <c r="T100" s="39"/>
      <c r="U100" s="39"/>
      <c r="V100" s="39"/>
      <c r="W100" s="39"/>
      <c r="X100" s="39"/>
      <c r="Y100" s="39"/>
      <c r="Z100" s="39"/>
      <c r="AA100" s="39"/>
      <c r="AB100" s="39"/>
      <c r="AC100" s="39"/>
      <c r="AD100" s="39"/>
      <c r="AE100" s="39"/>
      <c r="AU100" s="18" t="s">
        <v>320</v>
      </c>
    </row>
    <row r="101" s="9" customFormat="1" ht="24.96" customHeight="1">
      <c r="A101" s="9"/>
      <c r="B101" s="191"/>
      <c r="C101" s="192"/>
      <c r="D101" s="193" t="s">
        <v>434</v>
      </c>
      <c r="E101" s="194"/>
      <c r="F101" s="194"/>
      <c r="G101" s="194"/>
      <c r="H101" s="194"/>
      <c r="I101" s="194"/>
      <c r="J101" s="195">
        <f>J132</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435</v>
      </c>
      <c r="E102" s="199"/>
      <c r="F102" s="199"/>
      <c r="G102" s="199"/>
      <c r="H102" s="199"/>
      <c r="I102" s="199"/>
      <c r="J102" s="200">
        <f>J133</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467</v>
      </c>
      <c r="E103" s="199"/>
      <c r="F103" s="199"/>
      <c r="G103" s="199"/>
      <c r="H103" s="199"/>
      <c r="I103" s="199"/>
      <c r="J103" s="200">
        <f>J216</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468</v>
      </c>
      <c r="E104" s="199"/>
      <c r="F104" s="199"/>
      <c r="G104" s="199"/>
      <c r="H104" s="199"/>
      <c r="I104" s="199"/>
      <c r="J104" s="200">
        <f>J268</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469</v>
      </c>
      <c r="E105" s="199"/>
      <c r="F105" s="199"/>
      <c r="G105" s="199"/>
      <c r="H105" s="199"/>
      <c r="I105" s="199"/>
      <c r="J105" s="200">
        <f>J273</f>
        <v>0</v>
      </c>
      <c r="K105" s="133"/>
      <c r="L105" s="201"/>
      <c r="S105" s="10"/>
      <c r="T105" s="10"/>
      <c r="U105" s="10"/>
      <c r="V105" s="10"/>
      <c r="W105" s="10"/>
      <c r="X105" s="10"/>
      <c r="Y105" s="10"/>
      <c r="Z105" s="10"/>
      <c r="AA105" s="10"/>
      <c r="AB105" s="10"/>
      <c r="AC105" s="10"/>
      <c r="AD105" s="10"/>
      <c r="AE105" s="10"/>
    </row>
    <row r="106" s="10" customFormat="1" ht="19.92" customHeight="1">
      <c r="A106" s="10"/>
      <c r="B106" s="197"/>
      <c r="C106" s="133"/>
      <c r="D106" s="198" t="s">
        <v>470</v>
      </c>
      <c r="E106" s="199"/>
      <c r="F106" s="199"/>
      <c r="G106" s="199"/>
      <c r="H106" s="199"/>
      <c r="I106" s="199"/>
      <c r="J106" s="200">
        <f>J292</f>
        <v>0</v>
      </c>
      <c r="K106" s="133"/>
      <c r="L106" s="201"/>
      <c r="S106" s="10"/>
      <c r="T106" s="10"/>
      <c r="U106" s="10"/>
      <c r="V106" s="10"/>
      <c r="W106" s="10"/>
      <c r="X106" s="10"/>
      <c r="Y106" s="10"/>
      <c r="Z106" s="10"/>
      <c r="AA106" s="10"/>
      <c r="AB106" s="10"/>
      <c r="AC106" s="10"/>
      <c r="AD106" s="10"/>
      <c r="AE106" s="10"/>
    </row>
    <row r="107" s="10" customFormat="1" ht="19.92" customHeight="1">
      <c r="A107" s="10"/>
      <c r="B107" s="197"/>
      <c r="C107" s="133"/>
      <c r="D107" s="198" t="s">
        <v>436</v>
      </c>
      <c r="E107" s="199"/>
      <c r="F107" s="199"/>
      <c r="G107" s="199"/>
      <c r="H107" s="199"/>
      <c r="I107" s="199"/>
      <c r="J107" s="200">
        <f>J324</f>
        <v>0</v>
      </c>
      <c r="K107" s="133"/>
      <c r="L107" s="201"/>
      <c r="S107" s="10"/>
      <c r="T107" s="10"/>
      <c r="U107" s="10"/>
      <c r="V107" s="10"/>
      <c r="W107" s="10"/>
      <c r="X107" s="10"/>
      <c r="Y107" s="10"/>
      <c r="Z107" s="10"/>
      <c r="AA107" s="10"/>
      <c r="AB107" s="10"/>
      <c r="AC107" s="10"/>
      <c r="AD107" s="10"/>
      <c r="AE107" s="10"/>
    </row>
    <row r="108" s="2" customFormat="1" ht="21.84"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67"/>
      <c r="C109" s="68"/>
      <c r="D109" s="68"/>
      <c r="E109" s="68"/>
      <c r="F109" s="68"/>
      <c r="G109" s="68"/>
      <c r="H109" s="68"/>
      <c r="I109" s="68"/>
      <c r="J109" s="68"/>
      <c r="K109" s="68"/>
      <c r="L109" s="64"/>
      <c r="S109" s="39"/>
      <c r="T109" s="39"/>
      <c r="U109" s="39"/>
      <c r="V109" s="39"/>
      <c r="W109" s="39"/>
      <c r="X109" s="39"/>
      <c r="Y109" s="39"/>
      <c r="Z109" s="39"/>
      <c r="AA109" s="39"/>
      <c r="AB109" s="39"/>
      <c r="AC109" s="39"/>
      <c r="AD109" s="39"/>
      <c r="AE109" s="39"/>
    </row>
    <row r="113" s="2" customFormat="1" ht="6.96" customHeight="1">
      <c r="A113" s="39"/>
      <c r="B113" s="69"/>
      <c r="C113" s="70"/>
      <c r="D113" s="70"/>
      <c r="E113" s="70"/>
      <c r="F113" s="70"/>
      <c r="G113" s="70"/>
      <c r="H113" s="70"/>
      <c r="I113" s="70"/>
      <c r="J113" s="70"/>
      <c r="K113" s="70"/>
      <c r="L113" s="64"/>
      <c r="S113" s="39"/>
      <c r="T113" s="39"/>
      <c r="U113" s="39"/>
      <c r="V113" s="39"/>
      <c r="W113" s="39"/>
      <c r="X113" s="39"/>
      <c r="Y113" s="39"/>
      <c r="Z113" s="39"/>
      <c r="AA113" s="39"/>
      <c r="AB113" s="39"/>
      <c r="AC113" s="39"/>
      <c r="AD113" s="39"/>
      <c r="AE113" s="39"/>
    </row>
    <row r="114" s="2" customFormat="1" ht="24.96" customHeight="1">
      <c r="A114" s="39"/>
      <c r="B114" s="40"/>
      <c r="C114" s="24" t="s">
        <v>326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16</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185" t="str">
        <f>E7</f>
        <v>II/610 TUŘICE - KBEL (BENÁTKY NAD JIZEROU, PRŮTAH)</v>
      </c>
      <c r="F117" s="33"/>
      <c r="G117" s="33"/>
      <c r="H117" s="33"/>
      <c r="I117" s="41"/>
      <c r="J117" s="41"/>
      <c r="K117" s="41"/>
      <c r="L117" s="64"/>
      <c r="S117" s="39"/>
      <c r="T117" s="39"/>
      <c r="U117" s="39"/>
      <c r="V117" s="39"/>
      <c r="W117" s="39"/>
      <c r="X117" s="39"/>
      <c r="Y117" s="39"/>
      <c r="Z117" s="39"/>
      <c r="AA117" s="39"/>
      <c r="AB117" s="39"/>
      <c r="AC117" s="39"/>
      <c r="AD117" s="39"/>
      <c r="AE117" s="39"/>
    </row>
    <row r="118" s="1" customFormat="1" ht="12" customHeight="1">
      <c r="B118" s="22"/>
      <c r="C118" s="33" t="s">
        <v>310</v>
      </c>
      <c r="D118" s="23"/>
      <c r="E118" s="23"/>
      <c r="F118" s="23"/>
      <c r="G118" s="23"/>
      <c r="H118" s="23"/>
      <c r="I118" s="23"/>
      <c r="J118" s="23"/>
      <c r="K118" s="23"/>
      <c r="L118" s="21"/>
    </row>
    <row r="119" s="1" customFormat="1" ht="16.5" customHeight="1">
      <c r="B119" s="22"/>
      <c r="C119" s="23"/>
      <c r="D119" s="23"/>
      <c r="E119" s="185" t="s">
        <v>5080</v>
      </c>
      <c r="F119" s="23"/>
      <c r="G119" s="23"/>
      <c r="H119" s="23"/>
      <c r="I119" s="23"/>
      <c r="J119" s="23"/>
      <c r="K119" s="23"/>
      <c r="L119" s="21"/>
    </row>
    <row r="120" s="1" customFormat="1" ht="12" customHeight="1">
      <c r="B120" s="22"/>
      <c r="C120" s="33" t="s">
        <v>312</v>
      </c>
      <c r="D120" s="23"/>
      <c r="E120" s="23"/>
      <c r="F120" s="23"/>
      <c r="G120" s="23"/>
      <c r="H120" s="23"/>
      <c r="I120" s="23"/>
      <c r="J120" s="23"/>
      <c r="K120" s="23"/>
      <c r="L120" s="21"/>
    </row>
    <row r="121" s="2" customFormat="1" ht="16.5" customHeight="1">
      <c r="A121" s="39"/>
      <c r="B121" s="40"/>
      <c r="C121" s="41"/>
      <c r="D121" s="41"/>
      <c r="E121" s="186" t="s">
        <v>5284</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314</v>
      </c>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6.5" customHeight="1">
      <c r="A123" s="39"/>
      <c r="B123" s="40"/>
      <c r="C123" s="41"/>
      <c r="D123" s="41"/>
      <c r="E123" s="77" t="str">
        <f>E13</f>
        <v>134 - Chodníky ulice Pražská</v>
      </c>
      <c r="F123" s="41"/>
      <c r="G123" s="41"/>
      <c r="H123" s="41"/>
      <c r="I123" s="41"/>
      <c r="J123" s="41"/>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2" customHeight="1">
      <c r="A125" s="39"/>
      <c r="B125" s="40"/>
      <c r="C125" s="33" t="s">
        <v>20</v>
      </c>
      <c r="D125" s="41"/>
      <c r="E125" s="41"/>
      <c r="F125" s="28" t="str">
        <f>F16</f>
        <v xml:space="preserve"> </v>
      </c>
      <c r="G125" s="41"/>
      <c r="H125" s="41"/>
      <c r="I125" s="33" t="s">
        <v>22</v>
      </c>
      <c r="J125" s="80" t="str">
        <f>IF(J16="","",J16)</f>
        <v>15. 12. 2023</v>
      </c>
      <c r="K125" s="41"/>
      <c r="L125" s="64"/>
      <c r="S125" s="39"/>
      <c r="T125" s="39"/>
      <c r="U125" s="39"/>
      <c r="V125" s="39"/>
      <c r="W125" s="39"/>
      <c r="X125" s="39"/>
      <c r="Y125" s="39"/>
      <c r="Z125" s="39"/>
      <c r="AA125" s="39"/>
      <c r="AB125" s="39"/>
      <c r="AC125" s="39"/>
      <c r="AD125" s="39"/>
      <c r="AE125" s="39"/>
    </row>
    <row r="126" s="2" customFormat="1" ht="6.96"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15.15" customHeight="1">
      <c r="A127" s="39"/>
      <c r="B127" s="40"/>
      <c r="C127" s="33" t="s">
        <v>24</v>
      </c>
      <c r="D127" s="41"/>
      <c r="E127" s="41"/>
      <c r="F127" s="28" t="str">
        <f>E19</f>
        <v>KSÚS Středočeského kraje</v>
      </c>
      <c r="G127" s="41"/>
      <c r="H127" s="41"/>
      <c r="I127" s="33" t="s">
        <v>30</v>
      </c>
      <c r="J127" s="37" t="str">
        <f>E25</f>
        <v>Valbek spol. s.r.o.</v>
      </c>
      <c r="K127" s="41"/>
      <c r="L127" s="64"/>
      <c r="S127" s="39"/>
      <c r="T127" s="39"/>
      <c r="U127" s="39"/>
      <c r="V127" s="39"/>
      <c r="W127" s="39"/>
      <c r="X127" s="39"/>
      <c r="Y127" s="39"/>
      <c r="Z127" s="39"/>
      <c r="AA127" s="39"/>
      <c r="AB127" s="39"/>
      <c r="AC127" s="39"/>
      <c r="AD127" s="39"/>
      <c r="AE127" s="39"/>
    </row>
    <row r="128" s="2" customFormat="1" ht="15.15" customHeight="1">
      <c r="A128" s="39"/>
      <c r="B128" s="40"/>
      <c r="C128" s="33" t="s">
        <v>28</v>
      </c>
      <c r="D128" s="41"/>
      <c r="E128" s="41"/>
      <c r="F128" s="28" t="str">
        <f>IF(E22="","",E22)</f>
        <v>Vyplň údaj</v>
      </c>
      <c r="G128" s="41"/>
      <c r="H128" s="41"/>
      <c r="I128" s="33" t="s">
        <v>33</v>
      </c>
      <c r="J128" s="37" t="str">
        <f>E28</f>
        <v xml:space="preserve"> </v>
      </c>
      <c r="K128" s="41"/>
      <c r="L128" s="64"/>
      <c r="S128" s="39"/>
      <c r="T128" s="39"/>
      <c r="U128" s="39"/>
      <c r="V128" s="39"/>
      <c r="W128" s="39"/>
      <c r="X128" s="39"/>
      <c r="Y128" s="39"/>
      <c r="Z128" s="39"/>
      <c r="AA128" s="39"/>
      <c r="AB128" s="39"/>
      <c r="AC128" s="39"/>
      <c r="AD128" s="39"/>
      <c r="AE128" s="39"/>
    </row>
    <row r="129" s="2" customFormat="1" ht="10.32" customHeight="1">
      <c r="A129" s="39"/>
      <c r="B129" s="40"/>
      <c r="C129" s="41"/>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11" customFormat="1" ht="29.28" customHeight="1">
      <c r="A130" s="202"/>
      <c r="B130" s="203"/>
      <c r="C130" s="204" t="s">
        <v>327</v>
      </c>
      <c r="D130" s="205" t="s">
        <v>61</v>
      </c>
      <c r="E130" s="205" t="s">
        <v>57</v>
      </c>
      <c r="F130" s="205" t="s">
        <v>58</v>
      </c>
      <c r="G130" s="205" t="s">
        <v>328</v>
      </c>
      <c r="H130" s="205" t="s">
        <v>329</v>
      </c>
      <c r="I130" s="205" t="s">
        <v>330</v>
      </c>
      <c r="J130" s="205" t="s">
        <v>318</v>
      </c>
      <c r="K130" s="206" t="s">
        <v>331</v>
      </c>
      <c r="L130" s="207"/>
      <c r="M130" s="101" t="s">
        <v>1</v>
      </c>
      <c r="N130" s="102" t="s">
        <v>40</v>
      </c>
      <c r="O130" s="102" t="s">
        <v>332</v>
      </c>
      <c r="P130" s="102" t="s">
        <v>333</v>
      </c>
      <c r="Q130" s="102" t="s">
        <v>334</v>
      </c>
      <c r="R130" s="102" t="s">
        <v>335</v>
      </c>
      <c r="S130" s="102" t="s">
        <v>336</v>
      </c>
      <c r="T130" s="103" t="s">
        <v>337</v>
      </c>
      <c r="U130" s="202"/>
      <c r="V130" s="202"/>
      <c r="W130" s="202"/>
      <c r="X130" s="202"/>
      <c r="Y130" s="202"/>
      <c r="Z130" s="202"/>
      <c r="AA130" s="202"/>
      <c r="AB130" s="202"/>
      <c r="AC130" s="202"/>
      <c r="AD130" s="202"/>
      <c r="AE130" s="202"/>
    </row>
    <row r="131" s="2" customFormat="1" ht="22.8" customHeight="1">
      <c r="A131" s="39"/>
      <c r="B131" s="40"/>
      <c r="C131" s="108" t="s">
        <v>338</v>
      </c>
      <c r="D131" s="41"/>
      <c r="E131" s="41"/>
      <c r="F131" s="41"/>
      <c r="G131" s="41"/>
      <c r="H131" s="41"/>
      <c r="I131" s="41"/>
      <c r="J131" s="208">
        <f>BK131</f>
        <v>0</v>
      </c>
      <c r="K131" s="41"/>
      <c r="L131" s="45"/>
      <c r="M131" s="104"/>
      <c r="N131" s="209"/>
      <c r="O131" s="105"/>
      <c r="P131" s="210">
        <f>P132</f>
        <v>0</v>
      </c>
      <c r="Q131" s="105"/>
      <c r="R131" s="210">
        <f>R132</f>
        <v>537.46796999999992</v>
      </c>
      <c r="S131" s="105"/>
      <c r="T131" s="211">
        <f>T132</f>
        <v>172.11000000000001</v>
      </c>
      <c r="U131" s="39"/>
      <c r="V131" s="39"/>
      <c r="W131" s="39"/>
      <c r="X131" s="39"/>
      <c r="Y131" s="39"/>
      <c r="Z131" s="39"/>
      <c r="AA131" s="39"/>
      <c r="AB131" s="39"/>
      <c r="AC131" s="39"/>
      <c r="AD131" s="39"/>
      <c r="AE131" s="39"/>
      <c r="AT131" s="18" t="s">
        <v>75</v>
      </c>
      <c r="AU131" s="18" t="s">
        <v>320</v>
      </c>
      <c r="BK131" s="212">
        <f>BK132</f>
        <v>0</v>
      </c>
    </row>
    <row r="132" s="12" customFormat="1" ht="25.92" customHeight="1">
      <c r="A132" s="12"/>
      <c r="B132" s="213"/>
      <c r="C132" s="214"/>
      <c r="D132" s="215" t="s">
        <v>75</v>
      </c>
      <c r="E132" s="216" t="s">
        <v>437</v>
      </c>
      <c r="F132" s="216" t="s">
        <v>438</v>
      </c>
      <c r="G132" s="214"/>
      <c r="H132" s="214"/>
      <c r="I132" s="217"/>
      <c r="J132" s="218">
        <f>BK132</f>
        <v>0</v>
      </c>
      <c r="K132" s="214"/>
      <c r="L132" s="219"/>
      <c r="M132" s="220"/>
      <c r="N132" s="221"/>
      <c r="O132" s="221"/>
      <c r="P132" s="222">
        <f>P133+P216+P268+P273+P292+P324</f>
        <v>0</v>
      </c>
      <c r="Q132" s="221"/>
      <c r="R132" s="222">
        <f>R133+R216+R268+R273+R292+R324</f>
        <v>537.46796999999992</v>
      </c>
      <c r="S132" s="221"/>
      <c r="T132" s="223">
        <f>T133+T216+T268+T273+T292+T324</f>
        <v>172.11000000000001</v>
      </c>
      <c r="U132" s="12"/>
      <c r="V132" s="12"/>
      <c r="W132" s="12"/>
      <c r="X132" s="12"/>
      <c r="Y132" s="12"/>
      <c r="Z132" s="12"/>
      <c r="AA132" s="12"/>
      <c r="AB132" s="12"/>
      <c r="AC132" s="12"/>
      <c r="AD132" s="12"/>
      <c r="AE132" s="12"/>
      <c r="AR132" s="224" t="s">
        <v>83</v>
      </c>
      <c r="AT132" s="225" t="s">
        <v>75</v>
      </c>
      <c r="AU132" s="225" t="s">
        <v>76</v>
      </c>
      <c r="AY132" s="224" t="s">
        <v>342</v>
      </c>
      <c r="BK132" s="226">
        <f>BK133+BK216+BK268+BK273+BK292+BK324</f>
        <v>0</v>
      </c>
    </row>
    <row r="133" s="12" customFormat="1" ht="22.8" customHeight="1">
      <c r="A133" s="12"/>
      <c r="B133" s="213"/>
      <c r="C133" s="214"/>
      <c r="D133" s="215" t="s">
        <v>75</v>
      </c>
      <c r="E133" s="246" t="s">
        <v>83</v>
      </c>
      <c r="F133" s="246" t="s">
        <v>439</v>
      </c>
      <c r="G133" s="214"/>
      <c r="H133" s="214"/>
      <c r="I133" s="217"/>
      <c r="J133" s="247">
        <f>BK133</f>
        <v>0</v>
      </c>
      <c r="K133" s="214"/>
      <c r="L133" s="219"/>
      <c r="M133" s="220"/>
      <c r="N133" s="221"/>
      <c r="O133" s="221"/>
      <c r="P133" s="222">
        <f>SUM(P134:P215)</f>
        <v>0</v>
      </c>
      <c r="Q133" s="221"/>
      <c r="R133" s="222">
        <f>SUM(R134:R215)</f>
        <v>2.0886</v>
      </c>
      <c r="S133" s="221"/>
      <c r="T133" s="223">
        <f>SUM(T134:T215)</f>
        <v>151.54000000000002</v>
      </c>
      <c r="U133" s="12"/>
      <c r="V133" s="12"/>
      <c r="W133" s="12"/>
      <c r="X133" s="12"/>
      <c r="Y133" s="12"/>
      <c r="Z133" s="12"/>
      <c r="AA133" s="12"/>
      <c r="AB133" s="12"/>
      <c r="AC133" s="12"/>
      <c r="AD133" s="12"/>
      <c r="AE133" s="12"/>
      <c r="AR133" s="224" t="s">
        <v>83</v>
      </c>
      <c r="AT133" s="225" t="s">
        <v>75</v>
      </c>
      <c r="AU133" s="225" t="s">
        <v>83</v>
      </c>
      <c r="AY133" s="224" t="s">
        <v>342</v>
      </c>
      <c r="BK133" s="226">
        <f>SUM(BK134:BK215)</f>
        <v>0</v>
      </c>
    </row>
    <row r="134" s="2" customFormat="1" ht="21.75" customHeight="1">
      <c r="A134" s="39"/>
      <c r="B134" s="40"/>
      <c r="C134" s="227" t="s">
        <v>83</v>
      </c>
      <c r="D134" s="227" t="s">
        <v>343</v>
      </c>
      <c r="E134" s="228" t="s">
        <v>5286</v>
      </c>
      <c r="F134" s="229" t="s">
        <v>5287</v>
      </c>
      <c r="G134" s="230" t="s">
        <v>473</v>
      </c>
      <c r="H134" s="231">
        <v>148</v>
      </c>
      <c r="I134" s="232"/>
      <c r="J134" s="233">
        <f>ROUND(I134*H134,2)</f>
        <v>0</v>
      </c>
      <c r="K134" s="229" t="s">
        <v>443</v>
      </c>
      <c r="L134" s="45"/>
      <c r="M134" s="234" t="s">
        <v>1</v>
      </c>
      <c r="N134" s="235" t="s">
        <v>41</v>
      </c>
      <c r="O134" s="92"/>
      <c r="P134" s="236">
        <f>O134*H134</f>
        <v>0</v>
      </c>
      <c r="Q134" s="236">
        <v>0</v>
      </c>
      <c r="R134" s="236">
        <f>Q134*H134</f>
        <v>0</v>
      </c>
      <c r="S134" s="236">
        <v>0.184</v>
      </c>
      <c r="T134" s="237">
        <f>S134*H134</f>
        <v>27.231999999999999</v>
      </c>
      <c r="U134" s="39"/>
      <c r="V134" s="39"/>
      <c r="W134" s="39"/>
      <c r="X134" s="39"/>
      <c r="Y134" s="39"/>
      <c r="Z134" s="39"/>
      <c r="AA134" s="39"/>
      <c r="AB134" s="39"/>
      <c r="AC134" s="39"/>
      <c r="AD134" s="39"/>
      <c r="AE134" s="39"/>
      <c r="AR134" s="238" t="s">
        <v>360</v>
      </c>
      <c r="AT134" s="238" t="s">
        <v>343</v>
      </c>
      <c r="AU134" s="238" t="s">
        <v>85</v>
      </c>
      <c r="AY134" s="18" t="s">
        <v>342</v>
      </c>
      <c r="BE134" s="239">
        <f>IF(N134="základní",J134,0)</f>
        <v>0</v>
      </c>
      <c r="BF134" s="239">
        <f>IF(N134="snížená",J134,0)</f>
        <v>0</v>
      </c>
      <c r="BG134" s="239">
        <f>IF(N134="zákl. přenesená",J134,0)</f>
        <v>0</v>
      </c>
      <c r="BH134" s="239">
        <f>IF(N134="sníž. přenesená",J134,0)</f>
        <v>0</v>
      </c>
      <c r="BI134" s="239">
        <f>IF(N134="nulová",J134,0)</f>
        <v>0</v>
      </c>
      <c r="BJ134" s="18" t="s">
        <v>83</v>
      </c>
      <c r="BK134" s="239">
        <f>ROUND(I134*H134,2)</f>
        <v>0</v>
      </c>
      <c r="BL134" s="18" t="s">
        <v>360</v>
      </c>
      <c r="BM134" s="238" t="s">
        <v>5288</v>
      </c>
    </row>
    <row r="135" s="2" customFormat="1">
      <c r="A135" s="39"/>
      <c r="B135" s="40"/>
      <c r="C135" s="41"/>
      <c r="D135" s="240" t="s">
        <v>349</v>
      </c>
      <c r="E135" s="41"/>
      <c r="F135" s="241" t="s">
        <v>5289</v>
      </c>
      <c r="G135" s="41"/>
      <c r="H135" s="41"/>
      <c r="I135" s="242"/>
      <c r="J135" s="41"/>
      <c r="K135" s="41"/>
      <c r="L135" s="45"/>
      <c r="M135" s="243"/>
      <c r="N135" s="244"/>
      <c r="O135" s="92"/>
      <c r="P135" s="92"/>
      <c r="Q135" s="92"/>
      <c r="R135" s="92"/>
      <c r="S135" s="92"/>
      <c r="T135" s="93"/>
      <c r="U135" s="39"/>
      <c r="V135" s="39"/>
      <c r="W135" s="39"/>
      <c r="X135" s="39"/>
      <c r="Y135" s="39"/>
      <c r="Z135" s="39"/>
      <c r="AA135" s="39"/>
      <c r="AB135" s="39"/>
      <c r="AC135" s="39"/>
      <c r="AD135" s="39"/>
      <c r="AE135" s="39"/>
      <c r="AT135" s="18" t="s">
        <v>349</v>
      </c>
      <c r="AU135" s="18" t="s">
        <v>85</v>
      </c>
    </row>
    <row r="136" s="13" customFormat="1">
      <c r="A136" s="13"/>
      <c r="B136" s="252"/>
      <c r="C136" s="253"/>
      <c r="D136" s="240" t="s">
        <v>446</v>
      </c>
      <c r="E136" s="254" t="s">
        <v>1</v>
      </c>
      <c r="F136" s="255" t="s">
        <v>5290</v>
      </c>
      <c r="G136" s="253"/>
      <c r="H136" s="256">
        <v>148</v>
      </c>
      <c r="I136" s="257"/>
      <c r="J136" s="253"/>
      <c r="K136" s="253"/>
      <c r="L136" s="258"/>
      <c r="M136" s="259"/>
      <c r="N136" s="260"/>
      <c r="O136" s="260"/>
      <c r="P136" s="260"/>
      <c r="Q136" s="260"/>
      <c r="R136" s="260"/>
      <c r="S136" s="260"/>
      <c r="T136" s="261"/>
      <c r="U136" s="13"/>
      <c r="V136" s="13"/>
      <c r="W136" s="13"/>
      <c r="X136" s="13"/>
      <c r="Y136" s="13"/>
      <c r="Z136" s="13"/>
      <c r="AA136" s="13"/>
      <c r="AB136" s="13"/>
      <c r="AC136" s="13"/>
      <c r="AD136" s="13"/>
      <c r="AE136" s="13"/>
      <c r="AT136" s="262" t="s">
        <v>446</v>
      </c>
      <c r="AU136" s="262" t="s">
        <v>85</v>
      </c>
      <c r="AV136" s="13" t="s">
        <v>85</v>
      </c>
      <c r="AW136" s="13" t="s">
        <v>32</v>
      </c>
      <c r="AX136" s="13" t="s">
        <v>83</v>
      </c>
      <c r="AY136" s="262" t="s">
        <v>342</v>
      </c>
    </row>
    <row r="137" s="2" customFormat="1" ht="16.5" customHeight="1">
      <c r="A137" s="39"/>
      <c r="B137" s="40"/>
      <c r="C137" s="227" t="s">
        <v>85</v>
      </c>
      <c r="D137" s="227" t="s">
        <v>343</v>
      </c>
      <c r="E137" s="228" t="s">
        <v>1300</v>
      </c>
      <c r="F137" s="229" t="s">
        <v>1301</v>
      </c>
      <c r="G137" s="230" t="s">
        <v>473</v>
      </c>
      <c r="H137" s="231">
        <v>147</v>
      </c>
      <c r="I137" s="232"/>
      <c r="J137" s="233">
        <f>ROUND(I137*H137,2)</f>
        <v>0</v>
      </c>
      <c r="K137" s="229" t="s">
        <v>443</v>
      </c>
      <c r="L137" s="45"/>
      <c r="M137" s="234" t="s">
        <v>1</v>
      </c>
      <c r="N137" s="235" t="s">
        <v>41</v>
      </c>
      <c r="O137" s="92"/>
      <c r="P137" s="236">
        <f>O137*H137</f>
        <v>0</v>
      </c>
      <c r="Q137" s="236">
        <v>0</v>
      </c>
      <c r="R137" s="236">
        <f>Q137*H137</f>
        <v>0</v>
      </c>
      <c r="S137" s="236">
        <v>0.184</v>
      </c>
      <c r="T137" s="237">
        <f>S137*H137</f>
        <v>27.047999999999998</v>
      </c>
      <c r="U137" s="39"/>
      <c r="V137" s="39"/>
      <c r="W137" s="39"/>
      <c r="X137" s="39"/>
      <c r="Y137" s="39"/>
      <c r="Z137" s="39"/>
      <c r="AA137" s="39"/>
      <c r="AB137" s="39"/>
      <c r="AC137" s="39"/>
      <c r="AD137" s="39"/>
      <c r="AE137" s="39"/>
      <c r="AR137" s="238" t="s">
        <v>360</v>
      </c>
      <c r="AT137" s="238" t="s">
        <v>343</v>
      </c>
      <c r="AU137" s="238" t="s">
        <v>85</v>
      </c>
      <c r="AY137" s="18" t="s">
        <v>342</v>
      </c>
      <c r="BE137" s="239">
        <f>IF(N137="základní",J137,0)</f>
        <v>0</v>
      </c>
      <c r="BF137" s="239">
        <f>IF(N137="snížená",J137,0)</f>
        <v>0</v>
      </c>
      <c r="BG137" s="239">
        <f>IF(N137="zákl. přenesená",J137,0)</f>
        <v>0</v>
      </c>
      <c r="BH137" s="239">
        <f>IF(N137="sníž. přenesená",J137,0)</f>
        <v>0</v>
      </c>
      <c r="BI137" s="239">
        <f>IF(N137="nulová",J137,0)</f>
        <v>0</v>
      </c>
      <c r="BJ137" s="18" t="s">
        <v>83</v>
      </c>
      <c r="BK137" s="239">
        <f>ROUND(I137*H137,2)</f>
        <v>0</v>
      </c>
      <c r="BL137" s="18" t="s">
        <v>360</v>
      </c>
      <c r="BM137" s="238" t="s">
        <v>5291</v>
      </c>
    </row>
    <row r="138" s="2" customFormat="1">
      <c r="A138" s="39"/>
      <c r="B138" s="40"/>
      <c r="C138" s="41"/>
      <c r="D138" s="240" t="s">
        <v>349</v>
      </c>
      <c r="E138" s="41"/>
      <c r="F138" s="241" t="s">
        <v>1303</v>
      </c>
      <c r="G138" s="41"/>
      <c r="H138" s="41"/>
      <c r="I138" s="242"/>
      <c r="J138" s="41"/>
      <c r="K138" s="41"/>
      <c r="L138" s="45"/>
      <c r="M138" s="243"/>
      <c r="N138" s="244"/>
      <c r="O138" s="92"/>
      <c r="P138" s="92"/>
      <c r="Q138" s="92"/>
      <c r="R138" s="92"/>
      <c r="S138" s="92"/>
      <c r="T138" s="93"/>
      <c r="U138" s="39"/>
      <c r="V138" s="39"/>
      <c r="W138" s="39"/>
      <c r="X138" s="39"/>
      <c r="Y138" s="39"/>
      <c r="Z138" s="39"/>
      <c r="AA138" s="39"/>
      <c r="AB138" s="39"/>
      <c r="AC138" s="39"/>
      <c r="AD138" s="39"/>
      <c r="AE138" s="39"/>
      <c r="AT138" s="18" t="s">
        <v>349</v>
      </c>
      <c r="AU138" s="18" t="s">
        <v>85</v>
      </c>
    </row>
    <row r="139" s="13" customFormat="1">
      <c r="A139" s="13"/>
      <c r="B139" s="252"/>
      <c r="C139" s="253"/>
      <c r="D139" s="240" t="s">
        <v>446</v>
      </c>
      <c r="E139" s="254" t="s">
        <v>1</v>
      </c>
      <c r="F139" s="255" t="s">
        <v>5292</v>
      </c>
      <c r="G139" s="253"/>
      <c r="H139" s="256">
        <v>147</v>
      </c>
      <c r="I139" s="257"/>
      <c r="J139" s="253"/>
      <c r="K139" s="253"/>
      <c r="L139" s="258"/>
      <c r="M139" s="259"/>
      <c r="N139" s="260"/>
      <c r="O139" s="260"/>
      <c r="P139" s="260"/>
      <c r="Q139" s="260"/>
      <c r="R139" s="260"/>
      <c r="S139" s="260"/>
      <c r="T139" s="261"/>
      <c r="U139" s="13"/>
      <c r="V139" s="13"/>
      <c r="W139" s="13"/>
      <c r="X139" s="13"/>
      <c r="Y139" s="13"/>
      <c r="Z139" s="13"/>
      <c r="AA139" s="13"/>
      <c r="AB139" s="13"/>
      <c r="AC139" s="13"/>
      <c r="AD139" s="13"/>
      <c r="AE139" s="13"/>
      <c r="AT139" s="262" t="s">
        <v>446</v>
      </c>
      <c r="AU139" s="262" t="s">
        <v>85</v>
      </c>
      <c r="AV139" s="13" t="s">
        <v>85</v>
      </c>
      <c r="AW139" s="13" t="s">
        <v>32</v>
      </c>
      <c r="AX139" s="13" t="s">
        <v>83</v>
      </c>
      <c r="AY139" s="262" t="s">
        <v>342</v>
      </c>
    </row>
    <row r="140" s="2" customFormat="1" ht="21.75" customHeight="1">
      <c r="A140" s="39"/>
      <c r="B140" s="40"/>
      <c r="C140" s="227" t="s">
        <v>92</v>
      </c>
      <c r="D140" s="227" t="s">
        <v>343</v>
      </c>
      <c r="E140" s="228" t="s">
        <v>1307</v>
      </c>
      <c r="F140" s="229" t="s">
        <v>1308</v>
      </c>
      <c r="G140" s="230" t="s">
        <v>473</v>
      </c>
      <c r="H140" s="231">
        <v>147</v>
      </c>
      <c r="I140" s="232"/>
      <c r="J140" s="233">
        <f>ROUND(I140*H140,2)</f>
        <v>0</v>
      </c>
      <c r="K140" s="229" t="s">
        <v>443</v>
      </c>
      <c r="L140" s="45"/>
      <c r="M140" s="234" t="s">
        <v>1</v>
      </c>
      <c r="N140" s="235" t="s">
        <v>41</v>
      </c>
      <c r="O140" s="92"/>
      <c r="P140" s="236">
        <f>O140*H140</f>
        <v>0</v>
      </c>
      <c r="Q140" s="236">
        <v>0</v>
      </c>
      <c r="R140" s="236">
        <f>Q140*H140</f>
        <v>0</v>
      </c>
      <c r="S140" s="236">
        <v>0.28499999999999998</v>
      </c>
      <c r="T140" s="237">
        <f>S140*H140</f>
        <v>41.894999999999996</v>
      </c>
      <c r="U140" s="39"/>
      <c r="V140" s="39"/>
      <c r="W140" s="39"/>
      <c r="X140" s="39"/>
      <c r="Y140" s="39"/>
      <c r="Z140" s="39"/>
      <c r="AA140" s="39"/>
      <c r="AB140" s="39"/>
      <c r="AC140" s="39"/>
      <c r="AD140" s="39"/>
      <c r="AE140" s="39"/>
      <c r="AR140" s="238" t="s">
        <v>360</v>
      </c>
      <c r="AT140" s="238" t="s">
        <v>343</v>
      </c>
      <c r="AU140" s="238" t="s">
        <v>85</v>
      </c>
      <c r="AY140" s="18" t="s">
        <v>342</v>
      </c>
      <c r="BE140" s="239">
        <f>IF(N140="základní",J140,0)</f>
        <v>0</v>
      </c>
      <c r="BF140" s="239">
        <f>IF(N140="snížená",J140,0)</f>
        <v>0</v>
      </c>
      <c r="BG140" s="239">
        <f>IF(N140="zákl. přenesená",J140,0)</f>
        <v>0</v>
      </c>
      <c r="BH140" s="239">
        <f>IF(N140="sníž. přenesená",J140,0)</f>
        <v>0</v>
      </c>
      <c r="BI140" s="239">
        <f>IF(N140="nulová",J140,0)</f>
        <v>0</v>
      </c>
      <c r="BJ140" s="18" t="s">
        <v>83</v>
      </c>
      <c r="BK140" s="239">
        <f>ROUND(I140*H140,2)</f>
        <v>0</v>
      </c>
      <c r="BL140" s="18" t="s">
        <v>360</v>
      </c>
      <c r="BM140" s="238" t="s">
        <v>5293</v>
      </c>
    </row>
    <row r="141" s="2" customFormat="1">
      <c r="A141" s="39"/>
      <c r="B141" s="40"/>
      <c r="C141" s="41"/>
      <c r="D141" s="240" t="s">
        <v>349</v>
      </c>
      <c r="E141" s="41"/>
      <c r="F141" s="241" t="s">
        <v>1310</v>
      </c>
      <c r="G141" s="41"/>
      <c r="H141" s="41"/>
      <c r="I141" s="242"/>
      <c r="J141" s="41"/>
      <c r="K141" s="41"/>
      <c r="L141" s="45"/>
      <c r="M141" s="243"/>
      <c r="N141" s="244"/>
      <c r="O141" s="92"/>
      <c r="P141" s="92"/>
      <c r="Q141" s="92"/>
      <c r="R141" s="92"/>
      <c r="S141" s="92"/>
      <c r="T141" s="93"/>
      <c r="U141" s="39"/>
      <c r="V141" s="39"/>
      <c r="W141" s="39"/>
      <c r="X141" s="39"/>
      <c r="Y141" s="39"/>
      <c r="Z141" s="39"/>
      <c r="AA141" s="39"/>
      <c r="AB141" s="39"/>
      <c r="AC141" s="39"/>
      <c r="AD141" s="39"/>
      <c r="AE141" s="39"/>
      <c r="AT141" s="18" t="s">
        <v>349</v>
      </c>
      <c r="AU141" s="18" t="s">
        <v>85</v>
      </c>
    </row>
    <row r="142" s="13" customFormat="1">
      <c r="A142" s="13"/>
      <c r="B142" s="252"/>
      <c r="C142" s="253"/>
      <c r="D142" s="240" t="s">
        <v>446</v>
      </c>
      <c r="E142" s="254" t="s">
        <v>1</v>
      </c>
      <c r="F142" s="255" t="s">
        <v>5294</v>
      </c>
      <c r="G142" s="253"/>
      <c r="H142" s="256">
        <v>147</v>
      </c>
      <c r="I142" s="257"/>
      <c r="J142" s="253"/>
      <c r="K142" s="253"/>
      <c r="L142" s="258"/>
      <c r="M142" s="259"/>
      <c r="N142" s="260"/>
      <c r="O142" s="260"/>
      <c r="P142" s="260"/>
      <c r="Q142" s="260"/>
      <c r="R142" s="260"/>
      <c r="S142" s="260"/>
      <c r="T142" s="261"/>
      <c r="U142" s="13"/>
      <c r="V142" s="13"/>
      <c r="W142" s="13"/>
      <c r="X142" s="13"/>
      <c r="Y142" s="13"/>
      <c r="Z142" s="13"/>
      <c r="AA142" s="13"/>
      <c r="AB142" s="13"/>
      <c r="AC142" s="13"/>
      <c r="AD142" s="13"/>
      <c r="AE142" s="13"/>
      <c r="AT142" s="262" t="s">
        <v>446</v>
      </c>
      <c r="AU142" s="262" t="s">
        <v>85</v>
      </c>
      <c r="AV142" s="13" t="s">
        <v>85</v>
      </c>
      <c r="AW142" s="13" t="s">
        <v>32</v>
      </c>
      <c r="AX142" s="13" t="s">
        <v>83</v>
      </c>
      <c r="AY142" s="262" t="s">
        <v>342</v>
      </c>
    </row>
    <row r="143" s="2" customFormat="1" ht="16.5" customHeight="1">
      <c r="A143" s="39"/>
      <c r="B143" s="40"/>
      <c r="C143" s="227" t="s">
        <v>360</v>
      </c>
      <c r="D143" s="227" t="s">
        <v>343</v>
      </c>
      <c r="E143" s="228" t="s">
        <v>478</v>
      </c>
      <c r="F143" s="229" t="s">
        <v>479</v>
      </c>
      <c r="G143" s="230" t="s">
        <v>473</v>
      </c>
      <c r="H143" s="231">
        <v>240</v>
      </c>
      <c r="I143" s="232"/>
      <c r="J143" s="233">
        <f>ROUND(I143*H143,2)</f>
        <v>0</v>
      </c>
      <c r="K143" s="229" t="s">
        <v>443</v>
      </c>
      <c r="L143" s="45"/>
      <c r="M143" s="234" t="s">
        <v>1</v>
      </c>
      <c r="N143" s="235" t="s">
        <v>41</v>
      </c>
      <c r="O143" s="92"/>
      <c r="P143" s="236">
        <f>O143*H143</f>
        <v>0</v>
      </c>
      <c r="Q143" s="236">
        <v>0</v>
      </c>
      <c r="R143" s="236">
        <f>Q143*H143</f>
        <v>0</v>
      </c>
      <c r="S143" s="236">
        <v>0.19</v>
      </c>
      <c r="T143" s="237">
        <f>S143*H143</f>
        <v>45.600000000000001</v>
      </c>
      <c r="U143" s="39"/>
      <c r="V143" s="39"/>
      <c r="W143" s="39"/>
      <c r="X143" s="39"/>
      <c r="Y143" s="39"/>
      <c r="Z143" s="39"/>
      <c r="AA143" s="39"/>
      <c r="AB143" s="39"/>
      <c r="AC143" s="39"/>
      <c r="AD143" s="39"/>
      <c r="AE143" s="39"/>
      <c r="AR143" s="238" t="s">
        <v>360</v>
      </c>
      <c r="AT143" s="238" t="s">
        <v>343</v>
      </c>
      <c r="AU143" s="238" t="s">
        <v>85</v>
      </c>
      <c r="AY143" s="18" t="s">
        <v>342</v>
      </c>
      <c r="BE143" s="239">
        <f>IF(N143="základní",J143,0)</f>
        <v>0</v>
      </c>
      <c r="BF143" s="239">
        <f>IF(N143="snížená",J143,0)</f>
        <v>0</v>
      </c>
      <c r="BG143" s="239">
        <f>IF(N143="zákl. přenesená",J143,0)</f>
        <v>0</v>
      </c>
      <c r="BH143" s="239">
        <f>IF(N143="sníž. přenesená",J143,0)</f>
        <v>0</v>
      </c>
      <c r="BI143" s="239">
        <f>IF(N143="nulová",J143,0)</f>
        <v>0</v>
      </c>
      <c r="BJ143" s="18" t="s">
        <v>83</v>
      </c>
      <c r="BK143" s="239">
        <f>ROUND(I143*H143,2)</f>
        <v>0</v>
      </c>
      <c r="BL143" s="18" t="s">
        <v>360</v>
      </c>
      <c r="BM143" s="238" t="s">
        <v>5295</v>
      </c>
    </row>
    <row r="144" s="2" customFormat="1">
      <c r="A144" s="39"/>
      <c r="B144" s="40"/>
      <c r="C144" s="41"/>
      <c r="D144" s="240" t="s">
        <v>349</v>
      </c>
      <c r="E144" s="41"/>
      <c r="F144" s="241" t="s">
        <v>481</v>
      </c>
      <c r="G144" s="41"/>
      <c r="H144" s="41"/>
      <c r="I144" s="242"/>
      <c r="J144" s="41"/>
      <c r="K144" s="41"/>
      <c r="L144" s="45"/>
      <c r="M144" s="243"/>
      <c r="N144" s="244"/>
      <c r="O144" s="92"/>
      <c r="P144" s="92"/>
      <c r="Q144" s="92"/>
      <c r="R144" s="92"/>
      <c r="S144" s="92"/>
      <c r="T144" s="93"/>
      <c r="U144" s="39"/>
      <c r="V144" s="39"/>
      <c r="W144" s="39"/>
      <c r="X144" s="39"/>
      <c r="Y144" s="39"/>
      <c r="Z144" s="39"/>
      <c r="AA144" s="39"/>
      <c r="AB144" s="39"/>
      <c r="AC144" s="39"/>
      <c r="AD144" s="39"/>
      <c r="AE144" s="39"/>
      <c r="AT144" s="18" t="s">
        <v>349</v>
      </c>
      <c r="AU144" s="18" t="s">
        <v>85</v>
      </c>
    </row>
    <row r="145" s="13" customFormat="1">
      <c r="A145" s="13"/>
      <c r="B145" s="252"/>
      <c r="C145" s="253"/>
      <c r="D145" s="240" t="s">
        <v>446</v>
      </c>
      <c r="E145" s="254" t="s">
        <v>1</v>
      </c>
      <c r="F145" s="255" t="s">
        <v>5296</v>
      </c>
      <c r="G145" s="253"/>
      <c r="H145" s="256">
        <v>240</v>
      </c>
      <c r="I145" s="257"/>
      <c r="J145" s="253"/>
      <c r="K145" s="253"/>
      <c r="L145" s="258"/>
      <c r="M145" s="259"/>
      <c r="N145" s="260"/>
      <c r="O145" s="260"/>
      <c r="P145" s="260"/>
      <c r="Q145" s="260"/>
      <c r="R145" s="260"/>
      <c r="S145" s="260"/>
      <c r="T145" s="261"/>
      <c r="U145" s="13"/>
      <c r="V145" s="13"/>
      <c r="W145" s="13"/>
      <c r="X145" s="13"/>
      <c r="Y145" s="13"/>
      <c r="Z145" s="13"/>
      <c r="AA145" s="13"/>
      <c r="AB145" s="13"/>
      <c r="AC145" s="13"/>
      <c r="AD145" s="13"/>
      <c r="AE145" s="13"/>
      <c r="AT145" s="262" t="s">
        <v>446</v>
      </c>
      <c r="AU145" s="262" t="s">
        <v>85</v>
      </c>
      <c r="AV145" s="13" t="s">
        <v>85</v>
      </c>
      <c r="AW145" s="13" t="s">
        <v>32</v>
      </c>
      <c r="AX145" s="13" t="s">
        <v>83</v>
      </c>
      <c r="AY145" s="262" t="s">
        <v>342</v>
      </c>
    </row>
    <row r="146" s="2" customFormat="1" ht="16.5" customHeight="1">
      <c r="A146" s="39"/>
      <c r="B146" s="40"/>
      <c r="C146" s="227" t="s">
        <v>341</v>
      </c>
      <c r="D146" s="227" t="s">
        <v>343</v>
      </c>
      <c r="E146" s="228" t="s">
        <v>5297</v>
      </c>
      <c r="F146" s="229" t="s">
        <v>5298</v>
      </c>
      <c r="G146" s="230" t="s">
        <v>473</v>
      </c>
      <c r="H146" s="231">
        <v>15</v>
      </c>
      <c r="I146" s="232"/>
      <c r="J146" s="233">
        <f>ROUND(I146*H146,2)</f>
        <v>0</v>
      </c>
      <c r="K146" s="229" t="s">
        <v>443</v>
      </c>
      <c r="L146" s="45"/>
      <c r="M146" s="234" t="s">
        <v>1</v>
      </c>
      <c r="N146" s="235" t="s">
        <v>41</v>
      </c>
      <c r="O146" s="92"/>
      <c r="P146" s="236">
        <f>O146*H146</f>
        <v>0</v>
      </c>
      <c r="Q146" s="236">
        <v>0</v>
      </c>
      <c r="R146" s="236">
        <f>Q146*H146</f>
        <v>0</v>
      </c>
      <c r="S146" s="236">
        <v>0.35999999999999999</v>
      </c>
      <c r="T146" s="237">
        <f>S146*H146</f>
        <v>5.3999999999999995</v>
      </c>
      <c r="U146" s="39"/>
      <c r="V146" s="39"/>
      <c r="W146" s="39"/>
      <c r="X146" s="39"/>
      <c r="Y146" s="39"/>
      <c r="Z146" s="39"/>
      <c r="AA146" s="39"/>
      <c r="AB146" s="39"/>
      <c r="AC146" s="39"/>
      <c r="AD146" s="39"/>
      <c r="AE146" s="39"/>
      <c r="AR146" s="238" t="s">
        <v>360</v>
      </c>
      <c r="AT146" s="238" t="s">
        <v>343</v>
      </c>
      <c r="AU146" s="238" t="s">
        <v>85</v>
      </c>
      <c r="AY146" s="18" t="s">
        <v>342</v>
      </c>
      <c r="BE146" s="239">
        <f>IF(N146="základní",J146,0)</f>
        <v>0</v>
      </c>
      <c r="BF146" s="239">
        <f>IF(N146="snížená",J146,0)</f>
        <v>0</v>
      </c>
      <c r="BG146" s="239">
        <f>IF(N146="zákl. přenesená",J146,0)</f>
        <v>0</v>
      </c>
      <c r="BH146" s="239">
        <f>IF(N146="sníž. přenesená",J146,0)</f>
        <v>0</v>
      </c>
      <c r="BI146" s="239">
        <f>IF(N146="nulová",J146,0)</f>
        <v>0</v>
      </c>
      <c r="BJ146" s="18" t="s">
        <v>83</v>
      </c>
      <c r="BK146" s="239">
        <f>ROUND(I146*H146,2)</f>
        <v>0</v>
      </c>
      <c r="BL146" s="18" t="s">
        <v>360</v>
      </c>
      <c r="BM146" s="238" t="s">
        <v>5299</v>
      </c>
    </row>
    <row r="147" s="2" customFormat="1">
      <c r="A147" s="39"/>
      <c r="B147" s="40"/>
      <c r="C147" s="41"/>
      <c r="D147" s="240" t="s">
        <v>349</v>
      </c>
      <c r="E147" s="41"/>
      <c r="F147" s="241" t="s">
        <v>5300</v>
      </c>
      <c r="G147" s="41"/>
      <c r="H147" s="41"/>
      <c r="I147" s="242"/>
      <c r="J147" s="41"/>
      <c r="K147" s="41"/>
      <c r="L147" s="45"/>
      <c r="M147" s="243"/>
      <c r="N147" s="244"/>
      <c r="O147" s="92"/>
      <c r="P147" s="92"/>
      <c r="Q147" s="92"/>
      <c r="R147" s="92"/>
      <c r="S147" s="92"/>
      <c r="T147" s="93"/>
      <c r="U147" s="39"/>
      <c r="V147" s="39"/>
      <c r="W147" s="39"/>
      <c r="X147" s="39"/>
      <c r="Y147" s="39"/>
      <c r="Z147" s="39"/>
      <c r="AA147" s="39"/>
      <c r="AB147" s="39"/>
      <c r="AC147" s="39"/>
      <c r="AD147" s="39"/>
      <c r="AE147" s="39"/>
      <c r="AT147" s="18" t="s">
        <v>349</v>
      </c>
      <c r="AU147" s="18" t="s">
        <v>85</v>
      </c>
    </row>
    <row r="148" s="13" customFormat="1">
      <c r="A148" s="13"/>
      <c r="B148" s="252"/>
      <c r="C148" s="253"/>
      <c r="D148" s="240" t="s">
        <v>446</v>
      </c>
      <c r="E148" s="254" t="s">
        <v>1</v>
      </c>
      <c r="F148" s="255" t="s">
        <v>5301</v>
      </c>
      <c r="G148" s="253"/>
      <c r="H148" s="256">
        <v>15</v>
      </c>
      <c r="I148" s="257"/>
      <c r="J148" s="253"/>
      <c r="K148" s="253"/>
      <c r="L148" s="258"/>
      <c r="M148" s="259"/>
      <c r="N148" s="260"/>
      <c r="O148" s="260"/>
      <c r="P148" s="260"/>
      <c r="Q148" s="260"/>
      <c r="R148" s="260"/>
      <c r="S148" s="260"/>
      <c r="T148" s="261"/>
      <c r="U148" s="13"/>
      <c r="V148" s="13"/>
      <c r="W148" s="13"/>
      <c r="X148" s="13"/>
      <c r="Y148" s="13"/>
      <c r="Z148" s="13"/>
      <c r="AA148" s="13"/>
      <c r="AB148" s="13"/>
      <c r="AC148" s="13"/>
      <c r="AD148" s="13"/>
      <c r="AE148" s="13"/>
      <c r="AT148" s="262" t="s">
        <v>446</v>
      </c>
      <c r="AU148" s="262" t="s">
        <v>85</v>
      </c>
      <c r="AV148" s="13" t="s">
        <v>85</v>
      </c>
      <c r="AW148" s="13" t="s">
        <v>32</v>
      </c>
      <c r="AX148" s="13" t="s">
        <v>83</v>
      </c>
      <c r="AY148" s="262" t="s">
        <v>342</v>
      </c>
    </row>
    <row r="149" s="2" customFormat="1" ht="16.5" customHeight="1">
      <c r="A149" s="39"/>
      <c r="B149" s="40"/>
      <c r="C149" s="227" t="s">
        <v>368</v>
      </c>
      <c r="D149" s="227" t="s">
        <v>343</v>
      </c>
      <c r="E149" s="228" t="s">
        <v>541</v>
      </c>
      <c r="F149" s="229" t="s">
        <v>542</v>
      </c>
      <c r="G149" s="230" t="s">
        <v>543</v>
      </c>
      <c r="H149" s="231">
        <v>17</v>
      </c>
      <c r="I149" s="232"/>
      <c r="J149" s="233">
        <f>ROUND(I149*H149,2)</f>
        <v>0</v>
      </c>
      <c r="K149" s="229" t="s">
        <v>443</v>
      </c>
      <c r="L149" s="45"/>
      <c r="M149" s="234" t="s">
        <v>1</v>
      </c>
      <c r="N149" s="235" t="s">
        <v>41</v>
      </c>
      <c r="O149" s="92"/>
      <c r="P149" s="236">
        <f>O149*H149</f>
        <v>0</v>
      </c>
      <c r="Q149" s="236">
        <v>0</v>
      </c>
      <c r="R149" s="236">
        <f>Q149*H149</f>
        <v>0</v>
      </c>
      <c r="S149" s="236">
        <v>0.20499999999999999</v>
      </c>
      <c r="T149" s="237">
        <f>S149*H149</f>
        <v>3.4849999999999999</v>
      </c>
      <c r="U149" s="39"/>
      <c r="V149" s="39"/>
      <c r="W149" s="39"/>
      <c r="X149" s="39"/>
      <c r="Y149" s="39"/>
      <c r="Z149" s="39"/>
      <c r="AA149" s="39"/>
      <c r="AB149" s="39"/>
      <c r="AC149" s="39"/>
      <c r="AD149" s="39"/>
      <c r="AE149" s="39"/>
      <c r="AR149" s="238" t="s">
        <v>360</v>
      </c>
      <c r="AT149" s="238" t="s">
        <v>343</v>
      </c>
      <c r="AU149" s="238" t="s">
        <v>85</v>
      </c>
      <c r="AY149" s="18" t="s">
        <v>342</v>
      </c>
      <c r="BE149" s="239">
        <f>IF(N149="základní",J149,0)</f>
        <v>0</v>
      </c>
      <c r="BF149" s="239">
        <f>IF(N149="snížená",J149,0)</f>
        <v>0</v>
      </c>
      <c r="BG149" s="239">
        <f>IF(N149="zákl. přenesená",J149,0)</f>
        <v>0</v>
      </c>
      <c r="BH149" s="239">
        <f>IF(N149="sníž. přenesená",J149,0)</f>
        <v>0</v>
      </c>
      <c r="BI149" s="239">
        <f>IF(N149="nulová",J149,0)</f>
        <v>0</v>
      </c>
      <c r="BJ149" s="18" t="s">
        <v>83</v>
      </c>
      <c r="BK149" s="239">
        <f>ROUND(I149*H149,2)</f>
        <v>0</v>
      </c>
      <c r="BL149" s="18" t="s">
        <v>360</v>
      </c>
      <c r="BM149" s="238" t="s">
        <v>5302</v>
      </c>
    </row>
    <row r="150" s="2" customFormat="1">
      <c r="A150" s="39"/>
      <c r="B150" s="40"/>
      <c r="C150" s="41"/>
      <c r="D150" s="240" t="s">
        <v>349</v>
      </c>
      <c r="E150" s="41"/>
      <c r="F150" s="241" t="s">
        <v>545</v>
      </c>
      <c r="G150" s="41"/>
      <c r="H150" s="41"/>
      <c r="I150" s="242"/>
      <c r="J150" s="41"/>
      <c r="K150" s="41"/>
      <c r="L150" s="45"/>
      <c r="M150" s="243"/>
      <c r="N150" s="244"/>
      <c r="O150" s="92"/>
      <c r="P150" s="92"/>
      <c r="Q150" s="92"/>
      <c r="R150" s="92"/>
      <c r="S150" s="92"/>
      <c r="T150" s="93"/>
      <c r="U150" s="39"/>
      <c r="V150" s="39"/>
      <c r="W150" s="39"/>
      <c r="X150" s="39"/>
      <c r="Y150" s="39"/>
      <c r="Z150" s="39"/>
      <c r="AA150" s="39"/>
      <c r="AB150" s="39"/>
      <c r="AC150" s="39"/>
      <c r="AD150" s="39"/>
      <c r="AE150" s="39"/>
      <c r="AT150" s="18" t="s">
        <v>349</v>
      </c>
      <c r="AU150" s="18" t="s">
        <v>85</v>
      </c>
    </row>
    <row r="151" s="13" customFormat="1">
      <c r="A151" s="13"/>
      <c r="B151" s="252"/>
      <c r="C151" s="253"/>
      <c r="D151" s="240" t="s">
        <v>446</v>
      </c>
      <c r="E151" s="254" t="s">
        <v>1</v>
      </c>
      <c r="F151" s="255" t="s">
        <v>5303</v>
      </c>
      <c r="G151" s="253"/>
      <c r="H151" s="256">
        <v>17</v>
      </c>
      <c r="I151" s="257"/>
      <c r="J151" s="253"/>
      <c r="K151" s="253"/>
      <c r="L151" s="258"/>
      <c r="M151" s="259"/>
      <c r="N151" s="260"/>
      <c r="O151" s="260"/>
      <c r="P151" s="260"/>
      <c r="Q151" s="260"/>
      <c r="R151" s="260"/>
      <c r="S151" s="260"/>
      <c r="T151" s="261"/>
      <c r="U151" s="13"/>
      <c r="V151" s="13"/>
      <c r="W151" s="13"/>
      <c r="X151" s="13"/>
      <c r="Y151" s="13"/>
      <c r="Z151" s="13"/>
      <c r="AA151" s="13"/>
      <c r="AB151" s="13"/>
      <c r="AC151" s="13"/>
      <c r="AD151" s="13"/>
      <c r="AE151" s="13"/>
      <c r="AT151" s="262" t="s">
        <v>446</v>
      </c>
      <c r="AU151" s="262" t="s">
        <v>85</v>
      </c>
      <c r="AV151" s="13" t="s">
        <v>85</v>
      </c>
      <c r="AW151" s="13" t="s">
        <v>32</v>
      </c>
      <c r="AX151" s="13" t="s">
        <v>83</v>
      </c>
      <c r="AY151" s="262" t="s">
        <v>342</v>
      </c>
    </row>
    <row r="152" s="2" customFormat="1" ht="16.5" customHeight="1">
      <c r="A152" s="39"/>
      <c r="B152" s="40"/>
      <c r="C152" s="227" t="s">
        <v>372</v>
      </c>
      <c r="D152" s="227" t="s">
        <v>343</v>
      </c>
      <c r="E152" s="228" t="s">
        <v>554</v>
      </c>
      <c r="F152" s="229" t="s">
        <v>555</v>
      </c>
      <c r="G152" s="230" t="s">
        <v>543</v>
      </c>
      <c r="H152" s="231">
        <v>22</v>
      </c>
      <c r="I152" s="232"/>
      <c r="J152" s="233">
        <f>ROUND(I152*H152,2)</f>
        <v>0</v>
      </c>
      <c r="K152" s="229" t="s">
        <v>443</v>
      </c>
      <c r="L152" s="45"/>
      <c r="M152" s="234" t="s">
        <v>1</v>
      </c>
      <c r="N152" s="235" t="s">
        <v>41</v>
      </c>
      <c r="O152" s="92"/>
      <c r="P152" s="236">
        <f>O152*H152</f>
        <v>0</v>
      </c>
      <c r="Q152" s="236">
        <v>0</v>
      </c>
      <c r="R152" s="236">
        <f>Q152*H152</f>
        <v>0</v>
      </c>
      <c r="S152" s="236">
        <v>0.040000000000000001</v>
      </c>
      <c r="T152" s="237">
        <f>S152*H152</f>
        <v>0.88</v>
      </c>
      <c r="U152" s="39"/>
      <c r="V152" s="39"/>
      <c r="W152" s="39"/>
      <c r="X152" s="39"/>
      <c r="Y152" s="39"/>
      <c r="Z152" s="39"/>
      <c r="AA152" s="39"/>
      <c r="AB152" s="39"/>
      <c r="AC152" s="39"/>
      <c r="AD152" s="39"/>
      <c r="AE152" s="39"/>
      <c r="AR152" s="238" t="s">
        <v>360</v>
      </c>
      <c r="AT152" s="238" t="s">
        <v>343</v>
      </c>
      <c r="AU152" s="238" t="s">
        <v>85</v>
      </c>
      <c r="AY152" s="18" t="s">
        <v>342</v>
      </c>
      <c r="BE152" s="239">
        <f>IF(N152="základní",J152,0)</f>
        <v>0</v>
      </c>
      <c r="BF152" s="239">
        <f>IF(N152="snížená",J152,0)</f>
        <v>0</v>
      </c>
      <c r="BG152" s="239">
        <f>IF(N152="zákl. přenesená",J152,0)</f>
        <v>0</v>
      </c>
      <c r="BH152" s="239">
        <f>IF(N152="sníž. přenesená",J152,0)</f>
        <v>0</v>
      </c>
      <c r="BI152" s="239">
        <f>IF(N152="nulová",J152,0)</f>
        <v>0</v>
      </c>
      <c r="BJ152" s="18" t="s">
        <v>83</v>
      </c>
      <c r="BK152" s="239">
        <f>ROUND(I152*H152,2)</f>
        <v>0</v>
      </c>
      <c r="BL152" s="18" t="s">
        <v>360</v>
      </c>
      <c r="BM152" s="238" t="s">
        <v>5304</v>
      </c>
    </row>
    <row r="153" s="2" customFormat="1">
      <c r="A153" s="39"/>
      <c r="B153" s="40"/>
      <c r="C153" s="41"/>
      <c r="D153" s="240" t="s">
        <v>349</v>
      </c>
      <c r="E153" s="41"/>
      <c r="F153" s="241" t="s">
        <v>557</v>
      </c>
      <c r="G153" s="41"/>
      <c r="H153" s="41"/>
      <c r="I153" s="242"/>
      <c r="J153" s="41"/>
      <c r="K153" s="41"/>
      <c r="L153" s="45"/>
      <c r="M153" s="243"/>
      <c r="N153" s="244"/>
      <c r="O153" s="92"/>
      <c r="P153" s="92"/>
      <c r="Q153" s="92"/>
      <c r="R153" s="92"/>
      <c r="S153" s="92"/>
      <c r="T153" s="93"/>
      <c r="U153" s="39"/>
      <c r="V153" s="39"/>
      <c r="W153" s="39"/>
      <c r="X153" s="39"/>
      <c r="Y153" s="39"/>
      <c r="Z153" s="39"/>
      <c r="AA153" s="39"/>
      <c r="AB153" s="39"/>
      <c r="AC153" s="39"/>
      <c r="AD153" s="39"/>
      <c r="AE153" s="39"/>
      <c r="AT153" s="18" t="s">
        <v>349</v>
      </c>
      <c r="AU153" s="18" t="s">
        <v>85</v>
      </c>
    </row>
    <row r="154" s="13" customFormat="1">
      <c r="A154" s="13"/>
      <c r="B154" s="252"/>
      <c r="C154" s="253"/>
      <c r="D154" s="240" t="s">
        <v>446</v>
      </c>
      <c r="E154" s="254" t="s">
        <v>1</v>
      </c>
      <c r="F154" s="255" t="s">
        <v>5305</v>
      </c>
      <c r="G154" s="253"/>
      <c r="H154" s="256">
        <v>22</v>
      </c>
      <c r="I154" s="257"/>
      <c r="J154" s="253"/>
      <c r="K154" s="253"/>
      <c r="L154" s="258"/>
      <c r="M154" s="259"/>
      <c r="N154" s="260"/>
      <c r="O154" s="260"/>
      <c r="P154" s="260"/>
      <c r="Q154" s="260"/>
      <c r="R154" s="260"/>
      <c r="S154" s="260"/>
      <c r="T154" s="261"/>
      <c r="U154" s="13"/>
      <c r="V154" s="13"/>
      <c r="W154" s="13"/>
      <c r="X154" s="13"/>
      <c r="Y154" s="13"/>
      <c r="Z154" s="13"/>
      <c r="AA154" s="13"/>
      <c r="AB154" s="13"/>
      <c r="AC154" s="13"/>
      <c r="AD154" s="13"/>
      <c r="AE154" s="13"/>
      <c r="AT154" s="262" t="s">
        <v>446</v>
      </c>
      <c r="AU154" s="262" t="s">
        <v>85</v>
      </c>
      <c r="AV154" s="13" t="s">
        <v>85</v>
      </c>
      <c r="AW154" s="13" t="s">
        <v>32</v>
      </c>
      <c r="AX154" s="13" t="s">
        <v>83</v>
      </c>
      <c r="AY154" s="262" t="s">
        <v>342</v>
      </c>
    </row>
    <row r="155" s="2" customFormat="1" ht="21.75" customHeight="1">
      <c r="A155" s="39"/>
      <c r="B155" s="40"/>
      <c r="C155" s="227" t="s">
        <v>376</v>
      </c>
      <c r="D155" s="227" t="s">
        <v>343</v>
      </c>
      <c r="E155" s="228" t="s">
        <v>560</v>
      </c>
      <c r="F155" s="229" t="s">
        <v>561</v>
      </c>
      <c r="G155" s="230" t="s">
        <v>562</v>
      </c>
      <c r="H155" s="231">
        <v>59</v>
      </c>
      <c r="I155" s="232"/>
      <c r="J155" s="233">
        <f>ROUND(I155*H155,2)</f>
        <v>0</v>
      </c>
      <c r="K155" s="229" t="s">
        <v>443</v>
      </c>
      <c r="L155" s="45"/>
      <c r="M155" s="234" t="s">
        <v>1</v>
      </c>
      <c r="N155" s="235" t="s">
        <v>41</v>
      </c>
      <c r="O155" s="92"/>
      <c r="P155" s="236">
        <f>O155*H155</f>
        <v>0</v>
      </c>
      <c r="Q155" s="236">
        <v>0.035400000000000001</v>
      </c>
      <c r="R155" s="236">
        <f>Q155*H155</f>
        <v>2.0886</v>
      </c>
      <c r="S155" s="236">
        <v>0</v>
      </c>
      <c r="T155" s="237">
        <f>S155*H155</f>
        <v>0</v>
      </c>
      <c r="U155" s="39"/>
      <c r="V155" s="39"/>
      <c r="W155" s="39"/>
      <c r="X155" s="39"/>
      <c r="Y155" s="39"/>
      <c r="Z155" s="39"/>
      <c r="AA155" s="39"/>
      <c r="AB155" s="39"/>
      <c r="AC155" s="39"/>
      <c r="AD155" s="39"/>
      <c r="AE155" s="39"/>
      <c r="AR155" s="238" t="s">
        <v>360</v>
      </c>
      <c r="AT155" s="238" t="s">
        <v>343</v>
      </c>
      <c r="AU155" s="238" t="s">
        <v>85</v>
      </c>
      <c r="AY155" s="18" t="s">
        <v>342</v>
      </c>
      <c r="BE155" s="239">
        <f>IF(N155="základní",J155,0)</f>
        <v>0</v>
      </c>
      <c r="BF155" s="239">
        <f>IF(N155="snížená",J155,0)</f>
        <v>0</v>
      </c>
      <c r="BG155" s="239">
        <f>IF(N155="zákl. přenesená",J155,0)</f>
        <v>0</v>
      </c>
      <c r="BH155" s="239">
        <f>IF(N155="sníž. přenesená",J155,0)</f>
        <v>0</v>
      </c>
      <c r="BI155" s="239">
        <f>IF(N155="nulová",J155,0)</f>
        <v>0</v>
      </c>
      <c r="BJ155" s="18" t="s">
        <v>83</v>
      </c>
      <c r="BK155" s="239">
        <f>ROUND(I155*H155,2)</f>
        <v>0</v>
      </c>
      <c r="BL155" s="18" t="s">
        <v>360</v>
      </c>
      <c r="BM155" s="238" t="s">
        <v>5306</v>
      </c>
    </row>
    <row r="156" s="2" customFormat="1">
      <c r="A156" s="39"/>
      <c r="B156" s="40"/>
      <c r="C156" s="41"/>
      <c r="D156" s="240" t="s">
        <v>349</v>
      </c>
      <c r="E156" s="41"/>
      <c r="F156" s="241" t="s">
        <v>564</v>
      </c>
      <c r="G156" s="41"/>
      <c r="H156" s="41"/>
      <c r="I156" s="242"/>
      <c r="J156" s="41"/>
      <c r="K156" s="41"/>
      <c r="L156" s="45"/>
      <c r="M156" s="243"/>
      <c r="N156" s="244"/>
      <c r="O156" s="92"/>
      <c r="P156" s="92"/>
      <c r="Q156" s="92"/>
      <c r="R156" s="92"/>
      <c r="S156" s="92"/>
      <c r="T156" s="93"/>
      <c r="U156" s="39"/>
      <c r="V156" s="39"/>
      <c r="W156" s="39"/>
      <c r="X156" s="39"/>
      <c r="Y156" s="39"/>
      <c r="Z156" s="39"/>
      <c r="AA156" s="39"/>
      <c r="AB156" s="39"/>
      <c r="AC156" s="39"/>
      <c r="AD156" s="39"/>
      <c r="AE156" s="39"/>
      <c r="AT156" s="18" t="s">
        <v>349</v>
      </c>
      <c r="AU156" s="18" t="s">
        <v>85</v>
      </c>
    </row>
    <row r="157" s="13" customFormat="1">
      <c r="A157" s="13"/>
      <c r="B157" s="252"/>
      <c r="C157" s="253"/>
      <c r="D157" s="240" t="s">
        <v>446</v>
      </c>
      <c r="E157" s="254" t="s">
        <v>1</v>
      </c>
      <c r="F157" s="255" t="s">
        <v>5307</v>
      </c>
      <c r="G157" s="253"/>
      <c r="H157" s="256">
        <v>59</v>
      </c>
      <c r="I157" s="257"/>
      <c r="J157" s="253"/>
      <c r="K157" s="253"/>
      <c r="L157" s="258"/>
      <c r="M157" s="259"/>
      <c r="N157" s="260"/>
      <c r="O157" s="260"/>
      <c r="P157" s="260"/>
      <c r="Q157" s="260"/>
      <c r="R157" s="260"/>
      <c r="S157" s="260"/>
      <c r="T157" s="261"/>
      <c r="U157" s="13"/>
      <c r="V157" s="13"/>
      <c r="W157" s="13"/>
      <c r="X157" s="13"/>
      <c r="Y157" s="13"/>
      <c r="Z157" s="13"/>
      <c r="AA157" s="13"/>
      <c r="AB157" s="13"/>
      <c r="AC157" s="13"/>
      <c r="AD157" s="13"/>
      <c r="AE157" s="13"/>
      <c r="AT157" s="262" t="s">
        <v>446</v>
      </c>
      <c r="AU157" s="262" t="s">
        <v>85</v>
      </c>
      <c r="AV157" s="13" t="s">
        <v>85</v>
      </c>
      <c r="AW157" s="13" t="s">
        <v>32</v>
      </c>
      <c r="AX157" s="13" t="s">
        <v>83</v>
      </c>
      <c r="AY157" s="262" t="s">
        <v>342</v>
      </c>
    </row>
    <row r="158" s="2" customFormat="1" ht="16.5" customHeight="1">
      <c r="A158" s="39"/>
      <c r="B158" s="40"/>
      <c r="C158" s="227" t="s">
        <v>381</v>
      </c>
      <c r="D158" s="227" t="s">
        <v>343</v>
      </c>
      <c r="E158" s="228" t="s">
        <v>571</v>
      </c>
      <c r="F158" s="229" t="s">
        <v>572</v>
      </c>
      <c r="G158" s="230" t="s">
        <v>473</v>
      </c>
      <c r="H158" s="231">
        <v>1878</v>
      </c>
      <c r="I158" s="232"/>
      <c r="J158" s="233">
        <f>ROUND(I158*H158,2)</f>
        <v>0</v>
      </c>
      <c r="K158" s="229" t="s">
        <v>443</v>
      </c>
      <c r="L158" s="45"/>
      <c r="M158" s="234" t="s">
        <v>1</v>
      </c>
      <c r="N158" s="235" t="s">
        <v>41</v>
      </c>
      <c r="O158" s="92"/>
      <c r="P158" s="236">
        <f>O158*H158</f>
        <v>0</v>
      </c>
      <c r="Q158" s="236">
        <v>0</v>
      </c>
      <c r="R158" s="236">
        <f>Q158*H158</f>
        <v>0</v>
      </c>
      <c r="S158" s="236">
        <v>0</v>
      </c>
      <c r="T158" s="237">
        <f>S158*H158</f>
        <v>0</v>
      </c>
      <c r="U158" s="39"/>
      <c r="V158" s="39"/>
      <c r="W158" s="39"/>
      <c r="X158" s="39"/>
      <c r="Y158" s="39"/>
      <c r="Z158" s="39"/>
      <c r="AA158" s="39"/>
      <c r="AB158" s="39"/>
      <c r="AC158" s="39"/>
      <c r="AD158" s="39"/>
      <c r="AE158" s="39"/>
      <c r="AR158" s="238" t="s">
        <v>360</v>
      </c>
      <c r="AT158" s="238" t="s">
        <v>343</v>
      </c>
      <c r="AU158" s="238" t="s">
        <v>85</v>
      </c>
      <c r="AY158" s="18" t="s">
        <v>342</v>
      </c>
      <c r="BE158" s="239">
        <f>IF(N158="základní",J158,0)</f>
        <v>0</v>
      </c>
      <c r="BF158" s="239">
        <f>IF(N158="snížená",J158,0)</f>
        <v>0</v>
      </c>
      <c r="BG158" s="239">
        <f>IF(N158="zákl. přenesená",J158,0)</f>
        <v>0</v>
      </c>
      <c r="BH158" s="239">
        <f>IF(N158="sníž. přenesená",J158,0)</f>
        <v>0</v>
      </c>
      <c r="BI158" s="239">
        <f>IF(N158="nulová",J158,0)</f>
        <v>0</v>
      </c>
      <c r="BJ158" s="18" t="s">
        <v>83</v>
      </c>
      <c r="BK158" s="239">
        <f>ROUND(I158*H158,2)</f>
        <v>0</v>
      </c>
      <c r="BL158" s="18" t="s">
        <v>360</v>
      </c>
      <c r="BM158" s="238" t="s">
        <v>5308</v>
      </c>
    </row>
    <row r="159" s="2" customFormat="1">
      <c r="A159" s="39"/>
      <c r="B159" s="40"/>
      <c r="C159" s="41"/>
      <c r="D159" s="240" t="s">
        <v>349</v>
      </c>
      <c r="E159" s="41"/>
      <c r="F159" s="241" t="s">
        <v>574</v>
      </c>
      <c r="G159" s="41"/>
      <c r="H159" s="41"/>
      <c r="I159" s="242"/>
      <c r="J159" s="41"/>
      <c r="K159" s="41"/>
      <c r="L159" s="45"/>
      <c r="M159" s="243"/>
      <c r="N159" s="244"/>
      <c r="O159" s="92"/>
      <c r="P159" s="92"/>
      <c r="Q159" s="92"/>
      <c r="R159" s="92"/>
      <c r="S159" s="92"/>
      <c r="T159" s="93"/>
      <c r="U159" s="39"/>
      <c r="V159" s="39"/>
      <c r="W159" s="39"/>
      <c r="X159" s="39"/>
      <c r="Y159" s="39"/>
      <c r="Z159" s="39"/>
      <c r="AA159" s="39"/>
      <c r="AB159" s="39"/>
      <c r="AC159" s="39"/>
      <c r="AD159" s="39"/>
      <c r="AE159" s="39"/>
      <c r="AT159" s="18" t="s">
        <v>349</v>
      </c>
      <c r="AU159" s="18" t="s">
        <v>85</v>
      </c>
    </row>
    <row r="160" s="14" customFormat="1">
      <c r="A160" s="14"/>
      <c r="B160" s="263"/>
      <c r="C160" s="264"/>
      <c r="D160" s="240" t="s">
        <v>446</v>
      </c>
      <c r="E160" s="265" t="s">
        <v>1</v>
      </c>
      <c r="F160" s="266" t="s">
        <v>5309</v>
      </c>
      <c r="G160" s="264"/>
      <c r="H160" s="265" t="s">
        <v>1</v>
      </c>
      <c r="I160" s="267"/>
      <c r="J160" s="264"/>
      <c r="K160" s="264"/>
      <c r="L160" s="268"/>
      <c r="M160" s="269"/>
      <c r="N160" s="270"/>
      <c r="O160" s="270"/>
      <c r="P160" s="270"/>
      <c r="Q160" s="270"/>
      <c r="R160" s="270"/>
      <c r="S160" s="270"/>
      <c r="T160" s="271"/>
      <c r="U160" s="14"/>
      <c r="V160" s="14"/>
      <c r="W160" s="14"/>
      <c r="X160" s="14"/>
      <c r="Y160" s="14"/>
      <c r="Z160" s="14"/>
      <c r="AA160" s="14"/>
      <c r="AB160" s="14"/>
      <c r="AC160" s="14"/>
      <c r="AD160" s="14"/>
      <c r="AE160" s="14"/>
      <c r="AT160" s="272" t="s">
        <v>446</v>
      </c>
      <c r="AU160" s="272" t="s">
        <v>85</v>
      </c>
      <c r="AV160" s="14" t="s">
        <v>83</v>
      </c>
      <c r="AW160" s="14" t="s">
        <v>32</v>
      </c>
      <c r="AX160" s="14" t="s">
        <v>76</v>
      </c>
      <c r="AY160" s="272" t="s">
        <v>342</v>
      </c>
    </row>
    <row r="161" s="13" customFormat="1">
      <c r="A161" s="13"/>
      <c r="B161" s="252"/>
      <c r="C161" s="253"/>
      <c r="D161" s="240" t="s">
        <v>446</v>
      </c>
      <c r="E161" s="254" t="s">
        <v>1</v>
      </c>
      <c r="F161" s="255" t="s">
        <v>5310</v>
      </c>
      <c r="G161" s="253"/>
      <c r="H161" s="256">
        <v>1685</v>
      </c>
      <c r="I161" s="257"/>
      <c r="J161" s="253"/>
      <c r="K161" s="253"/>
      <c r="L161" s="258"/>
      <c r="M161" s="259"/>
      <c r="N161" s="260"/>
      <c r="O161" s="260"/>
      <c r="P161" s="260"/>
      <c r="Q161" s="260"/>
      <c r="R161" s="260"/>
      <c r="S161" s="260"/>
      <c r="T161" s="261"/>
      <c r="U161" s="13"/>
      <c r="V161" s="13"/>
      <c r="W161" s="13"/>
      <c r="X161" s="13"/>
      <c r="Y161" s="13"/>
      <c r="Z161" s="13"/>
      <c r="AA161" s="13"/>
      <c r="AB161" s="13"/>
      <c r="AC161" s="13"/>
      <c r="AD161" s="13"/>
      <c r="AE161" s="13"/>
      <c r="AT161" s="262" t="s">
        <v>446</v>
      </c>
      <c r="AU161" s="262" t="s">
        <v>85</v>
      </c>
      <c r="AV161" s="13" t="s">
        <v>85</v>
      </c>
      <c r="AW161" s="13" t="s">
        <v>32</v>
      </c>
      <c r="AX161" s="13" t="s">
        <v>76</v>
      </c>
      <c r="AY161" s="262" t="s">
        <v>342</v>
      </c>
    </row>
    <row r="162" s="13" customFormat="1">
      <c r="A162" s="13"/>
      <c r="B162" s="252"/>
      <c r="C162" s="253"/>
      <c r="D162" s="240" t="s">
        <v>446</v>
      </c>
      <c r="E162" s="254" t="s">
        <v>1</v>
      </c>
      <c r="F162" s="255" t="s">
        <v>5311</v>
      </c>
      <c r="G162" s="253"/>
      <c r="H162" s="256">
        <v>193</v>
      </c>
      <c r="I162" s="257"/>
      <c r="J162" s="253"/>
      <c r="K162" s="253"/>
      <c r="L162" s="258"/>
      <c r="M162" s="259"/>
      <c r="N162" s="260"/>
      <c r="O162" s="260"/>
      <c r="P162" s="260"/>
      <c r="Q162" s="260"/>
      <c r="R162" s="260"/>
      <c r="S162" s="260"/>
      <c r="T162" s="261"/>
      <c r="U162" s="13"/>
      <c r="V162" s="13"/>
      <c r="W162" s="13"/>
      <c r="X162" s="13"/>
      <c r="Y162" s="13"/>
      <c r="Z162" s="13"/>
      <c r="AA162" s="13"/>
      <c r="AB162" s="13"/>
      <c r="AC162" s="13"/>
      <c r="AD162" s="13"/>
      <c r="AE162" s="13"/>
      <c r="AT162" s="262" t="s">
        <v>446</v>
      </c>
      <c r="AU162" s="262" t="s">
        <v>85</v>
      </c>
      <c r="AV162" s="13" t="s">
        <v>85</v>
      </c>
      <c r="AW162" s="13" t="s">
        <v>32</v>
      </c>
      <c r="AX162" s="13" t="s">
        <v>76</v>
      </c>
      <c r="AY162" s="262" t="s">
        <v>342</v>
      </c>
    </row>
    <row r="163" s="16" customFormat="1">
      <c r="A163" s="16"/>
      <c r="B163" s="284"/>
      <c r="C163" s="285"/>
      <c r="D163" s="240" t="s">
        <v>446</v>
      </c>
      <c r="E163" s="286" t="s">
        <v>1</v>
      </c>
      <c r="F163" s="287" t="s">
        <v>500</v>
      </c>
      <c r="G163" s="285"/>
      <c r="H163" s="288">
        <v>1878</v>
      </c>
      <c r="I163" s="289"/>
      <c r="J163" s="285"/>
      <c r="K163" s="285"/>
      <c r="L163" s="290"/>
      <c r="M163" s="291"/>
      <c r="N163" s="292"/>
      <c r="O163" s="292"/>
      <c r="P163" s="292"/>
      <c r="Q163" s="292"/>
      <c r="R163" s="292"/>
      <c r="S163" s="292"/>
      <c r="T163" s="293"/>
      <c r="U163" s="16"/>
      <c r="V163" s="16"/>
      <c r="W163" s="16"/>
      <c r="X163" s="16"/>
      <c r="Y163" s="16"/>
      <c r="Z163" s="16"/>
      <c r="AA163" s="16"/>
      <c r="AB163" s="16"/>
      <c r="AC163" s="16"/>
      <c r="AD163" s="16"/>
      <c r="AE163" s="16"/>
      <c r="AT163" s="294" t="s">
        <v>446</v>
      </c>
      <c r="AU163" s="294" t="s">
        <v>85</v>
      </c>
      <c r="AV163" s="16" t="s">
        <v>360</v>
      </c>
      <c r="AW163" s="16" t="s">
        <v>32</v>
      </c>
      <c r="AX163" s="16" t="s">
        <v>83</v>
      </c>
      <c r="AY163" s="294" t="s">
        <v>342</v>
      </c>
    </row>
    <row r="164" s="2" customFormat="1" ht="21.75" customHeight="1">
      <c r="A164" s="39"/>
      <c r="B164" s="40"/>
      <c r="C164" s="227" t="s">
        <v>386</v>
      </c>
      <c r="D164" s="227" t="s">
        <v>343</v>
      </c>
      <c r="E164" s="228" t="s">
        <v>576</v>
      </c>
      <c r="F164" s="229" t="s">
        <v>577</v>
      </c>
      <c r="G164" s="230" t="s">
        <v>562</v>
      </c>
      <c r="H164" s="231">
        <v>410</v>
      </c>
      <c r="I164" s="232"/>
      <c r="J164" s="233">
        <f>ROUND(I164*H164,2)</f>
        <v>0</v>
      </c>
      <c r="K164" s="229" t="s">
        <v>443</v>
      </c>
      <c r="L164" s="45"/>
      <c r="M164" s="234" t="s">
        <v>1</v>
      </c>
      <c r="N164" s="235" t="s">
        <v>41</v>
      </c>
      <c r="O164" s="92"/>
      <c r="P164" s="236">
        <f>O164*H164</f>
        <v>0</v>
      </c>
      <c r="Q164" s="236">
        <v>0</v>
      </c>
      <c r="R164" s="236">
        <f>Q164*H164</f>
        <v>0</v>
      </c>
      <c r="S164" s="236">
        <v>0</v>
      </c>
      <c r="T164" s="237">
        <f>S164*H164</f>
        <v>0</v>
      </c>
      <c r="U164" s="39"/>
      <c r="V164" s="39"/>
      <c r="W164" s="39"/>
      <c r="X164" s="39"/>
      <c r="Y164" s="39"/>
      <c r="Z164" s="39"/>
      <c r="AA164" s="39"/>
      <c r="AB164" s="39"/>
      <c r="AC164" s="39"/>
      <c r="AD164" s="39"/>
      <c r="AE164" s="39"/>
      <c r="AR164" s="238" t="s">
        <v>360</v>
      </c>
      <c r="AT164" s="238" t="s">
        <v>343</v>
      </c>
      <c r="AU164" s="238" t="s">
        <v>85</v>
      </c>
      <c r="AY164" s="18" t="s">
        <v>342</v>
      </c>
      <c r="BE164" s="239">
        <f>IF(N164="základní",J164,0)</f>
        <v>0</v>
      </c>
      <c r="BF164" s="239">
        <f>IF(N164="snížená",J164,0)</f>
        <v>0</v>
      </c>
      <c r="BG164" s="239">
        <f>IF(N164="zákl. přenesená",J164,0)</f>
        <v>0</v>
      </c>
      <c r="BH164" s="239">
        <f>IF(N164="sníž. přenesená",J164,0)</f>
        <v>0</v>
      </c>
      <c r="BI164" s="239">
        <f>IF(N164="nulová",J164,0)</f>
        <v>0</v>
      </c>
      <c r="BJ164" s="18" t="s">
        <v>83</v>
      </c>
      <c r="BK164" s="239">
        <f>ROUND(I164*H164,2)</f>
        <v>0</v>
      </c>
      <c r="BL164" s="18" t="s">
        <v>360</v>
      </c>
      <c r="BM164" s="238" t="s">
        <v>5312</v>
      </c>
    </row>
    <row r="165" s="2" customFormat="1">
      <c r="A165" s="39"/>
      <c r="B165" s="40"/>
      <c r="C165" s="41"/>
      <c r="D165" s="240" t="s">
        <v>349</v>
      </c>
      <c r="E165" s="41"/>
      <c r="F165" s="241" t="s">
        <v>579</v>
      </c>
      <c r="G165" s="41"/>
      <c r="H165" s="41"/>
      <c r="I165" s="242"/>
      <c r="J165" s="41"/>
      <c r="K165" s="41"/>
      <c r="L165" s="45"/>
      <c r="M165" s="243"/>
      <c r="N165" s="244"/>
      <c r="O165" s="92"/>
      <c r="P165" s="92"/>
      <c r="Q165" s="92"/>
      <c r="R165" s="92"/>
      <c r="S165" s="92"/>
      <c r="T165" s="93"/>
      <c r="U165" s="39"/>
      <c r="V165" s="39"/>
      <c r="W165" s="39"/>
      <c r="X165" s="39"/>
      <c r="Y165" s="39"/>
      <c r="Z165" s="39"/>
      <c r="AA165" s="39"/>
      <c r="AB165" s="39"/>
      <c r="AC165" s="39"/>
      <c r="AD165" s="39"/>
      <c r="AE165" s="39"/>
      <c r="AT165" s="18" t="s">
        <v>349</v>
      </c>
      <c r="AU165" s="18" t="s">
        <v>85</v>
      </c>
    </row>
    <row r="166" s="14" customFormat="1">
      <c r="A166" s="14"/>
      <c r="B166" s="263"/>
      <c r="C166" s="264"/>
      <c r="D166" s="240" t="s">
        <v>446</v>
      </c>
      <c r="E166" s="265" t="s">
        <v>1</v>
      </c>
      <c r="F166" s="266" t="s">
        <v>584</v>
      </c>
      <c r="G166" s="264"/>
      <c r="H166" s="265" t="s">
        <v>1</v>
      </c>
      <c r="I166" s="267"/>
      <c r="J166" s="264"/>
      <c r="K166" s="264"/>
      <c r="L166" s="268"/>
      <c r="M166" s="269"/>
      <c r="N166" s="270"/>
      <c r="O166" s="270"/>
      <c r="P166" s="270"/>
      <c r="Q166" s="270"/>
      <c r="R166" s="270"/>
      <c r="S166" s="270"/>
      <c r="T166" s="271"/>
      <c r="U166" s="14"/>
      <c r="V166" s="14"/>
      <c r="W166" s="14"/>
      <c r="X166" s="14"/>
      <c r="Y166" s="14"/>
      <c r="Z166" s="14"/>
      <c r="AA166" s="14"/>
      <c r="AB166" s="14"/>
      <c r="AC166" s="14"/>
      <c r="AD166" s="14"/>
      <c r="AE166" s="14"/>
      <c r="AT166" s="272" t="s">
        <v>446</v>
      </c>
      <c r="AU166" s="272" t="s">
        <v>85</v>
      </c>
      <c r="AV166" s="14" t="s">
        <v>83</v>
      </c>
      <c r="AW166" s="14" t="s">
        <v>32</v>
      </c>
      <c r="AX166" s="14" t="s">
        <v>76</v>
      </c>
      <c r="AY166" s="272" t="s">
        <v>342</v>
      </c>
    </row>
    <row r="167" s="13" customFormat="1">
      <c r="A167" s="13"/>
      <c r="B167" s="252"/>
      <c r="C167" s="253"/>
      <c r="D167" s="240" t="s">
        <v>446</v>
      </c>
      <c r="E167" s="254" t="s">
        <v>1</v>
      </c>
      <c r="F167" s="255" t="s">
        <v>5313</v>
      </c>
      <c r="G167" s="253"/>
      <c r="H167" s="256">
        <v>229</v>
      </c>
      <c r="I167" s="257"/>
      <c r="J167" s="253"/>
      <c r="K167" s="253"/>
      <c r="L167" s="258"/>
      <c r="M167" s="259"/>
      <c r="N167" s="260"/>
      <c r="O167" s="260"/>
      <c r="P167" s="260"/>
      <c r="Q167" s="260"/>
      <c r="R167" s="260"/>
      <c r="S167" s="260"/>
      <c r="T167" s="261"/>
      <c r="U167" s="13"/>
      <c r="V167" s="13"/>
      <c r="W167" s="13"/>
      <c r="X167" s="13"/>
      <c r="Y167" s="13"/>
      <c r="Z167" s="13"/>
      <c r="AA167" s="13"/>
      <c r="AB167" s="13"/>
      <c r="AC167" s="13"/>
      <c r="AD167" s="13"/>
      <c r="AE167" s="13"/>
      <c r="AT167" s="262" t="s">
        <v>446</v>
      </c>
      <c r="AU167" s="262" t="s">
        <v>85</v>
      </c>
      <c r="AV167" s="13" t="s">
        <v>85</v>
      </c>
      <c r="AW167" s="13" t="s">
        <v>32</v>
      </c>
      <c r="AX167" s="13" t="s">
        <v>76</v>
      </c>
      <c r="AY167" s="262" t="s">
        <v>342</v>
      </c>
    </row>
    <row r="168" s="13" customFormat="1">
      <c r="A168" s="13"/>
      <c r="B168" s="252"/>
      <c r="C168" s="253"/>
      <c r="D168" s="240" t="s">
        <v>446</v>
      </c>
      <c r="E168" s="254" t="s">
        <v>1</v>
      </c>
      <c r="F168" s="255" t="s">
        <v>5314</v>
      </c>
      <c r="G168" s="253"/>
      <c r="H168" s="256">
        <v>181</v>
      </c>
      <c r="I168" s="257"/>
      <c r="J168" s="253"/>
      <c r="K168" s="253"/>
      <c r="L168" s="258"/>
      <c r="M168" s="259"/>
      <c r="N168" s="260"/>
      <c r="O168" s="260"/>
      <c r="P168" s="260"/>
      <c r="Q168" s="260"/>
      <c r="R168" s="260"/>
      <c r="S168" s="260"/>
      <c r="T168" s="261"/>
      <c r="U168" s="13"/>
      <c r="V168" s="13"/>
      <c r="W168" s="13"/>
      <c r="X168" s="13"/>
      <c r="Y168" s="13"/>
      <c r="Z168" s="13"/>
      <c r="AA168" s="13"/>
      <c r="AB168" s="13"/>
      <c r="AC168" s="13"/>
      <c r="AD168" s="13"/>
      <c r="AE168" s="13"/>
      <c r="AT168" s="262" t="s">
        <v>446</v>
      </c>
      <c r="AU168" s="262" t="s">
        <v>85</v>
      </c>
      <c r="AV168" s="13" t="s">
        <v>85</v>
      </c>
      <c r="AW168" s="13" t="s">
        <v>32</v>
      </c>
      <c r="AX168" s="13" t="s">
        <v>76</v>
      </c>
      <c r="AY168" s="262" t="s">
        <v>342</v>
      </c>
    </row>
    <row r="169" s="16" customFormat="1">
      <c r="A169" s="16"/>
      <c r="B169" s="284"/>
      <c r="C169" s="285"/>
      <c r="D169" s="240" t="s">
        <v>446</v>
      </c>
      <c r="E169" s="286" t="s">
        <v>1</v>
      </c>
      <c r="F169" s="287" t="s">
        <v>500</v>
      </c>
      <c r="G169" s="285"/>
      <c r="H169" s="288">
        <v>410</v>
      </c>
      <c r="I169" s="289"/>
      <c r="J169" s="285"/>
      <c r="K169" s="285"/>
      <c r="L169" s="290"/>
      <c r="M169" s="291"/>
      <c r="N169" s="292"/>
      <c r="O169" s="292"/>
      <c r="P169" s="292"/>
      <c r="Q169" s="292"/>
      <c r="R169" s="292"/>
      <c r="S169" s="292"/>
      <c r="T169" s="293"/>
      <c r="U169" s="16"/>
      <c r="V169" s="16"/>
      <c r="W169" s="16"/>
      <c r="X169" s="16"/>
      <c r="Y169" s="16"/>
      <c r="Z169" s="16"/>
      <c r="AA169" s="16"/>
      <c r="AB169" s="16"/>
      <c r="AC169" s="16"/>
      <c r="AD169" s="16"/>
      <c r="AE169" s="16"/>
      <c r="AT169" s="294" t="s">
        <v>446</v>
      </c>
      <c r="AU169" s="294" t="s">
        <v>85</v>
      </c>
      <c r="AV169" s="16" t="s">
        <v>360</v>
      </c>
      <c r="AW169" s="16" t="s">
        <v>32</v>
      </c>
      <c r="AX169" s="16" t="s">
        <v>83</v>
      </c>
      <c r="AY169" s="294" t="s">
        <v>342</v>
      </c>
    </row>
    <row r="170" s="2" customFormat="1" ht="24.15" customHeight="1">
      <c r="A170" s="39"/>
      <c r="B170" s="40"/>
      <c r="C170" s="227" t="s">
        <v>392</v>
      </c>
      <c r="D170" s="227" t="s">
        <v>343</v>
      </c>
      <c r="E170" s="228" t="s">
        <v>587</v>
      </c>
      <c r="F170" s="229" t="s">
        <v>588</v>
      </c>
      <c r="G170" s="230" t="s">
        <v>562</v>
      </c>
      <c r="H170" s="231">
        <v>118</v>
      </c>
      <c r="I170" s="232"/>
      <c r="J170" s="233">
        <f>ROUND(I170*H170,2)</f>
        <v>0</v>
      </c>
      <c r="K170" s="229" t="s">
        <v>1</v>
      </c>
      <c r="L170" s="45"/>
      <c r="M170" s="234" t="s">
        <v>1</v>
      </c>
      <c r="N170" s="235" t="s">
        <v>41</v>
      </c>
      <c r="O170" s="92"/>
      <c r="P170" s="236">
        <f>O170*H170</f>
        <v>0</v>
      </c>
      <c r="Q170" s="236">
        <v>0</v>
      </c>
      <c r="R170" s="236">
        <f>Q170*H170</f>
        <v>0</v>
      </c>
      <c r="S170" s="236">
        <v>0</v>
      </c>
      <c r="T170" s="237">
        <f>S170*H170</f>
        <v>0</v>
      </c>
      <c r="U170" s="39"/>
      <c r="V170" s="39"/>
      <c r="W170" s="39"/>
      <c r="X170" s="39"/>
      <c r="Y170" s="39"/>
      <c r="Z170" s="39"/>
      <c r="AA170" s="39"/>
      <c r="AB170" s="39"/>
      <c r="AC170" s="39"/>
      <c r="AD170" s="39"/>
      <c r="AE170" s="39"/>
      <c r="AR170" s="238" t="s">
        <v>360</v>
      </c>
      <c r="AT170" s="238" t="s">
        <v>343</v>
      </c>
      <c r="AU170" s="238" t="s">
        <v>85</v>
      </c>
      <c r="AY170" s="18" t="s">
        <v>342</v>
      </c>
      <c r="BE170" s="239">
        <f>IF(N170="základní",J170,0)</f>
        <v>0</v>
      </c>
      <c r="BF170" s="239">
        <f>IF(N170="snížená",J170,0)</f>
        <v>0</v>
      </c>
      <c r="BG170" s="239">
        <f>IF(N170="zákl. přenesená",J170,0)</f>
        <v>0</v>
      </c>
      <c r="BH170" s="239">
        <f>IF(N170="sníž. přenesená",J170,0)</f>
        <v>0</v>
      </c>
      <c r="BI170" s="239">
        <f>IF(N170="nulová",J170,0)</f>
        <v>0</v>
      </c>
      <c r="BJ170" s="18" t="s">
        <v>83</v>
      </c>
      <c r="BK170" s="239">
        <f>ROUND(I170*H170,2)</f>
        <v>0</v>
      </c>
      <c r="BL170" s="18" t="s">
        <v>360</v>
      </c>
      <c r="BM170" s="238" t="s">
        <v>5315</v>
      </c>
    </row>
    <row r="171" s="2" customFormat="1">
      <c r="A171" s="39"/>
      <c r="B171" s="40"/>
      <c r="C171" s="41"/>
      <c r="D171" s="240" t="s">
        <v>349</v>
      </c>
      <c r="E171" s="41"/>
      <c r="F171" s="241" t="s">
        <v>590</v>
      </c>
      <c r="G171" s="41"/>
      <c r="H171" s="41"/>
      <c r="I171" s="242"/>
      <c r="J171" s="41"/>
      <c r="K171" s="41"/>
      <c r="L171" s="45"/>
      <c r="M171" s="243"/>
      <c r="N171" s="244"/>
      <c r="O171" s="92"/>
      <c r="P171" s="92"/>
      <c r="Q171" s="92"/>
      <c r="R171" s="92"/>
      <c r="S171" s="92"/>
      <c r="T171" s="93"/>
      <c r="U171" s="39"/>
      <c r="V171" s="39"/>
      <c r="W171" s="39"/>
      <c r="X171" s="39"/>
      <c r="Y171" s="39"/>
      <c r="Z171" s="39"/>
      <c r="AA171" s="39"/>
      <c r="AB171" s="39"/>
      <c r="AC171" s="39"/>
      <c r="AD171" s="39"/>
      <c r="AE171" s="39"/>
      <c r="AT171" s="18" t="s">
        <v>349</v>
      </c>
      <c r="AU171" s="18" t="s">
        <v>85</v>
      </c>
    </row>
    <row r="172" s="13" customFormat="1">
      <c r="A172" s="13"/>
      <c r="B172" s="252"/>
      <c r="C172" s="253"/>
      <c r="D172" s="240" t="s">
        <v>446</v>
      </c>
      <c r="E172" s="254" t="s">
        <v>1</v>
      </c>
      <c r="F172" s="255" t="s">
        <v>5316</v>
      </c>
      <c r="G172" s="253"/>
      <c r="H172" s="256">
        <v>59</v>
      </c>
      <c r="I172" s="257"/>
      <c r="J172" s="253"/>
      <c r="K172" s="253"/>
      <c r="L172" s="258"/>
      <c r="M172" s="259"/>
      <c r="N172" s="260"/>
      <c r="O172" s="260"/>
      <c r="P172" s="260"/>
      <c r="Q172" s="260"/>
      <c r="R172" s="260"/>
      <c r="S172" s="260"/>
      <c r="T172" s="261"/>
      <c r="U172" s="13"/>
      <c r="V172" s="13"/>
      <c r="W172" s="13"/>
      <c r="X172" s="13"/>
      <c r="Y172" s="13"/>
      <c r="Z172" s="13"/>
      <c r="AA172" s="13"/>
      <c r="AB172" s="13"/>
      <c r="AC172" s="13"/>
      <c r="AD172" s="13"/>
      <c r="AE172" s="13"/>
      <c r="AT172" s="262" t="s">
        <v>446</v>
      </c>
      <c r="AU172" s="262" t="s">
        <v>85</v>
      </c>
      <c r="AV172" s="13" t="s">
        <v>85</v>
      </c>
      <c r="AW172" s="13" t="s">
        <v>32</v>
      </c>
      <c r="AX172" s="13" t="s">
        <v>76</v>
      </c>
      <c r="AY172" s="262" t="s">
        <v>342</v>
      </c>
    </row>
    <row r="173" s="13" customFormat="1">
      <c r="A173" s="13"/>
      <c r="B173" s="252"/>
      <c r="C173" s="253"/>
      <c r="D173" s="240" t="s">
        <v>446</v>
      </c>
      <c r="E173" s="254" t="s">
        <v>1</v>
      </c>
      <c r="F173" s="255" t="s">
        <v>5317</v>
      </c>
      <c r="G173" s="253"/>
      <c r="H173" s="256">
        <v>59</v>
      </c>
      <c r="I173" s="257"/>
      <c r="J173" s="253"/>
      <c r="K173" s="253"/>
      <c r="L173" s="258"/>
      <c r="M173" s="259"/>
      <c r="N173" s="260"/>
      <c r="O173" s="260"/>
      <c r="P173" s="260"/>
      <c r="Q173" s="260"/>
      <c r="R173" s="260"/>
      <c r="S173" s="260"/>
      <c r="T173" s="261"/>
      <c r="U173" s="13"/>
      <c r="V173" s="13"/>
      <c r="W173" s="13"/>
      <c r="X173" s="13"/>
      <c r="Y173" s="13"/>
      <c r="Z173" s="13"/>
      <c r="AA173" s="13"/>
      <c r="AB173" s="13"/>
      <c r="AC173" s="13"/>
      <c r="AD173" s="13"/>
      <c r="AE173" s="13"/>
      <c r="AT173" s="262" t="s">
        <v>446</v>
      </c>
      <c r="AU173" s="262" t="s">
        <v>85</v>
      </c>
      <c r="AV173" s="13" t="s">
        <v>85</v>
      </c>
      <c r="AW173" s="13" t="s">
        <v>32</v>
      </c>
      <c r="AX173" s="13" t="s">
        <v>76</v>
      </c>
      <c r="AY173" s="262" t="s">
        <v>342</v>
      </c>
    </row>
    <row r="174" s="16" customFormat="1">
      <c r="A174" s="16"/>
      <c r="B174" s="284"/>
      <c r="C174" s="285"/>
      <c r="D174" s="240" t="s">
        <v>446</v>
      </c>
      <c r="E174" s="286" t="s">
        <v>1</v>
      </c>
      <c r="F174" s="287" t="s">
        <v>500</v>
      </c>
      <c r="G174" s="285"/>
      <c r="H174" s="288">
        <v>118</v>
      </c>
      <c r="I174" s="289"/>
      <c r="J174" s="285"/>
      <c r="K174" s="285"/>
      <c r="L174" s="290"/>
      <c r="M174" s="291"/>
      <c r="N174" s="292"/>
      <c r="O174" s="292"/>
      <c r="P174" s="292"/>
      <c r="Q174" s="292"/>
      <c r="R174" s="292"/>
      <c r="S174" s="292"/>
      <c r="T174" s="293"/>
      <c r="U174" s="16"/>
      <c r="V174" s="16"/>
      <c r="W174" s="16"/>
      <c r="X174" s="16"/>
      <c r="Y174" s="16"/>
      <c r="Z174" s="16"/>
      <c r="AA174" s="16"/>
      <c r="AB174" s="16"/>
      <c r="AC174" s="16"/>
      <c r="AD174" s="16"/>
      <c r="AE174" s="16"/>
      <c r="AT174" s="294" t="s">
        <v>446</v>
      </c>
      <c r="AU174" s="294" t="s">
        <v>85</v>
      </c>
      <c r="AV174" s="16" t="s">
        <v>360</v>
      </c>
      <c r="AW174" s="16" t="s">
        <v>32</v>
      </c>
      <c r="AX174" s="16" t="s">
        <v>83</v>
      </c>
      <c r="AY174" s="294" t="s">
        <v>342</v>
      </c>
    </row>
    <row r="175" s="2" customFormat="1" ht="24.15" customHeight="1">
      <c r="A175" s="39"/>
      <c r="B175" s="40"/>
      <c r="C175" s="227" t="s">
        <v>397</v>
      </c>
      <c r="D175" s="227" t="s">
        <v>343</v>
      </c>
      <c r="E175" s="228" t="s">
        <v>593</v>
      </c>
      <c r="F175" s="229" t="s">
        <v>594</v>
      </c>
      <c r="G175" s="230" t="s">
        <v>562</v>
      </c>
      <c r="H175" s="231">
        <v>632.70000000000005</v>
      </c>
      <c r="I175" s="232"/>
      <c r="J175" s="233">
        <f>ROUND(I175*H175,2)</f>
        <v>0</v>
      </c>
      <c r="K175" s="229" t="s">
        <v>1</v>
      </c>
      <c r="L175" s="45"/>
      <c r="M175" s="234" t="s">
        <v>1</v>
      </c>
      <c r="N175" s="235" t="s">
        <v>41</v>
      </c>
      <c r="O175" s="92"/>
      <c r="P175" s="236">
        <f>O175*H175</f>
        <v>0</v>
      </c>
      <c r="Q175" s="236">
        <v>0</v>
      </c>
      <c r="R175" s="236">
        <f>Q175*H175</f>
        <v>0</v>
      </c>
      <c r="S175" s="236">
        <v>0</v>
      </c>
      <c r="T175" s="237">
        <f>S175*H175</f>
        <v>0</v>
      </c>
      <c r="U175" s="39"/>
      <c r="V175" s="39"/>
      <c r="W175" s="39"/>
      <c r="X175" s="39"/>
      <c r="Y175" s="39"/>
      <c r="Z175" s="39"/>
      <c r="AA175" s="39"/>
      <c r="AB175" s="39"/>
      <c r="AC175" s="39"/>
      <c r="AD175" s="39"/>
      <c r="AE175" s="39"/>
      <c r="AR175" s="238" t="s">
        <v>360</v>
      </c>
      <c r="AT175" s="238" t="s">
        <v>343</v>
      </c>
      <c r="AU175" s="238" t="s">
        <v>85</v>
      </c>
      <c r="AY175" s="18" t="s">
        <v>342</v>
      </c>
      <c r="BE175" s="239">
        <f>IF(N175="základní",J175,0)</f>
        <v>0</v>
      </c>
      <c r="BF175" s="239">
        <f>IF(N175="snížená",J175,0)</f>
        <v>0</v>
      </c>
      <c r="BG175" s="239">
        <f>IF(N175="zákl. přenesená",J175,0)</f>
        <v>0</v>
      </c>
      <c r="BH175" s="239">
        <f>IF(N175="sníž. přenesená",J175,0)</f>
        <v>0</v>
      </c>
      <c r="BI175" s="239">
        <f>IF(N175="nulová",J175,0)</f>
        <v>0</v>
      </c>
      <c r="BJ175" s="18" t="s">
        <v>83</v>
      </c>
      <c r="BK175" s="239">
        <f>ROUND(I175*H175,2)</f>
        <v>0</v>
      </c>
      <c r="BL175" s="18" t="s">
        <v>360</v>
      </c>
      <c r="BM175" s="238" t="s">
        <v>5318</v>
      </c>
    </row>
    <row r="176" s="2" customFormat="1">
      <c r="A176" s="39"/>
      <c r="B176" s="40"/>
      <c r="C176" s="41"/>
      <c r="D176" s="240" t="s">
        <v>349</v>
      </c>
      <c r="E176" s="41"/>
      <c r="F176" s="241" t="s">
        <v>596</v>
      </c>
      <c r="G176" s="41"/>
      <c r="H176" s="41"/>
      <c r="I176" s="242"/>
      <c r="J176" s="41"/>
      <c r="K176" s="41"/>
      <c r="L176" s="45"/>
      <c r="M176" s="243"/>
      <c r="N176" s="244"/>
      <c r="O176" s="92"/>
      <c r="P176" s="92"/>
      <c r="Q176" s="92"/>
      <c r="R176" s="92"/>
      <c r="S176" s="92"/>
      <c r="T176" s="93"/>
      <c r="U176" s="39"/>
      <c r="V176" s="39"/>
      <c r="W176" s="39"/>
      <c r="X176" s="39"/>
      <c r="Y176" s="39"/>
      <c r="Z176" s="39"/>
      <c r="AA176" s="39"/>
      <c r="AB176" s="39"/>
      <c r="AC176" s="39"/>
      <c r="AD176" s="39"/>
      <c r="AE176" s="39"/>
      <c r="AT176" s="18" t="s">
        <v>349</v>
      </c>
      <c r="AU176" s="18" t="s">
        <v>85</v>
      </c>
    </row>
    <row r="177" s="13" customFormat="1">
      <c r="A177" s="13"/>
      <c r="B177" s="252"/>
      <c r="C177" s="253"/>
      <c r="D177" s="240" t="s">
        <v>446</v>
      </c>
      <c r="E177" s="254" t="s">
        <v>1</v>
      </c>
      <c r="F177" s="255" t="s">
        <v>5319</v>
      </c>
      <c r="G177" s="253"/>
      <c r="H177" s="256">
        <v>410</v>
      </c>
      <c r="I177" s="257"/>
      <c r="J177" s="253"/>
      <c r="K177" s="253"/>
      <c r="L177" s="258"/>
      <c r="M177" s="259"/>
      <c r="N177" s="260"/>
      <c r="O177" s="260"/>
      <c r="P177" s="260"/>
      <c r="Q177" s="260"/>
      <c r="R177" s="260"/>
      <c r="S177" s="260"/>
      <c r="T177" s="261"/>
      <c r="U177" s="13"/>
      <c r="V177" s="13"/>
      <c r="W177" s="13"/>
      <c r="X177" s="13"/>
      <c r="Y177" s="13"/>
      <c r="Z177" s="13"/>
      <c r="AA177" s="13"/>
      <c r="AB177" s="13"/>
      <c r="AC177" s="13"/>
      <c r="AD177" s="13"/>
      <c r="AE177" s="13"/>
      <c r="AT177" s="262" t="s">
        <v>446</v>
      </c>
      <c r="AU177" s="262" t="s">
        <v>85</v>
      </c>
      <c r="AV177" s="13" t="s">
        <v>85</v>
      </c>
      <c r="AW177" s="13" t="s">
        <v>32</v>
      </c>
      <c r="AX177" s="13" t="s">
        <v>76</v>
      </c>
      <c r="AY177" s="262" t="s">
        <v>342</v>
      </c>
    </row>
    <row r="178" s="13" customFormat="1">
      <c r="A178" s="13"/>
      <c r="B178" s="252"/>
      <c r="C178" s="253"/>
      <c r="D178" s="240" t="s">
        <v>446</v>
      </c>
      <c r="E178" s="254" t="s">
        <v>1</v>
      </c>
      <c r="F178" s="255" t="s">
        <v>5320</v>
      </c>
      <c r="G178" s="253"/>
      <c r="H178" s="256">
        <v>-50</v>
      </c>
      <c r="I178" s="257"/>
      <c r="J178" s="253"/>
      <c r="K178" s="253"/>
      <c r="L178" s="258"/>
      <c r="M178" s="259"/>
      <c r="N178" s="260"/>
      <c r="O178" s="260"/>
      <c r="P178" s="260"/>
      <c r="Q178" s="260"/>
      <c r="R178" s="260"/>
      <c r="S178" s="260"/>
      <c r="T178" s="261"/>
      <c r="U178" s="13"/>
      <c r="V178" s="13"/>
      <c r="W178" s="13"/>
      <c r="X178" s="13"/>
      <c r="Y178" s="13"/>
      <c r="Z178" s="13"/>
      <c r="AA178" s="13"/>
      <c r="AB178" s="13"/>
      <c r="AC178" s="13"/>
      <c r="AD178" s="13"/>
      <c r="AE178" s="13"/>
      <c r="AT178" s="262" t="s">
        <v>446</v>
      </c>
      <c r="AU178" s="262" t="s">
        <v>85</v>
      </c>
      <c r="AV178" s="13" t="s">
        <v>85</v>
      </c>
      <c r="AW178" s="13" t="s">
        <v>32</v>
      </c>
      <c r="AX178" s="13" t="s">
        <v>76</v>
      </c>
      <c r="AY178" s="262" t="s">
        <v>342</v>
      </c>
    </row>
    <row r="179" s="13" customFormat="1">
      <c r="A179" s="13"/>
      <c r="B179" s="252"/>
      <c r="C179" s="253"/>
      <c r="D179" s="240" t="s">
        <v>446</v>
      </c>
      <c r="E179" s="254" t="s">
        <v>1</v>
      </c>
      <c r="F179" s="255" t="s">
        <v>1546</v>
      </c>
      <c r="G179" s="253"/>
      <c r="H179" s="256">
        <v>-9</v>
      </c>
      <c r="I179" s="257"/>
      <c r="J179" s="253"/>
      <c r="K179" s="253"/>
      <c r="L179" s="258"/>
      <c r="M179" s="259"/>
      <c r="N179" s="260"/>
      <c r="O179" s="260"/>
      <c r="P179" s="260"/>
      <c r="Q179" s="260"/>
      <c r="R179" s="260"/>
      <c r="S179" s="260"/>
      <c r="T179" s="261"/>
      <c r="U179" s="13"/>
      <c r="V179" s="13"/>
      <c r="W179" s="13"/>
      <c r="X179" s="13"/>
      <c r="Y179" s="13"/>
      <c r="Z179" s="13"/>
      <c r="AA179" s="13"/>
      <c r="AB179" s="13"/>
      <c r="AC179" s="13"/>
      <c r="AD179" s="13"/>
      <c r="AE179" s="13"/>
      <c r="AT179" s="262" t="s">
        <v>446</v>
      </c>
      <c r="AU179" s="262" t="s">
        <v>85</v>
      </c>
      <c r="AV179" s="13" t="s">
        <v>85</v>
      </c>
      <c r="AW179" s="13" t="s">
        <v>32</v>
      </c>
      <c r="AX179" s="13" t="s">
        <v>76</v>
      </c>
      <c r="AY179" s="262" t="s">
        <v>342</v>
      </c>
    </row>
    <row r="180" s="15" customFormat="1">
      <c r="A180" s="15"/>
      <c r="B180" s="273"/>
      <c r="C180" s="274"/>
      <c r="D180" s="240" t="s">
        <v>446</v>
      </c>
      <c r="E180" s="275" t="s">
        <v>1</v>
      </c>
      <c r="F180" s="276" t="s">
        <v>492</v>
      </c>
      <c r="G180" s="274"/>
      <c r="H180" s="277">
        <v>351</v>
      </c>
      <c r="I180" s="278"/>
      <c r="J180" s="274"/>
      <c r="K180" s="274"/>
      <c r="L180" s="279"/>
      <c r="M180" s="280"/>
      <c r="N180" s="281"/>
      <c r="O180" s="281"/>
      <c r="P180" s="281"/>
      <c r="Q180" s="281"/>
      <c r="R180" s="281"/>
      <c r="S180" s="281"/>
      <c r="T180" s="282"/>
      <c r="U180" s="15"/>
      <c r="V180" s="15"/>
      <c r="W180" s="15"/>
      <c r="X180" s="15"/>
      <c r="Y180" s="15"/>
      <c r="Z180" s="15"/>
      <c r="AA180" s="15"/>
      <c r="AB180" s="15"/>
      <c r="AC180" s="15"/>
      <c r="AD180" s="15"/>
      <c r="AE180" s="15"/>
      <c r="AT180" s="283" t="s">
        <v>446</v>
      </c>
      <c r="AU180" s="283" t="s">
        <v>85</v>
      </c>
      <c r="AV180" s="15" t="s">
        <v>92</v>
      </c>
      <c r="AW180" s="15" t="s">
        <v>32</v>
      </c>
      <c r="AX180" s="15" t="s">
        <v>76</v>
      </c>
      <c r="AY180" s="283" t="s">
        <v>342</v>
      </c>
    </row>
    <row r="181" s="13" customFormat="1">
      <c r="A181" s="13"/>
      <c r="B181" s="252"/>
      <c r="C181" s="253"/>
      <c r="D181" s="240" t="s">
        <v>446</v>
      </c>
      <c r="E181" s="254" t="s">
        <v>1</v>
      </c>
      <c r="F181" s="255" t="s">
        <v>5321</v>
      </c>
      <c r="G181" s="253"/>
      <c r="H181" s="256">
        <v>281.69999999999999</v>
      </c>
      <c r="I181" s="257"/>
      <c r="J181" s="253"/>
      <c r="K181" s="253"/>
      <c r="L181" s="258"/>
      <c r="M181" s="259"/>
      <c r="N181" s="260"/>
      <c r="O181" s="260"/>
      <c r="P181" s="260"/>
      <c r="Q181" s="260"/>
      <c r="R181" s="260"/>
      <c r="S181" s="260"/>
      <c r="T181" s="261"/>
      <c r="U181" s="13"/>
      <c r="V181" s="13"/>
      <c r="W181" s="13"/>
      <c r="X181" s="13"/>
      <c r="Y181" s="13"/>
      <c r="Z181" s="13"/>
      <c r="AA181" s="13"/>
      <c r="AB181" s="13"/>
      <c r="AC181" s="13"/>
      <c r="AD181" s="13"/>
      <c r="AE181" s="13"/>
      <c r="AT181" s="262" t="s">
        <v>446</v>
      </c>
      <c r="AU181" s="262" t="s">
        <v>85</v>
      </c>
      <c r="AV181" s="13" t="s">
        <v>85</v>
      </c>
      <c r="AW181" s="13" t="s">
        <v>32</v>
      </c>
      <c r="AX181" s="13" t="s">
        <v>76</v>
      </c>
      <c r="AY181" s="262" t="s">
        <v>342</v>
      </c>
    </row>
    <row r="182" s="16" customFormat="1">
      <c r="A182" s="16"/>
      <c r="B182" s="284"/>
      <c r="C182" s="285"/>
      <c r="D182" s="240" t="s">
        <v>446</v>
      </c>
      <c r="E182" s="286" t="s">
        <v>1</v>
      </c>
      <c r="F182" s="287" t="s">
        <v>500</v>
      </c>
      <c r="G182" s="285"/>
      <c r="H182" s="288">
        <v>632.70000000000005</v>
      </c>
      <c r="I182" s="289"/>
      <c r="J182" s="285"/>
      <c r="K182" s="285"/>
      <c r="L182" s="290"/>
      <c r="M182" s="291"/>
      <c r="N182" s="292"/>
      <c r="O182" s="292"/>
      <c r="P182" s="292"/>
      <c r="Q182" s="292"/>
      <c r="R182" s="292"/>
      <c r="S182" s="292"/>
      <c r="T182" s="293"/>
      <c r="U182" s="16"/>
      <c r="V182" s="16"/>
      <c r="W182" s="16"/>
      <c r="X182" s="16"/>
      <c r="Y182" s="16"/>
      <c r="Z182" s="16"/>
      <c r="AA182" s="16"/>
      <c r="AB182" s="16"/>
      <c r="AC182" s="16"/>
      <c r="AD182" s="16"/>
      <c r="AE182" s="16"/>
      <c r="AT182" s="294" t="s">
        <v>446</v>
      </c>
      <c r="AU182" s="294" t="s">
        <v>85</v>
      </c>
      <c r="AV182" s="16" t="s">
        <v>360</v>
      </c>
      <c r="AW182" s="16" t="s">
        <v>32</v>
      </c>
      <c r="AX182" s="16" t="s">
        <v>83</v>
      </c>
      <c r="AY182" s="294" t="s">
        <v>342</v>
      </c>
    </row>
    <row r="183" s="2" customFormat="1" ht="16.5" customHeight="1">
      <c r="A183" s="39"/>
      <c r="B183" s="40"/>
      <c r="C183" s="227" t="s">
        <v>401</v>
      </c>
      <c r="D183" s="227" t="s">
        <v>343</v>
      </c>
      <c r="E183" s="228" t="s">
        <v>3058</v>
      </c>
      <c r="F183" s="229" t="s">
        <v>3059</v>
      </c>
      <c r="G183" s="230" t="s">
        <v>562</v>
      </c>
      <c r="H183" s="231">
        <v>59</v>
      </c>
      <c r="I183" s="232"/>
      <c r="J183" s="233">
        <f>ROUND(I183*H183,2)</f>
        <v>0</v>
      </c>
      <c r="K183" s="229" t="s">
        <v>443</v>
      </c>
      <c r="L183" s="45"/>
      <c r="M183" s="234" t="s">
        <v>1</v>
      </c>
      <c r="N183" s="235" t="s">
        <v>41</v>
      </c>
      <c r="O183" s="92"/>
      <c r="P183" s="236">
        <f>O183*H183</f>
        <v>0</v>
      </c>
      <c r="Q183" s="236">
        <v>0</v>
      </c>
      <c r="R183" s="236">
        <f>Q183*H183</f>
        <v>0</v>
      </c>
      <c r="S183" s="236">
        <v>0</v>
      </c>
      <c r="T183" s="237">
        <f>S183*H183</f>
        <v>0</v>
      </c>
      <c r="U183" s="39"/>
      <c r="V183" s="39"/>
      <c r="W183" s="39"/>
      <c r="X183" s="39"/>
      <c r="Y183" s="39"/>
      <c r="Z183" s="39"/>
      <c r="AA183" s="39"/>
      <c r="AB183" s="39"/>
      <c r="AC183" s="39"/>
      <c r="AD183" s="39"/>
      <c r="AE183" s="39"/>
      <c r="AR183" s="238" t="s">
        <v>360</v>
      </c>
      <c r="AT183" s="238" t="s">
        <v>343</v>
      </c>
      <c r="AU183" s="238" t="s">
        <v>85</v>
      </c>
      <c r="AY183" s="18" t="s">
        <v>342</v>
      </c>
      <c r="BE183" s="239">
        <f>IF(N183="základní",J183,0)</f>
        <v>0</v>
      </c>
      <c r="BF183" s="239">
        <f>IF(N183="snížená",J183,0)</f>
        <v>0</v>
      </c>
      <c r="BG183" s="239">
        <f>IF(N183="zákl. přenesená",J183,0)</f>
        <v>0</v>
      </c>
      <c r="BH183" s="239">
        <f>IF(N183="sníž. přenesená",J183,0)</f>
        <v>0</v>
      </c>
      <c r="BI183" s="239">
        <f>IF(N183="nulová",J183,0)</f>
        <v>0</v>
      </c>
      <c r="BJ183" s="18" t="s">
        <v>83</v>
      </c>
      <c r="BK183" s="239">
        <f>ROUND(I183*H183,2)</f>
        <v>0</v>
      </c>
      <c r="BL183" s="18" t="s">
        <v>360</v>
      </c>
      <c r="BM183" s="238" t="s">
        <v>5322</v>
      </c>
    </row>
    <row r="184" s="2" customFormat="1">
      <c r="A184" s="39"/>
      <c r="B184" s="40"/>
      <c r="C184" s="41"/>
      <c r="D184" s="240" t="s">
        <v>349</v>
      </c>
      <c r="E184" s="41"/>
      <c r="F184" s="241" t="s">
        <v>3061</v>
      </c>
      <c r="G184" s="41"/>
      <c r="H184" s="41"/>
      <c r="I184" s="242"/>
      <c r="J184" s="41"/>
      <c r="K184" s="41"/>
      <c r="L184" s="45"/>
      <c r="M184" s="243"/>
      <c r="N184" s="244"/>
      <c r="O184" s="92"/>
      <c r="P184" s="92"/>
      <c r="Q184" s="92"/>
      <c r="R184" s="92"/>
      <c r="S184" s="92"/>
      <c r="T184" s="93"/>
      <c r="U184" s="39"/>
      <c r="V184" s="39"/>
      <c r="W184" s="39"/>
      <c r="X184" s="39"/>
      <c r="Y184" s="39"/>
      <c r="Z184" s="39"/>
      <c r="AA184" s="39"/>
      <c r="AB184" s="39"/>
      <c r="AC184" s="39"/>
      <c r="AD184" s="39"/>
      <c r="AE184" s="39"/>
      <c r="AT184" s="18" t="s">
        <v>349</v>
      </c>
      <c r="AU184" s="18" t="s">
        <v>85</v>
      </c>
    </row>
    <row r="185" s="13" customFormat="1">
      <c r="A185" s="13"/>
      <c r="B185" s="252"/>
      <c r="C185" s="253"/>
      <c r="D185" s="240" t="s">
        <v>446</v>
      </c>
      <c r="E185" s="254" t="s">
        <v>1</v>
      </c>
      <c r="F185" s="255" t="s">
        <v>5317</v>
      </c>
      <c r="G185" s="253"/>
      <c r="H185" s="256">
        <v>59</v>
      </c>
      <c r="I185" s="257"/>
      <c r="J185" s="253"/>
      <c r="K185" s="253"/>
      <c r="L185" s="258"/>
      <c r="M185" s="259"/>
      <c r="N185" s="260"/>
      <c r="O185" s="260"/>
      <c r="P185" s="260"/>
      <c r="Q185" s="260"/>
      <c r="R185" s="260"/>
      <c r="S185" s="260"/>
      <c r="T185" s="261"/>
      <c r="U185" s="13"/>
      <c r="V185" s="13"/>
      <c r="W185" s="13"/>
      <c r="X185" s="13"/>
      <c r="Y185" s="13"/>
      <c r="Z185" s="13"/>
      <c r="AA185" s="13"/>
      <c r="AB185" s="13"/>
      <c r="AC185" s="13"/>
      <c r="AD185" s="13"/>
      <c r="AE185" s="13"/>
      <c r="AT185" s="262" t="s">
        <v>446</v>
      </c>
      <c r="AU185" s="262" t="s">
        <v>85</v>
      </c>
      <c r="AV185" s="13" t="s">
        <v>85</v>
      </c>
      <c r="AW185" s="13" t="s">
        <v>32</v>
      </c>
      <c r="AX185" s="13" t="s">
        <v>83</v>
      </c>
      <c r="AY185" s="262" t="s">
        <v>342</v>
      </c>
    </row>
    <row r="186" s="2" customFormat="1" ht="21.75" customHeight="1">
      <c r="A186" s="39"/>
      <c r="B186" s="40"/>
      <c r="C186" s="227" t="s">
        <v>408</v>
      </c>
      <c r="D186" s="227" t="s">
        <v>343</v>
      </c>
      <c r="E186" s="228" t="s">
        <v>607</v>
      </c>
      <c r="F186" s="229" t="s">
        <v>608</v>
      </c>
      <c r="G186" s="230" t="s">
        <v>562</v>
      </c>
      <c r="H186" s="231">
        <v>50</v>
      </c>
      <c r="I186" s="232"/>
      <c r="J186" s="233">
        <f>ROUND(I186*H186,2)</f>
        <v>0</v>
      </c>
      <c r="K186" s="229" t="s">
        <v>1</v>
      </c>
      <c r="L186" s="45"/>
      <c r="M186" s="234" t="s">
        <v>1</v>
      </c>
      <c r="N186" s="235" t="s">
        <v>41</v>
      </c>
      <c r="O186" s="92"/>
      <c r="P186" s="236">
        <f>O186*H186</f>
        <v>0</v>
      </c>
      <c r="Q186" s="236">
        <v>0</v>
      </c>
      <c r="R186" s="236">
        <f>Q186*H186</f>
        <v>0</v>
      </c>
      <c r="S186" s="236">
        <v>0</v>
      </c>
      <c r="T186" s="237">
        <f>S186*H186</f>
        <v>0</v>
      </c>
      <c r="U186" s="39"/>
      <c r="V186" s="39"/>
      <c r="W186" s="39"/>
      <c r="X186" s="39"/>
      <c r="Y186" s="39"/>
      <c r="Z186" s="39"/>
      <c r="AA186" s="39"/>
      <c r="AB186" s="39"/>
      <c r="AC186" s="39"/>
      <c r="AD186" s="39"/>
      <c r="AE186" s="39"/>
      <c r="AR186" s="238" t="s">
        <v>360</v>
      </c>
      <c r="AT186" s="238" t="s">
        <v>343</v>
      </c>
      <c r="AU186" s="238" t="s">
        <v>85</v>
      </c>
      <c r="AY186" s="18" t="s">
        <v>342</v>
      </c>
      <c r="BE186" s="239">
        <f>IF(N186="základní",J186,0)</f>
        <v>0</v>
      </c>
      <c r="BF186" s="239">
        <f>IF(N186="snížená",J186,0)</f>
        <v>0</v>
      </c>
      <c r="BG186" s="239">
        <f>IF(N186="zákl. přenesená",J186,0)</f>
        <v>0</v>
      </c>
      <c r="BH186" s="239">
        <f>IF(N186="sníž. přenesená",J186,0)</f>
        <v>0</v>
      </c>
      <c r="BI186" s="239">
        <f>IF(N186="nulová",J186,0)</f>
        <v>0</v>
      </c>
      <c r="BJ186" s="18" t="s">
        <v>83</v>
      </c>
      <c r="BK186" s="239">
        <f>ROUND(I186*H186,2)</f>
        <v>0</v>
      </c>
      <c r="BL186" s="18" t="s">
        <v>360</v>
      </c>
      <c r="BM186" s="238" t="s">
        <v>5323</v>
      </c>
    </row>
    <row r="187" s="2" customFormat="1">
      <c r="A187" s="39"/>
      <c r="B187" s="40"/>
      <c r="C187" s="41"/>
      <c r="D187" s="240" t="s">
        <v>349</v>
      </c>
      <c r="E187" s="41"/>
      <c r="F187" s="241" t="s">
        <v>610</v>
      </c>
      <c r="G187" s="41"/>
      <c r="H187" s="41"/>
      <c r="I187" s="242"/>
      <c r="J187" s="41"/>
      <c r="K187" s="41"/>
      <c r="L187" s="45"/>
      <c r="M187" s="243"/>
      <c r="N187" s="244"/>
      <c r="O187" s="92"/>
      <c r="P187" s="92"/>
      <c r="Q187" s="92"/>
      <c r="R187" s="92"/>
      <c r="S187" s="92"/>
      <c r="T187" s="93"/>
      <c r="U187" s="39"/>
      <c r="V187" s="39"/>
      <c r="W187" s="39"/>
      <c r="X187" s="39"/>
      <c r="Y187" s="39"/>
      <c r="Z187" s="39"/>
      <c r="AA187" s="39"/>
      <c r="AB187" s="39"/>
      <c r="AC187" s="39"/>
      <c r="AD187" s="39"/>
      <c r="AE187" s="39"/>
      <c r="AT187" s="18" t="s">
        <v>349</v>
      </c>
      <c r="AU187" s="18" t="s">
        <v>85</v>
      </c>
    </row>
    <row r="188" s="14" customFormat="1">
      <c r="A188" s="14"/>
      <c r="B188" s="263"/>
      <c r="C188" s="264"/>
      <c r="D188" s="240" t="s">
        <v>446</v>
      </c>
      <c r="E188" s="265" t="s">
        <v>1</v>
      </c>
      <c r="F188" s="266" t="s">
        <v>611</v>
      </c>
      <c r="G188" s="264"/>
      <c r="H188" s="265" t="s">
        <v>1</v>
      </c>
      <c r="I188" s="267"/>
      <c r="J188" s="264"/>
      <c r="K188" s="264"/>
      <c r="L188" s="268"/>
      <c r="M188" s="269"/>
      <c r="N188" s="270"/>
      <c r="O188" s="270"/>
      <c r="P188" s="270"/>
      <c r="Q188" s="270"/>
      <c r="R188" s="270"/>
      <c r="S188" s="270"/>
      <c r="T188" s="271"/>
      <c r="U188" s="14"/>
      <c r="V188" s="14"/>
      <c r="W188" s="14"/>
      <c r="X188" s="14"/>
      <c r="Y188" s="14"/>
      <c r="Z188" s="14"/>
      <c r="AA188" s="14"/>
      <c r="AB188" s="14"/>
      <c r="AC188" s="14"/>
      <c r="AD188" s="14"/>
      <c r="AE188" s="14"/>
      <c r="AT188" s="272" t="s">
        <v>446</v>
      </c>
      <c r="AU188" s="272" t="s">
        <v>85</v>
      </c>
      <c r="AV188" s="14" t="s">
        <v>83</v>
      </c>
      <c r="AW188" s="14" t="s">
        <v>32</v>
      </c>
      <c r="AX188" s="14" t="s">
        <v>76</v>
      </c>
      <c r="AY188" s="272" t="s">
        <v>342</v>
      </c>
    </row>
    <row r="189" s="13" customFormat="1">
      <c r="A189" s="13"/>
      <c r="B189" s="252"/>
      <c r="C189" s="253"/>
      <c r="D189" s="240" t="s">
        <v>446</v>
      </c>
      <c r="E189" s="254" t="s">
        <v>1</v>
      </c>
      <c r="F189" s="255" t="s">
        <v>5324</v>
      </c>
      <c r="G189" s="253"/>
      <c r="H189" s="256">
        <v>50</v>
      </c>
      <c r="I189" s="257"/>
      <c r="J189" s="253"/>
      <c r="K189" s="253"/>
      <c r="L189" s="258"/>
      <c r="M189" s="259"/>
      <c r="N189" s="260"/>
      <c r="O189" s="260"/>
      <c r="P189" s="260"/>
      <c r="Q189" s="260"/>
      <c r="R189" s="260"/>
      <c r="S189" s="260"/>
      <c r="T189" s="261"/>
      <c r="U189" s="13"/>
      <c r="V189" s="13"/>
      <c r="W189" s="13"/>
      <c r="X189" s="13"/>
      <c r="Y189" s="13"/>
      <c r="Z189" s="13"/>
      <c r="AA189" s="13"/>
      <c r="AB189" s="13"/>
      <c r="AC189" s="13"/>
      <c r="AD189" s="13"/>
      <c r="AE189" s="13"/>
      <c r="AT189" s="262" t="s">
        <v>446</v>
      </c>
      <c r="AU189" s="262" t="s">
        <v>85</v>
      </c>
      <c r="AV189" s="13" t="s">
        <v>85</v>
      </c>
      <c r="AW189" s="13" t="s">
        <v>32</v>
      </c>
      <c r="AX189" s="13" t="s">
        <v>83</v>
      </c>
      <c r="AY189" s="262" t="s">
        <v>342</v>
      </c>
    </row>
    <row r="190" s="2" customFormat="1" ht="16.5" customHeight="1">
      <c r="A190" s="39"/>
      <c r="B190" s="40"/>
      <c r="C190" s="227" t="s">
        <v>8</v>
      </c>
      <c r="D190" s="227" t="s">
        <v>343</v>
      </c>
      <c r="E190" s="228" t="s">
        <v>627</v>
      </c>
      <c r="F190" s="229" t="s">
        <v>628</v>
      </c>
      <c r="G190" s="230" t="s">
        <v>562</v>
      </c>
      <c r="H190" s="231">
        <v>691.70000000000005</v>
      </c>
      <c r="I190" s="232"/>
      <c r="J190" s="233">
        <f>ROUND(I190*H190,2)</f>
        <v>0</v>
      </c>
      <c r="K190" s="229" t="s">
        <v>443</v>
      </c>
      <c r="L190" s="45"/>
      <c r="M190" s="234" t="s">
        <v>1</v>
      </c>
      <c r="N190" s="235" t="s">
        <v>41</v>
      </c>
      <c r="O190" s="92"/>
      <c r="P190" s="236">
        <f>O190*H190</f>
        <v>0</v>
      </c>
      <c r="Q190" s="236">
        <v>0</v>
      </c>
      <c r="R190" s="236">
        <f>Q190*H190</f>
        <v>0</v>
      </c>
      <c r="S190" s="236">
        <v>0</v>
      </c>
      <c r="T190" s="237">
        <f>S190*H190</f>
        <v>0</v>
      </c>
      <c r="U190" s="39"/>
      <c r="V190" s="39"/>
      <c r="W190" s="39"/>
      <c r="X190" s="39"/>
      <c r="Y190" s="39"/>
      <c r="Z190" s="39"/>
      <c r="AA190" s="39"/>
      <c r="AB190" s="39"/>
      <c r="AC190" s="39"/>
      <c r="AD190" s="39"/>
      <c r="AE190" s="39"/>
      <c r="AR190" s="238" t="s">
        <v>360</v>
      </c>
      <c r="AT190" s="238" t="s">
        <v>343</v>
      </c>
      <c r="AU190" s="238" t="s">
        <v>85</v>
      </c>
      <c r="AY190" s="18" t="s">
        <v>342</v>
      </c>
      <c r="BE190" s="239">
        <f>IF(N190="základní",J190,0)</f>
        <v>0</v>
      </c>
      <c r="BF190" s="239">
        <f>IF(N190="snížená",J190,0)</f>
        <v>0</v>
      </c>
      <c r="BG190" s="239">
        <f>IF(N190="zákl. přenesená",J190,0)</f>
        <v>0</v>
      </c>
      <c r="BH190" s="239">
        <f>IF(N190="sníž. přenesená",J190,0)</f>
        <v>0</v>
      </c>
      <c r="BI190" s="239">
        <f>IF(N190="nulová",J190,0)</f>
        <v>0</v>
      </c>
      <c r="BJ190" s="18" t="s">
        <v>83</v>
      </c>
      <c r="BK190" s="239">
        <f>ROUND(I190*H190,2)</f>
        <v>0</v>
      </c>
      <c r="BL190" s="18" t="s">
        <v>360</v>
      </c>
      <c r="BM190" s="238" t="s">
        <v>5325</v>
      </c>
    </row>
    <row r="191" s="2" customFormat="1">
      <c r="A191" s="39"/>
      <c r="B191" s="40"/>
      <c r="C191" s="41"/>
      <c r="D191" s="240" t="s">
        <v>349</v>
      </c>
      <c r="E191" s="41"/>
      <c r="F191" s="241" t="s">
        <v>630</v>
      </c>
      <c r="G191" s="41"/>
      <c r="H191" s="41"/>
      <c r="I191" s="242"/>
      <c r="J191" s="41"/>
      <c r="K191" s="41"/>
      <c r="L191" s="45"/>
      <c r="M191" s="243"/>
      <c r="N191" s="244"/>
      <c r="O191" s="92"/>
      <c r="P191" s="92"/>
      <c r="Q191" s="92"/>
      <c r="R191" s="92"/>
      <c r="S191" s="92"/>
      <c r="T191" s="93"/>
      <c r="U191" s="39"/>
      <c r="V191" s="39"/>
      <c r="W191" s="39"/>
      <c r="X191" s="39"/>
      <c r="Y191" s="39"/>
      <c r="Z191" s="39"/>
      <c r="AA191" s="39"/>
      <c r="AB191" s="39"/>
      <c r="AC191" s="39"/>
      <c r="AD191" s="39"/>
      <c r="AE191" s="39"/>
      <c r="AT191" s="18" t="s">
        <v>349</v>
      </c>
      <c r="AU191" s="18" t="s">
        <v>85</v>
      </c>
    </row>
    <row r="192" s="13" customFormat="1">
      <c r="A192" s="13"/>
      <c r="B192" s="252"/>
      <c r="C192" s="253"/>
      <c r="D192" s="240" t="s">
        <v>446</v>
      </c>
      <c r="E192" s="254" t="s">
        <v>1</v>
      </c>
      <c r="F192" s="255" t="s">
        <v>5326</v>
      </c>
      <c r="G192" s="253"/>
      <c r="H192" s="256">
        <v>410</v>
      </c>
      <c r="I192" s="257"/>
      <c r="J192" s="253"/>
      <c r="K192" s="253"/>
      <c r="L192" s="258"/>
      <c r="M192" s="259"/>
      <c r="N192" s="260"/>
      <c r="O192" s="260"/>
      <c r="P192" s="260"/>
      <c r="Q192" s="260"/>
      <c r="R192" s="260"/>
      <c r="S192" s="260"/>
      <c r="T192" s="261"/>
      <c r="U192" s="13"/>
      <c r="V192" s="13"/>
      <c r="W192" s="13"/>
      <c r="X192" s="13"/>
      <c r="Y192" s="13"/>
      <c r="Z192" s="13"/>
      <c r="AA192" s="13"/>
      <c r="AB192" s="13"/>
      <c r="AC192" s="13"/>
      <c r="AD192" s="13"/>
      <c r="AE192" s="13"/>
      <c r="AT192" s="262" t="s">
        <v>446</v>
      </c>
      <c r="AU192" s="262" t="s">
        <v>85</v>
      </c>
      <c r="AV192" s="13" t="s">
        <v>85</v>
      </c>
      <c r="AW192" s="13" t="s">
        <v>32</v>
      </c>
      <c r="AX192" s="13" t="s">
        <v>76</v>
      </c>
      <c r="AY192" s="262" t="s">
        <v>342</v>
      </c>
    </row>
    <row r="193" s="13" customFormat="1">
      <c r="A193" s="13"/>
      <c r="B193" s="252"/>
      <c r="C193" s="253"/>
      <c r="D193" s="240" t="s">
        <v>446</v>
      </c>
      <c r="E193" s="254" t="s">
        <v>1</v>
      </c>
      <c r="F193" s="255" t="s">
        <v>5327</v>
      </c>
      <c r="G193" s="253"/>
      <c r="H193" s="256">
        <v>281.69999999999999</v>
      </c>
      <c r="I193" s="257"/>
      <c r="J193" s="253"/>
      <c r="K193" s="253"/>
      <c r="L193" s="258"/>
      <c r="M193" s="259"/>
      <c r="N193" s="260"/>
      <c r="O193" s="260"/>
      <c r="P193" s="260"/>
      <c r="Q193" s="260"/>
      <c r="R193" s="260"/>
      <c r="S193" s="260"/>
      <c r="T193" s="261"/>
      <c r="U193" s="13"/>
      <c r="V193" s="13"/>
      <c r="W193" s="13"/>
      <c r="X193" s="13"/>
      <c r="Y193" s="13"/>
      <c r="Z193" s="13"/>
      <c r="AA193" s="13"/>
      <c r="AB193" s="13"/>
      <c r="AC193" s="13"/>
      <c r="AD193" s="13"/>
      <c r="AE193" s="13"/>
      <c r="AT193" s="262" t="s">
        <v>446</v>
      </c>
      <c r="AU193" s="262" t="s">
        <v>85</v>
      </c>
      <c r="AV193" s="13" t="s">
        <v>85</v>
      </c>
      <c r="AW193" s="13" t="s">
        <v>32</v>
      </c>
      <c r="AX193" s="13" t="s">
        <v>76</v>
      </c>
      <c r="AY193" s="262" t="s">
        <v>342</v>
      </c>
    </row>
    <row r="194" s="16" customFormat="1">
      <c r="A194" s="16"/>
      <c r="B194" s="284"/>
      <c r="C194" s="285"/>
      <c r="D194" s="240" t="s">
        <v>446</v>
      </c>
      <c r="E194" s="286" t="s">
        <v>1</v>
      </c>
      <c r="F194" s="287" t="s">
        <v>500</v>
      </c>
      <c r="G194" s="285"/>
      <c r="H194" s="288">
        <v>691.70000000000005</v>
      </c>
      <c r="I194" s="289"/>
      <c r="J194" s="285"/>
      <c r="K194" s="285"/>
      <c r="L194" s="290"/>
      <c r="M194" s="291"/>
      <c r="N194" s="292"/>
      <c r="O194" s="292"/>
      <c r="P194" s="292"/>
      <c r="Q194" s="292"/>
      <c r="R194" s="292"/>
      <c r="S194" s="292"/>
      <c r="T194" s="293"/>
      <c r="U194" s="16"/>
      <c r="V194" s="16"/>
      <c r="W194" s="16"/>
      <c r="X194" s="16"/>
      <c r="Y194" s="16"/>
      <c r="Z194" s="16"/>
      <c r="AA194" s="16"/>
      <c r="AB194" s="16"/>
      <c r="AC194" s="16"/>
      <c r="AD194" s="16"/>
      <c r="AE194" s="16"/>
      <c r="AT194" s="294" t="s">
        <v>446</v>
      </c>
      <c r="AU194" s="294" t="s">
        <v>85</v>
      </c>
      <c r="AV194" s="16" t="s">
        <v>360</v>
      </c>
      <c r="AW194" s="16" t="s">
        <v>32</v>
      </c>
      <c r="AX194" s="16" t="s">
        <v>83</v>
      </c>
      <c r="AY194" s="294" t="s">
        <v>342</v>
      </c>
    </row>
    <row r="195" s="2" customFormat="1" ht="16.5" customHeight="1">
      <c r="A195" s="39"/>
      <c r="B195" s="40"/>
      <c r="C195" s="227" t="s">
        <v>419</v>
      </c>
      <c r="D195" s="227" t="s">
        <v>343</v>
      </c>
      <c r="E195" s="228" t="s">
        <v>633</v>
      </c>
      <c r="F195" s="229" t="s">
        <v>634</v>
      </c>
      <c r="G195" s="230" t="s">
        <v>462</v>
      </c>
      <c r="H195" s="231">
        <v>1265.4000000000001</v>
      </c>
      <c r="I195" s="232"/>
      <c r="J195" s="233">
        <f>ROUND(I195*H195,2)</f>
        <v>0</v>
      </c>
      <c r="K195" s="229" t="s">
        <v>443</v>
      </c>
      <c r="L195" s="45"/>
      <c r="M195" s="234" t="s">
        <v>1</v>
      </c>
      <c r="N195" s="235" t="s">
        <v>41</v>
      </c>
      <c r="O195" s="92"/>
      <c r="P195" s="236">
        <f>O195*H195</f>
        <v>0</v>
      </c>
      <c r="Q195" s="236">
        <v>0</v>
      </c>
      <c r="R195" s="236">
        <f>Q195*H195</f>
        <v>0</v>
      </c>
      <c r="S195" s="236">
        <v>0</v>
      </c>
      <c r="T195" s="237">
        <f>S195*H195</f>
        <v>0</v>
      </c>
      <c r="U195" s="39"/>
      <c r="V195" s="39"/>
      <c r="W195" s="39"/>
      <c r="X195" s="39"/>
      <c r="Y195" s="39"/>
      <c r="Z195" s="39"/>
      <c r="AA195" s="39"/>
      <c r="AB195" s="39"/>
      <c r="AC195" s="39"/>
      <c r="AD195" s="39"/>
      <c r="AE195" s="39"/>
      <c r="AR195" s="238" t="s">
        <v>360</v>
      </c>
      <c r="AT195" s="238" t="s">
        <v>343</v>
      </c>
      <c r="AU195" s="238" t="s">
        <v>85</v>
      </c>
      <c r="AY195" s="18" t="s">
        <v>342</v>
      </c>
      <c r="BE195" s="239">
        <f>IF(N195="základní",J195,0)</f>
        <v>0</v>
      </c>
      <c r="BF195" s="239">
        <f>IF(N195="snížená",J195,0)</f>
        <v>0</v>
      </c>
      <c r="BG195" s="239">
        <f>IF(N195="zákl. přenesená",J195,0)</f>
        <v>0</v>
      </c>
      <c r="BH195" s="239">
        <f>IF(N195="sníž. přenesená",J195,0)</f>
        <v>0</v>
      </c>
      <c r="BI195" s="239">
        <f>IF(N195="nulová",J195,0)</f>
        <v>0</v>
      </c>
      <c r="BJ195" s="18" t="s">
        <v>83</v>
      </c>
      <c r="BK195" s="239">
        <f>ROUND(I195*H195,2)</f>
        <v>0</v>
      </c>
      <c r="BL195" s="18" t="s">
        <v>360</v>
      </c>
      <c r="BM195" s="238" t="s">
        <v>5328</v>
      </c>
    </row>
    <row r="196" s="2" customFormat="1">
      <c r="A196" s="39"/>
      <c r="B196" s="40"/>
      <c r="C196" s="41"/>
      <c r="D196" s="240" t="s">
        <v>349</v>
      </c>
      <c r="E196" s="41"/>
      <c r="F196" s="241" t="s">
        <v>636</v>
      </c>
      <c r="G196" s="41"/>
      <c r="H196" s="41"/>
      <c r="I196" s="242"/>
      <c r="J196" s="41"/>
      <c r="K196" s="41"/>
      <c r="L196" s="45"/>
      <c r="M196" s="243"/>
      <c r="N196" s="244"/>
      <c r="O196" s="92"/>
      <c r="P196" s="92"/>
      <c r="Q196" s="92"/>
      <c r="R196" s="92"/>
      <c r="S196" s="92"/>
      <c r="T196" s="93"/>
      <c r="U196" s="39"/>
      <c r="V196" s="39"/>
      <c r="W196" s="39"/>
      <c r="X196" s="39"/>
      <c r="Y196" s="39"/>
      <c r="Z196" s="39"/>
      <c r="AA196" s="39"/>
      <c r="AB196" s="39"/>
      <c r="AC196" s="39"/>
      <c r="AD196" s="39"/>
      <c r="AE196" s="39"/>
      <c r="AT196" s="18" t="s">
        <v>349</v>
      </c>
      <c r="AU196" s="18" t="s">
        <v>85</v>
      </c>
    </row>
    <row r="197" s="13" customFormat="1">
      <c r="A197" s="13"/>
      <c r="B197" s="252"/>
      <c r="C197" s="253"/>
      <c r="D197" s="240" t="s">
        <v>446</v>
      </c>
      <c r="E197" s="254" t="s">
        <v>1</v>
      </c>
      <c r="F197" s="255" t="s">
        <v>5329</v>
      </c>
      <c r="G197" s="253"/>
      <c r="H197" s="256">
        <v>632.70000000000005</v>
      </c>
      <c r="I197" s="257"/>
      <c r="J197" s="253"/>
      <c r="K197" s="253"/>
      <c r="L197" s="258"/>
      <c r="M197" s="259"/>
      <c r="N197" s="260"/>
      <c r="O197" s="260"/>
      <c r="P197" s="260"/>
      <c r="Q197" s="260"/>
      <c r="R197" s="260"/>
      <c r="S197" s="260"/>
      <c r="T197" s="261"/>
      <c r="U197" s="13"/>
      <c r="V197" s="13"/>
      <c r="W197" s="13"/>
      <c r="X197" s="13"/>
      <c r="Y197" s="13"/>
      <c r="Z197" s="13"/>
      <c r="AA197" s="13"/>
      <c r="AB197" s="13"/>
      <c r="AC197" s="13"/>
      <c r="AD197" s="13"/>
      <c r="AE197" s="13"/>
      <c r="AT197" s="262" t="s">
        <v>446</v>
      </c>
      <c r="AU197" s="262" t="s">
        <v>85</v>
      </c>
      <c r="AV197" s="13" t="s">
        <v>85</v>
      </c>
      <c r="AW197" s="13" t="s">
        <v>32</v>
      </c>
      <c r="AX197" s="13" t="s">
        <v>76</v>
      </c>
      <c r="AY197" s="262" t="s">
        <v>342</v>
      </c>
    </row>
    <row r="198" s="13" customFormat="1">
      <c r="A198" s="13"/>
      <c r="B198" s="252"/>
      <c r="C198" s="253"/>
      <c r="D198" s="240" t="s">
        <v>446</v>
      </c>
      <c r="E198" s="254" t="s">
        <v>1</v>
      </c>
      <c r="F198" s="255" t="s">
        <v>5330</v>
      </c>
      <c r="G198" s="253"/>
      <c r="H198" s="256">
        <v>1265.4000000000001</v>
      </c>
      <c r="I198" s="257"/>
      <c r="J198" s="253"/>
      <c r="K198" s="253"/>
      <c r="L198" s="258"/>
      <c r="M198" s="259"/>
      <c r="N198" s="260"/>
      <c r="O198" s="260"/>
      <c r="P198" s="260"/>
      <c r="Q198" s="260"/>
      <c r="R198" s="260"/>
      <c r="S198" s="260"/>
      <c r="T198" s="261"/>
      <c r="U198" s="13"/>
      <c r="V198" s="13"/>
      <c r="W198" s="13"/>
      <c r="X198" s="13"/>
      <c r="Y198" s="13"/>
      <c r="Z198" s="13"/>
      <c r="AA198" s="13"/>
      <c r="AB198" s="13"/>
      <c r="AC198" s="13"/>
      <c r="AD198" s="13"/>
      <c r="AE198" s="13"/>
      <c r="AT198" s="262" t="s">
        <v>446</v>
      </c>
      <c r="AU198" s="262" t="s">
        <v>85</v>
      </c>
      <c r="AV198" s="13" t="s">
        <v>85</v>
      </c>
      <c r="AW198" s="13" t="s">
        <v>32</v>
      </c>
      <c r="AX198" s="13" t="s">
        <v>83</v>
      </c>
      <c r="AY198" s="262" t="s">
        <v>342</v>
      </c>
    </row>
    <row r="199" s="2" customFormat="1" ht="21.75" customHeight="1">
      <c r="A199" s="39"/>
      <c r="B199" s="40"/>
      <c r="C199" s="227" t="s">
        <v>423</v>
      </c>
      <c r="D199" s="227" t="s">
        <v>343</v>
      </c>
      <c r="E199" s="228" t="s">
        <v>646</v>
      </c>
      <c r="F199" s="229" t="s">
        <v>647</v>
      </c>
      <c r="G199" s="230" t="s">
        <v>473</v>
      </c>
      <c r="H199" s="231">
        <v>377</v>
      </c>
      <c r="I199" s="232"/>
      <c r="J199" s="233">
        <f>ROUND(I199*H199,2)</f>
        <v>0</v>
      </c>
      <c r="K199" s="229" t="s">
        <v>443</v>
      </c>
      <c r="L199" s="45"/>
      <c r="M199" s="234" t="s">
        <v>1</v>
      </c>
      <c r="N199" s="235" t="s">
        <v>41</v>
      </c>
      <c r="O199" s="92"/>
      <c r="P199" s="236">
        <f>O199*H199</f>
        <v>0</v>
      </c>
      <c r="Q199" s="236">
        <v>0</v>
      </c>
      <c r="R199" s="236">
        <f>Q199*H199</f>
        <v>0</v>
      </c>
      <c r="S199" s="236">
        <v>0</v>
      </c>
      <c r="T199" s="237">
        <f>S199*H199</f>
        <v>0</v>
      </c>
      <c r="U199" s="39"/>
      <c r="V199" s="39"/>
      <c r="W199" s="39"/>
      <c r="X199" s="39"/>
      <c r="Y199" s="39"/>
      <c r="Z199" s="39"/>
      <c r="AA199" s="39"/>
      <c r="AB199" s="39"/>
      <c r="AC199" s="39"/>
      <c r="AD199" s="39"/>
      <c r="AE199" s="39"/>
      <c r="AR199" s="238" t="s">
        <v>360</v>
      </c>
      <c r="AT199" s="238" t="s">
        <v>343</v>
      </c>
      <c r="AU199" s="238" t="s">
        <v>85</v>
      </c>
      <c r="AY199" s="18" t="s">
        <v>342</v>
      </c>
      <c r="BE199" s="239">
        <f>IF(N199="základní",J199,0)</f>
        <v>0</v>
      </c>
      <c r="BF199" s="239">
        <f>IF(N199="snížená",J199,0)</f>
        <v>0</v>
      </c>
      <c r="BG199" s="239">
        <f>IF(N199="zákl. přenesená",J199,0)</f>
        <v>0</v>
      </c>
      <c r="BH199" s="239">
        <f>IF(N199="sníž. přenesená",J199,0)</f>
        <v>0</v>
      </c>
      <c r="BI199" s="239">
        <f>IF(N199="nulová",J199,0)</f>
        <v>0</v>
      </c>
      <c r="BJ199" s="18" t="s">
        <v>83</v>
      </c>
      <c r="BK199" s="239">
        <f>ROUND(I199*H199,2)</f>
        <v>0</v>
      </c>
      <c r="BL199" s="18" t="s">
        <v>360</v>
      </c>
      <c r="BM199" s="238" t="s">
        <v>5331</v>
      </c>
    </row>
    <row r="200" s="2" customFormat="1">
      <c r="A200" s="39"/>
      <c r="B200" s="40"/>
      <c r="C200" s="41"/>
      <c r="D200" s="240" t="s">
        <v>349</v>
      </c>
      <c r="E200" s="41"/>
      <c r="F200" s="241" t="s">
        <v>649</v>
      </c>
      <c r="G200" s="41"/>
      <c r="H200" s="41"/>
      <c r="I200" s="242"/>
      <c r="J200" s="41"/>
      <c r="K200" s="41"/>
      <c r="L200" s="45"/>
      <c r="M200" s="243"/>
      <c r="N200" s="244"/>
      <c r="O200" s="92"/>
      <c r="P200" s="92"/>
      <c r="Q200" s="92"/>
      <c r="R200" s="92"/>
      <c r="S200" s="92"/>
      <c r="T200" s="93"/>
      <c r="U200" s="39"/>
      <c r="V200" s="39"/>
      <c r="W200" s="39"/>
      <c r="X200" s="39"/>
      <c r="Y200" s="39"/>
      <c r="Z200" s="39"/>
      <c r="AA200" s="39"/>
      <c r="AB200" s="39"/>
      <c r="AC200" s="39"/>
      <c r="AD200" s="39"/>
      <c r="AE200" s="39"/>
      <c r="AT200" s="18" t="s">
        <v>349</v>
      </c>
      <c r="AU200" s="18" t="s">
        <v>85</v>
      </c>
    </row>
    <row r="201" s="13" customFormat="1">
      <c r="A201" s="13"/>
      <c r="B201" s="252"/>
      <c r="C201" s="253"/>
      <c r="D201" s="240" t="s">
        <v>446</v>
      </c>
      <c r="E201" s="254" t="s">
        <v>1</v>
      </c>
      <c r="F201" s="255" t="s">
        <v>5332</v>
      </c>
      <c r="G201" s="253"/>
      <c r="H201" s="256">
        <v>377</v>
      </c>
      <c r="I201" s="257"/>
      <c r="J201" s="253"/>
      <c r="K201" s="253"/>
      <c r="L201" s="258"/>
      <c r="M201" s="259"/>
      <c r="N201" s="260"/>
      <c r="O201" s="260"/>
      <c r="P201" s="260"/>
      <c r="Q201" s="260"/>
      <c r="R201" s="260"/>
      <c r="S201" s="260"/>
      <c r="T201" s="261"/>
      <c r="U201" s="13"/>
      <c r="V201" s="13"/>
      <c r="W201" s="13"/>
      <c r="X201" s="13"/>
      <c r="Y201" s="13"/>
      <c r="Z201" s="13"/>
      <c r="AA201" s="13"/>
      <c r="AB201" s="13"/>
      <c r="AC201" s="13"/>
      <c r="AD201" s="13"/>
      <c r="AE201" s="13"/>
      <c r="AT201" s="262" t="s">
        <v>446</v>
      </c>
      <c r="AU201" s="262" t="s">
        <v>85</v>
      </c>
      <c r="AV201" s="13" t="s">
        <v>85</v>
      </c>
      <c r="AW201" s="13" t="s">
        <v>32</v>
      </c>
      <c r="AX201" s="13" t="s">
        <v>83</v>
      </c>
      <c r="AY201" s="262" t="s">
        <v>342</v>
      </c>
    </row>
    <row r="202" s="2" customFormat="1" ht="16.5" customHeight="1">
      <c r="A202" s="39"/>
      <c r="B202" s="40"/>
      <c r="C202" s="295" t="s">
        <v>428</v>
      </c>
      <c r="D202" s="295" t="s">
        <v>621</v>
      </c>
      <c r="E202" s="296" t="s">
        <v>672</v>
      </c>
      <c r="F202" s="297" t="s">
        <v>673</v>
      </c>
      <c r="G202" s="298" t="s">
        <v>462</v>
      </c>
      <c r="H202" s="299">
        <v>168.59999999999999</v>
      </c>
      <c r="I202" s="300"/>
      <c r="J202" s="301">
        <f>ROUND(I202*H202,2)</f>
        <v>0</v>
      </c>
      <c r="K202" s="297" t="s">
        <v>1</v>
      </c>
      <c r="L202" s="302"/>
      <c r="M202" s="303" t="s">
        <v>1</v>
      </c>
      <c r="N202" s="304" t="s">
        <v>41</v>
      </c>
      <c r="O202" s="92"/>
      <c r="P202" s="236">
        <f>O202*H202</f>
        <v>0</v>
      </c>
      <c r="Q202" s="236">
        <v>0</v>
      </c>
      <c r="R202" s="236">
        <f>Q202*H202</f>
        <v>0</v>
      </c>
      <c r="S202" s="236">
        <v>0</v>
      </c>
      <c r="T202" s="237">
        <f>S202*H202</f>
        <v>0</v>
      </c>
      <c r="U202" s="39"/>
      <c r="V202" s="39"/>
      <c r="W202" s="39"/>
      <c r="X202" s="39"/>
      <c r="Y202" s="39"/>
      <c r="Z202" s="39"/>
      <c r="AA202" s="39"/>
      <c r="AB202" s="39"/>
      <c r="AC202" s="39"/>
      <c r="AD202" s="39"/>
      <c r="AE202" s="39"/>
      <c r="AR202" s="238" t="s">
        <v>376</v>
      </c>
      <c r="AT202" s="238" t="s">
        <v>621</v>
      </c>
      <c r="AU202" s="238" t="s">
        <v>85</v>
      </c>
      <c r="AY202" s="18" t="s">
        <v>342</v>
      </c>
      <c r="BE202" s="239">
        <f>IF(N202="základní",J202,0)</f>
        <v>0</v>
      </c>
      <c r="BF202" s="239">
        <f>IF(N202="snížená",J202,0)</f>
        <v>0</v>
      </c>
      <c r="BG202" s="239">
        <f>IF(N202="zákl. přenesená",J202,0)</f>
        <v>0</v>
      </c>
      <c r="BH202" s="239">
        <f>IF(N202="sníž. přenesená",J202,0)</f>
        <v>0</v>
      </c>
      <c r="BI202" s="239">
        <f>IF(N202="nulová",J202,0)</f>
        <v>0</v>
      </c>
      <c r="BJ202" s="18" t="s">
        <v>83</v>
      </c>
      <c r="BK202" s="239">
        <f>ROUND(I202*H202,2)</f>
        <v>0</v>
      </c>
      <c r="BL202" s="18" t="s">
        <v>360</v>
      </c>
      <c r="BM202" s="238" t="s">
        <v>5333</v>
      </c>
    </row>
    <row r="203" s="2" customFormat="1">
      <c r="A203" s="39"/>
      <c r="B203" s="40"/>
      <c r="C203" s="41"/>
      <c r="D203" s="240" t="s">
        <v>349</v>
      </c>
      <c r="E203" s="41"/>
      <c r="F203" s="241" t="s">
        <v>673</v>
      </c>
      <c r="G203" s="41"/>
      <c r="H203" s="41"/>
      <c r="I203" s="242"/>
      <c r="J203" s="41"/>
      <c r="K203" s="41"/>
      <c r="L203" s="45"/>
      <c r="M203" s="243"/>
      <c r="N203" s="244"/>
      <c r="O203" s="92"/>
      <c r="P203" s="92"/>
      <c r="Q203" s="92"/>
      <c r="R203" s="92"/>
      <c r="S203" s="92"/>
      <c r="T203" s="93"/>
      <c r="U203" s="39"/>
      <c r="V203" s="39"/>
      <c r="W203" s="39"/>
      <c r="X203" s="39"/>
      <c r="Y203" s="39"/>
      <c r="Z203" s="39"/>
      <c r="AA203" s="39"/>
      <c r="AB203" s="39"/>
      <c r="AC203" s="39"/>
      <c r="AD203" s="39"/>
      <c r="AE203" s="39"/>
      <c r="AT203" s="18" t="s">
        <v>349</v>
      </c>
      <c r="AU203" s="18" t="s">
        <v>85</v>
      </c>
    </row>
    <row r="204" s="13" customFormat="1">
      <c r="A204" s="13"/>
      <c r="B204" s="252"/>
      <c r="C204" s="253"/>
      <c r="D204" s="240" t="s">
        <v>446</v>
      </c>
      <c r="E204" s="254" t="s">
        <v>1</v>
      </c>
      <c r="F204" s="255" t="s">
        <v>5334</v>
      </c>
      <c r="G204" s="253"/>
      <c r="H204" s="256">
        <v>168.59999999999999</v>
      </c>
      <c r="I204" s="257"/>
      <c r="J204" s="253"/>
      <c r="K204" s="253"/>
      <c r="L204" s="258"/>
      <c r="M204" s="259"/>
      <c r="N204" s="260"/>
      <c r="O204" s="260"/>
      <c r="P204" s="260"/>
      <c r="Q204" s="260"/>
      <c r="R204" s="260"/>
      <c r="S204" s="260"/>
      <c r="T204" s="261"/>
      <c r="U204" s="13"/>
      <c r="V204" s="13"/>
      <c r="W204" s="13"/>
      <c r="X204" s="13"/>
      <c r="Y204" s="13"/>
      <c r="Z204" s="13"/>
      <c r="AA204" s="13"/>
      <c r="AB204" s="13"/>
      <c r="AC204" s="13"/>
      <c r="AD204" s="13"/>
      <c r="AE204" s="13"/>
      <c r="AT204" s="262" t="s">
        <v>446</v>
      </c>
      <c r="AU204" s="262" t="s">
        <v>85</v>
      </c>
      <c r="AV204" s="13" t="s">
        <v>85</v>
      </c>
      <c r="AW204" s="13" t="s">
        <v>32</v>
      </c>
      <c r="AX204" s="13" t="s">
        <v>83</v>
      </c>
      <c r="AY204" s="262" t="s">
        <v>342</v>
      </c>
    </row>
    <row r="205" s="2" customFormat="1" ht="16.5" customHeight="1">
      <c r="A205" s="39"/>
      <c r="B205" s="40"/>
      <c r="C205" s="227" t="s">
        <v>606</v>
      </c>
      <c r="D205" s="227" t="s">
        <v>343</v>
      </c>
      <c r="E205" s="228" t="s">
        <v>655</v>
      </c>
      <c r="F205" s="229" t="s">
        <v>656</v>
      </c>
      <c r="G205" s="230" t="s">
        <v>473</v>
      </c>
      <c r="H205" s="231">
        <v>1836</v>
      </c>
      <c r="I205" s="232"/>
      <c r="J205" s="233">
        <f>ROUND(I205*H205,2)</f>
        <v>0</v>
      </c>
      <c r="K205" s="229" t="s">
        <v>443</v>
      </c>
      <c r="L205" s="45"/>
      <c r="M205" s="234" t="s">
        <v>1</v>
      </c>
      <c r="N205" s="235" t="s">
        <v>41</v>
      </c>
      <c r="O205" s="92"/>
      <c r="P205" s="236">
        <f>O205*H205</f>
        <v>0</v>
      </c>
      <c r="Q205" s="236">
        <v>0</v>
      </c>
      <c r="R205" s="236">
        <f>Q205*H205</f>
        <v>0</v>
      </c>
      <c r="S205" s="236">
        <v>0</v>
      </c>
      <c r="T205" s="237">
        <f>S205*H205</f>
        <v>0</v>
      </c>
      <c r="U205" s="39"/>
      <c r="V205" s="39"/>
      <c r="W205" s="39"/>
      <c r="X205" s="39"/>
      <c r="Y205" s="39"/>
      <c r="Z205" s="39"/>
      <c r="AA205" s="39"/>
      <c r="AB205" s="39"/>
      <c r="AC205" s="39"/>
      <c r="AD205" s="39"/>
      <c r="AE205" s="39"/>
      <c r="AR205" s="238" t="s">
        <v>360</v>
      </c>
      <c r="AT205" s="238" t="s">
        <v>343</v>
      </c>
      <c r="AU205" s="238" t="s">
        <v>85</v>
      </c>
      <c r="AY205" s="18" t="s">
        <v>342</v>
      </c>
      <c r="BE205" s="239">
        <f>IF(N205="základní",J205,0)</f>
        <v>0</v>
      </c>
      <c r="BF205" s="239">
        <f>IF(N205="snížená",J205,0)</f>
        <v>0</v>
      </c>
      <c r="BG205" s="239">
        <f>IF(N205="zákl. přenesená",J205,0)</f>
        <v>0</v>
      </c>
      <c r="BH205" s="239">
        <f>IF(N205="sníž. přenesená",J205,0)</f>
        <v>0</v>
      </c>
      <c r="BI205" s="239">
        <f>IF(N205="nulová",J205,0)</f>
        <v>0</v>
      </c>
      <c r="BJ205" s="18" t="s">
        <v>83</v>
      </c>
      <c r="BK205" s="239">
        <f>ROUND(I205*H205,2)</f>
        <v>0</v>
      </c>
      <c r="BL205" s="18" t="s">
        <v>360</v>
      </c>
      <c r="BM205" s="238" t="s">
        <v>5335</v>
      </c>
    </row>
    <row r="206" s="2" customFormat="1">
      <c r="A206" s="39"/>
      <c r="B206" s="40"/>
      <c r="C206" s="41"/>
      <c r="D206" s="240" t="s">
        <v>349</v>
      </c>
      <c r="E206" s="41"/>
      <c r="F206" s="241" t="s">
        <v>658</v>
      </c>
      <c r="G206" s="41"/>
      <c r="H206" s="41"/>
      <c r="I206" s="242"/>
      <c r="J206" s="41"/>
      <c r="K206" s="41"/>
      <c r="L206" s="45"/>
      <c r="M206" s="243"/>
      <c r="N206" s="244"/>
      <c r="O206" s="92"/>
      <c r="P206" s="92"/>
      <c r="Q206" s="92"/>
      <c r="R206" s="92"/>
      <c r="S206" s="92"/>
      <c r="T206" s="93"/>
      <c r="U206" s="39"/>
      <c r="V206" s="39"/>
      <c r="W206" s="39"/>
      <c r="X206" s="39"/>
      <c r="Y206" s="39"/>
      <c r="Z206" s="39"/>
      <c r="AA206" s="39"/>
      <c r="AB206" s="39"/>
      <c r="AC206" s="39"/>
      <c r="AD206" s="39"/>
      <c r="AE206" s="39"/>
      <c r="AT206" s="18" t="s">
        <v>349</v>
      </c>
      <c r="AU206" s="18" t="s">
        <v>85</v>
      </c>
    </row>
    <row r="207" s="13" customFormat="1">
      <c r="A207" s="13"/>
      <c r="B207" s="252"/>
      <c r="C207" s="253"/>
      <c r="D207" s="240" t="s">
        <v>446</v>
      </c>
      <c r="E207" s="254" t="s">
        <v>1</v>
      </c>
      <c r="F207" s="255" t="s">
        <v>5336</v>
      </c>
      <c r="G207" s="253"/>
      <c r="H207" s="256">
        <v>721</v>
      </c>
      <c r="I207" s="257"/>
      <c r="J207" s="253"/>
      <c r="K207" s="253"/>
      <c r="L207" s="258"/>
      <c r="M207" s="259"/>
      <c r="N207" s="260"/>
      <c r="O207" s="260"/>
      <c r="P207" s="260"/>
      <c r="Q207" s="260"/>
      <c r="R207" s="260"/>
      <c r="S207" s="260"/>
      <c r="T207" s="261"/>
      <c r="U207" s="13"/>
      <c r="V207" s="13"/>
      <c r="W207" s="13"/>
      <c r="X207" s="13"/>
      <c r="Y207" s="13"/>
      <c r="Z207" s="13"/>
      <c r="AA207" s="13"/>
      <c r="AB207" s="13"/>
      <c r="AC207" s="13"/>
      <c r="AD207" s="13"/>
      <c r="AE207" s="13"/>
      <c r="AT207" s="262" t="s">
        <v>446</v>
      </c>
      <c r="AU207" s="262" t="s">
        <v>85</v>
      </c>
      <c r="AV207" s="13" t="s">
        <v>85</v>
      </c>
      <c r="AW207" s="13" t="s">
        <v>32</v>
      </c>
      <c r="AX207" s="13" t="s">
        <v>76</v>
      </c>
      <c r="AY207" s="262" t="s">
        <v>342</v>
      </c>
    </row>
    <row r="208" s="13" customFormat="1">
      <c r="A208" s="13"/>
      <c r="B208" s="252"/>
      <c r="C208" s="253"/>
      <c r="D208" s="240" t="s">
        <v>446</v>
      </c>
      <c r="E208" s="254" t="s">
        <v>1</v>
      </c>
      <c r="F208" s="255" t="s">
        <v>5337</v>
      </c>
      <c r="G208" s="253"/>
      <c r="H208" s="256">
        <v>76</v>
      </c>
      <c r="I208" s="257"/>
      <c r="J208" s="253"/>
      <c r="K208" s="253"/>
      <c r="L208" s="258"/>
      <c r="M208" s="259"/>
      <c r="N208" s="260"/>
      <c r="O208" s="260"/>
      <c r="P208" s="260"/>
      <c r="Q208" s="260"/>
      <c r="R208" s="260"/>
      <c r="S208" s="260"/>
      <c r="T208" s="261"/>
      <c r="U208" s="13"/>
      <c r="V208" s="13"/>
      <c r="W208" s="13"/>
      <c r="X208" s="13"/>
      <c r="Y208" s="13"/>
      <c r="Z208" s="13"/>
      <c r="AA208" s="13"/>
      <c r="AB208" s="13"/>
      <c r="AC208" s="13"/>
      <c r="AD208" s="13"/>
      <c r="AE208" s="13"/>
      <c r="AT208" s="262" t="s">
        <v>446</v>
      </c>
      <c r="AU208" s="262" t="s">
        <v>85</v>
      </c>
      <c r="AV208" s="13" t="s">
        <v>85</v>
      </c>
      <c r="AW208" s="13" t="s">
        <v>32</v>
      </c>
      <c r="AX208" s="13" t="s">
        <v>76</v>
      </c>
      <c r="AY208" s="262" t="s">
        <v>342</v>
      </c>
    </row>
    <row r="209" s="13" customFormat="1">
      <c r="A209" s="13"/>
      <c r="B209" s="252"/>
      <c r="C209" s="253"/>
      <c r="D209" s="240" t="s">
        <v>446</v>
      </c>
      <c r="E209" s="254" t="s">
        <v>1</v>
      </c>
      <c r="F209" s="255" t="s">
        <v>5338</v>
      </c>
      <c r="G209" s="253"/>
      <c r="H209" s="256">
        <v>13</v>
      </c>
      <c r="I209" s="257"/>
      <c r="J209" s="253"/>
      <c r="K209" s="253"/>
      <c r="L209" s="258"/>
      <c r="M209" s="259"/>
      <c r="N209" s="260"/>
      <c r="O209" s="260"/>
      <c r="P209" s="260"/>
      <c r="Q209" s="260"/>
      <c r="R209" s="260"/>
      <c r="S209" s="260"/>
      <c r="T209" s="261"/>
      <c r="U209" s="13"/>
      <c r="V209" s="13"/>
      <c r="W209" s="13"/>
      <c r="X209" s="13"/>
      <c r="Y209" s="13"/>
      <c r="Z209" s="13"/>
      <c r="AA209" s="13"/>
      <c r="AB209" s="13"/>
      <c r="AC209" s="13"/>
      <c r="AD209" s="13"/>
      <c r="AE209" s="13"/>
      <c r="AT209" s="262" t="s">
        <v>446</v>
      </c>
      <c r="AU209" s="262" t="s">
        <v>85</v>
      </c>
      <c r="AV209" s="13" t="s">
        <v>85</v>
      </c>
      <c r="AW209" s="13" t="s">
        <v>32</v>
      </c>
      <c r="AX209" s="13" t="s">
        <v>76</v>
      </c>
      <c r="AY209" s="262" t="s">
        <v>342</v>
      </c>
    </row>
    <row r="210" s="13" customFormat="1">
      <c r="A210" s="13"/>
      <c r="B210" s="252"/>
      <c r="C210" s="253"/>
      <c r="D210" s="240" t="s">
        <v>446</v>
      </c>
      <c r="E210" s="254" t="s">
        <v>1</v>
      </c>
      <c r="F210" s="255" t="s">
        <v>5339</v>
      </c>
      <c r="G210" s="253"/>
      <c r="H210" s="256">
        <v>7</v>
      </c>
      <c r="I210" s="257"/>
      <c r="J210" s="253"/>
      <c r="K210" s="253"/>
      <c r="L210" s="258"/>
      <c r="M210" s="259"/>
      <c r="N210" s="260"/>
      <c r="O210" s="260"/>
      <c r="P210" s="260"/>
      <c r="Q210" s="260"/>
      <c r="R210" s="260"/>
      <c r="S210" s="260"/>
      <c r="T210" s="261"/>
      <c r="U210" s="13"/>
      <c r="V210" s="13"/>
      <c r="W210" s="13"/>
      <c r="X210" s="13"/>
      <c r="Y210" s="13"/>
      <c r="Z210" s="13"/>
      <c r="AA210" s="13"/>
      <c r="AB210" s="13"/>
      <c r="AC210" s="13"/>
      <c r="AD210" s="13"/>
      <c r="AE210" s="13"/>
      <c r="AT210" s="262" t="s">
        <v>446</v>
      </c>
      <c r="AU210" s="262" t="s">
        <v>85</v>
      </c>
      <c r="AV210" s="13" t="s">
        <v>85</v>
      </c>
      <c r="AW210" s="13" t="s">
        <v>32</v>
      </c>
      <c r="AX210" s="13" t="s">
        <v>76</v>
      </c>
      <c r="AY210" s="262" t="s">
        <v>342</v>
      </c>
    </row>
    <row r="211" s="13" customFormat="1">
      <c r="A211" s="13"/>
      <c r="B211" s="252"/>
      <c r="C211" s="253"/>
      <c r="D211" s="240" t="s">
        <v>446</v>
      </c>
      <c r="E211" s="254" t="s">
        <v>1</v>
      </c>
      <c r="F211" s="255" t="s">
        <v>5340</v>
      </c>
      <c r="G211" s="253"/>
      <c r="H211" s="256">
        <v>1019</v>
      </c>
      <c r="I211" s="257"/>
      <c r="J211" s="253"/>
      <c r="K211" s="253"/>
      <c r="L211" s="258"/>
      <c r="M211" s="259"/>
      <c r="N211" s="260"/>
      <c r="O211" s="260"/>
      <c r="P211" s="260"/>
      <c r="Q211" s="260"/>
      <c r="R211" s="260"/>
      <c r="S211" s="260"/>
      <c r="T211" s="261"/>
      <c r="U211" s="13"/>
      <c r="V211" s="13"/>
      <c r="W211" s="13"/>
      <c r="X211" s="13"/>
      <c r="Y211" s="13"/>
      <c r="Z211" s="13"/>
      <c r="AA211" s="13"/>
      <c r="AB211" s="13"/>
      <c r="AC211" s="13"/>
      <c r="AD211" s="13"/>
      <c r="AE211" s="13"/>
      <c r="AT211" s="262" t="s">
        <v>446</v>
      </c>
      <c r="AU211" s="262" t="s">
        <v>85</v>
      </c>
      <c r="AV211" s="13" t="s">
        <v>85</v>
      </c>
      <c r="AW211" s="13" t="s">
        <v>32</v>
      </c>
      <c r="AX211" s="13" t="s">
        <v>76</v>
      </c>
      <c r="AY211" s="262" t="s">
        <v>342</v>
      </c>
    </row>
    <row r="212" s="16" customFormat="1">
      <c r="A212" s="16"/>
      <c r="B212" s="284"/>
      <c r="C212" s="285"/>
      <c r="D212" s="240" t="s">
        <v>446</v>
      </c>
      <c r="E212" s="286" t="s">
        <v>1</v>
      </c>
      <c r="F212" s="287" t="s">
        <v>500</v>
      </c>
      <c r="G212" s="285"/>
      <c r="H212" s="288">
        <v>1836</v>
      </c>
      <c r="I212" s="289"/>
      <c r="J212" s="285"/>
      <c r="K212" s="285"/>
      <c r="L212" s="290"/>
      <c r="M212" s="291"/>
      <c r="N212" s="292"/>
      <c r="O212" s="292"/>
      <c r="P212" s="292"/>
      <c r="Q212" s="292"/>
      <c r="R212" s="292"/>
      <c r="S212" s="292"/>
      <c r="T212" s="293"/>
      <c r="U212" s="16"/>
      <c r="V212" s="16"/>
      <c r="W212" s="16"/>
      <c r="X212" s="16"/>
      <c r="Y212" s="16"/>
      <c r="Z212" s="16"/>
      <c r="AA212" s="16"/>
      <c r="AB212" s="16"/>
      <c r="AC212" s="16"/>
      <c r="AD212" s="16"/>
      <c r="AE212" s="16"/>
      <c r="AT212" s="294" t="s">
        <v>446</v>
      </c>
      <c r="AU212" s="294" t="s">
        <v>85</v>
      </c>
      <c r="AV212" s="16" t="s">
        <v>360</v>
      </c>
      <c r="AW212" s="16" t="s">
        <v>32</v>
      </c>
      <c r="AX212" s="16" t="s">
        <v>83</v>
      </c>
      <c r="AY212" s="294" t="s">
        <v>342</v>
      </c>
    </row>
    <row r="213" s="2" customFormat="1" ht="16.5" customHeight="1">
      <c r="A213" s="39"/>
      <c r="B213" s="40"/>
      <c r="C213" s="227" t="s">
        <v>613</v>
      </c>
      <c r="D213" s="227" t="s">
        <v>343</v>
      </c>
      <c r="E213" s="228" t="s">
        <v>666</v>
      </c>
      <c r="F213" s="229" t="s">
        <v>667</v>
      </c>
      <c r="G213" s="230" t="s">
        <v>473</v>
      </c>
      <c r="H213" s="231">
        <v>185</v>
      </c>
      <c r="I213" s="232"/>
      <c r="J213" s="233">
        <f>ROUND(I213*H213,2)</f>
        <v>0</v>
      </c>
      <c r="K213" s="229" t="s">
        <v>443</v>
      </c>
      <c r="L213" s="45"/>
      <c r="M213" s="234" t="s">
        <v>1</v>
      </c>
      <c r="N213" s="235" t="s">
        <v>41</v>
      </c>
      <c r="O213" s="92"/>
      <c r="P213" s="236">
        <f>O213*H213</f>
        <v>0</v>
      </c>
      <c r="Q213" s="236">
        <v>0</v>
      </c>
      <c r="R213" s="236">
        <f>Q213*H213</f>
        <v>0</v>
      </c>
      <c r="S213" s="236">
        <v>0</v>
      </c>
      <c r="T213" s="237">
        <f>S213*H213</f>
        <v>0</v>
      </c>
      <c r="U213" s="39"/>
      <c r="V213" s="39"/>
      <c r="W213" s="39"/>
      <c r="X213" s="39"/>
      <c r="Y213" s="39"/>
      <c r="Z213" s="39"/>
      <c r="AA213" s="39"/>
      <c r="AB213" s="39"/>
      <c r="AC213" s="39"/>
      <c r="AD213" s="39"/>
      <c r="AE213" s="39"/>
      <c r="AR213" s="238" t="s">
        <v>360</v>
      </c>
      <c r="AT213" s="238" t="s">
        <v>343</v>
      </c>
      <c r="AU213" s="238" t="s">
        <v>85</v>
      </c>
      <c r="AY213" s="18" t="s">
        <v>342</v>
      </c>
      <c r="BE213" s="239">
        <f>IF(N213="základní",J213,0)</f>
        <v>0</v>
      </c>
      <c r="BF213" s="239">
        <f>IF(N213="snížená",J213,0)</f>
        <v>0</v>
      </c>
      <c r="BG213" s="239">
        <f>IF(N213="zákl. přenesená",J213,0)</f>
        <v>0</v>
      </c>
      <c r="BH213" s="239">
        <f>IF(N213="sníž. přenesená",J213,0)</f>
        <v>0</v>
      </c>
      <c r="BI213" s="239">
        <f>IF(N213="nulová",J213,0)</f>
        <v>0</v>
      </c>
      <c r="BJ213" s="18" t="s">
        <v>83</v>
      </c>
      <c r="BK213" s="239">
        <f>ROUND(I213*H213,2)</f>
        <v>0</v>
      </c>
      <c r="BL213" s="18" t="s">
        <v>360</v>
      </c>
      <c r="BM213" s="238" t="s">
        <v>5341</v>
      </c>
    </row>
    <row r="214" s="2" customFormat="1">
      <c r="A214" s="39"/>
      <c r="B214" s="40"/>
      <c r="C214" s="41"/>
      <c r="D214" s="240" t="s">
        <v>349</v>
      </c>
      <c r="E214" s="41"/>
      <c r="F214" s="241" t="s">
        <v>669</v>
      </c>
      <c r="G214" s="41"/>
      <c r="H214" s="41"/>
      <c r="I214" s="242"/>
      <c r="J214" s="41"/>
      <c r="K214" s="41"/>
      <c r="L214" s="45"/>
      <c r="M214" s="243"/>
      <c r="N214" s="244"/>
      <c r="O214" s="92"/>
      <c r="P214" s="92"/>
      <c r="Q214" s="92"/>
      <c r="R214" s="92"/>
      <c r="S214" s="92"/>
      <c r="T214" s="93"/>
      <c r="U214" s="39"/>
      <c r="V214" s="39"/>
      <c r="W214" s="39"/>
      <c r="X214" s="39"/>
      <c r="Y214" s="39"/>
      <c r="Z214" s="39"/>
      <c r="AA214" s="39"/>
      <c r="AB214" s="39"/>
      <c r="AC214" s="39"/>
      <c r="AD214" s="39"/>
      <c r="AE214" s="39"/>
      <c r="AT214" s="18" t="s">
        <v>349</v>
      </c>
      <c r="AU214" s="18" t="s">
        <v>85</v>
      </c>
    </row>
    <row r="215" s="13" customFormat="1">
      <c r="A215" s="13"/>
      <c r="B215" s="252"/>
      <c r="C215" s="253"/>
      <c r="D215" s="240" t="s">
        <v>446</v>
      </c>
      <c r="E215" s="254" t="s">
        <v>1</v>
      </c>
      <c r="F215" s="255" t="s">
        <v>5342</v>
      </c>
      <c r="G215" s="253"/>
      <c r="H215" s="256">
        <v>185</v>
      </c>
      <c r="I215" s="257"/>
      <c r="J215" s="253"/>
      <c r="K215" s="253"/>
      <c r="L215" s="258"/>
      <c r="M215" s="259"/>
      <c r="N215" s="260"/>
      <c r="O215" s="260"/>
      <c r="P215" s="260"/>
      <c r="Q215" s="260"/>
      <c r="R215" s="260"/>
      <c r="S215" s="260"/>
      <c r="T215" s="261"/>
      <c r="U215" s="13"/>
      <c r="V215" s="13"/>
      <c r="W215" s="13"/>
      <c r="X215" s="13"/>
      <c r="Y215" s="13"/>
      <c r="Z215" s="13"/>
      <c r="AA215" s="13"/>
      <c r="AB215" s="13"/>
      <c r="AC215" s="13"/>
      <c r="AD215" s="13"/>
      <c r="AE215" s="13"/>
      <c r="AT215" s="262" t="s">
        <v>446</v>
      </c>
      <c r="AU215" s="262" t="s">
        <v>85</v>
      </c>
      <c r="AV215" s="13" t="s">
        <v>85</v>
      </c>
      <c r="AW215" s="13" t="s">
        <v>32</v>
      </c>
      <c r="AX215" s="13" t="s">
        <v>83</v>
      </c>
      <c r="AY215" s="262" t="s">
        <v>342</v>
      </c>
    </row>
    <row r="216" s="12" customFormat="1" ht="22.8" customHeight="1">
      <c r="A216" s="12"/>
      <c r="B216" s="213"/>
      <c r="C216" s="214"/>
      <c r="D216" s="215" t="s">
        <v>75</v>
      </c>
      <c r="E216" s="246" t="s">
        <v>341</v>
      </c>
      <c r="F216" s="246" t="s">
        <v>676</v>
      </c>
      <c r="G216" s="214"/>
      <c r="H216" s="214"/>
      <c r="I216" s="217"/>
      <c r="J216" s="247">
        <f>BK216</f>
        <v>0</v>
      </c>
      <c r="K216" s="214"/>
      <c r="L216" s="219"/>
      <c r="M216" s="220"/>
      <c r="N216" s="221"/>
      <c r="O216" s="221"/>
      <c r="P216" s="222">
        <f>SUM(P217:P267)</f>
        <v>0</v>
      </c>
      <c r="Q216" s="221"/>
      <c r="R216" s="222">
        <f>SUM(R217:R267)</f>
        <v>460.72877</v>
      </c>
      <c r="S216" s="221"/>
      <c r="T216" s="223">
        <f>SUM(T217:T267)</f>
        <v>0</v>
      </c>
      <c r="U216" s="12"/>
      <c r="V216" s="12"/>
      <c r="W216" s="12"/>
      <c r="X216" s="12"/>
      <c r="Y216" s="12"/>
      <c r="Z216" s="12"/>
      <c r="AA216" s="12"/>
      <c r="AB216" s="12"/>
      <c r="AC216" s="12"/>
      <c r="AD216" s="12"/>
      <c r="AE216" s="12"/>
      <c r="AR216" s="224" t="s">
        <v>83</v>
      </c>
      <c r="AT216" s="225" t="s">
        <v>75</v>
      </c>
      <c r="AU216" s="225" t="s">
        <v>83</v>
      </c>
      <c r="AY216" s="224" t="s">
        <v>342</v>
      </c>
      <c r="BK216" s="226">
        <f>SUM(BK217:BK267)</f>
        <v>0</v>
      </c>
    </row>
    <row r="217" s="2" customFormat="1" ht="16.5" customHeight="1">
      <c r="A217" s="39"/>
      <c r="B217" s="40"/>
      <c r="C217" s="227" t="s">
        <v>7</v>
      </c>
      <c r="D217" s="227" t="s">
        <v>343</v>
      </c>
      <c r="E217" s="228" t="s">
        <v>678</v>
      </c>
      <c r="F217" s="229" t="s">
        <v>679</v>
      </c>
      <c r="G217" s="230" t="s">
        <v>473</v>
      </c>
      <c r="H217" s="231">
        <v>1039</v>
      </c>
      <c r="I217" s="232"/>
      <c r="J217" s="233">
        <f>ROUND(I217*H217,2)</f>
        <v>0</v>
      </c>
      <c r="K217" s="229" t="s">
        <v>443</v>
      </c>
      <c r="L217" s="45"/>
      <c r="M217" s="234" t="s">
        <v>1</v>
      </c>
      <c r="N217" s="235" t="s">
        <v>41</v>
      </c>
      <c r="O217" s="92"/>
      <c r="P217" s="236">
        <f>O217*H217</f>
        <v>0</v>
      </c>
      <c r="Q217" s="236">
        <v>0</v>
      </c>
      <c r="R217" s="236">
        <f>Q217*H217</f>
        <v>0</v>
      </c>
      <c r="S217" s="236">
        <v>0</v>
      </c>
      <c r="T217" s="237">
        <f>S217*H217</f>
        <v>0</v>
      </c>
      <c r="U217" s="39"/>
      <c r="V217" s="39"/>
      <c r="W217" s="39"/>
      <c r="X217" s="39"/>
      <c r="Y217" s="39"/>
      <c r="Z217" s="39"/>
      <c r="AA217" s="39"/>
      <c r="AB217" s="39"/>
      <c r="AC217" s="39"/>
      <c r="AD217" s="39"/>
      <c r="AE217" s="39"/>
      <c r="AR217" s="238" t="s">
        <v>360</v>
      </c>
      <c r="AT217" s="238" t="s">
        <v>343</v>
      </c>
      <c r="AU217" s="238" t="s">
        <v>85</v>
      </c>
      <c r="AY217" s="18" t="s">
        <v>342</v>
      </c>
      <c r="BE217" s="239">
        <f>IF(N217="základní",J217,0)</f>
        <v>0</v>
      </c>
      <c r="BF217" s="239">
        <f>IF(N217="snížená",J217,0)</f>
        <v>0</v>
      </c>
      <c r="BG217" s="239">
        <f>IF(N217="zákl. přenesená",J217,0)</f>
        <v>0</v>
      </c>
      <c r="BH217" s="239">
        <f>IF(N217="sníž. přenesená",J217,0)</f>
        <v>0</v>
      </c>
      <c r="BI217" s="239">
        <f>IF(N217="nulová",J217,0)</f>
        <v>0</v>
      </c>
      <c r="BJ217" s="18" t="s">
        <v>83</v>
      </c>
      <c r="BK217" s="239">
        <f>ROUND(I217*H217,2)</f>
        <v>0</v>
      </c>
      <c r="BL217" s="18" t="s">
        <v>360</v>
      </c>
      <c r="BM217" s="238" t="s">
        <v>5343</v>
      </c>
    </row>
    <row r="218" s="2" customFormat="1">
      <c r="A218" s="39"/>
      <c r="B218" s="40"/>
      <c r="C218" s="41"/>
      <c r="D218" s="240" t="s">
        <v>349</v>
      </c>
      <c r="E218" s="41"/>
      <c r="F218" s="241" t="s">
        <v>681</v>
      </c>
      <c r="G218" s="41"/>
      <c r="H218" s="41"/>
      <c r="I218" s="242"/>
      <c r="J218" s="41"/>
      <c r="K218" s="41"/>
      <c r="L218" s="45"/>
      <c r="M218" s="243"/>
      <c r="N218" s="244"/>
      <c r="O218" s="92"/>
      <c r="P218" s="92"/>
      <c r="Q218" s="92"/>
      <c r="R218" s="92"/>
      <c r="S218" s="92"/>
      <c r="T218" s="93"/>
      <c r="U218" s="39"/>
      <c r="V218" s="39"/>
      <c r="W218" s="39"/>
      <c r="X218" s="39"/>
      <c r="Y218" s="39"/>
      <c r="Z218" s="39"/>
      <c r="AA218" s="39"/>
      <c r="AB218" s="39"/>
      <c r="AC218" s="39"/>
      <c r="AD218" s="39"/>
      <c r="AE218" s="39"/>
      <c r="AT218" s="18" t="s">
        <v>349</v>
      </c>
      <c r="AU218" s="18" t="s">
        <v>85</v>
      </c>
    </row>
    <row r="219" s="13" customFormat="1">
      <c r="A219" s="13"/>
      <c r="B219" s="252"/>
      <c r="C219" s="253"/>
      <c r="D219" s="240" t="s">
        <v>446</v>
      </c>
      <c r="E219" s="254" t="s">
        <v>1</v>
      </c>
      <c r="F219" s="255" t="s">
        <v>5338</v>
      </c>
      <c r="G219" s="253"/>
      <c r="H219" s="256">
        <v>13</v>
      </c>
      <c r="I219" s="257"/>
      <c r="J219" s="253"/>
      <c r="K219" s="253"/>
      <c r="L219" s="258"/>
      <c r="M219" s="259"/>
      <c r="N219" s="260"/>
      <c r="O219" s="260"/>
      <c r="P219" s="260"/>
      <c r="Q219" s="260"/>
      <c r="R219" s="260"/>
      <c r="S219" s="260"/>
      <c r="T219" s="261"/>
      <c r="U219" s="13"/>
      <c r="V219" s="13"/>
      <c r="W219" s="13"/>
      <c r="X219" s="13"/>
      <c r="Y219" s="13"/>
      <c r="Z219" s="13"/>
      <c r="AA219" s="13"/>
      <c r="AB219" s="13"/>
      <c r="AC219" s="13"/>
      <c r="AD219" s="13"/>
      <c r="AE219" s="13"/>
      <c r="AT219" s="262" t="s">
        <v>446</v>
      </c>
      <c r="AU219" s="262" t="s">
        <v>85</v>
      </c>
      <c r="AV219" s="13" t="s">
        <v>85</v>
      </c>
      <c r="AW219" s="13" t="s">
        <v>32</v>
      </c>
      <c r="AX219" s="13" t="s">
        <v>76</v>
      </c>
      <c r="AY219" s="262" t="s">
        <v>342</v>
      </c>
    </row>
    <row r="220" s="13" customFormat="1">
      <c r="A220" s="13"/>
      <c r="B220" s="252"/>
      <c r="C220" s="253"/>
      <c r="D220" s="240" t="s">
        <v>446</v>
      </c>
      <c r="E220" s="254" t="s">
        <v>1</v>
      </c>
      <c r="F220" s="255" t="s">
        <v>5339</v>
      </c>
      <c r="G220" s="253"/>
      <c r="H220" s="256">
        <v>7</v>
      </c>
      <c r="I220" s="257"/>
      <c r="J220" s="253"/>
      <c r="K220" s="253"/>
      <c r="L220" s="258"/>
      <c r="M220" s="259"/>
      <c r="N220" s="260"/>
      <c r="O220" s="260"/>
      <c r="P220" s="260"/>
      <c r="Q220" s="260"/>
      <c r="R220" s="260"/>
      <c r="S220" s="260"/>
      <c r="T220" s="261"/>
      <c r="U220" s="13"/>
      <c r="V220" s="13"/>
      <c r="W220" s="13"/>
      <c r="X220" s="13"/>
      <c r="Y220" s="13"/>
      <c r="Z220" s="13"/>
      <c r="AA220" s="13"/>
      <c r="AB220" s="13"/>
      <c r="AC220" s="13"/>
      <c r="AD220" s="13"/>
      <c r="AE220" s="13"/>
      <c r="AT220" s="262" t="s">
        <v>446</v>
      </c>
      <c r="AU220" s="262" t="s">
        <v>85</v>
      </c>
      <c r="AV220" s="13" t="s">
        <v>85</v>
      </c>
      <c r="AW220" s="13" t="s">
        <v>32</v>
      </c>
      <c r="AX220" s="13" t="s">
        <v>76</v>
      </c>
      <c r="AY220" s="262" t="s">
        <v>342</v>
      </c>
    </row>
    <row r="221" s="13" customFormat="1">
      <c r="A221" s="13"/>
      <c r="B221" s="252"/>
      <c r="C221" s="253"/>
      <c r="D221" s="240" t="s">
        <v>446</v>
      </c>
      <c r="E221" s="254" t="s">
        <v>1</v>
      </c>
      <c r="F221" s="255" t="s">
        <v>5340</v>
      </c>
      <c r="G221" s="253"/>
      <c r="H221" s="256">
        <v>1019</v>
      </c>
      <c r="I221" s="257"/>
      <c r="J221" s="253"/>
      <c r="K221" s="253"/>
      <c r="L221" s="258"/>
      <c r="M221" s="259"/>
      <c r="N221" s="260"/>
      <c r="O221" s="260"/>
      <c r="P221" s="260"/>
      <c r="Q221" s="260"/>
      <c r="R221" s="260"/>
      <c r="S221" s="260"/>
      <c r="T221" s="261"/>
      <c r="U221" s="13"/>
      <c r="V221" s="13"/>
      <c r="W221" s="13"/>
      <c r="X221" s="13"/>
      <c r="Y221" s="13"/>
      <c r="Z221" s="13"/>
      <c r="AA221" s="13"/>
      <c r="AB221" s="13"/>
      <c r="AC221" s="13"/>
      <c r="AD221" s="13"/>
      <c r="AE221" s="13"/>
      <c r="AT221" s="262" t="s">
        <v>446</v>
      </c>
      <c r="AU221" s="262" t="s">
        <v>85</v>
      </c>
      <c r="AV221" s="13" t="s">
        <v>85</v>
      </c>
      <c r="AW221" s="13" t="s">
        <v>32</v>
      </c>
      <c r="AX221" s="13" t="s">
        <v>76</v>
      </c>
      <c r="AY221" s="262" t="s">
        <v>342</v>
      </c>
    </row>
    <row r="222" s="16" customFormat="1">
      <c r="A222" s="16"/>
      <c r="B222" s="284"/>
      <c r="C222" s="285"/>
      <c r="D222" s="240" t="s">
        <v>446</v>
      </c>
      <c r="E222" s="286" t="s">
        <v>1</v>
      </c>
      <c r="F222" s="287" t="s">
        <v>500</v>
      </c>
      <c r="G222" s="285"/>
      <c r="H222" s="288">
        <v>1039</v>
      </c>
      <c r="I222" s="289"/>
      <c r="J222" s="285"/>
      <c r="K222" s="285"/>
      <c r="L222" s="290"/>
      <c r="M222" s="291"/>
      <c r="N222" s="292"/>
      <c r="O222" s="292"/>
      <c r="P222" s="292"/>
      <c r="Q222" s="292"/>
      <c r="R222" s="292"/>
      <c r="S222" s="292"/>
      <c r="T222" s="293"/>
      <c r="U222" s="16"/>
      <c r="V222" s="16"/>
      <c r="W222" s="16"/>
      <c r="X222" s="16"/>
      <c r="Y222" s="16"/>
      <c r="Z222" s="16"/>
      <c r="AA222" s="16"/>
      <c r="AB222" s="16"/>
      <c r="AC222" s="16"/>
      <c r="AD222" s="16"/>
      <c r="AE222" s="16"/>
      <c r="AT222" s="294" t="s">
        <v>446</v>
      </c>
      <c r="AU222" s="294" t="s">
        <v>85</v>
      </c>
      <c r="AV222" s="16" t="s">
        <v>360</v>
      </c>
      <c r="AW222" s="16" t="s">
        <v>32</v>
      </c>
      <c r="AX222" s="16" t="s">
        <v>83</v>
      </c>
      <c r="AY222" s="294" t="s">
        <v>342</v>
      </c>
    </row>
    <row r="223" s="2" customFormat="1" ht="16.5" customHeight="1">
      <c r="A223" s="39"/>
      <c r="B223" s="40"/>
      <c r="C223" s="227" t="s">
        <v>626</v>
      </c>
      <c r="D223" s="227" t="s">
        <v>343</v>
      </c>
      <c r="E223" s="228" t="s">
        <v>693</v>
      </c>
      <c r="F223" s="229" t="s">
        <v>694</v>
      </c>
      <c r="G223" s="230" t="s">
        <v>473</v>
      </c>
      <c r="H223" s="231">
        <v>797</v>
      </c>
      <c r="I223" s="232"/>
      <c r="J223" s="233">
        <f>ROUND(I223*H223,2)</f>
        <v>0</v>
      </c>
      <c r="K223" s="229" t="s">
        <v>443</v>
      </c>
      <c r="L223" s="45"/>
      <c r="M223" s="234" t="s">
        <v>1</v>
      </c>
      <c r="N223" s="235" t="s">
        <v>41</v>
      </c>
      <c r="O223" s="92"/>
      <c r="P223" s="236">
        <f>O223*H223</f>
        <v>0</v>
      </c>
      <c r="Q223" s="236">
        <v>0</v>
      </c>
      <c r="R223" s="236">
        <f>Q223*H223</f>
        <v>0</v>
      </c>
      <c r="S223" s="236">
        <v>0</v>
      </c>
      <c r="T223" s="237">
        <f>S223*H223</f>
        <v>0</v>
      </c>
      <c r="U223" s="39"/>
      <c r="V223" s="39"/>
      <c r="W223" s="39"/>
      <c r="X223" s="39"/>
      <c r="Y223" s="39"/>
      <c r="Z223" s="39"/>
      <c r="AA223" s="39"/>
      <c r="AB223" s="39"/>
      <c r="AC223" s="39"/>
      <c r="AD223" s="39"/>
      <c r="AE223" s="39"/>
      <c r="AR223" s="238" t="s">
        <v>360</v>
      </c>
      <c r="AT223" s="238" t="s">
        <v>343</v>
      </c>
      <c r="AU223" s="238" t="s">
        <v>85</v>
      </c>
      <c r="AY223" s="18" t="s">
        <v>342</v>
      </c>
      <c r="BE223" s="239">
        <f>IF(N223="základní",J223,0)</f>
        <v>0</v>
      </c>
      <c r="BF223" s="239">
        <f>IF(N223="snížená",J223,0)</f>
        <v>0</v>
      </c>
      <c r="BG223" s="239">
        <f>IF(N223="zákl. přenesená",J223,0)</f>
        <v>0</v>
      </c>
      <c r="BH223" s="239">
        <f>IF(N223="sníž. přenesená",J223,0)</f>
        <v>0</v>
      </c>
      <c r="BI223" s="239">
        <f>IF(N223="nulová",J223,0)</f>
        <v>0</v>
      </c>
      <c r="BJ223" s="18" t="s">
        <v>83</v>
      </c>
      <c r="BK223" s="239">
        <f>ROUND(I223*H223,2)</f>
        <v>0</v>
      </c>
      <c r="BL223" s="18" t="s">
        <v>360</v>
      </c>
      <c r="BM223" s="238" t="s">
        <v>5344</v>
      </c>
    </row>
    <row r="224" s="2" customFormat="1">
      <c r="A224" s="39"/>
      <c r="B224" s="40"/>
      <c r="C224" s="41"/>
      <c r="D224" s="240" t="s">
        <v>349</v>
      </c>
      <c r="E224" s="41"/>
      <c r="F224" s="241" t="s">
        <v>696</v>
      </c>
      <c r="G224" s="41"/>
      <c r="H224" s="41"/>
      <c r="I224" s="242"/>
      <c r="J224" s="41"/>
      <c r="K224" s="41"/>
      <c r="L224" s="45"/>
      <c r="M224" s="243"/>
      <c r="N224" s="244"/>
      <c r="O224" s="92"/>
      <c r="P224" s="92"/>
      <c r="Q224" s="92"/>
      <c r="R224" s="92"/>
      <c r="S224" s="92"/>
      <c r="T224" s="93"/>
      <c r="U224" s="39"/>
      <c r="V224" s="39"/>
      <c r="W224" s="39"/>
      <c r="X224" s="39"/>
      <c r="Y224" s="39"/>
      <c r="Z224" s="39"/>
      <c r="AA224" s="39"/>
      <c r="AB224" s="39"/>
      <c r="AC224" s="39"/>
      <c r="AD224" s="39"/>
      <c r="AE224" s="39"/>
      <c r="AT224" s="18" t="s">
        <v>349</v>
      </c>
      <c r="AU224" s="18" t="s">
        <v>85</v>
      </c>
    </row>
    <row r="225" s="14" customFormat="1">
      <c r="A225" s="14"/>
      <c r="B225" s="263"/>
      <c r="C225" s="264"/>
      <c r="D225" s="240" t="s">
        <v>446</v>
      </c>
      <c r="E225" s="265" t="s">
        <v>1</v>
      </c>
      <c r="F225" s="266" t="s">
        <v>698</v>
      </c>
      <c r="G225" s="264"/>
      <c r="H225" s="265" t="s">
        <v>1</v>
      </c>
      <c r="I225" s="267"/>
      <c r="J225" s="264"/>
      <c r="K225" s="264"/>
      <c r="L225" s="268"/>
      <c r="M225" s="269"/>
      <c r="N225" s="270"/>
      <c r="O225" s="270"/>
      <c r="P225" s="270"/>
      <c r="Q225" s="270"/>
      <c r="R225" s="270"/>
      <c r="S225" s="270"/>
      <c r="T225" s="271"/>
      <c r="U225" s="14"/>
      <c r="V225" s="14"/>
      <c r="W225" s="14"/>
      <c r="X225" s="14"/>
      <c r="Y225" s="14"/>
      <c r="Z225" s="14"/>
      <c r="AA225" s="14"/>
      <c r="AB225" s="14"/>
      <c r="AC225" s="14"/>
      <c r="AD225" s="14"/>
      <c r="AE225" s="14"/>
      <c r="AT225" s="272" t="s">
        <v>446</v>
      </c>
      <c r="AU225" s="272" t="s">
        <v>85</v>
      </c>
      <c r="AV225" s="14" t="s">
        <v>83</v>
      </c>
      <c r="AW225" s="14" t="s">
        <v>32</v>
      </c>
      <c r="AX225" s="14" t="s">
        <v>76</v>
      </c>
      <c r="AY225" s="272" t="s">
        <v>342</v>
      </c>
    </row>
    <row r="226" s="13" customFormat="1">
      <c r="A226" s="13"/>
      <c r="B226" s="252"/>
      <c r="C226" s="253"/>
      <c r="D226" s="240" t="s">
        <v>446</v>
      </c>
      <c r="E226" s="254" t="s">
        <v>1</v>
      </c>
      <c r="F226" s="255" t="s">
        <v>5336</v>
      </c>
      <c r="G226" s="253"/>
      <c r="H226" s="256">
        <v>721</v>
      </c>
      <c r="I226" s="257"/>
      <c r="J226" s="253"/>
      <c r="K226" s="253"/>
      <c r="L226" s="258"/>
      <c r="M226" s="259"/>
      <c r="N226" s="260"/>
      <c r="O226" s="260"/>
      <c r="P226" s="260"/>
      <c r="Q226" s="260"/>
      <c r="R226" s="260"/>
      <c r="S226" s="260"/>
      <c r="T226" s="261"/>
      <c r="U226" s="13"/>
      <c r="V226" s="13"/>
      <c r="W226" s="13"/>
      <c r="X226" s="13"/>
      <c r="Y226" s="13"/>
      <c r="Z226" s="13"/>
      <c r="AA226" s="13"/>
      <c r="AB226" s="13"/>
      <c r="AC226" s="13"/>
      <c r="AD226" s="13"/>
      <c r="AE226" s="13"/>
      <c r="AT226" s="262" t="s">
        <v>446</v>
      </c>
      <c r="AU226" s="262" t="s">
        <v>85</v>
      </c>
      <c r="AV226" s="13" t="s">
        <v>85</v>
      </c>
      <c r="AW226" s="13" t="s">
        <v>32</v>
      </c>
      <c r="AX226" s="13" t="s">
        <v>76</v>
      </c>
      <c r="AY226" s="262" t="s">
        <v>342</v>
      </c>
    </row>
    <row r="227" s="13" customFormat="1">
      <c r="A227" s="13"/>
      <c r="B227" s="252"/>
      <c r="C227" s="253"/>
      <c r="D227" s="240" t="s">
        <v>446</v>
      </c>
      <c r="E227" s="254" t="s">
        <v>1</v>
      </c>
      <c r="F227" s="255" t="s">
        <v>5337</v>
      </c>
      <c r="G227" s="253"/>
      <c r="H227" s="256">
        <v>76</v>
      </c>
      <c r="I227" s="257"/>
      <c r="J227" s="253"/>
      <c r="K227" s="253"/>
      <c r="L227" s="258"/>
      <c r="M227" s="259"/>
      <c r="N227" s="260"/>
      <c r="O227" s="260"/>
      <c r="P227" s="260"/>
      <c r="Q227" s="260"/>
      <c r="R227" s="260"/>
      <c r="S227" s="260"/>
      <c r="T227" s="261"/>
      <c r="U227" s="13"/>
      <c r="V227" s="13"/>
      <c r="W227" s="13"/>
      <c r="X227" s="13"/>
      <c r="Y227" s="13"/>
      <c r="Z227" s="13"/>
      <c r="AA227" s="13"/>
      <c r="AB227" s="13"/>
      <c r="AC227" s="13"/>
      <c r="AD227" s="13"/>
      <c r="AE227" s="13"/>
      <c r="AT227" s="262" t="s">
        <v>446</v>
      </c>
      <c r="AU227" s="262" t="s">
        <v>85</v>
      </c>
      <c r="AV227" s="13" t="s">
        <v>85</v>
      </c>
      <c r="AW227" s="13" t="s">
        <v>32</v>
      </c>
      <c r="AX227" s="13" t="s">
        <v>76</v>
      </c>
      <c r="AY227" s="262" t="s">
        <v>342</v>
      </c>
    </row>
    <row r="228" s="16" customFormat="1">
      <c r="A228" s="16"/>
      <c r="B228" s="284"/>
      <c r="C228" s="285"/>
      <c r="D228" s="240" t="s">
        <v>446</v>
      </c>
      <c r="E228" s="286" t="s">
        <v>1</v>
      </c>
      <c r="F228" s="287" t="s">
        <v>500</v>
      </c>
      <c r="G228" s="285"/>
      <c r="H228" s="288">
        <v>797</v>
      </c>
      <c r="I228" s="289"/>
      <c r="J228" s="285"/>
      <c r="K228" s="285"/>
      <c r="L228" s="290"/>
      <c r="M228" s="291"/>
      <c r="N228" s="292"/>
      <c r="O228" s="292"/>
      <c r="P228" s="292"/>
      <c r="Q228" s="292"/>
      <c r="R228" s="292"/>
      <c r="S228" s="292"/>
      <c r="T228" s="293"/>
      <c r="U228" s="16"/>
      <c r="V228" s="16"/>
      <c r="W228" s="16"/>
      <c r="X228" s="16"/>
      <c r="Y228" s="16"/>
      <c r="Z228" s="16"/>
      <c r="AA228" s="16"/>
      <c r="AB228" s="16"/>
      <c r="AC228" s="16"/>
      <c r="AD228" s="16"/>
      <c r="AE228" s="16"/>
      <c r="AT228" s="294" t="s">
        <v>446</v>
      </c>
      <c r="AU228" s="294" t="s">
        <v>85</v>
      </c>
      <c r="AV228" s="16" t="s">
        <v>360</v>
      </c>
      <c r="AW228" s="16" t="s">
        <v>32</v>
      </c>
      <c r="AX228" s="16" t="s">
        <v>83</v>
      </c>
      <c r="AY228" s="294" t="s">
        <v>342</v>
      </c>
    </row>
    <row r="229" s="2" customFormat="1" ht="16.5" customHeight="1">
      <c r="A229" s="39"/>
      <c r="B229" s="40"/>
      <c r="C229" s="227" t="s">
        <v>632</v>
      </c>
      <c r="D229" s="227" t="s">
        <v>343</v>
      </c>
      <c r="E229" s="228" t="s">
        <v>725</v>
      </c>
      <c r="F229" s="229" t="s">
        <v>726</v>
      </c>
      <c r="G229" s="230" t="s">
        <v>562</v>
      </c>
      <c r="H229" s="231">
        <v>9</v>
      </c>
      <c r="I229" s="232"/>
      <c r="J229" s="233">
        <f>ROUND(I229*H229,2)</f>
        <v>0</v>
      </c>
      <c r="K229" s="229" t="s">
        <v>443</v>
      </c>
      <c r="L229" s="45"/>
      <c r="M229" s="234" t="s">
        <v>1</v>
      </c>
      <c r="N229" s="235" t="s">
        <v>41</v>
      </c>
      <c r="O229" s="92"/>
      <c r="P229" s="236">
        <f>O229*H229</f>
        <v>0</v>
      </c>
      <c r="Q229" s="236">
        <v>0</v>
      </c>
      <c r="R229" s="236">
        <f>Q229*H229</f>
        <v>0</v>
      </c>
      <c r="S229" s="236">
        <v>0</v>
      </c>
      <c r="T229" s="237">
        <f>S229*H229</f>
        <v>0</v>
      </c>
      <c r="U229" s="39"/>
      <c r="V229" s="39"/>
      <c r="W229" s="39"/>
      <c r="X229" s="39"/>
      <c r="Y229" s="39"/>
      <c r="Z229" s="39"/>
      <c r="AA229" s="39"/>
      <c r="AB229" s="39"/>
      <c r="AC229" s="39"/>
      <c r="AD229" s="39"/>
      <c r="AE229" s="39"/>
      <c r="AR229" s="238" t="s">
        <v>360</v>
      </c>
      <c r="AT229" s="238" t="s">
        <v>343</v>
      </c>
      <c r="AU229" s="238" t="s">
        <v>85</v>
      </c>
      <c r="AY229" s="18" t="s">
        <v>342</v>
      </c>
      <c r="BE229" s="239">
        <f>IF(N229="základní",J229,0)</f>
        <v>0</v>
      </c>
      <c r="BF229" s="239">
        <f>IF(N229="snížená",J229,0)</f>
        <v>0</v>
      </c>
      <c r="BG229" s="239">
        <f>IF(N229="zákl. přenesená",J229,0)</f>
        <v>0</v>
      </c>
      <c r="BH229" s="239">
        <f>IF(N229="sníž. přenesená",J229,0)</f>
        <v>0</v>
      </c>
      <c r="BI229" s="239">
        <f>IF(N229="nulová",J229,0)</f>
        <v>0</v>
      </c>
      <c r="BJ229" s="18" t="s">
        <v>83</v>
      </c>
      <c r="BK229" s="239">
        <f>ROUND(I229*H229,2)</f>
        <v>0</v>
      </c>
      <c r="BL229" s="18" t="s">
        <v>360</v>
      </c>
      <c r="BM229" s="238" t="s">
        <v>5345</v>
      </c>
    </row>
    <row r="230" s="2" customFormat="1">
      <c r="A230" s="39"/>
      <c r="B230" s="40"/>
      <c r="C230" s="41"/>
      <c r="D230" s="240" t="s">
        <v>349</v>
      </c>
      <c r="E230" s="41"/>
      <c r="F230" s="241" t="s">
        <v>728</v>
      </c>
      <c r="G230" s="41"/>
      <c r="H230" s="41"/>
      <c r="I230" s="242"/>
      <c r="J230" s="41"/>
      <c r="K230" s="41"/>
      <c r="L230" s="45"/>
      <c r="M230" s="243"/>
      <c r="N230" s="244"/>
      <c r="O230" s="92"/>
      <c r="P230" s="92"/>
      <c r="Q230" s="92"/>
      <c r="R230" s="92"/>
      <c r="S230" s="92"/>
      <c r="T230" s="93"/>
      <c r="U230" s="39"/>
      <c r="V230" s="39"/>
      <c r="W230" s="39"/>
      <c r="X230" s="39"/>
      <c r="Y230" s="39"/>
      <c r="Z230" s="39"/>
      <c r="AA230" s="39"/>
      <c r="AB230" s="39"/>
      <c r="AC230" s="39"/>
      <c r="AD230" s="39"/>
      <c r="AE230" s="39"/>
      <c r="AT230" s="18" t="s">
        <v>349</v>
      </c>
      <c r="AU230" s="18" t="s">
        <v>85</v>
      </c>
    </row>
    <row r="231" s="13" customFormat="1">
      <c r="A231" s="13"/>
      <c r="B231" s="252"/>
      <c r="C231" s="253"/>
      <c r="D231" s="240" t="s">
        <v>446</v>
      </c>
      <c r="E231" s="254" t="s">
        <v>1</v>
      </c>
      <c r="F231" s="255" t="s">
        <v>1588</v>
      </c>
      <c r="G231" s="253"/>
      <c r="H231" s="256">
        <v>9</v>
      </c>
      <c r="I231" s="257"/>
      <c r="J231" s="253"/>
      <c r="K231" s="253"/>
      <c r="L231" s="258"/>
      <c r="M231" s="259"/>
      <c r="N231" s="260"/>
      <c r="O231" s="260"/>
      <c r="P231" s="260"/>
      <c r="Q231" s="260"/>
      <c r="R231" s="260"/>
      <c r="S231" s="260"/>
      <c r="T231" s="261"/>
      <c r="U231" s="13"/>
      <c r="V231" s="13"/>
      <c r="W231" s="13"/>
      <c r="X231" s="13"/>
      <c r="Y231" s="13"/>
      <c r="Z231" s="13"/>
      <c r="AA231" s="13"/>
      <c r="AB231" s="13"/>
      <c r="AC231" s="13"/>
      <c r="AD231" s="13"/>
      <c r="AE231" s="13"/>
      <c r="AT231" s="262" t="s">
        <v>446</v>
      </c>
      <c r="AU231" s="262" t="s">
        <v>85</v>
      </c>
      <c r="AV231" s="13" t="s">
        <v>85</v>
      </c>
      <c r="AW231" s="13" t="s">
        <v>32</v>
      </c>
      <c r="AX231" s="13" t="s">
        <v>83</v>
      </c>
      <c r="AY231" s="262" t="s">
        <v>342</v>
      </c>
    </row>
    <row r="232" s="2" customFormat="1" ht="16.5" customHeight="1">
      <c r="A232" s="39"/>
      <c r="B232" s="40"/>
      <c r="C232" s="227" t="s">
        <v>639</v>
      </c>
      <c r="D232" s="227" t="s">
        <v>343</v>
      </c>
      <c r="E232" s="228" t="s">
        <v>1428</v>
      </c>
      <c r="F232" s="229" t="s">
        <v>1429</v>
      </c>
      <c r="G232" s="230" t="s">
        <v>473</v>
      </c>
      <c r="H232" s="231">
        <v>1039</v>
      </c>
      <c r="I232" s="232"/>
      <c r="J232" s="233">
        <f>ROUND(I232*H232,2)</f>
        <v>0</v>
      </c>
      <c r="K232" s="229" t="s">
        <v>443</v>
      </c>
      <c r="L232" s="45"/>
      <c r="M232" s="234" t="s">
        <v>1</v>
      </c>
      <c r="N232" s="235" t="s">
        <v>41</v>
      </c>
      <c r="O232" s="92"/>
      <c r="P232" s="236">
        <f>O232*H232</f>
        <v>0</v>
      </c>
      <c r="Q232" s="236">
        <v>0.089219999999999994</v>
      </c>
      <c r="R232" s="236">
        <f>Q232*H232</f>
        <v>92.699579999999997</v>
      </c>
      <c r="S232" s="236">
        <v>0</v>
      </c>
      <c r="T232" s="237">
        <f>S232*H232</f>
        <v>0</v>
      </c>
      <c r="U232" s="39"/>
      <c r="V232" s="39"/>
      <c r="W232" s="39"/>
      <c r="X232" s="39"/>
      <c r="Y232" s="39"/>
      <c r="Z232" s="39"/>
      <c r="AA232" s="39"/>
      <c r="AB232" s="39"/>
      <c r="AC232" s="39"/>
      <c r="AD232" s="39"/>
      <c r="AE232" s="39"/>
      <c r="AR232" s="238" t="s">
        <v>360</v>
      </c>
      <c r="AT232" s="238" t="s">
        <v>343</v>
      </c>
      <c r="AU232" s="238" t="s">
        <v>85</v>
      </c>
      <c r="AY232" s="18" t="s">
        <v>342</v>
      </c>
      <c r="BE232" s="239">
        <f>IF(N232="základní",J232,0)</f>
        <v>0</v>
      </c>
      <c r="BF232" s="239">
        <f>IF(N232="snížená",J232,0)</f>
        <v>0</v>
      </c>
      <c r="BG232" s="239">
        <f>IF(N232="zákl. přenesená",J232,0)</f>
        <v>0</v>
      </c>
      <c r="BH232" s="239">
        <f>IF(N232="sníž. přenesená",J232,0)</f>
        <v>0</v>
      </c>
      <c r="BI232" s="239">
        <f>IF(N232="nulová",J232,0)</f>
        <v>0</v>
      </c>
      <c r="BJ232" s="18" t="s">
        <v>83</v>
      </c>
      <c r="BK232" s="239">
        <f>ROUND(I232*H232,2)</f>
        <v>0</v>
      </c>
      <c r="BL232" s="18" t="s">
        <v>360</v>
      </c>
      <c r="BM232" s="238" t="s">
        <v>5346</v>
      </c>
    </row>
    <row r="233" s="2" customFormat="1">
      <c r="A233" s="39"/>
      <c r="B233" s="40"/>
      <c r="C233" s="41"/>
      <c r="D233" s="240" t="s">
        <v>349</v>
      </c>
      <c r="E233" s="41"/>
      <c r="F233" s="241" t="s">
        <v>1431</v>
      </c>
      <c r="G233" s="41"/>
      <c r="H233" s="41"/>
      <c r="I233" s="242"/>
      <c r="J233" s="41"/>
      <c r="K233" s="41"/>
      <c r="L233" s="45"/>
      <c r="M233" s="243"/>
      <c r="N233" s="244"/>
      <c r="O233" s="92"/>
      <c r="P233" s="92"/>
      <c r="Q233" s="92"/>
      <c r="R233" s="92"/>
      <c r="S233" s="92"/>
      <c r="T233" s="93"/>
      <c r="U233" s="39"/>
      <c r="V233" s="39"/>
      <c r="W233" s="39"/>
      <c r="X233" s="39"/>
      <c r="Y233" s="39"/>
      <c r="Z233" s="39"/>
      <c r="AA233" s="39"/>
      <c r="AB233" s="39"/>
      <c r="AC233" s="39"/>
      <c r="AD233" s="39"/>
      <c r="AE233" s="39"/>
      <c r="AT233" s="18" t="s">
        <v>349</v>
      </c>
      <c r="AU233" s="18" t="s">
        <v>85</v>
      </c>
    </row>
    <row r="234" s="13" customFormat="1">
      <c r="A234" s="13"/>
      <c r="B234" s="252"/>
      <c r="C234" s="253"/>
      <c r="D234" s="240" t="s">
        <v>446</v>
      </c>
      <c r="E234" s="254" t="s">
        <v>1</v>
      </c>
      <c r="F234" s="255" t="s">
        <v>5338</v>
      </c>
      <c r="G234" s="253"/>
      <c r="H234" s="256">
        <v>13</v>
      </c>
      <c r="I234" s="257"/>
      <c r="J234" s="253"/>
      <c r="K234" s="253"/>
      <c r="L234" s="258"/>
      <c r="M234" s="259"/>
      <c r="N234" s="260"/>
      <c r="O234" s="260"/>
      <c r="P234" s="260"/>
      <c r="Q234" s="260"/>
      <c r="R234" s="260"/>
      <c r="S234" s="260"/>
      <c r="T234" s="261"/>
      <c r="U234" s="13"/>
      <c r="V234" s="13"/>
      <c r="W234" s="13"/>
      <c r="X234" s="13"/>
      <c r="Y234" s="13"/>
      <c r="Z234" s="13"/>
      <c r="AA234" s="13"/>
      <c r="AB234" s="13"/>
      <c r="AC234" s="13"/>
      <c r="AD234" s="13"/>
      <c r="AE234" s="13"/>
      <c r="AT234" s="262" t="s">
        <v>446</v>
      </c>
      <c r="AU234" s="262" t="s">
        <v>85</v>
      </c>
      <c r="AV234" s="13" t="s">
        <v>85</v>
      </c>
      <c r="AW234" s="13" t="s">
        <v>32</v>
      </c>
      <c r="AX234" s="13" t="s">
        <v>76</v>
      </c>
      <c r="AY234" s="262" t="s">
        <v>342</v>
      </c>
    </row>
    <row r="235" s="13" customFormat="1">
      <c r="A235" s="13"/>
      <c r="B235" s="252"/>
      <c r="C235" s="253"/>
      <c r="D235" s="240" t="s">
        <v>446</v>
      </c>
      <c r="E235" s="254" t="s">
        <v>1</v>
      </c>
      <c r="F235" s="255" t="s">
        <v>5339</v>
      </c>
      <c r="G235" s="253"/>
      <c r="H235" s="256">
        <v>7</v>
      </c>
      <c r="I235" s="257"/>
      <c r="J235" s="253"/>
      <c r="K235" s="253"/>
      <c r="L235" s="258"/>
      <c r="M235" s="259"/>
      <c r="N235" s="260"/>
      <c r="O235" s="260"/>
      <c r="P235" s="260"/>
      <c r="Q235" s="260"/>
      <c r="R235" s="260"/>
      <c r="S235" s="260"/>
      <c r="T235" s="261"/>
      <c r="U235" s="13"/>
      <c r="V235" s="13"/>
      <c r="W235" s="13"/>
      <c r="X235" s="13"/>
      <c r="Y235" s="13"/>
      <c r="Z235" s="13"/>
      <c r="AA235" s="13"/>
      <c r="AB235" s="13"/>
      <c r="AC235" s="13"/>
      <c r="AD235" s="13"/>
      <c r="AE235" s="13"/>
      <c r="AT235" s="262" t="s">
        <v>446</v>
      </c>
      <c r="AU235" s="262" t="s">
        <v>85</v>
      </c>
      <c r="AV235" s="13" t="s">
        <v>85</v>
      </c>
      <c r="AW235" s="13" t="s">
        <v>32</v>
      </c>
      <c r="AX235" s="13" t="s">
        <v>76</v>
      </c>
      <c r="AY235" s="262" t="s">
        <v>342</v>
      </c>
    </row>
    <row r="236" s="13" customFormat="1">
      <c r="A236" s="13"/>
      <c r="B236" s="252"/>
      <c r="C236" s="253"/>
      <c r="D236" s="240" t="s">
        <v>446</v>
      </c>
      <c r="E236" s="254" t="s">
        <v>1</v>
      </c>
      <c r="F236" s="255" t="s">
        <v>5340</v>
      </c>
      <c r="G236" s="253"/>
      <c r="H236" s="256">
        <v>1019</v>
      </c>
      <c r="I236" s="257"/>
      <c r="J236" s="253"/>
      <c r="K236" s="253"/>
      <c r="L236" s="258"/>
      <c r="M236" s="259"/>
      <c r="N236" s="260"/>
      <c r="O236" s="260"/>
      <c r="P236" s="260"/>
      <c r="Q236" s="260"/>
      <c r="R236" s="260"/>
      <c r="S236" s="260"/>
      <c r="T236" s="261"/>
      <c r="U236" s="13"/>
      <c r="V236" s="13"/>
      <c r="W236" s="13"/>
      <c r="X236" s="13"/>
      <c r="Y236" s="13"/>
      <c r="Z236" s="13"/>
      <c r="AA236" s="13"/>
      <c r="AB236" s="13"/>
      <c r="AC236" s="13"/>
      <c r="AD236" s="13"/>
      <c r="AE236" s="13"/>
      <c r="AT236" s="262" t="s">
        <v>446</v>
      </c>
      <c r="AU236" s="262" t="s">
        <v>85</v>
      </c>
      <c r="AV236" s="13" t="s">
        <v>85</v>
      </c>
      <c r="AW236" s="13" t="s">
        <v>32</v>
      </c>
      <c r="AX236" s="13" t="s">
        <v>76</v>
      </c>
      <c r="AY236" s="262" t="s">
        <v>342</v>
      </c>
    </row>
    <row r="237" s="16" customFormat="1">
      <c r="A237" s="16"/>
      <c r="B237" s="284"/>
      <c r="C237" s="285"/>
      <c r="D237" s="240" t="s">
        <v>446</v>
      </c>
      <c r="E237" s="286" t="s">
        <v>1</v>
      </c>
      <c r="F237" s="287" t="s">
        <v>500</v>
      </c>
      <c r="G237" s="285"/>
      <c r="H237" s="288">
        <v>1039</v>
      </c>
      <c r="I237" s="289"/>
      <c r="J237" s="285"/>
      <c r="K237" s="285"/>
      <c r="L237" s="290"/>
      <c r="M237" s="291"/>
      <c r="N237" s="292"/>
      <c r="O237" s="292"/>
      <c r="P237" s="292"/>
      <c r="Q237" s="292"/>
      <c r="R237" s="292"/>
      <c r="S237" s="292"/>
      <c r="T237" s="293"/>
      <c r="U237" s="16"/>
      <c r="V237" s="16"/>
      <c r="W237" s="16"/>
      <c r="X237" s="16"/>
      <c r="Y237" s="16"/>
      <c r="Z237" s="16"/>
      <c r="AA237" s="16"/>
      <c r="AB237" s="16"/>
      <c r="AC237" s="16"/>
      <c r="AD237" s="16"/>
      <c r="AE237" s="16"/>
      <c r="AT237" s="294" t="s">
        <v>446</v>
      </c>
      <c r="AU237" s="294" t="s">
        <v>85</v>
      </c>
      <c r="AV237" s="16" t="s">
        <v>360</v>
      </c>
      <c r="AW237" s="16" t="s">
        <v>32</v>
      </c>
      <c r="AX237" s="16" t="s">
        <v>83</v>
      </c>
      <c r="AY237" s="294" t="s">
        <v>342</v>
      </c>
    </row>
    <row r="238" s="2" customFormat="1" ht="16.5" customHeight="1">
      <c r="A238" s="39"/>
      <c r="B238" s="40"/>
      <c r="C238" s="295" t="s">
        <v>645</v>
      </c>
      <c r="D238" s="295" t="s">
        <v>621</v>
      </c>
      <c r="E238" s="296" t="s">
        <v>778</v>
      </c>
      <c r="F238" s="297" t="s">
        <v>779</v>
      </c>
      <c r="G238" s="298" t="s">
        <v>473</v>
      </c>
      <c r="H238" s="299">
        <v>1029.1900000000001</v>
      </c>
      <c r="I238" s="300"/>
      <c r="J238" s="301">
        <f>ROUND(I238*H238,2)</f>
        <v>0</v>
      </c>
      <c r="K238" s="297" t="s">
        <v>443</v>
      </c>
      <c r="L238" s="302"/>
      <c r="M238" s="303" t="s">
        <v>1</v>
      </c>
      <c r="N238" s="304" t="s">
        <v>41</v>
      </c>
      <c r="O238" s="92"/>
      <c r="P238" s="236">
        <f>O238*H238</f>
        <v>0</v>
      </c>
      <c r="Q238" s="236">
        <v>0.13100000000000001</v>
      </c>
      <c r="R238" s="236">
        <f>Q238*H238</f>
        <v>134.82389000000001</v>
      </c>
      <c r="S238" s="236">
        <v>0</v>
      </c>
      <c r="T238" s="237">
        <f>S238*H238</f>
        <v>0</v>
      </c>
      <c r="U238" s="39"/>
      <c r="V238" s="39"/>
      <c r="W238" s="39"/>
      <c r="X238" s="39"/>
      <c r="Y238" s="39"/>
      <c r="Z238" s="39"/>
      <c r="AA238" s="39"/>
      <c r="AB238" s="39"/>
      <c r="AC238" s="39"/>
      <c r="AD238" s="39"/>
      <c r="AE238" s="39"/>
      <c r="AR238" s="238" t="s">
        <v>376</v>
      </c>
      <c r="AT238" s="238" t="s">
        <v>621</v>
      </c>
      <c r="AU238" s="238" t="s">
        <v>85</v>
      </c>
      <c r="AY238" s="18" t="s">
        <v>342</v>
      </c>
      <c r="BE238" s="239">
        <f>IF(N238="základní",J238,0)</f>
        <v>0</v>
      </c>
      <c r="BF238" s="239">
        <f>IF(N238="snížená",J238,0)</f>
        <v>0</v>
      </c>
      <c r="BG238" s="239">
        <f>IF(N238="zákl. přenesená",J238,0)</f>
        <v>0</v>
      </c>
      <c r="BH238" s="239">
        <f>IF(N238="sníž. přenesená",J238,0)</f>
        <v>0</v>
      </c>
      <c r="BI238" s="239">
        <f>IF(N238="nulová",J238,0)</f>
        <v>0</v>
      </c>
      <c r="BJ238" s="18" t="s">
        <v>83</v>
      </c>
      <c r="BK238" s="239">
        <f>ROUND(I238*H238,2)</f>
        <v>0</v>
      </c>
      <c r="BL238" s="18" t="s">
        <v>360</v>
      </c>
      <c r="BM238" s="238" t="s">
        <v>5347</v>
      </c>
    </row>
    <row r="239" s="2" customFormat="1">
      <c r="A239" s="39"/>
      <c r="B239" s="40"/>
      <c r="C239" s="41"/>
      <c r="D239" s="240" t="s">
        <v>349</v>
      </c>
      <c r="E239" s="41"/>
      <c r="F239" s="241" t="s">
        <v>779</v>
      </c>
      <c r="G239" s="41"/>
      <c r="H239" s="41"/>
      <c r="I239" s="242"/>
      <c r="J239" s="41"/>
      <c r="K239" s="41"/>
      <c r="L239" s="45"/>
      <c r="M239" s="243"/>
      <c r="N239" s="244"/>
      <c r="O239" s="92"/>
      <c r="P239" s="92"/>
      <c r="Q239" s="92"/>
      <c r="R239" s="92"/>
      <c r="S239" s="92"/>
      <c r="T239" s="93"/>
      <c r="U239" s="39"/>
      <c r="V239" s="39"/>
      <c r="W239" s="39"/>
      <c r="X239" s="39"/>
      <c r="Y239" s="39"/>
      <c r="Z239" s="39"/>
      <c r="AA239" s="39"/>
      <c r="AB239" s="39"/>
      <c r="AC239" s="39"/>
      <c r="AD239" s="39"/>
      <c r="AE239" s="39"/>
      <c r="AT239" s="18" t="s">
        <v>349</v>
      </c>
      <c r="AU239" s="18" t="s">
        <v>85</v>
      </c>
    </row>
    <row r="240" s="13" customFormat="1">
      <c r="A240" s="13"/>
      <c r="B240" s="252"/>
      <c r="C240" s="253"/>
      <c r="D240" s="240" t="s">
        <v>446</v>
      </c>
      <c r="E240" s="254" t="s">
        <v>1</v>
      </c>
      <c r="F240" s="255" t="s">
        <v>5340</v>
      </c>
      <c r="G240" s="253"/>
      <c r="H240" s="256">
        <v>1019</v>
      </c>
      <c r="I240" s="257"/>
      <c r="J240" s="253"/>
      <c r="K240" s="253"/>
      <c r="L240" s="258"/>
      <c r="M240" s="259"/>
      <c r="N240" s="260"/>
      <c r="O240" s="260"/>
      <c r="P240" s="260"/>
      <c r="Q240" s="260"/>
      <c r="R240" s="260"/>
      <c r="S240" s="260"/>
      <c r="T240" s="261"/>
      <c r="U240" s="13"/>
      <c r="V240" s="13"/>
      <c r="W240" s="13"/>
      <c r="X240" s="13"/>
      <c r="Y240" s="13"/>
      <c r="Z240" s="13"/>
      <c r="AA240" s="13"/>
      <c r="AB240" s="13"/>
      <c r="AC240" s="13"/>
      <c r="AD240" s="13"/>
      <c r="AE240" s="13"/>
      <c r="AT240" s="262" t="s">
        <v>446</v>
      </c>
      <c r="AU240" s="262" t="s">
        <v>85</v>
      </c>
      <c r="AV240" s="13" t="s">
        <v>85</v>
      </c>
      <c r="AW240" s="13" t="s">
        <v>32</v>
      </c>
      <c r="AX240" s="13" t="s">
        <v>83</v>
      </c>
      <c r="AY240" s="262" t="s">
        <v>342</v>
      </c>
    </row>
    <row r="241" s="13" customFormat="1">
      <c r="A241" s="13"/>
      <c r="B241" s="252"/>
      <c r="C241" s="253"/>
      <c r="D241" s="240" t="s">
        <v>446</v>
      </c>
      <c r="E241" s="253"/>
      <c r="F241" s="255" t="s">
        <v>5348</v>
      </c>
      <c r="G241" s="253"/>
      <c r="H241" s="256">
        <v>1029.1900000000001</v>
      </c>
      <c r="I241" s="257"/>
      <c r="J241" s="253"/>
      <c r="K241" s="253"/>
      <c r="L241" s="258"/>
      <c r="M241" s="259"/>
      <c r="N241" s="260"/>
      <c r="O241" s="260"/>
      <c r="P241" s="260"/>
      <c r="Q241" s="260"/>
      <c r="R241" s="260"/>
      <c r="S241" s="260"/>
      <c r="T241" s="261"/>
      <c r="U241" s="13"/>
      <c r="V241" s="13"/>
      <c r="W241" s="13"/>
      <c r="X241" s="13"/>
      <c r="Y241" s="13"/>
      <c r="Z241" s="13"/>
      <c r="AA241" s="13"/>
      <c r="AB241" s="13"/>
      <c r="AC241" s="13"/>
      <c r="AD241" s="13"/>
      <c r="AE241" s="13"/>
      <c r="AT241" s="262" t="s">
        <v>446</v>
      </c>
      <c r="AU241" s="262" t="s">
        <v>85</v>
      </c>
      <c r="AV241" s="13" t="s">
        <v>85</v>
      </c>
      <c r="AW241" s="13" t="s">
        <v>4</v>
      </c>
      <c r="AX241" s="13" t="s">
        <v>83</v>
      </c>
      <c r="AY241" s="262" t="s">
        <v>342</v>
      </c>
    </row>
    <row r="242" s="2" customFormat="1" ht="16.5" customHeight="1">
      <c r="A242" s="39"/>
      <c r="B242" s="40"/>
      <c r="C242" s="295" t="s">
        <v>654</v>
      </c>
      <c r="D242" s="295" t="s">
        <v>621</v>
      </c>
      <c r="E242" s="296" t="s">
        <v>783</v>
      </c>
      <c r="F242" s="297" t="s">
        <v>784</v>
      </c>
      <c r="G242" s="298" t="s">
        <v>473</v>
      </c>
      <c r="H242" s="299">
        <v>20.199999999999999</v>
      </c>
      <c r="I242" s="300"/>
      <c r="J242" s="301">
        <f>ROUND(I242*H242,2)</f>
        <v>0</v>
      </c>
      <c r="K242" s="297" t="s">
        <v>443</v>
      </c>
      <c r="L242" s="302"/>
      <c r="M242" s="303" t="s">
        <v>1</v>
      </c>
      <c r="N242" s="304" t="s">
        <v>41</v>
      </c>
      <c r="O242" s="92"/>
      <c r="P242" s="236">
        <f>O242*H242</f>
        <v>0</v>
      </c>
      <c r="Q242" s="236">
        <v>0.13100000000000001</v>
      </c>
      <c r="R242" s="236">
        <f>Q242*H242</f>
        <v>2.6461999999999999</v>
      </c>
      <c r="S242" s="236">
        <v>0</v>
      </c>
      <c r="T242" s="237">
        <f>S242*H242</f>
        <v>0</v>
      </c>
      <c r="U242" s="39"/>
      <c r="V242" s="39"/>
      <c r="W242" s="39"/>
      <c r="X242" s="39"/>
      <c r="Y242" s="39"/>
      <c r="Z242" s="39"/>
      <c r="AA242" s="39"/>
      <c r="AB242" s="39"/>
      <c r="AC242" s="39"/>
      <c r="AD242" s="39"/>
      <c r="AE242" s="39"/>
      <c r="AR242" s="238" t="s">
        <v>376</v>
      </c>
      <c r="AT242" s="238" t="s">
        <v>621</v>
      </c>
      <c r="AU242" s="238" t="s">
        <v>85</v>
      </c>
      <c r="AY242" s="18" t="s">
        <v>342</v>
      </c>
      <c r="BE242" s="239">
        <f>IF(N242="základní",J242,0)</f>
        <v>0</v>
      </c>
      <c r="BF242" s="239">
        <f>IF(N242="snížená",J242,0)</f>
        <v>0</v>
      </c>
      <c r="BG242" s="239">
        <f>IF(N242="zákl. přenesená",J242,0)</f>
        <v>0</v>
      </c>
      <c r="BH242" s="239">
        <f>IF(N242="sníž. přenesená",J242,0)</f>
        <v>0</v>
      </c>
      <c r="BI242" s="239">
        <f>IF(N242="nulová",J242,0)</f>
        <v>0</v>
      </c>
      <c r="BJ242" s="18" t="s">
        <v>83</v>
      </c>
      <c r="BK242" s="239">
        <f>ROUND(I242*H242,2)</f>
        <v>0</v>
      </c>
      <c r="BL242" s="18" t="s">
        <v>360</v>
      </c>
      <c r="BM242" s="238" t="s">
        <v>5349</v>
      </c>
    </row>
    <row r="243" s="2" customFormat="1">
      <c r="A243" s="39"/>
      <c r="B243" s="40"/>
      <c r="C243" s="41"/>
      <c r="D243" s="240" t="s">
        <v>349</v>
      </c>
      <c r="E243" s="41"/>
      <c r="F243" s="241" t="s">
        <v>784</v>
      </c>
      <c r="G243" s="41"/>
      <c r="H243" s="41"/>
      <c r="I243" s="242"/>
      <c r="J243" s="41"/>
      <c r="K243" s="41"/>
      <c r="L243" s="45"/>
      <c r="M243" s="243"/>
      <c r="N243" s="244"/>
      <c r="O243" s="92"/>
      <c r="P243" s="92"/>
      <c r="Q243" s="92"/>
      <c r="R243" s="92"/>
      <c r="S243" s="92"/>
      <c r="T243" s="93"/>
      <c r="U243" s="39"/>
      <c r="V243" s="39"/>
      <c r="W243" s="39"/>
      <c r="X243" s="39"/>
      <c r="Y243" s="39"/>
      <c r="Z243" s="39"/>
      <c r="AA243" s="39"/>
      <c r="AB243" s="39"/>
      <c r="AC243" s="39"/>
      <c r="AD243" s="39"/>
      <c r="AE243" s="39"/>
      <c r="AT243" s="18" t="s">
        <v>349</v>
      </c>
      <c r="AU243" s="18" t="s">
        <v>85</v>
      </c>
    </row>
    <row r="244" s="13" customFormat="1">
      <c r="A244" s="13"/>
      <c r="B244" s="252"/>
      <c r="C244" s="253"/>
      <c r="D244" s="240" t="s">
        <v>446</v>
      </c>
      <c r="E244" s="254" t="s">
        <v>1</v>
      </c>
      <c r="F244" s="255" t="s">
        <v>5338</v>
      </c>
      <c r="G244" s="253"/>
      <c r="H244" s="256">
        <v>13</v>
      </c>
      <c r="I244" s="257"/>
      <c r="J244" s="253"/>
      <c r="K244" s="253"/>
      <c r="L244" s="258"/>
      <c r="M244" s="259"/>
      <c r="N244" s="260"/>
      <c r="O244" s="260"/>
      <c r="P244" s="260"/>
      <c r="Q244" s="260"/>
      <c r="R244" s="260"/>
      <c r="S244" s="260"/>
      <c r="T244" s="261"/>
      <c r="U244" s="13"/>
      <c r="V244" s="13"/>
      <c r="W244" s="13"/>
      <c r="X244" s="13"/>
      <c r="Y244" s="13"/>
      <c r="Z244" s="13"/>
      <c r="AA244" s="13"/>
      <c r="AB244" s="13"/>
      <c r="AC244" s="13"/>
      <c r="AD244" s="13"/>
      <c r="AE244" s="13"/>
      <c r="AT244" s="262" t="s">
        <v>446</v>
      </c>
      <c r="AU244" s="262" t="s">
        <v>85</v>
      </c>
      <c r="AV244" s="13" t="s">
        <v>85</v>
      </c>
      <c r="AW244" s="13" t="s">
        <v>32</v>
      </c>
      <c r="AX244" s="13" t="s">
        <v>76</v>
      </c>
      <c r="AY244" s="262" t="s">
        <v>342</v>
      </c>
    </row>
    <row r="245" s="13" customFormat="1">
      <c r="A245" s="13"/>
      <c r="B245" s="252"/>
      <c r="C245" s="253"/>
      <c r="D245" s="240" t="s">
        <v>446</v>
      </c>
      <c r="E245" s="254" t="s">
        <v>1</v>
      </c>
      <c r="F245" s="255" t="s">
        <v>5339</v>
      </c>
      <c r="G245" s="253"/>
      <c r="H245" s="256">
        <v>7</v>
      </c>
      <c r="I245" s="257"/>
      <c r="J245" s="253"/>
      <c r="K245" s="253"/>
      <c r="L245" s="258"/>
      <c r="M245" s="259"/>
      <c r="N245" s="260"/>
      <c r="O245" s="260"/>
      <c r="P245" s="260"/>
      <c r="Q245" s="260"/>
      <c r="R245" s="260"/>
      <c r="S245" s="260"/>
      <c r="T245" s="261"/>
      <c r="U245" s="13"/>
      <c r="V245" s="13"/>
      <c r="W245" s="13"/>
      <c r="X245" s="13"/>
      <c r="Y245" s="13"/>
      <c r="Z245" s="13"/>
      <c r="AA245" s="13"/>
      <c r="AB245" s="13"/>
      <c r="AC245" s="13"/>
      <c r="AD245" s="13"/>
      <c r="AE245" s="13"/>
      <c r="AT245" s="262" t="s">
        <v>446</v>
      </c>
      <c r="AU245" s="262" t="s">
        <v>85</v>
      </c>
      <c r="AV245" s="13" t="s">
        <v>85</v>
      </c>
      <c r="AW245" s="13" t="s">
        <v>32</v>
      </c>
      <c r="AX245" s="13" t="s">
        <v>76</v>
      </c>
      <c r="AY245" s="262" t="s">
        <v>342</v>
      </c>
    </row>
    <row r="246" s="16" customFormat="1">
      <c r="A246" s="16"/>
      <c r="B246" s="284"/>
      <c r="C246" s="285"/>
      <c r="D246" s="240" t="s">
        <v>446</v>
      </c>
      <c r="E246" s="286" t="s">
        <v>1</v>
      </c>
      <c r="F246" s="287" t="s">
        <v>500</v>
      </c>
      <c r="G246" s="285"/>
      <c r="H246" s="288">
        <v>20</v>
      </c>
      <c r="I246" s="289"/>
      <c r="J246" s="285"/>
      <c r="K246" s="285"/>
      <c r="L246" s="290"/>
      <c r="M246" s="291"/>
      <c r="N246" s="292"/>
      <c r="O246" s="292"/>
      <c r="P246" s="292"/>
      <c r="Q246" s="292"/>
      <c r="R246" s="292"/>
      <c r="S246" s="292"/>
      <c r="T246" s="293"/>
      <c r="U246" s="16"/>
      <c r="V246" s="16"/>
      <c r="W246" s="16"/>
      <c r="X246" s="16"/>
      <c r="Y246" s="16"/>
      <c r="Z246" s="16"/>
      <c r="AA246" s="16"/>
      <c r="AB246" s="16"/>
      <c r="AC246" s="16"/>
      <c r="AD246" s="16"/>
      <c r="AE246" s="16"/>
      <c r="AT246" s="294" t="s">
        <v>446</v>
      </c>
      <c r="AU246" s="294" t="s">
        <v>85</v>
      </c>
      <c r="AV246" s="16" t="s">
        <v>360</v>
      </c>
      <c r="AW246" s="16" t="s">
        <v>32</v>
      </c>
      <c r="AX246" s="16" t="s">
        <v>83</v>
      </c>
      <c r="AY246" s="294" t="s">
        <v>342</v>
      </c>
    </row>
    <row r="247" s="13" customFormat="1">
      <c r="A247" s="13"/>
      <c r="B247" s="252"/>
      <c r="C247" s="253"/>
      <c r="D247" s="240" t="s">
        <v>446</v>
      </c>
      <c r="E247" s="253"/>
      <c r="F247" s="255" t="s">
        <v>5350</v>
      </c>
      <c r="G247" s="253"/>
      <c r="H247" s="256">
        <v>20.199999999999999</v>
      </c>
      <c r="I247" s="257"/>
      <c r="J247" s="253"/>
      <c r="K247" s="253"/>
      <c r="L247" s="258"/>
      <c r="M247" s="259"/>
      <c r="N247" s="260"/>
      <c r="O247" s="260"/>
      <c r="P247" s="260"/>
      <c r="Q247" s="260"/>
      <c r="R247" s="260"/>
      <c r="S247" s="260"/>
      <c r="T247" s="261"/>
      <c r="U247" s="13"/>
      <c r="V247" s="13"/>
      <c r="W247" s="13"/>
      <c r="X247" s="13"/>
      <c r="Y247" s="13"/>
      <c r="Z247" s="13"/>
      <c r="AA247" s="13"/>
      <c r="AB247" s="13"/>
      <c r="AC247" s="13"/>
      <c r="AD247" s="13"/>
      <c r="AE247" s="13"/>
      <c r="AT247" s="262" t="s">
        <v>446</v>
      </c>
      <c r="AU247" s="262" t="s">
        <v>85</v>
      </c>
      <c r="AV247" s="13" t="s">
        <v>85</v>
      </c>
      <c r="AW247" s="13" t="s">
        <v>4</v>
      </c>
      <c r="AX247" s="13" t="s">
        <v>83</v>
      </c>
      <c r="AY247" s="262" t="s">
        <v>342</v>
      </c>
    </row>
    <row r="248" s="2" customFormat="1" ht="21.75" customHeight="1">
      <c r="A248" s="39"/>
      <c r="B248" s="40"/>
      <c r="C248" s="227" t="s">
        <v>665</v>
      </c>
      <c r="D248" s="227" t="s">
        <v>343</v>
      </c>
      <c r="E248" s="228" t="s">
        <v>788</v>
      </c>
      <c r="F248" s="229" t="s">
        <v>789</v>
      </c>
      <c r="G248" s="230" t="s">
        <v>473</v>
      </c>
      <c r="H248" s="231">
        <v>1039</v>
      </c>
      <c r="I248" s="232"/>
      <c r="J248" s="233">
        <f>ROUND(I248*H248,2)</f>
        <v>0</v>
      </c>
      <c r="K248" s="229" t="s">
        <v>443</v>
      </c>
      <c r="L248" s="45"/>
      <c r="M248" s="234" t="s">
        <v>1</v>
      </c>
      <c r="N248" s="235" t="s">
        <v>41</v>
      </c>
      <c r="O248" s="92"/>
      <c r="P248" s="236">
        <f>O248*H248</f>
        <v>0</v>
      </c>
      <c r="Q248" s="236">
        <v>0</v>
      </c>
      <c r="R248" s="236">
        <f>Q248*H248</f>
        <v>0</v>
      </c>
      <c r="S248" s="236">
        <v>0</v>
      </c>
      <c r="T248" s="237">
        <f>S248*H248</f>
        <v>0</v>
      </c>
      <c r="U248" s="39"/>
      <c r="V248" s="39"/>
      <c r="W248" s="39"/>
      <c r="X248" s="39"/>
      <c r="Y248" s="39"/>
      <c r="Z248" s="39"/>
      <c r="AA248" s="39"/>
      <c r="AB248" s="39"/>
      <c r="AC248" s="39"/>
      <c r="AD248" s="39"/>
      <c r="AE248" s="39"/>
      <c r="AR248" s="238" t="s">
        <v>360</v>
      </c>
      <c r="AT248" s="238" t="s">
        <v>343</v>
      </c>
      <c r="AU248" s="238" t="s">
        <v>85</v>
      </c>
      <c r="AY248" s="18" t="s">
        <v>342</v>
      </c>
      <c r="BE248" s="239">
        <f>IF(N248="základní",J248,0)</f>
        <v>0</v>
      </c>
      <c r="BF248" s="239">
        <f>IF(N248="snížená",J248,0)</f>
        <v>0</v>
      </c>
      <c r="BG248" s="239">
        <f>IF(N248="zákl. přenesená",J248,0)</f>
        <v>0</v>
      </c>
      <c r="BH248" s="239">
        <f>IF(N248="sníž. přenesená",J248,0)</f>
        <v>0</v>
      </c>
      <c r="BI248" s="239">
        <f>IF(N248="nulová",J248,0)</f>
        <v>0</v>
      </c>
      <c r="BJ248" s="18" t="s">
        <v>83</v>
      </c>
      <c r="BK248" s="239">
        <f>ROUND(I248*H248,2)</f>
        <v>0</v>
      </c>
      <c r="BL248" s="18" t="s">
        <v>360</v>
      </c>
      <c r="BM248" s="238" t="s">
        <v>5351</v>
      </c>
    </row>
    <row r="249" s="2" customFormat="1">
      <c r="A249" s="39"/>
      <c r="B249" s="40"/>
      <c r="C249" s="41"/>
      <c r="D249" s="240" t="s">
        <v>349</v>
      </c>
      <c r="E249" s="41"/>
      <c r="F249" s="241" t="s">
        <v>791</v>
      </c>
      <c r="G249" s="41"/>
      <c r="H249" s="41"/>
      <c r="I249" s="242"/>
      <c r="J249" s="41"/>
      <c r="K249" s="41"/>
      <c r="L249" s="45"/>
      <c r="M249" s="243"/>
      <c r="N249" s="244"/>
      <c r="O249" s="92"/>
      <c r="P249" s="92"/>
      <c r="Q249" s="92"/>
      <c r="R249" s="92"/>
      <c r="S249" s="92"/>
      <c r="T249" s="93"/>
      <c r="U249" s="39"/>
      <c r="V249" s="39"/>
      <c r="W249" s="39"/>
      <c r="X249" s="39"/>
      <c r="Y249" s="39"/>
      <c r="Z249" s="39"/>
      <c r="AA249" s="39"/>
      <c r="AB249" s="39"/>
      <c r="AC249" s="39"/>
      <c r="AD249" s="39"/>
      <c r="AE249" s="39"/>
      <c r="AT249" s="18" t="s">
        <v>349</v>
      </c>
      <c r="AU249" s="18" t="s">
        <v>85</v>
      </c>
    </row>
    <row r="250" s="13" customFormat="1">
      <c r="A250" s="13"/>
      <c r="B250" s="252"/>
      <c r="C250" s="253"/>
      <c r="D250" s="240" t="s">
        <v>446</v>
      </c>
      <c r="E250" s="254" t="s">
        <v>1</v>
      </c>
      <c r="F250" s="255" t="s">
        <v>5352</v>
      </c>
      <c r="G250" s="253"/>
      <c r="H250" s="256">
        <v>1039</v>
      </c>
      <c r="I250" s="257"/>
      <c r="J250" s="253"/>
      <c r="K250" s="253"/>
      <c r="L250" s="258"/>
      <c r="M250" s="259"/>
      <c r="N250" s="260"/>
      <c r="O250" s="260"/>
      <c r="P250" s="260"/>
      <c r="Q250" s="260"/>
      <c r="R250" s="260"/>
      <c r="S250" s="260"/>
      <c r="T250" s="261"/>
      <c r="U250" s="13"/>
      <c r="V250" s="13"/>
      <c r="W250" s="13"/>
      <c r="X250" s="13"/>
      <c r="Y250" s="13"/>
      <c r="Z250" s="13"/>
      <c r="AA250" s="13"/>
      <c r="AB250" s="13"/>
      <c r="AC250" s="13"/>
      <c r="AD250" s="13"/>
      <c r="AE250" s="13"/>
      <c r="AT250" s="262" t="s">
        <v>446</v>
      </c>
      <c r="AU250" s="262" t="s">
        <v>85</v>
      </c>
      <c r="AV250" s="13" t="s">
        <v>85</v>
      </c>
      <c r="AW250" s="13" t="s">
        <v>32</v>
      </c>
      <c r="AX250" s="13" t="s">
        <v>83</v>
      </c>
      <c r="AY250" s="262" t="s">
        <v>342</v>
      </c>
    </row>
    <row r="251" s="2" customFormat="1" ht="16.5" customHeight="1">
      <c r="A251" s="39"/>
      <c r="B251" s="40"/>
      <c r="C251" s="227" t="s">
        <v>671</v>
      </c>
      <c r="D251" s="227" t="s">
        <v>343</v>
      </c>
      <c r="E251" s="228" t="s">
        <v>5117</v>
      </c>
      <c r="F251" s="229" t="s">
        <v>5118</v>
      </c>
      <c r="G251" s="230" t="s">
        <v>473</v>
      </c>
      <c r="H251" s="231">
        <v>797</v>
      </c>
      <c r="I251" s="232"/>
      <c r="J251" s="233">
        <f>ROUND(I251*H251,2)</f>
        <v>0</v>
      </c>
      <c r="K251" s="229" t="s">
        <v>443</v>
      </c>
      <c r="L251" s="45"/>
      <c r="M251" s="234" t="s">
        <v>1</v>
      </c>
      <c r="N251" s="235" t="s">
        <v>41</v>
      </c>
      <c r="O251" s="92"/>
      <c r="P251" s="236">
        <f>O251*H251</f>
        <v>0</v>
      </c>
      <c r="Q251" s="236">
        <v>0.11162</v>
      </c>
      <c r="R251" s="236">
        <f>Q251*H251</f>
        <v>88.96114</v>
      </c>
      <c r="S251" s="236">
        <v>0</v>
      </c>
      <c r="T251" s="237">
        <f>S251*H251</f>
        <v>0</v>
      </c>
      <c r="U251" s="39"/>
      <c r="V251" s="39"/>
      <c r="W251" s="39"/>
      <c r="X251" s="39"/>
      <c r="Y251" s="39"/>
      <c r="Z251" s="39"/>
      <c r="AA251" s="39"/>
      <c r="AB251" s="39"/>
      <c r="AC251" s="39"/>
      <c r="AD251" s="39"/>
      <c r="AE251" s="39"/>
      <c r="AR251" s="238" t="s">
        <v>360</v>
      </c>
      <c r="AT251" s="238" t="s">
        <v>343</v>
      </c>
      <c r="AU251" s="238" t="s">
        <v>85</v>
      </c>
      <c r="AY251" s="18" t="s">
        <v>342</v>
      </c>
      <c r="BE251" s="239">
        <f>IF(N251="základní",J251,0)</f>
        <v>0</v>
      </c>
      <c r="BF251" s="239">
        <f>IF(N251="snížená",J251,0)</f>
        <v>0</v>
      </c>
      <c r="BG251" s="239">
        <f>IF(N251="zákl. přenesená",J251,0)</f>
        <v>0</v>
      </c>
      <c r="BH251" s="239">
        <f>IF(N251="sníž. přenesená",J251,0)</f>
        <v>0</v>
      </c>
      <c r="BI251" s="239">
        <f>IF(N251="nulová",J251,0)</f>
        <v>0</v>
      </c>
      <c r="BJ251" s="18" t="s">
        <v>83</v>
      </c>
      <c r="BK251" s="239">
        <f>ROUND(I251*H251,2)</f>
        <v>0</v>
      </c>
      <c r="BL251" s="18" t="s">
        <v>360</v>
      </c>
      <c r="BM251" s="238" t="s">
        <v>5353</v>
      </c>
    </row>
    <row r="252" s="2" customFormat="1">
      <c r="A252" s="39"/>
      <c r="B252" s="40"/>
      <c r="C252" s="41"/>
      <c r="D252" s="240" t="s">
        <v>349</v>
      </c>
      <c r="E252" s="41"/>
      <c r="F252" s="241" t="s">
        <v>5120</v>
      </c>
      <c r="G252" s="41"/>
      <c r="H252" s="41"/>
      <c r="I252" s="242"/>
      <c r="J252" s="41"/>
      <c r="K252" s="41"/>
      <c r="L252" s="45"/>
      <c r="M252" s="243"/>
      <c r="N252" s="244"/>
      <c r="O252" s="92"/>
      <c r="P252" s="92"/>
      <c r="Q252" s="92"/>
      <c r="R252" s="92"/>
      <c r="S252" s="92"/>
      <c r="T252" s="93"/>
      <c r="U252" s="39"/>
      <c r="V252" s="39"/>
      <c r="W252" s="39"/>
      <c r="X252" s="39"/>
      <c r="Y252" s="39"/>
      <c r="Z252" s="39"/>
      <c r="AA252" s="39"/>
      <c r="AB252" s="39"/>
      <c r="AC252" s="39"/>
      <c r="AD252" s="39"/>
      <c r="AE252" s="39"/>
      <c r="AT252" s="18" t="s">
        <v>349</v>
      </c>
      <c r="AU252" s="18" t="s">
        <v>85</v>
      </c>
    </row>
    <row r="253" s="14" customFormat="1">
      <c r="A253" s="14"/>
      <c r="B253" s="263"/>
      <c r="C253" s="264"/>
      <c r="D253" s="240" t="s">
        <v>446</v>
      </c>
      <c r="E253" s="265" t="s">
        <v>1</v>
      </c>
      <c r="F253" s="266" t="s">
        <v>698</v>
      </c>
      <c r="G253" s="264"/>
      <c r="H253" s="265" t="s">
        <v>1</v>
      </c>
      <c r="I253" s="267"/>
      <c r="J253" s="264"/>
      <c r="K253" s="264"/>
      <c r="L253" s="268"/>
      <c r="M253" s="269"/>
      <c r="N253" s="270"/>
      <c r="O253" s="270"/>
      <c r="P253" s="270"/>
      <c r="Q253" s="270"/>
      <c r="R253" s="270"/>
      <c r="S253" s="270"/>
      <c r="T253" s="271"/>
      <c r="U253" s="14"/>
      <c r="V253" s="14"/>
      <c r="W253" s="14"/>
      <c r="X253" s="14"/>
      <c r="Y253" s="14"/>
      <c r="Z253" s="14"/>
      <c r="AA253" s="14"/>
      <c r="AB253" s="14"/>
      <c r="AC253" s="14"/>
      <c r="AD253" s="14"/>
      <c r="AE253" s="14"/>
      <c r="AT253" s="272" t="s">
        <v>446</v>
      </c>
      <c r="AU253" s="272" t="s">
        <v>85</v>
      </c>
      <c r="AV253" s="14" t="s">
        <v>83</v>
      </c>
      <c r="AW253" s="14" t="s">
        <v>32</v>
      </c>
      <c r="AX253" s="14" t="s">
        <v>76</v>
      </c>
      <c r="AY253" s="272" t="s">
        <v>342</v>
      </c>
    </row>
    <row r="254" s="13" customFormat="1">
      <c r="A254" s="13"/>
      <c r="B254" s="252"/>
      <c r="C254" s="253"/>
      <c r="D254" s="240" t="s">
        <v>446</v>
      </c>
      <c r="E254" s="254" t="s">
        <v>1</v>
      </c>
      <c r="F254" s="255" t="s">
        <v>5336</v>
      </c>
      <c r="G254" s="253"/>
      <c r="H254" s="256">
        <v>721</v>
      </c>
      <c r="I254" s="257"/>
      <c r="J254" s="253"/>
      <c r="K254" s="253"/>
      <c r="L254" s="258"/>
      <c r="M254" s="259"/>
      <c r="N254" s="260"/>
      <c r="O254" s="260"/>
      <c r="P254" s="260"/>
      <c r="Q254" s="260"/>
      <c r="R254" s="260"/>
      <c r="S254" s="260"/>
      <c r="T254" s="261"/>
      <c r="U254" s="13"/>
      <c r="V254" s="13"/>
      <c r="W254" s="13"/>
      <c r="X254" s="13"/>
      <c r="Y254" s="13"/>
      <c r="Z254" s="13"/>
      <c r="AA254" s="13"/>
      <c r="AB254" s="13"/>
      <c r="AC254" s="13"/>
      <c r="AD254" s="13"/>
      <c r="AE254" s="13"/>
      <c r="AT254" s="262" t="s">
        <v>446</v>
      </c>
      <c r="AU254" s="262" t="s">
        <v>85</v>
      </c>
      <c r="AV254" s="13" t="s">
        <v>85</v>
      </c>
      <c r="AW254" s="13" t="s">
        <v>32</v>
      </c>
      <c r="AX254" s="13" t="s">
        <v>76</v>
      </c>
      <c r="AY254" s="262" t="s">
        <v>342</v>
      </c>
    </row>
    <row r="255" s="13" customFormat="1">
      <c r="A255" s="13"/>
      <c r="B255" s="252"/>
      <c r="C255" s="253"/>
      <c r="D255" s="240" t="s">
        <v>446</v>
      </c>
      <c r="E255" s="254" t="s">
        <v>1</v>
      </c>
      <c r="F255" s="255" t="s">
        <v>5337</v>
      </c>
      <c r="G255" s="253"/>
      <c r="H255" s="256">
        <v>76</v>
      </c>
      <c r="I255" s="257"/>
      <c r="J255" s="253"/>
      <c r="K255" s="253"/>
      <c r="L255" s="258"/>
      <c r="M255" s="259"/>
      <c r="N255" s="260"/>
      <c r="O255" s="260"/>
      <c r="P255" s="260"/>
      <c r="Q255" s="260"/>
      <c r="R255" s="260"/>
      <c r="S255" s="260"/>
      <c r="T255" s="261"/>
      <c r="U255" s="13"/>
      <c r="V255" s="13"/>
      <c r="W255" s="13"/>
      <c r="X255" s="13"/>
      <c r="Y255" s="13"/>
      <c r="Z255" s="13"/>
      <c r="AA255" s="13"/>
      <c r="AB255" s="13"/>
      <c r="AC255" s="13"/>
      <c r="AD255" s="13"/>
      <c r="AE255" s="13"/>
      <c r="AT255" s="262" t="s">
        <v>446</v>
      </c>
      <c r="AU255" s="262" t="s">
        <v>85</v>
      </c>
      <c r="AV255" s="13" t="s">
        <v>85</v>
      </c>
      <c r="AW255" s="13" t="s">
        <v>32</v>
      </c>
      <c r="AX255" s="13" t="s">
        <v>76</v>
      </c>
      <c r="AY255" s="262" t="s">
        <v>342</v>
      </c>
    </row>
    <row r="256" s="16" customFormat="1">
      <c r="A256" s="16"/>
      <c r="B256" s="284"/>
      <c r="C256" s="285"/>
      <c r="D256" s="240" t="s">
        <v>446</v>
      </c>
      <c r="E256" s="286" t="s">
        <v>1</v>
      </c>
      <c r="F256" s="287" t="s">
        <v>500</v>
      </c>
      <c r="G256" s="285"/>
      <c r="H256" s="288">
        <v>797</v>
      </c>
      <c r="I256" s="289"/>
      <c r="J256" s="285"/>
      <c r="K256" s="285"/>
      <c r="L256" s="290"/>
      <c r="M256" s="291"/>
      <c r="N256" s="292"/>
      <c r="O256" s="292"/>
      <c r="P256" s="292"/>
      <c r="Q256" s="292"/>
      <c r="R256" s="292"/>
      <c r="S256" s="292"/>
      <c r="T256" s="293"/>
      <c r="U256" s="16"/>
      <c r="V256" s="16"/>
      <c r="W256" s="16"/>
      <c r="X256" s="16"/>
      <c r="Y256" s="16"/>
      <c r="Z256" s="16"/>
      <c r="AA256" s="16"/>
      <c r="AB256" s="16"/>
      <c r="AC256" s="16"/>
      <c r="AD256" s="16"/>
      <c r="AE256" s="16"/>
      <c r="AT256" s="294" t="s">
        <v>446</v>
      </c>
      <c r="AU256" s="294" t="s">
        <v>85</v>
      </c>
      <c r="AV256" s="16" t="s">
        <v>360</v>
      </c>
      <c r="AW256" s="16" t="s">
        <v>32</v>
      </c>
      <c r="AX256" s="16" t="s">
        <v>83</v>
      </c>
      <c r="AY256" s="294" t="s">
        <v>342</v>
      </c>
    </row>
    <row r="257" s="2" customFormat="1" ht="16.5" customHeight="1">
      <c r="A257" s="39"/>
      <c r="B257" s="40"/>
      <c r="C257" s="295" t="s">
        <v>677</v>
      </c>
      <c r="D257" s="295" t="s">
        <v>621</v>
      </c>
      <c r="E257" s="296" t="s">
        <v>799</v>
      </c>
      <c r="F257" s="297" t="s">
        <v>800</v>
      </c>
      <c r="G257" s="298" t="s">
        <v>473</v>
      </c>
      <c r="H257" s="299">
        <v>728.21000000000004</v>
      </c>
      <c r="I257" s="300"/>
      <c r="J257" s="301">
        <f>ROUND(I257*H257,2)</f>
        <v>0</v>
      </c>
      <c r="K257" s="297" t="s">
        <v>443</v>
      </c>
      <c r="L257" s="302"/>
      <c r="M257" s="303" t="s">
        <v>1</v>
      </c>
      <c r="N257" s="304" t="s">
        <v>41</v>
      </c>
      <c r="O257" s="92"/>
      <c r="P257" s="236">
        <f>O257*H257</f>
        <v>0</v>
      </c>
      <c r="Q257" s="236">
        <v>0.17599999999999999</v>
      </c>
      <c r="R257" s="236">
        <f>Q257*H257</f>
        <v>128.16496000000001</v>
      </c>
      <c r="S257" s="236">
        <v>0</v>
      </c>
      <c r="T257" s="237">
        <f>S257*H257</f>
        <v>0</v>
      </c>
      <c r="U257" s="39"/>
      <c r="V257" s="39"/>
      <c r="W257" s="39"/>
      <c r="X257" s="39"/>
      <c r="Y257" s="39"/>
      <c r="Z257" s="39"/>
      <c r="AA257" s="39"/>
      <c r="AB257" s="39"/>
      <c r="AC257" s="39"/>
      <c r="AD257" s="39"/>
      <c r="AE257" s="39"/>
      <c r="AR257" s="238" t="s">
        <v>376</v>
      </c>
      <c r="AT257" s="238" t="s">
        <v>621</v>
      </c>
      <c r="AU257" s="238" t="s">
        <v>85</v>
      </c>
      <c r="AY257" s="18" t="s">
        <v>342</v>
      </c>
      <c r="BE257" s="239">
        <f>IF(N257="základní",J257,0)</f>
        <v>0</v>
      </c>
      <c r="BF257" s="239">
        <f>IF(N257="snížená",J257,0)</f>
        <v>0</v>
      </c>
      <c r="BG257" s="239">
        <f>IF(N257="zákl. přenesená",J257,0)</f>
        <v>0</v>
      </c>
      <c r="BH257" s="239">
        <f>IF(N257="sníž. přenesená",J257,0)</f>
        <v>0</v>
      </c>
      <c r="BI257" s="239">
        <f>IF(N257="nulová",J257,0)</f>
        <v>0</v>
      </c>
      <c r="BJ257" s="18" t="s">
        <v>83</v>
      </c>
      <c r="BK257" s="239">
        <f>ROUND(I257*H257,2)</f>
        <v>0</v>
      </c>
      <c r="BL257" s="18" t="s">
        <v>360</v>
      </c>
      <c r="BM257" s="238" t="s">
        <v>5354</v>
      </c>
    </row>
    <row r="258" s="2" customFormat="1">
      <c r="A258" s="39"/>
      <c r="B258" s="40"/>
      <c r="C258" s="41"/>
      <c r="D258" s="240" t="s">
        <v>349</v>
      </c>
      <c r="E258" s="41"/>
      <c r="F258" s="241" t="s">
        <v>800</v>
      </c>
      <c r="G258" s="41"/>
      <c r="H258" s="41"/>
      <c r="I258" s="242"/>
      <c r="J258" s="41"/>
      <c r="K258" s="41"/>
      <c r="L258" s="45"/>
      <c r="M258" s="243"/>
      <c r="N258" s="244"/>
      <c r="O258" s="92"/>
      <c r="P258" s="92"/>
      <c r="Q258" s="92"/>
      <c r="R258" s="92"/>
      <c r="S258" s="92"/>
      <c r="T258" s="93"/>
      <c r="U258" s="39"/>
      <c r="V258" s="39"/>
      <c r="W258" s="39"/>
      <c r="X258" s="39"/>
      <c r="Y258" s="39"/>
      <c r="Z258" s="39"/>
      <c r="AA258" s="39"/>
      <c r="AB258" s="39"/>
      <c r="AC258" s="39"/>
      <c r="AD258" s="39"/>
      <c r="AE258" s="39"/>
      <c r="AT258" s="18" t="s">
        <v>349</v>
      </c>
      <c r="AU258" s="18" t="s">
        <v>85</v>
      </c>
    </row>
    <row r="259" s="13" customFormat="1">
      <c r="A259" s="13"/>
      <c r="B259" s="252"/>
      <c r="C259" s="253"/>
      <c r="D259" s="240" t="s">
        <v>446</v>
      </c>
      <c r="E259" s="254" t="s">
        <v>1</v>
      </c>
      <c r="F259" s="255" t="s">
        <v>5336</v>
      </c>
      <c r="G259" s="253"/>
      <c r="H259" s="256">
        <v>721</v>
      </c>
      <c r="I259" s="257"/>
      <c r="J259" s="253"/>
      <c r="K259" s="253"/>
      <c r="L259" s="258"/>
      <c r="M259" s="259"/>
      <c r="N259" s="260"/>
      <c r="O259" s="260"/>
      <c r="P259" s="260"/>
      <c r="Q259" s="260"/>
      <c r="R259" s="260"/>
      <c r="S259" s="260"/>
      <c r="T259" s="261"/>
      <c r="U259" s="13"/>
      <c r="V259" s="13"/>
      <c r="W259" s="13"/>
      <c r="X259" s="13"/>
      <c r="Y259" s="13"/>
      <c r="Z259" s="13"/>
      <c r="AA259" s="13"/>
      <c r="AB259" s="13"/>
      <c r="AC259" s="13"/>
      <c r="AD259" s="13"/>
      <c r="AE259" s="13"/>
      <c r="AT259" s="262" t="s">
        <v>446</v>
      </c>
      <c r="AU259" s="262" t="s">
        <v>85</v>
      </c>
      <c r="AV259" s="13" t="s">
        <v>85</v>
      </c>
      <c r="AW259" s="13" t="s">
        <v>32</v>
      </c>
      <c r="AX259" s="13" t="s">
        <v>83</v>
      </c>
      <c r="AY259" s="262" t="s">
        <v>342</v>
      </c>
    </row>
    <row r="260" s="13" customFormat="1">
      <c r="A260" s="13"/>
      <c r="B260" s="252"/>
      <c r="C260" s="253"/>
      <c r="D260" s="240" t="s">
        <v>446</v>
      </c>
      <c r="E260" s="253"/>
      <c r="F260" s="255" t="s">
        <v>5355</v>
      </c>
      <c r="G260" s="253"/>
      <c r="H260" s="256">
        <v>728.21000000000004</v>
      </c>
      <c r="I260" s="257"/>
      <c r="J260" s="253"/>
      <c r="K260" s="253"/>
      <c r="L260" s="258"/>
      <c r="M260" s="259"/>
      <c r="N260" s="260"/>
      <c r="O260" s="260"/>
      <c r="P260" s="260"/>
      <c r="Q260" s="260"/>
      <c r="R260" s="260"/>
      <c r="S260" s="260"/>
      <c r="T260" s="261"/>
      <c r="U260" s="13"/>
      <c r="V260" s="13"/>
      <c r="W260" s="13"/>
      <c r="X260" s="13"/>
      <c r="Y260" s="13"/>
      <c r="Z260" s="13"/>
      <c r="AA260" s="13"/>
      <c r="AB260" s="13"/>
      <c r="AC260" s="13"/>
      <c r="AD260" s="13"/>
      <c r="AE260" s="13"/>
      <c r="AT260" s="262" t="s">
        <v>446</v>
      </c>
      <c r="AU260" s="262" t="s">
        <v>85</v>
      </c>
      <c r="AV260" s="13" t="s">
        <v>85</v>
      </c>
      <c r="AW260" s="13" t="s">
        <v>4</v>
      </c>
      <c r="AX260" s="13" t="s">
        <v>83</v>
      </c>
      <c r="AY260" s="262" t="s">
        <v>342</v>
      </c>
    </row>
    <row r="261" s="2" customFormat="1" ht="16.5" customHeight="1">
      <c r="A261" s="39"/>
      <c r="B261" s="40"/>
      <c r="C261" s="295" t="s">
        <v>687</v>
      </c>
      <c r="D261" s="295" t="s">
        <v>621</v>
      </c>
      <c r="E261" s="296" t="s">
        <v>804</v>
      </c>
      <c r="F261" s="297" t="s">
        <v>805</v>
      </c>
      <c r="G261" s="298" t="s">
        <v>473</v>
      </c>
      <c r="H261" s="299">
        <v>76.760000000000005</v>
      </c>
      <c r="I261" s="300"/>
      <c r="J261" s="301">
        <f>ROUND(I261*H261,2)</f>
        <v>0</v>
      </c>
      <c r="K261" s="297" t="s">
        <v>443</v>
      </c>
      <c r="L261" s="302"/>
      <c r="M261" s="303" t="s">
        <v>1</v>
      </c>
      <c r="N261" s="304" t="s">
        <v>41</v>
      </c>
      <c r="O261" s="92"/>
      <c r="P261" s="236">
        <f>O261*H261</f>
        <v>0</v>
      </c>
      <c r="Q261" s="236">
        <v>0.17499999999999999</v>
      </c>
      <c r="R261" s="236">
        <f>Q261*H261</f>
        <v>13.433</v>
      </c>
      <c r="S261" s="236">
        <v>0</v>
      </c>
      <c r="T261" s="237">
        <f>S261*H261</f>
        <v>0</v>
      </c>
      <c r="U261" s="39"/>
      <c r="V261" s="39"/>
      <c r="W261" s="39"/>
      <c r="X261" s="39"/>
      <c r="Y261" s="39"/>
      <c r="Z261" s="39"/>
      <c r="AA261" s="39"/>
      <c r="AB261" s="39"/>
      <c r="AC261" s="39"/>
      <c r="AD261" s="39"/>
      <c r="AE261" s="39"/>
      <c r="AR261" s="238" t="s">
        <v>376</v>
      </c>
      <c r="AT261" s="238" t="s">
        <v>621</v>
      </c>
      <c r="AU261" s="238" t="s">
        <v>85</v>
      </c>
      <c r="AY261" s="18" t="s">
        <v>342</v>
      </c>
      <c r="BE261" s="239">
        <f>IF(N261="základní",J261,0)</f>
        <v>0</v>
      </c>
      <c r="BF261" s="239">
        <f>IF(N261="snížená",J261,0)</f>
        <v>0</v>
      </c>
      <c r="BG261" s="239">
        <f>IF(N261="zákl. přenesená",J261,0)</f>
        <v>0</v>
      </c>
      <c r="BH261" s="239">
        <f>IF(N261="sníž. přenesená",J261,0)</f>
        <v>0</v>
      </c>
      <c r="BI261" s="239">
        <f>IF(N261="nulová",J261,0)</f>
        <v>0</v>
      </c>
      <c r="BJ261" s="18" t="s">
        <v>83</v>
      </c>
      <c r="BK261" s="239">
        <f>ROUND(I261*H261,2)</f>
        <v>0</v>
      </c>
      <c r="BL261" s="18" t="s">
        <v>360</v>
      </c>
      <c r="BM261" s="238" t="s">
        <v>5356</v>
      </c>
    </row>
    <row r="262" s="2" customFormat="1">
      <c r="A262" s="39"/>
      <c r="B262" s="40"/>
      <c r="C262" s="41"/>
      <c r="D262" s="240" t="s">
        <v>349</v>
      </c>
      <c r="E262" s="41"/>
      <c r="F262" s="241" t="s">
        <v>805</v>
      </c>
      <c r="G262" s="41"/>
      <c r="H262" s="41"/>
      <c r="I262" s="242"/>
      <c r="J262" s="41"/>
      <c r="K262" s="41"/>
      <c r="L262" s="45"/>
      <c r="M262" s="243"/>
      <c r="N262" s="244"/>
      <c r="O262" s="92"/>
      <c r="P262" s="92"/>
      <c r="Q262" s="92"/>
      <c r="R262" s="92"/>
      <c r="S262" s="92"/>
      <c r="T262" s="93"/>
      <c r="U262" s="39"/>
      <c r="V262" s="39"/>
      <c r="W262" s="39"/>
      <c r="X262" s="39"/>
      <c r="Y262" s="39"/>
      <c r="Z262" s="39"/>
      <c r="AA262" s="39"/>
      <c r="AB262" s="39"/>
      <c r="AC262" s="39"/>
      <c r="AD262" s="39"/>
      <c r="AE262" s="39"/>
      <c r="AT262" s="18" t="s">
        <v>349</v>
      </c>
      <c r="AU262" s="18" t="s">
        <v>85</v>
      </c>
    </row>
    <row r="263" s="13" customFormat="1">
      <c r="A263" s="13"/>
      <c r="B263" s="252"/>
      <c r="C263" s="253"/>
      <c r="D263" s="240" t="s">
        <v>446</v>
      </c>
      <c r="E263" s="254" t="s">
        <v>1</v>
      </c>
      <c r="F263" s="255" t="s">
        <v>5337</v>
      </c>
      <c r="G263" s="253"/>
      <c r="H263" s="256">
        <v>76</v>
      </c>
      <c r="I263" s="257"/>
      <c r="J263" s="253"/>
      <c r="K263" s="253"/>
      <c r="L263" s="258"/>
      <c r="M263" s="259"/>
      <c r="N263" s="260"/>
      <c r="O263" s="260"/>
      <c r="P263" s="260"/>
      <c r="Q263" s="260"/>
      <c r="R263" s="260"/>
      <c r="S263" s="260"/>
      <c r="T263" s="261"/>
      <c r="U263" s="13"/>
      <c r="V263" s="13"/>
      <c r="W263" s="13"/>
      <c r="X263" s="13"/>
      <c r="Y263" s="13"/>
      <c r="Z263" s="13"/>
      <c r="AA263" s="13"/>
      <c r="AB263" s="13"/>
      <c r="AC263" s="13"/>
      <c r="AD263" s="13"/>
      <c r="AE263" s="13"/>
      <c r="AT263" s="262" t="s">
        <v>446</v>
      </c>
      <c r="AU263" s="262" t="s">
        <v>85</v>
      </c>
      <c r="AV263" s="13" t="s">
        <v>85</v>
      </c>
      <c r="AW263" s="13" t="s">
        <v>32</v>
      </c>
      <c r="AX263" s="13" t="s">
        <v>83</v>
      </c>
      <c r="AY263" s="262" t="s">
        <v>342</v>
      </c>
    </row>
    <row r="264" s="13" customFormat="1">
      <c r="A264" s="13"/>
      <c r="B264" s="252"/>
      <c r="C264" s="253"/>
      <c r="D264" s="240" t="s">
        <v>446</v>
      </c>
      <c r="E264" s="253"/>
      <c r="F264" s="255" t="s">
        <v>5357</v>
      </c>
      <c r="G264" s="253"/>
      <c r="H264" s="256">
        <v>76.760000000000005</v>
      </c>
      <c r="I264" s="257"/>
      <c r="J264" s="253"/>
      <c r="K264" s="253"/>
      <c r="L264" s="258"/>
      <c r="M264" s="259"/>
      <c r="N264" s="260"/>
      <c r="O264" s="260"/>
      <c r="P264" s="260"/>
      <c r="Q264" s="260"/>
      <c r="R264" s="260"/>
      <c r="S264" s="260"/>
      <c r="T264" s="261"/>
      <c r="U264" s="13"/>
      <c r="V264" s="13"/>
      <c r="W264" s="13"/>
      <c r="X264" s="13"/>
      <c r="Y264" s="13"/>
      <c r="Z264" s="13"/>
      <c r="AA264" s="13"/>
      <c r="AB264" s="13"/>
      <c r="AC264" s="13"/>
      <c r="AD264" s="13"/>
      <c r="AE264" s="13"/>
      <c r="AT264" s="262" t="s">
        <v>446</v>
      </c>
      <c r="AU264" s="262" t="s">
        <v>85</v>
      </c>
      <c r="AV264" s="13" t="s">
        <v>85</v>
      </c>
      <c r="AW264" s="13" t="s">
        <v>4</v>
      </c>
      <c r="AX264" s="13" t="s">
        <v>83</v>
      </c>
      <c r="AY264" s="262" t="s">
        <v>342</v>
      </c>
    </row>
    <row r="265" s="2" customFormat="1" ht="21.75" customHeight="1">
      <c r="A265" s="39"/>
      <c r="B265" s="40"/>
      <c r="C265" s="227" t="s">
        <v>692</v>
      </c>
      <c r="D265" s="227" t="s">
        <v>343</v>
      </c>
      <c r="E265" s="228" t="s">
        <v>809</v>
      </c>
      <c r="F265" s="229" t="s">
        <v>810</v>
      </c>
      <c r="G265" s="230" t="s">
        <v>473</v>
      </c>
      <c r="H265" s="231">
        <v>797</v>
      </c>
      <c r="I265" s="232"/>
      <c r="J265" s="233">
        <f>ROUND(I265*H265,2)</f>
        <v>0</v>
      </c>
      <c r="K265" s="229" t="s">
        <v>443</v>
      </c>
      <c r="L265" s="45"/>
      <c r="M265" s="234" t="s">
        <v>1</v>
      </c>
      <c r="N265" s="235" t="s">
        <v>41</v>
      </c>
      <c r="O265" s="92"/>
      <c r="P265" s="236">
        <f>O265*H265</f>
        <v>0</v>
      </c>
      <c r="Q265" s="236">
        <v>0</v>
      </c>
      <c r="R265" s="236">
        <f>Q265*H265</f>
        <v>0</v>
      </c>
      <c r="S265" s="236">
        <v>0</v>
      </c>
      <c r="T265" s="237">
        <f>S265*H265</f>
        <v>0</v>
      </c>
      <c r="U265" s="39"/>
      <c r="V265" s="39"/>
      <c r="W265" s="39"/>
      <c r="X265" s="39"/>
      <c r="Y265" s="39"/>
      <c r="Z265" s="39"/>
      <c r="AA265" s="39"/>
      <c r="AB265" s="39"/>
      <c r="AC265" s="39"/>
      <c r="AD265" s="39"/>
      <c r="AE265" s="39"/>
      <c r="AR265" s="238" t="s">
        <v>360</v>
      </c>
      <c r="AT265" s="238" t="s">
        <v>343</v>
      </c>
      <c r="AU265" s="238" t="s">
        <v>85</v>
      </c>
      <c r="AY265" s="18" t="s">
        <v>342</v>
      </c>
      <c r="BE265" s="239">
        <f>IF(N265="základní",J265,0)</f>
        <v>0</v>
      </c>
      <c r="BF265" s="239">
        <f>IF(N265="snížená",J265,0)</f>
        <v>0</v>
      </c>
      <c r="BG265" s="239">
        <f>IF(N265="zákl. přenesená",J265,0)</f>
        <v>0</v>
      </c>
      <c r="BH265" s="239">
        <f>IF(N265="sníž. přenesená",J265,0)</f>
        <v>0</v>
      </c>
      <c r="BI265" s="239">
        <f>IF(N265="nulová",J265,0)</f>
        <v>0</v>
      </c>
      <c r="BJ265" s="18" t="s">
        <v>83</v>
      </c>
      <c r="BK265" s="239">
        <f>ROUND(I265*H265,2)</f>
        <v>0</v>
      </c>
      <c r="BL265" s="18" t="s">
        <v>360</v>
      </c>
      <c r="BM265" s="238" t="s">
        <v>5358</v>
      </c>
    </row>
    <row r="266" s="2" customFormat="1">
      <c r="A266" s="39"/>
      <c r="B266" s="40"/>
      <c r="C266" s="41"/>
      <c r="D266" s="240" t="s">
        <v>349</v>
      </c>
      <c r="E266" s="41"/>
      <c r="F266" s="241" t="s">
        <v>812</v>
      </c>
      <c r="G266" s="41"/>
      <c r="H266" s="41"/>
      <c r="I266" s="242"/>
      <c r="J266" s="41"/>
      <c r="K266" s="41"/>
      <c r="L266" s="45"/>
      <c r="M266" s="243"/>
      <c r="N266" s="244"/>
      <c r="O266" s="92"/>
      <c r="P266" s="92"/>
      <c r="Q266" s="92"/>
      <c r="R266" s="92"/>
      <c r="S266" s="92"/>
      <c r="T266" s="93"/>
      <c r="U266" s="39"/>
      <c r="V266" s="39"/>
      <c r="W266" s="39"/>
      <c r="X266" s="39"/>
      <c r="Y266" s="39"/>
      <c r="Z266" s="39"/>
      <c r="AA266" s="39"/>
      <c r="AB266" s="39"/>
      <c r="AC266" s="39"/>
      <c r="AD266" s="39"/>
      <c r="AE266" s="39"/>
      <c r="AT266" s="18" t="s">
        <v>349</v>
      </c>
      <c r="AU266" s="18" t="s">
        <v>85</v>
      </c>
    </row>
    <row r="267" s="13" customFormat="1">
      <c r="A267" s="13"/>
      <c r="B267" s="252"/>
      <c r="C267" s="253"/>
      <c r="D267" s="240" t="s">
        <v>446</v>
      </c>
      <c r="E267" s="254" t="s">
        <v>1</v>
      </c>
      <c r="F267" s="255" t="s">
        <v>5359</v>
      </c>
      <c r="G267" s="253"/>
      <c r="H267" s="256">
        <v>797</v>
      </c>
      <c r="I267" s="257"/>
      <c r="J267" s="253"/>
      <c r="K267" s="253"/>
      <c r="L267" s="258"/>
      <c r="M267" s="259"/>
      <c r="N267" s="260"/>
      <c r="O267" s="260"/>
      <c r="P267" s="260"/>
      <c r="Q267" s="260"/>
      <c r="R267" s="260"/>
      <c r="S267" s="260"/>
      <c r="T267" s="261"/>
      <c r="U267" s="13"/>
      <c r="V267" s="13"/>
      <c r="W267" s="13"/>
      <c r="X267" s="13"/>
      <c r="Y267" s="13"/>
      <c r="Z267" s="13"/>
      <c r="AA267" s="13"/>
      <c r="AB267" s="13"/>
      <c r="AC267" s="13"/>
      <c r="AD267" s="13"/>
      <c r="AE267" s="13"/>
      <c r="AT267" s="262" t="s">
        <v>446</v>
      </c>
      <c r="AU267" s="262" t="s">
        <v>85</v>
      </c>
      <c r="AV267" s="13" t="s">
        <v>85</v>
      </c>
      <c r="AW267" s="13" t="s">
        <v>32</v>
      </c>
      <c r="AX267" s="13" t="s">
        <v>83</v>
      </c>
      <c r="AY267" s="262" t="s">
        <v>342</v>
      </c>
    </row>
    <row r="268" s="12" customFormat="1" ht="22.8" customHeight="1">
      <c r="A268" s="12"/>
      <c r="B268" s="213"/>
      <c r="C268" s="214"/>
      <c r="D268" s="215" t="s">
        <v>75</v>
      </c>
      <c r="E268" s="246" t="s">
        <v>376</v>
      </c>
      <c r="F268" s="246" t="s">
        <v>814</v>
      </c>
      <c r="G268" s="214"/>
      <c r="H268" s="214"/>
      <c r="I268" s="217"/>
      <c r="J268" s="247">
        <f>BK268</f>
        <v>0</v>
      </c>
      <c r="K268" s="214"/>
      <c r="L268" s="219"/>
      <c r="M268" s="220"/>
      <c r="N268" s="221"/>
      <c r="O268" s="221"/>
      <c r="P268" s="222">
        <f>SUM(P269:P272)</f>
        <v>0</v>
      </c>
      <c r="Q268" s="221"/>
      <c r="R268" s="222">
        <f>SUM(R269:R272)</f>
        <v>0</v>
      </c>
      <c r="S268" s="221"/>
      <c r="T268" s="223">
        <f>SUM(T269:T272)</f>
        <v>0</v>
      </c>
      <c r="U268" s="12"/>
      <c r="V268" s="12"/>
      <c r="W268" s="12"/>
      <c r="X268" s="12"/>
      <c r="Y268" s="12"/>
      <c r="Z268" s="12"/>
      <c r="AA268" s="12"/>
      <c r="AB268" s="12"/>
      <c r="AC268" s="12"/>
      <c r="AD268" s="12"/>
      <c r="AE268" s="12"/>
      <c r="AR268" s="224" t="s">
        <v>83</v>
      </c>
      <c r="AT268" s="225" t="s">
        <v>75</v>
      </c>
      <c r="AU268" s="225" t="s">
        <v>83</v>
      </c>
      <c r="AY268" s="224" t="s">
        <v>342</v>
      </c>
      <c r="BK268" s="226">
        <f>SUM(BK269:BK272)</f>
        <v>0</v>
      </c>
    </row>
    <row r="269" s="2" customFormat="1" ht="16.5" customHeight="1">
      <c r="A269" s="39"/>
      <c r="B269" s="40"/>
      <c r="C269" s="227" t="s">
        <v>700</v>
      </c>
      <c r="D269" s="227" t="s">
        <v>343</v>
      </c>
      <c r="E269" s="228" t="s">
        <v>822</v>
      </c>
      <c r="F269" s="229" t="s">
        <v>823</v>
      </c>
      <c r="G269" s="230" t="s">
        <v>824</v>
      </c>
      <c r="H269" s="231">
        <v>18</v>
      </c>
      <c r="I269" s="232"/>
      <c r="J269" s="233">
        <f>ROUND(I269*H269,2)</f>
        <v>0</v>
      </c>
      <c r="K269" s="229" t="s">
        <v>1</v>
      </c>
      <c r="L269" s="45"/>
      <c r="M269" s="234" t="s">
        <v>1</v>
      </c>
      <c r="N269" s="235" t="s">
        <v>41</v>
      </c>
      <c r="O269" s="92"/>
      <c r="P269" s="236">
        <f>O269*H269</f>
        <v>0</v>
      </c>
      <c r="Q269" s="236">
        <v>0</v>
      </c>
      <c r="R269" s="236">
        <f>Q269*H269</f>
        <v>0</v>
      </c>
      <c r="S269" s="236">
        <v>0</v>
      </c>
      <c r="T269" s="237">
        <f>S269*H269</f>
        <v>0</v>
      </c>
      <c r="U269" s="39"/>
      <c r="V269" s="39"/>
      <c r="W269" s="39"/>
      <c r="X269" s="39"/>
      <c r="Y269" s="39"/>
      <c r="Z269" s="39"/>
      <c r="AA269" s="39"/>
      <c r="AB269" s="39"/>
      <c r="AC269" s="39"/>
      <c r="AD269" s="39"/>
      <c r="AE269" s="39"/>
      <c r="AR269" s="238" t="s">
        <v>360</v>
      </c>
      <c r="AT269" s="238" t="s">
        <v>343</v>
      </c>
      <c r="AU269" s="238" t="s">
        <v>85</v>
      </c>
      <c r="AY269" s="18" t="s">
        <v>342</v>
      </c>
      <c r="BE269" s="239">
        <f>IF(N269="základní",J269,0)</f>
        <v>0</v>
      </c>
      <c r="BF269" s="239">
        <f>IF(N269="snížená",J269,0)</f>
        <v>0</v>
      </c>
      <c r="BG269" s="239">
        <f>IF(N269="zákl. přenesená",J269,0)</f>
        <v>0</v>
      </c>
      <c r="BH269" s="239">
        <f>IF(N269="sníž. přenesená",J269,0)</f>
        <v>0</v>
      </c>
      <c r="BI269" s="239">
        <f>IF(N269="nulová",J269,0)</f>
        <v>0</v>
      </c>
      <c r="BJ269" s="18" t="s">
        <v>83</v>
      </c>
      <c r="BK269" s="239">
        <f>ROUND(I269*H269,2)</f>
        <v>0</v>
      </c>
      <c r="BL269" s="18" t="s">
        <v>360</v>
      </c>
      <c r="BM269" s="238" t="s">
        <v>5360</v>
      </c>
    </row>
    <row r="270" s="2" customFormat="1">
      <c r="A270" s="39"/>
      <c r="B270" s="40"/>
      <c r="C270" s="41"/>
      <c r="D270" s="240" t="s">
        <v>349</v>
      </c>
      <c r="E270" s="41"/>
      <c r="F270" s="241" t="s">
        <v>823</v>
      </c>
      <c r="G270" s="41"/>
      <c r="H270" s="41"/>
      <c r="I270" s="242"/>
      <c r="J270" s="41"/>
      <c r="K270" s="41"/>
      <c r="L270" s="45"/>
      <c r="M270" s="243"/>
      <c r="N270" s="244"/>
      <c r="O270" s="92"/>
      <c r="P270" s="92"/>
      <c r="Q270" s="92"/>
      <c r="R270" s="92"/>
      <c r="S270" s="92"/>
      <c r="T270" s="93"/>
      <c r="U270" s="39"/>
      <c r="V270" s="39"/>
      <c r="W270" s="39"/>
      <c r="X270" s="39"/>
      <c r="Y270" s="39"/>
      <c r="Z270" s="39"/>
      <c r="AA270" s="39"/>
      <c r="AB270" s="39"/>
      <c r="AC270" s="39"/>
      <c r="AD270" s="39"/>
      <c r="AE270" s="39"/>
      <c r="AT270" s="18" t="s">
        <v>349</v>
      </c>
      <c r="AU270" s="18" t="s">
        <v>85</v>
      </c>
    </row>
    <row r="271" s="2" customFormat="1">
      <c r="A271" s="39"/>
      <c r="B271" s="40"/>
      <c r="C271" s="41"/>
      <c r="D271" s="240" t="s">
        <v>350</v>
      </c>
      <c r="E271" s="41"/>
      <c r="F271" s="245" t="s">
        <v>826</v>
      </c>
      <c r="G271" s="41"/>
      <c r="H271" s="41"/>
      <c r="I271" s="242"/>
      <c r="J271" s="41"/>
      <c r="K271" s="41"/>
      <c r="L271" s="45"/>
      <c r="M271" s="243"/>
      <c r="N271" s="244"/>
      <c r="O271" s="92"/>
      <c r="P271" s="92"/>
      <c r="Q271" s="92"/>
      <c r="R271" s="92"/>
      <c r="S271" s="92"/>
      <c r="T271" s="93"/>
      <c r="U271" s="39"/>
      <c r="V271" s="39"/>
      <c r="W271" s="39"/>
      <c r="X271" s="39"/>
      <c r="Y271" s="39"/>
      <c r="Z271" s="39"/>
      <c r="AA271" s="39"/>
      <c r="AB271" s="39"/>
      <c r="AC271" s="39"/>
      <c r="AD271" s="39"/>
      <c r="AE271" s="39"/>
      <c r="AT271" s="18" t="s">
        <v>350</v>
      </c>
      <c r="AU271" s="18" t="s">
        <v>85</v>
      </c>
    </row>
    <row r="272" s="13" customFormat="1">
      <c r="A272" s="13"/>
      <c r="B272" s="252"/>
      <c r="C272" s="253"/>
      <c r="D272" s="240" t="s">
        <v>446</v>
      </c>
      <c r="E272" s="254" t="s">
        <v>1</v>
      </c>
      <c r="F272" s="255" t="s">
        <v>5361</v>
      </c>
      <c r="G272" s="253"/>
      <c r="H272" s="256">
        <v>18</v>
      </c>
      <c r="I272" s="257"/>
      <c r="J272" s="253"/>
      <c r="K272" s="253"/>
      <c r="L272" s="258"/>
      <c r="M272" s="259"/>
      <c r="N272" s="260"/>
      <c r="O272" s="260"/>
      <c r="P272" s="260"/>
      <c r="Q272" s="260"/>
      <c r="R272" s="260"/>
      <c r="S272" s="260"/>
      <c r="T272" s="261"/>
      <c r="U272" s="13"/>
      <c r="V272" s="13"/>
      <c r="W272" s="13"/>
      <c r="X272" s="13"/>
      <c r="Y272" s="13"/>
      <c r="Z272" s="13"/>
      <c r="AA272" s="13"/>
      <c r="AB272" s="13"/>
      <c r="AC272" s="13"/>
      <c r="AD272" s="13"/>
      <c r="AE272" s="13"/>
      <c r="AT272" s="262" t="s">
        <v>446</v>
      </c>
      <c r="AU272" s="262" t="s">
        <v>85</v>
      </c>
      <c r="AV272" s="13" t="s">
        <v>85</v>
      </c>
      <c r="AW272" s="13" t="s">
        <v>32</v>
      </c>
      <c r="AX272" s="13" t="s">
        <v>83</v>
      </c>
      <c r="AY272" s="262" t="s">
        <v>342</v>
      </c>
    </row>
    <row r="273" s="12" customFormat="1" ht="22.8" customHeight="1">
      <c r="A273" s="12"/>
      <c r="B273" s="213"/>
      <c r="C273" s="214"/>
      <c r="D273" s="215" t="s">
        <v>75</v>
      </c>
      <c r="E273" s="246" t="s">
        <v>381</v>
      </c>
      <c r="F273" s="246" t="s">
        <v>839</v>
      </c>
      <c r="G273" s="214"/>
      <c r="H273" s="214"/>
      <c r="I273" s="217"/>
      <c r="J273" s="247">
        <f>BK273</f>
        <v>0</v>
      </c>
      <c r="K273" s="214"/>
      <c r="L273" s="219"/>
      <c r="M273" s="220"/>
      <c r="N273" s="221"/>
      <c r="O273" s="221"/>
      <c r="P273" s="222">
        <f>SUM(P274:P291)</f>
        <v>0</v>
      </c>
      <c r="Q273" s="221"/>
      <c r="R273" s="222">
        <f>SUM(R274:R291)</f>
        <v>74.650599999999997</v>
      </c>
      <c r="S273" s="221"/>
      <c r="T273" s="223">
        <f>SUM(T274:T291)</f>
        <v>20.57</v>
      </c>
      <c r="U273" s="12"/>
      <c r="V273" s="12"/>
      <c r="W273" s="12"/>
      <c r="X273" s="12"/>
      <c r="Y273" s="12"/>
      <c r="Z273" s="12"/>
      <c r="AA273" s="12"/>
      <c r="AB273" s="12"/>
      <c r="AC273" s="12"/>
      <c r="AD273" s="12"/>
      <c r="AE273" s="12"/>
      <c r="AR273" s="224" t="s">
        <v>83</v>
      </c>
      <c r="AT273" s="225" t="s">
        <v>75</v>
      </c>
      <c r="AU273" s="225" t="s">
        <v>83</v>
      </c>
      <c r="AY273" s="224" t="s">
        <v>342</v>
      </c>
      <c r="BK273" s="226">
        <f>SUM(BK274:BK291)</f>
        <v>0</v>
      </c>
    </row>
    <row r="274" s="2" customFormat="1" ht="16.5" customHeight="1">
      <c r="A274" s="39"/>
      <c r="B274" s="40"/>
      <c r="C274" s="227" t="s">
        <v>710</v>
      </c>
      <c r="D274" s="227" t="s">
        <v>343</v>
      </c>
      <c r="E274" s="228" t="s">
        <v>5362</v>
      </c>
      <c r="F274" s="229" t="s">
        <v>5363</v>
      </c>
      <c r="G274" s="230" t="s">
        <v>543</v>
      </c>
      <c r="H274" s="231">
        <v>30</v>
      </c>
      <c r="I274" s="232"/>
      <c r="J274" s="233">
        <f>ROUND(I274*H274,2)</f>
        <v>0</v>
      </c>
      <c r="K274" s="229" t="s">
        <v>1</v>
      </c>
      <c r="L274" s="45"/>
      <c r="M274" s="234" t="s">
        <v>1</v>
      </c>
      <c r="N274" s="235" t="s">
        <v>41</v>
      </c>
      <c r="O274" s="92"/>
      <c r="P274" s="236">
        <f>O274*H274</f>
        <v>0</v>
      </c>
      <c r="Q274" s="236">
        <v>0</v>
      </c>
      <c r="R274" s="236">
        <f>Q274*H274</f>
        <v>0</v>
      </c>
      <c r="S274" s="236">
        <v>0</v>
      </c>
      <c r="T274" s="237">
        <f>S274*H274</f>
        <v>0</v>
      </c>
      <c r="U274" s="39"/>
      <c r="V274" s="39"/>
      <c r="W274" s="39"/>
      <c r="X274" s="39"/>
      <c r="Y274" s="39"/>
      <c r="Z274" s="39"/>
      <c r="AA274" s="39"/>
      <c r="AB274" s="39"/>
      <c r="AC274" s="39"/>
      <c r="AD274" s="39"/>
      <c r="AE274" s="39"/>
      <c r="AR274" s="238" t="s">
        <v>360</v>
      </c>
      <c r="AT274" s="238" t="s">
        <v>343</v>
      </c>
      <c r="AU274" s="238" t="s">
        <v>85</v>
      </c>
      <c r="AY274" s="18" t="s">
        <v>342</v>
      </c>
      <c r="BE274" s="239">
        <f>IF(N274="základní",J274,0)</f>
        <v>0</v>
      </c>
      <c r="BF274" s="239">
        <f>IF(N274="snížená",J274,0)</f>
        <v>0</v>
      </c>
      <c r="BG274" s="239">
        <f>IF(N274="zákl. přenesená",J274,0)</f>
        <v>0</v>
      </c>
      <c r="BH274" s="239">
        <f>IF(N274="sníž. přenesená",J274,0)</f>
        <v>0</v>
      </c>
      <c r="BI274" s="239">
        <f>IF(N274="nulová",J274,0)</f>
        <v>0</v>
      </c>
      <c r="BJ274" s="18" t="s">
        <v>83</v>
      </c>
      <c r="BK274" s="239">
        <f>ROUND(I274*H274,2)</f>
        <v>0</v>
      </c>
      <c r="BL274" s="18" t="s">
        <v>360</v>
      </c>
      <c r="BM274" s="238" t="s">
        <v>5364</v>
      </c>
    </row>
    <row r="275" s="2" customFormat="1">
      <c r="A275" s="39"/>
      <c r="B275" s="40"/>
      <c r="C275" s="41"/>
      <c r="D275" s="240" t="s">
        <v>349</v>
      </c>
      <c r="E275" s="41"/>
      <c r="F275" s="241" t="s">
        <v>5365</v>
      </c>
      <c r="G275" s="41"/>
      <c r="H275" s="41"/>
      <c r="I275" s="242"/>
      <c r="J275" s="41"/>
      <c r="K275" s="41"/>
      <c r="L275" s="45"/>
      <c r="M275" s="243"/>
      <c r="N275" s="244"/>
      <c r="O275" s="92"/>
      <c r="P275" s="92"/>
      <c r="Q275" s="92"/>
      <c r="R275" s="92"/>
      <c r="S275" s="92"/>
      <c r="T275" s="93"/>
      <c r="U275" s="39"/>
      <c r="V275" s="39"/>
      <c r="W275" s="39"/>
      <c r="X275" s="39"/>
      <c r="Y275" s="39"/>
      <c r="Z275" s="39"/>
      <c r="AA275" s="39"/>
      <c r="AB275" s="39"/>
      <c r="AC275" s="39"/>
      <c r="AD275" s="39"/>
      <c r="AE275" s="39"/>
      <c r="AT275" s="18" t="s">
        <v>349</v>
      </c>
      <c r="AU275" s="18" t="s">
        <v>85</v>
      </c>
    </row>
    <row r="276" s="13" customFormat="1">
      <c r="A276" s="13"/>
      <c r="B276" s="252"/>
      <c r="C276" s="253"/>
      <c r="D276" s="240" t="s">
        <v>446</v>
      </c>
      <c r="E276" s="254" t="s">
        <v>1</v>
      </c>
      <c r="F276" s="255" t="s">
        <v>5366</v>
      </c>
      <c r="G276" s="253"/>
      <c r="H276" s="256">
        <v>30</v>
      </c>
      <c r="I276" s="257"/>
      <c r="J276" s="253"/>
      <c r="K276" s="253"/>
      <c r="L276" s="258"/>
      <c r="M276" s="259"/>
      <c r="N276" s="260"/>
      <c r="O276" s="260"/>
      <c r="P276" s="260"/>
      <c r="Q276" s="260"/>
      <c r="R276" s="260"/>
      <c r="S276" s="260"/>
      <c r="T276" s="261"/>
      <c r="U276" s="13"/>
      <c r="V276" s="13"/>
      <c r="W276" s="13"/>
      <c r="X276" s="13"/>
      <c r="Y276" s="13"/>
      <c r="Z276" s="13"/>
      <c r="AA276" s="13"/>
      <c r="AB276" s="13"/>
      <c r="AC276" s="13"/>
      <c r="AD276" s="13"/>
      <c r="AE276" s="13"/>
      <c r="AT276" s="262" t="s">
        <v>446</v>
      </c>
      <c r="AU276" s="262" t="s">
        <v>85</v>
      </c>
      <c r="AV276" s="13" t="s">
        <v>85</v>
      </c>
      <c r="AW276" s="13" t="s">
        <v>32</v>
      </c>
      <c r="AX276" s="13" t="s">
        <v>83</v>
      </c>
      <c r="AY276" s="262" t="s">
        <v>342</v>
      </c>
    </row>
    <row r="277" s="2" customFormat="1" ht="16.5" customHeight="1">
      <c r="A277" s="39"/>
      <c r="B277" s="40"/>
      <c r="C277" s="227" t="s">
        <v>717</v>
      </c>
      <c r="D277" s="227" t="s">
        <v>343</v>
      </c>
      <c r="E277" s="228" t="s">
        <v>877</v>
      </c>
      <c r="F277" s="229" t="s">
        <v>878</v>
      </c>
      <c r="G277" s="230" t="s">
        <v>543</v>
      </c>
      <c r="H277" s="231">
        <v>508</v>
      </c>
      <c r="I277" s="232"/>
      <c r="J277" s="233">
        <f>ROUND(I277*H277,2)</f>
        <v>0</v>
      </c>
      <c r="K277" s="229" t="s">
        <v>443</v>
      </c>
      <c r="L277" s="45"/>
      <c r="M277" s="234" t="s">
        <v>1</v>
      </c>
      <c r="N277" s="235" t="s">
        <v>41</v>
      </c>
      <c r="O277" s="92"/>
      <c r="P277" s="236">
        <f>O277*H277</f>
        <v>0</v>
      </c>
      <c r="Q277" s="236">
        <v>0.10095</v>
      </c>
      <c r="R277" s="236">
        <f>Q277*H277</f>
        <v>51.282600000000002</v>
      </c>
      <c r="S277" s="236">
        <v>0</v>
      </c>
      <c r="T277" s="237">
        <f>S277*H277</f>
        <v>0</v>
      </c>
      <c r="U277" s="39"/>
      <c r="V277" s="39"/>
      <c r="W277" s="39"/>
      <c r="X277" s="39"/>
      <c r="Y277" s="39"/>
      <c r="Z277" s="39"/>
      <c r="AA277" s="39"/>
      <c r="AB277" s="39"/>
      <c r="AC277" s="39"/>
      <c r="AD277" s="39"/>
      <c r="AE277" s="39"/>
      <c r="AR277" s="238" t="s">
        <v>360</v>
      </c>
      <c r="AT277" s="238" t="s">
        <v>343</v>
      </c>
      <c r="AU277" s="238" t="s">
        <v>85</v>
      </c>
      <c r="AY277" s="18" t="s">
        <v>342</v>
      </c>
      <c r="BE277" s="239">
        <f>IF(N277="základní",J277,0)</f>
        <v>0</v>
      </c>
      <c r="BF277" s="239">
        <f>IF(N277="snížená",J277,0)</f>
        <v>0</v>
      </c>
      <c r="BG277" s="239">
        <f>IF(N277="zákl. přenesená",J277,0)</f>
        <v>0</v>
      </c>
      <c r="BH277" s="239">
        <f>IF(N277="sníž. přenesená",J277,0)</f>
        <v>0</v>
      </c>
      <c r="BI277" s="239">
        <f>IF(N277="nulová",J277,0)</f>
        <v>0</v>
      </c>
      <c r="BJ277" s="18" t="s">
        <v>83</v>
      </c>
      <c r="BK277" s="239">
        <f>ROUND(I277*H277,2)</f>
        <v>0</v>
      </c>
      <c r="BL277" s="18" t="s">
        <v>360</v>
      </c>
      <c r="BM277" s="238" t="s">
        <v>5367</v>
      </c>
    </row>
    <row r="278" s="2" customFormat="1">
      <c r="A278" s="39"/>
      <c r="B278" s="40"/>
      <c r="C278" s="41"/>
      <c r="D278" s="240" t="s">
        <v>349</v>
      </c>
      <c r="E278" s="41"/>
      <c r="F278" s="241" t="s">
        <v>880</v>
      </c>
      <c r="G278" s="41"/>
      <c r="H278" s="41"/>
      <c r="I278" s="242"/>
      <c r="J278" s="41"/>
      <c r="K278" s="41"/>
      <c r="L278" s="45"/>
      <c r="M278" s="243"/>
      <c r="N278" s="244"/>
      <c r="O278" s="92"/>
      <c r="P278" s="92"/>
      <c r="Q278" s="92"/>
      <c r="R278" s="92"/>
      <c r="S278" s="92"/>
      <c r="T278" s="93"/>
      <c r="U278" s="39"/>
      <c r="V278" s="39"/>
      <c r="W278" s="39"/>
      <c r="X278" s="39"/>
      <c r="Y278" s="39"/>
      <c r="Z278" s="39"/>
      <c r="AA278" s="39"/>
      <c r="AB278" s="39"/>
      <c r="AC278" s="39"/>
      <c r="AD278" s="39"/>
      <c r="AE278" s="39"/>
      <c r="AT278" s="18" t="s">
        <v>349</v>
      </c>
      <c r="AU278" s="18" t="s">
        <v>85</v>
      </c>
    </row>
    <row r="279" s="13" customFormat="1">
      <c r="A279" s="13"/>
      <c r="B279" s="252"/>
      <c r="C279" s="253"/>
      <c r="D279" s="240" t="s">
        <v>446</v>
      </c>
      <c r="E279" s="254" t="s">
        <v>1</v>
      </c>
      <c r="F279" s="255" t="s">
        <v>5368</v>
      </c>
      <c r="G279" s="253"/>
      <c r="H279" s="256">
        <v>508</v>
      </c>
      <c r="I279" s="257"/>
      <c r="J279" s="253"/>
      <c r="K279" s="253"/>
      <c r="L279" s="258"/>
      <c r="M279" s="259"/>
      <c r="N279" s="260"/>
      <c r="O279" s="260"/>
      <c r="P279" s="260"/>
      <c r="Q279" s="260"/>
      <c r="R279" s="260"/>
      <c r="S279" s="260"/>
      <c r="T279" s="261"/>
      <c r="U279" s="13"/>
      <c r="V279" s="13"/>
      <c r="W279" s="13"/>
      <c r="X279" s="13"/>
      <c r="Y279" s="13"/>
      <c r="Z279" s="13"/>
      <c r="AA279" s="13"/>
      <c r="AB279" s="13"/>
      <c r="AC279" s="13"/>
      <c r="AD279" s="13"/>
      <c r="AE279" s="13"/>
      <c r="AT279" s="262" t="s">
        <v>446</v>
      </c>
      <c r="AU279" s="262" t="s">
        <v>85</v>
      </c>
      <c r="AV279" s="13" t="s">
        <v>85</v>
      </c>
      <c r="AW279" s="13" t="s">
        <v>32</v>
      </c>
      <c r="AX279" s="13" t="s">
        <v>83</v>
      </c>
      <c r="AY279" s="262" t="s">
        <v>342</v>
      </c>
    </row>
    <row r="280" s="2" customFormat="1" ht="16.5" customHeight="1">
      <c r="A280" s="39"/>
      <c r="B280" s="40"/>
      <c r="C280" s="295" t="s">
        <v>724</v>
      </c>
      <c r="D280" s="295" t="s">
        <v>621</v>
      </c>
      <c r="E280" s="296" t="s">
        <v>885</v>
      </c>
      <c r="F280" s="297" t="s">
        <v>886</v>
      </c>
      <c r="G280" s="298" t="s">
        <v>543</v>
      </c>
      <c r="H280" s="299">
        <v>508</v>
      </c>
      <c r="I280" s="300"/>
      <c r="J280" s="301">
        <f>ROUND(I280*H280,2)</f>
        <v>0</v>
      </c>
      <c r="K280" s="297" t="s">
        <v>443</v>
      </c>
      <c r="L280" s="302"/>
      <c r="M280" s="303" t="s">
        <v>1</v>
      </c>
      <c r="N280" s="304" t="s">
        <v>41</v>
      </c>
      <c r="O280" s="92"/>
      <c r="P280" s="236">
        <f>O280*H280</f>
        <v>0</v>
      </c>
      <c r="Q280" s="236">
        <v>0.045999999999999999</v>
      </c>
      <c r="R280" s="236">
        <f>Q280*H280</f>
        <v>23.367999999999999</v>
      </c>
      <c r="S280" s="236">
        <v>0</v>
      </c>
      <c r="T280" s="237">
        <f>S280*H280</f>
        <v>0</v>
      </c>
      <c r="U280" s="39"/>
      <c r="V280" s="39"/>
      <c r="W280" s="39"/>
      <c r="X280" s="39"/>
      <c r="Y280" s="39"/>
      <c r="Z280" s="39"/>
      <c r="AA280" s="39"/>
      <c r="AB280" s="39"/>
      <c r="AC280" s="39"/>
      <c r="AD280" s="39"/>
      <c r="AE280" s="39"/>
      <c r="AR280" s="238" t="s">
        <v>376</v>
      </c>
      <c r="AT280" s="238" t="s">
        <v>621</v>
      </c>
      <c r="AU280" s="238" t="s">
        <v>85</v>
      </c>
      <c r="AY280" s="18" t="s">
        <v>342</v>
      </c>
      <c r="BE280" s="239">
        <f>IF(N280="základní",J280,0)</f>
        <v>0</v>
      </c>
      <c r="BF280" s="239">
        <f>IF(N280="snížená",J280,0)</f>
        <v>0</v>
      </c>
      <c r="BG280" s="239">
        <f>IF(N280="zákl. přenesená",J280,0)</f>
        <v>0</v>
      </c>
      <c r="BH280" s="239">
        <f>IF(N280="sníž. přenesená",J280,0)</f>
        <v>0</v>
      </c>
      <c r="BI280" s="239">
        <f>IF(N280="nulová",J280,0)</f>
        <v>0</v>
      </c>
      <c r="BJ280" s="18" t="s">
        <v>83</v>
      </c>
      <c r="BK280" s="239">
        <f>ROUND(I280*H280,2)</f>
        <v>0</v>
      </c>
      <c r="BL280" s="18" t="s">
        <v>360</v>
      </c>
      <c r="BM280" s="238" t="s">
        <v>5369</v>
      </c>
    </row>
    <row r="281" s="2" customFormat="1">
      <c r="A281" s="39"/>
      <c r="B281" s="40"/>
      <c r="C281" s="41"/>
      <c r="D281" s="240" t="s">
        <v>349</v>
      </c>
      <c r="E281" s="41"/>
      <c r="F281" s="241" t="s">
        <v>886</v>
      </c>
      <c r="G281" s="41"/>
      <c r="H281" s="41"/>
      <c r="I281" s="242"/>
      <c r="J281" s="41"/>
      <c r="K281" s="41"/>
      <c r="L281" s="45"/>
      <c r="M281" s="243"/>
      <c r="N281" s="244"/>
      <c r="O281" s="92"/>
      <c r="P281" s="92"/>
      <c r="Q281" s="92"/>
      <c r="R281" s="92"/>
      <c r="S281" s="92"/>
      <c r="T281" s="93"/>
      <c r="U281" s="39"/>
      <c r="V281" s="39"/>
      <c r="W281" s="39"/>
      <c r="X281" s="39"/>
      <c r="Y281" s="39"/>
      <c r="Z281" s="39"/>
      <c r="AA281" s="39"/>
      <c r="AB281" s="39"/>
      <c r="AC281" s="39"/>
      <c r="AD281" s="39"/>
      <c r="AE281" s="39"/>
      <c r="AT281" s="18" t="s">
        <v>349</v>
      </c>
      <c r="AU281" s="18" t="s">
        <v>85</v>
      </c>
    </row>
    <row r="282" s="2" customFormat="1" ht="16.5" customHeight="1">
      <c r="A282" s="39"/>
      <c r="B282" s="40"/>
      <c r="C282" s="227" t="s">
        <v>730</v>
      </c>
      <c r="D282" s="227" t="s">
        <v>343</v>
      </c>
      <c r="E282" s="228" t="s">
        <v>918</v>
      </c>
      <c r="F282" s="229" t="s">
        <v>919</v>
      </c>
      <c r="G282" s="230" t="s">
        <v>473</v>
      </c>
      <c r="H282" s="231">
        <v>1836</v>
      </c>
      <c r="I282" s="232"/>
      <c r="J282" s="233">
        <f>ROUND(I282*H282,2)</f>
        <v>0</v>
      </c>
      <c r="K282" s="229" t="s">
        <v>443</v>
      </c>
      <c r="L282" s="45"/>
      <c r="M282" s="234" t="s">
        <v>1</v>
      </c>
      <c r="N282" s="235" t="s">
        <v>41</v>
      </c>
      <c r="O282" s="92"/>
      <c r="P282" s="236">
        <f>O282*H282</f>
        <v>0</v>
      </c>
      <c r="Q282" s="236">
        <v>0</v>
      </c>
      <c r="R282" s="236">
        <f>Q282*H282</f>
        <v>0</v>
      </c>
      <c r="S282" s="236">
        <v>0.01</v>
      </c>
      <c r="T282" s="237">
        <f>S282*H282</f>
        <v>18.359999999999999</v>
      </c>
      <c r="U282" s="39"/>
      <c r="V282" s="39"/>
      <c r="W282" s="39"/>
      <c r="X282" s="39"/>
      <c r="Y282" s="39"/>
      <c r="Z282" s="39"/>
      <c r="AA282" s="39"/>
      <c r="AB282" s="39"/>
      <c r="AC282" s="39"/>
      <c r="AD282" s="39"/>
      <c r="AE282" s="39"/>
      <c r="AR282" s="238" t="s">
        <v>360</v>
      </c>
      <c r="AT282" s="238" t="s">
        <v>343</v>
      </c>
      <c r="AU282" s="238" t="s">
        <v>85</v>
      </c>
      <c r="AY282" s="18" t="s">
        <v>342</v>
      </c>
      <c r="BE282" s="239">
        <f>IF(N282="základní",J282,0)</f>
        <v>0</v>
      </c>
      <c r="BF282" s="239">
        <f>IF(N282="snížená",J282,0)</f>
        <v>0</v>
      </c>
      <c r="BG282" s="239">
        <f>IF(N282="zákl. přenesená",J282,0)</f>
        <v>0</v>
      </c>
      <c r="BH282" s="239">
        <f>IF(N282="sníž. přenesená",J282,0)</f>
        <v>0</v>
      </c>
      <c r="BI282" s="239">
        <f>IF(N282="nulová",J282,0)</f>
        <v>0</v>
      </c>
      <c r="BJ282" s="18" t="s">
        <v>83</v>
      </c>
      <c r="BK282" s="239">
        <f>ROUND(I282*H282,2)</f>
        <v>0</v>
      </c>
      <c r="BL282" s="18" t="s">
        <v>360</v>
      </c>
      <c r="BM282" s="238" t="s">
        <v>5370</v>
      </c>
    </row>
    <row r="283" s="2" customFormat="1">
      <c r="A283" s="39"/>
      <c r="B283" s="40"/>
      <c r="C283" s="41"/>
      <c r="D283" s="240" t="s">
        <v>349</v>
      </c>
      <c r="E283" s="41"/>
      <c r="F283" s="241" t="s">
        <v>921</v>
      </c>
      <c r="G283" s="41"/>
      <c r="H283" s="41"/>
      <c r="I283" s="242"/>
      <c r="J283" s="41"/>
      <c r="K283" s="41"/>
      <c r="L283" s="45"/>
      <c r="M283" s="243"/>
      <c r="N283" s="244"/>
      <c r="O283" s="92"/>
      <c r="P283" s="92"/>
      <c r="Q283" s="92"/>
      <c r="R283" s="92"/>
      <c r="S283" s="92"/>
      <c r="T283" s="93"/>
      <c r="U283" s="39"/>
      <c r="V283" s="39"/>
      <c r="W283" s="39"/>
      <c r="X283" s="39"/>
      <c r="Y283" s="39"/>
      <c r="Z283" s="39"/>
      <c r="AA283" s="39"/>
      <c r="AB283" s="39"/>
      <c r="AC283" s="39"/>
      <c r="AD283" s="39"/>
      <c r="AE283" s="39"/>
      <c r="AT283" s="18" t="s">
        <v>349</v>
      </c>
      <c r="AU283" s="18" t="s">
        <v>85</v>
      </c>
    </row>
    <row r="284" s="13" customFormat="1">
      <c r="A284" s="13"/>
      <c r="B284" s="252"/>
      <c r="C284" s="253"/>
      <c r="D284" s="240" t="s">
        <v>446</v>
      </c>
      <c r="E284" s="254" t="s">
        <v>1</v>
      </c>
      <c r="F284" s="255" t="s">
        <v>5371</v>
      </c>
      <c r="G284" s="253"/>
      <c r="H284" s="256">
        <v>1836</v>
      </c>
      <c r="I284" s="257"/>
      <c r="J284" s="253"/>
      <c r="K284" s="253"/>
      <c r="L284" s="258"/>
      <c r="M284" s="259"/>
      <c r="N284" s="260"/>
      <c r="O284" s="260"/>
      <c r="P284" s="260"/>
      <c r="Q284" s="260"/>
      <c r="R284" s="260"/>
      <c r="S284" s="260"/>
      <c r="T284" s="261"/>
      <c r="U284" s="13"/>
      <c r="V284" s="13"/>
      <c r="W284" s="13"/>
      <c r="X284" s="13"/>
      <c r="Y284" s="13"/>
      <c r="Z284" s="13"/>
      <c r="AA284" s="13"/>
      <c r="AB284" s="13"/>
      <c r="AC284" s="13"/>
      <c r="AD284" s="13"/>
      <c r="AE284" s="13"/>
      <c r="AT284" s="262" t="s">
        <v>446</v>
      </c>
      <c r="AU284" s="262" t="s">
        <v>85</v>
      </c>
      <c r="AV284" s="13" t="s">
        <v>85</v>
      </c>
      <c r="AW284" s="13" t="s">
        <v>32</v>
      </c>
      <c r="AX284" s="13" t="s">
        <v>83</v>
      </c>
      <c r="AY284" s="262" t="s">
        <v>342</v>
      </c>
    </row>
    <row r="285" s="2" customFormat="1" ht="16.5" customHeight="1">
      <c r="A285" s="39"/>
      <c r="B285" s="40"/>
      <c r="C285" s="227" t="s">
        <v>737</v>
      </c>
      <c r="D285" s="227" t="s">
        <v>343</v>
      </c>
      <c r="E285" s="228" t="s">
        <v>5372</v>
      </c>
      <c r="F285" s="229" t="s">
        <v>5373</v>
      </c>
      <c r="G285" s="230" t="s">
        <v>562</v>
      </c>
      <c r="H285" s="231">
        <v>1</v>
      </c>
      <c r="I285" s="232"/>
      <c r="J285" s="233">
        <f>ROUND(I285*H285,2)</f>
        <v>0</v>
      </c>
      <c r="K285" s="229" t="s">
        <v>443</v>
      </c>
      <c r="L285" s="45"/>
      <c r="M285" s="234" t="s">
        <v>1</v>
      </c>
      <c r="N285" s="235" t="s">
        <v>41</v>
      </c>
      <c r="O285" s="92"/>
      <c r="P285" s="236">
        <f>O285*H285</f>
        <v>0</v>
      </c>
      <c r="Q285" s="236">
        <v>0</v>
      </c>
      <c r="R285" s="236">
        <f>Q285*H285</f>
        <v>0</v>
      </c>
      <c r="S285" s="236">
        <v>2</v>
      </c>
      <c r="T285" s="237">
        <f>S285*H285</f>
        <v>2</v>
      </c>
      <c r="U285" s="39"/>
      <c r="V285" s="39"/>
      <c r="W285" s="39"/>
      <c r="X285" s="39"/>
      <c r="Y285" s="39"/>
      <c r="Z285" s="39"/>
      <c r="AA285" s="39"/>
      <c r="AB285" s="39"/>
      <c r="AC285" s="39"/>
      <c r="AD285" s="39"/>
      <c r="AE285" s="39"/>
      <c r="AR285" s="238" t="s">
        <v>360</v>
      </c>
      <c r="AT285" s="238" t="s">
        <v>343</v>
      </c>
      <c r="AU285" s="238" t="s">
        <v>85</v>
      </c>
      <c r="AY285" s="18" t="s">
        <v>342</v>
      </c>
      <c r="BE285" s="239">
        <f>IF(N285="základní",J285,0)</f>
        <v>0</v>
      </c>
      <c r="BF285" s="239">
        <f>IF(N285="snížená",J285,0)</f>
        <v>0</v>
      </c>
      <c r="BG285" s="239">
        <f>IF(N285="zákl. přenesená",J285,0)</f>
        <v>0</v>
      </c>
      <c r="BH285" s="239">
        <f>IF(N285="sníž. přenesená",J285,0)</f>
        <v>0</v>
      </c>
      <c r="BI285" s="239">
        <f>IF(N285="nulová",J285,0)</f>
        <v>0</v>
      </c>
      <c r="BJ285" s="18" t="s">
        <v>83</v>
      </c>
      <c r="BK285" s="239">
        <f>ROUND(I285*H285,2)</f>
        <v>0</v>
      </c>
      <c r="BL285" s="18" t="s">
        <v>360</v>
      </c>
      <c r="BM285" s="238" t="s">
        <v>5374</v>
      </c>
    </row>
    <row r="286" s="2" customFormat="1">
      <c r="A286" s="39"/>
      <c r="B286" s="40"/>
      <c r="C286" s="41"/>
      <c r="D286" s="240" t="s">
        <v>349</v>
      </c>
      <c r="E286" s="41"/>
      <c r="F286" s="241" t="s">
        <v>5375</v>
      </c>
      <c r="G286" s="41"/>
      <c r="H286" s="41"/>
      <c r="I286" s="242"/>
      <c r="J286" s="41"/>
      <c r="K286" s="41"/>
      <c r="L286" s="45"/>
      <c r="M286" s="243"/>
      <c r="N286" s="244"/>
      <c r="O286" s="92"/>
      <c r="P286" s="92"/>
      <c r="Q286" s="92"/>
      <c r="R286" s="92"/>
      <c r="S286" s="92"/>
      <c r="T286" s="93"/>
      <c r="U286" s="39"/>
      <c r="V286" s="39"/>
      <c r="W286" s="39"/>
      <c r="X286" s="39"/>
      <c r="Y286" s="39"/>
      <c r="Z286" s="39"/>
      <c r="AA286" s="39"/>
      <c r="AB286" s="39"/>
      <c r="AC286" s="39"/>
      <c r="AD286" s="39"/>
      <c r="AE286" s="39"/>
      <c r="AT286" s="18" t="s">
        <v>349</v>
      </c>
      <c r="AU286" s="18" t="s">
        <v>85</v>
      </c>
    </row>
    <row r="287" s="13" customFormat="1">
      <c r="A287" s="13"/>
      <c r="B287" s="252"/>
      <c r="C287" s="253"/>
      <c r="D287" s="240" t="s">
        <v>446</v>
      </c>
      <c r="E287" s="254" t="s">
        <v>1</v>
      </c>
      <c r="F287" s="255" t="s">
        <v>5376</v>
      </c>
      <c r="G287" s="253"/>
      <c r="H287" s="256">
        <v>1</v>
      </c>
      <c r="I287" s="257"/>
      <c r="J287" s="253"/>
      <c r="K287" s="253"/>
      <c r="L287" s="258"/>
      <c r="M287" s="259"/>
      <c r="N287" s="260"/>
      <c r="O287" s="260"/>
      <c r="P287" s="260"/>
      <c r="Q287" s="260"/>
      <c r="R287" s="260"/>
      <c r="S287" s="260"/>
      <c r="T287" s="261"/>
      <c r="U287" s="13"/>
      <c r="V287" s="13"/>
      <c r="W287" s="13"/>
      <c r="X287" s="13"/>
      <c r="Y287" s="13"/>
      <c r="Z287" s="13"/>
      <c r="AA287" s="13"/>
      <c r="AB287" s="13"/>
      <c r="AC287" s="13"/>
      <c r="AD287" s="13"/>
      <c r="AE287" s="13"/>
      <c r="AT287" s="262" t="s">
        <v>446</v>
      </c>
      <c r="AU287" s="262" t="s">
        <v>85</v>
      </c>
      <c r="AV287" s="13" t="s">
        <v>85</v>
      </c>
      <c r="AW287" s="13" t="s">
        <v>32</v>
      </c>
      <c r="AX287" s="13" t="s">
        <v>83</v>
      </c>
      <c r="AY287" s="262" t="s">
        <v>342</v>
      </c>
    </row>
    <row r="288" s="2" customFormat="1" ht="16.5" customHeight="1">
      <c r="A288" s="39"/>
      <c r="B288" s="40"/>
      <c r="C288" s="227" t="s">
        <v>743</v>
      </c>
      <c r="D288" s="227" t="s">
        <v>343</v>
      </c>
      <c r="E288" s="228" t="s">
        <v>5377</v>
      </c>
      <c r="F288" s="229" t="s">
        <v>5378</v>
      </c>
      <c r="G288" s="230" t="s">
        <v>543</v>
      </c>
      <c r="H288" s="231">
        <v>6</v>
      </c>
      <c r="I288" s="232"/>
      <c r="J288" s="233">
        <f>ROUND(I288*H288,2)</f>
        <v>0</v>
      </c>
      <c r="K288" s="229" t="s">
        <v>443</v>
      </c>
      <c r="L288" s="45"/>
      <c r="M288" s="234" t="s">
        <v>1</v>
      </c>
      <c r="N288" s="235" t="s">
        <v>41</v>
      </c>
      <c r="O288" s="92"/>
      <c r="P288" s="236">
        <f>O288*H288</f>
        <v>0</v>
      </c>
      <c r="Q288" s="236">
        <v>0</v>
      </c>
      <c r="R288" s="236">
        <f>Q288*H288</f>
        <v>0</v>
      </c>
      <c r="S288" s="236">
        <v>0.035000000000000003</v>
      </c>
      <c r="T288" s="237">
        <f>S288*H288</f>
        <v>0.21000000000000002</v>
      </c>
      <c r="U288" s="39"/>
      <c r="V288" s="39"/>
      <c r="W288" s="39"/>
      <c r="X288" s="39"/>
      <c r="Y288" s="39"/>
      <c r="Z288" s="39"/>
      <c r="AA288" s="39"/>
      <c r="AB288" s="39"/>
      <c r="AC288" s="39"/>
      <c r="AD288" s="39"/>
      <c r="AE288" s="39"/>
      <c r="AR288" s="238" t="s">
        <v>360</v>
      </c>
      <c r="AT288" s="238" t="s">
        <v>343</v>
      </c>
      <c r="AU288" s="238" t="s">
        <v>85</v>
      </c>
      <c r="AY288" s="18" t="s">
        <v>342</v>
      </c>
      <c r="BE288" s="239">
        <f>IF(N288="základní",J288,0)</f>
        <v>0</v>
      </c>
      <c r="BF288" s="239">
        <f>IF(N288="snížená",J288,0)</f>
        <v>0</v>
      </c>
      <c r="BG288" s="239">
        <f>IF(N288="zákl. přenesená",J288,0)</f>
        <v>0</v>
      </c>
      <c r="BH288" s="239">
        <f>IF(N288="sníž. přenesená",J288,0)</f>
        <v>0</v>
      </c>
      <c r="BI288" s="239">
        <f>IF(N288="nulová",J288,0)</f>
        <v>0</v>
      </c>
      <c r="BJ288" s="18" t="s">
        <v>83</v>
      </c>
      <c r="BK288" s="239">
        <f>ROUND(I288*H288,2)</f>
        <v>0</v>
      </c>
      <c r="BL288" s="18" t="s">
        <v>360</v>
      </c>
      <c r="BM288" s="238" t="s">
        <v>5379</v>
      </c>
    </row>
    <row r="289" s="2" customFormat="1">
      <c r="A289" s="39"/>
      <c r="B289" s="40"/>
      <c r="C289" s="41"/>
      <c r="D289" s="240" t="s">
        <v>349</v>
      </c>
      <c r="E289" s="41"/>
      <c r="F289" s="241" t="s">
        <v>5380</v>
      </c>
      <c r="G289" s="41"/>
      <c r="H289" s="41"/>
      <c r="I289" s="242"/>
      <c r="J289" s="41"/>
      <c r="K289" s="41"/>
      <c r="L289" s="45"/>
      <c r="M289" s="243"/>
      <c r="N289" s="244"/>
      <c r="O289" s="92"/>
      <c r="P289" s="92"/>
      <c r="Q289" s="92"/>
      <c r="R289" s="92"/>
      <c r="S289" s="92"/>
      <c r="T289" s="93"/>
      <c r="U289" s="39"/>
      <c r="V289" s="39"/>
      <c r="W289" s="39"/>
      <c r="X289" s="39"/>
      <c r="Y289" s="39"/>
      <c r="Z289" s="39"/>
      <c r="AA289" s="39"/>
      <c r="AB289" s="39"/>
      <c r="AC289" s="39"/>
      <c r="AD289" s="39"/>
      <c r="AE289" s="39"/>
      <c r="AT289" s="18" t="s">
        <v>349</v>
      </c>
      <c r="AU289" s="18" t="s">
        <v>85</v>
      </c>
    </row>
    <row r="290" s="14" customFormat="1">
      <c r="A290" s="14"/>
      <c r="B290" s="263"/>
      <c r="C290" s="264"/>
      <c r="D290" s="240" t="s">
        <v>446</v>
      </c>
      <c r="E290" s="265" t="s">
        <v>1</v>
      </c>
      <c r="F290" s="266" t="s">
        <v>5381</v>
      </c>
      <c r="G290" s="264"/>
      <c r="H290" s="265" t="s">
        <v>1</v>
      </c>
      <c r="I290" s="267"/>
      <c r="J290" s="264"/>
      <c r="K290" s="264"/>
      <c r="L290" s="268"/>
      <c r="M290" s="269"/>
      <c r="N290" s="270"/>
      <c r="O290" s="270"/>
      <c r="P290" s="270"/>
      <c r="Q290" s="270"/>
      <c r="R290" s="270"/>
      <c r="S290" s="270"/>
      <c r="T290" s="271"/>
      <c r="U290" s="14"/>
      <c r="V290" s="14"/>
      <c r="W290" s="14"/>
      <c r="X290" s="14"/>
      <c r="Y290" s="14"/>
      <c r="Z290" s="14"/>
      <c r="AA290" s="14"/>
      <c r="AB290" s="14"/>
      <c r="AC290" s="14"/>
      <c r="AD290" s="14"/>
      <c r="AE290" s="14"/>
      <c r="AT290" s="272" t="s">
        <v>446</v>
      </c>
      <c r="AU290" s="272" t="s">
        <v>85</v>
      </c>
      <c r="AV290" s="14" t="s">
        <v>83</v>
      </c>
      <c r="AW290" s="14" t="s">
        <v>32</v>
      </c>
      <c r="AX290" s="14" t="s">
        <v>76</v>
      </c>
      <c r="AY290" s="272" t="s">
        <v>342</v>
      </c>
    </row>
    <row r="291" s="13" customFormat="1">
      <c r="A291" s="13"/>
      <c r="B291" s="252"/>
      <c r="C291" s="253"/>
      <c r="D291" s="240" t="s">
        <v>446</v>
      </c>
      <c r="E291" s="254" t="s">
        <v>1</v>
      </c>
      <c r="F291" s="255" t="s">
        <v>5382</v>
      </c>
      <c r="G291" s="253"/>
      <c r="H291" s="256">
        <v>6</v>
      </c>
      <c r="I291" s="257"/>
      <c r="J291" s="253"/>
      <c r="K291" s="253"/>
      <c r="L291" s="258"/>
      <c r="M291" s="259"/>
      <c r="N291" s="260"/>
      <c r="O291" s="260"/>
      <c r="P291" s="260"/>
      <c r="Q291" s="260"/>
      <c r="R291" s="260"/>
      <c r="S291" s="260"/>
      <c r="T291" s="261"/>
      <c r="U291" s="13"/>
      <c r="V291" s="13"/>
      <c r="W291" s="13"/>
      <c r="X291" s="13"/>
      <c r="Y291" s="13"/>
      <c r="Z291" s="13"/>
      <c r="AA291" s="13"/>
      <c r="AB291" s="13"/>
      <c r="AC291" s="13"/>
      <c r="AD291" s="13"/>
      <c r="AE291" s="13"/>
      <c r="AT291" s="262" t="s">
        <v>446</v>
      </c>
      <c r="AU291" s="262" t="s">
        <v>85</v>
      </c>
      <c r="AV291" s="13" t="s">
        <v>85</v>
      </c>
      <c r="AW291" s="13" t="s">
        <v>32</v>
      </c>
      <c r="AX291" s="13" t="s">
        <v>83</v>
      </c>
      <c r="AY291" s="262" t="s">
        <v>342</v>
      </c>
    </row>
    <row r="292" s="12" customFormat="1" ht="22.8" customHeight="1">
      <c r="A292" s="12"/>
      <c r="B292" s="213"/>
      <c r="C292" s="214"/>
      <c r="D292" s="215" t="s">
        <v>75</v>
      </c>
      <c r="E292" s="246" t="s">
        <v>950</v>
      </c>
      <c r="F292" s="246" t="s">
        <v>951</v>
      </c>
      <c r="G292" s="214"/>
      <c r="H292" s="214"/>
      <c r="I292" s="217"/>
      <c r="J292" s="247">
        <f>BK292</f>
        <v>0</v>
      </c>
      <c r="K292" s="214"/>
      <c r="L292" s="219"/>
      <c r="M292" s="220"/>
      <c r="N292" s="221"/>
      <c r="O292" s="221"/>
      <c r="P292" s="222">
        <f>SUM(P293:P323)</f>
        <v>0</v>
      </c>
      <c r="Q292" s="221"/>
      <c r="R292" s="222">
        <f>SUM(R293:R323)</f>
        <v>0</v>
      </c>
      <c r="S292" s="221"/>
      <c r="T292" s="223">
        <f>SUM(T293:T323)</f>
        <v>0</v>
      </c>
      <c r="U292" s="12"/>
      <c r="V292" s="12"/>
      <c r="W292" s="12"/>
      <c r="X292" s="12"/>
      <c r="Y292" s="12"/>
      <c r="Z292" s="12"/>
      <c r="AA292" s="12"/>
      <c r="AB292" s="12"/>
      <c r="AC292" s="12"/>
      <c r="AD292" s="12"/>
      <c r="AE292" s="12"/>
      <c r="AR292" s="224" t="s">
        <v>83</v>
      </c>
      <c r="AT292" s="225" t="s">
        <v>75</v>
      </c>
      <c r="AU292" s="225" t="s">
        <v>83</v>
      </c>
      <c r="AY292" s="224" t="s">
        <v>342</v>
      </c>
      <c r="BK292" s="226">
        <f>SUM(BK293:BK323)</f>
        <v>0</v>
      </c>
    </row>
    <row r="293" s="2" customFormat="1" ht="16.5" customHeight="1">
      <c r="A293" s="39"/>
      <c r="B293" s="40"/>
      <c r="C293" s="227" t="s">
        <v>749</v>
      </c>
      <c r="D293" s="227" t="s">
        <v>343</v>
      </c>
      <c r="E293" s="228" t="s">
        <v>965</v>
      </c>
      <c r="F293" s="229" t="s">
        <v>966</v>
      </c>
      <c r="G293" s="230" t="s">
        <v>462</v>
      </c>
      <c r="H293" s="231">
        <v>18.359999999999999</v>
      </c>
      <c r="I293" s="232"/>
      <c r="J293" s="233">
        <f>ROUND(I293*H293,2)</f>
        <v>0</v>
      </c>
      <c r="K293" s="229" t="s">
        <v>1</v>
      </c>
      <c r="L293" s="45"/>
      <c r="M293" s="234" t="s">
        <v>1</v>
      </c>
      <c r="N293" s="235" t="s">
        <v>41</v>
      </c>
      <c r="O293" s="92"/>
      <c r="P293" s="236">
        <f>O293*H293</f>
        <v>0</v>
      </c>
      <c r="Q293" s="236">
        <v>0</v>
      </c>
      <c r="R293" s="236">
        <f>Q293*H293</f>
        <v>0</v>
      </c>
      <c r="S293" s="236">
        <v>0</v>
      </c>
      <c r="T293" s="237">
        <f>S293*H293</f>
        <v>0</v>
      </c>
      <c r="U293" s="39"/>
      <c r="V293" s="39"/>
      <c r="W293" s="39"/>
      <c r="X293" s="39"/>
      <c r="Y293" s="39"/>
      <c r="Z293" s="39"/>
      <c r="AA293" s="39"/>
      <c r="AB293" s="39"/>
      <c r="AC293" s="39"/>
      <c r="AD293" s="39"/>
      <c r="AE293" s="39"/>
      <c r="AR293" s="238" t="s">
        <v>360</v>
      </c>
      <c r="AT293" s="238" t="s">
        <v>343</v>
      </c>
      <c r="AU293" s="238" t="s">
        <v>85</v>
      </c>
      <c r="AY293" s="18" t="s">
        <v>342</v>
      </c>
      <c r="BE293" s="239">
        <f>IF(N293="základní",J293,0)</f>
        <v>0</v>
      </c>
      <c r="BF293" s="239">
        <f>IF(N293="snížená",J293,0)</f>
        <v>0</v>
      </c>
      <c r="BG293" s="239">
        <f>IF(N293="zákl. přenesená",J293,0)</f>
        <v>0</v>
      </c>
      <c r="BH293" s="239">
        <f>IF(N293="sníž. přenesená",J293,0)</f>
        <v>0</v>
      </c>
      <c r="BI293" s="239">
        <f>IF(N293="nulová",J293,0)</f>
        <v>0</v>
      </c>
      <c r="BJ293" s="18" t="s">
        <v>83</v>
      </c>
      <c r="BK293" s="239">
        <f>ROUND(I293*H293,2)</f>
        <v>0</v>
      </c>
      <c r="BL293" s="18" t="s">
        <v>360</v>
      </c>
      <c r="BM293" s="238" t="s">
        <v>5383</v>
      </c>
    </row>
    <row r="294" s="2" customFormat="1">
      <c r="A294" s="39"/>
      <c r="B294" s="40"/>
      <c r="C294" s="41"/>
      <c r="D294" s="240" t="s">
        <v>349</v>
      </c>
      <c r="E294" s="41"/>
      <c r="F294" s="241" t="s">
        <v>966</v>
      </c>
      <c r="G294" s="41"/>
      <c r="H294" s="41"/>
      <c r="I294" s="242"/>
      <c r="J294" s="41"/>
      <c r="K294" s="41"/>
      <c r="L294" s="45"/>
      <c r="M294" s="243"/>
      <c r="N294" s="244"/>
      <c r="O294" s="92"/>
      <c r="P294" s="92"/>
      <c r="Q294" s="92"/>
      <c r="R294" s="92"/>
      <c r="S294" s="92"/>
      <c r="T294" s="93"/>
      <c r="U294" s="39"/>
      <c r="V294" s="39"/>
      <c r="W294" s="39"/>
      <c r="X294" s="39"/>
      <c r="Y294" s="39"/>
      <c r="Z294" s="39"/>
      <c r="AA294" s="39"/>
      <c r="AB294" s="39"/>
      <c r="AC294" s="39"/>
      <c r="AD294" s="39"/>
      <c r="AE294" s="39"/>
      <c r="AT294" s="18" t="s">
        <v>349</v>
      </c>
      <c r="AU294" s="18" t="s">
        <v>85</v>
      </c>
    </row>
    <row r="295" s="13" customFormat="1">
      <c r="A295" s="13"/>
      <c r="B295" s="252"/>
      <c r="C295" s="253"/>
      <c r="D295" s="240" t="s">
        <v>446</v>
      </c>
      <c r="E295" s="254" t="s">
        <v>1</v>
      </c>
      <c r="F295" s="255" t="s">
        <v>5384</v>
      </c>
      <c r="G295" s="253"/>
      <c r="H295" s="256">
        <v>18.359999999999999</v>
      </c>
      <c r="I295" s="257"/>
      <c r="J295" s="253"/>
      <c r="K295" s="253"/>
      <c r="L295" s="258"/>
      <c r="M295" s="259"/>
      <c r="N295" s="260"/>
      <c r="O295" s="260"/>
      <c r="P295" s="260"/>
      <c r="Q295" s="260"/>
      <c r="R295" s="260"/>
      <c r="S295" s="260"/>
      <c r="T295" s="261"/>
      <c r="U295" s="13"/>
      <c r="V295" s="13"/>
      <c r="W295" s="13"/>
      <c r="X295" s="13"/>
      <c r="Y295" s="13"/>
      <c r="Z295" s="13"/>
      <c r="AA295" s="13"/>
      <c r="AB295" s="13"/>
      <c r="AC295" s="13"/>
      <c r="AD295" s="13"/>
      <c r="AE295" s="13"/>
      <c r="AT295" s="262" t="s">
        <v>446</v>
      </c>
      <c r="AU295" s="262" t="s">
        <v>85</v>
      </c>
      <c r="AV295" s="13" t="s">
        <v>85</v>
      </c>
      <c r="AW295" s="13" t="s">
        <v>32</v>
      </c>
      <c r="AX295" s="13" t="s">
        <v>83</v>
      </c>
      <c r="AY295" s="262" t="s">
        <v>342</v>
      </c>
    </row>
    <row r="296" s="2" customFormat="1" ht="24.15" customHeight="1">
      <c r="A296" s="39"/>
      <c r="B296" s="40"/>
      <c r="C296" s="227" t="s">
        <v>755</v>
      </c>
      <c r="D296" s="227" t="s">
        <v>343</v>
      </c>
      <c r="E296" s="228" t="s">
        <v>976</v>
      </c>
      <c r="F296" s="229" t="s">
        <v>977</v>
      </c>
      <c r="G296" s="230" t="s">
        <v>462</v>
      </c>
      <c r="H296" s="231">
        <v>5.4000000000000004</v>
      </c>
      <c r="I296" s="232"/>
      <c r="J296" s="233">
        <f>ROUND(I296*H296,2)</f>
        <v>0</v>
      </c>
      <c r="K296" s="229" t="s">
        <v>443</v>
      </c>
      <c r="L296" s="45"/>
      <c r="M296" s="234" t="s">
        <v>1</v>
      </c>
      <c r="N296" s="235" t="s">
        <v>41</v>
      </c>
      <c r="O296" s="92"/>
      <c r="P296" s="236">
        <f>O296*H296</f>
        <v>0</v>
      </c>
      <c r="Q296" s="236">
        <v>0</v>
      </c>
      <c r="R296" s="236">
        <f>Q296*H296</f>
        <v>0</v>
      </c>
      <c r="S296" s="236">
        <v>0</v>
      </c>
      <c r="T296" s="237">
        <f>S296*H296</f>
        <v>0</v>
      </c>
      <c r="U296" s="39"/>
      <c r="V296" s="39"/>
      <c r="W296" s="39"/>
      <c r="X296" s="39"/>
      <c r="Y296" s="39"/>
      <c r="Z296" s="39"/>
      <c r="AA296" s="39"/>
      <c r="AB296" s="39"/>
      <c r="AC296" s="39"/>
      <c r="AD296" s="39"/>
      <c r="AE296" s="39"/>
      <c r="AR296" s="238" t="s">
        <v>360</v>
      </c>
      <c r="AT296" s="238" t="s">
        <v>343</v>
      </c>
      <c r="AU296" s="238" t="s">
        <v>85</v>
      </c>
      <c r="AY296" s="18" t="s">
        <v>342</v>
      </c>
      <c r="BE296" s="239">
        <f>IF(N296="základní",J296,0)</f>
        <v>0</v>
      </c>
      <c r="BF296" s="239">
        <f>IF(N296="snížená",J296,0)</f>
        <v>0</v>
      </c>
      <c r="BG296" s="239">
        <f>IF(N296="zákl. přenesená",J296,0)</f>
        <v>0</v>
      </c>
      <c r="BH296" s="239">
        <f>IF(N296="sníž. přenesená",J296,0)</f>
        <v>0</v>
      </c>
      <c r="BI296" s="239">
        <f>IF(N296="nulová",J296,0)</f>
        <v>0</v>
      </c>
      <c r="BJ296" s="18" t="s">
        <v>83</v>
      </c>
      <c r="BK296" s="239">
        <f>ROUND(I296*H296,2)</f>
        <v>0</v>
      </c>
      <c r="BL296" s="18" t="s">
        <v>360</v>
      </c>
      <c r="BM296" s="238" t="s">
        <v>5385</v>
      </c>
    </row>
    <row r="297" s="2" customFormat="1">
      <c r="A297" s="39"/>
      <c r="B297" s="40"/>
      <c r="C297" s="41"/>
      <c r="D297" s="240" t="s">
        <v>349</v>
      </c>
      <c r="E297" s="41"/>
      <c r="F297" s="241" t="s">
        <v>977</v>
      </c>
      <c r="G297" s="41"/>
      <c r="H297" s="41"/>
      <c r="I297" s="242"/>
      <c r="J297" s="41"/>
      <c r="K297" s="41"/>
      <c r="L297" s="45"/>
      <c r="M297" s="243"/>
      <c r="N297" s="244"/>
      <c r="O297" s="92"/>
      <c r="P297" s="92"/>
      <c r="Q297" s="92"/>
      <c r="R297" s="92"/>
      <c r="S297" s="92"/>
      <c r="T297" s="93"/>
      <c r="U297" s="39"/>
      <c r="V297" s="39"/>
      <c r="W297" s="39"/>
      <c r="X297" s="39"/>
      <c r="Y297" s="39"/>
      <c r="Z297" s="39"/>
      <c r="AA297" s="39"/>
      <c r="AB297" s="39"/>
      <c r="AC297" s="39"/>
      <c r="AD297" s="39"/>
      <c r="AE297" s="39"/>
      <c r="AT297" s="18" t="s">
        <v>349</v>
      </c>
      <c r="AU297" s="18" t="s">
        <v>85</v>
      </c>
    </row>
    <row r="298" s="13" customFormat="1">
      <c r="A298" s="13"/>
      <c r="B298" s="252"/>
      <c r="C298" s="253"/>
      <c r="D298" s="240" t="s">
        <v>446</v>
      </c>
      <c r="E298" s="254" t="s">
        <v>1</v>
      </c>
      <c r="F298" s="255" t="s">
        <v>5386</v>
      </c>
      <c r="G298" s="253"/>
      <c r="H298" s="256">
        <v>5.4000000000000004</v>
      </c>
      <c r="I298" s="257"/>
      <c r="J298" s="253"/>
      <c r="K298" s="253"/>
      <c r="L298" s="258"/>
      <c r="M298" s="259"/>
      <c r="N298" s="260"/>
      <c r="O298" s="260"/>
      <c r="P298" s="260"/>
      <c r="Q298" s="260"/>
      <c r="R298" s="260"/>
      <c r="S298" s="260"/>
      <c r="T298" s="261"/>
      <c r="U298" s="13"/>
      <c r="V298" s="13"/>
      <c r="W298" s="13"/>
      <c r="X298" s="13"/>
      <c r="Y298" s="13"/>
      <c r="Z298" s="13"/>
      <c r="AA298" s="13"/>
      <c r="AB298" s="13"/>
      <c r="AC298" s="13"/>
      <c r="AD298" s="13"/>
      <c r="AE298" s="13"/>
      <c r="AT298" s="262" t="s">
        <v>446</v>
      </c>
      <c r="AU298" s="262" t="s">
        <v>85</v>
      </c>
      <c r="AV298" s="13" t="s">
        <v>85</v>
      </c>
      <c r="AW298" s="13" t="s">
        <v>32</v>
      </c>
      <c r="AX298" s="13" t="s">
        <v>83</v>
      </c>
      <c r="AY298" s="262" t="s">
        <v>342</v>
      </c>
    </row>
    <row r="299" s="2" customFormat="1" ht="16.5" customHeight="1">
      <c r="A299" s="39"/>
      <c r="B299" s="40"/>
      <c r="C299" s="227" t="s">
        <v>760</v>
      </c>
      <c r="D299" s="227" t="s">
        <v>343</v>
      </c>
      <c r="E299" s="228" t="s">
        <v>981</v>
      </c>
      <c r="F299" s="229" t="s">
        <v>982</v>
      </c>
      <c r="G299" s="230" t="s">
        <v>462</v>
      </c>
      <c r="H299" s="231">
        <v>105.755</v>
      </c>
      <c r="I299" s="232"/>
      <c r="J299" s="233">
        <f>ROUND(I299*H299,2)</f>
        <v>0</v>
      </c>
      <c r="K299" s="229" t="s">
        <v>1</v>
      </c>
      <c r="L299" s="45"/>
      <c r="M299" s="234" t="s">
        <v>1</v>
      </c>
      <c r="N299" s="235" t="s">
        <v>41</v>
      </c>
      <c r="O299" s="92"/>
      <c r="P299" s="236">
        <f>O299*H299</f>
        <v>0</v>
      </c>
      <c r="Q299" s="236">
        <v>0</v>
      </c>
      <c r="R299" s="236">
        <f>Q299*H299</f>
        <v>0</v>
      </c>
      <c r="S299" s="236">
        <v>0</v>
      </c>
      <c r="T299" s="237">
        <f>S299*H299</f>
        <v>0</v>
      </c>
      <c r="U299" s="39"/>
      <c r="V299" s="39"/>
      <c r="W299" s="39"/>
      <c r="X299" s="39"/>
      <c r="Y299" s="39"/>
      <c r="Z299" s="39"/>
      <c r="AA299" s="39"/>
      <c r="AB299" s="39"/>
      <c r="AC299" s="39"/>
      <c r="AD299" s="39"/>
      <c r="AE299" s="39"/>
      <c r="AR299" s="238" t="s">
        <v>360</v>
      </c>
      <c r="AT299" s="238" t="s">
        <v>343</v>
      </c>
      <c r="AU299" s="238" t="s">
        <v>85</v>
      </c>
      <c r="AY299" s="18" t="s">
        <v>342</v>
      </c>
      <c r="BE299" s="239">
        <f>IF(N299="základní",J299,0)</f>
        <v>0</v>
      </c>
      <c r="BF299" s="239">
        <f>IF(N299="snížená",J299,0)</f>
        <v>0</v>
      </c>
      <c r="BG299" s="239">
        <f>IF(N299="zákl. přenesená",J299,0)</f>
        <v>0</v>
      </c>
      <c r="BH299" s="239">
        <f>IF(N299="sníž. přenesená",J299,0)</f>
        <v>0</v>
      </c>
      <c r="BI299" s="239">
        <f>IF(N299="nulová",J299,0)</f>
        <v>0</v>
      </c>
      <c r="BJ299" s="18" t="s">
        <v>83</v>
      </c>
      <c r="BK299" s="239">
        <f>ROUND(I299*H299,2)</f>
        <v>0</v>
      </c>
      <c r="BL299" s="18" t="s">
        <v>360</v>
      </c>
      <c r="BM299" s="238" t="s">
        <v>5387</v>
      </c>
    </row>
    <row r="300" s="2" customFormat="1">
      <c r="A300" s="39"/>
      <c r="B300" s="40"/>
      <c r="C300" s="41"/>
      <c r="D300" s="240" t="s">
        <v>349</v>
      </c>
      <c r="E300" s="41"/>
      <c r="F300" s="241" t="s">
        <v>984</v>
      </c>
      <c r="G300" s="41"/>
      <c r="H300" s="41"/>
      <c r="I300" s="242"/>
      <c r="J300" s="41"/>
      <c r="K300" s="41"/>
      <c r="L300" s="45"/>
      <c r="M300" s="243"/>
      <c r="N300" s="244"/>
      <c r="O300" s="92"/>
      <c r="P300" s="92"/>
      <c r="Q300" s="92"/>
      <c r="R300" s="92"/>
      <c r="S300" s="92"/>
      <c r="T300" s="93"/>
      <c r="U300" s="39"/>
      <c r="V300" s="39"/>
      <c r="W300" s="39"/>
      <c r="X300" s="39"/>
      <c r="Y300" s="39"/>
      <c r="Z300" s="39"/>
      <c r="AA300" s="39"/>
      <c r="AB300" s="39"/>
      <c r="AC300" s="39"/>
      <c r="AD300" s="39"/>
      <c r="AE300" s="39"/>
      <c r="AT300" s="18" t="s">
        <v>349</v>
      </c>
      <c r="AU300" s="18" t="s">
        <v>85</v>
      </c>
    </row>
    <row r="301" s="13" customFormat="1">
      <c r="A301" s="13"/>
      <c r="B301" s="252"/>
      <c r="C301" s="253"/>
      <c r="D301" s="240" t="s">
        <v>446</v>
      </c>
      <c r="E301" s="254" t="s">
        <v>1</v>
      </c>
      <c r="F301" s="255" t="s">
        <v>5388</v>
      </c>
      <c r="G301" s="253"/>
      <c r="H301" s="256">
        <v>87.495000000000005</v>
      </c>
      <c r="I301" s="257"/>
      <c r="J301" s="253"/>
      <c r="K301" s="253"/>
      <c r="L301" s="258"/>
      <c r="M301" s="259"/>
      <c r="N301" s="260"/>
      <c r="O301" s="260"/>
      <c r="P301" s="260"/>
      <c r="Q301" s="260"/>
      <c r="R301" s="260"/>
      <c r="S301" s="260"/>
      <c r="T301" s="261"/>
      <c r="U301" s="13"/>
      <c r="V301" s="13"/>
      <c r="W301" s="13"/>
      <c r="X301" s="13"/>
      <c r="Y301" s="13"/>
      <c r="Z301" s="13"/>
      <c r="AA301" s="13"/>
      <c r="AB301" s="13"/>
      <c r="AC301" s="13"/>
      <c r="AD301" s="13"/>
      <c r="AE301" s="13"/>
      <c r="AT301" s="262" t="s">
        <v>446</v>
      </c>
      <c r="AU301" s="262" t="s">
        <v>85</v>
      </c>
      <c r="AV301" s="13" t="s">
        <v>85</v>
      </c>
      <c r="AW301" s="13" t="s">
        <v>32</v>
      </c>
      <c r="AX301" s="13" t="s">
        <v>76</v>
      </c>
      <c r="AY301" s="262" t="s">
        <v>342</v>
      </c>
    </row>
    <row r="302" s="13" customFormat="1">
      <c r="A302" s="13"/>
      <c r="B302" s="252"/>
      <c r="C302" s="253"/>
      <c r="D302" s="240" t="s">
        <v>446</v>
      </c>
      <c r="E302" s="254" t="s">
        <v>1</v>
      </c>
      <c r="F302" s="255" t="s">
        <v>5389</v>
      </c>
      <c r="G302" s="253"/>
      <c r="H302" s="256">
        <v>18.260000000000002</v>
      </c>
      <c r="I302" s="257"/>
      <c r="J302" s="253"/>
      <c r="K302" s="253"/>
      <c r="L302" s="258"/>
      <c r="M302" s="259"/>
      <c r="N302" s="260"/>
      <c r="O302" s="260"/>
      <c r="P302" s="260"/>
      <c r="Q302" s="260"/>
      <c r="R302" s="260"/>
      <c r="S302" s="260"/>
      <c r="T302" s="261"/>
      <c r="U302" s="13"/>
      <c r="V302" s="13"/>
      <c r="W302" s="13"/>
      <c r="X302" s="13"/>
      <c r="Y302" s="13"/>
      <c r="Z302" s="13"/>
      <c r="AA302" s="13"/>
      <c r="AB302" s="13"/>
      <c r="AC302" s="13"/>
      <c r="AD302" s="13"/>
      <c r="AE302" s="13"/>
      <c r="AT302" s="262" t="s">
        <v>446</v>
      </c>
      <c r="AU302" s="262" t="s">
        <v>85</v>
      </c>
      <c r="AV302" s="13" t="s">
        <v>85</v>
      </c>
      <c r="AW302" s="13" t="s">
        <v>32</v>
      </c>
      <c r="AX302" s="13" t="s">
        <v>76</v>
      </c>
      <c r="AY302" s="262" t="s">
        <v>342</v>
      </c>
    </row>
    <row r="303" s="16" customFormat="1">
      <c r="A303" s="16"/>
      <c r="B303" s="284"/>
      <c r="C303" s="285"/>
      <c r="D303" s="240" t="s">
        <v>446</v>
      </c>
      <c r="E303" s="286" t="s">
        <v>1</v>
      </c>
      <c r="F303" s="287" t="s">
        <v>500</v>
      </c>
      <c r="G303" s="285"/>
      <c r="H303" s="288">
        <v>105.755</v>
      </c>
      <c r="I303" s="289"/>
      <c r="J303" s="285"/>
      <c r="K303" s="285"/>
      <c r="L303" s="290"/>
      <c r="M303" s="291"/>
      <c r="N303" s="292"/>
      <c r="O303" s="292"/>
      <c r="P303" s="292"/>
      <c r="Q303" s="292"/>
      <c r="R303" s="292"/>
      <c r="S303" s="292"/>
      <c r="T303" s="293"/>
      <c r="U303" s="16"/>
      <c r="V303" s="16"/>
      <c r="W303" s="16"/>
      <c r="X303" s="16"/>
      <c r="Y303" s="16"/>
      <c r="Z303" s="16"/>
      <c r="AA303" s="16"/>
      <c r="AB303" s="16"/>
      <c r="AC303" s="16"/>
      <c r="AD303" s="16"/>
      <c r="AE303" s="16"/>
      <c r="AT303" s="294" t="s">
        <v>446</v>
      </c>
      <c r="AU303" s="294" t="s">
        <v>85</v>
      </c>
      <c r="AV303" s="16" t="s">
        <v>360</v>
      </c>
      <c r="AW303" s="16" t="s">
        <v>32</v>
      </c>
      <c r="AX303" s="16" t="s">
        <v>83</v>
      </c>
      <c r="AY303" s="294" t="s">
        <v>342</v>
      </c>
    </row>
    <row r="304" s="2" customFormat="1" ht="16.5" customHeight="1">
      <c r="A304" s="39"/>
      <c r="B304" s="40"/>
      <c r="C304" s="227" t="s">
        <v>766</v>
      </c>
      <c r="D304" s="227" t="s">
        <v>343</v>
      </c>
      <c r="E304" s="228" t="s">
        <v>988</v>
      </c>
      <c r="F304" s="229" t="s">
        <v>989</v>
      </c>
      <c r="G304" s="230" t="s">
        <v>462</v>
      </c>
      <c r="H304" s="231">
        <v>66.194999999999993</v>
      </c>
      <c r="I304" s="232"/>
      <c r="J304" s="233">
        <f>ROUND(I304*H304,2)</f>
        <v>0</v>
      </c>
      <c r="K304" s="229" t="s">
        <v>1</v>
      </c>
      <c r="L304" s="45"/>
      <c r="M304" s="234" t="s">
        <v>1</v>
      </c>
      <c r="N304" s="235" t="s">
        <v>41</v>
      </c>
      <c r="O304" s="92"/>
      <c r="P304" s="236">
        <f>O304*H304</f>
        <v>0</v>
      </c>
      <c r="Q304" s="236">
        <v>0</v>
      </c>
      <c r="R304" s="236">
        <f>Q304*H304</f>
        <v>0</v>
      </c>
      <c r="S304" s="236">
        <v>0</v>
      </c>
      <c r="T304" s="237">
        <f>S304*H304</f>
        <v>0</v>
      </c>
      <c r="U304" s="39"/>
      <c r="V304" s="39"/>
      <c r="W304" s="39"/>
      <c r="X304" s="39"/>
      <c r="Y304" s="39"/>
      <c r="Z304" s="39"/>
      <c r="AA304" s="39"/>
      <c r="AB304" s="39"/>
      <c r="AC304" s="39"/>
      <c r="AD304" s="39"/>
      <c r="AE304" s="39"/>
      <c r="AR304" s="238" t="s">
        <v>360</v>
      </c>
      <c r="AT304" s="238" t="s">
        <v>343</v>
      </c>
      <c r="AU304" s="238" t="s">
        <v>85</v>
      </c>
      <c r="AY304" s="18" t="s">
        <v>342</v>
      </c>
      <c r="BE304" s="239">
        <f>IF(N304="základní",J304,0)</f>
        <v>0</v>
      </c>
      <c r="BF304" s="239">
        <f>IF(N304="snížená",J304,0)</f>
        <v>0</v>
      </c>
      <c r="BG304" s="239">
        <f>IF(N304="zákl. přenesená",J304,0)</f>
        <v>0</v>
      </c>
      <c r="BH304" s="239">
        <f>IF(N304="sníž. přenesená",J304,0)</f>
        <v>0</v>
      </c>
      <c r="BI304" s="239">
        <f>IF(N304="nulová",J304,0)</f>
        <v>0</v>
      </c>
      <c r="BJ304" s="18" t="s">
        <v>83</v>
      </c>
      <c r="BK304" s="239">
        <f>ROUND(I304*H304,2)</f>
        <v>0</v>
      </c>
      <c r="BL304" s="18" t="s">
        <v>360</v>
      </c>
      <c r="BM304" s="238" t="s">
        <v>5390</v>
      </c>
    </row>
    <row r="305" s="2" customFormat="1">
      <c r="A305" s="39"/>
      <c r="B305" s="40"/>
      <c r="C305" s="41"/>
      <c r="D305" s="240" t="s">
        <v>349</v>
      </c>
      <c r="E305" s="41"/>
      <c r="F305" s="241" t="s">
        <v>991</v>
      </c>
      <c r="G305" s="41"/>
      <c r="H305" s="41"/>
      <c r="I305" s="242"/>
      <c r="J305" s="41"/>
      <c r="K305" s="41"/>
      <c r="L305" s="45"/>
      <c r="M305" s="243"/>
      <c r="N305" s="244"/>
      <c r="O305" s="92"/>
      <c r="P305" s="92"/>
      <c r="Q305" s="92"/>
      <c r="R305" s="92"/>
      <c r="S305" s="92"/>
      <c r="T305" s="93"/>
      <c r="U305" s="39"/>
      <c r="V305" s="39"/>
      <c r="W305" s="39"/>
      <c r="X305" s="39"/>
      <c r="Y305" s="39"/>
      <c r="Z305" s="39"/>
      <c r="AA305" s="39"/>
      <c r="AB305" s="39"/>
      <c r="AC305" s="39"/>
      <c r="AD305" s="39"/>
      <c r="AE305" s="39"/>
      <c r="AT305" s="18" t="s">
        <v>349</v>
      </c>
      <c r="AU305" s="18" t="s">
        <v>85</v>
      </c>
    </row>
    <row r="306" s="13" customFormat="1">
      <c r="A306" s="13"/>
      <c r="B306" s="252"/>
      <c r="C306" s="253"/>
      <c r="D306" s="240" t="s">
        <v>446</v>
      </c>
      <c r="E306" s="254" t="s">
        <v>1</v>
      </c>
      <c r="F306" s="255" t="s">
        <v>5391</v>
      </c>
      <c r="G306" s="253"/>
      <c r="H306" s="256">
        <v>4.3650000000000002</v>
      </c>
      <c r="I306" s="257"/>
      <c r="J306" s="253"/>
      <c r="K306" s="253"/>
      <c r="L306" s="258"/>
      <c r="M306" s="259"/>
      <c r="N306" s="260"/>
      <c r="O306" s="260"/>
      <c r="P306" s="260"/>
      <c r="Q306" s="260"/>
      <c r="R306" s="260"/>
      <c r="S306" s="260"/>
      <c r="T306" s="261"/>
      <c r="U306" s="13"/>
      <c r="V306" s="13"/>
      <c r="W306" s="13"/>
      <c r="X306" s="13"/>
      <c r="Y306" s="13"/>
      <c r="Z306" s="13"/>
      <c r="AA306" s="13"/>
      <c r="AB306" s="13"/>
      <c r="AC306" s="13"/>
      <c r="AD306" s="13"/>
      <c r="AE306" s="13"/>
      <c r="AT306" s="262" t="s">
        <v>446</v>
      </c>
      <c r="AU306" s="262" t="s">
        <v>85</v>
      </c>
      <c r="AV306" s="13" t="s">
        <v>85</v>
      </c>
      <c r="AW306" s="13" t="s">
        <v>32</v>
      </c>
      <c r="AX306" s="13" t="s">
        <v>76</v>
      </c>
      <c r="AY306" s="262" t="s">
        <v>342</v>
      </c>
    </row>
    <row r="307" s="13" customFormat="1">
      <c r="A307" s="13"/>
      <c r="B307" s="252"/>
      <c r="C307" s="253"/>
      <c r="D307" s="240" t="s">
        <v>446</v>
      </c>
      <c r="E307" s="254" t="s">
        <v>1</v>
      </c>
      <c r="F307" s="255" t="s">
        <v>5392</v>
      </c>
      <c r="G307" s="253"/>
      <c r="H307" s="256">
        <v>27.231999999999999</v>
      </c>
      <c r="I307" s="257"/>
      <c r="J307" s="253"/>
      <c r="K307" s="253"/>
      <c r="L307" s="258"/>
      <c r="M307" s="259"/>
      <c r="N307" s="260"/>
      <c r="O307" s="260"/>
      <c r="P307" s="260"/>
      <c r="Q307" s="260"/>
      <c r="R307" s="260"/>
      <c r="S307" s="260"/>
      <c r="T307" s="261"/>
      <c r="U307" s="13"/>
      <c r="V307" s="13"/>
      <c r="W307" s="13"/>
      <c r="X307" s="13"/>
      <c r="Y307" s="13"/>
      <c r="Z307" s="13"/>
      <c r="AA307" s="13"/>
      <c r="AB307" s="13"/>
      <c r="AC307" s="13"/>
      <c r="AD307" s="13"/>
      <c r="AE307" s="13"/>
      <c r="AT307" s="262" t="s">
        <v>446</v>
      </c>
      <c r="AU307" s="262" t="s">
        <v>85</v>
      </c>
      <c r="AV307" s="13" t="s">
        <v>85</v>
      </c>
      <c r="AW307" s="13" t="s">
        <v>32</v>
      </c>
      <c r="AX307" s="13" t="s">
        <v>76</v>
      </c>
      <c r="AY307" s="262" t="s">
        <v>342</v>
      </c>
    </row>
    <row r="308" s="13" customFormat="1">
      <c r="A308" s="13"/>
      <c r="B308" s="252"/>
      <c r="C308" s="253"/>
      <c r="D308" s="240" t="s">
        <v>446</v>
      </c>
      <c r="E308" s="254" t="s">
        <v>1</v>
      </c>
      <c r="F308" s="255" t="s">
        <v>5393</v>
      </c>
      <c r="G308" s="253"/>
      <c r="H308" s="256">
        <v>27.047999999999998</v>
      </c>
      <c r="I308" s="257"/>
      <c r="J308" s="253"/>
      <c r="K308" s="253"/>
      <c r="L308" s="258"/>
      <c r="M308" s="259"/>
      <c r="N308" s="260"/>
      <c r="O308" s="260"/>
      <c r="P308" s="260"/>
      <c r="Q308" s="260"/>
      <c r="R308" s="260"/>
      <c r="S308" s="260"/>
      <c r="T308" s="261"/>
      <c r="U308" s="13"/>
      <c r="V308" s="13"/>
      <c r="W308" s="13"/>
      <c r="X308" s="13"/>
      <c r="Y308" s="13"/>
      <c r="Z308" s="13"/>
      <c r="AA308" s="13"/>
      <c r="AB308" s="13"/>
      <c r="AC308" s="13"/>
      <c r="AD308" s="13"/>
      <c r="AE308" s="13"/>
      <c r="AT308" s="262" t="s">
        <v>446</v>
      </c>
      <c r="AU308" s="262" t="s">
        <v>85</v>
      </c>
      <c r="AV308" s="13" t="s">
        <v>85</v>
      </c>
      <c r="AW308" s="13" t="s">
        <v>32</v>
      </c>
      <c r="AX308" s="13" t="s">
        <v>76</v>
      </c>
      <c r="AY308" s="262" t="s">
        <v>342</v>
      </c>
    </row>
    <row r="309" s="13" customFormat="1">
      <c r="A309" s="13"/>
      <c r="B309" s="252"/>
      <c r="C309" s="253"/>
      <c r="D309" s="240" t="s">
        <v>446</v>
      </c>
      <c r="E309" s="254" t="s">
        <v>1</v>
      </c>
      <c r="F309" s="255" t="s">
        <v>5386</v>
      </c>
      <c r="G309" s="253"/>
      <c r="H309" s="256">
        <v>5.4000000000000004</v>
      </c>
      <c r="I309" s="257"/>
      <c r="J309" s="253"/>
      <c r="K309" s="253"/>
      <c r="L309" s="258"/>
      <c r="M309" s="259"/>
      <c r="N309" s="260"/>
      <c r="O309" s="260"/>
      <c r="P309" s="260"/>
      <c r="Q309" s="260"/>
      <c r="R309" s="260"/>
      <c r="S309" s="260"/>
      <c r="T309" s="261"/>
      <c r="U309" s="13"/>
      <c r="V309" s="13"/>
      <c r="W309" s="13"/>
      <c r="X309" s="13"/>
      <c r="Y309" s="13"/>
      <c r="Z309" s="13"/>
      <c r="AA309" s="13"/>
      <c r="AB309" s="13"/>
      <c r="AC309" s="13"/>
      <c r="AD309" s="13"/>
      <c r="AE309" s="13"/>
      <c r="AT309" s="262" t="s">
        <v>446</v>
      </c>
      <c r="AU309" s="262" t="s">
        <v>85</v>
      </c>
      <c r="AV309" s="13" t="s">
        <v>85</v>
      </c>
      <c r="AW309" s="13" t="s">
        <v>32</v>
      </c>
      <c r="AX309" s="13" t="s">
        <v>76</v>
      </c>
      <c r="AY309" s="262" t="s">
        <v>342</v>
      </c>
    </row>
    <row r="310" s="13" customFormat="1">
      <c r="A310" s="13"/>
      <c r="B310" s="252"/>
      <c r="C310" s="253"/>
      <c r="D310" s="240" t="s">
        <v>446</v>
      </c>
      <c r="E310" s="254" t="s">
        <v>1</v>
      </c>
      <c r="F310" s="255" t="s">
        <v>5394</v>
      </c>
      <c r="G310" s="253"/>
      <c r="H310" s="256">
        <v>2</v>
      </c>
      <c r="I310" s="257"/>
      <c r="J310" s="253"/>
      <c r="K310" s="253"/>
      <c r="L310" s="258"/>
      <c r="M310" s="259"/>
      <c r="N310" s="260"/>
      <c r="O310" s="260"/>
      <c r="P310" s="260"/>
      <c r="Q310" s="260"/>
      <c r="R310" s="260"/>
      <c r="S310" s="260"/>
      <c r="T310" s="261"/>
      <c r="U310" s="13"/>
      <c r="V310" s="13"/>
      <c r="W310" s="13"/>
      <c r="X310" s="13"/>
      <c r="Y310" s="13"/>
      <c r="Z310" s="13"/>
      <c r="AA310" s="13"/>
      <c r="AB310" s="13"/>
      <c r="AC310" s="13"/>
      <c r="AD310" s="13"/>
      <c r="AE310" s="13"/>
      <c r="AT310" s="262" t="s">
        <v>446</v>
      </c>
      <c r="AU310" s="262" t="s">
        <v>85</v>
      </c>
      <c r="AV310" s="13" t="s">
        <v>85</v>
      </c>
      <c r="AW310" s="13" t="s">
        <v>32</v>
      </c>
      <c r="AX310" s="13" t="s">
        <v>76</v>
      </c>
      <c r="AY310" s="262" t="s">
        <v>342</v>
      </c>
    </row>
    <row r="311" s="13" customFormat="1">
      <c r="A311" s="13"/>
      <c r="B311" s="252"/>
      <c r="C311" s="253"/>
      <c r="D311" s="240" t="s">
        <v>446</v>
      </c>
      <c r="E311" s="254" t="s">
        <v>1</v>
      </c>
      <c r="F311" s="255" t="s">
        <v>5395</v>
      </c>
      <c r="G311" s="253"/>
      <c r="H311" s="256">
        <v>0.14999999999999999</v>
      </c>
      <c r="I311" s="257"/>
      <c r="J311" s="253"/>
      <c r="K311" s="253"/>
      <c r="L311" s="258"/>
      <c r="M311" s="259"/>
      <c r="N311" s="260"/>
      <c r="O311" s="260"/>
      <c r="P311" s="260"/>
      <c r="Q311" s="260"/>
      <c r="R311" s="260"/>
      <c r="S311" s="260"/>
      <c r="T311" s="261"/>
      <c r="U311" s="13"/>
      <c r="V311" s="13"/>
      <c r="W311" s="13"/>
      <c r="X311" s="13"/>
      <c r="Y311" s="13"/>
      <c r="Z311" s="13"/>
      <c r="AA311" s="13"/>
      <c r="AB311" s="13"/>
      <c r="AC311" s="13"/>
      <c r="AD311" s="13"/>
      <c r="AE311" s="13"/>
      <c r="AT311" s="262" t="s">
        <v>446</v>
      </c>
      <c r="AU311" s="262" t="s">
        <v>85</v>
      </c>
      <c r="AV311" s="13" t="s">
        <v>85</v>
      </c>
      <c r="AW311" s="13" t="s">
        <v>32</v>
      </c>
      <c r="AX311" s="13" t="s">
        <v>76</v>
      </c>
      <c r="AY311" s="262" t="s">
        <v>342</v>
      </c>
    </row>
    <row r="312" s="16" customFormat="1">
      <c r="A312" s="16"/>
      <c r="B312" s="284"/>
      <c r="C312" s="285"/>
      <c r="D312" s="240" t="s">
        <v>446</v>
      </c>
      <c r="E312" s="286" t="s">
        <v>1</v>
      </c>
      <c r="F312" s="287" t="s">
        <v>500</v>
      </c>
      <c r="G312" s="285"/>
      <c r="H312" s="288">
        <v>66.194999999999993</v>
      </c>
      <c r="I312" s="289"/>
      <c r="J312" s="285"/>
      <c r="K312" s="285"/>
      <c r="L312" s="290"/>
      <c r="M312" s="291"/>
      <c r="N312" s="292"/>
      <c r="O312" s="292"/>
      <c r="P312" s="292"/>
      <c r="Q312" s="292"/>
      <c r="R312" s="292"/>
      <c r="S312" s="292"/>
      <c r="T312" s="293"/>
      <c r="U312" s="16"/>
      <c r="V312" s="16"/>
      <c r="W312" s="16"/>
      <c r="X312" s="16"/>
      <c r="Y312" s="16"/>
      <c r="Z312" s="16"/>
      <c r="AA312" s="16"/>
      <c r="AB312" s="16"/>
      <c r="AC312" s="16"/>
      <c r="AD312" s="16"/>
      <c r="AE312" s="16"/>
      <c r="AT312" s="294" t="s">
        <v>446</v>
      </c>
      <c r="AU312" s="294" t="s">
        <v>85</v>
      </c>
      <c r="AV312" s="16" t="s">
        <v>360</v>
      </c>
      <c r="AW312" s="16" t="s">
        <v>32</v>
      </c>
      <c r="AX312" s="16" t="s">
        <v>83</v>
      </c>
      <c r="AY312" s="294" t="s">
        <v>342</v>
      </c>
    </row>
    <row r="313" s="2" customFormat="1" ht="24.15" customHeight="1">
      <c r="A313" s="39"/>
      <c r="B313" s="40"/>
      <c r="C313" s="227" t="s">
        <v>772</v>
      </c>
      <c r="D313" s="227" t="s">
        <v>343</v>
      </c>
      <c r="E313" s="228" t="s">
        <v>1002</v>
      </c>
      <c r="F313" s="229" t="s">
        <v>1003</v>
      </c>
      <c r="G313" s="230" t="s">
        <v>462</v>
      </c>
      <c r="H313" s="231">
        <v>60.795000000000002</v>
      </c>
      <c r="I313" s="232"/>
      <c r="J313" s="233">
        <f>ROUND(I313*H313,2)</f>
        <v>0</v>
      </c>
      <c r="K313" s="229" t="s">
        <v>443</v>
      </c>
      <c r="L313" s="45"/>
      <c r="M313" s="234" t="s">
        <v>1</v>
      </c>
      <c r="N313" s="235" t="s">
        <v>41</v>
      </c>
      <c r="O313" s="92"/>
      <c r="P313" s="236">
        <f>O313*H313</f>
        <v>0</v>
      </c>
      <c r="Q313" s="236">
        <v>0</v>
      </c>
      <c r="R313" s="236">
        <f>Q313*H313</f>
        <v>0</v>
      </c>
      <c r="S313" s="236">
        <v>0</v>
      </c>
      <c r="T313" s="237">
        <f>S313*H313</f>
        <v>0</v>
      </c>
      <c r="U313" s="39"/>
      <c r="V313" s="39"/>
      <c r="W313" s="39"/>
      <c r="X313" s="39"/>
      <c r="Y313" s="39"/>
      <c r="Z313" s="39"/>
      <c r="AA313" s="39"/>
      <c r="AB313" s="39"/>
      <c r="AC313" s="39"/>
      <c r="AD313" s="39"/>
      <c r="AE313" s="39"/>
      <c r="AR313" s="238" t="s">
        <v>360</v>
      </c>
      <c r="AT313" s="238" t="s">
        <v>343</v>
      </c>
      <c r="AU313" s="238" t="s">
        <v>85</v>
      </c>
      <c r="AY313" s="18" t="s">
        <v>342</v>
      </c>
      <c r="BE313" s="239">
        <f>IF(N313="základní",J313,0)</f>
        <v>0</v>
      </c>
      <c r="BF313" s="239">
        <f>IF(N313="snížená",J313,0)</f>
        <v>0</v>
      </c>
      <c r="BG313" s="239">
        <f>IF(N313="zákl. přenesená",J313,0)</f>
        <v>0</v>
      </c>
      <c r="BH313" s="239">
        <f>IF(N313="sníž. přenesená",J313,0)</f>
        <v>0</v>
      </c>
      <c r="BI313" s="239">
        <f>IF(N313="nulová",J313,0)</f>
        <v>0</v>
      </c>
      <c r="BJ313" s="18" t="s">
        <v>83</v>
      </c>
      <c r="BK313" s="239">
        <f>ROUND(I313*H313,2)</f>
        <v>0</v>
      </c>
      <c r="BL313" s="18" t="s">
        <v>360</v>
      </c>
      <c r="BM313" s="238" t="s">
        <v>5396</v>
      </c>
    </row>
    <row r="314" s="2" customFormat="1">
      <c r="A314" s="39"/>
      <c r="B314" s="40"/>
      <c r="C314" s="41"/>
      <c r="D314" s="240" t="s">
        <v>349</v>
      </c>
      <c r="E314" s="41"/>
      <c r="F314" s="241" t="s">
        <v>1005</v>
      </c>
      <c r="G314" s="41"/>
      <c r="H314" s="41"/>
      <c r="I314" s="242"/>
      <c r="J314" s="41"/>
      <c r="K314" s="41"/>
      <c r="L314" s="45"/>
      <c r="M314" s="243"/>
      <c r="N314" s="244"/>
      <c r="O314" s="92"/>
      <c r="P314" s="92"/>
      <c r="Q314" s="92"/>
      <c r="R314" s="92"/>
      <c r="S314" s="92"/>
      <c r="T314" s="93"/>
      <c r="U314" s="39"/>
      <c r="V314" s="39"/>
      <c r="W314" s="39"/>
      <c r="X314" s="39"/>
      <c r="Y314" s="39"/>
      <c r="Z314" s="39"/>
      <c r="AA314" s="39"/>
      <c r="AB314" s="39"/>
      <c r="AC314" s="39"/>
      <c r="AD314" s="39"/>
      <c r="AE314" s="39"/>
      <c r="AT314" s="18" t="s">
        <v>349</v>
      </c>
      <c r="AU314" s="18" t="s">
        <v>85</v>
      </c>
    </row>
    <row r="315" s="13" customFormat="1">
      <c r="A315" s="13"/>
      <c r="B315" s="252"/>
      <c r="C315" s="253"/>
      <c r="D315" s="240" t="s">
        <v>446</v>
      </c>
      <c r="E315" s="254" t="s">
        <v>1</v>
      </c>
      <c r="F315" s="255" t="s">
        <v>5391</v>
      </c>
      <c r="G315" s="253"/>
      <c r="H315" s="256">
        <v>4.3650000000000002</v>
      </c>
      <c r="I315" s="257"/>
      <c r="J315" s="253"/>
      <c r="K315" s="253"/>
      <c r="L315" s="258"/>
      <c r="M315" s="259"/>
      <c r="N315" s="260"/>
      <c r="O315" s="260"/>
      <c r="P315" s="260"/>
      <c r="Q315" s="260"/>
      <c r="R315" s="260"/>
      <c r="S315" s="260"/>
      <c r="T315" s="261"/>
      <c r="U315" s="13"/>
      <c r="V315" s="13"/>
      <c r="W315" s="13"/>
      <c r="X315" s="13"/>
      <c r="Y315" s="13"/>
      <c r="Z315" s="13"/>
      <c r="AA315" s="13"/>
      <c r="AB315" s="13"/>
      <c r="AC315" s="13"/>
      <c r="AD315" s="13"/>
      <c r="AE315" s="13"/>
      <c r="AT315" s="262" t="s">
        <v>446</v>
      </c>
      <c r="AU315" s="262" t="s">
        <v>85</v>
      </c>
      <c r="AV315" s="13" t="s">
        <v>85</v>
      </c>
      <c r="AW315" s="13" t="s">
        <v>32</v>
      </c>
      <c r="AX315" s="13" t="s">
        <v>76</v>
      </c>
      <c r="AY315" s="262" t="s">
        <v>342</v>
      </c>
    </row>
    <row r="316" s="13" customFormat="1">
      <c r="A316" s="13"/>
      <c r="B316" s="252"/>
      <c r="C316" s="253"/>
      <c r="D316" s="240" t="s">
        <v>446</v>
      </c>
      <c r="E316" s="254" t="s">
        <v>1</v>
      </c>
      <c r="F316" s="255" t="s">
        <v>5392</v>
      </c>
      <c r="G316" s="253"/>
      <c r="H316" s="256">
        <v>27.231999999999999</v>
      </c>
      <c r="I316" s="257"/>
      <c r="J316" s="253"/>
      <c r="K316" s="253"/>
      <c r="L316" s="258"/>
      <c r="M316" s="259"/>
      <c r="N316" s="260"/>
      <c r="O316" s="260"/>
      <c r="P316" s="260"/>
      <c r="Q316" s="260"/>
      <c r="R316" s="260"/>
      <c r="S316" s="260"/>
      <c r="T316" s="261"/>
      <c r="U316" s="13"/>
      <c r="V316" s="13"/>
      <c r="W316" s="13"/>
      <c r="X316" s="13"/>
      <c r="Y316" s="13"/>
      <c r="Z316" s="13"/>
      <c r="AA316" s="13"/>
      <c r="AB316" s="13"/>
      <c r="AC316" s="13"/>
      <c r="AD316" s="13"/>
      <c r="AE316" s="13"/>
      <c r="AT316" s="262" t="s">
        <v>446</v>
      </c>
      <c r="AU316" s="262" t="s">
        <v>85</v>
      </c>
      <c r="AV316" s="13" t="s">
        <v>85</v>
      </c>
      <c r="AW316" s="13" t="s">
        <v>32</v>
      </c>
      <c r="AX316" s="13" t="s">
        <v>76</v>
      </c>
      <c r="AY316" s="262" t="s">
        <v>342</v>
      </c>
    </row>
    <row r="317" s="13" customFormat="1">
      <c r="A317" s="13"/>
      <c r="B317" s="252"/>
      <c r="C317" s="253"/>
      <c r="D317" s="240" t="s">
        <v>446</v>
      </c>
      <c r="E317" s="254" t="s">
        <v>1</v>
      </c>
      <c r="F317" s="255" t="s">
        <v>5393</v>
      </c>
      <c r="G317" s="253"/>
      <c r="H317" s="256">
        <v>27.047999999999998</v>
      </c>
      <c r="I317" s="257"/>
      <c r="J317" s="253"/>
      <c r="K317" s="253"/>
      <c r="L317" s="258"/>
      <c r="M317" s="259"/>
      <c r="N317" s="260"/>
      <c r="O317" s="260"/>
      <c r="P317" s="260"/>
      <c r="Q317" s="260"/>
      <c r="R317" s="260"/>
      <c r="S317" s="260"/>
      <c r="T317" s="261"/>
      <c r="U317" s="13"/>
      <c r="V317" s="13"/>
      <c r="W317" s="13"/>
      <c r="X317" s="13"/>
      <c r="Y317" s="13"/>
      <c r="Z317" s="13"/>
      <c r="AA317" s="13"/>
      <c r="AB317" s="13"/>
      <c r="AC317" s="13"/>
      <c r="AD317" s="13"/>
      <c r="AE317" s="13"/>
      <c r="AT317" s="262" t="s">
        <v>446</v>
      </c>
      <c r="AU317" s="262" t="s">
        <v>85</v>
      </c>
      <c r="AV317" s="13" t="s">
        <v>85</v>
      </c>
      <c r="AW317" s="13" t="s">
        <v>32</v>
      </c>
      <c r="AX317" s="13" t="s">
        <v>76</v>
      </c>
      <c r="AY317" s="262" t="s">
        <v>342</v>
      </c>
    </row>
    <row r="318" s="13" customFormat="1">
      <c r="A318" s="13"/>
      <c r="B318" s="252"/>
      <c r="C318" s="253"/>
      <c r="D318" s="240" t="s">
        <v>446</v>
      </c>
      <c r="E318" s="254" t="s">
        <v>1</v>
      </c>
      <c r="F318" s="255" t="s">
        <v>5394</v>
      </c>
      <c r="G318" s="253"/>
      <c r="H318" s="256">
        <v>2</v>
      </c>
      <c r="I318" s="257"/>
      <c r="J318" s="253"/>
      <c r="K318" s="253"/>
      <c r="L318" s="258"/>
      <c r="M318" s="259"/>
      <c r="N318" s="260"/>
      <c r="O318" s="260"/>
      <c r="P318" s="260"/>
      <c r="Q318" s="260"/>
      <c r="R318" s="260"/>
      <c r="S318" s="260"/>
      <c r="T318" s="261"/>
      <c r="U318" s="13"/>
      <c r="V318" s="13"/>
      <c r="W318" s="13"/>
      <c r="X318" s="13"/>
      <c r="Y318" s="13"/>
      <c r="Z318" s="13"/>
      <c r="AA318" s="13"/>
      <c r="AB318" s="13"/>
      <c r="AC318" s="13"/>
      <c r="AD318" s="13"/>
      <c r="AE318" s="13"/>
      <c r="AT318" s="262" t="s">
        <v>446</v>
      </c>
      <c r="AU318" s="262" t="s">
        <v>85</v>
      </c>
      <c r="AV318" s="13" t="s">
        <v>85</v>
      </c>
      <c r="AW318" s="13" t="s">
        <v>32</v>
      </c>
      <c r="AX318" s="13" t="s">
        <v>76</v>
      </c>
      <c r="AY318" s="262" t="s">
        <v>342</v>
      </c>
    </row>
    <row r="319" s="13" customFormat="1">
      <c r="A319" s="13"/>
      <c r="B319" s="252"/>
      <c r="C319" s="253"/>
      <c r="D319" s="240" t="s">
        <v>446</v>
      </c>
      <c r="E319" s="254" t="s">
        <v>1</v>
      </c>
      <c r="F319" s="255" t="s">
        <v>5395</v>
      </c>
      <c r="G319" s="253"/>
      <c r="H319" s="256">
        <v>0.14999999999999999</v>
      </c>
      <c r="I319" s="257"/>
      <c r="J319" s="253"/>
      <c r="K319" s="253"/>
      <c r="L319" s="258"/>
      <c r="M319" s="259"/>
      <c r="N319" s="260"/>
      <c r="O319" s="260"/>
      <c r="P319" s="260"/>
      <c r="Q319" s="260"/>
      <c r="R319" s="260"/>
      <c r="S319" s="260"/>
      <c r="T319" s="261"/>
      <c r="U319" s="13"/>
      <c r="V319" s="13"/>
      <c r="W319" s="13"/>
      <c r="X319" s="13"/>
      <c r="Y319" s="13"/>
      <c r="Z319" s="13"/>
      <c r="AA319" s="13"/>
      <c r="AB319" s="13"/>
      <c r="AC319" s="13"/>
      <c r="AD319" s="13"/>
      <c r="AE319" s="13"/>
      <c r="AT319" s="262" t="s">
        <v>446</v>
      </c>
      <c r="AU319" s="262" t="s">
        <v>85</v>
      </c>
      <c r="AV319" s="13" t="s">
        <v>85</v>
      </c>
      <c r="AW319" s="13" t="s">
        <v>32</v>
      </c>
      <c r="AX319" s="13" t="s">
        <v>76</v>
      </c>
      <c r="AY319" s="262" t="s">
        <v>342</v>
      </c>
    </row>
    <row r="320" s="16" customFormat="1">
      <c r="A320" s="16"/>
      <c r="B320" s="284"/>
      <c r="C320" s="285"/>
      <c r="D320" s="240" t="s">
        <v>446</v>
      </c>
      <c r="E320" s="286" t="s">
        <v>1</v>
      </c>
      <c r="F320" s="287" t="s">
        <v>500</v>
      </c>
      <c r="G320" s="285"/>
      <c r="H320" s="288">
        <v>60.795000000000002</v>
      </c>
      <c r="I320" s="289"/>
      <c r="J320" s="285"/>
      <c r="K320" s="285"/>
      <c r="L320" s="290"/>
      <c r="M320" s="291"/>
      <c r="N320" s="292"/>
      <c r="O320" s="292"/>
      <c r="P320" s="292"/>
      <c r="Q320" s="292"/>
      <c r="R320" s="292"/>
      <c r="S320" s="292"/>
      <c r="T320" s="293"/>
      <c r="U320" s="16"/>
      <c r="V320" s="16"/>
      <c r="W320" s="16"/>
      <c r="X320" s="16"/>
      <c r="Y320" s="16"/>
      <c r="Z320" s="16"/>
      <c r="AA320" s="16"/>
      <c r="AB320" s="16"/>
      <c r="AC320" s="16"/>
      <c r="AD320" s="16"/>
      <c r="AE320" s="16"/>
      <c r="AT320" s="294" t="s">
        <v>446</v>
      </c>
      <c r="AU320" s="294" t="s">
        <v>85</v>
      </c>
      <c r="AV320" s="16" t="s">
        <v>360</v>
      </c>
      <c r="AW320" s="16" t="s">
        <v>32</v>
      </c>
      <c r="AX320" s="16" t="s">
        <v>83</v>
      </c>
      <c r="AY320" s="294" t="s">
        <v>342</v>
      </c>
    </row>
    <row r="321" s="2" customFormat="1" ht="24.15" customHeight="1">
      <c r="A321" s="39"/>
      <c r="B321" s="40"/>
      <c r="C321" s="227" t="s">
        <v>777</v>
      </c>
      <c r="D321" s="227" t="s">
        <v>343</v>
      </c>
      <c r="E321" s="228" t="s">
        <v>1007</v>
      </c>
      <c r="F321" s="229" t="s">
        <v>1008</v>
      </c>
      <c r="G321" s="230" t="s">
        <v>462</v>
      </c>
      <c r="H321" s="231">
        <v>87.495000000000005</v>
      </c>
      <c r="I321" s="232"/>
      <c r="J321" s="233">
        <f>ROUND(I321*H321,2)</f>
        <v>0</v>
      </c>
      <c r="K321" s="229" t="s">
        <v>443</v>
      </c>
      <c r="L321" s="45"/>
      <c r="M321" s="234" t="s">
        <v>1</v>
      </c>
      <c r="N321" s="235" t="s">
        <v>41</v>
      </c>
      <c r="O321" s="92"/>
      <c r="P321" s="236">
        <f>O321*H321</f>
        <v>0</v>
      </c>
      <c r="Q321" s="236">
        <v>0</v>
      </c>
      <c r="R321" s="236">
        <f>Q321*H321</f>
        <v>0</v>
      </c>
      <c r="S321" s="236">
        <v>0</v>
      </c>
      <c r="T321" s="237">
        <f>S321*H321</f>
        <v>0</v>
      </c>
      <c r="U321" s="39"/>
      <c r="V321" s="39"/>
      <c r="W321" s="39"/>
      <c r="X321" s="39"/>
      <c r="Y321" s="39"/>
      <c r="Z321" s="39"/>
      <c r="AA321" s="39"/>
      <c r="AB321" s="39"/>
      <c r="AC321" s="39"/>
      <c r="AD321" s="39"/>
      <c r="AE321" s="39"/>
      <c r="AR321" s="238" t="s">
        <v>360</v>
      </c>
      <c r="AT321" s="238" t="s">
        <v>343</v>
      </c>
      <c r="AU321" s="238" t="s">
        <v>85</v>
      </c>
      <c r="AY321" s="18" t="s">
        <v>342</v>
      </c>
      <c r="BE321" s="239">
        <f>IF(N321="základní",J321,0)</f>
        <v>0</v>
      </c>
      <c r="BF321" s="239">
        <f>IF(N321="snížená",J321,0)</f>
        <v>0</v>
      </c>
      <c r="BG321" s="239">
        <f>IF(N321="zákl. přenesená",J321,0)</f>
        <v>0</v>
      </c>
      <c r="BH321" s="239">
        <f>IF(N321="sníž. přenesená",J321,0)</f>
        <v>0</v>
      </c>
      <c r="BI321" s="239">
        <f>IF(N321="nulová",J321,0)</f>
        <v>0</v>
      </c>
      <c r="BJ321" s="18" t="s">
        <v>83</v>
      </c>
      <c r="BK321" s="239">
        <f>ROUND(I321*H321,2)</f>
        <v>0</v>
      </c>
      <c r="BL321" s="18" t="s">
        <v>360</v>
      </c>
      <c r="BM321" s="238" t="s">
        <v>5397</v>
      </c>
    </row>
    <row r="322" s="2" customFormat="1">
      <c r="A322" s="39"/>
      <c r="B322" s="40"/>
      <c r="C322" s="41"/>
      <c r="D322" s="240" t="s">
        <v>349</v>
      </c>
      <c r="E322" s="41"/>
      <c r="F322" s="241" t="s">
        <v>636</v>
      </c>
      <c r="G322" s="41"/>
      <c r="H322" s="41"/>
      <c r="I322" s="242"/>
      <c r="J322" s="41"/>
      <c r="K322" s="41"/>
      <c r="L322" s="45"/>
      <c r="M322" s="243"/>
      <c r="N322" s="244"/>
      <c r="O322" s="92"/>
      <c r="P322" s="92"/>
      <c r="Q322" s="92"/>
      <c r="R322" s="92"/>
      <c r="S322" s="92"/>
      <c r="T322" s="93"/>
      <c r="U322" s="39"/>
      <c r="V322" s="39"/>
      <c r="W322" s="39"/>
      <c r="X322" s="39"/>
      <c r="Y322" s="39"/>
      <c r="Z322" s="39"/>
      <c r="AA322" s="39"/>
      <c r="AB322" s="39"/>
      <c r="AC322" s="39"/>
      <c r="AD322" s="39"/>
      <c r="AE322" s="39"/>
      <c r="AT322" s="18" t="s">
        <v>349</v>
      </c>
      <c r="AU322" s="18" t="s">
        <v>85</v>
      </c>
    </row>
    <row r="323" s="13" customFormat="1">
      <c r="A323" s="13"/>
      <c r="B323" s="252"/>
      <c r="C323" s="253"/>
      <c r="D323" s="240" t="s">
        <v>446</v>
      </c>
      <c r="E323" s="254" t="s">
        <v>1</v>
      </c>
      <c r="F323" s="255" t="s">
        <v>5388</v>
      </c>
      <c r="G323" s="253"/>
      <c r="H323" s="256">
        <v>87.495000000000005</v>
      </c>
      <c r="I323" s="257"/>
      <c r="J323" s="253"/>
      <c r="K323" s="253"/>
      <c r="L323" s="258"/>
      <c r="M323" s="259"/>
      <c r="N323" s="260"/>
      <c r="O323" s="260"/>
      <c r="P323" s="260"/>
      <c r="Q323" s="260"/>
      <c r="R323" s="260"/>
      <c r="S323" s="260"/>
      <c r="T323" s="261"/>
      <c r="U323" s="13"/>
      <c r="V323" s="13"/>
      <c r="W323" s="13"/>
      <c r="X323" s="13"/>
      <c r="Y323" s="13"/>
      <c r="Z323" s="13"/>
      <c r="AA323" s="13"/>
      <c r="AB323" s="13"/>
      <c r="AC323" s="13"/>
      <c r="AD323" s="13"/>
      <c r="AE323" s="13"/>
      <c r="AT323" s="262" t="s">
        <v>446</v>
      </c>
      <c r="AU323" s="262" t="s">
        <v>85</v>
      </c>
      <c r="AV323" s="13" t="s">
        <v>85</v>
      </c>
      <c r="AW323" s="13" t="s">
        <v>32</v>
      </c>
      <c r="AX323" s="13" t="s">
        <v>83</v>
      </c>
      <c r="AY323" s="262" t="s">
        <v>342</v>
      </c>
    </row>
    <row r="324" s="12" customFormat="1" ht="22.8" customHeight="1">
      <c r="A324" s="12"/>
      <c r="B324" s="213"/>
      <c r="C324" s="214"/>
      <c r="D324" s="215" t="s">
        <v>75</v>
      </c>
      <c r="E324" s="246" t="s">
        <v>458</v>
      </c>
      <c r="F324" s="246" t="s">
        <v>459</v>
      </c>
      <c r="G324" s="214"/>
      <c r="H324" s="214"/>
      <c r="I324" s="217"/>
      <c r="J324" s="247">
        <f>BK324</f>
        <v>0</v>
      </c>
      <c r="K324" s="214"/>
      <c r="L324" s="219"/>
      <c r="M324" s="220"/>
      <c r="N324" s="221"/>
      <c r="O324" s="221"/>
      <c r="P324" s="222">
        <f>SUM(P325:P326)</f>
        <v>0</v>
      </c>
      <c r="Q324" s="221"/>
      <c r="R324" s="222">
        <f>SUM(R325:R326)</f>
        <v>0</v>
      </c>
      <c r="S324" s="221"/>
      <c r="T324" s="223">
        <f>SUM(T325:T326)</f>
        <v>0</v>
      </c>
      <c r="U324" s="12"/>
      <c r="V324" s="12"/>
      <c r="W324" s="12"/>
      <c r="X324" s="12"/>
      <c r="Y324" s="12"/>
      <c r="Z324" s="12"/>
      <c r="AA324" s="12"/>
      <c r="AB324" s="12"/>
      <c r="AC324" s="12"/>
      <c r="AD324" s="12"/>
      <c r="AE324" s="12"/>
      <c r="AR324" s="224" t="s">
        <v>83</v>
      </c>
      <c r="AT324" s="225" t="s">
        <v>75</v>
      </c>
      <c r="AU324" s="225" t="s">
        <v>83</v>
      </c>
      <c r="AY324" s="224" t="s">
        <v>342</v>
      </c>
      <c r="BK324" s="226">
        <f>SUM(BK325:BK326)</f>
        <v>0</v>
      </c>
    </row>
    <row r="325" s="2" customFormat="1" ht="16.5" customHeight="1">
      <c r="A325" s="39"/>
      <c r="B325" s="40"/>
      <c r="C325" s="227" t="s">
        <v>782</v>
      </c>
      <c r="D325" s="227" t="s">
        <v>343</v>
      </c>
      <c r="E325" s="228" t="s">
        <v>5131</v>
      </c>
      <c r="F325" s="229" t="s">
        <v>5132</v>
      </c>
      <c r="G325" s="230" t="s">
        <v>462</v>
      </c>
      <c r="H325" s="231">
        <v>537.46799999999996</v>
      </c>
      <c r="I325" s="232"/>
      <c r="J325" s="233">
        <f>ROUND(I325*H325,2)</f>
        <v>0</v>
      </c>
      <c r="K325" s="229" t="s">
        <v>443</v>
      </c>
      <c r="L325" s="45"/>
      <c r="M325" s="234" t="s">
        <v>1</v>
      </c>
      <c r="N325" s="235" t="s">
        <v>41</v>
      </c>
      <c r="O325" s="92"/>
      <c r="P325" s="236">
        <f>O325*H325</f>
        <v>0</v>
      </c>
      <c r="Q325" s="236">
        <v>0</v>
      </c>
      <c r="R325" s="236">
        <f>Q325*H325</f>
        <v>0</v>
      </c>
      <c r="S325" s="236">
        <v>0</v>
      </c>
      <c r="T325" s="237">
        <f>S325*H325</f>
        <v>0</v>
      </c>
      <c r="U325" s="39"/>
      <c r="V325" s="39"/>
      <c r="W325" s="39"/>
      <c r="X325" s="39"/>
      <c r="Y325" s="39"/>
      <c r="Z325" s="39"/>
      <c r="AA325" s="39"/>
      <c r="AB325" s="39"/>
      <c r="AC325" s="39"/>
      <c r="AD325" s="39"/>
      <c r="AE325" s="39"/>
      <c r="AR325" s="238" t="s">
        <v>360</v>
      </c>
      <c r="AT325" s="238" t="s">
        <v>343</v>
      </c>
      <c r="AU325" s="238" t="s">
        <v>85</v>
      </c>
      <c r="AY325" s="18" t="s">
        <v>342</v>
      </c>
      <c r="BE325" s="239">
        <f>IF(N325="základní",J325,0)</f>
        <v>0</v>
      </c>
      <c r="BF325" s="239">
        <f>IF(N325="snížená",J325,0)</f>
        <v>0</v>
      </c>
      <c r="BG325" s="239">
        <f>IF(N325="zákl. přenesená",J325,0)</f>
        <v>0</v>
      </c>
      <c r="BH325" s="239">
        <f>IF(N325="sníž. přenesená",J325,0)</f>
        <v>0</v>
      </c>
      <c r="BI325" s="239">
        <f>IF(N325="nulová",J325,0)</f>
        <v>0</v>
      </c>
      <c r="BJ325" s="18" t="s">
        <v>83</v>
      </c>
      <c r="BK325" s="239">
        <f>ROUND(I325*H325,2)</f>
        <v>0</v>
      </c>
      <c r="BL325" s="18" t="s">
        <v>360</v>
      </c>
      <c r="BM325" s="238" t="s">
        <v>5398</v>
      </c>
    </row>
    <row r="326" s="2" customFormat="1">
      <c r="A326" s="39"/>
      <c r="B326" s="40"/>
      <c r="C326" s="41"/>
      <c r="D326" s="240" t="s">
        <v>349</v>
      </c>
      <c r="E326" s="41"/>
      <c r="F326" s="241" t="s">
        <v>5134</v>
      </c>
      <c r="G326" s="41"/>
      <c r="H326" s="41"/>
      <c r="I326" s="242"/>
      <c r="J326" s="41"/>
      <c r="K326" s="41"/>
      <c r="L326" s="45"/>
      <c r="M326" s="248"/>
      <c r="N326" s="249"/>
      <c r="O326" s="250"/>
      <c r="P326" s="250"/>
      <c r="Q326" s="250"/>
      <c r="R326" s="250"/>
      <c r="S326" s="250"/>
      <c r="T326" s="251"/>
      <c r="U326" s="39"/>
      <c r="V326" s="39"/>
      <c r="W326" s="39"/>
      <c r="X326" s="39"/>
      <c r="Y326" s="39"/>
      <c r="Z326" s="39"/>
      <c r="AA326" s="39"/>
      <c r="AB326" s="39"/>
      <c r="AC326" s="39"/>
      <c r="AD326" s="39"/>
      <c r="AE326" s="39"/>
      <c r="AT326" s="18" t="s">
        <v>349</v>
      </c>
      <c r="AU326" s="18" t="s">
        <v>85</v>
      </c>
    </row>
    <row r="327" s="2" customFormat="1" ht="6.96" customHeight="1">
      <c r="A327" s="39"/>
      <c r="B327" s="67"/>
      <c r="C327" s="68"/>
      <c r="D327" s="68"/>
      <c r="E327" s="68"/>
      <c r="F327" s="68"/>
      <c r="G327" s="68"/>
      <c r="H327" s="68"/>
      <c r="I327" s="68"/>
      <c r="J327" s="68"/>
      <c r="K327" s="68"/>
      <c r="L327" s="45"/>
      <c r="M327" s="39"/>
      <c r="O327" s="39"/>
      <c r="P327" s="39"/>
      <c r="Q327" s="39"/>
      <c r="R327" s="39"/>
      <c r="S327" s="39"/>
      <c r="T327" s="39"/>
      <c r="U327" s="39"/>
      <c r="V327" s="39"/>
      <c r="W327" s="39"/>
      <c r="X327" s="39"/>
      <c r="Y327" s="39"/>
      <c r="Z327" s="39"/>
      <c r="AA327" s="39"/>
      <c r="AB327" s="39"/>
      <c r="AC327" s="39"/>
      <c r="AD327" s="39"/>
      <c r="AE327" s="39"/>
    </row>
  </sheetData>
  <sheetProtection sheet="1" autoFilter="0" formatColumns="0" formatRows="0" objects="1" scenarios="1" spinCount="100000" saltValue="aiAvh7zSnRRwjA8DR72rzOpnm/tedn2HwuBlwRgsoj0FEVb5LIIT67hLvGTT8k/2R4pB38JhPv67qfWhGPjOYA==" hashValue="U8QegzfSYUKGhkuIrZyL8FA6+HQDHc4/EmYy9Tqwx+wUmayVTx0KFh67uR1ZgtSXb622625cgDlDbi5uDuRz5w==" algorithmName="SHA-512" password="CC35"/>
  <autoFilter ref="C130:K326"/>
  <mergeCells count="15">
    <mergeCell ref="E7:H7"/>
    <mergeCell ref="E11:H11"/>
    <mergeCell ref="E9:H9"/>
    <mergeCell ref="E13:H13"/>
    <mergeCell ref="E22:H22"/>
    <mergeCell ref="E31:H31"/>
    <mergeCell ref="E85:H85"/>
    <mergeCell ref="E89:H89"/>
    <mergeCell ref="E87:H87"/>
    <mergeCell ref="E91:H91"/>
    <mergeCell ref="E117:H117"/>
    <mergeCell ref="E121:H121"/>
    <mergeCell ref="E119:H119"/>
    <mergeCell ref="E123:H12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244</v>
      </c>
    </row>
    <row r="3" s="1" customFormat="1" ht="6.96" customHeight="1">
      <c r="B3" s="148"/>
      <c r="C3" s="149"/>
      <c r="D3" s="149"/>
      <c r="E3" s="149"/>
      <c r="F3" s="149"/>
      <c r="G3" s="149"/>
      <c r="H3" s="149"/>
      <c r="I3" s="149"/>
      <c r="J3" s="149"/>
      <c r="K3" s="149"/>
      <c r="L3" s="21"/>
      <c r="AT3" s="18" t="s">
        <v>85</v>
      </c>
    </row>
    <row r="4" s="1" customFormat="1" ht="24.96" customHeight="1">
      <c r="B4" s="21"/>
      <c r="D4" s="150" t="s">
        <v>309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II/610 TUŘICE - KBEL (BENÁTKY NAD JIZEROU, PRŮTAH)</v>
      </c>
      <c r="F7" s="152"/>
      <c r="G7" s="152"/>
      <c r="H7" s="152"/>
      <c r="L7" s="21"/>
    </row>
    <row r="8">
      <c r="B8" s="21"/>
      <c r="D8" s="152" t="s">
        <v>310</v>
      </c>
      <c r="L8" s="21"/>
    </row>
    <row r="9" s="1" customFormat="1" ht="16.5" customHeight="1">
      <c r="B9" s="21"/>
      <c r="E9" s="153" t="s">
        <v>5080</v>
      </c>
      <c r="F9" s="1"/>
      <c r="G9" s="1"/>
      <c r="H9" s="1"/>
      <c r="L9" s="21"/>
    </row>
    <row r="10" s="1" customFormat="1" ht="12" customHeight="1">
      <c r="B10" s="21"/>
      <c r="D10" s="152" t="s">
        <v>312</v>
      </c>
      <c r="L10" s="21"/>
    </row>
    <row r="11" s="2" customFormat="1" ht="16.5" customHeight="1">
      <c r="A11" s="39"/>
      <c r="B11" s="45"/>
      <c r="C11" s="39"/>
      <c r="D11" s="39"/>
      <c r="E11" s="154" t="s">
        <v>5399</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314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5400</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15. 12. 2023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2"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36</v>
      </c>
      <c r="E34" s="39"/>
      <c r="F34" s="39"/>
      <c r="G34" s="39"/>
      <c r="H34" s="39"/>
      <c r="I34" s="39"/>
      <c r="J34" s="163">
        <f>ROUND(J127,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38</v>
      </c>
      <c r="G36" s="39"/>
      <c r="H36" s="39"/>
      <c r="I36" s="164" t="s">
        <v>37</v>
      </c>
      <c r="J36" s="164" t="s">
        <v>39</v>
      </c>
      <c r="K36" s="39"/>
      <c r="L36" s="64"/>
      <c r="S36" s="39"/>
      <c r="T36" s="39"/>
      <c r="U36" s="39"/>
      <c r="V36" s="39"/>
      <c r="W36" s="39"/>
      <c r="X36" s="39"/>
      <c r="Y36" s="39"/>
      <c r="Z36" s="39"/>
      <c r="AA36" s="39"/>
      <c r="AB36" s="39"/>
      <c r="AC36" s="39"/>
      <c r="AD36" s="39"/>
      <c r="AE36" s="39"/>
    </row>
    <row r="37" s="2" customFormat="1" ht="14.4" customHeight="1">
      <c r="A37" s="39"/>
      <c r="B37" s="45"/>
      <c r="C37" s="39"/>
      <c r="D37" s="154" t="s">
        <v>40</v>
      </c>
      <c r="E37" s="152" t="s">
        <v>41</v>
      </c>
      <c r="F37" s="165">
        <f>ROUND((SUM(BE127:BE145)),  2)</f>
        <v>0</v>
      </c>
      <c r="G37" s="39"/>
      <c r="H37" s="39"/>
      <c r="I37" s="166">
        <v>0.20999999999999999</v>
      </c>
      <c r="J37" s="165">
        <f>ROUND(((SUM(BE127:BE145))*I37),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ROUND((SUM(BF127:BF145)),  2)</f>
        <v>0</v>
      </c>
      <c r="G38" s="39"/>
      <c r="H38" s="39"/>
      <c r="I38" s="166">
        <v>0.14999999999999999</v>
      </c>
      <c r="J38" s="165">
        <f>ROUND(((SUM(BF127:BF145))*I38),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ROUND((SUM(BG127:BG145)),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ROUND((SUM(BH127:BH145)),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ROUND((SUM(BI127:BI145)),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316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II/610 TUŘICE - KBEL (BENÁTKY NAD JIZEROU, PRŮTAH)</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310</v>
      </c>
      <c r="D86" s="23"/>
      <c r="E86" s="23"/>
      <c r="F86" s="23"/>
      <c r="G86" s="23"/>
      <c r="H86" s="23"/>
      <c r="I86" s="23"/>
      <c r="J86" s="23"/>
      <c r="K86" s="23"/>
      <c r="L86" s="21"/>
    </row>
    <row r="87" s="1" customFormat="1" ht="16.5" customHeight="1">
      <c r="B87" s="22"/>
      <c r="C87" s="23"/>
      <c r="D87" s="23"/>
      <c r="E87" s="185" t="s">
        <v>5080</v>
      </c>
      <c r="F87" s="23"/>
      <c r="G87" s="23"/>
      <c r="H87" s="23"/>
      <c r="I87" s="23"/>
      <c r="J87" s="23"/>
      <c r="K87" s="23"/>
      <c r="L87" s="21"/>
    </row>
    <row r="88" s="1" customFormat="1" ht="12" customHeight="1">
      <c r="B88" s="22"/>
      <c r="C88" s="33" t="s">
        <v>312</v>
      </c>
      <c r="D88" s="23"/>
      <c r="E88" s="23"/>
      <c r="F88" s="23"/>
      <c r="G88" s="23"/>
      <c r="H88" s="23"/>
      <c r="I88" s="23"/>
      <c r="J88" s="23"/>
      <c r="K88" s="23"/>
      <c r="L88" s="21"/>
    </row>
    <row r="89" s="2" customFormat="1" ht="16.5" customHeight="1">
      <c r="A89" s="39"/>
      <c r="B89" s="40"/>
      <c r="C89" s="41"/>
      <c r="D89" s="41"/>
      <c r="E89" s="186" t="s">
        <v>5399</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314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190.B - Dopravní značení - Město</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15. 12. 2023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KSÚS Středočeského kraje</v>
      </c>
      <c r="G95" s="41"/>
      <c r="H95" s="41"/>
      <c r="I95" s="33" t="s">
        <v>30</v>
      </c>
      <c r="J95" s="37" t="str">
        <f>E25</f>
        <v>Valbek spol.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317</v>
      </c>
      <c r="D98" s="188"/>
      <c r="E98" s="188"/>
      <c r="F98" s="188"/>
      <c r="G98" s="188"/>
      <c r="H98" s="188"/>
      <c r="I98" s="188"/>
      <c r="J98" s="189" t="s">
        <v>318</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319</v>
      </c>
      <c r="D100" s="41"/>
      <c r="E100" s="41"/>
      <c r="F100" s="41"/>
      <c r="G100" s="41"/>
      <c r="H100" s="41"/>
      <c r="I100" s="41"/>
      <c r="J100" s="111">
        <f>J127</f>
        <v>0</v>
      </c>
      <c r="K100" s="41"/>
      <c r="L100" s="64"/>
      <c r="S100" s="39"/>
      <c r="T100" s="39"/>
      <c r="U100" s="39"/>
      <c r="V100" s="39"/>
      <c r="W100" s="39"/>
      <c r="X100" s="39"/>
      <c r="Y100" s="39"/>
      <c r="Z100" s="39"/>
      <c r="AA100" s="39"/>
      <c r="AB100" s="39"/>
      <c r="AC100" s="39"/>
      <c r="AD100" s="39"/>
      <c r="AE100" s="39"/>
      <c r="AU100" s="18" t="s">
        <v>320</v>
      </c>
    </row>
    <row r="101" s="9" customFormat="1" ht="24.96" customHeight="1">
      <c r="A101" s="9"/>
      <c r="B101" s="191"/>
      <c r="C101" s="192"/>
      <c r="D101" s="193" t="s">
        <v>434</v>
      </c>
      <c r="E101" s="194"/>
      <c r="F101" s="194"/>
      <c r="G101" s="194"/>
      <c r="H101" s="194"/>
      <c r="I101" s="194"/>
      <c r="J101" s="195">
        <f>J128</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469</v>
      </c>
      <c r="E102" s="199"/>
      <c r="F102" s="199"/>
      <c r="G102" s="199"/>
      <c r="H102" s="199"/>
      <c r="I102" s="199"/>
      <c r="J102" s="200">
        <f>J129</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436</v>
      </c>
      <c r="E103" s="199"/>
      <c r="F103" s="199"/>
      <c r="G103" s="199"/>
      <c r="H103" s="199"/>
      <c r="I103" s="199"/>
      <c r="J103" s="200">
        <f>J143</f>
        <v>0</v>
      </c>
      <c r="K103" s="133"/>
      <c r="L103" s="201"/>
      <c r="S103" s="10"/>
      <c r="T103" s="10"/>
      <c r="U103" s="10"/>
      <c r="V103" s="10"/>
      <c r="W103" s="10"/>
      <c r="X103" s="10"/>
      <c r="Y103" s="10"/>
      <c r="Z103" s="10"/>
      <c r="AA103" s="10"/>
      <c r="AB103" s="10"/>
      <c r="AC103" s="10"/>
      <c r="AD103" s="10"/>
      <c r="AE103" s="10"/>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326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185" t="str">
        <f>E7</f>
        <v>II/610 TUŘICE - KBEL (BENÁTKY NAD JIZEROU, PRŮTAH)</v>
      </c>
      <c r="F113" s="33"/>
      <c r="G113" s="33"/>
      <c r="H113" s="33"/>
      <c r="I113" s="41"/>
      <c r="J113" s="41"/>
      <c r="K113" s="41"/>
      <c r="L113" s="64"/>
      <c r="S113" s="39"/>
      <c r="T113" s="39"/>
      <c r="U113" s="39"/>
      <c r="V113" s="39"/>
      <c r="W113" s="39"/>
      <c r="X113" s="39"/>
      <c r="Y113" s="39"/>
      <c r="Z113" s="39"/>
      <c r="AA113" s="39"/>
      <c r="AB113" s="39"/>
      <c r="AC113" s="39"/>
      <c r="AD113" s="39"/>
      <c r="AE113" s="39"/>
    </row>
    <row r="114" s="1" customFormat="1" ht="12" customHeight="1">
      <c r="B114" s="22"/>
      <c r="C114" s="33" t="s">
        <v>310</v>
      </c>
      <c r="D114" s="23"/>
      <c r="E114" s="23"/>
      <c r="F114" s="23"/>
      <c r="G114" s="23"/>
      <c r="H114" s="23"/>
      <c r="I114" s="23"/>
      <c r="J114" s="23"/>
      <c r="K114" s="23"/>
      <c r="L114" s="21"/>
    </row>
    <row r="115" s="1" customFormat="1" ht="16.5" customHeight="1">
      <c r="B115" s="22"/>
      <c r="C115" s="23"/>
      <c r="D115" s="23"/>
      <c r="E115" s="185" t="s">
        <v>5080</v>
      </c>
      <c r="F115" s="23"/>
      <c r="G115" s="23"/>
      <c r="H115" s="23"/>
      <c r="I115" s="23"/>
      <c r="J115" s="23"/>
      <c r="K115" s="23"/>
      <c r="L115" s="21"/>
    </row>
    <row r="116" s="1" customFormat="1" ht="12" customHeight="1">
      <c r="B116" s="22"/>
      <c r="C116" s="33" t="s">
        <v>312</v>
      </c>
      <c r="D116" s="23"/>
      <c r="E116" s="23"/>
      <c r="F116" s="23"/>
      <c r="G116" s="23"/>
      <c r="H116" s="23"/>
      <c r="I116" s="23"/>
      <c r="J116" s="23"/>
      <c r="K116" s="23"/>
      <c r="L116" s="21"/>
    </row>
    <row r="117" s="2" customFormat="1" ht="16.5" customHeight="1">
      <c r="A117" s="39"/>
      <c r="B117" s="40"/>
      <c r="C117" s="41"/>
      <c r="D117" s="41"/>
      <c r="E117" s="186" t="s">
        <v>5399</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314</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77" t="str">
        <f>E13</f>
        <v>190.B - Dopravní značení - Město</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20</v>
      </c>
      <c r="D121" s="41"/>
      <c r="E121" s="41"/>
      <c r="F121" s="28" t="str">
        <f>F16</f>
        <v xml:space="preserve"> </v>
      </c>
      <c r="G121" s="41"/>
      <c r="H121" s="41"/>
      <c r="I121" s="33" t="s">
        <v>22</v>
      </c>
      <c r="J121" s="80" t="str">
        <f>IF(J16="","",J16)</f>
        <v>15. 12. 2023</v>
      </c>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5.15" customHeight="1">
      <c r="A123" s="39"/>
      <c r="B123" s="40"/>
      <c r="C123" s="33" t="s">
        <v>24</v>
      </c>
      <c r="D123" s="41"/>
      <c r="E123" s="41"/>
      <c r="F123" s="28" t="str">
        <f>E19</f>
        <v>KSÚS Středočeského kraje</v>
      </c>
      <c r="G123" s="41"/>
      <c r="H123" s="41"/>
      <c r="I123" s="33" t="s">
        <v>30</v>
      </c>
      <c r="J123" s="37" t="str">
        <f>E25</f>
        <v>Valbek spol. s.r.o.</v>
      </c>
      <c r="K123" s="41"/>
      <c r="L123" s="64"/>
      <c r="S123" s="39"/>
      <c r="T123" s="39"/>
      <c r="U123" s="39"/>
      <c r="V123" s="39"/>
      <c r="W123" s="39"/>
      <c r="X123" s="39"/>
      <c r="Y123" s="39"/>
      <c r="Z123" s="39"/>
      <c r="AA123" s="39"/>
      <c r="AB123" s="39"/>
      <c r="AC123" s="39"/>
      <c r="AD123" s="39"/>
      <c r="AE123" s="39"/>
    </row>
    <row r="124" s="2" customFormat="1" ht="15.15" customHeight="1">
      <c r="A124" s="39"/>
      <c r="B124" s="40"/>
      <c r="C124" s="33" t="s">
        <v>28</v>
      </c>
      <c r="D124" s="41"/>
      <c r="E124" s="41"/>
      <c r="F124" s="28" t="str">
        <f>IF(E22="","",E22)</f>
        <v>Vyplň údaj</v>
      </c>
      <c r="G124" s="41"/>
      <c r="H124" s="41"/>
      <c r="I124" s="33" t="s">
        <v>33</v>
      </c>
      <c r="J124" s="37" t="str">
        <f>E28</f>
        <v xml:space="preserve"> </v>
      </c>
      <c r="K124" s="41"/>
      <c r="L124" s="64"/>
      <c r="S124" s="39"/>
      <c r="T124" s="39"/>
      <c r="U124" s="39"/>
      <c r="V124" s="39"/>
      <c r="W124" s="39"/>
      <c r="X124" s="39"/>
      <c r="Y124" s="39"/>
      <c r="Z124" s="39"/>
      <c r="AA124" s="39"/>
      <c r="AB124" s="39"/>
      <c r="AC124" s="39"/>
      <c r="AD124" s="39"/>
      <c r="AE124" s="39"/>
    </row>
    <row r="125" s="2" customFormat="1" ht="10.32"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11" customFormat="1" ht="29.28" customHeight="1">
      <c r="A126" s="202"/>
      <c r="B126" s="203"/>
      <c r="C126" s="204" t="s">
        <v>327</v>
      </c>
      <c r="D126" s="205" t="s">
        <v>61</v>
      </c>
      <c r="E126" s="205" t="s">
        <v>57</v>
      </c>
      <c r="F126" s="205" t="s">
        <v>58</v>
      </c>
      <c r="G126" s="205" t="s">
        <v>328</v>
      </c>
      <c r="H126" s="205" t="s">
        <v>329</v>
      </c>
      <c r="I126" s="205" t="s">
        <v>330</v>
      </c>
      <c r="J126" s="205" t="s">
        <v>318</v>
      </c>
      <c r="K126" s="206" t="s">
        <v>331</v>
      </c>
      <c r="L126" s="207"/>
      <c r="M126" s="101" t="s">
        <v>1</v>
      </c>
      <c r="N126" s="102" t="s">
        <v>40</v>
      </c>
      <c r="O126" s="102" t="s">
        <v>332</v>
      </c>
      <c r="P126" s="102" t="s">
        <v>333</v>
      </c>
      <c r="Q126" s="102" t="s">
        <v>334</v>
      </c>
      <c r="R126" s="102" t="s">
        <v>335</v>
      </c>
      <c r="S126" s="102" t="s">
        <v>336</v>
      </c>
      <c r="T126" s="103" t="s">
        <v>337</v>
      </c>
      <c r="U126" s="202"/>
      <c r="V126" s="202"/>
      <c r="W126" s="202"/>
      <c r="X126" s="202"/>
      <c r="Y126" s="202"/>
      <c r="Z126" s="202"/>
      <c r="AA126" s="202"/>
      <c r="AB126" s="202"/>
      <c r="AC126" s="202"/>
      <c r="AD126" s="202"/>
      <c r="AE126" s="202"/>
    </row>
    <row r="127" s="2" customFormat="1" ht="22.8" customHeight="1">
      <c r="A127" s="39"/>
      <c r="B127" s="40"/>
      <c r="C127" s="108" t="s">
        <v>338</v>
      </c>
      <c r="D127" s="41"/>
      <c r="E127" s="41"/>
      <c r="F127" s="41"/>
      <c r="G127" s="41"/>
      <c r="H127" s="41"/>
      <c r="I127" s="41"/>
      <c r="J127" s="208">
        <f>BK127</f>
        <v>0</v>
      </c>
      <c r="K127" s="41"/>
      <c r="L127" s="45"/>
      <c r="M127" s="104"/>
      <c r="N127" s="209"/>
      <c r="O127" s="105"/>
      <c r="P127" s="210">
        <f>P128</f>
        <v>0</v>
      </c>
      <c r="Q127" s="105"/>
      <c r="R127" s="210">
        <f>R128</f>
        <v>0.029100000000000001</v>
      </c>
      <c r="S127" s="105"/>
      <c r="T127" s="211">
        <f>T128</f>
        <v>0</v>
      </c>
      <c r="U127" s="39"/>
      <c r="V127" s="39"/>
      <c r="W127" s="39"/>
      <c r="X127" s="39"/>
      <c r="Y127" s="39"/>
      <c r="Z127" s="39"/>
      <c r="AA127" s="39"/>
      <c r="AB127" s="39"/>
      <c r="AC127" s="39"/>
      <c r="AD127" s="39"/>
      <c r="AE127" s="39"/>
      <c r="AT127" s="18" t="s">
        <v>75</v>
      </c>
      <c r="AU127" s="18" t="s">
        <v>320</v>
      </c>
      <c r="BK127" s="212">
        <f>BK128</f>
        <v>0</v>
      </c>
    </row>
    <row r="128" s="12" customFormat="1" ht="25.92" customHeight="1">
      <c r="A128" s="12"/>
      <c r="B128" s="213"/>
      <c r="C128" s="214"/>
      <c r="D128" s="215" t="s">
        <v>75</v>
      </c>
      <c r="E128" s="216" t="s">
        <v>437</v>
      </c>
      <c r="F128" s="216" t="s">
        <v>438</v>
      </c>
      <c r="G128" s="214"/>
      <c r="H128" s="214"/>
      <c r="I128" s="217"/>
      <c r="J128" s="218">
        <f>BK128</f>
        <v>0</v>
      </c>
      <c r="K128" s="214"/>
      <c r="L128" s="219"/>
      <c r="M128" s="220"/>
      <c r="N128" s="221"/>
      <c r="O128" s="221"/>
      <c r="P128" s="222">
        <f>P129+P143</f>
        <v>0</v>
      </c>
      <c r="Q128" s="221"/>
      <c r="R128" s="222">
        <f>R129+R143</f>
        <v>0.029100000000000001</v>
      </c>
      <c r="S128" s="221"/>
      <c r="T128" s="223">
        <f>T129+T143</f>
        <v>0</v>
      </c>
      <c r="U128" s="12"/>
      <c r="V128" s="12"/>
      <c r="W128" s="12"/>
      <c r="X128" s="12"/>
      <c r="Y128" s="12"/>
      <c r="Z128" s="12"/>
      <c r="AA128" s="12"/>
      <c r="AB128" s="12"/>
      <c r="AC128" s="12"/>
      <c r="AD128" s="12"/>
      <c r="AE128" s="12"/>
      <c r="AR128" s="224" t="s">
        <v>83</v>
      </c>
      <c r="AT128" s="225" t="s">
        <v>75</v>
      </c>
      <c r="AU128" s="225" t="s">
        <v>76</v>
      </c>
      <c r="AY128" s="224" t="s">
        <v>342</v>
      </c>
      <c r="BK128" s="226">
        <f>BK129+BK143</f>
        <v>0</v>
      </c>
    </row>
    <row r="129" s="12" customFormat="1" ht="22.8" customHeight="1">
      <c r="A129" s="12"/>
      <c r="B129" s="213"/>
      <c r="C129" s="214"/>
      <c r="D129" s="215" t="s">
        <v>75</v>
      </c>
      <c r="E129" s="246" t="s">
        <v>381</v>
      </c>
      <c r="F129" s="246" t="s">
        <v>839</v>
      </c>
      <c r="G129" s="214"/>
      <c r="H129" s="214"/>
      <c r="I129" s="217"/>
      <c r="J129" s="247">
        <f>BK129</f>
        <v>0</v>
      </c>
      <c r="K129" s="214"/>
      <c r="L129" s="219"/>
      <c r="M129" s="220"/>
      <c r="N129" s="221"/>
      <c r="O129" s="221"/>
      <c r="P129" s="222">
        <f>SUM(P130:P142)</f>
        <v>0</v>
      </c>
      <c r="Q129" s="221"/>
      <c r="R129" s="222">
        <f>SUM(R130:R142)</f>
        <v>0.029100000000000001</v>
      </c>
      <c r="S129" s="221"/>
      <c r="T129" s="223">
        <f>SUM(T130:T142)</f>
        <v>0</v>
      </c>
      <c r="U129" s="12"/>
      <c r="V129" s="12"/>
      <c r="W129" s="12"/>
      <c r="X129" s="12"/>
      <c r="Y129" s="12"/>
      <c r="Z129" s="12"/>
      <c r="AA129" s="12"/>
      <c r="AB129" s="12"/>
      <c r="AC129" s="12"/>
      <c r="AD129" s="12"/>
      <c r="AE129" s="12"/>
      <c r="AR129" s="224" t="s">
        <v>83</v>
      </c>
      <c r="AT129" s="225" t="s">
        <v>75</v>
      </c>
      <c r="AU129" s="225" t="s">
        <v>83</v>
      </c>
      <c r="AY129" s="224" t="s">
        <v>342</v>
      </c>
      <c r="BK129" s="226">
        <f>SUM(BK130:BK142)</f>
        <v>0</v>
      </c>
    </row>
    <row r="130" s="2" customFormat="1" ht="16.5" customHeight="1">
      <c r="A130" s="39"/>
      <c r="B130" s="40"/>
      <c r="C130" s="227" t="s">
        <v>83</v>
      </c>
      <c r="D130" s="227" t="s">
        <v>343</v>
      </c>
      <c r="E130" s="228" t="s">
        <v>1882</v>
      </c>
      <c r="F130" s="229" t="s">
        <v>1883</v>
      </c>
      <c r="G130" s="230" t="s">
        <v>543</v>
      </c>
      <c r="H130" s="231">
        <v>97</v>
      </c>
      <c r="I130" s="232"/>
      <c r="J130" s="233">
        <f>ROUND(I130*H130,2)</f>
        <v>0</v>
      </c>
      <c r="K130" s="229" t="s">
        <v>443</v>
      </c>
      <c r="L130" s="45"/>
      <c r="M130" s="234" t="s">
        <v>1</v>
      </c>
      <c r="N130" s="235" t="s">
        <v>41</v>
      </c>
      <c r="O130" s="92"/>
      <c r="P130" s="236">
        <f>O130*H130</f>
        <v>0</v>
      </c>
      <c r="Q130" s="236">
        <v>0.00010000000000000001</v>
      </c>
      <c r="R130" s="236">
        <f>Q130*H130</f>
        <v>0.0097000000000000003</v>
      </c>
      <c r="S130" s="236">
        <v>0</v>
      </c>
      <c r="T130" s="237">
        <f>S130*H130</f>
        <v>0</v>
      </c>
      <c r="U130" s="39"/>
      <c r="V130" s="39"/>
      <c r="W130" s="39"/>
      <c r="X130" s="39"/>
      <c r="Y130" s="39"/>
      <c r="Z130" s="39"/>
      <c r="AA130" s="39"/>
      <c r="AB130" s="39"/>
      <c r="AC130" s="39"/>
      <c r="AD130" s="39"/>
      <c r="AE130" s="39"/>
      <c r="AR130" s="238" t="s">
        <v>360</v>
      </c>
      <c r="AT130" s="238" t="s">
        <v>343</v>
      </c>
      <c r="AU130" s="238" t="s">
        <v>85</v>
      </c>
      <c r="AY130" s="18" t="s">
        <v>342</v>
      </c>
      <c r="BE130" s="239">
        <f>IF(N130="základní",J130,0)</f>
        <v>0</v>
      </c>
      <c r="BF130" s="239">
        <f>IF(N130="snížená",J130,0)</f>
        <v>0</v>
      </c>
      <c r="BG130" s="239">
        <f>IF(N130="zákl. přenesená",J130,0)</f>
        <v>0</v>
      </c>
      <c r="BH130" s="239">
        <f>IF(N130="sníž. přenesená",J130,0)</f>
        <v>0</v>
      </c>
      <c r="BI130" s="239">
        <f>IF(N130="nulová",J130,0)</f>
        <v>0</v>
      </c>
      <c r="BJ130" s="18" t="s">
        <v>83</v>
      </c>
      <c r="BK130" s="239">
        <f>ROUND(I130*H130,2)</f>
        <v>0</v>
      </c>
      <c r="BL130" s="18" t="s">
        <v>360</v>
      </c>
      <c r="BM130" s="238" t="s">
        <v>5401</v>
      </c>
    </row>
    <row r="131" s="2" customFormat="1">
      <c r="A131" s="39"/>
      <c r="B131" s="40"/>
      <c r="C131" s="41"/>
      <c r="D131" s="240" t="s">
        <v>349</v>
      </c>
      <c r="E131" s="41"/>
      <c r="F131" s="241" t="s">
        <v>1885</v>
      </c>
      <c r="G131" s="41"/>
      <c r="H131" s="41"/>
      <c r="I131" s="242"/>
      <c r="J131" s="41"/>
      <c r="K131" s="41"/>
      <c r="L131" s="45"/>
      <c r="M131" s="243"/>
      <c r="N131" s="244"/>
      <c r="O131" s="92"/>
      <c r="P131" s="92"/>
      <c r="Q131" s="92"/>
      <c r="R131" s="92"/>
      <c r="S131" s="92"/>
      <c r="T131" s="93"/>
      <c r="U131" s="39"/>
      <c r="V131" s="39"/>
      <c r="W131" s="39"/>
      <c r="X131" s="39"/>
      <c r="Y131" s="39"/>
      <c r="Z131" s="39"/>
      <c r="AA131" s="39"/>
      <c r="AB131" s="39"/>
      <c r="AC131" s="39"/>
      <c r="AD131" s="39"/>
      <c r="AE131" s="39"/>
      <c r="AT131" s="18" t="s">
        <v>349</v>
      </c>
      <c r="AU131" s="18" t="s">
        <v>85</v>
      </c>
    </row>
    <row r="132" s="13" customFormat="1">
      <c r="A132" s="13"/>
      <c r="B132" s="252"/>
      <c r="C132" s="253"/>
      <c r="D132" s="240" t="s">
        <v>446</v>
      </c>
      <c r="E132" s="254" t="s">
        <v>1</v>
      </c>
      <c r="F132" s="255" t="s">
        <v>5402</v>
      </c>
      <c r="G132" s="253"/>
      <c r="H132" s="256">
        <v>53</v>
      </c>
      <c r="I132" s="257"/>
      <c r="J132" s="253"/>
      <c r="K132" s="253"/>
      <c r="L132" s="258"/>
      <c r="M132" s="259"/>
      <c r="N132" s="260"/>
      <c r="O132" s="260"/>
      <c r="P132" s="260"/>
      <c r="Q132" s="260"/>
      <c r="R132" s="260"/>
      <c r="S132" s="260"/>
      <c r="T132" s="261"/>
      <c r="U132" s="13"/>
      <c r="V132" s="13"/>
      <c r="W132" s="13"/>
      <c r="X132" s="13"/>
      <c r="Y132" s="13"/>
      <c r="Z132" s="13"/>
      <c r="AA132" s="13"/>
      <c r="AB132" s="13"/>
      <c r="AC132" s="13"/>
      <c r="AD132" s="13"/>
      <c r="AE132" s="13"/>
      <c r="AT132" s="262" t="s">
        <v>446</v>
      </c>
      <c r="AU132" s="262" t="s">
        <v>85</v>
      </c>
      <c r="AV132" s="13" t="s">
        <v>85</v>
      </c>
      <c r="AW132" s="13" t="s">
        <v>32</v>
      </c>
      <c r="AX132" s="13" t="s">
        <v>76</v>
      </c>
      <c r="AY132" s="262" t="s">
        <v>342</v>
      </c>
    </row>
    <row r="133" s="13" customFormat="1">
      <c r="A133" s="13"/>
      <c r="B133" s="252"/>
      <c r="C133" s="253"/>
      <c r="D133" s="240" t="s">
        <v>446</v>
      </c>
      <c r="E133" s="254" t="s">
        <v>1</v>
      </c>
      <c r="F133" s="255" t="s">
        <v>5403</v>
      </c>
      <c r="G133" s="253"/>
      <c r="H133" s="256">
        <v>44</v>
      </c>
      <c r="I133" s="257"/>
      <c r="J133" s="253"/>
      <c r="K133" s="253"/>
      <c r="L133" s="258"/>
      <c r="M133" s="259"/>
      <c r="N133" s="260"/>
      <c r="O133" s="260"/>
      <c r="P133" s="260"/>
      <c r="Q133" s="260"/>
      <c r="R133" s="260"/>
      <c r="S133" s="260"/>
      <c r="T133" s="261"/>
      <c r="U133" s="13"/>
      <c r="V133" s="13"/>
      <c r="W133" s="13"/>
      <c r="X133" s="13"/>
      <c r="Y133" s="13"/>
      <c r="Z133" s="13"/>
      <c r="AA133" s="13"/>
      <c r="AB133" s="13"/>
      <c r="AC133" s="13"/>
      <c r="AD133" s="13"/>
      <c r="AE133" s="13"/>
      <c r="AT133" s="262" t="s">
        <v>446</v>
      </c>
      <c r="AU133" s="262" t="s">
        <v>85</v>
      </c>
      <c r="AV133" s="13" t="s">
        <v>85</v>
      </c>
      <c r="AW133" s="13" t="s">
        <v>32</v>
      </c>
      <c r="AX133" s="13" t="s">
        <v>76</v>
      </c>
      <c r="AY133" s="262" t="s">
        <v>342</v>
      </c>
    </row>
    <row r="134" s="16" customFormat="1">
      <c r="A134" s="16"/>
      <c r="B134" s="284"/>
      <c r="C134" s="285"/>
      <c r="D134" s="240" t="s">
        <v>446</v>
      </c>
      <c r="E134" s="286" t="s">
        <v>1</v>
      </c>
      <c r="F134" s="287" t="s">
        <v>500</v>
      </c>
      <c r="G134" s="285"/>
      <c r="H134" s="288">
        <v>97</v>
      </c>
      <c r="I134" s="289"/>
      <c r="J134" s="285"/>
      <c r="K134" s="285"/>
      <c r="L134" s="290"/>
      <c r="M134" s="291"/>
      <c r="N134" s="292"/>
      <c r="O134" s="292"/>
      <c r="P134" s="292"/>
      <c r="Q134" s="292"/>
      <c r="R134" s="292"/>
      <c r="S134" s="292"/>
      <c r="T134" s="293"/>
      <c r="U134" s="16"/>
      <c r="V134" s="16"/>
      <c r="W134" s="16"/>
      <c r="X134" s="16"/>
      <c r="Y134" s="16"/>
      <c r="Z134" s="16"/>
      <c r="AA134" s="16"/>
      <c r="AB134" s="16"/>
      <c r="AC134" s="16"/>
      <c r="AD134" s="16"/>
      <c r="AE134" s="16"/>
      <c r="AT134" s="294" t="s">
        <v>446</v>
      </c>
      <c r="AU134" s="294" t="s">
        <v>85</v>
      </c>
      <c r="AV134" s="16" t="s">
        <v>360</v>
      </c>
      <c r="AW134" s="16" t="s">
        <v>32</v>
      </c>
      <c r="AX134" s="16" t="s">
        <v>83</v>
      </c>
      <c r="AY134" s="294" t="s">
        <v>342</v>
      </c>
    </row>
    <row r="135" s="2" customFormat="1" ht="16.5" customHeight="1">
      <c r="A135" s="39"/>
      <c r="B135" s="40"/>
      <c r="C135" s="227" t="s">
        <v>85</v>
      </c>
      <c r="D135" s="227" t="s">
        <v>343</v>
      </c>
      <c r="E135" s="228" t="s">
        <v>1917</v>
      </c>
      <c r="F135" s="229" t="s">
        <v>1918</v>
      </c>
      <c r="G135" s="230" t="s">
        <v>543</v>
      </c>
      <c r="H135" s="231">
        <v>97</v>
      </c>
      <c r="I135" s="232"/>
      <c r="J135" s="233">
        <f>ROUND(I135*H135,2)</f>
        <v>0</v>
      </c>
      <c r="K135" s="229" t="s">
        <v>443</v>
      </c>
      <c r="L135" s="45"/>
      <c r="M135" s="234" t="s">
        <v>1</v>
      </c>
      <c r="N135" s="235" t="s">
        <v>41</v>
      </c>
      <c r="O135" s="92"/>
      <c r="P135" s="236">
        <f>O135*H135</f>
        <v>0</v>
      </c>
      <c r="Q135" s="236">
        <v>0.00020000000000000001</v>
      </c>
      <c r="R135" s="236">
        <f>Q135*H135</f>
        <v>0.019400000000000001</v>
      </c>
      <c r="S135" s="236">
        <v>0</v>
      </c>
      <c r="T135" s="237">
        <f>S135*H135</f>
        <v>0</v>
      </c>
      <c r="U135" s="39"/>
      <c r="V135" s="39"/>
      <c r="W135" s="39"/>
      <c r="X135" s="39"/>
      <c r="Y135" s="39"/>
      <c r="Z135" s="39"/>
      <c r="AA135" s="39"/>
      <c r="AB135" s="39"/>
      <c r="AC135" s="39"/>
      <c r="AD135" s="39"/>
      <c r="AE135" s="39"/>
      <c r="AR135" s="238" t="s">
        <v>360</v>
      </c>
      <c r="AT135" s="238" t="s">
        <v>343</v>
      </c>
      <c r="AU135" s="238" t="s">
        <v>85</v>
      </c>
      <c r="AY135" s="18" t="s">
        <v>342</v>
      </c>
      <c r="BE135" s="239">
        <f>IF(N135="základní",J135,0)</f>
        <v>0</v>
      </c>
      <c r="BF135" s="239">
        <f>IF(N135="snížená",J135,0)</f>
        <v>0</v>
      </c>
      <c r="BG135" s="239">
        <f>IF(N135="zákl. přenesená",J135,0)</f>
        <v>0</v>
      </c>
      <c r="BH135" s="239">
        <f>IF(N135="sníž. přenesená",J135,0)</f>
        <v>0</v>
      </c>
      <c r="BI135" s="239">
        <f>IF(N135="nulová",J135,0)</f>
        <v>0</v>
      </c>
      <c r="BJ135" s="18" t="s">
        <v>83</v>
      </c>
      <c r="BK135" s="239">
        <f>ROUND(I135*H135,2)</f>
        <v>0</v>
      </c>
      <c r="BL135" s="18" t="s">
        <v>360</v>
      </c>
      <c r="BM135" s="238" t="s">
        <v>5404</v>
      </c>
    </row>
    <row r="136" s="2" customFormat="1">
      <c r="A136" s="39"/>
      <c r="B136" s="40"/>
      <c r="C136" s="41"/>
      <c r="D136" s="240" t="s">
        <v>349</v>
      </c>
      <c r="E136" s="41"/>
      <c r="F136" s="241" t="s">
        <v>1920</v>
      </c>
      <c r="G136" s="41"/>
      <c r="H136" s="41"/>
      <c r="I136" s="242"/>
      <c r="J136" s="41"/>
      <c r="K136" s="41"/>
      <c r="L136" s="45"/>
      <c r="M136" s="243"/>
      <c r="N136" s="244"/>
      <c r="O136" s="92"/>
      <c r="P136" s="92"/>
      <c r="Q136" s="92"/>
      <c r="R136" s="92"/>
      <c r="S136" s="92"/>
      <c r="T136" s="93"/>
      <c r="U136" s="39"/>
      <c r="V136" s="39"/>
      <c r="W136" s="39"/>
      <c r="X136" s="39"/>
      <c r="Y136" s="39"/>
      <c r="Z136" s="39"/>
      <c r="AA136" s="39"/>
      <c r="AB136" s="39"/>
      <c r="AC136" s="39"/>
      <c r="AD136" s="39"/>
      <c r="AE136" s="39"/>
      <c r="AT136" s="18" t="s">
        <v>349</v>
      </c>
      <c r="AU136" s="18" t="s">
        <v>85</v>
      </c>
    </row>
    <row r="137" s="13" customFormat="1">
      <c r="A137" s="13"/>
      <c r="B137" s="252"/>
      <c r="C137" s="253"/>
      <c r="D137" s="240" t="s">
        <v>446</v>
      </c>
      <c r="E137" s="254" t="s">
        <v>1</v>
      </c>
      <c r="F137" s="255" t="s">
        <v>5402</v>
      </c>
      <c r="G137" s="253"/>
      <c r="H137" s="256">
        <v>53</v>
      </c>
      <c r="I137" s="257"/>
      <c r="J137" s="253"/>
      <c r="K137" s="253"/>
      <c r="L137" s="258"/>
      <c r="M137" s="259"/>
      <c r="N137" s="260"/>
      <c r="O137" s="260"/>
      <c r="P137" s="260"/>
      <c r="Q137" s="260"/>
      <c r="R137" s="260"/>
      <c r="S137" s="260"/>
      <c r="T137" s="261"/>
      <c r="U137" s="13"/>
      <c r="V137" s="13"/>
      <c r="W137" s="13"/>
      <c r="X137" s="13"/>
      <c r="Y137" s="13"/>
      <c r="Z137" s="13"/>
      <c r="AA137" s="13"/>
      <c r="AB137" s="13"/>
      <c r="AC137" s="13"/>
      <c r="AD137" s="13"/>
      <c r="AE137" s="13"/>
      <c r="AT137" s="262" t="s">
        <v>446</v>
      </c>
      <c r="AU137" s="262" t="s">
        <v>85</v>
      </c>
      <c r="AV137" s="13" t="s">
        <v>85</v>
      </c>
      <c r="AW137" s="13" t="s">
        <v>32</v>
      </c>
      <c r="AX137" s="13" t="s">
        <v>76</v>
      </c>
      <c r="AY137" s="262" t="s">
        <v>342</v>
      </c>
    </row>
    <row r="138" s="13" customFormat="1">
      <c r="A138" s="13"/>
      <c r="B138" s="252"/>
      <c r="C138" s="253"/>
      <c r="D138" s="240" t="s">
        <v>446</v>
      </c>
      <c r="E138" s="254" t="s">
        <v>1</v>
      </c>
      <c r="F138" s="255" t="s">
        <v>5403</v>
      </c>
      <c r="G138" s="253"/>
      <c r="H138" s="256">
        <v>44</v>
      </c>
      <c r="I138" s="257"/>
      <c r="J138" s="253"/>
      <c r="K138" s="253"/>
      <c r="L138" s="258"/>
      <c r="M138" s="259"/>
      <c r="N138" s="260"/>
      <c r="O138" s="260"/>
      <c r="P138" s="260"/>
      <c r="Q138" s="260"/>
      <c r="R138" s="260"/>
      <c r="S138" s="260"/>
      <c r="T138" s="261"/>
      <c r="U138" s="13"/>
      <c r="V138" s="13"/>
      <c r="W138" s="13"/>
      <c r="X138" s="13"/>
      <c r="Y138" s="13"/>
      <c r="Z138" s="13"/>
      <c r="AA138" s="13"/>
      <c r="AB138" s="13"/>
      <c r="AC138" s="13"/>
      <c r="AD138" s="13"/>
      <c r="AE138" s="13"/>
      <c r="AT138" s="262" t="s">
        <v>446</v>
      </c>
      <c r="AU138" s="262" t="s">
        <v>85</v>
      </c>
      <c r="AV138" s="13" t="s">
        <v>85</v>
      </c>
      <c r="AW138" s="13" t="s">
        <v>32</v>
      </c>
      <c r="AX138" s="13" t="s">
        <v>76</v>
      </c>
      <c r="AY138" s="262" t="s">
        <v>342</v>
      </c>
    </row>
    <row r="139" s="16" customFormat="1">
      <c r="A139" s="16"/>
      <c r="B139" s="284"/>
      <c r="C139" s="285"/>
      <c r="D139" s="240" t="s">
        <v>446</v>
      </c>
      <c r="E139" s="286" t="s">
        <v>1</v>
      </c>
      <c r="F139" s="287" t="s">
        <v>500</v>
      </c>
      <c r="G139" s="285"/>
      <c r="H139" s="288">
        <v>97</v>
      </c>
      <c r="I139" s="289"/>
      <c r="J139" s="285"/>
      <c r="K139" s="285"/>
      <c r="L139" s="290"/>
      <c r="M139" s="291"/>
      <c r="N139" s="292"/>
      <c r="O139" s="292"/>
      <c r="P139" s="292"/>
      <c r="Q139" s="292"/>
      <c r="R139" s="292"/>
      <c r="S139" s="292"/>
      <c r="T139" s="293"/>
      <c r="U139" s="16"/>
      <c r="V139" s="16"/>
      <c r="W139" s="16"/>
      <c r="X139" s="16"/>
      <c r="Y139" s="16"/>
      <c r="Z139" s="16"/>
      <c r="AA139" s="16"/>
      <c r="AB139" s="16"/>
      <c r="AC139" s="16"/>
      <c r="AD139" s="16"/>
      <c r="AE139" s="16"/>
      <c r="AT139" s="294" t="s">
        <v>446</v>
      </c>
      <c r="AU139" s="294" t="s">
        <v>85</v>
      </c>
      <c r="AV139" s="16" t="s">
        <v>360</v>
      </c>
      <c r="AW139" s="16" t="s">
        <v>32</v>
      </c>
      <c r="AX139" s="16" t="s">
        <v>83</v>
      </c>
      <c r="AY139" s="294" t="s">
        <v>342</v>
      </c>
    </row>
    <row r="140" s="2" customFormat="1" ht="16.5" customHeight="1">
      <c r="A140" s="39"/>
      <c r="B140" s="40"/>
      <c r="C140" s="227" t="s">
        <v>92</v>
      </c>
      <c r="D140" s="227" t="s">
        <v>343</v>
      </c>
      <c r="E140" s="228" t="s">
        <v>1947</v>
      </c>
      <c r="F140" s="229" t="s">
        <v>1948</v>
      </c>
      <c r="G140" s="230" t="s">
        <v>543</v>
      </c>
      <c r="H140" s="231">
        <v>194</v>
      </c>
      <c r="I140" s="232"/>
      <c r="J140" s="233">
        <f>ROUND(I140*H140,2)</f>
        <v>0</v>
      </c>
      <c r="K140" s="229" t="s">
        <v>443</v>
      </c>
      <c r="L140" s="45"/>
      <c r="M140" s="234" t="s">
        <v>1</v>
      </c>
      <c r="N140" s="235" t="s">
        <v>41</v>
      </c>
      <c r="O140" s="92"/>
      <c r="P140" s="236">
        <f>O140*H140</f>
        <v>0</v>
      </c>
      <c r="Q140" s="236">
        <v>0</v>
      </c>
      <c r="R140" s="236">
        <f>Q140*H140</f>
        <v>0</v>
      </c>
      <c r="S140" s="236">
        <v>0</v>
      </c>
      <c r="T140" s="237">
        <f>S140*H140</f>
        <v>0</v>
      </c>
      <c r="U140" s="39"/>
      <c r="V140" s="39"/>
      <c r="W140" s="39"/>
      <c r="X140" s="39"/>
      <c r="Y140" s="39"/>
      <c r="Z140" s="39"/>
      <c r="AA140" s="39"/>
      <c r="AB140" s="39"/>
      <c r="AC140" s="39"/>
      <c r="AD140" s="39"/>
      <c r="AE140" s="39"/>
      <c r="AR140" s="238" t="s">
        <v>360</v>
      </c>
      <c r="AT140" s="238" t="s">
        <v>343</v>
      </c>
      <c r="AU140" s="238" t="s">
        <v>85</v>
      </c>
      <c r="AY140" s="18" t="s">
        <v>342</v>
      </c>
      <c r="BE140" s="239">
        <f>IF(N140="základní",J140,0)</f>
        <v>0</v>
      </c>
      <c r="BF140" s="239">
        <f>IF(N140="snížená",J140,0)</f>
        <v>0</v>
      </c>
      <c r="BG140" s="239">
        <f>IF(N140="zákl. přenesená",J140,0)</f>
        <v>0</v>
      </c>
      <c r="BH140" s="239">
        <f>IF(N140="sníž. přenesená",J140,0)</f>
        <v>0</v>
      </c>
      <c r="BI140" s="239">
        <f>IF(N140="nulová",J140,0)</f>
        <v>0</v>
      </c>
      <c r="BJ140" s="18" t="s">
        <v>83</v>
      </c>
      <c r="BK140" s="239">
        <f>ROUND(I140*H140,2)</f>
        <v>0</v>
      </c>
      <c r="BL140" s="18" t="s">
        <v>360</v>
      </c>
      <c r="BM140" s="238" t="s">
        <v>5405</v>
      </c>
    </row>
    <row r="141" s="2" customFormat="1">
      <c r="A141" s="39"/>
      <c r="B141" s="40"/>
      <c r="C141" s="41"/>
      <c r="D141" s="240" t="s">
        <v>349</v>
      </c>
      <c r="E141" s="41"/>
      <c r="F141" s="241" t="s">
        <v>1950</v>
      </c>
      <c r="G141" s="41"/>
      <c r="H141" s="41"/>
      <c r="I141" s="242"/>
      <c r="J141" s="41"/>
      <c r="K141" s="41"/>
      <c r="L141" s="45"/>
      <c r="M141" s="243"/>
      <c r="N141" s="244"/>
      <c r="O141" s="92"/>
      <c r="P141" s="92"/>
      <c r="Q141" s="92"/>
      <c r="R141" s="92"/>
      <c r="S141" s="92"/>
      <c r="T141" s="93"/>
      <c r="U141" s="39"/>
      <c r="V141" s="39"/>
      <c r="W141" s="39"/>
      <c r="X141" s="39"/>
      <c r="Y141" s="39"/>
      <c r="Z141" s="39"/>
      <c r="AA141" s="39"/>
      <c r="AB141" s="39"/>
      <c r="AC141" s="39"/>
      <c r="AD141" s="39"/>
      <c r="AE141" s="39"/>
      <c r="AT141" s="18" t="s">
        <v>349</v>
      </c>
      <c r="AU141" s="18" t="s">
        <v>85</v>
      </c>
    </row>
    <row r="142" s="13" customFormat="1">
      <c r="A142" s="13"/>
      <c r="B142" s="252"/>
      <c r="C142" s="253"/>
      <c r="D142" s="240" t="s">
        <v>446</v>
      </c>
      <c r="E142" s="254" t="s">
        <v>1</v>
      </c>
      <c r="F142" s="255" t="s">
        <v>5406</v>
      </c>
      <c r="G142" s="253"/>
      <c r="H142" s="256">
        <v>194</v>
      </c>
      <c r="I142" s="257"/>
      <c r="J142" s="253"/>
      <c r="K142" s="253"/>
      <c r="L142" s="258"/>
      <c r="M142" s="259"/>
      <c r="N142" s="260"/>
      <c r="O142" s="260"/>
      <c r="P142" s="260"/>
      <c r="Q142" s="260"/>
      <c r="R142" s="260"/>
      <c r="S142" s="260"/>
      <c r="T142" s="261"/>
      <c r="U142" s="13"/>
      <c r="V142" s="13"/>
      <c r="W142" s="13"/>
      <c r="X142" s="13"/>
      <c r="Y142" s="13"/>
      <c r="Z142" s="13"/>
      <c r="AA142" s="13"/>
      <c r="AB142" s="13"/>
      <c r="AC142" s="13"/>
      <c r="AD142" s="13"/>
      <c r="AE142" s="13"/>
      <c r="AT142" s="262" t="s">
        <v>446</v>
      </c>
      <c r="AU142" s="262" t="s">
        <v>85</v>
      </c>
      <c r="AV142" s="13" t="s">
        <v>85</v>
      </c>
      <c r="AW142" s="13" t="s">
        <v>32</v>
      </c>
      <c r="AX142" s="13" t="s">
        <v>83</v>
      </c>
      <c r="AY142" s="262" t="s">
        <v>342</v>
      </c>
    </row>
    <row r="143" s="12" customFormat="1" ht="22.8" customHeight="1">
      <c r="A143" s="12"/>
      <c r="B143" s="213"/>
      <c r="C143" s="214"/>
      <c r="D143" s="215" t="s">
        <v>75</v>
      </c>
      <c r="E143" s="246" t="s">
        <v>458</v>
      </c>
      <c r="F143" s="246" t="s">
        <v>459</v>
      </c>
      <c r="G143" s="214"/>
      <c r="H143" s="214"/>
      <c r="I143" s="217"/>
      <c r="J143" s="247">
        <f>BK143</f>
        <v>0</v>
      </c>
      <c r="K143" s="214"/>
      <c r="L143" s="219"/>
      <c r="M143" s="220"/>
      <c r="N143" s="221"/>
      <c r="O143" s="221"/>
      <c r="P143" s="222">
        <f>SUM(P144:P145)</f>
        <v>0</v>
      </c>
      <c r="Q143" s="221"/>
      <c r="R143" s="222">
        <f>SUM(R144:R145)</f>
        <v>0</v>
      </c>
      <c r="S143" s="221"/>
      <c r="T143" s="223">
        <f>SUM(T144:T145)</f>
        <v>0</v>
      </c>
      <c r="U143" s="12"/>
      <c r="V143" s="12"/>
      <c r="W143" s="12"/>
      <c r="X143" s="12"/>
      <c r="Y143" s="12"/>
      <c r="Z143" s="12"/>
      <c r="AA143" s="12"/>
      <c r="AB143" s="12"/>
      <c r="AC143" s="12"/>
      <c r="AD143" s="12"/>
      <c r="AE143" s="12"/>
      <c r="AR143" s="224" t="s">
        <v>83</v>
      </c>
      <c r="AT143" s="225" t="s">
        <v>75</v>
      </c>
      <c r="AU143" s="225" t="s">
        <v>83</v>
      </c>
      <c r="AY143" s="224" t="s">
        <v>342</v>
      </c>
      <c r="BK143" s="226">
        <f>SUM(BK144:BK145)</f>
        <v>0</v>
      </c>
    </row>
    <row r="144" s="2" customFormat="1" ht="21.75" customHeight="1">
      <c r="A144" s="39"/>
      <c r="B144" s="40"/>
      <c r="C144" s="227" t="s">
        <v>360</v>
      </c>
      <c r="D144" s="227" t="s">
        <v>343</v>
      </c>
      <c r="E144" s="228" t="s">
        <v>1011</v>
      </c>
      <c r="F144" s="229" t="s">
        <v>1012</v>
      </c>
      <c r="G144" s="230" t="s">
        <v>462</v>
      </c>
      <c r="H144" s="231">
        <v>0.029000000000000001</v>
      </c>
      <c r="I144" s="232"/>
      <c r="J144" s="233">
        <f>ROUND(I144*H144,2)</f>
        <v>0</v>
      </c>
      <c r="K144" s="229" t="s">
        <v>443</v>
      </c>
      <c r="L144" s="45"/>
      <c r="M144" s="234" t="s">
        <v>1</v>
      </c>
      <c r="N144" s="235" t="s">
        <v>41</v>
      </c>
      <c r="O144" s="92"/>
      <c r="P144" s="236">
        <f>O144*H144</f>
        <v>0</v>
      </c>
      <c r="Q144" s="236">
        <v>0</v>
      </c>
      <c r="R144" s="236">
        <f>Q144*H144</f>
        <v>0</v>
      </c>
      <c r="S144" s="236">
        <v>0</v>
      </c>
      <c r="T144" s="237">
        <f>S144*H144</f>
        <v>0</v>
      </c>
      <c r="U144" s="39"/>
      <c r="V144" s="39"/>
      <c r="W144" s="39"/>
      <c r="X144" s="39"/>
      <c r="Y144" s="39"/>
      <c r="Z144" s="39"/>
      <c r="AA144" s="39"/>
      <c r="AB144" s="39"/>
      <c r="AC144" s="39"/>
      <c r="AD144" s="39"/>
      <c r="AE144" s="39"/>
      <c r="AR144" s="238" t="s">
        <v>360</v>
      </c>
      <c r="AT144" s="238" t="s">
        <v>343</v>
      </c>
      <c r="AU144" s="238" t="s">
        <v>85</v>
      </c>
      <c r="AY144" s="18" t="s">
        <v>342</v>
      </c>
      <c r="BE144" s="239">
        <f>IF(N144="základní",J144,0)</f>
        <v>0</v>
      </c>
      <c r="BF144" s="239">
        <f>IF(N144="snížená",J144,0)</f>
        <v>0</v>
      </c>
      <c r="BG144" s="239">
        <f>IF(N144="zákl. přenesená",J144,0)</f>
        <v>0</v>
      </c>
      <c r="BH144" s="239">
        <f>IF(N144="sníž. přenesená",J144,0)</f>
        <v>0</v>
      </c>
      <c r="BI144" s="239">
        <f>IF(N144="nulová",J144,0)</f>
        <v>0</v>
      </c>
      <c r="BJ144" s="18" t="s">
        <v>83</v>
      </c>
      <c r="BK144" s="239">
        <f>ROUND(I144*H144,2)</f>
        <v>0</v>
      </c>
      <c r="BL144" s="18" t="s">
        <v>360</v>
      </c>
      <c r="BM144" s="238" t="s">
        <v>5407</v>
      </c>
    </row>
    <row r="145" s="2" customFormat="1">
      <c r="A145" s="39"/>
      <c r="B145" s="40"/>
      <c r="C145" s="41"/>
      <c r="D145" s="240" t="s">
        <v>349</v>
      </c>
      <c r="E145" s="41"/>
      <c r="F145" s="241" t="s">
        <v>1014</v>
      </c>
      <c r="G145" s="41"/>
      <c r="H145" s="41"/>
      <c r="I145" s="242"/>
      <c r="J145" s="41"/>
      <c r="K145" s="41"/>
      <c r="L145" s="45"/>
      <c r="M145" s="248"/>
      <c r="N145" s="249"/>
      <c r="O145" s="250"/>
      <c r="P145" s="250"/>
      <c r="Q145" s="250"/>
      <c r="R145" s="250"/>
      <c r="S145" s="250"/>
      <c r="T145" s="251"/>
      <c r="U145" s="39"/>
      <c r="V145" s="39"/>
      <c r="W145" s="39"/>
      <c r="X145" s="39"/>
      <c r="Y145" s="39"/>
      <c r="Z145" s="39"/>
      <c r="AA145" s="39"/>
      <c r="AB145" s="39"/>
      <c r="AC145" s="39"/>
      <c r="AD145" s="39"/>
      <c r="AE145" s="39"/>
      <c r="AT145" s="18" t="s">
        <v>349</v>
      </c>
      <c r="AU145" s="18" t="s">
        <v>85</v>
      </c>
    </row>
    <row r="146" s="2" customFormat="1" ht="6.96" customHeight="1">
      <c r="A146" s="39"/>
      <c r="B146" s="67"/>
      <c r="C146" s="68"/>
      <c r="D146" s="68"/>
      <c r="E146" s="68"/>
      <c r="F146" s="68"/>
      <c r="G146" s="68"/>
      <c r="H146" s="68"/>
      <c r="I146" s="68"/>
      <c r="J146" s="68"/>
      <c r="K146" s="68"/>
      <c r="L146" s="45"/>
      <c r="M146" s="39"/>
      <c r="O146" s="39"/>
      <c r="P146" s="39"/>
      <c r="Q146" s="39"/>
      <c r="R146" s="39"/>
      <c r="S146" s="39"/>
      <c r="T146" s="39"/>
      <c r="U146" s="39"/>
      <c r="V146" s="39"/>
      <c r="W146" s="39"/>
      <c r="X146" s="39"/>
      <c r="Y146" s="39"/>
      <c r="Z146" s="39"/>
      <c r="AA146" s="39"/>
      <c r="AB146" s="39"/>
      <c r="AC146" s="39"/>
      <c r="AD146" s="39"/>
      <c r="AE146" s="39"/>
    </row>
  </sheetData>
  <sheetProtection sheet="1" autoFilter="0" formatColumns="0" formatRows="0" objects="1" scenarios="1" spinCount="100000" saltValue="4kNBFgR9oJhWP2mMMN8y1UxULuXigLkRVpK2XFk43cyw7WX3gAmafXQ5FGtvn94qtWT26XYEmumIi7T2Oh7inQ==" hashValue="aDlkFUVLFqFMuAgFY8iXSoMHWANCkQO35Ue1SDxYo5OdiO87VZeXAcksmsEeXF26OhM3HuD20SU8ebM+G1h/9Q==" algorithmName="SHA-512" password="CC35"/>
  <autoFilter ref="C126:K145"/>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248</v>
      </c>
    </row>
    <row r="3" s="1" customFormat="1" ht="6.96" customHeight="1">
      <c r="B3" s="148"/>
      <c r="C3" s="149"/>
      <c r="D3" s="149"/>
      <c r="E3" s="149"/>
      <c r="F3" s="149"/>
      <c r="G3" s="149"/>
      <c r="H3" s="149"/>
      <c r="I3" s="149"/>
      <c r="J3" s="149"/>
      <c r="K3" s="149"/>
      <c r="L3" s="21"/>
      <c r="AT3" s="18" t="s">
        <v>85</v>
      </c>
    </row>
    <row r="4" s="1" customFormat="1" ht="24.96" customHeight="1">
      <c r="B4" s="21"/>
      <c r="D4" s="150" t="s">
        <v>309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II/610 TUŘICE - KBEL (BENÁTKY NAD JIZEROU, PRŮTAH)</v>
      </c>
      <c r="F7" s="152"/>
      <c r="G7" s="152"/>
      <c r="H7" s="152"/>
      <c r="L7" s="21"/>
    </row>
    <row r="8">
      <c r="B8" s="21"/>
      <c r="D8" s="152" t="s">
        <v>310</v>
      </c>
      <c r="L8" s="21"/>
    </row>
    <row r="9" s="1" customFormat="1" ht="16.5" customHeight="1">
      <c r="B9" s="21"/>
      <c r="E9" s="153" t="s">
        <v>5080</v>
      </c>
      <c r="F9" s="1"/>
      <c r="G9" s="1"/>
      <c r="H9" s="1"/>
      <c r="L9" s="21"/>
    </row>
    <row r="10" s="1" customFormat="1" ht="12" customHeight="1">
      <c r="B10" s="21"/>
      <c r="D10" s="152" t="s">
        <v>312</v>
      </c>
      <c r="L10" s="21"/>
    </row>
    <row r="11" s="2" customFormat="1" ht="16.5" customHeight="1">
      <c r="A11" s="39"/>
      <c r="B11" s="45"/>
      <c r="C11" s="39"/>
      <c r="D11" s="39"/>
      <c r="E11" s="154" t="s">
        <v>5408</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314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5409</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15. 12. 2023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2"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36</v>
      </c>
      <c r="E34" s="39"/>
      <c r="F34" s="39"/>
      <c r="G34" s="39"/>
      <c r="H34" s="39"/>
      <c r="I34" s="39"/>
      <c r="J34" s="163">
        <f>ROUND(J128,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38</v>
      </c>
      <c r="G36" s="39"/>
      <c r="H36" s="39"/>
      <c r="I36" s="164" t="s">
        <v>37</v>
      </c>
      <c r="J36" s="164" t="s">
        <v>39</v>
      </c>
      <c r="K36" s="39"/>
      <c r="L36" s="64"/>
      <c r="S36" s="39"/>
      <c r="T36" s="39"/>
      <c r="U36" s="39"/>
      <c r="V36" s="39"/>
      <c r="W36" s="39"/>
      <c r="X36" s="39"/>
      <c r="Y36" s="39"/>
      <c r="Z36" s="39"/>
      <c r="AA36" s="39"/>
      <c r="AB36" s="39"/>
      <c r="AC36" s="39"/>
      <c r="AD36" s="39"/>
      <c r="AE36" s="39"/>
    </row>
    <row r="37" s="2" customFormat="1" ht="14.4" customHeight="1">
      <c r="A37" s="39"/>
      <c r="B37" s="45"/>
      <c r="C37" s="39"/>
      <c r="D37" s="154" t="s">
        <v>40</v>
      </c>
      <c r="E37" s="152" t="s">
        <v>41</v>
      </c>
      <c r="F37" s="165">
        <f>ROUND((SUM(BE128:BE260)),  2)</f>
        <v>0</v>
      </c>
      <c r="G37" s="39"/>
      <c r="H37" s="39"/>
      <c r="I37" s="166">
        <v>0.20999999999999999</v>
      </c>
      <c r="J37" s="165">
        <f>ROUND(((SUM(BE128:BE260))*I37),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ROUND((SUM(BF128:BF260)),  2)</f>
        <v>0</v>
      </c>
      <c r="G38" s="39"/>
      <c r="H38" s="39"/>
      <c r="I38" s="166">
        <v>0.14999999999999999</v>
      </c>
      <c r="J38" s="165">
        <f>ROUND(((SUM(BF128:BF260))*I38),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ROUND((SUM(BG128:BG260)),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ROUND((SUM(BH128:BH260)),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ROUND((SUM(BI128:BI260)),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316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II/610 TUŘICE - KBEL (BENÁTKY NAD JIZEROU, PRŮTAH)</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310</v>
      </c>
      <c r="D86" s="23"/>
      <c r="E86" s="23"/>
      <c r="F86" s="23"/>
      <c r="G86" s="23"/>
      <c r="H86" s="23"/>
      <c r="I86" s="23"/>
      <c r="J86" s="23"/>
      <c r="K86" s="23"/>
      <c r="L86" s="21"/>
    </row>
    <row r="87" s="1" customFormat="1" ht="16.5" customHeight="1">
      <c r="B87" s="22"/>
      <c r="C87" s="23"/>
      <c r="D87" s="23"/>
      <c r="E87" s="185" t="s">
        <v>5080</v>
      </c>
      <c r="F87" s="23"/>
      <c r="G87" s="23"/>
      <c r="H87" s="23"/>
      <c r="I87" s="23"/>
      <c r="J87" s="23"/>
      <c r="K87" s="23"/>
      <c r="L87" s="21"/>
    </row>
    <row r="88" s="1" customFormat="1" ht="12" customHeight="1">
      <c r="B88" s="22"/>
      <c r="C88" s="33" t="s">
        <v>312</v>
      </c>
      <c r="D88" s="23"/>
      <c r="E88" s="23"/>
      <c r="F88" s="23"/>
      <c r="G88" s="23"/>
      <c r="H88" s="23"/>
      <c r="I88" s="23"/>
      <c r="J88" s="23"/>
      <c r="K88" s="23"/>
      <c r="L88" s="21"/>
    </row>
    <row r="89" s="2" customFormat="1" ht="16.5" customHeight="1">
      <c r="A89" s="39"/>
      <c r="B89" s="40"/>
      <c r="C89" s="41"/>
      <c r="D89" s="41"/>
      <c r="E89" s="186" t="s">
        <v>5408</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314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431 - Veřejné osvětlení a MR</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15. 12. 2023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KSÚS Středočeského kraje</v>
      </c>
      <c r="G95" s="41"/>
      <c r="H95" s="41"/>
      <c r="I95" s="33" t="s">
        <v>30</v>
      </c>
      <c r="J95" s="37" t="str">
        <f>E25</f>
        <v>Valbek spol.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317</v>
      </c>
      <c r="D98" s="188"/>
      <c r="E98" s="188"/>
      <c r="F98" s="188"/>
      <c r="G98" s="188"/>
      <c r="H98" s="188"/>
      <c r="I98" s="188"/>
      <c r="J98" s="189" t="s">
        <v>318</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319</v>
      </c>
      <c r="D100" s="41"/>
      <c r="E100" s="41"/>
      <c r="F100" s="41"/>
      <c r="G100" s="41"/>
      <c r="H100" s="41"/>
      <c r="I100" s="41"/>
      <c r="J100" s="111">
        <f>J128</f>
        <v>0</v>
      </c>
      <c r="K100" s="41"/>
      <c r="L100" s="64"/>
      <c r="S100" s="39"/>
      <c r="T100" s="39"/>
      <c r="U100" s="39"/>
      <c r="V100" s="39"/>
      <c r="W100" s="39"/>
      <c r="X100" s="39"/>
      <c r="Y100" s="39"/>
      <c r="Z100" s="39"/>
      <c r="AA100" s="39"/>
      <c r="AB100" s="39"/>
      <c r="AC100" s="39"/>
      <c r="AD100" s="39"/>
      <c r="AE100" s="39"/>
      <c r="AU100" s="18" t="s">
        <v>320</v>
      </c>
    </row>
    <row r="101" s="9" customFormat="1" ht="24.96" customHeight="1">
      <c r="A101" s="9"/>
      <c r="B101" s="191"/>
      <c r="C101" s="192"/>
      <c r="D101" s="193" t="s">
        <v>3969</v>
      </c>
      <c r="E101" s="194"/>
      <c r="F101" s="194"/>
      <c r="G101" s="194"/>
      <c r="H101" s="194"/>
      <c r="I101" s="194"/>
      <c r="J101" s="195">
        <f>J129</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4325</v>
      </c>
      <c r="E102" s="199"/>
      <c r="F102" s="199"/>
      <c r="G102" s="199"/>
      <c r="H102" s="199"/>
      <c r="I102" s="199"/>
      <c r="J102" s="200">
        <f>J130</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4502</v>
      </c>
      <c r="E103" s="199"/>
      <c r="F103" s="199"/>
      <c r="G103" s="199"/>
      <c r="H103" s="199"/>
      <c r="I103" s="199"/>
      <c r="J103" s="200">
        <f>J197</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4326</v>
      </c>
      <c r="E104" s="199"/>
      <c r="F104" s="199"/>
      <c r="G104" s="199"/>
      <c r="H104" s="199"/>
      <c r="I104" s="199"/>
      <c r="J104" s="200">
        <f>J212</f>
        <v>0</v>
      </c>
      <c r="K104" s="133"/>
      <c r="L104" s="201"/>
      <c r="S104" s="10"/>
      <c r="T104" s="10"/>
      <c r="U104" s="10"/>
      <c r="V104" s="10"/>
      <c r="W104" s="10"/>
      <c r="X104" s="10"/>
      <c r="Y104" s="10"/>
      <c r="Z104" s="10"/>
      <c r="AA104" s="10"/>
      <c r="AB104" s="10"/>
      <c r="AC104" s="10"/>
      <c r="AD104" s="10"/>
      <c r="AE104" s="10"/>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326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185" t="str">
        <f>E7</f>
        <v>II/610 TUŘICE - KBEL (BENÁTKY NAD JIZEROU, PRŮTAH)</v>
      </c>
      <c r="F114" s="33"/>
      <c r="G114" s="33"/>
      <c r="H114" s="33"/>
      <c r="I114" s="41"/>
      <c r="J114" s="41"/>
      <c r="K114" s="41"/>
      <c r="L114" s="64"/>
      <c r="S114" s="39"/>
      <c r="T114" s="39"/>
      <c r="U114" s="39"/>
      <c r="V114" s="39"/>
      <c r="W114" s="39"/>
      <c r="X114" s="39"/>
      <c r="Y114" s="39"/>
      <c r="Z114" s="39"/>
      <c r="AA114" s="39"/>
      <c r="AB114" s="39"/>
      <c r="AC114" s="39"/>
      <c r="AD114" s="39"/>
      <c r="AE114" s="39"/>
    </row>
    <row r="115" s="1" customFormat="1" ht="12" customHeight="1">
      <c r="B115" s="22"/>
      <c r="C115" s="33" t="s">
        <v>310</v>
      </c>
      <c r="D115" s="23"/>
      <c r="E115" s="23"/>
      <c r="F115" s="23"/>
      <c r="G115" s="23"/>
      <c r="H115" s="23"/>
      <c r="I115" s="23"/>
      <c r="J115" s="23"/>
      <c r="K115" s="23"/>
      <c r="L115" s="21"/>
    </row>
    <row r="116" s="1" customFormat="1" ht="16.5" customHeight="1">
      <c r="B116" s="22"/>
      <c r="C116" s="23"/>
      <c r="D116" s="23"/>
      <c r="E116" s="185" t="s">
        <v>5080</v>
      </c>
      <c r="F116" s="23"/>
      <c r="G116" s="23"/>
      <c r="H116" s="23"/>
      <c r="I116" s="23"/>
      <c r="J116" s="23"/>
      <c r="K116" s="23"/>
      <c r="L116" s="21"/>
    </row>
    <row r="117" s="1" customFormat="1" ht="12" customHeight="1">
      <c r="B117" s="22"/>
      <c r="C117" s="33" t="s">
        <v>312</v>
      </c>
      <c r="D117" s="23"/>
      <c r="E117" s="23"/>
      <c r="F117" s="23"/>
      <c r="G117" s="23"/>
      <c r="H117" s="23"/>
      <c r="I117" s="23"/>
      <c r="J117" s="23"/>
      <c r="K117" s="23"/>
      <c r="L117" s="21"/>
    </row>
    <row r="118" s="2" customFormat="1" ht="16.5" customHeight="1">
      <c r="A118" s="39"/>
      <c r="B118" s="40"/>
      <c r="C118" s="41"/>
      <c r="D118" s="41"/>
      <c r="E118" s="186" t="s">
        <v>5408</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314</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77" t="str">
        <f>E13</f>
        <v>431 - Veřejné osvětlení a MR</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20</v>
      </c>
      <c r="D122" s="41"/>
      <c r="E122" s="41"/>
      <c r="F122" s="28" t="str">
        <f>F16</f>
        <v xml:space="preserve"> </v>
      </c>
      <c r="G122" s="41"/>
      <c r="H122" s="41"/>
      <c r="I122" s="33" t="s">
        <v>22</v>
      </c>
      <c r="J122" s="80" t="str">
        <f>IF(J16="","",J16)</f>
        <v>15. 12. 2023</v>
      </c>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5.15" customHeight="1">
      <c r="A124" s="39"/>
      <c r="B124" s="40"/>
      <c r="C124" s="33" t="s">
        <v>24</v>
      </c>
      <c r="D124" s="41"/>
      <c r="E124" s="41"/>
      <c r="F124" s="28" t="str">
        <f>E19</f>
        <v>KSÚS Středočeského kraje</v>
      </c>
      <c r="G124" s="41"/>
      <c r="H124" s="41"/>
      <c r="I124" s="33" t="s">
        <v>30</v>
      </c>
      <c r="J124" s="37" t="str">
        <f>E25</f>
        <v>Valbek spol. s.r.o.</v>
      </c>
      <c r="K124" s="41"/>
      <c r="L124" s="64"/>
      <c r="S124" s="39"/>
      <c r="T124" s="39"/>
      <c r="U124" s="39"/>
      <c r="V124" s="39"/>
      <c r="W124" s="39"/>
      <c r="X124" s="39"/>
      <c r="Y124" s="39"/>
      <c r="Z124" s="39"/>
      <c r="AA124" s="39"/>
      <c r="AB124" s="39"/>
      <c r="AC124" s="39"/>
      <c r="AD124" s="39"/>
      <c r="AE124" s="39"/>
    </row>
    <row r="125" s="2" customFormat="1" ht="15.15" customHeight="1">
      <c r="A125" s="39"/>
      <c r="B125" s="40"/>
      <c r="C125" s="33" t="s">
        <v>28</v>
      </c>
      <c r="D125" s="41"/>
      <c r="E125" s="41"/>
      <c r="F125" s="28" t="str">
        <f>IF(E22="","",E22)</f>
        <v>Vyplň údaj</v>
      </c>
      <c r="G125" s="41"/>
      <c r="H125" s="41"/>
      <c r="I125" s="33" t="s">
        <v>33</v>
      </c>
      <c r="J125" s="37" t="str">
        <f>E28</f>
        <v xml:space="preserve"> </v>
      </c>
      <c r="K125" s="41"/>
      <c r="L125" s="64"/>
      <c r="S125" s="39"/>
      <c r="T125" s="39"/>
      <c r="U125" s="39"/>
      <c r="V125" s="39"/>
      <c r="W125" s="39"/>
      <c r="X125" s="39"/>
      <c r="Y125" s="39"/>
      <c r="Z125" s="39"/>
      <c r="AA125" s="39"/>
      <c r="AB125" s="39"/>
      <c r="AC125" s="39"/>
      <c r="AD125" s="39"/>
      <c r="AE125" s="39"/>
    </row>
    <row r="126" s="2" customFormat="1" ht="10.32"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11" customFormat="1" ht="29.28" customHeight="1">
      <c r="A127" s="202"/>
      <c r="B127" s="203"/>
      <c r="C127" s="204" t="s">
        <v>327</v>
      </c>
      <c r="D127" s="205" t="s">
        <v>61</v>
      </c>
      <c r="E127" s="205" t="s">
        <v>57</v>
      </c>
      <c r="F127" s="205" t="s">
        <v>58</v>
      </c>
      <c r="G127" s="205" t="s">
        <v>328</v>
      </c>
      <c r="H127" s="205" t="s">
        <v>329</v>
      </c>
      <c r="I127" s="205" t="s">
        <v>330</v>
      </c>
      <c r="J127" s="205" t="s">
        <v>318</v>
      </c>
      <c r="K127" s="206" t="s">
        <v>331</v>
      </c>
      <c r="L127" s="207"/>
      <c r="M127" s="101" t="s">
        <v>1</v>
      </c>
      <c r="N127" s="102" t="s">
        <v>40</v>
      </c>
      <c r="O127" s="102" t="s">
        <v>332</v>
      </c>
      <c r="P127" s="102" t="s">
        <v>333</v>
      </c>
      <c r="Q127" s="102" t="s">
        <v>334</v>
      </c>
      <c r="R127" s="102" t="s">
        <v>335</v>
      </c>
      <c r="S127" s="102" t="s">
        <v>336</v>
      </c>
      <c r="T127" s="103" t="s">
        <v>337</v>
      </c>
      <c r="U127" s="202"/>
      <c r="V127" s="202"/>
      <c r="W127" s="202"/>
      <c r="X127" s="202"/>
      <c r="Y127" s="202"/>
      <c r="Z127" s="202"/>
      <c r="AA127" s="202"/>
      <c r="AB127" s="202"/>
      <c r="AC127" s="202"/>
      <c r="AD127" s="202"/>
      <c r="AE127" s="202"/>
    </row>
    <row r="128" s="2" customFormat="1" ht="22.8" customHeight="1">
      <c r="A128" s="39"/>
      <c r="B128" s="40"/>
      <c r="C128" s="108" t="s">
        <v>338</v>
      </c>
      <c r="D128" s="41"/>
      <c r="E128" s="41"/>
      <c r="F128" s="41"/>
      <c r="G128" s="41"/>
      <c r="H128" s="41"/>
      <c r="I128" s="41"/>
      <c r="J128" s="208">
        <f>BK128</f>
        <v>0</v>
      </c>
      <c r="K128" s="41"/>
      <c r="L128" s="45"/>
      <c r="M128" s="104"/>
      <c r="N128" s="209"/>
      <c r="O128" s="105"/>
      <c r="P128" s="210">
        <f>P129</f>
        <v>0</v>
      </c>
      <c r="Q128" s="105"/>
      <c r="R128" s="210">
        <f>R129</f>
        <v>0</v>
      </c>
      <c r="S128" s="105"/>
      <c r="T128" s="211">
        <f>T129</f>
        <v>0</v>
      </c>
      <c r="U128" s="39"/>
      <c r="V128" s="39"/>
      <c r="W128" s="39"/>
      <c r="X128" s="39"/>
      <c r="Y128" s="39"/>
      <c r="Z128" s="39"/>
      <c r="AA128" s="39"/>
      <c r="AB128" s="39"/>
      <c r="AC128" s="39"/>
      <c r="AD128" s="39"/>
      <c r="AE128" s="39"/>
      <c r="AT128" s="18" t="s">
        <v>75</v>
      </c>
      <c r="AU128" s="18" t="s">
        <v>320</v>
      </c>
      <c r="BK128" s="212">
        <f>BK129</f>
        <v>0</v>
      </c>
    </row>
    <row r="129" s="12" customFormat="1" ht="25.92" customHeight="1">
      <c r="A129" s="12"/>
      <c r="B129" s="213"/>
      <c r="C129" s="214"/>
      <c r="D129" s="215" t="s">
        <v>75</v>
      </c>
      <c r="E129" s="216" t="s">
        <v>621</v>
      </c>
      <c r="F129" s="216" t="s">
        <v>4033</v>
      </c>
      <c r="G129" s="214"/>
      <c r="H129" s="214"/>
      <c r="I129" s="217"/>
      <c r="J129" s="218">
        <f>BK129</f>
        <v>0</v>
      </c>
      <c r="K129" s="214"/>
      <c r="L129" s="219"/>
      <c r="M129" s="220"/>
      <c r="N129" s="221"/>
      <c r="O129" s="221"/>
      <c r="P129" s="222">
        <f>P130+P197+P212</f>
        <v>0</v>
      </c>
      <c r="Q129" s="221"/>
      <c r="R129" s="222">
        <f>R130+R197+R212</f>
        <v>0</v>
      </c>
      <c r="S129" s="221"/>
      <c r="T129" s="223">
        <f>T130+T197+T212</f>
        <v>0</v>
      </c>
      <c r="U129" s="12"/>
      <c r="V129" s="12"/>
      <c r="W129" s="12"/>
      <c r="X129" s="12"/>
      <c r="Y129" s="12"/>
      <c r="Z129" s="12"/>
      <c r="AA129" s="12"/>
      <c r="AB129" s="12"/>
      <c r="AC129" s="12"/>
      <c r="AD129" s="12"/>
      <c r="AE129" s="12"/>
      <c r="AR129" s="224" t="s">
        <v>92</v>
      </c>
      <c r="AT129" s="225" t="s">
        <v>75</v>
      </c>
      <c r="AU129" s="225" t="s">
        <v>76</v>
      </c>
      <c r="AY129" s="224" t="s">
        <v>342</v>
      </c>
      <c r="BK129" s="226">
        <f>BK130+BK197+BK212</f>
        <v>0</v>
      </c>
    </row>
    <row r="130" s="12" customFormat="1" ht="22.8" customHeight="1">
      <c r="A130" s="12"/>
      <c r="B130" s="213"/>
      <c r="C130" s="214"/>
      <c r="D130" s="215" t="s">
        <v>75</v>
      </c>
      <c r="E130" s="246" t="s">
        <v>4327</v>
      </c>
      <c r="F130" s="246" t="s">
        <v>4328</v>
      </c>
      <c r="G130" s="214"/>
      <c r="H130" s="214"/>
      <c r="I130" s="217"/>
      <c r="J130" s="247">
        <f>BK130</f>
        <v>0</v>
      </c>
      <c r="K130" s="214"/>
      <c r="L130" s="219"/>
      <c r="M130" s="220"/>
      <c r="N130" s="221"/>
      <c r="O130" s="221"/>
      <c r="P130" s="222">
        <f>SUM(P131:P196)</f>
        <v>0</v>
      </c>
      <c r="Q130" s="221"/>
      <c r="R130" s="222">
        <f>SUM(R131:R196)</f>
        <v>0</v>
      </c>
      <c r="S130" s="221"/>
      <c r="T130" s="223">
        <f>SUM(T131:T196)</f>
        <v>0</v>
      </c>
      <c r="U130" s="12"/>
      <c r="V130" s="12"/>
      <c r="W130" s="12"/>
      <c r="X130" s="12"/>
      <c r="Y130" s="12"/>
      <c r="Z130" s="12"/>
      <c r="AA130" s="12"/>
      <c r="AB130" s="12"/>
      <c r="AC130" s="12"/>
      <c r="AD130" s="12"/>
      <c r="AE130" s="12"/>
      <c r="AR130" s="224" t="s">
        <v>92</v>
      </c>
      <c r="AT130" s="225" t="s">
        <v>75</v>
      </c>
      <c r="AU130" s="225" t="s">
        <v>83</v>
      </c>
      <c r="AY130" s="224" t="s">
        <v>342</v>
      </c>
      <c r="BK130" s="226">
        <f>SUM(BK131:BK196)</f>
        <v>0</v>
      </c>
    </row>
    <row r="131" s="2" customFormat="1" ht="16.5" customHeight="1">
      <c r="A131" s="39"/>
      <c r="B131" s="40"/>
      <c r="C131" s="227" t="s">
        <v>83</v>
      </c>
      <c r="D131" s="227" t="s">
        <v>343</v>
      </c>
      <c r="E131" s="228" t="s">
        <v>4329</v>
      </c>
      <c r="F131" s="229" t="s">
        <v>4330</v>
      </c>
      <c r="G131" s="230" t="s">
        <v>442</v>
      </c>
      <c r="H131" s="231">
        <v>130</v>
      </c>
      <c r="I131" s="232"/>
      <c r="J131" s="233">
        <f>ROUND(I131*H131,2)</f>
        <v>0</v>
      </c>
      <c r="K131" s="229" t="s">
        <v>1</v>
      </c>
      <c r="L131" s="45"/>
      <c r="M131" s="234" t="s">
        <v>1</v>
      </c>
      <c r="N131" s="235" t="s">
        <v>41</v>
      </c>
      <c r="O131" s="92"/>
      <c r="P131" s="236">
        <f>O131*H131</f>
        <v>0</v>
      </c>
      <c r="Q131" s="236">
        <v>0</v>
      </c>
      <c r="R131" s="236">
        <f>Q131*H131</f>
        <v>0</v>
      </c>
      <c r="S131" s="236">
        <v>0</v>
      </c>
      <c r="T131" s="237">
        <f>S131*H131</f>
        <v>0</v>
      </c>
      <c r="U131" s="39"/>
      <c r="V131" s="39"/>
      <c r="W131" s="39"/>
      <c r="X131" s="39"/>
      <c r="Y131" s="39"/>
      <c r="Z131" s="39"/>
      <c r="AA131" s="39"/>
      <c r="AB131" s="39"/>
      <c r="AC131" s="39"/>
      <c r="AD131" s="39"/>
      <c r="AE131" s="39"/>
      <c r="AR131" s="238" t="s">
        <v>895</v>
      </c>
      <c r="AT131" s="238" t="s">
        <v>343</v>
      </c>
      <c r="AU131" s="238" t="s">
        <v>85</v>
      </c>
      <c r="AY131" s="18" t="s">
        <v>342</v>
      </c>
      <c r="BE131" s="239">
        <f>IF(N131="základní",J131,0)</f>
        <v>0</v>
      </c>
      <c r="BF131" s="239">
        <f>IF(N131="snížená",J131,0)</f>
        <v>0</v>
      </c>
      <c r="BG131" s="239">
        <f>IF(N131="zákl. přenesená",J131,0)</f>
        <v>0</v>
      </c>
      <c r="BH131" s="239">
        <f>IF(N131="sníž. přenesená",J131,0)</f>
        <v>0</v>
      </c>
      <c r="BI131" s="239">
        <f>IF(N131="nulová",J131,0)</f>
        <v>0</v>
      </c>
      <c r="BJ131" s="18" t="s">
        <v>83</v>
      </c>
      <c r="BK131" s="239">
        <f>ROUND(I131*H131,2)</f>
        <v>0</v>
      </c>
      <c r="BL131" s="18" t="s">
        <v>895</v>
      </c>
      <c r="BM131" s="238" t="s">
        <v>5410</v>
      </c>
    </row>
    <row r="132" s="2" customFormat="1">
      <c r="A132" s="39"/>
      <c r="B132" s="40"/>
      <c r="C132" s="41"/>
      <c r="D132" s="240" t="s">
        <v>349</v>
      </c>
      <c r="E132" s="41"/>
      <c r="F132" s="241" t="s">
        <v>4330</v>
      </c>
      <c r="G132" s="41"/>
      <c r="H132" s="41"/>
      <c r="I132" s="242"/>
      <c r="J132" s="41"/>
      <c r="K132" s="41"/>
      <c r="L132" s="45"/>
      <c r="M132" s="243"/>
      <c r="N132" s="244"/>
      <c r="O132" s="92"/>
      <c r="P132" s="92"/>
      <c r="Q132" s="92"/>
      <c r="R132" s="92"/>
      <c r="S132" s="92"/>
      <c r="T132" s="93"/>
      <c r="U132" s="39"/>
      <c r="V132" s="39"/>
      <c r="W132" s="39"/>
      <c r="X132" s="39"/>
      <c r="Y132" s="39"/>
      <c r="Z132" s="39"/>
      <c r="AA132" s="39"/>
      <c r="AB132" s="39"/>
      <c r="AC132" s="39"/>
      <c r="AD132" s="39"/>
      <c r="AE132" s="39"/>
      <c r="AT132" s="18" t="s">
        <v>349</v>
      </c>
      <c r="AU132" s="18" t="s">
        <v>85</v>
      </c>
    </row>
    <row r="133" s="2" customFormat="1" ht="16.5" customHeight="1">
      <c r="A133" s="39"/>
      <c r="B133" s="40"/>
      <c r="C133" s="227" t="s">
        <v>85</v>
      </c>
      <c r="D133" s="227" t="s">
        <v>343</v>
      </c>
      <c r="E133" s="228" t="s">
        <v>4504</v>
      </c>
      <c r="F133" s="229" t="s">
        <v>4505</v>
      </c>
      <c r="G133" s="230" t="s">
        <v>442</v>
      </c>
      <c r="H133" s="231">
        <v>45</v>
      </c>
      <c r="I133" s="232"/>
      <c r="J133" s="233">
        <f>ROUND(I133*H133,2)</f>
        <v>0</v>
      </c>
      <c r="K133" s="229" t="s">
        <v>1</v>
      </c>
      <c r="L133" s="45"/>
      <c r="M133" s="234" t="s">
        <v>1</v>
      </c>
      <c r="N133" s="235" t="s">
        <v>41</v>
      </c>
      <c r="O133" s="92"/>
      <c r="P133" s="236">
        <f>O133*H133</f>
        <v>0</v>
      </c>
      <c r="Q133" s="236">
        <v>0</v>
      </c>
      <c r="R133" s="236">
        <f>Q133*H133</f>
        <v>0</v>
      </c>
      <c r="S133" s="236">
        <v>0</v>
      </c>
      <c r="T133" s="237">
        <f>S133*H133</f>
        <v>0</v>
      </c>
      <c r="U133" s="39"/>
      <c r="V133" s="39"/>
      <c r="W133" s="39"/>
      <c r="X133" s="39"/>
      <c r="Y133" s="39"/>
      <c r="Z133" s="39"/>
      <c r="AA133" s="39"/>
      <c r="AB133" s="39"/>
      <c r="AC133" s="39"/>
      <c r="AD133" s="39"/>
      <c r="AE133" s="39"/>
      <c r="AR133" s="238" t="s">
        <v>895</v>
      </c>
      <c r="AT133" s="238" t="s">
        <v>343</v>
      </c>
      <c r="AU133" s="238" t="s">
        <v>85</v>
      </c>
      <c r="AY133" s="18" t="s">
        <v>342</v>
      </c>
      <c r="BE133" s="239">
        <f>IF(N133="základní",J133,0)</f>
        <v>0</v>
      </c>
      <c r="BF133" s="239">
        <f>IF(N133="snížená",J133,0)</f>
        <v>0</v>
      </c>
      <c r="BG133" s="239">
        <f>IF(N133="zákl. přenesená",J133,0)</f>
        <v>0</v>
      </c>
      <c r="BH133" s="239">
        <f>IF(N133="sníž. přenesená",J133,0)</f>
        <v>0</v>
      </c>
      <c r="BI133" s="239">
        <f>IF(N133="nulová",J133,0)</f>
        <v>0</v>
      </c>
      <c r="BJ133" s="18" t="s">
        <v>83</v>
      </c>
      <c r="BK133" s="239">
        <f>ROUND(I133*H133,2)</f>
        <v>0</v>
      </c>
      <c r="BL133" s="18" t="s">
        <v>895</v>
      </c>
      <c r="BM133" s="238" t="s">
        <v>5411</v>
      </c>
    </row>
    <row r="134" s="2" customFormat="1">
      <c r="A134" s="39"/>
      <c r="B134" s="40"/>
      <c r="C134" s="41"/>
      <c r="D134" s="240" t="s">
        <v>349</v>
      </c>
      <c r="E134" s="41"/>
      <c r="F134" s="241" t="s">
        <v>4505</v>
      </c>
      <c r="G134" s="41"/>
      <c r="H134" s="41"/>
      <c r="I134" s="242"/>
      <c r="J134" s="41"/>
      <c r="K134" s="41"/>
      <c r="L134" s="45"/>
      <c r="M134" s="243"/>
      <c r="N134" s="244"/>
      <c r="O134" s="92"/>
      <c r="P134" s="92"/>
      <c r="Q134" s="92"/>
      <c r="R134" s="92"/>
      <c r="S134" s="92"/>
      <c r="T134" s="93"/>
      <c r="U134" s="39"/>
      <c r="V134" s="39"/>
      <c r="W134" s="39"/>
      <c r="X134" s="39"/>
      <c r="Y134" s="39"/>
      <c r="Z134" s="39"/>
      <c r="AA134" s="39"/>
      <c r="AB134" s="39"/>
      <c r="AC134" s="39"/>
      <c r="AD134" s="39"/>
      <c r="AE134" s="39"/>
      <c r="AT134" s="18" t="s">
        <v>349</v>
      </c>
      <c r="AU134" s="18" t="s">
        <v>85</v>
      </c>
    </row>
    <row r="135" s="2" customFormat="1" ht="21.75" customHeight="1">
      <c r="A135" s="39"/>
      <c r="B135" s="40"/>
      <c r="C135" s="227" t="s">
        <v>92</v>
      </c>
      <c r="D135" s="227" t="s">
        <v>343</v>
      </c>
      <c r="E135" s="228" t="s">
        <v>4332</v>
      </c>
      <c r="F135" s="229" t="s">
        <v>4333</v>
      </c>
      <c r="G135" s="230" t="s">
        <v>442</v>
      </c>
      <c r="H135" s="231">
        <v>104</v>
      </c>
      <c r="I135" s="232"/>
      <c r="J135" s="233">
        <f>ROUND(I135*H135,2)</f>
        <v>0</v>
      </c>
      <c r="K135" s="229" t="s">
        <v>1</v>
      </c>
      <c r="L135" s="45"/>
      <c r="M135" s="234" t="s">
        <v>1</v>
      </c>
      <c r="N135" s="235" t="s">
        <v>41</v>
      </c>
      <c r="O135" s="92"/>
      <c r="P135" s="236">
        <f>O135*H135</f>
        <v>0</v>
      </c>
      <c r="Q135" s="236">
        <v>0</v>
      </c>
      <c r="R135" s="236">
        <f>Q135*H135</f>
        <v>0</v>
      </c>
      <c r="S135" s="236">
        <v>0</v>
      </c>
      <c r="T135" s="237">
        <f>S135*H135</f>
        <v>0</v>
      </c>
      <c r="U135" s="39"/>
      <c r="V135" s="39"/>
      <c r="W135" s="39"/>
      <c r="X135" s="39"/>
      <c r="Y135" s="39"/>
      <c r="Z135" s="39"/>
      <c r="AA135" s="39"/>
      <c r="AB135" s="39"/>
      <c r="AC135" s="39"/>
      <c r="AD135" s="39"/>
      <c r="AE135" s="39"/>
      <c r="AR135" s="238" t="s">
        <v>895</v>
      </c>
      <c r="AT135" s="238" t="s">
        <v>343</v>
      </c>
      <c r="AU135" s="238" t="s">
        <v>85</v>
      </c>
      <c r="AY135" s="18" t="s">
        <v>342</v>
      </c>
      <c r="BE135" s="239">
        <f>IF(N135="základní",J135,0)</f>
        <v>0</v>
      </c>
      <c r="BF135" s="239">
        <f>IF(N135="snížená",J135,0)</f>
        <v>0</v>
      </c>
      <c r="BG135" s="239">
        <f>IF(N135="zákl. přenesená",J135,0)</f>
        <v>0</v>
      </c>
      <c r="BH135" s="239">
        <f>IF(N135="sníž. přenesená",J135,0)</f>
        <v>0</v>
      </c>
      <c r="BI135" s="239">
        <f>IF(N135="nulová",J135,0)</f>
        <v>0</v>
      </c>
      <c r="BJ135" s="18" t="s">
        <v>83</v>
      </c>
      <c r="BK135" s="239">
        <f>ROUND(I135*H135,2)</f>
        <v>0</v>
      </c>
      <c r="BL135" s="18" t="s">
        <v>895</v>
      </c>
      <c r="BM135" s="238" t="s">
        <v>5412</v>
      </c>
    </row>
    <row r="136" s="2" customFormat="1">
      <c r="A136" s="39"/>
      <c r="B136" s="40"/>
      <c r="C136" s="41"/>
      <c r="D136" s="240" t="s">
        <v>349</v>
      </c>
      <c r="E136" s="41"/>
      <c r="F136" s="241" t="s">
        <v>4333</v>
      </c>
      <c r="G136" s="41"/>
      <c r="H136" s="41"/>
      <c r="I136" s="242"/>
      <c r="J136" s="41"/>
      <c r="K136" s="41"/>
      <c r="L136" s="45"/>
      <c r="M136" s="243"/>
      <c r="N136" s="244"/>
      <c r="O136" s="92"/>
      <c r="P136" s="92"/>
      <c r="Q136" s="92"/>
      <c r="R136" s="92"/>
      <c r="S136" s="92"/>
      <c r="T136" s="93"/>
      <c r="U136" s="39"/>
      <c r="V136" s="39"/>
      <c r="W136" s="39"/>
      <c r="X136" s="39"/>
      <c r="Y136" s="39"/>
      <c r="Z136" s="39"/>
      <c r="AA136" s="39"/>
      <c r="AB136" s="39"/>
      <c r="AC136" s="39"/>
      <c r="AD136" s="39"/>
      <c r="AE136" s="39"/>
      <c r="AT136" s="18" t="s">
        <v>349</v>
      </c>
      <c r="AU136" s="18" t="s">
        <v>85</v>
      </c>
    </row>
    <row r="137" s="2" customFormat="1" ht="21.75" customHeight="1">
      <c r="A137" s="39"/>
      <c r="B137" s="40"/>
      <c r="C137" s="227" t="s">
        <v>360</v>
      </c>
      <c r="D137" s="227" t="s">
        <v>343</v>
      </c>
      <c r="E137" s="228" t="s">
        <v>4335</v>
      </c>
      <c r="F137" s="229" t="s">
        <v>4336</v>
      </c>
      <c r="G137" s="230" t="s">
        <v>442</v>
      </c>
      <c r="H137" s="231">
        <v>32</v>
      </c>
      <c r="I137" s="232"/>
      <c r="J137" s="233">
        <f>ROUND(I137*H137,2)</f>
        <v>0</v>
      </c>
      <c r="K137" s="229" t="s">
        <v>1</v>
      </c>
      <c r="L137" s="45"/>
      <c r="M137" s="234" t="s">
        <v>1</v>
      </c>
      <c r="N137" s="235" t="s">
        <v>41</v>
      </c>
      <c r="O137" s="92"/>
      <c r="P137" s="236">
        <f>O137*H137</f>
        <v>0</v>
      </c>
      <c r="Q137" s="236">
        <v>0</v>
      </c>
      <c r="R137" s="236">
        <f>Q137*H137</f>
        <v>0</v>
      </c>
      <c r="S137" s="236">
        <v>0</v>
      </c>
      <c r="T137" s="237">
        <f>S137*H137</f>
        <v>0</v>
      </c>
      <c r="U137" s="39"/>
      <c r="V137" s="39"/>
      <c r="W137" s="39"/>
      <c r="X137" s="39"/>
      <c r="Y137" s="39"/>
      <c r="Z137" s="39"/>
      <c r="AA137" s="39"/>
      <c r="AB137" s="39"/>
      <c r="AC137" s="39"/>
      <c r="AD137" s="39"/>
      <c r="AE137" s="39"/>
      <c r="AR137" s="238" t="s">
        <v>895</v>
      </c>
      <c r="AT137" s="238" t="s">
        <v>343</v>
      </c>
      <c r="AU137" s="238" t="s">
        <v>85</v>
      </c>
      <c r="AY137" s="18" t="s">
        <v>342</v>
      </c>
      <c r="BE137" s="239">
        <f>IF(N137="základní",J137,0)</f>
        <v>0</v>
      </c>
      <c r="BF137" s="239">
        <f>IF(N137="snížená",J137,0)</f>
        <v>0</v>
      </c>
      <c r="BG137" s="239">
        <f>IF(N137="zákl. přenesená",J137,0)</f>
        <v>0</v>
      </c>
      <c r="BH137" s="239">
        <f>IF(N137="sníž. přenesená",J137,0)</f>
        <v>0</v>
      </c>
      <c r="BI137" s="239">
        <f>IF(N137="nulová",J137,0)</f>
        <v>0</v>
      </c>
      <c r="BJ137" s="18" t="s">
        <v>83</v>
      </c>
      <c r="BK137" s="239">
        <f>ROUND(I137*H137,2)</f>
        <v>0</v>
      </c>
      <c r="BL137" s="18" t="s">
        <v>895</v>
      </c>
      <c r="BM137" s="238" t="s">
        <v>5413</v>
      </c>
    </row>
    <row r="138" s="2" customFormat="1">
      <c r="A138" s="39"/>
      <c r="B138" s="40"/>
      <c r="C138" s="41"/>
      <c r="D138" s="240" t="s">
        <v>349</v>
      </c>
      <c r="E138" s="41"/>
      <c r="F138" s="241" t="s">
        <v>4336</v>
      </c>
      <c r="G138" s="41"/>
      <c r="H138" s="41"/>
      <c r="I138" s="242"/>
      <c r="J138" s="41"/>
      <c r="K138" s="41"/>
      <c r="L138" s="45"/>
      <c r="M138" s="243"/>
      <c r="N138" s="244"/>
      <c r="O138" s="92"/>
      <c r="P138" s="92"/>
      <c r="Q138" s="92"/>
      <c r="R138" s="92"/>
      <c r="S138" s="92"/>
      <c r="T138" s="93"/>
      <c r="U138" s="39"/>
      <c r="V138" s="39"/>
      <c r="W138" s="39"/>
      <c r="X138" s="39"/>
      <c r="Y138" s="39"/>
      <c r="Z138" s="39"/>
      <c r="AA138" s="39"/>
      <c r="AB138" s="39"/>
      <c r="AC138" s="39"/>
      <c r="AD138" s="39"/>
      <c r="AE138" s="39"/>
      <c r="AT138" s="18" t="s">
        <v>349</v>
      </c>
      <c r="AU138" s="18" t="s">
        <v>85</v>
      </c>
    </row>
    <row r="139" s="2" customFormat="1" ht="21.75" customHeight="1">
      <c r="A139" s="39"/>
      <c r="B139" s="40"/>
      <c r="C139" s="227" t="s">
        <v>341</v>
      </c>
      <c r="D139" s="227" t="s">
        <v>343</v>
      </c>
      <c r="E139" s="228" t="s">
        <v>4509</v>
      </c>
      <c r="F139" s="229" t="s">
        <v>4510</v>
      </c>
      <c r="G139" s="230" t="s">
        <v>442</v>
      </c>
      <c r="H139" s="231">
        <v>3</v>
      </c>
      <c r="I139" s="232"/>
      <c r="J139" s="233">
        <f>ROUND(I139*H139,2)</f>
        <v>0</v>
      </c>
      <c r="K139" s="229" t="s">
        <v>1</v>
      </c>
      <c r="L139" s="45"/>
      <c r="M139" s="234" t="s">
        <v>1</v>
      </c>
      <c r="N139" s="235" t="s">
        <v>41</v>
      </c>
      <c r="O139" s="92"/>
      <c r="P139" s="236">
        <f>O139*H139</f>
        <v>0</v>
      </c>
      <c r="Q139" s="236">
        <v>0</v>
      </c>
      <c r="R139" s="236">
        <f>Q139*H139</f>
        <v>0</v>
      </c>
      <c r="S139" s="236">
        <v>0</v>
      </c>
      <c r="T139" s="237">
        <f>S139*H139</f>
        <v>0</v>
      </c>
      <c r="U139" s="39"/>
      <c r="V139" s="39"/>
      <c r="W139" s="39"/>
      <c r="X139" s="39"/>
      <c r="Y139" s="39"/>
      <c r="Z139" s="39"/>
      <c r="AA139" s="39"/>
      <c r="AB139" s="39"/>
      <c r="AC139" s="39"/>
      <c r="AD139" s="39"/>
      <c r="AE139" s="39"/>
      <c r="AR139" s="238" t="s">
        <v>895</v>
      </c>
      <c r="AT139" s="238" t="s">
        <v>343</v>
      </c>
      <c r="AU139" s="238" t="s">
        <v>85</v>
      </c>
      <c r="AY139" s="18" t="s">
        <v>342</v>
      </c>
      <c r="BE139" s="239">
        <f>IF(N139="základní",J139,0)</f>
        <v>0</v>
      </c>
      <c r="BF139" s="239">
        <f>IF(N139="snížená",J139,0)</f>
        <v>0</v>
      </c>
      <c r="BG139" s="239">
        <f>IF(N139="zákl. přenesená",J139,0)</f>
        <v>0</v>
      </c>
      <c r="BH139" s="239">
        <f>IF(N139="sníž. přenesená",J139,0)</f>
        <v>0</v>
      </c>
      <c r="BI139" s="239">
        <f>IF(N139="nulová",J139,0)</f>
        <v>0</v>
      </c>
      <c r="BJ139" s="18" t="s">
        <v>83</v>
      </c>
      <c r="BK139" s="239">
        <f>ROUND(I139*H139,2)</f>
        <v>0</v>
      </c>
      <c r="BL139" s="18" t="s">
        <v>895</v>
      </c>
      <c r="BM139" s="238" t="s">
        <v>5414</v>
      </c>
    </row>
    <row r="140" s="2" customFormat="1">
      <c r="A140" s="39"/>
      <c r="B140" s="40"/>
      <c r="C140" s="41"/>
      <c r="D140" s="240" t="s">
        <v>349</v>
      </c>
      <c r="E140" s="41"/>
      <c r="F140" s="241" t="s">
        <v>4510</v>
      </c>
      <c r="G140" s="41"/>
      <c r="H140" s="41"/>
      <c r="I140" s="242"/>
      <c r="J140" s="41"/>
      <c r="K140" s="41"/>
      <c r="L140" s="45"/>
      <c r="M140" s="243"/>
      <c r="N140" s="244"/>
      <c r="O140" s="92"/>
      <c r="P140" s="92"/>
      <c r="Q140" s="92"/>
      <c r="R140" s="92"/>
      <c r="S140" s="92"/>
      <c r="T140" s="93"/>
      <c r="U140" s="39"/>
      <c r="V140" s="39"/>
      <c r="W140" s="39"/>
      <c r="X140" s="39"/>
      <c r="Y140" s="39"/>
      <c r="Z140" s="39"/>
      <c r="AA140" s="39"/>
      <c r="AB140" s="39"/>
      <c r="AC140" s="39"/>
      <c r="AD140" s="39"/>
      <c r="AE140" s="39"/>
      <c r="AT140" s="18" t="s">
        <v>349</v>
      </c>
      <c r="AU140" s="18" t="s">
        <v>85</v>
      </c>
    </row>
    <row r="141" s="2" customFormat="1" ht="21.75" customHeight="1">
      <c r="A141" s="39"/>
      <c r="B141" s="40"/>
      <c r="C141" s="227" t="s">
        <v>368</v>
      </c>
      <c r="D141" s="227" t="s">
        <v>343</v>
      </c>
      <c r="E141" s="228" t="s">
        <v>5415</v>
      </c>
      <c r="F141" s="229" t="s">
        <v>4339</v>
      </c>
      <c r="G141" s="230" t="s">
        <v>442</v>
      </c>
      <c r="H141" s="231">
        <v>13</v>
      </c>
      <c r="I141" s="232"/>
      <c r="J141" s="233">
        <f>ROUND(I141*H141,2)</f>
        <v>0</v>
      </c>
      <c r="K141" s="229" t="s">
        <v>1</v>
      </c>
      <c r="L141" s="45"/>
      <c r="M141" s="234" t="s">
        <v>1</v>
      </c>
      <c r="N141" s="235" t="s">
        <v>41</v>
      </c>
      <c r="O141" s="92"/>
      <c r="P141" s="236">
        <f>O141*H141</f>
        <v>0</v>
      </c>
      <c r="Q141" s="236">
        <v>0</v>
      </c>
      <c r="R141" s="236">
        <f>Q141*H141</f>
        <v>0</v>
      </c>
      <c r="S141" s="236">
        <v>0</v>
      </c>
      <c r="T141" s="237">
        <f>S141*H141</f>
        <v>0</v>
      </c>
      <c r="U141" s="39"/>
      <c r="V141" s="39"/>
      <c r="W141" s="39"/>
      <c r="X141" s="39"/>
      <c r="Y141" s="39"/>
      <c r="Z141" s="39"/>
      <c r="AA141" s="39"/>
      <c r="AB141" s="39"/>
      <c r="AC141" s="39"/>
      <c r="AD141" s="39"/>
      <c r="AE141" s="39"/>
      <c r="AR141" s="238" t="s">
        <v>895</v>
      </c>
      <c r="AT141" s="238" t="s">
        <v>343</v>
      </c>
      <c r="AU141" s="238" t="s">
        <v>85</v>
      </c>
      <c r="AY141" s="18" t="s">
        <v>342</v>
      </c>
      <c r="BE141" s="239">
        <f>IF(N141="základní",J141,0)</f>
        <v>0</v>
      </c>
      <c r="BF141" s="239">
        <f>IF(N141="snížená",J141,0)</f>
        <v>0</v>
      </c>
      <c r="BG141" s="239">
        <f>IF(N141="zákl. přenesená",J141,0)</f>
        <v>0</v>
      </c>
      <c r="BH141" s="239">
        <f>IF(N141="sníž. přenesená",J141,0)</f>
        <v>0</v>
      </c>
      <c r="BI141" s="239">
        <f>IF(N141="nulová",J141,0)</f>
        <v>0</v>
      </c>
      <c r="BJ141" s="18" t="s">
        <v>83</v>
      </c>
      <c r="BK141" s="239">
        <f>ROUND(I141*H141,2)</f>
        <v>0</v>
      </c>
      <c r="BL141" s="18" t="s">
        <v>895</v>
      </c>
      <c r="BM141" s="238" t="s">
        <v>5416</v>
      </c>
    </row>
    <row r="142" s="2" customFormat="1">
      <c r="A142" s="39"/>
      <c r="B142" s="40"/>
      <c r="C142" s="41"/>
      <c r="D142" s="240" t="s">
        <v>349</v>
      </c>
      <c r="E142" s="41"/>
      <c r="F142" s="241" t="s">
        <v>4339</v>
      </c>
      <c r="G142" s="41"/>
      <c r="H142" s="41"/>
      <c r="I142" s="242"/>
      <c r="J142" s="41"/>
      <c r="K142" s="41"/>
      <c r="L142" s="45"/>
      <c r="M142" s="243"/>
      <c r="N142" s="244"/>
      <c r="O142" s="92"/>
      <c r="P142" s="92"/>
      <c r="Q142" s="92"/>
      <c r="R142" s="92"/>
      <c r="S142" s="92"/>
      <c r="T142" s="93"/>
      <c r="U142" s="39"/>
      <c r="V142" s="39"/>
      <c r="W142" s="39"/>
      <c r="X142" s="39"/>
      <c r="Y142" s="39"/>
      <c r="Z142" s="39"/>
      <c r="AA142" s="39"/>
      <c r="AB142" s="39"/>
      <c r="AC142" s="39"/>
      <c r="AD142" s="39"/>
      <c r="AE142" s="39"/>
      <c r="AT142" s="18" t="s">
        <v>349</v>
      </c>
      <c r="AU142" s="18" t="s">
        <v>85</v>
      </c>
    </row>
    <row r="143" s="2" customFormat="1" ht="16.5" customHeight="1">
      <c r="A143" s="39"/>
      <c r="B143" s="40"/>
      <c r="C143" s="227" t="s">
        <v>372</v>
      </c>
      <c r="D143" s="227" t="s">
        <v>343</v>
      </c>
      <c r="E143" s="228" t="s">
        <v>5417</v>
      </c>
      <c r="F143" s="229" t="s">
        <v>5418</v>
      </c>
      <c r="G143" s="230" t="s">
        <v>442</v>
      </c>
      <c r="H143" s="231">
        <v>13</v>
      </c>
      <c r="I143" s="232"/>
      <c r="J143" s="233">
        <f>ROUND(I143*H143,2)</f>
        <v>0</v>
      </c>
      <c r="K143" s="229" t="s">
        <v>1</v>
      </c>
      <c r="L143" s="45"/>
      <c r="M143" s="234" t="s">
        <v>1</v>
      </c>
      <c r="N143" s="235" t="s">
        <v>41</v>
      </c>
      <c r="O143" s="92"/>
      <c r="P143" s="236">
        <f>O143*H143</f>
        <v>0</v>
      </c>
      <c r="Q143" s="236">
        <v>0</v>
      </c>
      <c r="R143" s="236">
        <f>Q143*H143</f>
        <v>0</v>
      </c>
      <c r="S143" s="236">
        <v>0</v>
      </c>
      <c r="T143" s="237">
        <f>S143*H143</f>
        <v>0</v>
      </c>
      <c r="U143" s="39"/>
      <c r="V143" s="39"/>
      <c r="W143" s="39"/>
      <c r="X143" s="39"/>
      <c r="Y143" s="39"/>
      <c r="Z143" s="39"/>
      <c r="AA143" s="39"/>
      <c r="AB143" s="39"/>
      <c r="AC143" s="39"/>
      <c r="AD143" s="39"/>
      <c r="AE143" s="39"/>
      <c r="AR143" s="238" t="s">
        <v>895</v>
      </c>
      <c r="AT143" s="238" t="s">
        <v>343</v>
      </c>
      <c r="AU143" s="238" t="s">
        <v>85</v>
      </c>
      <c r="AY143" s="18" t="s">
        <v>342</v>
      </c>
      <c r="BE143" s="239">
        <f>IF(N143="základní",J143,0)</f>
        <v>0</v>
      </c>
      <c r="BF143" s="239">
        <f>IF(N143="snížená",J143,0)</f>
        <v>0</v>
      </c>
      <c r="BG143" s="239">
        <f>IF(N143="zákl. přenesená",J143,0)</f>
        <v>0</v>
      </c>
      <c r="BH143" s="239">
        <f>IF(N143="sníž. přenesená",J143,0)</f>
        <v>0</v>
      </c>
      <c r="BI143" s="239">
        <f>IF(N143="nulová",J143,0)</f>
        <v>0</v>
      </c>
      <c r="BJ143" s="18" t="s">
        <v>83</v>
      </c>
      <c r="BK143" s="239">
        <f>ROUND(I143*H143,2)</f>
        <v>0</v>
      </c>
      <c r="BL143" s="18" t="s">
        <v>895</v>
      </c>
      <c r="BM143" s="238" t="s">
        <v>5419</v>
      </c>
    </row>
    <row r="144" s="2" customFormat="1">
      <c r="A144" s="39"/>
      <c r="B144" s="40"/>
      <c r="C144" s="41"/>
      <c r="D144" s="240" t="s">
        <v>349</v>
      </c>
      <c r="E144" s="41"/>
      <c r="F144" s="241" t="s">
        <v>5418</v>
      </c>
      <c r="G144" s="41"/>
      <c r="H144" s="41"/>
      <c r="I144" s="242"/>
      <c r="J144" s="41"/>
      <c r="K144" s="41"/>
      <c r="L144" s="45"/>
      <c r="M144" s="243"/>
      <c r="N144" s="244"/>
      <c r="O144" s="92"/>
      <c r="P144" s="92"/>
      <c r="Q144" s="92"/>
      <c r="R144" s="92"/>
      <c r="S144" s="92"/>
      <c r="T144" s="93"/>
      <c r="U144" s="39"/>
      <c r="V144" s="39"/>
      <c r="W144" s="39"/>
      <c r="X144" s="39"/>
      <c r="Y144" s="39"/>
      <c r="Z144" s="39"/>
      <c r="AA144" s="39"/>
      <c r="AB144" s="39"/>
      <c r="AC144" s="39"/>
      <c r="AD144" s="39"/>
      <c r="AE144" s="39"/>
      <c r="AT144" s="18" t="s">
        <v>349</v>
      </c>
      <c r="AU144" s="18" t="s">
        <v>85</v>
      </c>
    </row>
    <row r="145" s="2" customFormat="1" ht="16.5" customHeight="1">
      <c r="A145" s="39"/>
      <c r="B145" s="40"/>
      <c r="C145" s="227" t="s">
        <v>376</v>
      </c>
      <c r="D145" s="227" t="s">
        <v>343</v>
      </c>
      <c r="E145" s="228" t="s">
        <v>4347</v>
      </c>
      <c r="F145" s="229" t="s">
        <v>4348</v>
      </c>
      <c r="G145" s="230" t="s">
        <v>442</v>
      </c>
      <c r="H145" s="231">
        <v>13</v>
      </c>
      <c r="I145" s="232"/>
      <c r="J145" s="233">
        <f>ROUND(I145*H145,2)</f>
        <v>0</v>
      </c>
      <c r="K145" s="229" t="s">
        <v>1</v>
      </c>
      <c r="L145" s="45"/>
      <c r="M145" s="234" t="s">
        <v>1</v>
      </c>
      <c r="N145" s="235" t="s">
        <v>41</v>
      </c>
      <c r="O145" s="92"/>
      <c r="P145" s="236">
        <f>O145*H145</f>
        <v>0</v>
      </c>
      <c r="Q145" s="236">
        <v>0</v>
      </c>
      <c r="R145" s="236">
        <f>Q145*H145</f>
        <v>0</v>
      </c>
      <c r="S145" s="236">
        <v>0</v>
      </c>
      <c r="T145" s="237">
        <f>S145*H145</f>
        <v>0</v>
      </c>
      <c r="U145" s="39"/>
      <c r="V145" s="39"/>
      <c r="W145" s="39"/>
      <c r="X145" s="39"/>
      <c r="Y145" s="39"/>
      <c r="Z145" s="39"/>
      <c r="AA145" s="39"/>
      <c r="AB145" s="39"/>
      <c r="AC145" s="39"/>
      <c r="AD145" s="39"/>
      <c r="AE145" s="39"/>
      <c r="AR145" s="238" t="s">
        <v>895</v>
      </c>
      <c r="AT145" s="238" t="s">
        <v>343</v>
      </c>
      <c r="AU145" s="238" t="s">
        <v>85</v>
      </c>
      <c r="AY145" s="18" t="s">
        <v>342</v>
      </c>
      <c r="BE145" s="239">
        <f>IF(N145="základní",J145,0)</f>
        <v>0</v>
      </c>
      <c r="BF145" s="239">
        <f>IF(N145="snížená",J145,0)</f>
        <v>0</v>
      </c>
      <c r="BG145" s="239">
        <f>IF(N145="zákl. přenesená",J145,0)</f>
        <v>0</v>
      </c>
      <c r="BH145" s="239">
        <f>IF(N145="sníž. přenesená",J145,0)</f>
        <v>0</v>
      </c>
      <c r="BI145" s="239">
        <f>IF(N145="nulová",J145,0)</f>
        <v>0</v>
      </c>
      <c r="BJ145" s="18" t="s">
        <v>83</v>
      </c>
      <c r="BK145" s="239">
        <f>ROUND(I145*H145,2)</f>
        <v>0</v>
      </c>
      <c r="BL145" s="18" t="s">
        <v>895</v>
      </c>
      <c r="BM145" s="238" t="s">
        <v>5420</v>
      </c>
    </row>
    <row r="146" s="2" customFormat="1">
      <c r="A146" s="39"/>
      <c r="B146" s="40"/>
      <c r="C146" s="41"/>
      <c r="D146" s="240" t="s">
        <v>349</v>
      </c>
      <c r="E146" s="41"/>
      <c r="F146" s="241" t="s">
        <v>4348</v>
      </c>
      <c r="G146" s="41"/>
      <c r="H146" s="41"/>
      <c r="I146" s="242"/>
      <c r="J146" s="41"/>
      <c r="K146" s="41"/>
      <c r="L146" s="45"/>
      <c r="M146" s="243"/>
      <c r="N146" s="244"/>
      <c r="O146" s="92"/>
      <c r="P146" s="92"/>
      <c r="Q146" s="92"/>
      <c r="R146" s="92"/>
      <c r="S146" s="92"/>
      <c r="T146" s="93"/>
      <c r="U146" s="39"/>
      <c r="V146" s="39"/>
      <c r="W146" s="39"/>
      <c r="X146" s="39"/>
      <c r="Y146" s="39"/>
      <c r="Z146" s="39"/>
      <c r="AA146" s="39"/>
      <c r="AB146" s="39"/>
      <c r="AC146" s="39"/>
      <c r="AD146" s="39"/>
      <c r="AE146" s="39"/>
      <c r="AT146" s="18" t="s">
        <v>349</v>
      </c>
      <c r="AU146" s="18" t="s">
        <v>85</v>
      </c>
    </row>
    <row r="147" s="2" customFormat="1" ht="16.5" customHeight="1">
      <c r="A147" s="39"/>
      <c r="B147" s="40"/>
      <c r="C147" s="227" t="s">
        <v>381</v>
      </c>
      <c r="D147" s="227" t="s">
        <v>343</v>
      </c>
      <c r="E147" s="228" t="s">
        <v>4519</v>
      </c>
      <c r="F147" s="229" t="s">
        <v>4520</v>
      </c>
      <c r="G147" s="230" t="s">
        <v>442</v>
      </c>
      <c r="H147" s="231">
        <v>5</v>
      </c>
      <c r="I147" s="232"/>
      <c r="J147" s="233">
        <f>ROUND(I147*H147,2)</f>
        <v>0</v>
      </c>
      <c r="K147" s="229" t="s">
        <v>1</v>
      </c>
      <c r="L147" s="45"/>
      <c r="M147" s="234" t="s">
        <v>1</v>
      </c>
      <c r="N147" s="235" t="s">
        <v>41</v>
      </c>
      <c r="O147" s="92"/>
      <c r="P147" s="236">
        <f>O147*H147</f>
        <v>0</v>
      </c>
      <c r="Q147" s="236">
        <v>0</v>
      </c>
      <c r="R147" s="236">
        <f>Q147*H147</f>
        <v>0</v>
      </c>
      <c r="S147" s="236">
        <v>0</v>
      </c>
      <c r="T147" s="237">
        <f>S147*H147</f>
        <v>0</v>
      </c>
      <c r="U147" s="39"/>
      <c r="V147" s="39"/>
      <c r="W147" s="39"/>
      <c r="X147" s="39"/>
      <c r="Y147" s="39"/>
      <c r="Z147" s="39"/>
      <c r="AA147" s="39"/>
      <c r="AB147" s="39"/>
      <c r="AC147" s="39"/>
      <c r="AD147" s="39"/>
      <c r="AE147" s="39"/>
      <c r="AR147" s="238" t="s">
        <v>895</v>
      </c>
      <c r="AT147" s="238" t="s">
        <v>343</v>
      </c>
      <c r="AU147" s="238" t="s">
        <v>85</v>
      </c>
      <c r="AY147" s="18" t="s">
        <v>342</v>
      </c>
      <c r="BE147" s="239">
        <f>IF(N147="základní",J147,0)</f>
        <v>0</v>
      </c>
      <c r="BF147" s="239">
        <f>IF(N147="snížená",J147,0)</f>
        <v>0</v>
      </c>
      <c r="BG147" s="239">
        <f>IF(N147="zákl. přenesená",J147,0)</f>
        <v>0</v>
      </c>
      <c r="BH147" s="239">
        <f>IF(N147="sníž. přenesená",J147,0)</f>
        <v>0</v>
      </c>
      <c r="BI147" s="239">
        <f>IF(N147="nulová",J147,0)</f>
        <v>0</v>
      </c>
      <c r="BJ147" s="18" t="s">
        <v>83</v>
      </c>
      <c r="BK147" s="239">
        <f>ROUND(I147*H147,2)</f>
        <v>0</v>
      </c>
      <c r="BL147" s="18" t="s">
        <v>895</v>
      </c>
      <c r="BM147" s="238" t="s">
        <v>5421</v>
      </c>
    </row>
    <row r="148" s="2" customFormat="1">
      <c r="A148" s="39"/>
      <c r="B148" s="40"/>
      <c r="C148" s="41"/>
      <c r="D148" s="240" t="s">
        <v>349</v>
      </c>
      <c r="E148" s="41"/>
      <c r="F148" s="241" t="s">
        <v>4520</v>
      </c>
      <c r="G148" s="41"/>
      <c r="H148" s="41"/>
      <c r="I148" s="242"/>
      <c r="J148" s="41"/>
      <c r="K148" s="41"/>
      <c r="L148" s="45"/>
      <c r="M148" s="243"/>
      <c r="N148" s="244"/>
      <c r="O148" s="92"/>
      <c r="P148" s="92"/>
      <c r="Q148" s="92"/>
      <c r="R148" s="92"/>
      <c r="S148" s="92"/>
      <c r="T148" s="93"/>
      <c r="U148" s="39"/>
      <c r="V148" s="39"/>
      <c r="W148" s="39"/>
      <c r="X148" s="39"/>
      <c r="Y148" s="39"/>
      <c r="Z148" s="39"/>
      <c r="AA148" s="39"/>
      <c r="AB148" s="39"/>
      <c r="AC148" s="39"/>
      <c r="AD148" s="39"/>
      <c r="AE148" s="39"/>
      <c r="AT148" s="18" t="s">
        <v>349</v>
      </c>
      <c r="AU148" s="18" t="s">
        <v>85</v>
      </c>
    </row>
    <row r="149" s="2" customFormat="1" ht="21.75" customHeight="1">
      <c r="A149" s="39"/>
      <c r="B149" s="40"/>
      <c r="C149" s="227" t="s">
        <v>386</v>
      </c>
      <c r="D149" s="227" t="s">
        <v>343</v>
      </c>
      <c r="E149" s="228" t="s">
        <v>4350</v>
      </c>
      <c r="F149" s="229" t="s">
        <v>4351</v>
      </c>
      <c r="G149" s="230" t="s">
        <v>543</v>
      </c>
      <c r="H149" s="231">
        <v>389</v>
      </c>
      <c r="I149" s="232"/>
      <c r="J149" s="233">
        <f>ROUND(I149*H149,2)</f>
        <v>0</v>
      </c>
      <c r="K149" s="229" t="s">
        <v>1</v>
      </c>
      <c r="L149" s="45"/>
      <c r="M149" s="234" t="s">
        <v>1</v>
      </c>
      <c r="N149" s="235" t="s">
        <v>41</v>
      </c>
      <c r="O149" s="92"/>
      <c r="P149" s="236">
        <f>O149*H149</f>
        <v>0</v>
      </c>
      <c r="Q149" s="236">
        <v>0</v>
      </c>
      <c r="R149" s="236">
        <f>Q149*H149</f>
        <v>0</v>
      </c>
      <c r="S149" s="236">
        <v>0</v>
      </c>
      <c r="T149" s="237">
        <f>S149*H149</f>
        <v>0</v>
      </c>
      <c r="U149" s="39"/>
      <c r="V149" s="39"/>
      <c r="W149" s="39"/>
      <c r="X149" s="39"/>
      <c r="Y149" s="39"/>
      <c r="Z149" s="39"/>
      <c r="AA149" s="39"/>
      <c r="AB149" s="39"/>
      <c r="AC149" s="39"/>
      <c r="AD149" s="39"/>
      <c r="AE149" s="39"/>
      <c r="AR149" s="238" t="s">
        <v>895</v>
      </c>
      <c r="AT149" s="238" t="s">
        <v>343</v>
      </c>
      <c r="AU149" s="238" t="s">
        <v>85</v>
      </c>
      <c r="AY149" s="18" t="s">
        <v>342</v>
      </c>
      <c r="BE149" s="239">
        <f>IF(N149="základní",J149,0)</f>
        <v>0</v>
      </c>
      <c r="BF149" s="239">
        <f>IF(N149="snížená",J149,0)</f>
        <v>0</v>
      </c>
      <c r="BG149" s="239">
        <f>IF(N149="zákl. přenesená",J149,0)</f>
        <v>0</v>
      </c>
      <c r="BH149" s="239">
        <f>IF(N149="sníž. přenesená",J149,0)</f>
        <v>0</v>
      </c>
      <c r="BI149" s="239">
        <f>IF(N149="nulová",J149,0)</f>
        <v>0</v>
      </c>
      <c r="BJ149" s="18" t="s">
        <v>83</v>
      </c>
      <c r="BK149" s="239">
        <f>ROUND(I149*H149,2)</f>
        <v>0</v>
      </c>
      <c r="BL149" s="18" t="s">
        <v>895</v>
      </c>
      <c r="BM149" s="238" t="s">
        <v>5422</v>
      </c>
    </row>
    <row r="150" s="2" customFormat="1">
      <c r="A150" s="39"/>
      <c r="B150" s="40"/>
      <c r="C150" s="41"/>
      <c r="D150" s="240" t="s">
        <v>349</v>
      </c>
      <c r="E150" s="41"/>
      <c r="F150" s="241" t="s">
        <v>4351</v>
      </c>
      <c r="G150" s="41"/>
      <c r="H150" s="41"/>
      <c r="I150" s="242"/>
      <c r="J150" s="41"/>
      <c r="K150" s="41"/>
      <c r="L150" s="45"/>
      <c r="M150" s="243"/>
      <c r="N150" s="244"/>
      <c r="O150" s="92"/>
      <c r="P150" s="92"/>
      <c r="Q150" s="92"/>
      <c r="R150" s="92"/>
      <c r="S150" s="92"/>
      <c r="T150" s="93"/>
      <c r="U150" s="39"/>
      <c r="V150" s="39"/>
      <c r="W150" s="39"/>
      <c r="X150" s="39"/>
      <c r="Y150" s="39"/>
      <c r="Z150" s="39"/>
      <c r="AA150" s="39"/>
      <c r="AB150" s="39"/>
      <c r="AC150" s="39"/>
      <c r="AD150" s="39"/>
      <c r="AE150" s="39"/>
      <c r="AT150" s="18" t="s">
        <v>349</v>
      </c>
      <c r="AU150" s="18" t="s">
        <v>85</v>
      </c>
    </row>
    <row r="151" s="2" customFormat="1" ht="16.5" customHeight="1">
      <c r="A151" s="39"/>
      <c r="B151" s="40"/>
      <c r="C151" s="227" t="s">
        <v>392</v>
      </c>
      <c r="D151" s="227" t="s">
        <v>343</v>
      </c>
      <c r="E151" s="228" t="s">
        <v>4353</v>
      </c>
      <c r="F151" s="229" t="s">
        <v>4354</v>
      </c>
      <c r="G151" s="230" t="s">
        <v>442</v>
      </c>
      <c r="H151" s="231">
        <v>68</v>
      </c>
      <c r="I151" s="232"/>
      <c r="J151" s="233">
        <f>ROUND(I151*H151,2)</f>
        <v>0</v>
      </c>
      <c r="K151" s="229" t="s">
        <v>1</v>
      </c>
      <c r="L151" s="45"/>
      <c r="M151" s="234" t="s">
        <v>1</v>
      </c>
      <c r="N151" s="235" t="s">
        <v>41</v>
      </c>
      <c r="O151" s="92"/>
      <c r="P151" s="236">
        <f>O151*H151</f>
        <v>0</v>
      </c>
      <c r="Q151" s="236">
        <v>0</v>
      </c>
      <c r="R151" s="236">
        <f>Q151*H151</f>
        <v>0</v>
      </c>
      <c r="S151" s="236">
        <v>0</v>
      </c>
      <c r="T151" s="237">
        <f>S151*H151</f>
        <v>0</v>
      </c>
      <c r="U151" s="39"/>
      <c r="V151" s="39"/>
      <c r="W151" s="39"/>
      <c r="X151" s="39"/>
      <c r="Y151" s="39"/>
      <c r="Z151" s="39"/>
      <c r="AA151" s="39"/>
      <c r="AB151" s="39"/>
      <c r="AC151" s="39"/>
      <c r="AD151" s="39"/>
      <c r="AE151" s="39"/>
      <c r="AR151" s="238" t="s">
        <v>895</v>
      </c>
      <c r="AT151" s="238" t="s">
        <v>343</v>
      </c>
      <c r="AU151" s="238" t="s">
        <v>85</v>
      </c>
      <c r="AY151" s="18" t="s">
        <v>342</v>
      </c>
      <c r="BE151" s="239">
        <f>IF(N151="základní",J151,0)</f>
        <v>0</v>
      </c>
      <c r="BF151" s="239">
        <f>IF(N151="snížená",J151,0)</f>
        <v>0</v>
      </c>
      <c r="BG151" s="239">
        <f>IF(N151="zákl. přenesená",J151,0)</f>
        <v>0</v>
      </c>
      <c r="BH151" s="239">
        <f>IF(N151="sníž. přenesená",J151,0)</f>
        <v>0</v>
      </c>
      <c r="BI151" s="239">
        <f>IF(N151="nulová",J151,0)</f>
        <v>0</v>
      </c>
      <c r="BJ151" s="18" t="s">
        <v>83</v>
      </c>
      <c r="BK151" s="239">
        <f>ROUND(I151*H151,2)</f>
        <v>0</v>
      </c>
      <c r="BL151" s="18" t="s">
        <v>895</v>
      </c>
      <c r="BM151" s="238" t="s">
        <v>5423</v>
      </c>
    </row>
    <row r="152" s="2" customFormat="1">
      <c r="A152" s="39"/>
      <c r="B152" s="40"/>
      <c r="C152" s="41"/>
      <c r="D152" s="240" t="s">
        <v>349</v>
      </c>
      <c r="E152" s="41"/>
      <c r="F152" s="241" t="s">
        <v>4354</v>
      </c>
      <c r="G152" s="41"/>
      <c r="H152" s="41"/>
      <c r="I152" s="242"/>
      <c r="J152" s="41"/>
      <c r="K152" s="41"/>
      <c r="L152" s="45"/>
      <c r="M152" s="243"/>
      <c r="N152" s="244"/>
      <c r="O152" s="92"/>
      <c r="P152" s="92"/>
      <c r="Q152" s="92"/>
      <c r="R152" s="92"/>
      <c r="S152" s="92"/>
      <c r="T152" s="93"/>
      <c r="U152" s="39"/>
      <c r="V152" s="39"/>
      <c r="W152" s="39"/>
      <c r="X152" s="39"/>
      <c r="Y152" s="39"/>
      <c r="Z152" s="39"/>
      <c r="AA152" s="39"/>
      <c r="AB152" s="39"/>
      <c r="AC152" s="39"/>
      <c r="AD152" s="39"/>
      <c r="AE152" s="39"/>
      <c r="AT152" s="18" t="s">
        <v>349</v>
      </c>
      <c r="AU152" s="18" t="s">
        <v>85</v>
      </c>
    </row>
    <row r="153" s="2" customFormat="1" ht="21.75" customHeight="1">
      <c r="A153" s="39"/>
      <c r="B153" s="40"/>
      <c r="C153" s="227" t="s">
        <v>397</v>
      </c>
      <c r="D153" s="227" t="s">
        <v>343</v>
      </c>
      <c r="E153" s="228" t="s">
        <v>5424</v>
      </c>
      <c r="F153" s="229" t="s">
        <v>5425</v>
      </c>
      <c r="G153" s="230" t="s">
        <v>442</v>
      </c>
      <c r="H153" s="231">
        <v>1</v>
      </c>
      <c r="I153" s="232"/>
      <c r="J153" s="233">
        <f>ROUND(I153*H153,2)</f>
        <v>0</v>
      </c>
      <c r="K153" s="229" t="s">
        <v>1</v>
      </c>
      <c r="L153" s="45"/>
      <c r="M153" s="234" t="s">
        <v>1</v>
      </c>
      <c r="N153" s="235" t="s">
        <v>41</v>
      </c>
      <c r="O153" s="92"/>
      <c r="P153" s="236">
        <f>O153*H153</f>
        <v>0</v>
      </c>
      <c r="Q153" s="236">
        <v>0</v>
      </c>
      <c r="R153" s="236">
        <f>Q153*H153</f>
        <v>0</v>
      </c>
      <c r="S153" s="236">
        <v>0</v>
      </c>
      <c r="T153" s="237">
        <f>S153*H153</f>
        <v>0</v>
      </c>
      <c r="U153" s="39"/>
      <c r="V153" s="39"/>
      <c r="W153" s="39"/>
      <c r="X153" s="39"/>
      <c r="Y153" s="39"/>
      <c r="Z153" s="39"/>
      <c r="AA153" s="39"/>
      <c r="AB153" s="39"/>
      <c r="AC153" s="39"/>
      <c r="AD153" s="39"/>
      <c r="AE153" s="39"/>
      <c r="AR153" s="238" t="s">
        <v>895</v>
      </c>
      <c r="AT153" s="238" t="s">
        <v>343</v>
      </c>
      <c r="AU153" s="238" t="s">
        <v>85</v>
      </c>
      <c r="AY153" s="18" t="s">
        <v>342</v>
      </c>
      <c r="BE153" s="239">
        <f>IF(N153="základní",J153,0)</f>
        <v>0</v>
      </c>
      <c r="BF153" s="239">
        <f>IF(N153="snížená",J153,0)</f>
        <v>0</v>
      </c>
      <c r="BG153" s="239">
        <f>IF(N153="zákl. přenesená",J153,0)</f>
        <v>0</v>
      </c>
      <c r="BH153" s="239">
        <f>IF(N153="sníž. přenesená",J153,0)</f>
        <v>0</v>
      </c>
      <c r="BI153" s="239">
        <f>IF(N153="nulová",J153,0)</f>
        <v>0</v>
      </c>
      <c r="BJ153" s="18" t="s">
        <v>83</v>
      </c>
      <c r="BK153" s="239">
        <f>ROUND(I153*H153,2)</f>
        <v>0</v>
      </c>
      <c r="BL153" s="18" t="s">
        <v>895</v>
      </c>
      <c r="BM153" s="238" t="s">
        <v>5426</v>
      </c>
    </row>
    <row r="154" s="2" customFormat="1">
      <c r="A154" s="39"/>
      <c r="B154" s="40"/>
      <c r="C154" s="41"/>
      <c r="D154" s="240" t="s">
        <v>349</v>
      </c>
      <c r="E154" s="41"/>
      <c r="F154" s="241" t="s">
        <v>5425</v>
      </c>
      <c r="G154" s="41"/>
      <c r="H154" s="41"/>
      <c r="I154" s="242"/>
      <c r="J154" s="41"/>
      <c r="K154" s="41"/>
      <c r="L154" s="45"/>
      <c r="M154" s="243"/>
      <c r="N154" s="244"/>
      <c r="O154" s="92"/>
      <c r="P154" s="92"/>
      <c r="Q154" s="92"/>
      <c r="R154" s="92"/>
      <c r="S154" s="92"/>
      <c r="T154" s="93"/>
      <c r="U154" s="39"/>
      <c r="V154" s="39"/>
      <c r="W154" s="39"/>
      <c r="X154" s="39"/>
      <c r="Y154" s="39"/>
      <c r="Z154" s="39"/>
      <c r="AA154" s="39"/>
      <c r="AB154" s="39"/>
      <c r="AC154" s="39"/>
      <c r="AD154" s="39"/>
      <c r="AE154" s="39"/>
      <c r="AT154" s="18" t="s">
        <v>349</v>
      </c>
      <c r="AU154" s="18" t="s">
        <v>85</v>
      </c>
    </row>
    <row r="155" s="2" customFormat="1" ht="21.75" customHeight="1">
      <c r="A155" s="39"/>
      <c r="B155" s="40"/>
      <c r="C155" s="227" t="s">
        <v>401</v>
      </c>
      <c r="D155" s="227" t="s">
        <v>343</v>
      </c>
      <c r="E155" s="228" t="s">
        <v>5427</v>
      </c>
      <c r="F155" s="229" t="s">
        <v>5428</v>
      </c>
      <c r="G155" s="230" t="s">
        <v>543</v>
      </c>
      <c r="H155" s="231">
        <v>130</v>
      </c>
      <c r="I155" s="232"/>
      <c r="J155" s="233">
        <f>ROUND(I155*H155,2)</f>
        <v>0</v>
      </c>
      <c r="K155" s="229" t="s">
        <v>1</v>
      </c>
      <c r="L155" s="45"/>
      <c r="M155" s="234" t="s">
        <v>1</v>
      </c>
      <c r="N155" s="235" t="s">
        <v>41</v>
      </c>
      <c r="O155" s="92"/>
      <c r="P155" s="236">
        <f>O155*H155</f>
        <v>0</v>
      </c>
      <c r="Q155" s="236">
        <v>0</v>
      </c>
      <c r="R155" s="236">
        <f>Q155*H155</f>
        <v>0</v>
      </c>
      <c r="S155" s="236">
        <v>0</v>
      </c>
      <c r="T155" s="237">
        <f>S155*H155</f>
        <v>0</v>
      </c>
      <c r="U155" s="39"/>
      <c r="V155" s="39"/>
      <c r="W155" s="39"/>
      <c r="X155" s="39"/>
      <c r="Y155" s="39"/>
      <c r="Z155" s="39"/>
      <c r="AA155" s="39"/>
      <c r="AB155" s="39"/>
      <c r="AC155" s="39"/>
      <c r="AD155" s="39"/>
      <c r="AE155" s="39"/>
      <c r="AR155" s="238" t="s">
        <v>895</v>
      </c>
      <c r="AT155" s="238" t="s">
        <v>343</v>
      </c>
      <c r="AU155" s="238" t="s">
        <v>85</v>
      </c>
      <c r="AY155" s="18" t="s">
        <v>342</v>
      </c>
      <c r="BE155" s="239">
        <f>IF(N155="základní",J155,0)</f>
        <v>0</v>
      </c>
      <c r="BF155" s="239">
        <f>IF(N155="snížená",J155,0)</f>
        <v>0</v>
      </c>
      <c r="BG155" s="239">
        <f>IF(N155="zákl. přenesená",J155,0)</f>
        <v>0</v>
      </c>
      <c r="BH155" s="239">
        <f>IF(N155="sníž. přenesená",J155,0)</f>
        <v>0</v>
      </c>
      <c r="BI155" s="239">
        <f>IF(N155="nulová",J155,0)</f>
        <v>0</v>
      </c>
      <c r="BJ155" s="18" t="s">
        <v>83</v>
      </c>
      <c r="BK155" s="239">
        <f>ROUND(I155*H155,2)</f>
        <v>0</v>
      </c>
      <c r="BL155" s="18" t="s">
        <v>895</v>
      </c>
      <c r="BM155" s="238" t="s">
        <v>5429</v>
      </c>
    </row>
    <row r="156" s="2" customFormat="1">
      <c r="A156" s="39"/>
      <c r="B156" s="40"/>
      <c r="C156" s="41"/>
      <c r="D156" s="240" t="s">
        <v>349</v>
      </c>
      <c r="E156" s="41"/>
      <c r="F156" s="241" t="s">
        <v>5428</v>
      </c>
      <c r="G156" s="41"/>
      <c r="H156" s="41"/>
      <c r="I156" s="242"/>
      <c r="J156" s="41"/>
      <c r="K156" s="41"/>
      <c r="L156" s="45"/>
      <c r="M156" s="243"/>
      <c r="N156" s="244"/>
      <c r="O156" s="92"/>
      <c r="P156" s="92"/>
      <c r="Q156" s="92"/>
      <c r="R156" s="92"/>
      <c r="S156" s="92"/>
      <c r="T156" s="93"/>
      <c r="U156" s="39"/>
      <c r="V156" s="39"/>
      <c r="W156" s="39"/>
      <c r="X156" s="39"/>
      <c r="Y156" s="39"/>
      <c r="Z156" s="39"/>
      <c r="AA156" s="39"/>
      <c r="AB156" s="39"/>
      <c r="AC156" s="39"/>
      <c r="AD156" s="39"/>
      <c r="AE156" s="39"/>
      <c r="AT156" s="18" t="s">
        <v>349</v>
      </c>
      <c r="AU156" s="18" t="s">
        <v>85</v>
      </c>
    </row>
    <row r="157" s="2" customFormat="1" ht="21.75" customHeight="1">
      <c r="A157" s="39"/>
      <c r="B157" s="40"/>
      <c r="C157" s="227" t="s">
        <v>408</v>
      </c>
      <c r="D157" s="227" t="s">
        <v>343</v>
      </c>
      <c r="E157" s="228" t="s">
        <v>5430</v>
      </c>
      <c r="F157" s="229" t="s">
        <v>5431</v>
      </c>
      <c r="G157" s="230" t="s">
        <v>543</v>
      </c>
      <c r="H157" s="231">
        <v>380</v>
      </c>
      <c r="I157" s="232"/>
      <c r="J157" s="233">
        <f>ROUND(I157*H157,2)</f>
        <v>0</v>
      </c>
      <c r="K157" s="229" t="s">
        <v>1</v>
      </c>
      <c r="L157" s="45"/>
      <c r="M157" s="234" t="s">
        <v>1</v>
      </c>
      <c r="N157" s="235" t="s">
        <v>41</v>
      </c>
      <c r="O157" s="92"/>
      <c r="P157" s="236">
        <f>O157*H157</f>
        <v>0</v>
      </c>
      <c r="Q157" s="236">
        <v>0</v>
      </c>
      <c r="R157" s="236">
        <f>Q157*H157</f>
        <v>0</v>
      </c>
      <c r="S157" s="236">
        <v>0</v>
      </c>
      <c r="T157" s="237">
        <f>S157*H157</f>
        <v>0</v>
      </c>
      <c r="U157" s="39"/>
      <c r="V157" s="39"/>
      <c r="W157" s="39"/>
      <c r="X157" s="39"/>
      <c r="Y157" s="39"/>
      <c r="Z157" s="39"/>
      <c r="AA157" s="39"/>
      <c r="AB157" s="39"/>
      <c r="AC157" s="39"/>
      <c r="AD157" s="39"/>
      <c r="AE157" s="39"/>
      <c r="AR157" s="238" t="s">
        <v>895</v>
      </c>
      <c r="AT157" s="238" t="s">
        <v>343</v>
      </c>
      <c r="AU157" s="238" t="s">
        <v>85</v>
      </c>
      <c r="AY157" s="18" t="s">
        <v>342</v>
      </c>
      <c r="BE157" s="239">
        <f>IF(N157="základní",J157,0)</f>
        <v>0</v>
      </c>
      <c r="BF157" s="239">
        <f>IF(N157="snížená",J157,0)</f>
        <v>0</v>
      </c>
      <c r="BG157" s="239">
        <f>IF(N157="zákl. přenesená",J157,0)</f>
        <v>0</v>
      </c>
      <c r="BH157" s="239">
        <f>IF(N157="sníž. přenesená",J157,0)</f>
        <v>0</v>
      </c>
      <c r="BI157" s="239">
        <f>IF(N157="nulová",J157,0)</f>
        <v>0</v>
      </c>
      <c r="BJ157" s="18" t="s">
        <v>83</v>
      </c>
      <c r="BK157" s="239">
        <f>ROUND(I157*H157,2)</f>
        <v>0</v>
      </c>
      <c r="BL157" s="18" t="s">
        <v>895</v>
      </c>
      <c r="BM157" s="238" t="s">
        <v>5432</v>
      </c>
    </row>
    <row r="158" s="2" customFormat="1">
      <c r="A158" s="39"/>
      <c r="B158" s="40"/>
      <c r="C158" s="41"/>
      <c r="D158" s="240" t="s">
        <v>349</v>
      </c>
      <c r="E158" s="41"/>
      <c r="F158" s="241" t="s">
        <v>5431</v>
      </c>
      <c r="G158" s="41"/>
      <c r="H158" s="41"/>
      <c r="I158" s="242"/>
      <c r="J158" s="41"/>
      <c r="K158" s="41"/>
      <c r="L158" s="45"/>
      <c r="M158" s="243"/>
      <c r="N158" s="244"/>
      <c r="O158" s="92"/>
      <c r="P158" s="92"/>
      <c r="Q158" s="92"/>
      <c r="R158" s="92"/>
      <c r="S158" s="92"/>
      <c r="T158" s="93"/>
      <c r="U158" s="39"/>
      <c r="V158" s="39"/>
      <c r="W158" s="39"/>
      <c r="X158" s="39"/>
      <c r="Y158" s="39"/>
      <c r="Z158" s="39"/>
      <c r="AA158" s="39"/>
      <c r="AB158" s="39"/>
      <c r="AC158" s="39"/>
      <c r="AD158" s="39"/>
      <c r="AE158" s="39"/>
      <c r="AT158" s="18" t="s">
        <v>349</v>
      </c>
      <c r="AU158" s="18" t="s">
        <v>85</v>
      </c>
    </row>
    <row r="159" s="2" customFormat="1" ht="16.5" customHeight="1">
      <c r="A159" s="39"/>
      <c r="B159" s="40"/>
      <c r="C159" s="227" t="s">
        <v>8</v>
      </c>
      <c r="D159" s="227" t="s">
        <v>343</v>
      </c>
      <c r="E159" s="228" t="s">
        <v>5433</v>
      </c>
      <c r="F159" s="229" t="s">
        <v>5434</v>
      </c>
      <c r="G159" s="230" t="s">
        <v>543</v>
      </c>
      <c r="H159" s="231">
        <v>428</v>
      </c>
      <c r="I159" s="232"/>
      <c r="J159" s="233">
        <f>ROUND(I159*H159,2)</f>
        <v>0</v>
      </c>
      <c r="K159" s="229" t="s">
        <v>1</v>
      </c>
      <c r="L159" s="45"/>
      <c r="M159" s="234" t="s">
        <v>1</v>
      </c>
      <c r="N159" s="235" t="s">
        <v>41</v>
      </c>
      <c r="O159" s="92"/>
      <c r="P159" s="236">
        <f>O159*H159</f>
        <v>0</v>
      </c>
      <c r="Q159" s="236">
        <v>0</v>
      </c>
      <c r="R159" s="236">
        <f>Q159*H159</f>
        <v>0</v>
      </c>
      <c r="S159" s="236">
        <v>0</v>
      </c>
      <c r="T159" s="237">
        <f>S159*H159</f>
        <v>0</v>
      </c>
      <c r="U159" s="39"/>
      <c r="V159" s="39"/>
      <c r="W159" s="39"/>
      <c r="X159" s="39"/>
      <c r="Y159" s="39"/>
      <c r="Z159" s="39"/>
      <c r="AA159" s="39"/>
      <c r="AB159" s="39"/>
      <c r="AC159" s="39"/>
      <c r="AD159" s="39"/>
      <c r="AE159" s="39"/>
      <c r="AR159" s="238" t="s">
        <v>895</v>
      </c>
      <c r="AT159" s="238" t="s">
        <v>343</v>
      </c>
      <c r="AU159" s="238" t="s">
        <v>85</v>
      </c>
      <c r="AY159" s="18" t="s">
        <v>342</v>
      </c>
      <c r="BE159" s="239">
        <f>IF(N159="základní",J159,0)</f>
        <v>0</v>
      </c>
      <c r="BF159" s="239">
        <f>IF(N159="snížená",J159,0)</f>
        <v>0</v>
      </c>
      <c r="BG159" s="239">
        <f>IF(N159="zákl. přenesená",J159,0)</f>
        <v>0</v>
      </c>
      <c r="BH159" s="239">
        <f>IF(N159="sníž. přenesená",J159,0)</f>
        <v>0</v>
      </c>
      <c r="BI159" s="239">
        <f>IF(N159="nulová",J159,0)</f>
        <v>0</v>
      </c>
      <c r="BJ159" s="18" t="s">
        <v>83</v>
      </c>
      <c r="BK159" s="239">
        <f>ROUND(I159*H159,2)</f>
        <v>0</v>
      </c>
      <c r="BL159" s="18" t="s">
        <v>895</v>
      </c>
      <c r="BM159" s="238" t="s">
        <v>5435</v>
      </c>
    </row>
    <row r="160" s="2" customFormat="1">
      <c r="A160" s="39"/>
      <c r="B160" s="40"/>
      <c r="C160" s="41"/>
      <c r="D160" s="240" t="s">
        <v>349</v>
      </c>
      <c r="E160" s="41"/>
      <c r="F160" s="241" t="s">
        <v>5434</v>
      </c>
      <c r="G160" s="41"/>
      <c r="H160" s="41"/>
      <c r="I160" s="242"/>
      <c r="J160" s="41"/>
      <c r="K160" s="41"/>
      <c r="L160" s="45"/>
      <c r="M160" s="243"/>
      <c r="N160" s="244"/>
      <c r="O160" s="92"/>
      <c r="P160" s="92"/>
      <c r="Q160" s="92"/>
      <c r="R160" s="92"/>
      <c r="S160" s="92"/>
      <c r="T160" s="93"/>
      <c r="U160" s="39"/>
      <c r="V160" s="39"/>
      <c r="W160" s="39"/>
      <c r="X160" s="39"/>
      <c r="Y160" s="39"/>
      <c r="Z160" s="39"/>
      <c r="AA160" s="39"/>
      <c r="AB160" s="39"/>
      <c r="AC160" s="39"/>
      <c r="AD160" s="39"/>
      <c r="AE160" s="39"/>
      <c r="AT160" s="18" t="s">
        <v>349</v>
      </c>
      <c r="AU160" s="18" t="s">
        <v>85</v>
      </c>
    </row>
    <row r="161" s="2" customFormat="1" ht="16.5" customHeight="1">
      <c r="A161" s="39"/>
      <c r="B161" s="40"/>
      <c r="C161" s="227" t="s">
        <v>419</v>
      </c>
      <c r="D161" s="227" t="s">
        <v>343</v>
      </c>
      <c r="E161" s="228" t="s">
        <v>4365</v>
      </c>
      <c r="F161" s="229" t="s">
        <v>4366</v>
      </c>
      <c r="G161" s="230" t="s">
        <v>442</v>
      </c>
      <c r="H161" s="231">
        <v>32</v>
      </c>
      <c r="I161" s="232"/>
      <c r="J161" s="233">
        <f>ROUND(I161*H161,2)</f>
        <v>0</v>
      </c>
      <c r="K161" s="229" t="s">
        <v>1</v>
      </c>
      <c r="L161" s="45"/>
      <c r="M161" s="234" t="s">
        <v>1</v>
      </c>
      <c r="N161" s="235" t="s">
        <v>41</v>
      </c>
      <c r="O161" s="92"/>
      <c r="P161" s="236">
        <f>O161*H161</f>
        <v>0</v>
      </c>
      <c r="Q161" s="236">
        <v>0</v>
      </c>
      <c r="R161" s="236">
        <f>Q161*H161</f>
        <v>0</v>
      </c>
      <c r="S161" s="236">
        <v>0</v>
      </c>
      <c r="T161" s="237">
        <f>S161*H161</f>
        <v>0</v>
      </c>
      <c r="U161" s="39"/>
      <c r="V161" s="39"/>
      <c r="W161" s="39"/>
      <c r="X161" s="39"/>
      <c r="Y161" s="39"/>
      <c r="Z161" s="39"/>
      <c r="AA161" s="39"/>
      <c r="AB161" s="39"/>
      <c r="AC161" s="39"/>
      <c r="AD161" s="39"/>
      <c r="AE161" s="39"/>
      <c r="AR161" s="238" t="s">
        <v>895</v>
      </c>
      <c r="AT161" s="238" t="s">
        <v>343</v>
      </c>
      <c r="AU161" s="238" t="s">
        <v>85</v>
      </c>
      <c r="AY161" s="18" t="s">
        <v>342</v>
      </c>
      <c r="BE161" s="239">
        <f>IF(N161="základní",J161,0)</f>
        <v>0</v>
      </c>
      <c r="BF161" s="239">
        <f>IF(N161="snížená",J161,0)</f>
        <v>0</v>
      </c>
      <c r="BG161" s="239">
        <f>IF(N161="zákl. přenesená",J161,0)</f>
        <v>0</v>
      </c>
      <c r="BH161" s="239">
        <f>IF(N161="sníž. přenesená",J161,0)</f>
        <v>0</v>
      </c>
      <c r="BI161" s="239">
        <f>IF(N161="nulová",J161,0)</f>
        <v>0</v>
      </c>
      <c r="BJ161" s="18" t="s">
        <v>83</v>
      </c>
      <c r="BK161" s="239">
        <f>ROUND(I161*H161,2)</f>
        <v>0</v>
      </c>
      <c r="BL161" s="18" t="s">
        <v>895</v>
      </c>
      <c r="BM161" s="238" t="s">
        <v>5436</v>
      </c>
    </row>
    <row r="162" s="2" customFormat="1">
      <c r="A162" s="39"/>
      <c r="B162" s="40"/>
      <c r="C162" s="41"/>
      <c r="D162" s="240" t="s">
        <v>349</v>
      </c>
      <c r="E162" s="41"/>
      <c r="F162" s="241" t="s">
        <v>4366</v>
      </c>
      <c r="G162" s="41"/>
      <c r="H162" s="41"/>
      <c r="I162" s="242"/>
      <c r="J162" s="41"/>
      <c r="K162" s="41"/>
      <c r="L162" s="45"/>
      <c r="M162" s="243"/>
      <c r="N162" s="244"/>
      <c r="O162" s="92"/>
      <c r="P162" s="92"/>
      <c r="Q162" s="92"/>
      <c r="R162" s="92"/>
      <c r="S162" s="92"/>
      <c r="T162" s="93"/>
      <c r="U162" s="39"/>
      <c r="V162" s="39"/>
      <c r="W162" s="39"/>
      <c r="X162" s="39"/>
      <c r="Y162" s="39"/>
      <c r="Z162" s="39"/>
      <c r="AA162" s="39"/>
      <c r="AB162" s="39"/>
      <c r="AC162" s="39"/>
      <c r="AD162" s="39"/>
      <c r="AE162" s="39"/>
      <c r="AT162" s="18" t="s">
        <v>349</v>
      </c>
      <c r="AU162" s="18" t="s">
        <v>85</v>
      </c>
    </row>
    <row r="163" s="2" customFormat="1" ht="16.5" customHeight="1">
      <c r="A163" s="39"/>
      <c r="B163" s="40"/>
      <c r="C163" s="227" t="s">
        <v>423</v>
      </c>
      <c r="D163" s="227" t="s">
        <v>343</v>
      </c>
      <c r="E163" s="228" t="s">
        <v>4368</v>
      </c>
      <c r="F163" s="229" t="s">
        <v>4535</v>
      </c>
      <c r="G163" s="230" t="s">
        <v>442</v>
      </c>
      <c r="H163" s="231">
        <v>3</v>
      </c>
      <c r="I163" s="232"/>
      <c r="J163" s="233">
        <f>ROUND(I163*H163,2)</f>
        <v>0</v>
      </c>
      <c r="K163" s="229" t="s">
        <v>1</v>
      </c>
      <c r="L163" s="45"/>
      <c r="M163" s="234" t="s">
        <v>1</v>
      </c>
      <c r="N163" s="235" t="s">
        <v>41</v>
      </c>
      <c r="O163" s="92"/>
      <c r="P163" s="236">
        <f>O163*H163</f>
        <v>0</v>
      </c>
      <c r="Q163" s="236">
        <v>0</v>
      </c>
      <c r="R163" s="236">
        <f>Q163*H163</f>
        <v>0</v>
      </c>
      <c r="S163" s="236">
        <v>0</v>
      </c>
      <c r="T163" s="237">
        <f>S163*H163</f>
        <v>0</v>
      </c>
      <c r="U163" s="39"/>
      <c r="V163" s="39"/>
      <c r="W163" s="39"/>
      <c r="X163" s="39"/>
      <c r="Y163" s="39"/>
      <c r="Z163" s="39"/>
      <c r="AA163" s="39"/>
      <c r="AB163" s="39"/>
      <c r="AC163" s="39"/>
      <c r="AD163" s="39"/>
      <c r="AE163" s="39"/>
      <c r="AR163" s="238" t="s">
        <v>895</v>
      </c>
      <c r="AT163" s="238" t="s">
        <v>343</v>
      </c>
      <c r="AU163" s="238" t="s">
        <v>85</v>
      </c>
      <c r="AY163" s="18" t="s">
        <v>342</v>
      </c>
      <c r="BE163" s="239">
        <f>IF(N163="základní",J163,0)</f>
        <v>0</v>
      </c>
      <c r="BF163" s="239">
        <f>IF(N163="snížená",J163,0)</f>
        <v>0</v>
      </c>
      <c r="BG163" s="239">
        <f>IF(N163="zákl. přenesená",J163,0)</f>
        <v>0</v>
      </c>
      <c r="BH163" s="239">
        <f>IF(N163="sníž. přenesená",J163,0)</f>
        <v>0</v>
      </c>
      <c r="BI163" s="239">
        <f>IF(N163="nulová",J163,0)</f>
        <v>0</v>
      </c>
      <c r="BJ163" s="18" t="s">
        <v>83</v>
      </c>
      <c r="BK163" s="239">
        <f>ROUND(I163*H163,2)</f>
        <v>0</v>
      </c>
      <c r="BL163" s="18" t="s">
        <v>895</v>
      </c>
      <c r="BM163" s="238" t="s">
        <v>5437</v>
      </c>
    </row>
    <row r="164" s="2" customFormat="1">
      <c r="A164" s="39"/>
      <c r="B164" s="40"/>
      <c r="C164" s="41"/>
      <c r="D164" s="240" t="s">
        <v>349</v>
      </c>
      <c r="E164" s="41"/>
      <c r="F164" s="241" t="s">
        <v>4535</v>
      </c>
      <c r="G164" s="41"/>
      <c r="H164" s="41"/>
      <c r="I164" s="242"/>
      <c r="J164" s="41"/>
      <c r="K164" s="41"/>
      <c r="L164" s="45"/>
      <c r="M164" s="243"/>
      <c r="N164" s="244"/>
      <c r="O164" s="92"/>
      <c r="P164" s="92"/>
      <c r="Q164" s="92"/>
      <c r="R164" s="92"/>
      <c r="S164" s="92"/>
      <c r="T164" s="93"/>
      <c r="U164" s="39"/>
      <c r="V164" s="39"/>
      <c r="W164" s="39"/>
      <c r="X164" s="39"/>
      <c r="Y164" s="39"/>
      <c r="Z164" s="39"/>
      <c r="AA164" s="39"/>
      <c r="AB164" s="39"/>
      <c r="AC164" s="39"/>
      <c r="AD164" s="39"/>
      <c r="AE164" s="39"/>
      <c r="AT164" s="18" t="s">
        <v>349</v>
      </c>
      <c r="AU164" s="18" t="s">
        <v>85</v>
      </c>
    </row>
    <row r="165" s="2" customFormat="1" ht="24.15" customHeight="1">
      <c r="A165" s="39"/>
      <c r="B165" s="40"/>
      <c r="C165" s="227" t="s">
        <v>428</v>
      </c>
      <c r="D165" s="227" t="s">
        <v>343</v>
      </c>
      <c r="E165" s="228" t="s">
        <v>4371</v>
      </c>
      <c r="F165" s="229" t="s">
        <v>4541</v>
      </c>
      <c r="G165" s="230" t="s">
        <v>442</v>
      </c>
      <c r="H165" s="231">
        <v>13</v>
      </c>
      <c r="I165" s="232"/>
      <c r="J165" s="233">
        <f>ROUND(I165*H165,2)</f>
        <v>0</v>
      </c>
      <c r="K165" s="229" t="s">
        <v>1</v>
      </c>
      <c r="L165" s="45"/>
      <c r="M165" s="234" t="s">
        <v>1</v>
      </c>
      <c r="N165" s="235" t="s">
        <v>41</v>
      </c>
      <c r="O165" s="92"/>
      <c r="P165" s="236">
        <f>O165*H165</f>
        <v>0</v>
      </c>
      <c r="Q165" s="236">
        <v>0</v>
      </c>
      <c r="R165" s="236">
        <f>Q165*H165</f>
        <v>0</v>
      </c>
      <c r="S165" s="236">
        <v>0</v>
      </c>
      <c r="T165" s="237">
        <f>S165*H165</f>
        <v>0</v>
      </c>
      <c r="U165" s="39"/>
      <c r="V165" s="39"/>
      <c r="W165" s="39"/>
      <c r="X165" s="39"/>
      <c r="Y165" s="39"/>
      <c r="Z165" s="39"/>
      <c r="AA165" s="39"/>
      <c r="AB165" s="39"/>
      <c r="AC165" s="39"/>
      <c r="AD165" s="39"/>
      <c r="AE165" s="39"/>
      <c r="AR165" s="238" t="s">
        <v>895</v>
      </c>
      <c r="AT165" s="238" t="s">
        <v>343</v>
      </c>
      <c r="AU165" s="238" t="s">
        <v>85</v>
      </c>
      <c r="AY165" s="18" t="s">
        <v>342</v>
      </c>
      <c r="BE165" s="239">
        <f>IF(N165="základní",J165,0)</f>
        <v>0</v>
      </c>
      <c r="BF165" s="239">
        <f>IF(N165="snížená",J165,0)</f>
        <v>0</v>
      </c>
      <c r="BG165" s="239">
        <f>IF(N165="zákl. přenesená",J165,0)</f>
        <v>0</v>
      </c>
      <c r="BH165" s="239">
        <f>IF(N165="sníž. přenesená",J165,0)</f>
        <v>0</v>
      </c>
      <c r="BI165" s="239">
        <f>IF(N165="nulová",J165,0)</f>
        <v>0</v>
      </c>
      <c r="BJ165" s="18" t="s">
        <v>83</v>
      </c>
      <c r="BK165" s="239">
        <f>ROUND(I165*H165,2)</f>
        <v>0</v>
      </c>
      <c r="BL165" s="18" t="s">
        <v>895</v>
      </c>
      <c r="BM165" s="238" t="s">
        <v>5438</v>
      </c>
    </row>
    <row r="166" s="2" customFormat="1">
      <c r="A166" s="39"/>
      <c r="B166" s="40"/>
      <c r="C166" s="41"/>
      <c r="D166" s="240" t="s">
        <v>349</v>
      </c>
      <c r="E166" s="41"/>
      <c r="F166" s="241" t="s">
        <v>4541</v>
      </c>
      <c r="G166" s="41"/>
      <c r="H166" s="41"/>
      <c r="I166" s="242"/>
      <c r="J166" s="41"/>
      <c r="K166" s="41"/>
      <c r="L166" s="45"/>
      <c r="M166" s="243"/>
      <c r="N166" s="244"/>
      <c r="O166" s="92"/>
      <c r="P166" s="92"/>
      <c r="Q166" s="92"/>
      <c r="R166" s="92"/>
      <c r="S166" s="92"/>
      <c r="T166" s="93"/>
      <c r="U166" s="39"/>
      <c r="V166" s="39"/>
      <c r="W166" s="39"/>
      <c r="X166" s="39"/>
      <c r="Y166" s="39"/>
      <c r="Z166" s="39"/>
      <c r="AA166" s="39"/>
      <c r="AB166" s="39"/>
      <c r="AC166" s="39"/>
      <c r="AD166" s="39"/>
      <c r="AE166" s="39"/>
      <c r="AT166" s="18" t="s">
        <v>349</v>
      </c>
      <c r="AU166" s="18" t="s">
        <v>85</v>
      </c>
    </row>
    <row r="167" s="2" customFormat="1" ht="16.5" customHeight="1">
      <c r="A167" s="39"/>
      <c r="B167" s="40"/>
      <c r="C167" s="227" t="s">
        <v>606</v>
      </c>
      <c r="D167" s="227" t="s">
        <v>343</v>
      </c>
      <c r="E167" s="228" t="s">
        <v>4374</v>
      </c>
      <c r="F167" s="229" t="s">
        <v>4547</v>
      </c>
      <c r="G167" s="230" t="s">
        <v>442</v>
      </c>
      <c r="H167" s="231">
        <v>13</v>
      </c>
      <c r="I167" s="232"/>
      <c r="J167" s="233">
        <f>ROUND(I167*H167,2)</f>
        <v>0</v>
      </c>
      <c r="K167" s="229" t="s">
        <v>1</v>
      </c>
      <c r="L167" s="45"/>
      <c r="M167" s="234" t="s">
        <v>1</v>
      </c>
      <c r="N167" s="235" t="s">
        <v>41</v>
      </c>
      <c r="O167" s="92"/>
      <c r="P167" s="236">
        <f>O167*H167</f>
        <v>0</v>
      </c>
      <c r="Q167" s="236">
        <v>0</v>
      </c>
      <c r="R167" s="236">
        <f>Q167*H167</f>
        <v>0</v>
      </c>
      <c r="S167" s="236">
        <v>0</v>
      </c>
      <c r="T167" s="237">
        <f>S167*H167</f>
        <v>0</v>
      </c>
      <c r="U167" s="39"/>
      <c r="V167" s="39"/>
      <c r="W167" s="39"/>
      <c r="X167" s="39"/>
      <c r="Y167" s="39"/>
      <c r="Z167" s="39"/>
      <c r="AA167" s="39"/>
      <c r="AB167" s="39"/>
      <c r="AC167" s="39"/>
      <c r="AD167" s="39"/>
      <c r="AE167" s="39"/>
      <c r="AR167" s="238" t="s">
        <v>895</v>
      </c>
      <c r="AT167" s="238" t="s">
        <v>343</v>
      </c>
      <c r="AU167" s="238" t="s">
        <v>85</v>
      </c>
      <c r="AY167" s="18" t="s">
        <v>342</v>
      </c>
      <c r="BE167" s="239">
        <f>IF(N167="základní",J167,0)</f>
        <v>0</v>
      </c>
      <c r="BF167" s="239">
        <f>IF(N167="snížená",J167,0)</f>
        <v>0</v>
      </c>
      <c r="BG167" s="239">
        <f>IF(N167="zákl. přenesená",J167,0)</f>
        <v>0</v>
      </c>
      <c r="BH167" s="239">
        <f>IF(N167="sníž. přenesená",J167,0)</f>
        <v>0</v>
      </c>
      <c r="BI167" s="239">
        <f>IF(N167="nulová",J167,0)</f>
        <v>0</v>
      </c>
      <c r="BJ167" s="18" t="s">
        <v>83</v>
      </c>
      <c r="BK167" s="239">
        <f>ROUND(I167*H167,2)</f>
        <v>0</v>
      </c>
      <c r="BL167" s="18" t="s">
        <v>895</v>
      </c>
      <c r="BM167" s="238" t="s">
        <v>5439</v>
      </c>
    </row>
    <row r="168" s="2" customFormat="1">
      <c r="A168" s="39"/>
      <c r="B168" s="40"/>
      <c r="C168" s="41"/>
      <c r="D168" s="240" t="s">
        <v>349</v>
      </c>
      <c r="E168" s="41"/>
      <c r="F168" s="241" t="s">
        <v>4547</v>
      </c>
      <c r="G168" s="41"/>
      <c r="H168" s="41"/>
      <c r="I168" s="242"/>
      <c r="J168" s="41"/>
      <c r="K168" s="41"/>
      <c r="L168" s="45"/>
      <c r="M168" s="243"/>
      <c r="N168" s="244"/>
      <c r="O168" s="92"/>
      <c r="P168" s="92"/>
      <c r="Q168" s="92"/>
      <c r="R168" s="92"/>
      <c r="S168" s="92"/>
      <c r="T168" s="93"/>
      <c r="U168" s="39"/>
      <c r="V168" s="39"/>
      <c r="W168" s="39"/>
      <c r="X168" s="39"/>
      <c r="Y168" s="39"/>
      <c r="Z168" s="39"/>
      <c r="AA168" s="39"/>
      <c r="AB168" s="39"/>
      <c r="AC168" s="39"/>
      <c r="AD168" s="39"/>
      <c r="AE168" s="39"/>
      <c r="AT168" s="18" t="s">
        <v>349</v>
      </c>
      <c r="AU168" s="18" t="s">
        <v>85</v>
      </c>
    </row>
    <row r="169" s="2" customFormat="1" ht="16.5" customHeight="1">
      <c r="A169" s="39"/>
      <c r="B169" s="40"/>
      <c r="C169" s="227" t="s">
        <v>613</v>
      </c>
      <c r="D169" s="227" t="s">
        <v>343</v>
      </c>
      <c r="E169" s="228" t="s">
        <v>4377</v>
      </c>
      <c r="F169" s="229" t="s">
        <v>4378</v>
      </c>
      <c r="G169" s="230" t="s">
        <v>442</v>
      </c>
      <c r="H169" s="231">
        <v>13</v>
      </c>
      <c r="I169" s="232"/>
      <c r="J169" s="233">
        <f>ROUND(I169*H169,2)</f>
        <v>0</v>
      </c>
      <c r="K169" s="229" t="s">
        <v>1</v>
      </c>
      <c r="L169" s="45"/>
      <c r="M169" s="234" t="s">
        <v>1</v>
      </c>
      <c r="N169" s="235" t="s">
        <v>41</v>
      </c>
      <c r="O169" s="92"/>
      <c r="P169" s="236">
        <f>O169*H169</f>
        <v>0</v>
      </c>
      <c r="Q169" s="236">
        <v>0</v>
      </c>
      <c r="R169" s="236">
        <f>Q169*H169</f>
        <v>0</v>
      </c>
      <c r="S169" s="236">
        <v>0</v>
      </c>
      <c r="T169" s="237">
        <f>S169*H169</f>
        <v>0</v>
      </c>
      <c r="U169" s="39"/>
      <c r="V169" s="39"/>
      <c r="W169" s="39"/>
      <c r="X169" s="39"/>
      <c r="Y169" s="39"/>
      <c r="Z169" s="39"/>
      <c r="AA169" s="39"/>
      <c r="AB169" s="39"/>
      <c r="AC169" s="39"/>
      <c r="AD169" s="39"/>
      <c r="AE169" s="39"/>
      <c r="AR169" s="238" t="s">
        <v>895</v>
      </c>
      <c r="AT169" s="238" t="s">
        <v>343</v>
      </c>
      <c r="AU169" s="238" t="s">
        <v>85</v>
      </c>
      <c r="AY169" s="18" t="s">
        <v>342</v>
      </c>
      <c r="BE169" s="239">
        <f>IF(N169="základní",J169,0)</f>
        <v>0</v>
      </c>
      <c r="BF169" s="239">
        <f>IF(N169="snížená",J169,0)</f>
        <v>0</v>
      </c>
      <c r="BG169" s="239">
        <f>IF(N169="zákl. přenesená",J169,0)</f>
        <v>0</v>
      </c>
      <c r="BH169" s="239">
        <f>IF(N169="sníž. přenesená",J169,0)</f>
        <v>0</v>
      </c>
      <c r="BI169" s="239">
        <f>IF(N169="nulová",J169,0)</f>
        <v>0</v>
      </c>
      <c r="BJ169" s="18" t="s">
        <v>83</v>
      </c>
      <c r="BK169" s="239">
        <f>ROUND(I169*H169,2)</f>
        <v>0</v>
      </c>
      <c r="BL169" s="18" t="s">
        <v>895</v>
      </c>
      <c r="BM169" s="238" t="s">
        <v>5440</v>
      </c>
    </row>
    <row r="170" s="2" customFormat="1">
      <c r="A170" s="39"/>
      <c r="B170" s="40"/>
      <c r="C170" s="41"/>
      <c r="D170" s="240" t="s">
        <v>349</v>
      </c>
      <c r="E170" s="41"/>
      <c r="F170" s="241" t="s">
        <v>4378</v>
      </c>
      <c r="G170" s="41"/>
      <c r="H170" s="41"/>
      <c r="I170" s="242"/>
      <c r="J170" s="41"/>
      <c r="K170" s="41"/>
      <c r="L170" s="45"/>
      <c r="M170" s="243"/>
      <c r="N170" s="244"/>
      <c r="O170" s="92"/>
      <c r="P170" s="92"/>
      <c r="Q170" s="92"/>
      <c r="R170" s="92"/>
      <c r="S170" s="92"/>
      <c r="T170" s="93"/>
      <c r="U170" s="39"/>
      <c r="V170" s="39"/>
      <c r="W170" s="39"/>
      <c r="X170" s="39"/>
      <c r="Y170" s="39"/>
      <c r="Z170" s="39"/>
      <c r="AA170" s="39"/>
      <c r="AB170" s="39"/>
      <c r="AC170" s="39"/>
      <c r="AD170" s="39"/>
      <c r="AE170" s="39"/>
      <c r="AT170" s="18" t="s">
        <v>349</v>
      </c>
      <c r="AU170" s="18" t="s">
        <v>85</v>
      </c>
    </row>
    <row r="171" s="2" customFormat="1" ht="16.5" customHeight="1">
      <c r="A171" s="39"/>
      <c r="B171" s="40"/>
      <c r="C171" s="227" t="s">
        <v>7</v>
      </c>
      <c r="D171" s="227" t="s">
        <v>343</v>
      </c>
      <c r="E171" s="228" t="s">
        <v>4380</v>
      </c>
      <c r="F171" s="229" t="s">
        <v>4556</v>
      </c>
      <c r="G171" s="230" t="s">
        <v>442</v>
      </c>
      <c r="H171" s="231">
        <v>5</v>
      </c>
      <c r="I171" s="232"/>
      <c r="J171" s="233">
        <f>ROUND(I171*H171,2)</f>
        <v>0</v>
      </c>
      <c r="K171" s="229" t="s">
        <v>1</v>
      </c>
      <c r="L171" s="45"/>
      <c r="M171" s="234" t="s">
        <v>1</v>
      </c>
      <c r="N171" s="235" t="s">
        <v>41</v>
      </c>
      <c r="O171" s="92"/>
      <c r="P171" s="236">
        <f>O171*H171</f>
        <v>0</v>
      </c>
      <c r="Q171" s="236">
        <v>0</v>
      </c>
      <c r="R171" s="236">
        <f>Q171*H171</f>
        <v>0</v>
      </c>
      <c r="S171" s="236">
        <v>0</v>
      </c>
      <c r="T171" s="237">
        <f>S171*H171</f>
        <v>0</v>
      </c>
      <c r="U171" s="39"/>
      <c r="V171" s="39"/>
      <c r="W171" s="39"/>
      <c r="X171" s="39"/>
      <c r="Y171" s="39"/>
      <c r="Z171" s="39"/>
      <c r="AA171" s="39"/>
      <c r="AB171" s="39"/>
      <c r="AC171" s="39"/>
      <c r="AD171" s="39"/>
      <c r="AE171" s="39"/>
      <c r="AR171" s="238" t="s">
        <v>895</v>
      </c>
      <c r="AT171" s="238" t="s">
        <v>343</v>
      </c>
      <c r="AU171" s="238" t="s">
        <v>85</v>
      </c>
      <c r="AY171" s="18" t="s">
        <v>342</v>
      </c>
      <c r="BE171" s="239">
        <f>IF(N171="základní",J171,0)</f>
        <v>0</v>
      </c>
      <c r="BF171" s="239">
        <f>IF(N171="snížená",J171,0)</f>
        <v>0</v>
      </c>
      <c r="BG171" s="239">
        <f>IF(N171="zákl. přenesená",J171,0)</f>
        <v>0</v>
      </c>
      <c r="BH171" s="239">
        <f>IF(N171="sníž. přenesená",J171,0)</f>
        <v>0</v>
      </c>
      <c r="BI171" s="239">
        <f>IF(N171="nulová",J171,0)</f>
        <v>0</v>
      </c>
      <c r="BJ171" s="18" t="s">
        <v>83</v>
      </c>
      <c r="BK171" s="239">
        <f>ROUND(I171*H171,2)</f>
        <v>0</v>
      </c>
      <c r="BL171" s="18" t="s">
        <v>895</v>
      </c>
      <c r="BM171" s="238" t="s">
        <v>5441</v>
      </c>
    </row>
    <row r="172" s="2" customFormat="1">
      <c r="A172" s="39"/>
      <c r="B172" s="40"/>
      <c r="C172" s="41"/>
      <c r="D172" s="240" t="s">
        <v>349</v>
      </c>
      <c r="E172" s="41"/>
      <c r="F172" s="241" t="s">
        <v>4556</v>
      </c>
      <c r="G172" s="41"/>
      <c r="H172" s="41"/>
      <c r="I172" s="242"/>
      <c r="J172" s="41"/>
      <c r="K172" s="41"/>
      <c r="L172" s="45"/>
      <c r="M172" s="243"/>
      <c r="N172" s="244"/>
      <c r="O172" s="92"/>
      <c r="P172" s="92"/>
      <c r="Q172" s="92"/>
      <c r="R172" s="92"/>
      <c r="S172" s="92"/>
      <c r="T172" s="93"/>
      <c r="U172" s="39"/>
      <c r="V172" s="39"/>
      <c r="W172" s="39"/>
      <c r="X172" s="39"/>
      <c r="Y172" s="39"/>
      <c r="Z172" s="39"/>
      <c r="AA172" s="39"/>
      <c r="AB172" s="39"/>
      <c r="AC172" s="39"/>
      <c r="AD172" s="39"/>
      <c r="AE172" s="39"/>
      <c r="AT172" s="18" t="s">
        <v>349</v>
      </c>
      <c r="AU172" s="18" t="s">
        <v>85</v>
      </c>
    </row>
    <row r="173" s="2" customFormat="1" ht="16.5" customHeight="1">
      <c r="A173" s="39"/>
      <c r="B173" s="40"/>
      <c r="C173" s="227" t="s">
        <v>626</v>
      </c>
      <c r="D173" s="227" t="s">
        <v>343</v>
      </c>
      <c r="E173" s="228" t="s">
        <v>4383</v>
      </c>
      <c r="F173" s="229" t="s">
        <v>4381</v>
      </c>
      <c r="G173" s="230" t="s">
        <v>543</v>
      </c>
      <c r="H173" s="231">
        <v>389</v>
      </c>
      <c r="I173" s="232"/>
      <c r="J173" s="233">
        <f>ROUND(I173*H173,2)</f>
        <v>0</v>
      </c>
      <c r="K173" s="229" t="s">
        <v>1</v>
      </c>
      <c r="L173" s="45"/>
      <c r="M173" s="234" t="s">
        <v>1</v>
      </c>
      <c r="N173" s="235" t="s">
        <v>41</v>
      </c>
      <c r="O173" s="92"/>
      <c r="P173" s="236">
        <f>O173*H173</f>
        <v>0</v>
      </c>
      <c r="Q173" s="236">
        <v>0</v>
      </c>
      <c r="R173" s="236">
        <f>Q173*H173</f>
        <v>0</v>
      </c>
      <c r="S173" s="236">
        <v>0</v>
      </c>
      <c r="T173" s="237">
        <f>S173*H173</f>
        <v>0</v>
      </c>
      <c r="U173" s="39"/>
      <c r="V173" s="39"/>
      <c r="W173" s="39"/>
      <c r="X173" s="39"/>
      <c r="Y173" s="39"/>
      <c r="Z173" s="39"/>
      <c r="AA173" s="39"/>
      <c r="AB173" s="39"/>
      <c r="AC173" s="39"/>
      <c r="AD173" s="39"/>
      <c r="AE173" s="39"/>
      <c r="AR173" s="238" t="s">
        <v>895</v>
      </c>
      <c r="AT173" s="238" t="s">
        <v>343</v>
      </c>
      <c r="AU173" s="238" t="s">
        <v>85</v>
      </c>
      <c r="AY173" s="18" t="s">
        <v>342</v>
      </c>
      <c r="BE173" s="239">
        <f>IF(N173="základní",J173,0)</f>
        <v>0</v>
      </c>
      <c r="BF173" s="239">
        <f>IF(N173="snížená",J173,0)</f>
        <v>0</v>
      </c>
      <c r="BG173" s="239">
        <f>IF(N173="zákl. přenesená",J173,0)</f>
        <v>0</v>
      </c>
      <c r="BH173" s="239">
        <f>IF(N173="sníž. přenesená",J173,0)</f>
        <v>0</v>
      </c>
      <c r="BI173" s="239">
        <f>IF(N173="nulová",J173,0)</f>
        <v>0</v>
      </c>
      <c r="BJ173" s="18" t="s">
        <v>83</v>
      </c>
      <c r="BK173" s="239">
        <f>ROUND(I173*H173,2)</f>
        <v>0</v>
      </c>
      <c r="BL173" s="18" t="s">
        <v>895</v>
      </c>
      <c r="BM173" s="238" t="s">
        <v>5442</v>
      </c>
    </row>
    <row r="174" s="2" customFormat="1">
      <c r="A174" s="39"/>
      <c r="B174" s="40"/>
      <c r="C174" s="41"/>
      <c r="D174" s="240" t="s">
        <v>349</v>
      </c>
      <c r="E174" s="41"/>
      <c r="F174" s="241" t="s">
        <v>4381</v>
      </c>
      <c r="G174" s="41"/>
      <c r="H174" s="41"/>
      <c r="I174" s="242"/>
      <c r="J174" s="41"/>
      <c r="K174" s="41"/>
      <c r="L174" s="45"/>
      <c r="M174" s="243"/>
      <c r="N174" s="244"/>
      <c r="O174" s="92"/>
      <c r="P174" s="92"/>
      <c r="Q174" s="92"/>
      <c r="R174" s="92"/>
      <c r="S174" s="92"/>
      <c r="T174" s="93"/>
      <c r="U174" s="39"/>
      <c r="V174" s="39"/>
      <c r="W174" s="39"/>
      <c r="X174" s="39"/>
      <c r="Y174" s="39"/>
      <c r="Z174" s="39"/>
      <c r="AA174" s="39"/>
      <c r="AB174" s="39"/>
      <c r="AC174" s="39"/>
      <c r="AD174" s="39"/>
      <c r="AE174" s="39"/>
      <c r="AT174" s="18" t="s">
        <v>349</v>
      </c>
      <c r="AU174" s="18" t="s">
        <v>85</v>
      </c>
    </row>
    <row r="175" s="2" customFormat="1" ht="16.5" customHeight="1">
      <c r="A175" s="39"/>
      <c r="B175" s="40"/>
      <c r="C175" s="227" t="s">
        <v>632</v>
      </c>
      <c r="D175" s="227" t="s">
        <v>343</v>
      </c>
      <c r="E175" s="228" t="s">
        <v>4386</v>
      </c>
      <c r="F175" s="229" t="s">
        <v>4384</v>
      </c>
      <c r="G175" s="230" t="s">
        <v>442</v>
      </c>
      <c r="H175" s="231">
        <v>68</v>
      </c>
      <c r="I175" s="232"/>
      <c r="J175" s="233">
        <f>ROUND(I175*H175,2)</f>
        <v>0</v>
      </c>
      <c r="K175" s="229" t="s">
        <v>1</v>
      </c>
      <c r="L175" s="45"/>
      <c r="M175" s="234" t="s">
        <v>1</v>
      </c>
      <c r="N175" s="235" t="s">
        <v>41</v>
      </c>
      <c r="O175" s="92"/>
      <c r="P175" s="236">
        <f>O175*H175</f>
        <v>0</v>
      </c>
      <c r="Q175" s="236">
        <v>0</v>
      </c>
      <c r="R175" s="236">
        <f>Q175*H175</f>
        <v>0</v>
      </c>
      <c r="S175" s="236">
        <v>0</v>
      </c>
      <c r="T175" s="237">
        <f>S175*H175</f>
        <v>0</v>
      </c>
      <c r="U175" s="39"/>
      <c r="V175" s="39"/>
      <c r="W175" s="39"/>
      <c r="X175" s="39"/>
      <c r="Y175" s="39"/>
      <c r="Z175" s="39"/>
      <c r="AA175" s="39"/>
      <c r="AB175" s="39"/>
      <c r="AC175" s="39"/>
      <c r="AD175" s="39"/>
      <c r="AE175" s="39"/>
      <c r="AR175" s="238" t="s">
        <v>895</v>
      </c>
      <c r="AT175" s="238" t="s">
        <v>343</v>
      </c>
      <c r="AU175" s="238" t="s">
        <v>85</v>
      </c>
      <c r="AY175" s="18" t="s">
        <v>342</v>
      </c>
      <c r="BE175" s="239">
        <f>IF(N175="základní",J175,0)</f>
        <v>0</v>
      </c>
      <c r="BF175" s="239">
        <f>IF(N175="snížená",J175,0)</f>
        <v>0</v>
      </c>
      <c r="BG175" s="239">
        <f>IF(N175="zákl. přenesená",J175,0)</f>
        <v>0</v>
      </c>
      <c r="BH175" s="239">
        <f>IF(N175="sníž. přenesená",J175,0)</f>
        <v>0</v>
      </c>
      <c r="BI175" s="239">
        <f>IF(N175="nulová",J175,0)</f>
        <v>0</v>
      </c>
      <c r="BJ175" s="18" t="s">
        <v>83</v>
      </c>
      <c r="BK175" s="239">
        <f>ROUND(I175*H175,2)</f>
        <v>0</v>
      </c>
      <c r="BL175" s="18" t="s">
        <v>895</v>
      </c>
      <c r="BM175" s="238" t="s">
        <v>5443</v>
      </c>
    </row>
    <row r="176" s="2" customFormat="1">
      <c r="A176" s="39"/>
      <c r="B176" s="40"/>
      <c r="C176" s="41"/>
      <c r="D176" s="240" t="s">
        <v>349</v>
      </c>
      <c r="E176" s="41"/>
      <c r="F176" s="241" t="s">
        <v>4384</v>
      </c>
      <c r="G176" s="41"/>
      <c r="H176" s="41"/>
      <c r="I176" s="242"/>
      <c r="J176" s="41"/>
      <c r="K176" s="41"/>
      <c r="L176" s="45"/>
      <c r="M176" s="243"/>
      <c r="N176" s="244"/>
      <c r="O176" s="92"/>
      <c r="P176" s="92"/>
      <c r="Q176" s="92"/>
      <c r="R176" s="92"/>
      <c r="S176" s="92"/>
      <c r="T176" s="93"/>
      <c r="U176" s="39"/>
      <c r="V176" s="39"/>
      <c r="W176" s="39"/>
      <c r="X176" s="39"/>
      <c r="Y176" s="39"/>
      <c r="Z176" s="39"/>
      <c r="AA176" s="39"/>
      <c r="AB176" s="39"/>
      <c r="AC176" s="39"/>
      <c r="AD176" s="39"/>
      <c r="AE176" s="39"/>
      <c r="AT176" s="18" t="s">
        <v>349</v>
      </c>
      <c r="AU176" s="18" t="s">
        <v>85</v>
      </c>
    </row>
    <row r="177" s="2" customFormat="1" ht="16.5" customHeight="1">
      <c r="A177" s="39"/>
      <c r="B177" s="40"/>
      <c r="C177" s="227" t="s">
        <v>639</v>
      </c>
      <c r="D177" s="227" t="s">
        <v>343</v>
      </c>
      <c r="E177" s="228" t="s">
        <v>4389</v>
      </c>
      <c r="F177" s="229" t="s">
        <v>5444</v>
      </c>
      <c r="G177" s="230" t="s">
        <v>543</v>
      </c>
      <c r="H177" s="231">
        <v>130</v>
      </c>
      <c r="I177" s="232"/>
      <c r="J177" s="233">
        <f>ROUND(I177*H177,2)</f>
        <v>0</v>
      </c>
      <c r="K177" s="229" t="s">
        <v>1</v>
      </c>
      <c r="L177" s="45"/>
      <c r="M177" s="234" t="s">
        <v>1</v>
      </c>
      <c r="N177" s="235" t="s">
        <v>41</v>
      </c>
      <c r="O177" s="92"/>
      <c r="P177" s="236">
        <f>O177*H177</f>
        <v>0</v>
      </c>
      <c r="Q177" s="236">
        <v>0</v>
      </c>
      <c r="R177" s="236">
        <f>Q177*H177</f>
        <v>0</v>
      </c>
      <c r="S177" s="236">
        <v>0</v>
      </c>
      <c r="T177" s="237">
        <f>S177*H177</f>
        <v>0</v>
      </c>
      <c r="U177" s="39"/>
      <c r="V177" s="39"/>
      <c r="W177" s="39"/>
      <c r="X177" s="39"/>
      <c r="Y177" s="39"/>
      <c r="Z177" s="39"/>
      <c r="AA177" s="39"/>
      <c r="AB177" s="39"/>
      <c r="AC177" s="39"/>
      <c r="AD177" s="39"/>
      <c r="AE177" s="39"/>
      <c r="AR177" s="238" t="s">
        <v>895</v>
      </c>
      <c r="AT177" s="238" t="s">
        <v>343</v>
      </c>
      <c r="AU177" s="238" t="s">
        <v>85</v>
      </c>
      <c r="AY177" s="18" t="s">
        <v>342</v>
      </c>
      <c r="BE177" s="239">
        <f>IF(N177="základní",J177,0)</f>
        <v>0</v>
      </c>
      <c r="BF177" s="239">
        <f>IF(N177="snížená",J177,0)</f>
        <v>0</v>
      </c>
      <c r="BG177" s="239">
        <f>IF(N177="zákl. přenesená",J177,0)</f>
        <v>0</v>
      </c>
      <c r="BH177" s="239">
        <f>IF(N177="sníž. přenesená",J177,0)</f>
        <v>0</v>
      </c>
      <c r="BI177" s="239">
        <f>IF(N177="nulová",J177,0)</f>
        <v>0</v>
      </c>
      <c r="BJ177" s="18" t="s">
        <v>83</v>
      </c>
      <c r="BK177" s="239">
        <f>ROUND(I177*H177,2)</f>
        <v>0</v>
      </c>
      <c r="BL177" s="18" t="s">
        <v>895</v>
      </c>
      <c r="BM177" s="238" t="s">
        <v>5445</v>
      </c>
    </row>
    <row r="178" s="2" customFormat="1">
      <c r="A178" s="39"/>
      <c r="B178" s="40"/>
      <c r="C178" s="41"/>
      <c r="D178" s="240" t="s">
        <v>349</v>
      </c>
      <c r="E178" s="41"/>
      <c r="F178" s="241" t="s">
        <v>5444</v>
      </c>
      <c r="G178" s="41"/>
      <c r="H178" s="41"/>
      <c r="I178" s="242"/>
      <c r="J178" s="41"/>
      <c r="K178" s="41"/>
      <c r="L178" s="45"/>
      <c r="M178" s="243"/>
      <c r="N178" s="244"/>
      <c r="O178" s="92"/>
      <c r="P178" s="92"/>
      <c r="Q178" s="92"/>
      <c r="R178" s="92"/>
      <c r="S178" s="92"/>
      <c r="T178" s="93"/>
      <c r="U178" s="39"/>
      <c r="V178" s="39"/>
      <c r="W178" s="39"/>
      <c r="X178" s="39"/>
      <c r="Y178" s="39"/>
      <c r="Z178" s="39"/>
      <c r="AA178" s="39"/>
      <c r="AB178" s="39"/>
      <c r="AC178" s="39"/>
      <c r="AD178" s="39"/>
      <c r="AE178" s="39"/>
      <c r="AT178" s="18" t="s">
        <v>349</v>
      </c>
      <c r="AU178" s="18" t="s">
        <v>85</v>
      </c>
    </row>
    <row r="179" s="2" customFormat="1" ht="16.5" customHeight="1">
      <c r="A179" s="39"/>
      <c r="B179" s="40"/>
      <c r="C179" s="227" t="s">
        <v>645</v>
      </c>
      <c r="D179" s="227" t="s">
        <v>343</v>
      </c>
      <c r="E179" s="228" t="s">
        <v>4392</v>
      </c>
      <c r="F179" s="229" t="s">
        <v>5446</v>
      </c>
      <c r="G179" s="230" t="s">
        <v>543</v>
      </c>
      <c r="H179" s="231">
        <v>380</v>
      </c>
      <c r="I179" s="232"/>
      <c r="J179" s="233">
        <f>ROUND(I179*H179,2)</f>
        <v>0</v>
      </c>
      <c r="K179" s="229" t="s">
        <v>1</v>
      </c>
      <c r="L179" s="45"/>
      <c r="M179" s="234" t="s">
        <v>1</v>
      </c>
      <c r="N179" s="235" t="s">
        <v>41</v>
      </c>
      <c r="O179" s="92"/>
      <c r="P179" s="236">
        <f>O179*H179</f>
        <v>0</v>
      </c>
      <c r="Q179" s="236">
        <v>0</v>
      </c>
      <c r="R179" s="236">
        <f>Q179*H179</f>
        <v>0</v>
      </c>
      <c r="S179" s="236">
        <v>0</v>
      </c>
      <c r="T179" s="237">
        <f>S179*H179</f>
        <v>0</v>
      </c>
      <c r="U179" s="39"/>
      <c r="V179" s="39"/>
      <c r="W179" s="39"/>
      <c r="X179" s="39"/>
      <c r="Y179" s="39"/>
      <c r="Z179" s="39"/>
      <c r="AA179" s="39"/>
      <c r="AB179" s="39"/>
      <c r="AC179" s="39"/>
      <c r="AD179" s="39"/>
      <c r="AE179" s="39"/>
      <c r="AR179" s="238" t="s">
        <v>895</v>
      </c>
      <c r="AT179" s="238" t="s">
        <v>343</v>
      </c>
      <c r="AU179" s="238" t="s">
        <v>85</v>
      </c>
      <c r="AY179" s="18" t="s">
        <v>342</v>
      </c>
      <c r="BE179" s="239">
        <f>IF(N179="základní",J179,0)</f>
        <v>0</v>
      </c>
      <c r="BF179" s="239">
        <f>IF(N179="snížená",J179,0)</f>
        <v>0</v>
      </c>
      <c r="BG179" s="239">
        <f>IF(N179="zákl. přenesená",J179,0)</f>
        <v>0</v>
      </c>
      <c r="BH179" s="239">
        <f>IF(N179="sníž. přenesená",J179,0)</f>
        <v>0</v>
      </c>
      <c r="BI179" s="239">
        <f>IF(N179="nulová",J179,0)</f>
        <v>0</v>
      </c>
      <c r="BJ179" s="18" t="s">
        <v>83</v>
      </c>
      <c r="BK179" s="239">
        <f>ROUND(I179*H179,2)</f>
        <v>0</v>
      </c>
      <c r="BL179" s="18" t="s">
        <v>895</v>
      </c>
      <c r="BM179" s="238" t="s">
        <v>5447</v>
      </c>
    </row>
    <row r="180" s="2" customFormat="1">
      <c r="A180" s="39"/>
      <c r="B180" s="40"/>
      <c r="C180" s="41"/>
      <c r="D180" s="240" t="s">
        <v>349</v>
      </c>
      <c r="E180" s="41"/>
      <c r="F180" s="241" t="s">
        <v>5446</v>
      </c>
      <c r="G180" s="41"/>
      <c r="H180" s="41"/>
      <c r="I180" s="242"/>
      <c r="J180" s="41"/>
      <c r="K180" s="41"/>
      <c r="L180" s="45"/>
      <c r="M180" s="243"/>
      <c r="N180" s="244"/>
      <c r="O180" s="92"/>
      <c r="P180" s="92"/>
      <c r="Q180" s="92"/>
      <c r="R180" s="92"/>
      <c r="S180" s="92"/>
      <c r="T180" s="93"/>
      <c r="U180" s="39"/>
      <c r="V180" s="39"/>
      <c r="W180" s="39"/>
      <c r="X180" s="39"/>
      <c r="Y180" s="39"/>
      <c r="Z180" s="39"/>
      <c r="AA180" s="39"/>
      <c r="AB180" s="39"/>
      <c r="AC180" s="39"/>
      <c r="AD180" s="39"/>
      <c r="AE180" s="39"/>
      <c r="AT180" s="18" t="s">
        <v>349</v>
      </c>
      <c r="AU180" s="18" t="s">
        <v>85</v>
      </c>
    </row>
    <row r="181" s="2" customFormat="1" ht="16.5" customHeight="1">
      <c r="A181" s="39"/>
      <c r="B181" s="40"/>
      <c r="C181" s="227" t="s">
        <v>654</v>
      </c>
      <c r="D181" s="227" t="s">
        <v>343</v>
      </c>
      <c r="E181" s="228" t="s">
        <v>4485</v>
      </c>
      <c r="F181" s="229" t="s">
        <v>4390</v>
      </c>
      <c r="G181" s="230" t="s">
        <v>543</v>
      </c>
      <c r="H181" s="231">
        <v>428</v>
      </c>
      <c r="I181" s="232"/>
      <c r="J181" s="233">
        <f>ROUND(I181*H181,2)</f>
        <v>0</v>
      </c>
      <c r="K181" s="229" t="s">
        <v>1</v>
      </c>
      <c r="L181" s="45"/>
      <c r="M181" s="234" t="s">
        <v>1</v>
      </c>
      <c r="N181" s="235" t="s">
        <v>41</v>
      </c>
      <c r="O181" s="92"/>
      <c r="P181" s="236">
        <f>O181*H181</f>
        <v>0</v>
      </c>
      <c r="Q181" s="236">
        <v>0</v>
      </c>
      <c r="R181" s="236">
        <f>Q181*H181</f>
        <v>0</v>
      </c>
      <c r="S181" s="236">
        <v>0</v>
      </c>
      <c r="T181" s="237">
        <f>S181*H181</f>
        <v>0</v>
      </c>
      <c r="U181" s="39"/>
      <c r="V181" s="39"/>
      <c r="W181" s="39"/>
      <c r="X181" s="39"/>
      <c r="Y181" s="39"/>
      <c r="Z181" s="39"/>
      <c r="AA181" s="39"/>
      <c r="AB181" s="39"/>
      <c r="AC181" s="39"/>
      <c r="AD181" s="39"/>
      <c r="AE181" s="39"/>
      <c r="AR181" s="238" t="s">
        <v>895</v>
      </c>
      <c r="AT181" s="238" t="s">
        <v>343</v>
      </c>
      <c r="AU181" s="238" t="s">
        <v>85</v>
      </c>
      <c r="AY181" s="18" t="s">
        <v>342</v>
      </c>
      <c r="BE181" s="239">
        <f>IF(N181="základní",J181,0)</f>
        <v>0</v>
      </c>
      <c r="BF181" s="239">
        <f>IF(N181="snížená",J181,0)</f>
        <v>0</v>
      </c>
      <c r="BG181" s="239">
        <f>IF(N181="zákl. přenesená",J181,0)</f>
        <v>0</v>
      </c>
      <c r="BH181" s="239">
        <f>IF(N181="sníž. přenesená",J181,0)</f>
        <v>0</v>
      </c>
      <c r="BI181" s="239">
        <f>IF(N181="nulová",J181,0)</f>
        <v>0</v>
      </c>
      <c r="BJ181" s="18" t="s">
        <v>83</v>
      </c>
      <c r="BK181" s="239">
        <f>ROUND(I181*H181,2)</f>
        <v>0</v>
      </c>
      <c r="BL181" s="18" t="s">
        <v>895</v>
      </c>
      <c r="BM181" s="238" t="s">
        <v>5448</v>
      </c>
    </row>
    <row r="182" s="2" customFormat="1">
      <c r="A182" s="39"/>
      <c r="B182" s="40"/>
      <c r="C182" s="41"/>
      <c r="D182" s="240" t="s">
        <v>349</v>
      </c>
      <c r="E182" s="41"/>
      <c r="F182" s="241" t="s">
        <v>4390</v>
      </c>
      <c r="G182" s="41"/>
      <c r="H182" s="41"/>
      <c r="I182" s="242"/>
      <c r="J182" s="41"/>
      <c r="K182" s="41"/>
      <c r="L182" s="45"/>
      <c r="M182" s="243"/>
      <c r="N182" s="244"/>
      <c r="O182" s="92"/>
      <c r="P182" s="92"/>
      <c r="Q182" s="92"/>
      <c r="R182" s="92"/>
      <c r="S182" s="92"/>
      <c r="T182" s="93"/>
      <c r="U182" s="39"/>
      <c r="V182" s="39"/>
      <c r="W182" s="39"/>
      <c r="X182" s="39"/>
      <c r="Y182" s="39"/>
      <c r="Z182" s="39"/>
      <c r="AA182" s="39"/>
      <c r="AB182" s="39"/>
      <c r="AC182" s="39"/>
      <c r="AD182" s="39"/>
      <c r="AE182" s="39"/>
      <c r="AT182" s="18" t="s">
        <v>349</v>
      </c>
      <c r="AU182" s="18" t="s">
        <v>85</v>
      </c>
    </row>
    <row r="183" s="2" customFormat="1" ht="16.5" customHeight="1">
      <c r="A183" s="39"/>
      <c r="B183" s="40"/>
      <c r="C183" s="227" t="s">
        <v>665</v>
      </c>
      <c r="D183" s="227" t="s">
        <v>343</v>
      </c>
      <c r="E183" s="228" t="s">
        <v>4488</v>
      </c>
      <c r="F183" s="229" t="s">
        <v>4393</v>
      </c>
      <c r="G183" s="230" t="s">
        <v>1807</v>
      </c>
      <c r="H183" s="231">
        <v>1</v>
      </c>
      <c r="I183" s="232"/>
      <c r="J183" s="233">
        <f>ROUND(I183*H183,2)</f>
        <v>0</v>
      </c>
      <c r="K183" s="229" t="s">
        <v>1</v>
      </c>
      <c r="L183" s="45"/>
      <c r="M183" s="234" t="s">
        <v>1</v>
      </c>
      <c r="N183" s="235" t="s">
        <v>41</v>
      </c>
      <c r="O183" s="92"/>
      <c r="P183" s="236">
        <f>O183*H183</f>
        <v>0</v>
      </c>
      <c r="Q183" s="236">
        <v>0</v>
      </c>
      <c r="R183" s="236">
        <f>Q183*H183</f>
        <v>0</v>
      </c>
      <c r="S183" s="236">
        <v>0</v>
      </c>
      <c r="T183" s="237">
        <f>S183*H183</f>
        <v>0</v>
      </c>
      <c r="U183" s="39"/>
      <c r="V183" s="39"/>
      <c r="W183" s="39"/>
      <c r="X183" s="39"/>
      <c r="Y183" s="39"/>
      <c r="Z183" s="39"/>
      <c r="AA183" s="39"/>
      <c r="AB183" s="39"/>
      <c r="AC183" s="39"/>
      <c r="AD183" s="39"/>
      <c r="AE183" s="39"/>
      <c r="AR183" s="238" t="s">
        <v>895</v>
      </c>
      <c r="AT183" s="238" t="s">
        <v>343</v>
      </c>
      <c r="AU183" s="238" t="s">
        <v>85</v>
      </c>
      <c r="AY183" s="18" t="s">
        <v>342</v>
      </c>
      <c r="BE183" s="239">
        <f>IF(N183="základní",J183,0)</f>
        <v>0</v>
      </c>
      <c r="BF183" s="239">
        <f>IF(N183="snížená",J183,0)</f>
        <v>0</v>
      </c>
      <c r="BG183" s="239">
        <f>IF(N183="zákl. přenesená",J183,0)</f>
        <v>0</v>
      </c>
      <c r="BH183" s="239">
        <f>IF(N183="sníž. přenesená",J183,0)</f>
        <v>0</v>
      </c>
      <c r="BI183" s="239">
        <f>IF(N183="nulová",J183,0)</f>
        <v>0</v>
      </c>
      <c r="BJ183" s="18" t="s">
        <v>83</v>
      </c>
      <c r="BK183" s="239">
        <f>ROUND(I183*H183,2)</f>
        <v>0</v>
      </c>
      <c r="BL183" s="18" t="s">
        <v>895</v>
      </c>
      <c r="BM183" s="238" t="s">
        <v>5449</v>
      </c>
    </row>
    <row r="184" s="2" customFormat="1">
      <c r="A184" s="39"/>
      <c r="B184" s="40"/>
      <c r="C184" s="41"/>
      <c r="D184" s="240" t="s">
        <v>349</v>
      </c>
      <c r="E184" s="41"/>
      <c r="F184" s="241" t="s">
        <v>4393</v>
      </c>
      <c r="G184" s="41"/>
      <c r="H184" s="41"/>
      <c r="I184" s="242"/>
      <c r="J184" s="41"/>
      <c r="K184" s="41"/>
      <c r="L184" s="45"/>
      <c r="M184" s="243"/>
      <c r="N184" s="244"/>
      <c r="O184" s="92"/>
      <c r="P184" s="92"/>
      <c r="Q184" s="92"/>
      <c r="R184" s="92"/>
      <c r="S184" s="92"/>
      <c r="T184" s="93"/>
      <c r="U184" s="39"/>
      <c r="V184" s="39"/>
      <c r="W184" s="39"/>
      <c r="X184" s="39"/>
      <c r="Y184" s="39"/>
      <c r="Z184" s="39"/>
      <c r="AA184" s="39"/>
      <c r="AB184" s="39"/>
      <c r="AC184" s="39"/>
      <c r="AD184" s="39"/>
      <c r="AE184" s="39"/>
      <c r="AT184" s="18" t="s">
        <v>349</v>
      </c>
      <c r="AU184" s="18" t="s">
        <v>85</v>
      </c>
    </row>
    <row r="185" s="2" customFormat="1" ht="16.5" customHeight="1">
      <c r="A185" s="39"/>
      <c r="B185" s="40"/>
      <c r="C185" s="227" t="s">
        <v>671</v>
      </c>
      <c r="D185" s="227" t="s">
        <v>343</v>
      </c>
      <c r="E185" s="228" t="s">
        <v>4395</v>
      </c>
      <c r="F185" s="229" t="s">
        <v>4399</v>
      </c>
      <c r="G185" s="230" t="s">
        <v>2008</v>
      </c>
      <c r="H185" s="231">
        <v>24</v>
      </c>
      <c r="I185" s="232"/>
      <c r="J185" s="233">
        <f>ROUND(I185*H185,2)</f>
        <v>0</v>
      </c>
      <c r="K185" s="229" t="s">
        <v>1</v>
      </c>
      <c r="L185" s="45"/>
      <c r="M185" s="234" t="s">
        <v>1</v>
      </c>
      <c r="N185" s="235" t="s">
        <v>41</v>
      </c>
      <c r="O185" s="92"/>
      <c r="P185" s="236">
        <f>O185*H185</f>
        <v>0</v>
      </c>
      <c r="Q185" s="236">
        <v>0</v>
      </c>
      <c r="R185" s="236">
        <f>Q185*H185</f>
        <v>0</v>
      </c>
      <c r="S185" s="236">
        <v>0</v>
      </c>
      <c r="T185" s="237">
        <f>S185*H185</f>
        <v>0</v>
      </c>
      <c r="U185" s="39"/>
      <c r="V185" s="39"/>
      <c r="W185" s="39"/>
      <c r="X185" s="39"/>
      <c r="Y185" s="39"/>
      <c r="Z185" s="39"/>
      <c r="AA185" s="39"/>
      <c r="AB185" s="39"/>
      <c r="AC185" s="39"/>
      <c r="AD185" s="39"/>
      <c r="AE185" s="39"/>
      <c r="AR185" s="238" t="s">
        <v>895</v>
      </c>
      <c r="AT185" s="238" t="s">
        <v>343</v>
      </c>
      <c r="AU185" s="238" t="s">
        <v>85</v>
      </c>
      <c r="AY185" s="18" t="s">
        <v>342</v>
      </c>
      <c r="BE185" s="239">
        <f>IF(N185="základní",J185,0)</f>
        <v>0</v>
      </c>
      <c r="BF185" s="239">
        <f>IF(N185="snížená",J185,0)</f>
        <v>0</v>
      </c>
      <c r="BG185" s="239">
        <f>IF(N185="zákl. přenesená",J185,0)</f>
        <v>0</v>
      </c>
      <c r="BH185" s="239">
        <f>IF(N185="sníž. přenesená",J185,0)</f>
        <v>0</v>
      </c>
      <c r="BI185" s="239">
        <f>IF(N185="nulová",J185,0)</f>
        <v>0</v>
      </c>
      <c r="BJ185" s="18" t="s">
        <v>83</v>
      </c>
      <c r="BK185" s="239">
        <f>ROUND(I185*H185,2)</f>
        <v>0</v>
      </c>
      <c r="BL185" s="18" t="s">
        <v>895</v>
      </c>
      <c r="BM185" s="238" t="s">
        <v>5450</v>
      </c>
    </row>
    <row r="186" s="2" customFormat="1">
      <c r="A186" s="39"/>
      <c r="B186" s="40"/>
      <c r="C186" s="41"/>
      <c r="D186" s="240" t="s">
        <v>349</v>
      </c>
      <c r="E186" s="41"/>
      <c r="F186" s="241" t="s">
        <v>4399</v>
      </c>
      <c r="G186" s="41"/>
      <c r="H186" s="41"/>
      <c r="I186" s="242"/>
      <c r="J186" s="41"/>
      <c r="K186" s="41"/>
      <c r="L186" s="45"/>
      <c r="M186" s="243"/>
      <c r="N186" s="244"/>
      <c r="O186" s="92"/>
      <c r="P186" s="92"/>
      <c r="Q186" s="92"/>
      <c r="R186" s="92"/>
      <c r="S186" s="92"/>
      <c r="T186" s="93"/>
      <c r="U186" s="39"/>
      <c r="V186" s="39"/>
      <c r="W186" s="39"/>
      <c r="X186" s="39"/>
      <c r="Y186" s="39"/>
      <c r="Z186" s="39"/>
      <c r="AA186" s="39"/>
      <c r="AB186" s="39"/>
      <c r="AC186" s="39"/>
      <c r="AD186" s="39"/>
      <c r="AE186" s="39"/>
      <c r="AT186" s="18" t="s">
        <v>349</v>
      </c>
      <c r="AU186" s="18" t="s">
        <v>85</v>
      </c>
    </row>
    <row r="187" s="2" customFormat="1" ht="16.5" customHeight="1">
      <c r="A187" s="39"/>
      <c r="B187" s="40"/>
      <c r="C187" s="227" t="s">
        <v>677</v>
      </c>
      <c r="D187" s="227" t="s">
        <v>343</v>
      </c>
      <c r="E187" s="228" t="s">
        <v>4398</v>
      </c>
      <c r="F187" s="229" t="s">
        <v>4402</v>
      </c>
      <c r="G187" s="230" t="s">
        <v>1807</v>
      </c>
      <c r="H187" s="231">
        <v>1</v>
      </c>
      <c r="I187" s="232"/>
      <c r="J187" s="233">
        <f>ROUND(I187*H187,2)</f>
        <v>0</v>
      </c>
      <c r="K187" s="229" t="s">
        <v>1</v>
      </c>
      <c r="L187" s="45"/>
      <c r="M187" s="234" t="s">
        <v>1</v>
      </c>
      <c r="N187" s="235" t="s">
        <v>41</v>
      </c>
      <c r="O187" s="92"/>
      <c r="P187" s="236">
        <f>O187*H187</f>
        <v>0</v>
      </c>
      <c r="Q187" s="236">
        <v>0</v>
      </c>
      <c r="R187" s="236">
        <f>Q187*H187</f>
        <v>0</v>
      </c>
      <c r="S187" s="236">
        <v>0</v>
      </c>
      <c r="T187" s="237">
        <f>S187*H187</f>
        <v>0</v>
      </c>
      <c r="U187" s="39"/>
      <c r="V187" s="39"/>
      <c r="W187" s="39"/>
      <c r="X187" s="39"/>
      <c r="Y187" s="39"/>
      <c r="Z187" s="39"/>
      <c r="AA187" s="39"/>
      <c r="AB187" s="39"/>
      <c r="AC187" s="39"/>
      <c r="AD187" s="39"/>
      <c r="AE187" s="39"/>
      <c r="AR187" s="238" t="s">
        <v>895</v>
      </c>
      <c r="AT187" s="238" t="s">
        <v>343</v>
      </c>
      <c r="AU187" s="238" t="s">
        <v>85</v>
      </c>
      <c r="AY187" s="18" t="s">
        <v>342</v>
      </c>
      <c r="BE187" s="239">
        <f>IF(N187="základní",J187,0)</f>
        <v>0</v>
      </c>
      <c r="BF187" s="239">
        <f>IF(N187="snížená",J187,0)</f>
        <v>0</v>
      </c>
      <c r="BG187" s="239">
        <f>IF(N187="zákl. přenesená",J187,0)</f>
        <v>0</v>
      </c>
      <c r="BH187" s="239">
        <f>IF(N187="sníž. přenesená",J187,0)</f>
        <v>0</v>
      </c>
      <c r="BI187" s="239">
        <f>IF(N187="nulová",J187,0)</f>
        <v>0</v>
      </c>
      <c r="BJ187" s="18" t="s">
        <v>83</v>
      </c>
      <c r="BK187" s="239">
        <f>ROUND(I187*H187,2)</f>
        <v>0</v>
      </c>
      <c r="BL187" s="18" t="s">
        <v>895</v>
      </c>
      <c r="BM187" s="238" t="s">
        <v>5451</v>
      </c>
    </row>
    <row r="188" s="2" customFormat="1">
      <c r="A188" s="39"/>
      <c r="B188" s="40"/>
      <c r="C188" s="41"/>
      <c r="D188" s="240" t="s">
        <v>349</v>
      </c>
      <c r="E188" s="41"/>
      <c r="F188" s="241" t="s">
        <v>4402</v>
      </c>
      <c r="G188" s="41"/>
      <c r="H188" s="41"/>
      <c r="I188" s="242"/>
      <c r="J188" s="41"/>
      <c r="K188" s="41"/>
      <c r="L188" s="45"/>
      <c r="M188" s="243"/>
      <c r="N188" s="244"/>
      <c r="O188" s="92"/>
      <c r="P188" s="92"/>
      <c r="Q188" s="92"/>
      <c r="R188" s="92"/>
      <c r="S188" s="92"/>
      <c r="T188" s="93"/>
      <c r="U188" s="39"/>
      <c r="V188" s="39"/>
      <c r="W188" s="39"/>
      <c r="X188" s="39"/>
      <c r="Y188" s="39"/>
      <c r="Z188" s="39"/>
      <c r="AA188" s="39"/>
      <c r="AB188" s="39"/>
      <c r="AC188" s="39"/>
      <c r="AD188" s="39"/>
      <c r="AE188" s="39"/>
      <c r="AT188" s="18" t="s">
        <v>349</v>
      </c>
      <c r="AU188" s="18" t="s">
        <v>85</v>
      </c>
    </row>
    <row r="189" s="2" customFormat="1" ht="16.5" customHeight="1">
      <c r="A189" s="39"/>
      <c r="B189" s="40"/>
      <c r="C189" s="227" t="s">
        <v>687</v>
      </c>
      <c r="D189" s="227" t="s">
        <v>343</v>
      </c>
      <c r="E189" s="228" t="s">
        <v>4401</v>
      </c>
      <c r="F189" s="229" t="s">
        <v>4405</v>
      </c>
      <c r="G189" s="230" t="s">
        <v>2008</v>
      </c>
      <c r="H189" s="231">
        <v>120</v>
      </c>
      <c r="I189" s="232"/>
      <c r="J189" s="233">
        <f>ROUND(I189*H189,2)</f>
        <v>0</v>
      </c>
      <c r="K189" s="229" t="s">
        <v>1</v>
      </c>
      <c r="L189" s="45"/>
      <c r="M189" s="234" t="s">
        <v>1</v>
      </c>
      <c r="N189" s="235" t="s">
        <v>41</v>
      </c>
      <c r="O189" s="92"/>
      <c r="P189" s="236">
        <f>O189*H189</f>
        <v>0</v>
      </c>
      <c r="Q189" s="236">
        <v>0</v>
      </c>
      <c r="R189" s="236">
        <f>Q189*H189</f>
        <v>0</v>
      </c>
      <c r="S189" s="236">
        <v>0</v>
      </c>
      <c r="T189" s="237">
        <f>S189*H189</f>
        <v>0</v>
      </c>
      <c r="U189" s="39"/>
      <c r="V189" s="39"/>
      <c r="W189" s="39"/>
      <c r="X189" s="39"/>
      <c r="Y189" s="39"/>
      <c r="Z189" s="39"/>
      <c r="AA189" s="39"/>
      <c r="AB189" s="39"/>
      <c r="AC189" s="39"/>
      <c r="AD189" s="39"/>
      <c r="AE189" s="39"/>
      <c r="AR189" s="238" t="s">
        <v>895</v>
      </c>
      <c r="AT189" s="238" t="s">
        <v>343</v>
      </c>
      <c r="AU189" s="238" t="s">
        <v>85</v>
      </c>
      <c r="AY189" s="18" t="s">
        <v>342</v>
      </c>
      <c r="BE189" s="239">
        <f>IF(N189="základní",J189,0)</f>
        <v>0</v>
      </c>
      <c r="BF189" s="239">
        <f>IF(N189="snížená",J189,0)</f>
        <v>0</v>
      </c>
      <c r="BG189" s="239">
        <f>IF(N189="zákl. přenesená",J189,0)</f>
        <v>0</v>
      </c>
      <c r="BH189" s="239">
        <f>IF(N189="sníž. přenesená",J189,0)</f>
        <v>0</v>
      </c>
      <c r="BI189" s="239">
        <f>IF(N189="nulová",J189,0)</f>
        <v>0</v>
      </c>
      <c r="BJ189" s="18" t="s">
        <v>83</v>
      </c>
      <c r="BK189" s="239">
        <f>ROUND(I189*H189,2)</f>
        <v>0</v>
      </c>
      <c r="BL189" s="18" t="s">
        <v>895</v>
      </c>
      <c r="BM189" s="238" t="s">
        <v>5452</v>
      </c>
    </row>
    <row r="190" s="2" customFormat="1">
      <c r="A190" s="39"/>
      <c r="B190" s="40"/>
      <c r="C190" s="41"/>
      <c r="D190" s="240" t="s">
        <v>349</v>
      </c>
      <c r="E190" s="41"/>
      <c r="F190" s="241" t="s">
        <v>4405</v>
      </c>
      <c r="G190" s="41"/>
      <c r="H190" s="41"/>
      <c r="I190" s="242"/>
      <c r="J190" s="41"/>
      <c r="K190" s="41"/>
      <c r="L190" s="45"/>
      <c r="M190" s="243"/>
      <c r="N190" s="244"/>
      <c r="O190" s="92"/>
      <c r="P190" s="92"/>
      <c r="Q190" s="92"/>
      <c r="R190" s="92"/>
      <c r="S190" s="92"/>
      <c r="T190" s="93"/>
      <c r="U190" s="39"/>
      <c r="V190" s="39"/>
      <c r="W190" s="39"/>
      <c r="X190" s="39"/>
      <c r="Y190" s="39"/>
      <c r="Z190" s="39"/>
      <c r="AA190" s="39"/>
      <c r="AB190" s="39"/>
      <c r="AC190" s="39"/>
      <c r="AD190" s="39"/>
      <c r="AE190" s="39"/>
      <c r="AT190" s="18" t="s">
        <v>349</v>
      </c>
      <c r="AU190" s="18" t="s">
        <v>85</v>
      </c>
    </row>
    <row r="191" s="2" customFormat="1" ht="16.5" customHeight="1">
      <c r="A191" s="39"/>
      <c r="B191" s="40"/>
      <c r="C191" s="227" t="s">
        <v>692</v>
      </c>
      <c r="D191" s="227" t="s">
        <v>343</v>
      </c>
      <c r="E191" s="228" t="s">
        <v>4404</v>
      </c>
      <c r="F191" s="229" t="s">
        <v>4408</v>
      </c>
      <c r="G191" s="230" t="s">
        <v>1807</v>
      </c>
      <c r="H191" s="231">
        <v>1</v>
      </c>
      <c r="I191" s="232"/>
      <c r="J191" s="233">
        <f>ROUND(I191*H191,2)</f>
        <v>0</v>
      </c>
      <c r="K191" s="229" t="s">
        <v>1</v>
      </c>
      <c r="L191" s="45"/>
      <c r="M191" s="234" t="s">
        <v>1</v>
      </c>
      <c r="N191" s="235" t="s">
        <v>41</v>
      </c>
      <c r="O191" s="92"/>
      <c r="P191" s="236">
        <f>O191*H191</f>
        <v>0</v>
      </c>
      <c r="Q191" s="236">
        <v>0</v>
      </c>
      <c r="R191" s="236">
        <f>Q191*H191</f>
        <v>0</v>
      </c>
      <c r="S191" s="236">
        <v>0</v>
      </c>
      <c r="T191" s="237">
        <f>S191*H191</f>
        <v>0</v>
      </c>
      <c r="U191" s="39"/>
      <c r="V191" s="39"/>
      <c r="W191" s="39"/>
      <c r="X191" s="39"/>
      <c r="Y191" s="39"/>
      <c r="Z191" s="39"/>
      <c r="AA191" s="39"/>
      <c r="AB191" s="39"/>
      <c r="AC191" s="39"/>
      <c r="AD191" s="39"/>
      <c r="AE191" s="39"/>
      <c r="AR191" s="238" t="s">
        <v>895</v>
      </c>
      <c r="AT191" s="238" t="s">
        <v>343</v>
      </c>
      <c r="AU191" s="238" t="s">
        <v>85</v>
      </c>
      <c r="AY191" s="18" t="s">
        <v>342</v>
      </c>
      <c r="BE191" s="239">
        <f>IF(N191="základní",J191,0)</f>
        <v>0</v>
      </c>
      <c r="BF191" s="239">
        <f>IF(N191="snížená",J191,0)</f>
        <v>0</v>
      </c>
      <c r="BG191" s="239">
        <f>IF(N191="zákl. přenesená",J191,0)</f>
        <v>0</v>
      </c>
      <c r="BH191" s="239">
        <f>IF(N191="sníž. přenesená",J191,0)</f>
        <v>0</v>
      </c>
      <c r="BI191" s="239">
        <f>IF(N191="nulová",J191,0)</f>
        <v>0</v>
      </c>
      <c r="BJ191" s="18" t="s">
        <v>83</v>
      </c>
      <c r="BK191" s="239">
        <f>ROUND(I191*H191,2)</f>
        <v>0</v>
      </c>
      <c r="BL191" s="18" t="s">
        <v>895</v>
      </c>
      <c r="BM191" s="238" t="s">
        <v>5453</v>
      </c>
    </row>
    <row r="192" s="2" customFormat="1">
      <c r="A192" s="39"/>
      <c r="B192" s="40"/>
      <c r="C192" s="41"/>
      <c r="D192" s="240" t="s">
        <v>349</v>
      </c>
      <c r="E192" s="41"/>
      <c r="F192" s="241" t="s">
        <v>4408</v>
      </c>
      <c r="G192" s="41"/>
      <c r="H192" s="41"/>
      <c r="I192" s="242"/>
      <c r="J192" s="41"/>
      <c r="K192" s="41"/>
      <c r="L192" s="45"/>
      <c r="M192" s="243"/>
      <c r="N192" s="244"/>
      <c r="O192" s="92"/>
      <c r="P192" s="92"/>
      <c r="Q192" s="92"/>
      <c r="R192" s="92"/>
      <c r="S192" s="92"/>
      <c r="T192" s="93"/>
      <c r="U192" s="39"/>
      <c r="V192" s="39"/>
      <c r="W192" s="39"/>
      <c r="X192" s="39"/>
      <c r="Y192" s="39"/>
      <c r="Z192" s="39"/>
      <c r="AA192" s="39"/>
      <c r="AB192" s="39"/>
      <c r="AC192" s="39"/>
      <c r="AD192" s="39"/>
      <c r="AE192" s="39"/>
      <c r="AT192" s="18" t="s">
        <v>349</v>
      </c>
      <c r="AU192" s="18" t="s">
        <v>85</v>
      </c>
    </row>
    <row r="193" s="2" customFormat="1" ht="16.5" customHeight="1">
      <c r="A193" s="39"/>
      <c r="B193" s="40"/>
      <c r="C193" s="227" t="s">
        <v>700</v>
      </c>
      <c r="D193" s="227" t="s">
        <v>343</v>
      </c>
      <c r="E193" s="228" t="s">
        <v>4407</v>
      </c>
      <c r="F193" s="229" t="s">
        <v>4411</v>
      </c>
      <c r="G193" s="230" t="s">
        <v>2008</v>
      </c>
      <c r="H193" s="231">
        <v>16</v>
      </c>
      <c r="I193" s="232"/>
      <c r="J193" s="233">
        <f>ROUND(I193*H193,2)</f>
        <v>0</v>
      </c>
      <c r="K193" s="229" t="s">
        <v>1</v>
      </c>
      <c r="L193" s="45"/>
      <c r="M193" s="234" t="s">
        <v>1</v>
      </c>
      <c r="N193" s="235" t="s">
        <v>41</v>
      </c>
      <c r="O193" s="92"/>
      <c r="P193" s="236">
        <f>O193*H193</f>
        <v>0</v>
      </c>
      <c r="Q193" s="236">
        <v>0</v>
      </c>
      <c r="R193" s="236">
        <f>Q193*H193</f>
        <v>0</v>
      </c>
      <c r="S193" s="236">
        <v>0</v>
      </c>
      <c r="T193" s="237">
        <f>S193*H193</f>
        <v>0</v>
      </c>
      <c r="U193" s="39"/>
      <c r="V193" s="39"/>
      <c r="W193" s="39"/>
      <c r="X193" s="39"/>
      <c r="Y193" s="39"/>
      <c r="Z193" s="39"/>
      <c r="AA193" s="39"/>
      <c r="AB193" s="39"/>
      <c r="AC193" s="39"/>
      <c r="AD193" s="39"/>
      <c r="AE193" s="39"/>
      <c r="AR193" s="238" t="s">
        <v>895</v>
      </c>
      <c r="AT193" s="238" t="s">
        <v>343</v>
      </c>
      <c r="AU193" s="238" t="s">
        <v>85</v>
      </c>
      <c r="AY193" s="18" t="s">
        <v>342</v>
      </c>
      <c r="BE193" s="239">
        <f>IF(N193="základní",J193,0)</f>
        <v>0</v>
      </c>
      <c r="BF193" s="239">
        <f>IF(N193="snížená",J193,0)</f>
        <v>0</v>
      </c>
      <c r="BG193" s="239">
        <f>IF(N193="zákl. přenesená",J193,0)</f>
        <v>0</v>
      </c>
      <c r="BH193" s="239">
        <f>IF(N193="sníž. přenesená",J193,0)</f>
        <v>0</v>
      </c>
      <c r="BI193" s="239">
        <f>IF(N193="nulová",J193,0)</f>
        <v>0</v>
      </c>
      <c r="BJ193" s="18" t="s">
        <v>83</v>
      </c>
      <c r="BK193" s="239">
        <f>ROUND(I193*H193,2)</f>
        <v>0</v>
      </c>
      <c r="BL193" s="18" t="s">
        <v>895</v>
      </c>
      <c r="BM193" s="238" t="s">
        <v>5454</v>
      </c>
    </row>
    <row r="194" s="2" customFormat="1">
      <c r="A194" s="39"/>
      <c r="B194" s="40"/>
      <c r="C194" s="41"/>
      <c r="D194" s="240" t="s">
        <v>349</v>
      </c>
      <c r="E194" s="41"/>
      <c r="F194" s="241" t="s">
        <v>4411</v>
      </c>
      <c r="G194" s="41"/>
      <c r="H194" s="41"/>
      <c r="I194" s="242"/>
      <c r="J194" s="41"/>
      <c r="K194" s="41"/>
      <c r="L194" s="45"/>
      <c r="M194" s="243"/>
      <c r="N194" s="244"/>
      <c r="O194" s="92"/>
      <c r="P194" s="92"/>
      <c r="Q194" s="92"/>
      <c r="R194" s="92"/>
      <c r="S194" s="92"/>
      <c r="T194" s="93"/>
      <c r="U194" s="39"/>
      <c r="V194" s="39"/>
      <c r="W194" s="39"/>
      <c r="X194" s="39"/>
      <c r="Y194" s="39"/>
      <c r="Z194" s="39"/>
      <c r="AA194" s="39"/>
      <c r="AB194" s="39"/>
      <c r="AC194" s="39"/>
      <c r="AD194" s="39"/>
      <c r="AE194" s="39"/>
      <c r="AT194" s="18" t="s">
        <v>349</v>
      </c>
      <c r="AU194" s="18" t="s">
        <v>85</v>
      </c>
    </row>
    <row r="195" s="2" customFormat="1" ht="16.5" customHeight="1">
      <c r="A195" s="39"/>
      <c r="B195" s="40"/>
      <c r="C195" s="227" t="s">
        <v>710</v>
      </c>
      <c r="D195" s="227" t="s">
        <v>343</v>
      </c>
      <c r="E195" s="228" t="s">
        <v>4413</v>
      </c>
      <c r="F195" s="229" t="s">
        <v>4576</v>
      </c>
      <c r="G195" s="230" t="s">
        <v>2008</v>
      </c>
      <c r="H195" s="231">
        <v>16</v>
      </c>
      <c r="I195" s="232"/>
      <c r="J195" s="233">
        <f>ROUND(I195*H195,2)</f>
        <v>0</v>
      </c>
      <c r="K195" s="229" t="s">
        <v>1</v>
      </c>
      <c r="L195" s="45"/>
      <c r="M195" s="234" t="s">
        <v>1</v>
      </c>
      <c r="N195" s="235" t="s">
        <v>41</v>
      </c>
      <c r="O195" s="92"/>
      <c r="P195" s="236">
        <f>O195*H195</f>
        <v>0</v>
      </c>
      <c r="Q195" s="236">
        <v>0</v>
      </c>
      <c r="R195" s="236">
        <f>Q195*H195</f>
        <v>0</v>
      </c>
      <c r="S195" s="236">
        <v>0</v>
      </c>
      <c r="T195" s="237">
        <f>S195*H195</f>
        <v>0</v>
      </c>
      <c r="U195" s="39"/>
      <c r="V195" s="39"/>
      <c r="W195" s="39"/>
      <c r="X195" s="39"/>
      <c r="Y195" s="39"/>
      <c r="Z195" s="39"/>
      <c r="AA195" s="39"/>
      <c r="AB195" s="39"/>
      <c r="AC195" s="39"/>
      <c r="AD195" s="39"/>
      <c r="AE195" s="39"/>
      <c r="AR195" s="238" t="s">
        <v>895</v>
      </c>
      <c r="AT195" s="238" t="s">
        <v>343</v>
      </c>
      <c r="AU195" s="238" t="s">
        <v>85</v>
      </c>
      <c r="AY195" s="18" t="s">
        <v>342</v>
      </c>
      <c r="BE195" s="239">
        <f>IF(N195="základní",J195,0)</f>
        <v>0</v>
      </c>
      <c r="BF195" s="239">
        <f>IF(N195="snížená",J195,0)</f>
        <v>0</v>
      </c>
      <c r="BG195" s="239">
        <f>IF(N195="zákl. přenesená",J195,0)</f>
        <v>0</v>
      </c>
      <c r="BH195" s="239">
        <f>IF(N195="sníž. přenesená",J195,0)</f>
        <v>0</v>
      </c>
      <c r="BI195" s="239">
        <f>IF(N195="nulová",J195,0)</f>
        <v>0</v>
      </c>
      <c r="BJ195" s="18" t="s">
        <v>83</v>
      </c>
      <c r="BK195" s="239">
        <f>ROUND(I195*H195,2)</f>
        <v>0</v>
      </c>
      <c r="BL195" s="18" t="s">
        <v>895</v>
      </c>
      <c r="BM195" s="238" t="s">
        <v>5455</v>
      </c>
    </row>
    <row r="196" s="2" customFormat="1">
      <c r="A196" s="39"/>
      <c r="B196" s="40"/>
      <c r="C196" s="41"/>
      <c r="D196" s="240" t="s">
        <v>349</v>
      </c>
      <c r="E196" s="41"/>
      <c r="F196" s="241" t="s">
        <v>4576</v>
      </c>
      <c r="G196" s="41"/>
      <c r="H196" s="41"/>
      <c r="I196" s="242"/>
      <c r="J196" s="41"/>
      <c r="K196" s="41"/>
      <c r="L196" s="45"/>
      <c r="M196" s="243"/>
      <c r="N196" s="244"/>
      <c r="O196" s="92"/>
      <c r="P196" s="92"/>
      <c r="Q196" s="92"/>
      <c r="R196" s="92"/>
      <c r="S196" s="92"/>
      <c r="T196" s="93"/>
      <c r="U196" s="39"/>
      <c r="V196" s="39"/>
      <c r="W196" s="39"/>
      <c r="X196" s="39"/>
      <c r="Y196" s="39"/>
      <c r="Z196" s="39"/>
      <c r="AA196" s="39"/>
      <c r="AB196" s="39"/>
      <c r="AC196" s="39"/>
      <c r="AD196" s="39"/>
      <c r="AE196" s="39"/>
      <c r="AT196" s="18" t="s">
        <v>349</v>
      </c>
      <c r="AU196" s="18" t="s">
        <v>85</v>
      </c>
    </row>
    <row r="197" s="12" customFormat="1" ht="22.8" customHeight="1">
      <c r="A197" s="12"/>
      <c r="B197" s="213"/>
      <c r="C197" s="214"/>
      <c r="D197" s="215" t="s">
        <v>75</v>
      </c>
      <c r="E197" s="246" t="s">
        <v>4578</v>
      </c>
      <c r="F197" s="246" t="s">
        <v>4579</v>
      </c>
      <c r="G197" s="214"/>
      <c r="H197" s="214"/>
      <c r="I197" s="217"/>
      <c r="J197" s="247">
        <f>BK197</f>
        <v>0</v>
      </c>
      <c r="K197" s="214"/>
      <c r="L197" s="219"/>
      <c r="M197" s="220"/>
      <c r="N197" s="221"/>
      <c r="O197" s="221"/>
      <c r="P197" s="222">
        <f>SUM(P198:P211)</f>
        <v>0</v>
      </c>
      <c r="Q197" s="221"/>
      <c r="R197" s="222">
        <f>SUM(R198:R211)</f>
        <v>0</v>
      </c>
      <c r="S197" s="221"/>
      <c r="T197" s="223">
        <f>SUM(T198:T211)</f>
        <v>0</v>
      </c>
      <c r="U197" s="12"/>
      <c r="V197" s="12"/>
      <c r="W197" s="12"/>
      <c r="X197" s="12"/>
      <c r="Y197" s="12"/>
      <c r="Z197" s="12"/>
      <c r="AA197" s="12"/>
      <c r="AB197" s="12"/>
      <c r="AC197" s="12"/>
      <c r="AD197" s="12"/>
      <c r="AE197" s="12"/>
      <c r="AR197" s="224" t="s">
        <v>92</v>
      </c>
      <c r="AT197" s="225" t="s">
        <v>75</v>
      </c>
      <c r="AU197" s="225" t="s">
        <v>83</v>
      </c>
      <c r="AY197" s="224" t="s">
        <v>342</v>
      </c>
      <c r="BK197" s="226">
        <f>SUM(BK198:BK211)</f>
        <v>0</v>
      </c>
    </row>
    <row r="198" s="2" customFormat="1" ht="16.5" customHeight="1">
      <c r="A198" s="39"/>
      <c r="B198" s="40"/>
      <c r="C198" s="227" t="s">
        <v>717</v>
      </c>
      <c r="D198" s="227" t="s">
        <v>343</v>
      </c>
      <c r="E198" s="228" t="s">
        <v>4580</v>
      </c>
      <c r="F198" s="229" t="s">
        <v>4581</v>
      </c>
      <c r="G198" s="230" t="s">
        <v>442</v>
      </c>
      <c r="H198" s="231">
        <v>5</v>
      </c>
      <c r="I198" s="232"/>
      <c r="J198" s="233">
        <f>ROUND(I198*H198,2)</f>
        <v>0</v>
      </c>
      <c r="K198" s="229" t="s">
        <v>1</v>
      </c>
      <c r="L198" s="45"/>
      <c r="M198" s="234" t="s">
        <v>1</v>
      </c>
      <c r="N198" s="235" t="s">
        <v>41</v>
      </c>
      <c r="O198" s="92"/>
      <c r="P198" s="236">
        <f>O198*H198</f>
        <v>0</v>
      </c>
      <c r="Q198" s="236">
        <v>0</v>
      </c>
      <c r="R198" s="236">
        <f>Q198*H198</f>
        <v>0</v>
      </c>
      <c r="S198" s="236">
        <v>0</v>
      </c>
      <c r="T198" s="237">
        <f>S198*H198</f>
        <v>0</v>
      </c>
      <c r="U198" s="39"/>
      <c r="V198" s="39"/>
      <c r="W198" s="39"/>
      <c r="X198" s="39"/>
      <c r="Y198" s="39"/>
      <c r="Z198" s="39"/>
      <c r="AA198" s="39"/>
      <c r="AB198" s="39"/>
      <c r="AC198" s="39"/>
      <c r="AD198" s="39"/>
      <c r="AE198" s="39"/>
      <c r="AR198" s="238" t="s">
        <v>895</v>
      </c>
      <c r="AT198" s="238" t="s">
        <v>343</v>
      </c>
      <c r="AU198" s="238" t="s">
        <v>85</v>
      </c>
      <c r="AY198" s="18" t="s">
        <v>342</v>
      </c>
      <c r="BE198" s="239">
        <f>IF(N198="základní",J198,0)</f>
        <v>0</v>
      </c>
      <c r="BF198" s="239">
        <f>IF(N198="snížená",J198,0)</f>
        <v>0</v>
      </c>
      <c r="BG198" s="239">
        <f>IF(N198="zákl. přenesená",J198,0)</f>
        <v>0</v>
      </c>
      <c r="BH198" s="239">
        <f>IF(N198="sníž. přenesená",J198,0)</f>
        <v>0</v>
      </c>
      <c r="BI198" s="239">
        <f>IF(N198="nulová",J198,0)</f>
        <v>0</v>
      </c>
      <c r="BJ198" s="18" t="s">
        <v>83</v>
      </c>
      <c r="BK198" s="239">
        <f>ROUND(I198*H198,2)</f>
        <v>0</v>
      </c>
      <c r="BL198" s="18" t="s">
        <v>895</v>
      </c>
      <c r="BM198" s="238" t="s">
        <v>5456</v>
      </c>
    </row>
    <row r="199" s="2" customFormat="1">
      <c r="A199" s="39"/>
      <c r="B199" s="40"/>
      <c r="C199" s="41"/>
      <c r="D199" s="240" t="s">
        <v>349</v>
      </c>
      <c r="E199" s="41"/>
      <c r="F199" s="241" t="s">
        <v>4581</v>
      </c>
      <c r="G199" s="41"/>
      <c r="H199" s="41"/>
      <c r="I199" s="242"/>
      <c r="J199" s="41"/>
      <c r="K199" s="41"/>
      <c r="L199" s="45"/>
      <c r="M199" s="243"/>
      <c r="N199" s="244"/>
      <c r="O199" s="92"/>
      <c r="P199" s="92"/>
      <c r="Q199" s="92"/>
      <c r="R199" s="92"/>
      <c r="S199" s="92"/>
      <c r="T199" s="93"/>
      <c r="U199" s="39"/>
      <c r="V199" s="39"/>
      <c r="W199" s="39"/>
      <c r="X199" s="39"/>
      <c r="Y199" s="39"/>
      <c r="Z199" s="39"/>
      <c r="AA199" s="39"/>
      <c r="AB199" s="39"/>
      <c r="AC199" s="39"/>
      <c r="AD199" s="39"/>
      <c r="AE199" s="39"/>
      <c r="AT199" s="18" t="s">
        <v>349</v>
      </c>
      <c r="AU199" s="18" t="s">
        <v>85</v>
      </c>
    </row>
    <row r="200" s="2" customFormat="1" ht="16.5" customHeight="1">
      <c r="A200" s="39"/>
      <c r="B200" s="40"/>
      <c r="C200" s="227" t="s">
        <v>724</v>
      </c>
      <c r="D200" s="227" t="s">
        <v>343</v>
      </c>
      <c r="E200" s="228" t="s">
        <v>4583</v>
      </c>
      <c r="F200" s="229" t="s">
        <v>4584</v>
      </c>
      <c r="G200" s="230" t="s">
        <v>442</v>
      </c>
      <c r="H200" s="231">
        <v>5</v>
      </c>
      <c r="I200" s="232"/>
      <c r="J200" s="233">
        <f>ROUND(I200*H200,2)</f>
        <v>0</v>
      </c>
      <c r="K200" s="229" t="s">
        <v>1</v>
      </c>
      <c r="L200" s="45"/>
      <c r="M200" s="234" t="s">
        <v>1</v>
      </c>
      <c r="N200" s="235" t="s">
        <v>41</v>
      </c>
      <c r="O200" s="92"/>
      <c r="P200" s="236">
        <f>O200*H200</f>
        <v>0</v>
      </c>
      <c r="Q200" s="236">
        <v>0</v>
      </c>
      <c r="R200" s="236">
        <f>Q200*H200</f>
        <v>0</v>
      </c>
      <c r="S200" s="236">
        <v>0</v>
      </c>
      <c r="T200" s="237">
        <f>S200*H200</f>
        <v>0</v>
      </c>
      <c r="U200" s="39"/>
      <c r="V200" s="39"/>
      <c r="W200" s="39"/>
      <c r="X200" s="39"/>
      <c r="Y200" s="39"/>
      <c r="Z200" s="39"/>
      <c r="AA200" s="39"/>
      <c r="AB200" s="39"/>
      <c r="AC200" s="39"/>
      <c r="AD200" s="39"/>
      <c r="AE200" s="39"/>
      <c r="AR200" s="238" t="s">
        <v>895</v>
      </c>
      <c r="AT200" s="238" t="s">
        <v>343</v>
      </c>
      <c r="AU200" s="238" t="s">
        <v>85</v>
      </c>
      <c r="AY200" s="18" t="s">
        <v>342</v>
      </c>
      <c r="BE200" s="239">
        <f>IF(N200="základní",J200,0)</f>
        <v>0</v>
      </c>
      <c r="BF200" s="239">
        <f>IF(N200="snížená",J200,0)</f>
        <v>0</v>
      </c>
      <c r="BG200" s="239">
        <f>IF(N200="zákl. přenesená",J200,0)</f>
        <v>0</v>
      </c>
      <c r="BH200" s="239">
        <f>IF(N200="sníž. přenesená",J200,0)</f>
        <v>0</v>
      </c>
      <c r="BI200" s="239">
        <f>IF(N200="nulová",J200,0)</f>
        <v>0</v>
      </c>
      <c r="BJ200" s="18" t="s">
        <v>83</v>
      </c>
      <c r="BK200" s="239">
        <f>ROUND(I200*H200,2)</f>
        <v>0</v>
      </c>
      <c r="BL200" s="18" t="s">
        <v>895</v>
      </c>
      <c r="BM200" s="238" t="s">
        <v>5457</v>
      </c>
    </row>
    <row r="201" s="2" customFormat="1">
      <c r="A201" s="39"/>
      <c r="B201" s="40"/>
      <c r="C201" s="41"/>
      <c r="D201" s="240" t="s">
        <v>349</v>
      </c>
      <c r="E201" s="41"/>
      <c r="F201" s="241" t="s">
        <v>4584</v>
      </c>
      <c r="G201" s="41"/>
      <c r="H201" s="41"/>
      <c r="I201" s="242"/>
      <c r="J201" s="41"/>
      <c r="K201" s="41"/>
      <c r="L201" s="45"/>
      <c r="M201" s="243"/>
      <c r="N201" s="244"/>
      <c r="O201" s="92"/>
      <c r="P201" s="92"/>
      <c r="Q201" s="92"/>
      <c r="R201" s="92"/>
      <c r="S201" s="92"/>
      <c r="T201" s="93"/>
      <c r="U201" s="39"/>
      <c r="V201" s="39"/>
      <c r="W201" s="39"/>
      <c r="X201" s="39"/>
      <c r="Y201" s="39"/>
      <c r="Z201" s="39"/>
      <c r="AA201" s="39"/>
      <c r="AB201" s="39"/>
      <c r="AC201" s="39"/>
      <c r="AD201" s="39"/>
      <c r="AE201" s="39"/>
      <c r="AT201" s="18" t="s">
        <v>349</v>
      </c>
      <c r="AU201" s="18" t="s">
        <v>85</v>
      </c>
    </row>
    <row r="202" s="2" customFormat="1" ht="16.5" customHeight="1">
      <c r="A202" s="39"/>
      <c r="B202" s="40"/>
      <c r="C202" s="227" t="s">
        <v>730</v>
      </c>
      <c r="D202" s="227" t="s">
        <v>343</v>
      </c>
      <c r="E202" s="228" t="s">
        <v>4491</v>
      </c>
      <c r="F202" s="229" t="s">
        <v>4587</v>
      </c>
      <c r="G202" s="230" t="s">
        <v>442</v>
      </c>
      <c r="H202" s="231">
        <v>5</v>
      </c>
      <c r="I202" s="232"/>
      <c r="J202" s="233">
        <f>ROUND(I202*H202,2)</f>
        <v>0</v>
      </c>
      <c r="K202" s="229" t="s">
        <v>1</v>
      </c>
      <c r="L202" s="45"/>
      <c r="M202" s="234" t="s">
        <v>1</v>
      </c>
      <c r="N202" s="235" t="s">
        <v>41</v>
      </c>
      <c r="O202" s="92"/>
      <c r="P202" s="236">
        <f>O202*H202</f>
        <v>0</v>
      </c>
      <c r="Q202" s="236">
        <v>0</v>
      </c>
      <c r="R202" s="236">
        <f>Q202*H202</f>
        <v>0</v>
      </c>
      <c r="S202" s="236">
        <v>0</v>
      </c>
      <c r="T202" s="237">
        <f>S202*H202</f>
        <v>0</v>
      </c>
      <c r="U202" s="39"/>
      <c r="V202" s="39"/>
      <c r="W202" s="39"/>
      <c r="X202" s="39"/>
      <c r="Y202" s="39"/>
      <c r="Z202" s="39"/>
      <c r="AA202" s="39"/>
      <c r="AB202" s="39"/>
      <c r="AC202" s="39"/>
      <c r="AD202" s="39"/>
      <c r="AE202" s="39"/>
      <c r="AR202" s="238" t="s">
        <v>895</v>
      </c>
      <c r="AT202" s="238" t="s">
        <v>343</v>
      </c>
      <c r="AU202" s="238" t="s">
        <v>85</v>
      </c>
      <c r="AY202" s="18" t="s">
        <v>342</v>
      </c>
      <c r="BE202" s="239">
        <f>IF(N202="základní",J202,0)</f>
        <v>0</v>
      </c>
      <c r="BF202" s="239">
        <f>IF(N202="snížená",J202,0)</f>
        <v>0</v>
      </c>
      <c r="BG202" s="239">
        <f>IF(N202="zákl. přenesená",J202,0)</f>
        <v>0</v>
      </c>
      <c r="BH202" s="239">
        <f>IF(N202="sníž. přenesená",J202,0)</f>
        <v>0</v>
      </c>
      <c r="BI202" s="239">
        <f>IF(N202="nulová",J202,0)</f>
        <v>0</v>
      </c>
      <c r="BJ202" s="18" t="s">
        <v>83</v>
      </c>
      <c r="BK202" s="239">
        <f>ROUND(I202*H202,2)</f>
        <v>0</v>
      </c>
      <c r="BL202" s="18" t="s">
        <v>895</v>
      </c>
      <c r="BM202" s="238" t="s">
        <v>5458</v>
      </c>
    </row>
    <row r="203" s="2" customFormat="1">
      <c r="A203" s="39"/>
      <c r="B203" s="40"/>
      <c r="C203" s="41"/>
      <c r="D203" s="240" t="s">
        <v>349</v>
      </c>
      <c r="E203" s="41"/>
      <c r="F203" s="241" t="s">
        <v>4587</v>
      </c>
      <c r="G203" s="41"/>
      <c r="H203" s="41"/>
      <c r="I203" s="242"/>
      <c r="J203" s="41"/>
      <c r="K203" s="41"/>
      <c r="L203" s="45"/>
      <c r="M203" s="243"/>
      <c r="N203" s="244"/>
      <c r="O203" s="92"/>
      <c r="P203" s="92"/>
      <c r="Q203" s="92"/>
      <c r="R203" s="92"/>
      <c r="S203" s="92"/>
      <c r="T203" s="93"/>
      <c r="U203" s="39"/>
      <c r="V203" s="39"/>
      <c r="W203" s="39"/>
      <c r="X203" s="39"/>
      <c r="Y203" s="39"/>
      <c r="Z203" s="39"/>
      <c r="AA203" s="39"/>
      <c r="AB203" s="39"/>
      <c r="AC203" s="39"/>
      <c r="AD203" s="39"/>
      <c r="AE203" s="39"/>
      <c r="AT203" s="18" t="s">
        <v>349</v>
      </c>
      <c r="AU203" s="18" t="s">
        <v>85</v>
      </c>
    </row>
    <row r="204" s="2" customFormat="1" ht="16.5" customHeight="1">
      <c r="A204" s="39"/>
      <c r="B204" s="40"/>
      <c r="C204" s="227" t="s">
        <v>737</v>
      </c>
      <c r="D204" s="227" t="s">
        <v>343</v>
      </c>
      <c r="E204" s="228" t="s">
        <v>4494</v>
      </c>
      <c r="F204" s="229" t="s">
        <v>4590</v>
      </c>
      <c r="G204" s="230" t="s">
        <v>442</v>
      </c>
      <c r="H204" s="231">
        <v>5</v>
      </c>
      <c r="I204" s="232"/>
      <c r="J204" s="233">
        <f>ROUND(I204*H204,2)</f>
        <v>0</v>
      </c>
      <c r="K204" s="229" t="s">
        <v>1</v>
      </c>
      <c r="L204" s="45"/>
      <c r="M204" s="234" t="s">
        <v>1</v>
      </c>
      <c r="N204" s="235" t="s">
        <v>41</v>
      </c>
      <c r="O204" s="92"/>
      <c r="P204" s="236">
        <f>O204*H204</f>
        <v>0</v>
      </c>
      <c r="Q204" s="236">
        <v>0</v>
      </c>
      <c r="R204" s="236">
        <f>Q204*H204</f>
        <v>0</v>
      </c>
      <c r="S204" s="236">
        <v>0</v>
      </c>
      <c r="T204" s="237">
        <f>S204*H204</f>
        <v>0</v>
      </c>
      <c r="U204" s="39"/>
      <c r="V204" s="39"/>
      <c r="W204" s="39"/>
      <c r="X204" s="39"/>
      <c r="Y204" s="39"/>
      <c r="Z204" s="39"/>
      <c r="AA204" s="39"/>
      <c r="AB204" s="39"/>
      <c r="AC204" s="39"/>
      <c r="AD204" s="39"/>
      <c r="AE204" s="39"/>
      <c r="AR204" s="238" t="s">
        <v>895</v>
      </c>
      <c r="AT204" s="238" t="s">
        <v>343</v>
      </c>
      <c r="AU204" s="238" t="s">
        <v>85</v>
      </c>
      <c r="AY204" s="18" t="s">
        <v>342</v>
      </c>
      <c r="BE204" s="239">
        <f>IF(N204="základní",J204,0)</f>
        <v>0</v>
      </c>
      <c r="BF204" s="239">
        <f>IF(N204="snížená",J204,0)</f>
        <v>0</v>
      </c>
      <c r="BG204" s="239">
        <f>IF(N204="zákl. přenesená",J204,0)</f>
        <v>0</v>
      </c>
      <c r="BH204" s="239">
        <f>IF(N204="sníž. přenesená",J204,0)</f>
        <v>0</v>
      </c>
      <c r="BI204" s="239">
        <f>IF(N204="nulová",J204,0)</f>
        <v>0</v>
      </c>
      <c r="BJ204" s="18" t="s">
        <v>83</v>
      </c>
      <c r="BK204" s="239">
        <f>ROUND(I204*H204,2)</f>
        <v>0</v>
      </c>
      <c r="BL204" s="18" t="s">
        <v>895</v>
      </c>
      <c r="BM204" s="238" t="s">
        <v>5459</v>
      </c>
    </row>
    <row r="205" s="2" customFormat="1">
      <c r="A205" s="39"/>
      <c r="B205" s="40"/>
      <c r="C205" s="41"/>
      <c r="D205" s="240" t="s">
        <v>349</v>
      </c>
      <c r="E205" s="41"/>
      <c r="F205" s="241" t="s">
        <v>4590</v>
      </c>
      <c r="G205" s="41"/>
      <c r="H205" s="41"/>
      <c r="I205" s="242"/>
      <c r="J205" s="41"/>
      <c r="K205" s="41"/>
      <c r="L205" s="45"/>
      <c r="M205" s="243"/>
      <c r="N205" s="244"/>
      <c r="O205" s="92"/>
      <c r="P205" s="92"/>
      <c r="Q205" s="92"/>
      <c r="R205" s="92"/>
      <c r="S205" s="92"/>
      <c r="T205" s="93"/>
      <c r="U205" s="39"/>
      <c r="V205" s="39"/>
      <c r="W205" s="39"/>
      <c r="X205" s="39"/>
      <c r="Y205" s="39"/>
      <c r="Z205" s="39"/>
      <c r="AA205" s="39"/>
      <c r="AB205" s="39"/>
      <c r="AC205" s="39"/>
      <c r="AD205" s="39"/>
      <c r="AE205" s="39"/>
      <c r="AT205" s="18" t="s">
        <v>349</v>
      </c>
      <c r="AU205" s="18" t="s">
        <v>85</v>
      </c>
    </row>
    <row r="206" s="2" customFormat="1" ht="16.5" customHeight="1">
      <c r="A206" s="39"/>
      <c r="B206" s="40"/>
      <c r="C206" s="227" t="s">
        <v>743</v>
      </c>
      <c r="D206" s="227" t="s">
        <v>343</v>
      </c>
      <c r="E206" s="228" t="s">
        <v>4497</v>
      </c>
      <c r="F206" s="229" t="s">
        <v>4393</v>
      </c>
      <c r="G206" s="230" t="s">
        <v>1807</v>
      </c>
      <c r="H206" s="231">
        <v>1</v>
      </c>
      <c r="I206" s="232"/>
      <c r="J206" s="233">
        <f>ROUND(I206*H206,2)</f>
        <v>0</v>
      </c>
      <c r="K206" s="229" t="s">
        <v>1</v>
      </c>
      <c r="L206" s="45"/>
      <c r="M206" s="234" t="s">
        <v>1</v>
      </c>
      <c r="N206" s="235" t="s">
        <v>41</v>
      </c>
      <c r="O206" s="92"/>
      <c r="P206" s="236">
        <f>O206*H206</f>
        <v>0</v>
      </c>
      <c r="Q206" s="236">
        <v>0</v>
      </c>
      <c r="R206" s="236">
        <f>Q206*H206</f>
        <v>0</v>
      </c>
      <c r="S206" s="236">
        <v>0</v>
      </c>
      <c r="T206" s="237">
        <f>S206*H206</f>
        <v>0</v>
      </c>
      <c r="U206" s="39"/>
      <c r="V206" s="39"/>
      <c r="W206" s="39"/>
      <c r="X206" s="39"/>
      <c r="Y206" s="39"/>
      <c r="Z206" s="39"/>
      <c r="AA206" s="39"/>
      <c r="AB206" s="39"/>
      <c r="AC206" s="39"/>
      <c r="AD206" s="39"/>
      <c r="AE206" s="39"/>
      <c r="AR206" s="238" t="s">
        <v>895</v>
      </c>
      <c r="AT206" s="238" t="s">
        <v>343</v>
      </c>
      <c r="AU206" s="238" t="s">
        <v>85</v>
      </c>
      <c r="AY206" s="18" t="s">
        <v>342</v>
      </c>
      <c r="BE206" s="239">
        <f>IF(N206="základní",J206,0)</f>
        <v>0</v>
      </c>
      <c r="BF206" s="239">
        <f>IF(N206="snížená",J206,0)</f>
        <v>0</v>
      </c>
      <c r="BG206" s="239">
        <f>IF(N206="zákl. přenesená",J206,0)</f>
        <v>0</v>
      </c>
      <c r="BH206" s="239">
        <f>IF(N206="sníž. přenesená",J206,0)</f>
        <v>0</v>
      </c>
      <c r="BI206" s="239">
        <f>IF(N206="nulová",J206,0)</f>
        <v>0</v>
      </c>
      <c r="BJ206" s="18" t="s">
        <v>83</v>
      </c>
      <c r="BK206" s="239">
        <f>ROUND(I206*H206,2)</f>
        <v>0</v>
      </c>
      <c r="BL206" s="18" t="s">
        <v>895</v>
      </c>
      <c r="BM206" s="238" t="s">
        <v>5460</v>
      </c>
    </row>
    <row r="207" s="2" customFormat="1">
      <c r="A207" s="39"/>
      <c r="B207" s="40"/>
      <c r="C207" s="41"/>
      <c r="D207" s="240" t="s">
        <v>349</v>
      </c>
      <c r="E207" s="41"/>
      <c r="F207" s="241" t="s">
        <v>4393</v>
      </c>
      <c r="G207" s="41"/>
      <c r="H207" s="41"/>
      <c r="I207" s="242"/>
      <c r="J207" s="41"/>
      <c r="K207" s="41"/>
      <c r="L207" s="45"/>
      <c r="M207" s="243"/>
      <c r="N207" s="244"/>
      <c r="O207" s="92"/>
      <c r="P207" s="92"/>
      <c r="Q207" s="92"/>
      <c r="R207" s="92"/>
      <c r="S207" s="92"/>
      <c r="T207" s="93"/>
      <c r="U207" s="39"/>
      <c r="V207" s="39"/>
      <c r="W207" s="39"/>
      <c r="X207" s="39"/>
      <c r="Y207" s="39"/>
      <c r="Z207" s="39"/>
      <c r="AA207" s="39"/>
      <c r="AB207" s="39"/>
      <c r="AC207" s="39"/>
      <c r="AD207" s="39"/>
      <c r="AE207" s="39"/>
      <c r="AT207" s="18" t="s">
        <v>349</v>
      </c>
      <c r="AU207" s="18" t="s">
        <v>85</v>
      </c>
    </row>
    <row r="208" s="2" customFormat="1" ht="16.5" customHeight="1">
      <c r="A208" s="39"/>
      <c r="B208" s="40"/>
      <c r="C208" s="227" t="s">
        <v>749</v>
      </c>
      <c r="D208" s="227" t="s">
        <v>343</v>
      </c>
      <c r="E208" s="228" t="s">
        <v>5461</v>
      </c>
      <c r="F208" s="229" t="s">
        <v>4399</v>
      </c>
      <c r="G208" s="230" t="s">
        <v>2008</v>
      </c>
      <c r="H208" s="231">
        <v>16</v>
      </c>
      <c r="I208" s="232"/>
      <c r="J208" s="233">
        <f>ROUND(I208*H208,2)</f>
        <v>0</v>
      </c>
      <c r="K208" s="229" t="s">
        <v>1</v>
      </c>
      <c r="L208" s="45"/>
      <c r="M208" s="234" t="s">
        <v>1</v>
      </c>
      <c r="N208" s="235" t="s">
        <v>41</v>
      </c>
      <c r="O208" s="92"/>
      <c r="P208" s="236">
        <f>O208*H208</f>
        <v>0</v>
      </c>
      <c r="Q208" s="236">
        <v>0</v>
      </c>
      <c r="R208" s="236">
        <f>Q208*H208</f>
        <v>0</v>
      </c>
      <c r="S208" s="236">
        <v>0</v>
      </c>
      <c r="T208" s="237">
        <f>S208*H208</f>
        <v>0</v>
      </c>
      <c r="U208" s="39"/>
      <c r="V208" s="39"/>
      <c r="W208" s="39"/>
      <c r="X208" s="39"/>
      <c r="Y208" s="39"/>
      <c r="Z208" s="39"/>
      <c r="AA208" s="39"/>
      <c r="AB208" s="39"/>
      <c r="AC208" s="39"/>
      <c r="AD208" s="39"/>
      <c r="AE208" s="39"/>
      <c r="AR208" s="238" t="s">
        <v>895</v>
      </c>
      <c r="AT208" s="238" t="s">
        <v>343</v>
      </c>
      <c r="AU208" s="238" t="s">
        <v>85</v>
      </c>
      <c r="AY208" s="18" t="s">
        <v>342</v>
      </c>
      <c r="BE208" s="239">
        <f>IF(N208="základní",J208,0)</f>
        <v>0</v>
      </c>
      <c r="BF208" s="239">
        <f>IF(N208="snížená",J208,0)</f>
        <v>0</v>
      </c>
      <c r="BG208" s="239">
        <f>IF(N208="zákl. přenesená",J208,0)</f>
        <v>0</v>
      </c>
      <c r="BH208" s="239">
        <f>IF(N208="sníž. přenesená",J208,0)</f>
        <v>0</v>
      </c>
      <c r="BI208" s="239">
        <f>IF(N208="nulová",J208,0)</f>
        <v>0</v>
      </c>
      <c r="BJ208" s="18" t="s">
        <v>83</v>
      </c>
      <c r="BK208" s="239">
        <f>ROUND(I208*H208,2)</f>
        <v>0</v>
      </c>
      <c r="BL208" s="18" t="s">
        <v>895</v>
      </c>
      <c r="BM208" s="238" t="s">
        <v>5462</v>
      </c>
    </row>
    <row r="209" s="2" customFormat="1">
      <c r="A209" s="39"/>
      <c r="B209" s="40"/>
      <c r="C209" s="41"/>
      <c r="D209" s="240" t="s">
        <v>349</v>
      </c>
      <c r="E209" s="41"/>
      <c r="F209" s="241" t="s">
        <v>4399</v>
      </c>
      <c r="G209" s="41"/>
      <c r="H209" s="41"/>
      <c r="I209" s="242"/>
      <c r="J209" s="41"/>
      <c r="K209" s="41"/>
      <c r="L209" s="45"/>
      <c r="M209" s="243"/>
      <c r="N209" s="244"/>
      <c r="O209" s="92"/>
      <c r="P209" s="92"/>
      <c r="Q209" s="92"/>
      <c r="R209" s="92"/>
      <c r="S209" s="92"/>
      <c r="T209" s="93"/>
      <c r="U209" s="39"/>
      <c r="V209" s="39"/>
      <c r="W209" s="39"/>
      <c r="X209" s="39"/>
      <c r="Y209" s="39"/>
      <c r="Z209" s="39"/>
      <c r="AA209" s="39"/>
      <c r="AB209" s="39"/>
      <c r="AC209" s="39"/>
      <c r="AD209" s="39"/>
      <c r="AE209" s="39"/>
      <c r="AT209" s="18" t="s">
        <v>349</v>
      </c>
      <c r="AU209" s="18" t="s">
        <v>85</v>
      </c>
    </row>
    <row r="210" s="2" customFormat="1" ht="16.5" customHeight="1">
      <c r="A210" s="39"/>
      <c r="B210" s="40"/>
      <c r="C210" s="227" t="s">
        <v>755</v>
      </c>
      <c r="D210" s="227" t="s">
        <v>343</v>
      </c>
      <c r="E210" s="228" t="s">
        <v>5463</v>
      </c>
      <c r="F210" s="229" t="s">
        <v>4597</v>
      </c>
      <c r="G210" s="230" t="s">
        <v>2008</v>
      </c>
      <c r="H210" s="231">
        <v>8</v>
      </c>
      <c r="I210" s="232"/>
      <c r="J210" s="233">
        <f>ROUND(I210*H210,2)</f>
        <v>0</v>
      </c>
      <c r="K210" s="229" t="s">
        <v>1</v>
      </c>
      <c r="L210" s="45"/>
      <c r="M210" s="234" t="s">
        <v>1</v>
      </c>
      <c r="N210" s="235" t="s">
        <v>41</v>
      </c>
      <c r="O210" s="92"/>
      <c r="P210" s="236">
        <f>O210*H210</f>
        <v>0</v>
      </c>
      <c r="Q210" s="236">
        <v>0</v>
      </c>
      <c r="R210" s="236">
        <f>Q210*H210</f>
        <v>0</v>
      </c>
      <c r="S210" s="236">
        <v>0</v>
      </c>
      <c r="T210" s="237">
        <f>S210*H210</f>
        <v>0</v>
      </c>
      <c r="U210" s="39"/>
      <c r="V210" s="39"/>
      <c r="W210" s="39"/>
      <c r="X210" s="39"/>
      <c r="Y210" s="39"/>
      <c r="Z210" s="39"/>
      <c r="AA210" s="39"/>
      <c r="AB210" s="39"/>
      <c r="AC210" s="39"/>
      <c r="AD210" s="39"/>
      <c r="AE210" s="39"/>
      <c r="AR210" s="238" t="s">
        <v>895</v>
      </c>
      <c r="AT210" s="238" t="s">
        <v>343</v>
      </c>
      <c r="AU210" s="238" t="s">
        <v>85</v>
      </c>
      <c r="AY210" s="18" t="s">
        <v>342</v>
      </c>
      <c r="BE210" s="239">
        <f>IF(N210="základní",J210,0)</f>
        <v>0</v>
      </c>
      <c r="BF210" s="239">
        <f>IF(N210="snížená",J210,0)</f>
        <v>0</v>
      </c>
      <c r="BG210" s="239">
        <f>IF(N210="zákl. přenesená",J210,0)</f>
        <v>0</v>
      </c>
      <c r="BH210" s="239">
        <f>IF(N210="sníž. přenesená",J210,0)</f>
        <v>0</v>
      </c>
      <c r="BI210" s="239">
        <f>IF(N210="nulová",J210,0)</f>
        <v>0</v>
      </c>
      <c r="BJ210" s="18" t="s">
        <v>83</v>
      </c>
      <c r="BK210" s="239">
        <f>ROUND(I210*H210,2)</f>
        <v>0</v>
      </c>
      <c r="BL210" s="18" t="s">
        <v>895</v>
      </c>
      <c r="BM210" s="238" t="s">
        <v>5464</v>
      </c>
    </row>
    <row r="211" s="2" customFormat="1">
      <c r="A211" s="39"/>
      <c r="B211" s="40"/>
      <c r="C211" s="41"/>
      <c r="D211" s="240" t="s">
        <v>349</v>
      </c>
      <c r="E211" s="41"/>
      <c r="F211" s="241" t="s">
        <v>4597</v>
      </c>
      <c r="G211" s="41"/>
      <c r="H211" s="41"/>
      <c r="I211" s="242"/>
      <c r="J211" s="41"/>
      <c r="K211" s="41"/>
      <c r="L211" s="45"/>
      <c r="M211" s="243"/>
      <c r="N211" s="244"/>
      <c r="O211" s="92"/>
      <c r="P211" s="92"/>
      <c r="Q211" s="92"/>
      <c r="R211" s="92"/>
      <c r="S211" s="92"/>
      <c r="T211" s="93"/>
      <c r="U211" s="39"/>
      <c r="V211" s="39"/>
      <c r="W211" s="39"/>
      <c r="X211" s="39"/>
      <c r="Y211" s="39"/>
      <c r="Z211" s="39"/>
      <c r="AA211" s="39"/>
      <c r="AB211" s="39"/>
      <c r="AC211" s="39"/>
      <c r="AD211" s="39"/>
      <c r="AE211" s="39"/>
      <c r="AT211" s="18" t="s">
        <v>349</v>
      </c>
      <c r="AU211" s="18" t="s">
        <v>85</v>
      </c>
    </row>
    <row r="212" s="12" customFormat="1" ht="22.8" customHeight="1">
      <c r="A212" s="12"/>
      <c r="B212" s="213"/>
      <c r="C212" s="214"/>
      <c r="D212" s="215" t="s">
        <v>75</v>
      </c>
      <c r="E212" s="246" t="s">
        <v>4416</v>
      </c>
      <c r="F212" s="246" t="s">
        <v>4417</v>
      </c>
      <c r="G212" s="214"/>
      <c r="H212" s="214"/>
      <c r="I212" s="217"/>
      <c r="J212" s="247">
        <f>BK212</f>
        <v>0</v>
      </c>
      <c r="K212" s="214"/>
      <c r="L212" s="219"/>
      <c r="M212" s="220"/>
      <c r="N212" s="221"/>
      <c r="O212" s="221"/>
      <c r="P212" s="222">
        <f>SUM(P213:P260)</f>
        <v>0</v>
      </c>
      <c r="Q212" s="221"/>
      <c r="R212" s="222">
        <f>SUM(R213:R260)</f>
        <v>0</v>
      </c>
      <c r="S212" s="221"/>
      <c r="T212" s="223">
        <f>SUM(T213:T260)</f>
        <v>0</v>
      </c>
      <c r="U212" s="12"/>
      <c r="V212" s="12"/>
      <c r="W212" s="12"/>
      <c r="X212" s="12"/>
      <c r="Y212" s="12"/>
      <c r="Z212" s="12"/>
      <c r="AA212" s="12"/>
      <c r="AB212" s="12"/>
      <c r="AC212" s="12"/>
      <c r="AD212" s="12"/>
      <c r="AE212" s="12"/>
      <c r="AR212" s="224" t="s">
        <v>92</v>
      </c>
      <c r="AT212" s="225" t="s">
        <v>75</v>
      </c>
      <c r="AU212" s="225" t="s">
        <v>83</v>
      </c>
      <c r="AY212" s="224" t="s">
        <v>342</v>
      </c>
      <c r="BK212" s="226">
        <f>SUM(BK213:BK260)</f>
        <v>0</v>
      </c>
    </row>
    <row r="213" s="2" customFormat="1" ht="16.5" customHeight="1">
      <c r="A213" s="39"/>
      <c r="B213" s="40"/>
      <c r="C213" s="227" t="s">
        <v>760</v>
      </c>
      <c r="D213" s="227" t="s">
        <v>343</v>
      </c>
      <c r="E213" s="228" t="s">
        <v>4424</v>
      </c>
      <c r="F213" s="229" t="s">
        <v>4425</v>
      </c>
      <c r="G213" s="230" t="s">
        <v>4426</v>
      </c>
      <c r="H213" s="231">
        <v>0.5</v>
      </c>
      <c r="I213" s="232"/>
      <c r="J213" s="233">
        <f>ROUND(I213*H213,2)</f>
        <v>0</v>
      </c>
      <c r="K213" s="229" t="s">
        <v>1</v>
      </c>
      <c r="L213" s="45"/>
      <c r="M213" s="234" t="s">
        <v>1</v>
      </c>
      <c r="N213" s="235" t="s">
        <v>41</v>
      </c>
      <c r="O213" s="92"/>
      <c r="P213" s="236">
        <f>O213*H213</f>
        <v>0</v>
      </c>
      <c r="Q213" s="236">
        <v>0</v>
      </c>
      <c r="R213" s="236">
        <f>Q213*H213</f>
        <v>0</v>
      </c>
      <c r="S213" s="236">
        <v>0</v>
      </c>
      <c r="T213" s="237">
        <f>S213*H213</f>
        <v>0</v>
      </c>
      <c r="U213" s="39"/>
      <c r="V213" s="39"/>
      <c r="W213" s="39"/>
      <c r="X213" s="39"/>
      <c r="Y213" s="39"/>
      <c r="Z213" s="39"/>
      <c r="AA213" s="39"/>
      <c r="AB213" s="39"/>
      <c r="AC213" s="39"/>
      <c r="AD213" s="39"/>
      <c r="AE213" s="39"/>
      <c r="AR213" s="238" t="s">
        <v>895</v>
      </c>
      <c r="AT213" s="238" t="s">
        <v>343</v>
      </c>
      <c r="AU213" s="238" t="s">
        <v>85</v>
      </c>
      <c r="AY213" s="18" t="s">
        <v>342</v>
      </c>
      <c r="BE213" s="239">
        <f>IF(N213="základní",J213,0)</f>
        <v>0</v>
      </c>
      <c r="BF213" s="239">
        <f>IF(N213="snížená",J213,0)</f>
        <v>0</v>
      </c>
      <c r="BG213" s="239">
        <f>IF(N213="zákl. přenesená",J213,0)</f>
        <v>0</v>
      </c>
      <c r="BH213" s="239">
        <f>IF(N213="sníž. přenesená",J213,0)</f>
        <v>0</v>
      </c>
      <c r="BI213" s="239">
        <f>IF(N213="nulová",J213,0)</f>
        <v>0</v>
      </c>
      <c r="BJ213" s="18" t="s">
        <v>83</v>
      </c>
      <c r="BK213" s="239">
        <f>ROUND(I213*H213,2)</f>
        <v>0</v>
      </c>
      <c r="BL213" s="18" t="s">
        <v>895</v>
      </c>
      <c r="BM213" s="238" t="s">
        <v>5465</v>
      </c>
    </row>
    <row r="214" s="2" customFormat="1">
      <c r="A214" s="39"/>
      <c r="B214" s="40"/>
      <c r="C214" s="41"/>
      <c r="D214" s="240" t="s">
        <v>349</v>
      </c>
      <c r="E214" s="41"/>
      <c r="F214" s="241" t="s">
        <v>4425</v>
      </c>
      <c r="G214" s="41"/>
      <c r="H214" s="41"/>
      <c r="I214" s="242"/>
      <c r="J214" s="41"/>
      <c r="K214" s="41"/>
      <c r="L214" s="45"/>
      <c r="M214" s="243"/>
      <c r="N214" s="244"/>
      <c r="O214" s="92"/>
      <c r="P214" s="92"/>
      <c r="Q214" s="92"/>
      <c r="R214" s="92"/>
      <c r="S214" s="92"/>
      <c r="T214" s="93"/>
      <c r="U214" s="39"/>
      <c r="V214" s="39"/>
      <c r="W214" s="39"/>
      <c r="X214" s="39"/>
      <c r="Y214" s="39"/>
      <c r="Z214" s="39"/>
      <c r="AA214" s="39"/>
      <c r="AB214" s="39"/>
      <c r="AC214" s="39"/>
      <c r="AD214" s="39"/>
      <c r="AE214" s="39"/>
      <c r="AT214" s="18" t="s">
        <v>349</v>
      </c>
      <c r="AU214" s="18" t="s">
        <v>85</v>
      </c>
    </row>
    <row r="215" s="2" customFormat="1" ht="16.5" customHeight="1">
      <c r="A215" s="39"/>
      <c r="B215" s="40"/>
      <c r="C215" s="227" t="s">
        <v>766</v>
      </c>
      <c r="D215" s="227" t="s">
        <v>343</v>
      </c>
      <c r="E215" s="228" t="s">
        <v>5466</v>
      </c>
      <c r="F215" s="229" t="s">
        <v>4477</v>
      </c>
      <c r="G215" s="230" t="s">
        <v>543</v>
      </c>
      <c r="H215" s="231">
        <v>35</v>
      </c>
      <c r="I215" s="232"/>
      <c r="J215" s="233">
        <f>ROUND(I215*H215,2)</f>
        <v>0</v>
      </c>
      <c r="K215" s="229" t="s">
        <v>1</v>
      </c>
      <c r="L215" s="45"/>
      <c r="M215" s="234" t="s">
        <v>1</v>
      </c>
      <c r="N215" s="235" t="s">
        <v>41</v>
      </c>
      <c r="O215" s="92"/>
      <c r="P215" s="236">
        <f>O215*H215</f>
        <v>0</v>
      </c>
      <c r="Q215" s="236">
        <v>0</v>
      </c>
      <c r="R215" s="236">
        <f>Q215*H215</f>
        <v>0</v>
      </c>
      <c r="S215" s="236">
        <v>0</v>
      </c>
      <c r="T215" s="237">
        <f>S215*H215</f>
        <v>0</v>
      </c>
      <c r="U215" s="39"/>
      <c r="V215" s="39"/>
      <c r="W215" s="39"/>
      <c r="X215" s="39"/>
      <c r="Y215" s="39"/>
      <c r="Z215" s="39"/>
      <c r="AA215" s="39"/>
      <c r="AB215" s="39"/>
      <c r="AC215" s="39"/>
      <c r="AD215" s="39"/>
      <c r="AE215" s="39"/>
      <c r="AR215" s="238" t="s">
        <v>895</v>
      </c>
      <c r="AT215" s="238" t="s">
        <v>343</v>
      </c>
      <c r="AU215" s="238" t="s">
        <v>85</v>
      </c>
      <c r="AY215" s="18" t="s">
        <v>342</v>
      </c>
      <c r="BE215" s="239">
        <f>IF(N215="základní",J215,0)</f>
        <v>0</v>
      </c>
      <c r="BF215" s="239">
        <f>IF(N215="snížená",J215,0)</f>
        <v>0</v>
      </c>
      <c r="BG215" s="239">
        <f>IF(N215="zákl. přenesená",J215,0)</f>
        <v>0</v>
      </c>
      <c r="BH215" s="239">
        <f>IF(N215="sníž. přenesená",J215,0)</f>
        <v>0</v>
      </c>
      <c r="BI215" s="239">
        <f>IF(N215="nulová",J215,0)</f>
        <v>0</v>
      </c>
      <c r="BJ215" s="18" t="s">
        <v>83</v>
      </c>
      <c r="BK215" s="239">
        <f>ROUND(I215*H215,2)</f>
        <v>0</v>
      </c>
      <c r="BL215" s="18" t="s">
        <v>895</v>
      </c>
      <c r="BM215" s="238" t="s">
        <v>5467</v>
      </c>
    </row>
    <row r="216" s="2" customFormat="1">
      <c r="A216" s="39"/>
      <c r="B216" s="40"/>
      <c r="C216" s="41"/>
      <c r="D216" s="240" t="s">
        <v>349</v>
      </c>
      <c r="E216" s="41"/>
      <c r="F216" s="241" t="s">
        <v>4477</v>
      </c>
      <c r="G216" s="41"/>
      <c r="H216" s="41"/>
      <c r="I216" s="242"/>
      <c r="J216" s="41"/>
      <c r="K216" s="41"/>
      <c r="L216" s="45"/>
      <c r="M216" s="243"/>
      <c r="N216" s="244"/>
      <c r="O216" s="92"/>
      <c r="P216" s="92"/>
      <c r="Q216" s="92"/>
      <c r="R216" s="92"/>
      <c r="S216" s="92"/>
      <c r="T216" s="93"/>
      <c r="U216" s="39"/>
      <c r="V216" s="39"/>
      <c r="W216" s="39"/>
      <c r="X216" s="39"/>
      <c r="Y216" s="39"/>
      <c r="Z216" s="39"/>
      <c r="AA216" s="39"/>
      <c r="AB216" s="39"/>
      <c r="AC216" s="39"/>
      <c r="AD216" s="39"/>
      <c r="AE216" s="39"/>
      <c r="AT216" s="18" t="s">
        <v>349</v>
      </c>
      <c r="AU216" s="18" t="s">
        <v>85</v>
      </c>
    </row>
    <row r="217" s="2" customFormat="1" ht="16.5" customHeight="1">
      <c r="A217" s="39"/>
      <c r="B217" s="40"/>
      <c r="C217" s="227" t="s">
        <v>772</v>
      </c>
      <c r="D217" s="227" t="s">
        <v>343</v>
      </c>
      <c r="E217" s="228" t="s">
        <v>4428</v>
      </c>
      <c r="F217" s="229" t="s">
        <v>4429</v>
      </c>
      <c r="G217" s="230" t="s">
        <v>473</v>
      </c>
      <c r="H217" s="231">
        <v>70</v>
      </c>
      <c r="I217" s="232"/>
      <c r="J217" s="233">
        <f>ROUND(I217*H217,2)</f>
        <v>0</v>
      </c>
      <c r="K217" s="229" t="s">
        <v>1</v>
      </c>
      <c r="L217" s="45"/>
      <c r="M217" s="234" t="s">
        <v>1</v>
      </c>
      <c r="N217" s="235" t="s">
        <v>41</v>
      </c>
      <c r="O217" s="92"/>
      <c r="P217" s="236">
        <f>O217*H217</f>
        <v>0</v>
      </c>
      <c r="Q217" s="236">
        <v>0</v>
      </c>
      <c r="R217" s="236">
        <f>Q217*H217</f>
        <v>0</v>
      </c>
      <c r="S217" s="236">
        <v>0</v>
      </c>
      <c r="T217" s="237">
        <f>S217*H217</f>
        <v>0</v>
      </c>
      <c r="U217" s="39"/>
      <c r="V217" s="39"/>
      <c r="W217" s="39"/>
      <c r="X217" s="39"/>
      <c r="Y217" s="39"/>
      <c r="Z217" s="39"/>
      <c r="AA217" s="39"/>
      <c r="AB217" s="39"/>
      <c r="AC217" s="39"/>
      <c r="AD217" s="39"/>
      <c r="AE217" s="39"/>
      <c r="AR217" s="238" t="s">
        <v>895</v>
      </c>
      <c r="AT217" s="238" t="s">
        <v>343</v>
      </c>
      <c r="AU217" s="238" t="s">
        <v>85</v>
      </c>
      <c r="AY217" s="18" t="s">
        <v>342</v>
      </c>
      <c r="BE217" s="239">
        <f>IF(N217="základní",J217,0)</f>
        <v>0</v>
      </c>
      <c r="BF217" s="239">
        <f>IF(N217="snížená",J217,0)</f>
        <v>0</v>
      </c>
      <c r="BG217" s="239">
        <f>IF(N217="zákl. přenesená",J217,0)</f>
        <v>0</v>
      </c>
      <c r="BH217" s="239">
        <f>IF(N217="sníž. přenesená",J217,0)</f>
        <v>0</v>
      </c>
      <c r="BI217" s="239">
        <f>IF(N217="nulová",J217,0)</f>
        <v>0</v>
      </c>
      <c r="BJ217" s="18" t="s">
        <v>83</v>
      </c>
      <c r="BK217" s="239">
        <f>ROUND(I217*H217,2)</f>
        <v>0</v>
      </c>
      <c r="BL217" s="18" t="s">
        <v>895</v>
      </c>
      <c r="BM217" s="238" t="s">
        <v>5468</v>
      </c>
    </row>
    <row r="218" s="2" customFormat="1">
      <c r="A218" s="39"/>
      <c r="B218" s="40"/>
      <c r="C218" s="41"/>
      <c r="D218" s="240" t="s">
        <v>349</v>
      </c>
      <c r="E218" s="41"/>
      <c r="F218" s="241" t="s">
        <v>4429</v>
      </c>
      <c r="G218" s="41"/>
      <c r="H218" s="41"/>
      <c r="I218" s="242"/>
      <c r="J218" s="41"/>
      <c r="K218" s="41"/>
      <c r="L218" s="45"/>
      <c r="M218" s="243"/>
      <c r="N218" s="244"/>
      <c r="O218" s="92"/>
      <c r="P218" s="92"/>
      <c r="Q218" s="92"/>
      <c r="R218" s="92"/>
      <c r="S218" s="92"/>
      <c r="T218" s="93"/>
      <c r="U218" s="39"/>
      <c r="V218" s="39"/>
      <c r="W218" s="39"/>
      <c r="X218" s="39"/>
      <c r="Y218" s="39"/>
      <c r="Z218" s="39"/>
      <c r="AA218" s="39"/>
      <c r="AB218" s="39"/>
      <c r="AC218" s="39"/>
      <c r="AD218" s="39"/>
      <c r="AE218" s="39"/>
      <c r="AT218" s="18" t="s">
        <v>349</v>
      </c>
      <c r="AU218" s="18" t="s">
        <v>85</v>
      </c>
    </row>
    <row r="219" s="2" customFormat="1" ht="16.5" customHeight="1">
      <c r="A219" s="39"/>
      <c r="B219" s="40"/>
      <c r="C219" s="227" t="s">
        <v>777</v>
      </c>
      <c r="D219" s="227" t="s">
        <v>343</v>
      </c>
      <c r="E219" s="228" t="s">
        <v>5469</v>
      </c>
      <c r="F219" s="229" t="s">
        <v>4474</v>
      </c>
      <c r="G219" s="230" t="s">
        <v>473</v>
      </c>
      <c r="H219" s="231">
        <v>80</v>
      </c>
      <c r="I219" s="232"/>
      <c r="J219" s="233">
        <f>ROUND(I219*H219,2)</f>
        <v>0</v>
      </c>
      <c r="K219" s="229" t="s">
        <v>1</v>
      </c>
      <c r="L219" s="45"/>
      <c r="M219" s="234" t="s">
        <v>1</v>
      </c>
      <c r="N219" s="235" t="s">
        <v>41</v>
      </c>
      <c r="O219" s="92"/>
      <c r="P219" s="236">
        <f>O219*H219</f>
        <v>0</v>
      </c>
      <c r="Q219" s="236">
        <v>0</v>
      </c>
      <c r="R219" s="236">
        <f>Q219*H219</f>
        <v>0</v>
      </c>
      <c r="S219" s="236">
        <v>0</v>
      </c>
      <c r="T219" s="237">
        <f>S219*H219</f>
        <v>0</v>
      </c>
      <c r="U219" s="39"/>
      <c r="V219" s="39"/>
      <c r="W219" s="39"/>
      <c r="X219" s="39"/>
      <c r="Y219" s="39"/>
      <c r="Z219" s="39"/>
      <c r="AA219" s="39"/>
      <c r="AB219" s="39"/>
      <c r="AC219" s="39"/>
      <c r="AD219" s="39"/>
      <c r="AE219" s="39"/>
      <c r="AR219" s="238" t="s">
        <v>895</v>
      </c>
      <c r="AT219" s="238" t="s">
        <v>343</v>
      </c>
      <c r="AU219" s="238" t="s">
        <v>85</v>
      </c>
      <c r="AY219" s="18" t="s">
        <v>342</v>
      </c>
      <c r="BE219" s="239">
        <f>IF(N219="základní",J219,0)</f>
        <v>0</v>
      </c>
      <c r="BF219" s="239">
        <f>IF(N219="snížená",J219,0)</f>
        <v>0</v>
      </c>
      <c r="BG219" s="239">
        <f>IF(N219="zákl. přenesená",J219,0)</f>
        <v>0</v>
      </c>
      <c r="BH219" s="239">
        <f>IF(N219="sníž. přenesená",J219,0)</f>
        <v>0</v>
      </c>
      <c r="BI219" s="239">
        <f>IF(N219="nulová",J219,0)</f>
        <v>0</v>
      </c>
      <c r="BJ219" s="18" t="s">
        <v>83</v>
      </c>
      <c r="BK219" s="239">
        <f>ROUND(I219*H219,2)</f>
        <v>0</v>
      </c>
      <c r="BL219" s="18" t="s">
        <v>895</v>
      </c>
      <c r="BM219" s="238" t="s">
        <v>5470</v>
      </c>
    </row>
    <row r="220" s="2" customFormat="1">
      <c r="A220" s="39"/>
      <c r="B220" s="40"/>
      <c r="C220" s="41"/>
      <c r="D220" s="240" t="s">
        <v>349</v>
      </c>
      <c r="E220" s="41"/>
      <c r="F220" s="241" t="s">
        <v>4474</v>
      </c>
      <c r="G220" s="41"/>
      <c r="H220" s="41"/>
      <c r="I220" s="242"/>
      <c r="J220" s="41"/>
      <c r="K220" s="41"/>
      <c r="L220" s="45"/>
      <c r="M220" s="243"/>
      <c r="N220" s="244"/>
      <c r="O220" s="92"/>
      <c r="P220" s="92"/>
      <c r="Q220" s="92"/>
      <c r="R220" s="92"/>
      <c r="S220" s="92"/>
      <c r="T220" s="93"/>
      <c r="U220" s="39"/>
      <c r="V220" s="39"/>
      <c r="W220" s="39"/>
      <c r="X220" s="39"/>
      <c r="Y220" s="39"/>
      <c r="Z220" s="39"/>
      <c r="AA220" s="39"/>
      <c r="AB220" s="39"/>
      <c r="AC220" s="39"/>
      <c r="AD220" s="39"/>
      <c r="AE220" s="39"/>
      <c r="AT220" s="18" t="s">
        <v>349</v>
      </c>
      <c r="AU220" s="18" t="s">
        <v>85</v>
      </c>
    </row>
    <row r="221" s="2" customFormat="1" ht="16.5" customHeight="1">
      <c r="A221" s="39"/>
      <c r="B221" s="40"/>
      <c r="C221" s="227" t="s">
        <v>782</v>
      </c>
      <c r="D221" s="227" t="s">
        <v>343</v>
      </c>
      <c r="E221" s="228" t="s">
        <v>5471</v>
      </c>
      <c r="F221" s="229" t="s">
        <v>4480</v>
      </c>
      <c r="G221" s="230" t="s">
        <v>543</v>
      </c>
      <c r="H221" s="231">
        <v>40</v>
      </c>
      <c r="I221" s="232"/>
      <c r="J221" s="233">
        <f>ROUND(I221*H221,2)</f>
        <v>0</v>
      </c>
      <c r="K221" s="229" t="s">
        <v>1</v>
      </c>
      <c r="L221" s="45"/>
      <c r="M221" s="234" t="s">
        <v>1</v>
      </c>
      <c r="N221" s="235" t="s">
        <v>41</v>
      </c>
      <c r="O221" s="92"/>
      <c r="P221" s="236">
        <f>O221*H221</f>
        <v>0</v>
      </c>
      <c r="Q221" s="236">
        <v>0</v>
      </c>
      <c r="R221" s="236">
        <f>Q221*H221</f>
        <v>0</v>
      </c>
      <c r="S221" s="236">
        <v>0</v>
      </c>
      <c r="T221" s="237">
        <f>S221*H221</f>
        <v>0</v>
      </c>
      <c r="U221" s="39"/>
      <c r="V221" s="39"/>
      <c r="W221" s="39"/>
      <c r="X221" s="39"/>
      <c r="Y221" s="39"/>
      <c r="Z221" s="39"/>
      <c r="AA221" s="39"/>
      <c r="AB221" s="39"/>
      <c r="AC221" s="39"/>
      <c r="AD221" s="39"/>
      <c r="AE221" s="39"/>
      <c r="AR221" s="238" t="s">
        <v>895</v>
      </c>
      <c r="AT221" s="238" t="s">
        <v>343</v>
      </c>
      <c r="AU221" s="238" t="s">
        <v>85</v>
      </c>
      <c r="AY221" s="18" t="s">
        <v>342</v>
      </c>
      <c r="BE221" s="239">
        <f>IF(N221="základní",J221,0)</f>
        <v>0</v>
      </c>
      <c r="BF221" s="239">
        <f>IF(N221="snížená",J221,0)</f>
        <v>0</v>
      </c>
      <c r="BG221" s="239">
        <f>IF(N221="zákl. přenesená",J221,0)</f>
        <v>0</v>
      </c>
      <c r="BH221" s="239">
        <f>IF(N221="sníž. přenesená",J221,0)</f>
        <v>0</v>
      </c>
      <c r="BI221" s="239">
        <f>IF(N221="nulová",J221,0)</f>
        <v>0</v>
      </c>
      <c r="BJ221" s="18" t="s">
        <v>83</v>
      </c>
      <c r="BK221" s="239">
        <f>ROUND(I221*H221,2)</f>
        <v>0</v>
      </c>
      <c r="BL221" s="18" t="s">
        <v>895</v>
      </c>
      <c r="BM221" s="238" t="s">
        <v>5472</v>
      </c>
    </row>
    <row r="222" s="2" customFormat="1">
      <c r="A222" s="39"/>
      <c r="B222" s="40"/>
      <c r="C222" s="41"/>
      <c r="D222" s="240" t="s">
        <v>349</v>
      </c>
      <c r="E222" s="41"/>
      <c r="F222" s="241" t="s">
        <v>4480</v>
      </c>
      <c r="G222" s="41"/>
      <c r="H222" s="41"/>
      <c r="I222" s="242"/>
      <c r="J222" s="41"/>
      <c r="K222" s="41"/>
      <c r="L222" s="45"/>
      <c r="M222" s="243"/>
      <c r="N222" s="244"/>
      <c r="O222" s="92"/>
      <c r="P222" s="92"/>
      <c r="Q222" s="92"/>
      <c r="R222" s="92"/>
      <c r="S222" s="92"/>
      <c r="T222" s="93"/>
      <c r="U222" s="39"/>
      <c r="V222" s="39"/>
      <c r="W222" s="39"/>
      <c r="X222" s="39"/>
      <c r="Y222" s="39"/>
      <c r="Z222" s="39"/>
      <c r="AA222" s="39"/>
      <c r="AB222" s="39"/>
      <c r="AC222" s="39"/>
      <c r="AD222" s="39"/>
      <c r="AE222" s="39"/>
      <c r="AT222" s="18" t="s">
        <v>349</v>
      </c>
      <c r="AU222" s="18" t="s">
        <v>85</v>
      </c>
    </row>
    <row r="223" s="2" customFormat="1" ht="21.75" customHeight="1">
      <c r="A223" s="39"/>
      <c r="B223" s="40"/>
      <c r="C223" s="227" t="s">
        <v>787</v>
      </c>
      <c r="D223" s="227" t="s">
        <v>343</v>
      </c>
      <c r="E223" s="228" t="s">
        <v>5473</v>
      </c>
      <c r="F223" s="229" t="s">
        <v>5474</v>
      </c>
      <c r="G223" s="230" t="s">
        <v>442</v>
      </c>
      <c r="H223" s="231">
        <v>13</v>
      </c>
      <c r="I223" s="232"/>
      <c r="J223" s="233">
        <f>ROUND(I223*H223,2)</f>
        <v>0</v>
      </c>
      <c r="K223" s="229" t="s">
        <v>1</v>
      </c>
      <c r="L223" s="45"/>
      <c r="M223" s="234" t="s">
        <v>1</v>
      </c>
      <c r="N223" s="235" t="s">
        <v>41</v>
      </c>
      <c r="O223" s="92"/>
      <c r="P223" s="236">
        <f>O223*H223</f>
        <v>0</v>
      </c>
      <c r="Q223" s="236">
        <v>0</v>
      </c>
      <c r="R223" s="236">
        <f>Q223*H223</f>
        <v>0</v>
      </c>
      <c r="S223" s="236">
        <v>0</v>
      </c>
      <c r="T223" s="237">
        <f>S223*H223</f>
        <v>0</v>
      </c>
      <c r="U223" s="39"/>
      <c r="V223" s="39"/>
      <c r="W223" s="39"/>
      <c r="X223" s="39"/>
      <c r="Y223" s="39"/>
      <c r="Z223" s="39"/>
      <c r="AA223" s="39"/>
      <c r="AB223" s="39"/>
      <c r="AC223" s="39"/>
      <c r="AD223" s="39"/>
      <c r="AE223" s="39"/>
      <c r="AR223" s="238" t="s">
        <v>895</v>
      </c>
      <c r="AT223" s="238" t="s">
        <v>343</v>
      </c>
      <c r="AU223" s="238" t="s">
        <v>85</v>
      </c>
      <c r="AY223" s="18" t="s">
        <v>342</v>
      </c>
      <c r="BE223" s="239">
        <f>IF(N223="základní",J223,0)</f>
        <v>0</v>
      </c>
      <c r="BF223" s="239">
        <f>IF(N223="snížená",J223,0)</f>
        <v>0</v>
      </c>
      <c r="BG223" s="239">
        <f>IF(N223="zákl. přenesená",J223,0)</f>
        <v>0</v>
      </c>
      <c r="BH223" s="239">
        <f>IF(N223="sníž. přenesená",J223,0)</f>
        <v>0</v>
      </c>
      <c r="BI223" s="239">
        <f>IF(N223="nulová",J223,0)</f>
        <v>0</v>
      </c>
      <c r="BJ223" s="18" t="s">
        <v>83</v>
      </c>
      <c r="BK223" s="239">
        <f>ROUND(I223*H223,2)</f>
        <v>0</v>
      </c>
      <c r="BL223" s="18" t="s">
        <v>895</v>
      </c>
      <c r="BM223" s="238" t="s">
        <v>5475</v>
      </c>
    </row>
    <row r="224" s="2" customFormat="1">
      <c r="A224" s="39"/>
      <c r="B224" s="40"/>
      <c r="C224" s="41"/>
      <c r="D224" s="240" t="s">
        <v>349</v>
      </c>
      <c r="E224" s="41"/>
      <c r="F224" s="241" t="s">
        <v>5474</v>
      </c>
      <c r="G224" s="41"/>
      <c r="H224" s="41"/>
      <c r="I224" s="242"/>
      <c r="J224" s="41"/>
      <c r="K224" s="41"/>
      <c r="L224" s="45"/>
      <c r="M224" s="243"/>
      <c r="N224" s="244"/>
      <c r="O224" s="92"/>
      <c r="P224" s="92"/>
      <c r="Q224" s="92"/>
      <c r="R224" s="92"/>
      <c r="S224" s="92"/>
      <c r="T224" s="93"/>
      <c r="U224" s="39"/>
      <c r="V224" s="39"/>
      <c r="W224" s="39"/>
      <c r="X224" s="39"/>
      <c r="Y224" s="39"/>
      <c r="Z224" s="39"/>
      <c r="AA224" s="39"/>
      <c r="AB224" s="39"/>
      <c r="AC224" s="39"/>
      <c r="AD224" s="39"/>
      <c r="AE224" s="39"/>
      <c r="AT224" s="18" t="s">
        <v>349</v>
      </c>
      <c r="AU224" s="18" t="s">
        <v>85</v>
      </c>
    </row>
    <row r="225" s="2" customFormat="1" ht="16.5" customHeight="1">
      <c r="A225" s="39"/>
      <c r="B225" s="40"/>
      <c r="C225" s="227" t="s">
        <v>793</v>
      </c>
      <c r="D225" s="227" t="s">
        <v>343</v>
      </c>
      <c r="E225" s="228" t="s">
        <v>4431</v>
      </c>
      <c r="F225" s="229" t="s">
        <v>4432</v>
      </c>
      <c r="G225" s="230" t="s">
        <v>562</v>
      </c>
      <c r="H225" s="231">
        <v>6</v>
      </c>
      <c r="I225" s="232"/>
      <c r="J225" s="233">
        <f>ROUND(I225*H225,2)</f>
        <v>0</v>
      </c>
      <c r="K225" s="229" t="s">
        <v>1</v>
      </c>
      <c r="L225" s="45"/>
      <c r="M225" s="234" t="s">
        <v>1</v>
      </c>
      <c r="N225" s="235" t="s">
        <v>41</v>
      </c>
      <c r="O225" s="92"/>
      <c r="P225" s="236">
        <f>O225*H225</f>
        <v>0</v>
      </c>
      <c r="Q225" s="236">
        <v>0</v>
      </c>
      <c r="R225" s="236">
        <f>Q225*H225</f>
        <v>0</v>
      </c>
      <c r="S225" s="236">
        <v>0</v>
      </c>
      <c r="T225" s="237">
        <f>S225*H225</f>
        <v>0</v>
      </c>
      <c r="U225" s="39"/>
      <c r="V225" s="39"/>
      <c r="W225" s="39"/>
      <c r="X225" s="39"/>
      <c r="Y225" s="39"/>
      <c r="Z225" s="39"/>
      <c r="AA225" s="39"/>
      <c r="AB225" s="39"/>
      <c r="AC225" s="39"/>
      <c r="AD225" s="39"/>
      <c r="AE225" s="39"/>
      <c r="AR225" s="238" t="s">
        <v>895</v>
      </c>
      <c r="AT225" s="238" t="s">
        <v>343</v>
      </c>
      <c r="AU225" s="238" t="s">
        <v>85</v>
      </c>
      <c r="AY225" s="18" t="s">
        <v>342</v>
      </c>
      <c r="BE225" s="239">
        <f>IF(N225="základní",J225,0)</f>
        <v>0</v>
      </c>
      <c r="BF225" s="239">
        <f>IF(N225="snížená",J225,0)</f>
        <v>0</v>
      </c>
      <c r="BG225" s="239">
        <f>IF(N225="zákl. přenesená",J225,0)</f>
        <v>0</v>
      </c>
      <c r="BH225" s="239">
        <f>IF(N225="sníž. přenesená",J225,0)</f>
        <v>0</v>
      </c>
      <c r="BI225" s="239">
        <f>IF(N225="nulová",J225,0)</f>
        <v>0</v>
      </c>
      <c r="BJ225" s="18" t="s">
        <v>83</v>
      </c>
      <c r="BK225" s="239">
        <f>ROUND(I225*H225,2)</f>
        <v>0</v>
      </c>
      <c r="BL225" s="18" t="s">
        <v>895</v>
      </c>
      <c r="BM225" s="238" t="s">
        <v>5476</v>
      </c>
    </row>
    <row r="226" s="2" customFormat="1">
      <c r="A226" s="39"/>
      <c r="B226" s="40"/>
      <c r="C226" s="41"/>
      <c r="D226" s="240" t="s">
        <v>349</v>
      </c>
      <c r="E226" s="41"/>
      <c r="F226" s="241" t="s">
        <v>4432</v>
      </c>
      <c r="G226" s="41"/>
      <c r="H226" s="41"/>
      <c r="I226" s="242"/>
      <c r="J226" s="41"/>
      <c r="K226" s="41"/>
      <c r="L226" s="45"/>
      <c r="M226" s="243"/>
      <c r="N226" s="244"/>
      <c r="O226" s="92"/>
      <c r="P226" s="92"/>
      <c r="Q226" s="92"/>
      <c r="R226" s="92"/>
      <c r="S226" s="92"/>
      <c r="T226" s="93"/>
      <c r="U226" s="39"/>
      <c r="V226" s="39"/>
      <c r="W226" s="39"/>
      <c r="X226" s="39"/>
      <c r="Y226" s="39"/>
      <c r="Z226" s="39"/>
      <c r="AA226" s="39"/>
      <c r="AB226" s="39"/>
      <c r="AC226" s="39"/>
      <c r="AD226" s="39"/>
      <c r="AE226" s="39"/>
      <c r="AT226" s="18" t="s">
        <v>349</v>
      </c>
      <c r="AU226" s="18" t="s">
        <v>85</v>
      </c>
    </row>
    <row r="227" s="2" customFormat="1" ht="16.5" customHeight="1">
      <c r="A227" s="39"/>
      <c r="B227" s="40"/>
      <c r="C227" s="227" t="s">
        <v>798</v>
      </c>
      <c r="D227" s="227" t="s">
        <v>343</v>
      </c>
      <c r="E227" s="228" t="s">
        <v>5477</v>
      </c>
      <c r="F227" s="229" t="s">
        <v>5478</v>
      </c>
      <c r="G227" s="230" t="s">
        <v>562</v>
      </c>
      <c r="H227" s="231">
        <v>2</v>
      </c>
      <c r="I227" s="232"/>
      <c r="J227" s="233">
        <f>ROUND(I227*H227,2)</f>
        <v>0</v>
      </c>
      <c r="K227" s="229" t="s">
        <v>1</v>
      </c>
      <c r="L227" s="45"/>
      <c r="M227" s="234" t="s">
        <v>1</v>
      </c>
      <c r="N227" s="235" t="s">
        <v>41</v>
      </c>
      <c r="O227" s="92"/>
      <c r="P227" s="236">
        <f>O227*H227</f>
        <v>0</v>
      </c>
      <c r="Q227" s="236">
        <v>0</v>
      </c>
      <c r="R227" s="236">
        <f>Q227*H227</f>
        <v>0</v>
      </c>
      <c r="S227" s="236">
        <v>0</v>
      </c>
      <c r="T227" s="237">
        <f>S227*H227</f>
        <v>0</v>
      </c>
      <c r="U227" s="39"/>
      <c r="V227" s="39"/>
      <c r="W227" s="39"/>
      <c r="X227" s="39"/>
      <c r="Y227" s="39"/>
      <c r="Z227" s="39"/>
      <c r="AA227" s="39"/>
      <c r="AB227" s="39"/>
      <c r="AC227" s="39"/>
      <c r="AD227" s="39"/>
      <c r="AE227" s="39"/>
      <c r="AR227" s="238" t="s">
        <v>895</v>
      </c>
      <c r="AT227" s="238" t="s">
        <v>343</v>
      </c>
      <c r="AU227" s="238" t="s">
        <v>85</v>
      </c>
      <c r="AY227" s="18" t="s">
        <v>342</v>
      </c>
      <c r="BE227" s="239">
        <f>IF(N227="základní",J227,0)</f>
        <v>0</v>
      </c>
      <c r="BF227" s="239">
        <f>IF(N227="snížená",J227,0)</f>
        <v>0</v>
      </c>
      <c r="BG227" s="239">
        <f>IF(N227="zákl. přenesená",J227,0)</f>
        <v>0</v>
      </c>
      <c r="BH227" s="239">
        <f>IF(N227="sníž. přenesená",J227,0)</f>
        <v>0</v>
      </c>
      <c r="BI227" s="239">
        <f>IF(N227="nulová",J227,0)</f>
        <v>0</v>
      </c>
      <c r="BJ227" s="18" t="s">
        <v>83</v>
      </c>
      <c r="BK227" s="239">
        <f>ROUND(I227*H227,2)</f>
        <v>0</v>
      </c>
      <c r="BL227" s="18" t="s">
        <v>895</v>
      </c>
      <c r="BM227" s="238" t="s">
        <v>5479</v>
      </c>
    </row>
    <row r="228" s="2" customFormat="1">
      <c r="A228" s="39"/>
      <c r="B228" s="40"/>
      <c r="C228" s="41"/>
      <c r="D228" s="240" t="s">
        <v>349</v>
      </c>
      <c r="E228" s="41"/>
      <c r="F228" s="241" t="s">
        <v>5478</v>
      </c>
      <c r="G228" s="41"/>
      <c r="H228" s="41"/>
      <c r="I228" s="242"/>
      <c r="J228" s="41"/>
      <c r="K228" s="41"/>
      <c r="L228" s="45"/>
      <c r="M228" s="243"/>
      <c r="N228" s="244"/>
      <c r="O228" s="92"/>
      <c r="P228" s="92"/>
      <c r="Q228" s="92"/>
      <c r="R228" s="92"/>
      <c r="S228" s="92"/>
      <c r="T228" s="93"/>
      <c r="U228" s="39"/>
      <c r="V228" s="39"/>
      <c r="W228" s="39"/>
      <c r="X228" s="39"/>
      <c r="Y228" s="39"/>
      <c r="Z228" s="39"/>
      <c r="AA228" s="39"/>
      <c r="AB228" s="39"/>
      <c r="AC228" s="39"/>
      <c r="AD228" s="39"/>
      <c r="AE228" s="39"/>
      <c r="AT228" s="18" t="s">
        <v>349</v>
      </c>
      <c r="AU228" s="18" t="s">
        <v>85</v>
      </c>
    </row>
    <row r="229" s="2" customFormat="1" ht="16.5" customHeight="1">
      <c r="A229" s="39"/>
      <c r="B229" s="40"/>
      <c r="C229" s="227" t="s">
        <v>803</v>
      </c>
      <c r="D229" s="227" t="s">
        <v>343</v>
      </c>
      <c r="E229" s="228" t="s">
        <v>5480</v>
      </c>
      <c r="F229" s="229" t="s">
        <v>5481</v>
      </c>
      <c r="G229" s="230" t="s">
        <v>562</v>
      </c>
      <c r="H229" s="231">
        <v>7</v>
      </c>
      <c r="I229" s="232"/>
      <c r="J229" s="233">
        <f>ROUND(I229*H229,2)</f>
        <v>0</v>
      </c>
      <c r="K229" s="229" t="s">
        <v>1</v>
      </c>
      <c r="L229" s="45"/>
      <c r="M229" s="234" t="s">
        <v>1</v>
      </c>
      <c r="N229" s="235" t="s">
        <v>41</v>
      </c>
      <c r="O229" s="92"/>
      <c r="P229" s="236">
        <f>O229*H229</f>
        <v>0</v>
      </c>
      <c r="Q229" s="236">
        <v>0</v>
      </c>
      <c r="R229" s="236">
        <f>Q229*H229</f>
        <v>0</v>
      </c>
      <c r="S229" s="236">
        <v>0</v>
      </c>
      <c r="T229" s="237">
        <f>S229*H229</f>
        <v>0</v>
      </c>
      <c r="U229" s="39"/>
      <c r="V229" s="39"/>
      <c r="W229" s="39"/>
      <c r="X229" s="39"/>
      <c r="Y229" s="39"/>
      <c r="Z229" s="39"/>
      <c r="AA229" s="39"/>
      <c r="AB229" s="39"/>
      <c r="AC229" s="39"/>
      <c r="AD229" s="39"/>
      <c r="AE229" s="39"/>
      <c r="AR229" s="238" t="s">
        <v>895</v>
      </c>
      <c r="AT229" s="238" t="s">
        <v>343</v>
      </c>
      <c r="AU229" s="238" t="s">
        <v>85</v>
      </c>
      <c r="AY229" s="18" t="s">
        <v>342</v>
      </c>
      <c r="BE229" s="239">
        <f>IF(N229="základní",J229,0)</f>
        <v>0</v>
      </c>
      <c r="BF229" s="239">
        <f>IF(N229="snížená",J229,0)</f>
        <v>0</v>
      </c>
      <c r="BG229" s="239">
        <f>IF(N229="zákl. přenesená",J229,0)</f>
        <v>0</v>
      </c>
      <c r="BH229" s="239">
        <f>IF(N229="sníž. přenesená",J229,0)</f>
        <v>0</v>
      </c>
      <c r="BI229" s="239">
        <f>IF(N229="nulová",J229,0)</f>
        <v>0</v>
      </c>
      <c r="BJ229" s="18" t="s">
        <v>83</v>
      </c>
      <c r="BK229" s="239">
        <f>ROUND(I229*H229,2)</f>
        <v>0</v>
      </c>
      <c r="BL229" s="18" t="s">
        <v>895</v>
      </c>
      <c r="BM229" s="238" t="s">
        <v>5482</v>
      </c>
    </row>
    <row r="230" s="2" customFormat="1">
      <c r="A230" s="39"/>
      <c r="B230" s="40"/>
      <c r="C230" s="41"/>
      <c r="D230" s="240" t="s">
        <v>349</v>
      </c>
      <c r="E230" s="41"/>
      <c r="F230" s="241" t="s">
        <v>5481</v>
      </c>
      <c r="G230" s="41"/>
      <c r="H230" s="41"/>
      <c r="I230" s="242"/>
      <c r="J230" s="41"/>
      <c r="K230" s="41"/>
      <c r="L230" s="45"/>
      <c r="M230" s="243"/>
      <c r="N230" s="244"/>
      <c r="O230" s="92"/>
      <c r="P230" s="92"/>
      <c r="Q230" s="92"/>
      <c r="R230" s="92"/>
      <c r="S230" s="92"/>
      <c r="T230" s="93"/>
      <c r="U230" s="39"/>
      <c r="V230" s="39"/>
      <c r="W230" s="39"/>
      <c r="X230" s="39"/>
      <c r="Y230" s="39"/>
      <c r="Z230" s="39"/>
      <c r="AA230" s="39"/>
      <c r="AB230" s="39"/>
      <c r="AC230" s="39"/>
      <c r="AD230" s="39"/>
      <c r="AE230" s="39"/>
      <c r="AT230" s="18" t="s">
        <v>349</v>
      </c>
      <c r="AU230" s="18" t="s">
        <v>85</v>
      </c>
    </row>
    <row r="231" s="2" customFormat="1" ht="16.5" customHeight="1">
      <c r="A231" s="39"/>
      <c r="B231" s="40"/>
      <c r="C231" s="227" t="s">
        <v>808</v>
      </c>
      <c r="D231" s="227" t="s">
        <v>343</v>
      </c>
      <c r="E231" s="228" t="s">
        <v>5483</v>
      </c>
      <c r="F231" s="229" t="s">
        <v>5484</v>
      </c>
      <c r="G231" s="230" t="s">
        <v>543</v>
      </c>
      <c r="H231" s="231">
        <v>350</v>
      </c>
      <c r="I231" s="232"/>
      <c r="J231" s="233">
        <f>ROUND(I231*H231,2)</f>
        <v>0</v>
      </c>
      <c r="K231" s="229" t="s">
        <v>1</v>
      </c>
      <c r="L231" s="45"/>
      <c r="M231" s="234" t="s">
        <v>1</v>
      </c>
      <c r="N231" s="235" t="s">
        <v>41</v>
      </c>
      <c r="O231" s="92"/>
      <c r="P231" s="236">
        <f>O231*H231</f>
        <v>0</v>
      </c>
      <c r="Q231" s="236">
        <v>0</v>
      </c>
      <c r="R231" s="236">
        <f>Q231*H231</f>
        <v>0</v>
      </c>
      <c r="S231" s="236">
        <v>0</v>
      </c>
      <c r="T231" s="237">
        <f>S231*H231</f>
        <v>0</v>
      </c>
      <c r="U231" s="39"/>
      <c r="V231" s="39"/>
      <c r="W231" s="39"/>
      <c r="X231" s="39"/>
      <c r="Y231" s="39"/>
      <c r="Z231" s="39"/>
      <c r="AA231" s="39"/>
      <c r="AB231" s="39"/>
      <c r="AC231" s="39"/>
      <c r="AD231" s="39"/>
      <c r="AE231" s="39"/>
      <c r="AR231" s="238" t="s">
        <v>895</v>
      </c>
      <c r="AT231" s="238" t="s">
        <v>343</v>
      </c>
      <c r="AU231" s="238" t="s">
        <v>85</v>
      </c>
      <c r="AY231" s="18" t="s">
        <v>342</v>
      </c>
      <c r="BE231" s="239">
        <f>IF(N231="základní",J231,0)</f>
        <v>0</v>
      </c>
      <c r="BF231" s="239">
        <f>IF(N231="snížená",J231,0)</f>
        <v>0</v>
      </c>
      <c r="BG231" s="239">
        <f>IF(N231="zákl. přenesená",J231,0)</f>
        <v>0</v>
      </c>
      <c r="BH231" s="239">
        <f>IF(N231="sníž. přenesená",J231,0)</f>
        <v>0</v>
      </c>
      <c r="BI231" s="239">
        <f>IF(N231="nulová",J231,0)</f>
        <v>0</v>
      </c>
      <c r="BJ231" s="18" t="s">
        <v>83</v>
      </c>
      <c r="BK231" s="239">
        <f>ROUND(I231*H231,2)</f>
        <v>0</v>
      </c>
      <c r="BL231" s="18" t="s">
        <v>895</v>
      </c>
      <c r="BM231" s="238" t="s">
        <v>5485</v>
      </c>
    </row>
    <row r="232" s="2" customFormat="1">
      <c r="A232" s="39"/>
      <c r="B232" s="40"/>
      <c r="C232" s="41"/>
      <c r="D232" s="240" t="s">
        <v>349</v>
      </c>
      <c r="E232" s="41"/>
      <c r="F232" s="241" t="s">
        <v>5484</v>
      </c>
      <c r="G232" s="41"/>
      <c r="H232" s="41"/>
      <c r="I232" s="242"/>
      <c r="J232" s="41"/>
      <c r="K232" s="41"/>
      <c r="L232" s="45"/>
      <c r="M232" s="243"/>
      <c r="N232" s="244"/>
      <c r="O232" s="92"/>
      <c r="P232" s="92"/>
      <c r="Q232" s="92"/>
      <c r="R232" s="92"/>
      <c r="S232" s="92"/>
      <c r="T232" s="93"/>
      <c r="U232" s="39"/>
      <c r="V232" s="39"/>
      <c r="W232" s="39"/>
      <c r="X232" s="39"/>
      <c r="Y232" s="39"/>
      <c r="Z232" s="39"/>
      <c r="AA232" s="39"/>
      <c r="AB232" s="39"/>
      <c r="AC232" s="39"/>
      <c r="AD232" s="39"/>
      <c r="AE232" s="39"/>
      <c r="AT232" s="18" t="s">
        <v>349</v>
      </c>
      <c r="AU232" s="18" t="s">
        <v>85</v>
      </c>
    </row>
    <row r="233" s="2" customFormat="1" ht="16.5" customHeight="1">
      <c r="A233" s="39"/>
      <c r="B233" s="40"/>
      <c r="C233" s="227" t="s">
        <v>815</v>
      </c>
      <c r="D233" s="227" t="s">
        <v>343</v>
      </c>
      <c r="E233" s="228" t="s">
        <v>5486</v>
      </c>
      <c r="F233" s="229" t="s">
        <v>4422</v>
      </c>
      <c r="G233" s="230" t="s">
        <v>543</v>
      </c>
      <c r="H233" s="231">
        <v>350</v>
      </c>
      <c r="I233" s="232"/>
      <c r="J233" s="233">
        <f>ROUND(I233*H233,2)</f>
        <v>0</v>
      </c>
      <c r="K233" s="229" t="s">
        <v>1</v>
      </c>
      <c r="L233" s="45"/>
      <c r="M233" s="234" t="s">
        <v>1</v>
      </c>
      <c r="N233" s="235" t="s">
        <v>41</v>
      </c>
      <c r="O233" s="92"/>
      <c r="P233" s="236">
        <f>O233*H233</f>
        <v>0</v>
      </c>
      <c r="Q233" s="236">
        <v>0</v>
      </c>
      <c r="R233" s="236">
        <f>Q233*H233</f>
        <v>0</v>
      </c>
      <c r="S233" s="236">
        <v>0</v>
      </c>
      <c r="T233" s="237">
        <f>S233*H233</f>
        <v>0</v>
      </c>
      <c r="U233" s="39"/>
      <c r="V233" s="39"/>
      <c r="W233" s="39"/>
      <c r="X233" s="39"/>
      <c r="Y233" s="39"/>
      <c r="Z233" s="39"/>
      <c r="AA233" s="39"/>
      <c r="AB233" s="39"/>
      <c r="AC233" s="39"/>
      <c r="AD233" s="39"/>
      <c r="AE233" s="39"/>
      <c r="AR233" s="238" t="s">
        <v>895</v>
      </c>
      <c r="AT233" s="238" t="s">
        <v>343</v>
      </c>
      <c r="AU233" s="238" t="s">
        <v>85</v>
      </c>
      <c r="AY233" s="18" t="s">
        <v>342</v>
      </c>
      <c r="BE233" s="239">
        <f>IF(N233="základní",J233,0)</f>
        <v>0</v>
      </c>
      <c r="BF233" s="239">
        <f>IF(N233="snížená",J233,0)</f>
        <v>0</v>
      </c>
      <c r="BG233" s="239">
        <f>IF(N233="zákl. přenesená",J233,0)</f>
        <v>0</v>
      </c>
      <c r="BH233" s="239">
        <f>IF(N233="sníž. přenesená",J233,0)</f>
        <v>0</v>
      </c>
      <c r="BI233" s="239">
        <f>IF(N233="nulová",J233,0)</f>
        <v>0</v>
      </c>
      <c r="BJ233" s="18" t="s">
        <v>83</v>
      </c>
      <c r="BK233" s="239">
        <f>ROUND(I233*H233,2)</f>
        <v>0</v>
      </c>
      <c r="BL233" s="18" t="s">
        <v>895</v>
      </c>
      <c r="BM233" s="238" t="s">
        <v>5487</v>
      </c>
    </row>
    <row r="234" s="2" customFormat="1">
      <c r="A234" s="39"/>
      <c r="B234" s="40"/>
      <c r="C234" s="41"/>
      <c r="D234" s="240" t="s">
        <v>349</v>
      </c>
      <c r="E234" s="41"/>
      <c r="F234" s="241" t="s">
        <v>4422</v>
      </c>
      <c r="G234" s="41"/>
      <c r="H234" s="41"/>
      <c r="I234" s="242"/>
      <c r="J234" s="41"/>
      <c r="K234" s="41"/>
      <c r="L234" s="45"/>
      <c r="M234" s="243"/>
      <c r="N234" s="244"/>
      <c r="O234" s="92"/>
      <c r="P234" s="92"/>
      <c r="Q234" s="92"/>
      <c r="R234" s="92"/>
      <c r="S234" s="92"/>
      <c r="T234" s="93"/>
      <c r="U234" s="39"/>
      <c r="V234" s="39"/>
      <c r="W234" s="39"/>
      <c r="X234" s="39"/>
      <c r="Y234" s="39"/>
      <c r="Z234" s="39"/>
      <c r="AA234" s="39"/>
      <c r="AB234" s="39"/>
      <c r="AC234" s="39"/>
      <c r="AD234" s="39"/>
      <c r="AE234" s="39"/>
      <c r="AT234" s="18" t="s">
        <v>349</v>
      </c>
      <c r="AU234" s="18" t="s">
        <v>85</v>
      </c>
    </row>
    <row r="235" s="2" customFormat="1" ht="21.75" customHeight="1">
      <c r="A235" s="39"/>
      <c r="B235" s="40"/>
      <c r="C235" s="227" t="s">
        <v>821</v>
      </c>
      <c r="D235" s="227" t="s">
        <v>343</v>
      </c>
      <c r="E235" s="228" t="s">
        <v>5488</v>
      </c>
      <c r="F235" s="229" t="s">
        <v>5489</v>
      </c>
      <c r="G235" s="230" t="s">
        <v>543</v>
      </c>
      <c r="H235" s="231">
        <v>350</v>
      </c>
      <c r="I235" s="232"/>
      <c r="J235" s="233">
        <f>ROUND(I235*H235,2)</f>
        <v>0</v>
      </c>
      <c r="K235" s="229" t="s">
        <v>1</v>
      </c>
      <c r="L235" s="45"/>
      <c r="M235" s="234" t="s">
        <v>1</v>
      </c>
      <c r="N235" s="235" t="s">
        <v>41</v>
      </c>
      <c r="O235" s="92"/>
      <c r="P235" s="236">
        <f>O235*H235</f>
        <v>0</v>
      </c>
      <c r="Q235" s="236">
        <v>0</v>
      </c>
      <c r="R235" s="236">
        <f>Q235*H235</f>
        <v>0</v>
      </c>
      <c r="S235" s="236">
        <v>0</v>
      </c>
      <c r="T235" s="237">
        <f>S235*H235</f>
        <v>0</v>
      </c>
      <c r="U235" s="39"/>
      <c r="V235" s="39"/>
      <c r="W235" s="39"/>
      <c r="X235" s="39"/>
      <c r="Y235" s="39"/>
      <c r="Z235" s="39"/>
      <c r="AA235" s="39"/>
      <c r="AB235" s="39"/>
      <c r="AC235" s="39"/>
      <c r="AD235" s="39"/>
      <c r="AE235" s="39"/>
      <c r="AR235" s="238" t="s">
        <v>895</v>
      </c>
      <c r="AT235" s="238" t="s">
        <v>343</v>
      </c>
      <c r="AU235" s="238" t="s">
        <v>85</v>
      </c>
      <c r="AY235" s="18" t="s">
        <v>342</v>
      </c>
      <c r="BE235" s="239">
        <f>IF(N235="základní",J235,0)</f>
        <v>0</v>
      </c>
      <c r="BF235" s="239">
        <f>IF(N235="snížená",J235,0)</f>
        <v>0</v>
      </c>
      <c r="BG235" s="239">
        <f>IF(N235="zákl. přenesená",J235,0)</f>
        <v>0</v>
      </c>
      <c r="BH235" s="239">
        <f>IF(N235="sníž. přenesená",J235,0)</f>
        <v>0</v>
      </c>
      <c r="BI235" s="239">
        <f>IF(N235="nulová",J235,0)</f>
        <v>0</v>
      </c>
      <c r="BJ235" s="18" t="s">
        <v>83</v>
      </c>
      <c r="BK235" s="239">
        <f>ROUND(I235*H235,2)</f>
        <v>0</v>
      </c>
      <c r="BL235" s="18" t="s">
        <v>895</v>
      </c>
      <c r="BM235" s="238" t="s">
        <v>5490</v>
      </c>
    </row>
    <row r="236" s="2" customFormat="1">
      <c r="A236" s="39"/>
      <c r="B236" s="40"/>
      <c r="C236" s="41"/>
      <c r="D236" s="240" t="s">
        <v>349</v>
      </c>
      <c r="E236" s="41"/>
      <c r="F236" s="241" t="s">
        <v>5489</v>
      </c>
      <c r="G236" s="41"/>
      <c r="H236" s="41"/>
      <c r="I236" s="242"/>
      <c r="J236" s="41"/>
      <c r="K236" s="41"/>
      <c r="L236" s="45"/>
      <c r="M236" s="243"/>
      <c r="N236" s="244"/>
      <c r="O236" s="92"/>
      <c r="P236" s="92"/>
      <c r="Q236" s="92"/>
      <c r="R236" s="92"/>
      <c r="S236" s="92"/>
      <c r="T236" s="93"/>
      <c r="U236" s="39"/>
      <c r="V236" s="39"/>
      <c r="W236" s="39"/>
      <c r="X236" s="39"/>
      <c r="Y236" s="39"/>
      <c r="Z236" s="39"/>
      <c r="AA236" s="39"/>
      <c r="AB236" s="39"/>
      <c r="AC236" s="39"/>
      <c r="AD236" s="39"/>
      <c r="AE236" s="39"/>
      <c r="AT236" s="18" t="s">
        <v>349</v>
      </c>
      <c r="AU236" s="18" t="s">
        <v>85</v>
      </c>
    </row>
    <row r="237" s="2" customFormat="1" ht="16.5" customHeight="1">
      <c r="A237" s="39"/>
      <c r="B237" s="40"/>
      <c r="C237" s="227" t="s">
        <v>828</v>
      </c>
      <c r="D237" s="227" t="s">
        <v>343</v>
      </c>
      <c r="E237" s="228" t="s">
        <v>5491</v>
      </c>
      <c r="F237" s="229" t="s">
        <v>4441</v>
      </c>
      <c r="G237" s="230" t="s">
        <v>442</v>
      </c>
      <c r="H237" s="231">
        <v>10</v>
      </c>
      <c r="I237" s="232"/>
      <c r="J237" s="233">
        <f>ROUND(I237*H237,2)</f>
        <v>0</v>
      </c>
      <c r="K237" s="229" t="s">
        <v>1</v>
      </c>
      <c r="L237" s="45"/>
      <c r="M237" s="234" t="s">
        <v>1</v>
      </c>
      <c r="N237" s="235" t="s">
        <v>41</v>
      </c>
      <c r="O237" s="92"/>
      <c r="P237" s="236">
        <f>O237*H237</f>
        <v>0</v>
      </c>
      <c r="Q237" s="236">
        <v>0</v>
      </c>
      <c r="R237" s="236">
        <f>Q237*H237</f>
        <v>0</v>
      </c>
      <c r="S237" s="236">
        <v>0</v>
      </c>
      <c r="T237" s="237">
        <f>S237*H237</f>
        <v>0</v>
      </c>
      <c r="U237" s="39"/>
      <c r="V237" s="39"/>
      <c r="W237" s="39"/>
      <c r="X237" s="39"/>
      <c r="Y237" s="39"/>
      <c r="Z237" s="39"/>
      <c r="AA237" s="39"/>
      <c r="AB237" s="39"/>
      <c r="AC237" s="39"/>
      <c r="AD237" s="39"/>
      <c r="AE237" s="39"/>
      <c r="AR237" s="238" t="s">
        <v>895</v>
      </c>
      <c r="AT237" s="238" t="s">
        <v>343</v>
      </c>
      <c r="AU237" s="238" t="s">
        <v>85</v>
      </c>
      <c r="AY237" s="18" t="s">
        <v>342</v>
      </c>
      <c r="BE237" s="239">
        <f>IF(N237="základní",J237,0)</f>
        <v>0</v>
      </c>
      <c r="BF237" s="239">
        <f>IF(N237="snížená",J237,0)</f>
        <v>0</v>
      </c>
      <c r="BG237" s="239">
        <f>IF(N237="zákl. přenesená",J237,0)</f>
        <v>0</v>
      </c>
      <c r="BH237" s="239">
        <f>IF(N237="sníž. přenesená",J237,0)</f>
        <v>0</v>
      </c>
      <c r="BI237" s="239">
        <f>IF(N237="nulová",J237,0)</f>
        <v>0</v>
      </c>
      <c r="BJ237" s="18" t="s">
        <v>83</v>
      </c>
      <c r="BK237" s="239">
        <f>ROUND(I237*H237,2)</f>
        <v>0</v>
      </c>
      <c r="BL237" s="18" t="s">
        <v>895</v>
      </c>
      <c r="BM237" s="238" t="s">
        <v>5492</v>
      </c>
    </row>
    <row r="238" s="2" customFormat="1">
      <c r="A238" s="39"/>
      <c r="B238" s="40"/>
      <c r="C238" s="41"/>
      <c r="D238" s="240" t="s">
        <v>349</v>
      </c>
      <c r="E238" s="41"/>
      <c r="F238" s="241" t="s">
        <v>4441</v>
      </c>
      <c r="G238" s="41"/>
      <c r="H238" s="41"/>
      <c r="I238" s="242"/>
      <c r="J238" s="41"/>
      <c r="K238" s="41"/>
      <c r="L238" s="45"/>
      <c r="M238" s="243"/>
      <c r="N238" s="244"/>
      <c r="O238" s="92"/>
      <c r="P238" s="92"/>
      <c r="Q238" s="92"/>
      <c r="R238" s="92"/>
      <c r="S238" s="92"/>
      <c r="T238" s="93"/>
      <c r="U238" s="39"/>
      <c r="V238" s="39"/>
      <c r="W238" s="39"/>
      <c r="X238" s="39"/>
      <c r="Y238" s="39"/>
      <c r="Z238" s="39"/>
      <c r="AA238" s="39"/>
      <c r="AB238" s="39"/>
      <c r="AC238" s="39"/>
      <c r="AD238" s="39"/>
      <c r="AE238" s="39"/>
      <c r="AT238" s="18" t="s">
        <v>349</v>
      </c>
      <c r="AU238" s="18" t="s">
        <v>85</v>
      </c>
    </row>
    <row r="239" s="2" customFormat="1" ht="16.5" customHeight="1">
      <c r="A239" s="39"/>
      <c r="B239" s="40"/>
      <c r="C239" s="227" t="s">
        <v>834</v>
      </c>
      <c r="D239" s="227" t="s">
        <v>343</v>
      </c>
      <c r="E239" s="228" t="s">
        <v>5493</v>
      </c>
      <c r="F239" s="229" t="s">
        <v>4444</v>
      </c>
      <c r="G239" s="230" t="s">
        <v>442</v>
      </c>
      <c r="H239" s="231">
        <v>8</v>
      </c>
      <c r="I239" s="232"/>
      <c r="J239" s="233">
        <f>ROUND(I239*H239,2)</f>
        <v>0</v>
      </c>
      <c r="K239" s="229" t="s">
        <v>1</v>
      </c>
      <c r="L239" s="45"/>
      <c r="M239" s="234" t="s">
        <v>1</v>
      </c>
      <c r="N239" s="235" t="s">
        <v>41</v>
      </c>
      <c r="O239" s="92"/>
      <c r="P239" s="236">
        <f>O239*H239</f>
        <v>0</v>
      </c>
      <c r="Q239" s="236">
        <v>0</v>
      </c>
      <c r="R239" s="236">
        <f>Q239*H239</f>
        <v>0</v>
      </c>
      <c r="S239" s="236">
        <v>0</v>
      </c>
      <c r="T239" s="237">
        <f>S239*H239</f>
        <v>0</v>
      </c>
      <c r="U239" s="39"/>
      <c r="V239" s="39"/>
      <c r="W239" s="39"/>
      <c r="X239" s="39"/>
      <c r="Y239" s="39"/>
      <c r="Z239" s="39"/>
      <c r="AA239" s="39"/>
      <c r="AB239" s="39"/>
      <c r="AC239" s="39"/>
      <c r="AD239" s="39"/>
      <c r="AE239" s="39"/>
      <c r="AR239" s="238" t="s">
        <v>895</v>
      </c>
      <c r="AT239" s="238" t="s">
        <v>343</v>
      </c>
      <c r="AU239" s="238" t="s">
        <v>85</v>
      </c>
      <c r="AY239" s="18" t="s">
        <v>342</v>
      </c>
      <c r="BE239" s="239">
        <f>IF(N239="základní",J239,0)</f>
        <v>0</v>
      </c>
      <c r="BF239" s="239">
        <f>IF(N239="snížená",J239,0)</f>
        <v>0</v>
      </c>
      <c r="BG239" s="239">
        <f>IF(N239="zákl. přenesená",J239,0)</f>
        <v>0</v>
      </c>
      <c r="BH239" s="239">
        <f>IF(N239="sníž. přenesená",J239,0)</f>
        <v>0</v>
      </c>
      <c r="BI239" s="239">
        <f>IF(N239="nulová",J239,0)</f>
        <v>0</v>
      </c>
      <c r="BJ239" s="18" t="s">
        <v>83</v>
      </c>
      <c r="BK239" s="239">
        <f>ROUND(I239*H239,2)</f>
        <v>0</v>
      </c>
      <c r="BL239" s="18" t="s">
        <v>895</v>
      </c>
      <c r="BM239" s="238" t="s">
        <v>5494</v>
      </c>
    </row>
    <row r="240" s="2" customFormat="1">
      <c r="A240" s="39"/>
      <c r="B240" s="40"/>
      <c r="C240" s="41"/>
      <c r="D240" s="240" t="s">
        <v>349</v>
      </c>
      <c r="E240" s="41"/>
      <c r="F240" s="241" t="s">
        <v>4444</v>
      </c>
      <c r="G240" s="41"/>
      <c r="H240" s="41"/>
      <c r="I240" s="242"/>
      <c r="J240" s="41"/>
      <c r="K240" s="41"/>
      <c r="L240" s="45"/>
      <c r="M240" s="243"/>
      <c r="N240" s="244"/>
      <c r="O240" s="92"/>
      <c r="P240" s="92"/>
      <c r="Q240" s="92"/>
      <c r="R240" s="92"/>
      <c r="S240" s="92"/>
      <c r="T240" s="93"/>
      <c r="U240" s="39"/>
      <c r="V240" s="39"/>
      <c r="W240" s="39"/>
      <c r="X240" s="39"/>
      <c r="Y240" s="39"/>
      <c r="Z240" s="39"/>
      <c r="AA240" s="39"/>
      <c r="AB240" s="39"/>
      <c r="AC240" s="39"/>
      <c r="AD240" s="39"/>
      <c r="AE240" s="39"/>
      <c r="AT240" s="18" t="s">
        <v>349</v>
      </c>
      <c r="AU240" s="18" t="s">
        <v>85</v>
      </c>
    </row>
    <row r="241" s="2" customFormat="1" ht="16.5" customHeight="1">
      <c r="A241" s="39"/>
      <c r="B241" s="40"/>
      <c r="C241" s="227" t="s">
        <v>840</v>
      </c>
      <c r="D241" s="227" t="s">
        <v>343</v>
      </c>
      <c r="E241" s="228" t="s">
        <v>5495</v>
      </c>
      <c r="F241" s="229" t="s">
        <v>4447</v>
      </c>
      <c r="G241" s="230" t="s">
        <v>543</v>
      </c>
      <c r="H241" s="231">
        <v>350</v>
      </c>
      <c r="I241" s="232"/>
      <c r="J241" s="233">
        <f>ROUND(I241*H241,2)</f>
        <v>0</v>
      </c>
      <c r="K241" s="229" t="s">
        <v>1</v>
      </c>
      <c r="L241" s="45"/>
      <c r="M241" s="234" t="s">
        <v>1</v>
      </c>
      <c r="N241" s="235" t="s">
        <v>41</v>
      </c>
      <c r="O241" s="92"/>
      <c r="P241" s="236">
        <f>O241*H241</f>
        <v>0</v>
      </c>
      <c r="Q241" s="236">
        <v>0</v>
      </c>
      <c r="R241" s="236">
        <f>Q241*H241</f>
        <v>0</v>
      </c>
      <c r="S241" s="236">
        <v>0</v>
      </c>
      <c r="T241" s="237">
        <f>S241*H241</f>
        <v>0</v>
      </c>
      <c r="U241" s="39"/>
      <c r="V241" s="39"/>
      <c r="W241" s="39"/>
      <c r="X241" s="39"/>
      <c r="Y241" s="39"/>
      <c r="Z241" s="39"/>
      <c r="AA241" s="39"/>
      <c r="AB241" s="39"/>
      <c r="AC241" s="39"/>
      <c r="AD241" s="39"/>
      <c r="AE241" s="39"/>
      <c r="AR241" s="238" t="s">
        <v>895</v>
      </c>
      <c r="AT241" s="238" t="s">
        <v>343</v>
      </c>
      <c r="AU241" s="238" t="s">
        <v>85</v>
      </c>
      <c r="AY241" s="18" t="s">
        <v>342</v>
      </c>
      <c r="BE241" s="239">
        <f>IF(N241="základní",J241,0)</f>
        <v>0</v>
      </c>
      <c r="BF241" s="239">
        <f>IF(N241="snížená",J241,0)</f>
        <v>0</v>
      </c>
      <c r="BG241" s="239">
        <f>IF(N241="zákl. přenesená",J241,0)</f>
        <v>0</v>
      </c>
      <c r="BH241" s="239">
        <f>IF(N241="sníž. přenesená",J241,0)</f>
        <v>0</v>
      </c>
      <c r="BI241" s="239">
        <f>IF(N241="nulová",J241,0)</f>
        <v>0</v>
      </c>
      <c r="BJ241" s="18" t="s">
        <v>83</v>
      </c>
      <c r="BK241" s="239">
        <f>ROUND(I241*H241,2)</f>
        <v>0</v>
      </c>
      <c r="BL241" s="18" t="s">
        <v>895</v>
      </c>
      <c r="BM241" s="238" t="s">
        <v>5496</v>
      </c>
    </row>
    <row r="242" s="2" customFormat="1">
      <c r="A242" s="39"/>
      <c r="B242" s="40"/>
      <c r="C242" s="41"/>
      <c r="D242" s="240" t="s">
        <v>349</v>
      </c>
      <c r="E242" s="41"/>
      <c r="F242" s="241" t="s">
        <v>4447</v>
      </c>
      <c r="G242" s="41"/>
      <c r="H242" s="41"/>
      <c r="I242" s="242"/>
      <c r="J242" s="41"/>
      <c r="K242" s="41"/>
      <c r="L242" s="45"/>
      <c r="M242" s="243"/>
      <c r="N242" s="244"/>
      <c r="O242" s="92"/>
      <c r="P242" s="92"/>
      <c r="Q242" s="92"/>
      <c r="R242" s="92"/>
      <c r="S242" s="92"/>
      <c r="T242" s="93"/>
      <c r="U242" s="39"/>
      <c r="V242" s="39"/>
      <c r="W242" s="39"/>
      <c r="X242" s="39"/>
      <c r="Y242" s="39"/>
      <c r="Z242" s="39"/>
      <c r="AA242" s="39"/>
      <c r="AB242" s="39"/>
      <c r="AC242" s="39"/>
      <c r="AD242" s="39"/>
      <c r="AE242" s="39"/>
      <c r="AT242" s="18" t="s">
        <v>349</v>
      </c>
      <c r="AU242" s="18" t="s">
        <v>85</v>
      </c>
    </row>
    <row r="243" s="2" customFormat="1" ht="16.5" customHeight="1">
      <c r="A243" s="39"/>
      <c r="B243" s="40"/>
      <c r="C243" s="227" t="s">
        <v>847</v>
      </c>
      <c r="D243" s="227" t="s">
        <v>343</v>
      </c>
      <c r="E243" s="228" t="s">
        <v>5497</v>
      </c>
      <c r="F243" s="229" t="s">
        <v>4468</v>
      </c>
      <c r="G243" s="230" t="s">
        <v>543</v>
      </c>
      <c r="H243" s="231">
        <v>350</v>
      </c>
      <c r="I243" s="232"/>
      <c r="J243" s="233">
        <f>ROUND(I243*H243,2)</f>
        <v>0</v>
      </c>
      <c r="K243" s="229" t="s">
        <v>1</v>
      </c>
      <c r="L243" s="45"/>
      <c r="M243" s="234" t="s">
        <v>1</v>
      </c>
      <c r="N243" s="235" t="s">
        <v>41</v>
      </c>
      <c r="O243" s="92"/>
      <c r="P243" s="236">
        <f>O243*H243</f>
        <v>0</v>
      </c>
      <c r="Q243" s="236">
        <v>0</v>
      </c>
      <c r="R243" s="236">
        <f>Q243*H243</f>
        <v>0</v>
      </c>
      <c r="S243" s="236">
        <v>0</v>
      </c>
      <c r="T243" s="237">
        <f>S243*H243</f>
        <v>0</v>
      </c>
      <c r="U243" s="39"/>
      <c r="V243" s="39"/>
      <c r="W243" s="39"/>
      <c r="X243" s="39"/>
      <c r="Y243" s="39"/>
      <c r="Z243" s="39"/>
      <c r="AA243" s="39"/>
      <c r="AB243" s="39"/>
      <c r="AC243" s="39"/>
      <c r="AD243" s="39"/>
      <c r="AE243" s="39"/>
      <c r="AR243" s="238" t="s">
        <v>895</v>
      </c>
      <c r="AT243" s="238" t="s">
        <v>343</v>
      </c>
      <c r="AU243" s="238" t="s">
        <v>85</v>
      </c>
      <c r="AY243" s="18" t="s">
        <v>342</v>
      </c>
      <c r="BE243" s="239">
        <f>IF(N243="základní",J243,0)</f>
        <v>0</v>
      </c>
      <c r="BF243" s="239">
        <f>IF(N243="snížená",J243,0)</f>
        <v>0</v>
      </c>
      <c r="BG243" s="239">
        <f>IF(N243="zákl. přenesená",J243,0)</f>
        <v>0</v>
      </c>
      <c r="BH243" s="239">
        <f>IF(N243="sníž. přenesená",J243,0)</f>
        <v>0</v>
      </c>
      <c r="BI243" s="239">
        <f>IF(N243="nulová",J243,0)</f>
        <v>0</v>
      </c>
      <c r="BJ243" s="18" t="s">
        <v>83</v>
      </c>
      <c r="BK243" s="239">
        <f>ROUND(I243*H243,2)</f>
        <v>0</v>
      </c>
      <c r="BL243" s="18" t="s">
        <v>895</v>
      </c>
      <c r="BM243" s="238" t="s">
        <v>5498</v>
      </c>
    </row>
    <row r="244" s="2" customFormat="1">
      <c r="A244" s="39"/>
      <c r="B244" s="40"/>
      <c r="C244" s="41"/>
      <c r="D244" s="240" t="s">
        <v>349</v>
      </c>
      <c r="E244" s="41"/>
      <c r="F244" s="241" t="s">
        <v>4468</v>
      </c>
      <c r="G244" s="41"/>
      <c r="H244" s="41"/>
      <c r="I244" s="242"/>
      <c r="J244" s="41"/>
      <c r="K244" s="41"/>
      <c r="L244" s="45"/>
      <c r="M244" s="243"/>
      <c r="N244" s="244"/>
      <c r="O244" s="92"/>
      <c r="P244" s="92"/>
      <c r="Q244" s="92"/>
      <c r="R244" s="92"/>
      <c r="S244" s="92"/>
      <c r="T244" s="93"/>
      <c r="U244" s="39"/>
      <c r="V244" s="39"/>
      <c r="W244" s="39"/>
      <c r="X244" s="39"/>
      <c r="Y244" s="39"/>
      <c r="Z244" s="39"/>
      <c r="AA244" s="39"/>
      <c r="AB244" s="39"/>
      <c r="AC244" s="39"/>
      <c r="AD244" s="39"/>
      <c r="AE244" s="39"/>
      <c r="AT244" s="18" t="s">
        <v>349</v>
      </c>
      <c r="AU244" s="18" t="s">
        <v>85</v>
      </c>
    </row>
    <row r="245" s="2" customFormat="1" ht="16.5" customHeight="1">
      <c r="A245" s="39"/>
      <c r="B245" s="40"/>
      <c r="C245" s="227" t="s">
        <v>854</v>
      </c>
      <c r="D245" s="227" t="s">
        <v>343</v>
      </c>
      <c r="E245" s="228" t="s">
        <v>4455</v>
      </c>
      <c r="F245" s="229" t="s">
        <v>4456</v>
      </c>
      <c r="G245" s="230" t="s">
        <v>543</v>
      </c>
      <c r="H245" s="231">
        <v>350</v>
      </c>
      <c r="I245" s="232"/>
      <c r="J245" s="233">
        <f>ROUND(I245*H245,2)</f>
        <v>0</v>
      </c>
      <c r="K245" s="229" t="s">
        <v>1</v>
      </c>
      <c r="L245" s="45"/>
      <c r="M245" s="234" t="s">
        <v>1</v>
      </c>
      <c r="N245" s="235" t="s">
        <v>41</v>
      </c>
      <c r="O245" s="92"/>
      <c r="P245" s="236">
        <f>O245*H245</f>
        <v>0</v>
      </c>
      <c r="Q245" s="236">
        <v>0</v>
      </c>
      <c r="R245" s="236">
        <f>Q245*H245</f>
        <v>0</v>
      </c>
      <c r="S245" s="236">
        <v>0</v>
      </c>
      <c r="T245" s="237">
        <f>S245*H245</f>
        <v>0</v>
      </c>
      <c r="U245" s="39"/>
      <c r="V245" s="39"/>
      <c r="W245" s="39"/>
      <c r="X245" s="39"/>
      <c r="Y245" s="39"/>
      <c r="Z245" s="39"/>
      <c r="AA245" s="39"/>
      <c r="AB245" s="39"/>
      <c r="AC245" s="39"/>
      <c r="AD245" s="39"/>
      <c r="AE245" s="39"/>
      <c r="AR245" s="238" t="s">
        <v>895</v>
      </c>
      <c r="AT245" s="238" t="s">
        <v>343</v>
      </c>
      <c r="AU245" s="238" t="s">
        <v>85</v>
      </c>
      <c r="AY245" s="18" t="s">
        <v>342</v>
      </c>
      <c r="BE245" s="239">
        <f>IF(N245="základní",J245,0)</f>
        <v>0</v>
      </c>
      <c r="BF245" s="239">
        <f>IF(N245="snížená",J245,0)</f>
        <v>0</v>
      </c>
      <c r="BG245" s="239">
        <f>IF(N245="zákl. přenesená",J245,0)</f>
        <v>0</v>
      </c>
      <c r="BH245" s="239">
        <f>IF(N245="sníž. přenesená",J245,0)</f>
        <v>0</v>
      </c>
      <c r="BI245" s="239">
        <f>IF(N245="nulová",J245,0)</f>
        <v>0</v>
      </c>
      <c r="BJ245" s="18" t="s">
        <v>83</v>
      </c>
      <c r="BK245" s="239">
        <f>ROUND(I245*H245,2)</f>
        <v>0</v>
      </c>
      <c r="BL245" s="18" t="s">
        <v>895</v>
      </c>
      <c r="BM245" s="238" t="s">
        <v>5499</v>
      </c>
    </row>
    <row r="246" s="2" customFormat="1">
      <c r="A246" s="39"/>
      <c r="B246" s="40"/>
      <c r="C246" s="41"/>
      <c r="D246" s="240" t="s">
        <v>349</v>
      </c>
      <c r="E246" s="41"/>
      <c r="F246" s="241" t="s">
        <v>4456</v>
      </c>
      <c r="G246" s="41"/>
      <c r="H246" s="41"/>
      <c r="I246" s="242"/>
      <c r="J246" s="41"/>
      <c r="K246" s="41"/>
      <c r="L246" s="45"/>
      <c r="M246" s="243"/>
      <c r="N246" s="244"/>
      <c r="O246" s="92"/>
      <c r="P246" s="92"/>
      <c r="Q246" s="92"/>
      <c r="R246" s="92"/>
      <c r="S246" s="92"/>
      <c r="T246" s="93"/>
      <c r="U246" s="39"/>
      <c r="V246" s="39"/>
      <c r="W246" s="39"/>
      <c r="X246" s="39"/>
      <c r="Y246" s="39"/>
      <c r="Z246" s="39"/>
      <c r="AA246" s="39"/>
      <c r="AB246" s="39"/>
      <c r="AC246" s="39"/>
      <c r="AD246" s="39"/>
      <c r="AE246" s="39"/>
      <c r="AT246" s="18" t="s">
        <v>349</v>
      </c>
      <c r="AU246" s="18" t="s">
        <v>85</v>
      </c>
    </row>
    <row r="247" s="2" customFormat="1" ht="16.5" customHeight="1">
      <c r="A247" s="39"/>
      <c r="B247" s="40"/>
      <c r="C247" s="227" t="s">
        <v>859</v>
      </c>
      <c r="D247" s="227" t="s">
        <v>343</v>
      </c>
      <c r="E247" s="228" t="s">
        <v>5500</v>
      </c>
      <c r="F247" s="229" t="s">
        <v>4453</v>
      </c>
      <c r="G247" s="230" t="s">
        <v>543</v>
      </c>
      <c r="H247" s="231">
        <v>350</v>
      </c>
      <c r="I247" s="232"/>
      <c r="J247" s="233">
        <f>ROUND(I247*H247,2)</f>
        <v>0</v>
      </c>
      <c r="K247" s="229" t="s">
        <v>1</v>
      </c>
      <c r="L247" s="45"/>
      <c r="M247" s="234" t="s">
        <v>1</v>
      </c>
      <c r="N247" s="235" t="s">
        <v>41</v>
      </c>
      <c r="O247" s="92"/>
      <c r="P247" s="236">
        <f>O247*H247</f>
        <v>0</v>
      </c>
      <c r="Q247" s="236">
        <v>0</v>
      </c>
      <c r="R247" s="236">
        <f>Q247*H247</f>
        <v>0</v>
      </c>
      <c r="S247" s="236">
        <v>0</v>
      </c>
      <c r="T247" s="237">
        <f>S247*H247</f>
        <v>0</v>
      </c>
      <c r="U247" s="39"/>
      <c r="V247" s="39"/>
      <c r="W247" s="39"/>
      <c r="X247" s="39"/>
      <c r="Y247" s="39"/>
      <c r="Z247" s="39"/>
      <c r="AA247" s="39"/>
      <c r="AB247" s="39"/>
      <c r="AC247" s="39"/>
      <c r="AD247" s="39"/>
      <c r="AE247" s="39"/>
      <c r="AR247" s="238" t="s">
        <v>895</v>
      </c>
      <c r="AT247" s="238" t="s">
        <v>343</v>
      </c>
      <c r="AU247" s="238" t="s">
        <v>85</v>
      </c>
      <c r="AY247" s="18" t="s">
        <v>342</v>
      </c>
      <c r="BE247" s="239">
        <f>IF(N247="základní",J247,0)</f>
        <v>0</v>
      </c>
      <c r="BF247" s="239">
        <f>IF(N247="snížená",J247,0)</f>
        <v>0</v>
      </c>
      <c r="BG247" s="239">
        <f>IF(N247="zákl. přenesená",J247,0)</f>
        <v>0</v>
      </c>
      <c r="BH247" s="239">
        <f>IF(N247="sníž. přenesená",J247,0)</f>
        <v>0</v>
      </c>
      <c r="BI247" s="239">
        <f>IF(N247="nulová",J247,0)</f>
        <v>0</v>
      </c>
      <c r="BJ247" s="18" t="s">
        <v>83</v>
      </c>
      <c r="BK247" s="239">
        <f>ROUND(I247*H247,2)</f>
        <v>0</v>
      </c>
      <c r="BL247" s="18" t="s">
        <v>895</v>
      </c>
      <c r="BM247" s="238" t="s">
        <v>5501</v>
      </c>
    </row>
    <row r="248" s="2" customFormat="1">
      <c r="A248" s="39"/>
      <c r="B248" s="40"/>
      <c r="C248" s="41"/>
      <c r="D248" s="240" t="s">
        <v>349</v>
      </c>
      <c r="E248" s="41"/>
      <c r="F248" s="241" t="s">
        <v>4453</v>
      </c>
      <c r="G248" s="41"/>
      <c r="H248" s="41"/>
      <c r="I248" s="242"/>
      <c r="J248" s="41"/>
      <c r="K248" s="41"/>
      <c r="L248" s="45"/>
      <c r="M248" s="243"/>
      <c r="N248" s="244"/>
      <c r="O248" s="92"/>
      <c r="P248" s="92"/>
      <c r="Q248" s="92"/>
      <c r="R248" s="92"/>
      <c r="S248" s="92"/>
      <c r="T248" s="93"/>
      <c r="U248" s="39"/>
      <c r="V248" s="39"/>
      <c r="W248" s="39"/>
      <c r="X248" s="39"/>
      <c r="Y248" s="39"/>
      <c r="Z248" s="39"/>
      <c r="AA248" s="39"/>
      <c r="AB248" s="39"/>
      <c r="AC248" s="39"/>
      <c r="AD248" s="39"/>
      <c r="AE248" s="39"/>
      <c r="AT248" s="18" t="s">
        <v>349</v>
      </c>
      <c r="AU248" s="18" t="s">
        <v>85</v>
      </c>
    </row>
    <row r="249" s="2" customFormat="1" ht="21.75" customHeight="1">
      <c r="A249" s="39"/>
      <c r="B249" s="40"/>
      <c r="C249" s="227" t="s">
        <v>864</v>
      </c>
      <c r="D249" s="227" t="s">
        <v>343</v>
      </c>
      <c r="E249" s="228" t="s">
        <v>4458</v>
      </c>
      <c r="F249" s="229" t="s">
        <v>4459</v>
      </c>
      <c r="G249" s="230" t="s">
        <v>473</v>
      </c>
      <c r="H249" s="231">
        <v>70</v>
      </c>
      <c r="I249" s="232"/>
      <c r="J249" s="233">
        <f>ROUND(I249*H249,2)</f>
        <v>0</v>
      </c>
      <c r="K249" s="229" t="s">
        <v>1</v>
      </c>
      <c r="L249" s="45"/>
      <c r="M249" s="234" t="s">
        <v>1</v>
      </c>
      <c r="N249" s="235" t="s">
        <v>41</v>
      </c>
      <c r="O249" s="92"/>
      <c r="P249" s="236">
        <f>O249*H249</f>
        <v>0</v>
      </c>
      <c r="Q249" s="236">
        <v>0</v>
      </c>
      <c r="R249" s="236">
        <f>Q249*H249</f>
        <v>0</v>
      </c>
      <c r="S249" s="236">
        <v>0</v>
      </c>
      <c r="T249" s="237">
        <f>S249*H249</f>
        <v>0</v>
      </c>
      <c r="U249" s="39"/>
      <c r="V249" s="39"/>
      <c r="W249" s="39"/>
      <c r="X249" s="39"/>
      <c r="Y249" s="39"/>
      <c r="Z249" s="39"/>
      <c r="AA249" s="39"/>
      <c r="AB249" s="39"/>
      <c r="AC249" s="39"/>
      <c r="AD249" s="39"/>
      <c r="AE249" s="39"/>
      <c r="AR249" s="238" t="s">
        <v>895</v>
      </c>
      <c r="AT249" s="238" t="s">
        <v>343</v>
      </c>
      <c r="AU249" s="238" t="s">
        <v>85</v>
      </c>
      <c r="AY249" s="18" t="s">
        <v>342</v>
      </c>
      <c r="BE249" s="239">
        <f>IF(N249="základní",J249,0)</f>
        <v>0</v>
      </c>
      <c r="BF249" s="239">
        <f>IF(N249="snížená",J249,0)</f>
        <v>0</v>
      </c>
      <c r="BG249" s="239">
        <f>IF(N249="zákl. přenesená",J249,0)</f>
        <v>0</v>
      </c>
      <c r="BH249" s="239">
        <f>IF(N249="sníž. přenesená",J249,0)</f>
        <v>0</v>
      </c>
      <c r="BI249" s="239">
        <f>IF(N249="nulová",J249,0)</f>
        <v>0</v>
      </c>
      <c r="BJ249" s="18" t="s">
        <v>83</v>
      </c>
      <c r="BK249" s="239">
        <f>ROUND(I249*H249,2)</f>
        <v>0</v>
      </c>
      <c r="BL249" s="18" t="s">
        <v>895</v>
      </c>
      <c r="BM249" s="238" t="s">
        <v>5502</v>
      </c>
    </row>
    <row r="250" s="2" customFormat="1">
      <c r="A250" s="39"/>
      <c r="B250" s="40"/>
      <c r="C250" s="41"/>
      <c r="D250" s="240" t="s">
        <v>349</v>
      </c>
      <c r="E250" s="41"/>
      <c r="F250" s="241" t="s">
        <v>4459</v>
      </c>
      <c r="G250" s="41"/>
      <c r="H250" s="41"/>
      <c r="I250" s="242"/>
      <c r="J250" s="41"/>
      <c r="K250" s="41"/>
      <c r="L250" s="45"/>
      <c r="M250" s="243"/>
      <c r="N250" s="244"/>
      <c r="O250" s="92"/>
      <c r="P250" s="92"/>
      <c r="Q250" s="92"/>
      <c r="R250" s="92"/>
      <c r="S250" s="92"/>
      <c r="T250" s="93"/>
      <c r="U250" s="39"/>
      <c r="V250" s="39"/>
      <c r="W250" s="39"/>
      <c r="X250" s="39"/>
      <c r="Y250" s="39"/>
      <c r="Z250" s="39"/>
      <c r="AA250" s="39"/>
      <c r="AB250" s="39"/>
      <c r="AC250" s="39"/>
      <c r="AD250" s="39"/>
      <c r="AE250" s="39"/>
      <c r="AT250" s="18" t="s">
        <v>349</v>
      </c>
      <c r="AU250" s="18" t="s">
        <v>85</v>
      </c>
    </row>
    <row r="251" s="2" customFormat="1" ht="16.5" customHeight="1">
      <c r="A251" s="39"/>
      <c r="B251" s="40"/>
      <c r="C251" s="227" t="s">
        <v>871</v>
      </c>
      <c r="D251" s="227" t="s">
        <v>343</v>
      </c>
      <c r="E251" s="228" t="s">
        <v>4461</v>
      </c>
      <c r="F251" s="229" t="s">
        <v>4462</v>
      </c>
      <c r="G251" s="230" t="s">
        <v>473</v>
      </c>
      <c r="H251" s="231">
        <v>70</v>
      </c>
      <c r="I251" s="232"/>
      <c r="J251" s="233">
        <f>ROUND(I251*H251,2)</f>
        <v>0</v>
      </c>
      <c r="K251" s="229" t="s">
        <v>1</v>
      </c>
      <c r="L251" s="45"/>
      <c r="M251" s="234" t="s">
        <v>1</v>
      </c>
      <c r="N251" s="235" t="s">
        <v>41</v>
      </c>
      <c r="O251" s="92"/>
      <c r="P251" s="236">
        <f>O251*H251</f>
        <v>0</v>
      </c>
      <c r="Q251" s="236">
        <v>0</v>
      </c>
      <c r="R251" s="236">
        <f>Q251*H251</f>
        <v>0</v>
      </c>
      <c r="S251" s="236">
        <v>0</v>
      </c>
      <c r="T251" s="237">
        <f>S251*H251</f>
        <v>0</v>
      </c>
      <c r="U251" s="39"/>
      <c r="V251" s="39"/>
      <c r="W251" s="39"/>
      <c r="X251" s="39"/>
      <c r="Y251" s="39"/>
      <c r="Z251" s="39"/>
      <c r="AA251" s="39"/>
      <c r="AB251" s="39"/>
      <c r="AC251" s="39"/>
      <c r="AD251" s="39"/>
      <c r="AE251" s="39"/>
      <c r="AR251" s="238" t="s">
        <v>895</v>
      </c>
      <c r="AT251" s="238" t="s">
        <v>343</v>
      </c>
      <c r="AU251" s="238" t="s">
        <v>85</v>
      </c>
      <c r="AY251" s="18" t="s">
        <v>342</v>
      </c>
      <c r="BE251" s="239">
        <f>IF(N251="základní",J251,0)</f>
        <v>0</v>
      </c>
      <c r="BF251" s="239">
        <f>IF(N251="snížená",J251,0)</f>
        <v>0</v>
      </c>
      <c r="BG251" s="239">
        <f>IF(N251="zákl. přenesená",J251,0)</f>
        <v>0</v>
      </c>
      <c r="BH251" s="239">
        <f>IF(N251="sníž. přenesená",J251,0)</f>
        <v>0</v>
      </c>
      <c r="BI251" s="239">
        <f>IF(N251="nulová",J251,0)</f>
        <v>0</v>
      </c>
      <c r="BJ251" s="18" t="s">
        <v>83</v>
      </c>
      <c r="BK251" s="239">
        <f>ROUND(I251*H251,2)</f>
        <v>0</v>
      </c>
      <c r="BL251" s="18" t="s">
        <v>895</v>
      </c>
      <c r="BM251" s="238" t="s">
        <v>5503</v>
      </c>
    </row>
    <row r="252" s="2" customFormat="1">
      <c r="A252" s="39"/>
      <c r="B252" s="40"/>
      <c r="C252" s="41"/>
      <c r="D252" s="240" t="s">
        <v>349</v>
      </c>
      <c r="E252" s="41"/>
      <c r="F252" s="241" t="s">
        <v>4462</v>
      </c>
      <c r="G252" s="41"/>
      <c r="H252" s="41"/>
      <c r="I252" s="242"/>
      <c r="J252" s="41"/>
      <c r="K252" s="41"/>
      <c r="L252" s="45"/>
      <c r="M252" s="243"/>
      <c r="N252" s="244"/>
      <c r="O252" s="92"/>
      <c r="P252" s="92"/>
      <c r="Q252" s="92"/>
      <c r="R252" s="92"/>
      <c r="S252" s="92"/>
      <c r="T252" s="93"/>
      <c r="U252" s="39"/>
      <c r="V252" s="39"/>
      <c r="W252" s="39"/>
      <c r="X252" s="39"/>
      <c r="Y252" s="39"/>
      <c r="Z252" s="39"/>
      <c r="AA252" s="39"/>
      <c r="AB252" s="39"/>
      <c r="AC252" s="39"/>
      <c r="AD252" s="39"/>
      <c r="AE252" s="39"/>
      <c r="AT252" s="18" t="s">
        <v>349</v>
      </c>
      <c r="AU252" s="18" t="s">
        <v>85</v>
      </c>
    </row>
    <row r="253" s="2" customFormat="1" ht="16.5" customHeight="1">
      <c r="A253" s="39"/>
      <c r="B253" s="40"/>
      <c r="C253" s="227" t="s">
        <v>876</v>
      </c>
      <c r="D253" s="227" t="s">
        <v>343</v>
      </c>
      <c r="E253" s="228" t="s">
        <v>4560</v>
      </c>
      <c r="F253" s="229" t="s">
        <v>4486</v>
      </c>
      <c r="G253" s="230" t="s">
        <v>562</v>
      </c>
      <c r="H253" s="231">
        <v>6</v>
      </c>
      <c r="I253" s="232"/>
      <c r="J253" s="233">
        <f>ROUND(I253*H253,2)</f>
        <v>0</v>
      </c>
      <c r="K253" s="229" t="s">
        <v>1</v>
      </c>
      <c r="L253" s="45"/>
      <c r="M253" s="234" t="s">
        <v>1</v>
      </c>
      <c r="N253" s="235" t="s">
        <v>41</v>
      </c>
      <c r="O253" s="92"/>
      <c r="P253" s="236">
        <f>O253*H253</f>
        <v>0</v>
      </c>
      <c r="Q253" s="236">
        <v>0</v>
      </c>
      <c r="R253" s="236">
        <f>Q253*H253</f>
        <v>0</v>
      </c>
      <c r="S253" s="236">
        <v>0</v>
      </c>
      <c r="T253" s="237">
        <f>S253*H253</f>
        <v>0</v>
      </c>
      <c r="U253" s="39"/>
      <c r="V253" s="39"/>
      <c r="W253" s="39"/>
      <c r="X253" s="39"/>
      <c r="Y253" s="39"/>
      <c r="Z253" s="39"/>
      <c r="AA253" s="39"/>
      <c r="AB253" s="39"/>
      <c r="AC253" s="39"/>
      <c r="AD253" s="39"/>
      <c r="AE253" s="39"/>
      <c r="AR253" s="238" t="s">
        <v>895</v>
      </c>
      <c r="AT253" s="238" t="s">
        <v>343</v>
      </c>
      <c r="AU253" s="238" t="s">
        <v>85</v>
      </c>
      <c r="AY253" s="18" t="s">
        <v>342</v>
      </c>
      <c r="BE253" s="239">
        <f>IF(N253="základní",J253,0)</f>
        <v>0</v>
      </c>
      <c r="BF253" s="239">
        <f>IF(N253="snížená",J253,0)</f>
        <v>0</v>
      </c>
      <c r="BG253" s="239">
        <f>IF(N253="zákl. přenesená",J253,0)</f>
        <v>0</v>
      </c>
      <c r="BH253" s="239">
        <f>IF(N253="sníž. přenesená",J253,0)</f>
        <v>0</v>
      </c>
      <c r="BI253" s="239">
        <f>IF(N253="nulová",J253,0)</f>
        <v>0</v>
      </c>
      <c r="BJ253" s="18" t="s">
        <v>83</v>
      </c>
      <c r="BK253" s="239">
        <f>ROUND(I253*H253,2)</f>
        <v>0</v>
      </c>
      <c r="BL253" s="18" t="s">
        <v>895</v>
      </c>
      <c r="BM253" s="238" t="s">
        <v>5504</v>
      </c>
    </row>
    <row r="254" s="2" customFormat="1">
      <c r="A254" s="39"/>
      <c r="B254" s="40"/>
      <c r="C254" s="41"/>
      <c r="D254" s="240" t="s">
        <v>349</v>
      </c>
      <c r="E254" s="41"/>
      <c r="F254" s="241" t="s">
        <v>4486</v>
      </c>
      <c r="G254" s="41"/>
      <c r="H254" s="41"/>
      <c r="I254" s="242"/>
      <c r="J254" s="41"/>
      <c r="K254" s="41"/>
      <c r="L254" s="45"/>
      <c r="M254" s="243"/>
      <c r="N254" s="244"/>
      <c r="O254" s="92"/>
      <c r="P254" s="92"/>
      <c r="Q254" s="92"/>
      <c r="R254" s="92"/>
      <c r="S254" s="92"/>
      <c r="T254" s="93"/>
      <c r="U254" s="39"/>
      <c r="V254" s="39"/>
      <c r="W254" s="39"/>
      <c r="X254" s="39"/>
      <c r="Y254" s="39"/>
      <c r="Z254" s="39"/>
      <c r="AA254" s="39"/>
      <c r="AB254" s="39"/>
      <c r="AC254" s="39"/>
      <c r="AD254" s="39"/>
      <c r="AE254" s="39"/>
      <c r="AT254" s="18" t="s">
        <v>349</v>
      </c>
      <c r="AU254" s="18" t="s">
        <v>85</v>
      </c>
    </row>
    <row r="255" s="2" customFormat="1" ht="16.5" customHeight="1">
      <c r="A255" s="39"/>
      <c r="B255" s="40"/>
      <c r="C255" s="227" t="s">
        <v>884</v>
      </c>
      <c r="D255" s="227" t="s">
        <v>343</v>
      </c>
      <c r="E255" s="228" t="s">
        <v>4563</v>
      </c>
      <c r="F255" s="229" t="s">
        <v>4492</v>
      </c>
      <c r="G255" s="230" t="s">
        <v>562</v>
      </c>
      <c r="H255" s="231">
        <v>14</v>
      </c>
      <c r="I255" s="232"/>
      <c r="J255" s="233">
        <f>ROUND(I255*H255,2)</f>
        <v>0</v>
      </c>
      <c r="K255" s="229" t="s">
        <v>1</v>
      </c>
      <c r="L255" s="45"/>
      <c r="M255" s="234" t="s">
        <v>1</v>
      </c>
      <c r="N255" s="235" t="s">
        <v>41</v>
      </c>
      <c r="O255" s="92"/>
      <c r="P255" s="236">
        <f>O255*H255</f>
        <v>0</v>
      </c>
      <c r="Q255" s="236">
        <v>0</v>
      </c>
      <c r="R255" s="236">
        <f>Q255*H255</f>
        <v>0</v>
      </c>
      <c r="S255" s="236">
        <v>0</v>
      </c>
      <c r="T255" s="237">
        <f>S255*H255</f>
        <v>0</v>
      </c>
      <c r="U255" s="39"/>
      <c r="V255" s="39"/>
      <c r="W255" s="39"/>
      <c r="X255" s="39"/>
      <c r="Y255" s="39"/>
      <c r="Z255" s="39"/>
      <c r="AA255" s="39"/>
      <c r="AB255" s="39"/>
      <c r="AC255" s="39"/>
      <c r="AD255" s="39"/>
      <c r="AE255" s="39"/>
      <c r="AR255" s="238" t="s">
        <v>895</v>
      </c>
      <c r="AT255" s="238" t="s">
        <v>343</v>
      </c>
      <c r="AU255" s="238" t="s">
        <v>85</v>
      </c>
      <c r="AY255" s="18" t="s">
        <v>342</v>
      </c>
      <c r="BE255" s="239">
        <f>IF(N255="základní",J255,0)</f>
        <v>0</v>
      </c>
      <c r="BF255" s="239">
        <f>IF(N255="snížená",J255,0)</f>
        <v>0</v>
      </c>
      <c r="BG255" s="239">
        <f>IF(N255="zákl. přenesená",J255,0)</f>
        <v>0</v>
      </c>
      <c r="BH255" s="239">
        <f>IF(N255="sníž. přenesená",J255,0)</f>
        <v>0</v>
      </c>
      <c r="BI255" s="239">
        <f>IF(N255="nulová",J255,0)</f>
        <v>0</v>
      </c>
      <c r="BJ255" s="18" t="s">
        <v>83</v>
      </c>
      <c r="BK255" s="239">
        <f>ROUND(I255*H255,2)</f>
        <v>0</v>
      </c>
      <c r="BL255" s="18" t="s">
        <v>895</v>
      </c>
      <c r="BM255" s="238" t="s">
        <v>5505</v>
      </c>
    </row>
    <row r="256" s="2" customFormat="1">
      <c r="A256" s="39"/>
      <c r="B256" s="40"/>
      <c r="C256" s="41"/>
      <c r="D256" s="240" t="s">
        <v>349</v>
      </c>
      <c r="E256" s="41"/>
      <c r="F256" s="241" t="s">
        <v>4492</v>
      </c>
      <c r="G256" s="41"/>
      <c r="H256" s="41"/>
      <c r="I256" s="242"/>
      <c r="J256" s="41"/>
      <c r="K256" s="41"/>
      <c r="L256" s="45"/>
      <c r="M256" s="243"/>
      <c r="N256" s="244"/>
      <c r="O256" s="92"/>
      <c r="P256" s="92"/>
      <c r="Q256" s="92"/>
      <c r="R256" s="92"/>
      <c r="S256" s="92"/>
      <c r="T256" s="93"/>
      <c r="U256" s="39"/>
      <c r="V256" s="39"/>
      <c r="W256" s="39"/>
      <c r="X256" s="39"/>
      <c r="Y256" s="39"/>
      <c r="Z256" s="39"/>
      <c r="AA256" s="39"/>
      <c r="AB256" s="39"/>
      <c r="AC256" s="39"/>
      <c r="AD256" s="39"/>
      <c r="AE256" s="39"/>
      <c r="AT256" s="18" t="s">
        <v>349</v>
      </c>
      <c r="AU256" s="18" t="s">
        <v>85</v>
      </c>
    </row>
    <row r="257" s="2" customFormat="1" ht="16.5" customHeight="1">
      <c r="A257" s="39"/>
      <c r="B257" s="40"/>
      <c r="C257" s="227" t="s">
        <v>889</v>
      </c>
      <c r="D257" s="227" t="s">
        <v>343</v>
      </c>
      <c r="E257" s="228" t="s">
        <v>4565</v>
      </c>
      <c r="F257" s="229" t="s">
        <v>4495</v>
      </c>
      <c r="G257" s="230" t="s">
        <v>543</v>
      </c>
      <c r="H257" s="231">
        <v>350</v>
      </c>
      <c r="I257" s="232"/>
      <c r="J257" s="233">
        <f>ROUND(I257*H257,2)</f>
        <v>0</v>
      </c>
      <c r="K257" s="229" t="s">
        <v>1</v>
      </c>
      <c r="L257" s="45"/>
      <c r="M257" s="234" t="s">
        <v>1</v>
      </c>
      <c r="N257" s="235" t="s">
        <v>41</v>
      </c>
      <c r="O257" s="92"/>
      <c r="P257" s="236">
        <f>O257*H257</f>
        <v>0</v>
      </c>
      <c r="Q257" s="236">
        <v>0</v>
      </c>
      <c r="R257" s="236">
        <f>Q257*H257</f>
        <v>0</v>
      </c>
      <c r="S257" s="236">
        <v>0</v>
      </c>
      <c r="T257" s="237">
        <f>S257*H257</f>
        <v>0</v>
      </c>
      <c r="U257" s="39"/>
      <c r="V257" s="39"/>
      <c r="W257" s="39"/>
      <c r="X257" s="39"/>
      <c r="Y257" s="39"/>
      <c r="Z257" s="39"/>
      <c r="AA257" s="39"/>
      <c r="AB257" s="39"/>
      <c r="AC257" s="39"/>
      <c r="AD257" s="39"/>
      <c r="AE257" s="39"/>
      <c r="AR257" s="238" t="s">
        <v>895</v>
      </c>
      <c r="AT257" s="238" t="s">
        <v>343</v>
      </c>
      <c r="AU257" s="238" t="s">
        <v>85</v>
      </c>
      <c r="AY257" s="18" t="s">
        <v>342</v>
      </c>
      <c r="BE257" s="239">
        <f>IF(N257="základní",J257,0)</f>
        <v>0</v>
      </c>
      <c r="BF257" s="239">
        <f>IF(N257="snížená",J257,0)</f>
        <v>0</v>
      </c>
      <c r="BG257" s="239">
        <f>IF(N257="zákl. přenesená",J257,0)</f>
        <v>0</v>
      </c>
      <c r="BH257" s="239">
        <f>IF(N257="sníž. přenesená",J257,0)</f>
        <v>0</v>
      </c>
      <c r="BI257" s="239">
        <f>IF(N257="nulová",J257,0)</f>
        <v>0</v>
      </c>
      <c r="BJ257" s="18" t="s">
        <v>83</v>
      </c>
      <c r="BK257" s="239">
        <f>ROUND(I257*H257,2)</f>
        <v>0</v>
      </c>
      <c r="BL257" s="18" t="s">
        <v>895</v>
      </c>
      <c r="BM257" s="238" t="s">
        <v>5506</v>
      </c>
    </row>
    <row r="258" s="2" customFormat="1">
      <c r="A258" s="39"/>
      <c r="B258" s="40"/>
      <c r="C258" s="41"/>
      <c r="D258" s="240" t="s">
        <v>349</v>
      </c>
      <c r="E258" s="41"/>
      <c r="F258" s="241" t="s">
        <v>4495</v>
      </c>
      <c r="G258" s="41"/>
      <c r="H258" s="41"/>
      <c r="I258" s="242"/>
      <c r="J258" s="41"/>
      <c r="K258" s="41"/>
      <c r="L258" s="45"/>
      <c r="M258" s="243"/>
      <c r="N258" s="244"/>
      <c r="O258" s="92"/>
      <c r="P258" s="92"/>
      <c r="Q258" s="92"/>
      <c r="R258" s="92"/>
      <c r="S258" s="92"/>
      <c r="T258" s="93"/>
      <c r="U258" s="39"/>
      <c r="V258" s="39"/>
      <c r="W258" s="39"/>
      <c r="X258" s="39"/>
      <c r="Y258" s="39"/>
      <c r="Z258" s="39"/>
      <c r="AA258" s="39"/>
      <c r="AB258" s="39"/>
      <c r="AC258" s="39"/>
      <c r="AD258" s="39"/>
      <c r="AE258" s="39"/>
      <c r="AT258" s="18" t="s">
        <v>349</v>
      </c>
      <c r="AU258" s="18" t="s">
        <v>85</v>
      </c>
    </row>
    <row r="259" s="2" customFormat="1" ht="16.5" customHeight="1">
      <c r="A259" s="39"/>
      <c r="B259" s="40"/>
      <c r="C259" s="227" t="s">
        <v>895</v>
      </c>
      <c r="D259" s="227" t="s">
        <v>343</v>
      </c>
      <c r="E259" s="228" t="s">
        <v>4567</v>
      </c>
      <c r="F259" s="229" t="s">
        <v>4498</v>
      </c>
      <c r="G259" s="230" t="s">
        <v>543</v>
      </c>
      <c r="H259" s="231">
        <v>350</v>
      </c>
      <c r="I259" s="232"/>
      <c r="J259" s="233">
        <f>ROUND(I259*H259,2)</f>
        <v>0</v>
      </c>
      <c r="K259" s="229" t="s">
        <v>1</v>
      </c>
      <c r="L259" s="45"/>
      <c r="M259" s="234" t="s">
        <v>1</v>
      </c>
      <c r="N259" s="235" t="s">
        <v>41</v>
      </c>
      <c r="O259" s="92"/>
      <c r="P259" s="236">
        <f>O259*H259</f>
        <v>0</v>
      </c>
      <c r="Q259" s="236">
        <v>0</v>
      </c>
      <c r="R259" s="236">
        <f>Q259*H259</f>
        <v>0</v>
      </c>
      <c r="S259" s="236">
        <v>0</v>
      </c>
      <c r="T259" s="237">
        <f>S259*H259</f>
        <v>0</v>
      </c>
      <c r="U259" s="39"/>
      <c r="V259" s="39"/>
      <c r="W259" s="39"/>
      <c r="X259" s="39"/>
      <c r="Y259" s="39"/>
      <c r="Z259" s="39"/>
      <c r="AA259" s="39"/>
      <c r="AB259" s="39"/>
      <c r="AC259" s="39"/>
      <c r="AD259" s="39"/>
      <c r="AE259" s="39"/>
      <c r="AR259" s="238" t="s">
        <v>895</v>
      </c>
      <c r="AT259" s="238" t="s">
        <v>343</v>
      </c>
      <c r="AU259" s="238" t="s">
        <v>85</v>
      </c>
      <c r="AY259" s="18" t="s">
        <v>342</v>
      </c>
      <c r="BE259" s="239">
        <f>IF(N259="základní",J259,0)</f>
        <v>0</v>
      </c>
      <c r="BF259" s="239">
        <f>IF(N259="snížená",J259,0)</f>
        <v>0</v>
      </c>
      <c r="BG259" s="239">
        <f>IF(N259="zákl. přenesená",J259,0)</f>
        <v>0</v>
      </c>
      <c r="BH259" s="239">
        <f>IF(N259="sníž. přenesená",J259,0)</f>
        <v>0</v>
      </c>
      <c r="BI259" s="239">
        <f>IF(N259="nulová",J259,0)</f>
        <v>0</v>
      </c>
      <c r="BJ259" s="18" t="s">
        <v>83</v>
      </c>
      <c r="BK259" s="239">
        <f>ROUND(I259*H259,2)</f>
        <v>0</v>
      </c>
      <c r="BL259" s="18" t="s">
        <v>895</v>
      </c>
      <c r="BM259" s="238" t="s">
        <v>5507</v>
      </c>
    </row>
    <row r="260" s="2" customFormat="1">
      <c r="A260" s="39"/>
      <c r="B260" s="40"/>
      <c r="C260" s="41"/>
      <c r="D260" s="240" t="s">
        <v>349</v>
      </c>
      <c r="E260" s="41"/>
      <c r="F260" s="241" t="s">
        <v>4498</v>
      </c>
      <c r="G260" s="41"/>
      <c r="H260" s="41"/>
      <c r="I260" s="242"/>
      <c r="J260" s="41"/>
      <c r="K260" s="41"/>
      <c r="L260" s="45"/>
      <c r="M260" s="248"/>
      <c r="N260" s="249"/>
      <c r="O260" s="250"/>
      <c r="P260" s="250"/>
      <c r="Q260" s="250"/>
      <c r="R260" s="250"/>
      <c r="S260" s="250"/>
      <c r="T260" s="251"/>
      <c r="U260" s="39"/>
      <c r="V260" s="39"/>
      <c r="W260" s="39"/>
      <c r="X260" s="39"/>
      <c r="Y260" s="39"/>
      <c r="Z260" s="39"/>
      <c r="AA260" s="39"/>
      <c r="AB260" s="39"/>
      <c r="AC260" s="39"/>
      <c r="AD260" s="39"/>
      <c r="AE260" s="39"/>
      <c r="AT260" s="18" t="s">
        <v>349</v>
      </c>
      <c r="AU260" s="18" t="s">
        <v>85</v>
      </c>
    </row>
    <row r="261" s="2" customFormat="1" ht="6.96" customHeight="1">
      <c r="A261" s="39"/>
      <c r="B261" s="67"/>
      <c r="C261" s="68"/>
      <c r="D261" s="68"/>
      <c r="E261" s="68"/>
      <c r="F261" s="68"/>
      <c r="G261" s="68"/>
      <c r="H261" s="68"/>
      <c r="I261" s="68"/>
      <c r="J261" s="68"/>
      <c r="K261" s="68"/>
      <c r="L261" s="45"/>
      <c r="M261" s="39"/>
      <c r="O261" s="39"/>
      <c r="P261" s="39"/>
      <c r="Q261" s="39"/>
      <c r="R261" s="39"/>
      <c r="S261" s="39"/>
      <c r="T261" s="39"/>
      <c r="U261" s="39"/>
      <c r="V261" s="39"/>
      <c r="W261" s="39"/>
      <c r="X261" s="39"/>
      <c r="Y261" s="39"/>
      <c r="Z261" s="39"/>
      <c r="AA261" s="39"/>
      <c r="AB261" s="39"/>
      <c r="AC261" s="39"/>
      <c r="AD261" s="39"/>
      <c r="AE261" s="39"/>
    </row>
  </sheetData>
  <sheetProtection sheet="1" autoFilter="0" formatColumns="0" formatRows="0" objects="1" scenarios="1" spinCount="100000" saltValue="cqx/9YoSfvf0qY9ejh3XZJqn7V0mkswpS1HpJe8NkreCJ4Z258avVL6jVgYe81ZNoCKH64n4L0AGgRqud6BhkQ==" hashValue="LMvBm7VqCMW0WvFWKod6UN6ijuwMuBQku+29eAvnr6QK6/oI5n2TjqsCUvCTjKb7vkRjQgAXlaQd30wBeKwyXg==" algorithmName="SHA-512" password="CC35"/>
  <autoFilter ref="C127:K260"/>
  <mergeCells count="15">
    <mergeCell ref="E7:H7"/>
    <mergeCell ref="E11:H11"/>
    <mergeCell ref="E9:H9"/>
    <mergeCell ref="E13:H13"/>
    <mergeCell ref="E22:H22"/>
    <mergeCell ref="E31:H31"/>
    <mergeCell ref="E85:H85"/>
    <mergeCell ref="E89:H89"/>
    <mergeCell ref="E87:H87"/>
    <mergeCell ref="E91:H91"/>
    <mergeCell ref="E114:H114"/>
    <mergeCell ref="E118:H118"/>
    <mergeCell ref="E116:H116"/>
    <mergeCell ref="E120:H12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253</v>
      </c>
    </row>
    <row r="3" s="1" customFormat="1" ht="6.96" customHeight="1">
      <c r="B3" s="148"/>
      <c r="C3" s="149"/>
      <c r="D3" s="149"/>
      <c r="E3" s="149"/>
      <c r="F3" s="149"/>
      <c r="G3" s="149"/>
      <c r="H3" s="149"/>
      <c r="I3" s="149"/>
      <c r="J3" s="149"/>
      <c r="K3" s="149"/>
      <c r="L3" s="21"/>
      <c r="AT3" s="18" t="s">
        <v>85</v>
      </c>
    </row>
    <row r="4" s="1" customFormat="1" ht="24.96" customHeight="1">
      <c r="B4" s="21"/>
      <c r="D4" s="150" t="s">
        <v>309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II/610 TUŘICE - KBEL (BENÁTKY NAD JIZEROU, PRŮTAH)</v>
      </c>
      <c r="F7" s="152"/>
      <c r="G7" s="152"/>
      <c r="H7" s="152"/>
      <c r="L7" s="21"/>
    </row>
    <row r="8">
      <c r="B8" s="21"/>
      <c r="D8" s="152" t="s">
        <v>310</v>
      </c>
      <c r="L8" s="21"/>
    </row>
    <row r="9" s="1" customFormat="1" ht="16.5" customHeight="1">
      <c r="B9" s="21"/>
      <c r="E9" s="153" t="s">
        <v>5080</v>
      </c>
      <c r="F9" s="1"/>
      <c r="G9" s="1"/>
      <c r="H9" s="1"/>
      <c r="L9" s="21"/>
    </row>
    <row r="10" s="1" customFormat="1" ht="12" customHeight="1">
      <c r="B10" s="21"/>
      <c r="D10" s="152" t="s">
        <v>312</v>
      </c>
      <c r="L10" s="21"/>
    </row>
    <row r="11" s="2" customFormat="1" ht="16.5" customHeight="1">
      <c r="A11" s="39"/>
      <c r="B11" s="45"/>
      <c r="C11" s="39"/>
      <c r="D11" s="39"/>
      <c r="E11" s="154" t="s">
        <v>5508</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314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5509</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15. 12. 2023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2"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36</v>
      </c>
      <c r="E34" s="39"/>
      <c r="F34" s="39"/>
      <c r="G34" s="39"/>
      <c r="H34" s="39"/>
      <c r="I34" s="39"/>
      <c r="J34" s="163">
        <f>ROUND(J127,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38</v>
      </c>
      <c r="G36" s="39"/>
      <c r="H36" s="39"/>
      <c r="I36" s="164" t="s">
        <v>37</v>
      </c>
      <c r="J36" s="164" t="s">
        <v>39</v>
      </c>
      <c r="K36" s="39"/>
      <c r="L36" s="64"/>
      <c r="S36" s="39"/>
      <c r="T36" s="39"/>
      <c r="U36" s="39"/>
      <c r="V36" s="39"/>
      <c r="W36" s="39"/>
      <c r="X36" s="39"/>
      <c r="Y36" s="39"/>
      <c r="Z36" s="39"/>
      <c r="AA36" s="39"/>
      <c r="AB36" s="39"/>
      <c r="AC36" s="39"/>
      <c r="AD36" s="39"/>
      <c r="AE36" s="39"/>
    </row>
    <row r="37" s="2" customFormat="1" ht="14.4" customHeight="1">
      <c r="A37" s="39"/>
      <c r="B37" s="45"/>
      <c r="C37" s="39"/>
      <c r="D37" s="154" t="s">
        <v>40</v>
      </c>
      <c r="E37" s="152" t="s">
        <v>41</v>
      </c>
      <c r="F37" s="165">
        <f>ROUND((SUM(BE127:BE178)),  2)</f>
        <v>0</v>
      </c>
      <c r="G37" s="39"/>
      <c r="H37" s="39"/>
      <c r="I37" s="166">
        <v>0.20999999999999999</v>
      </c>
      <c r="J37" s="165">
        <f>ROUND(((SUM(BE127:BE178))*I37),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ROUND((SUM(BF127:BF178)),  2)</f>
        <v>0</v>
      </c>
      <c r="G38" s="39"/>
      <c r="H38" s="39"/>
      <c r="I38" s="166">
        <v>0.14999999999999999</v>
      </c>
      <c r="J38" s="165">
        <f>ROUND(((SUM(BF127:BF178))*I38),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ROUND((SUM(BG127:BG178)),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ROUND((SUM(BH127:BH178)),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ROUND((SUM(BI127:BI178)),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316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II/610 TUŘICE - KBEL (BENÁTKY NAD JIZEROU, PRŮTAH)</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310</v>
      </c>
      <c r="D86" s="23"/>
      <c r="E86" s="23"/>
      <c r="F86" s="23"/>
      <c r="G86" s="23"/>
      <c r="H86" s="23"/>
      <c r="I86" s="23"/>
      <c r="J86" s="23"/>
      <c r="K86" s="23"/>
      <c r="L86" s="21"/>
    </row>
    <row r="87" s="1" customFormat="1" ht="16.5" customHeight="1">
      <c r="B87" s="22"/>
      <c r="C87" s="23"/>
      <c r="D87" s="23"/>
      <c r="E87" s="185" t="s">
        <v>5080</v>
      </c>
      <c r="F87" s="23"/>
      <c r="G87" s="23"/>
      <c r="H87" s="23"/>
      <c r="I87" s="23"/>
      <c r="J87" s="23"/>
      <c r="K87" s="23"/>
      <c r="L87" s="21"/>
    </row>
    <row r="88" s="1" customFormat="1" ht="12" customHeight="1">
      <c r="B88" s="22"/>
      <c r="C88" s="33" t="s">
        <v>312</v>
      </c>
      <c r="D88" s="23"/>
      <c r="E88" s="23"/>
      <c r="F88" s="23"/>
      <c r="G88" s="23"/>
      <c r="H88" s="23"/>
      <c r="I88" s="23"/>
      <c r="J88" s="23"/>
      <c r="K88" s="23"/>
      <c r="L88" s="21"/>
    </row>
    <row r="89" s="2" customFormat="1" ht="16.5" customHeight="1">
      <c r="A89" s="39"/>
      <c r="B89" s="40"/>
      <c r="C89" s="41"/>
      <c r="D89" s="41"/>
      <c r="E89" s="186" t="s">
        <v>5508</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314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432 - Informační systém pro autobusové zastávky</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15. 12. 2023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KSÚS Středočeského kraje</v>
      </c>
      <c r="G95" s="41"/>
      <c r="H95" s="41"/>
      <c r="I95" s="33" t="s">
        <v>30</v>
      </c>
      <c r="J95" s="37" t="str">
        <f>E25</f>
        <v>Valbek spol.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317</v>
      </c>
      <c r="D98" s="188"/>
      <c r="E98" s="188"/>
      <c r="F98" s="188"/>
      <c r="G98" s="188"/>
      <c r="H98" s="188"/>
      <c r="I98" s="188"/>
      <c r="J98" s="189" t="s">
        <v>318</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319</v>
      </c>
      <c r="D100" s="41"/>
      <c r="E100" s="41"/>
      <c r="F100" s="41"/>
      <c r="G100" s="41"/>
      <c r="H100" s="41"/>
      <c r="I100" s="41"/>
      <c r="J100" s="111">
        <f>J127</f>
        <v>0</v>
      </c>
      <c r="K100" s="41"/>
      <c r="L100" s="64"/>
      <c r="S100" s="39"/>
      <c r="T100" s="39"/>
      <c r="U100" s="39"/>
      <c r="V100" s="39"/>
      <c r="W100" s="39"/>
      <c r="X100" s="39"/>
      <c r="Y100" s="39"/>
      <c r="Z100" s="39"/>
      <c r="AA100" s="39"/>
      <c r="AB100" s="39"/>
      <c r="AC100" s="39"/>
      <c r="AD100" s="39"/>
      <c r="AE100" s="39"/>
      <c r="AU100" s="18" t="s">
        <v>320</v>
      </c>
    </row>
    <row r="101" s="9" customFormat="1" ht="24.96" customHeight="1">
      <c r="A101" s="9"/>
      <c r="B101" s="191"/>
      <c r="C101" s="192"/>
      <c r="D101" s="193" t="s">
        <v>3969</v>
      </c>
      <c r="E101" s="194"/>
      <c r="F101" s="194"/>
      <c r="G101" s="194"/>
      <c r="H101" s="194"/>
      <c r="I101" s="194"/>
      <c r="J101" s="195">
        <f>J128</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4325</v>
      </c>
      <c r="E102" s="199"/>
      <c r="F102" s="199"/>
      <c r="G102" s="199"/>
      <c r="H102" s="199"/>
      <c r="I102" s="199"/>
      <c r="J102" s="200">
        <f>J129</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4326</v>
      </c>
      <c r="E103" s="199"/>
      <c r="F103" s="199"/>
      <c r="G103" s="199"/>
      <c r="H103" s="199"/>
      <c r="I103" s="199"/>
      <c r="J103" s="200">
        <f>J156</f>
        <v>0</v>
      </c>
      <c r="K103" s="133"/>
      <c r="L103" s="201"/>
      <c r="S103" s="10"/>
      <c r="T103" s="10"/>
      <c r="U103" s="10"/>
      <c r="V103" s="10"/>
      <c r="W103" s="10"/>
      <c r="X103" s="10"/>
      <c r="Y103" s="10"/>
      <c r="Z103" s="10"/>
      <c r="AA103" s="10"/>
      <c r="AB103" s="10"/>
      <c r="AC103" s="10"/>
      <c r="AD103" s="10"/>
      <c r="AE103" s="10"/>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326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185" t="str">
        <f>E7</f>
        <v>II/610 TUŘICE - KBEL (BENÁTKY NAD JIZEROU, PRŮTAH)</v>
      </c>
      <c r="F113" s="33"/>
      <c r="G113" s="33"/>
      <c r="H113" s="33"/>
      <c r="I113" s="41"/>
      <c r="J113" s="41"/>
      <c r="K113" s="41"/>
      <c r="L113" s="64"/>
      <c r="S113" s="39"/>
      <c r="T113" s="39"/>
      <c r="U113" s="39"/>
      <c r="V113" s="39"/>
      <c r="W113" s="39"/>
      <c r="X113" s="39"/>
      <c r="Y113" s="39"/>
      <c r="Z113" s="39"/>
      <c r="AA113" s="39"/>
      <c r="AB113" s="39"/>
      <c r="AC113" s="39"/>
      <c r="AD113" s="39"/>
      <c r="AE113" s="39"/>
    </row>
    <row r="114" s="1" customFormat="1" ht="12" customHeight="1">
      <c r="B114" s="22"/>
      <c r="C114" s="33" t="s">
        <v>310</v>
      </c>
      <c r="D114" s="23"/>
      <c r="E114" s="23"/>
      <c r="F114" s="23"/>
      <c r="G114" s="23"/>
      <c r="H114" s="23"/>
      <c r="I114" s="23"/>
      <c r="J114" s="23"/>
      <c r="K114" s="23"/>
      <c r="L114" s="21"/>
    </row>
    <row r="115" s="1" customFormat="1" ht="16.5" customHeight="1">
      <c r="B115" s="22"/>
      <c r="C115" s="23"/>
      <c r="D115" s="23"/>
      <c r="E115" s="185" t="s">
        <v>5080</v>
      </c>
      <c r="F115" s="23"/>
      <c r="G115" s="23"/>
      <c r="H115" s="23"/>
      <c r="I115" s="23"/>
      <c r="J115" s="23"/>
      <c r="K115" s="23"/>
      <c r="L115" s="21"/>
    </row>
    <row r="116" s="1" customFormat="1" ht="12" customHeight="1">
      <c r="B116" s="22"/>
      <c r="C116" s="33" t="s">
        <v>312</v>
      </c>
      <c r="D116" s="23"/>
      <c r="E116" s="23"/>
      <c r="F116" s="23"/>
      <c r="G116" s="23"/>
      <c r="H116" s="23"/>
      <c r="I116" s="23"/>
      <c r="J116" s="23"/>
      <c r="K116" s="23"/>
      <c r="L116" s="21"/>
    </row>
    <row r="117" s="2" customFormat="1" ht="16.5" customHeight="1">
      <c r="A117" s="39"/>
      <c r="B117" s="40"/>
      <c r="C117" s="41"/>
      <c r="D117" s="41"/>
      <c r="E117" s="186" t="s">
        <v>5508</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314</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77" t="str">
        <f>E13</f>
        <v>432 - Informační systém pro autobusové zastávky</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20</v>
      </c>
      <c r="D121" s="41"/>
      <c r="E121" s="41"/>
      <c r="F121" s="28" t="str">
        <f>F16</f>
        <v xml:space="preserve"> </v>
      </c>
      <c r="G121" s="41"/>
      <c r="H121" s="41"/>
      <c r="I121" s="33" t="s">
        <v>22</v>
      </c>
      <c r="J121" s="80" t="str">
        <f>IF(J16="","",J16)</f>
        <v>15. 12. 2023</v>
      </c>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5.15" customHeight="1">
      <c r="A123" s="39"/>
      <c r="B123" s="40"/>
      <c r="C123" s="33" t="s">
        <v>24</v>
      </c>
      <c r="D123" s="41"/>
      <c r="E123" s="41"/>
      <c r="F123" s="28" t="str">
        <f>E19</f>
        <v>KSÚS Středočeského kraje</v>
      </c>
      <c r="G123" s="41"/>
      <c r="H123" s="41"/>
      <c r="I123" s="33" t="s">
        <v>30</v>
      </c>
      <c r="J123" s="37" t="str">
        <f>E25</f>
        <v>Valbek spol. s.r.o.</v>
      </c>
      <c r="K123" s="41"/>
      <c r="L123" s="64"/>
      <c r="S123" s="39"/>
      <c r="T123" s="39"/>
      <c r="U123" s="39"/>
      <c r="V123" s="39"/>
      <c r="W123" s="39"/>
      <c r="X123" s="39"/>
      <c r="Y123" s="39"/>
      <c r="Z123" s="39"/>
      <c r="AA123" s="39"/>
      <c r="AB123" s="39"/>
      <c r="AC123" s="39"/>
      <c r="AD123" s="39"/>
      <c r="AE123" s="39"/>
    </row>
    <row r="124" s="2" customFormat="1" ht="15.15" customHeight="1">
      <c r="A124" s="39"/>
      <c r="B124" s="40"/>
      <c r="C124" s="33" t="s">
        <v>28</v>
      </c>
      <c r="D124" s="41"/>
      <c r="E124" s="41"/>
      <c r="F124" s="28" t="str">
        <f>IF(E22="","",E22)</f>
        <v>Vyplň údaj</v>
      </c>
      <c r="G124" s="41"/>
      <c r="H124" s="41"/>
      <c r="I124" s="33" t="s">
        <v>33</v>
      </c>
      <c r="J124" s="37" t="str">
        <f>E28</f>
        <v xml:space="preserve"> </v>
      </c>
      <c r="K124" s="41"/>
      <c r="L124" s="64"/>
      <c r="S124" s="39"/>
      <c r="T124" s="39"/>
      <c r="U124" s="39"/>
      <c r="V124" s="39"/>
      <c r="W124" s="39"/>
      <c r="X124" s="39"/>
      <c r="Y124" s="39"/>
      <c r="Z124" s="39"/>
      <c r="AA124" s="39"/>
      <c r="AB124" s="39"/>
      <c r="AC124" s="39"/>
      <c r="AD124" s="39"/>
      <c r="AE124" s="39"/>
    </row>
    <row r="125" s="2" customFormat="1" ht="10.32"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11" customFormat="1" ht="29.28" customHeight="1">
      <c r="A126" s="202"/>
      <c r="B126" s="203"/>
      <c r="C126" s="204" t="s">
        <v>327</v>
      </c>
      <c r="D126" s="205" t="s">
        <v>61</v>
      </c>
      <c r="E126" s="205" t="s">
        <v>57</v>
      </c>
      <c r="F126" s="205" t="s">
        <v>58</v>
      </c>
      <c r="G126" s="205" t="s">
        <v>328</v>
      </c>
      <c r="H126" s="205" t="s">
        <v>329</v>
      </c>
      <c r="I126" s="205" t="s">
        <v>330</v>
      </c>
      <c r="J126" s="205" t="s">
        <v>318</v>
      </c>
      <c r="K126" s="206" t="s">
        <v>331</v>
      </c>
      <c r="L126" s="207"/>
      <c r="M126" s="101" t="s">
        <v>1</v>
      </c>
      <c r="N126" s="102" t="s">
        <v>40</v>
      </c>
      <c r="O126" s="102" t="s">
        <v>332</v>
      </c>
      <c r="P126" s="102" t="s">
        <v>333</v>
      </c>
      <c r="Q126" s="102" t="s">
        <v>334</v>
      </c>
      <c r="R126" s="102" t="s">
        <v>335</v>
      </c>
      <c r="S126" s="102" t="s">
        <v>336</v>
      </c>
      <c r="T126" s="103" t="s">
        <v>337</v>
      </c>
      <c r="U126" s="202"/>
      <c r="V126" s="202"/>
      <c r="W126" s="202"/>
      <c r="X126" s="202"/>
      <c r="Y126" s="202"/>
      <c r="Z126" s="202"/>
      <c r="AA126" s="202"/>
      <c r="AB126" s="202"/>
      <c r="AC126" s="202"/>
      <c r="AD126" s="202"/>
      <c r="AE126" s="202"/>
    </row>
    <row r="127" s="2" customFormat="1" ht="22.8" customHeight="1">
      <c r="A127" s="39"/>
      <c r="B127" s="40"/>
      <c r="C127" s="108" t="s">
        <v>338</v>
      </c>
      <c r="D127" s="41"/>
      <c r="E127" s="41"/>
      <c r="F127" s="41"/>
      <c r="G127" s="41"/>
      <c r="H127" s="41"/>
      <c r="I127" s="41"/>
      <c r="J127" s="208">
        <f>BK127</f>
        <v>0</v>
      </c>
      <c r="K127" s="41"/>
      <c r="L127" s="45"/>
      <c r="M127" s="104"/>
      <c r="N127" s="209"/>
      <c r="O127" s="105"/>
      <c r="P127" s="210">
        <f>P128</f>
        <v>0</v>
      </c>
      <c r="Q127" s="105"/>
      <c r="R127" s="210">
        <f>R128</f>
        <v>0</v>
      </c>
      <c r="S127" s="105"/>
      <c r="T127" s="211">
        <f>T128</f>
        <v>0</v>
      </c>
      <c r="U127" s="39"/>
      <c r="V127" s="39"/>
      <c r="W127" s="39"/>
      <c r="X127" s="39"/>
      <c r="Y127" s="39"/>
      <c r="Z127" s="39"/>
      <c r="AA127" s="39"/>
      <c r="AB127" s="39"/>
      <c r="AC127" s="39"/>
      <c r="AD127" s="39"/>
      <c r="AE127" s="39"/>
      <c r="AT127" s="18" t="s">
        <v>75</v>
      </c>
      <c r="AU127" s="18" t="s">
        <v>320</v>
      </c>
      <c r="BK127" s="212">
        <f>BK128</f>
        <v>0</v>
      </c>
    </row>
    <row r="128" s="12" customFormat="1" ht="25.92" customHeight="1">
      <c r="A128" s="12"/>
      <c r="B128" s="213"/>
      <c r="C128" s="214"/>
      <c r="D128" s="215" t="s">
        <v>75</v>
      </c>
      <c r="E128" s="216" t="s">
        <v>621</v>
      </c>
      <c r="F128" s="216" t="s">
        <v>4033</v>
      </c>
      <c r="G128" s="214"/>
      <c r="H128" s="214"/>
      <c r="I128" s="217"/>
      <c r="J128" s="218">
        <f>BK128</f>
        <v>0</v>
      </c>
      <c r="K128" s="214"/>
      <c r="L128" s="219"/>
      <c r="M128" s="220"/>
      <c r="N128" s="221"/>
      <c r="O128" s="221"/>
      <c r="P128" s="222">
        <f>P129+P156</f>
        <v>0</v>
      </c>
      <c r="Q128" s="221"/>
      <c r="R128" s="222">
        <f>R129+R156</f>
        <v>0</v>
      </c>
      <c r="S128" s="221"/>
      <c r="T128" s="223">
        <f>T129+T156</f>
        <v>0</v>
      </c>
      <c r="U128" s="12"/>
      <c r="V128" s="12"/>
      <c r="W128" s="12"/>
      <c r="X128" s="12"/>
      <c r="Y128" s="12"/>
      <c r="Z128" s="12"/>
      <c r="AA128" s="12"/>
      <c r="AB128" s="12"/>
      <c r="AC128" s="12"/>
      <c r="AD128" s="12"/>
      <c r="AE128" s="12"/>
      <c r="AR128" s="224" t="s">
        <v>92</v>
      </c>
      <c r="AT128" s="225" t="s">
        <v>75</v>
      </c>
      <c r="AU128" s="225" t="s">
        <v>76</v>
      </c>
      <c r="AY128" s="224" t="s">
        <v>342</v>
      </c>
      <c r="BK128" s="226">
        <f>BK129+BK156</f>
        <v>0</v>
      </c>
    </row>
    <row r="129" s="12" customFormat="1" ht="22.8" customHeight="1">
      <c r="A129" s="12"/>
      <c r="B129" s="213"/>
      <c r="C129" s="214"/>
      <c r="D129" s="215" t="s">
        <v>75</v>
      </c>
      <c r="E129" s="246" t="s">
        <v>4327</v>
      </c>
      <c r="F129" s="246" t="s">
        <v>4328</v>
      </c>
      <c r="G129" s="214"/>
      <c r="H129" s="214"/>
      <c r="I129" s="217"/>
      <c r="J129" s="247">
        <f>BK129</f>
        <v>0</v>
      </c>
      <c r="K129" s="214"/>
      <c r="L129" s="219"/>
      <c r="M129" s="220"/>
      <c r="N129" s="221"/>
      <c r="O129" s="221"/>
      <c r="P129" s="222">
        <f>SUM(P130:P155)</f>
        <v>0</v>
      </c>
      <c r="Q129" s="221"/>
      <c r="R129" s="222">
        <f>SUM(R130:R155)</f>
        <v>0</v>
      </c>
      <c r="S129" s="221"/>
      <c r="T129" s="223">
        <f>SUM(T130:T155)</f>
        <v>0</v>
      </c>
      <c r="U129" s="12"/>
      <c r="V129" s="12"/>
      <c r="W129" s="12"/>
      <c r="X129" s="12"/>
      <c r="Y129" s="12"/>
      <c r="Z129" s="12"/>
      <c r="AA129" s="12"/>
      <c r="AB129" s="12"/>
      <c r="AC129" s="12"/>
      <c r="AD129" s="12"/>
      <c r="AE129" s="12"/>
      <c r="AR129" s="224" t="s">
        <v>92</v>
      </c>
      <c r="AT129" s="225" t="s">
        <v>75</v>
      </c>
      <c r="AU129" s="225" t="s">
        <v>83</v>
      </c>
      <c r="AY129" s="224" t="s">
        <v>342</v>
      </c>
      <c r="BK129" s="226">
        <f>SUM(BK130:BK155)</f>
        <v>0</v>
      </c>
    </row>
    <row r="130" s="2" customFormat="1" ht="16.5" customHeight="1">
      <c r="A130" s="39"/>
      <c r="B130" s="40"/>
      <c r="C130" s="227" t="s">
        <v>83</v>
      </c>
      <c r="D130" s="227" t="s">
        <v>343</v>
      </c>
      <c r="E130" s="228" t="s">
        <v>4329</v>
      </c>
      <c r="F130" s="229" t="s">
        <v>4330</v>
      </c>
      <c r="G130" s="230" t="s">
        <v>442</v>
      </c>
      <c r="H130" s="231">
        <v>18</v>
      </c>
      <c r="I130" s="232"/>
      <c r="J130" s="233">
        <f>ROUND(I130*H130,2)</f>
        <v>0</v>
      </c>
      <c r="K130" s="229" t="s">
        <v>1</v>
      </c>
      <c r="L130" s="45"/>
      <c r="M130" s="234" t="s">
        <v>1</v>
      </c>
      <c r="N130" s="235" t="s">
        <v>41</v>
      </c>
      <c r="O130" s="92"/>
      <c r="P130" s="236">
        <f>O130*H130</f>
        <v>0</v>
      </c>
      <c r="Q130" s="236">
        <v>0</v>
      </c>
      <c r="R130" s="236">
        <f>Q130*H130</f>
        <v>0</v>
      </c>
      <c r="S130" s="236">
        <v>0</v>
      </c>
      <c r="T130" s="237">
        <f>S130*H130</f>
        <v>0</v>
      </c>
      <c r="U130" s="39"/>
      <c r="V130" s="39"/>
      <c r="W130" s="39"/>
      <c r="X130" s="39"/>
      <c r="Y130" s="39"/>
      <c r="Z130" s="39"/>
      <c r="AA130" s="39"/>
      <c r="AB130" s="39"/>
      <c r="AC130" s="39"/>
      <c r="AD130" s="39"/>
      <c r="AE130" s="39"/>
      <c r="AR130" s="238" t="s">
        <v>895</v>
      </c>
      <c r="AT130" s="238" t="s">
        <v>343</v>
      </c>
      <c r="AU130" s="238" t="s">
        <v>85</v>
      </c>
      <c r="AY130" s="18" t="s">
        <v>342</v>
      </c>
      <c r="BE130" s="239">
        <f>IF(N130="základní",J130,0)</f>
        <v>0</v>
      </c>
      <c r="BF130" s="239">
        <f>IF(N130="snížená",J130,0)</f>
        <v>0</v>
      </c>
      <c r="BG130" s="239">
        <f>IF(N130="zákl. přenesená",J130,0)</f>
        <v>0</v>
      </c>
      <c r="BH130" s="239">
        <f>IF(N130="sníž. přenesená",J130,0)</f>
        <v>0</v>
      </c>
      <c r="BI130" s="239">
        <f>IF(N130="nulová",J130,0)</f>
        <v>0</v>
      </c>
      <c r="BJ130" s="18" t="s">
        <v>83</v>
      </c>
      <c r="BK130" s="239">
        <f>ROUND(I130*H130,2)</f>
        <v>0</v>
      </c>
      <c r="BL130" s="18" t="s">
        <v>895</v>
      </c>
      <c r="BM130" s="238" t="s">
        <v>5510</v>
      </c>
    </row>
    <row r="131" s="2" customFormat="1">
      <c r="A131" s="39"/>
      <c r="B131" s="40"/>
      <c r="C131" s="41"/>
      <c r="D131" s="240" t="s">
        <v>349</v>
      </c>
      <c r="E131" s="41"/>
      <c r="F131" s="241" t="s">
        <v>4330</v>
      </c>
      <c r="G131" s="41"/>
      <c r="H131" s="41"/>
      <c r="I131" s="242"/>
      <c r="J131" s="41"/>
      <c r="K131" s="41"/>
      <c r="L131" s="45"/>
      <c r="M131" s="243"/>
      <c r="N131" s="244"/>
      <c r="O131" s="92"/>
      <c r="P131" s="92"/>
      <c r="Q131" s="92"/>
      <c r="R131" s="92"/>
      <c r="S131" s="92"/>
      <c r="T131" s="93"/>
      <c r="U131" s="39"/>
      <c r="V131" s="39"/>
      <c r="W131" s="39"/>
      <c r="X131" s="39"/>
      <c r="Y131" s="39"/>
      <c r="Z131" s="39"/>
      <c r="AA131" s="39"/>
      <c r="AB131" s="39"/>
      <c r="AC131" s="39"/>
      <c r="AD131" s="39"/>
      <c r="AE131" s="39"/>
      <c r="AT131" s="18" t="s">
        <v>349</v>
      </c>
      <c r="AU131" s="18" t="s">
        <v>85</v>
      </c>
    </row>
    <row r="132" s="2" customFormat="1" ht="21.75" customHeight="1">
      <c r="A132" s="39"/>
      <c r="B132" s="40"/>
      <c r="C132" s="227" t="s">
        <v>85</v>
      </c>
      <c r="D132" s="227" t="s">
        <v>343</v>
      </c>
      <c r="E132" s="228" t="s">
        <v>4335</v>
      </c>
      <c r="F132" s="229" t="s">
        <v>4336</v>
      </c>
      <c r="G132" s="230" t="s">
        <v>442</v>
      </c>
      <c r="H132" s="231">
        <v>6</v>
      </c>
      <c r="I132" s="232"/>
      <c r="J132" s="233">
        <f>ROUND(I132*H132,2)</f>
        <v>0</v>
      </c>
      <c r="K132" s="229" t="s">
        <v>1</v>
      </c>
      <c r="L132" s="45"/>
      <c r="M132" s="234" t="s">
        <v>1</v>
      </c>
      <c r="N132" s="235" t="s">
        <v>41</v>
      </c>
      <c r="O132" s="92"/>
      <c r="P132" s="236">
        <f>O132*H132</f>
        <v>0</v>
      </c>
      <c r="Q132" s="236">
        <v>0</v>
      </c>
      <c r="R132" s="236">
        <f>Q132*H132</f>
        <v>0</v>
      </c>
      <c r="S132" s="236">
        <v>0</v>
      </c>
      <c r="T132" s="237">
        <f>S132*H132</f>
        <v>0</v>
      </c>
      <c r="U132" s="39"/>
      <c r="V132" s="39"/>
      <c r="W132" s="39"/>
      <c r="X132" s="39"/>
      <c r="Y132" s="39"/>
      <c r="Z132" s="39"/>
      <c r="AA132" s="39"/>
      <c r="AB132" s="39"/>
      <c r="AC132" s="39"/>
      <c r="AD132" s="39"/>
      <c r="AE132" s="39"/>
      <c r="AR132" s="238" t="s">
        <v>895</v>
      </c>
      <c r="AT132" s="238" t="s">
        <v>343</v>
      </c>
      <c r="AU132" s="238" t="s">
        <v>85</v>
      </c>
      <c r="AY132" s="18" t="s">
        <v>342</v>
      </c>
      <c r="BE132" s="239">
        <f>IF(N132="základní",J132,0)</f>
        <v>0</v>
      </c>
      <c r="BF132" s="239">
        <f>IF(N132="snížená",J132,0)</f>
        <v>0</v>
      </c>
      <c r="BG132" s="239">
        <f>IF(N132="zákl. přenesená",J132,0)</f>
        <v>0</v>
      </c>
      <c r="BH132" s="239">
        <f>IF(N132="sníž. přenesená",J132,0)</f>
        <v>0</v>
      </c>
      <c r="BI132" s="239">
        <f>IF(N132="nulová",J132,0)</f>
        <v>0</v>
      </c>
      <c r="BJ132" s="18" t="s">
        <v>83</v>
      </c>
      <c r="BK132" s="239">
        <f>ROUND(I132*H132,2)</f>
        <v>0</v>
      </c>
      <c r="BL132" s="18" t="s">
        <v>895</v>
      </c>
      <c r="BM132" s="238" t="s">
        <v>5511</v>
      </c>
    </row>
    <row r="133" s="2" customFormat="1">
      <c r="A133" s="39"/>
      <c r="B133" s="40"/>
      <c r="C133" s="41"/>
      <c r="D133" s="240" t="s">
        <v>349</v>
      </c>
      <c r="E133" s="41"/>
      <c r="F133" s="241" t="s">
        <v>4336</v>
      </c>
      <c r="G133" s="41"/>
      <c r="H133" s="41"/>
      <c r="I133" s="242"/>
      <c r="J133" s="41"/>
      <c r="K133" s="41"/>
      <c r="L133" s="45"/>
      <c r="M133" s="243"/>
      <c r="N133" s="244"/>
      <c r="O133" s="92"/>
      <c r="P133" s="92"/>
      <c r="Q133" s="92"/>
      <c r="R133" s="92"/>
      <c r="S133" s="92"/>
      <c r="T133" s="93"/>
      <c r="U133" s="39"/>
      <c r="V133" s="39"/>
      <c r="W133" s="39"/>
      <c r="X133" s="39"/>
      <c r="Y133" s="39"/>
      <c r="Z133" s="39"/>
      <c r="AA133" s="39"/>
      <c r="AB133" s="39"/>
      <c r="AC133" s="39"/>
      <c r="AD133" s="39"/>
      <c r="AE133" s="39"/>
      <c r="AT133" s="18" t="s">
        <v>349</v>
      </c>
      <c r="AU133" s="18" t="s">
        <v>85</v>
      </c>
    </row>
    <row r="134" s="2" customFormat="1" ht="21.75" customHeight="1">
      <c r="A134" s="39"/>
      <c r="B134" s="40"/>
      <c r="C134" s="227" t="s">
        <v>92</v>
      </c>
      <c r="D134" s="227" t="s">
        <v>343</v>
      </c>
      <c r="E134" s="228" t="s">
        <v>4509</v>
      </c>
      <c r="F134" s="229" t="s">
        <v>4510</v>
      </c>
      <c r="G134" s="230" t="s">
        <v>442</v>
      </c>
      <c r="H134" s="231">
        <v>5</v>
      </c>
      <c r="I134" s="232"/>
      <c r="J134" s="233">
        <f>ROUND(I134*H134,2)</f>
        <v>0</v>
      </c>
      <c r="K134" s="229" t="s">
        <v>1</v>
      </c>
      <c r="L134" s="45"/>
      <c r="M134" s="234" t="s">
        <v>1</v>
      </c>
      <c r="N134" s="235" t="s">
        <v>41</v>
      </c>
      <c r="O134" s="92"/>
      <c r="P134" s="236">
        <f>O134*H134</f>
        <v>0</v>
      </c>
      <c r="Q134" s="236">
        <v>0</v>
      </c>
      <c r="R134" s="236">
        <f>Q134*H134</f>
        <v>0</v>
      </c>
      <c r="S134" s="236">
        <v>0</v>
      </c>
      <c r="T134" s="237">
        <f>S134*H134</f>
        <v>0</v>
      </c>
      <c r="U134" s="39"/>
      <c r="V134" s="39"/>
      <c r="W134" s="39"/>
      <c r="X134" s="39"/>
      <c r="Y134" s="39"/>
      <c r="Z134" s="39"/>
      <c r="AA134" s="39"/>
      <c r="AB134" s="39"/>
      <c r="AC134" s="39"/>
      <c r="AD134" s="39"/>
      <c r="AE134" s="39"/>
      <c r="AR134" s="238" t="s">
        <v>895</v>
      </c>
      <c r="AT134" s="238" t="s">
        <v>343</v>
      </c>
      <c r="AU134" s="238" t="s">
        <v>85</v>
      </c>
      <c r="AY134" s="18" t="s">
        <v>342</v>
      </c>
      <c r="BE134" s="239">
        <f>IF(N134="základní",J134,0)</f>
        <v>0</v>
      </c>
      <c r="BF134" s="239">
        <f>IF(N134="snížená",J134,0)</f>
        <v>0</v>
      </c>
      <c r="BG134" s="239">
        <f>IF(N134="zákl. přenesená",J134,0)</f>
        <v>0</v>
      </c>
      <c r="BH134" s="239">
        <f>IF(N134="sníž. přenesená",J134,0)</f>
        <v>0</v>
      </c>
      <c r="BI134" s="239">
        <f>IF(N134="nulová",J134,0)</f>
        <v>0</v>
      </c>
      <c r="BJ134" s="18" t="s">
        <v>83</v>
      </c>
      <c r="BK134" s="239">
        <f>ROUND(I134*H134,2)</f>
        <v>0</v>
      </c>
      <c r="BL134" s="18" t="s">
        <v>895</v>
      </c>
      <c r="BM134" s="238" t="s">
        <v>5512</v>
      </c>
    </row>
    <row r="135" s="2" customFormat="1">
      <c r="A135" s="39"/>
      <c r="B135" s="40"/>
      <c r="C135" s="41"/>
      <c r="D135" s="240" t="s">
        <v>349</v>
      </c>
      <c r="E135" s="41"/>
      <c r="F135" s="241" t="s">
        <v>4510</v>
      </c>
      <c r="G135" s="41"/>
      <c r="H135" s="41"/>
      <c r="I135" s="242"/>
      <c r="J135" s="41"/>
      <c r="K135" s="41"/>
      <c r="L135" s="45"/>
      <c r="M135" s="243"/>
      <c r="N135" s="244"/>
      <c r="O135" s="92"/>
      <c r="P135" s="92"/>
      <c r="Q135" s="92"/>
      <c r="R135" s="92"/>
      <c r="S135" s="92"/>
      <c r="T135" s="93"/>
      <c r="U135" s="39"/>
      <c r="V135" s="39"/>
      <c r="W135" s="39"/>
      <c r="X135" s="39"/>
      <c r="Y135" s="39"/>
      <c r="Z135" s="39"/>
      <c r="AA135" s="39"/>
      <c r="AB135" s="39"/>
      <c r="AC135" s="39"/>
      <c r="AD135" s="39"/>
      <c r="AE135" s="39"/>
      <c r="AT135" s="18" t="s">
        <v>349</v>
      </c>
      <c r="AU135" s="18" t="s">
        <v>85</v>
      </c>
    </row>
    <row r="136" s="2" customFormat="1" ht="21.75" customHeight="1">
      <c r="A136" s="39"/>
      <c r="B136" s="40"/>
      <c r="C136" s="227" t="s">
        <v>360</v>
      </c>
      <c r="D136" s="227" t="s">
        <v>343</v>
      </c>
      <c r="E136" s="228" t="s">
        <v>4350</v>
      </c>
      <c r="F136" s="229" t="s">
        <v>4351</v>
      </c>
      <c r="G136" s="230" t="s">
        <v>543</v>
      </c>
      <c r="H136" s="231">
        <v>64</v>
      </c>
      <c r="I136" s="232"/>
      <c r="J136" s="233">
        <f>ROUND(I136*H136,2)</f>
        <v>0</v>
      </c>
      <c r="K136" s="229" t="s">
        <v>1</v>
      </c>
      <c r="L136" s="45"/>
      <c r="M136" s="234" t="s">
        <v>1</v>
      </c>
      <c r="N136" s="235" t="s">
        <v>41</v>
      </c>
      <c r="O136" s="92"/>
      <c r="P136" s="236">
        <f>O136*H136</f>
        <v>0</v>
      </c>
      <c r="Q136" s="236">
        <v>0</v>
      </c>
      <c r="R136" s="236">
        <f>Q136*H136</f>
        <v>0</v>
      </c>
      <c r="S136" s="236">
        <v>0</v>
      </c>
      <c r="T136" s="237">
        <f>S136*H136</f>
        <v>0</v>
      </c>
      <c r="U136" s="39"/>
      <c r="V136" s="39"/>
      <c r="W136" s="39"/>
      <c r="X136" s="39"/>
      <c r="Y136" s="39"/>
      <c r="Z136" s="39"/>
      <c r="AA136" s="39"/>
      <c r="AB136" s="39"/>
      <c r="AC136" s="39"/>
      <c r="AD136" s="39"/>
      <c r="AE136" s="39"/>
      <c r="AR136" s="238" t="s">
        <v>895</v>
      </c>
      <c r="AT136" s="238" t="s">
        <v>343</v>
      </c>
      <c r="AU136" s="238" t="s">
        <v>85</v>
      </c>
      <c r="AY136" s="18" t="s">
        <v>342</v>
      </c>
      <c r="BE136" s="239">
        <f>IF(N136="základní",J136,0)</f>
        <v>0</v>
      </c>
      <c r="BF136" s="239">
        <f>IF(N136="snížená",J136,0)</f>
        <v>0</v>
      </c>
      <c r="BG136" s="239">
        <f>IF(N136="zákl. přenesená",J136,0)</f>
        <v>0</v>
      </c>
      <c r="BH136" s="239">
        <f>IF(N136="sníž. přenesená",J136,0)</f>
        <v>0</v>
      </c>
      <c r="BI136" s="239">
        <f>IF(N136="nulová",J136,0)</f>
        <v>0</v>
      </c>
      <c r="BJ136" s="18" t="s">
        <v>83</v>
      </c>
      <c r="BK136" s="239">
        <f>ROUND(I136*H136,2)</f>
        <v>0</v>
      </c>
      <c r="BL136" s="18" t="s">
        <v>895</v>
      </c>
      <c r="BM136" s="238" t="s">
        <v>5513</v>
      </c>
    </row>
    <row r="137" s="2" customFormat="1">
      <c r="A137" s="39"/>
      <c r="B137" s="40"/>
      <c r="C137" s="41"/>
      <c r="D137" s="240" t="s">
        <v>349</v>
      </c>
      <c r="E137" s="41"/>
      <c r="F137" s="241" t="s">
        <v>4351</v>
      </c>
      <c r="G137" s="41"/>
      <c r="H137" s="41"/>
      <c r="I137" s="242"/>
      <c r="J137" s="41"/>
      <c r="K137" s="41"/>
      <c r="L137" s="45"/>
      <c r="M137" s="243"/>
      <c r="N137" s="244"/>
      <c r="O137" s="92"/>
      <c r="P137" s="92"/>
      <c r="Q137" s="92"/>
      <c r="R137" s="92"/>
      <c r="S137" s="92"/>
      <c r="T137" s="93"/>
      <c r="U137" s="39"/>
      <c r="V137" s="39"/>
      <c r="W137" s="39"/>
      <c r="X137" s="39"/>
      <c r="Y137" s="39"/>
      <c r="Z137" s="39"/>
      <c r="AA137" s="39"/>
      <c r="AB137" s="39"/>
      <c r="AC137" s="39"/>
      <c r="AD137" s="39"/>
      <c r="AE137" s="39"/>
      <c r="AT137" s="18" t="s">
        <v>349</v>
      </c>
      <c r="AU137" s="18" t="s">
        <v>85</v>
      </c>
    </row>
    <row r="138" s="2" customFormat="1" ht="16.5" customHeight="1">
      <c r="A138" s="39"/>
      <c r="B138" s="40"/>
      <c r="C138" s="227" t="s">
        <v>341</v>
      </c>
      <c r="D138" s="227" t="s">
        <v>343</v>
      </c>
      <c r="E138" s="228" t="s">
        <v>4359</v>
      </c>
      <c r="F138" s="229" t="s">
        <v>4360</v>
      </c>
      <c r="G138" s="230" t="s">
        <v>543</v>
      </c>
      <c r="H138" s="231">
        <v>64</v>
      </c>
      <c r="I138" s="232"/>
      <c r="J138" s="233">
        <f>ROUND(I138*H138,2)</f>
        <v>0</v>
      </c>
      <c r="K138" s="229" t="s">
        <v>1</v>
      </c>
      <c r="L138" s="45"/>
      <c r="M138" s="234" t="s">
        <v>1</v>
      </c>
      <c r="N138" s="235" t="s">
        <v>41</v>
      </c>
      <c r="O138" s="92"/>
      <c r="P138" s="236">
        <f>O138*H138</f>
        <v>0</v>
      </c>
      <c r="Q138" s="236">
        <v>0</v>
      </c>
      <c r="R138" s="236">
        <f>Q138*H138</f>
        <v>0</v>
      </c>
      <c r="S138" s="236">
        <v>0</v>
      </c>
      <c r="T138" s="237">
        <f>S138*H138</f>
        <v>0</v>
      </c>
      <c r="U138" s="39"/>
      <c r="V138" s="39"/>
      <c r="W138" s="39"/>
      <c r="X138" s="39"/>
      <c r="Y138" s="39"/>
      <c r="Z138" s="39"/>
      <c r="AA138" s="39"/>
      <c r="AB138" s="39"/>
      <c r="AC138" s="39"/>
      <c r="AD138" s="39"/>
      <c r="AE138" s="39"/>
      <c r="AR138" s="238" t="s">
        <v>895</v>
      </c>
      <c r="AT138" s="238" t="s">
        <v>343</v>
      </c>
      <c r="AU138" s="238" t="s">
        <v>85</v>
      </c>
      <c r="AY138" s="18" t="s">
        <v>342</v>
      </c>
      <c r="BE138" s="239">
        <f>IF(N138="základní",J138,0)</f>
        <v>0</v>
      </c>
      <c r="BF138" s="239">
        <f>IF(N138="snížená",J138,0)</f>
        <v>0</v>
      </c>
      <c r="BG138" s="239">
        <f>IF(N138="zákl. přenesená",J138,0)</f>
        <v>0</v>
      </c>
      <c r="BH138" s="239">
        <f>IF(N138="sníž. přenesená",J138,0)</f>
        <v>0</v>
      </c>
      <c r="BI138" s="239">
        <f>IF(N138="nulová",J138,0)</f>
        <v>0</v>
      </c>
      <c r="BJ138" s="18" t="s">
        <v>83</v>
      </c>
      <c r="BK138" s="239">
        <f>ROUND(I138*H138,2)</f>
        <v>0</v>
      </c>
      <c r="BL138" s="18" t="s">
        <v>895</v>
      </c>
      <c r="BM138" s="238" t="s">
        <v>5514</v>
      </c>
    </row>
    <row r="139" s="2" customFormat="1">
      <c r="A139" s="39"/>
      <c r="B139" s="40"/>
      <c r="C139" s="41"/>
      <c r="D139" s="240" t="s">
        <v>349</v>
      </c>
      <c r="E139" s="41"/>
      <c r="F139" s="241" t="s">
        <v>4360</v>
      </c>
      <c r="G139" s="41"/>
      <c r="H139" s="41"/>
      <c r="I139" s="242"/>
      <c r="J139" s="41"/>
      <c r="K139" s="41"/>
      <c r="L139" s="45"/>
      <c r="M139" s="243"/>
      <c r="N139" s="244"/>
      <c r="O139" s="92"/>
      <c r="P139" s="92"/>
      <c r="Q139" s="92"/>
      <c r="R139" s="92"/>
      <c r="S139" s="92"/>
      <c r="T139" s="93"/>
      <c r="U139" s="39"/>
      <c r="V139" s="39"/>
      <c r="W139" s="39"/>
      <c r="X139" s="39"/>
      <c r="Y139" s="39"/>
      <c r="Z139" s="39"/>
      <c r="AA139" s="39"/>
      <c r="AB139" s="39"/>
      <c r="AC139" s="39"/>
      <c r="AD139" s="39"/>
      <c r="AE139" s="39"/>
      <c r="AT139" s="18" t="s">
        <v>349</v>
      </c>
      <c r="AU139" s="18" t="s">
        <v>85</v>
      </c>
    </row>
    <row r="140" s="2" customFormat="1" ht="16.5" customHeight="1">
      <c r="A140" s="39"/>
      <c r="B140" s="40"/>
      <c r="C140" s="227" t="s">
        <v>368</v>
      </c>
      <c r="D140" s="227" t="s">
        <v>343</v>
      </c>
      <c r="E140" s="228" t="s">
        <v>4362</v>
      </c>
      <c r="F140" s="229" t="s">
        <v>4363</v>
      </c>
      <c r="G140" s="230" t="s">
        <v>442</v>
      </c>
      <c r="H140" s="231">
        <v>1</v>
      </c>
      <c r="I140" s="232"/>
      <c r="J140" s="233">
        <f>ROUND(I140*H140,2)</f>
        <v>0</v>
      </c>
      <c r="K140" s="229" t="s">
        <v>1</v>
      </c>
      <c r="L140" s="45"/>
      <c r="M140" s="234" t="s">
        <v>1</v>
      </c>
      <c r="N140" s="235" t="s">
        <v>41</v>
      </c>
      <c r="O140" s="92"/>
      <c r="P140" s="236">
        <f>O140*H140</f>
        <v>0</v>
      </c>
      <c r="Q140" s="236">
        <v>0</v>
      </c>
      <c r="R140" s="236">
        <f>Q140*H140</f>
        <v>0</v>
      </c>
      <c r="S140" s="236">
        <v>0</v>
      </c>
      <c r="T140" s="237">
        <f>S140*H140</f>
        <v>0</v>
      </c>
      <c r="U140" s="39"/>
      <c r="V140" s="39"/>
      <c r="W140" s="39"/>
      <c r="X140" s="39"/>
      <c r="Y140" s="39"/>
      <c r="Z140" s="39"/>
      <c r="AA140" s="39"/>
      <c r="AB140" s="39"/>
      <c r="AC140" s="39"/>
      <c r="AD140" s="39"/>
      <c r="AE140" s="39"/>
      <c r="AR140" s="238" t="s">
        <v>895</v>
      </c>
      <c r="AT140" s="238" t="s">
        <v>343</v>
      </c>
      <c r="AU140" s="238" t="s">
        <v>85</v>
      </c>
      <c r="AY140" s="18" t="s">
        <v>342</v>
      </c>
      <c r="BE140" s="239">
        <f>IF(N140="základní",J140,0)</f>
        <v>0</v>
      </c>
      <c r="BF140" s="239">
        <f>IF(N140="snížená",J140,0)</f>
        <v>0</v>
      </c>
      <c r="BG140" s="239">
        <f>IF(N140="zákl. přenesená",J140,0)</f>
        <v>0</v>
      </c>
      <c r="BH140" s="239">
        <f>IF(N140="sníž. přenesená",J140,0)</f>
        <v>0</v>
      </c>
      <c r="BI140" s="239">
        <f>IF(N140="nulová",J140,0)</f>
        <v>0</v>
      </c>
      <c r="BJ140" s="18" t="s">
        <v>83</v>
      </c>
      <c r="BK140" s="239">
        <f>ROUND(I140*H140,2)</f>
        <v>0</v>
      </c>
      <c r="BL140" s="18" t="s">
        <v>895</v>
      </c>
      <c r="BM140" s="238" t="s">
        <v>5515</v>
      </c>
    </row>
    <row r="141" s="2" customFormat="1">
      <c r="A141" s="39"/>
      <c r="B141" s="40"/>
      <c r="C141" s="41"/>
      <c r="D141" s="240" t="s">
        <v>349</v>
      </c>
      <c r="E141" s="41"/>
      <c r="F141" s="241" t="s">
        <v>4363</v>
      </c>
      <c r="G141" s="41"/>
      <c r="H141" s="41"/>
      <c r="I141" s="242"/>
      <c r="J141" s="41"/>
      <c r="K141" s="41"/>
      <c r="L141" s="45"/>
      <c r="M141" s="243"/>
      <c r="N141" s="244"/>
      <c r="O141" s="92"/>
      <c r="P141" s="92"/>
      <c r="Q141" s="92"/>
      <c r="R141" s="92"/>
      <c r="S141" s="92"/>
      <c r="T141" s="93"/>
      <c r="U141" s="39"/>
      <c r="V141" s="39"/>
      <c r="W141" s="39"/>
      <c r="X141" s="39"/>
      <c r="Y141" s="39"/>
      <c r="Z141" s="39"/>
      <c r="AA141" s="39"/>
      <c r="AB141" s="39"/>
      <c r="AC141" s="39"/>
      <c r="AD141" s="39"/>
      <c r="AE141" s="39"/>
      <c r="AT141" s="18" t="s">
        <v>349</v>
      </c>
      <c r="AU141" s="18" t="s">
        <v>85</v>
      </c>
    </row>
    <row r="142" s="2" customFormat="1" ht="16.5" customHeight="1">
      <c r="A142" s="39"/>
      <c r="B142" s="40"/>
      <c r="C142" s="227" t="s">
        <v>372</v>
      </c>
      <c r="D142" s="227" t="s">
        <v>343</v>
      </c>
      <c r="E142" s="228" t="s">
        <v>4365</v>
      </c>
      <c r="F142" s="229" t="s">
        <v>4366</v>
      </c>
      <c r="G142" s="230" t="s">
        <v>442</v>
      </c>
      <c r="H142" s="231">
        <v>6</v>
      </c>
      <c r="I142" s="232"/>
      <c r="J142" s="233">
        <f>ROUND(I142*H142,2)</f>
        <v>0</v>
      </c>
      <c r="K142" s="229" t="s">
        <v>1</v>
      </c>
      <c r="L142" s="45"/>
      <c r="M142" s="234" t="s">
        <v>1</v>
      </c>
      <c r="N142" s="235" t="s">
        <v>41</v>
      </c>
      <c r="O142" s="92"/>
      <c r="P142" s="236">
        <f>O142*H142</f>
        <v>0</v>
      </c>
      <c r="Q142" s="236">
        <v>0</v>
      </c>
      <c r="R142" s="236">
        <f>Q142*H142</f>
        <v>0</v>
      </c>
      <c r="S142" s="236">
        <v>0</v>
      </c>
      <c r="T142" s="237">
        <f>S142*H142</f>
        <v>0</v>
      </c>
      <c r="U142" s="39"/>
      <c r="V142" s="39"/>
      <c r="W142" s="39"/>
      <c r="X142" s="39"/>
      <c r="Y142" s="39"/>
      <c r="Z142" s="39"/>
      <c r="AA142" s="39"/>
      <c r="AB142" s="39"/>
      <c r="AC142" s="39"/>
      <c r="AD142" s="39"/>
      <c r="AE142" s="39"/>
      <c r="AR142" s="238" t="s">
        <v>895</v>
      </c>
      <c r="AT142" s="238" t="s">
        <v>343</v>
      </c>
      <c r="AU142" s="238" t="s">
        <v>85</v>
      </c>
      <c r="AY142" s="18" t="s">
        <v>342</v>
      </c>
      <c r="BE142" s="239">
        <f>IF(N142="základní",J142,0)</f>
        <v>0</v>
      </c>
      <c r="BF142" s="239">
        <f>IF(N142="snížená",J142,0)</f>
        <v>0</v>
      </c>
      <c r="BG142" s="239">
        <f>IF(N142="zákl. přenesená",J142,0)</f>
        <v>0</v>
      </c>
      <c r="BH142" s="239">
        <f>IF(N142="sníž. přenesená",J142,0)</f>
        <v>0</v>
      </c>
      <c r="BI142" s="239">
        <f>IF(N142="nulová",J142,0)</f>
        <v>0</v>
      </c>
      <c r="BJ142" s="18" t="s">
        <v>83</v>
      </c>
      <c r="BK142" s="239">
        <f>ROUND(I142*H142,2)</f>
        <v>0</v>
      </c>
      <c r="BL142" s="18" t="s">
        <v>895</v>
      </c>
      <c r="BM142" s="238" t="s">
        <v>5516</v>
      </c>
    </row>
    <row r="143" s="2" customFormat="1">
      <c r="A143" s="39"/>
      <c r="B143" s="40"/>
      <c r="C143" s="41"/>
      <c r="D143" s="240" t="s">
        <v>349</v>
      </c>
      <c r="E143" s="41"/>
      <c r="F143" s="241" t="s">
        <v>4366</v>
      </c>
      <c r="G143" s="41"/>
      <c r="H143" s="41"/>
      <c r="I143" s="242"/>
      <c r="J143" s="41"/>
      <c r="K143" s="41"/>
      <c r="L143" s="45"/>
      <c r="M143" s="243"/>
      <c r="N143" s="244"/>
      <c r="O143" s="92"/>
      <c r="P143" s="92"/>
      <c r="Q143" s="92"/>
      <c r="R143" s="92"/>
      <c r="S143" s="92"/>
      <c r="T143" s="93"/>
      <c r="U143" s="39"/>
      <c r="V143" s="39"/>
      <c r="W143" s="39"/>
      <c r="X143" s="39"/>
      <c r="Y143" s="39"/>
      <c r="Z143" s="39"/>
      <c r="AA143" s="39"/>
      <c r="AB143" s="39"/>
      <c r="AC143" s="39"/>
      <c r="AD143" s="39"/>
      <c r="AE143" s="39"/>
      <c r="AT143" s="18" t="s">
        <v>349</v>
      </c>
      <c r="AU143" s="18" t="s">
        <v>85</v>
      </c>
    </row>
    <row r="144" s="2" customFormat="1" ht="16.5" customHeight="1">
      <c r="A144" s="39"/>
      <c r="B144" s="40"/>
      <c r="C144" s="227" t="s">
        <v>376</v>
      </c>
      <c r="D144" s="227" t="s">
        <v>343</v>
      </c>
      <c r="E144" s="228" t="s">
        <v>4368</v>
      </c>
      <c r="F144" s="229" t="s">
        <v>4381</v>
      </c>
      <c r="G144" s="230" t="s">
        <v>543</v>
      </c>
      <c r="H144" s="231">
        <v>64</v>
      </c>
      <c r="I144" s="232"/>
      <c r="J144" s="233">
        <f>ROUND(I144*H144,2)</f>
        <v>0</v>
      </c>
      <c r="K144" s="229" t="s">
        <v>1</v>
      </c>
      <c r="L144" s="45"/>
      <c r="M144" s="234" t="s">
        <v>1</v>
      </c>
      <c r="N144" s="235" t="s">
        <v>41</v>
      </c>
      <c r="O144" s="92"/>
      <c r="P144" s="236">
        <f>O144*H144</f>
        <v>0</v>
      </c>
      <c r="Q144" s="236">
        <v>0</v>
      </c>
      <c r="R144" s="236">
        <f>Q144*H144</f>
        <v>0</v>
      </c>
      <c r="S144" s="236">
        <v>0</v>
      </c>
      <c r="T144" s="237">
        <f>S144*H144</f>
        <v>0</v>
      </c>
      <c r="U144" s="39"/>
      <c r="V144" s="39"/>
      <c r="W144" s="39"/>
      <c r="X144" s="39"/>
      <c r="Y144" s="39"/>
      <c r="Z144" s="39"/>
      <c r="AA144" s="39"/>
      <c r="AB144" s="39"/>
      <c r="AC144" s="39"/>
      <c r="AD144" s="39"/>
      <c r="AE144" s="39"/>
      <c r="AR144" s="238" t="s">
        <v>895</v>
      </c>
      <c r="AT144" s="238" t="s">
        <v>343</v>
      </c>
      <c r="AU144" s="238" t="s">
        <v>85</v>
      </c>
      <c r="AY144" s="18" t="s">
        <v>342</v>
      </c>
      <c r="BE144" s="239">
        <f>IF(N144="základní",J144,0)</f>
        <v>0</v>
      </c>
      <c r="BF144" s="239">
        <f>IF(N144="snížená",J144,0)</f>
        <v>0</v>
      </c>
      <c r="BG144" s="239">
        <f>IF(N144="zákl. přenesená",J144,0)</f>
        <v>0</v>
      </c>
      <c r="BH144" s="239">
        <f>IF(N144="sníž. přenesená",J144,0)</f>
        <v>0</v>
      </c>
      <c r="BI144" s="239">
        <f>IF(N144="nulová",J144,0)</f>
        <v>0</v>
      </c>
      <c r="BJ144" s="18" t="s">
        <v>83</v>
      </c>
      <c r="BK144" s="239">
        <f>ROUND(I144*H144,2)</f>
        <v>0</v>
      </c>
      <c r="BL144" s="18" t="s">
        <v>895</v>
      </c>
      <c r="BM144" s="238" t="s">
        <v>5517</v>
      </c>
    </row>
    <row r="145" s="2" customFormat="1">
      <c r="A145" s="39"/>
      <c r="B145" s="40"/>
      <c r="C145" s="41"/>
      <c r="D145" s="240" t="s">
        <v>349</v>
      </c>
      <c r="E145" s="41"/>
      <c r="F145" s="241" t="s">
        <v>4381</v>
      </c>
      <c r="G145" s="41"/>
      <c r="H145" s="41"/>
      <c r="I145" s="242"/>
      <c r="J145" s="41"/>
      <c r="K145" s="41"/>
      <c r="L145" s="45"/>
      <c r="M145" s="243"/>
      <c r="N145" s="244"/>
      <c r="O145" s="92"/>
      <c r="P145" s="92"/>
      <c r="Q145" s="92"/>
      <c r="R145" s="92"/>
      <c r="S145" s="92"/>
      <c r="T145" s="93"/>
      <c r="U145" s="39"/>
      <c r="V145" s="39"/>
      <c r="W145" s="39"/>
      <c r="X145" s="39"/>
      <c r="Y145" s="39"/>
      <c r="Z145" s="39"/>
      <c r="AA145" s="39"/>
      <c r="AB145" s="39"/>
      <c r="AC145" s="39"/>
      <c r="AD145" s="39"/>
      <c r="AE145" s="39"/>
      <c r="AT145" s="18" t="s">
        <v>349</v>
      </c>
      <c r="AU145" s="18" t="s">
        <v>85</v>
      </c>
    </row>
    <row r="146" s="2" customFormat="1" ht="16.5" customHeight="1">
      <c r="A146" s="39"/>
      <c r="B146" s="40"/>
      <c r="C146" s="227" t="s">
        <v>381</v>
      </c>
      <c r="D146" s="227" t="s">
        <v>343</v>
      </c>
      <c r="E146" s="228" t="s">
        <v>4371</v>
      </c>
      <c r="F146" s="229" t="s">
        <v>5518</v>
      </c>
      <c r="G146" s="230" t="s">
        <v>543</v>
      </c>
      <c r="H146" s="231">
        <v>64</v>
      </c>
      <c r="I146" s="232"/>
      <c r="J146" s="233">
        <f>ROUND(I146*H146,2)</f>
        <v>0</v>
      </c>
      <c r="K146" s="229" t="s">
        <v>1</v>
      </c>
      <c r="L146" s="45"/>
      <c r="M146" s="234" t="s">
        <v>1</v>
      </c>
      <c r="N146" s="235" t="s">
        <v>41</v>
      </c>
      <c r="O146" s="92"/>
      <c r="P146" s="236">
        <f>O146*H146</f>
        <v>0</v>
      </c>
      <c r="Q146" s="236">
        <v>0</v>
      </c>
      <c r="R146" s="236">
        <f>Q146*H146</f>
        <v>0</v>
      </c>
      <c r="S146" s="236">
        <v>0</v>
      </c>
      <c r="T146" s="237">
        <f>S146*H146</f>
        <v>0</v>
      </c>
      <c r="U146" s="39"/>
      <c r="V146" s="39"/>
      <c r="W146" s="39"/>
      <c r="X146" s="39"/>
      <c r="Y146" s="39"/>
      <c r="Z146" s="39"/>
      <c r="AA146" s="39"/>
      <c r="AB146" s="39"/>
      <c r="AC146" s="39"/>
      <c r="AD146" s="39"/>
      <c r="AE146" s="39"/>
      <c r="AR146" s="238" t="s">
        <v>895</v>
      </c>
      <c r="AT146" s="238" t="s">
        <v>343</v>
      </c>
      <c r="AU146" s="238" t="s">
        <v>85</v>
      </c>
      <c r="AY146" s="18" t="s">
        <v>342</v>
      </c>
      <c r="BE146" s="239">
        <f>IF(N146="základní",J146,0)</f>
        <v>0</v>
      </c>
      <c r="BF146" s="239">
        <f>IF(N146="snížená",J146,0)</f>
        <v>0</v>
      </c>
      <c r="BG146" s="239">
        <f>IF(N146="zákl. přenesená",J146,0)</f>
        <v>0</v>
      </c>
      <c r="BH146" s="239">
        <f>IF(N146="sníž. přenesená",J146,0)</f>
        <v>0</v>
      </c>
      <c r="BI146" s="239">
        <f>IF(N146="nulová",J146,0)</f>
        <v>0</v>
      </c>
      <c r="BJ146" s="18" t="s">
        <v>83</v>
      </c>
      <c r="BK146" s="239">
        <f>ROUND(I146*H146,2)</f>
        <v>0</v>
      </c>
      <c r="BL146" s="18" t="s">
        <v>895</v>
      </c>
      <c r="BM146" s="238" t="s">
        <v>5519</v>
      </c>
    </row>
    <row r="147" s="2" customFormat="1">
      <c r="A147" s="39"/>
      <c r="B147" s="40"/>
      <c r="C147" s="41"/>
      <c r="D147" s="240" t="s">
        <v>349</v>
      </c>
      <c r="E147" s="41"/>
      <c r="F147" s="241" t="s">
        <v>5518</v>
      </c>
      <c r="G147" s="41"/>
      <c r="H147" s="41"/>
      <c r="I147" s="242"/>
      <c r="J147" s="41"/>
      <c r="K147" s="41"/>
      <c r="L147" s="45"/>
      <c r="M147" s="243"/>
      <c r="N147" s="244"/>
      <c r="O147" s="92"/>
      <c r="P147" s="92"/>
      <c r="Q147" s="92"/>
      <c r="R147" s="92"/>
      <c r="S147" s="92"/>
      <c r="T147" s="93"/>
      <c r="U147" s="39"/>
      <c r="V147" s="39"/>
      <c r="W147" s="39"/>
      <c r="X147" s="39"/>
      <c r="Y147" s="39"/>
      <c r="Z147" s="39"/>
      <c r="AA147" s="39"/>
      <c r="AB147" s="39"/>
      <c r="AC147" s="39"/>
      <c r="AD147" s="39"/>
      <c r="AE147" s="39"/>
      <c r="AT147" s="18" t="s">
        <v>349</v>
      </c>
      <c r="AU147" s="18" t="s">
        <v>85</v>
      </c>
    </row>
    <row r="148" s="2" customFormat="1" ht="16.5" customHeight="1">
      <c r="A148" s="39"/>
      <c r="B148" s="40"/>
      <c r="C148" s="227" t="s">
        <v>386</v>
      </c>
      <c r="D148" s="227" t="s">
        <v>343</v>
      </c>
      <c r="E148" s="228" t="s">
        <v>4374</v>
      </c>
      <c r="F148" s="229" t="s">
        <v>4393</v>
      </c>
      <c r="G148" s="230" t="s">
        <v>1807</v>
      </c>
      <c r="H148" s="231">
        <v>1</v>
      </c>
      <c r="I148" s="232"/>
      <c r="J148" s="233">
        <f>ROUND(I148*H148,2)</f>
        <v>0</v>
      </c>
      <c r="K148" s="229" t="s">
        <v>1</v>
      </c>
      <c r="L148" s="45"/>
      <c r="M148" s="234" t="s">
        <v>1</v>
      </c>
      <c r="N148" s="235" t="s">
        <v>41</v>
      </c>
      <c r="O148" s="92"/>
      <c r="P148" s="236">
        <f>O148*H148</f>
        <v>0</v>
      </c>
      <c r="Q148" s="236">
        <v>0</v>
      </c>
      <c r="R148" s="236">
        <f>Q148*H148</f>
        <v>0</v>
      </c>
      <c r="S148" s="236">
        <v>0</v>
      </c>
      <c r="T148" s="237">
        <f>S148*H148</f>
        <v>0</v>
      </c>
      <c r="U148" s="39"/>
      <c r="V148" s="39"/>
      <c r="W148" s="39"/>
      <c r="X148" s="39"/>
      <c r="Y148" s="39"/>
      <c r="Z148" s="39"/>
      <c r="AA148" s="39"/>
      <c r="AB148" s="39"/>
      <c r="AC148" s="39"/>
      <c r="AD148" s="39"/>
      <c r="AE148" s="39"/>
      <c r="AR148" s="238" t="s">
        <v>895</v>
      </c>
      <c r="AT148" s="238" t="s">
        <v>343</v>
      </c>
      <c r="AU148" s="238" t="s">
        <v>85</v>
      </c>
      <c r="AY148" s="18" t="s">
        <v>342</v>
      </c>
      <c r="BE148" s="239">
        <f>IF(N148="základní",J148,0)</f>
        <v>0</v>
      </c>
      <c r="BF148" s="239">
        <f>IF(N148="snížená",J148,0)</f>
        <v>0</v>
      </c>
      <c r="BG148" s="239">
        <f>IF(N148="zákl. přenesená",J148,0)</f>
        <v>0</v>
      </c>
      <c r="BH148" s="239">
        <f>IF(N148="sníž. přenesená",J148,0)</f>
        <v>0</v>
      </c>
      <c r="BI148" s="239">
        <f>IF(N148="nulová",J148,0)</f>
        <v>0</v>
      </c>
      <c r="BJ148" s="18" t="s">
        <v>83</v>
      </c>
      <c r="BK148" s="239">
        <f>ROUND(I148*H148,2)</f>
        <v>0</v>
      </c>
      <c r="BL148" s="18" t="s">
        <v>895</v>
      </c>
      <c r="BM148" s="238" t="s">
        <v>5520</v>
      </c>
    </row>
    <row r="149" s="2" customFormat="1">
      <c r="A149" s="39"/>
      <c r="B149" s="40"/>
      <c r="C149" s="41"/>
      <c r="D149" s="240" t="s">
        <v>349</v>
      </c>
      <c r="E149" s="41"/>
      <c r="F149" s="241" t="s">
        <v>4393</v>
      </c>
      <c r="G149" s="41"/>
      <c r="H149" s="41"/>
      <c r="I149" s="242"/>
      <c r="J149" s="41"/>
      <c r="K149" s="41"/>
      <c r="L149" s="45"/>
      <c r="M149" s="243"/>
      <c r="N149" s="244"/>
      <c r="O149" s="92"/>
      <c r="P149" s="92"/>
      <c r="Q149" s="92"/>
      <c r="R149" s="92"/>
      <c r="S149" s="92"/>
      <c r="T149" s="93"/>
      <c r="U149" s="39"/>
      <c r="V149" s="39"/>
      <c r="W149" s="39"/>
      <c r="X149" s="39"/>
      <c r="Y149" s="39"/>
      <c r="Z149" s="39"/>
      <c r="AA149" s="39"/>
      <c r="AB149" s="39"/>
      <c r="AC149" s="39"/>
      <c r="AD149" s="39"/>
      <c r="AE149" s="39"/>
      <c r="AT149" s="18" t="s">
        <v>349</v>
      </c>
      <c r="AU149" s="18" t="s">
        <v>85</v>
      </c>
    </row>
    <row r="150" s="2" customFormat="1" ht="16.5" customHeight="1">
      <c r="A150" s="39"/>
      <c r="B150" s="40"/>
      <c r="C150" s="227" t="s">
        <v>392</v>
      </c>
      <c r="D150" s="227" t="s">
        <v>343</v>
      </c>
      <c r="E150" s="228" t="s">
        <v>4395</v>
      </c>
      <c r="F150" s="229" t="s">
        <v>4396</v>
      </c>
      <c r="G150" s="230" t="s">
        <v>442</v>
      </c>
      <c r="H150" s="231">
        <v>2</v>
      </c>
      <c r="I150" s="232"/>
      <c r="J150" s="233">
        <f>ROUND(I150*H150,2)</f>
        <v>0</v>
      </c>
      <c r="K150" s="229" t="s">
        <v>1</v>
      </c>
      <c r="L150" s="45"/>
      <c r="M150" s="234" t="s">
        <v>1</v>
      </c>
      <c r="N150" s="235" t="s">
        <v>41</v>
      </c>
      <c r="O150" s="92"/>
      <c r="P150" s="236">
        <f>O150*H150</f>
        <v>0</v>
      </c>
      <c r="Q150" s="236">
        <v>0</v>
      </c>
      <c r="R150" s="236">
        <f>Q150*H150</f>
        <v>0</v>
      </c>
      <c r="S150" s="236">
        <v>0</v>
      </c>
      <c r="T150" s="237">
        <f>S150*H150</f>
        <v>0</v>
      </c>
      <c r="U150" s="39"/>
      <c r="V150" s="39"/>
      <c r="W150" s="39"/>
      <c r="X150" s="39"/>
      <c r="Y150" s="39"/>
      <c r="Z150" s="39"/>
      <c r="AA150" s="39"/>
      <c r="AB150" s="39"/>
      <c r="AC150" s="39"/>
      <c r="AD150" s="39"/>
      <c r="AE150" s="39"/>
      <c r="AR150" s="238" t="s">
        <v>895</v>
      </c>
      <c r="AT150" s="238" t="s">
        <v>343</v>
      </c>
      <c r="AU150" s="238" t="s">
        <v>85</v>
      </c>
      <c r="AY150" s="18" t="s">
        <v>342</v>
      </c>
      <c r="BE150" s="239">
        <f>IF(N150="základní",J150,0)</f>
        <v>0</v>
      </c>
      <c r="BF150" s="239">
        <f>IF(N150="snížená",J150,0)</f>
        <v>0</v>
      </c>
      <c r="BG150" s="239">
        <f>IF(N150="zákl. přenesená",J150,0)</f>
        <v>0</v>
      </c>
      <c r="BH150" s="239">
        <f>IF(N150="sníž. přenesená",J150,0)</f>
        <v>0</v>
      </c>
      <c r="BI150" s="239">
        <f>IF(N150="nulová",J150,0)</f>
        <v>0</v>
      </c>
      <c r="BJ150" s="18" t="s">
        <v>83</v>
      </c>
      <c r="BK150" s="239">
        <f>ROUND(I150*H150,2)</f>
        <v>0</v>
      </c>
      <c r="BL150" s="18" t="s">
        <v>895</v>
      </c>
      <c r="BM150" s="238" t="s">
        <v>5521</v>
      </c>
    </row>
    <row r="151" s="2" customFormat="1">
      <c r="A151" s="39"/>
      <c r="B151" s="40"/>
      <c r="C151" s="41"/>
      <c r="D151" s="240" t="s">
        <v>349</v>
      </c>
      <c r="E151" s="41"/>
      <c r="F151" s="241" t="s">
        <v>4396</v>
      </c>
      <c r="G151" s="41"/>
      <c r="H151" s="41"/>
      <c r="I151" s="242"/>
      <c r="J151" s="41"/>
      <c r="K151" s="41"/>
      <c r="L151" s="45"/>
      <c r="M151" s="243"/>
      <c r="N151" s="244"/>
      <c r="O151" s="92"/>
      <c r="P151" s="92"/>
      <c r="Q151" s="92"/>
      <c r="R151" s="92"/>
      <c r="S151" s="92"/>
      <c r="T151" s="93"/>
      <c r="U151" s="39"/>
      <c r="V151" s="39"/>
      <c r="W151" s="39"/>
      <c r="X151" s="39"/>
      <c r="Y151" s="39"/>
      <c r="Z151" s="39"/>
      <c r="AA151" s="39"/>
      <c r="AB151" s="39"/>
      <c r="AC151" s="39"/>
      <c r="AD151" s="39"/>
      <c r="AE151" s="39"/>
      <c r="AT151" s="18" t="s">
        <v>349</v>
      </c>
      <c r="AU151" s="18" t="s">
        <v>85</v>
      </c>
    </row>
    <row r="152" s="2" customFormat="1" ht="16.5" customHeight="1">
      <c r="A152" s="39"/>
      <c r="B152" s="40"/>
      <c r="C152" s="227" t="s">
        <v>397</v>
      </c>
      <c r="D152" s="227" t="s">
        <v>343</v>
      </c>
      <c r="E152" s="228" t="s">
        <v>4398</v>
      </c>
      <c r="F152" s="229" t="s">
        <v>4402</v>
      </c>
      <c r="G152" s="230" t="s">
        <v>1807</v>
      </c>
      <c r="H152" s="231">
        <v>1</v>
      </c>
      <c r="I152" s="232"/>
      <c r="J152" s="233">
        <f>ROUND(I152*H152,2)</f>
        <v>0</v>
      </c>
      <c r="K152" s="229" t="s">
        <v>1</v>
      </c>
      <c r="L152" s="45"/>
      <c r="M152" s="234" t="s">
        <v>1</v>
      </c>
      <c r="N152" s="235" t="s">
        <v>41</v>
      </c>
      <c r="O152" s="92"/>
      <c r="P152" s="236">
        <f>O152*H152</f>
        <v>0</v>
      </c>
      <c r="Q152" s="236">
        <v>0</v>
      </c>
      <c r="R152" s="236">
        <f>Q152*H152</f>
        <v>0</v>
      </c>
      <c r="S152" s="236">
        <v>0</v>
      </c>
      <c r="T152" s="237">
        <f>S152*H152</f>
        <v>0</v>
      </c>
      <c r="U152" s="39"/>
      <c r="V152" s="39"/>
      <c r="W152" s="39"/>
      <c r="X152" s="39"/>
      <c r="Y152" s="39"/>
      <c r="Z152" s="39"/>
      <c r="AA152" s="39"/>
      <c r="AB152" s="39"/>
      <c r="AC152" s="39"/>
      <c r="AD152" s="39"/>
      <c r="AE152" s="39"/>
      <c r="AR152" s="238" t="s">
        <v>895</v>
      </c>
      <c r="AT152" s="238" t="s">
        <v>343</v>
      </c>
      <c r="AU152" s="238" t="s">
        <v>85</v>
      </c>
      <c r="AY152" s="18" t="s">
        <v>342</v>
      </c>
      <c r="BE152" s="239">
        <f>IF(N152="základní",J152,0)</f>
        <v>0</v>
      </c>
      <c r="BF152" s="239">
        <f>IF(N152="snížená",J152,0)</f>
        <v>0</v>
      </c>
      <c r="BG152" s="239">
        <f>IF(N152="zákl. přenesená",J152,0)</f>
        <v>0</v>
      </c>
      <c r="BH152" s="239">
        <f>IF(N152="sníž. přenesená",J152,0)</f>
        <v>0</v>
      </c>
      <c r="BI152" s="239">
        <f>IF(N152="nulová",J152,0)</f>
        <v>0</v>
      </c>
      <c r="BJ152" s="18" t="s">
        <v>83</v>
      </c>
      <c r="BK152" s="239">
        <f>ROUND(I152*H152,2)</f>
        <v>0</v>
      </c>
      <c r="BL152" s="18" t="s">
        <v>895</v>
      </c>
      <c r="BM152" s="238" t="s">
        <v>5522</v>
      </c>
    </row>
    <row r="153" s="2" customFormat="1">
      <c r="A153" s="39"/>
      <c r="B153" s="40"/>
      <c r="C153" s="41"/>
      <c r="D153" s="240" t="s">
        <v>349</v>
      </c>
      <c r="E153" s="41"/>
      <c r="F153" s="241" t="s">
        <v>4402</v>
      </c>
      <c r="G153" s="41"/>
      <c r="H153" s="41"/>
      <c r="I153" s="242"/>
      <c r="J153" s="41"/>
      <c r="K153" s="41"/>
      <c r="L153" s="45"/>
      <c r="M153" s="243"/>
      <c r="N153" s="244"/>
      <c r="O153" s="92"/>
      <c r="P153" s="92"/>
      <c r="Q153" s="92"/>
      <c r="R153" s="92"/>
      <c r="S153" s="92"/>
      <c r="T153" s="93"/>
      <c r="U153" s="39"/>
      <c r="V153" s="39"/>
      <c r="W153" s="39"/>
      <c r="X153" s="39"/>
      <c r="Y153" s="39"/>
      <c r="Z153" s="39"/>
      <c r="AA153" s="39"/>
      <c r="AB153" s="39"/>
      <c r="AC153" s="39"/>
      <c r="AD153" s="39"/>
      <c r="AE153" s="39"/>
      <c r="AT153" s="18" t="s">
        <v>349</v>
      </c>
      <c r="AU153" s="18" t="s">
        <v>85</v>
      </c>
    </row>
    <row r="154" s="2" customFormat="1" ht="16.5" customHeight="1">
      <c r="A154" s="39"/>
      <c r="B154" s="40"/>
      <c r="C154" s="227" t="s">
        <v>401</v>
      </c>
      <c r="D154" s="227" t="s">
        <v>343</v>
      </c>
      <c r="E154" s="228" t="s">
        <v>4401</v>
      </c>
      <c r="F154" s="229" t="s">
        <v>5523</v>
      </c>
      <c r="G154" s="230" t="s">
        <v>1807</v>
      </c>
      <c r="H154" s="231">
        <v>1</v>
      </c>
      <c r="I154" s="232"/>
      <c r="J154" s="233">
        <f>ROUND(I154*H154,2)</f>
        <v>0</v>
      </c>
      <c r="K154" s="229" t="s">
        <v>1</v>
      </c>
      <c r="L154" s="45"/>
      <c r="M154" s="234" t="s">
        <v>1</v>
      </c>
      <c r="N154" s="235" t="s">
        <v>41</v>
      </c>
      <c r="O154" s="92"/>
      <c r="P154" s="236">
        <f>O154*H154</f>
        <v>0</v>
      </c>
      <c r="Q154" s="236">
        <v>0</v>
      </c>
      <c r="R154" s="236">
        <f>Q154*H154</f>
        <v>0</v>
      </c>
      <c r="S154" s="236">
        <v>0</v>
      </c>
      <c r="T154" s="237">
        <f>S154*H154</f>
        <v>0</v>
      </c>
      <c r="U154" s="39"/>
      <c r="V154" s="39"/>
      <c r="W154" s="39"/>
      <c r="X154" s="39"/>
      <c r="Y154" s="39"/>
      <c r="Z154" s="39"/>
      <c r="AA154" s="39"/>
      <c r="AB154" s="39"/>
      <c r="AC154" s="39"/>
      <c r="AD154" s="39"/>
      <c r="AE154" s="39"/>
      <c r="AR154" s="238" t="s">
        <v>895</v>
      </c>
      <c r="AT154" s="238" t="s">
        <v>343</v>
      </c>
      <c r="AU154" s="238" t="s">
        <v>85</v>
      </c>
      <c r="AY154" s="18" t="s">
        <v>342</v>
      </c>
      <c r="BE154" s="239">
        <f>IF(N154="základní",J154,0)</f>
        <v>0</v>
      </c>
      <c r="BF154" s="239">
        <f>IF(N154="snížená",J154,0)</f>
        <v>0</v>
      </c>
      <c r="BG154" s="239">
        <f>IF(N154="zákl. přenesená",J154,0)</f>
        <v>0</v>
      </c>
      <c r="BH154" s="239">
        <f>IF(N154="sníž. přenesená",J154,0)</f>
        <v>0</v>
      </c>
      <c r="BI154" s="239">
        <f>IF(N154="nulová",J154,0)</f>
        <v>0</v>
      </c>
      <c r="BJ154" s="18" t="s">
        <v>83</v>
      </c>
      <c r="BK154" s="239">
        <f>ROUND(I154*H154,2)</f>
        <v>0</v>
      </c>
      <c r="BL154" s="18" t="s">
        <v>895</v>
      </c>
      <c r="BM154" s="238" t="s">
        <v>5524</v>
      </c>
    </row>
    <row r="155" s="2" customFormat="1">
      <c r="A155" s="39"/>
      <c r="B155" s="40"/>
      <c r="C155" s="41"/>
      <c r="D155" s="240" t="s">
        <v>349</v>
      </c>
      <c r="E155" s="41"/>
      <c r="F155" s="241" t="s">
        <v>5523</v>
      </c>
      <c r="G155" s="41"/>
      <c r="H155" s="41"/>
      <c r="I155" s="242"/>
      <c r="J155" s="41"/>
      <c r="K155" s="41"/>
      <c r="L155" s="45"/>
      <c r="M155" s="243"/>
      <c r="N155" s="244"/>
      <c r="O155" s="92"/>
      <c r="P155" s="92"/>
      <c r="Q155" s="92"/>
      <c r="R155" s="92"/>
      <c r="S155" s="92"/>
      <c r="T155" s="93"/>
      <c r="U155" s="39"/>
      <c r="V155" s="39"/>
      <c r="W155" s="39"/>
      <c r="X155" s="39"/>
      <c r="Y155" s="39"/>
      <c r="Z155" s="39"/>
      <c r="AA155" s="39"/>
      <c r="AB155" s="39"/>
      <c r="AC155" s="39"/>
      <c r="AD155" s="39"/>
      <c r="AE155" s="39"/>
      <c r="AT155" s="18" t="s">
        <v>349</v>
      </c>
      <c r="AU155" s="18" t="s">
        <v>85</v>
      </c>
    </row>
    <row r="156" s="12" customFormat="1" ht="22.8" customHeight="1">
      <c r="A156" s="12"/>
      <c r="B156" s="213"/>
      <c r="C156" s="214"/>
      <c r="D156" s="215" t="s">
        <v>75</v>
      </c>
      <c r="E156" s="246" t="s">
        <v>4416</v>
      </c>
      <c r="F156" s="246" t="s">
        <v>4417</v>
      </c>
      <c r="G156" s="214"/>
      <c r="H156" s="214"/>
      <c r="I156" s="217"/>
      <c r="J156" s="247">
        <f>BK156</f>
        <v>0</v>
      </c>
      <c r="K156" s="214"/>
      <c r="L156" s="219"/>
      <c r="M156" s="220"/>
      <c r="N156" s="221"/>
      <c r="O156" s="221"/>
      <c r="P156" s="222">
        <f>SUM(P157:P178)</f>
        <v>0</v>
      </c>
      <c r="Q156" s="221"/>
      <c r="R156" s="222">
        <f>SUM(R157:R178)</f>
        <v>0</v>
      </c>
      <c r="S156" s="221"/>
      <c r="T156" s="223">
        <f>SUM(T157:T178)</f>
        <v>0</v>
      </c>
      <c r="U156" s="12"/>
      <c r="V156" s="12"/>
      <c r="W156" s="12"/>
      <c r="X156" s="12"/>
      <c r="Y156" s="12"/>
      <c r="Z156" s="12"/>
      <c r="AA156" s="12"/>
      <c r="AB156" s="12"/>
      <c r="AC156" s="12"/>
      <c r="AD156" s="12"/>
      <c r="AE156" s="12"/>
      <c r="AR156" s="224" t="s">
        <v>92</v>
      </c>
      <c r="AT156" s="225" t="s">
        <v>75</v>
      </c>
      <c r="AU156" s="225" t="s">
        <v>83</v>
      </c>
      <c r="AY156" s="224" t="s">
        <v>342</v>
      </c>
      <c r="BK156" s="226">
        <f>SUM(BK157:BK178)</f>
        <v>0</v>
      </c>
    </row>
    <row r="157" s="2" customFormat="1" ht="16.5" customHeight="1">
      <c r="A157" s="39"/>
      <c r="B157" s="40"/>
      <c r="C157" s="227" t="s">
        <v>408</v>
      </c>
      <c r="D157" s="227" t="s">
        <v>343</v>
      </c>
      <c r="E157" s="228" t="s">
        <v>4424</v>
      </c>
      <c r="F157" s="229" t="s">
        <v>4425</v>
      </c>
      <c r="G157" s="230" t="s">
        <v>4426</v>
      </c>
      <c r="H157" s="231">
        <v>0.050000000000000003</v>
      </c>
      <c r="I157" s="232"/>
      <c r="J157" s="233">
        <f>ROUND(I157*H157,2)</f>
        <v>0</v>
      </c>
      <c r="K157" s="229" t="s">
        <v>1</v>
      </c>
      <c r="L157" s="45"/>
      <c r="M157" s="234" t="s">
        <v>1</v>
      </c>
      <c r="N157" s="235" t="s">
        <v>41</v>
      </c>
      <c r="O157" s="92"/>
      <c r="P157" s="236">
        <f>O157*H157</f>
        <v>0</v>
      </c>
      <c r="Q157" s="236">
        <v>0</v>
      </c>
      <c r="R157" s="236">
        <f>Q157*H157</f>
        <v>0</v>
      </c>
      <c r="S157" s="236">
        <v>0</v>
      </c>
      <c r="T157" s="237">
        <f>S157*H157</f>
        <v>0</v>
      </c>
      <c r="U157" s="39"/>
      <c r="V157" s="39"/>
      <c r="W157" s="39"/>
      <c r="X157" s="39"/>
      <c r="Y157" s="39"/>
      <c r="Z157" s="39"/>
      <c r="AA157" s="39"/>
      <c r="AB157" s="39"/>
      <c r="AC157" s="39"/>
      <c r="AD157" s="39"/>
      <c r="AE157" s="39"/>
      <c r="AR157" s="238" t="s">
        <v>895</v>
      </c>
      <c r="AT157" s="238" t="s">
        <v>343</v>
      </c>
      <c r="AU157" s="238" t="s">
        <v>85</v>
      </c>
      <c r="AY157" s="18" t="s">
        <v>342</v>
      </c>
      <c r="BE157" s="239">
        <f>IF(N157="základní",J157,0)</f>
        <v>0</v>
      </c>
      <c r="BF157" s="239">
        <f>IF(N157="snížená",J157,0)</f>
        <v>0</v>
      </c>
      <c r="BG157" s="239">
        <f>IF(N157="zákl. přenesená",J157,0)</f>
        <v>0</v>
      </c>
      <c r="BH157" s="239">
        <f>IF(N157="sníž. přenesená",J157,0)</f>
        <v>0</v>
      </c>
      <c r="BI157" s="239">
        <f>IF(N157="nulová",J157,0)</f>
        <v>0</v>
      </c>
      <c r="BJ157" s="18" t="s">
        <v>83</v>
      </c>
      <c r="BK157" s="239">
        <f>ROUND(I157*H157,2)</f>
        <v>0</v>
      </c>
      <c r="BL157" s="18" t="s">
        <v>895</v>
      </c>
      <c r="BM157" s="238" t="s">
        <v>5525</v>
      </c>
    </row>
    <row r="158" s="2" customFormat="1">
      <c r="A158" s="39"/>
      <c r="B158" s="40"/>
      <c r="C158" s="41"/>
      <c r="D158" s="240" t="s">
        <v>349</v>
      </c>
      <c r="E158" s="41"/>
      <c r="F158" s="241" t="s">
        <v>4425</v>
      </c>
      <c r="G158" s="41"/>
      <c r="H158" s="41"/>
      <c r="I158" s="242"/>
      <c r="J158" s="41"/>
      <c r="K158" s="41"/>
      <c r="L158" s="45"/>
      <c r="M158" s="243"/>
      <c r="N158" s="244"/>
      <c r="O158" s="92"/>
      <c r="P158" s="92"/>
      <c r="Q158" s="92"/>
      <c r="R158" s="92"/>
      <c r="S158" s="92"/>
      <c r="T158" s="93"/>
      <c r="U158" s="39"/>
      <c r="V158" s="39"/>
      <c r="W158" s="39"/>
      <c r="X158" s="39"/>
      <c r="Y158" s="39"/>
      <c r="Z158" s="39"/>
      <c r="AA158" s="39"/>
      <c r="AB158" s="39"/>
      <c r="AC158" s="39"/>
      <c r="AD158" s="39"/>
      <c r="AE158" s="39"/>
      <c r="AT158" s="18" t="s">
        <v>349</v>
      </c>
      <c r="AU158" s="18" t="s">
        <v>85</v>
      </c>
    </row>
    <row r="159" s="2" customFormat="1" ht="16.5" customHeight="1">
      <c r="A159" s="39"/>
      <c r="B159" s="40"/>
      <c r="C159" s="227" t="s">
        <v>8</v>
      </c>
      <c r="D159" s="227" t="s">
        <v>343</v>
      </c>
      <c r="E159" s="228" t="s">
        <v>4437</v>
      </c>
      <c r="F159" s="229" t="s">
        <v>4438</v>
      </c>
      <c r="G159" s="230" t="s">
        <v>543</v>
      </c>
      <c r="H159" s="231">
        <v>64</v>
      </c>
      <c r="I159" s="232"/>
      <c r="J159" s="233">
        <f>ROUND(I159*H159,2)</f>
        <v>0</v>
      </c>
      <c r="K159" s="229" t="s">
        <v>1</v>
      </c>
      <c r="L159" s="45"/>
      <c r="M159" s="234" t="s">
        <v>1</v>
      </c>
      <c r="N159" s="235" t="s">
        <v>41</v>
      </c>
      <c r="O159" s="92"/>
      <c r="P159" s="236">
        <f>O159*H159</f>
        <v>0</v>
      </c>
      <c r="Q159" s="236">
        <v>0</v>
      </c>
      <c r="R159" s="236">
        <f>Q159*H159</f>
        <v>0</v>
      </c>
      <c r="S159" s="236">
        <v>0</v>
      </c>
      <c r="T159" s="237">
        <f>S159*H159</f>
        <v>0</v>
      </c>
      <c r="U159" s="39"/>
      <c r="V159" s="39"/>
      <c r="W159" s="39"/>
      <c r="X159" s="39"/>
      <c r="Y159" s="39"/>
      <c r="Z159" s="39"/>
      <c r="AA159" s="39"/>
      <c r="AB159" s="39"/>
      <c r="AC159" s="39"/>
      <c r="AD159" s="39"/>
      <c r="AE159" s="39"/>
      <c r="AR159" s="238" t="s">
        <v>895</v>
      </c>
      <c r="AT159" s="238" t="s">
        <v>343</v>
      </c>
      <c r="AU159" s="238" t="s">
        <v>85</v>
      </c>
      <c r="AY159" s="18" t="s">
        <v>342</v>
      </c>
      <c r="BE159" s="239">
        <f>IF(N159="základní",J159,0)</f>
        <v>0</v>
      </c>
      <c r="BF159" s="239">
        <f>IF(N159="snížená",J159,0)</f>
        <v>0</v>
      </c>
      <c r="BG159" s="239">
        <f>IF(N159="zákl. přenesená",J159,0)</f>
        <v>0</v>
      </c>
      <c r="BH159" s="239">
        <f>IF(N159="sníž. přenesená",J159,0)</f>
        <v>0</v>
      </c>
      <c r="BI159" s="239">
        <f>IF(N159="nulová",J159,0)</f>
        <v>0</v>
      </c>
      <c r="BJ159" s="18" t="s">
        <v>83</v>
      </c>
      <c r="BK159" s="239">
        <f>ROUND(I159*H159,2)</f>
        <v>0</v>
      </c>
      <c r="BL159" s="18" t="s">
        <v>895</v>
      </c>
      <c r="BM159" s="238" t="s">
        <v>5526</v>
      </c>
    </row>
    <row r="160" s="2" customFormat="1">
      <c r="A160" s="39"/>
      <c r="B160" s="40"/>
      <c r="C160" s="41"/>
      <c r="D160" s="240" t="s">
        <v>349</v>
      </c>
      <c r="E160" s="41"/>
      <c r="F160" s="241" t="s">
        <v>4438</v>
      </c>
      <c r="G160" s="41"/>
      <c r="H160" s="41"/>
      <c r="I160" s="242"/>
      <c r="J160" s="41"/>
      <c r="K160" s="41"/>
      <c r="L160" s="45"/>
      <c r="M160" s="243"/>
      <c r="N160" s="244"/>
      <c r="O160" s="92"/>
      <c r="P160" s="92"/>
      <c r="Q160" s="92"/>
      <c r="R160" s="92"/>
      <c r="S160" s="92"/>
      <c r="T160" s="93"/>
      <c r="U160" s="39"/>
      <c r="V160" s="39"/>
      <c r="W160" s="39"/>
      <c r="X160" s="39"/>
      <c r="Y160" s="39"/>
      <c r="Z160" s="39"/>
      <c r="AA160" s="39"/>
      <c r="AB160" s="39"/>
      <c r="AC160" s="39"/>
      <c r="AD160" s="39"/>
      <c r="AE160" s="39"/>
      <c r="AT160" s="18" t="s">
        <v>349</v>
      </c>
      <c r="AU160" s="18" t="s">
        <v>85</v>
      </c>
    </row>
    <row r="161" s="2" customFormat="1" ht="16.5" customHeight="1">
      <c r="A161" s="39"/>
      <c r="B161" s="40"/>
      <c r="C161" s="227" t="s">
        <v>419</v>
      </c>
      <c r="D161" s="227" t="s">
        <v>343</v>
      </c>
      <c r="E161" s="228" t="s">
        <v>4440</v>
      </c>
      <c r="F161" s="229" t="s">
        <v>4441</v>
      </c>
      <c r="G161" s="230" t="s">
        <v>442</v>
      </c>
      <c r="H161" s="231">
        <v>2</v>
      </c>
      <c r="I161" s="232"/>
      <c r="J161" s="233">
        <f>ROUND(I161*H161,2)</f>
        <v>0</v>
      </c>
      <c r="K161" s="229" t="s">
        <v>1</v>
      </c>
      <c r="L161" s="45"/>
      <c r="M161" s="234" t="s">
        <v>1</v>
      </c>
      <c r="N161" s="235" t="s">
        <v>41</v>
      </c>
      <c r="O161" s="92"/>
      <c r="P161" s="236">
        <f>O161*H161</f>
        <v>0</v>
      </c>
      <c r="Q161" s="236">
        <v>0</v>
      </c>
      <c r="R161" s="236">
        <f>Q161*H161</f>
        <v>0</v>
      </c>
      <c r="S161" s="236">
        <v>0</v>
      </c>
      <c r="T161" s="237">
        <f>S161*H161</f>
        <v>0</v>
      </c>
      <c r="U161" s="39"/>
      <c r="V161" s="39"/>
      <c r="W161" s="39"/>
      <c r="X161" s="39"/>
      <c r="Y161" s="39"/>
      <c r="Z161" s="39"/>
      <c r="AA161" s="39"/>
      <c r="AB161" s="39"/>
      <c r="AC161" s="39"/>
      <c r="AD161" s="39"/>
      <c r="AE161" s="39"/>
      <c r="AR161" s="238" t="s">
        <v>895</v>
      </c>
      <c r="AT161" s="238" t="s">
        <v>343</v>
      </c>
      <c r="AU161" s="238" t="s">
        <v>85</v>
      </c>
      <c r="AY161" s="18" t="s">
        <v>342</v>
      </c>
      <c r="BE161" s="239">
        <f>IF(N161="základní",J161,0)</f>
        <v>0</v>
      </c>
      <c r="BF161" s="239">
        <f>IF(N161="snížená",J161,0)</f>
        <v>0</v>
      </c>
      <c r="BG161" s="239">
        <f>IF(N161="zákl. přenesená",J161,0)</f>
        <v>0</v>
      </c>
      <c r="BH161" s="239">
        <f>IF(N161="sníž. přenesená",J161,0)</f>
        <v>0</v>
      </c>
      <c r="BI161" s="239">
        <f>IF(N161="nulová",J161,0)</f>
        <v>0</v>
      </c>
      <c r="BJ161" s="18" t="s">
        <v>83</v>
      </c>
      <c r="BK161" s="239">
        <f>ROUND(I161*H161,2)</f>
        <v>0</v>
      </c>
      <c r="BL161" s="18" t="s">
        <v>895</v>
      </c>
      <c r="BM161" s="238" t="s">
        <v>5527</v>
      </c>
    </row>
    <row r="162" s="2" customFormat="1">
      <c r="A162" s="39"/>
      <c r="B162" s="40"/>
      <c r="C162" s="41"/>
      <c r="D162" s="240" t="s">
        <v>349</v>
      </c>
      <c r="E162" s="41"/>
      <c r="F162" s="241" t="s">
        <v>4441</v>
      </c>
      <c r="G162" s="41"/>
      <c r="H162" s="41"/>
      <c r="I162" s="242"/>
      <c r="J162" s="41"/>
      <c r="K162" s="41"/>
      <c r="L162" s="45"/>
      <c r="M162" s="243"/>
      <c r="N162" s="244"/>
      <c r="O162" s="92"/>
      <c r="P162" s="92"/>
      <c r="Q162" s="92"/>
      <c r="R162" s="92"/>
      <c r="S162" s="92"/>
      <c r="T162" s="93"/>
      <c r="U162" s="39"/>
      <c r="V162" s="39"/>
      <c r="W162" s="39"/>
      <c r="X162" s="39"/>
      <c r="Y162" s="39"/>
      <c r="Z162" s="39"/>
      <c r="AA162" s="39"/>
      <c r="AB162" s="39"/>
      <c r="AC162" s="39"/>
      <c r="AD162" s="39"/>
      <c r="AE162" s="39"/>
      <c r="AT162" s="18" t="s">
        <v>349</v>
      </c>
      <c r="AU162" s="18" t="s">
        <v>85</v>
      </c>
    </row>
    <row r="163" s="2" customFormat="1" ht="16.5" customHeight="1">
      <c r="A163" s="39"/>
      <c r="B163" s="40"/>
      <c r="C163" s="227" t="s">
        <v>423</v>
      </c>
      <c r="D163" s="227" t="s">
        <v>343</v>
      </c>
      <c r="E163" s="228" t="s">
        <v>4446</v>
      </c>
      <c r="F163" s="229" t="s">
        <v>4447</v>
      </c>
      <c r="G163" s="230" t="s">
        <v>543</v>
      </c>
      <c r="H163" s="231">
        <v>64</v>
      </c>
      <c r="I163" s="232"/>
      <c r="J163" s="233">
        <f>ROUND(I163*H163,2)</f>
        <v>0</v>
      </c>
      <c r="K163" s="229" t="s">
        <v>1</v>
      </c>
      <c r="L163" s="45"/>
      <c r="M163" s="234" t="s">
        <v>1</v>
      </c>
      <c r="N163" s="235" t="s">
        <v>41</v>
      </c>
      <c r="O163" s="92"/>
      <c r="P163" s="236">
        <f>O163*H163</f>
        <v>0</v>
      </c>
      <c r="Q163" s="236">
        <v>0</v>
      </c>
      <c r="R163" s="236">
        <f>Q163*H163</f>
        <v>0</v>
      </c>
      <c r="S163" s="236">
        <v>0</v>
      </c>
      <c r="T163" s="237">
        <f>S163*H163</f>
        <v>0</v>
      </c>
      <c r="U163" s="39"/>
      <c r="V163" s="39"/>
      <c r="W163" s="39"/>
      <c r="X163" s="39"/>
      <c r="Y163" s="39"/>
      <c r="Z163" s="39"/>
      <c r="AA163" s="39"/>
      <c r="AB163" s="39"/>
      <c r="AC163" s="39"/>
      <c r="AD163" s="39"/>
      <c r="AE163" s="39"/>
      <c r="AR163" s="238" t="s">
        <v>895</v>
      </c>
      <c r="AT163" s="238" t="s">
        <v>343</v>
      </c>
      <c r="AU163" s="238" t="s">
        <v>85</v>
      </c>
      <c r="AY163" s="18" t="s">
        <v>342</v>
      </c>
      <c r="BE163" s="239">
        <f>IF(N163="základní",J163,0)</f>
        <v>0</v>
      </c>
      <c r="BF163" s="239">
        <f>IF(N163="snížená",J163,0)</f>
        <v>0</v>
      </c>
      <c r="BG163" s="239">
        <f>IF(N163="zákl. přenesená",J163,0)</f>
        <v>0</v>
      </c>
      <c r="BH163" s="239">
        <f>IF(N163="sníž. přenesená",J163,0)</f>
        <v>0</v>
      </c>
      <c r="BI163" s="239">
        <f>IF(N163="nulová",J163,0)</f>
        <v>0</v>
      </c>
      <c r="BJ163" s="18" t="s">
        <v>83</v>
      </c>
      <c r="BK163" s="239">
        <f>ROUND(I163*H163,2)</f>
        <v>0</v>
      </c>
      <c r="BL163" s="18" t="s">
        <v>895</v>
      </c>
      <c r="BM163" s="238" t="s">
        <v>5528</v>
      </c>
    </row>
    <row r="164" s="2" customFormat="1">
      <c r="A164" s="39"/>
      <c r="B164" s="40"/>
      <c r="C164" s="41"/>
      <c r="D164" s="240" t="s">
        <v>349</v>
      </c>
      <c r="E164" s="41"/>
      <c r="F164" s="241" t="s">
        <v>4447</v>
      </c>
      <c r="G164" s="41"/>
      <c r="H164" s="41"/>
      <c r="I164" s="242"/>
      <c r="J164" s="41"/>
      <c r="K164" s="41"/>
      <c r="L164" s="45"/>
      <c r="M164" s="243"/>
      <c r="N164" s="244"/>
      <c r="O164" s="92"/>
      <c r="P164" s="92"/>
      <c r="Q164" s="92"/>
      <c r="R164" s="92"/>
      <c r="S164" s="92"/>
      <c r="T164" s="93"/>
      <c r="U164" s="39"/>
      <c r="V164" s="39"/>
      <c r="W164" s="39"/>
      <c r="X164" s="39"/>
      <c r="Y164" s="39"/>
      <c r="Z164" s="39"/>
      <c r="AA164" s="39"/>
      <c r="AB164" s="39"/>
      <c r="AC164" s="39"/>
      <c r="AD164" s="39"/>
      <c r="AE164" s="39"/>
      <c r="AT164" s="18" t="s">
        <v>349</v>
      </c>
      <c r="AU164" s="18" t="s">
        <v>85</v>
      </c>
    </row>
    <row r="165" s="2" customFormat="1" ht="16.5" customHeight="1">
      <c r="A165" s="39"/>
      <c r="B165" s="40"/>
      <c r="C165" s="227" t="s">
        <v>428</v>
      </c>
      <c r="D165" s="227" t="s">
        <v>343</v>
      </c>
      <c r="E165" s="228" t="s">
        <v>4452</v>
      </c>
      <c r="F165" s="229" t="s">
        <v>4453</v>
      </c>
      <c r="G165" s="230" t="s">
        <v>543</v>
      </c>
      <c r="H165" s="231">
        <v>64</v>
      </c>
      <c r="I165" s="232"/>
      <c r="J165" s="233">
        <f>ROUND(I165*H165,2)</f>
        <v>0</v>
      </c>
      <c r="K165" s="229" t="s">
        <v>1</v>
      </c>
      <c r="L165" s="45"/>
      <c r="M165" s="234" t="s">
        <v>1</v>
      </c>
      <c r="N165" s="235" t="s">
        <v>41</v>
      </c>
      <c r="O165" s="92"/>
      <c r="P165" s="236">
        <f>O165*H165</f>
        <v>0</v>
      </c>
      <c r="Q165" s="236">
        <v>0</v>
      </c>
      <c r="R165" s="236">
        <f>Q165*H165</f>
        <v>0</v>
      </c>
      <c r="S165" s="236">
        <v>0</v>
      </c>
      <c r="T165" s="237">
        <f>S165*H165</f>
        <v>0</v>
      </c>
      <c r="U165" s="39"/>
      <c r="V165" s="39"/>
      <c r="W165" s="39"/>
      <c r="X165" s="39"/>
      <c r="Y165" s="39"/>
      <c r="Z165" s="39"/>
      <c r="AA165" s="39"/>
      <c r="AB165" s="39"/>
      <c r="AC165" s="39"/>
      <c r="AD165" s="39"/>
      <c r="AE165" s="39"/>
      <c r="AR165" s="238" t="s">
        <v>895</v>
      </c>
      <c r="AT165" s="238" t="s">
        <v>343</v>
      </c>
      <c r="AU165" s="238" t="s">
        <v>85</v>
      </c>
      <c r="AY165" s="18" t="s">
        <v>342</v>
      </c>
      <c r="BE165" s="239">
        <f>IF(N165="základní",J165,0)</f>
        <v>0</v>
      </c>
      <c r="BF165" s="239">
        <f>IF(N165="snížená",J165,0)</f>
        <v>0</v>
      </c>
      <c r="BG165" s="239">
        <f>IF(N165="zákl. přenesená",J165,0)</f>
        <v>0</v>
      </c>
      <c r="BH165" s="239">
        <f>IF(N165="sníž. přenesená",J165,0)</f>
        <v>0</v>
      </c>
      <c r="BI165" s="239">
        <f>IF(N165="nulová",J165,0)</f>
        <v>0</v>
      </c>
      <c r="BJ165" s="18" t="s">
        <v>83</v>
      </c>
      <c r="BK165" s="239">
        <f>ROUND(I165*H165,2)</f>
        <v>0</v>
      </c>
      <c r="BL165" s="18" t="s">
        <v>895</v>
      </c>
      <c r="BM165" s="238" t="s">
        <v>5529</v>
      </c>
    </row>
    <row r="166" s="2" customFormat="1">
      <c r="A166" s="39"/>
      <c r="B166" s="40"/>
      <c r="C166" s="41"/>
      <c r="D166" s="240" t="s">
        <v>349</v>
      </c>
      <c r="E166" s="41"/>
      <c r="F166" s="241" t="s">
        <v>4453</v>
      </c>
      <c r="G166" s="41"/>
      <c r="H166" s="41"/>
      <c r="I166" s="242"/>
      <c r="J166" s="41"/>
      <c r="K166" s="41"/>
      <c r="L166" s="45"/>
      <c r="M166" s="243"/>
      <c r="N166" s="244"/>
      <c r="O166" s="92"/>
      <c r="P166" s="92"/>
      <c r="Q166" s="92"/>
      <c r="R166" s="92"/>
      <c r="S166" s="92"/>
      <c r="T166" s="93"/>
      <c r="U166" s="39"/>
      <c r="V166" s="39"/>
      <c r="W166" s="39"/>
      <c r="X166" s="39"/>
      <c r="Y166" s="39"/>
      <c r="Z166" s="39"/>
      <c r="AA166" s="39"/>
      <c r="AB166" s="39"/>
      <c r="AC166" s="39"/>
      <c r="AD166" s="39"/>
      <c r="AE166" s="39"/>
      <c r="AT166" s="18" t="s">
        <v>349</v>
      </c>
      <c r="AU166" s="18" t="s">
        <v>85</v>
      </c>
    </row>
    <row r="167" s="2" customFormat="1" ht="16.5" customHeight="1">
      <c r="A167" s="39"/>
      <c r="B167" s="40"/>
      <c r="C167" s="227" t="s">
        <v>606</v>
      </c>
      <c r="D167" s="227" t="s">
        <v>343</v>
      </c>
      <c r="E167" s="228" t="s">
        <v>4455</v>
      </c>
      <c r="F167" s="229" t="s">
        <v>4456</v>
      </c>
      <c r="G167" s="230" t="s">
        <v>543</v>
      </c>
      <c r="H167" s="231">
        <v>70</v>
      </c>
      <c r="I167" s="232"/>
      <c r="J167" s="233">
        <f>ROUND(I167*H167,2)</f>
        <v>0</v>
      </c>
      <c r="K167" s="229" t="s">
        <v>1</v>
      </c>
      <c r="L167" s="45"/>
      <c r="M167" s="234" t="s">
        <v>1</v>
      </c>
      <c r="N167" s="235" t="s">
        <v>41</v>
      </c>
      <c r="O167" s="92"/>
      <c r="P167" s="236">
        <f>O167*H167</f>
        <v>0</v>
      </c>
      <c r="Q167" s="236">
        <v>0</v>
      </c>
      <c r="R167" s="236">
        <f>Q167*H167</f>
        <v>0</v>
      </c>
      <c r="S167" s="236">
        <v>0</v>
      </c>
      <c r="T167" s="237">
        <f>S167*H167</f>
        <v>0</v>
      </c>
      <c r="U167" s="39"/>
      <c r="V167" s="39"/>
      <c r="W167" s="39"/>
      <c r="X167" s="39"/>
      <c r="Y167" s="39"/>
      <c r="Z167" s="39"/>
      <c r="AA167" s="39"/>
      <c r="AB167" s="39"/>
      <c r="AC167" s="39"/>
      <c r="AD167" s="39"/>
      <c r="AE167" s="39"/>
      <c r="AR167" s="238" t="s">
        <v>895</v>
      </c>
      <c r="AT167" s="238" t="s">
        <v>343</v>
      </c>
      <c r="AU167" s="238" t="s">
        <v>85</v>
      </c>
      <c r="AY167" s="18" t="s">
        <v>342</v>
      </c>
      <c r="BE167" s="239">
        <f>IF(N167="základní",J167,0)</f>
        <v>0</v>
      </c>
      <c r="BF167" s="239">
        <f>IF(N167="snížená",J167,0)</f>
        <v>0</v>
      </c>
      <c r="BG167" s="239">
        <f>IF(N167="zákl. přenesená",J167,0)</f>
        <v>0</v>
      </c>
      <c r="BH167" s="239">
        <f>IF(N167="sníž. přenesená",J167,0)</f>
        <v>0</v>
      </c>
      <c r="BI167" s="239">
        <f>IF(N167="nulová",J167,0)</f>
        <v>0</v>
      </c>
      <c r="BJ167" s="18" t="s">
        <v>83</v>
      </c>
      <c r="BK167" s="239">
        <f>ROUND(I167*H167,2)</f>
        <v>0</v>
      </c>
      <c r="BL167" s="18" t="s">
        <v>895</v>
      </c>
      <c r="BM167" s="238" t="s">
        <v>5530</v>
      </c>
    </row>
    <row r="168" s="2" customFormat="1">
      <c r="A168" s="39"/>
      <c r="B168" s="40"/>
      <c r="C168" s="41"/>
      <c r="D168" s="240" t="s">
        <v>349</v>
      </c>
      <c r="E168" s="41"/>
      <c r="F168" s="241" t="s">
        <v>4456</v>
      </c>
      <c r="G168" s="41"/>
      <c r="H168" s="41"/>
      <c r="I168" s="242"/>
      <c r="J168" s="41"/>
      <c r="K168" s="41"/>
      <c r="L168" s="45"/>
      <c r="M168" s="243"/>
      <c r="N168" s="244"/>
      <c r="O168" s="92"/>
      <c r="P168" s="92"/>
      <c r="Q168" s="92"/>
      <c r="R168" s="92"/>
      <c r="S168" s="92"/>
      <c r="T168" s="93"/>
      <c r="U168" s="39"/>
      <c r="V168" s="39"/>
      <c r="W168" s="39"/>
      <c r="X168" s="39"/>
      <c r="Y168" s="39"/>
      <c r="Z168" s="39"/>
      <c r="AA168" s="39"/>
      <c r="AB168" s="39"/>
      <c r="AC168" s="39"/>
      <c r="AD168" s="39"/>
      <c r="AE168" s="39"/>
      <c r="AT168" s="18" t="s">
        <v>349</v>
      </c>
      <c r="AU168" s="18" t="s">
        <v>85</v>
      </c>
    </row>
    <row r="169" s="2" customFormat="1" ht="16.5" customHeight="1">
      <c r="A169" s="39"/>
      <c r="B169" s="40"/>
      <c r="C169" s="227" t="s">
        <v>613</v>
      </c>
      <c r="D169" s="227" t="s">
        <v>343</v>
      </c>
      <c r="E169" s="228" t="s">
        <v>4464</v>
      </c>
      <c r="F169" s="229" t="s">
        <v>4465</v>
      </c>
      <c r="G169" s="230" t="s">
        <v>543</v>
      </c>
      <c r="H169" s="231">
        <v>64</v>
      </c>
      <c r="I169" s="232"/>
      <c r="J169" s="233">
        <f>ROUND(I169*H169,2)</f>
        <v>0</v>
      </c>
      <c r="K169" s="229" t="s">
        <v>1</v>
      </c>
      <c r="L169" s="45"/>
      <c r="M169" s="234" t="s">
        <v>1</v>
      </c>
      <c r="N169" s="235" t="s">
        <v>41</v>
      </c>
      <c r="O169" s="92"/>
      <c r="P169" s="236">
        <f>O169*H169</f>
        <v>0</v>
      </c>
      <c r="Q169" s="236">
        <v>0</v>
      </c>
      <c r="R169" s="236">
        <f>Q169*H169</f>
        <v>0</v>
      </c>
      <c r="S169" s="236">
        <v>0</v>
      </c>
      <c r="T169" s="237">
        <f>S169*H169</f>
        <v>0</v>
      </c>
      <c r="U169" s="39"/>
      <c r="V169" s="39"/>
      <c r="W169" s="39"/>
      <c r="X169" s="39"/>
      <c r="Y169" s="39"/>
      <c r="Z169" s="39"/>
      <c r="AA169" s="39"/>
      <c r="AB169" s="39"/>
      <c r="AC169" s="39"/>
      <c r="AD169" s="39"/>
      <c r="AE169" s="39"/>
      <c r="AR169" s="238" t="s">
        <v>895</v>
      </c>
      <c r="AT169" s="238" t="s">
        <v>343</v>
      </c>
      <c r="AU169" s="238" t="s">
        <v>85</v>
      </c>
      <c r="AY169" s="18" t="s">
        <v>342</v>
      </c>
      <c r="BE169" s="239">
        <f>IF(N169="základní",J169,0)</f>
        <v>0</v>
      </c>
      <c r="BF169" s="239">
        <f>IF(N169="snížená",J169,0)</f>
        <v>0</v>
      </c>
      <c r="BG169" s="239">
        <f>IF(N169="zákl. přenesená",J169,0)</f>
        <v>0</v>
      </c>
      <c r="BH169" s="239">
        <f>IF(N169="sníž. přenesená",J169,0)</f>
        <v>0</v>
      </c>
      <c r="BI169" s="239">
        <f>IF(N169="nulová",J169,0)</f>
        <v>0</v>
      </c>
      <c r="BJ169" s="18" t="s">
        <v>83</v>
      </c>
      <c r="BK169" s="239">
        <f>ROUND(I169*H169,2)</f>
        <v>0</v>
      </c>
      <c r="BL169" s="18" t="s">
        <v>895</v>
      </c>
      <c r="BM169" s="238" t="s">
        <v>5531</v>
      </c>
    </row>
    <row r="170" s="2" customFormat="1">
      <c r="A170" s="39"/>
      <c r="B170" s="40"/>
      <c r="C170" s="41"/>
      <c r="D170" s="240" t="s">
        <v>349</v>
      </c>
      <c r="E170" s="41"/>
      <c r="F170" s="241" t="s">
        <v>4465</v>
      </c>
      <c r="G170" s="41"/>
      <c r="H170" s="41"/>
      <c r="I170" s="242"/>
      <c r="J170" s="41"/>
      <c r="K170" s="41"/>
      <c r="L170" s="45"/>
      <c r="M170" s="243"/>
      <c r="N170" s="244"/>
      <c r="O170" s="92"/>
      <c r="P170" s="92"/>
      <c r="Q170" s="92"/>
      <c r="R170" s="92"/>
      <c r="S170" s="92"/>
      <c r="T170" s="93"/>
      <c r="U170" s="39"/>
      <c r="V170" s="39"/>
      <c r="W170" s="39"/>
      <c r="X170" s="39"/>
      <c r="Y170" s="39"/>
      <c r="Z170" s="39"/>
      <c r="AA170" s="39"/>
      <c r="AB170" s="39"/>
      <c r="AC170" s="39"/>
      <c r="AD170" s="39"/>
      <c r="AE170" s="39"/>
      <c r="AT170" s="18" t="s">
        <v>349</v>
      </c>
      <c r="AU170" s="18" t="s">
        <v>85</v>
      </c>
    </row>
    <row r="171" s="2" customFormat="1" ht="16.5" customHeight="1">
      <c r="A171" s="39"/>
      <c r="B171" s="40"/>
      <c r="C171" s="227" t="s">
        <v>7</v>
      </c>
      <c r="D171" s="227" t="s">
        <v>343</v>
      </c>
      <c r="E171" s="228" t="s">
        <v>4467</v>
      </c>
      <c r="F171" s="229" t="s">
        <v>4468</v>
      </c>
      <c r="G171" s="230" t="s">
        <v>543</v>
      </c>
      <c r="H171" s="231">
        <v>64</v>
      </c>
      <c r="I171" s="232"/>
      <c r="J171" s="233">
        <f>ROUND(I171*H171,2)</f>
        <v>0</v>
      </c>
      <c r="K171" s="229" t="s">
        <v>1</v>
      </c>
      <c r="L171" s="45"/>
      <c r="M171" s="234" t="s">
        <v>1</v>
      </c>
      <c r="N171" s="235" t="s">
        <v>41</v>
      </c>
      <c r="O171" s="92"/>
      <c r="P171" s="236">
        <f>O171*H171</f>
        <v>0</v>
      </c>
      <c r="Q171" s="236">
        <v>0</v>
      </c>
      <c r="R171" s="236">
        <f>Q171*H171</f>
        <v>0</v>
      </c>
      <c r="S171" s="236">
        <v>0</v>
      </c>
      <c r="T171" s="237">
        <f>S171*H171</f>
        <v>0</v>
      </c>
      <c r="U171" s="39"/>
      <c r="V171" s="39"/>
      <c r="W171" s="39"/>
      <c r="X171" s="39"/>
      <c r="Y171" s="39"/>
      <c r="Z171" s="39"/>
      <c r="AA171" s="39"/>
      <c r="AB171" s="39"/>
      <c r="AC171" s="39"/>
      <c r="AD171" s="39"/>
      <c r="AE171" s="39"/>
      <c r="AR171" s="238" t="s">
        <v>895</v>
      </c>
      <c r="AT171" s="238" t="s">
        <v>343</v>
      </c>
      <c r="AU171" s="238" t="s">
        <v>85</v>
      </c>
      <c r="AY171" s="18" t="s">
        <v>342</v>
      </c>
      <c r="BE171" s="239">
        <f>IF(N171="základní",J171,0)</f>
        <v>0</v>
      </c>
      <c r="BF171" s="239">
        <f>IF(N171="snížená",J171,0)</f>
        <v>0</v>
      </c>
      <c r="BG171" s="239">
        <f>IF(N171="zákl. přenesená",J171,0)</f>
        <v>0</v>
      </c>
      <c r="BH171" s="239">
        <f>IF(N171="sníž. přenesená",J171,0)</f>
        <v>0</v>
      </c>
      <c r="BI171" s="239">
        <f>IF(N171="nulová",J171,0)</f>
        <v>0</v>
      </c>
      <c r="BJ171" s="18" t="s">
        <v>83</v>
      </c>
      <c r="BK171" s="239">
        <f>ROUND(I171*H171,2)</f>
        <v>0</v>
      </c>
      <c r="BL171" s="18" t="s">
        <v>895</v>
      </c>
      <c r="BM171" s="238" t="s">
        <v>5532</v>
      </c>
    </row>
    <row r="172" s="2" customFormat="1">
      <c r="A172" s="39"/>
      <c r="B172" s="40"/>
      <c r="C172" s="41"/>
      <c r="D172" s="240" t="s">
        <v>349</v>
      </c>
      <c r="E172" s="41"/>
      <c r="F172" s="241" t="s">
        <v>4468</v>
      </c>
      <c r="G172" s="41"/>
      <c r="H172" s="41"/>
      <c r="I172" s="242"/>
      <c r="J172" s="41"/>
      <c r="K172" s="41"/>
      <c r="L172" s="45"/>
      <c r="M172" s="243"/>
      <c r="N172" s="244"/>
      <c r="O172" s="92"/>
      <c r="P172" s="92"/>
      <c r="Q172" s="92"/>
      <c r="R172" s="92"/>
      <c r="S172" s="92"/>
      <c r="T172" s="93"/>
      <c r="U172" s="39"/>
      <c r="V172" s="39"/>
      <c r="W172" s="39"/>
      <c r="X172" s="39"/>
      <c r="Y172" s="39"/>
      <c r="Z172" s="39"/>
      <c r="AA172" s="39"/>
      <c r="AB172" s="39"/>
      <c r="AC172" s="39"/>
      <c r="AD172" s="39"/>
      <c r="AE172" s="39"/>
      <c r="AT172" s="18" t="s">
        <v>349</v>
      </c>
      <c r="AU172" s="18" t="s">
        <v>85</v>
      </c>
    </row>
    <row r="173" s="2" customFormat="1" ht="16.5" customHeight="1">
      <c r="A173" s="39"/>
      <c r="B173" s="40"/>
      <c r="C173" s="227" t="s">
        <v>626</v>
      </c>
      <c r="D173" s="227" t="s">
        <v>343</v>
      </c>
      <c r="E173" s="228" t="s">
        <v>4377</v>
      </c>
      <c r="F173" s="229" t="s">
        <v>4492</v>
      </c>
      <c r="G173" s="230" t="s">
        <v>562</v>
      </c>
      <c r="H173" s="231">
        <v>4</v>
      </c>
      <c r="I173" s="232"/>
      <c r="J173" s="233">
        <f>ROUND(I173*H173,2)</f>
        <v>0</v>
      </c>
      <c r="K173" s="229" t="s">
        <v>1</v>
      </c>
      <c r="L173" s="45"/>
      <c r="M173" s="234" t="s">
        <v>1</v>
      </c>
      <c r="N173" s="235" t="s">
        <v>41</v>
      </c>
      <c r="O173" s="92"/>
      <c r="P173" s="236">
        <f>O173*H173</f>
        <v>0</v>
      </c>
      <c r="Q173" s="236">
        <v>0</v>
      </c>
      <c r="R173" s="236">
        <f>Q173*H173</f>
        <v>0</v>
      </c>
      <c r="S173" s="236">
        <v>0</v>
      </c>
      <c r="T173" s="237">
        <f>S173*H173</f>
        <v>0</v>
      </c>
      <c r="U173" s="39"/>
      <c r="V173" s="39"/>
      <c r="W173" s="39"/>
      <c r="X173" s="39"/>
      <c r="Y173" s="39"/>
      <c r="Z173" s="39"/>
      <c r="AA173" s="39"/>
      <c r="AB173" s="39"/>
      <c r="AC173" s="39"/>
      <c r="AD173" s="39"/>
      <c r="AE173" s="39"/>
      <c r="AR173" s="238" t="s">
        <v>895</v>
      </c>
      <c r="AT173" s="238" t="s">
        <v>343</v>
      </c>
      <c r="AU173" s="238" t="s">
        <v>85</v>
      </c>
      <c r="AY173" s="18" t="s">
        <v>342</v>
      </c>
      <c r="BE173" s="239">
        <f>IF(N173="základní",J173,0)</f>
        <v>0</v>
      </c>
      <c r="BF173" s="239">
        <f>IF(N173="snížená",J173,0)</f>
        <v>0</v>
      </c>
      <c r="BG173" s="239">
        <f>IF(N173="zákl. přenesená",J173,0)</f>
        <v>0</v>
      </c>
      <c r="BH173" s="239">
        <f>IF(N173="sníž. přenesená",J173,0)</f>
        <v>0</v>
      </c>
      <c r="BI173" s="239">
        <f>IF(N173="nulová",J173,0)</f>
        <v>0</v>
      </c>
      <c r="BJ173" s="18" t="s">
        <v>83</v>
      </c>
      <c r="BK173" s="239">
        <f>ROUND(I173*H173,2)</f>
        <v>0</v>
      </c>
      <c r="BL173" s="18" t="s">
        <v>895</v>
      </c>
      <c r="BM173" s="238" t="s">
        <v>5533</v>
      </c>
    </row>
    <row r="174" s="2" customFormat="1">
      <c r="A174" s="39"/>
      <c r="B174" s="40"/>
      <c r="C174" s="41"/>
      <c r="D174" s="240" t="s">
        <v>349</v>
      </c>
      <c r="E174" s="41"/>
      <c r="F174" s="241" t="s">
        <v>4492</v>
      </c>
      <c r="G174" s="41"/>
      <c r="H174" s="41"/>
      <c r="I174" s="242"/>
      <c r="J174" s="41"/>
      <c r="K174" s="41"/>
      <c r="L174" s="45"/>
      <c r="M174" s="243"/>
      <c r="N174" s="244"/>
      <c r="O174" s="92"/>
      <c r="P174" s="92"/>
      <c r="Q174" s="92"/>
      <c r="R174" s="92"/>
      <c r="S174" s="92"/>
      <c r="T174" s="93"/>
      <c r="U174" s="39"/>
      <c r="V174" s="39"/>
      <c r="W174" s="39"/>
      <c r="X174" s="39"/>
      <c r="Y174" s="39"/>
      <c r="Z174" s="39"/>
      <c r="AA174" s="39"/>
      <c r="AB174" s="39"/>
      <c r="AC174" s="39"/>
      <c r="AD174" s="39"/>
      <c r="AE174" s="39"/>
      <c r="AT174" s="18" t="s">
        <v>349</v>
      </c>
      <c r="AU174" s="18" t="s">
        <v>85</v>
      </c>
    </row>
    <row r="175" s="2" customFormat="1" ht="16.5" customHeight="1">
      <c r="A175" s="39"/>
      <c r="B175" s="40"/>
      <c r="C175" s="227" t="s">
        <v>632</v>
      </c>
      <c r="D175" s="227" t="s">
        <v>343</v>
      </c>
      <c r="E175" s="228" t="s">
        <v>4380</v>
      </c>
      <c r="F175" s="229" t="s">
        <v>4495</v>
      </c>
      <c r="G175" s="230" t="s">
        <v>543</v>
      </c>
      <c r="H175" s="231">
        <v>64</v>
      </c>
      <c r="I175" s="232"/>
      <c r="J175" s="233">
        <f>ROUND(I175*H175,2)</f>
        <v>0</v>
      </c>
      <c r="K175" s="229" t="s">
        <v>1</v>
      </c>
      <c r="L175" s="45"/>
      <c r="M175" s="234" t="s">
        <v>1</v>
      </c>
      <c r="N175" s="235" t="s">
        <v>41</v>
      </c>
      <c r="O175" s="92"/>
      <c r="P175" s="236">
        <f>O175*H175</f>
        <v>0</v>
      </c>
      <c r="Q175" s="236">
        <v>0</v>
      </c>
      <c r="R175" s="236">
        <f>Q175*H175</f>
        <v>0</v>
      </c>
      <c r="S175" s="236">
        <v>0</v>
      </c>
      <c r="T175" s="237">
        <f>S175*H175</f>
        <v>0</v>
      </c>
      <c r="U175" s="39"/>
      <c r="V175" s="39"/>
      <c r="W175" s="39"/>
      <c r="X175" s="39"/>
      <c r="Y175" s="39"/>
      <c r="Z175" s="39"/>
      <c r="AA175" s="39"/>
      <c r="AB175" s="39"/>
      <c r="AC175" s="39"/>
      <c r="AD175" s="39"/>
      <c r="AE175" s="39"/>
      <c r="AR175" s="238" t="s">
        <v>895</v>
      </c>
      <c r="AT175" s="238" t="s">
        <v>343</v>
      </c>
      <c r="AU175" s="238" t="s">
        <v>85</v>
      </c>
      <c r="AY175" s="18" t="s">
        <v>342</v>
      </c>
      <c r="BE175" s="239">
        <f>IF(N175="základní",J175,0)</f>
        <v>0</v>
      </c>
      <c r="BF175" s="239">
        <f>IF(N175="snížená",J175,0)</f>
        <v>0</v>
      </c>
      <c r="BG175" s="239">
        <f>IF(N175="zákl. přenesená",J175,0)</f>
        <v>0</v>
      </c>
      <c r="BH175" s="239">
        <f>IF(N175="sníž. přenesená",J175,0)</f>
        <v>0</v>
      </c>
      <c r="BI175" s="239">
        <f>IF(N175="nulová",J175,0)</f>
        <v>0</v>
      </c>
      <c r="BJ175" s="18" t="s">
        <v>83</v>
      </c>
      <c r="BK175" s="239">
        <f>ROUND(I175*H175,2)</f>
        <v>0</v>
      </c>
      <c r="BL175" s="18" t="s">
        <v>895</v>
      </c>
      <c r="BM175" s="238" t="s">
        <v>5534</v>
      </c>
    </row>
    <row r="176" s="2" customFormat="1">
      <c r="A176" s="39"/>
      <c r="B176" s="40"/>
      <c r="C176" s="41"/>
      <c r="D176" s="240" t="s">
        <v>349</v>
      </c>
      <c r="E176" s="41"/>
      <c r="F176" s="241" t="s">
        <v>4495</v>
      </c>
      <c r="G176" s="41"/>
      <c r="H176" s="41"/>
      <c r="I176" s="242"/>
      <c r="J176" s="41"/>
      <c r="K176" s="41"/>
      <c r="L176" s="45"/>
      <c r="M176" s="243"/>
      <c r="N176" s="244"/>
      <c r="O176" s="92"/>
      <c r="P176" s="92"/>
      <c r="Q176" s="92"/>
      <c r="R176" s="92"/>
      <c r="S176" s="92"/>
      <c r="T176" s="93"/>
      <c r="U176" s="39"/>
      <c r="V176" s="39"/>
      <c r="W176" s="39"/>
      <c r="X176" s="39"/>
      <c r="Y176" s="39"/>
      <c r="Z176" s="39"/>
      <c r="AA176" s="39"/>
      <c r="AB176" s="39"/>
      <c r="AC176" s="39"/>
      <c r="AD176" s="39"/>
      <c r="AE176" s="39"/>
      <c r="AT176" s="18" t="s">
        <v>349</v>
      </c>
      <c r="AU176" s="18" t="s">
        <v>85</v>
      </c>
    </row>
    <row r="177" s="2" customFormat="1" ht="16.5" customHeight="1">
      <c r="A177" s="39"/>
      <c r="B177" s="40"/>
      <c r="C177" s="227" t="s">
        <v>639</v>
      </c>
      <c r="D177" s="227" t="s">
        <v>343</v>
      </c>
      <c r="E177" s="228" t="s">
        <v>4383</v>
      </c>
      <c r="F177" s="229" t="s">
        <v>4498</v>
      </c>
      <c r="G177" s="230" t="s">
        <v>543</v>
      </c>
      <c r="H177" s="231">
        <v>64</v>
      </c>
      <c r="I177" s="232"/>
      <c r="J177" s="233">
        <f>ROUND(I177*H177,2)</f>
        <v>0</v>
      </c>
      <c r="K177" s="229" t="s">
        <v>1</v>
      </c>
      <c r="L177" s="45"/>
      <c r="M177" s="234" t="s">
        <v>1</v>
      </c>
      <c r="N177" s="235" t="s">
        <v>41</v>
      </c>
      <c r="O177" s="92"/>
      <c r="P177" s="236">
        <f>O177*H177</f>
        <v>0</v>
      </c>
      <c r="Q177" s="236">
        <v>0</v>
      </c>
      <c r="R177" s="236">
        <f>Q177*H177</f>
        <v>0</v>
      </c>
      <c r="S177" s="236">
        <v>0</v>
      </c>
      <c r="T177" s="237">
        <f>S177*H177</f>
        <v>0</v>
      </c>
      <c r="U177" s="39"/>
      <c r="V177" s="39"/>
      <c r="W177" s="39"/>
      <c r="X177" s="39"/>
      <c r="Y177" s="39"/>
      <c r="Z177" s="39"/>
      <c r="AA177" s="39"/>
      <c r="AB177" s="39"/>
      <c r="AC177" s="39"/>
      <c r="AD177" s="39"/>
      <c r="AE177" s="39"/>
      <c r="AR177" s="238" t="s">
        <v>895</v>
      </c>
      <c r="AT177" s="238" t="s">
        <v>343</v>
      </c>
      <c r="AU177" s="238" t="s">
        <v>85</v>
      </c>
      <c r="AY177" s="18" t="s">
        <v>342</v>
      </c>
      <c r="BE177" s="239">
        <f>IF(N177="základní",J177,0)</f>
        <v>0</v>
      </c>
      <c r="BF177" s="239">
        <f>IF(N177="snížená",J177,0)</f>
        <v>0</v>
      </c>
      <c r="BG177" s="239">
        <f>IF(N177="zákl. přenesená",J177,0)</f>
        <v>0</v>
      </c>
      <c r="BH177" s="239">
        <f>IF(N177="sníž. přenesená",J177,0)</f>
        <v>0</v>
      </c>
      <c r="BI177" s="239">
        <f>IF(N177="nulová",J177,0)</f>
        <v>0</v>
      </c>
      <c r="BJ177" s="18" t="s">
        <v>83</v>
      </c>
      <c r="BK177" s="239">
        <f>ROUND(I177*H177,2)</f>
        <v>0</v>
      </c>
      <c r="BL177" s="18" t="s">
        <v>895</v>
      </c>
      <c r="BM177" s="238" t="s">
        <v>5535</v>
      </c>
    </row>
    <row r="178" s="2" customFormat="1">
      <c r="A178" s="39"/>
      <c r="B178" s="40"/>
      <c r="C178" s="41"/>
      <c r="D178" s="240" t="s">
        <v>349</v>
      </c>
      <c r="E178" s="41"/>
      <c r="F178" s="241" t="s">
        <v>4498</v>
      </c>
      <c r="G178" s="41"/>
      <c r="H178" s="41"/>
      <c r="I178" s="242"/>
      <c r="J178" s="41"/>
      <c r="K178" s="41"/>
      <c r="L178" s="45"/>
      <c r="M178" s="248"/>
      <c r="N178" s="249"/>
      <c r="O178" s="250"/>
      <c r="P178" s="250"/>
      <c r="Q178" s="250"/>
      <c r="R178" s="250"/>
      <c r="S178" s="250"/>
      <c r="T178" s="251"/>
      <c r="U178" s="39"/>
      <c r="V178" s="39"/>
      <c r="W178" s="39"/>
      <c r="X178" s="39"/>
      <c r="Y178" s="39"/>
      <c r="Z178" s="39"/>
      <c r="AA178" s="39"/>
      <c r="AB178" s="39"/>
      <c r="AC178" s="39"/>
      <c r="AD178" s="39"/>
      <c r="AE178" s="39"/>
      <c r="AT178" s="18" t="s">
        <v>349</v>
      </c>
      <c r="AU178" s="18" t="s">
        <v>85</v>
      </c>
    </row>
    <row r="179" s="2" customFormat="1" ht="6.96" customHeight="1">
      <c r="A179" s="39"/>
      <c r="B179" s="67"/>
      <c r="C179" s="68"/>
      <c r="D179" s="68"/>
      <c r="E179" s="68"/>
      <c r="F179" s="68"/>
      <c r="G179" s="68"/>
      <c r="H179" s="68"/>
      <c r="I179" s="68"/>
      <c r="J179" s="68"/>
      <c r="K179" s="68"/>
      <c r="L179" s="45"/>
      <c r="M179" s="39"/>
      <c r="O179" s="39"/>
      <c r="P179" s="39"/>
      <c r="Q179" s="39"/>
      <c r="R179" s="39"/>
      <c r="S179" s="39"/>
      <c r="T179" s="39"/>
      <c r="U179" s="39"/>
      <c r="V179" s="39"/>
      <c r="W179" s="39"/>
      <c r="X179" s="39"/>
      <c r="Y179" s="39"/>
      <c r="Z179" s="39"/>
      <c r="AA179" s="39"/>
      <c r="AB179" s="39"/>
      <c r="AC179" s="39"/>
      <c r="AD179" s="39"/>
      <c r="AE179" s="39"/>
    </row>
  </sheetData>
  <sheetProtection sheet="1" autoFilter="0" formatColumns="0" formatRows="0" objects="1" scenarios="1" spinCount="100000" saltValue="t/A6nSV2Ko12kVt0kqJJYtArWr1cde9FNqG5sIEaZdlz+B/00Cr8vwnVCWjRJDurzX/vEm74nkSyVN9P5YcKQg==" hashValue="BeH1SiH/nsxaNl47BAZNxBRY7OWJc/7BxxWGA2PxSDEEK5iE+vOJYbBcfjQ20BkRWLvw0c/whQqfJNicUir5Hw==" algorithmName="SHA-512" password="CC35"/>
  <autoFilter ref="C126:K178"/>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258</v>
      </c>
    </row>
    <row r="3" s="1" customFormat="1" ht="6.96" customHeight="1">
      <c r="B3" s="148"/>
      <c r="C3" s="149"/>
      <c r="D3" s="149"/>
      <c r="E3" s="149"/>
      <c r="F3" s="149"/>
      <c r="G3" s="149"/>
      <c r="H3" s="149"/>
      <c r="I3" s="149"/>
      <c r="J3" s="149"/>
      <c r="K3" s="149"/>
      <c r="L3" s="21"/>
      <c r="AT3" s="18" t="s">
        <v>85</v>
      </c>
    </row>
    <row r="4" s="1" customFormat="1" ht="24.96" customHeight="1">
      <c r="B4" s="21"/>
      <c r="D4" s="150" t="s">
        <v>309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II/610 TUŘICE - KBEL (BENÁTKY NAD JIZEROU, PRŮTAH)</v>
      </c>
      <c r="F7" s="152"/>
      <c r="G7" s="152"/>
      <c r="H7" s="152"/>
      <c r="L7" s="21"/>
    </row>
    <row r="8">
      <c r="B8" s="21"/>
      <c r="D8" s="152" t="s">
        <v>310</v>
      </c>
      <c r="L8" s="21"/>
    </row>
    <row r="9" s="1" customFormat="1" ht="16.5" customHeight="1">
      <c r="B9" s="21"/>
      <c r="E9" s="153" t="s">
        <v>5080</v>
      </c>
      <c r="F9" s="1"/>
      <c r="G9" s="1"/>
      <c r="H9" s="1"/>
      <c r="L9" s="21"/>
    </row>
    <row r="10" s="1" customFormat="1" ht="12" customHeight="1">
      <c r="B10" s="21"/>
      <c r="D10" s="152" t="s">
        <v>312</v>
      </c>
      <c r="L10" s="21"/>
    </row>
    <row r="11" s="2" customFormat="1" ht="16.5" customHeight="1">
      <c r="A11" s="39"/>
      <c r="B11" s="45"/>
      <c r="C11" s="39"/>
      <c r="D11" s="39"/>
      <c r="E11" s="154" t="s">
        <v>5536</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314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5537</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15. 12. 2023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2"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36</v>
      </c>
      <c r="E34" s="39"/>
      <c r="F34" s="39"/>
      <c r="G34" s="39"/>
      <c r="H34" s="39"/>
      <c r="I34" s="39"/>
      <c r="J34" s="163">
        <f>ROUND(J127,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38</v>
      </c>
      <c r="G36" s="39"/>
      <c r="H36" s="39"/>
      <c r="I36" s="164" t="s">
        <v>37</v>
      </c>
      <c r="J36" s="164" t="s">
        <v>39</v>
      </c>
      <c r="K36" s="39"/>
      <c r="L36" s="64"/>
      <c r="S36" s="39"/>
      <c r="T36" s="39"/>
      <c r="U36" s="39"/>
      <c r="V36" s="39"/>
      <c r="W36" s="39"/>
      <c r="X36" s="39"/>
      <c r="Y36" s="39"/>
      <c r="Z36" s="39"/>
      <c r="AA36" s="39"/>
      <c r="AB36" s="39"/>
      <c r="AC36" s="39"/>
      <c r="AD36" s="39"/>
      <c r="AE36" s="39"/>
    </row>
    <row r="37" s="2" customFormat="1" ht="14.4" customHeight="1">
      <c r="A37" s="39"/>
      <c r="B37" s="45"/>
      <c r="C37" s="39"/>
      <c r="D37" s="154" t="s">
        <v>40</v>
      </c>
      <c r="E37" s="152" t="s">
        <v>41</v>
      </c>
      <c r="F37" s="165">
        <f>ROUND((SUM(BE127:BE178)),  2)</f>
        <v>0</v>
      </c>
      <c r="G37" s="39"/>
      <c r="H37" s="39"/>
      <c r="I37" s="166">
        <v>0.20999999999999999</v>
      </c>
      <c r="J37" s="165">
        <f>ROUND(((SUM(BE127:BE178))*I37),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ROUND((SUM(BF127:BF178)),  2)</f>
        <v>0</v>
      </c>
      <c r="G38" s="39"/>
      <c r="H38" s="39"/>
      <c r="I38" s="166">
        <v>0.14999999999999999</v>
      </c>
      <c r="J38" s="165">
        <f>ROUND(((SUM(BF127:BF178))*I38),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ROUND((SUM(BG127:BG178)),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ROUND((SUM(BH127:BH178)),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ROUND((SUM(BI127:BI178)),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316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II/610 TUŘICE - KBEL (BENÁTKY NAD JIZEROU, PRŮTAH)</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310</v>
      </c>
      <c r="D86" s="23"/>
      <c r="E86" s="23"/>
      <c r="F86" s="23"/>
      <c r="G86" s="23"/>
      <c r="H86" s="23"/>
      <c r="I86" s="23"/>
      <c r="J86" s="23"/>
      <c r="K86" s="23"/>
      <c r="L86" s="21"/>
    </row>
    <row r="87" s="1" customFormat="1" ht="16.5" customHeight="1">
      <c r="B87" s="22"/>
      <c r="C87" s="23"/>
      <c r="D87" s="23"/>
      <c r="E87" s="185" t="s">
        <v>5080</v>
      </c>
      <c r="F87" s="23"/>
      <c r="G87" s="23"/>
      <c r="H87" s="23"/>
      <c r="I87" s="23"/>
      <c r="J87" s="23"/>
      <c r="K87" s="23"/>
      <c r="L87" s="21"/>
    </row>
    <row r="88" s="1" customFormat="1" ht="12" customHeight="1">
      <c r="B88" s="22"/>
      <c r="C88" s="33" t="s">
        <v>312</v>
      </c>
      <c r="D88" s="23"/>
      <c r="E88" s="23"/>
      <c r="F88" s="23"/>
      <c r="G88" s="23"/>
      <c r="H88" s="23"/>
      <c r="I88" s="23"/>
      <c r="J88" s="23"/>
      <c r="K88" s="23"/>
      <c r="L88" s="21"/>
    </row>
    <row r="89" s="2" customFormat="1" ht="16.5" customHeight="1">
      <c r="A89" s="39"/>
      <c r="B89" s="40"/>
      <c r="C89" s="41"/>
      <c r="D89" s="41"/>
      <c r="E89" s="186" t="s">
        <v>5536</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314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801.1 - Okružní křižovatka Na Burse - Sadové a související úpravy</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15. 12. 2023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KSÚS Středočeského kraje</v>
      </c>
      <c r="G95" s="41"/>
      <c r="H95" s="41"/>
      <c r="I95" s="33" t="s">
        <v>30</v>
      </c>
      <c r="J95" s="37" t="str">
        <f>E25</f>
        <v>Valbek spol.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317</v>
      </c>
      <c r="D98" s="188"/>
      <c r="E98" s="188"/>
      <c r="F98" s="188"/>
      <c r="G98" s="188"/>
      <c r="H98" s="188"/>
      <c r="I98" s="188"/>
      <c r="J98" s="189" t="s">
        <v>318</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319</v>
      </c>
      <c r="D100" s="41"/>
      <c r="E100" s="41"/>
      <c r="F100" s="41"/>
      <c r="G100" s="41"/>
      <c r="H100" s="41"/>
      <c r="I100" s="41"/>
      <c r="J100" s="111">
        <f>J127</f>
        <v>0</v>
      </c>
      <c r="K100" s="41"/>
      <c r="L100" s="64"/>
      <c r="S100" s="39"/>
      <c r="T100" s="39"/>
      <c r="U100" s="39"/>
      <c r="V100" s="39"/>
      <c r="W100" s="39"/>
      <c r="X100" s="39"/>
      <c r="Y100" s="39"/>
      <c r="Z100" s="39"/>
      <c r="AA100" s="39"/>
      <c r="AB100" s="39"/>
      <c r="AC100" s="39"/>
      <c r="AD100" s="39"/>
      <c r="AE100" s="39"/>
      <c r="AU100" s="18" t="s">
        <v>320</v>
      </c>
    </row>
    <row r="101" s="9" customFormat="1" ht="24.96" customHeight="1">
      <c r="A101" s="9"/>
      <c r="B101" s="191"/>
      <c r="C101" s="192"/>
      <c r="D101" s="193" t="s">
        <v>5538</v>
      </c>
      <c r="E101" s="194"/>
      <c r="F101" s="194"/>
      <c r="G101" s="194"/>
      <c r="H101" s="194"/>
      <c r="I101" s="194"/>
      <c r="J101" s="195">
        <f>J128</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5539</v>
      </c>
      <c r="E102" s="194"/>
      <c r="F102" s="194"/>
      <c r="G102" s="194"/>
      <c r="H102" s="194"/>
      <c r="I102" s="194"/>
      <c r="J102" s="195">
        <f>J151</f>
        <v>0</v>
      </c>
      <c r="K102" s="192"/>
      <c r="L102" s="196"/>
      <c r="S102" s="9"/>
      <c r="T102" s="9"/>
      <c r="U102" s="9"/>
      <c r="V102" s="9"/>
      <c r="W102" s="9"/>
      <c r="X102" s="9"/>
      <c r="Y102" s="9"/>
      <c r="Z102" s="9"/>
      <c r="AA102" s="9"/>
      <c r="AB102" s="9"/>
      <c r="AC102" s="9"/>
      <c r="AD102" s="9"/>
      <c r="AE102" s="9"/>
    </row>
    <row r="103" s="9" customFormat="1" ht="24.96" customHeight="1">
      <c r="A103" s="9"/>
      <c r="B103" s="191"/>
      <c r="C103" s="192"/>
      <c r="D103" s="193" t="s">
        <v>5540</v>
      </c>
      <c r="E103" s="194"/>
      <c r="F103" s="194"/>
      <c r="G103" s="194"/>
      <c r="H103" s="194"/>
      <c r="I103" s="194"/>
      <c r="J103" s="195">
        <f>J158</f>
        <v>0</v>
      </c>
      <c r="K103" s="192"/>
      <c r="L103" s="196"/>
      <c r="S103" s="9"/>
      <c r="T103" s="9"/>
      <c r="U103" s="9"/>
      <c r="V103" s="9"/>
      <c r="W103" s="9"/>
      <c r="X103" s="9"/>
      <c r="Y103" s="9"/>
      <c r="Z103" s="9"/>
      <c r="AA103" s="9"/>
      <c r="AB103" s="9"/>
      <c r="AC103" s="9"/>
      <c r="AD103" s="9"/>
      <c r="AE103" s="9"/>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326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185" t="str">
        <f>E7</f>
        <v>II/610 TUŘICE - KBEL (BENÁTKY NAD JIZEROU, PRŮTAH)</v>
      </c>
      <c r="F113" s="33"/>
      <c r="G113" s="33"/>
      <c r="H113" s="33"/>
      <c r="I113" s="41"/>
      <c r="J113" s="41"/>
      <c r="K113" s="41"/>
      <c r="L113" s="64"/>
      <c r="S113" s="39"/>
      <c r="T113" s="39"/>
      <c r="U113" s="39"/>
      <c r="V113" s="39"/>
      <c r="W113" s="39"/>
      <c r="X113" s="39"/>
      <c r="Y113" s="39"/>
      <c r="Z113" s="39"/>
      <c r="AA113" s="39"/>
      <c r="AB113" s="39"/>
      <c r="AC113" s="39"/>
      <c r="AD113" s="39"/>
      <c r="AE113" s="39"/>
    </row>
    <row r="114" s="1" customFormat="1" ht="12" customHeight="1">
      <c r="B114" s="22"/>
      <c r="C114" s="33" t="s">
        <v>310</v>
      </c>
      <c r="D114" s="23"/>
      <c r="E114" s="23"/>
      <c r="F114" s="23"/>
      <c r="G114" s="23"/>
      <c r="H114" s="23"/>
      <c r="I114" s="23"/>
      <c r="J114" s="23"/>
      <c r="K114" s="23"/>
      <c r="L114" s="21"/>
    </row>
    <row r="115" s="1" customFormat="1" ht="16.5" customHeight="1">
      <c r="B115" s="22"/>
      <c r="C115" s="23"/>
      <c r="D115" s="23"/>
      <c r="E115" s="185" t="s">
        <v>5080</v>
      </c>
      <c r="F115" s="23"/>
      <c r="G115" s="23"/>
      <c r="H115" s="23"/>
      <c r="I115" s="23"/>
      <c r="J115" s="23"/>
      <c r="K115" s="23"/>
      <c r="L115" s="21"/>
    </row>
    <row r="116" s="1" customFormat="1" ht="12" customHeight="1">
      <c r="B116" s="22"/>
      <c r="C116" s="33" t="s">
        <v>312</v>
      </c>
      <c r="D116" s="23"/>
      <c r="E116" s="23"/>
      <c r="F116" s="23"/>
      <c r="G116" s="23"/>
      <c r="H116" s="23"/>
      <c r="I116" s="23"/>
      <c r="J116" s="23"/>
      <c r="K116" s="23"/>
      <c r="L116" s="21"/>
    </row>
    <row r="117" s="2" customFormat="1" ht="16.5" customHeight="1">
      <c r="A117" s="39"/>
      <c r="B117" s="40"/>
      <c r="C117" s="41"/>
      <c r="D117" s="41"/>
      <c r="E117" s="186" t="s">
        <v>5536</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314</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77" t="str">
        <f>E13</f>
        <v>801.1 - Okružní křižovatka Na Burse - Sadové a související úpravy</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20</v>
      </c>
      <c r="D121" s="41"/>
      <c r="E121" s="41"/>
      <c r="F121" s="28" t="str">
        <f>F16</f>
        <v xml:space="preserve"> </v>
      </c>
      <c r="G121" s="41"/>
      <c r="H121" s="41"/>
      <c r="I121" s="33" t="s">
        <v>22</v>
      </c>
      <c r="J121" s="80" t="str">
        <f>IF(J16="","",J16)</f>
        <v>15. 12. 2023</v>
      </c>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5.15" customHeight="1">
      <c r="A123" s="39"/>
      <c r="B123" s="40"/>
      <c r="C123" s="33" t="s">
        <v>24</v>
      </c>
      <c r="D123" s="41"/>
      <c r="E123" s="41"/>
      <c r="F123" s="28" t="str">
        <f>E19</f>
        <v>KSÚS Středočeského kraje</v>
      </c>
      <c r="G123" s="41"/>
      <c r="H123" s="41"/>
      <c r="I123" s="33" t="s">
        <v>30</v>
      </c>
      <c r="J123" s="37" t="str">
        <f>E25</f>
        <v>Valbek spol. s.r.o.</v>
      </c>
      <c r="K123" s="41"/>
      <c r="L123" s="64"/>
      <c r="S123" s="39"/>
      <c r="T123" s="39"/>
      <c r="U123" s="39"/>
      <c r="V123" s="39"/>
      <c r="W123" s="39"/>
      <c r="X123" s="39"/>
      <c r="Y123" s="39"/>
      <c r="Z123" s="39"/>
      <c r="AA123" s="39"/>
      <c r="AB123" s="39"/>
      <c r="AC123" s="39"/>
      <c r="AD123" s="39"/>
      <c r="AE123" s="39"/>
    </row>
    <row r="124" s="2" customFormat="1" ht="15.15" customHeight="1">
      <c r="A124" s="39"/>
      <c r="B124" s="40"/>
      <c r="C124" s="33" t="s">
        <v>28</v>
      </c>
      <c r="D124" s="41"/>
      <c r="E124" s="41"/>
      <c r="F124" s="28" t="str">
        <f>IF(E22="","",E22)</f>
        <v>Vyplň údaj</v>
      </c>
      <c r="G124" s="41"/>
      <c r="H124" s="41"/>
      <c r="I124" s="33" t="s">
        <v>33</v>
      </c>
      <c r="J124" s="37" t="str">
        <f>E28</f>
        <v xml:space="preserve"> </v>
      </c>
      <c r="K124" s="41"/>
      <c r="L124" s="64"/>
      <c r="S124" s="39"/>
      <c r="T124" s="39"/>
      <c r="U124" s="39"/>
      <c r="V124" s="39"/>
      <c r="W124" s="39"/>
      <c r="X124" s="39"/>
      <c r="Y124" s="39"/>
      <c r="Z124" s="39"/>
      <c r="AA124" s="39"/>
      <c r="AB124" s="39"/>
      <c r="AC124" s="39"/>
      <c r="AD124" s="39"/>
      <c r="AE124" s="39"/>
    </row>
    <row r="125" s="2" customFormat="1" ht="10.32"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11" customFormat="1" ht="29.28" customHeight="1">
      <c r="A126" s="202"/>
      <c r="B126" s="203"/>
      <c r="C126" s="204" t="s">
        <v>327</v>
      </c>
      <c r="D126" s="205" t="s">
        <v>61</v>
      </c>
      <c r="E126" s="205" t="s">
        <v>57</v>
      </c>
      <c r="F126" s="205" t="s">
        <v>58</v>
      </c>
      <c r="G126" s="205" t="s">
        <v>328</v>
      </c>
      <c r="H126" s="205" t="s">
        <v>329</v>
      </c>
      <c r="I126" s="205" t="s">
        <v>330</v>
      </c>
      <c r="J126" s="205" t="s">
        <v>318</v>
      </c>
      <c r="K126" s="206" t="s">
        <v>331</v>
      </c>
      <c r="L126" s="207"/>
      <c r="M126" s="101" t="s">
        <v>1</v>
      </c>
      <c r="N126" s="102" t="s">
        <v>40</v>
      </c>
      <c r="O126" s="102" t="s">
        <v>332</v>
      </c>
      <c r="P126" s="102" t="s">
        <v>333</v>
      </c>
      <c r="Q126" s="102" t="s">
        <v>334</v>
      </c>
      <c r="R126" s="102" t="s">
        <v>335</v>
      </c>
      <c r="S126" s="102" t="s">
        <v>336</v>
      </c>
      <c r="T126" s="103" t="s">
        <v>337</v>
      </c>
      <c r="U126" s="202"/>
      <c r="V126" s="202"/>
      <c r="W126" s="202"/>
      <c r="X126" s="202"/>
      <c r="Y126" s="202"/>
      <c r="Z126" s="202"/>
      <c r="AA126" s="202"/>
      <c r="AB126" s="202"/>
      <c r="AC126" s="202"/>
      <c r="AD126" s="202"/>
      <c r="AE126" s="202"/>
    </row>
    <row r="127" s="2" customFormat="1" ht="22.8" customHeight="1">
      <c r="A127" s="39"/>
      <c r="B127" s="40"/>
      <c r="C127" s="108" t="s">
        <v>338</v>
      </c>
      <c r="D127" s="41"/>
      <c r="E127" s="41"/>
      <c r="F127" s="41"/>
      <c r="G127" s="41"/>
      <c r="H127" s="41"/>
      <c r="I127" s="41"/>
      <c r="J127" s="208">
        <f>BK127</f>
        <v>0</v>
      </c>
      <c r="K127" s="41"/>
      <c r="L127" s="45"/>
      <c r="M127" s="104"/>
      <c r="N127" s="209"/>
      <c r="O127" s="105"/>
      <c r="P127" s="210">
        <f>P128+P151+P158</f>
        <v>0</v>
      </c>
      <c r="Q127" s="105"/>
      <c r="R127" s="210">
        <f>R128+R151+R158</f>
        <v>0</v>
      </c>
      <c r="S127" s="105"/>
      <c r="T127" s="211">
        <f>T128+T151+T158</f>
        <v>0</v>
      </c>
      <c r="U127" s="39"/>
      <c r="V127" s="39"/>
      <c r="W127" s="39"/>
      <c r="X127" s="39"/>
      <c r="Y127" s="39"/>
      <c r="Z127" s="39"/>
      <c r="AA127" s="39"/>
      <c r="AB127" s="39"/>
      <c r="AC127" s="39"/>
      <c r="AD127" s="39"/>
      <c r="AE127" s="39"/>
      <c r="AT127" s="18" t="s">
        <v>75</v>
      </c>
      <c r="AU127" s="18" t="s">
        <v>320</v>
      </c>
      <c r="BK127" s="212">
        <f>BK128+BK151+BK158</f>
        <v>0</v>
      </c>
    </row>
    <row r="128" s="12" customFormat="1" ht="25.92" customHeight="1">
      <c r="A128" s="12"/>
      <c r="B128" s="213"/>
      <c r="C128" s="214"/>
      <c r="D128" s="215" t="s">
        <v>75</v>
      </c>
      <c r="E128" s="216" t="s">
        <v>5541</v>
      </c>
      <c r="F128" s="216" t="s">
        <v>5542</v>
      </c>
      <c r="G128" s="214"/>
      <c r="H128" s="214"/>
      <c r="I128" s="217"/>
      <c r="J128" s="218">
        <f>BK128</f>
        <v>0</v>
      </c>
      <c r="K128" s="214"/>
      <c r="L128" s="219"/>
      <c r="M128" s="220"/>
      <c r="N128" s="221"/>
      <c r="O128" s="221"/>
      <c r="P128" s="222">
        <f>SUM(P129:P150)</f>
        <v>0</v>
      </c>
      <c r="Q128" s="221"/>
      <c r="R128" s="222">
        <f>SUM(R129:R150)</f>
        <v>0</v>
      </c>
      <c r="S128" s="221"/>
      <c r="T128" s="223">
        <f>SUM(T129:T150)</f>
        <v>0</v>
      </c>
      <c r="U128" s="12"/>
      <c r="V128" s="12"/>
      <c r="W128" s="12"/>
      <c r="X128" s="12"/>
      <c r="Y128" s="12"/>
      <c r="Z128" s="12"/>
      <c r="AA128" s="12"/>
      <c r="AB128" s="12"/>
      <c r="AC128" s="12"/>
      <c r="AD128" s="12"/>
      <c r="AE128" s="12"/>
      <c r="AR128" s="224" t="s">
        <v>83</v>
      </c>
      <c r="AT128" s="225" t="s">
        <v>75</v>
      </c>
      <c r="AU128" s="225" t="s">
        <v>76</v>
      </c>
      <c r="AY128" s="224" t="s">
        <v>342</v>
      </c>
      <c r="BK128" s="226">
        <f>SUM(BK129:BK150)</f>
        <v>0</v>
      </c>
    </row>
    <row r="129" s="2" customFormat="1" ht="16.5" customHeight="1">
      <c r="A129" s="39"/>
      <c r="B129" s="40"/>
      <c r="C129" s="227" t="s">
        <v>83</v>
      </c>
      <c r="D129" s="227" t="s">
        <v>343</v>
      </c>
      <c r="E129" s="228" t="s">
        <v>5543</v>
      </c>
      <c r="F129" s="229" t="s">
        <v>5544</v>
      </c>
      <c r="G129" s="230" t="s">
        <v>473</v>
      </c>
      <c r="H129" s="231">
        <v>327</v>
      </c>
      <c r="I129" s="232"/>
      <c r="J129" s="233">
        <f>ROUND(I129*H129,2)</f>
        <v>0</v>
      </c>
      <c r="K129" s="229" t="s">
        <v>1</v>
      </c>
      <c r="L129" s="45"/>
      <c r="M129" s="234" t="s">
        <v>1</v>
      </c>
      <c r="N129" s="235" t="s">
        <v>41</v>
      </c>
      <c r="O129" s="92"/>
      <c r="P129" s="236">
        <f>O129*H129</f>
        <v>0</v>
      </c>
      <c r="Q129" s="236">
        <v>0</v>
      </c>
      <c r="R129" s="236">
        <f>Q129*H129</f>
        <v>0</v>
      </c>
      <c r="S129" s="236">
        <v>0</v>
      </c>
      <c r="T129" s="237">
        <f>S129*H129</f>
        <v>0</v>
      </c>
      <c r="U129" s="39"/>
      <c r="V129" s="39"/>
      <c r="W129" s="39"/>
      <c r="X129" s="39"/>
      <c r="Y129" s="39"/>
      <c r="Z129" s="39"/>
      <c r="AA129" s="39"/>
      <c r="AB129" s="39"/>
      <c r="AC129" s="39"/>
      <c r="AD129" s="39"/>
      <c r="AE129" s="39"/>
      <c r="AR129" s="238" t="s">
        <v>360</v>
      </c>
      <c r="AT129" s="238" t="s">
        <v>343</v>
      </c>
      <c r="AU129" s="238" t="s">
        <v>83</v>
      </c>
      <c r="AY129" s="18" t="s">
        <v>342</v>
      </c>
      <c r="BE129" s="239">
        <f>IF(N129="základní",J129,0)</f>
        <v>0</v>
      </c>
      <c r="BF129" s="239">
        <f>IF(N129="snížená",J129,0)</f>
        <v>0</v>
      </c>
      <c r="BG129" s="239">
        <f>IF(N129="zákl. přenesená",J129,0)</f>
        <v>0</v>
      </c>
      <c r="BH129" s="239">
        <f>IF(N129="sníž. přenesená",J129,0)</f>
        <v>0</v>
      </c>
      <c r="BI129" s="239">
        <f>IF(N129="nulová",J129,0)</f>
        <v>0</v>
      </c>
      <c r="BJ129" s="18" t="s">
        <v>83</v>
      </c>
      <c r="BK129" s="239">
        <f>ROUND(I129*H129,2)</f>
        <v>0</v>
      </c>
      <c r="BL129" s="18" t="s">
        <v>360</v>
      </c>
      <c r="BM129" s="238" t="s">
        <v>5545</v>
      </c>
    </row>
    <row r="130" s="2" customFormat="1">
      <c r="A130" s="39"/>
      <c r="B130" s="40"/>
      <c r="C130" s="41"/>
      <c r="D130" s="240" t="s">
        <v>349</v>
      </c>
      <c r="E130" s="41"/>
      <c r="F130" s="241" t="s">
        <v>5544</v>
      </c>
      <c r="G130" s="41"/>
      <c r="H130" s="41"/>
      <c r="I130" s="242"/>
      <c r="J130" s="41"/>
      <c r="K130" s="41"/>
      <c r="L130" s="45"/>
      <c r="M130" s="243"/>
      <c r="N130" s="244"/>
      <c r="O130" s="92"/>
      <c r="P130" s="92"/>
      <c r="Q130" s="92"/>
      <c r="R130" s="92"/>
      <c r="S130" s="92"/>
      <c r="T130" s="93"/>
      <c r="U130" s="39"/>
      <c r="V130" s="39"/>
      <c r="W130" s="39"/>
      <c r="X130" s="39"/>
      <c r="Y130" s="39"/>
      <c r="Z130" s="39"/>
      <c r="AA130" s="39"/>
      <c r="AB130" s="39"/>
      <c r="AC130" s="39"/>
      <c r="AD130" s="39"/>
      <c r="AE130" s="39"/>
      <c r="AT130" s="18" t="s">
        <v>349</v>
      </c>
      <c r="AU130" s="18" t="s">
        <v>83</v>
      </c>
    </row>
    <row r="131" s="2" customFormat="1" ht="16.5" customHeight="1">
      <c r="A131" s="39"/>
      <c r="B131" s="40"/>
      <c r="C131" s="227" t="s">
        <v>85</v>
      </c>
      <c r="D131" s="227" t="s">
        <v>343</v>
      </c>
      <c r="E131" s="228" t="s">
        <v>5546</v>
      </c>
      <c r="F131" s="229" t="s">
        <v>5547</v>
      </c>
      <c r="G131" s="230" t="s">
        <v>473</v>
      </c>
      <c r="H131" s="231">
        <v>327</v>
      </c>
      <c r="I131" s="232"/>
      <c r="J131" s="233">
        <f>ROUND(I131*H131,2)</f>
        <v>0</v>
      </c>
      <c r="K131" s="229" t="s">
        <v>1</v>
      </c>
      <c r="L131" s="45"/>
      <c r="M131" s="234" t="s">
        <v>1</v>
      </c>
      <c r="N131" s="235" t="s">
        <v>41</v>
      </c>
      <c r="O131" s="92"/>
      <c r="P131" s="236">
        <f>O131*H131</f>
        <v>0</v>
      </c>
      <c r="Q131" s="236">
        <v>0</v>
      </c>
      <c r="R131" s="236">
        <f>Q131*H131</f>
        <v>0</v>
      </c>
      <c r="S131" s="236">
        <v>0</v>
      </c>
      <c r="T131" s="237">
        <f>S131*H131</f>
        <v>0</v>
      </c>
      <c r="U131" s="39"/>
      <c r="V131" s="39"/>
      <c r="W131" s="39"/>
      <c r="X131" s="39"/>
      <c r="Y131" s="39"/>
      <c r="Z131" s="39"/>
      <c r="AA131" s="39"/>
      <c r="AB131" s="39"/>
      <c r="AC131" s="39"/>
      <c r="AD131" s="39"/>
      <c r="AE131" s="39"/>
      <c r="AR131" s="238" t="s">
        <v>360</v>
      </c>
      <c r="AT131" s="238" t="s">
        <v>343</v>
      </c>
      <c r="AU131" s="238" t="s">
        <v>83</v>
      </c>
      <c r="AY131" s="18" t="s">
        <v>342</v>
      </c>
      <c r="BE131" s="239">
        <f>IF(N131="základní",J131,0)</f>
        <v>0</v>
      </c>
      <c r="BF131" s="239">
        <f>IF(N131="snížená",J131,0)</f>
        <v>0</v>
      </c>
      <c r="BG131" s="239">
        <f>IF(N131="zákl. přenesená",J131,0)</f>
        <v>0</v>
      </c>
      <c r="BH131" s="239">
        <f>IF(N131="sníž. přenesená",J131,0)</f>
        <v>0</v>
      </c>
      <c r="BI131" s="239">
        <f>IF(N131="nulová",J131,0)</f>
        <v>0</v>
      </c>
      <c r="BJ131" s="18" t="s">
        <v>83</v>
      </c>
      <c r="BK131" s="239">
        <f>ROUND(I131*H131,2)</f>
        <v>0</v>
      </c>
      <c r="BL131" s="18" t="s">
        <v>360</v>
      </c>
      <c r="BM131" s="238" t="s">
        <v>5548</v>
      </c>
    </row>
    <row r="132" s="2" customFormat="1">
      <c r="A132" s="39"/>
      <c r="B132" s="40"/>
      <c r="C132" s="41"/>
      <c r="D132" s="240" t="s">
        <v>349</v>
      </c>
      <c r="E132" s="41"/>
      <c r="F132" s="241" t="s">
        <v>5547</v>
      </c>
      <c r="G132" s="41"/>
      <c r="H132" s="41"/>
      <c r="I132" s="242"/>
      <c r="J132" s="41"/>
      <c r="K132" s="41"/>
      <c r="L132" s="45"/>
      <c r="M132" s="243"/>
      <c r="N132" s="244"/>
      <c r="O132" s="92"/>
      <c r="P132" s="92"/>
      <c r="Q132" s="92"/>
      <c r="R132" s="92"/>
      <c r="S132" s="92"/>
      <c r="T132" s="93"/>
      <c r="U132" s="39"/>
      <c r="V132" s="39"/>
      <c r="W132" s="39"/>
      <c r="X132" s="39"/>
      <c r="Y132" s="39"/>
      <c r="Z132" s="39"/>
      <c r="AA132" s="39"/>
      <c r="AB132" s="39"/>
      <c r="AC132" s="39"/>
      <c r="AD132" s="39"/>
      <c r="AE132" s="39"/>
      <c r="AT132" s="18" t="s">
        <v>349</v>
      </c>
      <c r="AU132" s="18" t="s">
        <v>83</v>
      </c>
    </row>
    <row r="133" s="2" customFormat="1" ht="16.5" customHeight="1">
      <c r="A133" s="39"/>
      <c r="B133" s="40"/>
      <c r="C133" s="227" t="s">
        <v>92</v>
      </c>
      <c r="D133" s="227" t="s">
        <v>343</v>
      </c>
      <c r="E133" s="228" t="s">
        <v>5549</v>
      </c>
      <c r="F133" s="229" t="s">
        <v>5550</v>
      </c>
      <c r="G133" s="230" t="s">
        <v>473</v>
      </c>
      <c r="H133" s="231">
        <v>140</v>
      </c>
      <c r="I133" s="232"/>
      <c r="J133" s="233">
        <f>ROUND(I133*H133,2)</f>
        <v>0</v>
      </c>
      <c r="K133" s="229" t="s">
        <v>1</v>
      </c>
      <c r="L133" s="45"/>
      <c r="M133" s="234" t="s">
        <v>1</v>
      </c>
      <c r="N133" s="235" t="s">
        <v>41</v>
      </c>
      <c r="O133" s="92"/>
      <c r="P133" s="236">
        <f>O133*H133</f>
        <v>0</v>
      </c>
      <c r="Q133" s="236">
        <v>0</v>
      </c>
      <c r="R133" s="236">
        <f>Q133*H133</f>
        <v>0</v>
      </c>
      <c r="S133" s="236">
        <v>0</v>
      </c>
      <c r="T133" s="237">
        <f>S133*H133</f>
        <v>0</v>
      </c>
      <c r="U133" s="39"/>
      <c r="V133" s="39"/>
      <c r="W133" s="39"/>
      <c r="X133" s="39"/>
      <c r="Y133" s="39"/>
      <c r="Z133" s="39"/>
      <c r="AA133" s="39"/>
      <c r="AB133" s="39"/>
      <c r="AC133" s="39"/>
      <c r="AD133" s="39"/>
      <c r="AE133" s="39"/>
      <c r="AR133" s="238" t="s">
        <v>360</v>
      </c>
      <c r="AT133" s="238" t="s">
        <v>343</v>
      </c>
      <c r="AU133" s="238" t="s">
        <v>83</v>
      </c>
      <c r="AY133" s="18" t="s">
        <v>342</v>
      </c>
      <c r="BE133" s="239">
        <f>IF(N133="základní",J133,0)</f>
        <v>0</v>
      </c>
      <c r="BF133" s="239">
        <f>IF(N133="snížená",J133,0)</f>
        <v>0</v>
      </c>
      <c r="BG133" s="239">
        <f>IF(N133="zákl. přenesená",J133,0)</f>
        <v>0</v>
      </c>
      <c r="BH133" s="239">
        <f>IF(N133="sníž. přenesená",J133,0)</f>
        <v>0</v>
      </c>
      <c r="BI133" s="239">
        <f>IF(N133="nulová",J133,0)</f>
        <v>0</v>
      </c>
      <c r="BJ133" s="18" t="s">
        <v>83</v>
      </c>
      <c r="BK133" s="239">
        <f>ROUND(I133*H133,2)</f>
        <v>0</v>
      </c>
      <c r="BL133" s="18" t="s">
        <v>360</v>
      </c>
      <c r="BM133" s="238" t="s">
        <v>5551</v>
      </c>
    </row>
    <row r="134" s="2" customFormat="1">
      <c r="A134" s="39"/>
      <c r="B134" s="40"/>
      <c r="C134" s="41"/>
      <c r="D134" s="240" t="s">
        <v>349</v>
      </c>
      <c r="E134" s="41"/>
      <c r="F134" s="241" t="s">
        <v>5550</v>
      </c>
      <c r="G134" s="41"/>
      <c r="H134" s="41"/>
      <c r="I134" s="242"/>
      <c r="J134" s="41"/>
      <c r="K134" s="41"/>
      <c r="L134" s="45"/>
      <c r="M134" s="243"/>
      <c r="N134" s="244"/>
      <c r="O134" s="92"/>
      <c r="P134" s="92"/>
      <c r="Q134" s="92"/>
      <c r="R134" s="92"/>
      <c r="S134" s="92"/>
      <c r="T134" s="93"/>
      <c r="U134" s="39"/>
      <c r="V134" s="39"/>
      <c r="W134" s="39"/>
      <c r="X134" s="39"/>
      <c r="Y134" s="39"/>
      <c r="Z134" s="39"/>
      <c r="AA134" s="39"/>
      <c r="AB134" s="39"/>
      <c r="AC134" s="39"/>
      <c r="AD134" s="39"/>
      <c r="AE134" s="39"/>
      <c r="AT134" s="18" t="s">
        <v>349</v>
      </c>
      <c r="AU134" s="18" t="s">
        <v>83</v>
      </c>
    </row>
    <row r="135" s="2" customFormat="1" ht="16.5" customHeight="1">
      <c r="A135" s="39"/>
      <c r="B135" s="40"/>
      <c r="C135" s="227" t="s">
        <v>360</v>
      </c>
      <c r="D135" s="227" t="s">
        <v>343</v>
      </c>
      <c r="E135" s="228" t="s">
        <v>5552</v>
      </c>
      <c r="F135" s="229" t="s">
        <v>5553</v>
      </c>
      <c r="G135" s="230" t="s">
        <v>473</v>
      </c>
      <c r="H135" s="231">
        <v>140</v>
      </c>
      <c r="I135" s="232"/>
      <c r="J135" s="233">
        <f>ROUND(I135*H135,2)</f>
        <v>0</v>
      </c>
      <c r="K135" s="229" t="s">
        <v>1</v>
      </c>
      <c r="L135" s="45"/>
      <c r="M135" s="234" t="s">
        <v>1</v>
      </c>
      <c r="N135" s="235" t="s">
        <v>41</v>
      </c>
      <c r="O135" s="92"/>
      <c r="P135" s="236">
        <f>O135*H135</f>
        <v>0</v>
      </c>
      <c r="Q135" s="236">
        <v>0</v>
      </c>
      <c r="R135" s="236">
        <f>Q135*H135</f>
        <v>0</v>
      </c>
      <c r="S135" s="236">
        <v>0</v>
      </c>
      <c r="T135" s="237">
        <f>S135*H135</f>
        <v>0</v>
      </c>
      <c r="U135" s="39"/>
      <c r="V135" s="39"/>
      <c r="W135" s="39"/>
      <c r="X135" s="39"/>
      <c r="Y135" s="39"/>
      <c r="Z135" s="39"/>
      <c r="AA135" s="39"/>
      <c r="AB135" s="39"/>
      <c r="AC135" s="39"/>
      <c r="AD135" s="39"/>
      <c r="AE135" s="39"/>
      <c r="AR135" s="238" t="s">
        <v>360</v>
      </c>
      <c r="AT135" s="238" t="s">
        <v>343</v>
      </c>
      <c r="AU135" s="238" t="s">
        <v>83</v>
      </c>
      <c r="AY135" s="18" t="s">
        <v>342</v>
      </c>
      <c r="BE135" s="239">
        <f>IF(N135="základní",J135,0)</f>
        <v>0</v>
      </c>
      <c r="BF135" s="239">
        <f>IF(N135="snížená",J135,0)</f>
        <v>0</v>
      </c>
      <c r="BG135" s="239">
        <f>IF(N135="zákl. přenesená",J135,0)</f>
        <v>0</v>
      </c>
      <c r="BH135" s="239">
        <f>IF(N135="sníž. přenesená",J135,0)</f>
        <v>0</v>
      </c>
      <c r="BI135" s="239">
        <f>IF(N135="nulová",J135,0)</f>
        <v>0</v>
      </c>
      <c r="BJ135" s="18" t="s">
        <v>83</v>
      </c>
      <c r="BK135" s="239">
        <f>ROUND(I135*H135,2)</f>
        <v>0</v>
      </c>
      <c r="BL135" s="18" t="s">
        <v>360</v>
      </c>
      <c r="BM135" s="238" t="s">
        <v>5554</v>
      </c>
    </row>
    <row r="136" s="2" customFormat="1">
      <c r="A136" s="39"/>
      <c r="B136" s="40"/>
      <c r="C136" s="41"/>
      <c r="D136" s="240" t="s">
        <v>349</v>
      </c>
      <c r="E136" s="41"/>
      <c r="F136" s="241" t="s">
        <v>5553</v>
      </c>
      <c r="G136" s="41"/>
      <c r="H136" s="41"/>
      <c r="I136" s="242"/>
      <c r="J136" s="41"/>
      <c r="K136" s="41"/>
      <c r="L136" s="45"/>
      <c r="M136" s="243"/>
      <c r="N136" s="244"/>
      <c r="O136" s="92"/>
      <c r="P136" s="92"/>
      <c r="Q136" s="92"/>
      <c r="R136" s="92"/>
      <c r="S136" s="92"/>
      <c r="T136" s="93"/>
      <c r="U136" s="39"/>
      <c r="V136" s="39"/>
      <c r="W136" s="39"/>
      <c r="X136" s="39"/>
      <c r="Y136" s="39"/>
      <c r="Z136" s="39"/>
      <c r="AA136" s="39"/>
      <c r="AB136" s="39"/>
      <c r="AC136" s="39"/>
      <c r="AD136" s="39"/>
      <c r="AE136" s="39"/>
      <c r="AT136" s="18" t="s">
        <v>349</v>
      </c>
      <c r="AU136" s="18" t="s">
        <v>83</v>
      </c>
    </row>
    <row r="137" s="2" customFormat="1" ht="16.5" customHeight="1">
      <c r="A137" s="39"/>
      <c r="B137" s="40"/>
      <c r="C137" s="227" t="s">
        <v>341</v>
      </c>
      <c r="D137" s="227" t="s">
        <v>343</v>
      </c>
      <c r="E137" s="228" t="s">
        <v>5555</v>
      </c>
      <c r="F137" s="229" t="s">
        <v>5556</v>
      </c>
      <c r="G137" s="230" t="s">
        <v>824</v>
      </c>
      <c r="H137" s="231">
        <v>1600</v>
      </c>
      <c r="I137" s="232"/>
      <c r="J137" s="233">
        <f>ROUND(I137*H137,2)</f>
        <v>0</v>
      </c>
      <c r="K137" s="229" t="s">
        <v>1</v>
      </c>
      <c r="L137" s="45"/>
      <c r="M137" s="234" t="s">
        <v>1</v>
      </c>
      <c r="N137" s="235" t="s">
        <v>41</v>
      </c>
      <c r="O137" s="92"/>
      <c r="P137" s="236">
        <f>O137*H137</f>
        <v>0</v>
      </c>
      <c r="Q137" s="236">
        <v>0</v>
      </c>
      <c r="R137" s="236">
        <f>Q137*H137</f>
        <v>0</v>
      </c>
      <c r="S137" s="236">
        <v>0</v>
      </c>
      <c r="T137" s="237">
        <f>S137*H137</f>
        <v>0</v>
      </c>
      <c r="U137" s="39"/>
      <c r="V137" s="39"/>
      <c r="W137" s="39"/>
      <c r="X137" s="39"/>
      <c r="Y137" s="39"/>
      <c r="Z137" s="39"/>
      <c r="AA137" s="39"/>
      <c r="AB137" s="39"/>
      <c r="AC137" s="39"/>
      <c r="AD137" s="39"/>
      <c r="AE137" s="39"/>
      <c r="AR137" s="238" t="s">
        <v>360</v>
      </c>
      <c r="AT137" s="238" t="s">
        <v>343</v>
      </c>
      <c r="AU137" s="238" t="s">
        <v>83</v>
      </c>
      <c r="AY137" s="18" t="s">
        <v>342</v>
      </c>
      <c r="BE137" s="239">
        <f>IF(N137="základní",J137,0)</f>
        <v>0</v>
      </c>
      <c r="BF137" s="239">
        <f>IF(N137="snížená",J137,0)</f>
        <v>0</v>
      </c>
      <c r="BG137" s="239">
        <f>IF(N137="zákl. přenesená",J137,0)</f>
        <v>0</v>
      </c>
      <c r="BH137" s="239">
        <f>IF(N137="sníž. přenesená",J137,0)</f>
        <v>0</v>
      </c>
      <c r="BI137" s="239">
        <f>IF(N137="nulová",J137,0)</f>
        <v>0</v>
      </c>
      <c r="BJ137" s="18" t="s">
        <v>83</v>
      </c>
      <c r="BK137" s="239">
        <f>ROUND(I137*H137,2)</f>
        <v>0</v>
      </c>
      <c r="BL137" s="18" t="s">
        <v>360</v>
      </c>
      <c r="BM137" s="238" t="s">
        <v>5557</v>
      </c>
    </row>
    <row r="138" s="2" customFormat="1">
      <c r="A138" s="39"/>
      <c r="B138" s="40"/>
      <c r="C138" s="41"/>
      <c r="D138" s="240" t="s">
        <v>349</v>
      </c>
      <c r="E138" s="41"/>
      <c r="F138" s="241" t="s">
        <v>5556</v>
      </c>
      <c r="G138" s="41"/>
      <c r="H138" s="41"/>
      <c r="I138" s="242"/>
      <c r="J138" s="41"/>
      <c r="K138" s="41"/>
      <c r="L138" s="45"/>
      <c r="M138" s="243"/>
      <c r="N138" s="244"/>
      <c r="O138" s="92"/>
      <c r="P138" s="92"/>
      <c r="Q138" s="92"/>
      <c r="R138" s="92"/>
      <c r="S138" s="92"/>
      <c r="T138" s="93"/>
      <c r="U138" s="39"/>
      <c r="V138" s="39"/>
      <c r="W138" s="39"/>
      <c r="X138" s="39"/>
      <c r="Y138" s="39"/>
      <c r="Z138" s="39"/>
      <c r="AA138" s="39"/>
      <c r="AB138" s="39"/>
      <c r="AC138" s="39"/>
      <c r="AD138" s="39"/>
      <c r="AE138" s="39"/>
      <c r="AT138" s="18" t="s">
        <v>349</v>
      </c>
      <c r="AU138" s="18" t="s">
        <v>83</v>
      </c>
    </row>
    <row r="139" s="2" customFormat="1" ht="16.5" customHeight="1">
      <c r="A139" s="39"/>
      <c r="B139" s="40"/>
      <c r="C139" s="227" t="s">
        <v>368</v>
      </c>
      <c r="D139" s="227" t="s">
        <v>343</v>
      </c>
      <c r="E139" s="228" t="s">
        <v>5558</v>
      </c>
      <c r="F139" s="229" t="s">
        <v>5559</v>
      </c>
      <c r="G139" s="230" t="s">
        <v>824</v>
      </c>
      <c r="H139" s="231">
        <v>1600</v>
      </c>
      <c r="I139" s="232"/>
      <c r="J139" s="233">
        <f>ROUND(I139*H139,2)</f>
        <v>0</v>
      </c>
      <c r="K139" s="229" t="s">
        <v>1</v>
      </c>
      <c r="L139" s="45"/>
      <c r="M139" s="234" t="s">
        <v>1</v>
      </c>
      <c r="N139" s="235" t="s">
        <v>41</v>
      </c>
      <c r="O139" s="92"/>
      <c r="P139" s="236">
        <f>O139*H139</f>
        <v>0</v>
      </c>
      <c r="Q139" s="236">
        <v>0</v>
      </c>
      <c r="R139" s="236">
        <f>Q139*H139</f>
        <v>0</v>
      </c>
      <c r="S139" s="236">
        <v>0</v>
      </c>
      <c r="T139" s="237">
        <f>S139*H139</f>
        <v>0</v>
      </c>
      <c r="U139" s="39"/>
      <c r="V139" s="39"/>
      <c r="W139" s="39"/>
      <c r="X139" s="39"/>
      <c r="Y139" s="39"/>
      <c r="Z139" s="39"/>
      <c r="AA139" s="39"/>
      <c r="AB139" s="39"/>
      <c r="AC139" s="39"/>
      <c r="AD139" s="39"/>
      <c r="AE139" s="39"/>
      <c r="AR139" s="238" t="s">
        <v>360</v>
      </c>
      <c r="AT139" s="238" t="s">
        <v>343</v>
      </c>
      <c r="AU139" s="238" t="s">
        <v>83</v>
      </c>
      <c r="AY139" s="18" t="s">
        <v>342</v>
      </c>
      <c r="BE139" s="239">
        <f>IF(N139="základní",J139,0)</f>
        <v>0</v>
      </c>
      <c r="BF139" s="239">
        <f>IF(N139="snížená",J139,0)</f>
        <v>0</v>
      </c>
      <c r="BG139" s="239">
        <f>IF(N139="zákl. přenesená",J139,0)</f>
        <v>0</v>
      </c>
      <c r="BH139" s="239">
        <f>IF(N139="sníž. přenesená",J139,0)</f>
        <v>0</v>
      </c>
      <c r="BI139" s="239">
        <f>IF(N139="nulová",J139,0)</f>
        <v>0</v>
      </c>
      <c r="BJ139" s="18" t="s">
        <v>83</v>
      </c>
      <c r="BK139" s="239">
        <f>ROUND(I139*H139,2)</f>
        <v>0</v>
      </c>
      <c r="BL139" s="18" t="s">
        <v>360</v>
      </c>
      <c r="BM139" s="238" t="s">
        <v>5560</v>
      </c>
    </row>
    <row r="140" s="2" customFormat="1">
      <c r="A140" s="39"/>
      <c r="B140" s="40"/>
      <c r="C140" s="41"/>
      <c r="D140" s="240" t="s">
        <v>349</v>
      </c>
      <c r="E140" s="41"/>
      <c r="F140" s="241" t="s">
        <v>5559</v>
      </c>
      <c r="G140" s="41"/>
      <c r="H140" s="41"/>
      <c r="I140" s="242"/>
      <c r="J140" s="41"/>
      <c r="K140" s="41"/>
      <c r="L140" s="45"/>
      <c r="M140" s="243"/>
      <c r="N140" s="244"/>
      <c r="O140" s="92"/>
      <c r="P140" s="92"/>
      <c r="Q140" s="92"/>
      <c r="R140" s="92"/>
      <c r="S140" s="92"/>
      <c r="T140" s="93"/>
      <c r="U140" s="39"/>
      <c r="V140" s="39"/>
      <c r="W140" s="39"/>
      <c r="X140" s="39"/>
      <c r="Y140" s="39"/>
      <c r="Z140" s="39"/>
      <c r="AA140" s="39"/>
      <c r="AB140" s="39"/>
      <c r="AC140" s="39"/>
      <c r="AD140" s="39"/>
      <c r="AE140" s="39"/>
      <c r="AT140" s="18" t="s">
        <v>349</v>
      </c>
      <c r="AU140" s="18" t="s">
        <v>83</v>
      </c>
    </row>
    <row r="141" s="2" customFormat="1" ht="16.5" customHeight="1">
      <c r="A141" s="39"/>
      <c r="B141" s="40"/>
      <c r="C141" s="227" t="s">
        <v>372</v>
      </c>
      <c r="D141" s="227" t="s">
        <v>343</v>
      </c>
      <c r="E141" s="228" t="s">
        <v>5561</v>
      </c>
      <c r="F141" s="229" t="s">
        <v>5562</v>
      </c>
      <c r="G141" s="230" t="s">
        <v>473</v>
      </c>
      <c r="H141" s="231">
        <v>120</v>
      </c>
      <c r="I141" s="232"/>
      <c r="J141" s="233">
        <f>ROUND(I141*H141,2)</f>
        <v>0</v>
      </c>
      <c r="K141" s="229" t="s">
        <v>1</v>
      </c>
      <c r="L141" s="45"/>
      <c r="M141" s="234" t="s">
        <v>1</v>
      </c>
      <c r="N141" s="235" t="s">
        <v>41</v>
      </c>
      <c r="O141" s="92"/>
      <c r="P141" s="236">
        <f>O141*H141</f>
        <v>0</v>
      </c>
      <c r="Q141" s="236">
        <v>0</v>
      </c>
      <c r="R141" s="236">
        <f>Q141*H141</f>
        <v>0</v>
      </c>
      <c r="S141" s="236">
        <v>0</v>
      </c>
      <c r="T141" s="237">
        <f>S141*H141</f>
        <v>0</v>
      </c>
      <c r="U141" s="39"/>
      <c r="V141" s="39"/>
      <c r="W141" s="39"/>
      <c r="X141" s="39"/>
      <c r="Y141" s="39"/>
      <c r="Z141" s="39"/>
      <c r="AA141" s="39"/>
      <c r="AB141" s="39"/>
      <c r="AC141" s="39"/>
      <c r="AD141" s="39"/>
      <c r="AE141" s="39"/>
      <c r="AR141" s="238" t="s">
        <v>360</v>
      </c>
      <c r="AT141" s="238" t="s">
        <v>343</v>
      </c>
      <c r="AU141" s="238" t="s">
        <v>83</v>
      </c>
      <c r="AY141" s="18" t="s">
        <v>342</v>
      </c>
      <c r="BE141" s="239">
        <f>IF(N141="základní",J141,0)</f>
        <v>0</v>
      </c>
      <c r="BF141" s="239">
        <f>IF(N141="snížená",J141,0)</f>
        <v>0</v>
      </c>
      <c r="BG141" s="239">
        <f>IF(N141="zákl. přenesená",J141,0)</f>
        <v>0</v>
      </c>
      <c r="BH141" s="239">
        <f>IF(N141="sníž. přenesená",J141,0)</f>
        <v>0</v>
      </c>
      <c r="BI141" s="239">
        <f>IF(N141="nulová",J141,0)</f>
        <v>0</v>
      </c>
      <c r="BJ141" s="18" t="s">
        <v>83</v>
      </c>
      <c r="BK141" s="239">
        <f>ROUND(I141*H141,2)</f>
        <v>0</v>
      </c>
      <c r="BL141" s="18" t="s">
        <v>360</v>
      </c>
      <c r="BM141" s="238" t="s">
        <v>5563</v>
      </c>
    </row>
    <row r="142" s="2" customFormat="1">
      <c r="A142" s="39"/>
      <c r="B142" s="40"/>
      <c r="C142" s="41"/>
      <c r="D142" s="240" t="s">
        <v>349</v>
      </c>
      <c r="E142" s="41"/>
      <c r="F142" s="241" t="s">
        <v>5562</v>
      </c>
      <c r="G142" s="41"/>
      <c r="H142" s="41"/>
      <c r="I142" s="242"/>
      <c r="J142" s="41"/>
      <c r="K142" s="41"/>
      <c r="L142" s="45"/>
      <c r="M142" s="243"/>
      <c r="N142" s="244"/>
      <c r="O142" s="92"/>
      <c r="P142" s="92"/>
      <c r="Q142" s="92"/>
      <c r="R142" s="92"/>
      <c r="S142" s="92"/>
      <c r="T142" s="93"/>
      <c r="U142" s="39"/>
      <c r="V142" s="39"/>
      <c r="W142" s="39"/>
      <c r="X142" s="39"/>
      <c r="Y142" s="39"/>
      <c r="Z142" s="39"/>
      <c r="AA142" s="39"/>
      <c r="AB142" s="39"/>
      <c r="AC142" s="39"/>
      <c r="AD142" s="39"/>
      <c r="AE142" s="39"/>
      <c r="AT142" s="18" t="s">
        <v>349</v>
      </c>
      <c r="AU142" s="18" t="s">
        <v>83</v>
      </c>
    </row>
    <row r="143" s="2" customFormat="1" ht="16.5" customHeight="1">
      <c r="A143" s="39"/>
      <c r="B143" s="40"/>
      <c r="C143" s="227" t="s">
        <v>376</v>
      </c>
      <c r="D143" s="227" t="s">
        <v>343</v>
      </c>
      <c r="E143" s="228" t="s">
        <v>5564</v>
      </c>
      <c r="F143" s="229" t="s">
        <v>5565</v>
      </c>
      <c r="G143" s="230" t="s">
        <v>473</v>
      </c>
      <c r="H143" s="231">
        <v>187</v>
      </c>
      <c r="I143" s="232"/>
      <c r="J143" s="233">
        <f>ROUND(I143*H143,2)</f>
        <v>0</v>
      </c>
      <c r="K143" s="229" t="s">
        <v>1</v>
      </c>
      <c r="L143" s="45"/>
      <c r="M143" s="234" t="s">
        <v>1</v>
      </c>
      <c r="N143" s="235" t="s">
        <v>41</v>
      </c>
      <c r="O143" s="92"/>
      <c r="P143" s="236">
        <f>O143*H143</f>
        <v>0</v>
      </c>
      <c r="Q143" s="236">
        <v>0</v>
      </c>
      <c r="R143" s="236">
        <f>Q143*H143</f>
        <v>0</v>
      </c>
      <c r="S143" s="236">
        <v>0</v>
      </c>
      <c r="T143" s="237">
        <f>S143*H143</f>
        <v>0</v>
      </c>
      <c r="U143" s="39"/>
      <c r="V143" s="39"/>
      <c r="W143" s="39"/>
      <c r="X143" s="39"/>
      <c r="Y143" s="39"/>
      <c r="Z143" s="39"/>
      <c r="AA143" s="39"/>
      <c r="AB143" s="39"/>
      <c r="AC143" s="39"/>
      <c r="AD143" s="39"/>
      <c r="AE143" s="39"/>
      <c r="AR143" s="238" t="s">
        <v>360</v>
      </c>
      <c r="AT143" s="238" t="s">
        <v>343</v>
      </c>
      <c r="AU143" s="238" t="s">
        <v>83</v>
      </c>
      <c r="AY143" s="18" t="s">
        <v>342</v>
      </c>
      <c r="BE143" s="239">
        <f>IF(N143="základní",J143,0)</f>
        <v>0</v>
      </c>
      <c r="BF143" s="239">
        <f>IF(N143="snížená",J143,0)</f>
        <v>0</v>
      </c>
      <c r="BG143" s="239">
        <f>IF(N143="zákl. přenesená",J143,0)</f>
        <v>0</v>
      </c>
      <c r="BH143" s="239">
        <f>IF(N143="sníž. přenesená",J143,0)</f>
        <v>0</v>
      </c>
      <c r="BI143" s="239">
        <f>IF(N143="nulová",J143,0)</f>
        <v>0</v>
      </c>
      <c r="BJ143" s="18" t="s">
        <v>83</v>
      </c>
      <c r="BK143" s="239">
        <f>ROUND(I143*H143,2)</f>
        <v>0</v>
      </c>
      <c r="BL143" s="18" t="s">
        <v>360</v>
      </c>
      <c r="BM143" s="238" t="s">
        <v>5566</v>
      </c>
    </row>
    <row r="144" s="2" customFormat="1">
      <c r="A144" s="39"/>
      <c r="B144" s="40"/>
      <c r="C144" s="41"/>
      <c r="D144" s="240" t="s">
        <v>349</v>
      </c>
      <c r="E144" s="41"/>
      <c r="F144" s="241" t="s">
        <v>5565</v>
      </c>
      <c r="G144" s="41"/>
      <c r="H144" s="41"/>
      <c r="I144" s="242"/>
      <c r="J144" s="41"/>
      <c r="K144" s="41"/>
      <c r="L144" s="45"/>
      <c r="M144" s="243"/>
      <c r="N144" s="244"/>
      <c r="O144" s="92"/>
      <c r="P144" s="92"/>
      <c r="Q144" s="92"/>
      <c r="R144" s="92"/>
      <c r="S144" s="92"/>
      <c r="T144" s="93"/>
      <c r="U144" s="39"/>
      <c r="V144" s="39"/>
      <c r="W144" s="39"/>
      <c r="X144" s="39"/>
      <c r="Y144" s="39"/>
      <c r="Z144" s="39"/>
      <c r="AA144" s="39"/>
      <c r="AB144" s="39"/>
      <c r="AC144" s="39"/>
      <c r="AD144" s="39"/>
      <c r="AE144" s="39"/>
      <c r="AT144" s="18" t="s">
        <v>349</v>
      </c>
      <c r="AU144" s="18" t="s">
        <v>83</v>
      </c>
    </row>
    <row r="145" s="2" customFormat="1" ht="16.5" customHeight="1">
      <c r="A145" s="39"/>
      <c r="B145" s="40"/>
      <c r="C145" s="227" t="s">
        <v>381</v>
      </c>
      <c r="D145" s="227" t="s">
        <v>343</v>
      </c>
      <c r="E145" s="228" t="s">
        <v>5567</v>
      </c>
      <c r="F145" s="229" t="s">
        <v>5568</v>
      </c>
      <c r="G145" s="230" t="s">
        <v>824</v>
      </c>
      <c r="H145" s="231">
        <v>21</v>
      </c>
      <c r="I145" s="232"/>
      <c r="J145" s="233">
        <f>ROUND(I145*H145,2)</f>
        <v>0</v>
      </c>
      <c r="K145" s="229" t="s">
        <v>1</v>
      </c>
      <c r="L145" s="45"/>
      <c r="M145" s="234" t="s">
        <v>1</v>
      </c>
      <c r="N145" s="235" t="s">
        <v>41</v>
      </c>
      <c r="O145" s="92"/>
      <c r="P145" s="236">
        <f>O145*H145</f>
        <v>0</v>
      </c>
      <c r="Q145" s="236">
        <v>0</v>
      </c>
      <c r="R145" s="236">
        <f>Q145*H145</f>
        <v>0</v>
      </c>
      <c r="S145" s="236">
        <v>0</v>
      </c>
      <c r="T145" s="237">
        <f>S145*H145</f>
        <v>0</v>
      </c>
      <c r="U145" s="39"/>
      <c r="V145" s="39"/>
      <c r="W145" s="39"/>
      <c r="X145" s="39"/>
      <c r="Y145" s="39"/>
      <c r="Z145" s="39"/>
      <c r="AA145" s="39"/>
      <c r="AB145" s="39"/>
      <c r="AC145" s="39"/>
      <c r="AD145" s="39"/>
      <c r="AE145" s="39"/>
      <c r="AR145" s="238" t="s">
        <v>360</v>
      </c>
      <c r="AT145" s="238" t="s">
        <v>343</v>
      </c>
      <c r="AU145" s="238" t="s">
        <v>83</v>
      </c>
      <c r="AY145" s="18" t="s">
        <v>342</v>
      </c>
      <c r="BE145" s="239">
        <f>IF(N145="základní",J145,0)</f>
        <v>0</v>
      </c>
      <c r="BF145" s="239">
        <f>IF(N145="snížená",J145,0)</f>
        <v>0</v>
      </c>
      <c r="BG145" s="239">
        <f>IF(N145="zákl. přenesená",J145,0)</f>
        <v>0</v>
      </c>
      <c r="BH145" s="239">
        <f>IF(N145="sníž. přenesená",J145,0)</f>
        <v>0</v>
      </c>
      <c r="BI145" s="239">
        <f>IF(N145="nulová",J145,0)</f>
        <v>0</v>
      </c>
      <c r="BJ145" s="18" t="s">
        <v>83</v>
      </c>
      <c r="BK145" s="239">
        <f>ROUND(I145*H145,2)</f>
        <v>0</v>
      </c>
      <c r="BL145" s="18" t="s">
        <v>360</v>
      </c>
      <c r="BM145" s="238" t="s">
        <v>5569</v>
      </c>
    </row>
    <row r="146" s="2" customFormat="1">
      <c r="A146" s="39"/>
      <c r="B146" s="40"/>
      <c r="C146" s="41"/>
      <c r="D146" s="240" t="s">
        <v>349</v>
      </c>
      <c r="E146" s="41"/>
      <c r="F146" s="241" t="s">
        <v>5568</v>
      </c>
      <c r="G146" s="41"/>
      <c r="H146" s="41"/>
      <c r="I146" s="242"/>
      <c r="J146" s="41"/>
      <c r="K146" s="41"/>
      <c r="L146" s="45"/>
      <c r="M146" s="243"/>
      <c r="N146" s="244"/>
      <c r="O146" s="92"/>
      <c r="P146" s="92"/>
      <c r="Q146" s="92"/>
      <c r="R146" s="92"/>
      <c r="S146" s="92"/>
      <c r="T146" s="93"/>
      <c r="U146" s="39"/>
      <c r="V146" s="39"/>
      <c r="W146" s="39"/>
      <c r="X146" s="39"/>
      <c r="Y146" s="39"/>
      <c r="Z146" s="39"/>
      <c r="AA146" s="39"/>
      <c r="AB146" s="39"/>
      <c r="AC146" s="39"/>
      <c r="AD146" s="39"/>
      <c r="AE146" s="39"/>
      <c r="AT146" s="18" t="s">
        <v>349</v>
      </c>
      <c r="AU146" s="18" t="s">
        <v>83</v>
      </c>
    </row>
    <row r="147" s="2" customFormat="1" ht="16.5" customHeight="1">
      <c r="A147" s="39"/>
      <c r="B147" s="40"/>
      <c r="C147" s="227" t="s">
        <v>386</v>
      </c>
      <c r="D147" s="227" t="s">
        <v>343</v>
      </c>
      <c r="E147" s="228" t="s">
        <v>5570</v>
      </c>
      <c r="F147" s="229" t="s">
        <v>5571</v>
      </c>
      <c r="G147" s="230" t="s">
        <v>473</v>
      </c>
      <c r="H147" s="231">
        <v>140</v>
      </c>
      <c r="I147" s="232"/>
      <c r="J147" s="233">
        <f>ROUND(I147*H147,2)</f>
        <v>0</v>
      </c>
      <c r="K147" s="229" t="s">
        <v>1</v>
      </c>
      <c r="L147" s="45"/>
      <c r="M147" s="234" t="s">
        <v>1</v>
      </c>
      <c r="N147" s="235" t="s">
        <v>41</v>
      </c>
      <c r="O147" s="92"/>
      <c r="P147" s="236">
        <f>O147*H147</f>
        <v>0</v>
      </c>
      <c r="Q147" s="236">
        <v>0</v>
      </c>
      <c r="R147" s="236">
        <f>Q147*H147</f>
        <v>0</v>
      </c>
      <c r="S147" s="236">
        <v>0</v>
      </c>
      <c r="T147" s="237">
        <f>S147*H147</f>
        <v>0</v>
      </c>
      <c r="U147" s="39"/>
      <c r="V147" s="39"/>
      <c r="W147" s="39"/>
      <c r="X147" s="39"/>
      <c r="Y147" s="39"/>
      <c r="Z147" s="39"/>
      <c r="AA147" s="39"/>
      <c r="AB147" s="39"/>
      <c r="AC147" s="39"/>
      <c r="AD147" s="39"/>
      <c r="AE147" s="39"/>
      <c r="AR147" s="238" t="s">
        <v>360</v>
      </c>
      <c r="AT147" s="238" t="s">
        <v>343</v>
      </c>
      <c r="AU147" s="238" t="s">
        <v>83</v>
      </c>
      <c r="AY147" s="18" t="s">
        <v>342</v>
      </c>
      <c r="BE147" s="239">
        <f>IF(N147="základní",J147,0)</f>
        <v>0</v>
      </c>
      <c r="BF147" s="239">
        <f>IF(N147="snížená",J147,0)</f>
        <v>0</v>
      </c>
      <c r="BG147" s="239">
        <f>IF(N147="zákl. přenesená",J147,0)</f>
        <v>0</v>
      </c>
      <c r="BH147" s="239">
        <f>IF(N147="sníž. přenesená",J147,0)</f>
        <v>0</v>
      </c>
      <c r="BI147" s="239">
        <f>IF(N147="nulová",J147,0)</f>
        <v>0</v>
      </c>
      <c r="BJ147" s="18" t="s">
        <v>83</v>
      </c>
      <c r="BK147" s="239">
        <f>ROUND(I147*H147,2)</f>
        <v>0</v>
      </c>
      <c r="BL147" s="18" t="s">
        <v>360</v>
      </c>
      <c r="BM147" s="238" t="s">
        <v>5572</v>
      </c>
    </row>
    <row r="148" s="2" customFormat="1">
      <c r="A148" s="39"/>
      <c r="B148" s="40"/>
      <c r="C148" s="41"/>
      <c r="D148" s="240" t="s">
        <v>349</v>
      </c>
      <c r="E148" s="41"/>
      <c r="F148" s="241" t="s">
        <v>5571</v>
      </c>
      <c r="G148" s="41"/>
      <c r="H148" s="41"/>
      <c r="I148" s="242"/>
      <c r="J148" s="41"/>
      <c r="K148" s="41"/>
      <c r="L148" s="45"/>
      <c r="M148" s="243"/>
      <c r="N148" s="244"/>
      <c r="O148" s="92"/>
      <c r="P148" s="92"/>
      <c r="Q148" s="92"/>
      <c r="R148" s="92"/>
      <c r="S148" s="92"/>
      <c r="T148" s="93"/>
      <c r="U148" s="39"/>
      <c r="V148" s="39"/>
      <c r="W148" s="39"/>
      <c r="X148" s="39"/>
      <c r="Y148" s="39"/>
      <c r="Z148" s="39"/>
      <c r="AA148" s="39"/>
      <c r="AB148" s="39"/>
      <c r="AC148" s="39"/>
      <c r="AD148" s="39"/>
      <c r="AE148" s="39"/>
      <c r="AT148" s="18" t="s">
        <v>349</v>
      </c>
      <c r="AU148" s="18" t="s">
        <v>83</v>
      </c>
    </row>
    <row r="149" s="2" customFormat="1" ht="16.5" customHeight="1">
      <c r="A149" s="39"/>
      <c r="B149" s="40"/>
      <c r="C149" s="227" t="s">
        <v>392</v>
      </c>
      <c r="D149" s="227" t="s">
        <v>343</v>
      </c>
      <c r="E149" s="228" t="s">
        <v>5573</v>
      </c>
      <c r="F149" s="229" t="s">
        <v>5574</v>
      </c>
      <c r="G149" s="230" t="s">
        <v>562</v>
      </c>
      <c r="H149" s="231">
        <v>3</v>
      </c>
      <c r="I149" s="232"/>
      <c r="J149" s="233">
        <f>ROUND(I149*H149,2)</f>
        <v>0</v>
      </c>
      <c r="K149" s="229" t="s">
        <v>1</v>
      </c>
      <c r="L149" s="45"/>
      <c r="M149" s="234" t="s">
        <v>1</v>
      </c>
      <c r="N149" s="235" t="s">
        <v>41</v>
      </c>
      <c r="O149" s="92"/>
      <c r="P149" s="236">
        <f>O149*H149</f>
        <v>0</v>
      </c>
      <c r="Q149" s="236">
        <v>0</v>
      </c>
      <c r="R149" s="236">
        <f>Q149*H149</f>
        <v>0</v>
      </c>
      <c r="S149" s="236">
        <v>0</v>
      </c>
      <c r="T149" s="237">
        <f>S149*H149</f>
        <v>0</v>
      </c>
      <c r="U149" s="39"/>
      <c r="V149" s="39"/>
      <c r="W149" s="39"/>
      <c r="X149" s="39"/>
      <c r="Y149" s="39"/>
      <c r="Z149" s="39"/>
      <c r="AA149" s="39"/>
      <c r="AB149" s="39"/>
      <c r="AC149" s="39"/>
      <c r="AD149" s="39"/>
      <c r="AE149" s="39"/>
      <c r="AR149" s="238" t="s">
        <v>360</v>
      </c>
      <c r="AT149" s="238" t="s">
        <v>343</v>
      </c>
      <c r="AU149" s="238" t="s">
        <v>83</v>
      </c>
      <c r="AY149" s="18" t="s">
        <v>342</v>
      </c>
      <c r="BE149" s="239">
        <f>IF(N149="základní",J149,0)</f>
        <v>0</v>
      </c>
      <c r="BF149" s="239">
        <f>IF(N149="snížená",J149,0)</f>
        <v>0</v>
      </c>
      <c r="BG149" s="239">
        <f>IF(N149="zákl. přenesená",J149,0)</f>
        <v>0</v>
      </c>
      <c r="BH149" s="239">
        <f>IF(N149="sníž. přenesená",J149,0)</f>
        <v>0</v>
      </c>
      <c r="BI149" s="239">
        <f>IF(N149="nulová",J149,0)</f>
        <v>0</v>
      </c>
      <c r="BJ149" s="18" t="s">
        <v>83</v>
      </c>
      <c r="BK149" s="239">
        <f>ROUND(I149*H149,2)</f>
        <v>0</v>
      </c>
      <c r="BL149" s="18" t="s">
        <v>360</v>
      </c>
      <c r="BM149" s="238" t="s">
        <v>5575</v>
      </c>
    </row>
    <row r="150" s="2" customFormat="1">
      <c r="A150" s="39"/>
      <c r="B150" s="40"/>
      <c r="C150" s="41"/>
      <c r="D150" s="240" t="s">
        <v>349</v>
      </c>
      <c r="E150" s="41"/>
      <c r="F150" s="241" t="s">
        <v>5574</v>
      </c>
      <c r="G150" s="41"/>
      <c r="H150" s="41"/>
      <c r="I150" s="242"/>
      <c r="J150" s="41"/>
      <c r="K150" s="41"/>
      <c r="L150" s="45"/>
      <c r="M150" s="243"/>
      <c r="N150" s="244"/>
      <c r="O150" s="92"/>
      <c r="P150" s="92"/>
      <c r="Q150" s="92"/>
      <c r="R150" s="92"/>
      <c r="S150" s="92"/>
      <c r="T150" s="93"/>
      <c r="U150" s="39"/>
      <c r="V150" s="39"/>
      <c r="W150" s="39"/>
      <c r="X150" s="39"/>
      <c r="Y150" s="39"/>
      <c r="Z150" s="39"/>
      <c r="AA150" s="39"/>
      <c r="AB150" s="39"/>
      <c r="AC150" s="39"/>
      <c r="AD150" s="39"/>
      <c r="AE150" s="39"/>
      <c r="AT150" s="18" t="s">
        <v>349</v>
      </c>
      <c r="AU150" s="18" t="s">
        <v>83</v>
      </c>
    </row>
    <row r="151" s="12" customFormat="1" ht="25.92" customHeight="1">
      <c r="A151" s="12"/>
      <c r="B151" s="213"/>
      <c r="C151" s="214"/>
      <c r="D151" s="215" t="s">
        <v>75</v>
      </c>
      <c r="E151" s="216" t="s">
        <v>5576</v>
      </c>
      <c r="F151" s="216" t="s">
        <v>5577</v>
      </c>
      <c r="G151" s="214"/>
      <c r="H151" s="214"/>
      <c r="I151" s="217"/>
      <c r="J151" s="218">
        <f>BK151</f>
        <v>0</v>
      </c>
      <c r="K151" s="214"/>
      <c r="L151" s="219"/>
      <c r="M151" s="220"/>
      <c r="N151" s="221"/>
      <c r="O151" s="221"/>
      <c r="P151" s="222">
        <f>SUM(P152:P157)</f>
        <v>0</v>
      </c>
      <c r="Q151" s="221"/>
      <c r="R151" s="222">
        <f>SUM(R152:R157)</f>
        <v>0</v>
      </c>
      <c r="S151" s="221"/>
      <c r="T151" s="223">
        <f>SUM(T152:T157)</f>
        <v>0</v>
      </c>
      <c r="U151" s="12"/>
      <c r="V151" s="12"/>
      <c r="W151" s="12"/>
      <c r="X151" s="12"/>
      <c r="Y151" s="12"/>
      <c r="Z151" s="12"/>
      <c r="AA151" s="12"/>
      <c r="AB151" s="12"/>
      <c r="AC151" s="12"/>
      <c r="AD151" s="12"/>
      <c r="AE151" s="12"/>
      <c r="AR151" s="224" t="s">
        <v>83</v>
      </c>
      <c r="AT151" s="225" t="s">
        <v>75</v>
      </c>
      <c r="AU151" s="225" t="s">
        <v>76</v>
      </c>
      <c r="AY151" s="224" t="s">
        <v>342</v>
      </c>
      <c r="BK151" s="226">
        <f>SUM(BK152:BK157)</f>
        <v>0</v>
      </c>
    </row>
    <row r="152" s="2" customFormat="1" ht="21.75" customHeight="1">
      <c r="A152" s="39"/>
      <c r="B152" s="40"/>
      <c r="C152" s="227" t="s">
        <v>397</v>
      </c>
      <c r="D152" s="227" t="s">
        <v>343</v>
      </c>
      <c r="E152" s="228" t="s">
        <v>5578</v>
      </c>
      <c r="F152" s="229" t="s">
        <v>5579</v>
      </c>
      <c r="G152" s="230" t="s">
        <v>824</v>
      </c>
      <c r="H152" s="231">
        <v>1</v>
      </c>
      <c r="I152" s="232"/>
      <c r="J152" s="233">
        <f>ROUND(I152*H152,2)</f>
        <v>0</v>
      </c>
      <c r="K152" s="229" t="s">
        <v>1</v>
      </c>
      <c r="L152" s="45"/>
      <c r="M152" s="234" t="s">
        <v>1</v>
      </c>
      <c r="N152" s="235" t="s">
        <v>41</v>
      </c>
      <c r="O152" s="92"/>
      <c r="P152" s="236">
        <f>O152*H152</f>
        <v>0</v>
      </c>
      <c r="Q152" s="236">
        <v>0</v>
      </c>
      <c r="R152" s="236">
        <f>Q152*H152</f>
        <v>0</v>
      </c>
      <c r="S152" s="236">
        <v>0</v>
      </c>
      <c r="T152" s="237">
        <f>S152*H152</f>
        <v>0</v>
      </c>
      <c r="U152" s="39"/>
      <c r="V152" s="39"/>
      <c r="W152" s="39"/>
      <c r="X152" s="39"/>
      <c r="Y152" s="39"/>
      <c r="Z152" s="39"/>
      <c r="AA152" s="39"/>
      <c r="AB152" s="39"/>
      <c r="AC152" s="39"/>
      <c r="AD152" s="39"/>
      <c r="AE152" s="39"/>
      <c r="AR152" s="238" t="s">
        <v>360</v>
      </c>
      <c r="AT152" s="238" t="s">
        <v>343</v>
      </c>
      <c r="AU152" s="238" t="s">
        <v>83</v>
      </c>
      <c r="AY152" s="18" t="s">
        <v>342</v>
      </c>
      <c r="BE152" s="239">
        <f>IF(N152="základní",J152,0)</f>
        <v>0</v>
      </c>
      <c r="BF152" s="239">
        <f>IF(N152="snížená",J152,0)</f>
        <v>0</v>
      </c>
      <c r="BG152" s="239">
        <f>IF(N152="zákl. přenesená",J152,0)</f>
        <v>0</v>
      </c>
      <c r="BH152" s="239">
        <f>IF(N152="sníž. přenesená",J152,0)</f>
        <v>0</v>
      </c>
      <c r="BI152" s="239">
        <f>IF(N152="nulová",J152,0)</f>
        <v>0</v>
      </c>
      <c r="BJ152" s="18" t="s">
        <v>83</v>
      </c>
      <c r="BK152" s="239">
        <f>ROUND(I152*H152,2)</f>
        <v>0</v>
      </c>
      <c r="BL152" s="18" t="s">
        <v>360</v>
      </c>
      <c r="BM152" s="238" t="s">
        <v>5580</v>
      </c>
    </row>
    <row r="153" s="2" customFormat="1">
      <c r="A153" s="39"/>
      <c r="B153" s="40"/>
      <c r="C153" s="41"/>
      <c r="D153" s="240" t="s">
        <v>349</v>
      </c>
      <c r="E153" s="41"/>
      <c r="F153" s="241" t="s">
        <v>5579</v>
      </c>
      <c r="G153" s="41"/>
      <c r="H153" s="41"/>
      <c r="I153" s="242"/>
      <c r="J153" s="41"/>
      <c r="K153" s="41"/>
      <c r="L153" s="45"/>
      <c r="M153" s="243"/>
      <c r="N153" s="244"/>
      <c r="O153" s="92"/>
      <c r="P153" s="92"/>
      <c r="Q153" s="92"/>
      <c r="R153" s="92"/>
      <c r="S153" s="92"/>
      <c r="T153" s="93"/>
      <c r="U153" s="39"/>
      <c r="V153" s="39"/>
      <c r="W153" s="39"/>
      <c r="X153" s="39"/>
      <c r="Y153" s="39"/>
      <c r="Z153" s="39"/>
      <c r="AA153" s="39"/>
      <c r="AB153" s="39"/>
      <c r="AC153" s="39"/>
      <c r="AD153" s="39"/>
      <c r="AE153" s="39"/>
      <c r="AT153" s="18" t="s">
        <v>349</v>
      </c>
      <c r="AU153" s="18" t="s">
        <v>83</v>
      </c>
    </row>
    <row r="154" s="2" customFormat="1" ht="16.5" customHeight="1">
      <c r="A154" s="39"/>
      <c r="B154" s="40"/>
      <c r="C154" s="227" t="s">
        <v>401</v>
      </c>
      <c r="D154" s="227" t="s">
        <v>343</v>
      </c>
      <c r="E154" s="228" t="s">
        <v>5581</v>
      </c>
      <c r="F154" s="229" t="s">
        <v>5582</v>
      </c>
      <c r="G154" s="230" t="s">
        <v>824</v>
      </c>
      <c r="H154" s="231">
        <v>6</v>
      </c>
      <c r="I154" s="232"/>
      <c r="J154" s="233">
        <f>ROUND(I154*H154,2)</f>
        <v>0</v>
      </c>
      <c r="K154" s="229" t="s">
        <v>1</v>
      </c>
      <c r="L154" s="45"/>
      <c r="M154" s="234" t="s">
        <v>1</v>
      </c>
      <c r="N154" s="235" t="s">
        <v>41</v>
      </c>
      <c r="O154" s="92"/>
      <c r="P154" s="236">
        <f>O154*H154</f>
        <v>0</v>
      </c>
      <c r="Q154" s="236">
        <v>0</v>
      </c>
      <c r="R154" s="236">
        <f>Q154*H154</f>
        <v>0</v>
      </c>
      <c r="S154" s="236">
        <v>0</v>
      </c>
      <c r="T154" s="237">
        <f>S154*H154</f>
        <v>0</v>
      </c>
      <c r="U154" s="39"/>
      <c r="V154" s="39"/>
      <c r="W154" s="39"/>
      <c r="X154" s="39"/>
      <c r="Y154" s="39"/>
      <c r="Z154" s="39"/>
      <c r="AA154" s="39"/>
      <c r="AB154" s="39"/>
      <c r="AC154" s="39"/>
      <c r="AD154" s="39"/>
      <c r="AE154" s="39"/>
      <c r="AR154" s="238" t="s">
        <v>360</v>
      </c>
      <c r="AT154" s="238" t="s">
        <v>343</v>
      </c>
      <c r="AU154" s="238" t="s">
        <v>83</v>
      </c>
      <c r="AY154" s="18" t="s">
        <v>342</v>
      </c>
      <c r="BE154" s="239">
        <f>IF(N154="základní",J154,0)</f>
        <v>0</v>
      </c>
      <c r="BF154" s="239">
        <f>IF(N154="snížená",J154,0)</f>
        <v>0</v>
      </c>
      <c r="BG154" s="239">
        <f>IF(N154="zákl. přenesená",J154,0)</f>
        <v>0</v>
      </c>
      <c r="BH154" s="239">
        <f>IF(N154="sníž. přenesená",J154,0)</f>
        <v>0</v>
      </c>
      <c r="BI154" s="239">
        <f>IF(N154="nulová",J154,0)</f>
        <v>0</v>
      </c>
      <c r="BJ154" s="18" t="s">
        <v>83</v>
      </c>
      <c r="BK154" s="239">
        <f>ROUND(I154*H154,2)</f>
        <v>0</v>
      </c>
      <c r="BL154" s="18" t="s">
        <v>360</v>
      </c>
      <c r="BM154" s="238" t="s">
        <v>5583</v>
      </c>
    </row>
    <row r="155" s="2" customFormat="1">
      <c r="A155" s="39"/>
      <c r="B155" s="40"/>
      <c r="C155" s="41"/>
      <c r="D155" s="240" t="s">
        <v>349</v>
      </c>
      <c r="E155" s="41"/>
      <c r="F155" s="241" t="s">
        <v>5582</v>
      </c>
      <c r="G155" s="41"/>
      <c r="H155" s="41"/>
      <c r="I155" s="242"/>
      <c r="J155" s="41"/>
      <c r="K155" s="41"/>
      <c r="L155" s="45"/>
      <c r="M155" s="243"/>
      <c r="N155" s="244"/>
      <c r="O155" s="92"/>
      <c r="P155" s="92"/>
      <c r="Q155" s="92"/>
      <c r="R155" s="92"/>
      <c r="S155" s="92"/>
      <c r="T155" s="93"/>
      <c r="U155" s="39"/>
      <c r="V155" s="39"/>
      <c r="W155" s="39"/>
      <c r="X155" s="39"/>
      <c r="Y155" s="39"/>
      <c r="Z155" s="39"/>
      <c r="AA155" s="39"/>
      <c r="AB155" s="39"/>
      <c r="AC155" s="39"/>
      <c r="AD155" s="39"/>
      <c r="AE155" s="39"/>
      <c r="AT155" s="18" t="s">
        <v>349</v>
      </c>
      <c r="AU155" s="18" t="s">
        <v>83</v>
      </c>
    </row>
    <row r="156" s="2" customFormat="1" ht="16.5" customHeight="1">
      <c r="A156" s="39"/>
      <c r="B156" s="40"/>
      <c r="C156" s="227" t="s">
        <v>408</v>
      </c>
      <c r="D156" s="227" t="s">
        <v>343</v>
      </c>
      <c r="E156" s="228" t="s">
        <v>5584</v>
      </c>
      <c r="F156" s="229" t="s">
        <v>5585</v>
      </c>
      <c r="G156" s="230" t="s">
        <v>462</v>
      </c>
      <c r="H156" s="231">
        <v>58</v>
      </c>
      <c r="I156" s="232"/>
      <c r="J156" s="233">
        <f>ROUND(I156*H156,2)</f>
        <v>0</v>
      </c>
      <c r="K156" s="229" t="s">
        <v>1</v>
      </c>
      <c r="L156" s="45"/>
      <c r="M156" s="234" t="s">
        <v>1</v>
      </c>
      <c r="N156" s="235" t="s">
        <v>41</v>
      </c>
      <c r="O156" s="92"/>
      <c r="P156" s="236">
        <f>O156*H156</f>
        <v>0</v>
      </c>
      <c r="Q156" s="236">
        <v>0</v>
      </c>
      <c r="R156" s="236">
        <f>Q156*H156</f>
        <v>0</v>
      </c>
      <c r="S156" s="236">
        <v>0</v>
      </c>
      <c r="T156" s="237">
        <f>S156*H156</f>
        <v>0</v>
      </c>
      <c r="U156" s="39"/>
      <c r="V156" s="39"/>
      <c r="W156" s="39"/>
      <c r="X156" s="39"/>
      <c r="Y156" s="39"/>
      <c r="Z156" s="39"/>
      <c r="AA156" s="39"/>
      <c r="AB156" s="39"/>
      <c r="AC156" s="39"/>
      <c r="AD156" s="39"/>
      <c r="AE156" s="39"/>
      <c r="AR156" s="238" t="s">
        <v>360</v>
      </c>
      <c r="AT156" s="238" t="s">
        <v>343</v>
      </c>
      <c r="AU156" s="238" t="s">
        <v>83</v>
      </c>
      <c r="AY156" s="18" t="s">
        <v>342</v>
      </c>
      <c r="BE156" s="239">
        <f>IF(N156="základní",J156,0)</f>
        <v>0</v>
      </c>
      <c r="BF156" s="239">
        <f>IF(N156="snížená",J156,0)</f>
        <v>0</v>
      </c>
      <c r="BG156" s="239">
        <f>IF(N156="zákl. přenesená",J156,0)</f>
        <v>0</v>
      </c>
      <c r="BH156" s="239">
        <f>IF(N156="sníž. přenesená",J156,0)</f>
        <v>0</v>
      </c>
      <c r="BI156" s="239">
        <f>IF(N156="nulová",J156,0)</f>
        <v>0</v>
      </c>
      <c r="BJ156" s="18" t="s">
        <v>83</v>
      </c>
      <c r="BK156" s="239">
        <f>ROUND(I156*H156,2)</f>
        <v>0</v>
      </c>
      <c r="BL156" s="18" t="s">
        <v>360</v>
      </c>
      <c r="BM156" s="238" t="s">
        <v>5586</v>
      </c>
    </row>
    <row r="157" s="2" customFormat="1">
      <c r="A157" s="39"/>
      <c r="B157" s="40"/>
      <c r="C157" s="41"/>
      <c r="D157" s="240" t="s">
        <v>349</v>
      </c>
      <c r="E157" s="41"/>
      <c r="F157" s="241" t="s">
        <v>5585</v>
      </c>
      <c r="G157" s="41"/>
      <c r="H157" s="41"/>
      <c r="I157" s="242"/>
      <c r="J157" s="41"/>
      <c r="K157" s="41"/>
      <c r="L157" s="45"/>
      <c r="M157" s="243"/>
      <c r="N157" s="244"/>
      <c r="O157" s="92"/>
      <c r="P157" s="92"/>
      <c r="Q157" s="92"/>
      <c r="R157" s="92"/>
      <c r="S157" s="92"/>
      <c r="T157" s="93"/>
      <c r="U157" s="39"/>
      <c r="V157" s="39"/>
      <c r="W157" s="39"/>
      <c r="X157" s="39"/>
      <c r="Y157" s="39"/>
      <c r="Z157" s="39"/>
      <c r="AA157" s="39"/>
      <c r="AB157" s="39"/>
      <c r="AC157" s="39"/>
      <c r="AD157" s="39"/>
      <c r="AE157" s="39"/>
      <c r="AT157" s="18" t="s">
        <v>349</v>
      </c>
      <c r="AU157" s="18" t="s">
        <v>83</v>
      </c>
    </row>
    <row r="158" s="12" customFormat="1" ht="25.92" customHeight="1">
      <c r="A158" s="12"/>
      <c r="B158" s="213"/>
      <c r="C158" s="214"/>
      <c r="D158" s="215" t="s">
        <v>75</v>
      </c>
      <c r="E158" s="216" t="s">
        <v>5587</v>
      </c>
      <c r="F158" s="216" t="s">
        <v>5588</v>
      </c>
      <c r="G158" s="214"/>
      <c r="H158" s="214"/>
      <c r="I158" s="217"/>
      <c r="J158" s="218">
        <f>BK158</f>
        <v>0</v>
      </c>
      <c r="K158" s="214"/>
      <c r="L158" s="219"/>
      <c r="M158" s="220"/>
      <c r="N158" s="221"/>
      <c r="O158" s="221"/>
      <c r="P158" s="222">
        <f>SUM(P159:P178)</f>
        <v>0</v>
      </c>
      <c r="Q158" s="221"/>
      <c r="R158" s="222">
        <f>SUM(R159:R178)</f>
        <v>0</v>
      </c>
      <c r="S158" s="221"/>
      <c r="T158" s="223">
        <f>SUM(T159:T178)</f>
        <v>0</v>
      </c>
      <c r="U158" s="12"/>
      <c r="V158" s="12"/>
      <c r="W158" s="12"/>
      <c r="X158" s="12"/>
      <c r="Y158" s="12"/>
      <c r="Z158" s="12"/>
      <c r="AA158" s="12"/>
      <c r="AB158" s="12"/>
      <c r="AC158" s="12"/>
      <c r="AD158" s="12"/>
      <c r="AE158" s="12"/>
      <c r="AR158" s="224" t="s">
        <v>83</v>
      </c>
      <c r="AT158" s="225" t="s">
        <v>75</v>
      </c>
      <c r="AU158" s="225" t="s">
        <v>76</v>
      </c>
      <c r="AY158" s="224" t="s">
        <v>342</v>
      </c>
      <c r="BK158" s="226">
        <f>SUM(BK159:BK178)</f>
        <v>0</v>
      </c>
    </row>
    <row r="159" s="2" customFormat="1" ht="16.5" customHeight="1">
      <c r="A159" s="39"/>
      <c r="B159" s="40"/>
      <c r="C159" s="227" t="s">
        <v>8</v>
      </c>
      <c r="D159" s="227" t="s">
        <v>343</v>
      </c>
      <c r="E159" s="228" t="s">
        <v>5589</v>
      </c>
      <c r="F159" s="229" t="s">
        <v>5590</v>
      </c>
      <c r="G159" s="230" t="s">
        <v>824</v>
      </c>
      <c r="H159" s="231">
        <v>160</v>
      </c>
      <c r="I159" s="232"/>
      <c r="J159" s="233">
        <f>ROUND(I159*H159,2)</f>
        <v>0</v>
      </c>
      <c r="K159" s="229" t="s">
        <v>1</v>
      </c>
      <c r="L159" s="45"/>
      <c r="M159" s="234" t="s">
        <v>1</v>
      </c>
      <c r="N159" s="235" t="s">
        <v>41</v>
      </c>
      <c r="O159" s="92"/>
      <c r="P159" s="236">
        <f>O159*H159</f>
        <v>0</v>
      </c>
      <c r="Q159" s="236">
        <v>0</v>
      </c>
      <c r="R159" s="236">
        <f>Q159*H159</f>
        <v>0</v>
      </c>
      <c r="S159" s="236">
        <v>0</v>
      </c>
      <c r="T159" s="237">
        <f>S159*H159</f>
        <v>0</v>
      </c>
      <c r="U159" s="39"/>
      <c r="V159" s="39"/>
      <c r="W159" s="39"/>
      <c r="X159" s="39"/>
      <c r="Y159" s="39"/>
      <c r="Z159" s="39"/>
      <c r="AA159" s="39"/>
      <c r="AB159" s="39"/>
      <c r="AC159" s="39"/>
      <c r="AD159" s="39"/>
      <c r="AE159" s="39"/>
      <c r="AR159" s="238" t="s">
        <v>360</v>
      </c>
      <c r="AT159" s="238" t="s">
        <v>343</v>
      </c>
      <c r="AU159" s="238" t="s">
        <v>83</v>
      </c>
      <c r="AY159" s="18" t="s">
        <v>342</v>
      </c>
      <c r="BE159" s="239">
        <f>IF(N159="základní",J159,0)</f>
        <v>0</v>
      </c>
      <c r="BF159" s="239">
        <f>IF(N159="snížená",J159,0)</f>
        <v>0</v>
      </c>
      <c r="BG159" s="239">
        <f>IF(N159="zákl. přenesená",J159,0)</f>
        <v>0</v>
      </c>
      <c r="BH159" s="239">
        <f>IF(N159="sníž. přenesená",J159,0)</f>
        <v>0</v>
      </c>
      <c r="BI159" s="239">
        <f>IF(N159="nulová",J159,0)</f>
        <v>0</v>
      </c>
      <c r="BJ159" s="18" t="s">
        <v>83</v>
      </c>
      <c r="BK159" s="239">
        <f>ROUND(I159*H159,2)</f>
        <v>0</v>
      </c>
      <c r="BL159" s="18" t="s">
        <v>360</v>
      </c>
      <c r="BM159" s="238" t="s">
        <v>5591</v>
      </c>
    </row>
    <row r="160" s="2" customFormat="1">
      <c r="A160" s="39"/>
      <c r="B160" s="40"/>
      <c r="C160" s="41"/>
      <c r="D160" s="240" t="s">
        <v>349</v>
      </c>
      <c r="E160" s="41"/>
      <c r="F160" s="241" t="s">
        <v>5590</v>
      </c>
      <c r="G160" s="41"/>
      <c r="H160" s="41"/>
      <c r="I160" s="242"/>
      <c r="J160" s="41"/>
      <c r="K160" s="41"/>
      <c r="L160" s="45"/>
      <c r="M160" s="243"/>
      <c r="N160" s="244"/>
      <c r="O160" s="92"/>
      <c r="P160" s="92"/>
      <c r="Q160" s="92"/>
      <c r="R160" s="92"/>
      <c r="S160" s="92"/>
      <c r="T160" s="93"/>
      <c r="U160" s="39"/>
      <c r="V160" s="39"/>
      <c r="W160" s="39"/>
      <c r="X160" s="39"/>
      <c r="Y160" s="39"/>
      <c r="Z160" s="39"/>
      <c r="AA160" s="39"/>
      <c r="AB160" s="39"/>
      <c r="AC160" s="39"/>
      <c r="AD160" s="39"/>
      <c r="AE160" s="39"/>
      <c r="AT160" s="18" t="s">
        <v>349</v>
      </c>
      <c r="AU160" s="18" t="s">
        <v>83</v>
      </c>
    </row>
    <row r="161" s="2" customFormat="1" ht="16.5" customHeight="1">
      <c r="A161" s="39"/>
      <c r="B161" s="40"/>
      <c r="C161" s="227" t="s">
        <v>419</v>
      </c>
      <c r="D161" s="227" t="s">
        <v>343</v>
      </c>
      <c r="E161" s="228" t="s">
        <v>5592</v>
      </c>
      <c r="F161" s="229" t="s">
        <v>5593</v>
      </c>
      <c r="G161" s="230" t="s">
        <v>824</v>
      </c>
      <c r="H161" s="231">
        <v>1440</v>
      </c>
      <c r="I161" s="232"/>
      <c r="J161" s="233">
        <f>ROUND(I161*H161,2)</f>
        <v>0</v>
      </c>
      <c r="K161" s="229" t="s">
        <v>1</v>
      </c>
      <c r="L161" s="45"/>
      <c r="M161" s="234" t="s">
        <v>1</v>
      </c>
      <c r="N161" s="235" t="s">
        <v>41</v>
      </c>
      <c r="O161" s="92"/>
      <c r="P161" s="236">
        <f>O161*H161</f>
        <v>0</v>
      </c>
      <c r="Q161" s="236">
        <v>0</v>
      </c>
      <c r="R161" s="236">
        <f>Q161*H161</f>
        <v>0</v>
      </c>
      <c r="S161" s="236">
        <v>0</v>
      </c>
      <c r="T161" s="237">
        <f>S161*H161</f>
        <v>0</v>
      </c>
      <c r="U161" s="39"/>
      <c r="V161" s="39"/>
      <c r="W161" s="39"/>
      <c r="X161" s="39"/>
      <c r="Y161" s="39"/>
      <c r="Z161" s="39"/>
      <c r="AA161" s="39"/>
      <c r="AB161" s="39"/>
      <c r="AC161" s="39"/>
      <c r="AD161" s="39"/>
      <c r="AE161" s="39"/>
      <c r="AR161" s="238" t="s">
        <v>360</v>
      </c>
      <c r="AT161" s="238" t="s">
        <v>343</v>
      </c>
      <c r="AU161" s="238" t="s">
        <v>83</v>
      </c>
      <c r="AY161" s="18" t="s">
        <v>342</v>
      </c>
      <c r="BE161" s="239">
        <f>IF(N161="základní",J161,0)</f>
        <v>0</v>
      </c>
      <c r="BF161" s="239">
        <f>IF(N161="snížená",J161,0)</f>
        <v>0</v>
      </c>
      <c r="BG161" s="239">
        <f>IF(N161="zákl. přenesená",J161,0)</f>
        <v>0</v>
      </c>
      <c r="BH161" s="239">
        <f>IF(N161="sníž. přenesená",J161,0)</f>
        <v>0</v>
      </c>
      <c r="BI161" s="239">
        <f>IF(N161="nulová",J161,0)</f>
        <v>0</v>
      </c>
      <c r="BJ161" s="18" t="s">
        <v>83</v>
      </c>
      <c r="BK161" s="239">
        <f>ROUND(I161*H161,2)</f>
        <v>0</v>
      </c>
      <c r="BL161" s="18" t="s">
        <v>360</v>
      </c>
      <c r="BM161" s="238" t="s">
        <v>5594</v>
      </c>
    </row>
    <row r="162" s="2" customFormat="1">
      <c r="A162" s="39"/>
      <c r="B162" s="40"/>
      <c r="C162" s="41"/>
      <c r="D162" s="240" t="s">
        <v>349</v>
      </c>
      <c r="E162" s="41"/>
      <c r="F162" s="241" t="s">
        <v>5593</v>
      </c>
      <c r="G162" s="41"/>
      <c r="H162" s="41"/>
      <c r="I162" s="242"/>
      <c r="J162" s="41"/>
      <c r="K162" s="41"/>
      <c r="L162" s="45"/>
      <c r="M162" s="243"/>
      <c r="N162" s="244"/>
      <c r="O162" s="92"/>
      <c r="P162" s="92"/>
      <c r="Q162" s="92"/>
      <c r="R162" s="92"/>
      <c r="S162" s="92"/>
      <c r="T162" s="93"/>
      <c r="U162" s="39"/>
      <c r="V162" s="39"/>
      <c r="W162" s="39"/>
      <c r="X162" s="39"/>
      <c r="Y162" s="39"/>
      <c r="Z162" s="39"/>
      <c r="AA162" s="39"/>
      <c r="AB162" s="39"/>
      <c r="AC162" s="39"/>
      <c r="AD162" s="39"/>
      <c r="AE162" s="39"/>
      <c r="AT162" s="18" t="s">
        <v>349</v>
      </c>
      <c r="AU162" s="18" t="s">
        <v>83</v>
      </c>
    </row>
    <row r="163" s="2" customFormat="1" ht="16.5" customHeight="1">
      <c r="A163" s="39"/>
      <c r="B163" s="40"/>
      <c r="C163" s="227" t="s">
        <v>423</v>
      </c>
      <c r="D163" s="227" t="s">
        <v>343</v>
      </c>
      <c r="E163" s="228" t="s">
        <v>5595</v>
      </c>
      <c r="F163" s="229" t="s">
        <v>5596</v>
      </c>
      <c r="G163" s="230" t="s">
        <v>562</v>
      </c>
      <c r="H163" s="231">
        <v>6</v>
      </c>
      <c r="I163" s="232"/>
      <c r="J163" s="233">
        <f>ROUND(I163*H163,2)</f>
        <v>0</v>
      </c>
      <c r="K163" s="229" t="s">
        <v>1</v>
      </c>
      <c r="L163" s="45"/>
      <c r="M163" s="234" t="s">
        <v>1</v>
      </c>
      <c r="N163" s="235" t="s">
        <v>41</v>
      </c>
      <c r="O163" s="92"/>
      <c r="P163" s="236">
        <f>O163*H163</f>
        <v>0</v>
      </c>
      <c r="Q163" s="236">
        <v>0</v>
      </c>
      <c r="R163" s="236">
        <f>Q163*H163</f>
        <v>0</v>
      </c>
      <c r="S163" s="236">
        <v>0</v>
      </c>
      <c r="T163" s="237">
        <f>S163*H163</f>
        <v>0</v>
      </c>
      <c r="U163" s="39"/>
      <c r="V163" s="39"/>
      <c r="W163" s="39"/>
      <c r="X163" s="39"/>
      <c r="Y163" s="39"/>
      <c r="Z163" s="39"/>
      <c r="AA163" s="39"/>
      <c r="AB163" s="39"/>
      <c r="AC163" s="39"/>
      <c r="AD163" s="39"/>
      <c r="AE163" s="39"/>
      <c r="AR163" s="238" t="s">
        <v>360</v>
      </c>
      <c r="AT163" s="238" t="s">
        <v>343</v>
      </c>
      <c r="AU163" s="238" t="s">
        <v>83</v>
      </c>
      <c r="AY163" s="18" t="s">
        <v>342</v>
      </c>
      <c r="BE163" s="239">
        <f>IF(N163="základní",J163,0)</f>
        <v>0</v>
      </c>
      <c r="BF163" s="239">
        <f>IF(N163="snížená",J163,0)</f>
        <v>0</v>
      </c>
      <c r="BG163" s="239">
        <f>IF(N163="zákl. přenesená",J163,0)</f>
        <v>0</v>
      </c>
      <c r="BH163" s="239">
        <f>IF(N163="sníž. přenesená",J163,0)</f>
        <v>0</v>
      </c>
      <c r="BI163" s="239">
        <f>IF(N163="nulová",J163,0)</f>
        <v>0</v>
      </c>
      <c r="BJ163" s="18" t="s">
        <v>83</v>
      </c>
      <c r="BK163" s="239">
        <f>ROUND(I163*H163,2)</f>
        <v>0</v>
      </c>
      <c r="BL163" s="18" t="s">
        <v>360</v>
      </c>
      <c r="BM163" s="238" t="s">
        <v>5597</v>
      </c>
    </row>
    <row r="164" s="2" customFormat="1">
      <c r="A164" s="39"/>
      <c r="B164" s="40"/>
      <c r="C164" s="41"/>
      <c r="D164" s="240" t="s">
        <v>349</v>
      </c>
      <c r="E164" s="41"/>
      <c r="F164" s="241" t="s">
        <v>5596</v>
      </c>
      <c r="G164" s="41"/>
      <c r="H164" s="41"/>
      <c r="I164" s="242"/>
      <c r="J164" s="41"/>
      <c r="K164" s="41"/>
      <c r="L164" s="45"/>
      <c r="M164" s="243"/>
      <c r="N164" s="244"/>
      <c r="O164" s="92"/>
      <c r="P164" s="92"/>
      <c r="Q164" s="92"/>
      <c r="R164" s="92"/>
      <c r="S164" s="92"/>
      <c r="T164" s="93"/>
      <c r="U164" s="39"/>
      <c r="V164" s="39"/>
      <c r="W164" s="39"/>
      <c r="X164" s="39"/>
      <c r="Y164" s="39"/>
      <c r="Z164" s="39"/>
      <c r="AA164" s="39"/>
      <c r="AB164" s="39"/>
      <c r="AC164" s="39"/>
      <c r="AD164" s="39"/>
      <c r="AE164" s="39"/>
      <c r="AT164" s="18" t="s">
        <v>349</v>
      </c>
      <c r="AU164" s="18" t="s">
        <v>83</v>
      </c>
    </row>
    <row r="165" s="2" customFormat="1" ht="16.5" customHeight="1">
      <c r="A165" s="39"/>
      <c r="B165" s="40"/>
      <c r="C165" s="227" t="s">
        <v>428</v>
      </c>
      <c r="D165" s="227" t="s">
        <v>343</v>
      </c>
      <c r="E165" s="228" t="s">
        <v>5598</v>
      </c>
      <c r="F165" s="229" t="s">
        <v>5599</v>
      </c>
      <c r="G165" s="230" t="s">
        <v>562</v>
      </c>
      <c r="H165" s="231">
        <v>28</v>
      </c>
      <c r="I165" s="232"/>
      <c r="J165" s="233">
        <f>ROUND(I165*H165,2)</f>
        <v>0</v>
      </c>
      <c r="K165" s="229" t="s">
        <v>1</v>
      </c>
      <c r="L165" s="45"/>
      <c r="M165" s="234" t="s">
        <v>1</v>
      </c>
      <c r="N165" s="235" t="s">
        <v>41</v>
      </c>
      <c r="O165" s="92"/>
      <c r="P165" s="236">
        <f>O165*H165</f>
        <v>0</v>
      </c>
      <c r="Q165" s="236">
        <v>0</v>
      </c>
      <c r="R165" s="236">
        <f>Q165*H165</f>
        <v>0</v>
      </c>
      <c r="S165" s="236">
        <v>0</v>
      </c>
      <c r="T165" s="237">
        <f>S165*H165</f>
        <v>0</v>
      </c>
      <c r="U165" s="39"/>
      <c r="V165" s="39"/>
      <c r="W165" s="39"/>
      <c r="X165" s="39"/>
      <c r="Y165" s="39"/>
      <c r="Z165" s="39"/>
      <c r="AA165" s="39"/>
      <c r="AB165" s="39"/>
      <c r="AC165" s="39"/>
      <c r="AD165" s="39"/>
      <c r="AE165" s="39"/>
      <c r="AR165" s="238" t="s">
        <v>360</v>
      </c>
      <c r="AT165" s="238" t="s">
        <v>343</v>
      </c>
      <c r="AU165" s="238" t="s">
        <v>83</v>
      </c>
      <c r="AY165" s="18" t="s">
        <v>342</v>
      </c>
      <c r="BE165" s="239">
        <f>IF(N165="základní",J165,0)</f>
        <v>0</v>
      </c>
      <c r="BF165" s="239">
        <f>IF(N165="snížená",J165,0)</f>
        <v>0</v>
      </c>
      <c r="BG165" s="239">
        <f>IF(N165="zákl. přenesená",J165,0)</f>
        <v>0</v>
      </c>
      <c r="BH165" s="239">
        <f>IF(N165="sníž. přenesená",J165,0)</f>
        <v>0</v>
      </c>
      <c r="BI165" s="239">
        <f>IF(N165="nulová",J165,0)</f>
        <v>0</v>
      </c>
      <c r="BJ165" s="18" t="s">
        <v>83</v>
      </c>
      <c r="BK165" s="239">
        <f>ROUND(I165*H165,2)</f>
        <v>0</v>
      </c>
      <c r="BL165" s="18" t="s">
        <v>360</v>
      </c>
      <c r="BM165" s="238" t="s">
        <v>5600</v>
      </c>
    </row>
    <row r="166" s="2" customFormat="1">
      <c r="A166" s="39"/>
      <c r="B166" s="40"/>
      <c r="C166" s="41"/>
      <c r="D166" s="240" t="s">
        <v>349</v>
      </c>
      <c r="E166" s="41"/>
      <c r="F166" s="241" t="s">
        <v>5599</v>
      </c>
      <c r="G166" s="41"/>
      <c r="H166" s="41"/>
      <c r="I166" s="242"/>
      <c r="J166" s="41"/>
      <c r="K166" s="41"/>
      <c r="L166" s="45"/>
      <c r="M166" s="243"/>
      <c r="N166" s="244"/>
      <c r="O166" s="92"/>
      <c r="P166" s="92"/>
      <c r="Q166" s="92"/>
      <c r="R166" s="92"/>
      <c r="S166" s="92"/>
      <c r="T166" s="93"/>
      <c r="U166" s="39"/>
      <c r="V166" s="39"/>
      <c r="W166" s="39"/>
      <c r="X166" s="39"/>
      <c r="Y166" s="39"/>
      <c r="Z166" s="39"/>
      <c r="AA166" s="39"/>
      <c r="AB166" s="39"/>
      <c r="AC166" s="39"/>
      <c r="AD166" s="39"/>
      <c r="AE166" s="39"/>
      <c r="AT166" s="18" t="s">
        <v>349</v>
      </c>
      <c r="AU166" s="18" t="s">
        <v>83</v>
      </c>
    </row>
    <row r="167" s="2" customFormat="1" ht="16.5" customHeight="1">
      <c r="A167" s="39"/>
      <c r="B167" s="40"/>
      <c r="C167" s="227" t="s">
        <v>606</v>
      </c>
      <c r="D167" s="227" t="s">
        <v>343</v>
      </c>
      <c r="E167" s="228" t="s">
        <v>5601</v>
      </c>
      <c r="F167" s="229" t="s">
        <v>5602</v>
      </c>
      <c r="G167" s="230" t="s">
        <v>824</v>
      </c>
      <c r="H167" s="231">
        <v>21</v>
      </c>
      <c r="I167" s="232"/>
      <c r="J167" s="233">
        <f>ROUND(I167*H167,2)</f>
        <v>0</v>
      </c>
      <c r="K167" s="229" t="s">
        <v>1</v>
      </c>
      <c r="L167" s="45"/>
      <c r="M167" s="234" t="s">
        <v>1</v>
      </c>
      <c r="N167" s="235" t="s">
        <v>41</v>
      </c>
      <c r="O167" s="92"/>
      <c r="P167" s="236">
        <f>O167*H167</f>
        <v>0</v>
      </c>
      <c r="Q167" s="236">
        <v>0</v>
      </c>
      <c r="R167" s="236">
        <f>Q167*H167</f>
        <v>0</v>
      </c>
      <c r="S167" s="236">
        <v>0</v>
      </c>
      <c r="T167" s="237">
        <f>S167*H167</f>
        <v>0</v>
      </c>
      <c r="U167" s="39"/>
      <c r="V167" s="39"/>
      <c r="W167" s="39"/>
      <c r="X167" s="39"/>
      <c r="Y167" s="39"/>
      <c r="Z167" s="39"/>
      <c r="AA167" s="39"/>
      <c r="AB167" s="39"/>
      <c r="AC167" s="39"/>
      <c r="AD167" s="39"/>
      <c r="AE167" s="39"/>
      <c r="AR167" s="238" t="s">
        <v>360</v>
      </c>
      <c r="AT167" s="238" t="s">
        <v>343</v>
      </c>
      <c r="AU167" s="238" t="s">
        <v>83</v>
      </c>
      <c r="AY167" s="18" t="s">
        <v>342</v>
      </c>
      <c r="BE167" s="239">
        <f>IF(N167="základní",J167,0)</f>
        <v>0</v>
      </c>
      <c r="BF167" s="239">
        <f>IF(N167="snížená",J167,0)</f>
        <v>0</v>
      </c>
      <c r="BG167" s="239">
        <f>IF(N167="zákl. přenesená",J167,0)</f>
        <v>0</v>
      </c>
      <c r="BH167" s="239">
        <f>IF(N167="sníž. přenesená",J167,0)</f>
        <v>0</v>
      </c>
      <c r="BI167" s="239">
        <f>IF(N167="nulová",J167,0)</f>
        <v>0</v>
      </c>
      <c r="BJ167" s="18" t="s">
        <v>83</v>
      </c>
      <c r="BK167" s="239">
        <f>ROUND(I167*H167,2)</f>
        <v>0</v>
      </c>
      <c r="BL167" s="18" t="s">
        <v>360</v>
      </c>
      <c r="BM167" s="238" t="s">
        <v>5603</v>
      </c>
    </row>
    <row r="168" s="2" customFormat="1">
      <c r="A168" s="39"/>
      <c r="B168" s="40"/>
      <c r="C168" s="41"/>
      <c r="D168" s="240" t="s">
        <v>349</v>
      </c>
      <c r="E168" s="41"/>
      <c r="F168" s="241" t="s">
        <v>5602</v>
      </c>
      <c r="G168" s="41"/>
      <c r="H168" s="41"/>
      <c r="I168" s="242"/>
      <c r="J168" s="41"/>
      <c r="K168" s="41"/>
      <c r="L168" s="45"/>
      <c r="M168" s="243"/>
      <c r="N168" s="244"/>
      <c r="O168" s="92"/>
      <c r="P168" s="92"/>
      <c r="Q168" s="92"/>
      <c r="R168" s="92"/>
      <c r="S168" s="92"/>
      <c r="T168" s="93"/>
      <c r="U168" s="39"/>
      <c r="V168" s="39"/>
      <c r="W168" s="39"/>
      <c r="X168" s="39"/>
      <c r="Y168" s="39"/>
      <c r="Z168" s="39"/>
      <c r="AA168" s="39"/>
      <c r="AB168" s="39"/>
      <c r="AC168" s="39"/>
      <c r="AD168" s="39"/>
      <c r="AE168" s="39"/>
      <c r="AT168" s="18" t="s">
        <v>349</v>
      </c>
      <c r="AU168" s="18" t="s">
        <v>83</v>
      </c>
    </row>
    <row r="169" s="2" customFormat="1" ht="16.5" customHeight="1">
      <c r="A169" s="39"/>
      <c r="B169" s="40"/>
      <c r="C169" s="227" t="s">
        <v>613</v>
      </c>
      <c r="D169" s="227" t="s">
        <v>343</v>
      </c>
      <c r="E169" s="228" t="s">
        <v>5604</v>
      </c>
      <c r="F169" s="229" t="s">
        <v>5605</v>
      </c>
      <c r="G169" s="230" t="s">
        <v>562</v>
      </c>
      <c r="H169" s="231">
        <v>6</v>
      </c>
      <c r="I169" s="232"/>
      <c r="J169" s="233">
        <f>ROUND(I169*H169,2)</f>
        <v>0</v>
      </c>
      <c r="K169" s="229" t="s">
        <v>1</v>
      </c>
      <c r="L169" s="45"/>
      <c r="M169" s="234" t="s">
        <v>1</v>
      </c>
      <c r="N169" s="235" t="s">
        <v>41</v>
      </c>
      <c r="O169" s="92"/>
      <c r="P169" s="236">
        <f>O169*H169</f>
        <v>0</v>
      </c>
      <c r="Q169" s="236">
        <v>0</v>
      </c>
      <c r="R169" s="236">
        <f>Q169*H169</f>
        <v>0</v>
      </c>
      <c r="S169" s="236">
        <v>0</v>
      </c>
      <c r="T169" s="237">
        <f>S169*H169</f>
        <v>0</v>
      </c>
      <c r="U169" s="39"/>
      <c r="V169" s="39"/>
      <c r="W169" s="39"/>
      <c r="X169" s="39"/>
      <c r="Y169" s="39"/>
      <c r="Z169" s="39"/>
      <c r="AA169" s="39"/>
      <c r="AB169" s="39"/>
      <c r="AC169" s="39"/>
      <c r="AD169" s="39"/>
      <c r="AE169" s="39"/>
      <c r="AR169" s="238" t="s">
        <v>360</v>
      </c>
      <c r="AT169" s="238" t="s">
        <v>343</v>
      </c>
      <c r="AU169" s="238" t="s">
        <v>83</v>
      </c>
      <c r="AY169" s="18" t="s">
        <v>342</v>
      </c>
      <c r="BE169" s="239">
        <f>IF(N169="základní",J169,0)</f>
        <v>0</v>
      </c>
      <c r="BF169" s="239">
        <f>IF(N169="snížená",J169,0)</f>
        <v>0</v>
      </c>
      <c r="BG169" s="239">
        <f>IF(N169="zákl. přenesená",J169,0)</f>
        <v>0</v>
      </c>
      <c r="BH169" s="239">
        <f>IF(N169="sníž. přenesená",J169,0)</f>
        <v>0</v>
      </c>
      <c r="BI169" s="239">
        <f>IF(N169="nulová",J169,0)</f>
        <v>0</v>
      </c>
      <c r="BJ169" s="18" t="s">
        <v>83</v>
      </c>
      <c r="BK169" s="239">
        <f>ROUND(I169*H169,2)</f>
        <v>0</v>
      </c>
      <c r="BL169" s="18" t="s">
        <v>360</v>
      </c>
      <c r="BM169" s="238" t="s">
        <v>5606</v>
      </c>
    </row>
    <row r="170" s="2" customFormat="1">
      <c r="A170" s="39"/>
      <c r="B170" s="40"/>
      <c r="C170" s="41"/>
      <c r="D170" s="240" t="s">
        <v>349</v>
      </c>
      <c r="E170" s="41"/>
      <c r="F170" s="241" t="s">
        <v>5605</v>
      </c>
      <c r="G170" s="41"/>
      <c r="H170" s="41"/>
      <c r="I170" s="242"/>
      <c r="J170" s="41"/>
      <c r="K170" s="41"/>
      <c r="L170" s="45"/>
      <c r="M170" s="243"/>
      <c r="N170" s="244"/>
      <c r="O170" s="92"/>
      <c r="P170" s="92"/>
      <c r="Q170" s="92"/>
      <c r="R170" s="92"/>
      <c r="S170" s="92"/>
      <c r="T170" s="93"/>
      <c r="U170" s="39"/>
      <c r="V170" s="39"/>
      <c r="W170" s="39"/>
      <c r="X170" s="39"/>
      <c r="Y170" s="39"/>
      <c r="Z170" s="39"/>
      <c r="AA170" s="39"/>
      <c r="AB170" s="39"/>
      <c r="AC170" s="39"/>
      <c r="AD170" s="39"/>
      <c r="AE170" s="39"/>
      <c r="AT170" s="18" t="s">
        <v>349</v>
      </c>
      <c r="AU170" s="18" t="s">
        <v>83</v>
      </c>
    </row>
    <row r="171" s="2" customFormat="1" ht="16.5" customHeight="1">
      <c r="A171" s="39"/>
      <c r="B171" s="40"/>
      <c r="C171" s="227" t="s">
        <v>7</v>
      </c>
      <c r="D171" s="227" t="s">
        <v>343</v>
      </c>
      <c r="E171" s="228" t="s">
        <v>5607</v>
      </c>
      <c r="F171" s="229" t="s">
        <v>5608</v>
      </c>
      <c r="G171" s="230" t="s">
        <v>473</v>
      </c>
      <c r="H171" s="231">
        <v>206</v>
      </c>
      <c r="I171" s="232"/>
      <c r="J171" s="233">
        <f>ROUND(I171*H171,2)</f>
        <v>0</v>
      </c>
      <c r="K171" s="229" t="s">
        <v>1</v>
      </c>
      <c r="L171" s="45"/>
      <c r="M171" s="234" t="s">
        <v>1</v>
      </c>
      <c r="N171" s="235" t="s">
        <v>41</v>
      </c>
      <c r="O171" s="92"/>
      <c r="P171" s="236">
        <f>O171*H171</f>
        <v>0</v>
      </c>
      <c r="Q171" s="236">
        <v>0</v>
      </c>
      <c r="R171" s="236">
        <f>Q171*H171</f>
        <v>0</v>
      </c>
      <c r="S171" s="236">
        <v>0</v>
      </c>
      <c r="T171" s="237">
        <f>S171*H171</f>
        <v>0</v>
      </c>
      <c r="U171" s="39"/>
      <c r="V171" s="39"/>
      <c r="W171" s="39"/>
      <c r="X171" s="39"/>
      <c r="Y171" s="39"/>
      <c r="Z171" s="39"/>
      <c r="AA171" s="39"/>
      <c r="AB171" s="39"/>
      <c r="AC171" s="39"/>
      <c r="AD171" s="39"/>
      <c r="AE171" s="39"/>
      <c r="AR171" s="238" t="s">
        <v>360</v>
      </c>
      <c r="AT171" s="238" t="s">
        <v>343</v>
      </c>
      <c r="AU171" s="238" t="s">
        <v>83</v>
      </c>
      <c r="AY171" s="18" t="s">
        <v>342</v>
      </c>
      <c r="BE171" s="239">
        <f>IF(N171="základní",J171,0)</f>
        <v>0</v>
      </c>
      <c r="BF171" s="239">
        <f>IF(N171="snížená",J171,0)</f>
        <v>0</v>
      </c>
      <c r="BG171" s="239">
        <f>IF(N171="zákl. přenesená",J171,0)</f>
        <v>0</v>
      </c>
      <c r="BH171" s="239">
        <f>IF(N171="sníž. přenesená",J171,0)</f>
        <v>0</v>
      </c>
      <c r="BI171" s="239">
        <f>IF(N171="nulová",J171,0)</f>
        <v>0</v>
      </c>
      <c r="BJ171" s="18" t="s">
        <v>83</v>
      </c>
      <c r="BK171" s="239">
        <f>ROUND(I171*H171,2)</f>
        <v>0</v>
      </c>
      <c r="BL171" s="18" t="s">
        <v>360</v>
      </c>
      <c r="BM171" s="238" t="s">
        <v>5609</v>
      </c>
    </row>
    <row r="172" s="2" customFormat="1">
      <c r="A172" s="39"/>
      <c r="B172" s="40"/>
      <c r="C172" s="41"/>
      <c r="D172" s="240" t="s">
        <v>349</v>
      </c>
      <c r="E172" s="41"/>
      <c r="F172" s="241" t="s">
        <v>5608</v>
      </c>
      <c r="G172" s="41"/>
      <c r="H172" s="41"/>
      <c r="I172" s="242"/>
      <c r="J172" s="41"/>
      <c r="K172" s="41"/>
      <c r="L172" s="45"/>
      <c r="M172" s="243"/>
      <c r="N172" s="244"/>
      <c r="O172" s="92"/>
      <c r="P172" s="92"/>
      <c r="Q172" s="92"/>
      <c r="R172" s="92"/>
      <c r="S172" s="92"/>
      <c r="T172" s="93"/>
      <c r="U172" s="39"/>
      <c r="V172" s="39"/>
      <c r="W172" s="39"/>
      <c r="X172" s="39"/>
      <c r="Y172" s="39"/>
      <c r="Z172" s="39"/>
      <c r="AA172" s="39"/>
      <c r="AB172" s="39"/>
      <c r="AC172" s="39"/>
      <c r="AD172" s="39"/>
      <c r="AE172" s="39"/>
      <c r="AT172" s="18" t="s">
        <v>349</v>
      </c>
      <c r="AU172" s="18" t="s">
        <v>83</v>
      </c>
    </row>
    <row r="173" s="2" customFormat="1" ht="16.5" customHeight="1">
      <c r="A173" s="39"/>
      <c r="B173" s="40"/>
      <c r="C173" s="227" t="s">
        <v>626</v>
      </c>
      <c r="D173" s="227" t="s">
        <v>343</v>
      </c>
      <c r="E173" s="228" t="s">
        <v>5610</v>
      </c>
      <c r="F173" s="229" t="s">
        <v>5611</v>
      </c>
      <c r="G173" s="230" t="s">
        <v>4951</v>
      </c>
      <c r="H173" s="231">
        <v>14</v>
      </c>
      <c r="I173" s="232"/>
      <c r="J173" s="233">
        <f>ROUND(I173*H173,2)</f>
        <v>0</v>
      </c>
      <c r="K173" s="229" t="s">
        <v>1</v>
      </c>
      <c r="L173" s="45"/>
      <c r="M173" s="234" t="s">
        <v>1</v>
      </c>
      <c r="N173" s="235" t="s">
        <v>41</v>
      </c>
      <c r="O173" s="92"/>
      <c r="P173" s="236">
        <f>O173*H173</f>
        <v>0</v>
      </c>
      <c r="Q173" s="236">
        <v>0</v>
      </c>
      <c r="R173" s="236">
        <f>Q173*H173</f>
        <v>0</v>
      </c>
      <c r="S173" s="236">
        <v>0</v>
      </c>
      <c r="T173" s="237">
        <f>S173*H173</f>
        <v>0</v>
      </c>
      <c r="U173" s="39"/>
      <c r="V173" s="39"/>
      <c r="W173" s="39"/>
      <c r="X173" s="39"/>
      <c r="Y173" s="39"/>
      <c r="Z173" s="39"/>
      <c r="AA173" s="39"/>
      <c r="AB173" s="39"/>
      <c r="AC173" s="39"/>
      <c r="AD173" s="39"/>
      <c r="AE173" s="39"/>
      <c r="AR173" s="238" t="s">
        <v>360</v>
      </c>
      <c r="AT173" s="238" t="s">
        <v>343</v>
      </c>
      <c r="AU173" s="238" t="s">
        <v>83</v>
      </c>
      <c r="AY173" s="18" t="s">
        <v>342</v>
      </c>
      <c r="BE173" s="239">
        <f>IF(N173="základní",J173,0)</f>
        <v>0</v>
      </c>
      <c r="BF173" s="239">
        <f>IF(N173="snížená",J173,0)</f>
        <v>0</v>
      </c>
      <c r="BG173" s="239">
        <f>IF(N173="zákl. přenesená",J173,0)</f>
        <v>0</v>
      </c>
      <c r="BH173" s="239">
        <f>IF(N173="sníž. přenesená",J173,0)</f>
        <v>0</v>
      </c>
      <c r="BI173" s="239">
        <f>IF(N173="nulová",J173,0)</f>
        <v>0</v>
      </c>
      <c r="BJ173" s="18" t="s">
        <v>83</v>
      </c>
      <c r="BK173" s="239">
        <f>ROUND(I173*H173,2)</f>
        <v>0</v>
      </c>
      <c r="BL173" s="18" t="s">
        <v>360</v>
      </c>
      <c r="BM173" s="238" t="s">
        <v>5612</v>
      </c>
    </row>
    <row r="174" s="2" customFormat="1">
      <c r="A174" s="39"/>
      <c r="B174" s="40"/>
      <c r="C174" s="41"/>
      <c r="D174" s="240" t="s">
        <v>349</v>
      </c>
      <c r="E174" s="41"/>
      <c r="F174" s="241" t="s">
        <v>5611</v>
      </c>
      <c r="G174" s="41"/>
      <c r="H174" s="41"/>
      <c r="I174" s="242"/>
      <c r="J174" s="41"/>
      <c r="K174" s="41"/>
      <c r="L174" s="45"/>
      <c r="M174" s="243"/>
      <c r="N174" s="244"/>
      <c r="O174" s="92"/>
      <c r="P174" s="92"/>
      <c r="Q174" s="92"/>
      <c r="R174" s="92"/>
      <c r="S174" s="92"/>
      <c r="T174" s="93"/>
      <c r="U174" s="39"/>
      <c r="V174" s="39"/>
      <c r="W174" s="39"/>
      <c r="X174" s="39"/>
      <c r="Y174" s="39"/>
      <c r="Z174" s="39"/>
      <c r="AA174" s="39"/>
      <c r="AB174" s="39"/>
      <c r="AC174" s="39"/>
      <c r="AD174" s="39"/>
      <c r="AE174" s="39"/>
      <c r="AT174" s="18" t="s">
        <v>349</v>
      </c>
      <c r="AU174" s="18" t="s">
        <v>83</v>
      </c>
    </row>
    <row r="175" s="2" customFormat="1" ht="16.5" customHeight="1">
      <c r="A175" s="39"/>
      <c r="B175" s="40"/>
      <c r="C175" s="227" t="s">
        <v>632</v>
      </c>
      <c r="D175" s="227" t="s">
        <v>343</v>
      </c>
      <c r="E175" s="228" t="s">
        <v>5613</v>
      </c>
      <c r="F175" s="229" t="s">
        <v>5614</v>
      </c>
      <c r="G175" s="230" t="s">
        <v>824</v>
      </c>
      <c r="H175" s="231">
        <v>1</v>
      </c>
      <c r="I175" s="232"/>
      <c r="J175" s="233">
        <f>ROUND(I175*H175,2)</f>
        <v>0</v>
      </c>
      <c r="K175" s="229" t="s">
        <v>1</v>
      </c>
      <c r="L175" s="45"/>
      <c r="M175" s="234" t="s">
        <v>1</v>
      </c>
      <c r="N175" s="235" t="s">
        <v>41</v>
      </c>
      <c r="O175" s="92"/>
      <c r="P175" s="236">
        <f>O175*H175</f>
        <v>0</v>
      </c>
      <c r="Q175" s="236">
        <v>0</v>
      </c>
      <c r="R175" s="236">
        <f>Q175*H175</f>
        <v>0</v>
      </c>
      <c r="S175" s="236">
        <v>0</v>
      </c>
      <c r="T175" s="237">
        <f>S175*H175</f>
        <v>0</v>
      </c>
      <c r="U175" s="39"/>
      <c r="V175" s="39"/>
      <c r="W175" s="39"/>
      <c r="X175" s="39"/>
      <c r="Y175" s="39"/>
      <c r="Z175" s="39"/>
      <c r="AA175" s="39"/>
      <c r="AB175" s="39"/>
      <c r="AC175" s="39"/>
      <c r="AD175" s="39"/>
      <c r="AE175" s="39"/>
      <c r="AR175" s="238" t="s">
        <v>360</v>
      </c>
      <c r="AT175" s="238" t="s">
        <v>343</v>
      </c>
      <c r="AU175" s="238" t="s">
        <v>83</v>
      </c>
      <c r="AY175" s="18" t="s">
        <v>342</v>
      </c>
      <c r="BE175" s="239">
        <f>IF(N175="základní",J175,0)</f>
        <v>0</v>
      </c>
      <c r="BF175" s="239">
        <f>IF(N175="snížená",J175,0)</f>
        <v>0</v>
      </c>
      <c r="BG175" s="239">
        <f>IF(N175="zákl. přenesená",J175,0)</f>
        <v>0</v>
      </c>
      <c r="BH175" s="239">
        <f>IF(N175="sníž. přenesená",J175,0)</f>
        <v>0</v>
      </c>
      <c r="BI175" s="239">
        <f>IF(N175="nulová",J175,0)</f>
        <v>0</v>
      </c>
      <c r="BJ175" s="18" t="s">
        <v>83</v>
      </c>
      <c r="BK175" s="239">
        <f>ROUND(I175*H175,2)</f>
        <v>0</v>
      </c>
      <c r="BL175" s="18" t="s">
        <v>360</v>
      </c>
      <c r="BM175" s="238" t="s">
        <v>5615</v>
      </c>
    </row>
    <row r="176" s="2" customFormat="1">
      <c r="A176" s="39"/>
      <c r="B176" s="40"/>
      <c r="C176" s="41"/>
      <c r="D176" s="240" t="s">
        <v>349</v>
      </c>
      <c r="E176" s="41"/>
      <c r="F176" s="241" t="s">
        <v>5614</v>
      </c>
      <c r="G176" s="41"/>
      <c r="H176" s="41"/>
      <c r="I176" s="242"/>
      <c r="J176" s="41"/>
      <c r="K176" s="41"/>
      <c r="L176" s="45"/>
      <c r="M176" s="243"/>
      <c r="N176" s="244"/>
      <c r="O176" s="92"/>
      <c r="P176" s="92"/>
      <c r="Q176" s="92"/>
      <c r="R176" s="92"/>
      <c r="S176" s="92"/>
      <c r="T176" s="93"/>
      <c r="U176" s="39"/>
      <c r="V176" s="39"/>
      <c r="W176" s="39"/>
      <c r="X176" s="39"/>
      <c r="Y176" s="39"/>
      <c r="Z176" s="39"/>
      <c r="AA176" s="39"/>
      <c r="AB176" s="39"/>
      <c r="AC176" s="39"/>
      <c r="AD176" s="39"/>
      <c r="AE176" s="39"/>
      <c r="AT176" s="18" t="s">
        <v>349</v>
      </c>
      <c r="AU176" s="18" t="s">
        <v>83</v>
      </c>
    </row>
    <row r="177" s="2" customFormat="1" ht="16.5" customHeight="1">
      <c r="A177" s="39"/>
      <c r="B177" s="40"/>
      <c r="C177" s="227" t="s">
        <v>639</v>
      </c>
      <c r="D177" s="227" t="s">
        <v>343</v>
      </c>
      <c r="E177" s="228" t="s">
        <v>5616</v>
      </c>
      <c r="F177" s="229" t="s">
        <v>5617</v>
      </c>
      <c r="G177" s="230" t="s">
        <v>824</v>
      </c>
      <c r="H177" s="231">
        <v>6</v>
      </c>
      <c r="I177" s="232"/>
      <c r="J177" s="233">
        <f>ROUND(I177*H177,2)</f>
        <v>0</v>
      </c>
      <c r="K177" s="229" t="s">
        <v>1</v>
      </c>
      <c r="L177" s="45"/>
      <c r="M177" s="234" t="s">
        <v>1</v>
      </c>
      <c r="N177" s="235" t="s">
        <v>41</v>
      </c>
      <c r="O177" s="92"/>
      <c r="P177" s="236">
        <f>O177*H177</f>
        <v>0</v>
      </c>
      <c r="Q177" s="236">
        <v>0</v>
      </c>
      <c r="R177" s="236">
        <f>Q177*H177</f>
        <v>0</v>
      </c>
      <c r="S177" s="236">
        <v>0</v>
      </c>
      <c r="T177" s="237">
        <f>S177*H177</f>
        <v>0</v>
      </c>
      <c r="U177" s="39"/>
      <c r="V177" s="39"/>
      <c r="W177" s="39"/>
      <c r="X177" s="39"/>
      <c r="Y177" s="39"/>
      <c r="Z177" s="39"/>
      <c r="AA177" s="39"/>
      <c r="AB177" s="39"/>
      <c r="AC177" s="39"/>
      <c r="AD177" s="39"/>
      <c r="AE177" s="39"/>
      <c r="AR177" s="238" t="s">
        <v>360</v>
      </c>
      <c r="AT177" s="238" t="s">
        <v>343</v>
      </c>
      <c r="AU177" s="238" t="s">
        <v>83</v>
      </c>
      <c r="AY177" s="18" t="s">
        <v>342</v>
      </c>
      <c r="BE177" s="239">
        <f>IF(N177="základní",J177,0)</f>
        <v>0</v>
      </c>
      <c r="BF177" s="239">
        <f>IF(N177="snížená",J177,0)</f>
        <v>0</v>
      </c>
      <c r="BG177" s="239">
        <f>IF(N177="zákl. přenesená",J177,0)</f>
        <v>0</v>
      </c>
      <c r="BH177" s="239">
        <f>IF(N177="sníž. přenesená",J177,0)</f>
        <v>0</v>
      </c>
      <c r="BI177" s="239">
        <f>IF(N177="nulová",J177,0)</f>
        <v>0</v>
      </c>
      <c r="BJ177" s="18" t="s">
        <v>83</v>
      </c>
      <c r="BK177" s="239">
        <f>ROUND(I177*H177,2)</f>
        <v>0</v>
      </c>
      <c r="BL177" s="18" t="s">
        <v>360</v>
      </c>
      <c r="BM177" s="238" t="s">
        <v>5618</v>
      </c>
    </row>
    <row r="178" s="2" customFormat="1">
      <c r="A178" s="39"/>
      <c r="B178" s="40"/>
      <c r="C178" s="41"/>
      <c r="D178" s="240" t="s">
        <v>349</v>
      </c>
      <c r="E178" s="41"/>
      <c r="F178" s="241" t="s">
        <v>5617</v>
      </c>
      <c r="G178" s="41"/>
      <c r="H178" s="41"/>
      <c r="I178" s="242"/>
      <c r="J178" s="41"/>
      <c r="K178" s="41"/>
      <c r="L178" s="45"/>
      <c r="M178" s="248"/>
      <c r="N178" s="249"/>
      <c r="O178" s="250"/>
      <c r="P178" s="250"/>
      <c r="Q178" s="250"/>
      <c r="R178" s="250"/>
      <c r="S178" s="250"/>
      <c r="T178" s="251"/>
      <c r="U178" s="39"/>
      <c r="V178" s="39"/>
      <c r="W178" s="39"/>
      <c r="X178" s="39"/>
      <c r="Y178" s="39"/>
      <c r="Z178" s="39"/>
      <c r="AA178" s="39"/>
      <c r="AB178" s="39"/>
      <c r="AC178" s="39"/>
      <c r="AD178" s="39"/>
      <c r="AE178" s="39"/>
      <c r="AT178" s="18" t="s">
        <v>349</v>
      </c>
      <c r="AU178" s="18" t="s">
        <v>83</v>
      </c>
    </row>
    <row r="179" s="2" customFormat="1" ht="6.96" customHeight="1">
      <c r="A179" s="39"/>
      <c r="B179" s="67"/>
      <c r="C179" s="68"/>
      <c r="D179" s="68"/>
      <c r="E179" s="68"/>
      <c r="F179" s="68"/>
      <c r="G179" s="68"/>
      <c r="H179" s="68"/>
      <c r="I179" s="68"/>
      <c r="J179" s="68"/>
      <c r="K179" s="68"/>
      <c r="L179" s="45"/>
      <c r="M179" s="39"/>
      <c r="O179" s="39"/>
      <c r="P179" s="39"/>
      <c r="Q179" s="39"/>
      <c r="R179" s="39"/>
      <c r="S179" s="39"/>
      <c r="T179" s="39"/>
      <c r="U179" s="39"/>
      <c r="V179" s="39"/>
      <c r="W179" s="39"/>
      <c r="X179" s="39"/>
      <c r="Y179" s="39"/>
      <c r="Z179" s="39"/>
      <c r="AA179" s="39"/>
      <c r="AB179" s="39"/>
      <c r="AC179" s="39"/>
      <c r="AD179" s="39"/>
      <c r="AE179" s="39"/>
    </row>
  </sheetData>
  <sheetProtection sheet="1" autoFilter="0" formatColumns="0" formatRows="0" objects="1" scenarios="1" spinCount="100000" saltValue="ao/4rRCsk63TsVLz+3+gqw8xyKZPG4PTdlxghTKhBSmwXwTYwQ9LJmc4q8AFvOfhfmumSh3t0FEYUAZsP4FXcw==" hashValue="8A6HK3poTrHaEKKjl4ncT72kJ34vhuYCO2/Qov9rU4uFD60wuMwNdn5UabnBJRxNCPZef/pdyEaYPYFmMl3jRA==" algorithmName="SHA-512" password="CC35"/>
  <autoFilter ref="C126:K178"/>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263</v>
      </c>
    </row>
    <row r="3" s="1" customFormat="1" ht="6.96" customHeight="1">
      <c r="B3" s="148"/>
      <c r="C3" s="149"/>
      <c r="D3" s="149"/>
      <c r="E3" s="149"/>
      <c r="F3" s="149"/>
      <c r="G3" s="149"/>
      <c r="H3" s="149"/>
      <c r="I3" s="149"/>
      <c r="J3" s="149"/>
      <c r="K3" s="149"/>
      <c r="L3" s="21"/>
      <c r="AT3" s="18" t="s">
        <v>85</v>
      </c>
    </row>
    <row r="4" s="1" customFormat="1" ht="24.96" customHeight="1">
      <c r="B4" s="21"/>
      <c r="D4" s="150" t="s">
        <v>309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II/610 TUŘICE - KBEL (BENÁTKY NAD JIZEROU, PRŮTAH)</v>
      </c>
      <c r="F7" s="152"/>
      <c r="G7" s="152"/>
      <c r="H7" s="152"/>
      <c r="L7" s="21"/>
    </row>
    <row r="8">
      <c r="B8" s="21"/>
      <c r="D8" s="152" t="s">
        <v>310</v>
      </c>
      <c r="L8" s="21"/>
    </row>
    <row r="9" s="1" customFormat="1" ht="16.5" customHeight="1">
      <c r="B9" s="21"/>
      <c r="E9" s="153" t="s">
        <v>5080</v>
      </c>
      <c r="F9" s="1"/>
      <c r="G9" s="1"/>
      <c r="H9" s="1"/>
      <c r="L9" s="21"/>
    </row>
    <row r="10" s="1" customFormat="1" ht="12" customHeight="1">
      <c r="B10" s="21"/>
      <c r="D10" s="152" t="s">
        <v>312</v>
      </c>
      <c r="L10" s="21"/>
    </row>
    <row r="11" s="2" customFormat="1" ht="16.5" customHeight="1">
      <c r="A11" s="39"/>
      <c r="B11" s="45"/>
      <c r="C11" s="39"/>
      <c r="D11" s="39"/>
      <c r="E11" s="154" t="s">
        <v>5619</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314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5620</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15. 12. 2023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2"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36</v>
      </c>
      <c r="E34" s="39"/>
      <c r="F34" s="39"/>
      <c r="G34" s="39"/>
      <c r="H34" s="39"/>
      <c r="I34" s="39"/>
      <c r="J34" s="163">
        <f>ROUND(J127,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38</v>
      </c>
      <c r="G36" s="39"/>
      <c r="H36" s="39"/>
      <c r="I36" s="164" t="s">
        <v>37</v>
      </c>
      <c r="J36" s="164" t="s">
        <v>39</v>
      </c>
      <c r="K36" s="39"/>
      <c r="L36" s="64"/>
      <c r="S36" s="39"/>
      <c r="T36" s="39"/>
      <c r="U36" s="39"/>
      <c r="V36" s="39"/>
      <c r="W36" s="39"/>
      <c r="X36" s="39"/>
      <c r="Y36" s="39"/>
      <c r="Z36" s="39"/>
      <c r="AA36" s="39"/>
      <c r="AB36" s="39"/>
      <c r="AC36" s="39"/>
      <c r="AD36" s="39"/>
      <c r="AE36" s="39"/>
    </row>
    <row r="37" s="2" customFormat="1" ht="14.4" customHeight="1">
      <c r="A37" s="39"/>
      <c r="B37" s="45"/>
      <c r="C37" s="39"/>
      <c r="D37" s="154" t="s">
        <v>40</v>
      </c>
      <c r="E37" s="152" t="s">
        <v>41</v>
      </c>
      <c r="F37" s="165">
        <f>ROUND((SUM(BE127:BE239)),  2)</f>
        <v>0</v>
      </c>
      <c r="G37" s="39"/>
      <c r="H37" s="39"/>
      <c r="I37" s="166">
        <v>0.20999999999999999</v>
      </c>
      <c r="J37" s="165">
        <f>ROUND(((SUM(BE127:BE239))*I37),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ROUND((SUM(BF127:BF239)),  2)</f>
        <v>0</v>
      </c>
      <c r="G38" s="39"/>
      <c r="H38" s="39"/>
      <c r="I38" s="166">
        <v>0.14999999999999999</v>
      </c>
      <c r="J38" s="165">
        <f>ROUND(((SUM(BF127:BF239))*I38),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ROUND((SUM(BG127:BG239)),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ROUND((SUM(BH127:BH239)),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ROUND((SUM(BI127:BI239)),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316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II/610 TUŘICE - KBEL (BENÁTKY NAD JIZEROU, PRŮTAH)</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310</v>
      </c>
      <c r="D86" s="23"/>
      <c r="E86" s="23"/>
      <c r="F86" s="23"/>
      <c r="G86" s="23"/>
      <c r="H86" s="23"/>
      <c r="I86" s="23"/>
      <c r="J86" s="23"/>
      <c r="K86" s="23"/>
      <c r="L86" s="21"/>
    </row>
    <row r="87" s="1" customFormat="1" ht="16.5" customHeight="1">
      <c r="B87" s="22"/>
      <c r="C87" s="23"/>
      <c r="D87" s="23"/>
      <c r="E87" s="185" t="s">
        <v>5080</v>
      </c>
      <c r="F87" s="23"/>
      <c r="G87" s="23"/>
      <c r="H87" s="23"/>
      <c r="I87" s="23"/>
      <c r="J87" s="23"/>
      <c r="K87" s="23"/>
      <c r="L87" s="21"/>
    </row>
    <row r="88" s="1" customFormat="1" ht="12" customHeight="1">
      <c r="B88" s="22"/>
      <c r="C88" s="33" t="s">
        <v>312</v>
      </c>
      <c r="D88" s="23"/>
      <c r="E88" s="23"/>
      <c r="F88" s="23"/>
      <c r="G88" s="23"/>
      <c r="H88" s="23"/>
      <c r="I88" s="23"/>
      <c r="J88" s="23"/>
      <c r="K88" s="23"/>
      <c r="L88" s="21"/>
    </row>
    <row r="89" s="2" customFormat="1" ht="16.5" customHeight="1">
      <c r="A89" s="39"/>
      <c r="B89" s="40"/>
      <c r="C89" s="41"/>
      <c r="D89" s="41"/>
      <c r="E89" s="186" t="s">
        <v>5619</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314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802 - Vegetační úpravy (chodníky)</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15. 12. 2023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KSÚS Středočeského kraje</v>
      </c>
      <c r="G95" s="41"/>
      <c r="H95" s="41"/>
      <c r="I95" s="33" t="s">
        <v>30</v>
      </c>
      <c r="J95" s="37" t="str">
        <f>E25</f>
        <v>Valbek spol.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317</v>
      </c>
      <c r="D98" s="188"/>
      <c r="E98" s="188"/>
      <c r="F98" s="188"/>
      <c r="G98" s="188"/>
      <c r="H98" s="188"/>
      <c r="I98" s="188"/>
      <c r="J98" s="189" t="s">
        <v>318</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319</v>
      </c>
      <c r="D100" s="41"/>
      <c r="E100" s="41"/>
      <c r="F100" s="41"/>
      <c r="G100" s="41"/>
      <c r="H100" s="41"/>
      <c r="I100" s="41"/>
      <c r="J100" s="111">
        <f>J127</f>
        <v>0</v>
      </c>
      <c r="K100" s="41"/>
      <c r="L100" s="64"/>
      <c r="S100" s="39"/>
      <c r="T100" s="39"/>
      <c r="U100" s="39"/>
      <c r="V100" s="39"/>
      <c r="W100" s="39"/>
      <c r="X100" s="39"/>
      <c r="Y100" s="39"/>
      <c r="Z100" s="39"/>
      <c r="AA100" s="39"/>
      <c r="AB100" s="39"/>
      <c r="AC100" s="39"/>
      <c r="AD100" s="39"/>
      <c r="AE100" s="39"/>
      <c r="AU100" s="18" t="s">
        <v>320</v>
      </c>
    </row>
    <row r="101" s="9" customFormat="1" ht="24.96" customHeight="1">
      <c r="A101" s="9"/>
      <c r="B101" s="191"/>
      <c r="C101" s="192"/>
      <c r="D101" s="193" t="s">
        <v>434</v>
      </c>
      <c r="E101" s="194"/>
      <c r="F101" s="194"/>
      <c r="G101" s="194"/>
      <c r="H101" s="194"/>
      <c r="I101" s="194"/>
      <c r="J101" s="195">
        <f>J128</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435</v>
      </c>
      <c r="E102" s="199"/>
      <c r="F102" s="199"/>
      <c r="G102" s="199"/>
      <c r="H102" s="199"/>
      <c r="I102" s="199"/>
      <c r="J102" s="200">
        <f>J129</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436</v>
      </c>
      <c r="E103" s="199"/>
      <c r="F103" s="199"/>
      <c r="G103" s="199"/>
      <c r="H103" s="199"/>
      <c r="I103" s="199"/>
      <c r="J103" s="200">
        <f>J237</f>
        <v>0</v>
      </c>
      <c r="K103" s="133"/>
      <c r="L103" s="201"/>
      <c r="S103" s="10"/>
      <c r="T103" s="10"/>
      <c r="U103" s="10"/>
      <c r="V103" s="10"/>
      <c r="W103" s="10"/>
      <c r="X103" s="10"/>
      <c r="Y103" s="10"/>
      <c r="Z103" s="10"/>
      <c r="AA103" s="10"/>
      <c r="AB103" s="10"/>
      <c r="AC103" s="10"/>
      <c r="AD103" s="10"/>
      <c r="AE103" s="10"/>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326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185" t="str">
        <f>E7</f>
        <v>II/610 TUŘICE - KBEL (BENÁTKY NAD JIZEROU, PRŮTAH)</v>
      </c>
      <c r="F113" s="33"/>
      <c r="G113" s="33"/>
      <c r="H113" s="33"/>
      <c r="I113" s="41"/>
      <c r="J113" s="41"/>
      <c r="K113" s="41"/>
      <c r="L113" s="64"/>
      <c r="S113" s="39"/>
      <c r="T113" s="39"/>
      <c r="U113" s="39"/>
      <c r="V113" s="39"/>
      <c r="W113" s="39"/>
      <c r="X113" s="39"/>
      <c r="Y113" s="39"/>
      <c r="Z113" s="39"/>
      <c r="AA113" s="39"/>
      <c r="AB113" s="39"/>
      <c r="AC113" s="39"/>
      <c r="AD113" s="39"/>
      <c r="AE113" s="39"/>
    </row>
    <row r="114" s="1" customFormat="1" ht="12" customHeight="1">
      <c r="B114" s="22"/>
      <c r="C114" s="33" t="s">
        <v>310</v>
      </c>
      <c r="D114" s="23"/>
      <c r="E114" s="23"/>
      <c r="F114" s="23"/>
      <c r="G114" s="23"/>
      <c r="H114" s="23"/>
      <c r="I114" s="23"/>
      <c r="J114" s="23"/>
      <c r="K114" s="23"/>
      <c r="L114" s="21"/>
    </row>
    <row r="115" s="1" customFormat="1" ht="16.5" customHeight="1">
      <c r="B115" s="22"/>
      <c r="C115" s="23"/>
      <c r="D115" s="23"/>
      <c r="E115" s="185" t="s">
        <v>5080</v>
      </c>
      <c r="F115" s="23"/>
      <c r="G115" s="23"/>
      <c r="H115" s="23"/>
      <c r="I115" s="23"/>
      <c r="J115" s="23"/>
      <c r="K115" s="23"/>
      <c r="L115" s="21"/>
    </row>
    <row r="116" s="1" customFormat="1" ht="12" customHeight="1">
      <c r="B116" s="22"/>
      <c r="C116" s="33" t="s">
        <v>312</v>
      </c>
      <c r="D116" s="23"/>
      <c r="E116" s="23"/>
      <c r="F116" s="23"/>
      <c r="G116" s="23"/>
      <c r="H116" s="23"/>
      <c r="I116" s="23"/>
      <c r="J116" s="23"/>
      <c r="K116" s="23"/>
      <c r="L116" s="21"/>
    </row>
    <row r="117" s="2" customFormat="1" ht="16.5" customHeight="1">
      <c r="A117" s="39"/>
      <c r="B117" s="40"/>
      <c r="C117" s="41"/>
      <c r="D117" s="41"/>
      <c r="E117" s="186" t="s">
        <v>5619</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314</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77" t="str">
        <f>E13</f>
        <v>802 - Vegetační úpravy (chodníky)</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20</v>
      </c>
      <c r="D121" s="41"/>
      <c r="E121" s="41"/>
      <c r="F121" s="28" t="str">
        <f>F16</f>
        <v xml:space="preserve"> </v>
      </c>
      <c r="G121" s="41"/>
      <c r="H121" s="41"/>
      <c r="I121" s="33" t="s">
        <v>22</v>
      </c>
      <c r="J121" s="80" t="str">
        <f>IF(J16="","",J16)</f>
        <v>15. 12. 2023</v>
      </c>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5.15" customHeight="1">
      <c r="A123" s="39"/>
      <c r="B123" s="40"/>
      <c r="C123" s="33" t="s">
        <v>24</v>
      </c>
      <c r="D123" s="41"/>
      <c r="E123" s="41"/>
      <c r="F123" s="28" t="str">
        <f>E19</f>
        <v>KSÚS Středočeského kraje</v>
      </c>
      <c r="G123" s="41"/>
      <c r="H123" s="41"/>
      <c r="I123" s="33" t="s">
        <v>30</v>
      </c>
      <c r="J123" s="37" t="str">
        <f>E25</f>
        <v>Valbek spol. s.r.o.</v>
      </c>
      <c r="K123" s="41"/>
      <c r="L123" s="64"/>
      <c r="S123" s="39"/>
      <c r="T123" s="39"/>
      <c r="U123" s="39"/>
      <c r="V123" s="39"/>
      <c r="W123" s="39"/>
      <c r="X123" s="39"/>
      <c r="Y123" s="39"/>
      <c r="Z123" s="39"/>
      <c r="AA123" s="39"/>
      <c r="AB123" s="39"/>
      <c r="AC123" s="39"/>
      <c r="AD123" s="39"/>
      <c r="AE123" s="39"/>
    </row>
    <row r="124" s="2" customFormat="1" ht="15.15" customHeight="1">
      <c r="A124" s="39"/>
      <c r="B124" s="40"/>
      <c r="C124" s="33" t="s">
        <v>28</v>
      </c>
      <c r="D124" s="41"/>
      <c r="E124" s="41"/>
      <c r="F124" s="28" t="str">
        <f>IF(E22="","",E22)</f>
        <v>Vyplň údaj</v>
      </c>
      <c r="G124" s="41"/>
      <c r="H124" s="41"/>
      <c r="I124" s="33" t="s">
        <v>33</v>
      </c>
      <c r="J124" s="37" t="str">
        <f>E28</f>
        <v xml:space="preserve"> </v>
      </c>
      <c r="K124" s="41"/>
      <c r="L124" s="64"/>
      <c r="S124" s="39"/>
      <c r="T124" s="39"/>
      <c r="U124" s="39"/>
      <c r="V124" s="39"/>
      <c r="W124" s="39"/>
      <c r="X124" s="39"/>
      <c r="Y124" s="39"/>
      <c r="Z124" s="39"/>
      <c r="AA124" s="39"/>
      <c r="AB124" s="39"/>
      <c r="AC124" s="39"/>
      <c r="AD124" s="39"/>
      <c r="AE124" s="39"/>
    </row>
    <row r="125" s="2" customFormat="1" ht="10.32"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11" customFormat="1" ht="29.28" customHeight="1">
      <c r="A126" s="202"/>
      <c r="B126" s="203"/>
      <c r="C126" s="204" t="s">
        <v>327</v>
      </c>
      <c r="D126" s="205" t="s">
        <v>61</v>
      </c>
      <c r="E126" s="205" t="s">
        <v>57</v>
      </c>
      <c r="F126" s="205" t="s">
        <v>58</v>
      </c>
      <c r="G126" s="205" t="s">
        <v>328</v>
      </c>
      <c r="H126" s="205" t="s">
        <v>329</v>
      </c>
      <c r="I126" s="205" t="s">
        <v>330</v>
      </c>
      <c r="J126" s="205" t="s">
        <v>318</v>
      </c>
      <c r="K126" s="206" t="s">
        <v>331</v>
      </c>
      <c r="L126" s="207"/>
      <c r="M126" s="101" t="s">
        <v>1</v>
      </c>
      <c r="N126" s="102" t="s">
        <v>40</v>
      </c>
      <c r="O126" s="102" t="s">
        <v>332</v>
      </c>
      <c r="P126" s="102" t="s">
        <v>333</v>
      </c>
      <c r="Q126" s="102" t="s">
        <v>334</v>
      </c>
      <c r="R126" s="102" t="s">
        <v>335</v>
      </c>
      <c r="S126" s="102" t="s">
        <v>336</v>
      </c>
      <c r="T126" s="103" t="s">
        <v>337</v>
      </c>
      <c r="U126" s="202"/>
      <c r="V126" s="202"/>
      <c r="W126" s="202"/>
      <c r="X126" s="202"/>
      <c r="Y126" s="202"/>
      <c r="Z126" s="202"/>
      <c r="AA126" s="202"/>
      <c r="AB126" s="202"/>
      <c r="AC126" s="202"/>
      <c r="AD126" s="202"/>
      <c r="AE126" s="202"/>
    </row>
    <row r="127" s="2" customFormat="1" ht="22.8" customHeight="1">
      <c r="A127" s="39"/>
      <c r="B127" s="40"/>
      <c r="C127" s="108" t="s">
        <v>338</v>
      </c>
      <c r="D127" s="41"/>
      <c r="E127" s="41"/>
      <c r="F127" s="41"/>
      <c r="G127" s="41"/>
      <c r="H127" s="41"/>
      <c r="I127" s="41"/>
      <c r="J127" s="208">
        <f>BK127</f>
        <v>0</v>
      </c>
      <c r="K127" s="41"/>
      <c r="L127" s="45"/>
      <c r="M127" s="104"/>
      <c r="N127" s="209"/>
      <c r="O127" s="105"/>
      <c r="P127" s="210">
        <f>P128</f>
        <v>0</v>
      </c>
      <c r="Q127" s="105"/>
      <c r="R127" s="210">
        <f>R128</f>
        <v>1.75346</v>
      </c>
      <c r="S127" s="105"/>
      <c r="T127" s="211">
        <f>T128</f>
        <v>0</v>
      </c>
      <c r="U127" s="39"/>
      <c r="V127" s="39"/>
      <c r="W127" s="39"/>
      <c r="X127" s="39"/>
      <c r="Y127" s="39"/>
      <c r="Z127" s="39"/>
      <c r="AA127" s="39"/>
      <c r="AB127" s="39"/>
      <c r="AC127" s="39"/>
      <c r="AD127" s="39"/>
      <c r="AE127" s="39"/>
      <c r="AT127" s="18" t="s">
        <v>75</v>
      </c>
      <c r="AU127" s="18" t="s">
        <v>320</v>
      </c>
      <c r="BK127" s="212">
        <f>BK128</f>
        <v>0</v>
      </c>
    </row>
    <row r="128" s="12" customFormat="1" ht="25.92" customHeight="1">
      <c r="A128" s="12"/>
      <c r="B128" s="213"/>
      <c r="C128" s="214"/>
      <c r="D128" s="215" t="s">
        <v>75</v>
      </c>
      <c r="E128" s="216" t="s">
        <v>437</v>
      </c>
      <c r="F128" s="216" t="s">
        <v>438</v>
      </c>
      <c r="G128" s="214"/>
      <c r="H128" s="214"/>
      <c r="I128" s="217"/>
      <c r="J128" s="218">
        <f>BK128</f>
        <v>0</v>
      </c>
      <c r="K128" s="214"/>
      <c r="L128" s="219"/>
      <c r="M128" s="220"/>
      <c r="N128" s="221"/>
      <c r="O128" s="221"/>
      <c r="P128" s="222">
        <f>P129+P237</f>
        <v>0</v>
      </c>
      <c r="Q128" s="221"/>
      <c r="R128" s="222">
        <f>R129+R237</f>
        <v>1.75346</v>
      </c>
      <c r="S128" s="221"/>
      <c r="T128" s="223">
        <f>T129+T237</f>
        <v>0</v>
      </c>
      <c r="U128" s="12"/>
      <c r="V128" s="12"/>
      <c r="W128" s="12"/>
      <c r="X128" s="12"/>
      <c r="Y128" s="12"/>
      <c r="Z128" s="12"/>
      <c r="AA128" s="12"/>
      <c r="AB128" s="12"/>
      <c r="AC128" s="12"/>
      <c r="AD128" s="12"/>
      <c r="AE128" s="12"/>
      <c r="AR128" s="224" t="s">
        <v>83</v>
      </c>
      <c r="AT128" s="225" t="s">
        <v>75</v>
      </c>
      <c r="AU128" s="225" t="s">
        <v>76</v>
      </c>
      <c r="AY128" s="224" t="s">
        <v>342</v>
      </c>
      <c r="BK128" s="226">
        <f>BK129+BK237</f>
        <v>0</v>
      </c>
    </row>
    <row r="129" s="12" customFormat="1" ht="22.8" customHeight="1">
      <c r="A129" s="12"/>
      <c r="B129" s="213"/>
      <c r="C129" s="214"/>
      <c r="D129" s="215" t="s">
        <v>75</v>
      </c>
      <c r="E129" s="246" t="s">
        <v>83</v>
      </c>
      <c r="F129" s="246" t="s">
        <v>439</v>
      </c>
      <c r="G129" s="214"/>
      <c r="H129" s="214"/>
      <c r="I129" s="217"/>
      <c r="J129" s="247">
        <f>BK129</f>
        <v>0</v>
      </c>
      <c r="K129" s="214"/>
      <c r="L129" s="219"/>
      <c r="M129" s="220"/>
      <c r="N129" s="221"/>
      <c r="O129" s="221"/>
      <c r="P129" s="222">
        <f>SUM(P130:P236)</f>
        <v>0</v>
      </c>
      <c r="Q129" s="221"/>
      <c r="R129" s="222">
        <f>SUM(R130:R236)</f>
        <v>1.75346</v>
      </c>
      <c r="S129" s="221"/>
      <c r="T129" s="223">
        <f>SUM(T130:T236)</f>
        <v>0</v>
      </c>
      <c r="U129" s="12"/>
      <c r="V129" s="12"/>
      <c r="W129" s="12"/>
      <c r="X129" s="12"/>
      <c r="Y129" s="12"/>
      <c r="Z129" s="12"/>
      <c r="AA129" s="12"/>
      <c r="AB129" s="12"/>
      <c r="AC129" s="12"/>
      <c r="AD129" s="12"/>
      <c r="AE129" s="12"/>
      <c r="AR129" s="224" t="s">
        <v>83</v>
      </c>
      <c r="AT129" s="225" t="s">
        <v>75</v>
      </c>
      <c r="AU129" s="225" t="s">
        <v>83</v>
      </c>
      <c r="AY129" s="224" t="s">
        <v>342</v>
      </c>
      <c r="BK129" s="226">
        <f>SUM(BK130:BK236)</f>
        <v>0</v>
      </c>
    </row>
    <row r="130" s="2" customFormat="1" ht="24.15" customHeight="1">
      <c r="A130" s="39"/>
      <c r="B130" s="40"/>
      <c r="C130" s="227" t="s">
        <v>83</v>
      </c>
      <c r="D130" s="227" t="s">
        <v>343</v>
      </c>
      <c r="E130" s="228" t="s">
        <v>593</v>
      </c>
      <c r="F130" s="229" t="s">
        <v>594</v>
      </c>
      <c r="G130" s="230" t="s">
        <v>562</v>
      </c>
      <c r="H130" s="231">
        <v>1.5629999999999999</v>
      </c>
      <c r="I130" s="232"/>
      <c r="J130" s="233">
        <f>ROUND(I130*H130,2)</f>
        <v>0</v>
      </c>
      <c r="K130" s="229" t="s">
        <v>1</v>
      </c>
      <c r="L130" s="45"/>
      <c r="M130" s="234" t="s">
        <v>1</v>
      </c>
      <c r="N130" s="235" t="s">
        <v>41</v>
      </c>
      <c r="O130" s="92"/>
      <c r="P130" s="236">
        <f>O130*H130</f>
        <v>0</v>
      </c>
      <c r="Q130" s="236">
        <v>0</v>
      </c>
      <c r="R130" s="236">
        <f>Q130*H130</f>
        <v>0</v>
      </c>
      <c r="S130" s="236">
        <v>0</v>
      </c>
      <c r="T130" s="237">
        <f>S130*H130</f>
        <v>0</v>
      </c>
      <c r="U130" s="39"/>
      <c r="V130" s="39"/>
      <c r="W130" s="39"/>
      <c r="X130" s="39"/>
      <c r="Y130" s="39"/>
      <c r="Z130" s="39"/>
      <c r="AA130" s="39"/>
      <c r="AB130" s="39"/>
      <c r="AC130" s="39"/>
      <c r="AD130" s="39"/>
      <c r="AE130" s="39"/>
      <c r="AR130" s="238" t="s">
        <v>360</v>
      </c>
      <c r="AT130" s="238" t="s">
        <v>343</v>
      </c>
      <c r="AU130" s="238" t="s">
        <v>85</v>
      </c>
      <c r="AY130" s="18" t="s">
        <v>342</v>
      </c>
      <c r="BE130" s="239">
        <f>IF(N130="základní",J130,0)</f>
        <v>0</v>
      </c>
      <c r="BF130" s="239">
        <f>IF(N130="snížená",J130,0)</f>
        <v>0</v>
      </c>
      <c r="BG130" s="239">
        <f>IF(N130="zákl. přenesená",J130,0)</f>
        <v>0</v>
      </c>
      <c r="BH130" s="239">
        <f>IF(N130="sníž. přenesená",J130,0)</f>
        <v>0</v>
      </c>
      <c r="BI130" s="239">
        <f>IF(N130="nulová",J130,0)</f>
        <v>0</v>
      </c>
      <c r="BJ130" s="18" t="s">
        <v>83</v>
      </c>
      <c r="BK130" s="239">
        <f>ROUND(I130*H130,2)</f>
        <v>0</v>
      </c>
      <c r="BL130" s="18" t="s">
        <v>360</v>
      </c>
      <c r="BM130" s="238" t="s">
        <v>5621</v>
      </c>
    </row>
    <row r="131" s="2" customFormat="1">
      <c r="A131" s="39"/>
      <c r="B131" s="40"/>
      <c r="C131" s="41"/>
      <c r="D131" s="240" t="s">
        <v>349</v>
      </c>
      <c r="E131" s="41"/>
      <c r="F131" s="241" t="s">
        <v>596</v>
      </c>
      <c r="G131" s="41"/>
      <c r="H131" s="41"/>
      <c r="I131" s="242"/>
      <c r="J131" s="41"/>
      <c r="K131" s="41"/>
      <c r="L131" s="45"/>
      <c r="M131" s="243"/>
      <c r="N131" s="244"/>
      <c r="O131" s="92"/>
      <c r="P131" s="92"/>
      <c r="Q131" s="92"/>
      <c r="R131" s="92"/>
      <c r="S131" s="92"/>
      <c r="T131" s="93"/>
      <c r="U131" s="39"/>
      <c r="V131" s="39"/>
      <c r="W131" s="39"/>
      <c r="X131" s="39"/>
      <c r="Y131" s="39"/>
      <c r="Z131" s="39"/>
      <c r="AA131" s="39"/>
      <c r="AB131" s="39"/>
      <c r="AC131" s="39"/>
      <c r="AD131" s="39"/>
      <c r="AE131" s="39"/>
      <c r="AT131" s="18" t="s">
        <v>349</v>
      </c>
      <c r="AU131" s="18" t="s">
        <v>85</v>
      </c>
    </row>
    <row r="132" s="13" customFormat="1">
      <c r="A132" s="13"/>
      <c r="B132" s="252"/>
      <c r="C132" s="253"/>
      <c r="D132" s="240" t="s">
        <v>446</v>
      </c>
      <c r="E132" s="254" t="s">
        <v>1</v>
      </c>
      <c r="F132" s="255" t="s">
        <v>5622</v>
      </c>
      <c r="G132" s="253"/>
      <c r="H132" s="256">
        <v>1.5629999999999999</v>
      </c>
      <c r="I132" s="257"/>
      <c r="J132" s="253"/>
      <c r="K132" s="253"/>
      <c r="L132" s="258"/>
      <c r="M132" s="259"/>
      <c r="N132" s="260"/>
      <c r="O132" s="260"/>
      <c r="P132" s="260"/>
      <c r="Q132" s="260"/>
      <c r="R132" s="260"/>
      <c r="S132" s="260"/>
      <c r="T132" s="261"/>
      <c r="U132" s="13"/>
      <c r="V132" s="13"/>
      <c r="W132" s="13"/>
      <c r="X132" s="13"/>
      <c r="Y132" s="13"/>
      <c r="Z132" s="13"/>
      <c r="AA132" s="13"/>
      <c r="AB132" s="13"/>
      <c r="AC132" s="13"/>
      <c r="AD132" s="13"/>
      <c r="AE132" s="13"/>
      <c r="AT132" s="262" t="s">
        <v>446</v>
      </c>
      <c r="AU132" s="262" t="s">
        <v>85</v>
      </c>
      <c r="AV132" s="13" t="s">
        <v>85</v>
      </c>
      <c r="AW132" s="13" t="s">
        <v>32</v>
      </c>
      <c r="AX132" s="13" t="s">
        <v>83</v>
      </c>
      <c r="AY132" s="262" t="s">
        <v>342</v>
      </c>
    </row>
    <row r="133" s="2" customFormat="1" ht="16.5" customHeight="1">
      <c r="A133" s="39"/>
      <c r="B133" s="40"/>
      <c r="C133" s="227" t="s">
        <v>85</v>
      </c>
      <c r="D133" s="227" t="s">
        <v>343</v>
      </c>
      <c r="E133" s="228" t="s">
        <v>3058</v>
      </c>
      <c r="F133" s="229" t="s">
        <v>3059</v>
      </c>
      <c r="G133" s="230" t="s">
        <v>562</v>
      </c>
      <c r="H133" s="231">
        <v>1.5629999999999999</v>
      </c>
      <c r="I133" s="232"/>
      <c r="J133" s="233">
        <f>ROUND(I133*H133,2)</f>
        <v>0</v>
      </c>
      <c r="K133" s="229" t="s">
        <v>443</v>
      </c>
      <c r="L133" s="45"/>
      <c r="M133" s="234" t="s">
        <v>1</v>
      </c>
      <c r="N133" s="235" t="s">
        <v>41</v>
      </c>
      <c r="O133" s="92"/>
      <c r="P133" s="236">
        <f>O133*H133</f>
        <v>0</v>
      </c>
      <c r="Q133" s="236">
        <v>0</v>
      </c>
      <c r="R133" s="236">
        <f>Q133*H133</f>
        <v>0</v>
      </c>
      <c r="S133" s="236">
        <v>0</v>
      </c>
      <c r="T133" s="237">
        <f>S133*H133</f>
        <v>0</v>
      </c>
      <c r="U133" s="39"/>
      <c r="V133" s="39"/>
      <c r="W133" s="39"/>
      <c r="X133" s="39"/>
      <c r="Y133" s="39"/>
      <c r="Z133" s="39"/>
      <c r="AA133" s="39"/>
      <c r="AB133" s="39"/>
      <c r="AC133" s="39"/>
      <c r="AD133" s="39"/>
      <c r="AE133" s="39"/>
      <c r="AR133" s="238" t="s">
        <v>360</v>
      </c>
      <c r="AT133" s="238" t="s">
        <v>343</v>
      </c>
      <c r="AU133" s="238" t="s">
        <v>85</v>
      </c>
      <c r="AY133" s="18" t="s">
        <v>342</v>
      </c>
      <c r="BE133" s="239">
        <f>IF(N133="základní",J133,0)</f>
        <v>0</v>
      </c>
      <c r="BF133" s="239">
        <f>IF(N133="snížená",J133,0)</f>
        <v>0</v>
      </c>
      <c r="BG133" s="239">
        <f>IF(N133="zákl. přenesená",J133,0)</f>
        <v>0</v>
      </c>
      <c r="BH133" s="239">
        <f>IF(N133="sníž. přenesená",J133,0)</f>
        <v>0</v>
      </c>
      <c r="BI133" s="239">
        <f>IF(N133="nulová",J133,0)</f>
        <v>0</v>
      </c>
      <c r="BJ133" s="18" t="s">
        <v>83</v>
      </c>
      <c r="BK133" s="239">
        <f>ROUND(I133*H133,2)</f>
        <v>0</v>
      </c>
      <c r="BL133" s="18" t="s">
        <v>360</v>
      </c>
      <c r="BM133" s="238" t="s">
        <v>5623</v>
      </c>
    </row>
    <row r="134" s="2" customFormat="1">
      <c r="A134" s="39"/>
      <c r="B134" s="40"/>
      <c r="C134" s="41"/>
      <c r="D134" s="240" t="s">
        <v>349</v>
      </c>
      <c r="E134" s="41"/>
      <c r="F134" s="241" t="s">
        <v>3061</v>
      </c>
      <c r="G134" s="41"/>
      <c r="H134" s="41"/>
      <c r="I134" s="242"/>
      <c r="J134" s="41"/>
      <c r="K134" s="41"/>
      <c r="L134" s="45"/>
      <c r="M134" s="243"/>
      <c r="N134" s="244"/>
      <c r="O134" s="92"/>
      <c r="P134" s="92"/>
      <c r="Q134" s="92"/>
      <c r="R134" s="92"/>
      <c r="S134" s="92"/>
      <c r="T134" s="93"/>
      <c r="U134" s="39"/>
      <c r="V134" s="39"/>
      <c r="W134" s="39"/>
      <c r="X134" s="39"/>
      <c r="Y134" s="39"/>
      <c r="Z134" s="39"/>
      <c r="AA134" s="39"/>
      <c r="AB134" s="39"/>
      <c r="AC134" s="39"/>
      <c r="AD134" s="39"/>
      <c r="AE134" s="39"/>
      <c r="AT134" s="18" t="s">
        <v>349</v>
      </c>
      <c r="AU134" s="18" t="s">
        <v>85</v>
      </c>
    </row>
    <row r="135" s="13" customFormat="1">
      <c r="A135" s="13"/>
      <c r="B135" s="252"/>
      <c r="C135" s="253"/>
      <c r="D135" s="240" t="s">
        <v>446</v>
      </c>
      <c r="E135" s="254" t="s">
        <v>1</v>
      </c>
      <c r="F135" s="255" t="s">
        <v>5622</v>
      </c>
      <c r="G135" s="253"/>
      <c r="H135" s="256">
        <v>1.5629999999999999</v>
      </c>
      <c r="I135" s="257"/>
      <c r="J135" s="253"/>
      <c r="K135" s="253"/>
      <c r="L135" s="258"/>
      <c r="M135" s="259"/>
      <c r="N135" s="260"/>
      <c r="O135" s="260"/>
      <c r="P135" s="260"/>
      <c r="Q135" s="260"/>
      <c r="R135" s="260"/>
      <c r="S135" s="260"/>
      <c r="T135" s="261"/>
      <c r="U135" s="13"/>
      <c r="V135" s="13"/>
      <c r="W135" s="13"/>
      <c r="X135" s="13"/>
      <c r="Y135" s="13"/>
      <c r="Z135" s="13"/>
      <c r="AA135" s="13"/>
      <c r="AB135" s="13"/>
      <c r="AC135" s="13"/>
      <c r="AD135" s="13"/>
      <c r="AE135" s="13"/>
      <c r="AT135" s="262" t="s">
        <v>446</v>
      </c>
      <c r="AU135" s="262" t="s">
        <v>85</v>
      </c>
      <c r="AV135" s="13" t="s">
        <v>85</v>
      </c>
      <c r="AW135" s="13" t="s">
        <v>32</v>
      </c>
      <c r="AX135" s="13" t="s">
        <v>83</v>
      </c>
      <c r="AY135" s="262" t="s">
        <v>342</v>
      </c>
    </row>
    <row r="136" s="2" customFormat="1" ht="16.5" customHeight="1">
      <c r="A136" s="39"/>
      <c r="B136" s="40"/>
      <c r="C136" s="227" t="s">
        <v>92</v>
      </c>
      <c r="D136" s="227" t="s">
        <v>343</v>
      </c>
      <c r="E136" s="228" t="s">
        <v>627</v>
      </c>
      <c r="F136" s="229" t="s">
        <v>628</v>
      </c>
      <c r="G136" s="230" t="s">
        <v>562</v>
      </c>
      <c r="H136" s="231">
        <v>1.5629999999999999</v>
      </c>
      <c r="I136" s="232"/>
      <c r="J136" s="233">
        <f>ROUND(I136*H136,2)</f>
        <v>0</v>
      </c>
      <c r="K136" s="229" t="s">
        <v>443</v>
      </c>
      <c r="L136" s="45"/>
      <c r="M136" s="234" t="s">
        <v>1</v>
      </c>
      <c r="N136" s="235" t="s">
        <v>41</v>
      </c>
      <c r="O136" s="92"/>
      <c r="P136" s="236">
        <f>O136*H136</f>
        <v>0</v>
      </c>
      <c r="Q136" s="236">
        <v>0</v>
      </c>
      <c r="R136" s="236">
        <f>Q136*H136</f>
        <v>0</v>
      </c>
      <c r="S136" s="236">
        <v>0</v>
      </c>
      <c r="T136" s="237">
        <f>S136*H136</f>
        <v>0</v>
      </c>
      <c r="U136" s="39"/>
      <c r="V136" s="39"/>
      <c r="W136" s="39"/>
      <c r="X136" s="39"/>
      <c r="Y136" s="39"/>
      <c r="Z136" s="39"/>
      <c r="AA136" s="39"/>
      <c r="AB136" s="39"/>
      <c r="AC136" s="39"/>
      <c r="AD136" s="39"/>
      <c r="AE136" s="39"/>
      <c r="AR136" s="238" t="s">
        <v>360</v>
      </c>
      <c r="AT136" s="238" t="s">
        <v>343</v>
      </c>
      <c r="AU136" s="238" t="s">
        <v>85</v>
      </c>
      <c r="AY136" s="18" t="s">
        <v>342</v>
      </c>
      <c r="BE136" s="239">
        <f>IF(N136="základní",J136,0)</f>
        <v>0</v>
      </c>
      <c r="BF136" s="239">
        <f>IF(N136="snížená",J136,0)</f>
        <v>0</v>
      </c>
      <c r="BG136" s="239">
        <f>IF(N136="zákl. přenesená",J136,0)</f>
        <v>0</v>
      </c>
      <c r="BH136" s="239">
        <f>IF(N136="sníž. přenesená",J136,0)</f>
        <v>0</v>
      </c>
      <c r="BI136" s="239">
        <f>IF(N136="nulová",J136,0)</f>
        <v>0</v>
      </c>
      <c r="BJ136" s="18" t="s">
        <v>83</v>
      </c>
      <c r="BK136" s="239">
        <f>ROUND(I136*H136,2)</f>
        <v>0</v>
      </c>
      <c r="BL136" s="18" t="s">
        <v>360</v>
      </c>
      <c r="BM136" s="238" t="s">
        <v>5624</v>
      </c>
    </row>
    <row r="137" s="2" customFormat="1">
      <c r="A137" s="39"/>
      <c r="B137" s="40"/>
      <c r="C137" s="41"/>
      <c r="D137" s="240" t="s">
        <v>349</v>
      </c>
      <c r="E137" s="41"/>
      <c r="F137" s="241" t="s">
        <v>630</v>
      </c>
      <c r="G137" s="41"/>
      <c r="H137" s="41"/>
      <c r="I137" s="242"/>
      <c r="J137" s="41"/>
      <c r="K137" s="41"/>
      <c r="L137" s="45"/>
      <c r="M137" s="243"/>
      <c r="N137" s="244"/>
      <c r="O137" s="92"/>
      <c r="P137" s="92"/>
      <c r="Q137" s="92"/>
      <c r="R137" s="92"/>
      <c r="S137" s="92"/>
      <c r="T137" s="93"/>
      <c r="U137" s="39"/>
      <c r="V137" s="39"/>
      <c r="W137" s="39"/>
      <c r="X137" s="39"/>
      <c r="Y137" s="39"/>
      <c r="Z137" s="39"/>
      <c r="AA137" s="39"/>
      <c r="AB137" s="39"/>
      <c r="AC137" s="39"/>
      <c r="AD137" s="39"/>
      <c r="AE137" s="39"/>
      <c r="AT137" s="18" t="s">
        <v>349</v>
      </c>
      <c r="AU137" s="18" t="s">
        <v>85</v>
      </c>
    </row>
    <row r="138" s="13" customFormat="1">
      <c r="A138" s="13"/>
      <c r="B138" s="252"/>
      <c r="C138" s="253"/>
      <c r="D138" s="240" t="s">
        <v>446</v>
      </c>
      <c r="E138" s="254" t="s">
        <v>1</v>
      </c>
      <c r="F138" s="255" t="s">
        <v>5622</v>
      </c>
      <c r="G138" s="253"/>
      <c r="H138" s="256">
        <v>1.5629999999999999</v>
      </c>
      <c r="I138" s="257"/>
      <c r="J138" s="253"/>
      <c r="K138" s="253"/>
      <c r="L138" s="258"/>
      <c r="M138" s="259"/>
      <c r="N138" s="260"/>
      <c r="O138" s="260"/>
      <c r="P138" s="260"/>
      <c r="Q138" s="260"/>
      <c r="R138" s="260"/>
      <c r="S138" s="260"/>
      <c r="T138" s="261"/>
      <c r="U138" s="13"/>
      <c r="V138" s="13"/>
      <c r="W138" s="13"/>
      <c r="X138" s="13"/>
      <c r="Y138" s="13"/>
      <c r="Z138" s="13"/>
      <c r="AA138" s="13"/>
      <c r="AB138" s="13"/>
      <c r="AC138" s="13"/>
      <c r="AD138" s="13"/>
      <c r="AE138" s="13"/>
      <c r="AT138" s="262" t="s">
        <v>446</v>
      </c>
      <c r="AU138" s="262" t="s">
        <v>85</v>
      </c>
      <c r="AV138" s="13" t="s">
        <v>85</v>
      </c>
      <c r="AW138" s="13" t="s">
        <v>32</v>
      </c>
      <c r="AX138" s="13" t="s">
        <v>83</v>
      </c>
      <c r="AY138" s="262" t="s">
        <v>342</v>
      </c>
    </row>
    <row r="139" s="2" customFormat="1" ht="16.5" customHeight="1">
      <c r="A139" s="39"/>
      <c r="B139" s="40"/>
      <c r="C139" s="227" t="s">
        <v>360</v>
      </c>
      <c r="D139" s="227" t="s">
        <v>343</v>
      </c>
      <c r="E139" s="228" t="s">
        <v>633</v>
      </c>
      <c r="F139" s="229" t="s">
        <v>634</v>
      </c>
      <c r="G139" s="230" t="s">
        <v>462</v>
      </c>
      <c r="H139" s="231">
        <v>3.1259999999999999</v>
      </c>
      <c r="I139" s="232"/>
      <c r="J139" s="233">
        <f>ROUND(I139*H139,2)</f>
        <v>0</v>
      </c>
      <c r="K139" s="229" t="s">
        <v>443</v>
      </c>
      <c r="L139" s="45"/>
      <c r="M139" s="234" t="s">
        <v>1</v>
      </c>
      <c r="N139" s="235" t="s">
        <v>41</v>
      </c>
      <c r="O139" s="92"/>
      <c r="P139" s="236">
        <f>O139*H139</f>
        <v>0</v>
      </c>
      <c r="Q139" s="236">
        <v>0</v>
      </c>
      <c r="R139" s="236">
        <f>Q139*H139</f>
        <v>0</v>
      </c>
      <c r="S139" s="236">
        <v>0</v>
      </c>
      <c r="T139" s="237">
        <f>S139*H139</f>
        <v>0</v>
      </c>
      <c r="U139" s="39"/>
      <c r="V139" s="39"/>
      <c r="W139" s="39"/>
      <c r="X139" s="39"/>
      <c r="Y139" s="39"/>
      <c r="Z139" s="39"/>
      <c r="AA139" s="39"/>
      <c r="AB139" s="39"/>
      <c r="AC139" s="39"/>
      <c r="AD139" s="39"/>
      <c r="AE139" s="39"/>
      <c r="AR139" s="238" t="s">
        <v>360</v>
      </c>
      <c r="AT139" s="238" t="s">
        <v>343</v>
      </c>
      <c r="AU139" s="238" t="s">
        <v>85</v>
      </c>
      <c r="AY139" s="18" t="s">
        <v>342</v>
      </c>
      <c r="BE139" s="239">
        <f>IF(N139="základní",J139,0)</f>
        <v>0</v>
      </c>
      <c r="BF139" s="239">
        <f>IF(N139="snížená",J139,0)</f>
        <v>0</v>
      </c>
      <c r="BG139" s="239">
        <f>IF(N139="zákl. přenesená",J139,0)</f>
        <v>0</v>
      </c>
      <c r="BH139" s="239">
        <f>IF(N139="sníž. přenesená",J139,0)</f>
        <v>0</v>
      </c>
      <c r="BI139" s="239">
        <f>IF(N139="nulová",J139,0)</f>
        <v>0</v>
      </c>
      <c r="BJ139" s="18" t="s">
        <v>83</v>
      </c>
      <c r="BK139" s="239">
        <f>ROUND(I139*H139,2)</f>
        <v>0</v>
      </c>
      <c r="BL139" s="18" t="s">
        <v>360</v>
      </c>
      <c r="BM139" s="238" t="s">
        <v>5625</v>
      </c>
    </row>
    <row r="140" s="2" customFormat="1">
      <c r="A140" s="39"/>
      <c r="B140" s="40"/>
      <c r="C140" s="41"/>
      <c r="D140" s="240" t="s">
        <v>349</v>
      </c>
      <c r="E140" s="41"/>
      <c r="F140" s="241" t="s">
        <v>636</v>
      </c>
      <c r="G140" s="41"/>
      <c r="H140" s="41"/>
      <c r="I140" s="242"/>
      <c r="J140" s="41"/>
      <c r="K140" s="41"/>
      <c r="L140" s="45"/>
      <c r="M140" s="243"/>
      <c r="N140" s="244"/>
      <c r="O140" s="92"/>
      <c r="P140" s="92"/>
      <c r="Q140" s="92"/>
      <c r="R140" s="92"/>
      <c r="S140" s="92"/>
      <c r="T140" s="93"/>
      <c r="U140" s="39"/>
      <c r="V140" s="39"/>
      <c r="W140" s="39"/>
      <c r="X140" s="39"/>
      <c r="Y140" s="39"/>
      <c r="Z140" s="39"/>
      <c r="AA140" s="39"/>
      <c r="AB140" s="39"/>
      <c r="AC140" s="39"/>
      <c r="AD140" s="39"/>
      <c r="AE140" s="39"/>
      <c r="AT140" s="18" t="s">
        <v>349</v>
      </c>
      <c r="AU140" s="18" t="s">
        <v>85</v>
      </c>
    </row>
    <row r="141" s="13" customFormat="1">
      <c r="A141" s="13"/>
      <c r="B141" s="252"/>
      <c r="C141" s="253"/>
      <c r="D141" s="240" t="s">
        <v>446</v>
      </c>
      <c r="E141" s="254" t="s">
        <v>1</v>
      </c>
      <c r="F141" s="255" t="s">
        <v>5626</v>
      </c>
      <c r="G141" s="253"/>
      <c r="H141" s="256">
        <v>3.1259999999999999</v>
      </c>
      <c r="I141" s="257"/>
      <c r="J141" s="253"/>
      <c r="K141" s="253"/>
      <c r="L141" s="258"/>
      <c r="M141" s="259"/>
      <c r="N141" s="260"/>
      <c r="O141" s="260"/>
      <c r="P141" s="260"/>
      <c r="Q141" s="260"/>
      <c r="R141" s="260"/>
      <c r="S141" s="260"/>
      <c r="T141" s="261"/>
      <c r="U141" s="13"/>
      <c r="V141" s="13"/>
      <c r="W141" s="13"/>
      <c r="X141" s="13"/>
      <c r="Y141" s="13"/>
      <c r="Z141" s="13"/>
      <c r="AA141" s="13"/>
      <c r="AB141" s="13"/>
      <c r="AC141" s="13"/>
      <c r="AD141" s="13"/>
      <c r="AE141" s="13"/>
      <c r="AT141" s="262" t="s">
        <v>446</v>
      </c>
      <c r="AU141" s="262" t="s">
        <v>85</v>
      </c>
      <c r="AV141" s="13" t="s">
        <v>85</v>
      </c>
      <c r="AW141" s="13" t="s">
        <v>32</v>
      </c>
      <c r="AX141" s="13" t="s">
        <v>83</v>
      </c>
      <c r="AY141" s="262" t="s">
        <v>342</v>
      </c>
    </row>
    <row r="142" s="2" customFormat="1" ht="16.5" customHeight="1">
      <c r="A142" s="39"/>
      <c r="B142" s="40"/>
      <c r="C142" s="227" t="s">
        <v>341</v>
      </c>
      <c r="D142" s="227" t="s">
        <v>343</v>
      </c>
      <c r="E142" s="228" t="s">
        <v>5627</v>
      </c>
      <c r="F142" s="229" t="s">
        <v>5628</v>
      </c>
      <c r="G142" s="230" t="s">
        <v>473</v>
      </c>
      <c r="H142" s="231">
        <v>417</v>
      </c>
      <c r="I142" s="232"/>
      <c r="J142" s="233">
        <f>ROUND(I142*H142,2)</f>
        <v>0</v>
      </c>
      <c r="K142" s="229" t="s">
        <v>443</v>
      </c>
      <c r="L142" s="45"/>
      <c r="M142" s="234" t="s">
        <v>1</v>
      </c>
      <c r="N142" s="235" t="s">
        <v>41</v>
      </c>
      <c r="O142" s="92"/>
      <c r="P142" s="236">
        <f>O142*H142</f>
        <v>0</v>
      </c>
      <c r="Q142" s="236">
        <v>0</v>
      </c>
      <c r="R142" s="236">
        <f>Q142*H142</f>
        <v>0</v>
      </c>
      <c r="S142" s="236">
        <v>0</v>
      </c>
      <c r="T142" s="237">
        <f>S142*H142</f>
        <v>0</v>
      </c>
      <c r="U142" s="39"/>
      <c r="V142" s="39"/>
      <c r="W142" s="39"/>
      <c r="X142" s="39"/>
      <c r="Y142" s="39"/>
      <c r="Z142" s="39"/>
      <c r="AA142" s="39"/>
      <c r="AB142" s="39"/>
      <c r="AC142" s="39"/>
      <c r="AD142" s="39"/>
      <c r="AE142" s="39"/>
      <c r="AR142" s="238" t="s">
        <v>360</v>
      </c>
      <c r="AT142" s="238" t="s">
        <v>343</v>
      </c>
      <c r="AU142" s="238" t="s">
        <v>85</v>
      </c>
      <c r="AY142" s="18" t="s">
        <v>342</v>
      </c>
      <c r="BE142" s="239">
        <f>IF(N142="základní",J142,0)</f>
        <v>0</v>
      </c>
      <c r="BF142" s="239">
        <f>IF(N142="snížená",J142,0)</f>
        <v>0</v>
      </c>
      <c r="BG142" s="239">
        <f>IF(N142="zákl. přenesená",J142,0)</f>
        <v>0</v>
      </c>
      <c r="BH142" s="239">
        <f>IF(N142="sníž. přenesená",J142,0)</f>
        <v>0</v>
      </c>
      <c r="BI142" s="239">
        <f>IF(N142="nulová",J142,0)</f>
        <v>0</v>
      </c>
      <c r="BJ142" s="18" t="s">
        <v>83</v>
      </c>
      <c r="BK142" s="239">
        <f>ROUND(I142*H142,2)</f>
        <v>0</v>
      </c>
      <c r="BL142" s="18" t="s">
        <v>360</v>
      </c>
      <c r="BM142" s="238" t="s">
        <v>5629</v>
      </c>
    </row>
    <row r="143" s="2" customFormat="1">
      <c r="A143" s="39"/>
      <c r="B143" s="40"/>
      <c r="C143" s="41"/>
      <c r="D143" s="240" t="s">
        <v>349</v>
      </c>
      <c r="E143" s="41"/>
      <c r="F143" s="241" t="s">
        <v>5630</v>
      </c>
      <c r="G143" s="41"/>
      <c r="H143" s="41"/>
      <c r="I143" s="242"/>
      <c r="J143" s="41"/>
      <c r="K143" s="41"/>
      <c r="L143" s="45"/>
      <c r="M143" s="243"/>
      <c r="N143" s="244"/>
      <c r="O143" s="92"/>
      <c r="P143" s="92"/>
      <c r="Q143" s="92"/>
      <c r="R143" s="92"/>
      <c r="S143" s="92"/>
      <c r="T143" s="93"/>
      <c r="U143" s="39"/>
      <c r="V143" s="39"/>
      <c r="W143" s="39"/>
      <c r="X143" s="39"/>
      <c r="Y143" s="39"/>
      <c r="Z143" s="39"/>
      <c r="AA143" s="39"/>
      <c r="AB143" s="39"/>
      <c r="AC143" s="39"/>
      <c r="AD143" s="39"/>
      <c r="AE143" s="39"/>
      <c r="AT143" s="18" t="s">
        <v>349</v>
      </c>
      <c r="AU143" s="18" t="s">
        <v>85</v>
      </c>
    </row>
    <row r="144" s="13" customFormat="1">
      <c r="A144" s="13"/>
      <c r="B144" s="252"/>
      <c r="C144" s="253"/>
      <c r="D144" s="240" t="s">
        <v>446</v>
      </c>
      <c r="E144" s="254" t="s">
        <v>1</v>
      </c>
      <c r="F144" s="255" t="s">
        <v>5631</v>
      </c>
      <c r="G144" s="253"/>
      <c r="H144" s="256">
        <v>40</v>
      </c>
      <c r="I144" s="257"/>
      <c r="J144" s="253"/>
      <c r="K144" s="253"/>
      <c r="L144" s="258"/>
      <c r="M144" s="259"/>
      <c r="N144" s="260"/>
      <c r="O144" s="260"/>
      <c r="P144" s="260"/>
      <c r="Q144" s="260"/>
      <c r="R144" s="260"/>
      <c r="S144" s="260"/>
      <c r="T144" s="261"/>
      <c r="U144" s="13"/>
      <c r="V144" s="13"/>
      <c r="W144" s="13"/>
      <c r="X144" s="13"/>
      <c r="Y144" s="13"/>
      <c r="Z144" s="13"/>
      <c r="AA144" s="13"/>
      <c r="AB144" s="13"/>
      <c r="AC144" s="13"/>
      <c r="AD144" s="13"/>
      <c r="AE144" s="13"/>
      <c r="AT144" s="262" t="s">
        <v>446</v>
      </c>
      <c r="AU144" s="262" t="s">
        <v>85</v>
      </c>
      <c r="AV144" s="13" t="s">
        <v>85</v>
      </c>
      <c r="AW144" s="13" t="s">
        <v>32</v>
      </c>
      <c r="AX144" s="13" t="s">
        <v>76</v>
      </c>
      <c r="AY144" s="262" t="s">
        <v>342</v>
      </c>
    </row>
    <row r="145" s="13" customFormat="1">
      <c r="A145" s="13"/>
      <c r="B145" s="252"/>
      <c r="C145" s="253"/>
      <c r="D145" s="240" t="s">
        <v>446</v>
      </c>
      <c r="E145" s="254" t="s">
        <v>1</v>
      </c>
      <c r="F145" s="255" t="s">
        <v>5632</v>
      </c>
      <c r="G145" s="253"/>
      <c r="H145" s="256">
        <v>377</v>
      </c>
      <c r="I145" s="257"/>
      <c r="J145" s="253"/>
      <c r="K145" s="253"/>
      <c r="L145" s="258"/>
      <c r="M145" s="259"/>
      <c r="N145" s="260"/>
      <c r="O145" s="260"/>
      <c r="P145" s="260"/>
      <c r="Q145" s="260"/>
      <c r="R145" s="260"/>
      <c r="S145" s="260"/>
      <c r="T145" s="261"/>
      <c r="U145" s="13"/>
      <c r="V145" s="13"/>
      <c r="W145" s="13"/>
      <c r="X145" s="13"/>
      <c r="Y145" s="13"/>
      <c r="Z145" s="13"/>
      <c r="AA145" s="13"/>
      <c r="AB145" s="13"/>
      <c r="AC145" s="13"/>
      <c r="AD145" s="13"/>
      <c r="AE145" s="13"/>
      <c r="AT145" s="262" t="s">
        <v>446</v>
      </c>
      <c r="AU145" s="262" t="s">
        <v>85</v>
      </c>
      <c r="AV145" s="13" t="s">
        <v>85</v>
      </c>
      <c r="AW145" s="13" t="s">
        <v>32</v>
      </c>
      <c r="AX145" s="13" t="s">
        <v>76</v>
      </c>
      <c r="AY145" s="262" t="s">
        <v>342</v>
      </c>
    </row>
    <row r="146" s="16" customFormat="1">
      <c r="A146" s="16"/>
      <c r="B146" s="284"/>
      <c r="C146" s="285"/>
      <c r="D146" s="240" t="s">
        <v>446</v>
      </c>
      <c r="E146" s="286" t="s">
        <v>1</v>
      </c>
      <c r="F146" s="287" t="s">
        <v>500</v>
      </c>
      <c r="G146" s="285"/>
      <c r="H146" s="288">
        <v>417</v>
      </c>
      <c r="I146" s="289"/>
      <c r="J146" s="285"/>
      <c r="K146" s="285"/>
      <c r="L146" s="290"/>
      <c r="M146" s="291"/>
      <c r="N146" s="292"/>
      <c r="O146" s="292"/>
      <c r="P146" s="292"/>
      <c r="Q146" s="292"/>
      <c r="R146" s="292"/>
      <c r="S146" s="292"/>
      <c r="T146" s="293"/>
      <c r="U146" s="16"/>
      <c r="V146" s="16"/>
      <c r="W146" s="16"/>
      <c r="X146" s="16"/>
      <c r="Y146" s="16"/>
      <c r="Z146" s="16"/>
      <c r="AA146" s="16"/>
      <c r="AB146" s="16"/>
      <c r="AC146" s="16"/>
      <c r="AD146" s="16"/>
      <c r="AE146" s="16"/>
      <c r="AT146" s="294" t="s">
        <v>446</v>
      </c>
      <c r="AU146" s="294" t="s">
        <v>85</v>
      </c>
      <c r="AV146" s="16" t="s">
        <v>360</v>
      </c>
      <c r="AW146" s="16" t="s">
        <v>32</v>
      </c>
      <c r="AX146" s="16" t="s">
        <v>83</v>
      </c>
      <c r="AY146" s="294" t="s">
        <v>342</v>
      </c>
    </row>
    <row r="147" s="2" customFormat="1" ht="16.5" customHeight="1">
      <c r="A147" s="39"/>
      <c r="B147" s="40"/>
      <c r="C147" s="227" t="s">
        <v>368</v>
      </c>
      <c r="D147" s="227" t="s">
        <v>343</v>
      </c>
      <c r="E147" s="228" t="s">
        <v>5633</v>
      </c>
      <c r="F147" s="229" t="s">
        <v>5634</v>
      </c>
      <c r="G147" s="230" t="s">
        <v>473</v>
      </c>
      <c r="H147" s="231">
        <v>225</v>
      </c>
      <c r="I147" s="232"/>
      <c r="J147" s="233">
        <f>ROUND(I147*H147,2)</f>
        <v>0</v>
      </c>
      <c r="K147" s="229" t="s">
        <v>443</v>
      </c>
      <c r="L147" s="45"/>
      <c r="M147" s="234" t="s">
        <v>1</v>
      </c>
      <c r="N147" s="235" t="s">
        <v>41</v>
      </c>
      <c r="O147" s="92"/>
      <c r="P147" s="236">
        <f>O147*H147</f>
        <v>0</v>
      </c>
      <c r="Q147" s="236">
        <v>0</v>
      </c>
      <c r="R147" s="236">
        <f>Q147*H147</f>
        <v>0</v>
      </c>
      <c r="S147" s="236">
        <v>0</v>
      </c>
      <c r="T147" s="237">
        <f>S147*H147</f>
        <v>0</v>
      </c>
      <c r="U147" s="39"/>
      <c r="V147" s="39"/>
      <c r="W147" s="39"/>
      <c r="X147" s="39"/>
      <c r="Y147" s="39"/>
      <c r="Z147" s="39"/>
      <c r="AA147" s="39"/>
      <c r="AB147" s="39"/>
      <c r="AC147" s="39"/>
      <c r="AD147" s="39"/>
      <c r="AE147" s="39"/>
      <c r="AR147" s="238" t="s">
        <v>360</v>
      </c>
      <c r="AT147" s="238" t="s">
        <v>343</v>
      </c>
      <c r="AU147" s="238" t="s">
        <v>85</v>
      </c>
      <c r="AY147" s="18" t="s">
        <v>342</v>
      </c>
      <c r="BE147" s="239">
        <f>IF(N147="základní",J147,0)</f>
        <v>0</v>
      </c>
      <c r="BF147" s="239">
        <f>IF(N147="snížená",J147,0)</f>
        <v>0</v>
      </c>
      <c r="BG147" s="239">
        <f>IF(N147="zákl. přenesená",J147,0)</f>
        <v>0</v>
      </c>
      <c r="BH147" s="239">
        <f>IF(N147="sníž. přenesená",J147,0)</f>
        <v>0</v>
      </c>
      <c r="BI147" s="239">
        <f>IF(N147="nulová",J147,0)</f>
        <v>0</v>
      </c>
      <c r="BJ147" s="18" t="s">
        <v>83</v>
      </c>
      <c r="BK147" s="239">
        <f>ROUND(I147*H147,2)</f>
        <v>0</v>
      </c>
      <c r="BL147" s="18" t="s">
        <v>360</v>
      </c>
      <c r="BM147" s="238" t="s">
        <v>5635</v>
      </c>
    </row>
    <row r="148" s="2" customFormat="1">
      <c r="A148" s="39"/>
      <c r="B148" s="40"/>
      <c r="C148" s="41"/>
      <c r="D148" s="240" t="s">
        <v>349</v>
      </c>
      <c r="E148" s="41"/>
      <c r="F148" s="241" t="s">
        <v>5636</v>
      </c>
      <c r="G148" s="41"/>
      <c r="H148" s="41"/>
      <c r="I148" s="242"/>
      <c r="J148" s="41"/>
      <c r="K148" s="41"/>
      <c r="L148" s="45"/>
      <c r="M148" s="243"/>
      <c r="N148" s="244"/>
      <c r="O148" s="92"/>
      <c r="P148" s="92"/>
      <c r="Q148" s="92"/>
      <c r="R148" s="92"/>
      <c r="S148" s="92"/>
      <c r="T148" s="93"/>
      <c r="U148" s="39"/>
      <c r="V148" s="39"/>
      <c r="W148" s="39"/>
      <c r="X148" s="39"/>
      <c r="Y148" s="39"/>
      <c r="Z148" s="39"/>
      <c r="AA148" s="39"/>
      <c r="AB148" s="39"/>
      <c r="AC148" s="39"/>
      <c r="AD148" s="39"/>
      <c r="AE148" s="39"/>
      <c r="AT148" s="18" t="s">
        <v>349</v>
      </c>
      <c r="AU148" s="18" t="s">
        <v>85</v>
      </c>
    </row>
    <row r="149" s="13" customFormat="1">
      <c r="A149" s="13"/>
      <c r="B149" s="252"/>
      <c r="C149" s="253"/>
      <c r="D149" s="240" t="s">
        <v>446</v>
      </c>
      <c r="E149" s="254" t="s">
        <v>1</v>
      </c>
      <c r="F149" s="255" t="s">
        <v>5631</v>
      </c>
      <c r="G149" s="253"/>
      <c r="H149" s="256">
        <v>40</v>
      </c>
      <c r="I149" s="257"/>
      <c r="J149" s="253"/>
      <c r="K149" s="253"/>
      <c r="L149" s="258"/>
      <c r="M149" s="259"/>
      <c r="N149" s="260"/>
      <c r="O149" s="260"/>
      <c r="P149" s="260"/>
      <c r="Q149" s="260"/>
      <c r="R149" s="260"/>
      <c r="S149" s="260"/>
      <c r="T149" s="261"/>
      <c r="U149" s="13"/>
      <c r="V149" s="13"/>
      <c r="W149" s="13"/>
      <c r="X149" s="13"/>
      <c r="Y149" s="13"/>
      <c r="Z149" s="13"/>
      <c r="AA149" s="13"/>
      <c r="AB149" s="13"/>
      <c r="AC149" s="13"/>
      <c r="AD149" s="13"/>
      <c r="AE149" s="13"/>
      <c r="AT149" s="262" t="s">
        <v>446</v>
      </c>
      <c r="AU149" s="262" t="s">
        <v>85</v>
      </c>
      <c r="AV149" s="13" t="s">
        <v>85</v>
      </c>
      <c r="AW149" s="13" t="s">
        <v>32</v>
      </c>
      <c r="AX149" s="13" t="s">
        <v>76</v>
      </c>
      <c r="AY149" s="262" t="s">
        <v>342</v>
      </c>
    </row>
    <row r="150" s="13" customFormat="1">
      <c r="A150" s="13"/>
      <c r="B150" s="252"/>
      <c r="C150" s="253"/>
      <c r="D150" s="240" t="s">
        <v>446</v>
      </c>
      <c r="E150" s="254" t="s">
        <v>1</v>
      </c>
      <c r="F150" s="255" t="s">
        <v>5637</v>
      </c>
      <c r="G150" s="253"/>
      <c r="H150" s="256">
        <v>185</v>
      </c>
      <c r="I150" s="257"/>
      <c r="J150" s="253"/>
      <c r="K150" s="253"/>
      <c r="L150" s="258"/>
      <c r="M150" s="259"/>
      <c r="N150" s="260"/>
      <c r="O150" s="260"/>
      <c r="P150" s="260"/>
      <c r="Q150" s="260"/>
      <c r="R150" s="260"/>
      <c r="S150" s="260"/>
      <c r="T150" s="261"/>
      <c r="U150" s="13"/>
      <c r="V150" s="13"/>
      <c r="W150" s="13"/>
      <c r="X150" s="13"/>
      <c r="Y150" s="13"/>
      <c r="Z150" s="13"/>
      <c r="AA150" s="13"/>
      <c r="AB150" s="13"/>
      <c r="AC150" s="13"/>
      <c r="AD150" s="13"/>
      <c r="AE150" s="13"/>
      <c r="AT150" s="262" t="s">
        <v>446</v>
      </c>
      <c r="AU150" s="262" t="s">
        <v>85</v>
      </c>
      <c r="AV150" s="13" t="s">
        <v>85</v>
      </c>
      <c r="AW150" s="13" t="s">
        <v>32</v>
      </c>
      <c r="AX150" s="13" t="s">
        <v>76</v>
      </c>
      <c r="AY150" s="262" t="s">
        <v>342</v>
      </c>
    </row>
    <row r="151" s="16" customFormat="1">
      <c r="A151" s="16"/>
      <c r="B151" s="284"/>
      <c r="C151" s="285"/>
      <c r="D151" s="240" t="s">
        <v>446</v>
      </c>
      <c r="E151" s="286" t="s">
        <v>1</v>
      </c>
      <c r="F151" s="287" t="s">
        <v>500</v>
      </c>
      <c r="G151" s="285"/>
      <c r="H151" s="288">
        <v>225</v>
      </c>
      <c r="I151" s="289"/>
      <c r="J151" s="285"/>
      <c r="K151" s="285"/>
      <c r="L151" s="290"/>
      <c r="M151" s="291"/>
      <c r="N151" s="292"/>
      <c r="O151" s="292"/>
      <c r="P151" s="292"/>
      <c r="Q151" s="292"/>
      <c r="R151" s="292"/>
      <c r="S151" s="292"/>
      <c r="T151" s="293"/>
      <c r="U151" s="16"/>
      <c r="V151" s="16"/>
      <c r="W151" s="16"/>
      <c r="X151" s="16"/>
      <c r="Y151" s="16"/>
      <c r="Z151" s="16"/>
      <c r="AA151" s="16"/>
      <c r="AB151" s="16"/>
      <c r="AC151" s="16"/>
      <c r="AD151" s="16"/>
      <c r="AE151" s="16"/>
      <c r="AT151" s="294" t="s">
        <v>446</v>
      </c>
      <c r="AU151" s="294" t="s">
        <v>85</v>
      </c>
      <c r="AV151" s="16" t="s">
        <v>360</v>
      </c>
      <c r="AW151" s="16" t="s">
        <v>32</v>
      </c>
      <c r="AX151" s="16" t="s">
        <v>83</v>
      </c>
      <c r="AY151" s="294" t="s">
        <v>342</v>
      </c>
    </row>
    <row r="152" s="2" customFormat="1" ht="16.5" customHeight="1">
      <c r="A152" s="39"/>
      <c r="B152" s="40"/>
      <c r="C152" s="295" t="s">
        <v>372</v>
      </c>
      <c r="D152" s="295" t="s">
        <v>621</v>
      </c>
      <c r="E152" s="296" t="s">
        <v>4949</v>
      </c>
      <c r="F152" s="297" t="s">
        <v>4950</v>
      </c>
      <c r="G152" s="298" t="s">
        <v>4951</v>
      </c>
      <c r="H152" s="299">
        <v>32.100000000000001</v>
      </c>
      <c r="I152" s="300"/>
      <c r="J152" s="301">
        <f>ROUND(I152*H152,2)</f>
        <v>0</v>
      </c>
      <c r="K152" s="297" t="s">
        <v>443</v>
      </c>
      <c r="L152" s="302"/>
      <c r="M152" s="303" t="s">
        <v>1</v>
      </c>
      <c r="N152" s="304" t="s">
        <v>41</v>
      </c>
      <c r="O152" s="92"/>
      <c r="P152" s="236">
        <f>O152*H152</f>
        <v>0</v>
      </c>
      <c r="Q152" s="236">
        <v>0.001</v>
      </c>
      <c r="R152" s="236">
        <f>Q152*H152</f>
        <v>0.032100000000000004</v>
      </c>
      <c r="S152" s="236">
        <v>0</v>
      </c>
      <c r="T152" s="237">
        <f>S152*H152</f>
        <v>0</v>
      </c>
      <c r="U152" s="39"/>
      <c r="V152" s="39"/>
      <c r="W152" s="39"/>
      <c r="X152" s="39"/>
      <c r="Y152" s="39"/>
      <c r="Z152" s="39"/>
      <c r="AA152" s="39"/>
      <c r="AB152" s="39"/>
      <c r="AC152" s="39"/>
      <c r="AD152" s="39"/>
      <c r="AE152" s="39"/>
      <c r="AR152" s="238" t="s">
        <v>376</v>
      </c>
      <c r="AT152" s="238" t="s">
        <v>621</v>
      </c>
      <c r="AU152" s="238" t="s">
        <v>85</v>
      </c>
      <c r="AY152" s="18" t="s">
        <v>342</v>
      </c>
      <c r="BE152" s="239">
        <f>IF(N152="základní",J152,0)</f>
        <v>0</v>
      </c>
      <c r="BF152" s="239">
        <f>IF(N152="snížená",J152,0)</f>
        <v>0</v>
      </c>
      <c r="BG152" s="239">
        <f>IF(N152="zákl. přenesená",J152,0)</f>
        <v>0</v>
      </c>
      <c r="BH152" s="239">
        <f>IF(N152="sníž. přenesená",J152,0)</f>
        <v>0</v>
      </c>
      <c r="BI152" s="239">
        <f>IF(N152="nulová",J152,0)</f>
        <v>0</v>
      </c>
      <c r="BJ152" s="18" t="s">
        <v>83</v>
      </c>
      <c r="BK152" s="239">
        <f>ROUND(I152*H152,2)</f>
        <v>0</v>
      </c>
      <c r="BL152" s="18" t="s">
        <v>360</v>
      </c>
      <c r="BM152" s="238" t="s">
        <v>5638</v>
      </c>
    </row>
    <row r="153" s="2" customFormat="1">
      <c r="A153" s="39"/>
      <c r="B153" s="40"/>
      <c r="C153" s="41"/>
      <c r="D153" s="240" t="s">
        <v>349</v>
      </c>
      <c r="E153" s="41"/>
      <c r="F153" s="241" t="s">
        <v>4950</v>
      </c>
      <c r="G153" s="41"/>
      <c r="H153" s="41"/>
      <c r="I153" s="242"/>
      <c r="J153" s="41"/>
      <c r="K153" s="41"/>
      <c r="L153" s="45"/>
      <c r="M153" s="243"/>
      <c r="N153" s="244"/>
      <c r="O153" s="92"/>
      <c r="P153" s="92"/>
      <c r="Q153" s="92"/>
      <c r="R153" s="92"/>
      <c r="S153" s="92"/>
      <c r="T153" s="93"/>
      <c r="U153" s="39"/>
      <c r="V153" s="39"/>
      <c r="W153" s="39"/>
      <c r="X153" s="39"/>
      <c r="Y153" s="39"/>
      <c r="Z153" s="39"/>
      <c r="AA153" s="39"/>
      <c r="AB153" s="39"/>
      <c r="AC153" s="39"/>
      <c r="AD153" s="39"/>
      <c r="AE153" s="39"/>
      <c r="AT153" s="18" t="s">
        <v>349</v>
      </c>
      <c r="AU153" s="18" t="s">
        <v>85</v>
      </c>
    </row>
    <row r="154" s="13" customFormat="1">
      <c r="A154" s="13"/>
      <c r="B154" s="252"/>
      <c r="C154" s="253"/>
      <c r="D154" s="240" t="s">
        <v>446</v>
      </c>
      <c r="E154" s="254" t="s">
        <v>1</v>
      </c>
      <c r="F154" s="255" t="s">
        <v>5639</v>
      </c>
      <c r="G154" s="253"/>
      <c r="H154" s="256">
        <v>642</v>
      </c>
      <c r="I154" s="257"/>
      <c r="J154" s="253"/>
      <c r="K154" s="253"/>
      <c r="L154" s="258"/>
      <c r="M154" s="259"/>
      <c r="N154" s="260"/>
      <c r="O154" s="260"/>
      <c r="P154" s="260"/>
      <c r="Q154" s="260"/>
      <c r="R154" s="260"/>
      <c r="S154" s="260"/>
      <c r="T154" s="261"/>
      <c r="U154" s="13"/>
      <c r="V154" s="13"/>
      <c r="W154" s="13"/>
      <c r="X154" s="13"/>
      <c r="Y154" s="13"/>
      <c r="Z154" s="13"/>
      <c r="AA154" s="13"/>
      <c r="AB154" s="13"/>
      <c r="AC154" s="13"/>
      <c r="AD154" s="13"/>
      <c r="AE154" s="13"/>
      <c r="AT154" s="262" t="s">
        <v>446</v>
      </c>
      <c r="AU154" s="262" t="s">
        <v>85</v>
      </c>
      <c r="AV154" s="13" t="s">
        <v>85</v>
      </c>
      <c r="AW154" s="13" t="s">
        <v>32</v>
      </c>
      <c r="AX154" s="13" t="s">
        <v>83</v>
      </c>
      <c r="AY154" s="262" t="s">
        <v>342</v>
      </c>
    </row>
    <row r="155" s="13" customFormat="1">
      <c r="A155" s="13"/>
      <c r="B155" s="252"/>
      <c r="C155" s="253"/>
      <c r="D155" s="240" t="s">
        <v>446</v>
      </c>
      <c r="E155" s="253"/>
      <c r="F155" s="255" t="s">
        <v>5640</v>
      </c>
      <c r="G155" s="253"/>
      <c r="H155" s="256">
        <v>32.100000000000001</v>
      </c>
      <c r="I155" s="257"/>
      <c r="J155" s="253"/>
      <c r="K155" s="253"/>
      <c r="L155" s="258"/>
      <c r="M155" s="259"/>
      <c r="N155" s="260"/>
      <c r="O155" s="260"/>
      <c r="P155" s="260"/>
      <c r="Q155" s="260"/>
      <c r="R155" s="260"/>
      <c r="S155" s="260"/>
      <c r="T155" s="261"/>
      <c r="U155" s="13"/>
      <c r="V155" s="13"/>
      <c r="W155" s="13"/>
      <c r="X155" s="13"/>
      <c r="Y155" s="13"/>
      <c r="Z155" s="13"/>
      <c r="AA155" s="13"/>
      <c r="AB155" s="13"/>
      <c r="AC155" s="13"/>
      <c r="AD155" s="13"/>
      <c r="AE155" s="13"/>
      <c r="AT155" s="262" t="s">
        <v>446</v>
      </c>
      <c r="AU155" s="262" t="s">
        <v>85</v>
      </c>
      <c r="AV155" s="13" t="s">
        <v>85</v>
      </c>
      <c r="AW155" s="13" t="s">
        <v>4</v>
      </c>
      <c r="AX155" s="13" t="s">
        <v>83</v>
      </c>
      <c r="AY155" s="262" t="s">
        <v>342</v>
      </c>
    </row>
    <row r="156" s="2" customFormat="1" ht="24.15" customHeight="1">
      <c r="A156" s="39"/>
      <c r="B156" s="40"/>
      <c r="C156" s="227" t="s">
        <v>376</v>
      </c>
      <c r="D156" s="227" t="s">
        <v>343</v>
      </c>
      <c r="E156" s="228" t="s">
        <v>4959</v>
      </c>
      <c r="F156" s="229" t="s">
        <v>4960</v>
      </c>
      <c r="G156" s="230" t="s">
        <v>442</v>
      </c>
      <c r="H156" s="231">
        <v>25</v>
      </c>
      <c r="I156" s="232"/>
      <c r="J156" s="233">
        <f>ROUND(I156*H156,2)</f>
        <v>0</v>
      </c>
      <c r="K156" s="229" t="s">
        <v>443</v>
      </c>
      <c r="L156" s="45"/>
      <c r="M156" s="234" t="s">
        <v>1</v>
      </c>
      <c r="N156" s="235" t="s">
        <v>41</v>
      </c>
      <c r="O156" s="92"/>
      <c r="P156" s="236">
        <f>O156*H156</f>
        <v>0</v>
      </c>
      <c r="Q156" s="236">
        <v>0</v>
      </c>
      <c r="R156" s="236">
        <f>Q156*H156</f>
        <v>0</v>
      </c>
      <c r="S156" s="236">
        <v>0</v>
      </c>
      <c r="T156" s="237">
        <f>S156*H156</f>
        <v>0</v>
      </c>
      <c r="U156" s="39"/>
      <c r="V156" s="39"/>
      <c r="W156" s="39"/>
      <c r="X156" s="39"/>
      <c r="Y156" s="39"/>
      <c r="Z156" s="39"/>
      <c r="AA156" s="39"/>
      <c r="AB156" s="39"/>
      <c r="AC156" s="39"/>
      <c r="AD156" s="39"/>
      <c r="AE156" s="39"/>
      <c r="AR156" s="238" t="s">
        <v>360</v>
      </c>
      <c r="AT156" s="238" t="s">
        <v>343</v>
      </c>
      <c r="AU156" s="238" t="s">
        <v>85</v>
      </c>
      <c r="AY156" s="18" t="s">
        <v>342</v>
      </c>
      <c r="BE156" s="239">
        <f>IF(N156="základní",J156,0)</f>
        <v>0</v>
      </c>
      <c r="BF156" s="239">
        <f>IF(N156="snížená",J156,0)</f>
        <v>0</v>
      </c>
      <c r="BG156" s="239">
        <f>IF(N156="zákl. přenesená",J156,0)</f>
        <v>0</v>
      </c>
      <c r="BH156" s="239">
        <f>IF(N156="sníž. přenesená",J156,0)</f>
        <v>0</v>
      </c>
      <c r="BI156" s="239">
        <f>IF(N156="nulová",J156,0)</f>
        <v>0</v>
      </c>
      <c r="BJ156" s="18" t="s">
        <v>83</v>
      </c>
      <c r="BK156" s="239">
        <f>ROUND(I156*H156,2)</f>
        <v>0</v>
      </c>
      <c r="BL156" s="18" t="s">
        <v>360</v>
      </c>
      <c r="BM156" s="238" t="s">
        <v>5641</v>
      </c>
    </row>
    <row r="157" s="2" customFormat="1">
      <c r="A157" s="39"/>
      <c r="B157" s="40"/>
      <c r="C157" s="41"/>
      <c r="D157" s="240" t="s">
        <v>349</v>
      </c>
      <c r="E157" s="41"/>
      <c r="F157" s="241" t="s">
        <v>4962</v>
      </c>
      <c r="G157" s="41"/>
      <c r="H157" s="41"/>
      <c r="I157" s="242"/>
      <c r="J157" s="41"/>
      <c r="K157" s="41"/>
      <c r="L157" s="45"/>
      <c r="M157" s="243"/>
      <c r="N157" s="244"/>
      <c r="O157" s="92"/>
      <c r="P157" s="92"/>
      <c r="Q157" s="92"/>
      <c r="R157" s="92"/>
      <c r="S157" s="92"/>
      <c r="T157" s="93"/>
      <c r="U157" s="39"/>
      <c r="V157" s="39"/>
      <c r="W157" s="39"/>
      <c r="X157" s="39"/>
      <c r="Y157" s="39"/>
      <c r="Z157" s="39"/>
      <c r="AA157" s="39"/>
      <c r="AB157" s="39"/>
      <c r="AC157" s="39"/>
      <c r="AD157" s="39"/>
      <c r="AE157" s="39"/>
      <c r="AT157" s="18" t="s">
        <v>349</v>
      </c>
      <c r="AU157" s="18" t="s">
        <v>85</v>
      </c>
    </row>
    <row r="158" s="13" customFormat="1">
      <c r="A158" s="13"/>
      <c r="B158" s="252"/>
      <c r="C158" s="253"/>
      <c r="D158" s="240" t="s">
        <v>446</v>
      </c>
      <c r="E158" s="254" t="s">
        <v>1</v>
      </c>
      <c r="F158" s="255" t="s">
        <v>5642</v>
      </c>
      <c r="G158" s="253"/>
      <c r="H158" s="256">
        <v>25</v>
      </c>
      <c r="I158" s="257"/>
      <c r="J158" s="253"/>
      <c r="K158" s="253"/>
      <c r="L158" s="258"/>
      <c r="M158" s="259"/>
      <c r="N158" s="260"/>
      <c r="O158" s="260"/>
      <c r="P158" s="260"/>
      <c r="Q158" s="260"/>
      <c r="R158" s="260"/>
      <c r="S158" s="260"/>
      <c r="T158" s="261"/>
      <c r="U158" s="13"/>
      <c r="V158" s="13"/>
      <c r="W158" s="13"/>
      <c r="X158" s="13"/>
      <c r="Y158" s="13"/>
      <c r="Z158" s="13"/>
      <c r="AA158" s="13"/>
      <c r="AB158" s="13"/>
      <c r="AC158" s="13"/>
      <c r="AD158" s="13"/>
      <c r="AE158" s="13"/>
      <c r="AT158" s="262" t="s">
        <v>446</v>
      </c>
      <c r="AU158" s="262" t="s">
        <v>85</v>
      </c>
      <c r="AV158" s="13" t="s">
        <v>85</v>
      </c>
      <c r="AW158" s="13" t="s">
        <v>32</v>
      </c>
      <c r="AX158" s="13" t="s">
        <v>83</v>
      </c>
      <c r="AY158" s="262" t="s">
        <v>342</v>
      </c>
    </row>
    <row r="159" s="2" customFormat="1" ht="16.5" customHeight="1">
      <c r="A159" s="39"/>
      <c r="B159" s="40"/>
      <c r="C159" s="295" t="s">
        <v>381</v>
      </c>
      <c r="D159" s="295" t="s">
        <v>621</v>
      </c>
      <c r="E159" s="296" t="s">
        <v>4964</v>
      </c>
      <c r="F159" s="297" t="s">
        <v>4965</v>
      </c>
      <c r="G159" s="298" t="s">
        <v>562</v>
      </c>
      <c r="H159" s="299">
        <v>1.5629999999999999</v>
      </c>
      <c r="I159" s="300"/>
      <c r="J159" s="301">
        <f>ROUND(I159*H159,2)</f>
        <v>0</v>
      </c>
      <c r="K159" s="297" t="s">
        <v>443</v>
      </c>
      <c r="L159" s="302"/>
      <c r="M159" s="303" t="s">
        <v>1</v>
      </c>
      <c r="N159" s="304" t="s">
        <v>41</v>
      </c>
      <c r="O159" s="92"/>
      <c r="P159" s="236">
        <f>O159*H159</f>
        <v>0</v>
      </c>
      <c r="Q159" s="236">
        <v>0.22</v>
      </c>
      <c r="R159" s="236">
        <f>Q159*H159</f>
        <v>0.34386</v>
      </c>
      <c r="S159" s="236">
        <v>0</v>
      </c>
      <c r="T159" s="237">
        <f>S159*H159</f>
        <v>0</v>
      </c>
      <c r="U159" s="39"/>
      <c r="V159" s="39"/>
      <c r="W159" s="39"/>
      <c r="X159" s="39"/>
      <c r="Y159" s="39"/>
      <c r="Z159" s="39"/>
      <c r="AA159" s="39"/>
      <c r="AB159" s="39"/>
      <c r="AC159" s="39"/>
      <c r="AD159" s="39"/>
      <c r="AE159" s="39"/>
      <c r="AR159" s="238" t="s">
        <v>376</v>
      </c>
      <c r="AT159" s="238" t="s">
        <v>621</v>
      </c>
      <c r="AU159" s="238" t="s">
        <v>85</v>
      </c>
      <c r="AY159" s="18" t="s">
        <v>342</v>
      </c>
      <c r="BE159" s="239">
        <f>IF(N159="základní",J159,0)</f>
        <v>0</v>
      </c>
      <c r="BF159" s="239">
        <f>IF(N159="snížená",J159,0)</f>
        <v>0</v>
      </c>
      <c r="BG159" s="239">
        <f>IF(N159="zákl. přenesená",J159,0)</f>
        <v>0</v>
      </c>
      <c r="BH159" s="239">
        <f>IF(N159="sníž. přenesená",J159,0)</f>
        <v>0</v>
      </c>
      <c r="BI159" s="239">
        <f>IF(N159="nulová",J159,0)</f>
        <v>0</v>
      </c>
      <c r="BJ159" s="18" t="s">
        <v>83</v>
      </c>
      <c r="BK159" s="239">
        <f>ROUND(I159*H159,2)</f>
        <v>0</v>
      </c>
      <c r="BL159" s="18" t="s">
        <v>360</v>
      </c>
      <c r="BM159" s="238" t="s">
        <v>5643</v>
      </c>
    </row>
    <row r="160" s="2" customFormat="1">
      <c r="A160" s="39"/>
      <c r="B160" s="40"/>
      <c r="C160" s="41"/>
      <c r="D160" s="240" t="s">
        <v>349</v>
      </c>
      <c r="E160" s="41"/>
      <c r="F160" s="241" t="s">
        <v>4965</v>
      </c>
      <c r="G160" s="41"/>
      <c r="H160" s="41"/>
      <c r="I160" s="242"/>
      <c r="J160" s="41"/>
      <c r="K160" s="41"/>
      <c r="L160" s="45"/>
      <c r="M160" s="243"/>
      <c r="N160" s="244"/>
      <c r="O160" s="92"/>
      <c r="P160" s="92"/>
      <c r="Q160" s="92"/>
      <c r="R160" s="92"/>
      <c r="S160" s="92"/>
      <c r="T160" s="93"/>
      <c r="U160" s="39"/>
      <c r="V160" s="39"/>
      <c r="W160" s="39"/>
      <c r="X160" s="39"/>
      <c r="Y160" s="39"/>
      <c r="Z160" s="39"/>
      <c r="AA160" s="39"/>
      <c r="AB160" s="39"/>
      <c r="AC160" s="39"/>
      <c r="AD160" s="39"/>
      <c r="AE160" s="39"/>
      <c r="AT160" s="18" t="s">
        <v>349</v>
      </c>
      <c r="AU160" s="18" t="s">
        <v>85</v>
      </c>
    </row>
    <row r="161" s="13" customFormat="1">
      <c r="A161" s="13"/>
      <c r="B161" s="252"/>
      <c r="C161" s="253"/>
      <c r="D161" s="240" t="s">
        <v>446</v>
      </c>
      <c r="E161" s="254" t="s">
        <v>1</v>
      </c>
      <c r="F161" s="255" t="s">
        <v>5644</v>
      </c>
      <c r="G161" s="253"/>
      <c r="H161" s="256">
        <v>1.5629999999999999</v>
      </c>
      <c r="I161" s="257"/>
      <c r="J161" s="253"/>
      <c r="K161" s="253"/>
      <c r="L161" s="258"/>
      <c r="M161" s="259"/>
      <c r="N161" s="260"/>
      <c r="O161" s="260"/>
      <c r="P161" s="260"/>
      <c r="Q161" s="260"/>
      <c r="R161" s="260"/>
      <c r="S161" s="260"/>
      <c r="T161" s="261"/>
      <c r="U161" s="13"/>
      <c r="V161" s="13"/>
      <c r="W161" s="13"/>
      <c r="X161" s="13"/>
      <c r="Y161" s="13"/>
      <c r="Z161" s="13"/>
      <c r="AA161" s="13"/>
      <c r="AB161" s="13"/>
      <c r="AC161" s="13"/>
      <c r="AD161" s="13"/>
      <c r="AE161" s="13"/>
      <c r="AT161" s="262" t="s">
        <v>446</v>
      </c>
      <c r="AU161" s="262" t="s">
        <v>85</v>
      </c>
      <c r="AV161" s="13" t="s">
        <v>85</v>
      </c>
      <c r="AW161" s="13" t="s">
        <v>32</v>
      </c>
      <c r="AX161" s="13" t="s">
        <v>83</v>
      </c>
      <c r="AY161" s="262" t="s">
        <v>342</v>
      </c>
    </row>
    <row r="162" s="2" customFormat="1" ht="16.5" customHeight="1">
      <c r="A162" s="39"/>
      <c r="B162" s="40"/>
      <c r="C162" s="227" t="s">
        <v>386</v>
      </c>
      <c r="D162" s="227" t="s">
        <v>343</v>
      </c>
      <c r="E162" s="228" t="s">
        <v>4968</v>
      </c>
      <c r="F162" s="229" t="s">
        <v>4969</v>
      </c>
      <c r="G162" s="230" t="s">
        <v>473</v>
      </c>
      <c r="H162" s="231">
        <v>25</v>
      </c>
      <c r="I162" s="232"/>
      <c r="J162" s="233">
        <f>ROUND(I162*H162,2)</f>
        <v>0</v>
      </c>
      <c r="K162" s="229" t="s">
        <v>443</v>
      </c>
      <c r="L162" s="45"/>
      <c r="M162" s="234" t="s">
        <v>1</v>
      </c>
      <c r="N162" s="235" t="s">
        <v>41</v>
      </c>
      <c r="O162" s="92"/>
      <c r="P162" s="236">
        <f>O162*H162</f>
        <v>0</v>
      </c>
      <c r="Q162" s="236">
        <v>0</v>
      </c>
      <c r="R162" s="236">
        <f>Q162*H162</f>
        <v>0</v>
      </c>
      <c r="S162" s="236">
        <v>0</v>
      </c>
      <c r="T162" s="237">
        <f>S162*H162</f>
        <v>0</v>
      </c>
      <c r="U162" s="39"/>
      <c r="V162" s="39"/>
      <c r="W162" s="39"/>
      <c r="X162" s="39"/>
      <c r="Y162" s="39"/>
      <c r="Z162" s="39"/>
      <c r="AA162" s="39"/>
      <c r="AB162" s="39"/>
      <c r="AC162" s="39"/>
      <c r="AD162" s="39"/>
      <c r="AE162" s="39"/>
      <c r="AR162" s="238" t="s">
        <v>360</v>
      </c>
      <c r="AT162" s="238" t="s">
        <v>343</v>
      </c>
      <c r="AU162" s="238" t="s">
        <v>85</v>
      </c>
      <c r="AY162" s="18" t="s">
        <v>342</v>
      </c>
      <c r="BE162" s="239">
        <f>IF(N162="základní",J162,0)</f>
        <v>0</v>
      </c>
      <c r="BF162" s="239">
        <f>IF(N162="snížená",J162,0)</f>
        <v>0</v>
      </c>
      <c r="BG162" s="239">
        <f>IF(N162="zákl. přenesená",J162,0)</f>
        <v>0</v>
      </c>
      <c r="BH162" s="239">
        <f>IF(N162="sníž. přenesená",J162,0)</f>
        <v>0</v>
      </c>
      <c r="BI162" s="239">
        <f>IF(N162="nulová",J162,0)</f>
        <v>0</v>
      </c>
      <c r="BJ162" s="18" t="s">
        <v>83</v>
      </c>
      <c r="BK162" s="239">
        <f>ROUND(I162*H162,2)</f>
        <v>0</v>
      </c>
      <c r="BL162" s="18" t="s">
        <v>360</v>
      </c>
      <c r="BM162" s="238" t="s">
        <v>5645</v>
      </c>
    </row>
    <row r="163" s="2" customFormat="1">
      <c r="A163" s="39"/>
      <c r="B163" s="40"/>
      <c r="C163" s="41"/>
      <c r="D163" s="240" t="s">
        <v>349</v>
      </c>
      <c r="E163" s="41"/>
      <c r="F163" s="241" t="s">
        <v>4971</v>
      </c>
      <c r="G163" s="41"/>
      <c r="H163" s="41"/>
      <c r="I163" s="242"/>
      <c r="J163" s="41"/>
      <c r="K163" s="41"/>
      <c r="L163" s="45"/>
      <c r="M163" s="243"/>
      <c r="N163" s="244"/>
      <c r="O163" s="92"/>
      <c r="P163" s="92"/>
      <c r="Q163" s="92"/>
      <c r="R163" s="92"/>
      <c r="S163" s="92"/>
      <c r="T163" s="93"/>
      <c r="U163" s="39"/>
      <c r="V163" s="39"/>
      <c r="W163" s="39"/>
      <c r="X163" s="39"/>
      <c r="Y163" s="39"/>
      <c r="Z163" s="39"/>
      <c r="AA163" s="39"/>
      <c r="AB163" s="39"/>
      <c r="AC163" s="39"/>
      <c r="AD163" s="39"/>
      <c r="AE163" s="39"/>
      <c r="AT163" s="18" t="s">
        <v>349</v>
      </c>
      <c r="AU163" s="18" t="s">
        <v>85</v>
      </c>
    </row>
    <row r="164" s="13" customFormat="1">
      <c r="A164" s="13"/>
      <c r="B164" s="252"/>
      <c r="C164" s="253"/>
      <c r="D164" s="240" t="s">
        <v>446</v>
      </c>
      <c r="E164" s="254" t="s">
        <v>1</v>
      </c>
      <c r="F164" s="255" t="s">
        <v>5646</v>
      </c>
      <c r="G164" s="253"/>
      <c r="H164" s="256">
        <v>25</v>
      </c>
      <c r="I164" s="257"/>
      <c r="J164" s="253"/>
      <c r="K164" s="253"/>
      <c r="L164" s="258"/>
      <c r="M164" s="259"/>
      <c r="N164" s="260"/>
      <c r="O164" s="260"/>
      <c r="P164" s="260"/>
      <c r="Q164" s="260"/>
      <c r="R164" s="260"/>
      <c r="S164" s="260"/>
      <c r="T164" s="261"/>
      <c r="U164" s="13"/>
      <c r="V164" s="13"/>
      <c r="W164" s="13"/>
      <c r="X164" s="13"/>
      <c r="Y164" s="13"/>
      <c r="Z164" s="13"/>
      <c r="AA164" s="13"/>
      <c r="AB164" s="13"/>
      <c r="AC164" s="13"/>
      <c r="AD164" s="13"/>
      <c r="AE164" s="13"/>
      <c r="AT164" s="262" t="s">
        <v>446</v>
      </c>
      <c r="AU164" s="262" t="s">
        <v>85</v>
      </c>
      <c r="AV164" s="13" t="s">
        <v>85</v>
      </c>
      <c r="AW164" s="13" t="s">
        <v>32</v>
      </c>
      <c r="AX164" s="13" t="s">
        <v>83</v>
      </c>
      <c r="AY164" s="262" t="s">
        <v>342</v>
      </c>
    </row>
    <row r="165" s="2" customFormat="1" ht="16.5" customHeight="1">
      <c r="A165" s="39"/>
      <c r="B165" s="40"/>
      <c r="C165" s="227" t="s">
        <v>392</v>
      </c>
      <c r="D165" s="227" t="s">
        <v>343</v>
      </c>
      <c r="E165" s="228" t="s">
        <v>4973</v>
      </c>
      <c r="F165" s="229" t="s">
        <v>4974</v>
      </c>
      <c r="G165" s="230" t="s">
        <v>473</v>
      </c>
      <c r="H165" s="231">
        <v>25</v>
      </c>
      <c r="I165" s="232"/>
      <c r="J165" s="233">
        <f>ROUND(I165*H165,2)</f>
        <v>0</v>
      </c>
      <c r="K165" s="229" t="s">
        <v>443</v>
      </c>
      <c r="L165" s="45"/>
      <c r="M165" s="234" t="s">
        <v>1</v>
      </c>
      <c r="N165" s="235" t="s">
        <v>41</v>
      </c>
      <c r="O165" s="92"/>
      <c r="P165" s="236">
        <f>O165*H165</f>
        <v>0</v>
      </c>
      <c r="Q165" s="236">
        <v>0</v>
      </c>
      <c r="R165" s="236">
        <f>Q165*H165</f>
        <v>0</v>
      </c>
      <c r="S165" s="236">
        <v>0</v>
      </c>
      <c r="T165" s="237">
        <f>S165*H165</f>
        <v>0</v>
      </c>
      <c r="U165" s="39"/>
      <c r="V165" s="39"/>
      <c r="W165" s="39"/>
      <c r="X165" s="39"/>
      <c r="Y165" s="39"/>
      <c r="Z165" s="39"/>
      <c r="AA165" s="39"/>
      <c r="AB165" s="39"/>
      <c r="AC165" s="39"/>
      <c r="AD165" s="39"/>
      <c r="AE165" s="39"/>
      <c r="AR165" s="238" t="s">
        <v>360</v>
      </c>
      <c r="AT165" s="238" t="s">
        <v>343</v>
      </c>
      <c r="AU165" s="238" t="s">
        <v>85</v>
      </c>
      <c r="AY165" s="18" t="s">
        <v>342</v>
      </c>
      <c r="BE165" s="239">
        <f>IF(N165="základní",J165,0)</f>
        <v>0</v>
      </c>
      <c r="BF165" s="239">
        <f>IF(N165="snížená",J165,0)</f>
        <v>0</v>
      </c>
      <c r="BG165" s="239">
        <f>IF(N165="zákl. přenesená",J165,0)</f>
        <v>0</v>
      </c>
      <c r="BH165" s="239">
        <f>IF(N165="sníž. přenesená",J165,0)</f>
        <v>0</v>
      </c>
      <c r="BI165" s="239">
        <f>IF(N165="nulová",J165,0)</f>
        <v>0</v>
      </c>
      <c r="BJ165" s="18" t="s">
        <v>83</v>
      </c>
      <c r="BK165" s="239">
        <f>ROUND(I165*H165,2)</f>
        <v>0</v>
      </c>
      <c r="BL165" s="18" t="s">
        <v>360</v>
      </c>
      <c r="BM165" s="238" t="s">
        <v>5647</v>
      </c>
    </row>
    <row r="166" s="2" customFormat="1">
      <c r="A166" s="39"/>
      <c r="B166" s="40"/>
      <c r="C166" s="41"/>
      <c r="D166" s="240" t="s">
        <v>349</v>
      </c>
      <c r="E166" s="41"/>
      <c r="F166" s="241" t="s">
        <v>4976</v>
      </c>
      <c r="G166" s="41"/>
      <c r="H166" s="41"/>
      <c r="I166" s="242"/>
      <c r="J166" s="41"/>
      <c r="K166" s="41"/>
      <c r="L166" s="45"/>
      <c r="M166" s="243"/>
      <c r="N166" s="244"/>
      <c r="O166" s="92"/>
      <c r="P166" s="92"/>
      <c r="Q166" s="92"/>
      <c r="R166" s="92"/>
      <c r="S166" s="92"/>
      <c r="T166" s="93"/>
      <c r="U166" s="39"/>
      <c r="V166" s="39"/>
      <c r="W166" s="39"/>
      <c r="X166" s="39"/>
      <c r="Y166" s="39"/>
      <c r="Z166" s="39"/>
      <c r="AA166" s="39"/>
      <c r="AB166" s="39"/>
      <c r="AC166" s="39"/>
      <c r="AD166" s="39"/>
      <c r="AE166" s="39"/>
      <c r="AT166" s="18" t="s">
        <v>349</v>
      </c>
      <c r="AU166" s="18" t="s">
        <v>85</v>
      </c>
    </row>
    <row r="167" s="13" customFormat="1">
      <c r="A167" s="13"/>
      <c r="B167" s="252"/>
      <c r="C167" s="253"/>
      <c r="D167" s="240" t="s">
        <v>446</v>
      </c>
      <c r="E167" s="254" t="s">
        <v>1</v>
      </c>
      <c r="F167" s="255" t="s">
        <v>5648</v>
      </c>
      <c r="G167" s="253"/>
      <c r="H167" s="256">
        <v>25</v>
      </c>
      <c r="I167" s="257"/>
      <c r="J167" s="253"/>
      <c r="K167" s="253"/>
      <c r="L167" s="258"/>
      <c r="M167" s="259"/>
      <c r="N167" s="260"/>
      <c r="O167" s="260"/>
      <c r="P167" s="260"/>
      <c r="Q167" s="260"/>
      <c r="R167" s="260"/>
      <c r="S167" s="260"/>
      <c r="T167" s="261"/>
      <c r="U167" s="13"/>
      <c r="V167" s="13"/>
      <c r="W167" s="13"/>
      <c r="X167" s="13"/>
      <c r="Y167" s="13"/>
      <c r="Z167" s="13"/>
      <c r="AA167" s="13"/>
      <c r="AB167" s="13"/>
      <c r="AC167" s="13"/>
      <c r="AD167" s="13"/>
      <c r="AE167" s="13"/>
      <c r="AT167" s="262" t="s">
        <v>446</v>
      </c>
      <c r="AU167" s="262" t="s">
        <v>85</v>
      </c>
      <c r="AV167" s="13" t="s">
        <v>85</v>
      </c>
      <c r="AW167" s="13" t="s">
        <v>32</v>
      </c>
      <c r="AX167" s="13" t="s">
        <v>83</v>
      </c>
      <c r="AY167" s="262" t="s">
        <v>342</v>
      </c>
    </row>
    <row r="168" s="2" customFormat="1" ht="16.5" customHeight="1">
      <c r="A168" s="39"/>
      <c r="B168" s="40"/>
      <c r="C168" s="227" t="s">
        <v>397</v>
      </c>
      <c r="D168" s="227" t="s">
        <v>343</v>
      </c>
      <c r="E168" s="228" t="s">
        <v>4978</v>
      </c>
      <c r="F168" s="229" t="s">
        <v>4979</v>
      </c>
      <c r="G168" s="230" t="s">
        <v>442</v>
      </c>
      <c r="H168" s="231">
        <v>25</v>
      </c>
      <c r="I168" s="232"/>
      <c r="J168" s="233">
        <f>ROUND(I168*H168,2)</f>
        <v>0</v>
      </c>
      <c r="K168" s="229" t="s">
        <v>1</v>
      </c>
      <c r="L168" s="45"/>
      <c r="M168" s="234" t="s">
        <v>1</v>
      </c>
      <c r="N168" s="235" t="s">
        <v>41</v>
      </c>
      <c r="O168" s="92"/>
      <c r="P168" s="236">
        <f>O168*H168</f>
        <v>0</v>
      </c>
      <c r="Q168" s="236">
        <v>0</v>
      </c>
      <c r="R168" s="236">
        <f>Q168*H168</f>
        <v>0</v>
      </c>
      <c r="S168" s="236">
        <v>0</v>
      </c>
      <c r="T168" s="237">
        <f>S168*H168</f>
        <v>0</v>
      </c>
      <c r="U168" s="39"/>
      <c r="V168" s="39"/>
      <c r="W168" s="39"/>
      <c r="X168" s="39"/>
      <c r="Y168" s="39"/>
      <c r="Z168" s="39"/>
      <c r="AA168" s="39"/>
      <c r="AB168" s="39"/>
      <c r="AC168" s="39"/>
      <c r="AD168" s="39"/>
      <c r="AE168" s="39"/>
      <c r="AR168" s="238" t="s">
        <v>360</v>
      </c>
      <c r="AT168" s="238" t="s">
        <v>343</v>
      </c>
      <c r="AU168" s="238" t="s">
        <v>85</v>
      </c>
      <c r="AY168" s="18" t="s">
        <v>342</v>
      </c>
      <c r="BE168" s="239">
        <f>IF(N168="základní",J168,0)</f>
        <v>0</v>
      </c>
      <c r="BF168" s="239">
        <f>IF(N168="snížená",J168,0)</f>
        <v>0</v>
      </c>
      <c r="BG168" s="239">
        <f>IF(N168="zákl. přenesená",J168,0)</f>
        <v>0</v>
      </c>
      <c r="BH168" s="239">
        <f>IF(N168="sníž. přenesená",J168,0)</f>
        <v>0</v>
      </c>
      <c r="BI168" s="239">
        <f>IF(N168="nulová",J168,0)</f>
        <v>0</v>
      </c>
      <c r="BJ168" s="18" t="s">
        <v>83</v>
      </c>
      <c r="BK168" s="239">
        <f>ROUND(I168*H168,2)</f>
        <v>0</v>
      </c>
      <c r="BL168" s="18" t="s">
        <v>360</v>
      </c>
      <c r="BM168" s="238" t="s">
        <v>5649</v>
      </c>
    </row>
    <row r="169" s="2" customFormat="1">
      <c r="A169" s="39"/>
      <c r="B169" s="40"/>
      <c r="C169" s="41"/>
      <c r="D169" s="240" t="s">
        <v>349</v>
      </c>
      <c r="E169" s="41"/>
      <c r="F169" s="241" t="s">
        <v>4981</v>
      </c>
      <c r="G169" s="41"/>
      <c r="H169" s="41"/>
      <c r="I169" s="242"/>
      <c r="J169" s="41"/>
      <c r="K169" s="41"/>
      <c r="L169" s="45"/>
      <c r="M169" s="243"/>
      <c r="N169" s="244"/>
      <c r="O169" s="92"/>
      <c r="P169" s="92"/>
      <c r="Q169" s="92"/>
      <c r="R169" s="92"/>
      <c r="S169" s="92"/>
      <c r="T169" s="93"/>
      <c r="U169" s="39"/>
      <c r="V169" s="39"/>
      <c r="W169" s="39"/>
      <c r="X169" s="39"/>
      <c r="Y169" s="39"/>
      <c r="Z169" s="39"/>
      <c r="AA169" s="39"/>
      <c r="AB169" s="39"/>
      <c r="AC169" s="39"/>
      <c r="AD169" s="39"/>
      <c r="AE169" s="39"/>
      <c r="AT169" s="18" t="s">
        <v>349</v>
      </c>
      <c r="AU169" s="18" t="s">
        <v>85</v>
      </c>
    </row>
    <row r="170" s="13" customFormat="1">
      <c r="A170" s="13"/>
      <c r="B170" s="252"/>
      <c r="C170" s="253"/>
      <c r="D170" s="240" t="s">
        <v>446</v>
      </c>
      <c r="E170" s="254" t="s">
        <v>1</v>
      </c>
      <c r="F170" s="255" t="s">
        <v>5650</v>
      </c>
      <c r="G170" s="253"/>
      <c r="H170" s="256">
        <v>25</v>
      </c>
      <c r="I170" s="257"/>
      <c r="J170" s="253"/>
      <c r="K170" s="253"/>
      <c r="L170" s="258"/>
      <c r="M170" s="259"/>
      <c r="N170" s="260"/>
      <c r="O170" s="260"/>
      <c r="P170" s="260"/>
      <c r="Q170" s="260"/>
      <c r="R170" s="260"/>
      <c r="S170" s="260"/>
      <c r="T170" s="261"/>
      <c r="U170" s="13"/>
      <c r="V170" s="13"/>
      <c r="W170" s="13"/>
      <c r="X170" s="13"/>
      <c r="Y170" s="13"/>
      <c r="Z170" s="13"/>
      <c r="AA170" s="13"/>
      <c r="AB170" s="13"/>
      <c r="AC170" s="13"/>
      <c r="AD170" s="13"/>
      <c r="AE170" s="13"/>
      <c r="AT170" s="262" t="s">
        <v>446</v>
      </c>
      <c r="AU170" s="262" t="s">
        <v>85</v>
      </c>
      <c r="AV170" s="13" t="s">
        <v>85</v>
      </c>
      <c r="AW170" s="13" t="s">
        <v>32</v>
      </c>
      <c r="AX170" s="13" t="s">
        <v>83</v>
      </c>
      <c r="AY170" s="262" t="s">
        <v>342</v>
      </c>
    </row>
    <row r="171" s="2" customFormat="1" ht="16.5" customHeight="1">
      <c r="A171" s="39"/>
      <c r="B171" s="40"/>
      <c r="C171" s="295" t="s">
        <v>401</v>
      </c>
      <c r="D171" s="295" t="s">
        <v>621</v>
      </c>
      <c r="E171" s="296" t="s">
        <v>4983</v>
      </c>
      <c r="F171" s="297" t="s">
        <v>4984</v>
      </c>
      <c r="G171" s="298" t="s">
        <v>442</v>
      </c>
      <c r="H171" s="299">
        <v>25</v>
      </c>
      <c r="I171" s="300"/>
      <c r="J171" s="301">
        <f>ROUND(I171*H171,2)</f>
        <v>0</v>
      </c>
      <c r="K171" s="297" t="s">
        <v>1</v>
      </c>
      <c r="L171" s="302"/>
      <c r="M171" s="303" t="s">
        <v>1</v>
      </c>
      <c r="N171" s="304" t="s">
        <v>41</v>
      </c>
      <c r="O171" s="92"/>
      <c r="P171" s="236">
        <f>O171*H171</f>
        <v>0</v>
      </c>
      <c r="Q171" s="236">
        <v>0.0023999999999999998</v>
      </c>
      <c r="R171" s="236">
        <f>Q171*H171</f>
        <v>0.059999999999999998</v>
      </c>
      <c r="S171" s="236">
        <v>0</v>
      </c>
      <c r="T171" s="237">
        <f>S171*H171</f>
        <v>0</v>
      </c>
      <c r="U171" s="39"/>
      <c r="V171" s="39"/>
      <c r="W171" s="39"/>
      <c r="X171" s="39"/>
      <c r="Y171" s="39"/>
      <c r="Z171" s="39"/>
      <c r="AA171" s="39"/>
      <c r="AB171" s="39"/>
      <c r="AC171" s="39"/>
      <c r="AD171" s="39"/>
      <c r="AE171" s="39"/>
      <c r="AR171" s="238" t="s">
        <v>376</v>
      </c>
      <c r="AT171" s="238" t="s">
        <v>621</v>
      </c>
      <c r="AU171" s="238" t="s">
        <v>85</v>
      </c>
      <c r="AY171" s="18" t="s">
        <v>342</v>
      </c>
      <c r="BE171" s="239">
        <f>IF(N171="základní",J171,0)</f>
        <v>0</v>
      </c>
      <c r="BF171" s="239">
        <f>IF(N171="snížená",J171,0)</f>
        <v>0</v>
      </c>
      <c r="BG171" s="239">
        <f>IF(N171="zákl. přenesená",J171,0)</f>
        <v>0</v>
      </c>
      <c r="BH171" s="239">
        <f>IF(N171="sníž. přenesená",J171,0)</f>
        <v>0</v>
      </c>
      <c r="BI171" s="239">
        <f>IF(N171="nulová",J171,0)</f>
        <v>0</v>
      </c>
      <c r="BJ171" s="18" t="s">
        <v>83</v>
      </c>
      <c r="BK171" s="239">
        <f>ROUND(I171*H171,2)</f>
        <v>0</v>
      </c>
      <c r="BL171" s="18" t="s">
        <v>360</v>
      </c>
      <c r="BM171" s="238" t="s">
        <v>5651</v>
      </c>
    </row>
    <row r="172" s="2" customFormat="1">
      <c r="A172" s="39"/>
      <c r="B172" s="40"/>
      <c r="C172" s="41"/>
      <c r="D172" s="240" t="s">
        <v>349</v>
      </c>
      <c r="E172" s="41"/>
      <c r="F172" s="241" t="s">
        <v>4984</v>
      </c>
      <c r="G172" s="41"/>
      <c r="H172" s="41"/>
      <c r="I172" s="242"/>
      <c r="J172" s="41"/>
      <c r="K172" s="41"/>
      <c r="L172" s="45"/>
      <c r="M172" s="243"/>
      <c r="N172" s="244"/>
      <c r="O172" s="92"/>
      <c r="P172" s="92"/>
      <c r="Q172" s="92"/>
      <c r="R172" s="92"/>
      <c r="S172" s="92"/>
      <c r="T172" s="93"/>
      <c r="U172" s="39"/>
      <c r="V172" s="39"/>
      <c r="W172" s="39"/>
      <c r="X172" s="39"/>
      <c r="Y172" s="39"/>
      <c r="Z172" s="39"/>
      <c r="AA172" s="39"/>
      <c r="AB172" s="39"/>
      <c r="AC172" s="39"/>
      <c r="AD172" s="39"/>
      <c r="AE172" s="39"/>
      <c r="AT172" s="18" t="s">
        <v>349</v>
      </c>
      <c r="AU172" s="18" t="s">
        <v>85</v>
      </c>
    </row>
    <row r="173" s="2" customFormat="1">
      <c r="A173" s="39"/>
      <c r="B173" s="40"/>
      <c r="C173" s="41"/>
      <c r="D173" s="240" t="s">
        <v>350</v>
      </c>
      <c r="E173" s="41"/>
      <c r="F173" s="245" t="s">
        <v>4986</v>
      </c>
      <c r="G173" s="41"/>
      <c r="H173" s="41"/>
      <c r="I173" s="242"/>
      <c r="J173" s="41"/>
      <c r="K173" s="41"/>
      <c r="L173" s="45"/>
      <c r="M173" s="243"/>
      <c r="N173" s="244"/>
      <c r="O173" s="92"/>
      <c r="P173" s="92"/>
      <c r="Q173" s="92"/>
      <c r="R173" s="92"/>
      <c r="S173" s="92"/>
      <c r="T173" s="93"/>
      <c r="U173" s="39"/>
      <c r="V173" s="39"/>
      <c r="W173" s="39"/>
      <c r="X173" s="39"/>
      <c r="Y173" s="39"/>
      <c r="Z173" s="39"/>
      <c r="AA173" s="39"/>
      <c r="AB173" s="39"/>
      <c r="AC173" s="39"/>
      <c r="AD173" s="39"/>
      <c r="AE173" s="39"/>
      <c r="AT173" s="18" t="s">
        <v>350</v>
      </c>
      <c r="AU173" s="18" t="s">
        <v>85</v>
      </c>
    </row>
    <row r="174" s="13" customFormat="1">
      <c r="A174" s="13"/>
      <c r="B174" s="252"/>
      <c r="C174" s="253"/>
      <c r="D174" s="240" t="s">
        <v>446</v>
      </c>
      <c r="E174" s="254" t="s">
        <v>1</v>
      </c>
      <c r="F174" s="255" t="s">
        <v>5650</v>
      </c>
      <c r="G174" s="253"/>
      <c r="H174" s="256">
        <v>25</v>
      </c>
      <c r="I174" s="257"/>
      <c r="J174" s="253"/>
      <c r="K174" s="253"/>
      <c r="L174" s="258"/>
      <c r="M174" s="259"/>
      <c r="N174" s="260"/>
      <c r="O174" s="260"/>
      <c r="P174" s="260"/>
      <c r="Q174" s="260"/>
      <c r="R174" s="260"/>
      <c r="S174" s="260"/>
      <c r="T174" s="261"/>
      <c r="U174" s="13"/>
      <c r="V174" s="13"/>
      <c r="W174" s="13"/>
      <c r="X174" s="13"/>
      <c r="Y174" s="13"/>
      <c r="Z174" s="13"/>
      <c r="AA174" s="13"/>
      <c r="AB174" s="13"/>
      <c r="AC174" s="13"/>
      <c r="AD174" s="13"/>
      <c r="AE174" s="13"/>
      <c r="AT174" s="262" t="s">
        <v>446</v>
      </c>
      <c r="AU174" s="262" t="s">
        <v>85</v>
      </c>
      <c r="AV174" s="13" t="s">
        <v>85</v>
      </c>
      <c r="AW174" s="13" t="s">
        <v>32</v>
      </c>
      <c r="AX174" s="13" t="s">
        <v>83</v>
      </c>
      <c r="AY174" s="262" t="s">
        <v>342</v>
      </c>
    </row>
    <row r="175" s="2" customFormat="1" ht="21.75" customHeight="1">
      <c r="A175" s="39"/>
      <c r="B175" s="40"/>
      <c r="C175" s="227" t="s">
        <v>408</v>
      </c>
      <c r="D175" s="227" t="s">
        <v>343</v>
      </c>
      <c r="E175" s="228" t="s">
        <v>4987</v>
      </c>
      <c r="F175" s="229" t="s">
        <v>4988</v>
      </c>
      <c r="G175" s="230" t="s">
        <v>442</v>
      </c>
      <c r="H175" s="231">
        <v>25</v>
      </c>
      <c r="I175" s="232"/>
      <c r="J175" s="233">
        <f>ROUND(I175*H175,2)</f>
        <v>0</v>
      </c>
      <c r="K175" s="229" t="s">
        <v>443</v>
      </c>
      <c r="L175" s="45"/>
      <c r="M175" s="234" t="s">
        <v>1</v>
      </c>
      <c r="N175" s="235" t="s">
        <v>41</v>
      </c>
      <c r="O175" s="92"/>
      <c r="P175" s="236">
        <f>O175*H175</f>
        <v>0</v>
      </c>
      <c r="Q175" s="236">
        <v>6.0000000000000002E-05</v>
      </c>
      <c r="R175" s="236">
        <f>Q175*H175</f>
        <v>0.0015</v>
      </c>
      <c r="S175" s="236">
        <v>0</v>
      </c>
      <c r="T175" s="237">
        <f>S175*H175</f>
        <v>0</v>
      </c>
      <c r="U175" s="39"/>
      <c r="V175" s="39"/>
      <c r="W175" s="39"/>
      <c r="X175" s="39"/>
      <c r="Y175" s="39"/>
      <c r="Z175" s="39"/>
      <c r="AA175" s="39"/>
      <c r="AB175" s="39"/>
      <c r="AC175" s="39"/>
      <c r="AD175" s="39"/>
      <c r="AE175" s="39"/>
      <c r="AR175" s="238" t="s">
        <v>360</v>
      </c>
      <c r="AT175" s="238" t="s">
        <v>343</v>
      </c>
      <c r="AU175" s="238" t="s">
        <v>85</v>
      </c>
      <c r="AY175" s="18" t="s">
        <v>342</v>
      </c>
      <c r="BE175" s="239">
        <f>IF(N175="základní",J175,0)</f>
        <v>0</v>
      </c>
      <c r="BF175" s="239">
        <f>IF(N175="snížená",J175,0)</f>
        <v>0</v>
      </c>
      <c r="BG175" s="239">
        <f>IF(N175="zákl. přenesená",J175,0)</f>
        <v>0</v>
      </c>
      <c r="BH175" s="239">
        <f>IF(N175="sníž. přenesená",J175,0)</f>
        <v>0</v>
      </c>
      <c r="BI175" s="239">
        <f>IF(N175="nulová",J175,0)</f>
        <v>0</v>
      </c>
      <c r="BJ175" s="18" t="s">
        <v>83</v>
      </c>
      <c r="BK175" s="239">
        <f>ROUND(I175*H175,2)</f>
        <v>0</v>
      </c>
      <c r="BL175" s="18" t="s">
        <v>360</v>
      </c>
      <c r="BM175" s="238" t="s">
        <v>5652</v>
      </c>
    </row>
    <row r="176" s="2" customFormat="1">
      <c r="A176" s="39"/>
      <c r="B176" s="40"/>
      <c r="C176" s="41"/>
      <c r="D176" s="240" t="s">
        <v>349</v>
      </c>
      <c r="E176" s="41"/>
      <c r="F176" s="241" t="s">
        <v>4990</v>
      </c>
      <c r="G176" s="41"/>
      <c r="H176" s="41"/>
      <c r="I176" s="242"/>
      <c r="J176" s="41"/>
      <c r="K176" s="41"/>
      <c r="L176" s="45"/>
      <c r="M176" s="243"/>
      <c r="N176" s="244"/>
      <c r="O176" s="92"/>
      <c r="P176" s="92"/>
      <c r="Q176" s="92"/>
      <c r="R176" s="92"/>
      <c r="S176" s="92"/>
      <c r="T176" s="93"/>
      <c r="U176" s="39"/>
      <c r="V176" s="39"/>
      <c r="W176" s="39"/>
      <c r="X176" s="39"/>
      <c r="Y176" s="39"/>
      <c r="Z176" s="39"/>
      <c r="AA176" s="39"/>
      <c r="AB176" s="39"/>
      <c r="AC176" s="39"/>
      <c r="AD176" s="39"/>
      <c r="AE176" s="39"/>
      <c r="AT176" s="18" t="s">
        <v>349</v>
      </c>
      <c r="AU176" s="18" t="s">
        <v>85</v>
      </c>
    </row>
    <row r="177" s="13" customFormat="1">
      <c r="A177" s="13"/>
      <c r="B177" s="252"/>
      <c r="C177" s="253"/>
      <c r="D177" s="240" t="s">
        <v>446</v>
      </c>
      <c r="E177" s="254" t="s">
        <v>1</v>
      </c>
      <c r="F177" s="255" t="s">
        <v>5653</v>
      </c>
      <c r="G177" s="253"/>
      <c r="H177" s="256">
        <v>25</v>
      </c>
      <c r="I177" s="257"/>
      <c r="J177" s="253"/>
      <c r="K177" s="253"/>
      <c r="L177" s="258"/>
      <c r="M177" s="259"/>
      <c r="N177" s="260"/>
      <c r="O177" s="260"/>
      <c r="P177" s="260"/>
      <c r="Q177" s="260"/>
      <c r="R177" s="260"/>
      <c r="S177" s="260"/>
      <c r="T177" s="261"/>
      <c r="U177" s="13"/>
      <c r="V177" s="13"/>
      <c r="W177" s="13"/>
      <c r="X177" s="13"/>
      <c r="Y177" s="13"/>
      <c r="Z177" s="13"/>
      <c r="AA177" s="13"/>
      <c r="AB177" s="13"/>
      <c r="AC177" s="13"/>
      <c r="AD177" s="13"/>
      <c r="AE177" s="13"/>
      <c r="AT177" s="262" t="s">
        <v>446</v>
      </c>
      <c r="AU177" s="262" t="s">
        <v>85</v>
      </c>
      <c r="AV177" s="13" t="s">
        <v>85</v>
      </c>
      <c r="AW177" s="13" t="s">
        <v>32</v>
      </c>
      <c r="AX177" s="13" t="s">
        <v>83</v>
      </c>
      <c r="AY177" s="262" t="s">
        <v>342</v>
      </c>
    </row>
    <row r="178" s="2" customFormat="1" ht="16.5" customHeight="1">
      <c r="A178" s="39"/>
      <c r="B178" s="40"/>
      <c r="C178" s="295" t="s">
        <v>8</v>
      </c>
      <c r="D178" s="295" t="s">
        <v>621</v>
      </c>
      <c r="E178" s="296" t="s">
        <v>4992</v>
      </c>
      <c r="F178" s="297" t="s">
        <v>4993</v>
      </c>
      <c r="G178" s="298" t="s">
        <v>824</v>
      </c>
      <c r="H178" s="299">
        <v>75</v>
      </c>
      <c r="I178" s="300"/>
      <c r="J178" s="301">
        <f>ROUND(I178*H178,2)</f>
        <v>0</v>
      </c>
      <c r="K178" s="297" t="s">
        <v>1</v>
      </c>
      <c r="L178" s="302"/>
      <c r="M178" s="303" t="s">
        <v>1</v>
      </c>
      <c r="N178" s="304" t="s">
        <v>41</v>
      </c>
      <c r="O178" s="92"/>
      <c r="P178" s="236">
        <f>O178*H178</f>
        <v>0</v>
      </c>
      <c r="Q178" s="236">
        <v>0.0063</v>
      </c>
      <c r="R178" s="236">
        <f>Q178*H178</f>
        <v>0.47250000000000003</v>
      </c>
      <c r="S178" s="236">
        <v>0</v>
      </c>
      <c r="T178" s="237">
        <f>S178*H178</f>
        <v>0</v>
      </c>
      <c r="U178" s="39"/>
      <c r="V178" s="39"/>
      <c r="W178" s="39"/>
      <c r="X178" s="39"/>
      <c r="Y178" s="39"/>
      <c r="Z178" s="39"/>
      <c r="AA178" s="39"/>
      <c r="AB178" s="39"/>
      <c r="AC178" s="39"/>
      <c r="AD178" s="39"/>
      <c r="AE178" s="39"/>
      <c r="AR178" s="238" t="s">
        <v>376</v>
      </c>
      <c r="AT178" s="238" t="s">
        <v>621</v>
      </c>
      <c r="AU178" s="238" t="s">
        <v>85</v>
      </c>
      <c r="AY178" s="18" t="s">
        <v>342</v>
      </c>
      <c r="BE178" s="239">
        <f>IF(N178="základní",J178,0)</f>
        <v>0</v>
      </c>
      <c r="BF178" s="239">
        <f>IF(N178="snížená",J178,0)</f>
        <v>0</v>
      </c>
      <c r="BG178" s="239">
        <f>IF(N178="zákl. přenesená",J178,0)</f>
        <v>0</v>
      </c>
      <c r="BH178" s="239">
        <f>IF(N178="sníž. přenesená",J178,0)</f>
        <v>0</v>
      </c>
      <c r="BI178" s="239">
        <f>IF(N178="nulová",J178,0)</f>
        <v>0</v>
      </c>
      <c r="BJ178" s="18" t="s">
        <v>83</v>
      </c>
      <c r="BK178" s="239">
        <f>ROUND(I178*H178,2)</f>
        <v>0</v>
      </c>
      <c r="BL178" s="18" t="s">
        <v>360</v>
      </c>
      <c r="BM178" s="238" t="s">
        <v>5654</v>
      </c>
    </row>
    <row r="179" s="2" customFormat="1">
      <c r="A179" s="39"/>
      <c r="B179" s="40"/>
      <c r="C179" s="41"/>
      <c r="D179" s="240" t="s">
        <v>349</v>
      </c>
      <c r="E179" s="41"/>
      <c r="F179" s="241" t="s">
        <v>4993</v>
      </c>
      <c r="G179" s="41"/>
      <c r="H179" s="41"/>
      <c r="I179" s="242"/>
      <c r="J179" s="41"/>
      <c r="K179" s="41"/>
      <c r="L179" s="45"/>
      <c r="M179" s="243"/>
      <c r="N179" s="244"/>
      <c r="O179" s="92"/>
      <c r="P179" s="92"/>
      <c r="Q179" s="92"/>
      <c r="R179" s="92"/>
      <c r="S179" s="92"/>
      <c r="T179" s="93"/>
      <c r="U179" s="39"/>
      <c r="V179" s="39"/>
      <c r="W179" s="39"/>
      <c r="X179" s="39"/>
      <c r="Y179" s="39"/>
      <c r="Z179" s="39"/>
      <c r="AA179" s="39"/>
      <c r="AB179" s="39"/>
      <c r="AC179" s="39"/>
      <c r="AD179" s="39"/>
      <c r="AE179" s="39"/>
      <c r="AT179" s="18" t="s">
        <v>349</v>
      </c>
      <c r="AU179" s="18" t="s">
        <v>85</v>
      </c>
    </row>
    <row r="180" s="13" customFormat="1">
      <c r="A180" s="13"/>
      <c r="B180" s="252"/>
      <c r="C180" s="253"/>
      <c r="D180" s="240" t="s">
        <v>446</v>
      </c>
      <c r="E180" s="254" t="s">
        <v>1</v>
      </c>
      <c r="F180" s="255" t="s">
        <v>5655</v>
      </c>
      <c r="G180" s="253"/>
      <c r="H180" s="256">
        <v>75</v>
      </c>
      <c r="I180" s="257"/>
      <c r="J180" s="253"/>
      <c r="K180" s="253"/>
      <c r="L180" s="258"/>
      <c r="M180" s="259"/>
      <c r="N180" s="260"/>
      <c r="O180" s="260"/>
      <c r="P180" s="260"/>
      <c r="Q180" s="260"/>
      <c r="R180" s="260"/>
      <c r="S180" s="260"/>
      <c r="T180" s="261"/>
      <c r="U180" s="13"/>
      <c r="V180" s="13"/>
      <c r="W180" s="13"/>
      <c r="X180" s="13"/>
      <c r="Y180" s="13"/>
      <c r="Z180" s="13"/>
      <c r="AA180" s="13"/>
      <c r="AB180" s="13"/>
      <c r="AC180" s="13"/>
      <c r="AD180" s="13"/>
      <c r="AE180" s="13"/>
      <c r="AT180" s="262" t="s">
        <v>446</v>
      </c>
      <c r="AU180" s="262" t="s">
        <v>85</v>
      </c>
      <c r="AV180" s="13" t="s">
        <v>85</v>
      </c>
      <c r="AW180" s="13" t="s">
        <v>32</v>
      </c>
      <c r="AX180" s="13" t="s">
        <v>83</v>
      </c>
      <c r="AY180" s="262" t="s">
        <v>342</v>
      </c>
    </row>
    <row r="181" s="2" customFormat="1" ht="16.5" customHeight="1">
      <c r="A181" s="39"/>
      <c r="B181" s="40"/>
      <c r="C181" s="295" t="s">
        <v>419</v>
      </c>
      <c r="D181" s="295" t="s">
        <v>621</v>
      </c>
      <c r="E181" s="296" t="s">
        <v>4996</v>
      </c>
      <c r="F181" s="297" t="s">
        <v>4997</v>
      </c>
      <c r="G181" s="298" t="s">
        <v>824</v>
      </c>
      <c r="H181" s="299">
        <v>25</v>
      </c>
      <c r="I181" s="300"/>
      <c r="J181" s="301">
        <f>ROUND(I181*H181,2)</f>
        <v>0</v>
      </c>
      <c r="K181" s="297" t="s">
        <v>1</v>
      </c>
      <c r="L181" s="302"/>
      <c r="M181" s="303" t="s">
        <v>1</v>
      </c>
      <c r="N181" s="304" t="s">
        <v>41</v>
      </c>
      <c r="O181" s="92"/>
      <c r="P181" s="236">
        <f>O181*H181</f>
        <v>0</v>
      </c>
      <c r="Q181" s="236">
        <v>0.0030000000000000001</v>
      </c>
      <c r="R181" s="236">
        <f>Q181*H181</f>
        <v>0.074999999999999997</v>
      </c>
      <c r="S181" s="236">
        <v>0</v>
      </c>
      <c r="T181" s="237">
        <f>S181*H181</f>
        <v>0</v>
      </c>
      <c r="U181" s="39"/>
      <c r="V181" s="39"/>
      <c r="W181" s="39"/>
      <c r="X181" s="39"/>
      <c r="Y181" s="39"/>
      <c r="Z181" s="39"/>
      <c r="AA181" s="39"/>
      <c r="AB181" s="39"/>
      <c r="AC181" s="39"/>
      <c r="AD181" s="39"/>
      <c r="AE181" s="39"/>
      <c r="AR181" s="238" t="s">
        <v>376</v>
      </c>
      <c r="AT181" s="238" t="s">
        <v>621</v>
      </c>
      <c r="AU181" s="238" t="s">
        <v>85</v>
      </c>
      <c r="AY181" s="18" t="s">
        <v>342</v>
      </c>
      <c r="BE181" s="239">
        <f>IF(N181="základní",J181,0)</f>
        <v>0</v>
      </c>
      <c r="BF181" s="239">
        <f>IF(N181="snížená",J181,0)</f>
        <v>0</v>
      </c>
      <c r="BG181" s="239">
        <f>IF(N181="zákl. přenesená",J181,0)</f>
        <v>0</v>
      </c>
      <c r="BH181" s="239">
        <f>IF(N181="sníž. přenesená",J181,0)</f>
        <v>0</v>
      </c>
      <c r="BI181" s="239">
        <f>IF(N181="nulová",J181,0)</f>
        <v>0</v>
      </c>
      <c r="BJ181" s="18" t="s">
        <v>83</v>
      </c>
      <c r="BK181" s="239">
        <f>ROUND(I181*H181,2)</f>
        <v>0</v>
      </c>
      <c r="BL181" s="18" t="s">
        <v>360</v>
      </c>
      <c r="BM181" s="238" t="s">
        <v>5656</v>
      </c>
    </row>
    <row r="182" s="2" customFormat="1">
      <c r="A182" s="39"/>
      <c r="B182" s="40"/>
      <c r="C182" s="41"/>
      <c r="D182" s="240" t="s">
        <v>349</v>
      </c>
      <c r="E182" s="41"/>
      <c r="F182" s="241" t="s">
        <v>4997</v>
      </c>
      <c r="G182" s="41"/>
      <c r="H182" s="41"/>
      <c r="I182" s="242"/>
      <c r="J182" s="41"/>
      <c r="K182" s="41"/>
      <c r="L182" s="45"/>
      <c r="M182" s="243"/>
      <c r="N182" s="244"/>
      <c r="O182" s="92"/>
      <c r="P182" s="92"/>
      <c r="Q182" s="92"/>
      <c r="R182" s="92"/>
      <c r="S182" s="92"/>
      <c r="T182" s="93"/>
      <c r="U182" s="39"/>
      <c r="V182" s="39"/>
      <c r="W182" s="39"/>
      <c r="X182" s="39"/>
      <c r="Y182" s="39"/>
      <c r="Z182" s="39"/>
      <c r="AA182" s="39"/>
      <c r="AB182" s="39"/>
      <c r="AC182" s="39"/>
      <c r="AD182" s="39"/>
      <c r="AE182" s="39"/>
      <c r="AT182" s="18" t="s">
        <v>349</v>
      </c>
      <c r="AU182" s="18" t="s">
        <v>85</v>
      </c>
    </row>
    <row r="183" s="13" customFormat="1">
      <c r="A183" s="13"/>
      <c r="B183" s="252"/>
      <c r="C183" s="253"/>
      <c r="D183" s="240" t="s">
        <v>446</v>
      </c>
      <c r="E183" s="254" t="s">
        <v>1</v>
      </c>
      <c r="F183" s="255" t="s">
        <v>5653</v>
      </c>
      <c r="G183" s="253"/>
      <c r="H183" s="256">
        <v>25</v>
      </c>
      <c r="I183" s="257"/>
      <c r="J183" s="253"/>
      <c r="K183" s="253"/>
      <c r="L183" s="258"/>
      <c r="M183" s="259"/>
      <c r="N183" s="260"/>
      <c r="O183" s="260"/>
      <c r="P183" s="260"/>
      <c r="Q183" s="260"/>
      <c r="R183" s="260"/>
      <c r="S183" s="260"/>
      <c r="T183" s="261"/>
      <c r="U183" s="13"/>
      <c r="V183" s="13"/>
      <c r="W183" s="13"/>
      <c r="X183" s="13"/>
      <c r="Y183" s="13"/>
      <c r="Z183" s="13"/>
      <c r="AA183" s="13"/>
      <c r="AB183" s="13"/>
      <c r="AC183" s="13"/>
      <c r="AD183" s="13"/>
      <c r="AE183" s="13"/>
      <c r="AT183" s="262" t="s">
        <v>446</v>
      </c>
      <c r="AU183" s="262" t="s">
        <v>85</v>
      </c>
      <c r="AV183" s="13" t="s">
        <v>85</v>
      </c>
      <c r="AW183" s="13" t="s">
        <v>32</v>
      </c>
      <c r="AX183" s="13" t="s">
        <v>83</v>
      </c>
      <c r="AY183" s="262" t="s">
        <v>342</v>
      </c>
    </row>
    <row r="184" s="2" customFormat="1" ht="16.5" customHeight="1">
      <c r="A184" s="39"/>
      <c r="B184" s="40"/>
      <c r="C184" s="227" t="s">
        <v>423</v>
      </c>
      <c r="D184" s="227" t="s">
        <v>343</v>
      </c>
      <c r="E184" s="228" t="s">
        <v>4999</v>
      </c>
      <c r="F184" s="229" t="s">
        <v>5000</v>
      </c>
      <c r="G184" s="230" t="s">
        <v>442</v>
      </c>
      <c r="H184" s="231">
        <v>25</v>
      </c>
      <c r="I184" s="232"/>
      <c r="J184" s="233">
        <f>ROUND(I184*H184,2)</f>
        <v>0</v>
      </c>
      <c r="K184" s="229" t="s">
        <v>443</v>
      </c>
      <c r="L184" s="45"/>
      <c r="M184" s="234" t="s">
        <v>1</v>
      </c>
      <c r="N184" s="235" t="s">
        <v>41</v>
      </c>
      <c r="O184" s="92"/>
      <c r="P184" s="236">
        <f>O184*H184</f>
        <v>0</v>
      </c>
      <c r="Q184" s="236">
        <v>0</v>
      </c>
      <c r="R184" s="236">
        <f>Q184*H184</f>
        <v>0</v>
      </c>
      <c r="S184" s="236">
        <v>0</v>
      </c>
      <c r="T184" s="237">
        <f>S184*H184</f>
        <v>0</v>
      </c>
      <c r="U184" s="39"/>
      <c r="V184" s="39"/>
      <c r="W184" s="39"/>
      <c r="X184" s="39"/>
      <c r="Y184" s="39"/>
      <c r="Z184" s="39"/>
      <c r="AA184" s="39"/>
      <c r="AB184" s="39"/>
      <c r="AC184" s="39"/>
      <c r="AD184" s="39"/>
      <c r="AE184" s="39"/>
      <c r="AR184" s="238" t="s">
        <v>360</v>
      </c>
      <c r="AT184" s="238" t="s">
        <v>343</v>
      </c>
      <c r="AU184" s="238" t="s">
        <v>85</v>
      </c>
      <c r="AY184" s="18" t="s">
        <v>342</v>
      </c>
      <c r="BE184" s="239">
        <f>IF(N184="základní",J184,0)</f>
        <v>0</v>
      </c>
      <c r="BF184" s="239">
        <f>IF(N184="snížená",J184,0)</f>
        <v>0</v>
      </c>
      <c r="BG184" s="239">
        <f>IF(N184="zákl. přenesená",J184,0)</f>
        <v>0</v>
      </c>
      <c r="BH184" s="239">
        <f>IF(N184="sníž. přenesená",J184,0)</f>
        <v>0</v>
      </c>
      <c r="BI184" s="239">
        <f>IF(N184="nulová",J184,0)</f>
        <v>0</v>
      </c>
      <c r="BJ184" s="18" t="s">
        <v>83</v>
      </c>
      <c r="BK184" s="239">
        <f>ROUND(I184*H184,2)</f>
        <v>0</v>
      </c>
      <c r="BL184" s="18" t="s">
        <v>360</v>
      </c>
      <c r="BM184" s="238" t="s">
        <v>5657</v>
      </c>
    </row>
    <row r="185" s="2" customFormat="1">
      <c r="A185" s="39"/>
      <c r="B185" s="40"/>
      <c r="C185" s="41"/>
      <c r="D185" s="240" t="s">
        <v>349</v>
      </c>
      <c r="E185" s="41"/>
      <c r="F185" s="241" t="s">
        <v>5002</v>
      </c>
      <c r="G185" s="41"/>
      <c r="H185" s="41"/>
      <c r="I185" s="242"/>
      <c r="J185" s="41"/>
      <c r="K185" s="41"/>
      <c r="L185" s="45"/>
      <c r="M185" s="243"/>
      <c r="N185" s="244"/>
      <c r="O185" s="92"/>
      <c r="P185" s="92"/>
      <c r="Q185" s="92"/>
      <c r="R185" s="92"/>
      <c r="S185" s="92"/>
      <c r="T185" s="93"/>
      <c r="U185" s="39"/>
      <c r="V185" s="39"/>
      <c r="W185" s="39"/>
      <c r="X185" s="39"/>
      <c r="Y185" s="39"/>
      <c r="Z185" s="39"/>
      <c r="AA185" s="39"/>
      <c r="AB185" s="39"/>
      <c r="AC185" s="39"/>
      <c r="AD185" s="39"/>
      <c r="AE185" s="39"/>
      <c r="AT185" s="18" t="s">
        <v>349</v>
      </c>
      <c r="AU185" s="18" t="s">
        <v>85</v>
      </c>
    </row>
    <row r="186" s="13" customFormat="1">
      <c r="A186" s="13"/>
      <c r="B186" s="252"/>
      <c r="C186" s="253"/>
      <c r="D186" s="240" t="s">
        <v>446</v>
      </c>
      <c r="E186" s="254" t="s">
        <v>1</v>
      </c>
      <c r="F186" s="255" t="s">
        <v>5653</v>
      </c>
      <c r="G186" s="253"/>
      <c r="H186" s="256">
        <v>25</v>
      </c>
      <c r="I186" s="257"/>
      <c r="J186" s="253"/>
      <c r="K186" s="253"/>
      <c r="L186" s="258"/>
      <c r="M186" s="259"/>
      <c r="N186" s="260"/>
      <c r="O186" s="260"/>
      <c r="P186" s="260"/>
      <c r="Q186" s="260"/>
      <c r="R186" s="260"/>
      <c r="S186" s="260"/>
      <c r="T186" s="261"/>
      <c r="U186" s="13"/>
      <c r="V186" s="13"/>
      <c r="W186" s="13"/>
      <c r="X186" s="13"/>
      <c r="Y186" s="13"/>
      <c r="Z186" s="13"/>
      <c r="AA186" s="13"/>
      <c r="AB186" s="13"/>
      <c r="AC186" s="13"/>
      <c r="AD186" s="13"/>
      <c r="AE186" s="13"/>
      <c r="AT186" s="262" t="s">
        <v>446</v>
      </c>
      <c r="AU186" s="262" t="s">
        <v>85</v>
      </c>
      <c r="AV186" s="13" t="s">
        <v>85</v>
      </c>
      <c r="AW186" s="13" t="s">
        <v>32</v>
      </c>
      <c r="AX186" s="13" t="s">
        <v>83</v>
      </c>
      <c r="AY186" s="262" t="s">
        <v>342</v>
      </c>
    </row>
    <row r="187" s="2" customFormat="1" ht="16.5" customHeight="1">
      <c r="A187" s="39"/>
      <c r="B187" s="40"/>
      <c r="C187" s="227" t="s">
        <v>428</v>
      </c>
      <c r="D187" s="227" t="s">
        <v>343</v>
      </c>
      <c r="E187" s="228" t="s">
        <v>5003</v>
      </c>
      <c r="F187" s="229" t="s">
        <v>5004</v>
      </c>
      <c r="G187" s="230" t="s">
        <v>442</v>
      </c>
      <c r="H187" s="231">
        <v>250</v>
      </c>
      <c r="I187" s="232"/>
      <c r="J187" s="233">
        <f>ROUND(I187*H187,2)</f>
        <v>0</v>
      </c>
      <c r="K187" s="229" t="s">
        <v>443</v>
      </c>
      <c r="L187" s="45"/>
      <c r="M187" s="234" t="s">
        <v>1</v>
      </c>
      <c r="N187" s="235" t="s">
        <v>41</v>
      </c>
      <c r="O187" s="92"/>
      <c r="P187" s="236">
        <f>O187*H187</f>
        <v>0</v>
      </c>
      <c r="Q187" s="236">
        <v>0</v>
      </c>
      <c r="R187" s="236">
        <f>Q187*H187</f>
        <v>0</v>
      </c>
      <c r="S187" s="236">
        <v>0</v>
      </c>
      <c r="T187" s="237">
        <f>S187*H187</f>
        <v>0</v>
      </c>
      <c r="U187" s="39"/>
      <c r="V187" s="39"/>
      <c r="W187" s="39"/>
      <c r="X187" s="39"/>
      <c r="Y187" s="39"/>
      <c r="Z187" s="39"/>
      <c r="AA187" s="39"/>
      <c r="AB187" s="39"/>
      <c r="AC187" s="39"/>
      <c r="AD187" s="39"/>
      <c r="AE187" s="39"/>
      <c r="AR187" s="238" t="s">
        <v>360</v>
      </c>
      <c r="AT187" s="238" t="s">
        <v>343</v>
      </c>
      <c r="AU187" s="238" t="s">
        <v>85</v>
      </c>
      <c r="AY187" s="18" t="s">
        <v>342</v>
      </c>
      <c r="BE187" s="239">
        <f>IF(N187="základní",J187,0)</f>
        <v>0</v>
      </c>
      <c r="BF187" s="239">
        <f>IF(N187="snížená",J187,0)</f>
        <v>0</v>
      </c>
      <c r="BG187" s="239">
        <f>IF(N187="zákl. přenesená",J187,0)</f>
        <v>0</v>
      </c>
      <c r="BH187" s="239">
        <f>IF(N187="sníž. přenesená",J187,0)</f>
        <v>0</v>
      </c>
      <c r="BI187" s="239">
        <f>IF(N187="nulová",J187,0)</f>
        <v>0</v>
      </c>
      <c r="BJ187" s="18" t="s">
        <v>83</v>
      </c>
      <c r="BK187" s="239">
        <f>ROUND(I187*H187,2)</f>
        <v>0</v>
      </c>
      <c r="BL187" s="18" t="s">
        <v>360</v>
      </c>
      <c r="BM187" s="238" t="s">
        <v>5658</v>
      </c>
    </row>
    <row r="188" s="2" customFormat="1">
      <c r="A188" s="39"/>
      <c r="B188" s="40"/>
      <c r="C188" s="41"/>
      <c r="D188" s="240" t="s">
        <v>349</v>
      </c>
      <c r="E188" s="41"/>
      <c r="F188" s="241" t="s">
        <v>5006</v>
      </c>
      <c r="G188" s="41"/>
      <c r="H188" s="41"/>
      <c r="I188" s="242"/>
      <c r="J188" s="41"/>
      <c r="K188" s="41"/>
      <c r="L188" s="45"/>
      <c r="M188" s="243"/>
      <c r="N188" s="244"/>
      <c r="O188" s="92"/>
      <c r="P188" s="92"/>
      <c r="Q188" s="92"/>
      <c r="R188" s="92"/>
      <c r="S188" s="92"/>
      <c r="T188" s="93"/>
      <c r="U188" s="39"/>
      <c r="V188" s="39"/>
      <c r="W188" s="39"/>
      <c r="X188" s="39"/>
      <c r="Y188" s="39"/>
      <c r="Z188" s="39"/>
      <c r="AA188" s="39"/>
      <c r="AB188" s="39"/>
      <c r="AC188" s="39"/>
      <c r="AD188" s="39"/>
      <c r="AE188" s="39"/>
      <c r="AT188" s="18" t="s">
        <v>349</v>
      </c>
      <c r="AU188" s="18" t="s">
        <v>85</v>
      </c>
    </row>
    <row r="189" s="13" customFormat="1">
      <c r="A189" s="13"/>
      <c r="B189" s="252"/>
      <c r="C189" s="253"/>
      <c r="D189" s="240" t="s">
        <v>446</v>
      </c>
      <c r="E189" s="254" t="s">
        <v>1</v>
      </c>
      <c r="F189" s="255" t="s">
        <v>5659</v>
      </c>
      <c r="G189" s="253"/>
      <c r="H189" s="256">
        <v>250</v>
      </c>
      <c r="I189" s="257"/>
      <c r="J189" s="253"/>
      <c r="K189" s="253"/>
      <c r="L189" s="258"/>
      <c r="M189" s="259"/>
      <c r="N189" s="260"/>
      <c r="O189" s="260"/>
      <c r="P189" s="260"/>
      <c r="Q189" s="260"/>
      <c r="R189" s="260"/>
      <c r="S189" s="260"/>
      <c r="T189" s="261"/>
      <c r="U189" s="13"/>
      <c r="V189" s="13"/>
      <c r="W189" s="13"/>
      <c r="X189" s="13"/>
      <c r="Y189" s="13"/>
      <c r="Z189" s="13"/>
      <c r="AA189" s="13"/>
      <c r="AB189" s="13"/>
      <c r="AC189" s="13"/>
      <c r="AD189" s="13"/>
      <c r="AE189" s="13"/>
      <c r="AT189" s="262" t="s">
        <v>446</v>
      </c>
      <c r="AU189" s="262" t="s">
        <v>85</v>
      </c>
      <c r="AV189" s="13" t="s">
        <v>85</v>
      </c>
      <c r="AW189" s="13" t="s">
        <v>32</v>
      </c>
      <c r="AX189" s="13" t="s">
        <v>83</v>
      </c>
      <c r="AY189" s="262" t="s">
        <v>342</v>
      </c>
    </row>
    <row r="190" s="2" customFormat="1" ht="16.5" customHeight="1">
      <c r="A190" s="39"/>
      <c r="B190" s="40"/>
      <c r="C190" s="227" t="s">
        <v>606</v>
      </c>
      <c r="D190" s="227" t="s">
        <v>343</v>
      </c>
      <c r="E190" s="228" t="s">
        <v>5008</v>
      </c>
      <c r="F190" s="229" t="s">
        <v>5009</v>
      </c>
      <c r="G190" s="230" t="s">
        <v>442</v>
      </c>
      <c r="H190" s="231">
        <v>25</v>
      </c>
      <c r="I190" s="232"/>
      <c r="J190" s="233">
        <f>ROUND(I190*H190,2)</f>
        <v>0</v>
      </c>
      <c r="K190" s="229" t="s">
        <v>1</v>
      </c>
      <c r="L190" s="45"/>
      <c r="M190" s="234" t="s">
        <v>1</v>
      </c>
      <c r="N190" s="235" t="s">
        <v>41</v>
      </c>
      <c r="O190" s="92"/>
      <c r="P190" s="236">
        <f>O190*H190</f>
        <v>0</v>
      </c>
      <c r="Q190" s="236">
        <v>0</v>
      </c>
      <c r="R190" s="236">
        <f>Q190*H190</f>
        <v>0</v>
      </c>
      <c r="S190" s="236">
        <v>0</v>
      </c>
      <c r="T190" s="237">
        <f>S190*H190</f>
        <v>0</v>
      </c>
      <c r="U190" s="39"/>
      <c r="V190" s="39"/>
      <c r="W190" s="39"/>
      <c r="X190" s="39"/>
      <c r="Y190" s="39"/>
      <c r="Z190" s="39"/>
      <c r="AA190" s="39"/>
      <c r="AB190" s="39"/>
      <c r="AC190" s="39"/>
      <c r="AD190" s="39"/>
      <c r="AE190" s="39"/>
      <c r="AR190" s="238" t="s">
        <v>360</v>
      </c>
      <c r="AT190" s="238" t="s">
        <v>343</v>
      </c>
      <c r="AU190" s="238" t="s">
        <v>85</v>
      </c>
      <c r="AY190" s="18" t="s">
        <v>342</v>
      </c>
      <c r="BE190" s="239">
        <f>IF(N190="základní",J190,0)</f>
        <v>0</v>
      </c>
      <c r="BF190" s="239">
        <f>IF(N190="snížená",J190,0)</f>
        <v>0</v>
      </c>
      <c r="BG190" s="239">
        <f>IF(N190="zákl. přenesená",J190,0)</f>
        <v>0</v>
      </c>
      <c r="BH190" s="239">
        <f>IF(N190="sníž. přenesená",J190,0)</f>
        <v>0</v>
      </c>
      <c r="BI190" s="239">
        <f>IF(N190="nulová",J190,0)</f>
        <v>0</v>
      </c>
      <c r="BJ190" s="18" t="s">
        <v>83</v>
      </c>
      <c r="BK190" s="239">
        <f>ROUND(I190*H190,2)</f>
        <v>0</v>
      </c>
      <c r="BL190" s="18" t="s">
        <v>360</v>
      </c>
      <c r="BM190" s="238" t="s">
        <v>5660</v>
      </c>
    </row>
    <row r="191" s="2" customFormat="1">
      <c r="A191" s="39"/>
      <c r="B191" s="40"/>
      <c r="C191" s="41"/>
      <c r="D191" s="240" t="s">
        <v>349</v>
      </c>
      <c r="E191" s="41"/>
      <c r="F191" s="241" t="s">
        <v>5009</v>
      </c>
      <c r="G191" s="41"/>
      <c r="H191" s="41"/>
      <c r="I191" s="242"/>
      <c r="J191" s="41"/>
      <c r="K191" s="41"/>
      <c r="L191" s="45"/>
      <c r="M191" s="243"/>
      <c r="N191" s="244"/>
      <c r="O191" s="92"/>
      <c r="P191" s="92"/>
      <c r="Q191" s="92"/>
      <c r="R191" s="92"/>
      <c r="S191" s="92"/>
      <c r="T191" s="93"/>
      <c r="U191" s="39"/>
      <c r="V191" s="39"/>
      <c r="W191" s="39"/>
      <c r="X191" s="39"/>
      <c r="Y191" s="39"/>
      <c r="Z191" s="39"/>
      <c r="AA191" s="39"/>
      <c r="AB191" s="39"/>
      <c r="AC191" s="39"/>
      <c r="AD191" s="39"/>
      <c r="AE191" s="39"/>
      <c r="AT191" s="18" t="s">
        <v>349</v>
      </c>
      <c r="AU191" s="18" t="s">
        <v>85</v>
      </c>
    </row>
    <row r="192" s="13" customFormat="1">
      <c r="A192" s="13"/>
      <c r="B192" s="252"/>
      <c r="C192" s="253"/>
      <c r="D192" s="240" t="s">
        <v>446</v>
      </c>
      <c r="E192" s="254" t="s">
        <v>1</v>
      </c>
      <c r="F192" s="255" t="s">
        <v>5653</v>
      </c>
      <c r="G192" s="253"/>
      <c r="H192" s="256">
        <v>25</v>
      </c>
      <c r="I192" s="257"/>
      <c r="J192" s="253"/>
      <c r="K192" s="253"/>
      <c r="L192" s="258"/>
      <c r="M192" s="259"/>
      <c r="N192" s="260"/>
      <c r="O192" s="260"/>
      <c r="P192" s="260"/>
      <c r="Q192" s="260"/>
      <c r="R192" s="260"/>
      <c r="S192" s="260"/>
      <c r="T192" s="261"/>
      <c r="U192" s="13"/>
      <c r="V192" s="13"/>
      <c r="W192" s="13"/>
      <c r="X192" s="13"/>
      <c r="Y192" s="13"/>
      <c r="Z192" s="13"/>
      <c r="AA192" s="13"/>
      <c r="AB192" s="13"/>
      <c r="AC192" s="13"/>
      <c r="AD192" s="13"/>
      <c r="AE192" s="13"/>
      <c r="AT192" s="262" t="s">
        <v>446</v>
      </c>
      <c r="AU192" s="262" t="s">
        <v>85</v>
      </c>
      <c r="AV192" s="13" t="s">
        <v>85</v>
      </c>
      <c r="AW192" s="13" t="s">
        <v>32</v>
      </c>
      <c r="AX192" s="13" t="s">
        <v>83</v>
      </c>
      <c r="AY192" s="262" t="s">
        <v>342</v>
      </c>
    </row>
    <row r="193" s="2" customFormat="1" ht="16.5" customHeight="1">
      <c r="A193" s="39"/>
      <c r="B193" s="40"/>
      <c r="C193" s="227" t="s">
        <v>613</v>
      </c>
      <c r="D193" s="227" t="s">
        <v>343</v>
      </c>
      <c r="E193" s="228" t="s">
        <v>5011</v>
      </c>
      <c r="F193" s="229" t="s">
        <v>5012</v>
      </c>
      <c r="G193" s="230" t="s">
        <v>442</v>
      </c>
      <c r="H193" s="231">
        <v>25</v>
      </c>
      <c r="I193" s="232"/>
      <c r="J193" s="233">
        <f>ROUND(I193*H193,2)</f>
        <v>0</v>
      </c>
      <c r="K193" s="229" t="s">
        <v>1</v>
      </c>
      <c r="L193" s="45"/>
      <c r="M193" s="234" t="s">
        <v>1</v>
      </c>
      <c r="N193" s="235" t="s">
        <v>41</v>
      </c>
      <c r="O193" s="92"/>
      <c r="P193" s="236">
        <f>O193*H193</f>
        <v>0</v>
      </c>
      <c r="Q193" s="236">
        <v>0</v>
      </c>
      <c r="R193" s="236">
        <f>Q193*H193</f>
        <v>0</v>
      </c>
      <c r="S193" s="236">
        <v>0</v>
      </c>
      <c r="T193" s="237">
        <f>S193*H193</f>
        <v>0</v>
      </c>
      <c r="U193" s="39"/>
      <c r="V193" s="39"/>
      <c r="W193" s="39"/>
      <c r="X193" s="39"/>
      <c r="Y193" s="39"/>
      <c r="Z193" s="39"/>
      <c r="AA193" s="39"/>
      <c r="AB193" s="39"/>
      <c r="AC193" s="39"/>
      <c r="AD193" s="39"/>
      <c r="AE193" s="39"/>
      <c r="AR193" s="238" t="s">
        <v>360</v>
      </c>
      <c r="AT193" s="238" t="s">
        <v>343</v>
      </c>
      <c r="AU193" s="238" t="s">
        <v>85</v>
      </c>
      <c r="AY193" s="18" t="s">
        <v>342</v>
      </c>
      <c r="BE193" s="239">
        <f>IF(N193="základní",J193,0)</f>
        <v>0</v>
      </c>
      <c r="BF193" s="239">
        <f>IF(N193="snížená",J193,0)</f>
        <v>0</v>
      </c>
      <c r="BG193" s="239">
        <f>IF(N193="zákl. přenesená",J193,0)</f>
        <v>0</v>
      </c>
      <c r="BH193" s="239">
        <f>IF(N193="sníž. přenesená",J193,0)</f>
        <v>0</v>
      </c>
      <c r="BI193" s="239">
        <f>IF(N193="nulová",J193,0)</f>
        <v>0</v>
      </c>
      <c r="BJ193" s="18" t="s">
        <v>83</v>
      </c>
      <c r="BK193" s="239">
        <f>ROUND(I193*H193,2)</f>
        <v>0</v>
      </c>
      <c r="BL193" s="18" t="s">
        <v>360</v>
      </c>
      <c r="BM193" s="238" t="s">
        <v>5661</v>
      </c>
    </row>
    <row r="194" s="2" customFormat="1">
      <c r="A194" s="39"/>
      <c r="B194" s="40"/>
      <c r="C194" s="41"/>
      <c r="D194" s="240" t="s">
        <v>349</v>
      </c>
      <c r="E194" s="41"/>
      <c r="F194" s="241" t="s">
        <v>5012</v>
      </c>
      <c r="G194" s="41"/>
      <c r="H194" s="41"/>
      <c r="I194" s="242"/>
      <c r="J194" s="41"/>
      <c r="K194" s="41"/>
      <c r="L194" s="45"/>
      <c r="M194" s="243"/>
      <c r="N194" s="244"/>
      <c r="O194" s="92"/>
      <c r="P194" s="92"/>
      <c r="Q194" s="92"/>
      <c r="R194" s="92"/>
      <c r="S194" s="92"/>
      <c r="T194" s="93"/>
      <c r="U194" s="39"/>
      <c r="V194" s="39"/>
      <c r="W194" s="39"/>
      <c r="X194" s="39"/>
      <c r="Y194" s="39"/>
      <c r="Z194" s="39"/>
      <c r="AA194" s="39"/>
      <c r="AB194" s="39"/>
      <c r="AC194" s="39"/>
      <c r="AD194" s="39"/>
      <c r="AE194" s="39"/>
      <c r="AT194" s="18" t="s">
        <v>349</v>
      </c>
      <c r="AU194" s="18" t="s">
        <v>85</v>
      </c>
    </row>
    <row r="195" s="13" customFormat="1">
      <c r="A195" s="13"/>
      <c r="B195" s="252"/>
      <c r="C195" s="253"/>
      <c r="D195" s="240" t="s">
        <v>446</v>
      </c>
      <c r="E195" s="254" t="s">
        <v>1</v>
      </c>
      <c r="F195" s="255" t="s">
        <v>5662</v>
      </c>
      <c r="G195" s="253"/>
      <c r="H195" s="256">
        <v>25</v>
      </c>
      <c r="I195" s="257"/>
      <c r="J195" s="253"/>
      <c r="K195" s="253"/>
      <c r="L195" s="258"/>
      <c r="M195" s="259"/>
      <c r="N195" s="260"/>
      <c r="O195" s="260"/>
      <c r="P195" s="260"/>
      <c r="Q195" s="260"/>
      <c r="R195" s="260"/>
      <c r="S195" s="260"/>
      <c r="T195" s="261"/>
      <c r="U195" s="13"/>
      <c r="V195" s="13"/>
      <c r="W195" s="13"/>
      <c r="X195" s="13"/>
      <c r="Y195" s="13"/>
      <c r="Z195" s="13"/>
      <c r="AA195" s="13"/>
      <c r="AB195" s="13"/>
      <c r="AC195" s="13"/>
      <c r="AD195" s="13"/>
      <c r="AE195" s="13"/>
      <c r="AT195" s="262" t="s">
        <v>446</v>
      </c>
      <c r="AU195" s="262" t="s">
        <v>85</v>
      </c>
      <c r="AV195" s="13" t="s">
        <v>85</v>
      </c>
      <c r="AW195" s="13" t="s">
        <v>32</v>
      </c>
      <c r="AX195" s="13" t="s">
        <v>83</v>
      </c>
      <c r="AY195" s="262" t="s">
        <v>342</v>
      </c>
    </row>
    <row r="196" s="2" customFormat="1" ht="16.5" customHeight="1">
      <c r="A196" s="39"/>
      <c r="B196" s="40"/>
      <c r="C196" s="295" t="s">
        <v>7</v>
      </c>
      <c r="D196" s="295" t="s">
        <v>621</v>
      </c>
      <c r="E196" s="296" t="s">
        <v>5015</v>
      </c>
      <c r="F196" s="297" t="s">
        <v>5016</v>
      </c>
      <c r="G196" s="298" t="s">
        <v>442</v>
      </c>
      <c r="H196" s="299">
        <v>25</v>
      </c>
      <c r="I196" s="300"/>
      <c r="J196" s="301">
        <f>ROUND(I196*H196,2)</f>
        <v>0</v>
      </c>
      <c r="K196" s="297" t="s">
        <v>1</v>
      </c>
      <c r="L196" s="302"/>
      <c r="M196" s="303" t="s">
        <v>1</v>
      </c>
      <c r="N196" s="304" t="s">
        <v>41</v>
      </c>
      <c r="O196" s="92"/>
      <c r="P196" s="236">
        <f>O196*H196</f>
        <v>0</v>
      </c>
      <c r="Q196" s="236">
        <v>0.00069999999999999999</v>
      </c>
      <c r="R196" s="236">
        <f>Q196*H196</f>
        <v>0.017499999999999998</v>
      </c>
      <c r="S196" s="236">
        <v>0</v>
      </c>
      <c r="T196" s="237">
        <f>S196*H196</f>
        <v>0</v>
      </c>
      <c r="U196" s="39"/>
      <c r="V196" s="39"/>
      <c r="W196" s="39"/>
      <c r="X196" s="39"/>
      <c r="Y196" s="39"/>
      <c r="Z196" s="39"/>
      <c r="AA196" s="39"/>
      <c r="AB196" s="39"/>
      <c r="AC196" s="39"/>
      <c r="AD196" s="39"/>
      <c r="AE196" s="39"/>
      <c r="AR196" s="238" t="s">
        <v>376</v>
      </c>
      <c r="AT196" s="238" t="s">
        <v>621</v>
      </c>
      <c r="AU196" s="238" t="s">
        <v>85</v>
      </c>
      <c r="AY196" s="18" t="s">
        <v>342</v>
      </c>
      <c r="BE196" s="239">
        <f>IF(N196="základní",J196,0)</f>
        <v>0</v>
      </c>
      <c r="BF196" s="239">
        <f>IF(N196="snížená",J196,0)</f>
        <v>0</v>
      </c>
      <c r="BG196" s="239">
        <f>IF(N196="zákl. přenesená",J196,0)</f>
        <v>0</v>
      </c>
      <c r="BH196" s="239">
        <f>IF(N196="sníž. přenesená",J196,0)</f>
        <v>0</v>
      </c>
      <c r="BI196" s="239">
        <f>IF(N196="nulová",J196,0)</f>
        <v>0</v>
      </c>
      <c r="BJ196" s="18" t="s">
        <v>83</v>
      </c>
      <c r="BK196" s="239">
        <f>ROUND(I196*H196,2)</f>
        <v>0</v>
      </c>
      <c r="BL196" s="18" t="s">
        <v>360</v>
      </c>
      <c r="BM196" s="238" t="s">
        <v>5663</v>
      </c>
    </row>
    <row r="197" s="2" customFormat="1">
      <c r="A197" s="39"/>
      <c r="B197" s="40"/>
      <c r="C197" s="41"/>
      <c r="D197" s="240" t="s">
        <v>349</v>
      </c>
      <c r="E197" s="41"/>
      <c r="F197" s="241" t="s">
        <v>5016</v>
      </c>
      <c r="G197" s="41"/>
      <c r="H197" s="41"/>
      <c r="I197" s="242"/>
      <c r="J197" s="41"/>
      <c r="K197" s="41"/>
      <c r="L197" s="45"/>
      <c r="M197" s="243"/>
      <c r="N197" s="244"/>
      <c r="O197" s="92"/>
      <c r="P197" s="92"/>
      <c r="Q197" s="92"/>
      <c r="R197" s="92"/>
      <c r="S197" s="92"/>
      <c r="T197" s="93"/>
      <c r="U197" s="39"/>
      <c r="V197" s="39"/>
      <c r="W197" s="39"/>
      <c r="X197" s="39"/>
      <c r="Y197" s="39"/>
      <c r="Z197" s="39"/>
      <c r="AA197" s="39"/>
      <c r="AB197" s="39"/>
      <c r="AC197" s="39"/>
      <c r="AD197" s="39"/>
      <c r="AE197" s="39"/>
      <c r="AT197" s="18" t="s">
        <v>349</v>
      </c>
      <c r="AU197" s="18" t="s">
        <v>85</v>
      </c>
    </row>
    <row r="198" s="2" customFormat="1" ht="21.75" customHeight="1">
      <c r="A198" s="39"/>
      <c r="B198" s="40"/>
      <c r="C198" s="227" t="s">
        <v>626</v>
      </c>
      <c r="D198" s="227" t="s">
        <v>343</v>
      </c>
      <c r="E198" s="228" t="s">
        <v>5018</v>
      </c>
      <c r="F198" s="229" t="s">
        <v>5019</v>
      </c>
      <c r="G198" s="230" t="s">
        <v>473</v>
      </c>
      <c r="H198" s="231">
        <v>625.5</v>
      </c>
      <c r="I198" s="232"/>
      <c r="J198" s="233">
        <f>ROUND(I198*H198,2)</f>
        <v>0</v>
      </c>
      <c r="K198" s="229" t="s">
        <v>443</v>
      </c>
      <c r="L198" s="45"/>
      <c r="M198" s="234" t="s">
        <v>1</v>
      </c>
      <c r="N198" s="235" t="s">
        <v>41</v>
      </c>
      <c r="O198" s="92"/>
      <c r="P198" s="236">
        <f>O198*H198</f>
        <v>0</v>
      </c>
      <c r="Q198" s="236">
        <v>0</v>
      </c>
      <c r="R198" s="236">
        <f>Q198*H198</f>
        <v>0</v>
      </c>
      <c r="S198" s="236">
        <v>0</v>
      </c>
      <c r="T198" s="237">
        <f>S198*H198</f>
        <v>0</v>
      </c>
      <c r="U198" s="39"/>
      <c r="V198" s="39"/>
      <c r="W198" s="39"/>
      <c r="X198" s="39"/>
      <c r="Y198" s="39"/>
      <c r="Z198" s="39"/>
      <c r="AA198" s="39"/>
      <c r="AB198" s="39"/>
      <c r="AC198" s="39"/>
      <c r="AD198" s="39"/>
      <c r="AE198" s="39"/>
      <c r="AR198" s="238" t="s">
        <v>360</v>
      </c>
      <c r="AT198" s="238" t="s">
        <v>343</v>
      </c>
      <c r="AU198" s="238" t="s">
        <v>85</v>
      </c>
      <c r="AY198" s="18" t="s">
        <v>342</v>
      </c>
      <c r="BE198" s="239">
        <f>IF(N198="základní",J198,0)</f>
        <v>0</v>
      </c>
      <c r="BF198" s="239">
        <f>IF(N198="snížená",J198,0)</f>
        <v>0</v>
      </c>
      <c r="BG198" s="239">
        <f>IF(N198="zákl. přenesená",J198,0)</f>
        <v>0</v>
      </c>
      <c r="BH198" s="239">
        <f>IF(N198="sníž. přenesená",J198,0)</f>
        <v>0</v>
      </c>
      <c r="BI198" s="239">
        <f>IF(N198="nulová",J198,0)</f>
        <v>0</v>
      </c>
      <c r="BJ198" s="18" t="s">
        <v>83</v>
      </c>
      <c r="BK198" s="239">
        <f>ROUND(I198*H198,2)</f>
        <v>0</v>
      </c>
      <c r="BL198" s="18" t="s">
        <v>360</v>
      </c>
      <c r="BM198" s="238" t="s">
        <v>5664</v>
      </c>
    </row>
    <row r="199" s="2" customFormat="1">
      <c r="A199" s="39"/>
      <c r="B199" s="40"/>
      <c r="C199" s="41"/>
      <c r="D199" s="240" t="s">
        <v>349</v>
      </c>
      <c r="E199" s="41"/>
      <c r="F199" s="241" t="s">
        <v>5021</v>
      </c>
      <c r="G199" s="41"/>
      <c r="H199" s="41"/>
      <c r="I199" s="242"/>
      <c r="J199" s="41"/>
      <c r="K199" s="41"/>
      <c r="L199" s="45"/>
      <c r="M199" s="243"/>
      <c r="N199" s="244"/>
      <c r="O199" s="92"/>
      <c r="P199" s="92"/>
      <c r="Q199" s="92"/>
      <c r="R199" s="92"/>
      <c r="S199" s="92"/>
      <c r="T199" s="93"/>
      <c r="U199" s="39"/>
      <c r="V199" s="39"/>
      <c r="W199" s="39"/>
      <c r="X199" s="39"/>
      <c r="Y199" s="39"/>
      <c r="Z199" s="39"/>
      <c r="AA199" s="39"/>
      <c r="AB199" s="39"/>
      <c r="AC199" s="39"/>
      <c r="AD199" s="39"/>
      <c r="AE199" s="39"/>
      <c r="AT199" s="18" t="s">
        <v>349</v>
      </c>
      <c r="AU199" s="18" t="s">
        <v>85</v>
      </c>
    </row>
    <row r="200" s="13" customFormat="1">
      <c r="A200" s="13"/>
      <c r="B200" s="252"/>
      <c r="C200" s="253"/>
      <c r="D200" s="240" t="s">
        <v>446</v>
      </c>
      <c r="E200" s="254" t="s">
        <v>1</v>
      </c>
      <c r="F200" s="255" t="s">
        <v>5665</v>
      </c>
      <c r="G200" s="253"/>
      <c r="H200" s="256">
        <v>625.5</v>
      </c>
      <c r="I200" s="257"/>
      <c r="J200" s="253"/>
      <c r="K200" s="253"/>
      <c r="L200" s="258"/>
      <c r="M200" s="259"/>
      <c r="N200" s="260"/>
      <c r="O200" s="260"/>
      <c r="P200" s="260"/>
      <c r="Q200" s="260"/>
      <c r="R200" s="260"/>
      <c r="S200" s="260"/>
      <c r="T200" s="261"/>
      <c r="U200" s="13"/>
      <c r="V200" s="13"/>
      <c r="W200" s="13"/>
      <c r="X200" s="13"/>
      <c r="Y200" s="13"/>
      <c r="Z200" s="13"/>
      <c r="AA200" s="13"/>
      <c r="AB200" s="13"/>
      <c r="AC200" s="13"/>
      <c r="AD200" s="13"/>
      <c r="AE200" s="13"/>
      <c r="AT200" s="262" t="s">
        <v>446</v>
      </c>
      <c r="AU200" s="262" t="s">
        <v>85</v>
      </c>
      <c r="AV200" s="13" t="s">
        <v>85</v>
      </c>
      <c r="AW200" s="13" t="s">
        <v>32</v>
      </c>
      <c r="AX200" s="13" t="s">
        <v>83</v>
      </c>
      <c r="AY200" s="262" t="s">
        <v>342</v>
      </c>
    </row>
    <row r="201" s="2" customFormat="1" ht="21.75" customHeight="1">
      <c r="A201" s="39"/>
      <c r="B201" s="40"/>
      <c r="C201" s="227" t="s">
        <v>632</v>
      </c>
      <c r="D201" s="227" t="s">
        <v>343</v>
      </c>
      <c r="E201" s="228" t="s">
        <v>5023</v>
      </c>
      <c r="F201" s="229" t="s">
        <v>5024</v>
      </c>
      <c r="G201" s="230" t="s">
        <v>473</v>
      </c>
      <c r="H201" s="231">
        <v>337.5</v>
      </c>
      <c r="I201" s="232"/>
      <c r="J201" s="233">
        <f>ROUND(I201*H201,2)</f>
        <v>0</v>
      </c>
      <c r="K201" s="229" t="s">
        <v>443</v>
      </c>
      <c r="L201" s="45"/>
      <c r="M201" s="234" t="s">
        <v>1</v>
      </c>
      <c r="N201" s="235" t="s">
        <v>41</v>
      </c>
      <c r="O201" s="92"/>
      <c r="P201" s="236">
        <f>O201*H201</f>
        <v>0</v>
      </c>
      <c r="Q201" s="236">
        <v>0</v>
      </c>
      <c r="R201" s="236">
        <f>Q201*H201</f>
        <v>0</v>
      </c>
      <c r="S201" s="236">
        <v>0</v>
      </c>
      <c r="T201" s="237">
        <f>S201*H201</f>
        <v>0</v>
      </c>
      <c r="U201" s="39"/>
      <c r="V201" s="39"/>
      <c r="W201" s="39"/>
      <c r="X201" s="39"/>
      <c r="Y201" s="39"/>
      <c r="Z201" s="39"/>
      <c r="AA201" s="39"/>
      <c r="AB201" s="39"/>
      <c r="AC201" s="39"/>
      <c r="AD201" s="39"/>
      <c r="AE201" s="39"/>
      <c r="AR201" s="238" t="s">
        <v>360</v>
      </c>
      <c r="AT201" s="238" t="s">
        <v>343</v>
      </c>
      <c r="AU201" s="238" t="s">
        <v>85</v>
      </c>
      <c r="AY201" s="18" t="s">
        <v>342</v>
      </c>
      <c r="BE201" s="239">
        <f>IF(N201="základní",J201,0)</f>
        <v>0</v>
      </c>
      <c r="BF201" s="239">
        <f>IF(N201="snížená",J201,0)</f>
        <v>0</v>
      </c>
      <c r="BG201" s="239">
        <f>IF(N201="zákl. přenesená",J201,0)</f>
        <v>0</v>
      </c>
      <c r="BH201" s="239">
        <f>IF(N201="sníž. přenesená",J201,0)</f>
        <v>0</v>
      </c>
      <c r="BI201" s="239">
        <f>IF(N201="nulová",J201,0)</f>
        <v>0</v>
      </c>
      <c r="BJ201" s="18" t="s">
        <v>83</v>
      </c>
      <c r="BK201" s="239">
        <f>ROUND(I201*H201,2)</f>
        <v>0</v>
      </c>
      <c r="BL201" s="18" t="s">
        <v>360</v>
      </c>
      <c r="BM201" s="238" t="s">
        <v>5666</v>
      </c>
    </row>
    <row r="202" s="2" customFormat="1">
      <c r="A202" s="39"/>
      <c r="B202" s="40"/>
      <c r="C202" s="41"/>
      <c r="D202" s="240" t="s">
        <v>349</v>
      </c>
      <c r="E202" s="41"/>
      <c r="F202" s="241" t="s">
        <v>5026</v>
      </c>
      <c r="G202" s="41"/>
      <c r="H202" s="41"/>
      <c r="I202" s="242"/>
      <c r="J202" s="41"/>
      <c r="K202" s="41"/>
      <c r="L202" s="45"/>
      <c r="M202" s="243"/>
      <c r="N202" s="244"/>
      <c r="O202" s="92"/>
      <c r="P202" s="92"/>
      <c r="Q202" s="92"/>
      <c r="R202" s="92"/>
      <c r="S202" s="92"/>
      <c r="T202" s="93"/>
      <c r="U202" s="39"/>
      <c r="V202" s="39"/>
      <c r="W202" s="39"/>
      <c r="X202" s="39"/>
      <c r="Y202" s="39"/>
      <c r="Z202" s="39"/>
      <c r="AA202" s="39"/>
      <c r="AB202" s="39"/>
      <c r="AC202" s="39"/>
      <c r="AD202" s="39"/>
      <c r="AE202" s="39"/>
      <c r="AT202" s="18" t="s">
        <v>349</v>
      </c>
      <c r="AU202" s="18" t="s">
        <v>85</v>
      </c>
    </row>
    <row r="203" s="13" customFormat="1">
      <c r="A203" s="13"/>
      <c r="B203" s="252"/>
      <c r="C203" s="253"/>
      <c r="D203" s="240" t="s">
        <v>446</v>
      </c>
      <c r="E203" s="254" t="s">
        <v>1</v>
      </c>
      <c r="F203" s="255" t="s">
        <v>5667</v>
      </c>
      <c r="G203" s="253"/>
      <c r="H203" s="256">
        <v>337.5</v>
      </c>
      <c r="I203" s="257"/>
      <c r="J203" s="253"/>
      <c r="K203" s="253"/>
      <c r="L203" s="258"/>
      <c r="M203" s="259"/>
      <c r="N203" s="260"/>
      <c r="O203" s="260"/>
      <c r="P203" s="260"/>
      <c r="Q203" s="260"/>
      <c r="R203" s="260"/>
      <c r="S203" s="260"/>
      <c r="T203" s="261"/>
      <c r="U203" s="13"/>
      <c r="V203" s="13"/>
      <c r="W203" s="13"/>
      <c r="X203" s="13"/>
      <c r="Y203" s="13"/>
      <c r="Z203" s="13"/>
      <c r="AA203" s="13"/>
      <c r="AB203" s="13"/>
      <c r="AC203" s="13"/>
      <c r="AD203" s="13"/>
      <c r="AE203" s="13"/>
      <c r="AT203" s="262" t="s">
        <v>446</v>
      </c>
      <c r="AU203" s="262" t="s">
        <v>85</v>
      </c>
      <c r="AV203" s="13" t="s">
        <v>85</v>
      </c>
      <c r="AW203" s="13" t="s">
        <v>32</v>
      </c>
      <c r="AX203" s="13" t="s">
        <v>83</v>
      </c>
      <c r="AY203" s="262" t="s">
        <v>342</v>
      </c>
    </row>
    <row r="204" s="2" customFormat="1" ht="16.5" customHeight="1">
      <c r="A204" s="39"/>
      <c r="B204" s="40"/>
      <c r="C204" s="227" t="s">
        <v>639</v>
      </c>
      <c r="D204" s="227" t="s">
        <v>343</v>
      </c>
      <c r="E204" s="228" t="s">
        <v>5028</v>
      </c>
      <c r="F204" s="229" t="s">
        <v>5029</v>
      </c>
      <c r="G204" s="230" t="s">
        <v>473</v>
      </c>
      <c r="H204" s="231">
        <v>25</v>
      </c>
      <c r="I204" s="232"/>
      <c r="J204" s="233">
        <f>ROUND(I204*H204,2)</f>
        <v>0</v>
      </c>
      <c r="K204" s="229" t="s">
        <v>443</v>
      </c>
      <c r="L204" s="45"/>
      <c r="M204" s="234" t="s">
        <v>1</v>
      </c>
      <c r="N204" s="235" t="s">
        <v>41</v>
      </c>
      <c r="O204" s="92"/>
      <c r="P204" s="236">
        <f>O204*H204</f>
        <v>0</v>
      </c>
      <c r="Q204" s="236">
        <v>0</v>
      </c>
      <c r="R204" s="236">
        <f>Q204*H204</f>
        <v>0</v>
      </c>
      <c r="S204" s="236">
        <v>0</v>
      </c>
      <c r="T204" s="237">
        <f>S204*H204</f>
        <v>0</v>
      </c>
      <c r="U204" s="39"/>
      <c r="V204" s="39"/>
      <c r="W204" s="39"/>
      <c r="X204" s="39"/>
      <c r="Y204" s="39"/>
      <c r="Z204" s="39"/>
      <c r="AA204" s="39"/>
      <c r="AB204" s="39"/>
      <c r="AC204" s="39"/>
      <c r="AD204" s="39"/>
      <c r="AE204" s="39"/>
      <c r="AR204" s="238" t="s">
        <v>360</v>
      </c>
      <c r="AT204" s="238" t="s">
        <v>343</v>
      </c>
      <c r="AU204" s="238" t="s">
        <v>85</v>
      </c>
      <c r="AY204" s="18" t="s">
        <v>342</v>
      </c>
      <c r="BE204" s="239">
        <f>IF(N204="základní",J204,0)</f>
        <v>0</v>
      </c>
      <c r="BF204" s="239">
        <f>IF(N204="snížená",J204,0)</f>
        <v>0</v>
      </c>
      <c r="BG204" s="239">
        <f>IF(N204="zákl. přenesená",J204,0)</f>
        <v>0</v>
      </c>
      <c r="BH204" s="239">
        <f>IF(N204="sníž. přenesená",J204,0)</f>
        <v>0</v>
      </c>
      <c r="BI204" s="239">
        <f>IF(N204="nulová",J204,0)</f>
        <v>0</v>
      </c>
      <c r="BJ204" s="18" t="s">
        <v>83</v>
      </c>
      <c r="BK204" s="239">
        <f>ROUND(I204*H204,2)</f>
        <v>0</v>
      </c>
      <c r="BL204" s="18" t="s">
        <v>360</v>
      </c>
      <c r="BM204" s="238" t="s">
        <v>5668</v>
      </c>
    </row>
    <row r="205" s="2" customFormat="1">
      <c r="A205" s="39"/>
      <c r="B205" s="40"/>
      <c r="C205" s="41"/>
      <c r="D205" s="240" t="s">
        <v>349</v>
      </c>
      <c r="E205" s="41"/>
      <c r="F205" s="241" t="s">
        <v>5031</v>
      </c>
      <c r="G205" s="41"/>
      <c r="H205" s="41"/>
      <c r="I205" s="242"/>
      <c r="J205" s="41"/>
      <c r="K205" s="41"/>
      <c r="L205" s="45"/>
      <c r="M205" s="243"/>
      <c r="N205" s="244"/>
      <c r="O205" s="92"/>
      <c r="P205" s="92"/>
      <c r="Q205" s="92"/>
      <c r="R205" s="92"/>
      <c r="S205" s="92"/>
      <c r="T205" s="93"/>
      <c r="U205" s="39"/>
      <c r="V205" s="39"/>
      <c r="W205" s="39"/>
      <c r="X205" s="39"/>
      <c r="Y205" s="39"/>
      <c r="Z205" s="39"/>
      <c r="AA205" s="39"/>
      <c r="AB205" s="39"/>
      <c r="AC205" s="39"/>
      <c r="AD205" s="39"/>
      <c r="AE205" s="39"/>
      <c r="AT205" s="18" t="s">
        <v>349</v>
      </c>
      <c r="AU205" s="18" t="s">
        <v>85</v>
      </c>
    </row>
    <row r="206" s="13" customFormat="1">
      <c r="A206" s="13"/>
      <c r="B206" s="252"/>
      <c r="C206" s="253"/>
      <c r="D206" s="240" t="s">
        <v>446</v>
      </c>
      <c r="E206" s="254" t="s">
        <v>1</v>
      </c>
      <c r="F206" s="255" t="s">
        <v>5669</v>
      </c>
      <c r="G206" s="253"/>
      <c r="H206" s="256">
        <v>25</v>
      </c>
      <c r="I206" s="257"/>
      <c r="J206" s="253"/>
      <c r="K206" s="253"/>
      <c r="L206" s="258"/>
      <c r="M206" s="259"/>
      <c r="N206" s="260"/>
      <c r="O206" s="260"/>
      <c r="P206" s="260"/>
      <c r="Q206" s="260"/>
      <c r="R206" s="260"/>
      <c r="S206" s="260"/>
      <c r="T206" s="261"/>
      <c r="U206" s="13"/>
      <c r="V206" s="13"/>
      <c r="W206" s="13"/>
      <c r="X206" s="13"/>
      <c r="Y206" s="13"/>
      <c r="Z206" s="13"/>
      <c r="AA206" s="13"/>
      <c r="AB206" s="13"/>
      <c r="AC206" s="13"/>
      <c r="AD206" s="13"/>
      <c r="AE206" s="13"/>
      <c r="AT206" s="262" t="s">
        <v>446</v>
      </c>
      <c r="AU206" s="262" t="s">
        <v>85</v>
      </c>
      <c r="AV206" s="13" t="s">
        <v>85</v>
      </c>
      <c r="AW206" s="13" t="s">
        <v>32</v>
      </c>
      <c r="AX206" s="13" t="s">
        <v>83</v>
      </c>
      <c r="AY206" s="262" t="s">
        <v>342</v>
      </c>
    </row>
    <row r="207" s="2" customFormat="1" ht="16.5" customHeight="1">
      <c r="A207" s="39"/>
      <c r="B207" s="40"/>
      <c r="C207" s="295" t="s">
        <v>645</v>
      </c>
      <c r="D207" s="295" t="s">
        <v>621</v>
      </c>
      <c r="E207" s="296" t="s">
        <v>5033</v>
      </c>
      <c r="F207" s="297" t="s">
        <v>5034</v>
      </c>
      <c r="G207" s="298" t="s">
        <v>562</v>
      </c>
      <c r="H207" s="299">
        <v>2.5</v>
      </c>
      <c r="I207" s="300"/>
      <c r="J207" s="301">
        <f>ROUND(I207*H207,2)</f>
        <v>0</v>
      </c>
      <c r="K207" s="297" t="s">
        <v>443</v>
      </c>
      <c r="L207" s="302"/>
      <c r="M207" s="303" t="s">
        <v>1</v>
      </c>
      <c r="N207" s="304" t="s">
        <v>41</v>
      </c>
      <c r="O207" s="92"/>
      <c r="P207" s="236">
        <f>O207*H207</f>
        <v>0</v>
      </c>
      <c r="Q207" s="236">
        <v>0.20000000000000001</v>
      </c>
      <c r="R207" s="236">
        <f>Q207*H207</f>
        <v>0.5</v>
      </c>
      <c r="S207" s="236">
        <v>0</v>
      </c>
      <c r="T207" s="237">
        <f>S207*H207</f>
        <v>0</v>
      </c>
      <c r="U207" s="39"/>
      <c r="V207" s="39"/>
      <c r="W207" s="39"/>
      <c r="X207" s="39"/>
      <c r="Y207" s="39"/>
      <c r="Z207" s="39"/>
      <c r="AA207" s="39"/>
      <c r="AB207" s="39"/>
      <c r="AC207" s="39"/>
      <c r="AD207" s="39"/>
      <c r="AE207" s="39"/>
      <c r="AR207" s="238" t="s">
        <v>376</v>
      </c>
      <c r="AT207" s="238" t="s">
        <v>621</v>
      </c>
      <c r="AU207" s="238" t="s">
        <v>85</v>
      </c>
      <c r="AY207" s="18" t="s">
        <v>342</v>
      </c>
      <c r="BE207" s="239">
        <f>IF(N207="základní",J207,0)</f>
        <v>0</v>
      </c>
      <c r="BF207" s="239">
        <f>IF(N207="snížená",J207,0)</f>
        <v>0</v>
      </c>
      <c r="BG207" s="239">
        <f>IF(N207="zákl. přenesená",J207,0)</f>
        <v>0</v>
      </c>
      <c r="BH207" s="239">
        <f>IF(N207="sníž. přenesená",J207,0)</f>
        <v>0</v>
      </c>
      <c r="BI207" s="239">
        <f>IF(N207="nulová",J207,0)</f>
        <v>0</v>
      </c>
      <c r="BJ207" s="18" t="s">
        <v>83</v>
      </c>
      <c r="BK207" s="239">
        <f>ROUND(I207*H207,2)</f>
        <v>0</v>
      </c>
      <c r="BL207" s="18" t="s">
        <v>360</v>
      </c>
      <c r="BM207" s="238" t="s">
        <v>5670</v>
      </c>
    </row>
    <row r="208" s="2" customFormat="1">
      <c r="A208" s="39"/>
      <c r="B208" s="40"/>
      <c r="C208" s="41"/>
      <c r="D208" s="240" t="s">
        <v>349</v>
      </c>
      <c r="E208" s="41"/>
      <c r="F208" s="241" t="s">
        <v>5034</v>
      </c>
      <c r="G208" s="41"/>
      <c r="H208" s="41"/>
      <c r="I208" s="242"/>
      <c r="J208" s="41"/>
      <c r="K208" s="41"/>
      <c r="L208" s="45"/>
      <c r="M208" s="243"/>
      <c r="N208" s="244"/>
      <c r="O208" s="92"/>
      <c r="P208" s="92"/>
      <c r="Q208" s="92"/>
      <c r="R208" s="92"/>
      <c r="S208" s="92"/>
      <c r="T208" s="93"/>
      <c r="U208" s="39"/>
      <c r="V208" s="39"/>
      <c r="W208" s="39"/>
      <c r="X208" s="39"/>
      <c r="Y208" s="39"/>
      <c r="Z208" s="39"/>
      <c r="AA208" s="39"/>
      <c r="AB208" s="39"/>
      <c r="AC208" s="39"/>
      <c r="AD208" s="39"/>
      <c r="AE208" s="39"/>
      <c r="AT208" s="18" t="s">
        <v>349</v>
      </c>
      <c r="AU208" s="18" t="s">
        <v>85</v>
      </c>
    </row>
    <row r="209" s="13" customFormat="1">
      <c r="A209" s="13"/>
      <c r="B209" s="252"/>
      <c r="C209" s="253"/>
      <c r="D209" s="240" t="s">
        <v>446</v>
      </c>
      <c r="E209" s="254" t="s">
        <v>1</v>
      </c>
      <c r="F209" s="255" t="s">
        <v>5671</v>
      </c>
      <c r="G209" s="253"/>
      <c r="H209" s="256">
        <v>2.5</v>
      </c>
      <c r="I209" s="257"/>
      <c r="J209" s="253"/>
      <c r="K209" s="253"/>
      <c r="L209" s="258"/>
      <c r="M209" s="259"/>
      <c r="N209" s="260"/>
      <c r="O209" s="260"/>
      <c r="P209" s="260"/>
      <c r="Q209" s="260"/>
      <c r="R209" s="260"/>
      <c r="S209" s="260"/>
      <c r="T209" s="261"/>
      <c r="U209" s="13"/>
      <c r="V209" s="13"/>
      <c r="W209" s="13"/>
      <c r="X209" s="13"/>
      <c r="Y209" s="13"/>
      <c r="Z209" s="13"/>
      <c r="AA209" s="13"/>
      <c r="AB209" s="13"/>
      <c r="AC209" s="13"/>
      <c r="AD209" s="13"/>
      <c r="AE209" s="13"/>
      <c r="AT209" s="262" t="s">
        <v>446</v>
      </c>
      <c r="AU209" s="262" t="s">
        <v>85</v>
      </c>
      <c r="AV209" s="13" t="s">
        <v>85</v>
      </c>
      <c r="AW209" s="13" t="s">
        <v>32</v>
      </c>
      <c r="AX209" s="13" t="s">
        <v>83</v>
      </c>
      <c r="AY209" s="262" t="s">
        <v>342</v>
      </c>
    </row>
    <row r="210" s="2" customFormat="1" ht="16.5" customHeight="1">
      <c r="A210" s="39"/>
      <c r="B210" s="40"/>
      <c r="C210" s="227" t="s">
        <v>654</v>
      </c>
      <c r="D210" s="227" t="s">
        <v>343</v>
      </c>
      <c r="E210" s="228" t="s">
        <v>5037</v>
      </c>
      <c r="F210" s="229" t="s">
        <v>5038</v>
      </c>
      <c r="G210" s="230" t="s">
        <v>462</v>
      </c>
      <c r="H210" s="231">
        <v>0.25</v>
      </c>
      <c r="I210" s="232"/>
      <c r="J210" s="233">
        <f>ROUND(I210*H210,2)</f>
        <v>0</v>
      </c>
      <c r="K210" s="229" t="s">
        <v>443</v>
      </c>
      <c r="L210" s="45"/>
      <c r="M210" s="234" t="s">
        <v>1</v>
      </c>
      <c r="N210" s="235" t="s">
        <v>41</v>
      </c>
      <c r="O210" s="92"/>
      <c r="P210" s="236">
        <f>O210*H210</f>
        <v>0</v>
      </c>
      <c r="Q210" s="236">
        <v>0</v>
      </c>
      <c r="R210" s="236">
        <f>Q210*H210</f>
        <v>0</v>
      </c>
      <c r="S210" s="236">
        <v>0</v>
      </c>
      <c r="T210" s="237">
        <f>S210*H210</f>
        <v>0</v>
      </c>
      <c r="U210" s="39"/>
      <c r="V210" s="39"/>
      <c r="W210" s="39"/>
      <c r="X210" s="39"/>
      <c r="Y210" s="39"/>
      <c r="Z210" s="39"/>
      <c r="AA210" s="39"/>
      <c r="AB210" s="39"/>
      <c r="AC210" s="39"/>
      <c r="AD210" s="39"/>
      <c r="AE210" s="39"/>
      <c r="AR210" s="238" t="s">
        <v>360</v>
      </c>
      <c r="AT210" s="238" t="s">
        <v>343</v>
      </c>
      <c r="AU210" s="238" t="s">
        <v>85</v>
      </c>
      <c r="AY210" s="18" t="s">
        <v>342</v>
      </c>
      <c r="BE210" s="239">
        <f>IF(N210="základní",J210,0)</f>
        <v>0</v>
      </c>
      <c r="BF210" s="239">
        <f>IF(N210="snížená",J210,0)</f>
        <v>0</v>
      </c>
      <c r="BG210" s="239">
        <f>IF(N210="zákl. přenesená",J210,0)</f>
        <v>0</v>
      </c>
      <c r="BH210" s="239">
        <f>IF(N210="sníž. přenesená",J210,0)</f>
        <v>0</v>
      </c>
      <c r="BI210" s="239">
        <f>IF(N210="nulová",J210,0)</f>
        <v>0</v>
      </c>
      <c r="BJ210" s="18" t="s">
        <v>83</v>
      </c>
      <c r="BK210" s="239">
        <f>ROUND(I210*H210,2)</f>
        <v>0</v>
      </c>
      <c r="BL210" s="18" t="s">
        <v>360</v>
      </c>
      <c r="BM210" s="238" t="s">
        <v>5672</v>
      </c>
    </row>
    <row r="211" s="2" customFormat="1">
      <c r="A211" s="39"/>
      <c r="B211" s="40"/>
      <c r="C211" s="41"/>
      <c r="D211" s="240" t="s">
        <v>349</v>
      </c>
      <c r="E211" s="41"/>
      <c r="F211" s="241" t="s">
        <v>5040</v>
      </c>
      <c r="G211" s="41"/>
      <c r="H211" s="41"/>
      <c r="I211" s="242"/>
      <c r="J211" s="41"/>
      <c r="K211" s="41"/>
      <c r="L211" s="45"/>
      <c r="M211" s="243"/>
      <c r="N211" s="244"/>
      <c r="O211" s="92"/>
      <c r="P211" s="92"/>
      <c r="Q211" s="92"/>
      <c r="R211" s="92"/>
      <c r="S211" s="92"/>
      <c r="T211" s="93"/>
      <c r="U211" s="39"/>
      <c r="V211" s="39"/>
      <c r="W211" s="39"/>
      <c r="X211" s="39"/>
      <c r="Y211" s="39"/>
      <c r="Z211" s="39"/>
      <c r="AA211" s="39"/>
      <c r="AB211" s="39"/>
      <c r="AC211" s="39"/>
      <c r="AD211" s="39"/>
      <c r="AE211" s="39"/>
      <c r="AT211" s="18" t="s">
        <v>349</v>
      </c>
      <c r="AU211" s="18" t="s">
        <v>85</v>
      </c>
    </row>
    <row r="212" s="13" customFormat="1">
      <c r="A212" s="13"/>
      <c r="B212" s="252"/>
      <c r="C212" s="253"/>
      <c r="D212" s="240" t="s">
        <v>446</v>
      </c>
      <c r="E212" s="254" t="s">
        <v>1</v>
      </c>
      <c r="F212" s="255" t="s">
        <v>5673</v>
      </c>
      <c r="G212" s="253"/>
      <c r="H212" s="256">
        <v>0.25</v>
      </c>
      <c r="I212" s="257"/>
      <c r="J212" s="253"/>
      <c r="K212" s="253"/>
      <c r="L212" s="258"/>
      <c r="M212" s="259"/>
      <c r="N212" s="260"/>
      <c r="O212" s="260"/>
      <c r="P212" s="260"/>
      <c r="Q212" s="260"/>
      <c r="R212" s="260"/>
      <c r="S212" s="260"/>
      <c r="T212" s="261"/>
      <c r="U212" s="13"/>
      <c r="V212" s="13"/>
      <c r="W212" s="13"/>
      <c r="X212" s="13"/>
      <c r="Y212" s="13"/>
      <c r="Z212" s="13"/>
      <c r="AA212" s="13"/>
      <c r="AB212" s="13"/>
      <c r="AC212" s="13"/>
      <c r="AD212" s="13"/>
      <c r="AE212" s="13"/>
      <c r="AT212" s="262" t="s">
        <v>446</v>
      </c>
      <c r="AU212" s="262" t="s">
        <v>85</v>
      </c>
      <c r="AV212" s="13" t="s">
        <v>85</v>
      </c>
      <c r="AW212" s="13" t="s">
        <v>32</v>
      </c>
      <c r="AX212" s="13" t="s">
        <v>83</v>
      </c>
      <c r="AY212" s="262" t="s">
        <v>342</v>
      </c>
    </row>
    <row r="213" s="2" customFormat="1" ht="16.5" customHeight="1">
      <c r="A213" s="39"/>
      <c r="B213" s="40"/>
      <c r="C213" s="295" t="s">
        <v>665</v>
      </c>
      <c r="D213" s="295" t="s">
        <v>621</v>
      </c>
      <c r="E213" s="296" t="s">
        <v>5042</v>
      </c>
      <c r="F213" s="297" t="s">
        <v>5043</v>
      </c>
      <c r="G213" s="298" t="s">
        <v>4951</v>
      </c>
      <c r="H213" s="299">
        <v>250</v>
      </c>
      <c r="I213" s="300"/>
      <c r="J213" s="301">
        <f>ROUND(I213*H213,2)</f>
        <v>0</v>
      </c>
      <c r="K213" s="297" t="s">
        <v>1</v>
      </c>
      <c r="L213" s="302"/>
      <c r="M213" s="303" t="s">
        <v>1</v>
      </c>
      <c r="N213" s="304" t="s">
        <v>41</v>
      </c>
      <c r="O213" s="92"/>
      <c r="P213" s="236">
        <f>O213*H213</f>
        <v>0</v>
      </c>
      <c r="Q213" s="236">
        <v>0.001</v>
      </c>
      <c r="R213" s="236">
        <f>Q213*H213</f>
        <v>0.25</v>
      </c>
      <c r="S213" s="236">
        <v>0</v>
      </c>
      <c r="T213" s="237">
        <f>S213*H213</f>
        <v>0</v>
      </c>
      <c r="U213" s="39"/>
      <c r="V213" s="39"/>
      <c r="W213" s="39"/>
      <c r="X213" s="39"/>
      <c r="Y213" s="39"/>
      <c r="Z213" s="39"/>
      <c r="AA213" s="39"/>
      <c r="AB213" s="39"/>
      <c r="AC213" s="39"/>
      <c r="AD213" s="39"/>
      <c r="AE213" s="39"/>
      <c r="AR213" s="238" t="s">
        <v>376</v>
      </c>
      <c r="AT213" s="238" t="s">
        <v>621</v>
      </c>
      <c r="AU213" s="238" t="s">
        <v>85</v>
      </c>
      <c r="AY213" s="18" t="s">
        <v>342</v>
      </c>
      <c r="BE213" s="239">
        <f>IF(N213="základní",J213,0)</f>
        <v>0</v>
      </c>
      <c r="BF213" s="239">
        <f>IF(N213="snížená",J213,0)</f>
        <v>0</v>
      </c>
      <c r="BG213" s="239">
        <f>IF(N213="zákl. přenesená",J213,0)</f>
        <v>0</v>
      </c>
      <c r="BH213" s="239">
        <f>IF(N213="sníž. přenesená",J213,0)</f>
        <v>0</v>
      </c>
      <c r="BI213" s="239">
        <f>IF(N213="nulová",J213,0)</f>
        <v>0</v>
      </c>
      <c r="BJ213" s="18" t="s">
        <v>83</v>
      </c>
      <c r="BK213" s="239">
        <f>ROUND(I213*H213,2)</f>
        <v>0</v>
      </c>
      <c r="BL213" s="18" t="s">
        <v>360</v>
      </c>
      <c r="BM213" s="238" t="s">
        <v>5674</v>
      </c>
    </row>
    <row r="214" s="2" customFormat="1">
      <c r="A214" s="39"/>
      <c r="B214" s="40"/>
      <c r="C214" s="41"/>
      <c r="D214" s="240" t="s">
        <v>349</v>
      </c>
      <c r="E214" s="41"/>
      <c r="F214" s="241" t="s">
        <v>5043</v>
      </c>
      <c r="G214" s="41"/>
      <c r="H214" s="41"/>
      <c r="I214" s="242"/>
      <c r="J214" s="41"/>
      <c r="K214" s="41"/>
      <c r="L214" s="45"/>
      <c r="M214" s="243"/>
      <c r="N214" s="244"/>
      <c r="O214" s="92"/>
      <c r="P214" s="92"/>
      <c r="Q214" s="92"/>
      <c r="R214" s="92"/>
      <c r="S214" s="92"/>
      <c r="T214" s="93"/>
      <c r="U214" s="39"/>
      <c r="V214" s="39"/>
      <c r="W214" s="39"/>
      <c r="X214" s="39"/>
      <c r="Y214" s="39"/>
      <c r="Z214" s="39"/>
      <c r="AA214" s="39"/>
      <c r="AB214" s="39"/>
      <c r="AC214" s="39"/>
      <c r="AD214" s="39"/>
      <c r="AE214" s="39"/>
      <c r="AT214" s="18" t="s">
        <v>349</v>
      </c>
      <c r="AU214" s="18" t="s">
        <v>85</v>
      </c>
    </row>
    <row r="215" s="13" customFormat="1">
      <c r="A215" s="13"/>
      <c r="B215" s="252"/>
      <c r="C215" s="253"/>
      <c r="D215" s="240" t="s">
        <v>446</v>
      </c>
      <c r="E215" s="254" t="s">
        <v>1</v>
      </c>
      <c r="F215" s="255" t="s">
        <v>5675</v>
      </c>
      <c r="G215" s="253"/>
      <c r="H215" s="256">
        <v>250</v>
      </c>
      <c r="I215" s="257"/>
      <c r="J215" s="253"/>
      <c r="K215" s="253"/>
      <c r="L215" s="258"/>
      <c r="M215" s="259"/>
      <c r="N215" s="260"/>
      <c r="O215" s="260"/>
      <c r="P215" s="260"/>
      <c r="Q215" s="260"/>
      <c r="R215" s="260"/>
      <c r="S215" s="260"/>
      <c r="T215" s="261"/>
      <c r="U215" s="13"/>
      <c r="V215" s="13"/>
      <c r="W215" s="13"/>
      <c r="X215" s="13"/>
      <c r="Y215" s="13"/>
      <c r="Z215" s="13"/>
      <c r="AA215" s="13"/>
      <c r="AB215" s="13"/>
      <c r="AC215" s="13"/>
      <c r="AD215" s="13"/>
      <c r="AE215" s="13"/>
      <c r="AT215" s="262" t="s">
        <v>446</v>
      </c>
      <c r="AU215" s="262" t="s">
        <v>85</v>
      </c>
      <c r="AV215" s="13" t="s">
        <v>85</v>
      </c>
      <c r="AW215" s="13" t="s">
        <v>32</v>
      </c>
      <c r="AX215" s="13" t="s">
        <v>83</v>
      </c>
      <c r="AY215" s="262" t="s">
        <v>342</v>
      </c>
    </row>
    <row r="216" s="2" customFormat="1" ht="16.5" customHeight="1">
      <c r="A216" s="39"/>
      <c r="B216" s="40"/>
      <c r="C216" s="227" t="s">
        <v>671</v>
      </c>
      <c r="D216" s="227" t="s">
        <v>343</v>
      </c>
      <c r="E216" s="228" t="s">
        <v>5046</v>
      </c>
      <c r="F216" s="229" t="s">
        <v>5047</v>
      </c>
      <c r="G216" s="230" t="s">
        <v>462</v>
      </c>
      <c r="H216" s="231">
        <v>0.001</v>
      </c>
      <c r="I216" s="232"/>
      <c r="J216" s="233">
        <f>ROUND(I216*H216,2)</f>
        <v>0</v>
      </c>
      <c r="K216" s="229" t="s">
        <v>443</v>
      </c>
      <c r="L216" s="45"/>
      <c r="M216" s="234" t="s">
        <v>1</v>
      </c>
      <c r="N216" s="235" t="s">
        <v>41</v>
      </c>
      <c r="O216" s="92"/>
      <c r="P216" s="236">
        <f>O216*H216</f>
        <v>0</v>
      </c>
      <c r="Q216" s="236">
        <v>0</v>
      </c>
      <c r="R216" s="236">
        <f>Q216*H216</f>
        <v>0</v>
      </c>
      <c r="S216" s="236">
        <v>0</v>
      </c>
      <c r="T216" s="237">
        <f>S216*H216</f>
        <v>0</v>
      </c>
      <c r="U216" s="39"/>
      <c r="V216" s="39"/>
      <c r="W216" s="39"/>
      <c r="X216" s="39"/>
      <c r="Y216" s="39"/>
      <c r="Z216" s="39"/>
      <c r="AA216" s="39"/>
      <c r="AB216" s="39"/>
      <c r="AC216" s="39"/>
      <c r="AD216" s="39"/>
      <c r="AE216" s="39"/>
      <c r="AR216" s="238" t="s">
        <v>360</v>
      </c>
      <c r="AT216" s="238" t="s">
        <v>343</v>
      </c>
      <c r="AU216" s="238" t="s">
        <v>85</v>
      </c>
      <c r="AY216" s="18" t="s">
        <v>342</v>
      </c>
      <c r="BE216" s="239">
        <f>IF(N216="základní",J216,0)</f>
        <v>0</v>
      </c>
      <c r="BF216" s="239">
        <f>IF(N216="snížená",J216,0)</f>
        <v>0</v>
      </c>
      <c r="BG216" s="239">
        <f>IF(N216="zákl. přenesená",J216,0)</f>
        <v>0</v>
      </c>
      <c r="BH216" s="239">
        <f>IF(N216="sníž. přenesená",J216,0)</f>
        <v>0</v>
      </c>
      <c r="BI216" s="239">
        <f>IF(N216="nulová",J216,0)</f>
        <v>0</v>
      </c>
      <c r="BJ216" s="18" t="s">
        <v>83</v>
      </c>
      <c r="BK216" s="239">
        <f>ROUND(I216*H216,2)</f>
        <v>0</v>
      </c>
      <c r="BL216" s="18" t="s">
        <v>360</v>
      </c>
      <c r="BM216" s="238" t="s">
        <v>5676</v>
      </c>
    </row>
    <row r="217" s="2" customFormat="1">
      <c r="A217" s="39"/>
      <c r="B217" s="40"/>
      <c r="C217" s="41"/>
      <c r="D217" s="240" t="s">
        <v>349</v>
      </c>
      <c r="E217" s="41"/>
      <c r="F217" s="241" t="s">
        <v>5049</v>
      </c>
      <c r="G217" s="41"/>
      <c r="H217" s="41"/>
      <c r="I217" s="242"/>
      <c r="J217" s="41"/>
      <c r="K217" s="41"/>
      <c r="L217" s="45"/>
      <c r="M217" s="243"/>
      <c r="N217" s="244"/>
      <c r="O217" s="92"/>
      <c r="P217" s="92"/>
      <c r="Q217" s="92"/>
      <c r="R217" s="92"/>
      <c r="S217" s="92"/>
      <c r="T217" s="93"/>
      <c r="U217" s="39"/>
      <c r="V217" s="39"/>
      <c r="W217" s="39"/>
      <c r="X217" s="39"/>
      <c r="Y217" s="39"/>
      <c r="Z217" s="39"/>
      <c r="AA217" s="39"/>
      <c r="AB217" s="39"/>
      <c r="AC217" s="39"/>
      <c r="AD217" s="39"/>
      <c r="AE217" s="39"/>
      <c r="AT217" s="18" t="s">
        <v>349</v>
      </c>
      <c r="AU217" s="18" t="s">
        <v>85</v>
      </c>
    </row>
    <row r="218" s="13" customFormat="1">
      <c r="A218" s="13"/>
      <c r="B218" s="252"/>
      <c r="C218" s="253"/>
      <c r="D218" s="240" t="s">
        <v>446</v>
      </c>
      <c r="E218" s="254" t="s">
        <v>1</v>
      </c>
      <c r="F218" s="255" t="s">
        <v>5677</v>
      </c>
      <c r="G218" s="253"/>
      <c r="H218" s="256">
        <v>0.001</v>
      </c>
      <c r="I218" s="257"/>
      <c r="J218" s="253"/>
      <c r="K218" s="253"/>
      <c r="L218" s="258"/>
      <c r="M218" s="259"/>
      <c r="N218" s="260"/>
      <c r="O218" s="260"/>
      <c r="P218" s="260"/>
      <c r="Q218" s="260"/>
      <c r="R218" s="260"/>
      <c r="S218" s="260"/>
      <c r="T218" s="261"/>
      <c r="U218" s="13"/>
      <c r="V218" s="13"/>
      <c r="W218" s="13"/>
      <c r="X218" s="13"/>
      <c r="Y218" s="13"/>
      <c r="Z218" s="13"/>
      <c r="AA218" s="13"/>
      <c r="AB218" s="13"/>
      <c r="AC218" s="13"/>
      <c r="AD218" s="13"/>
      <c r="AE218" s="13"/>
      <c r="AT218" s="262" t="s">
        <v>446</v>
      </c>
      <c r="AU218" s="262" t="s">
        <v>85</v>
      </c>
      <c r="AV218" s="13" t="s">
        <v>85</v>
      </c>
      <c r="AW218" s="13" t="s">
        <v>32</v>
      </c>
      <c r="AX218" s="13" t="s">
        <v>83</v>
      </c>
      <c r="AY218" s="262" t="s">
        <v>342</v>
      </c>
    </row>
    <row r="219" s="2" customFormat="1" ht="16.5" customHeight="1">
      <c r="A219" s="39"/>
      <c r="B219" s="40"/>
      <c r="C219" s="295" t="s">
        <v>677</v>
      </c>
      <c r="D219" s="295" t="s">
        <v>621</v>
      </c>
      <c r="E219" s="296" t="s">
        <v>5051</v>
      </c>
      <c r="F219" s="297" t="s">
        <v>5052</v>
      </c>
      <c r="G219" s="298" t="s">
        <v>4951</v>
      </c>
      <c r="H219" s="299">
        <v>1</v>
      </c>
      <c r="I219" s="300"/>
      <c r="J219" s="301">
        <f>ROUND(I219*H219,2)</f>
        <v>0</v>
      </c>
      <c r="K219" s="297" t="s">
        <v>1</v>
      </c>
      <c r="L219" s="302"/>
      <c r="M219" s="303" t="s">
        <v>1</v>
      </c>
      <c r="N219" s="304" t="s">
        <v>41</v>
      </c>
      <c r="O219" s="92"/>
      <c r="P219" s="236">
        <f>O219*H219</f>
        <v>0</v>
      </c>
      <c r="Q219" s="236">
        <v>0.001</v>
      </c>
      <c r="R219" s="236">
        <f>Q219*H219</f>
        <v>0.001</v>
      </c>
      <c r="S219" s="236">
        <v>0</v>
      </c>
      <c r="T219" s="237">
        <f>S219*H219</f>
        <v>0</v>
      </c>
      <c r="U219" s="39"/>
      <c r="V219" s="39"/>
      <c r="W219" s="39"/>
      <c r="X219" s="39"/>
      <c r="Y219" s="39"/>
      <c r="Z219" s="39"/>
      <c r="AA219" s="39"/>
      <c r="AB219" s="39"/>
      <c r="AC219" s="39"/>
      <c r="AD219" s="39"/>
      <c r="AE219" s="39"/>
      <c r="AR219" s="238" t="s">
        <v>376</v>
      </c>
      <c r="AT219" s="238" t="s">
        <v>621</v>
      </c>
      <c r="AU219" s="238" t="s">
        <v>85</v>
      </c>
      <c r="AY219" s="18" t="s">
        <v>342</v>
      </c>
      <c r="BE219" s="239">
        <f>IF(N219="základní",J219,0)</f>
        <v>0</v>
      </c>
      <c r="BF219" s="239">
        <f>IF(N219="snížená",J219,0)</f>
        <v>0</v>
      </c>
      <c r="BG219" s="239">
        <f>IF(N219="zákl. přenesená",J219,0)</f>
        <v>0</v>
      </c>
      <c r="BH219" s="239">
        <f>IF(N219="sníž. přenesená",J219,0)</f>
        <v>0</v>
      </c>
      <c r="BI219" s="239">
        <f>IF(N219="nulová",J219,0)</f>
        <v>0</v>
      </c>
      <c r="BJ219" s="18" t="s">
        <v>83</v>
      </c>
      <c r="BK219" s="239">
        <f>ROUND(I219*H219,2)</f>
        <v>0</v>
      </c>
      <c r="BL219" s="18" t="s">
        <v>360</v>
      </c>
      <c r="BM219" s="238" t="s">
        <v>5678</v>
      </c>
    </row>
    <row r="220" s="2" customFormat="1">
      <c r="A220" s="39"/>
      <c r="B220" s="40"/>
      <c r="C220" s="41"/>
      <c r="D220" s="240" t="s">
        <v>349</v>
      </c>
      <c r="E220" s="41"/>
      <c r="F220" s="241" t="s">
        <v>5052</v>
      </c>
      <c r="G220" s="41"/>
      <c r="H220" s="41"/>
      <c r="I220" s="242"/>
      <c r="J220" s="41"/>
      <c r="K220" s="41"/>
      <c r="L220" s="45"/>
      <c r="M220" s="243"/>
      <c r="N220" s="244"/>
      <c r="O220" s="92"/>
      <c r="P220" s="92"/>
      <c r="Q220" s="92"/>
      <c r="R220" s="92"/>
      <c r="S220" s="92"/>
      <c r="T220" s="93"/>
      <c r="U220" s="39"/>
      <c r="V220" s="39"/>
      <c r="W220" s="39"/>
      <c r="X220" s="39"/>
      <c r="Y220" s="39"/>
      <c r="Z220" s="39"/>
      <c r="AA220" s="39"/>
      <c r="AB220" s="39"/>
      <c r="AC220" s="39"/>
      <c r="AD220" s="39"/>
      <c r="AE220" s="39"/>
      <c r="AT220" s="18" t="s">
        <v>349</v>
      </c>
      <c r="AU220" s="18" t="s">
        <v>85</v>
      </c>
    </row>
    <row r="221" s="13" customFormat="1">
      <c r="A221" s="13"/>
      <c r="B221" s="252"/>
      <c r="C221" s="253"/>
      <c r="D221" s="240" t="s">
        <v>446</v>
      </c>
      <c r="E221" s="254" t="s">
        <v>1</v>
      </c>
      <c r="F221" s="255" t="s">
        <v>5679</v>
      </c>
      <c r="G221" s="253"/>
      <c r="H221" s="256">
        <v>1</v>
      </c>
      <c r="I221" s="257"/>
      <c r="J221" s="253"/>
      <c r="K221" s="253"/>
      <c r="L221" s="258"/>
      <c r="M221" s="259"/>
      <c r="N221" s="260"/>
      <c r="O221" s="260"/>
      <c r="P221" s="260"/>
      <c r="Q221" s="260"/>
      <c r="R221" s="260"/>
      <c r="S221" s="260"/>
      <c r="T221" s="261"/>
      <c r="U221" s="13"/>
      <c r="V221" s="13"/>
      <c r="W221" s="13"/>
      <c r="X221" s="13"/>
      <c r="Y221" s="13"/>
      <c r="Z221" s="13"/>
      <c r="AA221" s="13"/>
      <c r="AB221" s="13"/>
      <c r="AC221" s="13"/>
      <c r="AD221" s="13"/>
      <c r="AE221" s="13"/>
      <c r="AT221" s="262" t="s">
        <v>446</v>
      </c>
      <c r="AU221" s="262" t="s">
        <v>85</v>
      </c>
      <c r="AV221" s="13" t="s">
        <v>85</v>
      </c>
      <c r="AW221" s="13" t="s">
        <v>32</v>
      </c>
      <c r="AX221" s="13" t="s">
        <v>83</v>
      </c>
      <c r="AY221" s="262" t="s">
        <v>342</v>
      </c>
    </row>
    <row r="222" s="2" customFormat="1" ht="16.5" customHeight="1">
      <c r="A222" s="39"/>
      <c r="B222" s="40"/>
      <c r="C222" s="227" t="s">
        <v>687</v>
      </c>
      <c r="D222" s="227" t="s">
        <v>343</v>
      </c>
      <c r="E222" s="228" t="s">
        <v>5055</v>
      </c>
      <c r="F222" s="229" t="s">
        <v>5056</v>
      </c>
      <c r="G222" s="230" t="s">
        <v>473</v>
      </c>
      <c r="H222" s="231">
        <v>1668</v>
      </c>
      <c r="I222" s="232"/>
      <c r="J222" s="233">
        <f>ROUND(I222*H222,2)</f>
        <v>0</v>
      </c>
      <c r="K222" s="229" t="s">
        <v>443</v>
      </c>
      <c r="L222" s="45"/>
      <c r="M222" s="234" t="s">
        <v>1</v>
      </c>
      <c r="N222" s="235" t="s">
        <v>41</v>
      </c>
      <c r="O222" s="92"/>
      <c r="P222" s="236">
        <f>O222*H222</f>
        <v>0</v>
      </c>
      <c r="Q222" s="236">
        <v>0</v>
      </c>
      <c r="R222" s="236">
        <f>Q222*H222</f>
        <v>0</v>
      </c>
      <c r="S222" s="236">
        <v>0</v>
      </c>
      <c r="T222" s="237">
        <f>S222*H222</f>
        <v>0</v>
      </c>
      <c r="U222" s="39"/>
      <c r="V222" s="39"/>
      <c r="W222" s="39"/>
      <c r="X222" s="39"/>
      <c r="Y222" s="39"/>
      <c r="Z222" s="39"/>
      <c r="AA222" s="39"/>
      <c r="AB222" s="39"/>
      <c r="AC222" s="39"/>
      <c r="AD222" s="39"/>
      <c r="AE222" s="39"/>
      <c r="AR222" s="238" t="s">
        <v>360</v>
      </c>
      <c r="AT222" s="238" t="s">
        <v>343</v>
      </c>
      <c r="AU222" s="238" t="s">
        <v>85</v>
      </c>
      <c r="AY222" s="18" t="s">
        <v>342</v>
      </c>
      <c r="BE222" s="239">
        <f>IF(N222="základní",J222,0)</f>
        <v>0</v>
      </c>
      <c r="BF222" s="239">
        <f>IF(N222="snížená",J222,0)</f>
        <v>0</v>
      </c>
      <c r="BG222" s="239">
        <f>IF(N222="zákl. přenesená",J222,0)</f>
        <v>0</v>
      </c>
      <c r="BH222" s="239">
        <f>IF(N222="sníž. přenesená",J222,0)</f>
        <v>0</v>
      </c>
      <c r="BI222" s="239">
        <f>IF(N222="nulová",J222,0)</f>
        <v>0</v>
      </c>
      <c r="BJ222" s="18" t="s">
        <v>83</v>
      </c>
      <c r="BK222" s="239">
        <f>ROUND(I222*H222,2)</f>
        <v>0</v>
      </c>
      <c r="BL222" s="18" t="s">
        <v>360</v>
      </c>
      <c r="BM222" s="238" t="s">
        <v>5680</v>
      </c>
    </row>
    <row r="223" s="2" customFormat="1">
      <c r="A223" s="39"/>
      <c r="B223" s="40"/>
      <c r="C223" s="41"/>
      <c r="D223" s="240" t="s">
        <v>349</v>
      </c>
      <c r="E223" s="41"/>
      <c r="F223" s="241" t="s">
        <v>5058</v>
      </c>
      <c r="G223" s="41"/>
      <c r="H223" s="41"/>
      <c r="I223" s="242"/>
      <c r="J223" s="41"/>
      <c r="K223" s="41"/>
      <c r="L223" s="45"/>
      <c r="M223" s="243"/>
      <c r="N223" s="244"/>
      <c r="O223" s="92"/>
      <c r="P223" s="92"/>
      <c r="Q223" s="92"/>
      <c r="R223" s="92"/>
      <c r="S223" s="92"/>
      <c r="T223" s="93"/>
      <c r="U223" s="39"/>
      <c r="V223" s="39"/>
      <c r="W223" s="39"/>
      <c r="X223" s="39"/>
      <c r="Y223" s="39"/>
      <c r="Z223" s="39"/>
      <c r="AA223" s="39"/>
      <c r="AB223" s="39"/>
      <c r="AC223" s="39"/>
      <c r="AD223" s="39"/>
      <c r="AE223" s="39"/>
      <c r="AT223" s="18" t="s">
        <v>349</v>
      </c>
      <c r="AU223" s="18" t="s">
        <v>85</v>
      </c>
    </row>
    <row r="224" s="13" customFormat="1">
      <c r="A224" s="13"/>
      <c r="B224" s="252"/>
      <c r="C224" s="253"/>
      <c r="D224" s="240" t="s">
        <v>446</v>
      </c>
      <c r="E224" s="254" t="s">
        <v>1</v>
      </c>
      <c r="F224" s="255" t="s">
        <v>5681</v>
      </c>
      <c r="G224" s="253"/>
      <c r="H224" s="256">
        <v>1668</v>
      </c>
      <c r="I224" s="257"/>
      <c r="J224" s="253"/>
      <c r="K224" s="253"/>
      <c r="L224" s="258"/>
      <c r="M224" s="259"/>
      <c r="N224" s="260"/>
      <c r="O224" s="260"/>
      <c r="P224" s="260"/>
      <c r="Q224" s="260"/>
      <c r="R224" s="260"/>
      <c r="S224" s="260"/>
      <c r="T224" s="261"/>
      <c r="U224" s="13"/>
      <c r="V224" s="13"/>
      <c r="W224" s="13"/>
      <c r="X224" s="13"/>
      <c r="Y224" s="13"/>
      <c r="Z224" s="13"/>
      <c r="AA224" s="13"/>
      <c r="AB224" s="13"/>
      <c r="AC224" s="13"/>
      <c r="AD224" s="13"/>
      <c r="AE224" s="13"/>
      <c r="AT224" s="262" t="s">
        <v>446</v>
      </c>
      <c r="AU224" s="262" t="s">
        <v>85</v>
      </c>
      <c r="AV224" s="13" t="s">
        <v>85</v>
      </c>
      <c r="AW224" s="13" t="s">
        <v>32</v>
      </c>
      <c r="AX224" s="13" t="s">
        <v>83</v>
      </c>
      <c r="AY224" s="262" t="s">
        <v>342</v>
      </c>
    </row>
    <row r="225" s="2" customFormat="1" ht="16.5" customHeight="1">
      <c r="A225" s="39"/>
      <c r="B225" s="40"/>
      <c r="C225" s="227" t="s">
        <v>692</v>
      </c>
      <c r="D225" s="227" t="s">
        <v>343</v>
      </c>
      <c r="E225" s="228" t="s">
        <v>5060</v>
      </c>
      <c r="F225" s="229" t="s">
        <v>5061</v>
      </c>
      <c r="G225" s="230" t="s">
        <v>473</v>
      </c>
      <c r="H225" s="231">
        <v>900</v>
      </c>
      <c r="I225" s="232"/>
      <c r="J225" s="233">
        <f>ROUND(I225*H225,2)</f>
        <v>0</v>
      </c>
      <c r="K225" s="229" t="s">
        <v>443</v>
      </c>
      <c r="L225" s="45"/>
      <c r="M225" s="234" t="s">
        <v>1</v>
      </c>
      <c r="N225" s="235" t="s">
        <v>41</v>
      </c>
      <c r="O225" s="92"/>
      <c r="P225" s="236">
        <f>O225*H225</f>
        <v>0</v>
      </c>
      <c r="Q225" s="236">
        <v>0</v>
      </c>
      <c r="R225" s="236">
        <f>Q225*H225</f>
        <v>0</v>
      </c>
      <c r="S225" s="236">
        <v>0</v>
      </c>
      <c r="T225" s="237">
        <f>S225*H225</f>
        <v>0</v>
      </c>
      <c r="U225" s="39"/>
      <c r="V225" s="39"/>
      <c r="W225" s="39"/>
      <c r="X225" s="39"/>
      <c r="Y225" s="39"/>
      <c r="Z225" s="39"/>
      <c r="AA225" s="39"/>
      <c r="AB225" s="39"/>
      <c r="AC225" s="39"/>
      <c r="AD225" s="39"/>
      <c r="AE225" s="39"/>
      <c r="AR225" s="238" t="s">
        <v>360</v>
      </c>
      <c r="AT225" s="238" t="s">
        <v>343</v>
      </c>
      <c r="AU225" s="238" t="s">
        <v>85</v>
      </c>
      <c r="AY225" s="18" t="s">
        <v>342</v>
      </c>
      <c r="BE225" s="239">
        <f>IF(N225="základní",J225,0)</f>
        <v>0</v>
      </c>
      <c r="BF225" s="239">
        <f>IF(N225="snížená",J225,0)</f>
        <v>0</v>
      </c>
      <c r="BG225" s="239">
        <f>IF(N225="zákl. přenesená",J225,0)</f>
        <v>0</v>
      </c>
      <c r="BH225" s="239">
        <f>IF(N225="sníž. přenesená",J225,0)</f>
        <v>0</v>
      </c>
      <c r="BI225" s="239">
        <f>IF(N225="nulová",J225,0)</f>
        <v>0</v>
      </c>
      <c r="BJ225" s="18" t="s">
        <v>83</v>
      </c>
      <c r="BK225" s="239">
        <f>ROUND(I225*H225,2)</f>
        <v>0</v>
      </c>
      <c r="BL225" s="18" t="s">
        <v>360</v>
      </c>
      <c r="BM225" s="238" t="s">
        <v>5682</v>
      </c>
    </row>
    <row r="226" s="2" customFormat="1">
      <c r="A226" s="39"/>
      <c r="B226" s="40"/>
      <c r="C226" s="41"/>
      <c r="D226" s="240" t="s">
        <v>349</v>
      </c>
      <c r="E226" s="41"/>
      <c r="F226" s="241" t="s">
        <v>5063</v>
      </c>
      <c r="G226" s="41"/>
      <c r="H226" s="41"/>
      <c r="I226" s="242"/>
      <c r="J226" s="41"/>
      <c r="K226" s="41"/>
      <c r="L226" s="45"/>
      <c r="M226" s="243"/>
      <c r="N226" s="244"/>
      <c r="O226" s="92"/>
      <c r="P226" s="92"/>
      <c r="Q226" s="92"/>
      <c r="R226" s="92"/>
      <c r="S226" s="92"/>
      <c r="T226" s="93"/>
      <c r="U226" s="39"/>
      <c r="V226" s="39"/>
      <c r="W226" s="39"/>
      <c r="X226" s="39"/>
      <c r="Y226" s="39"/>
      <c r="Z226" s="39"/>
      <c r="AA226" s="39"/>
      <c r="AB226" s="39"/>
      <c r="AC226" s="39"/>
      <c r="AD226" s="39"/>
      <c r="AE226" s="39"/>
      <c r="AT226" s="18" t="s">
        <v>349</v>
      </c>
      <c r="AU226" s="18" t="s">
        <v>85</v>
      </c>
    </row>
    <row r="227" s="13" customFormat="1">
      <c r="A227" s="13"/>
      <c r="B227" s="252"/>
      <c r="C227" s="253"/>
      <c r="D227" s="240" t="s">
        <v>446</v>
      </c>
      <c r="E227" s="254" t="s">
        <v>1</v>
      </c>
      <c r="F227" s="255" t="s">
        <v>5683</v>
      </c>
      <c r="G227" s="253"/>
      <c r="H227" s="256">
        <v>900</v>
      </c>
      <c r="I227" s="257"/>
      <c r="J227" s="253"/>
      <c r="K227" s="253"/>
      <c r="L227" s="258"/>
      <c r="M227" s="259"/>
      <c r="N227" s="260"/>
      <c r="O227" s="260"/>
      <c r="P227" s="260"/>
      <c r="Q227" s="260"/>
      <c r="R227" s="260"/>
      <c r="S227" s="260"/>
      <c r="T227" s="261"/>
      <c r="U227" s="13"/>
      <c r="V227" s="13"/>
      <c r="W227" s="13"/>
      <c r="X227" s="13"/>
      <c r="Y227" s="13"/>
      <c r="Z227" s="13"/>
      <c r="AA227" s="13"/>
      <c r="AB227" s="13"/>
      <c r="AC227" s="13"/>
      <c r="AD227" s="13"/>
      <c r="AE227" s="13"/>
      <c r="AT227" s="262" t="s">
        <v>446</v>
      </c>
      <c r="AU227" s="262" t="s">
        <v>85</v>
      </c>
      <c r="AV227" s="13" t="s">
        <v>85</v>
      </c>
      <c r="AW227" s="13" t="s">
        <v>32</v>
      </c>
      <c r="AX227" s="13" t="s">
        <v>83</v>
      </c>
      <c r="AY227" s="262" t="s">
        <v>342</v>
      </c>
    </row>
    <row r="228" s="2" customFormat="1" ht="16.5" customHeight="1">
      <c r="A228" s="39"/>
      <c r="B228" s="40"/>
      <c r="C228" s="227" t="s">
        <v>700</v>
      </c>
      <c r="D228" s="227" t="s">
        <v>343</v>
      </c>
      <c r="E228" s="228" t="s">
        <v>5065</v>
      </c>
      <c r="F228" s="229" t="s">
        <v>5066</v>
      </c>
      <c r="G228" s="230" t="s">
        <v>562</v>
      </c>
      <c r="H228" s="231">
        <v>22.129999999999999</v>
      </c>
      <c r="I228" s="232"/>
      <c r="J228" s="233">
        <f>ROUND(I228*H228,2)</f>
        <v>0</v>
      </c>
      <c r="K228" s="229" t="s">
        <v>443</v>
      </c>
      <c r="L228" s="45"/>
      <c r="M228" s="234" t="s">
        <v>1</v>
      </c>
      <c r="N228" s="235" t="s">
        <v>41</v>
      </c>
      <c r="O228" s="92"/>
      <c r="P228" s="236">
        <f>O228*H228</f>
        <v>0</v>
      </c>
      <c r="Q228" s="236">
        <v>0</v>
      </c>
      <c r="R228" s="236">
        <f>Q228*H228</f>
        <v>0</v>
      </c>
      <c r="S228" s="236">
        <v>0</v>
      </c>
      <c r="T228" s="237">
        <f>S228*H228</f>
        <v>0</v>
      </c>
      <c r="U228" s="39"/>
      <c r="V228" s="39"/>
      <c r="W228" s="39"/>
      <c r="X228" s="39"/>
      <c r="Y228" s="39"/>
      <c r="Z228" s="39"/>
      <c r="AA228" s="39"/>
      <c r="AB228" s="39"/>
      <c r="AC228" s="39"/>
      <c r="AD228" s="39"/>
      <c r="AE228" s="39"/>
      <c r="AR228" s="238" t="s">
        <v>360</v>
      </c>
      <c r="AT228" s="238" t="s">
        <v>343</v>
      </c>
      <c r="AU228" s="238" t="s">
        <v>85</v>
      </c>
      <c r="AY228" s="18" t="s">
        <v>342</v>
      </c>
      <c r="BE228" s="239">
        <f>IF(N228="základní",J228,0)</f>
        <v>0</v>
      </c>
      <c r="BF228" s="239">
        <f>IF(N228="snížená",J228,0)</f>
        <v>0</v>
      </c>
      <c r="BG228" s="239">
        <f>IF(N228="zákl. přenesená",J228,0)</f>
        <v>0</v>
      </c>
      <c r="BH228" s="239">
        <f>IF(N228="sníž. přenesená",J228,0)</f>
        <v>0</v>
      </c>
      <c r="BI228" s="239">
        <f>IF(N228="nulová",J228,0)</f>
        <v>0</v>
      </c>
      <c r="BJ228" s="18" t="s">
        <v>83</v>
      </c>
      <c r="BK228" s="239">
        <f>ROUND(I228*H228,2)</f>
        <v>0</v>
      </c>
      <c r="BL228" s="18" t="s">
        <v>360</v>
      </c>
      <c r="BM228" s="238" t="s">
        <v>5684</v>
      </c>
    </row>
    <row r="229" s="2" customFormat="1">
      <c r="A229" s="39"/>
      <c r="B229" s="40"/>
      <c r="C229" s="41"/>
      <c r="D229" s="240" t="s">
        <v>349</v>
      </c>
      <c r="E229" s="41"/>
      <c r="F229" s="241" t="s">
        <v>5068</v>
      </c>
      <c r="G229" s="41"/>
      <c r="H229" s="41"/>
      <c r="I229" s="242"/>
      <c r="J229" s="41"/>
      <c r="K229" s="41"/>
      <c r="L229" s="45"/>
      <c r="M229" s="243"/>
      <c r="N229" s="244"/>
      <c r="O229" s="92"/>
      <c r="P229" s="92"/>
      <c r="Q229" s="92"/>
      <c r="R229" s="92"/>
      <c r="S229" s="92"/>
      <c r="T229" s="93"/>
      <c r="U229" s="39"/>
      <c r="V229" s="39"/>
      <c r="W229" s="39"/>
      <c r="X229" s="39"/>
      <c r="Y229" s="39"/>
      <c r="Z229" s="39"/>
      <c r="AA229" s="39"/>
      <c r="AB229" s="39"/>
      <c r="AC229" s="39"/>
      <c r="AD229" s="39"/>
      <c r="AE229" s="39"/>
      <c r="AT229" s="18" t="s">
        <v>349</v>
      </c>
      <c r="AU229" s="18" t="s">
        <v>85</v>
      </c>
    </row>
    <row r="230" s="14" customFormat="1">
      <c r="A230" s="14"/>
      <c r="B230" s="263"/>
      <c r="C230" s="264"/>
      <c r="D230" s="240" t="s">
        <v>446</v>
      </c>
      <c r="E230" s="265" t="s">
        <v>1</v>
      </c>
      <c r="F230" s="266" t="s">
        <v>5069</v>
      </c>
      <c r="G230" s="264"/>
      <c r="H230" s="265" t="s">
        <v>1</v>
      </c>
      <c r="I230" s="267"/>
      <c r="J230" s="264"/>
      <c r="K230" s="264"/>
      <c r="L230" s="268"/>
      <c r="M230" s="269"/>
      <c r="N230" s="270"/>
      <c r="O230" s="270"/>
      <c r="P230" s="270"/>
      <c r="Q230" s="270"/>
      <c r="R230" s="270"/>
      <c r="S230" s="270"/>
      <c r="T230" s="271"/>
      <c r="U230" s="14"/>
      <c r="V230" s="14"/>
      <c r="W230" s="14"/>
      <c r="X230" s="14"/>
      <c r="Y230" s="14"/>
      <c r="Z230" s="14"/>
      <c r="AA230" s="14"/>
      <c r="AB230" s="14"/>
      <c r="AC230" s="14"/>
      <c r="AD230" s="14"/>
      <c r="AE230" s="14"/>
      <c r="AT230" s="272" t="s">
        <v>446</v>
      </c>
      <c r="AU230" s="272" t="s">
        <v>85</v>
      </c>
      <c r="AV230" s="14" t="s">
        <v>83</v>
      </c>
      <c r="AW230" s="14" t="s">
        <v>32</v>
      </c>
      <c r="AX230" s="14" t="s">
        <v>76</v>
      </c>
      <c r="AY230" s="272" t="s">
        <v>342</v>
      </c>
    </row>
    <row r="231" s="13" customFormat="1">
      <c r="A231" s="13"/>
      <c r="B231" s="252"/>
      <c r="C231" s="253"/>
      <c r="D231" s="240" t="s">
        <v>446</v>
      </c>
      <c r="E231" s="254" t="s">
        <v>1</v>
      </c>
      <c r="F231" s="255" t="s">
        <v>5685</v>
      </c>
      <c r="G231" s="253"/>
      <c r="H231" s="256">
        <v>9.6300000000000008</v>
      </c>
      <c r="I231" s="257"/>
      <c r="J231" s="253"/>
      <c r="K231" s="253"/>
      <c r="L231" s="258"/>
      <c r="M231" s="259"/>
      <c r="N231" s="260"/>
      <c r="O231" s="260"/>
      <c r="P231" s="260"/>
      <c r="Q231" s="260"/>
      <c r="R231" s="260"/>
      <c r="S231" s="260"/>
      <c r="T231" s="261"/>
      <c r="U231" s="13"/>
      <c r="V231" s="13"/>
      <c r="W231" s="13"/>
      <c r="X231" s="13"/>
      <c r="Y231" s="13"/>
      <c r="Z231" s="13"/>
      <c r="AA231" s="13"/>
      <c r="AB231" s="13"/>
      <c r="AC231" s="13"/>
      <c r="AD231" s="13"/>
      <c r="AE231" s="13"/>
      <c r="AT231" s="262" t="s">
        <v>446</v>
      </c>
      <c r="AU231" s="262" t="s">
        <v>85</v>
      </c>
      <c r="AV231" s="13" t="s">
        <v>85</v>
      </c>
      <c r="AW231" s="13" t="s">
        <v>32</v>
      </c>
      <c r="AX231" s="13" t="s">
        <v>76</v>
      </c>
      <c r="AY231" s="262" t="s">
        <v>342</v>
      </c>
    </row>
    <row r="232" s="13" customFormat="1">
      <c r="A232" s="13"/>
      <c r="B232" s="252"/>
      <c r="C232" s="253"/>
      <c r="D232" s="240" t="s">
        <v>446</v>
      </c>
      <c r="E232" s="254" t="s">
        <v>1</v>
      </c>
      <c r="F232" s="255" t="s">
        <v>5686</v>
      </c>
      <c r="G232" s="253"/>
      <c r="H232" s="256">
        <v>12.5</v>
      </c>
      <c r="I232" s="257"/>
      <c r="J232" s="253"/>
      <c r="K232" s="253"/>
      <c r="L232" s="258"/>
      <c r="M232" s="259"/>
      <c r="N232" s="260"/>
      <c r="O232" s="260"/>
      <c r="P232" s="260"/>
      <c r="Q232" s="260"/>
      <c r="R232" s="260"/>
      <c r="S232" s="260"/>
      <c r="T232" s="261"/>
      <c r="U232" s="13"/>
      <c r="V232" s="13"/>
      <c r="W232" s="13"/>
      <c r="X232" s="13"/>
      <c r="Y232" s="13"/>
      <c r="Z232" s="13"/>
      <c r="AA232" s="13"/>
      <c r="AB232" s="13"/>
      <c r="AC232" s="13"/>
      <c r="AD232" s="13"/>
      <c r="AE232" s="13"/>
      <c r="AT232" s="262" t="s">
        <v>446</v>
      </c>
      <c r="AU232" s="262" t="s">
        <v>85</v>
      </c>
      <c r="AV232" s="13" t="s">
        <v>85</v>
      </c>
      <c r="AW232" s="13" t="s">
        <v>32</v>
      </c>
      <c r="AX232" s="13" t="s">
        <v>76</v>
      </c>
      <c r="AY232" s="262" t="s">
        <v>342</v>
      </c>
    </row>
    <row r="233" s="16" customFormat="1">
      <c r="A233" s="16"/>
      <c r="B233" s="284"/>
      <c r="C233" s="285"/>
      <c r="D233" s="240" t="s">
        <v>446</v>
      </c>
      <c r="E233" s="286" t="s">
        <v>1</v>
      </c>
      <c r="F233" s="287" t="s">
        <v>500</v>
      </c>
      <c r="G233" s="285"/>
      <c r="H233" s="288">
        <v>22.129999999999999</v>
      </c>
      <c r="I233" s="289"/>
      <c r="J233" s="285"/>
      <c r="K233" s="285"/>
      <c r="L233" s="290"/>
      <c r="M233" s="291"/>
      <c r="N233" s="292"/>
      <c r="O233" s="292"/>
      <c r="P233" s="292"/>
      <c r="Q233" s="292"/>
      <c r="R233" s="292"/>
      <c r="S233" s="292"/>
      <c r="T233" s="293"/>
      <c r="U233" s="16"/>
      <c r="V233" s="16"/>
      <c r="W233" s="16"/>
      <c r="X233" s="16"/>
      <c r="Y233" s="16"/>
      <c r="Z233" s="16"/>
      <c r="AA233" s="16"/>
      <c r="AB233" s="16"/>
      <c r="AC233" s="16"/>
      <c r="AD233" s="16"/>
      <c r="AE233" s="16"/>
      <c r="AT233" s="294" t="s">
        <v>446</v>
      </c>
      <c r="AU233" s="294" t="s">
        <v>85</v>
      </c>
      <c r="AV233" s="16" t="s">
        <v>360</v>
      </c>
      <c r="AW233" s="16" t="s">
        <v>32</v>
      </c>
      <c r="AX233" s="16" t="s">
        <v>83</v>
      </c>
      <c r="AY233" s="294" t="s">
        <v>342</v>
      </c>
    </row>
    <row r="234" s="2" customFormat="1" ht="21.75" customHeight="1">
      <c r="A234" s="39"/>
      <c r="B234" s="40"/>
      <c r="C234" s="227" t="s">
        <v>710</v>
      </c>
      <c r="D234" s="227" t="s">
        <v>343</v>
      </c>
      <c r="E234" s="228" t="s">
        <v>5072</v>
      </c>
      <c r="F234" s="229" t="s">
        <v>5073</v>
      </c>
      <c r="G234" s="230" t="s">
        <v>562</v>
      </c>
      <c r="H234" s="231">
        <v>22.129999999999999</v>
      </c>
      <c r="I234" s="232"/>
      <c r="J234" s="233">
        <f>ROUND(I234*H234,2)</f>
        <v>0</v>
      </c>
      <c r="K234" s="229" t="s">
        <v>1</v>
      </c>
      <c r="L234" s="45"/>
      <c r="M234" s="234" t="s">
        <v>1</v>
      </c>
      <c r="N234" s="235" t="s">
        <v>41</v>
      </c>
      <c r="O234" s="92"/>
      <c r="P234" s="236">
        <f>O234*H234</f>
        <v>0</v>
      </c>
      <c r="Q234" s="236">
        <v>0</v>
      </c>
      <c r="R234" s="236">
        <f>Q234*H234</f>
        <v>0</v>
      </c>
      <c r="S234" s="236">
        <v>0</v>
      </c>
      <c r="T234" s="237">
        <f>S234*H234</f>
        <v>0</v>
      </c>
      <c r="U234" s="39"/>
      <c r="V234" s="39"/>
      <c r="W234" s="39"/>
      <c r="X234" s="39"/>
      <c r="Y234" s="39"/>
      <c r="Z234" s="39"/>
      <c r="AA234" s="39"/>
      <c r="AB234" s="39"/>
      <c r="AC234" s="39"/>
      <c r="AD234" s="39"/>
      <c r="AE234" s="39"/>
      <c r="AR234" s="238" t="s">
        <v>360</v>
      </c>
      <c r="AT234" s="238" t="s">
        <v>343</v>
      </c>
      <c r="AU234" s="238" t="s">
        <v>85</v>
      </c>
      <c r="AY234" s="18" t="s">
        <v>342</v>
      </c>
      <c r="BE234" s="239">
        <f>IF(N234="základní",J234,0)</f>
        <v>0</v>
      </c>
      <c r="BF234" s="239">
        <f>IF(N234="snížená",J234,0)</f>
        <v>0</v>
      </c>
      <c r="BG234" s="239">
        <f>IF(N234="zákl. přenesená",J234,0)</f>
        <v>0</v>
      </c>
      <c r="BH234" s="239">
        <f>IF(N234="sníž. přenesená",J234,0)</f>
        <v>0</v>
      </c>
      <c r="BI234" s="239">
        <f>IF(N234="nulová",J234,0)</f>
        <v>0</v>
      </c>
      <c r="BJ234" s="18" t="s">
        <v>83</v>
      </c>
      <c r="BK234" s="239">
        <f>ROUND(I234*H234,2)</f>
        <v>0</v>
      </c>
      <c r="BL234" s="18" t="s">
        <v>360</v>
      </c>
      <c r="BM234" s="238" t="s">
        <v>5687</v>
      </c>
    </row>
    <row r="235" s="2" customFormat="1">
      <c r="A235" s="39"/>
      <c r="B235" s="40"/>
      <c r="C235" s="41"/>
      <c r="D235" s="240" t="s">
        <v>349</v>
      </c>
      <c r="E235" s="41"/>
      <c r="F235" s="241" t="s">
        <v>5073</v>
      </c>
      <c r="G235" s="41"/>
      <c r="H235" s="41"/>
      <c r="I235" s="242"/>
      <c r="J235" s="41"/>
      <c r="K235" s="41"/>
      <c r="L235" s="45"/>
      <c r="M235" s="243"/>
      <c r="N235" s="244"/>
      <c r="O235" s="92"/>
      <c r="P235" s="92"/>
      <c r="Q235" s="92"/>
      <c r="R235" s="92"/>
      <c r="S235" s="92"/>
      <c r="T235" s="93"/>
      <c r="U235" s="39"/>
      <c r="V235" s="39"/>
      <c r="W235" s="39"/>
      <c r="X235" s="39"/>
      <c r="Y235" s="39"/>
      <c r="Z235" s="39"/>
      <c r="AA235" s="39"/>
      <c r="AB235" s="39"/>
      <c r="AC235" s="39"/>
      <c r="AD235" s="39"/>
      <c r="AE235" s="39"/>
      <c r="AT235" s="18" t="s">
        <v>349</v>
      </c>
      <c r="AU235" s="18" t="s">
        <v>85</v>
      </c>
    </row>
    <row r="236" s="13" customFormat="1">
      <c r="A236" s="13"/>
      <c r="B236" s="252"/>
      <c r="C236" s="253"/>
      <c r="D236" s="240" t="s">
        <v>446</v>
      </c>
      <c r="E236" s="254" t="s">
        <v>1</v>
      </c>
      <c r="F236" s="255" t="s">
        <v>5688</v>
      </c>
      <c r="G236" s="253"/>
      <c r="H236" s="256">
        <v>22.129999999999999</v>
      </c>
      <c r="I236" s="257"/>
      <c r="J236" s="253"/>
      <c r="K236" s="253"/>
      <c r="L236" s="258"/>
      <c r="M236" s="259"/>
      <c r="N236" s="260"/>
      <c r="O236" s="260"/>
      <c r="P236" s="260"/>
      <c r="Q236" s="260"/>
      <c r="R236" s="260"/>
      <c r="S236" s="260"/>
      <c r="T236" s="261"/>
      <c r="U236" s="13"/>
      <c r="V236" s="13"/>
      <c r="W236" s="13"/>
      <c r="X236" s="13"/>
      <c r="Y236" s="13"/>
      <c r="Z236" s="13"/>
      <c r="AA236" s="13"/>
      <c r="AB236" s="13"/>
      <c r="AC236" s="13"/>
      <c r="AD236" s="13"/>
      <c r="AE236" s="13"/>
      <c r="AT236" s="262" t="s">
        <v>446</v>
      </c>
      <c r="AU236" s="262" t="s">
        <v>85</v>
      </c>
      <c r="AV236" s="13" t="s">
        <v>85</v>
      </c>
      <c r="AW236" s="13" t="s">
        <v>32</v>
      </c>
      <c r="AX236" s="13" t="s">
        <v>83</v>
      </c>
      <c r="AY236" s="262" t="s">
        <v>342</v>
      </c>
    </row>
    <row r="237" s="12" customFormat="1" ht="22.8" customHeight="1">
      <c r="A237" s="12"/>
      <c r="B237" s="213"/>
      <c r="C237" s="214"/>
      <c r="D237" s="215" t="s">
        <v>75</v>
      </c>
      <c r="E237" s="246" t="s">
        <v>458</v>
      </c>
      <c r="F237" s="246" t="s">
        <v>459</v>
      </c>
      <c r="G237" s="214"/>
      <c r="H237" s="214"/>
      <c r="I237" s="217"/>
      <c r="J237" s="247">
        <f>BK237</f>
        <v>0</v>
      </c>
      <c r="K237" s="214"/>
      <c r="L237" s="219"/>
      <c r="M237" s="220"/>
      <c r="N237" s="221"/>
      <c r="O237" s="221"/>
      <c r="P237" s="222">
        <f>SUM(P238:P239)</f>
        <v>0</v>
      </c>
      <c r="Q237" s="221"/>
      <c r="R237" s="222">
        <f>SUM(R238:R239)</f>
        <v>0</v>
      </c>
      <c r="S237" s="221"/>
      <c r="T237" s="223">
        <f>SUM(T238:T239)</f>
        <v>0</v>
      </c>
      <c r="U237" s="12"/>
      <c r="V237" s="12"/>
      <c r="W237" s="12"/>
      <c r="X237" s="12"/>
      <c r="Y237" s="12"/>
      <c r="Z237" s="12"/>
      <c r="AA237" s="12"/>
      <c r="AB237" s="12"/>
      <c r="AC237" s="12"/>
      <c r="AD237" s="12"/>
      <c r="AE237" s="12"/>
      <c r="AR237" s="224" t="s">
        <v>83</v>
      </c>
      <c r="AT237" s="225" t="s">
        <v>75</v>
      </c>
      <c r="AU237" s="225" t="s">
        <v>83</v>
      </c>
      <c r="AY237" s="224" t="s">
        <v>342</v>
      </c>
      <c r="BK237" s="226">
        <f>SUM(BK238:BK239)</f>
        <v>0</v>
      </c>
    </row>
    <row r="238" s="2" customFormat="1" ht="16.5" customHeight="1">
      <c r="A238" s="39"/>
      <c r="B238" s="40"/>
      <c r="C238" s="227" t="s">
        <v>717</v>
      </c>
      <c r="D238" s="227" t="s">
        <v>343</v>
      </c>
      <c r="E238" s="228" t="s">
        <v>460</v>
      </c>
      <c r="F238" s="229" t="s">
        <v>461</v>
      </c>
      <c r="G238" s="230" t="s">
        <v>462</v>
      </c>
      <c r="H238" s="231">
        <v>1.7529999999999999</v>
      </c>
      <c r="I238" s="232"/>
      <c r="J238" s="233">
        <f>ROUND(I238*H238,2)</f>
        <v>0</v>
      </c>
      <c r="K238" s="229" t="s">
        <v>443</v>
      </c>
      <c r="L238" s="45"/>
      <c r="M238" s="234" t="s">
        <v>1</v>
      </c>
      <c r="N238" s="235" t="s">
        <v>41</v>
      </c>
      <c r="O238" s="92"/>
      <c r="P238" s="236">
        <f>O238*H238</f>
        <v>0</v>
      </c>
      <c r="Q238" s="236">
        <v>0</v>
      </c>
      <c r="R238" s="236">
        <f>Q238*H238</f>
        <v>0</v>
      </c>
      <c r="S238" s="236">
        <v>0</v>
      </c>
      <c r="T238" s="237">
        <f>S238*H238</f>
        <v>0</v>
      </c>
      <c r="U238" s="39"/>
      <c r="V238" s="39"/>
      <c r="W238" s="39"/>
      <c r="X238" s="39"/>
      <c r="Y238" s="39"/>
      <c r="Z238" s="39"/>
      <c r="AA238" s="39"/>
      <c r="AB238" s="39"/>
      <c r="AC238" s="39"/>
      <c r="AD238" s="39"/>
      <c r="AE238" s="39"/>
      <c r="AR238" s="238" t="s">
        <v>360</v>
      </c>
      <c r="AT238" s="238" t="s">
        <v>343</v>
      </c>
      <c r="AU238" s="238" t="s">
        <v>85</v>
      </c>
      <c r="AY238" s="18" t="s">
        <v>342</v>
      </c>
      <c r="BE238" s="239">
        <f>IF(N238="základní",J238,0)</f>
        <v>0</v>
      </c>
      <c r="BF238" s="239">
        <f>IF(N238="snížená",J238,0)</f>
        <v>0</v>
      </c>
      <c r="BG238" s="239">
        <f>IF(N238="zákl. přenesená",J238,0)</f>
        <v>0</v>
      </c>
      <c r="BH238" s="239">
        <f>IF(N238="sníž. přenesená",J238,0)</f>
        <v>0</v>
      </c>
      <c r="BI238" s="239">
        <f>IF(N238="nulová",J238,0)</f>
        <v>0</v>
      </c>
      <c r="BJ238" s="18" t="s">
        <v>83</v>
      </c>
      <c r="BK238" s="239">
        <f>ROUND(I238*H238,2)</f>
        <v>0</v>
      </c>
      <c r="BL238" s="18" t="s">
        <v>360</v>
      </c>
      <c r="BM238" s="238" t="s">
        <v>5689</v>
      </c>
    </row>
    <row r="239" s="2" customFormat="1">
      <c r="A239" s="39"/>
      <c r="B239" s="40"/>
      <c r="C239" s="41"/>
      <c r="D239" s="240" t="s">
        <v>349</v>
      </c>
      <c r="E239" s="41"/>
      <c r="F239" s="241" t="s">
        <v>464</v>
      </c>
      <c r="G239" s="41"/>
      <c r="H239" s="41"/>
      <c r="I239" s="242"/>
      <c r="J239" s="41"/>
      <c r="K239" s="41"/>
      <c r="L239" s="45"/>
      <c r="M239" s="248"/>
      <c r="N239" s="249"/>
      <c r="O239" s="250"/>
      <c r="P239" s="250"/>
      <c r="Q239" s="250"/>
      <c r="R239" s="250"/>
      <c r="S239" s="250"/>
      <c r="T239" s="251"/>
      <c r="U239" s="39"/>
      <c r="V239" s="39"/>
      <c r="W239" s="39"/>
      <c r="X239" s="39"/>
      <c r="Y239" s="39"/>
      <c r="Z239" s="39"/>
      <c r="AA239" s="39"/>
      <c r="AB239" s="39"/>
      <c r="AC239" s="39"/>
      <c r="AD239" s="39"/>
      <c r="AE239" s="39"/>
      <c r="AT239" s="18" t="s">
        <v>349</v>
      </c>
      <c r="AU239" s="18" t="s">
        <v>85</v>
      </c>
    </row>
    <row r="240" s="2" customFormat="1" ht="6.96" customHeight="1">
      <c r="A240" s="39"/>
      <c r="B240" s="67"/>
      <c r="C240" s="68"/>
      <c r="D240" s="68"/>
      <c r="E240" s="68"/>
      <c r="F240" s="68"/>
      <c r="G240" s="68"/>
      <c r="H240" s="68"/>
      <c r="I240" s="68"/>
      <c r="J240" s="68"/>
      <c r="K240" s="68"/>
      <c r="L240" s="45"/>
      <c r="M240" s="39"/>
      <c r="O240" s="39"/>
      <c r="P240" s="39"/>
      <c r="Q240" s="39"/>
      <c r="R240" s="39"/>
      <c r="S240" s="39"/>
      <c r="T240" s="39"/>
      <c r="U240" s="39"/>
      <c r="V240" s="39"/>
      <c r="W240" s="39"/>
      <c r="X240" s="39"/>
      <c r="Y240" s="39"/>
      <c r="Z240" s="39"/>
      <c r="AA240" s="39"/>
      <c r="AB240" s="39"/>
      <c r="AC240" s="39"/>
      <c r="AD240" s="39"/>
      <c r="AE240" s="39"/>
    </row>
  </sheetData>
  <sheetProtection sheet="1" autoFilter="0" formatColumns="0" formatRows="0" objects="1" scenarios="1" spinCount="100000" saltValue="HYU2ap78Zx1964i5DVrg3zdEFCUVeV6JTHD17umdwOKSxKP8VJFjLO98B3dmqCLimV6cmvBnY3CfW5U/8hLSWw==" hashValue="euncD/4m4jHmOzUNTK7x1bjyiYHJNJO4gv09suPOxsrXJHjSsOgEsNGllC7nyf0q9l3ZZ6lCssist/MjkVvuBg==" algorithmName="SHA-512" password="CC35"/>
  <autoFilter ref="C126:K239"/>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270</v>
      </c>
    </row>
    <row r="3" s="1" customFormat="1" ht="6.96" customHeight="1">
      <c r="B3" s="148"/>
      <c r="C3" s="149"/>
      <c r="D3" s="149"/>
      <c r="E3" s="149"/>
      <c r="F3" s="149"/>
      <c r="G3" s="149"/>
      <c r="H3" s="149"/>
      <c r="I3" s="149"/>
      <c r="J3" s="149"/>
      <c r="K3" s="149"/>
      <c r="L3" s="21"/>
      <c r="AT3" s="18" t="s">
        <v>85</v>
      </c>
    </row>
    <row r="4" s="1" customFormat="1" ht="24.96" customHeight="1">
      <c r="B4" s="21"/>
      <c r="D4" s="150" t="s">
        <v>309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II/610 TUŘICE - KBEL (BENÁTKY NAD JIZEROU, PRŮTAH)</v>
      </c>
      <c r="F7" s="152"/>
      <c r="G7" s="152"/>
      <c r="H7" s="152"/>
      <c r="L7" s="21"/>
    </row>
    <row r="8">
      <c r="B8" s="21"/>
      <c r="D8" s="152" t="s">
        <v>310</v>
      </c>
      <c r="L8" s="21"/>
    </row>
    <row r="9" s="1" customFormat="1" ht="16.5" customHeight="1">
      <c r="B9" s="21"/>
      <c r="E9" s="153" t="s">
        <v>5690</v>
      </c>
      <c r="F9" s="1"/>
      <c r="G9" s="1"/>
      <c r="H9" s="1"/>
      <c r="L9" s="21"/>
    </row>
    <row r="10" s="1" customFormat="1" ht="12" customHeight="1">
      <c r="B10" s="21"/>
      <c r="D10" s="152" t="s">
        <v>312</v>
      </c>
      <c r="L10" s="21"/>
    </row>
    <row r="11" s="2" customFormat="1" ht="16.5" customHeight="1">
      <c r="A11" s="39"/>
      <c r="B11" s="45"/>
      <c r="C11" s="39"/>
      <c r="D11" s="39"/>
      <c r="E11" s="154" t="s">
        <v>5691</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314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5692</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5693</v>
      </c>
      <c r="G16" s="39"/>
      <c r="H16" s="39"/>
      <c r="I16" s="152" t="s">
        <v>22</v>
      </c>
      <c r="J16" s="156" t="str">
        <f>'Rekapitulace stavby'!AN8</f>
        <v>15. 12. 2023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5694</v>
      </c>
      <c r="F19" s="39"/>
      <c r="G19" s="39"/>
      <c r="H19" s="39"/>
      <c r="I19" s="152"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36</v>
      </c>
      <c r="E34" s="39"/>
      <c r="F34" s="39"/>
      <c r="G34" s="39"/>
      <c r="H34" s="39"/>
      <c r="I34" s="39"/>
      <c r="J34" s="163">
        <f>ROUND(J130,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38</v>
      </c>
      <c r="G36" s="39"/>
      <c r="H36" s="39"/>
      <c r="I36" s="164" t="s">
        <v>37</v>
      </c>
      <c r="J36" s="164" t="s">
        <v>39</v>
      </c>
      <c r="K36" s="39"/>
      <c r="L36" s="64"/>
      <c r="S36" s="39"/>
      <c r="T36" s="39"/>
      <c r="U36" s="39"/>
      <c r="V36" s="39"/>
      <c r="W36" s="39"/>
      <c r="X36" s="39"/>
      <c r="Y36" s="39"/>
      <c r="Z36" s="39"/>
      <c r="AA36" s="39"/>
      <c r="AB36" s="39"/>
      <c r="AC36" s="39"/>
      <c r="AD36" s="39"/>
      <c r="AE36" s="39"/>
    </row>
    <row r="37" s="2" customFormat="1" ht="14.4" customHeight="1">
      <c r="A37" s="39"/>
      <c r="B37" s="45"/>
      <c r="C37" s="39"/>
      <c r="D37" s="154" t="s">
        <v>40</v>
      </c>
      <c r="E37" s="152" t="s">
        <v>41</v>
      </c>
      <c r="F37" s="165">
        <f>ROUND((SUM(BE130:BE198)),  2)</f>
        <v>0</v>
      </c>
      <c r="G37" s="39"/>
      <c r="H37" s="39"/>
      <c r="I37" s="166">
        <v>0.20999999999999999</v>
      </c>
      <c r="J37" s="165">
        <f>ROUND(((SUM(BE130:BE198))*I37),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ROUND((SUM(BF130:BF198)),  2)</f>
        <v>0</v>
      </c>
      <c r="G38" s="39"/>
      <c r="H38" s="39"/>
      <c r="I38" s="166">
        <v>0.14999999999999999</v>
      </c>
      <c r="J38" s="165">
        <f>ROUND(((SUM(BF130:BF198))*I38),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ROUND((SUM(BG130:BG198)),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ROUND((SUM(BH130:BH198)),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ROUND((SUM(BI130:BI198)),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316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II/610 TUŘICE - KBEL (BENÁTKY NAD JIZEROU, PRŮTAH)</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310</v>
      </c>
      <c r="D86" s="23"/>
      <c r="E86" s="23"/>
      <c r="F86" s="23"/>
      <c r="G86" s="23"/>
      <c r="H86" s="23"/>
      <c r="I86" s="23"/>
      <c r="J86" s="23"/>
      <c r="K86" s="23"/>
      <c r="L86" s="21"/>
    </row>
    <row r="87" s="1" customFormat="1" ht="16.5" customHeight="1">
      <c r="B87" s="22"/>
      <c r="C87" s="23"/>
      <c r="D87" s="23"/>
      <c r="E87" s="185" t="s">
        <v>5690</v>
      </c>
      <c r="F87" s="23"/>
      <c r="G87" s="23"/>
      <c r="H87" s="23"/>
      <c r="I87" s="23"/>
      <c r="J87" s="23"/>
      <c r="K87" s="23"/>
      <c r="L87" s="21"/>
    </row>
    <row r="88" s="1" customFormat="1" ht="12" customHeight="1">
      <c r="B88" s="22"/>
      <c r="C88" s="33" t="s">
        <v>312</v>
      </c>
      <c r="D88" s="23"/>
      <c r="E88" s="23"/>
      <c r="F88" s="23"/>
      <c r="G88" s="23"/>
      <c r="H88" s="23"/>
      <c r="I88" s="23"/>
      <c r="J88" s="23"/>
      <c r="K88" s="23"/>
      <c r="L88" s="21"/>
    </row>
    <row r="89" s="2" customFormat="1" ht="16.5" customHeight="1">
      <c r="A89" s="39"/>
      <c r="B89" s="40"/>
      <c r="C89" s="41"/>
      <c r="D89" s="41"/>
      <c r="E89" s="186" t="s">
        <v>5691</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314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000.C - Vedlejší a ostatní náklady</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Benátky nad Jizerou</v>
      </c>
      <c r="G93" s="41"/>
      <c r="H93" s="41"/>
      <c r="I93" s="33" t="s">
        <v>22</v>
      </c>
      <c r="J93" s="80" t="str">
        <f>IF(J16="","",J16)</f>
        <v>15. 12. 2023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Vodovody a kanalizace Mladá Boleslav, a.s.</v>
      </c>
      <c r="G95" s="41"/>
      <c r="H95" s="41"/>
      <c r="I95" s="33" t="s">
        <v>30</v>
      </c>
      <c r="J95" s="37" t="str">
        <f>E25</f>
        <v>Valbek spol.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317</v>
      </c>
      <c r="D98" s="188"/>
      <c r="E98" s="188"/>
      <c r="F98" s="188"/>
      <c r="G98" s="188"/>
      <c r="H98" s="188"/>
      <c r="I98" s="188"/>
      <c r="J98" s="189" t="s">
        <v>318</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319</v>
      </c>
      <c r="D100" s="41"/>
      <c r="E100" s="41"/>
      <c r="F100" s="41"/>
      <c r="G100" s="41"/>
      <c r="H100" s="41"/>
      <c r="I100" s="41"/>
      <c r="J100" s="111">
        <f>J130</f>
        <v>0</v>
      </c>
      <c r="K100" s="41"/>
      <c r="L100" s="64"/>
      <c r="S100" s="39"/>
      <c r="T100" s="39"/>
      <c r="U100" s="39"/>
      <c r="V100" s="39"/>
      <c r="W100" s="39"/>
      <c r="X100" s="39"/>
      <c r="Y100" s="39"/>
      <c r="Z100" s="39"/>
      <c r="AA100" s="39"/>
      <c r="AB100" s="39"/>
      <c r="AC100" s="39"/>
      <c r="AD100" s="39"/>
      <c r="AE100" s="39"/>
      <c r="AU100" s="18" t="s">
        <v>320</v>
      </c>
    </row>
    <row r="101" s="9" customFormat="1" ht="24.96" customHeight="1">
      <c r="A101" s="9"/>
      <c r="B101" s="191"/>
      <c r="C101" s="192"/>
      <c r="D101" s="193" t="s">
        <v>321</v>
      </c>
      <c r="E101" s="194"/>
      <c r="F101" s="194"/>
      <c r="G101" s="194"/>
      <c r="H101" s="194"/>
      <c r="I101" s="194"/>
      <c r="J101" s="195">
        <f>J131</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322</v>
      </c>
      <c r="E102" s="199"/>
      <c r="F102" s="199"/>
      <c r="G102" s="199"/>
      <c r="H102" s="199"/>
      <c r="I102" s="199"/>
      <c r="J102" s="200">
        <f>J138</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323</v>
      </c>
      <c r="E103" s="199"/>
      <c r="F103" s="199"/>
      <c r="G103" s="199"/>
      <c r="H103" s="199"/>
      <c r="I103" s="199"/>
      <c r="J103" s="200">
        <f>J160</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324</v>
      </c>
      <c r="E104" s="199"/>
      <c r="F104" s="199"/>
      <c r="G104" s="199"/>
      <c r="H104" s="199"/>
      <c r="I104" s="199"/>
      <c r="J104" s="200">
        <f>J170</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1802</v>
      </c>
      <c r="E105" s="199"/>
      <c r="F105" s="199"/>
      <c r="G105" s="199"/>
      <c r="H105" s="199"/>
      <c r="I105" s="199"/>
      <c r="J105" s="200">
        <f>J177</f>
        <v>0</v>
      </c>
      <c r="K105" s="133"/>
      <c r="L105" s="201"/>
      <c r="S105" s="10"/>
      <c r="T105" s="10"/>
      <c r="U105" s="10"/>
      <c r="V105" s="10"/>
      <c r="W105" s="10"/>
      <c r="X105" s="10"/>
      <c r="Y105" s="10"/>
      <c r="Z105" s="10"/>
      <c r="AA105" s="10"/>
      <c r="AB105" s="10"/>
      <c r="AC105" s="10"/>
      <c r="AD105" s="10"/>
      <c r="AE105" s="10"/>
    </row>
    <row r="106" s="10" customFormat="1" ht="19.92" customHeight="1">
      <c r="A106" s="10"/>
      <c r="B106" s="197"/>
      <c r="C106" s="133"/>
      <c r="D106" s="198" t="s">
        <v>325</v>
      </c>
      <c r="E106" s="199"/>
      <c r="F106" s="199"/>
      <c r="G106" s="199"/>
      <c r="H106" s="199"/>
      <c r="I106" s="199"/>
      <c r="J106" s="200">
        <f>J180</f>
        <v>0</v>
      </c>
      <c r="K106" s="133"/>
      <c r="L106" s="201"/>
      <c r="S106" s="10"/>
      <c r="T106" s="10"/>
      <c r="U106" s="10"/>
      <c r="V106" s="10"/>
      <c r="W106" s="10"/>
      <c r="X106" s="10"/>
      <c r="Y106" s="10"/>
      <c r="Z106" s="10"/>
      <c r="AA106" s="10"/>
      <c r="AB106" s="10"/>
      <c r="AC106" s="10"/>
      <c r="AD106" s="10"/>
      <c r="AE106" s="10"/>
    </row>
    <row r="107" s="2" customFormat="1" ht="21.84"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67"/>
      <c r="C108" s="68"/>
      <c r="D108" s="68"/>
      <c r="E108" s="68"/>
      <c r="F108" s="68"/>
      <c r="G108" s="68"/>
      <c r="H108" s="68"/>
      <c r="I108" s="68"/>
      <c r="J108" s="68"/>
      <c r="K108" s="68"/>
      <c r="L108" s="64"/>
      <c r="S108" s="39"/>
      <c r="T108" s="39"/>
      <c r="U108" s="39"/>
      <c r="V108" s="39"/>
      <c r="W108" s="39"/>
      <c r="X108" s="39"/>
      <c r="Y108" s="39"/>
      <c r="Z108" s="39"/>
      <c r="AA108" s="39"/>
      <c r="AB108" s="39"/>
      <c r="AC108" s="39"/>
      <c r="AD108" s="39"/>
      <c r="AE108" s="39"/>
    </row>
    <row r="112" s="2" customFormat="1" ht="6.96" customHeight="1">
      <c r="A112" s="39"/>
      <c r="B112" s="69"/>
      <c r="C112" s="70"/>
      <c r="D112" s="70"/>
      <c r="E112" s="70"/>
      <c r="F112" s="70"/>
      <c r="G112" s="70"/>
      <c r="H112" s="70"/>
      <c r="I112" s="70"/>
      <c r="J112" s="70"/>
      <c r="K112" s="70"/>
      <c r="L112" s="64"/>
      <c r="S112" s="39"/>
      <c r="T112" s="39"/>
      <c r="U112" s="39"/>
      <c r="V112" s="39"/>
      <c r="W112" s="39"/>
      <c r="X112" s="39"/>
      <c r="Y112" s="39"/>
      <c r="Z112" s="39"/>
      <c r="AA112" s="39"/>
      <c r="AB112" s="39"/>
      <c r="AC112" s="39"/>
      <c r="AD112" s="39"/>
      <c r="AE112" s="39"/>
    </row>
    <row r="113" s="2" customFormat="1" ht="24.96" customHeight="1">
      <c r="A113" s="39"/>
      <c r="B113" s="40"/>
      <c r="C113" s="24" t="s">
        <v>326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16</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185" t="str">
        <f>E7</f>
        <v>II/610 TUŘICE - KBEL (BENÁTKY NAD JIZEROU, PRŮTAH)</v>
      </c>
      <c r="F116" s="33"/>
      <c r="G116" s="33"/>
      <c r="H116" s="33"/>
      <c r="I116" s="41"/>
      <c r="J116" s="41"/>
      <c r="K116" s="41"/>
      <c r="L116" s="64"/>
      <c r="S116" s="39"/>
      <c r="T116" s="39"/>
      <c r="U116" s="39"/>
      <c r="V116" s="39"/>
      <c r="W116" s="39"/>
      <c r="X116" s="39"/>
      <c r="Y116" s="39"/>
      <c r="Z116" s="39"/>
      <c r="AA116" s="39"/>
      <c r="AB116" s="39"/>
      <c r="AC116" s="39"/>
      <c r="AD116" s="39"/>
      <c r="AE116" s="39"/>
    </row>
    <row r="117" s="1" customFormat="1" ht="12" customHeight="1">
      <c r="B117" s="22"/>
      <c r="C117" s="33" t="s">
        <v>310</v>
      </c>
      <c r="D117" s="23"/>
      <c r="E117" s="23"/>
      <c r="F117" s="23"/>
      <c r="G117" s="23"/>
      <c r="H117" s="23"/>
      <c r="I117" s="23"/>
      <c r="J117" s="23"/>
      <c r="K117" s="23"/>
      <c r="L117" s="21"/>
    </row>
    <row r="118" s="1" customFormat="1" ht="16.5" customHeight="1">
      <c r="B118" s="22"/>
      <c r="C118" s="23"/>
      <c r="D118" s="23"/>
      <c r="E118" s="185" t="s">
        <v>5690</v>
      </c>
      <c r="F118" s="23"/>
      <c r="G118" s="23"/>
      <c r="H118" s="23"/>
      <c r="I118" s="23"/>
      <c r="J118" s="23"/>
      <c r="K118" s="23"/>
      <c r="L118" s="21"/>
    </row>
    <row r="119" s="1" customFormat="1" ht="12" customHeight="1">
      <c r="B119" s="22"/>
      <c r="C119" s="33" t="s">
        <v>312</v>
      </c>
      <c r="D119" s="23"/>
      <c r="E119" s="23"/>
      <c r="F119" s="23"/>
      <c r="G119" s="23"/>
      <c r="H119" s="23"/>
      <c r="I119" s="23"/>
      <c r="J119" s="23"/>
      <c r="K119" s="23"/>
      <c r="L119" s="21"/>
    </row>
    <row r="120" s="2" customFormat="1" ht="16.5" customHeight="1">
      <c r="A120" s="39"/>
      <c r="B120" s="40"/>
      <c r="C120" s="41"/>
      <c r="D120" s="41"/>
      <c r="E120" s="186" t="s">
        <v>5691</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314</v>
      </c>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6.5" customHeight="1">
      <c r="A122" s="39"/>
      <c r="B122" s="40"/>
      <c r="C122" s="41"/>
      <c r="D122" s="41"/>
      <c r="E122" s="77" t="str">
        <f>E13</f>
        <v>000.C - Vedlejší a ostatní náklady</v>
      </c>
      <c r="F122" s="41"/>
      <c r="G122" s="41"/>
      <c r="H122" s="41"/>
      <c r="I122" s="41"/>
      <c r="J122" s="41"/>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2" customHeight="1">
      <c r="A124" s="39"/>
      <c r="B124" s="40"/>
      <c r="C124" s="33" t="s">
        <v>20</v>
      </c>
      <c r="D124" s="41"/>
      <c r="E124" s="41"/>
      <c r="F124" s="28" t="str">
        <f>F16</f>
        <v>Benátky nad Jizerou</v>
      </c>
      <c r="G124" s="41"/>
      <c r="H124" s="41"/>
      <c r="I124" s="33" t="s">
        <v>22</v>
      </c>
      <c r="J124" s="80" t="str">
        <f>IF(J16="","",J16)</f>
        <v>15. 12. 2023</v>
      </c>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5.15" customHeight="1">
      <c r="A126" s="39"/>
      <c r="B126" s="40"/>
      <c r="C126" s="33" t="s">
        <v>24</v>
      </c>
      <c r="D126" s="41"/>
      <c r="E126" s="41"/>
      <c r="F126" s="28" t="str">
        <f>E19</f>
        <v>Vodovody a kanalizace Mladá Boleslav, a.s.</v>
      </c>
      <c r="G126" s="41"/>
      <c r="H126" s="41"/>
      <c r="I126" s="33" t="s">
        <v>30</v>
      </c>
      <c r="J126" s="37" t="str">
        <f>E25</f>
        <v>Valbek spol. s.r.o.</v>
      </c>
      <c r="K126" s="41"/>
      <c r="L126" s="64"/>
      <c r="S126" s="39"/>
      <c r="T126" s="39"/>
      <c r="U126" s="39"/>
      <c r="V126" s="39"/>
      <c r="W126" s="39"/>
      <c r="X126" s="39"/>
      <c r="Y126" s="39"/>
      <c r="Z126" s="39"/>
      <c r="AA126" s="39"/>
      <c r="AB126" s="39"/>
      <c r="AC126" s="39"/>
      <c r="AD126" s="39"/>
      <c r="AE126" s="39"/>
    </row>
    <row r="127" s="2" customFormat="1" ht="15.15" customHeight="1">
      <c r="A127" s="39"/>
      <c r="B127" s="40"/>
      <c r="C127" s="33" t="s">
        <v>28</v>
      </c>
      <c r="D127" s="41"/>
      <c r="E127" s="41"/>
      <c r="F127" s="28" t="str">
        <f>IF(E22="","",E22)</f>
        <v>Vyplň údaj</v>
      </c>
      <c r="G127" s="41"/>
      <c r="H127" s="41"/>
      <c r="I127" s="33" t="s">
        <v>33</v>
      </c>
      <c r="J127" s="37" t="str">
        <f>E28</f>
        <v xml:space="preserve"> </v>
      </c>
      <c r="K127" s="41"/>
      <c r="L127" s="64"/>
      <c r="S127" s="39"/>
      <c r="T127" s="39"/>
      <c r="U127" s="39"/>
      <c r="V127" s="39"/>
      <c r="W127" s="39"/>
      <c r="X127" s="39"/>
      <c r="Y127" s="39"/>
      <c r="Z127" s="39"/>
      <c r="AA127" s="39"/>
      <c r="AB127" s="39"/>
      <c r="AC127" s="39"/>
      <c r="AD127" s="39"/>
      <c r="AE127" s="39"/>
    </row>
    <row r="128" s="2" customFormat="1" ht="10.32"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11" customFormat="1" ht="29.28" customHeight="1">
      <c r="A129" s="202"/>
      <c r="B129" s="203"/>
      <c r="C129" s="204" t="s">
        <v>327</v>
      </c>
      <c r="D129" s="205" t="s">
        <v>61</v>
      </c>
      <c r="E129" s="205" t="s">
        <v>57</v>
      </c>
      <c r="F129" s="205" t="s">
        <v>58</v>
      </c>
      <c r="G129" s="205" t="s">
        <v>328</v>
      </c>
      <c r="H129" s="205" t="s">
        <v>329</v>
      </c>
      <c r="I129" s="205" t="s">
        <v>330</v>
      </c>
      <c r="J129" s="205" t="s">
        <v>318</v>
      </c>
      <c r="K129" s="206" t="s">
        <v>331</v>
      </c>
      <c r="L129" s="207"/>
      <c r="M129" s="101" t="s">
        <v>1</v>
      </c>
      <c r="N129" s="102" t="s">
        <v>40</v>
      </c>
      <c r="O129" s="102" t="s">
        <v>332</v>
      </c>
      <c r="P129" s="102" t="s">
        <v>333</v>
      </c>
      <c r="Q129" s="102" t="s">
        <v>334</v>
      </c>
      <c r="R129" s="102" t="s">
        <v>335</v>
      </c>
      <c r="S129" s="102" t="s">
        <v>336</v>
      </c>
      <c r="T129" s="103" t="s">
        <v>337</v>
      </c>
      <c r="U129" s="202"/>
      <c r="V129" s="202"/>
      <c r="W129" s="202"/>
      <c r="X129" s="202"/>
      <c r="Y129" s="202"/>
      <c r="Z129" s="202"/>
      <c r="AA129" s="202"/>
      <c r="AB129" s="202"/>
      <c r="AC129" s="202"/>
      <c r="AD129" s="202"/>
      <c r="AE129" s="202"/>
    </row>
    <row r="130" s="2" customFormat="1" ht="22.8" customHeight="1">
      <c r="A130" s="39"/>
      <c r="B130" s="40"/>
      <c r="C130" s="108" t="s">
        <v>338</v>
      </c>
      <c r="D130" s="41"/>
      <c r="E130" s="41"/>
      <c r="F130" s="41"/>
      <c r="G130" s="41"/>
      <c r="H130" s="41"/>
      <c r="I130" s="41"/>
      <c r="J130" s="208">
        <f>BK130</f>
        <v>0</v>
      </c>
      <c r="K130" s="41"/>
      <c r="L130" s="45"/>
      <c r="M130" s="104"/>
      <c r="N130" s="209"/>
      <c r="O130" s="105"/>
      <c r="P130" s="210">
        <f>P131</f>
        <v>0</v>
      </c>
      <c r="Q130" s="105"/>
      <c r="R130" s="210">
        <f>R131</f>
        <v>0</v>
      </c>
      <c r="S130" s="105"/>
      <c r="T130" s="211">
        <f>T131</f>
        <v>0</v>
      </c>
      <c r="U130" s="39"/>
      <c r="V130" s="39"/>
      <c r="W130" s="39"/>
      <c r="X130" s="39"/>
      <c r="Y130" s="39"/>
      <c r="Z130" s="39"/>
      <c r="AA130" s="39"/>
      <c r="AB130" s="39"/>
      <c r="AC130" s="39"/>
      <c r="AD130" s="39"/>
      <c r="AE130" s="39"/>
      <c r="AT130" s="18" t="s">
        <v>75</v>
      </c>
      <c r="AU130" s="18" t="s">
        <v>320</v>
      </c>
      <c r="BK130" s="212">
        <f>BK131</f>
        <v>0</v>
      </c>
    </row>
    <row r="131" s="12" customFormat="1" ht="25.92" customHeight="1">
      <c r="A131" s="12"/>
      <c r="B131" s="213"/>
      <c r="C131" s="214"/>
      <c r="D131" s="215" t="s">
        <v>75</v>
      </c>
      <c r="E131" s="216" t="s">
        <v>339</v>
      </c>
      <c r="F131" s="216" t="s">
        <v>340</v>
      </c>
      <c r="G131" s="214"/>
      <c r="H131" s="214"/>
      <c r="I131" s="217"/>
      <c r="J131" s="218">
        <f>BK131</f>
        <v>0</v>
      </c>
      <c r="K131" s="214"/>
      <c r="L131" s="219"/>
      <c r="M131" s="220"/>
      <c r="N131" s="221"/>
      <c r="O131" s="221"/>
      <c r="P131" s="222">
        <f>P132+SUM(P133:P138)+P160+P170+P177+P180</f>
        <v>0</v>
      </c>
      <c r="Q131" s="221"/>
      <c r="R131" s="222">
        <f>R132+SUM(R133:R138)+R160+R170+R177+R180</f>
        <v>0</v>
      </c>
      <c r="S131" s="221"/>
      <c r="T131" s="223">
        <f>T132+SUM(T133:T138)+T160+T170+T177+T180</f>
        <v>0</v>
      </c>
      <c r="U131" s="12"/>
      <c r="V131" s="12"/>
      <c r="W131" s="12"/>
      <c r="X131" s="12"/>
      <c r="Y131" s="12"/>
      <c r="Z131" s="12"/>
      <c r="AA131" s="12"/>
      <c r="AB131" s="12"/>
      <c r="AC131" s="12"/>
      <c r="AD131" s="12"/>
      <c r="AE131" s="12"/>
      <c r="AR131" s="224" t="s">
        <v>341</v>
      </c>
      <c r="AT131" s="225" t="s">
        <v>75</v>
      </c>
      <c r="AU131" s="225" t="s">
        <v>76</v>
      </c>
      <c r="AY131" s="224" t="s">
        <v>342</v>
      </c>
      <c r="BK131" s="226">
        <f>BK132+SUM(BK133:BK138)+BK160+BK170+BK177+BK180</f>
        <v>0</v>
      </c>
    </row>
    <row r="132" s="2" customFormat="1" ht="16.5" customHeight="1">
      <c r="A132" s="39"/>
      <c r="B132" s="40"/>
      <c r="C132" s="227" t="s">
        <v>83</v>
      </c>
      <c r="D132" s="227" t="s">
        <v>343</v>
      </c>
      <c r="E132" s="228" t="s">
        <v>5695</v>
      </c>
      <c r="F132" s="229" t="s">
        <v>345</v>
      </c>
      <c r="G132" s="230" t="s">
        <v>346</v>
      </c>
      <c r="H132" s="231">
        <v>1</v>
      </c>
      <c r="I132" s="232"/>
      <c r="J132" s="233">
        <f>ROUND(I132*H132,2)</f>
        <v>0</v>
      </c>
      <c r="K132" s="229" t="s">
        <v>1</v>
      </c>
      <c r="L132" s="45"/>
      <c r="M132" s="234" t="s">
        <v>1</v>
      </c>
      <c r="N132" s="235" t="s">
        <v>41</v>
      </c>
      <c r="O132" s="92"/>
      <c r="P132" s="236">
        <f>O132*H132</f>
        <v>0</v>
      </c>
      <c r="Q132" s="236">
        <v>0</v>
      </c>
      <c r="R132" s="236">
        <f>Q132*H132</f>
        <v>0</v>
      </c>
      <c r="S132" s="236">
        <v>0</v>
      </c>
      <c r="T132" s="237">
        <f>S132*H132</f>
        <v>0</v>
      </c>
      <c r="U132" s="39"/>
      <c r="V132" s="39"/>
      <c r="W132" s="39"/>
      <c r="X132" s="39"/>
      <c r="Y132" s="39"/>
      <c r="Z132" s="39"/>
      <c r="AA132" s="39"/>
      <c r="AB132" s="39"/>
      <c r="AC132" s="39"/>
      <c r="AD132" s="39"/>
      <c r="AE132" s="39"/>
      <c r="AR132" s="238" t="s">
        <v>347</v>
      </c>
      <c r="AT132" s="238" t="s">
        <v>343</v>
      </c>
      <c r="AU132" s="238" t="s">
        <v>83</v>
      </c>
      <c r="AY132" s="18" t="s">
        <v>342</v>
      </c>
      <c r="BE132" s="239">
        <f>IF(N132="základní",J132,0)</f>
        <v>0</v>
      </c>
      <c r="BF132" s="239">
        <f>IF(N132="snížená",J132,0)</f>
        <v>0</v>
      </c>
      <c r="BG132" s="239">
        <f>IF(N132="zákl. přenesená",J132,0)</f>
        <v>0</v>
      </c>
      <c r="BH132" s="239">
        <f>IF(N132="sníž. přenesená",J132,0)</f>
        <v>0</v>
      </c>
      <c r="BI132" s="239">
        <f>IF(N132="nulová",J132,0)</f>
        <v>0</v>
      </c>
      <c r="BJ132" s="18" t="s">
        <v>83</v>
      </c>
      <c r="BK132" s="239">
        <f>ROUND(I132*H132,2)</f>
        <v>0</v>
      </c>
      <c r="BL132" s="18" t="s">
        <v>347</v>
      </c>
      <c r="BM132" s="238" t="s">
        <v>5696</v>
      </c>
    </row>
    <row r="133" s="2" customFormat="1">
      <c r="A133" s="39"/>
      <c r="B133" s="40"/>
      <c r="C133" s="41"/>
      <c r="D133" s="240" t="s">
        <v>349</v>
      </c>
      <c r="E133" s="41"/>
      <c r="F133" s="241" t="s">
        <v>5697</v>
      </c>
      <c r="G133" s="41"/>
      <c r="H133" s="41"/>
      <c r="I133" s="242"/>
      <c r="J133" s="41"/>
      <c r="K133" s="41"/>
      <c r="L133" s="45"/>
      <c r="M133" s="243"/>
      <c r="N133" s="244"/>
      <c r="O133" s="92"/>
      <c r="P133" s="92"/>
      <c r="Q133" s="92"/>
      <c r="R133" s="92"/>
      <c r="S133" s="92"/>
      <c r="T133" s="93"/>
      <c r="U133" s="39"/>
      <c r="V133" s="39"/>
      <c r="W133" s="39"/>
      <c r="X133" s="39"/>
      <c r="Y133" s="39"/>
      <c r="Z133" s="39"/>
      <c r="AA133" s="39"/>
      <c r="AB133" s="39"/>
      <c r="AC133" s="39"/>
      <c r="AD133" s="39"/>
      <c r="AE133" s="39"/>
      <c r="AT133" s="18" t="s">
        <v>349</v>
      </c>
      <c r="AU133" s="18" t="s">
        <v>83</v>
      </c>
    </row>
    <row r="134" s="2" customFormat="1">
      <c r="A134" s="39"/>
      <c r="B134" s="40"/>
      <c r="C134" s="41"/>
      <c r="D134" s="240" t="s">
        <v>350</v>
      </c>
      <c r="E134" s="41"/>
      <c r="F134" s="245" t="s">
        <v>5698</v>
      </c>
      <c r="G134" s="41"/>
      <c r="H134" s="41"/>
      <c r="I134" s="242"/>
      <c r="J134" s="41"/>
      <c r="K134" s="41"/>
      <c r="L134" s="45"/>
      <c r="M134" s="243"/>
      <c r="N134" s="244"/>
      <c r="O134" s="92"/>
      <c r="P134" s="92"/>
      <c r="Q134" s="92"/>
      <c r="R134" s="92"/>
      <c r="S134" s="92"/>
      <c r="T134" s="93"/>
      <c r="U134" s="39"/>
      <c r="V134" s="39"/>
      <c r="W134" s="39"/>
      <c r="X134" s="39"/>
      <c r="Y134" s="39"/>
      <c r="Z134" s="39"/>
      <c r="AA134" s="39"/>
      <c r="AB134" s="39"/>
      <c r="AC134" s="39"/>
      <c r="AD134" s="39"/>
      <c r="AE134" s="39"/>
      <c r="AT134" s="18" t="s">
        <v>350</v>
      </c>
      <c r="AU134" s="18" t="s">
        <v>83</v>
      </c>
    </row>
    <row r="135" s="2" customFormat="1" ht="16.5" customHeight="1">
      <c r="A135" s="39"/>
      <c r="B135" s="40"/>
      <c r="C135" s="227" t="s">
        <v>85</v>
      </c>
      <c r="D135" s="227" t="s">
        <v>343</v>
      </c>
      <c r="E135" s="228" t="s">
        <v>5699</v>
      </c>
      <c r="F135" s="229" t="s">
        <v>5700</v>
      </c>
      <c r="G135" s="230" t="s">
        <v>346</v>
      </c>
      <c r="H135" s="231">
        <v>1</v>
      </c>
      <c r="I135" s="232"/>
      <c r="J135" s="233">
        <f>ROUND(I135*H135,2)</f>
        <v>0</v>
      </c>
      <c r="K135" s="229" t="s">
        <v>1</v>
      </c>
      <c r="L135" s="45"/>
      <c r="M135" s="234" t="s">
        <v>1</v>
      </c>
      <c r="N135" s="235" t="s">
        <v>41</v>
      </c>
      <c r="O135" s="92"/>
      <c r="P135" s="236">
        <f>O135*H135</f>
        <v>0</v>
      </c>
      <c r="Q135" s="236">
        <v>0</v>
      </c>
      <c r="R135" s="236">
        <f>Q135*H135</f>
        <v>0</v>
      </c>
      <c r="S135" s="236">
        <v>0</v>
      </c>
      <c r="T135" s="237">
        <f>S135*H135</f>
        <v>0</v>
      </c>
      <c r="U135" s="39"/>
      <c r="V135" s="39"/>
      <c r="W135" s="39"/>
      <c r="X135" s="39"/>
      <c r="Y135" s="39"/>
      <c r="Z135" s="39"/>
      <c r="AA135" s="39"/>
      <c r="AB135" s="39"/>
      <c r="AC135" s="39"/>
      <c r="AD135" s="39"/>
      <c r="AE135" s="39"/>
      <c r="AR135" s="238" t="s">
        <v>347</v>
      </c>
      <c r="AT135" s="238" t="s">
        <v>343</v>
      </c>
      <c r="AU135" s="238" t="s">
        <v>83</v>
      </c>
      <c r="AY135" s="18" t="s">
        <v>342</v>
      </c>
      <c r="BE135" s="239">
        <f>IF(N135="základní",J135,0)</f>
        <v>0</v>
      </c>
      <c r="BF135" s="239">
        <f>IF(N135="snížená",J135,0)</f>
        <v>0</v>
      </c>
      <c r="BG135" s="239">
        <f>IF(N135="zákl. přenesená",J135,0)</f>
        <v>0</v>
      </c>
      <c r="BH135" s="239">
        <f>IF(N135="sníž. přenesená",J135,0)</f>
        <v>0</v>
      </c>
      <c r="BI135" s="239">
        <f>IF(N135="nulová",J135,0)</f>
        <v>0</v>
      </c>
      <c r="BJ135" s="18" t="s">
        <v>83</v>
      </c>
      <c r="BK135" s="239">
        <f>ROUND(I135*H135,2)</f>
        <v>0</v>
      </c>
      <c r="BL135" s="18" t="s">
        <v>347</v>
      </c>
      <c r="BM135" s="238" t="s">
        <v>5701</v>
      </c>
    </row>
    <row r="136" s="2" customFormat="1">
      <c r="A136" s="39"/>
      <c r="B136" s="40"/>
      <c r="C136" s="41"/>
      <c r="D136" s="240" t="s">
        <v>349</v>
      </c>
      <c r="E136" s="41"/>
      <c r="F136" s="241" t="s">
        <v>5697</v>
      </c>
      <c r="G136" s="41"/>
      <c r="H136" s="41"/>
      <c r="I136" s="242"/>
      <c r="J136" s="41"/>
      <c r="K136" s="41"/>
      <c r="L136" s="45"/>
      <c r="M136" s="243"/>
      <c r="N136" s="244"/>
      <c r="O136" s="92"/>
      <c r="P136" s="92"/>
      <c r="Q136" s="92"/>
      <c r="R136" s="92"/>
      <c r="S136" s="92"/>
      <c r="T136" s="93"/>
      <c r="U136" s="39"/>
      <c r="V136" s="39"/>
      <c r="W136" s="39"/>
      <c r="X136" s="39"/>
      <c r="Y136" s="39"/>
      <c r="Z136" s="39"/>
      <c r="AA136" s="39"/>
      <c r="AB136" s="39"/>
      <c r="AC136" s="39"/>
      <c r="AD136" s="39"/>
      <c r="AE136" s="39"/>
      <c r="AT136" s="18" t="s">
        <v>349</v>
      </c>
      <c r="AU136" s="18" t="s">
        <v>83</v>
      </c>
    </row>
    <row r="137" s="2" customFormat="1">
      <c r="A137" s="39"/>
      <c r="B137" s="40"/>
      <c r="C137" s="41"/>
      <c r="D137" s="240" t="s">
        <v>350</v>
      </c>
      <c r="E137" s="41"/>
      <c r="F137" s="245" t="s">
        <v>5702</v>
      </c>
      <c r="G137" s="41"/>
      <c r="H137" s="41"/>
      <c r="I137" s="242"/>
      <c r="J137" s="41"/>
      <c r="K137" s="41"/>
      <c r="L137" s="45"/>
      <c r="M137" s="243"/>
      <c r="N137" s="244"/>
      <c r="O137" s="92"/>
      <c r="P137" s="92"/>
      <c r="Q137" s="92"/>
      <c r="R137" s="92"/>
      <c r="S137" s="92"/>
      <c r="T137" s="93"/>
      <c r="U137" s="39"/>
      <c r="V137" s="39"/>
      <c r="W137" s="39"/>
      <c r="X137" s="39"/>
      <c r="Y137" s="39"/>
      <c r="Z137" s="39"/>
      <c r="AA137" s="39"/>
      <c r="AB137" s="39"/>
      <c r="AC137" s="39"/>
      <c r="AD137" s="39"/>
      <c r="AE137" s="39"/>
      <c r="AT137" s="18" t="s">
        <v>350</v>
      </c>
      <c r="AU137" s="18" t="s">
        <v>83</v>
      </c>
    </row>
    <row r="138" s="12" customFormat="1" ht="22.8" customHeight="1">
      <c r="A138" s="12"/>
      <c r="B138" s="213"/>
      <c r="C138" s="214"/>
      <c r="D138" s="215" t="s">
        <v>75</v>
      </c>
      <c r="E138" s="246" t="s">
        <v>358</v>
      </c>
      <c r="F138" s="246" t="s">
        <v>359</v>
      </c>
      <c r="G138" s="214"/>
      <c r="H138" s="214"/>
      <c r="I138" s="217"/>
      <c r="J138" s="247">
        <f>BK138</f>
        <v>0</v>
      </c>
      <c r="K138" s="214"/>
      <c r="L138" s="219"/>
      <c r="M138" s="220"/>
      <c r="N138" s="221"/>
      <c r="O138" s="221"/>
      <c r="P138" s="222">
        <f>SUM(P139:P159)</f>
        <v>0</v>
      </c>
      <c r="Q138" s="221"/>
      <c r="R138" s="222">
        <f>SUM(R139:R159)</f>
        <v>0</v>
      </c>
      <c r="S138" s="221"/>
      <c r="T138" s="223">
        <f>SUM(T139:T159)</f>
        <v>0</v>
      </c>
      <c r="U138" s="12"/>
      <c r="V138" s="12"/>
      <c r="W138" s="12"/>
      <c r="X138" s="12"/>
      <c r="Y138" s="12"/>
      <c r="Z138" s="12"/>
      <c r="AA138" s="12"/>
      <c r="AB138" s="12"/>
      <c r="AC138" s="12"/>
      <c r="AD138" s="12"/>
      <c r="AE138" s="12"/>
      <c r="AR138" s="224" t="s">
        <v>341</v>
      </c>
      <c r="AT138" s="225" t="s">
        <v>75</v>
      </c>
      <c r="AU138" s="225" t="s">
        <v>83</v>
      </c>
      <c r="AY138" s="224" t="s">
        <v>342</v>
      </c>
      <c r="BK138" s="226">
        <f>SUM(BK139:BK159)</f>
        <v>0</v>
      </c>
    </row>
    <row r="139" s="2" customFormat="1" ht="16.5" customHeight="1">
      <c r="A139" s="39"/>
      <c r="B139" s="40"/>
      <c r="C139" s="227" t="s">
        <v>92</v>
      </c>
      <c r="D139" s="227" t="s">
        <v>343</v>
      </c>
      <c r="E139" s="228" t="s">
        <v>5703</v>
      </c>
      <c r="F139" s="229" t="s">
        <v>362</v>
      </c>
      <c r="G139" s="230" t="s">
        <v>346</v>
      </c>
      <c r="H139" s="231">
        <v>1</v>
      </c>
      <c r="I139" s="232"/>
      <c r="J139" s="233">
        <f>ROUND(I139*H139,2)</f>
        <v>0</v>
      </c>
      <c r="K139" s="229" t="s">
        <v>1</v>
      </c>
      <c r="L139" s="45"/>
      <c r="M139" s="234" t="s">
        <v>1</v>
      </c>
      <c r="N139" s="235" t="s">
        <v>41</v>
      </c>
      <c r="O139" s="92"/>
      <c r="P139" s="236">
        <f>O139*H139</f>
        <v>0</v>
      </c>
      <c r="Q139" s="236">
        <v>0</v>
      </c>
      <c r="R139" s="236">
        <f>Q139*H139</f>
        <v>0</v>
      </c>
      <c r="S139" s="236">
        <v>0</v>
      </c>
      <c r="T139" s="237">
        <f>S139*H139</f>
        <v>0</v>
      </c>
      <c r="U139" s="39"/>
      <c r="V139" s="39"/>
      <c r="W139" s="39"/>
      <c r="X139" s="39"/>
      <c r="Y139" s="39"/>
      <c r="Z139" s="39"/>
      <c r="AA139" s="39"/>
      <c r="AB139" s="39"/>
      <c r="AC139" s="39"/>
      <c r="AD139" s="39"/>
      <c r="AE139" s="39"/>
      <c r="AR139" s="238" t="s">
        <v>347</v>
      </c>
      <c r="AT139" s="238" t="s">
        <v>343</v>
      </c>
      <c r="AU139" s="238" t="s">
        <v>85</v>
      </c>
      <c r="AY139" s="18" t="s">
        <v>342</v>
      </c>
      <c r="BE139" s="239">
        <f>IF(N139="základní",J139,0)</f>
        <v>0</v>
      </c>
      <c r="BF139" s="239">
        <f>IF(N139="snížená",J139,0)</f>
        <v>0</v>
      </c>
      <c r="BG139" s="239">
        <f>IF(N139="zákl. přenesená",J139,0)</f>
        <v>0</v>
      </c>
      <c r="BH139" s="239">
        <f>IF(N139="sníž. přenesená",J139,0)</f>
        <v>0</v>
      </c>
      <c r="BI139" s="239">
        <f>IF(N139="nulová",J139,0)</f>
        <v>0</v>
      </c>
      <c r="BJ139" s="18" t="s">
        <v>83</v>
      </c>
      <c r="BK139" s="239">
        <f>ROUND(I139*H139,2)</f>
        <v>0</v>
      </c>
      <c r="BL139" s="18" t="s">
        <v>347</v>
      </c>
      <c r="BM139" s="238" t="s">
        <v>5704</v>
      </c>
    </row>
    <row r="140" s="2" customFormat="1">
      <c r="A140" s="39"/>
      <c r="B140" s="40"/>
      <c r="C140" s="41"/>
      <c r="D140" s="240" t="s">
        <v>349</v>
      </c>
      <c r="E140" s="41"/>
      <c r="F140" s="241" t="s">
        <v>5697</v>
      </c>
      <c r="G140" s="41"/>
      <c r="H140" s="41"/>
      <c r="I140" s="242"/>
      <c r="J140" s="41"/>
      <c r="K140" s="41"/>
      <c r="L140" s="45"/>
      <c r="M140" s="243"/>
      <c r="N140" s="244"/>
      <c r="O140" s="92"/>
      <c r="P140" s="92"/>
      <c r="Q140" s="92"/>
      <c r="R140" s="92"/>
      <c r="S140" s="92"/>
      <c r="T140" s="93"/>
      <c r="U140" s="39"/>
      <c r="V140" s="39"/>
      <c r="W140" s="39"/>
      <c r="X140" s="39"/>
      <c r="Y140" s="39"/>
      <c r="Z140" s="39"/>
      <c r="AA140" s="39"/>
      <c r="AB140" s="39"/>
      <c r="AC140" s="39"/>
      <c r="AD140" s="39"/>
      <c r="AE140" s="39"/>
      <c r="AT140" s="18" t="s">
        <v>349</v>
      </c>
      <c r="AU140" s="18" t="s">
        <v>85</v>
      </c>
    </row>
    <row r="141" s="2" customFormat="1">
      <c r="A141" s="39"/>
      <c r="B141" s="40"/>
      <c r="C141" s="41"/>
      <c r="D141" s="240" t="s">
        <v>350</v>
      </c>
      <c r="E141" s="41"/>
      <c r="F141" s="245" t="s">
        <v>5705</v>
      </c>
      <c r="G141" s="41"/>
      <c r="H141" s="41"/>
      <c r="I141" s="242"/>
      <c r="J141" s="41"/>
      <c r="K141" s="41"/>
      <c r="L141" s="45"/>
      <c r="M141" s="243"/>
      <c r="N141" s="244"/>
      <c r="O141" s="92"/>
      <c r="P141" s="92"/>
      <c r="Q141" s="92"/>
      <c r="R141" s="92"/>
      <c r="S141" s="92"/>
      <c r="T141" s="93"/>
      <c r="U141" s="39"/>
      <c r="V141" s="39"/>
      <c r="W141" s="39"/>
      <c r="X141" s="39"/>
      <c r="Y141" s="39"/>
      <c r="Z141" s="39"/>
      <c r="AA141" s="39"/>
      <c r="AB141" s="39"/>
      <c r="AC141" s="39"/>
      <c r="AD141" s="39"/>
      <c r="AE141" s="39"/>
      <c r="AT141" s="18" t="s">
        <v>350</v>
      </c>
      <c r="AU141" s="18" t="s">
        <v>85</v>
      </c>
    </row>
    <row r="142" s="2" customFormat="1" ht="16.5" customHeight="1">
      <c r="A142" s="39"/>
      <c r="B142" s="40"/>
      <c r="C142" s="227" t="s">
        <v>360</v>
      </c>
      <c r="D142" s="227" t="s">
        <v>343</v>
      </c>
      <c r="E142" s="228" t="s">
        <v>5706</v>
      </c>
      <c r="F142" s="229" t="s">
        <v>5707</v>
      </c>
      <c r="G142" s="230" t="s">
        <v>346</v>
      </c>
      <c r="H142" s="231">
        <v>1</v>
      </c>
      <c r="I142" s="232"/>
      <c r="J142" s="233">
        <f>ROUND(I142*H142,2)</f>
        <v>0</v>
      </c>
      <c r="K142" s="229" t="s">
        <v>1</v>
      </c>
      <c r="L142" s="45"/>
      <c r="M142" s="234" t="s">
        <v>1</v>
      </c>
      <c r="N142" s="235" t="s">
        <v>41</v>
      </c>
      <c r="O142" s="92"/>
      <c r="P142" s="236">
        <f>O142*H142</f>
        <v>0</v>
      </c>
      <c r="Q142" s="236">
        <v>0</v>
      </c>
      <c r="R142" s="236">
        <f>Q142*H142</f>
        <v>0</v>
      </c>
      <c r="S142" s="236">
        <v>0</v>
      </c>
      <c r="T142" s="237">
        <f>S142*H142</f>
        <v>0</v>
      </c>
      <c r="U142" s="39"/>
      <c r="V142" s="39"/>
      <c r="W142" s="39"/>
      <c r="X142" s="39"/>
      <c r="Y142" s="39"/>
      <c r="Z142" s="39"/>
      <c r="AA142" s="39"/>
      <c r="AB142" s="39"/>
      <c r="AC142" s="39"/>
      <c r="AD142" s="39"/>
      <c r="AE142" s="39"/>
      <c r="AR142" s="238" t="s">
        <v>347</v>
      </c>
      <c r="AT142" s="238" t="s">
        <v>343</v>
      </c>
      <c r="AU142" s="238" t="s">
        <v>85</v>
      </c>
      <c r="AY142" s="18" t="s">
        <v>342</v>
      </c>
      <c r="BE142" s="239">
        <f>IF(N142="základní",J142,0)</f>
        <v>0</v>
      </c>
      <c r="BF142" s="239">
        <f>IF(N142="snížená",J142,0)</f>
        <v>0</v>
      </c>
      <c r="BG142" s="239">
        <f>IF(N142="zákl. přenesená",J142,0)</f>
        <v>0</v>
      </c>
      <c r="BH142" s="239">
        <f>IF(N142="sníž. přenesená",J142,0)</f>
        <v>0</v>
      </c>
      <c r="BI142" s="239">
        <f>IF(N142="nulová",J142,0)</f>
        <v>0</v>
      </c>
      <c r="BJ142" s="18" t="s">
        <v>83</v>
      </c>
      <c r="BK142" s="239">
        <f>ROUND(I142*H142,2)</f>
        <v>0</v>
      </c>
      <c r="BL142" s="18" t="s">
        <v>347</v>
      </c>
      <c r="BM142" s="238" t="s">
        <v>5708</v>
      </c>
    </row>
    <row r="143" s="2" customFormat="1">
      <c r="A143" s="39"/>
      <c r="B143" s="40"/>
      <c r="C143" s="41"/>
      <c r="D143" s="240" t="s">
        <v>349</v>
      </c>
      <c r="E143" s="41"/>
      <c r="F143" s="241" t="s">
        <v>5697</v>
      </c>
      <c r="G143" s="41"/>
      <c r="H143" s="41"/>
      <c r="I143" s="242"/>
      <c r="J143" s="41"/>
      <c r="K143" s="41"/>
      <c r="L143" s="45"/>
      <c r="M143" s="243"/>
      <c r="N143" s="244"/>
      <c r="O143" s="92"/>
      <c r="P143" s="92"/>
      <c r="Q143" s="92"/>
      <c r="R143" s="92"/>
      <c r="S143" s="92"/>
      <c r="T143" s="93"/>
      <c r="U143" s="39"/>
      <c r="V143" s="39"/>
      <c r="W143" s="39"/>
      <c r="X143" s="39"/>
      <c r="Y143" s="39"/>
      <c r="Z143" s="39"/>
      <c r="AA143" s="39"/>
      <c r="AB143" s="39"/>
      <c r="AC143" s="39"/>
      <c r="AD143" s="39"/>
      <c r="AE143" s="39"/>
      <c r="AT143" s="18" t="s">
        <v>349</v>
      </c>
      <c r="AU143" s="18" t="s">
        <v>85</v>
      </c>
    </row>
    <row r="144" s="2" customFormat="1">
      <c r="A144" s="39"/>
      <c r="B144" s="40"/>
      <c r="C144" s="41"/>
      <c r="D144" s="240" t="s">
        <v>350</v>
      </c>
      <c r="E144" s="41"/>
      <c r="F144" s="245" t="s">
        <v>5709</v>
      </c>
      <c r="G144" s="41"/>
      <c r="H144" s="41"/>
      <c r="I144" s="242"/>
      <c r="J144" s="41"/>
      <c r="K144" s="41"/>
      <c r="L144" s="45"/>
      <c r="M144" s="243"/>
      <c r="N144" s="244"/>
      <c r="O144" s="92"/>
      <c r="P144" s="92"/>
      <c r="Q144" s="92"/>
      <c r="R144" s="92"/>
      <c r="S144" s="92"/>
      <c r="T144" s="93"/>
      <c r="U144" s="39"/>
      <c r="V144" s="39"/>
      <c r="W144" s="39"/>
      <c r="X144" s="39"/>
      <c r="Y144" s="39"/>
      <c r="Z144" s="39"/>
      <c r="AA144" s="39"/>
      <c r="AB144" s="39"/>
      <c r="AC144" s="39"/>
      <c r="AD144" s="39"/>
      <c r="AE144" s="39"/>
      <c r="AT144" s="18" t="s">
        <v>350</v>
      </c>
      <c r="AU144" s="18" t="s">
        <v>85</v>
      </c>
    </row>
    <row r="145" s="2" customFormat="1" ht="16.5" customHeight="1">
      <c r="A145" s="39"/>
      <c r="B145" s="40"/>
      <c r="C145" s="227" t="s">
        <v>341</v>
      </c>
      <c r="D145" s="227" t="s">
        <v>343</v>
      </c>
      <c r="E145" s="228" t="s">
        <v>5710</v>
      </c>
      <c r="F145" s="229" t="s">
        <v>370</v>
      </c>
      <c r="G145" s="230" t="s">
        <v>346</v>
      </c>
      <c r="H145" s="231">
        <v>1</v>
      </c>
      <c r="I145" s="232"/>
      <c r="J145" s="233">
        <f>ROUND(I145*H145,2)</f>
        <v>0</v>
      </c>
      <c r="K145" s="229" t="s">
        <v>1</v>
      </c>
      <c r="L145" s="45"/>
      <c r="M145" s="234" t="s">
        <v>1</v>
      </c>
      <c r="N145" s="235" t="s">
        <v>41</v>
      </c>
      <c r="O145" s="92"/>
      <c r="P145" s="236">
        <f>O145*H145</f>
        <v>0</v>
      </c>
      <c r="Q145" s="236">
        <v>0</v>
      </c>
      <c r="R145" s="236">
        <f>Q145*H145</f>
        <v>0</v>
      </c>
      <c r="S145" s="236">
        <v>0</v>
      </c>
      <c r="T145" s="237">
        <f>S145*H145</f>
        <v>0</v>
      </c>
      <c r="U145" s="39"/>
      <c r="V145" s="39"/>
      <c r="W145" s="39"/>
      <c r="X145" s="39"/>
      <c r="Y145" s="39"/>
      <c r="Z145" s="39"/>
      <c r="AA145" s="39"/>
      <c r="AB145" s="39"/>
      <c r="AC145" s="39"/>
      <c r="AD145" s="39"/>
      <c r="AE145" s="39"/>
      <c r="AR145" s="238" t="s">
        <v>347</v>
      </c>
      <c r="AT145" s="238" t="s">
        <v>343</v>
      </c>
      <c r="AU145" s="238" t="s">
        <v>85</v>
      </c>
      <c r="AY145" s="18" t="s">
        <v>342</v>
      </c>
      <c r="BE145" s="239">
        <f>IF(N145="základní",J145,0)</f>
        <v>0</v>
      </c>
      <c r="BF145" s="239">
        <f>IF(N145="snížená",J145,0)</f>
        <v>0</v>
      </c>
      <c r="BG145" s="239">
        <f>IF(N145="zákl. přenesená",J145,0)</f>
        <v>0</v>
      </c>
      <c r="BH145" s="239">
        <f>IF(N145="sníž. přenesená",J145,0)</f>
        <v>0</v>
      </c>
      <c r="BI145" s="239">
        <f>IF(N145="nulová",J145,0)</f>
        <v>0</v>
      </c>
      <c r="BJ145" s="18" t="s">
        <v>83</v>
      </c>
      <c r="BK145" s="239">
        <f>ROUND(I145*H145,2)</f>
        <v>0</v>
      </c>
      <c r="BL145" s="18" t="s">
        <v>347</v>
      </c>
      <c r="BM145" s="238" t="s">
        <v>5711</v>
      </c>
    </row>
    <row r="146" s="2" customFormat="1">
      <c r="A146" s="39"/>
      <c r="B146" s="40"/>
      <c r="C146" s="41"/>
      <c r="D146" s="240" t="s">
        <v>349</v>
      </c>
      <c r="E146" s="41"/>
      <c r="F146" s="241" t="s">
        <v>5697</v>
      </c>
      <c r="G146" s="41"/>
      <c r="H146" s="41"/>
      <c r="I146" s="242"/>
      <c r="J146" s="41"/>
      <c r="K146" s="41"/>
      <c r="L146" s="45"/>
      <c r="M146" s="243"/>
      <c r="N146" s="244"/>
      <c r="O146" s="92"/>
      <c r="P146" s="92"/>
      <c r="Q146" s="92"/>
      <c r="R146" s="92"/>
      <c r="S146" s="92"/>
      <c r="T146" s="93"/>
      <c r="U146" s="39"/>
      <c r="V146" s="39"/>
      <c r="W146" s="39"/>
      <c r="X146" s="39"/>
      <c r="Y146" s="39"/>
      <c r="Z146" s="39"/>
      <c r="AA146" s="39"/>
      <c r="AB146" s="39"/>
      <c r="AC146" s="39"/>
      <c r="AD146" s="39"/>
      <c r="AE146" s="39"/>
      <c r="AT146" s="18" t="s">
        <v>349</v>
      </c>
      <c r="AU146" s="18" t="s">
        <v>85</v>
      </c>
    </row>
    <row r="147" s="2" customFormat="1">
      <c r="A147" s="39"/>
      <c r="B147" s="40"/>
      <c r="C147" s="41"/>
      <c r="D147" s="240" t="s">
        <v>350</v>
      </c>
      <c r="E147" s="41"/>
      <c r="F147" s="245" t="s">
        <v>5712</v>
      </c>
      <c r="G147" s="41"/>
      <c r="H147" s="41"/>
      <c r="I147" s="242"/>
      <c r="J147" s="41"/>
      <c r="K147" s="41"/>
      <c r="L147" s="45"/>
      <c r="M147" s="243"/>
      <c r="N147" s="244"/>
      <c r="O147" s="92"/>
      <c r="P147" s="92"/>
      <c r="Q147" s="92"/>
      <c r="R147" s="92"/>
      <c r="S147" s="92"/>
      <c r="T147" s="93"/>
      <c r="U147" s="39"/>
      <c r="V147" s="39"/>
      <c r="W147" s="39"/>
      <c r="X147" s="39"/>
      <c r="Y147" s="39"/>
      <c r="Z147" s="39"/>
      <c r="AA147" s="39"/>
      <c r="AB147" s="39"/>
      <c r="AC147" s="39"/>
      <c r="AD147" s="39"/>
      <c r="AE147" s="39"/>
      <c r="AT147" s="18" t="s">
        <v>350</v>
      </c>
      <c r="AU147" s="18" t="s">
        <v>85</v>
      </c>
    </row>
    <row r="148" s="2" customFormat="1" ht="16.5" customHeight="1">
      <c r="A148" s="39"/>
      <c r="B148" s="40"/>
      <c r="C148" s="227" t="s">
        <v>368</v>
      </c>
      <c r="D148" s="227" t="s">
        <v>343</v>
      </c>
      <c r="E148" s="228" t="s">
        <v>5713</v>
      </c>
      <c r="F148" s="229" t="s">
        <v>366</v>
      </c>
      <c r="G148" s="230" t="s">
        <v>346</v>
      </c>
      <c r="H148" s="231">
        <v>1</v>
      </c>
      <c r="I148" s="232"/>
      <c r="J148" s="233">
        <f>ROUND(I148*H148,2)</f>
        <v>0</v>
      </c>
      <c r="K148" s="229" t="s">
        <v>1</v>
      </c>
      <c r="L148" s="45"/>
      <c r="M148" s="234" t="s">
        <v>1</v>
      </c>
      <c r="N148" s="235" t="s">
        <v>41</v>
      </c>
      <c r="O148" s="92"/>
      <c r="P148" s="236">
        <f>O148*H148</f>
        <v>0</v>
      </c>
      <c r="Q148" s="236">
        <v>0</v>
      </c>
      <c r="R148" s="236">
        <f>Q148*H148</f>
        <v>0</v>
      </c>
      <c r="S148" s="236">
        <v>0</v>
      </c>
      <c r="T148" s="237">
        <f>S148*H148</f>
        <v>0</v>
      </c>
      <c r="U148" s="39"/>
      <c r="V148" s="39"/>
      <c r="W148" s="39"/>
      <c r="X148" s="39"/>
      <c r="Y148" s="39"/>
      <c r="Z148" s="39"/>
      <c r="AA148" s="39"/>
      <c r="AB148" s="39"/>
      <c r="AC148" s="39"/>
      <c r="AD148" s="39"/>
      <c r="AE148" s="39"/>
      <c r="AR148" s="238" t="s">
        <v>347</v>
      </c>
      <c r="AT148" s="238" t="s">
        <v>343</v>
      </c>
      <c r="AU148" s="238" t="s">
        <v>85</v>
      </c>
      <c r="AY148" s="18" t="s">
        <v>342</v>
      </c>
      <c r="BE148" s="239">
        <f>IF(N148="základní",J148,0)</f>
        <v>0</v>
      </c>
      <c r="BF148" s="239">
        <f>IF(N148="snížená",J148,0)</f>
        <v>0</v>
      </c>
      <c r="BG148" s="239">
        <f>IF(N148="zákl. přenesená",J148,0)</f>
        <v>0</v>
      </c>
      <c r="BH148" s="239">
        <f>IF(N148="sníž. přenesená",J148,0)</f>
        <v>0</v>
      </c>
      <c r="BI148" s="239">
        <f>IF(N148="nulová",J148,0)</f>
        <v>0</v>
      </c>
      <c r="BJ148" s="18" t="s">
        <v>83</v>
      </c>
      <c r="BK148" s="239">
        <f>ROUND(I148*H148,2)</f>
        <v>0</v>
      </c>
      <c r="BL148" s="18" t="s">
        <v>347</v>
      </c>
      <c r="BM148" s="238" t="s">
        <v>5714</v>
      </c>
    </row>
    <row r="149" s="2" customFormat="1">
      <c r="A149" s="39"/>
      <c r="B149" s="40"/>
      <c r="C149" s="41"/>
      <c r="D149" s="240" t="s">
        <v>349</v>
      </c>
      <c r="E149" s="41"/>
      <c r="F149" s="241" t="s">
        <v>5697</v>
      </c>
      <c r="G149" s="41"/>
      <c r="H149" s="41"/>
      <c r="I149" s="242"/>
      <c r="J149" s="41"/>
      <c r="K149" s="41"/>
      <c r="L149" s="45"/>
      <c r="M149" s="243"/>
      <c r="N149" s="244"/>
      <c r="O149" s="92"/>
      <c r="P149" s="92"/>
      <c r="Q149" s="92"/>
      <c r="R149" s="92"/>
      <c r="S149" s="92"/>
      <c r="T149" s="93"/>
      <c r="U149" s="39"/>
      <c r="V149" s="39"/>
      <c r="W149" s="39"/>
      <c r="X149" s="39"/>
      <c r="Y149" s="39"/>
      <c r="Z149" s="39"/>
      <c r="AA149" s="39"/>
      <c r="AB149" s="39"/>
      <c r="AC149" s="39"/>
      <c r="AD149" s="39"/>
      <c r="AE149" s="39"/>
      <c r="AT149" s="18" t="s">
        <v>349</v>
      </c>
      <c r="AU149" s="18" t="s">
        <v>85</v>
      </c>
    </row>
    <row r="150" s="2" customFormat="1">
      <c r="A150" s="39"/>
      <c r="B150" s="40"/>
      <c r="C150" s="41"/>
      <c r="D150" s="240" t="s">
        <v>350</v>
      </c>
      <c r="E150" s="41"/>
      <c r="F150" s="245" t="s">
        <v>5715</v>
      </c>
      <c r="G150" s="41"/>
      <c r="H150" s="41"/>
      <c r="I150" s="242"/>
      <c r="J150" s="41"/>
      <c r="K150" s="41"/>
      <c r="L150" s="45"/>
      <c r="M150" s="243"/>
      <c r="N150" s="244"/>
      <c r="O150" s="92"/>
      <c r="P150" s="92"/>
      <c r="Q150" s="92"/>
      <c r="R150" s="92"/>
      <c r="S150" s="92"/>
      <c r="T150" s="93"/>
      <c r="U150" s="39"/>
      <c r="V150" s="39"/>
      <c r="W150" s="39"/>
      <c r="X150" s="39"/>
      <c r="Y150" s="39"/>
      <c r="Z150" s="39"/>
      <c r="AA150" s="39"/>
      <c r="AB150" s="39"/>
      <c r="AC150" s="39"/>
      <c r="AD150" s="39"/>
      <c r="AE150" s="39"/>
      <c r="AT150" s="18" t="s">
        <v>350</v>
      </c>
      <c r="AU150" s="18" t="s">
        <v>85</v>
      </c>
    </row>
    <row r="151" s="2" customFormat="1" ht="16.5" customHeight="1">
      <c r="A151" s="39"/>
      <c r="B151" s="40"/>
      <c r="C151" s="227" t="s">
        <v>372</v>
      </c>
      <c r="D151" s="227" t="s">
        <v>343</v>
      </c>
      <c r="E151" s="228" t="s">
        <v>5716</v>
      </c>
      <c r="F151" s="229" t="s">
        <v>378</v>
      </c>
      <c r="G151" s="230" t="s">
        <v>346</v>
      </c>
      <c r="H151" s="231">
        <v>1</v>
      </c>
      <c r="I151" s="232"/>
      <c r="J151" s="233">
        <f>ROUND(I151*H151,2)</f>
        <v>0</v>
      </c>
      <c r="K151" s="229" t="s">
        <v>1</v>
      </c>
      <c r="L151" s="45"/>
      <c r="M151" s="234" t="s">
        <v>1</v>
      </c>
      <c r="N151" s="235" t="s">
        <v>41</v>
      </c>
      <c r="O151" s="92"/>
      <c r="P151" s="236">
        <f>O151*H151</f>
        <v>0</v>
      </c>
      <c r="Q151" s="236">
        <v>0</v>
      </c>
      <c r="R151" s="236">
        <f>Q151*H151</f>
        <v>0</v>
      </c>
      <c r="S151" s="236">
        <v>0</v>
      </c>
      <c r="T151" s="237">
        <f>S151*H151</f>
        <v>0</v>
      </c>
      <c r="U151" s="39"/>
      <c r="V151" s="39"/>
      <c r="W151" s="39"/>
      <c r="X151" s="39"/>
      <c r="Y151" s="39"/>
      <c r="Z151" s="39"/>
      <c r="AA151" s="39"/>
      <c r="AB151" s="39"/>
      <c r="AC151" s="39"/>
      <c r="AD151" s="39"/>
      <c r="AE151" s="39"/>
      <c r="AR151" s="238" t="s">
        <v>347</v>
      </c>
      <c r="AT151" s="238" t="s">
        <v>343</v>
      </c>
      <c r="AU151" s="238" t="s">
        <v>85</v>
      </c>
      <c r="AY151" s="18" t="s">
        <v>342</v>
      </c>
      <c r="BE151" s="239">
        <f>IF(N151="základní",J151,0)</f>
        <v>0</v>
      </c>
      <c r="BF151" s="239">
        <f>IF(N151="snížená",J151,0)</f>
        <v>0</v>
      </c>
      <c r="BG151" s="239">
        <f>IF(N151="zákl. přenesená",J151,0)</f>
        <v>0</v>
      </c>
      <c r="BH151" s="239">
        <f>IF(N151="sníž. přenesená",J151,0)</f>
        <v>0</v>
      </c>
      <c r="BI151" s="239">
        <f>IF(N151="nulová",J151,0)</f>
        <v>0</v>
      </c>
      <c r="BJ151" s="18" t="s">
        <v>83</v>
      </c>
      <c r="BK151" s="239">
        <f>ROUND(I151*H151,2)</f>
        <v>0</v>
      </c>
      <c r="BL151" s="18" t="s">
        <v>347</v>
      </c>
      <c r="BM151" s="238" t="s">
        <v>5717</v>
      </c>
    </row>
    <row r="152" s="2" customFormat="1">
      <c r="A152" s="39"/>
      <c r="B152" s="40"/>
      <c r="C152" s="41"/>
      <c r="D152" s="240" t="s">
        <v>349</v>
      </c>
      <c r="E152" s="41"/>
      <c r="F152" s="241" t="s">
        <v>5697</v>
      </c>
      <c r="G152" s="41"/>
      <c r="H152" s="41"/>
      <c r="I152" s="242"/>
      <c r="J152" s="41"/>
      <c r="K152" s="41"/>
      <c r="L152" s="45"/>
      <c r="M152" s="243"/>
      <c r="N152" s="244"/>
      <c r="O152" s="92"/>
      <c r="P152" s="92"/>
      <c r="Q152" s="92"/>
      <c r="R152" s="92"/>
      <c r="S152" s="92"/>
      <c r="T152" s="93"/>
      <c r="U152" s="39"/>
      <c r="V152" s="39"/>
      <c r="W152" s="39"/>
      <c r="X152" s="39"/>
      <c r="Y152" s="39"/>
      <c r="Z152" s="39"/>
      <c r="AA152" s="39"/>
      <c r="AB152" s="39"/>
      <c r="AC152" s="39"/>
      <c r="AD152" s="39"/>
      <c r="AE152" s="39"/>
      <c r="AT152" s="18" t="s">
        <v>349</v>
      </c>
      <c r="AU152" s="18" t="s">
        <v>85</v>
      </c>
    </row>
    <row r="153" s="2" customFormat="1">
      <c r="A153" s="39"/>
      <c r="B153" s="40"/>
      <c r="C153" s="41"/>
      <c r="D153" s="240" t="s">
        <v>350</v>
      </c>
      <c r="E153" s="41"/>
      <c r="F153" s="245" t="s">
        <v>5718</v>
      </c>
      <c r="G153" s="41"/>
      <c r="H153" s="41"/>
      <c r="I153" s="242"/>
      <c r="J153" s="41"/>
      <c r="K153" s="41"/>
      <c r="L153" s="45"/>
      <c r="M153" s="243"/>
      <c r="N153" s="244"/>
      <c r="O153" s="92"/>
      <c r="P153" s="92"/>
      <c r="Q153" s="92"/>
      <c r="R153" s="92"/>
      <c r="S153" s="92"/>
      <c r="T153" s="93"/>
      <c r="U153" s="39"/>
      <c r="V153" s="39"/>
      <c r="W153" s="39"/>
      <c r="X153" s="39"/>
      <c r="Y153" s="39"/>
      <c r="Z153" s="39"/>
      <c r="AA153" s="39"/>
      <c r="AB153" s="39"/>
      <c r="AC153" s="39"/>
      <c r="AD153" s="39"/>
      <c r="AE153" s="39"/>
      <c r="AT153" s="18" t="s">
        <v>350</v>
      </c>
      <c r="AU153" s="18" t="s">
        <v>85</v>
      </c>
    </row>
    <row r="154" s="2" customFormat="1" ht="16.5" customHeight="1">
      <c r="A154" s="39"/>
      <c r="B154" s="40"/>
      <c r="C154" s="227" t="s">
        <v>376</v>
      </c>
      <c r="D154" s="227" t="s">
        <v>343</v>
      </c>
      <c r="E154" s="228" t="s">
        <v>5719</v>
      </c>
      <c r="F154" s="229" t="s">
        <v>388</v>
      </c>
      <c r="G154" s="230" t="s">
        <v>346</v>
      </c>
      <c r="H154" s="231">
        <v>1</v>
      </c>
      <c r="I154" s="232"/>
      <c r="J154" s="233">
        <f>ROUND(I154*H154,2)</f>
        <v>0</v>
      </c>
      <c r="K154" s="229" t="s">
        <v>1</v>
      </c>
      <c r="L154" s="45"/>
      <c r="M154" s="234" t="s">
        <v>1</v>
      </c>
      <c r="N154" s="235" t="s">
        <v>41</v>
      </c>
      <c r="O154" s="92"/>
      <c r="P154" s="236">
        <f>O154*H154</f>
        <v>0</v>
      </c>
      <c r="Q154" s="236">
        <v>0</v>
      </c>
      <c r="R154" s="236">
        <f>Q154*H154</f>
        <v>0</v>
      </c>
      <c r="S154" s="236">
        <v>0</v>
      </c>
      <c r="T154" s="237">
        <f>S154*H154</f>
        <v>0</v>
      </c>
      <c r="U154" s="39"/>
      <c r="V154" s="39"/>
      <c r="W154" s="39"/>
      <c r="X154" s="39"/>
      <c r="Y154" s="39"/>
      <c r="Z154" s="39"/>
      <c r="AA154" s="39"/>
      <c r="AB154" s="39"/>
      <c r="AC154" s="39"/>
      <c r="AD154" s="39"/>
      <c r="AE154" s="39"/>
      <c r="AR154" s="238" t="s">
        <v>347</v>
      </c>
      <c r="AT154" s="238" t="s">
        <v>343</v>
      </c>
      <c r="AU154" s="238" t="s">
        <v>85</v>
      </c>
      <c r="AY154" s="18" t="s">
        <v>342</v>
      </c>
      <c r="BE154" s="239">
        <f>IF(N154="základní",J154,0)</f>
        <v>0</v>
      </c>
      <c r="BF154" s="239">
        <f>IF(N154="snížená",J154,0)</f>
        <v>0</v>
      </c>
      <c r="BG154" s="239">
        <f>IF(N154="zákl. přenesená",J154,0)</f>
        <v>0</v>
      </c>
      <c r="BH154" s="239">
        <f>IF(N154="sníž. přenesená",J154,0)</f>
        <v>0</v>
      </c>
      <c r="BI154" s="239">
        <f>IF(N154="nulová",J154,0)</f>
        <v>0</v>
      </c>
      <c r="BJ154" s="18" t="s">
        <v>83</v>
      </c>
      <c r="BK154" s="239">
        <f>ROUND(I154*H154,2)</f>
        <v>0</v>
      </c>
      <c r="BL154" s="18" t="s">
        <v>347</v>
      </c>
      <c r="BM154" s="238" t="s">
        <v>5720</v>
      </c>
    </row>
    <row r="155" s="2" customFormat="1">
      <c r="A155" s="39"/>
      <c r="B155" s="40"/>
      <c r="C155" s="41"/>
      <c r="D155" s="240" t="s">
        <v>349</v>
      </c>
      <c r="E155" s="41"/>
      <c r="F155" s="241" t="s">
        <v>5697</v>
      </c>
      <c r="G155" s="41"/>
      <c r="H155" s="41"/>
      <c r="I155" s="242"/>
      <c r="J155" s="41"/>
      <c r="K155" s="41"/>
      <c r="L155" s="45"/>
      <c r="M155" s="243"/>
      <c r="N155" s="244"/>
      <c r="O155" s="92"/>
      <c r="P155" s="92"/>
      <c r="Q155" s="92"/>
      <c r="R155" s="92"/>
      <c r="S155" s="92"/>
      <c r="T155" s="93"/>
      <c r="U155" s="39"/>
      <c r="V155" s="39"/>
      <c r="W155" s="39"/>
      <c r="X155" s="39"/>
      <c r="Y155" s="39"/>
      <c r="Z155" s="39"/>
      <c r="AA155" s="39"/>
      <c r="AB155" s="39"/>
      <c r="AC155" s="39"/>
      <c r="AD155" s="39"/>
      <c r="AE155" s="39"/>
      <c r="AT155" s="18" t="s">
        <v>349</v>
      </c>
      <c r="AU155" s="18" t="s">
        <v>85</v>
      </c>
    </row>
    <row r="156" s="2" customFormat="1">
      <c r="A156" s="39"/>
      <c r="B156" s="40"/>
      <c r="C156" s="41"/>
      <c r="D156" s="240" t="s">
        <v>350</v>
      </c>
      <c r="E156" s="41"/>
      <c r="F156" s="245" t="s">
        <v>5721</v>
      </c>
      <c r="G156" s="41"/>
      <c r="H156" s="41"/>
      <c r="I156" s="242"/>
      <c r="J156" s="41"/>
      <c r="K156" s="41"/>
      <c r="L156" s="45"/>
      <c r="M156" s="243"/>
      <c r="N156" s="244"/>
      <c r="O156" s="92"/>
      <c r="P156" s="92"/>
      <c r="Q156" s="92"/>
      <c r="R156" s="92"/>
      <c r="S156" s="92"/>
      <c r="T156" s="93"/>
      <c r="U156" s="39"/>
      <c r="V156" s="39"/>
      <c r="W156" s="39"/>
      <c r="X156" s="39"/>
      <c r="Y156" s="39"/>
      <c r="Z156" s="39"/>
      <c r="AA156" s="39"/>
      <c r="AB156" s="39"/>
      <c r="AC156" s="39"/>
      <c r="AD156" s="39"/>
      <c r="AE156" s="39"/>
      <c r="AT156" s="18" t="s">
        <v>350</v>
      </c>
      <c r="AU156" s="18" t="s">
        <v>85</v>
      </c>
    </row>
    <row r="157" s="2" customFormat="1" ht="16.5" customHeight="1">
      <c r="A157" s="39"/>
      <c r="B157" s="40"/>
      <c r="C157" s="227" t="s">
        <v>381</v>
      </c>
      <c r="D157" s="227" t="s">
        <v>343</v>
      </c>
      <c r="E157" s="228" t="s">
        <v>5722</v>
      </c>
      <c r="F157" s="229" t="s">
        <v>383</v>
      </c>
      <c r="G157" s="230" t="s">
        <v>346</v>
      </c>
      <c r="H157" s="231">
        <v>1</v>
      </c>
      <c r="I157" s="232"/>
      <c r="J157" s="233">
        <f>ROUND(I157*H157,2)</f>
        <v>0</v>
      </c>
      <c r="K157" s="229" t="s">
        <v>1</v>
      </c>
      <c r="L157" s="45"/>
      <c r="M157" s="234" t="s">
        <v>1</v>
      </c>
      <c r="N157" s="235" t="s">
        <v>41</v>
      </c>
      <c r="O157" s="92"/>
      <c r="P157" s="236">
        <f>O157*H157</f>
        <v>0</v>
      </c>
      <c r="Q157" s="236">
        <v>0</v>
      </c>
      <c r="R157" s="236">
        <f>Q157*H157</f>
        <v>0</v>
      </c>
      <c r="S157" s="236">
        <v>0</v>
      </c>
      <c r="T157" s="237">
        <f>S157*H157</f>
        <v>0</v>
      </c>
      <c r="U157" s="39"/>
      <c r="V157" s="39"/>
      <c r="W157" s="39"/>
      <c r="X157" s="39"/>
      <c r="Y157" s="39"/>
      <c r="Z157" s="39"/>
      <c r="AA157" s="39"/>
      <c r="AB157" s="39"/>
      <c r="AC157" s="39"/>
      <c r="AD157" s="39"/>
      <c r="AE157" s="39"/>
      <c r="AR157" s="238" t="s">
        <v>347</v>
      </c>
      <c r="AT157" s="238" t="s">
        <v>343</v>
      </c>
      <c r="AU157" s="238" t="s">
        <v>85</v>
      </c>
      <c r="AY157" s="18" t="s">
        <v>342</v>
      </c>
      <c r="BE157" s="239">
        <f>IF(N157="základní",J157,0)</f>
        <v>0</v>
      </c>
      <c r="BF157" s="239">
        <f>IF(N157="snížená",J157,0)</f>
        <v>0</v>
      </c>
      <c r="BG157" s="239">
        <f>IF(N157="zákl. přenesená",J157,0)</f>
        <v>0</v>
      </c>
      <c r="BH157" s="239">
        <f>IF(N157="sníž. přenesená",J157,0)</f>
        <v>0</v>
      </c>
      <c r="BI157" s="239">
        <f>IF(N157="nulová",J157,0)</f>
        <v>0</v>
      </c>
      <c r="BJ157" s="18" t="s">
        <v>83</v>
      </c>
      <c r="BK157" s="239">
        <f>ROUND(I157*H157,2)</f>
        <v>0</v>
      </c>
      <c r="BL157" s="18" t="s">
        <v>347</v>
      </c>
      <c r="BM157" s="238" t="s">
        <v>5723</v>
      </c>
    </row>
    <row r="158" s="2" customFormat="1">
      <c r="A158" s="39"/>
      <c r="B158" s="40"/>
      <c r="C158" s="41"/>
      <c r="D158" s="240" t="s">
        <v>349</v>
      </c>
      <c r="E158" s="41"/>
      <c r="F158" s="241" t="s">
        <v>5697</v>
      </c>
      <c r="G158" s="41"/>
      <c r="H158" s="41"/>
      <c r="I158" s="242"/>
      <c r="J158" s="41"/>
      <c r="K158" s="41"/>
      <c r="L158" s="45"/>
      <c r="M158" s="243"/>
      <c r="N158" s="244"/>
      <c r="O158" s="92"/>
      <c r="P158" s="92"/>
      <c r="Q158" s="92"/>
      <c r="R158" s="92"/>
      <c r="S158" s="92"/>
      <c r="T158" s="93"/>
      <c r="U158" s="39"/>
      <c r="V158" s="39"/>
      <c r="W158" s="39"/>
      <c r="X158" s="39"/>
      <c r="Y158" s="39"/>
      <c r="Z158" s="39"/>
      <c r="AA158" s="39"/>
      <c r="AB158" s="39"/>
      <c r="AC158" s="39"/>
      <c r="AD158" s="39"/>
      <c r="AE158" s="39"/>
      <c r="AT158" s="18" t="s">
        <v>349</v>
      </c>
      <c r="AU158" s="18" t="s">
        <v>85</v>
      </c>
    </row>
    <row r="159" s="2" customFormat="1">
      <c r="A159" s="39"/>
      <c r="B159" s="40"/>
      <c r="C159" s="41"/>
      <c r="D159" s="240" t="s">
        <v>350</v>
      </c>
      <c r="E159" s="41"/>
      <c r="F159" s="245" t="s">
        <v>5724</v>
      </c>
      <c r="G159" s="41"/>
      <c r="H159" s="41"/>
      <c r="I159" s="242"/>
      <c r="J159" s="41"/>
      <c r="K159" s="41"/>
      <c r="L159" s="45"/>
      <c r="M159" s="243"/>
      <c r="N159" s="244"/>
      <c r="O159" s="92"/>
      <c r="P159" s="92"/>
      <c r="Q159" s="92"/>
      <c r="R159" s="92"/>
      <c r="S159" s="92"/>
      <c r="T159" s="93"/>
      <c r="U159" s="39"/>
      <c r="V159" s="39"/>
      <c r="W159" s="39"/>
      <c r="X159" s="39"/>
      <c r="Y159" s="39"/>
      <c r="Z159" s="39"/>
      <c r="AA159" s="39"/>
      <c r="AB159" s="39"/>
      <c r="AC159" s="39"/>
      <c r="AD159" s="39"/>
      <c r="AE159" s="39"/>
      <c r="AT159" s="18" t="s">
        <v>350</v>
      </c>
      <c r="AU159" s="18" t="s">
        <v>85</v>
      </c>
    </row>
    <row r="160" s="12" customFormat="1" ht="22.8" customHeight="1">
      <c r="A160" s="12"/>
      <c r="B160" s="213"/>
      <c r="C160" s="214"/>
      <c r="D160" s="215" t="s">
        <v>75</v>
      </c>
      <c r="E160" s="246" t="s">
        <v>390</v>
      </c>
      <c r="F160" s="246" t="s">
        <v>391</v>
      </c>
      <c r="G160" s="214"/>
      <c r="H160" s="214"/>
      <c r="I160" s="217"/>
      <c r="J160" s="247">
        <f>BK160</f>
        <v>0</v>
      </c>
      <c r="K160" s="214"/>
      <c r="L160" s="219"/>
      <c r="M160" s="220"/>
      <c r="N160" s="221"/>
      <c r="O160" s="221"/>
      <c r="P160" s="222">
        <f>SUM(P161:P169)</f>
        <v>0</v>
      </c>
      <c r="Q160" s="221"/>
      <c r="R160" s="222">
        <f>SUM(R161:R169)</f>
        <v>0</v>
      </c>
      <c r="S160" s="221"/>
      <c r="T160" s="223">
        <f>SUM(T161:T169)</f>
        <v>0</v>
      </c>
      <c r="U160" s="12"/>
      <c r="V160" s="12"/>
      <c r="W160" s="12"/>
      <c r="X160" s="12"/>
      <c r="Y160" s="12"/>
      <c r="Z160" s="12"/>
      <c r="AA160" s="12"/>
      <c r="AB160" s="12"/>
      <c r="AC160" s="12"/>
      <c r="AD160" s="12"/>
      <c r="AE160" s="12"/>
      <c r="AR160" s="224" t="s">
        <v>341</v>
      </c>
      <c r="AT160" s="225" t="s">
        <v>75</v>
      </c>
      <c r="AU160" s="225" t="s">
        <v>83</v>
      </c>
      <c r="AY160" s="224" t="s">
        <v>342</v>
      </c>
      <c r="BK160" s="226">
        <f>SUM(BK161:BK169)</f>
        <v>0</v>
      </c>
    </row>
    <row r="161" s="2" customFormat="1" ht="16.5" customHeight="1">
      <c r="A161" s="39"/>
      <c r="B161" s="40"/>
      <c r="C161" s="227" t="s">
        <v>386</v>
      </c>
      <c r="D161" s="227" t="s">
        <v>343</v>
      </c>
      <c r="E161" s="228" t="s">
        <v>5725</v>
      </c>
      <c r="F161" s="229" t="s">
        <v>391</v>
      </c>
      <c r="G161" s="230" t="s">
        <v>346</v>
      </c>
      <c r="H161" s="231">
        <v>1</v>
      </c>
      <c r="I161" s="232"/>
      <c r="J161" s="233">
        <f>ROUND(I161*H161,2)</f>
        <v>0</v>
      </c>
      <c r="K161" s="229" t="s">
        <v>1</v>
      </c>
      <c r="L161" s="45"/>
      <c r="M161" s="234" t="s">
        <v>1</v>
      </c>
      <c r="N161" s="235" t="s">
        <v>41</v>
      </c>
      <c r="O161" s="92"/>
      <c r="P161" s="236">
        <f>O161*H161</f>
        <v>0</v>
      </c>
      <c r="Q161" s="236">
        <v>0</v>
      </c>
      <c r="R161" s="236">
        <f>Q161*H161</f>
        <v>0</v>
      </c>
      <c r="S161" s="236">
        <v>0</v>
      </c>
      <c r="T161" s="237">
        <f>S161*H161</f>
        <v>0</v>
      </c>
      <c r="U161" s="39"/>
      <c r="V161" s="39"/>
      <c r="W161" s="39"/>
      <c r="X161" s="39"/>
      <c r="Y161" s="39"/>
      <c r="Z161" s="39"/>
      <c r="AA161" s="39"/>
      <c r="AB161" s="39"/>
      <c r="AC161" s="39"/>
      <c r="AD161" s="39"/>
      <c r="AE161" s="39"/>
      <c r="AR161" s="238" t="s">
        <v>347</v>
      </c>
      <c r="AT161" s="238" t="s">
        <v>343</v>
      </c>
      <c r="AU161" s="238" t="s">
        <v>85</v>
      </c>
      <c r="AY161" s="18" t="s">
        <v>342</v>
      </c>
      <c r="BE161" s="239">
        <f>IF(N161="základní",J161,0)</f>
        <v>0</v>
      </c>
      <c r="BF161" s="239">
        <f>IF(N161="snížená",J161,0)</f>
        <v>0</v>
      </c>
      <c r="BG161" s="239">
        <f>IF(N161="zákl. přenesená",J161,0)</f>
        <v>0</v>
      </c>
      <c r="BH161" s="239">
        <f>IF(N161="sníž. přenesená",J161,0)</f>
        <v>0</v>
      </c>
      <c r="BI161" s="239">
        <f>IF(N161="nulová",J161,0)</f>
        <v>0</v>
      </c>
      <c r="BJ161" s="18" t="s">
        <v>83</v>
      </c>
      <c r="BK161" s="239">
        <f>ROUND(I161*H161,2)</f>
        <v>0</v>
      </c>
      <c r="BL161" s="18" t="s">
        <v>347</v>
      </c>
      <c r="BM161" s="238" t="s">
        <v>5726</v>
      </c>
    </row>
    <row r="162" s="2" customFormat="1">
      <c r="A162" s="39"/>
      <c r="B162" s="40"/>
      <c r="C162" s="41"/>
      <c r="D162" s="240" t="s">
        <v>349</v>
      </c>
      <c r="E162" s="41"/>
      <c r="F162" s="241" t="s">
        <v>5727</v>
      </c>
      <c r="G162" s="41"/>
      <c r="H162" s="41"/>
      <c r="I162" s="242"/>
      <c r="J162" s="41"/>
      <c r="K162" s="41"/>
      <c r="L162" s="45"/>
      <c r="M162" s="243"/>
      <c r="N162" s="244"/>
      <c r="O162" s="92"/>
      <c r="P162" s="92"/>
      <c r="Q162" s="92"/>
      <c r="R162" s="92"/>
      <c r="S162" s="92"/>
      <c r="T162" s="93"/>
      <c r="U162" s="39"/>
      <c r="V162" s="39"/>
      <c r="W162" s="39"/>
      <c r="X162" s="39"/>
      <c r="Y162" s="39"/>
      <c r="Z162" s="39"/>
      <c r="AA162" s="39"/>
      <c r="AB162" s="39"/>
      <c r="AC162" s="39"/>
      <c r="AD162" s="39"/>
      <c r="AE162" s="39"/>
      <c r="AT162" s="18" t="s">
        <v>349</v>
      </c>
      <c r="AU162" s="18" t="s">
        <v>85</v>
      </c>
    </row>
    <row r="163" s="2" customFormat="1">
      <c r="A163" s="39"/>
      <c r="B163" s="40"/>
      <c r="C163" s="41"/>
      <c r="D163" s="240" t="s">
        <v>350</v>
      </c>
      <c r="E163" s="41"/>
      <c r="F163" s="245" t="s">
        <v>5728</v>
      </c>
      <c r="G163" s="41"/>
      <c r="H163" s="41"/>
      <c r="I163" s="242"/>
      <c r="J163" s="41"/>
      <c r="K163" s="41"/>
      <c r="L163" s="45"/>
      <c r="M163" s="243"/>
      <c r="N163" s="244"/>
      <c r="O163" s="92"/>
      <c r="P163" s="92"/>
      <c r="Q163" s="92"/>
      <c r="R163" s="92"/>
      <c r="S163" s="92"/>
      <c r="T163" s="93"/>
      <c r="U163" s="39"/>
      <c r="V163" s="39"/>
      <c r="W163" s="39"/>
      <c r="X163" s="39"/>
      <c r="Y163" s="39"/>
      <c r="Z163" s="39"/>
      <c r="AA163" s="39"/>
      <c r="AB163" s="39"/>
      <c r="AC163" s="39"/>
      <c r="AD163" s="39"/>
      <c r="AE163" s="39"/>
      <c r="AT163" s="18" t="s">
        <v>350</v>
      </c>
      <c r="AU163" s="18" t="s">
        <v>85</v>
      </c>
    </row>
    <row r="164" s="2" customFormat="1" ht="16.5" customHeight="1">
      <c r="A164" s="39"/>
      <c r="B164" s="40"/>
      <c r="C164" s="227" t="s">
        <v>392</v>
      </c>
      <c r="D164" s="227" t="s">
        <v>343</v>
      </c>
      <c r="E164" s="228" t="s">
        <v>5729</v>
      </c>
      <c r="F164" s="229" t="s">
        <v>394</v>
      </c>
      <c r="G164" s="230" t="s">
        <v>346</v>
      </c>
      <c r="H164" s="231">
        <v>1</v>
      </c>
      <c r="I164" s="232"/>
      <c r="J164" s="233">
        <f>ROUND(I164*H164,2)</f>
        <v>0</v>
      </c>
      <c r="K164" s="229" t="s">
        <v>1</v>
      </c>
      <c r="L164" s="45"/>
      <c r="M164" s="234" t="s">
        <v>1</v>
      </c>
      <c r="N164" s="235" t="s">
        <v>41</v>
      </c>
      <c r="O164" s="92"/>
      <c r="P164" s="236">
        <f>O164*H164</f>
        <v>0</v>
      </c>
      <c r="Q164" s="236">
        <v>0</v>
      </c>
      <c r="R164" s="236">
        <f>Q164*H164</f>
        <v>0</v>
      </c>
      <c r="S164" s="236">
        <v>0</v>
      </c>
      <c r="T164" s="237">
        <f>S164*H164</f>
        <v>0</v>
      </c>
      <c r="U164" s="39"/>
      <c r="V164" s="39"/>
      <c r="W164" s="39"/>
      <c r="X164" s="39"/>
      <c r="Y164" s="39"/>
      <c r="Z164" s="39"/>
      <c r="AA164" s="39"/>
      <c r="AB164" s="39"/>
      <c r="AC164" s="39"/>
      <c r="AD164" s="39"/>
      <c r="AE164" s="39"/>
      <c r="AR164" s="238" t="s">
        <v>347</v>
      </c>
      <c r="AT164" s="238" t="s">
        <v>343</v>
      </c>
      <c r="AU164" s="238" t="s">
        <v>85</v>
      </c>
      <c r="AY164" s="18" t="s">
        <v>342</v>
      </c>
      <c r="BE164" s="239">
        <f>IF(N164="základní",J164,0)</f>
        <v>0</v>
      </c>
      <c r="BF164" s="239">
        <f>IF(N164="snížená",J164,0)</f>
        <v>0</v>
      </c>
      <c r="BG164" s="239">
        <f>IF(N164="zákl. přenesená",J164,0)</f>
        <v>0</v>
      </c>
      <c r="BH164" s="239">
        <f>IF(N164="sníž. přenesená",J164,0)</f>
        <v>0</v>
      </c>
      <c r="BI164" s="239">
        <f>IF(N164="nulová",J164,0)</f>
        <v>0</v>
      </c>
      <c r="BJ164" s="18" t="s">
        <v>83</v>
      </c>
      <c r="BK164" s="239">
        <f>ROUND(I164*H164,2)</f>
        <v>0</v>
      </c>
      <c r="BL164" s="18" t="s">
        <v>347</v>
      </c>
      <c r="BM164" s="238" t="s">
        <v>5730</v>
      </c>
    </row>
    <row r="165" s="2" customFormat="1">
      <c r="A165" s="39"/>
      <c r="B165" s="40"/>
      <c r="C165" s="41"/>
      <c r="D165" s="240" t="s">
        <v>349</v>
      </c>
      <c r="E165" s="41"/>
      <c r="F165" s="241" t="s">
        <v>5697</v>
      </c>
      <c r="G165" s="41"/>
      <c r="H165" s="41"/>
      <c r="I165" s="242"/>
      <c r="J165" s="41"/>
      <c r="K165" s="41"/>
      <c r="L165" s="45"/>
      <c r="M165" s="243"/>
      <c r="N165" s="244"/>
      <c r="O165" s="92"/>
      <c r="P165" s="92"/>
      <c r="Q165" s="92"/>
      <c r="R165" s="92"/>
      <c r="S165" s="92"/>
      <c r="T165" s="93"/>
      <c r="U165" s="39"/>
      <c r="V165" s="39"/>
      <c r="W165" s="39"/>
      <c r="X165" s="39"/>
      <c r="Y165" s="39"/>
      <c r="Z165" s="39"/>
      <c r="AA165" s="39"/>
      <c r="AB165" s="39"/>
      <c r="AC165" s="39"/>
      <c r="AD165" s="39"/>
      <c r="AE165" s="39"/>
      <c r="AT165" s="18" t="s">
        <v>349</v>
      </c>
      <c r="AU165" s="18" t="s">
        <v>85</v>
      </c>
    </row>
    <row r="166" s="2" customFormat="1">
      <c r="A166" s="39"/>
      <c r="B166" s="40"/>
      <c r="C166" s="41"/>
      <c r="D166" s="240" t="s">
        <v>350</v>
      </c>
      <c r="E166" s="41"/>
      <c r="F166" s="245" t="s">
        <v>5731</v>
      </c>
      <c r="G166" s="41"/>
      <c r="H166" s="41"/>
      <c r="I166" s="242"/>
      <c r="J166" s="41"/>
      <c r="K166" s="41"/>
      <c r="L166" s="45"/>
      <c r="M166" s="243"/>
      <c r="N166" s="244"/>
      <c r="O166" s="92"/>
      <c r="P166" s="92"/>
      <c r="Q166" s="92"/>
      <c r="R166" s="92"/>
      <c r="S166" s="92"/>
      <c r="T166" s="93"/>
      <c r="U166" s="39"/>
      <c r="V166" s="39"/>
      <c r="W166" s="39"/>
      <c r="X166" s="39"/>
      <c r="Y166" s="39"/>
      <c r="Z166" s="39"/>
      <c r="AA166" s="39"/>
      <c r="AB166" s="39"/>
      <c r="AC166" s="39"/>
      <c r="AD166" s="39"/>
      <c r="AE166" s="39"/>
      <c r="AT166" s="18" t="s">
        <v>350</v>
      </c>
      <c r="AU166" s="18" t="s">
        <v>85</v>
      </c>
    </row>
    <row r="167" s="2" customFormat="1" ht="16.5" customHeight="1">
      <c r="A167" s="39"/>
      <c r="B167" s="40"/>
      <c r="C167" s="227" t="s">
        <v>397</v>
      </c>
      <c r="D167" s="227" t="s">
        <v>343</v>
      </c>
      <c r="E167" s="228" t="s">
        <v>5732</v>
      </c>
      <c r="F167" s="229" t="s">
        <v>5733</v>
      </c>
      <c r="G167" s="230" t="s">
        <v>346</v>
      </c>
      <c r="H167" s="231">
        <v>1</v>
      </c>
      <c r="I167" s="232"/>
      <c r="J167" s="233">
        <f>ROUND(I167*H167,2)</f>
        <v>0</v>
      </c>
      <c r="K167" s="229" t="s">
        <v>1</v>
      </c>
      <c r="L167" s="45"/>
      <c r="M167" s="234" t="s">
        <v>1</v>
      </c>
      <c r="N167" s="235" t="s">
        <v>41</v>
      </c>
      <c r="O167" s="92"/>
      <c r="P167" s="236">
        <f>O167*H167</f>
        <v>0</v>
      </c>
      <c r="Q167" s="236">
        <v>0</v>
      </c>
      <c r="R167" s="236">
        <f>Q167*H167</f>
        <v>0</v>
      </c>
      <c r="S167" s="236">
        <v>0</v>
      </c>
      <c r="T167" s="237">
        <f>S167*H167</f>
        <v>0</v>
      </c>
      <c r="U167" s="39"/>
      <c r="V167" s="39"/>
      <c r="W167" s="39"/>
      <c r="X167" s="39"/>
      <c r="Y167" s="39"/>
      <c r="Z167" s="39"/>
      <c r="AA167" s="39"/>
      <c r="AB167" s="39"/>
      <c r="AC167" s="39"/>
      <c r="AD167" s="39"/>
      <c r="AE167" s="39"/>
      <c r="AR167" s="238" t="s">
        <v>347</v>
      </c>
      <c r="AT167" s="238" t="s">
        <v>343</v>
      </c>
      <c r="AU167" s="238" t="s">
        <v>85</v>
      </c>
      <c r="AY167" s="18" t="s">
        <v>342</v>
      </c>
      <c r="BE167" s="239">
        <f>IF(N167="základní",J167,0)</f>
        <v>0</v>
      </c>
      <c r="BF167" s="239">
        <f>IF(N167="snížená",J167,0)</f>
        <v>0</v>
      </c>
      <c r="BG167" s="239">
        <f>IF(N167="zákl. přenesená",J167,0)</f>
        <v>0</v>
      </c>
      <c r="BH167" s="239">
        <f>IF(N167="sníž. přenesená",J167,0)</f>
        <v>0</v>
      </c>
      <c r="BI167" s="239">
        <f>IF(N167="nulová",J167,0)</f>
        <v>0</v>
      </c>
      <c r="BJ167" s="18" t="s">
        <v>83</v>
      </c>
      <c r="BK167" s="239">
        <f>ROUND(I167*H167,2)</f>
        <v>0</v>
      </c>
      <c r="BL167" s="18" t="s">
        <v>347</v>
      </c>
      <c r="BM167" s="238" t="s">
        <v>5734</v>
      </c>
    </row>
    <row r="168" s="2" customFormat="1">
      <c r="A168" s="39"/>
      <c r="B168" s="40"/>
      <c r="C168" s="41"/>
      <c r="D168" s="240" t="s">
        <v>349</v>
      </c>
      <c r="E168" s="41"/>
      <c r="F168" s="241" t="s">
        <v>5697</v>
      </c>
      <c r="G168" s="41"/>
      <c r="H168" s="41"/>
      <c r="I168" s="242"/>
      <c r="J168" s="41"/>
      <c r="K168" s="41"/>
      <c r="L168" s="45"/>
      <c r="M168" s="243"/>
      <c r="N168" s="244"/>
      <c r="O168" s="92"/>
      <c r="P168" s="92"/>
      <c r="Q168" s="92"/>
      <c r="R168" s="92"/>
      <c r="S168" s="92"/>
      <c r="T168" s="93"/>
      <c r="U168" s="39"/>
      <c r="V168" s="39"/>
      <c r="W168" s="39"/>
      <c r="X168" s="39"/>
      <c r="Y168" s="39"/>
      <c r="Z168" s="39"/>
      <c r="AA168" s="39"/>
      <c r="AB168" s="39"/>
      <c r="AC168" s="39"/>
      <c r="AD168" s="39"/>
      <c r="AE168" s="39"/>
      <c r="AT168" s="18" t="s">
        <v>349</v>
      </c>
      <c r="AU168" s="18" t="s">
        <v>85</v>
      </c>
    </row>
    <row r="169" s="2" customFormat="1">
      <c r="A169" s="39"/>
      <c r="B169" s="40"/>
      <c r="C169" s="41"/>
      <c r="D169" s="240" t="s">
        <v>350</v>
      </c>
      <c r="E169" s="41"/>
      <c r="F169" s="245" t="s">
        <v>5735</v>
      </c>
      <c r="G169" s="41"/>
      <c r="H169" s="41"/>
      <c r="I169" s="242"/>
      <c r="J169" s="41"/>
      <c r="K169" s="41"/>
      <c r="L169" s="45"/>
      <c r="M169" s="243"/>
      <c r="N169" s="244"/>
      <c r="O169" s="92"/>
      <c r="P169" s="92"/>
      <c r="Q169" s="92"/>
      <c r="R169" s="92"/>
      <c r="S169" s="92"/>
      <c r="T169" s="93"/>
      <c r="U169" s="39"/>
      <c r="V169" s="39"/>
      <c r="W169" s="39"/>
      <c r="X169" s="39"/>
      <c r="Y169" s="39"/>
      <c r="Z169" s="39"/>
      <c r="AA169" s="39"/>
      <c r="AB169" s="39"/>
      <c r="AC169" s="39"/>
      <c r="AD169" s="39"/>
      <c r="AE169" s="39"/>
      <c r="AT169" s="18" t="s">
        <v>350</v>
      </c>
      <c r="AU169" s="18" t="s">
        <v>85</v>
      </c>
    </row>
    <row r="170" s="12" customFormat="1" ht="22.8" customHeight="1">
      <c r="A170" s="12"/>
      <c r="B170" s="213"/>
      <c r="C170" s="214"/>
      <c r="D170" s="215" t="s">
        <v>75</v>
      </c>
      <c r="E170" s="246" t="s">
        <v>406</v>
      </c>
      <c r="F170" s="246" t="s">
        <v>407</v>
      </c>
      <c r="G170" s="214"/>
      <c r="H170" s="214"/>
      <c r="I170" s="217"/>
      <c r="J170" s="247">
        <f>BK170</f>
        <v>0</v>
      </c>
      <c r="K170" s="214"/>
      <c r="L170" s="219"/>
      <c r="M170" s="220"/>
      <c r="N170" s="221"/>
      <c r="O170" s="221"/>
      <c r="P170" s="222">
        <f>SUM(P171:P176)</f>
        <v>0</v>
      </c>
      <c r="Q170" s="221"/>
      <c r="R170" s="222">
        <f>SUM(R171:R176)</f>
        <v>0</v>
      </c>
      <c r="S170" s="221"/>
      <c r="T170" s="223">
        <f>SUM(T171:T176)</f>
        <v>0</v>
      </c>
      <c r="U170" s="12"/>
      <c r="V170" s="12"/>
      <c r="W170" s="12"/>
      <c r="X170" s="12"/>
      <c r="Y170" s="12"/>
      <c r="Z170" s="12"/>
      <c r="AA170" s="12"/>
      <c r="AB170" s="12"/>
      <c r="AC170" s="12"/>
      <c r="AD170" s="12"/>
      <c r="AE170" s="12"/>
      <c r="AR170" s="224" t="s">
        <v>341</v>
      </c>
      <c r="AT170" s="225" t="s">
        <v>75</v>
      </c>
      <c r="AU170" s="225" t="s">
        <v>83</v>
      </c>
      <c r="AY170" s="224" t="s">
        <v>342</v>
      </c>
      <c r="BK170" s="226">
        <f>SUM(BK171:BK176)</f>
        <v>0</v>
      </c>
    </row>
    <row r="171" s="2" customFormat="1" ht="16.5" customHeight="1">
      <c r="A171" s="39"/>
      <c r="B171" s="40"/>
      <c r="C171" s="227" t="s">
        <v>401</v>
      </c>
      <c r="D171" s="227" t="s">
        <v>343</v>
      </c>
      <c r="E171" s="228" t="s">
        <v>5736</v>
      </c>
      <c r="F171" s="229" t="s">
        <v>410</v>
      </c>
      <c r="G171" s="230" t="s">
        <v>346</v>
      </c>
      <c r="H171" s="231">
        <v>1</v>
      </c>
      <c r="I171" s="232"/>
      <c r="J171" s="233">
        <f>ROUND(I171*H171,2)</f>
        <v>0</v>
      </c>
      <c r="K171" s="229" t="s">
        <v>1</v>
      </c>
      <c r="L171" s="45"/>
      <c r="M171" s="234" t="s">
        <v>1</v>
      </c>
      <c r="N171" s="235" t="s">
        <v>41</v>
      </c>
      <c r="O171" s="92"/>
      <c r="P171" s="236">
        <f>O171*H171</f>
        <v>0</v>
      </c>
      <c r="Q171" s="236">
        <v>0</v>
      </c>
      <c r="R171" s="236">
        <f>Q171*H171</f>
        <v>0</v>
      </c>
      <c r="S171" s="236">
        <v>0</v>
      </c>
      <c r="T171" s="237">
        <f>S171*H171</f>
        <v>0</v>
      </c>
      <c r="U171" s="39"/>
      <c r="V171" s="39"/>
      <c r="W171" s="39"/>
      <c r="X171" s="39"/>
      <c r="Y171" s="39"/>
      <c r="Z171" s="39"/>
      <c r="AA171" s="39"/>
      <c r="AB171" s="39"/>
      <c r="AC171" s="39"/>
      <c r="AD171" s="39"/>
      <c r="AE171" s="39"/>
      <c r="AR171" s="238" t="s">
        <v>347</v>
      </c>
      <c r="AT171" s="238" t="s">
        <v>343</v>
      </c>
      <c r="AU171" s="238" t="s">
        <v>85</v>
      </c>
      <c r="AY171" s="18" t="s">
        <v>342</v>
      </c>
      <c r="BE171" s="239">
        <f>IF(N171="základní",J171,0)</f>
        <v>0</v>
      </c>
      <c r="BF171" s="239">
        <f>IF(N171="snížená",J171,0)</f>
        <v>0</v>
      </c>
      <c r="BG171" s="239">
        <f>IF(N171="zákl. přenesená",J171,0)</f>
        <v>0</v>
      </c>
      <c r="BH171" s="239">
        <f>IF(N171="sníž. přenesená",J171,0)</f>
        <v>0</v>
      </c>
      <c r="BI171" s="239">
        <f>IF(N171="nulová",J171,0)</f>
        <v>0</v>
      </c>
      <c r="BJ171" s="18" t="s">
        <v>83</v>
      </c>
      <c r="BK171" s="239">
        <f>ROUND(I171*H171,2)</f>
        <v>0</v>
      </c>
      <c r="BL171" s="18" t="s">
        <v>347</v>
      </c>
      <c r="BM171" s="238" t="s">
        <v>5737</v>
      </c>
    </row>
    <row r="172" s="2" customFormat="1">
      <c r="A172" s="39"/>
      <c r="B172" s="40"/>
      <c r="C172" s="41"/>
      <c r="D172" s="240" t="s">
        <v>349</v>
      </c>
      <c r="E172" s="41"/>
      <c r="F172" s="241" t="s">
        <v>5697</v>
      </c>
      <c r="G172" s="41"/>
      <c r="H172" s="41"/>
      <c r="I172" s="242"/>
      <c r="J172" s="41"/>
      <c r="K172" s="41"/>
      <c r="L172" s="45"/>
      <c r="M172" s="243"/>
      <c r="N172" s="244"/>
      <c r="O172" s="92"/>
      <c r="P172" s="92"/>
      <c r="Q172" s="92"/>
      <c r="R172" s="92"/>
      <c r="S172" s="92"/>
      <c r="T172" s="93"/>
      <c r="U172" s="39"/>
      <c r="V172" s="39"/>
      <c r="W172" s="39"/>
      <c r="X172" s="39"/>
      <c r="Y172" s="39"/>
      <c r="Z172" s="39"/>
      <c r="AA172" s="39"/>
      <c r="AB172" s="39"/>
      <c r="AC172" s="39"/>
      <c r="AD172" s="39"/>
      <c r="AE172" s="39"/>
      <c r="AT172" s="18" t="s">
        <v>349</v>
      </c>
      <c r="AU172" s="18" t="s">
        <v>85</v>
      </c>
    </row>
    <row r="173" s="2" customFormat="1">
      <c r="A173" s="39"/>
      <c r="B173" s="40"/>
      <c r="C173" s="41"/>
      <c r="D173" s="240" t="s">
        <v>350</v>
      </c>
      <c r="E173" s="41"/>
      <c r="F173" s="245" t="s">
        <v>5738</v>
      </c>
      <c r="G173" s="41"/>
      <c r="H173" s="41"/>
      <c r="I173" s="242"/>
      <c r="J173" s="41"/>
      <c r="K173" s="41"/>
      <c r="L173" s="45"/>
      <c r="M173" s="243"/>
      <c r="N173" s="244"/>
      <c r="O173" s="92"/>
      <c r="P173" s="92"/>
      <c r="Q173" s="92"/>
      <c r="R173" s="92"/>
      <c r="S173" s="92"/>
      <c r="T173" s="93"/>
      <c r="U173" s="39"/>
      <c r="V173" s="39"/>
      <c r="W173" s="39"/>
      <c r="X173" s="39"/>
      <c r="Y173" s="39"/>
      <c r="Z173" s="39"/>
      <c r="AA173" s="39"/>
      <c r="AB173" s="39"/>
      <c r="AC173" s="39"/>
      <c r="AD173" s="39"/>
      <c r="AE173" s="39"/>
      <c r="AT173" s="18" t="s">
        <v>350</v>
      </c>
      <c r="AU173" s="18" t="s">
        <v>85</v>
      </c>
    </row>
    <row r="174" s="2" customFormat="1" ht="16.5" customHeight="1">
      <c r="A174" s="39"/>
      <c r="B174" s="40"/>
      <c r="C174" s="227" t="s">
        <v>408</v>
      </c>
      <c r="D174" s="227" t="s">
        <v>343</v>
      </c>
      <c r="E174" s="228" t="s">
        <v>5739</v>
      </c>
      <c r="F174" s="229" t="s">
        <v>414</v>
      </c>
      <c r="G174" s="230" t="s">
        <v>346</v>
      </c>
      <c r="H174" s="231">
        <v>1</v>
      </c>
      <c r="I174" s="232"/>
      <c r="J174" s="233">
        <f>ROUND(I174*H174,2)</f>
        <v>0</v>
      </c>
      <c r="K174" s="229" t="s">
        <v>1</v>
      </c>
      <c r="L174" s="45"/>
      <c r="M174" s="234" t="s">
        <v>1</v>
      </c>
      <c r="N174" s="235" t="s">
        <v>41</v>
      </c>
      <c r="O174" s="92"/>
      <c r="P174" s="236">
        <f>O174*H174</f>
        <v>0</v>
      </c>
      <c r="Q174" s="236">
        <v>0</v>
      </c>
      <c r="R174" s="236">
        <f>Q174*H174</f>
        <v>0</v>
      </c>
      <c r="S174" s="236">
        <v>0</v>
      </c>
      <c r="T174" s="237">
        <f>S174*H174</f>
        <v>0</v>
      </c>
      <c r="U174" s="39"/>
      <c r="V174" s="39"/>
      <c r="W174" s="39"/>
      <c r="X174" s="39"/>
      <c r="Y174" s="39"/>
      <c r="Z174" s="39"/>
      <c r="AA174" s="39"/>
      <c r="AB174" s="39"/>
      <c r="AC174" s="39"/>
      <c r="AD174" s="39"/>
      <c r="AE174" s="39"/>
      <c r="AR174" s="238" t="s">
        <v>347</v>
      </c>
      <c r="AT174" s="238" t="s">
        <v>343</v>
      </c>
      <c r="AU174" s="238" t="s">
        <v>85</v>
      </c>
      <c r="AY174" s="18" t="s">
        <v>342</v>
      </c>
      <c r="BE174" s="239">
        <f>IF(N174="základní",J174,0)</f>
        <v>0</v>
      </c>
      <c r="BF174" s="239">
        <f>IF(N174="snížená",J174,0)</f>
        <v>0</v>
      </c>
      <c r="BG174" s="239">
        <f>IF(N174="zákl. přenesená",J174,0)</f>
        <v>0</v>
      </c>
      <c r="BH174" s="239">
        <f>IF(N174="sníž. přenesená",J174,0)</f>
        <v>0</v>
      </c>
      <c r="BI174" s="239">
        <f>IF(N174="nulová",J174,0)</f>
        <v>0</v>
      </c>
      <c r="BJ174" s="18" t="s">
        <v>83</v>
      </c>
      <c r="BK174" s="239">
        <f>ROUND(I174*H174,2)</f>
        <v>0</v>
      </c>
      <c r="BL174" s="18" t="s">
        <v>347</v>
      </c>
      <c r="BM174" s="238" t="s">
        <v>5740</v>
      </c>
    </row>
    <row r="175" s="2" customFormat="1">
      <c r="A175" s="39"/>
      <c r="B175" s="40"/>
      <c r="C175" s="41"/>
      <c r="D175" s="240" t="s">
        <v>349</v>
      </c>
      <c r="E175" s="41"/>
      <c r="F175" s="241" t="s">
        <v>5741</v>
      </c>
      <c r="G175" s="41"/>
      <c r="H175" s="41"/>
      <c r="I175" s="242"/>
      <c r="J175" s="41"/>
      <c r="K175" s="41"/>
      <c r="L175" s="45"/>
      <c r="M175" s="243"/>
      <c r="N175" s="244"/>
      <c r="O175" s="92"/>
      <c r="P175" s="92"/>
      <c r="Q175" s="92"/>
      <c r="R175" s="92"/>
      <c r="S175" s="92"/>
      <c r="T175" s="93"/>
      <c r="U175" s="39"/>
      <c r="V175" s="39"/>
      <c r="W175" s="39"/>
      <c r="X175" s="39"/>
      <c r="Y175" s="39"/>
      <c r="Z175" s="39"/>
      <c r="AA175" s="39"/>
      <c r="AB175" s="39"/>
      <c r="AC175" s="39"/>
      <c r="AD175" s="39"/>
      <c r="AE175" s="39"/>
      <c r="AT175" s="18" t="s">
        <v>349</v>
      </c>
      <c r="AU175" s="18" t="s">
        <v>85</v>
      </c>
    </row>
    <row r="176" s="2" customFormat="1">
      <c r="A176" s="39"/>
      <c r="B176" s="40"/>
      <c r="C176" s="41"/>
      <c r="D176" s="240" t="s">
        <v>350</v>
      </c>
      <c r="E176" s="41"/>
      <c r="F176" s="245" t="s">
        <v>5742</v>
      </c>
      <c r="G176" s="41"/>
      <c r="H176" s="41"/>
      <c r="I176" s="242"/>
      <c r="J176" s="41"/>
      <c r="K176" s="41"/>
      <c r="L176" s="45"/>
      <c r="M176" s="243"/>
      <c r="N176" s="244"/>
      <c r="O176" s="92"/>
      <c r="P176" s="92"/>
      <c r="Q176" s="92"/>
      <c r="R176" s="92"/>
      <c r="S176" s="92"/>
      <c r="T176" s="93"/>
      <c r="U176" s="39"/>
      <c r="V176" s="39"/>
      <c r="W176" s="39"/>
      <c r="X176" s="39"/>
      <c r="Y176" s="39"/>
      <c r="Z176" s="39"/>
      <c r="AA176" s="39"/>
      <c r="AB176" s="39"/>
      <c r="AC176" s="39"/>
      <c r="AD176" s="39"/>
      <c r="AE176" s="39"/>
      <c r="AT176" s="18" t="s">
        <v>350</v>
      </c>
      <c r="AU176" s="18" t="s">
        <v>85</v>
      </c>
    </row>
    <row r="177" s="12" customFormat="1" ht="22.8" customHeight="1">
      <c r="A177" s="12"/>
      <c r="B177" s="213"/>
      <c r="C177" s="214"/>
      <c r="D177" s="215" t="s">
        <v>75</v>
      </c>
      <c r="E177" s="246" t="s">
        <v>1803</v>
      </c>
      <c r="F177" s="246" t="s">
        <v>1804</v>
      </c>
      <c r="G177" s="214"/>
      <c r="H177" s="214"/>
      <c r="I177" s="217"/>
      <c r="J177" s="247">
        <f>BK177</f>
        <v>0</v>
      </c>
      <c r="K177" s="214"/>
      <c r="L177" s="219"/>
      <c r="M177" s="220"/>
      <c r="N177" s="221"/>
      <c r="O177" s="221"/>
      <c r="P177" s="222">
        <f>SUM(P178:P179)</f>
        <v>0</v>
      </c>
      <c r="Q177" s="221"/>
      <c r="R177" s="222">
        <f>SUM(R178:R179)</f>
        <v>0</v>
      </c>
      <c r="S177" s="221"/>
      <c r="T177" s="223">
        <f>SUM(T178:T179)</f>
        <v>0</v>
      </c>
      <c r="U177" s="12"/>
      <c r="V177" s="12"/>
      <c r="W177" s="12"/>
      <c r="X177" s="12"/>
      <c r="Y177" s="12"/>
      <c r="Z177" s="12"/>
      <c r="AA177" s="12"/>
      <c r="AB177" s="12"/>
      <c r="AC177" s="12"/>
      <c r="AD177" s="12"/>
      <c r="AE177" s="12"/>
      <c r="AR177" s="224" t="s">
        <v>341</v>
      </c>
      <c r="AT177" s="225" t="s">
        <v>75</v>
      </c>
      <c r="AU177" s="225" t="s">
        <v>83</v>
      </c>
      <c r="AY177" s="224" t="s">
        <v>342</v>
      </c>
      <c r="BK177" s="226">
        <f>SUM(BK178:BK179)</f>
        <v>0</v>
      </c>
    </row>
    <row r="178" s="2" customFormat="1" ht="16.5" customHeight="1">
      <c r="A178" s="39"/>
      <c r="B178" s="40"/>
      <c r="C178" s="227" t="s">
        <v>8</v>
      </c>
      <c r="D178" s="227" t="s">
        <v>343</v>
      </c>
      <c r="E178" s="228" t="s">
        <v>5743</v>
      </c>
      <c r="F178" s="229" t="s">
        <v>5744</v>
      </c>
      <c r="G178" s="230" t="s">
        <v>346</v>
      </c>
      <c r="H178" s="231">
        <v>1</v>
      </c>
      <c r="I178" s="232"/>
      <c r="J178" s="233">
        <f>ROUND(I178*H178,2)</f>
        <v>0</v>
      </c>
      <c r="K178" s="229" t="s">
        <v>1</v>
      </c>
      <c r="L178" s="45"/>
      <c r="M178" s="234" t="s">
        <v>1</v>
      </c>
      <c r="N178" s="235" t="s">
        <v>41</v>
      </c>
      <c r="O178" s="92"/>
      <c r="P178" s="236">
        <f>O178*H178</f>
        <v>0</v>
      </c>
      <c r="Q178" s="236">
        <v>0</v>
      </c>
      <c r="R178" s="236">
        <f>Q178*H178</f>
        <v>0</v>
      </c>
      <c r="S178" s="236">
        <v>0</v>
      </c>
      <c r="T178" s="237">
        <f>S178*H178</f>
        <v>0</v>
      </c>
      <c r="U178" s="39"/>
      <c r="V178" s="39"/>
      <c r="W178" s="39"/>
      <c r="X178" s="39"/>
      <c r="Y178" s="39"/>
      <c r="Z178" s="39"/>
      <c r="AA178" s="39"/>
      <c r="AB178" s="39"/>
      <c r="AC178" s="39"/>
      <c r="AD178" s="39"/>
      <c r="AE178" s="39"/>
      <c r="AR178" s="238" t="s">
        <v>347</v>
      </c>
      <c r="AT178" s="238" t="s">
        <v>343</v>
      </c>
      <c r="AU178" s="238" t="s">
        <v>85</v>
      </c>
      <c r="AY178" s="18" t="s">
        <v>342</v>
      </c>
      <c r="BE178" s="239">
        <f>IF(N178="základní",J178,0)</f>
        <v>0</v>
      </c>
      <c r="BF178" s="239">
        <f>IF(N178="snížená",J178,0)</f>
        <v>0</v>
      </c>
      <c r="BG178" s="239">
        <f>IF(N178="zákl. přenesená",J178,0)</f>
        <v>0</v>
      </c>
      <c r="BH178" s="239">
        <f>IF(N178="sníž. přenesená",J178,0)</f>
        <v>0</v>
      </c>
      <c r="BI178" s="239">
        <f>IF(N178="nulová",J178,0)</f>
        <v>0</v>
      </c>
      <c r="BJ178" s="18" t="s">
        <v>83</v>
      </c>
      <c r="BK178" s="239">
        <f>ROUND(I178*H178,2)</f>
        <v>0</v>
      </c>
      <c r="BL178" s="18" t="s">
        <v>347</v>
      </c>
      <c r="BM178" s="238" t="s">
        <v>5745</v>
      </c>
    </row>
    <row r="179" s="2" customFormat="1">
      <c r="A179" s="39"/>
      <c r="B179" s="40"/>
      <c r="C179" s="41"/>
      <c r="D179" s="240" t="s">
        <v>349</v>
      </c>
      <c r="E179" s="41"/>
      <c r="F179" s="241" t="s">
        <v>5744</v>
      </c>
      <c r="G179" s="41"/>
      <c r="H179" s="41"/>
      <c r="I179" s="242"/>
      <c r="J179" s="41"/>
      <c r="K179" s="41"/>
      <c r="L179" s="45"/>
      <c r="M179" s="243"/>
      <c r="N179" s="244"/>
      <c r="O179" s="92"/>
      <c r="P179" s="92"/>
      <c r="Q179" s="92"/>
      <c r="R179" s="92"/>
      <c r="S179" s="92"/>
      <c r="T179" s="93"/>
      <c r="U179" s="39"/>
      <c r="V179" s="39"/>
      <c r="W179" s="39"/>
      <c r="X179" s="39"/>
      <c r="Y179" s="39"/>
      <c r="Z179" s="39"/>
      <c r="AA179" s="39"/>
      <c r="AB179" s="39"/>
      <c r="AC179" s="39"/>
      <c r="AD179" s="39"/>
      <c r="AE179" s="39"/>
      <c r="AT179" s="18" t="s">
        <v>349</v>
      </c>
      <c r="AU179" s="18" t="s">
        <v>85</v>
      </c>
    </row>
    <row r="180" s="12" customFormat="1" ht="22.8" customHeight="1">
      <c r="A180" s="12"/>
      <c r="B180" s="213"/>
      <c r="C180" s="214"/>
      <c r="D180" s="215" t="s">
        <v>75</v>
      </c>
      <c r="E180" s="246" t="s">
        <v>417</v>
      </c>
      <c r="F180" s="246" t="s">
        <v>418</v>
      </c>
      <c r="G180" s="214"/>
      <c r="H180" s="214"/>
      <c r="I180" s="217"/>
      <c r="J180" s="247">
        <f>BK180</f>
        <v>0</v>
      </c>
      <c r="K180" s="214"/>
      <c r="L180" s="219"/>
      <c r="M180" s="220"/>
      <c r="N180" s="221"/>
      <c r="O180" s="221"/>
      <c r="P180" s="222">
        <f>SUM(P181:P198)</f>
        <v>0</v>
      </c>
      <c r="Q180" s="221"/>
      <c r="R180" s="222">
        <f>SUM(R181:R198)</f>
        <v>0</v>
      </c>
      <c r="S180" s="221"/>
      <c r="T180" s="223">
        <f>SUM(T181:T198)</f>
        <v>0</v>
      </c>
      <c r="U180" s="12"/>
      <c r="V180" s="12"/>
      <c r="W180" s="12"/>
      <c r="X180" s="12"/>
      <c r="Y180" s="12"/>
      <c r="Z180" s="12"/>
      <c r="AA180" s="12"/>
      <c r="AB180" s="12"/>
      <c r="AC180" s="12"/>
      <c r="AD180" s="12"/>
      <c r="AE180" s="12"/>
      <c r="AR180" s="224" t="s">
        <v>341</v>
      </c>
      <c r="AT180" s="225" t="s">
        <v>75</v>
      </c>
      <c r="AU180" s="225" t="s">
        <v>83</v>
      </c>
      <c r="AY180" s="224" t="s">
        <v>342</v>
      </c>
      <c r="BK180" s="226">
        <f>SUM(BK181:BK198)</f>
        <v>0</v>
      </c>
    </row>
    <row r="181" s="2" customFormat="1" ht="24.15" customHeight="1">
      <c r="A181" s="39"/>
      <c r="B181" s="40"/>
      <c r="C181" s="227" t="s">
        <v>419</v>
      </c>
      <c r="D181" s="227" t="s">
        <v>343</v>
      </c>
      <c r="E181" s="228" t="s">
        <v>5746</v>
      </c>
      <c r="F181" s="229" t="s">
        <v>421</v>
      </c>
      <c r="G181" s="230" t="s">
        <v>346</v>
      </c>
      <c r="H181" s="231">
        <v>1</v>
      </c>
      <c r="I181" s="232"/>
      <c r="J181" s="233">
        <f>ROUND(I181*H181,2)</f>
        <v>0</v>
      </c>
      <c r="K181" s="229" t="s">
        <v>1</v>
      </c>
      <c r="L181" s="45"/>
      <c r="M181" s="234" t="s">
        <v>1</v>
      </c>
      <c r="N181" s="235" t="s">
        <v>41</v>
      </c>
      <c r="O181" s="92"/>
      <c r="P181" s="236">
        <f>O181*H181</f>
        <v>0</v>
      </c>
      <c r="Q181" s="236">
        <v>0</v>
      </c>
      <c r="R181" s="236">
        <f>Q181*H181</f>
        <v>0</v>
      </c>
      <c r="S181" s="236">
        <v>0</v>
      </c>
      <c r="T181" s="237">
        <f>S181*H181</f>
        <v>0</v>
      </c>
      <c r="U181" s="39"/>
      <c r="V181" s="39"/>
      <c r="W181" s="39"/>
      <c r="X181" s="39"/>
      <c r="Y181" s="39"/>
      <c r="Z181" s="39"/>
      <c r="AA181" s="39"/>
      <c r="AB181" s="39"/>
      <c r="AC181" s="39"/>
      <c r="AD181" s="39"/>
      <c r="AE181" s="39"/>
      <c r="AR181" s="238" t="s">
        <v>347</v>
      </c>
      <c r="AT181" s="238" t="s">
        <v>343</v>
      </c>
      <c r="AU181" s="238" t="s">
        <v>85</v>
      </c>
      <c r="AY181" s="18" t="s">
        <v>342</v>
      </c>
      <c r="BE181" s="239">
        <f>IF(N181="základní",J181,0)</f>
        <v>0</v>
      </c>
      <c r="BF181" s="239">
        <f>IF(N181="snížená",J181,0)</f>
        <v>0</v>
      </c>
      <c r="BG181" s="239">
        <f>IF(N181="zákl. přenesená",J181,0)</f>
        <v>0</v>
      </c>
      <c r="BH181" s="239">
        <f>IF(N181="sníž. přenesená",J181,0)</f>
        <v>0</v>
      </c>
      <c r="BI181" s="239">
        <f>IF(N181="nulová",J181,0)</f>
        <v>0</v>
      </c>
      <c r="BJ181" s="18" t="s">
        <v>83</v>
      </c>
      <c r="BK181" s="239">
        <f>ROUND(I181*H181,2)</f>
        <v>0</v>
      </c>
      <c r="BL181" s="18" t="s">
        <v>347</v>
      </c>
      <c r="BM181" s="238" t="s">
        <v>5747</v>
      </c>
    </row>
    <row r="182" s="2" customFormat="1">
      <c r="A182" s="39"/>
      <c r="B182" s="40"/>
      <c r="C182" s="41"/>
      <c r="D182" s="240" t="s">
        <v>349</v>
      </c>
      <c r="E182" s="41"/>
      <c r="F182" s="241" t="s">
        <v>421</v>
      </c>
      <c r="G182" s="41"/>
      <c r="H182" s="41"/>
      <c r="I182" s="242"/>
      <c r="J182" s="41"/>
      <c r="K182" s="41"/>
      <c r="L182" s="45"/>
      <c r="M182" s="243"/>
      <c r="N182" s="244"/>
      <c r="O182" s="92"/>
      <c r="P182" s="92"/>
      <c r="Q182" s="92"/>
      <c r="R182" s="92"/>
      <c r="S182" s="92"/>
      <c r="T182" s="93"/>
      <c r="U182" s="39"/>
      <c r="V182" s="39"/>
      <c r="W182" s="39"/>
      <c r="X182" s="39"/>
      <c r="Y182" s="39"/>
      <c r="Z182" s="39"/>
      <c r="AA182" s="39"/>
      <c r="AB182" s="39"/>
      <c r="AC182" s="39"/>
      <c r="AD182" s="39"/>
      <c r="AE182" s="39"/>
      <c r="AT182" s="18" t="s">
        <v>349</v>
      </c>
      <c r="AU182" s="18" t="s">
        <v>85</v>
      </c>
    </row>
    <row r="183" s="2" customFormat="1">
      <c r="A183" s="39"/>
      <c r="B183" s="40"/>
      <c r="C183" s="41"/>
      <c r="D183" s="240" t="s">
        <v>350</v>
      </c>
      <c r="E183" s="41"/>
      <c r="F183" s="245" t="s">
        <v>412</v>
      </c>
      <c r="G183" s="41"/>
      <c r="H183" s="41"/>
      <c r="I183" s="242"/>
      <c r="J183" s="41"/>
      <c r="K183" s="41"/>
      <c r="L183" s="45"/>
      <c r="M183" s="243"/>
      <c r="N183" s="244"/>
      <c r="O183" s="92"/>
      <c r="P183" s="92"/>
      <c r="Q183" s="92"/>
      <c r="R183" s="92"/>
      <c r="S183" s="92"/>
      <c r="T183" s="93"/>
      <c r="U183" s="39"/>
      <c r="V183" s="39"/>
      <c r="W183" s="39"/>
      <c r="X183" s="39"/>
      <c r="Y183" s="39"/>
      <c r="Z183" s="39"/>
      <c r="AA183" s="39"/>
      <c r="AB183" s="39"/>
      <c r="AC183" s="39"/>
      <c r="AD183" s="39"/>
      <c r="AE183" s="39"/>
      <c r="AT183" s="18" t="s">
        <v>350</v>
      </c>
      <c r="AU183" s="18" t="s">
        <v>85</v>
      </c>
    </row>
    <row r="184" s="2" customFormat="1" ht="16.5" customHeight="1">
      <c r="A184" s="39"/>
      <c r="B184" s="40"/>
      <c r="C184" s="227" t="s">
        <v>423</v>
      </c>
      <c r="D184" s="227" t="s">
        <v>343</v>
      </c>
      <c r="E184" s="228" t="s">
        <v>5748</v>
      </c>
      <c r="F184" s="229" t="s">
        <v>5749</v>
      </c>
      <c r="G184" s="230" t="s">
        <v>346</v>
      </c>
      <c r="H184" s="231">
        <v>1</v>
      </c>
      <c r="I184" s="232"/>
      <c r="J184" s="233">
        <f>ROUND(I184*H184,2)</f>
        <v>0</v>
      </c>
      <c r="K184" s="229" t="s">
        <v>1</v>
      </c>
      <c r="L184" s="45"/>
      <c r="M184" s="234" t="s">
        <v>1</v>
      </c>
      <c r="N184" s="235" t="s">
        <v>41</v>
      </c>
      <c r="O184" s="92"/>
      <c r="P184" s="236">
        <f>O184*H184</f>
        <v>0</v>
      </c>
      <c r="Q184" s="236">
        <v>0</v>
      </c>
      <c r="R184" s="236">
        <f>Q184*H184</f>
        <v>0</v>
      </c>
      <c r="S184" s="236">
        <v>0</v>
      </c>
      <c r="T184" s="237">
        <f>S184*H184</f>
        <v>0</v>
      </c>
      <c r="U184" s="39"/>
      <c r="V184" s="39"/>
      <c r="W184" s="39"/>
      <c r="X184" s="39"/>
      <c r="Y184" s="39"/>
      <c r="Z184" s="39"/>
      <c r="AA184" s="39"/>
      <c r="AB184" s="39"/>
      <c r="AC184" s="39"/>
      <c r="AD184" s="39"/>
      <c r="AE184" s="39"/>
      <c r="AR184" s="238" t="s">
        <v>347</v>
      </c>
      <c r="AT184" s="238" t="s">
        <v>343</v>
      </c>
      <c r="AU184" s="238" t="s">
        <v>85</v>
      </c>
      <c r="AY184" s="18" t="s">
        <v>342</v>
      </c>
      <c r="BE184" s="239">
        <f>IF(N184="základní",J184,0)</f>
        <v>0</v>
      </c>
      <c r="BF184" s="239">
        <f>IF(N184="snížená",J184,0)</f>
        <v>0</v>
      </c>
      <c r="BG184" s="239">
        <f>IF(N184="zákl. přenesená",J184,0)</f>
        <v>0</v>
      </c>
      <c r="BH184" s="239">
        <f>IF(N184="sníž. přenesená",J184,0)</f>
        <v>0</v>
      </c>
      <c r="BI184" s="239">
        <f>IF(N184="nulová",J184,0)</f>
        <v>0</v>
      </c>
      <c r="BJ184" s="18" t="s">
        <v>83</v>
      </c>
      <c r="BK184" s="239">
        <f>ROUND(I184*H184,2)</f>
        <v>0</v>
      </c>
      <c r="BL184" s="18" t="s">
        <v>347</v>
      </c>
      <c r="BM184" s="238" t="s">
        <v>5750</v>
      </c>
    </row>
    <row r="185" s="2" customFormat="1">
      <c r="A185" s="39"/>
      <c r="B185" s="40"/>
      <c r="C185" s="41"/>
      <c r="D185" s="240" t="s">
        <v>349</v>
      </c>
      <c r="E185" s="41"/>
      <c r="F185" s="241" t="s">
        <v>5749</v>
      </c>
      <c r="G185" s="41"/>
      <c r="H185" s="41"/>
      <c r="I185" s="242"/>
      <c r="J185" s="41"/>
      <c r="K185" s="41"/>
      <c r="L185" s="45"/>
      <c r="M185" s="243"/>
      <c r="N185" s="244"/>
      <c r="O185" s="92"/>
      <c r="P185" s="92"/>
      <c r="Q185" s="92"/>
      <c r="R185" s="92"/>
      <c r="S185" s="92"/>
      <c r="T185" s="93"/>
      <c r="U185" s="39"/>
      <c r="V185" s="39"/>
      <c r="W185" s="39"/>
      <c r="X185" s="39"/>
      <c r="Y185" s="39"/>
      <c r="Z185" s="39"/>
      <c r="AA185" s="39"/>
      <c r="AB185" s="39"/>
      <c r="AC185" s="39"/>
      <c r="AD185" s="39"/>
      <c r="AE185" s="39"/>
      <c r="AT185" s="18" t="s">
        <v>349</v>
      </c>
      <c r="AU185" s="18" t="s">
        <v>85</v>
      </c>
    </row>
    <row r="186" s="2" customFormat="1">
      <c r="A186" s="39"/>
      <c r="B186" s="40"/>
      <c r="C186" s="41"/>
      <c r="D186" s="240" t="s">
        <v>350</v>
      </c>
      <c r="E186" s="41"/>
      <c r="F186" s="245" t="s">
        <v>5751</v>
      </c>
      <c r="G186" s="41"/>
      <c r="H186" s="41"/>
      <c r="I186" s="242"/>
      <c r="J186" s="41"/>
      <c r="K186" s="41"/>
      <c r="L186" s="45"/>
      <c r="M186" s="243"/>
      <c r="N186" s="244"/>
      <c r="O186" s="92"/>
      <c r="P186" s="92"/>
      <c r="Q186" s="92"/>
      <c r="R186" s="92"/>
      <c r="S186" s="92"/>
      <c r="T186" s="93"/>
      <c r="U186" s="39"/>
      <c r="V186" s="39"/>
      <c r="W186" s="39"/>
      <c r="X186" s="39"/>
      <c r="Y186" s="39"/>
      <c r="Z186" s="39"/>
      <c r="AA186" s="39"/>
      <c r="AB186" s="39"/>
      <c r="AC186" s="39"/>
      <c r="AD186" s="39"/>
      <c r="AE186" s="39"/>
      <c r="AT186" s="18" t="s">
        <v>350</v>
      </c>
      <c r="AU186" s="18" t="s">
        <v>85</v>
      </c>
    </row>
    <row r="187" s="2" customFormat="1" ht="16.5" customHeight="1">
      <c r="A187" s="39"/>
      <c r="B187" s="40"/>
      <c r="C187" s="227" t="s">
        <v>428</v>
      </c>
      <c r="D187" s="227" t="s">
        <v>343</v>
      </c>
      <c r="E187" s="228" t="s">
        <v>5752</v>
      </c>
      <c r="F187" s="229" t="s">
        <v>5753</v>
      </c>
      <c r="G187" s="230" t="s">
        <v>346</v>
      </c>
      <c r="H187" s="231">
        <v>1</v>
      </c>
      <c r="I187" s="232"/>
      <c r="J187" s="233">
        <f>ROUND(I187*H187,2)</f>
        <v>0</v>
      </c>
      <c r="K187" s="229" t="s">
        <v>1</v>
      </c>
      <c r="L187" s="45"/>
      <c r="M187" s="234" t="s">
        <v>1</v>
      </c>
      <c r="N187" s="235" t="s">
        <v>41</v>
      </c>
      <c r="O187" s="92"/>
      <c r="P187" s="236">
        <f>O187*H187</f>
        <v>0</v>
      </c>
      <c r="Q187" s="236">
        <v>0</v>
      </c>
      <c r="R187" s="236">
        <f>Q187*H187</f>
        <v>0</v>
      </c>
      <c r="S187" s="236">
        <v>0</v>
      </c>
      <c r="T187" s="237">
        <f>S187*H187</f>
        <v>0</v>
      </c>
      <c r="U187" s="39"/>
      <c r="V187" s="39"/>
      <c r="W187" s="39"/>
      <c r="X187" s="39"/>
      <c r="Y187" s="39"/>
      <c r="Z187" s="39"/>
      <c r="AA187" s="39"/>
      <c r="AB187" s="39"/>
      <c r="AC187" s="39"/>
      <c r="AD187" s="39"/>
      <c r="AE187" s="39"/>
      <c r="AR187" s="238" t="s">
        <v>347</v>
      </c>
      <c r="AT187" s="238" t="s">
        <v>343</v>
      </c>
      <c r="AU187" s="238" t="s">
        <v>85</v>
      </c>
      <c r="AY187" s="18" t="s">
        <v>342</v>
      </c>
      <c r="BE187" s="239">
        <f>IF(N187="základní",J187,0)</f>
        <v>0</v>
      </c>
      <c r="BF187" s="239">
        <f>IF(N187="snížená",J187,0)</f>
        <v>0</v>
      </c>
      <c r="BG187" s="239">
        <f>IF(N187="zákl. přenesená",J187,0)</f>
        <v>0</v>
      </c>
      <c r="BH187" s="239">
        <f>IF(N187="sníž. přenesená",J187,0)</f>
        <v>0</v>
      </c>
      <c r="BI187" s="239">
        <f>IF(N187="nulová",J187,0)</f>
        <v>0</v>
      </c>
      <c r="BJ187" s="18" t="s">
        <v>83</v>
      </c>
      <c r="BK187" s="239">
        <f>ROUND(I187*H187,2)</f>
        <v>0</v>
      </c>
      <c r="BL187" s="18" t="s">
        <v>347</v>
      </c>
      <c r="BM187" s="238" t="s">
        <v>5754</v>
      </c>
    </row>
    <row r="188" s="2" customFormat="1">
      <c r="A188" s="39"/>
      <c r="B188" s="40"/>
      <c r="C188" s="41"/>
      <c r="D188" s="240" t="s">
        <v>349</v>
      </c>
      <c r="E188" s="41"/>
      <c r="F188" s="241" t="s">
        <v>5697</v>
      </c>
      <c r="G188" s="41"/>
      <c r="H188" s="41"/>
      <c r="I188" s="242"/>
      <c r="J188" s="41"/>
      <c r="K188" s="41"/>
      <c r="L188" s="45"/>
      <c r="M188" s="243"/>
      <c r="N188" s="244"/>
      <c r="O188" s="92"/>
      <c r="P188" s="92"/>
      <c r="Q188" s="92"/>
      <c r="R188" s="92"/>
      <c r="S188" s="92"/>
      <c r="T188" s="93"/>
      <c r="U188" s="39"/>
      <c r="V188" s="39"/>
      <c r="W188" s="39"/>
      <c r="X188" s="39"/>
      <c r="Y188" s="39"/>
      <c r="Z188" s="39"/>
      <c r="AA188" s="39"/>
      <c r="AB188" s="39"/>
      <c r="AC188" s="39"/>
      <c r="AD188" s="39"/>
      <c r="AE188" s="39"/>
      <c r="AT188" s="18" t="s">
        <v>349</v>
      </c>
      <c r="AU188" s="18" t="s">
        <v>85</v>
      </c>
    </row>
    <row r="189" s="2" customFormat="1">
      <c r="A189" s="39"/>
      <c r="B189" s="40"/>
      <c r="C189" s="41"/>
      <c r="D189" s="240" t="s">
        <v>350</v>
      </c>
      <c r="E189" s="41"/>
      <c r="F189" s="245" t="s">
        <v>5755</v>
      </c>
      <c r="G189" s="41"/>
      <c r="H189" s="41"/>
      <c r="I189" s="242"/>
      <c r="J189" s="41"/>
      <c r="K189" s="41"/>
      <c r="L189" s="45"/>
      <c r="M189" s="243"/>
      <c r="N189" s="244"/>
      <c r="O189" s="92"/>
      <c r="P189" s="92"/>
      <c r="Q189" s="92"/>
      <c r="R189" s="92"/>
      <c r="S189" s="92"/>
      <c r="T189" s="93"/>
      <c r="U189" s="39"/>
      <c r="V189" s="39"/>
      <c r="W189" s="39"/>
      <c r="X189" s="39"/>
      <c r="Y189" s="39"/>
      <c r="Z189" s="39"/>
      <c r="AA189" s="39"/>
      <c r="AB189" s="39"/>
      <c r="AC189" s="39"/>
      <c r="AD189" s="39"/>
      <c r="AE189" s="39"/>
      <c r="AT189" s="18" t="s">
        <v>350</v>
      </c>
      <c r="AU189" s="18" t="s">
        <v>85</v>
      </c>
    </row>
    <row r="190" s="2" customFormat="1" ht="16.5" customHeight="1">
      <c r="A190" s="39"/>
      <c r="B190" s="40"/>
      <c r="C190" s="227" t="s">
        <v>606</v>
      </c>
      <c r="D190" s="227" t="s">
        <v>343</v>
      </c>
      <c r="E190" s="228" t="s">
        <v>5756</v>
      </c>
      <c r="F190" s="229" t="s">
        <v>5757</v>
      </c>
      <c r="G190" s="230" t="s">
        <v>346</v>
      </c>
      <c r="H190" s="231">
        <v>1</v>
      </c>
      <c r="I190" s="232"/>
      <c r="J190" s="233">
        <f>ROUND(I190*H190,2)</f>
        <v>0</v>
      </c>
      <c r="K190" s="229" t="s">
        <v>1</v>
      </c>
      <c r="L190" s="45"/>
      <c r="M190" s="234" t="s">
        <v>1</v>
      </c>
      <c r="N190" s="235" t="s">
        <v>41</v>
      </c>
      <c r="O190" s="92"/>
      <c r="P190" s="236">
        <f>O190*H190</f>
        <v>0</v>
      </c>
      <c r="Q190" s="236">
        <v>0</v>
      </c>
      <c r="R190" s="236">
        <f>Q190*H190</f>
        <v>0</v>
      </c>
      <c r="S190" s="236">
        <v>0</v>
      </c>
      <c r="T190" s="237">
        <f>S190*H190</f>
        <v>0</v>
      </c>
      <c r="U190" s="39"/>
      <c r="V190" s="39"/>
      <c r="W190" s="39"/>
      <c r="X190" s="39"/>
      <c r="Y190" s="39"/>
      <c r="Z190" s="39"/>
      <c r="AA190" s="39"/>
      <c r="AB190" s="39"/>
      <c r="AC190" s="39"/>
      <c r="AD190" s="39"/>
      <c r="AE190" s="39"/>
      <c r="AR190" s="238" t="s">
        <v>347</v>
      </c>
      <c r="AT190" s="238" t="s">
        <v>343</v>
      </c>
      <c r="AU190" s="238" t="s">
        <v>85</v>
      </c>
      <c r="AY190" s="18" t="s">
        <v>342</v>
      </c>
      <c r="BE190" s="239">
        <f>IF(N190="základní",J190,0)</f>
        <v>0</v>
      </c>
      <c r="BF190" s="239">
        <f>IF(N190="snížená",J190,0)</f>
        <v>0</v>
      </c>
      <c r="BG190" s="239">
        <f>IF(N190="zákl. přenesená",J190,0)</f>
        <v>0</v>
      </c>
      <c r="BH190" s="239">
        <f>IF(N190="sníž. přenesená",J190,0)</f>
        <v>0</v>
      </c>
      <c r="BI190" s="239">
        <f>IF(N190="nulová",J190,0)</f>
        <v>0</v>
      </c>
      <c r="BJ190" s="18" t="s">
        <v>83</v>
      </c>
      <c r="BK190" s="239">
        <f>ROUND(I190*H190,2)</f>
        <v>0</v>
      </c>
      <c r="BL190" s="18" t="s">
        <v>347</v>
      </c>
      <c r="BM190" s="238" t="s">
        <v>5758</v>
      </c>
    </row>
    <row r="191" s="2" customFormat="1">
      <c r="A191" s="39"/>
      <c r="B191" s="40"/>
      <c r="C191" s="41"/>
      <c r="D191" s="240" t="s">
        <v>349</v>
      </c>
      <c r="E191" s="41"/>
      <c r="F191" s="241" t="s">
        <v>5697</v>
      </c>
      <c r="G191" s="41"/>
      <c r="H191" s="41"/>
      <c r="I191" s="242"/>
      <c r="J191" s="41"/>
      <c r="K191" s="41"/>
      <c r="L191" s="45"/>
      <c r="M191" s="243"/>
      <c r="N191" s="244"/>
      <c r="O191" s="92"/>
      <c r="P191" s="92"/>
      <c r="Q191" s="92"/>
      <c r="R191" s="92"/>
      <c r="S191" s="92"/>
      <c r="T191" s="93"/>
      <c r="U191" s="39"/>
      <c r="V191" s="39"/>
      <c r="W191" s="39"/>
      <c r="X191" s="39"/>
      <c r="Y191" s="39"/>
      <c r="Z191" s="39"/>
      <c r="AA191" s="39"/>
      <c r="AB191" s="39"/>
      <c r="AC191" s="39"/>
      <c r="AD191" s="39"/>
      <c r="AE191" s="39"/>
      <c r="AT191" s="18" t="s">
        <v>349</v>
      </c>
      <c r="AU191" s="18" t="s">
        <v>85</v>
      </c>
    </row>
    <row r="192" s="2" customFormat="1">
      <c r="A192" s="39"/>
      <c r="B192" s="40"/>
      <c r="C192" s="41"/>
      <c r="D192" s="240" t="s">
        <v>350</v>
      </c>
      <c r="E192" s="41"/>
      <c r="F192" s="245" t="s">
        <v>5759</v>
      </c>
      <c r="G192" s="41"/>
      <c r="H192" s="41"/>
      <c r="I192" s="242"/>
      <c r="J192" s="41"/>
      <c r="K192" s="41"/>
      <c r="L192" s="45"/>
      <c r="M192" s="243"/>
      <c r="N192" s="244"/>
      <c r="O192" s="92"/>
      <c r="P192" s="92"/>
      <c r="Q192" s="92"/>
      <c r="R192" s="92"/>
      <c r="S192" s="92"/>
      <c r="T192" s="93"/>
      <c r="U192" s="39"/>
      <c r="V192" s="39"/>
      <c r="W192" s="39"/>
      <c r="X192" s="39"/>
      <c r="Y192" s="39"/>
      <c r="Z192" s="39"/>
      <c r="AA192" s="39"/>
      <c r="AB192" s="39"/>
      <c r="AC192" s="39"/>
      <c r="AD192" s="39"/>
      <c r="AE192" s="39"/>
      <c r="AT192" s="18" t="s">
        <v>350</v>
      </c>
      <c r="AU192" s="18" t="s">
        <v>85</v>
      </c>
    </row>
    <row r="193" s="2" customFormat="1" ht="16.5" customHeight="1">
      <c r="A193" s="39"/>
      <c r="B193" s="40"/>
      <c r="C193" s="227" t="s">
        <v>613</v>
      </c>
      <c r="D193" s="227" t="s">
        <v>343</v>
      </c>
      <c r="E193" s="228" t="s">
        <v>5760</v>
      </c>
      <c r="F193" s="229" t="s">
        <v>5108</v>
      </c>
      <c r="G193" s="230" t="s">
        <v>346</v>
      </c>
      <c r="H193" s="231">
        <v>1</v>
      </c>
      <c r="I193" s="232"/>
      <c r="J193" s="233">
        <f>ROUND(I193*H193,2)</f>
        <v>0</v>
      </c>
      <c r="K193" s="229" t="s">
        <v>1</v>
      </c>
      <c r="L193" s="45"/>
      <c r="M193" s="234" t="s">
        <v>1</v>
      </c>
      <c r="N193" s="235" t="s">
        <v>41</v>
      </c>
      <c r="O193" s="92"/>
      <c r="P193" s="236">
        <f>O193*H193</f>
        <v>0</v>
      </c>
      <c r="Q193" s="236">
        <v>0</v>
      </c>
      <c r="R193" s="236">
        <f>Q193*H193</f>
        <v>0</v>
      </c>
      <c r="S193" s="236">
        <v>0</v>
      </c>
      <c r="T193" s="237">
        <f>S193*H193</f>
        <v>0</v>
      </c>
      <c r="U193" s="39"/>
      <c r="V193" s="39"/>
      <c r="W193" s="39"/>
      <c r="X193" s="39"/>
      <c r="Y193" s="39"/>
      <c r="Z193" s="39"/>
      <c r="AA193" s="39"/>
      <c r="AB193" s="39"/>
      <c r="AC193" s="39"/>
      <c r="AD193" s="39"/>
      <c r="AE193" s="39"/>
      <c r="AR193" s="238" t="s">
        <v>347</v>
      </c>
      <c r="AT193" s="238" t="s">
        <v>343</v>
      </c>
      <c r="AU193" s="238" t="s">
        <v>85</v>
      </c>
      <c r="AY193" s="18" t="s">
        <v>342</v>
      </c>
      <c r="BE193" s="239">
        <f>IF(N193="základní",J193,0)</f>
        <v>0</v>
      </c>
      <c r="BF193" s="239">
        <f>IF(N193="snížená",J193,0)</f>
        <v>0</v>
      </c>
      <c r="BG193" s="239">
        <f>IF(N193="zákl. přenesená",J193,0)</f>
        <v>0</v>
      </c>
      <c r="BH193" s="239">
        <f>IF(N193="sníž. přenesená",J193,0)</f>
        <v>0</v>
      </c>
      <c r="BI193" s="239">
        <f>IF(N193="nulová",J193,0)</f>
        <v>0</v>
      </c>
      <c r="BJ193" s="18" t="s">
        <v>83</v>
      </c>
      <c r="BK193" s="239">
        <f>ROUND(I193*H193,2)</f>
        <v>0</v>
      </c>
      <c r="BL193" s="18" t="s">
        <v>347</v>
      </c>
      <c r="BM193" s="238" t="s">
        <v>5761</v>
      </c>
    </row>
    <row r="194" s="2" customFormat="1">
      <c r="A194" s="39"/>
      <c r="B194" s="40"/>
      <c r="C194" s="41"/>
      <c r="D194" s="240" t="s">
        <v>349</v>
      </c>
      <c r="E194" s="41"/>
      <c r="F194" s="241" t="s">
        <v>5762</v>
      </c>
      <c r="G194" s="41"/>
      <c r="H194" s="41"/>
      <c r="I194" s="242"/>
      <c r="J194" s="41"/>
      <c r="K194" s="41"/>
      <c r="L194" s="45"/>
      <c r="M194" s="243"/>
      <c r="N194" s="244"/>
      <c r="O194" s="92"/>
      <c r="P194" s="92"/>
      <c r="Q194" s="92"/>
      <c r="R194" s="92"/>
      <c r="S194" s="92"/>
      <c r="T194" s="93"/>
      <c r="U194" s="39"/>
      <c r="V194" s="39"/>
      <c r="W194" s="39"/>
      <c r="X194" s="39"/>
      <c r="Y194" s="39"/>
      <c r="Z194" s="39"/>
      <c r="AA194" s="39"/>
      <c r="AB194" s="39"/>
      <c r="AC194" s="39"/>
      <c r="AD194" s="39"/>
      <c r="AE194" s="39"/>
      <c r="AT194" s="18" t="s">
        <v>349</v>
      </c>
      <c r="AU194" s="18" t="s">
        <v>85</v>
      </c>
    </row>
    <row r="195" s="2" customFormat="1">
      <c r="A195" s="39"/>
      <c r="B195" s="40"/>
      <c r="C195" s="41"/>
      <c r="D195" s="240" t="s">
        <v>350</v>
      </c>
      <c r="E195" s="41"/>
      <c r="F195" s="245" t="s">
        <v>5763</v>
      </c>
      <c r="G195" s="41"/>
      <c r="H195" s="41"/>
      <c r="I195" s="242"/>
      <c r="J195" s="41"/>
      <c r="K195" s="41"/>
      <c r="L195" s="45"/>
      <c r="M195" s="243"/>
      <c r="N195" s="244"/>
      <c r="O195" s="92"/>
      <c r="P195" s="92"/>
      <c r="Q195" s="92"/>
      <c r="R195" s="92"/>
      <c r="S195" s="92"/>
      <c r="T195" s="93"/>
      <c r="U195" s="39"/>
      <c r="V195" s="39"/>
      <c r="W195" s="39"/>
      <c r="X195" s="39"/>
      <c r="Y195" s="39"/>
      <c r="Z195" s="39"/>
      <c r="AA195" s="39"/>
      <c r="AB195" s="39"/>
      <c r="AC195" s="39"/>
      <c r="AD195" s="39"/>
      <c r="AE195" s="39"/>
      <c r="AT195" s="18" t="s">
        <v>350</v>
      </c>
      <c r="AU195" s="18" t="s">
        <v>85</v>
      </c>
    </row>
    <row r="196" s="2" customFormat="1" ht="16.5" customHeight="1">
      <c r="A196" s="39"/>
      <c r="B196" s="40"/>
      <c r="C196" s="227" t="s">
        <v>7</v>
      </c>
      <c r="D196" s="227" t="s">
        <v>343</v>
      </c>
      <c r="E196" s="228" t="s">
        <v>5764</v>
      </c>
      <c r="F196" s="229" t="s">
        <v>5765</v>
      </c>
      <c r="G196" s="230" t="s">
        <v>346</v>
      </c>
      <c r="H196" s="231">
        <v>1</v>
      </c>
      <c r="I196" s="232"/>
      <c r="J196" s="233">
        <f>ROUND(I196*H196,2)</f>
        <v>0</v>
      </c>
      <c r="K196" s="229" t="s">
        <v>1</v>
      </c>
      <c r="L196" s="45"/>
      <c r="M196" s="234" t="s">
        <v>1</v>
      </c>
      <c r="N196" s="235" t="s">
        <v>41</v>
      </c>
      <c r="O196" s="92"/>
      <c r="P196" s="236">
        <f>O196*H196</f>
        <v>0</v>
      </c>
      <c r="Q196" s="236">
        <v>0</v>
      </c>
      <c r="R196" s="236">
        <f>Q196*H196</f>
        <v>0</v>
      </c>
      <c r="S196" s="236">
        <v>0</v>
      </c>
      <c r="T196" s="237">
        <f>S196*H196</f>
        <v>0</v>
      </c>
      <c r="U196" s="39"/>
      <c r="V196" s="39"/>
      <c r="W196" s="39"/>
      <c r="X196" s="39"/>
      <c r="Y196" s="39"/>
      <c r="Z196" s="39"/>
      <c r="AA196" s="39"/>
      <c r="AB196" s="39"/>
      <c r="AC196" s="39"/>
      <c r="AD196" s="39"/>
      <c r="AE196" s="39"/>
      <c r="AR196" s="238" t="s">
        <v>347</v>
      </c>
      <c r="AT196" s="238" t="s">
        <v>343</v>
      </c>
      <c r="AU196" s="238" t="s">
        <v>85</v>
      </c>
      <c r="AY196" s="18" t="s">
        <v>342</v>
      </c>
      <c r="BE196" s="239">
        <f>IF(N196="základní",J196,0)</f>
        <v>0</v>
      </c>
      <c r="BF196" s="239">
        <f>IF(N196="snížená",J196,0)</f>
        <v>0</v>
      </c>
      <c r="BG196" s="239">
        <f>IF(N196="zákl. přenesená",J196,0)</f>
        <v>0</v>
      </c>
      <c r="BH196" s="239">
        <f>IF(N196="sníž. přenesená",J196,0)</f>
        <v>0</v>
      </c>
      <c r="BI196" s="239">
        <f>IF(N196="nulová",J196,0)</f>
        <v>0</v>
      </c>
      <c r="BJ196" s="18" t="s">
        <v>83</v>
      </c>
      <c r="BK196" s="239">
        <f>ROUND(I196*H196,2)</f>
        <v>0</v>
      </c>
      <c r="BL196" s="18" t="s">
        <v>347</v>
      </c>
      <c r="BM196" s="238" t="s">
        <v>5766</v>
      </c>
    </row>
    <row r="197" s="2" customFormat="1">
      <c r="A197" s="39"/>
      <c r="B197" s="40"/>
      <c r="C197" s="41"/>
      <c r="D197" s="240" t="s">
        <v>349</v>
      </c>
      <c r="E197" s="41"/>
      <c r="F197" s="241" t="s">
        <v>5767</v>
      </c>
      <c r="G197" s="41"/>
      <c r="H197" s="41"/>
      <c r="I197" s="242"/>
      <c r="J197" s="41"/>
      <c r="K197" s="41"/>
      <c r="L197" s="45"/>
      <c r="M197" s="243"/>
      <c r="N197" s="244"/>
      <c r="O197" s="92"/>
      <c r="P197" s="92"/>
      <c r="Q197" s="92"/>
      <c r="R197" s="92"/>
      <c r="S197" s="92"/>
      <c r="T197" s="93"/>
      <c r="U197" s="39"/>
      <c r="V197" s="39"/>
      <c r="W197" s="39"/>
      <c r="X197" s="39"/>
      <c r="Y197" s="39"/>
      <c r="Z197" s="39"/>
      <c r="AA197" s="39"/>
      <c r="AB197" s="39"/>
      <c r="AC197" s="39"/>
      <c r="AD197" s="39"/>
      <c r="AE197" s="39"/>
      <c r="AT197" s="18" t="s">
        <v>349</v>
      </c>
      <c r="AU197" s="18" t="s">
        <v>85</v>
      </c>
    </row>
    <row r="198" s="2" customFormat="1">
      <c r="A198" s="39"/>
      <c r="B198" s="40"/>
      <c r="C198" s="41"/>
      <c r="D198" s="240" t="s">
        <v>350</v>
      </c>
      <c r="E198" s="41"/>
      <c r="F198" s="245" t="s">
        <v>5768</v>
      </c>
      <c r="G198" s="41"/>
      <c r="H198" s="41"/>
      <c r="I198" s="242"/>
      <c r="J198" s="41"/>
      <c r="K198" s="41"/>
      <c r="L198" s="45"/>
      <c r="M198" s="248"/>
      <c r="N198" s="249"/>
      <c r="O198" s="250"/>
      <c r="P198" s="250"/>
      <c r="Q198" s="250"/>
      <c r="R198" s="250"/>
      <c r="S198" s="250"/>
      <c r="T198" s="251"/>
      <c r="U198" s="39"/>
      <c r="V198" s="39"/>
      <c r="W198" s="39"/>
      <c r="X198" s="39"/>
      <c r="Y198" s="39"/>
      <c r="Z198" s="39"/>
      <c r="AA198" s="39"/>
      <c r="AB198" s="39"/>
      <c r="AC198" s="39"/>
      <c r="AD198" s="39"/>
      <c r="AE198" s="39"/>
      <c r="AT198" s="18" t="s">
        <v>350</v>
      </c>
      <c r="AU198" s="18" t="s">
        <v>85</v>
      </c>
    </row>
    <row r="199" s="2" customFormat="1" ht="6.96" customHeight="1">
      <c r="A199" s="39"/>
      <c r="B199" s="67"/>
      <c r="C199" s="68"/>
      <c r="D199" s="68"/>
      <c r="E199" s="68"/>
      <c r="F199" s="68"/>
      <c r="G199" s="68"/>
      <c r="H199" s="68"/>
      <c r="I199" s="68"/>
      <c r="J199" s="68"/>
      <c r="K199" s="68"/>
      <c r="L199" s="45"/>
      <c r="M199" s="39"/>
      <c r="O199" s="39"/>
      <c r="P199" s="39"/>
      <c r="Q199" s="39"/>
      <c r="R199" s="39"/>
      <c r="S199" s="39"/>
      <c r="T199" s="39"/>
      <c r="U199" s="39"/>
      <c r="V199" s="39"/>
      <c r="W199" s="39"/>
      <c r="X199" s="39"/>
      <c r="Y199" s="39"/>
      <c r="Z199" s="39"/>
      <c r="AA199" s="39"/>
      <c r="AB199" s="39"/>
      <c r="AC199" s="39"/>
      <c r="AD199" s="39"/>
      <c r="AE199" s="39"/>
    </row>
  </sheetData>
  <sheetProtection sheet="1" autoFilter="0" formatColumns="0" formatRows="0" objects="1" scenarios="1" spinCount="100000" saltValue="GWN/1ZmAUtimb8hrVT/Q/al7oL+bxnN9xNfaQt0xHP2ehuH1N/yXaIG6VPEvPBOIBbocggMm3gykK1P8TsE0mQ==" hashValue="aPRi9ILzPaP09/rGKt40r6QR/MnbUp9vXsGrAw8x1I48AfF5W1lBMBQ+MPftRwaZTVxrEtsSaGGKbsUBNJH55A==" algorithmName="SHA-512" password="CC35"/>
  <autoFilter ref="C129:K198"/>
  <mergeCells count="15">
    <mergeCell ref="E7:H7"/>
    <mergeCell ref="E11:H11"/>
    <mergeCell ref="E9:H9"/>
    <mergeCell ref="E13:H13"/>
    <mergeCell ref="E22:H22"/>
    <mergeCell ref="E31:H31"/>
    <mergeCell ref="E85:H85"/>
    <mergeCell ref="E89:H89"/>
    <mergeCell ref="E87:H87"/>
    <mergeCell ref="E91:H91"/>
    <mergeCell ref="E116:H116"/>
    <mergeCell ref="E120:H120"/>
    <mergeCell ref="E118:H118"/>
    <mergeCell ref="E122:H12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276</v>
      </c>
    </row>
    <row r="3" s="1" customFormat="1" ht="6.96" customHeight="1">
      <c r="B3" s="148"/>
      <c r="C3" s="149"/>
      <c r="D3" s="149"/>
      <c r="E3" s="149"/>
      <c r="F3" s="149"/>
      <c r="G3" s="149"/>
      <c r="H3" s="149"/>
      <c r="I3" s="149"/>
      <c r="J3" s="149"/>
      <c r="K3" s="149"/>
      <c r="L3" s="21"/>
      <c r="AT3" s="18" t="s">
        <v>85</v>
      </c>
    </row>
    <row r="4" s="1" customFormat="1" ht="24.96" customHeight="1">
      <c r="B4" s="21"/>
      <c r="D4" s="150" t="s">
        <v>309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II/610 TUŘICE - KBEL (BENÁTKY NAD JIZEROU, PRŮTAH)</v>
      </c>
      <c r="F7" s="152"/>
      <c r="G7" s="152"/>
      <c r="H7" s="152"/>
      <c r="L7" s="21"/>
    </row>
    <row r="8">
      <c r="B8" s="21"/>
      <c r="D8" s="152" t="s">
        <v>310</v>
      </c>
      <c r="L8" s="21"/>
    </row>
    <row r="9" s="1" customFormat="1" ht="16.5" customHeight="1">
      <c r="B9" s="21"/>
      <c r="E9" s="153" t="s">
        <v>5690</v>
      </c>
      <c r="F9" s="1"/>
      <c r="G9" s="1"/>
      <c r="H9" s="1"/>
      <c r="L9" s="21"/>
    </row>
    <row r="10" s="1" customFormat="1" ht="12" customHeight="1">
      <c r="B10" s="21"/>
      <c r="D10" s="152" t="s">
        <v>312</v>
      </c>
      <c r="L10" s="21"/>
    </row>
    <row r="11" s="2" customFormat="1" ht="16.5" customHeight="1">
      <c r="A11" s="39"/>
      <c r="B11" s="45"/>
      <c r="C11" s="39"/>
      <c r="D11" s="39"/>
      <c r="E11" s="154" t="s">
        <v>5769</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314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5770</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5693</v>
      </c>
      <c r="G16" s="39"/>
      <c r="H16" s="39"/>
      <c r="I16" s="152" t="s">
        <v>22</v>
      </c>
      <c r="J16" s="156" t="str">
        <f>'Rekapitulace stavby'!AN8</f>
        <v>15. 12. 2023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5694</v>
      </c>
      <c r="F19" s="39"/>
      <c r="G19" s="39"/>
      <c r="H19" s="39"/>
      <c r="I19" s="152"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36</v>
      </c>
      <c r="E34" s="39"/>
      <c r="F34" s="39"/>
      <c r="G34" s="39"/>
      <c r="H34" s="39"/>
      <c r="I34" s="39"/>
      <c r="J34" s="163">
        <f>ROUND(J132,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38</v>
      </c>
      <c r="G36" s="39"/>
      <c r="H36" s="39"/>
      <c r="I36" s="164" t="s">
        <v>37</v>
      </c>
      <c r="J36" s="164" t="s">
        <v>39</v>
      </c>
      <c r="K36" s="39"/>
      <c r="L36" s="64"/>
      <c r="S36" s="39"/>
      <c r="T36" s="39"/>
      <c r="U36" s="39"/>
      <c r="V36" s="39"/>
      <c r="W36" s="39"/>
      <c r="X36" s="39"/>
      <c r="Y36" s="39"/>
      <c r="Z36" s="39"/>
      <c r="AA36" s="39"/>
      <c r="AB36" s="39"/>
      <c r="AC36" s="39"/>
      <c r="AD36" s="39"/>
      <c r="AE36" s="39"/>
    </row>
    <row r="37" s="2" customFormat="1" ht="14.4" customHeight="1">
      <c r="A37" s="39"/>
      <c r="B37" s="45"/>
      <c r="C37" s="39"/>
      <c r="D37" s="154" t="s">
        <v>40</v>
      </c>
      <c r="E37" s="152" t="s">
        <v>41</v>
      </c>
      <c r="F37" s="165">
        <f>ROUND((SUM(BE132:BE930)),  2)</f>
        <v>0</v>
      </c>
      <c r="G37" s="39"/>
      <c r="H37" s="39"/>
      <c r="I37" s="166">
        <v>0.20999999999999999</v>
      </c>
      <c r="J37" s="165">
        <f>ROUND(((SUM(BE132:BE930))*I37),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ROUND((SUM(BF132:BF930)),  2)</f>
        <v>0</v>
      </c>
      <c r="G38" s="39"/>
      <c r="H38" s="39"/>
      <c r="I38" s="166">
        <v>0.14999999999999999</v>
      </c>
      <c r="J38" s="165">
        <f>ROUND(((SUM(BF132:BF930))*I38),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ROUND((SUM(BG132:BG930)),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ROUND((SUM(BH132:BH930)),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ROUND((SUM(BI132:BI930)),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316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II/610 TUŘICE - KBEL (BENÁTKY NAD JIZEROU, PRŮTAH)</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310</v>
      </c>
      <c r="D86" s="23"/>
      <c r="E86" s="23"/>
      <c r="F86" s="23"/>
      <c r="G86" s="23"/>
      <c r="H86" s="23"/>
      <c r="I86" s="23"/>
      <c r="J86" s="23"/>
      <c r="K86" s="23"/>
      <c r="L86" s="21"/>
    </row>
    <row r="87" s="1" customFormat="1" ht="16.5" customHeight="1">
      <c r="B87" s="22"/>
      <c r="C87" s="23"/>
      <c r="D87" s="23"/>
      <c r="E87" s="185" t="s">
        <v>5690</v>
      </c>
      <c r="F87" s="23"/>
      <c r="G87" s="23"/>
      <c r="H87" s="23"/>
      <c r="I87" s="23"/>
      <c r="J87" s="23"/>
      <c r="K87" s="23"/>
      <c r="L87" s="21"/>
    </row>
    <row r="88" s="1" customFormat="1" ht="12" customHeight="1">
      <c r="B88" s="22"/>
      <c r="C88" s="33" t="s">
        <v>312</v>
      </c>
      <c r="D88" s="23"/>
      <c r="E88" s="23"/>
      <c r="F88" s="23"/>
      <c r="G88" s="23"/>
      <c r="H88" s="23"/>
      <c r="I88" s="23"/>
      <c r="J88" s="23"/>
      <c r="K88" s="23"/>
      <c r="L88" s="21"/>
    </row>
    <row r="89" s="2" customFormat="1" ht="16.5" customHeight="1">
      <c r="A89" s="39"/>
      <c r="B89" s="40"/>
      <c r="C89" s="41"/>
      <c r="D89" s="41"/>
      <c r="E89" s="186" t="s">
        <v>5769</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314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01.1 - Řad A</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Benátky nad Jizerou</v>
      </c>
      <c r="G93" s="41"/>
      <c r="H93" s="41"/>
      <c r="I93" s="33" t="s">
        <v>22</v>
      </c>
      <c r="J93" s="80" t="str">
        <f>IF(J16="","",J16)</f>
        <v>15. 12. 2023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Vodovody a kanalizace Mladá Boleslav, a.s.</v>
      </c>
      <c r="G95" s="41"/>
      <c r="H95" s="41"/>
      <c r="I95" s="33" t="s">
        <v>30</v>
      </c>
      <c r="J95" s="37" t="str">
        <f>E25</f>
        <v>Valbek spol.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317</v>
      </c>
      <c r="D98" s="188"/>
      <c r="E98" s="188"/>
      <c r="F98" s="188"/>
      <c r="G98" s="188"/>
      <c r="H98" s="188"/>
      <c r="I98" s="188"/>
      <c r="J98" s="189" t="s">
        <v>318</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319</v>
      </c>
      <c r="D100" s="41"/>
      <c r="E100" s="41"/>
      <c r="F100" s="41"/>
      <c r="G100" s="41"/>
      <c r="H100" s="41"/>
      <c r="I100" s="41"/>
      <c r="J100" s="111">
        <f>J132</f>
        <v>0</v>
      </c>
      <c r="K100" s="41"/>
      <c r="L100" s="64"/>
      <c r="S100" s="39"/>
      <c r="T100" s="39"/>
      <c r="U100" s="39"/>
      <c r="V100" s="39"/>
      <c r="W100" s="39"/>
      <c r="X100" s="39"/>
      <c r="Y100" s="39"/>
      <c r="Z100" s="39"/>
      <c r="AA100" s="39"/>
      <c r="AB100" s="39"/>
      <c r="AC100" s="39"/>
      <c r="AD100" s="39"/>
      <c r="AE100" s="39"/>
      <c r="AU100" s="18" t="s">
        <v>320</v>
      </c>
    </row>
    <row r="101" s="9" customFormat="1" ht="24.96" customHeight="1">
      <c r="A101" s="9"/>
      <c r="B101" s="191"/>
      <c r="C101" s="192"/>
      <c r="D101" s="193" t="s">
        <v>434</v>
      </c>
      <c r="E101" s="194"/>
      <c r="F101" s="194"/>
      <c r="G101" s="194"/>
      <c r="H101" s="194"/>
      <c r="I101" s="194"/>
      <c r="J101" s="195">
        <f>J133</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435</v>
      </c>
      <c r="E102" s="199"/>
      <c r="F102" s="199"/>
      <c r="G102" s="199"/>
      <c r="H102" s="199"/>
      <c r="I102" s="199"/>
      <c r="J102" s="200">
        <f>J134</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2234</v>
      </c>
      <c r="E103" s="199"/>
      <c r="F103" s="199"/>
      <c r="G103" s="199"/>
      <c r="H103" s="199"/>
      <c r="I103" s="199"/>
      <c r="J103" s="200">
        <f>J430</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467</v>
      </c>
      <c r="E104" s="199"/>
      <c r="F104" s="199"/>
      <c r="G104" s="199"/>
      <c r="H104" s="199"/>
      <c r="I104" s="199"/>
      <c r="J104" s="200">
        <f>J458</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468</v>
      </c>
      <c r="E105" s="199"/>
      <c r="F105" s="199"/>
      <c r="G105" s="199"/>
      <c r="H105" s="199"/>
      <c r="I105" s="199"/>
      <c r="J105" s="200">
        <f>J527</f>
        <v>0</v>
      </c>
      <c r="K105" s="133"/>
      <c r="L105" s="201"/>
      <c r="S105" s="10"/>
      <c r="T105" s="10"/>
      <c r="U105" s="10"/>
      <c r="V105" s="10"/>
      <c r="W105" s="10"/>
      <c r="X105" s="10"/>
      <c r="Y105" s="10"/>
      <c r="Z105" s="10"/>
      <c r="AA105" s="10"/>
      <c r="AB105" s="10"/>
      <c r="AC105" s="10"/>
      <c r="AD105" s="10"/>
      <c r="AE105" s="10"/>
    </row>
    <row r="106" s="10" customFormat="1" ht="19.92" customHeight="1">
      <c r="A106" s="10"/>
      <c r="B106" s="197"/>
      <c r="C106" s="133"/>
      <c r="D106" s="198" t="s">
        <v>469</v>
      </c>
      <c r="E106" s="199"/>
      <c r="F106" s="199"/>
      <c r="G106" s="199"/>
      <c r="H106" s="199"/>
      <c r="I106" s="199"/>
      <c r="J106" s="200">
        <f>J844</f>
        <v>0</v>
      </c>
      <c r="K106" s="133"/>
      <c r="L106" s="201"/>
      <c r="S106" s="10"/>
      <c r="T106" s="10"/>
      <c r="U106" s="10"/>
      <c r="V106" s="10"/>
      <c r="W106" s="10"/>
      <c r="X106" s="10"/>
      <c r="Y106" s="10"/>
      <c r="Z106" s="10"/>
      <c r="AA106" s="10"/>
      <c r="AB106" s="10"/>
      <c r="AC106" s="10"/>
      <c r="AD106" s="10"/>
      <c r="AE106" s="10"/>
    </row>
    <row r="107" s="10" customFormat="1" ht="19.92" customHeight="1">
      <c r="A107" s="10"/>
      <c r="B107" s="197"/>
      <c r="C107" s="133"/>
      <c r="D107" s="198" t="s">
        <v>470</v>
      </c>
      <c r="E107" s="199"/>
      <c r="F107" s="199"/>
      <c r="G107" s="199"/>
      <c r="H107" s="199"/>
      <c r="I107" s="199"/>
      <c r="J107" s="200">
        <f>J876</f>
        <v>0</v>
      </c>
      <c r="K107" s="133"/>
      <c r="L107" s="201"/>
      <c r="S107" s="10"/>
      <c r="T107" s="10"/>
      <c r="U107" s="10"/>
      <c r="V107" s="10"/>
      <c r="W107" s="10"/>
      <c r="X107" s="10"/>
      <c r="Y107" s="10"/>
      <c r="Z107" s="10"/>
      <c r="AA107" s="10"/>
      <c r="AB107" s="10"/>
      <c r="AC107" s="10"/>
      <c r="AD107" s="10"/>
      <c r="AE107" s="10"/>
    </row>
    <row r="108" s="10" customFormat="1" ht="19.92" customHeight="1">
      <c r="A108" s="10"/>
      <c r="B108" s="197"/>
      <c r="C108" s="133"/>
      <c r="D108" s="198" t="s">
        <v>436</v>
      </c>
      <c r="E108" s="199"/>
      <c r="F108" s="199"/>
      <c r="G108" s="199"/>
      <c r="H108" s="199"/>
      <c r="I108" s="199"/>
      <c r="J108" s="200">
        <f>J928</f>
        <v>0</v>
      </c>
      <c r="K108" s="133"/>
      <c r="L108" s="201"/>
      <c r="S108" s="10"/>
      <c r="T108" s="10"/>
      <c r="U108" s="10"/>
      <c r="V108" s="10"/>
      <c r="W108" s="10"/>
      <c r="X108" s="10"/>
      <c r="Y108" s="10"/>
      <c r="Z108" s="10"/>
      <c r="AA108" s="10"/>
      <c r="AB108" s="10"/>
      <c r="AC108" s="10"/>
      <c r="AD108" s="10"/>
      <c r="AE108" s="10"/>
    </row>
    <row r="109" s="2" customFormat="1" ht="21.84"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67"/>
      <c r="C110" s="68"/>
      <c r="D110" s="68"/>
      <c r="E110" s="68"/>
      <c r="F110" s="68"/>
      <c r="G110" s="68"/>
      <c r="H110" s="68"/>
      <c r="I110" s="68"/>
      <c r="J110" s="68"/>
      <c r="K110" s="68"/>
      <c r="L110" s="64"/>
      <c r="S110" s="39"/>
      <c r="T110" s="39"/>
      <c r="U110" s="39"/>
      <c r="V110" s="39"/>
      <c r="W110" s="39"/>
      <c r="X110" s="39"/>
      <c r="Y110" s="39"/>
      <c r="Z110" s="39"/>
      <c r="AA110" s="39"/>
      <c r="AB110" s="39"/>
      <c r="AC110" s="39"/>
      <c r="AD110" s="39"/>
      <c r="AE110" s="39"/>
    </row>
    <row r="114" s="2" customFormat="1" ht="6.96" customHeight="1">
      <c r="A114" s="39"/>
      <c r="B114" s="69"/>
      <c r="C114" s="70"/>
      <c r="D114" s="70"/>
      <c r="E114" s="70"/>
      <c r="F114" s="70"/>
      <c r="G114" s="70"/>
      <c r="H114" s="70"/>
      <c r="I114" s="70"/>
      <c r="J114" s="70"/>
      <c r="K114" s="70"/>
      <c r="L114" s="64"/>
      <c r="S114" s="39"/>
      <c r="T114" s="39"/>
      <c r="U114" s="39"/>
      <c r="V114" s="39"/>
      <c r="W114" s="39"/>
      <c r="X114" s="39"/>
      <c r="Y114" s="39"/>
      <c r="Z114" s="39"/>
      <c r="AA114" s="39"/>
      <c r="AB114" s="39"/>
      <c r="AC114" s="39"/>
      <c r="AD114" s="39"/>
      <c r="AE114" s="39"/>
    </row>
    <row r="115" s="2" customFormat="1" ht="24.96" customHeight="1">
      <c r="A115" s="39"/>
      <c r="B115" s="40"/>
      <c r="C115" s="24" t="s">
        <v>326</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16</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185" t="str">
        <f>E7</f>
        <v>II/610 TUŘICE - KBEL (BENÁTKY NAD JIZEROU, PRŮTAH)</v>
      </c>
      <c r="F118" s="33"/>
      <c r="G118" s="33"/>
      <c r="H118" s="33"/>
      <c r="I118" s="41"/>
      <c r="J118" s="41"/>
      <c r="K118" s="41"/>
      <c r="L118" s="64"/>
      <c r="S118" s="39"/>
      <c r="T118" s="39"/>
      <c r="U118" s="39"/>
      <c r="V118" s="39"/>
      <c r="W118" s="39"/>
      <c r="X118" s="39"/>
      <c r="Y118" s="39"/>
      <c r="Z118" s="39"/>
      <c r="AA118" s="39"/>
      <c r="AB118" s="39"/>
      <c r="AC118" s="39"/>
      <c r="AD118" s="39"/>
      <c r="AE118" s="39"/>
    </row>
    <row r="119" s="1" customFormat="1" ht="12" customHeight="1">
      <c r="B119" s="22"/>
      <c r="C119" s="33" t="s">
        <v>310</v>
      </c>
      <c r="D119" s="23"/>
      <c r="E119" s="23"/>
      <c r="F119" s="23"/>
      <c r="G119" s="23"/>
      <c r="H119" s="23"/>
      <c r="I119" s="23"/>
      <c r="J119" s="23"/>
      <c r="K119" s="23"/>
      <c r="L119" s="21"/>
    </row>
    <row r="120" s="1" customFormat="1" ht="16.5" customHeight="1">
      <c r="B120" s="22"/>
      <c r="C120" s="23"/>
      <c r="D120" s="23"/>
      <c r="E120" s="185" t="s">
        <v>5690</v>
      </c>
      <c r="F120" s="23"/>
      <c r="G120" s="23"/>
      <c r="H120" s="23"/>
      <c r="I120" s="23"/>
      <c r="J120" s="23"/>
      <c r="K120" s="23"/>
      <c r="L120" s="21"/>
    </row>
    <row r="121" s="1" customFormat="1" ht="12" customHeight="1">
      <c r="B121" s="22"/>
      <c r="C121" s="33" t="s">
        <v>312</v>
      </c>
      <c r="D121" s="23"/>
      <c r="E121" s="23"/>
      <c r="F121" s="23"/>
      <c r="G121" s="23"/>
      <c r="H121" s="23"/>
      <c r="I121" s="23"/>
      <c r="J121" s="23"/>
      <c r="K121" s="23"/>
      <c r="L121" s="21"/>
    </row>
    <row r="122" s="2" customFormat="1" ht="16.5" customHeight="1">
      <c r="A122" s="39"/>
      <c r="B122" s="40"/>
      <c r="C122" s="41"/>
      <c r="D122" s="41"/>
      <c r="E122" s="186" t="s">
        <v>5769</v>
      </c>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314</v>
      </c>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6.5" customHeight="1">
      <c r="A124" s="39"/>
      <c r="B124" s="40"/>
      <c r="C124" s="41"/>
      <c r="D124" s="41"/>
      <c r="E124" s="77" t="str">
        <f>E13</f>
        <v>01.1 - Řad A</v>
      </c>
      <c r="F124" s="41"/>
      <c r="G124" s="41"/>
      <c r="H124" s="41"/>
      <c r="I124" s="41"/>
      <c r="J124" s="41"/>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2" customHeight="1">
      <c r="A126" s="39"/>
      <c r="B126" s="40"/>
      <c r="C126" s="33" t="s">
        <v>20</v>
      </c>
      <c r="D126" s="41"/>
      <c r="E126" s="41"/>
      <c r="F126" s="28" t="str">
        <f>F16</f>
        <v>Benátky nad Jizerou</v>
      </c>
      <c r="G126" s="41"/>
      <c r="H126" s="41"/>
      <c r="I126" s="33" t="s">
        <v>22</v>
      </c>
      <c r="J126" s="80" t="str">
        <f>IF(J16="","",J16)</f>
        <v>15. 12. 2023</v>
      </c>
      <c r="K126" s="41"/>
      <c r="L126" s="64"/>
      <c r="S126" s="39"/>
      <c r="T126" s="39"/>
      <c r="U126" s="39"/>
      <c r="V126" s="39"/>
      <c r="W126" s="39"/>
      <c r="X126" s="39"/>
      <c r="Y126" s="39"/>
      <c r="Z126" s="39"/>
      <c r="AA126" s="39"/>
      <c r="AB126" s="39"/>
      <c r="AC126" s="39"/>
      <c r="AD126" s="39"/>
      <c r="AE126" s="39"/>
    </row>
    <row r="127" s="2" customFormat="1" ht="6.96"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15.15" customHeight="1">
      <c r="A128" s="39"/>
      <c r="B128" s="40"/>
      <c r="C128" s="33" t="s">
        <v>24</v>
      </c>
      <c r="D128" s="41"/>
      <c r="E128" s="41"/>
      <c r="F128" s="28" t="str">
        <f>E19</f>
        <v>Vodovody a kanalizace Mladá Boleslav, a.s.</v>
      </c>
      <c r="G128" s="41"/>
      <c r="H128" s="41"/>
      <c r="I128" s="33" t="s">
        <v>30</v>
      </c>
      <c r="J128" s="37" t="str">
        <f>E25</f>
        <v>Valbek spol. s.r.o.</v>
      </c>
      <c r="K128" s="41"/>
      <c r="L128" s="64"/>
      <c r="S128" s="39"/>
      <c r="T128" s="39"/>
      <c r="U128" s="39"/>
      <c r="V128" s="39"/>
      <c r="W128" s="39"/>
      <c r="X128" s="39"/>
      <c r="Y128" s="39"/>
      <c r="Z128" s="39"/>
      <c r="AA128" s="39"/>
      <c r="AB128" s="39"/>
      <c r="AC128" s="39"/>
      <c r="AD128" s="39"/>
      <c r="AE128" s="39"/>
    </row>
    <row r="129" s="2" customFormat="1" ht="15.15" customHeight="1">
      <c r="A129" s="39"/>
      <c r="B129" s="40"/>
      <c r="C129" s="33" t="s">
        <v>28</v>
      </c>
      <c r="D129" s="41"/>
      <c r="E129" s="41"/>
      <c r="F129" s="28" t="str">
        <f>IF(E22="","",E22)</f>
        <v>Vyplň údaj</v>
      </c>
      <c r="G129" s="41"/>
      <c r="H129" s="41"/>
      <c r="I129" s="33" t="s">
        <v>33</v>
      </c>
      <c r="J129" s="37" t="str">
        <f>E28</f>
        <v xml:space="preserve"> </v>
      </c>
      <c r="K129" s="41"/>
      <c r="L129" s="64"/>
      <c r="S129" s="39"/>
      <c r="T129" s="39"/>
      <c r="U129" s="39"/>
      <c r="V129" s="39"/>
      <c r="W129" s="39"/>
      <c r="X129" s="39"/>
      <c r="Y129" s="39"/>
      <c r="Z129" s="39"/>
      <c r="AA129" s="39"/>
      <c r="AB129" s="39"/>
      <c r="AC129" s="39"/>
      <c r="AD129" s="39"/>
      <c r="AE129" s="39"/>
    </row>
    <row r="130" s="2" customFormat="1" ht="10.32"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11" customFormat="1" ht="29.28" customHeight="1">
      <c r="A131" s="202"/>
      <c r="B131" s="203"/>
      <c r="C131" s="204" t="s">
        <v>327</v>
      </c>
      <c r="D131" s="205" t="s">
        <v>61</v>
      </c>
      <c r="E131" s="205" t="s">
        <v>57</v>
      </c>
      <c r="F131" s="205" t="s">
        <v>58</v>
      </c>
      <c r="G131" s="205" t="s">
        <v>328</v>
      </c>
      <c r="H131" s="205" t="s">
        <v>329</v>
      </c>
      <c r="I131" s="205" t="s">
        <v>330</v>
      </c>
      <c r="J131" s="205" t="s">
        <v>318</v>
      </c>
      <c r="K131" s="206" t="s">
        <v>331</v>
      </c>
      <c r="L131" s="207"/>
      <c r="M131" s="101" t="s">
        <v>1</v>
      </c>
      <c r="N131" s="102" t="s">
        <v>40</v>
      </c>
      <c r="O131" s="102" t="s">
        <v>332</v>
      </c>
      <c r="P131" s="102" t="s">
        <v>333</v>
      </c>
      <c r="Q131" s="102" t="s">
        <v>334</v>
      </c>
      <c r="R131" s="102" t="s">
        <v>335</v>
      </c>
      <c r="S131" s="102" t="s">
        <v>336</v>
      </c>
      <c r="T131" s="103" t="s">
        <v>337</v>
      </c>
      <c r="U131" s="202"/>
      <c r="V131" s="202"/>
      <c r="W131" s="202"/>
      <c r="X131" s="202"/>
      <c r="Y131" s="202"/>
      <c r="Z131" s="202"/>
      <c r="AA131" s="202"/>
      <c r="AB131" s="202"/>
      <c r="AC131" s="202"/>
      <c r="AD131" s="202"/>
      <c r="AE131" s="202"/>
    </row>
    <row r="132" s="2" customFormat="1" ht="22.8" customHeight="1">
      <c r="A132" s="39"/>
      <c r="B132" s="40"/>
      <c r="C132" s="108" t="s">
        <v>338</v>
      </c>
      <c r="D132" s="41"/>
      <c r="E132" s="41"/>
      <c r="F132" s="41"/>
      <c r="G132" s="41"/>
      <c r="H132" s="41"/>
      <c r="I132" s="41"/>
      <c r="J132" s="208">
        <f>BK132</f>
        <v>0</v>
      </c>
      <c r="K132" s="41"/>
      <c r="L132" s="45"/>
      <c r="M132" s="104"/>
      <c r="N132" s="209"/>
      <c r="O132" s="105"/>
      <c r="P132" s="210">
        <f>P133</f>
        <v>0</v>
      </c>
      <c r="Q132" s="105"/>
      <c r="R132" s="210">
        <f>R133</f>
        <v>36.101351039999997</v>
      </c>
      <c r="S132" s="105"/>
      <c r="T132" s="211">
        <f>T133</f>
        <v>721.03427800000009</v>
      </c>
      <c r="U132" s="39"/>
      <c r="V132" s="39"/>
      <c r="W132" s="39"/>
      <c r="X132" s="39"/>
      <c r="Y132" s="39"/>
      <c r="Z132" s="39"/>
      <c r="AA132" s="39"/>
      <c r="AB132" s="39"/>
      <c r="AC132" s="39"/>
      <c r="AD132" s="39"/>
      <c r="AE132" s="39"/>
      <c r="AT132" s="18" t="s">
        <v>75</v>
      </c>
      <c r="AU132" s="18" t="s">
        <v>320</v>
      </c>
      <c r="BK132" s="212">
        <f>BK133</f>
        <v>0</v>
      </c>
    </row>
    <row r="133" s="12" customFormat="1" ht="25.92" customHeight="1">
      <c r="A133" s="12"/>
      <c r="B133" s="213"/>
      <c r="C133" s="214"/>
      <c r="D133" s="215" t="s">
        <v>75</v>
      </c>
      <c r="E133" s="216" t="s">
        <v>437</v>
      </c>
      <c r="F133" s="216" t="s">
        <v>438</v>
      </c>
      <c r="G133" s="214"/>
      <c r="H133" s="214"/>
      <c r="I133" s="217"/>
      <c r="J133" s="218">
        <f>BK133</f>
        <v>0</v>
      </c>
      <c r="K133" s="214"/>
      <c r="L133" s="219"/>
      <c r="M133" s="220"/>
      <c r="N133" s="221"/>
      <c r="O133" s="221"/>
      <c r="P133" s="222">
        <f>P134+P430+P458+P527+P844+P876+P928</f>
        <v>0</v>
      </c>
      <c r="Q133" s="221"/>
      <c r="R133" s="222">
        <f>R134+R430+R458+R527+R844+R876+R928</f>
        <v>36.101351039999997</v>
      </c>
      <c r="S133" s="221"/>
      <c r="T133" s="223">
        <f>T134+T430+T458+T527+T844+T876+T928</f>
        <v>721.03427800000009</v>
      </c>
      <c r="U133" s="12"/>
      <c r="V133" s="12"/>
      <c r="W133" s="12"/>
      <c r="X133" s="12"/>
      <c r="Y133" s="12"/>
      <c r="Z133" s="12"/>
      <c r="AA133" s="12"/>
      <c r="AB133" s="12"/>
      <c r="AC133" s="12"/>
      <c r="AD133" s="12"/>
      <c r="AE133" s="12"/>
      <c r="AR133" s="224" t="s">
        <v>83</v>
      </c>
      <c r="AT133" s="225" t="s">
        <v>75</v>
      </c>
      <c r="AU133" s="225" t="s">
        <v>76</v>
      </c>
      <c r="AY133" s="224" t="s">
        <v>342</v>
      </c>
      <c r="BK133" s="226">
        <f>BK134+BK430+BK458+BK527+BK844+BK876+BK928</f>
        <v>0</v>
      </c>
    </row>
    <row r="134" s="12" customFormat="1" ht="22.8" customHeight="1">
      <c r="A134" s="12"/>
      <c r="B134" s="213"/>
      <c r="C134" s="214"/>
      <c r="D134" s="215" t="s">
        <v>75</v>
      </c>
      <c r="E134" s="246" t="s">
        <v>83</v>
      </c>
      <c r="F134" s="246" t="s">
        <v>439</v>
      </c>
      <c r="G134" s="214"/>
      <c r="H134" s="214"/>
      <c r="I134" s="217"/>
      <c r="J134" s="247">
        <f>BK134</f>
        <v>0</v>
      </c>
      <c r="K134" s="214"/>
      <c r="L134" s="219"/>
      <c r="M134" s="220"/>
      <c r="N134" s="221"/>
      <c r="O134" s="221"/>
      <c r="P134" s="222">
        <f>SUM(P135:P429)</f>
        <v>0</v>
      </c>
      <c r="Q134" s="221"/>
      <c r="R134" s="222">
        <f>SUM(R135:R429)</f>
        <v>2.08221452</v>
      </c>
      <c r="S134" s="221"/>
      <c r="T134" s="223">
        <f>SUM(T135:T429)</f>
        <v>705.91827799999999</v>
      </c>
      <c r="U134" s="12"/>
      <c r="V134" s="12"/>
      <c r="W134" s="12"/>
      <c r="X134" s="12"/>
      <c r="Y134" s="12"/>
      <c r="Z134" s="12"/>
      <c r="AA134" s="12"/>
      <c r="AB134" s="12"/>
      <c r="AC134" s="12"/>
      <c r="AD134" s="12"/>
      <c r="AE134" s="12"/>
      <c r="AR134" s="224" t="s">
        <v>83</v>
      </c>
      <c r="AT134" s="225" t="s">
        <v>75</v>
      </c>
      <c r="AU134" s="225" t="s">
        <v>83</v>
      </c>
      <c r="AY134" s="224" t="s">
        <v>342</v>
      </c>
      <c r="BK134" s="226">
        <f>SUM(BK135:BK429)</f>
        <v>0</v>
      </c>
    </row>
    <row r="135" s="2" customFormat="1" ht="16.5" customHeight="1">
      <c r="A135" s="39"/>
      <c r="B135" s="40"/>
      <c r="C135" s="227" t="s">
        <v>83</v>
      </c>
      <c r="D135" s="227" t="s">
        <v>343</v>
      </c>
      <c r="E135" s="228" t="s">
        <v>5771</v>
      </c>
      <c r="F135" s="229" t="s">
        <v>5772</v>
      </c>
      <c r="G135" s="230" t="s">
        <v>473</v>
      </c>
      <c r="H135" s="231">
        <v>14.279999999999999</v>
      </c>
      <c r="I135" s="232"/>
      <c r="J135" s="233">
        <f>ROUND(I135*H135,2)</f>
        <v>0</v>
      </c>
      <c r="K135" s="229" t="s">
        <v>443</v>
      </c>
      <c r="L135" s="45"/>
      <c r="M135" s="234" t="s">
        <v>1</v>
      </c>
      <c r="N135" s="235" t="s">
        <v>41</v>
      </c>
      <c r="O135" s="92"/>
      <c r="P135" s="236">
        <f>O135*H135</f>
        <v>0</v>
      </c>
      <c r="Q135" s="236">
        <v>0</v>
      </c>
      <c r="R135" s="236">
        <f>Q135*H135</f>
        <v>0</v>
      </c>
      <c r="S135" s="236">
        <v>0.26000000000000001</v>
      </c>
      <c r="T135" s="237">
        <f>S135*H135</f>
        <v>3.7128000000000001</v>
      </c>
      <c r="U135" s="39"/>
      <c r="V135" s="39"/>
      <c r="W135" s="39"/>
      <c r="X135" s="39"/>
      <c r="Y135" s="39"/>
      <c r="Z135" s="39"/>
      <c r="AA135" s="39"/>
      <c r="AB135" s="39"/>
      <c r="AC135" s="39"/>
      <c r="AD135" s="39"/>
      <c r="AE135" s="39"/>
      <c r="AR135" s="238" t="s">
        <v>360</v>
      </c>
      <c r="AT135" s="238" t="s">
        <v>343</v>
      </c>
      <c r="AU135" s="238" t="s">
        <v>85</v>
      </c>
      <c r="AY135" s="18" t="s">
        <v>342</v>
      </c>
      <c r="BE135" s="239">
        <f>IF(N135="základní",J135,0)</f>
        <v>0</v>
      </c>
      <c r="BF135" s="239">
        <f>IF(N135="snížená",J135,0)</f>
        <v>0</v>
      </c>
      <c r="BG135" s="239">
        <f>IF(N135="zákl. přenesená",J135,0)</f>
        <v>0</v>
      </c>
      <c r="BH135" s="239">
        <f>IF(N135="sníž. přenesená",J135,0)</f>
        <v>0</v>
      </c>
      <c r="BI135" s="239">
        <f>IF(N135="nulová",J135,0)</f>
        <v>0</v>
      </c>
      <c r="BJ135" s="18" t="s">
        <v>83</v>
      </c>
      <c r="BK135" s="239">
        <f>ROUND(I135*H135,2)</f>
        <v>0</v>
      </c>
      <c r="BL135" s="18" t="s">
        <v>360</v>
      </c>
      <c r="BM135" s="238" t="s">
        <v>5773</v>
      </c>
    </row>
    <row r="136" s="2" customFormat="1">
      <c r="A136" s="39"/>
      <c r="B136" s="40"/>
      <c r="C136" s="41"/>
      <c r="D136" s="240" t="s">
        <v>349</v>
      </c>
      <c r="E136" s="41"/>
      <c r="F136" s="241" t="s">
        <v>5774</v>
      </c>
      <c r="G136" s="41"/>
      <c r="H136" s="41"/>
      <c r="I136" s="242"/>
      <c r="J136" s="41"/>
      <c r="K136" s="41"/>
      <c r="L136" s="45"/>
      <c r="M136" s="243"/>
      <c r="N136" s="244"/>
      <c r="O136" s="92"/>
      <c r="P136" s="92"/>
      <c r="Q136" s="92"/>
      <c r="R136" s="92"/>
      <c r="S136" s="92"/>
      <c r="T136" s="93"/>
      <c r="U136" s="39"/>
      <c r="V136" s="39"/>
      <c r="W136" s="39"/>
      <c r="X136" s="39"/>
      <c r="Y136" s="39"/>
      <c r="Z136" s="39"/>
      <c r="AA136" s="39"/>
      <c r="AB136" s="39"/>
      <c r="AC136" s="39"/>
      <c r="AD136" s="39"/>
      <c r="AE136" s="39"/>
      <c r="AT136" s="18" t="s">
        <v>349</v>
      </c>
      <c r="AU136" s="18" t="s">
        <v>85</v>
      </c>
    </row>
    <row r="137" s="14" customFormat="1">
      <c r="A137" s="14"/>
      <c r="B137" s="263"/>
      <c r="C137" s="264"/>
      <c r="D137" s="240" t="s">
        <v>446</v>
      </c>
      <c r="E137" s="265" t="s">
        <v>1</v>
      </c>
      <c r="F137" s="266" t="s">
        <v>5775</v>
      </c>
      <c r="G137" s="264"/>
      <c r="H137" s="265" t="s">
        <v>1</v>
      </c>
      <c r="I137" s="267"/>
      <c r="J137" s="264"/>
      <c r="K137" s="264"/>
      <c r="L137" s="268"/>
      <c r="M137" s="269"/>
      <c r="N137" s="270"/>
      <c r="O137" s="270"/>
      <c r="P137" s="270"/>
      <c r="Q137" s="270"/>
      <c r="R137" s="270"/>
      <c r="S137" s="270"/>
      <c r="T137" s="271"/>
      <c r="U137" s="14"/>
      <c r="V137" s="14"/>
      <c r="W137" s="14"/>
      <c r="X137" s="14"/>
      <c r="Y137" s="14"/>
      <c r="Z137" s="14"/>
      <c r="AA137" s="14"/>
      <c r="AB137" s="14"/>
      <c r="AC137" s="14"/>
      <c r="AD137" s="14"/>
      <c r="AE137" s="14"/>
      <c r="AT137" s="272" t="s">
        <v>446</v>
      </c>
      <c r="AU137" s="272" t="s">
        <v>85</v>
      </c>
      <c r="AV137" s="14" t="s">
        <v>83</v>
      </c>
      <c r="AW137" s="14" t="s">
        <v>32</v>
      </c>
      <c r="AX137" s="14" t="s">
        <v>76</v>
      </c>
      <c r="AY137" s="272" t="s">
        <v>342</v>
      </c>
    </row>
    <row r="138" s="14" customFormat="1">
      <c r="A138" s="14"/>
      <c r="B138" s="263"/>
      <c r="C138" s="264"/>
      <c r="D138" s="240" t="s">
        <v>446</v>
      </c>
      <c r="E138" s="265" t="s">
        <v>1</v>
      </c>
      <c r="F138" s="266" t="s">
        <v>2896</v>
      </c>
      <c r="G138" s="264"/>
      <c r="H138" s="265" t="s">
        <v>1</v>
      </c>
      <c r="I138" s="267"/>
      <c r="J138" s="264"/>
      <c r="K138" s="264"/>
      <c r="L138" s="268"/>
      <c r="M138" s="269"/>
      <c r="N138" s="270"/>
      <c r="O138" s="270"/>
      <c r="P138" s="270"/>
      <c r="Q138" s="270"/>
      <c r="R138" s="270"/>
      <c r="S138" s="270"/>
      <c r="T138" s="271"/>
      <c r="U138" s="14"/>
      <c r="V138" s="14"/>
      <c r="W138" s="14"/>
      <c r="X138" s="14"/>
      <c r="Y138" s="14"/>
      <c r="Z138" s="14"/>
      <c r="AA138" s="14"/>
      <c r="AB138" s="14"/>
      <c r="AC138" s="14"/>
      <c r="AD138" s="14"/>
      <c r="AE138" s="14"/>
      <c r="AT138" s="272" t="s">
        <v>446</v>
      </c>
      <c r="AU138" s="272" t="s">
        <v>85</v>
      </c>
      <c r="AV138" s="14" t="s">
        <v>83</v>
      </c>
      <c r="AW138" s="14" t="s">
        <v>32</v>
      </c>
      <c r="AX138" s="14" t="s">
        <v>76</v>
      </c>
      <c r="AY138" s="272" t="s">
        <v>342</v>
      </c>
    </row>
    <row r="139" s="13" customFormat="1">
      <c r="A139" s="13"/>
      <c r="B139" s="252"/>
      <c r="C139" s="253"/>
      <c r="D139" s="240" t="s">
        <v>446</v>
      </c>
      <c r="E139" s="254" t="s">
        <v>1</v>
      </c>
      <c r="F139" s="255" t="s">
        <v>5776</v>
      </c>
      <c r="G139" s="253"/>
      <c r="H139" s="256">
        <v>14.279999999999999</v>
      </c>
      <c r="I139" s="257"/>
      <c r="J139" s="253"/>
      <c r="K139" s="253"/>
      <c r="L139" s="258"/>
      <c r="M139" s="259"/>
      <c r="N139" s="260"/>
      <c r="O139" s="260"/>
      <c r="P139" s="260"/>
      <c r="Q139" s="260"/>
      <c r="R139" s="260"/>
      <c r="S139" s="260"/>
      <c r="T139" s="261"/>
      <c r="U139" s="13"/>
      <c r="V139" s="13"/>
      <c r="W139" s="13"/>
      <c r="X139" s="13"/>
      <c r="Y139" s="13"/>
      <c r="Z139" s="13"/>
      <c r="AA139" s="13"/>
      <c r="AB139" s="13"/>
      <c r="AC139" s="13"/>
      <c r="AD139" s="13"/>
      <c r="AE139" s="13"/>
      <c r="AT139" s="262" t="s">
        <v>446</v>
      </c>
      <c r="AU139" s="262" t="s">
        <v>85</v>
      </c>
      <c r="AV139" s="13" t="s">
        <v>85</v>
      </c>
      <c r="AW139" s="13" t="s">
        <v>32</v>
      </c>
      <c r="AX139" s="13" t="s">
        <v>83</v>
      </c>
      <c r="AY139" s="262" t="s">
        <v>342</v>
      </c>
    </row>
    <row r="140" s="2" customFormat="1" ht="16.5" customHeight="1">
      <c r="A140" s="39"/>
      <c r="B140" s="40"/>
      <c r="C140" s="227" t="s">
        <v>85</v>
      </c>
      <c r="D140" s="227" t="s">
        <v>343</v>
      </c>
      <c r="E140" s="228" t="s">
        <v>4049</v>
      </c>
      <c r="F140" s="229" t="s">
        <v>4050</v>
      </c>
      <c r="G140" s="230" t="s">
        <v>473</v>
      </c>
      <c r="H140" s="231">
        <v>158.55000000000001</v>
      </c>
      <c r="I140" s="232"/>
      <c r="J140" s="233">
        <f>ROUND(I140*H140,2)</f>
        <v>0</v>
      </c>
      <c r="K140" s="229" t="s">
        <v>443</v>
      </c>
      <c r="L140" s="45"/>
      <c r="M140" s="234" t="s">
        <v>1</v>
      </c>
      <c r="N140" s="235" t="s">
        <v>41</v>
      </c>
      <c r="O140" s="92"/>
      <c r="P140" s="236">
        <f>O140*H140</f>
        <v>0</v>
      </c>
      <c r="Q140" s="236">
        <v>0</v>
      </c>
      <c r="R140" s="236">
        <f>Q140*H140</f>
        <v>0</v>
      </c>
      <c r="S140" s="236">
        <v>0.26000000000000001</v>
      </c>
      <c r="T140" s="237">
        <f>S140*H140</f>
        <v>41.223000000000006</v>
      </c>
      <c r="U140" s="39"/>
      <c r="V140" s="39"/>
      <c r="W140" s="39"/>
      <c r="X140" s="39"/>
      <c r="Y140" s="39"/>
      <c r="Z140" s="39"/>
      <c r="AA140" s="39"/>
      <c r="AB140" s="39"/>
      <c r="AC140" s="39"/>
      <c r="AD140" s="39"/>
      <c r="AE140" s="39"/>
      <c r="AR140" s="238" t="s">
        <v>360</v>
      </c>
      <c r="AT140" s="238" t="s">
        <v>343</v>
      </c>
      <c r="AU140" s="238" t="s">
        <v>85</v>
      </c>
      <c r="AY140" s="18" t="s">
        <v>342</v>
      </c>
      <c r="BE140" s="239">
        <f>IF(N140="základní",J140,0)</f>
        <v>0</v>
      </c>
      <c r="BF140" s="239">
        <f>IF(N140="snížená",J140,0)</f>
        <v>0</v>
      </c>
      <c r="BG140" s="239">
        <f>IF(N140="zákl. přenesená",J140,0)</f>
        <v>0</v>
      </c>
      <c r="BH140" s="239">
        <f>IF(N140="sníž. přenesená",J140,0)</f>
        <v>0</v>
      </c>
      <c r="BI140" s="239">
        <f>IF(N140="nulová",J140,0)</f>
        <v>0</v>
      </c>
      <c r="BJ140" s="18" t="s">
        <v>83</v>
      </c>
      <c r="BK140" s="239">
        <f>ROUND(I140*H140,2)</f>
        <v>0</v>
      </c>
      <c r="BL140" s="18" t="s">
        <v>360</v>
      </c>
      <c r="BM140" s="238" t="s">
        <v>5777</v>
      </c>
    </row>
    <row r="141" s="2" customFormat="1">
      <c r="A141" s="39"/>
      <c r="B141" s="40"/>
      <c r="C141" s="41"/>
      <c r="D141" s="240" t="s">
        <v>349</v>
      </c>
      <c r="E141" s="41"/>
      <c r="F141" s="241" t="s">
        <v>4052</v>
      </c>
      <c r="G141" s="41"/>
      <c r="H141" s="41"/>
      <c r="I141" s="242"/>
      <c r="J141" s="41"/>
      <c r="K141" s="41"/>
      <c r="L141" s="45"/>
      <c r="M141" s="243"/>
      <c r="N141" s="244"/>
      <c r="O141" s="92"/>
      <c r="P141" s="92"/>
      <c r="Q141" s="92"/>
      <c r="R141" s="92"/>
      <c r="S141" s="92"/>
      <c r="T141" s="93"/>
      <c r="U141" s="39"/>
      <c r="V141" s="39"/>
      <c r="W141" s="39"/>
      <c r="X141" s="39"/>
      <c r="Y141" s="39"/>
      <c r="Z141" s="39"/>
      <c r="AA141" s="39"/>
      <c r="AB141" s="39"/>
      <c r="AC141" s="39"/>
      <c r="AD141" s="39"/>
      <c r="AE141" s="39"/>
      <c r="AT141" s="18" t="s">
        <v>349</v>
      </c>
      <c r="AU141" s="18" t="s">
        <v>85</v>
      </c>
    </row>
    <row r="142" s="14" customFormat="1">
      <c r="A142" s="14"/>
      <c r="B142" s="263"/>
      <c r="C142" s="264"/>
      <c r="D142" s="240" t="s">
        <v>446</v>
      </c>
      <c r="E142" s="265" t="s">
        <v>1</v>
      </c>
      <c r="F142" s="266" t="s">
        <v>5778</v>
      </c>
      <c r="G142" s="264"/>
      <c r="H142" s="265" t="s">
        <v>1</v>
      </c>
      <c r="I142" s="267"/>
      <c r="J142" s="264"/>
      <c r="K142" s="264"/>
      <c r="L142" s="268"/>
      <c r="M142" s="269"/>
      <c r="N142" s="270"/>
      <c r="O142" s="270"/>
      <c r="P142" s="270"/>
      <c r="Q142" s="270"/>
      <c r="R142" s="270"/>
      <c r="S142" s="270"/>
      <c r="T142" s="271"/>
      <c r="U142" s="14"/>
      <c r="V142" s="14"/>
      <c r="W142" s="14"/>
      <c r="X142" s="14"/>
      <c r="Y142" s="14"/>
      <c r="Z142" s="14"/>
      <c r="AA142" s="14"/>
      <c r="AB142" s="14"/>
      <c r="AC142" s="14"/>
      <c r="AD142" s="14"/>
      <c r="AE142" s="14"/>
      <c r="AT142" s="272" t="s">
        <v>446</v>
      </c>
      <c r="AU142" s="272" t="s">
        <v>85</v>
      </c>
      <c r="AV142" s="14" t="s">
        <v>83</v>
      </c>
      <c r="AW142" s="14" t="s">
        <v>32</v>
      </c>
      <c r="AX142" s="14" t="s">
        <v>76</v>
      </c>
      <c r="AY142" s="272" t="s">
        <v>342</v>
      </c>
    </row>
    <row r="143" s="14" customFormat="1">
      <c r="A143" s="14"/>
      <c r="B143" s="263"/>
      <c r="C143" s="264"/>
      <c r="D143" s="240" t="s">
        <v>446</v>
      </c>
      <c r="E143" s="265" t="s">
        <v>1</v>
      </c>
      <c r="F143" s="266" t="s">
        <v>5779</v>
      </c>
      <c r="G143" s="264"/>
      <c r="H143" s="265" t="s">
        <v>1</v>
      </c>
      <c r="I143" s="267"/>
      <c r="J143" s="264"/>
      <c r="K143" s="264"/>
      <c r="L143" s="268"/>
      <c r="M143" s="269"/>
      <c r="N143" s="270"/>
      <c r="O143" s="270"/>
      <c r="P143" s="270"/>
      <c r="Q143" s="270"/>
      <c r="R143" s="270"/>
      <c r="S143" s="270"/>
      <c r="T143" s="271"/>
      <c r="U143" s="14"/>
      <c r="V143" s="14"/>
      <c r="W143" s="14"/>
      <c r="X143" s="14"/>
      <c r="Y143" s="14"/>
      <c r="Z143" s="14"/>
      <c r="AA143" s="14"/>
      <c r="AB143" s="14"/>
      <c r="AC143" s="14"/>
      <c r="AD143" s="14"/>
      <c r="AE143" s="14"/>
      <c r="AT143" s="272" t="s">
        <v>446</v>
      </c>
      <c r="AU143" s="272" t="s">
        <v>85</v>
      </c>
      <c r="AV143" s="14" t="s">
        <v>83</v>
      </c>
      <c r="AW143" s="14" t="s">
        <v>32</v>
      </c>
      <c r="AX143" s="14" t="s">
        <v>76</v>
      </c>
      <c r="AY143" s="272" t="s">
        <v>342</v>
      </c>
    </row>
    <row r="144" s="13" customFormat="1">
      <c r="A144" s="13"/>
      <c r="B144" s="252"/>
      <c r="C144" s="253"/>
      <c r="D144" s="240" t="s">
        <v>446</v>
      </c>
      <c r="E144" s="254" t="s">
        <v>1</v>
      </c>
      <c r="F144" s="255" t="s">
        <v>5780</v>
      </c>
      <c r="G144" s="253"/>
      <c r="H144" s="256">
        <v>126.476</v>
      </c>
      <c r="I144" s="257"/>
      <c r="J144" s="253"/>
      <c r="K144" s="253"/>
      <c r="L144" s="258"/>
      <c r="M144" s="259"/>
      <c r="N144" s="260"/>
      <c r="O144" s="260"/>
      <c r="P144" s="260"/>
      <c r="Q144" s="260"/>
      <c r="R144" s="260"/>
      <c r="S144" s="260"/>
      <c r="T144" s="261"/>
      <c r="U144" s="13"/>
      <c r="V144" s="13"/>
      <c r="W144" s="13"/>
      <c r="X144" s="13"/>
      <c r="Y144" s="13"/>
      <c r="Z144" s="13"/>
      <c r="AA144" s="13"/>
      <c r="AB144" s="13"/>
      <c r="AC144" s="13"/>
      <c r="AD144" s="13"/>
      <c r="AE144" s="13"/>
      <c r="AT144" s="262" t="s">
        <v>446</v>
      </c>
      <c r="AU144" s="262" t="s">
        <v>85</v>
      </c>
      <c r="AV144" s="13" t="s">
        <v>85</v>
      </c>
      <c r="AW144" s="13" t="s">
        <v>32</v>
      </c>
      <c r="AX144" s="13" t="s">
        <v>76</v>
      </c>
      <c r="AY144" s="262" t="s">
        <v>342</v>
      </c>
    </row>
    <row r="145" s="14" customFormat="1">
      <c r="A145" s="14"/>
      <c r="B145" s="263"/>
      <c r="C145" s="264"/>
      <c r="D145" s="240" t="s">
        <v>446</v>
      </c>
      <c r="E145" s="265" t="s">
        <v>1</v>
      </c>
      <c r="F145" s="266" t="s">
        <v>2896</v>
      </c>
      <c r="G145" s="264"/>
      <c r="H145" s="265" t="s">
        <v>1</v>
      </c>
      <c r="I145" s="267"/>
      <c r="J145" s="264"/>
      <c r="K145" s="264"/>
      <c r="L145" s="268"/>
      <c r="M145" s="269"/>
      <c r="N145" s="270"/>
      <c r="O145" s="270"/>
      <c r="P145" s="270"/>
      <c r="Q145" s="270"/>
      <c r="R145" s="270"/>
      <c r="S145" s="270"/>
      <c r="T145" s="271"/>
      <c r="U145" s="14"/>
      <c r="V145" s="14"/>
      <c r="W145" s="14"/>
      <c r="X145" s="14"/>
      <c r="Y145" s="14"/>
      <c r="Z145" s="14"/>
      <c r="AA145" s="14"/>
      <c r="AB145" s="14"/>
      <c r="AC145" s="14"/>
      <c r="AD145" s="14"/>
      <c r="AE145" s="14"/>
      <c r="AT145" s="272" t="s">
        <v>446</v>
      </c>
      <c r="AU145" s="272" t="s">
        <v>85</v>
      </c>
      <c r="AV145" s="14" t="s">
        <v>83</v>
      </c>
      <c r="AW145" s="14" t="s">
        <v>32</v>
      </c>
      <c r="AX145" s="14" t="s">
        <v>76</v>
      </c>
      <c r="AY145" s="272" t="s">
        <v>342</v>
      </c>
    </row>
    <row r="146" s="13" customFormat="1">
      <c r="A146" s="13"/>
      <c r="B146" s="252"/>
      <c r="C146" s="253"/>
      <c r="D146" s="240" t="s">
        <v>446</v>
      </c>
      <c r="E146" s="254" t="s">
        <v>1</v>
      </c>
      <c r="F146" s="255" t="s">
        <v>5781</v>
      </c>
      <c r="G146" s="253"/>
      <c r="H146" s="256">
        <v>32.073999999999998</v>
      </c>
      <c r="I146" s="257"/>
      <c r="J146" s="253"/>
      <c r="K146" s="253"/>
      <c r="L146" s="258"/>
      <c r="M146" s="259"/>
      <c r="N146" s="260"/>
      <c r="O146" s="260"/>
      <c r="P146" s="260"/>
      <c r="Q146" s="260"/>
      <c r="R146" s="260"/>
      <c r="S146" s="260"/>
      <c r="T146" s="261"/>
      <c r="U146" s="13"/>
      <c r="V146" s="13"/>
      <c r="W146" s="13"/>
      <c r="X146" s="13"/>
      <c r="Y146" s="13"/>
      <c r="Z146" s="13"/>
      <c r="AA146" s="13"/>
      <c r="AB146" s="13"/>
      <c r="AC146" s="13"/>
      <c r="AD146" s="13"/>
      <c r="AE146" s="13"/>
      <c r="AT146" s="262" t="s">
        <v>446</v>
      </c>
      <c r="AU146" s="262" t="s">
        <v>85</v>
      </c>
      <c r="AV146" s="13" t="s">
        <v>85</v>
      </c>
      <c r="AW146" s="13" t="s">
        <v>32</v>
      </c>
      <c r="AX146" s="13" t="s">
        <v>76</v>
      </c>
      <c r="AY146" s="262" t="s">
        <v>342</v>
      </c>
    </row>
    <row r="147" s="16" customFormat="1">
      <c r="A147" s="16"/>
      <c r="B147" s="284"/>
      <c r="C147" s="285"/>
      <c r="D147" s="240" t="s">
        <v>446</v>
      </c>
      <c r="E147" s="286" t="s">
        <v>1</v>
      </c>
      <c r="F147" s="287" t="s">
        <v>500</v>
      </c>
      <c r="G147" s="285"/>
      <c r="H147" s="288">
        <v>158.55000000000001</v>
      </c>
      <c r="I147" s="289"/>
      <c r="J147" s="285"/>
      <c r="K147" s="285"/>
      <c r="L147" s="290"/>
      <c r="M147" s="291"/>
      <c r="N147" s="292"/>
      <c r="O147" s="292"/>
      <c r="P147" s="292"/>
      <c r="Q147" s="292"/>
      <c r="R147" s="292"/>
      <c r="S147" s="292"/>
      <c r="T147" s="293"/>
      <c r="U147" s="16"/>
      <c r="V147" s="16"/>
      <c r="W147" s="16"/>
      <c r="X147" s="16"/>
      <c r="Y147" s="16"/>
      <c r="Z147" s="16"/>
      <c r="AA147" s="16"/>
      <c r="AB147" s="16"/>
      <c r="AC147" s="16"/>
      <c r="AD147" s="16"/>
      <c r="AE147" s="16"/>
      <c r="AT147" s="294" t="s">
        <v>446</v>
      </c>
      <c r="AU147" s="294" t="s">
        <v>85</v>
      </c>
      <c r="AV147" s="16" t="s">
        <v>360</v>
      </c>
      <c r="AW147" s="16" t="s">
        <v>32</v>
      </c>
      <c r="AX147" s="16" t="s">
        <v>83</v>
      </c>
      <c r="AY147" s="294" t="s">
        <v>342</v>
      </c>
    </row>
    <row r="148" s="2" customFormat="1" ht="21.75" customHeight="1">
      <c r="A148" s="39"/>
      <c r="B148" s="40"/>
      <c r="C148" s="227" t="s">
        <v>92</v>
      </c>
      <c r="D148" s="227" t="s">
        <v>343</v>
      </c>
      <c r="E148" s="228" t="s">
        <v>2155</v>
      </c>
      <c r="F148" s="229" t="s">
        <v>2156</v>
      </c>
      <c r="G148" s="230" t="s">
        <v>473</v>
      </c>
      <c r="H148" s="231">
        <v>172.83000000000001</v>
      </c>
      <c r="I148" s="232"/>
      <c r="J148" s="233">
        <f>ROUND(I148*H148,2)</f>
        <v>0</v>
      </c>
      <c r="K148" s="229" t="s">
        <v>443</v>
      </c>
      <c r="L148" s="45"/>
      <c r="M148" s="234" t="s">
        <v>1</v>
      </c>
      <c r="N148" s="235" t="s">
        <v>41</v>
      </c>
      <c r="O148" s="92"/>
      <c r="P148" s="236">
        <f>O148*H148</f>
        <v>0</v>
      </c>
      <c r="Q148" s="236">
        <v>0</v>
      </c>
      <c r="R148" s="236">
        <f>Q148*H148</f>
        <v>0</v>
      </c>
      <c r="S148" s="236">
        <v>0.28499999999999998</v>
      </c>
      <c r="T148" s="237">
        <f>S148*H148</f>
        <v>49.256549999999997</v>
      </c>
      <c r="U148" s="39"/>
      <c r="V148" s="39"/>
      <c r="W148" s="39"/>
      <c r="X148" s="39"/>
      <c r="Y148" s="39"/>
      <c r="Z148" s="39"/>
      <c r="AA148" s="39"/>
      <c r="AB148" s="39"/>
      <c r="AC148" s="39"/>
      <c r="AD148" s="39"/>
      <c r="AE148" s="39"/>
      <c r="AR148" s="238" t="s">
        <v>360</v>
      </c>
      <c r="AT148" s="238" t="s">
        <v>343</v>
      </c>
      <c r="AU148" s="238" t="s">
        <v>85</v>
      </c>
      <c r="AY148" s="18" t="s">
        <v>342</v>
      </c>
      <c r="BE148" s="239">
        <f>IF(N148="základní",J148,0)</f>
        <v>0</v>
      </c>
      <c r="BF148" s="239">
        <f>IF(N148="snížená",J148,0)</f>
        <v>0</v>
      </c>
      <c r="BG148" s="239">
        <f>IF(N148="zákl. přenesená",J148,0)</f>
        <v>0</v>
      </c>
      <c r="BH148" s="239">
        <f>IF(N148="sníž. přenesená",J148,0)</f>
        <v>0</v>
      </c>
      <c r="BI148" s="239">
        <f>IF(N148="nulová",J148,0)</f>
        <v>0</v>
      </c>
      <c r="BJ148" s="18" t="s">
        <v>83</v>
      </c>
      <c r="BK148" s="239">
        <f>ROUND(I148*H148,2)</f>
        <v>0</v>
      </c>
      <c r="BL148" s="18" t="s">
        <v>360</v>
      </c>
      <c r="BM148" s="238" t="s">
        <v>5782</v>
      </c>
    </row>
    <row r="149" s="2" customFormat="1">
      <c r="A149" s="39"/>
      <c r="B149" s="40"/>
      <c r="C149" s="41"/>
      <c r="D149" s="240" t="s">
        <v>349</v>
      </c>
      <c r="E149" s="41"/>
      <c r="F149" s="241" t="s">
        <v>2158</v>
      </c>
      <c r="G149" s="41"/>
      <c r="H149" s="41"/>
      <c r="I149" s="242"/>
      <c r="J149" s="41"/>
      <c r="K149" s="41"/>
      <c r="L149" s="45"/>
      <c r="M149" s="243"/>
      <c r="N149" s="244"/>
      <c r="O149" s="92"/>
      <c r="P149" s="92"/>
      <c r="Q149" s="92"/>
      <c r="R149" s="92"/>
      <c r="S149" s="92"/>
      <c r="T149" s="93"/>
      <c r="U149" s="39"/>
      <c r="V149" s="39"/>
      <c r="W149" s="39"/>
      <c r="X149" s="39"/>
      <c r="Y149" s="39"/>
      <c r="Z149" s="39"/>
      <c r="AA149" s="39"/>
      <c r="AB149" s="39"/>
      <c r="AC149" s="39"/>
      <c r="AD149" s="39"/>
      <c r="AE149" s="39"/>
      <c r="AT149" s="18" t="s">
        <v>349</v>
      </c>
      <c r="AU149" s="18" t="s">
        <v>85</v>
      </c>
    </row>
    <row r="150" s="14" customFormat="1">
      <c r="A150" s="14"/>
      <c r="B150" s="263"/>
      <c r="C150" s="264"/>
      <c r="D150" s="240" t="s">
        <v>446</v>
      </c>
      <c r="E150" s="265" t="s">
        <v>1</v>
      </c>
      <c r="F150" s="266" t="s">
        <v>5783</v>
      </c>
      <c r="G150" s="264"/>
      <c r="H150" s="265" t="s">
        <v>1</v>
      </c>
      <c r="I150" s="267"/>
      <c r="J150" s="264"/>
      <c r="K150" s="264"/>
      <c r="L150" s="268"/>
      <c r="M150" s="269"/>
      <c r="N150" s="270"/>
      <c r="O150" s="270"/>
      <c r="P150" s="270"/>
      <c r="Q150" s="270"/>
      <c r="R150" s="270"/>
      <c r="S150" s="270"/>
      <c r="T150" s="271"/>
      <c r="U150" s="14"/>
      <c r="V150" s="14"/>
      <c r="W150" s="14"/>
      <c r="X150" s="14"/>
      <c r="Y150" s="14"/>
      <c r="Z150" s="14"/>
      <c r="AA150" s="14"/>
      <c r="AB150" s="14"/>
      <c r="AC150" s="14"/>
      <c r="AD150" s="14"/>
      <c r="AE150" s="14"/>
      <c r="AT150" s="272" t="s">
        <v>446</v>
      </c>
      <c r="AU150" s="272" t="s">
        <v>85</v>
      </c>
      <c r="AV150" s="14" t="s">
        <v>83</v>
      </c>
      <c r="AW150" s="14" t="s">
        <v>32</v>
      </c>
      <c r="AX150" s="14" t="s">
        <v>76</v>
      </c>
      <c r="AY150" s="272" t="s">
        <v>342</v>
      </c>
    </row>
    <row r="151" s="14" customFormat="1">
      <c r="A151" s="14"/>
      <c r="B151" s="263"/>
      <c r="C151" s="264"/>
      <c r="D151" s="240" t="s">
        <v>446</v>
      </c>
      <c r="E151" s="265" t="s">
        <v>1</v>
      </c>
      <c r="F151" s="266" t="s">
        <v>5779</v>
      </c>
      <c r="G151" s="264"/>
      <c r="H151" s="265" t="s">
        <v>1</v>
      </c>
      <c r="I151" s="267"/>
      <c r="J151" s="264"/>
      <c r="K151" s="264"/>
      <c r="L151" s="268"/>
      <c r="M151" s="269"/>
      <c r="N151" s="270"/>
      <c r="O151" s="270"/>
      <c r="P151" s="270"/>
      <c r="Q151" s="270"/>
      <c r="R151" s="270"/>
      <c r="S151" s="270"/>
      <c r="T151" s="271"/>
      <c r="U151" s="14"/>
      <c r="V151" s="14"/>
      <c r="W151" s="14"/>
      <c r="X151" s="14"/>
      <c r="Y151" s="14"/>
      <c r="Z151" s="14"/>
      <c r="AA151" s="14"/>
      <c r="AB151" s="14"/>
      <c r="AC151" s="14"/>
      <c r="AD151" s="14"/>
      <c r="AE151" s="14"/>
      <c r="AT151" s="272" t="s">
        <v>446</v>
      </c>
      <c r="AU151" s="272" t="s">
        <v>85</v>
      </c>
      <c r="AV151" s="14" t="s">
        <v>83</v>
      </c>
      <c r="AW151" s="14" t="s">
        <v>32</v>
      </c>
      <c r="AX151" s="14" t="s">
        <v>76</v>
      </c>
      <c r="AY151" s="272" t="s">
        <v>342</v>
      </c>
    </row>
    <row r="152" s="13" customFormat="1">
      <c r="A152" s="13"/>
      <c r="B152" s="252"/>
      <c r="C152" s="253"/>
      <c r="D152" s="240" t="s">
        <v>446</v>
      </c>
      <c r="E152" s="254" t="s">
        <v>1</v>
      </c>
      <c r="F152" s="255" t="s">
        <v>5780</v>
      </c>
      <c r="G152" s="253"/>
      <c r="H152" s="256">
        <v>126.476</v>
      </c>
      <c r="I152" s="257"/>
      <c r="J152" s="253"/>
      <c r="K152" s="253"/>
      <c r="L152" s="258"/>
      <c r="M152" s="259"/>
      <c r="N152" s="260"/>
      <c r="O152" s="260"/>
      <c r="P152" s="260"/>
      <c r="Q152" s="260"/>
      <c r="R152" s="260"/>
      <c r="S152" s="260"/>
      <c r="T152" s="261"/>
      <c r="U152" s="13"/>
      <c r="V152" s="13"/>
      <c r="W152" s="13"/>
      <c r="X152" s="13"/>
      <c r="Y152" s="13"/>
      <c r="Z152" s="13"/>
      <c r="AA152" s="13"/>
      <c r="AB152" s="13"/>
      <c r="AC152" s="13"/>
      <c r="AD152" s="13"/>
      <c r="AE152" s="13"/>
      <c r="AT152" s="262" t="s">
        <v>446</v>
      </c>
      <c r="AU152" s="262" t="s">
        <v>85</v>
      </c>
      <c r="AV152" s="13" t="s">
        <v>85</v>
      </c>
      <c r="AW152" s="13" t="s">
        <v>32</v>
      </c>
      <c r="AX152" s="13" t="s">
        <v>76</v>
      </c>
      <c r="AY152" s="262" t="s">
        <v>342</v>
      </c>
    </row>
    <row r="153" s="14" customFormat="1">
      <c r="A153" s="14"/>
      <c r="B153" s="263"/>
      <c r="C153" s="264"/>
      <c r="D153" s="240" t="s">
        <v>446</v>
      </c>
      <c r="E153" s="265" t="s">
        <v>1</v>
      </c>
      <c r="F153" s="266" t="s">
        <v>2896</v>
      </c>
      <c r="G153" s="264"/>
      <c r="H153" s="265" t="s">
        <v>1</v>
      </c>
      <c r="I153" s="267"/>
      <c r="J153" s="264"/>
      <c r="K153" s="264"/>
      <c r="L153" s="268"/>
      <c r="M153" s="269"/>
      <c r="N153" s="270"/>
      <c r="O153" s="270"/>
      <c r="P153" s="270"/>
      <c r="Q153" s="270"/>
      <c r="R153" s="270"/>
      <c r="S153" s="270"/>
      <c r="T153" s="271"/>
      <c r="U153" s="14"/>
      <c r="V153" s="14"/>
      <c r="W153" s="14"/>
      <c r="X153" s="14"/>
      <c r="Y153" s="14"/>
      <c r="Z153" s="14"/>
      <c r="AA153" s="14"/>
      <c r="AB153" s="14"/>
      <c r="AC153" s="14"/>
      <c r="AD153" s="14"/>
      <c r="AE153" s="14"/>
      <c r="AT153" s="272" t="s">
        <v>446</v>
      </c>
      <c r="AU153" s="272" t="s">
        <v>85</v>
      </c>
      <c r="AV153" s="14" t="s">
        <v>83</v>
      </c>
      <c r="AW153" s="14" t="s">
        <v>32</v>
      </c>
      <c r="AX153" s="14" t="s">
        <v>76</v>
      </c>
      <c r="AY153" s="272" t="s">
        <v>342</v>
      </c>
    </row>
    <row r="154" s="13" customFormat="1">
      <c r="A154" s="13"/>
      <c r="B154" s="252"/>
      <c r="C154" s="253"/>
      <c r="D154" s="240" t="s">
        <v>446</v>
      </c>
      <c r="E154" s="254" t="s">
        <v>1</v>
      </c>
      <c r="F154" s="255" t="s">
        <v>5781</v>
      </c>
      <c r="G154" s="253"/>
      <c r="H154" s="256">
        <v>32.073999999999998</v>
      </c>
      <c r="I154" s="257"/>
      <c r="J154" s="253"/>
      <c r="K154" s="253"/>
      <c r="L154" s="258"/>
      <c r="M154" s="259"/>
      <c r="N154" s="260"/>
      <c r="O154" s="260"/>
      <c r="P154" s="260"/>
      <c r="Q154" s="260"/>
      <c r="R154" s="260"/>
      <c r="S154" s="260"/>
      <c r="T154" s="261"/>
      <c r="U154" s="13"/>
      <c r="V154" s="13"/>
      <c r="W154" s="13"/>
      <c r="X154" s="13"/>
      <c r="Y154" s="13"/>
      <c r="Z154" s="13"/>
      <c r="AA154" s="13"/>
      <c r="AB154" s="13"/>
      <c r="AC154" s="13"/>
      <c r="AD154" s="13"/>
      <c r="AE154" s="13"/>
      <c r="AT154" s="262" t="s">
        <v>446</v>
      </c>
      <c r="AU154" s="262" t="s">
        <v>85</v>
      </c>
      <c r="AV154" s="13" t="s">
        <v>85</v>
      </c>
      <c r="AW154" s="13" t="s">
        <v>32</v>
      </c>
      <c r="AX154" s="13" t="s">
        <v>76</v>
      </c>
      <c r="AY154" s="262" t="s">
        <v>342</v>
      </c>
    </row>
    <row r="155" s="15" customFormat="1">
      <c r="A155" s="15"/>
      <c r="B155" s="273"/>
      <c r="C155" s="274"/>
      <c r="D155" s="240" t="s">
        <v>446</v>
      </c>
      <c r="E155" s="275" t="s">
        <v>1</v>
      </c>
      <c r="F155" s="276" t="s">
        <v>492</v>
      </c>
      <c r="G155" s="274"/>
      <c r="H155" s="277">
        <v>158.55000000000001</v>
      </c>
      <c r="I155" s="278"/>
      <c r="J155" s="274"/>
      <c r="K155" s="274"/>
      <c r="L155" s="279"/>
      <c r="M155" s="280"/>
      <c r="N155" s="281"/>
      <c r="O155" s="281"/>
      <c r="P155" s="281"/>
      <c r="Q155" s="281"/>
      <c r="R155" s="281"/>
      <c r="S155" s="281"/>
      <c r="T155" s="282"/>
      <c r="U155" s="15"/>
      <c r="V155" s="15"/>
      <c r="W155" s="15"/>
      <c r="X155" s="15"/>
      <c r="Y155" s="15"/>
      <c r="Z155" s="15"/>
      <c r="AA155" s="15"/>
      <c r="AB155" s="15"/>
      <c r="AC155" s="15"/>
      <c r="AD155" s="15"/>
      <c r="AE155" s="15"/>
      <c r="AT155" s="283" t="s">
        <v>446</v>
      </c>
      <c r="AU155" s="283" t="s">
        <v>85</v>
      </c>
      <c r="AV155" s="15" t="s">
        <v>92</v>
      </c>
      <c r="AW155" s="15" t="s">
        <v>32</v>
      </c>
      <c r="AX155" s="15" t="s">
        <v>76</v>
      </c>
      <c r="AY155" s="283" t="s">
        <v>342</v>
      </c>
    </row>
    <row r="156" s="14" customFormat="1">
      <c r="A156" s="14"/>
      <c r="B156" s="263"/>
      <c r="C156" s="264"/>
      <c r="D156" s="240" t="s">
        <v>446</v>
      </c>
      <c r="E156" s="265" t="s">
        <v>1</v>
      </c>
      <c r="F156" s="266" t="s">
        <v>5784</v>
      </c>
      <c r="G156" s="264"/>
      <c r="H156" s="265" t="s">
        <v>1</v>
      </c>
      <c r="I156" s="267"/>
      <c r="J156" s="264"/>
      <c r="K156" s="264"/>
      <c r="L156" s="268"/>
      <c r="M156" s="269"/>
      <c r="N156" s="270"/>
      <c r="O156" s="270"/>
      <c r="P156" s="270"/>
      <c r="Q156" s="270"/>
      <c r="R156" s="270"/>
      <c r="S156" s="270"/>
      <c r="T156" s="271"/>
      <c r="U156" s="14"/>
      <c r="V156" s="14"/>
      <c r="W156" s="14"/>
      <c r="X156" s="14"/>
      <c r="Y156" s="14"/>
      <c r="Z156" s="14"/>
      <c r="AA156" s="14"/>
      <c r="AB156" s="14"/>
      <c r="AC156" s="14"/>
      <c r="AD156" s="14"/>
      <c r="AE156" s="14"/>
      <c r="AT156" s="272" t="s">
        <v>446</v>
      </c>
      <c r="AU156" s="272" t="s">
        <v>85</v>
      </c>
      <c r="AV156" s="14" t="s">
        <v>83</v>
      </c>
      <c r="AW156" s="14" t="s">
        <v>32</v>
      </c>
      <c r="AX156" s="14" t="s">
        <v>76</v>
      </c>
      <c r="AY156" s="272" t="s">
        <v>342</v>
      </c>
    </row>
    <row r="157" s="14" customFormat="1">
      <c r="A157" s="14"/>
      <c r="B157" s="263"/>
      <c r="C157" s="264"/>
      <c r="D157" s="240" t="s">
        <v>446</v>
      </c>
      <c r="E157" s="265" t="s">
        <v>1</v>
      </c>
      <c r="F157" s="266" t="s">
        <v>2896</v>
      </c>
      <c r="G157" s="264"/>
      <c r="H157" s="265" t="s">
        <v>1</v>
      </c>
      <c r="I157" s="267"/>
      <c r="J157" s="264"/>
      <c r="K157" s="264"/>
      <c r="L157" s="268"/>
      <c r="M157" s="269"/>
      <c r="N157" s="270"/>
      <c r="O157" s="270"/>
      <c r="P157" s="270"/>
      <c r="Q157" s="270"/>
      <c r="R157" s="270"/>
      <c r="S157" s="270"/>
      <c r="T157" s="271"/>
      <c r="U157" s="14"/>
      <c r="V157" s="14"/>
      <c r="W157" s="14"/>
      <c r="X157" s="14"/>
      <c r="Y157" s="14"/>
      <c r="Z157" s="14"/>
      <c r="AA157" s="14"/>
      <c r="AB157" s="14"/>
      <c r="AC157" s="14"/>
      <c r="AD157" s="14"/>
      <c r="AE157" s="14"/>
      <c r="AT157" s="272" t="s">
        <v>446</v>
      </c>
      <c r="AU157" s="272" t="s">
        <v>85</v>
      </c>
      <c r="AV157" s="14" t="s">
        <v>83</v>
      </c>
      <c r="AW157" s="14" t="s">
        <v>32</v>
      </c>
      <c r="AX157" s="14" t="s">
        <v>76</v>
      </c>
      <c r="AY157" s="272" t="s">
        <v>342</v>
      </c>
    </row>
    <row r="158" s="13" customFormat="1">
      <c r="A158" s="13"/>
      <c r="B158" s="252"/>
      <c r="C158" s="253"/>
      <c r="D158" s="240" t="s">
        <v>446</v>
      </c>
      <c r="E158" s="254" t="s">
        <v>1</v>
      </c>
      <c r="F158" s="255" t="s">
        <v>5776</v>
      </c>
      <c r="G158" s="253"/>
      <c r="H158" s="256">
        <v>14.279999999999999</v>
      </c>
      <c r="I158" s="257"/>
      <c r="J158" s="253"/>
      <c r="K158" s="253"/>
      <c r="L158" s="258"/>
      <c r="M158" s="259"/>
      <c r="N158" s="260"/>
      <c r="O158" s="260"/>
      <c r="P158" s="260"/>
      <c r="Q158" s="260"/>
      <c r="R158" s="260"/>
      <c r="S158" s="260"/>
      <c r="T158" s="261"/>
      <c r="U158" s="13"/>
      <c r="V158" s="13"/>
      <c r="W158" s="13"/>
      <c r="X158" s="13"/>
      <c r="Y158" s="13"/>
      <c r="Z158" s="13"/>
      <c r="AA158" s="13"/>
      <c r="AB158" s="13"/>
      <c r="AC158" s="13"/>
      <c r="AD158" s="13"/>
      <c r="AE158" s="13"/>
      <c r="AT158" s="262" t="s">
        <v>446</v>
      </c>
      <c r="AU158" s="262" t="s">
        <v>85</v>
      </c>
      <c r="AV158" s="13" t="s">
        <v>85</v>
      </c>
      <c r="AW158" s="13" t="s">
        <v>32</v>
      </c>
      <c r="AX158" s="13" t="s">
        <v>76</v>
      </c>
      <c r="AY158" s="262" t="s">
        <v>342</v>
      </c>
    </row>
    <row r="159" s="15" customFormat="1">
      <c r="A159" s="15"/>
      <c r="B159" s="273"/>
      <c r="C159" s="274"/>
      <c r="D159" s="240" t="s">
        <v>446</v>
      </c>
      <c r="E159" s="275" t="s">
        <v>1</v>
      </c>
      <c r="F159" s="276" t="s">
        <v>492</v>
      </c>
      <c r="G159" s="274"/>
      <c r="H159" s="277">
        <v>14.279999999999999</v>
      </c>
      <c r="I159" s="278"/>
      <c r="J159" s="274"/>
      <c r="K159" s="274"/>
      <c r="L159" s="279"/>
      <c r="M159" s="280"/>
      <c r="N159" s="281"/>
      <c r="O159" s="281"/>
      <c r="P159" s="281"/>
      <c r="Q159" s="281"/>
      <c r="R159" s="281"/>
      <c r="S159" s="281"/>
      <c r="T159" s="282"/>
      <c r="U159" s="15"/>
      <c r="V159" s="15"/>
      <c r="W159" s="15"/>
      <c r="X159" s="15"/>
      <c r="Y159" s="15"/>
      <c r="Z159" s="15"/>
      <c r="AA159" s="15"/>
      <c r="AB159" s="15"/>
      <c r="AC159" s="15"/>
      <c r="AD159" s="15"/>
      <c r="AE159" s="15"/>
      <c r="AT159" s="283" t="s">
        <v>446</v>
      </c>
      <c r="AU159" s="283" t="s">
        <v>85</v>
      </c>
      <c r="AV159" s="15" t="s">
        <v>92</v>
      </c>
      <c r="AW159" s="15" t="s">
        <v>32</v>
      </c>
      <c r="AX159" s="15" t="s">
        <v>76</v>
      </c>
      <c r="AY159" s="283" t="s">
        <v>342</v>
      </c>
    </row>
    <row r="160" s="16" customFormat="1">
      <c r="A160" s="16"/>
      <c r="B160" s="284"/>
      <c r="C160" s="285"/>
      <c r="D160" s="240" t="s">
        <v>446</v>
      </c>
      <c r="E160" s="286" t="s">
        <v>1</v>
      </c>
      <c r="F160" s="287" t="s">
        <v>500</v>
      </c>
      <c r="G160" s="285"/>
      <c r="H160" s="288">
        <v>172.83000000000001</v>
      </c>
      <c r="I160" s="289"/>
      <c r="J160" s="285"/>
      <c r="K160" s="285"/>
      <c r="L160" s="290"/>
      <c r="M160" s="291"/>
      <c r="N160" s="292"/>
      <c r="O160" s="292"/>
      <c r="P160" s="292"/>
      <c r="Q160" s="292"/>
      <c r="R160" s="292"/>
      <c r="S160" s="292"/>
      <c r="T160" s="293"/>
      <c r="U160" s="16"/>
      <c r="V160" s="16"/>
      <c r="W160" s="16"/>
      <c r="X160" s="16"/>
      <c r="Y160" s="16"/>
      <c r="Z160" s="16"/>
      <c r="AA160" s="16"/>
      <c r="AB160" s="16"/>
      <c r="AC160" s="16"/>
      <c r="AD160" s="16"/>
      <c r="AE160" s="16"/>
      <c r="AT160" s="294" t="s">
        <v>446</v>
      </c>
      <c r="AU160" s="294" t="s">
        <v>85</v>
      </c>
      <c r="AV160" s="16" t="s">
        <v>360</v>
      </c>
      <c r="AW160" s="16" t="s">
        <v>32</v>
      </c>
      <c r="AX160" s="16" t="s">
        <v>83</v>
      </c>
      <c r="AY160" s="294" t="s">
        <v>342</v>
      </c>
    </row>
    <row r="161" s="2" customFormat="1" ht="21.75" customHeight="1">
      <c r="A161" s="39"/>
      <c r="B161" s="40"/>
      <c r="C161" s="227" t="s">
        <v>360</v>
      </c>
      <c r="D161" s="227" t="s">
        <v>343</v>
      </c>
      <c r="E161" s="228" t="s">
        <v>1987</v>
      </c>
      <c r="F161" s="229" t="s">
        <v>1988</v>
      </c>
      <c r="G161" s="230" t="s">
        <v>473</v>
      </c>
      <c r="H161" s="231">
        <v>704.88800000000003</v>
      </c>
      <c r="I161" s="232"/>
      <c r="J161" s="233">
        <f>ROUND(I161*H161,2)</f>
        <v>0</v>
      </c>
      <c r="K161" s="229" t="s">
        <v>443</v>
      </c>
      <c r="L161" s="45"/>
      <c r="M161" s="234" t="s">
        <v>1</v>
      </c>
      <c r="N161" s="235" t="s">
        <v>41</v>
      </c>
      <c r="O161" s="92"/>
      <c r="P161" s="236">
        <f>O161*H161</f>
        <v>0</v>
      </c>
      <c r="Q161" s="236">
        <v>0</v>
      </c>
      <c r="R161" s="236">
        <f>Q161*H161</f>
        <v>0</v>
      </c>
      <c r="S161" s="236">
        <v>0.47499999999999998</v>
      </c>
      <c r="T161" s="237">
        <f>S161*H161</f>
        <v>334.8218</v>
      </c>
      <c r="U161" s="39"/>
      <c r="V161" s="39"/>
      <c r="W161" s="39"/>
      <c r="X161" s="39"/>
      <c r="Y161" s="39"/>
      <c r="Z161" s="39"/>
      <c r="AA161" s="39"/>
      <c r="AB161" s="39"/>
      <c r="AC161" s="39"/>
      <c r="AD161" s="39"/>
      <c r="AE161" s="39"/>
      <c r="AR161" s="238" t="s">
        <v>360</v>
      </c>
      <c r="AT161" s="238" t="s">
        <v>343</v>
      </c>
      <c r="AU161" s="238" t="s">
        <v>85</v>
      </c>
      <c r="AY161" s="18" t="s">
        <v>342</v>
      </c>
      <c r="BE161" s="239">
        <f>IF(N161="základní",J161,0)</f>
        <v>0</v>
      </c>
      <c r="BF161" s="239">
        <f>IF(N161="snížená",J161,0)</f>
        <v>0</v>
      </c>
      <c r="BG161" s="239">
        <f>IF(N161="zákl. přenesená",J161,0)</f>
        <v>0</v>
      </c>
      <c r="BH161" s="239">
        <f>IF(N161="sníž. přenesená",J161,0)</f>
        <v>0</v>
      </c>
      <c r="BI161" s="239">
        <f>IF(N161="nulová",J161,0)</f>
        <v>0</v>
      </c>
      <c r="BJ161" s="18" t="s">
        <v>83</v>
      </c>
      <c r="BK161" s="239">
        <f>ROUND(I161*H161,2)</f>
        <v>0</v>
      </c>
      <c r="BL161" s="18" t="s">
        <v>360</v>
      </c>
      <c r="BM161" s="238" t="s">
        <v>5785</v>
      </c>
    </row>
    <row r="162" s="2" customFormat="1">
      <c r="A162" s="39"/>
      <c r="B162" s="40"/>
      <c r="C162" s="41"/>
      <c r="D162" s="240" t="s">
        <v>349</v>
      </c>
      <c r="E162" s="41"/>
      <c r="F162" s="241" t="s">
        <v>1990</v>
      </c>
      <c r="G162" s="41"/>
      <c r="H162" s="41"/>
      <c r="I162" s="242"/>
      <c r="J162" s="41"/>
      <c r="K162" s="41"/>
      <c r="L162" s="45"/>
      <c r="M162" s="243"/>
      <c r="N162" s="244"/>
      <c r="O162" s="92"/>
      <c r="P162" s="92"/>
      <c r="Q162" s="92"/>
      <c r="R162" s="92"/>
      <c r="S162" s="92"/>
      <c r="T162" s="93"/>
      <c r="U162" s="39"/>
      <c r="V162" s="39"/>
      <c r="W162" s="39"/>
      <c r="X162" s="39"/>
      <c r="Y162" s="39"/>
      <c r="Z162" s="39"/>
      <c r="AA162" s="39"/>
      <c r="AB162" s="39"/>
      <c r="AC162" s="39"/>
      <c r="AD162" s="39"/>
      <c r="AE162" s="39"/>
      <c r="AT162" s="18" t="s">
        <v>349</v>
      </c>
      <c r="AU162" s="18" t="s">
        <v>85</v>
      </c>
    </row>
    <row r="163" s="14" customFormat="1">
      <c r="A163" s="14"/>
      <c r="B163" s="263"/>
      <c r="C163" s="264"/>
      <c r="D163" s="240" t="s">
        <v>446</v>
      </c>
      <c r="E163" s="265" t="s">
        <v>1</v>
      </c>
      <c r="F163" s="266" t="s">
        <v>5786</v>
      </c>
      <c r="G163" s="264"/>
      <c r="H163" s="265" t="s">
        <v>1</v>
      </c>
      <c r="I163" s="267"/>
      <c r="J163" s="264"/>
      <c r="K163" s="264"/>
      <c r="L163" s="268"/>
      <c r="M163" s="269"/>
      <c r="N163" s="270"/>
      <c r="O163" s="270"/>
      <c r="P163" s="270"/>
      <c r="Q163" s="270"/>
      <c r="R163" s="270"/>
      <c r="S163" s="270"/>
      <c r="T163" s="271"/>
      <c r="U163" s="14"/>
      <c r="V163" s="14"/>
      <c r="W163" s="14"/>
      <c r="X163" s="14"/>
      <c r="Y163" s="14"/>
      <c r="Z163" s="14"/>
      <c r="AA163" s="14"/>
      <c r="AB163" s="14"/>
      <c r="AC163" s="14"/>
      <c r="AD163" s="14"/>
      <c r="AE163" s="14"/>
      <c r="AT163" s="272" t="s">
        <v>446</v>
      </c>
      <c r="AU163" s="272" t="s">
        <v>85</v>
      </c>
      <c r="AV163" s="14" t="s">
        <v>83</v>
      </c>
      <c r="AW163" s="14" t="s">
        <v>32</v>
      </c>
      <c r="AX163" s="14" t="s">
        <v>76</v>
      </c>
      <c r="AY163" s="272" t="s">
        <v>342</v>
      </c>
    </row>
    <row r="164" s="14" customFormat="1">
      <c r="A164" s="14"/>
      <c r="B164" s="263"/>
      <c r="C164" s="264"/>
      <c r="D164" s="240" t="s">
        <v>446</v>
      </c>
      <c r="E164" s="265" t="s">
        <v>1</v>
      </c>
      <c r="F164" s="266" t="s">
        <v>5787</v>
      </c>
      <c r="G164" s="264"/>
      <c r="H164" s="265" t="s">
        <v>1</v>
      </c>
      <c r="I164" s="267"/>
      <c r="J164" s="264"/>
      <c r="K164" s="264"/>
      <c r="L164" s="268"/>
      <c r="M164" s="269"/>
      <c r="N164" s="270"/>
      <c r="O164" s="270"/>
      <c r="P164" s="270"/>
      <c r="Q164" s="270"/>
      <c r="R164" s="270"/>
      <c r="S164" s="270"/>
      <c r="T164" s="271"/>
      <c r="U164" s="14"/>
      <c r="V164" s="14"/>
      <c r="W164" s="14"/>
      <c r="X164" s="14"/>
      <c r="Y164" s="14"/>
      <c r="Z164" s="14"/>
      <c r="AA164" s="14"/>
      <c r="AB164" s="14"/>
      <c r="AC164" s="14"/>
      <c r="AD164" s="14"/>
      <c r="AE164" s="14"/>
      <c r="AT164" s="272" t="s">
        <v>446</v>
      </c>
      <c r="AU164" s="272" t="s">
        <v>85</v>
      </c>
      <c r="AV164" s="14" t="s">
        <v>83</v>
      </c>
      <c r="AW164" s="14" t="s">
        <v>32</v>
      </c>
      <c r="AX164" s="14" t="s">
        <v>76</v>
      </c>
      <c r="AY164" s="272" t="s">
        <v>342</v>
      </c>
    </row>
    <row r="165" s="13" customFormat="1">
      <c r="A165" s="13"/>
      <c r="B165" s="252"/>
      <c r="C165" s="253"/>
      <c r="D165" s="240" t="s">
        <v>446</v>
      </c>
      <c r="E165" s="254" t="s">
        <v>1</v>
      </c>
      <c r="F165" s="255" t="s">
        <v>5788</v>
      </c>
      <c r="G165" s="253"/>
      <c r="H165" s="256">
        <v>4.8300000000000001</v>
      </c>
      <c r="I165" s="257"/>
      <c r="J165" s="253"/>
      <c r="K165" s="253"/>
      <c r="L165" s="258"/>
      <c r="M165" s="259"/>
      <c r="N165" s="260"/>
      <c r="O165" s="260"/>
      <c r="P165" s="260"/>
      <c r="Q165" s="260"/>
      <c r="R165" s="260"/>
      <c r="S165" s="260"/>
      <c r="T165" s="261"/>
      <c r="U165" s="13"/>
      <c r="V165" s="13"/>
      <c r="W165" s="13"/>
      <c r="X165" s="13"/>
      <c r="Y165" s="13"/>
      <c r="Z165" s="13"/>
      <c r="AA165" s="13"/>
      <c r="AB165" s="13"/>
      <c r="AC165" s="13"/>
      <c r="AD165" s="13"/>
      <c r="AE165" s="13"/>
      <c r="AT165" s="262" t="s">
        <v>446</v>
      </c>
      <c r="AU165" s="262" t="s">
        <v>85</v>
      </c>
      <c r="AV165" s="13" t="s">
        <v>85</v>
      </c>
      <c r="AW165" s="13" t="s">
        <v>32</v>
      </c>
      <c r="AX165" s="13" t="s">
        <v>76</v>
      </c>
      <c r="AY165" s="262" t="s">
        <v>342</v>
      </c>
    </row>
    <row r="166" s="14" customFormat="1">
      <c r="A166" s="14"/>
      <c r="B166" s="263"/>
      <c r="C166" s="264"/>
      <c r="D166" s="240" t="s">
        <v>446</v>
      </c>
      <c r="E166" s="265" t="s">
        <v>1</v>
      </c>
      <c r="F166" s="266" t="s">
        <v>5779</v>
      </c>
      <c r="G166" s="264"/>
      <c r="H166" s="265" t="s">
        <v>1</v>
      </c>
      <c r="I166" s="267"/>
      <c r="J166" s="264"/>
      <c r="K166" s="264"/>
      <c r="L166" s="268"/>
      <c r="M166" s="269"/>
      <c r="N166" s="270"/>
      <c r="O166" s="270"/>
      <c r="P166" s="270"/>
      <c r="Q166" s="270"/>
      <c r="R166" s="270"/>
      <c r="S166" s="270"/>
      <c r="T166" s="271"/>
      <c r="U166" s="14"/>
      <c r="V166" s="14"/>
      <c r="W166" s="14"/>
      <c r="X166" s="14"/>
      <c r="Y166" s="14"/>
      <c r="Z166" s="14"/>
      <c r="AA166" s="14"/>
      <c r="AB166" s="14"/>
      <c r="AC166" s="14"/>
      <c r="AD166" s="14"/>
      <c r="AE166" s="14"/>
      <c r="AT166" s="272" t="s">
        <v>446</v>
      </c>
      <c r="AU166" s="272" t="s">
        <v>85</v>
      </c>
      <c r="AV166" s="14" t="s">
        <v>83</v>
      </c>
      <c r="AW166" s="14" t="s">
        <v>32</v>
      </c>
      <c r="AX166" s="14" t="s">
        <v>76</v>
      </c>
      <c r="AY166" s="272" t="s">
        <v>342</v>
      </c>
    </row>
    <row r="167" s="13" customFormat="1">
      <c r="A167" s="13"/>
      <c r="B167" s="252"/>
      <c r="C167" s="253"/>
      <c r="D167" s="240" t="s">
        <v>446</v>
      </c>
      <c r="E167" s="254" t="s">
        <v>1</v>
      </c>
      <c r="F167" s="255" t="s">
        <v>5789</v>
      </c>
      <c r="G167" s="253"/>
      <c r="H167" s="256">
        <v>510.62200000000001</v>
      </c>
      <c r="I167" s="257"/>
      <c r="J167" s="253"/>
      <c r="K167" s="253"/>
      <c r="L167" s="258"/>
      <c r="M167" s="259"/>
      <c r="N167" s="260"/>
      <c r="O167" s="260"/>
      <c r="P167" s="260"/>
      <c r="Q167" s="260"/>
      <c r="R167" s="260"/>
      <c r="S167" s="260"/>
      <c r="T167" s="261"/>
      <c r="U167" s="13"/>
      <c r="V167" s="13"/>
      <c r="W167" s="13"/>
      <c r="X167" s="13"/>
      <c r="Y167" s="13"/>
      <c r="Z167" s="13"/>
      <c r="AA167" s="13"/>
      <c r="AB167" s="13"/>
      <c r="AC167" s="13"/>
      <c r="AD167" s="13"/>
      <c r="AE167" s="13"/>
      <c r="AT167" s="262" t="s">
        <v>446</v>
      </c>
      <c r="AU167" s="262" t="s">
        <v>85</v>
      </c>
      <c r="AV167" s="13" t="s">
        <v>85</v>
      </c>
      <c r="AW167" s="13" t="s">
        <v>32</v>
      </c>
      <c r="AX167" s="13" t="s">
        <v>76</v>
      </c>
      <c r="AY167" s="262" t="s">
        <v>342</v>
      </c>
    </row>
    <row r="168" s="14" customFormat="1">
      <c r="A168" s="14"/>
      <c r="B168" s="263"/>
      <c r="C168" s="264"/>
      <c r="D168" s="240" t="s">
        <v>446</v>
      </c>
      <c r="E168" s="265" t="s">
        <v>1</v>
      </c>
      <c r="F168" s="266" t="s">
        <v>2896</v>
      </c>
      <c r="G168" s="264"/>
      <c r="H168" s="265" t="s">
        <v>1</v>
      </c>
      <c r="I168" s="267"/>
      <c r="J168" s="264"/>
      <c r="K168" s="264"/>
      <c r="L168" s="268"/>
      <c r="M168" s="269"/>
      <c r="N168" s="270"/>
      <c r="O168" s="270"/>
      <c r="P168" s="270"/>
      <c r="Q168" s="270"/>
      <c r="R168" s="270"/>
      <c r="S168" s="270"/>
      <c r="T168" s="271"/>
      <c r="U168" s="14"/>
      <c r="V168" s="14"/>
      <c r="W168" s="14"/>
      <c r="X168" s="14"/>
      <c r="Y168" s="14"/>
      <c r="Z168" s="14"/>
      <c r="AA168" s="14"/>
      <c r="AB168" s="14"/>
      <c r="AC168" s="14"/>
      <c r="AD168" s="14"/>
      <c r="AE168" s="14"/>
      <c r="AT168" s="272" t="s">
        <v>446</v>
      </c>
      <c r="AU168" s="272" t="s">
        <v>85</v>
      </c>
      <c r="AV168" s="14" t="s">
        <v>83</v>
      </c>
      <c r="AW168" s="14" t="s">
        <v>32</v>
      </c>
      <c r="AX168" s="14" t="s">
        <v>76</v>
      </c>
      <c r="AY168" s="272" t="s">
        <v>342</v>
      </c>
    </row>
    <row r="169" s="13" customFormat="1">
      <c r="A169" s="13"/>
      <c r="B169" s="252"/>
      <c r="C169" s="253"/>
      <c r="D169" s="240" t="s">
        <v>446</v>
      </c>
      <c r="E169" s="254" t="s">
        <v>1</v>
      </c>
      <c r="F169" s="255" t="s">
        <v>5790</v>
      </c>
      <c r="G169" s="253"/>
      <c r="H169" s="256">
        <v>164.88</v>
      </c>
      <c r="I169" s="257"/>
      <c r="J169" s="253"/>
      <c r="K169" s="253"/>
      <c r="L169" s="258"/>
      <c r="M169" s="259"/>
      <c r="N169" s="260"/>
      <c r="O169" s="260"/>
      <c r="P169" s="260"/>
      <c r="Q169" s="260"/>
      <c r="R169" s="260"/>
      <c r="S169" s="260"/>
      <c r="T169" s="261"/>
      <c r="U169" s="13"/>
      <c r="V169" s="13"/>
      <c r="W169" s="13"/>
      <c r="X169" s="13"/>
      <c r="Y169" s="13"/>
      <c r="Z169" s="13"/>
      <c r="AA169" s="13"/>
      <c r="AB169" s="13"/>
      <c r="AC169" s="13"/>
      <c r="AD169" s="13"/>
      <c r="AE169" s="13"/>
      <c r="AT169" s="262" t="s">
        <v>446</v>
      </c>
      <c r="AU169" s="262" t="s">
        <v>85</v>
      </c>
      <c r="AV169" s="13" t="s">
        <v>85</v>
      </c>
      <c r="AW169" s="13" t="s">
        <v>32</v>
      </c>
      <c r="AX169" s="13" t="s">
        <v>76</v>
      </c>
      <c r="AY169" s="262" t="s">
        <v>342</v>
      </c>
    </row>
    <row r="170" s="15" customFormat="1">
      <c r="A170" s="15"/>
      <c r="B170" s="273"/>
      <c r="C170" s="274"/>
      <c r="D170" s="240" t="s">
        <v>446</v>
      </c>
      <c r="E170" s="275" t="s">
        <v>1</v>
      </c>
      <c r="F170" s="276" t="s">
        <v>492</v>
      </c>
      <c r="G170" s="274"/>
      <c r="H170" s="277">
        <v>680.33199999999999</v>
      </c>
      <c r="I170" s="278"/>
      <c r="J170" s="274"/>
      <c r="K170" s="274"/>
      <c r="L170" s="279"/>
      <c r="M170" s="280"/>
      <c r="N170" s="281"/>
      <c r="O170" s="281"/>
      <c r="P170" s="281"/>
      <c r="Q170" s="281"/>
      <c r="R170" s="281"/>
      <c r="S170" s="281"/>
      <c r="T170" s="282"/>
      <c r="U170" s="15"/>
      <c r="V170" s="15"/>
      <c r="W170" s="15"/>
      <c r="X170" s="15"/>
      <c r="Y170" s="15"/>
      <c r="Z170" s="15"/>
      <c r="AA170" s="15"/>
      <c r="AB170" s="15"/>
      <c r="AC170" s="15"/>
      <c r="AD170" s="15"/>
      <c r="AE170" s="15"/>
      <c r="AT170" s="283" t="s">
        <v>446</v>
      </c>
      <c r="AU170" s="283" t="s">
        <v>85</v>
      </c>
      <c r="AV170" s="15" t="s">
        <v>92</v>
      </c>
      <c r="AW170" s="15" t="s">
        <v>32</v>
      </c>
      <c r="AX170" s="15" t="s">
        <v>76</v>
      </c>
      <c r="AY170" s="283" t="s">
        <v>342</v>
      </c>
    </row>
    <row r="171" s="14" customFormat="1">
      <c r="A171" s="14"/>
      <c r="B171" s="263"/>
      <c r="C171" s="264"/>
      <c r="D171" s="240" t="s">
        <v>446</v>
      </c>
      <c r="E171" s="265" t="s">
        <v>1</v>
      </c>
      <c r="F171" s="266" t="s">
        <v>5786</v>
      </c>
      <c r="G171" s="264"/>
      <c r="H171" s="265" t="s">
        <v>1</v>
      </c>
      <c r="I171" s="267"/>
      <c r="J171" s="264"/>
      <c r="K171" s="264"/>
      <c r="L171" s="268"/>
      <c r="M171" s="269"/>
      <c r="N171" s="270"/>
      <c r="O171" s="270"/>
      <c r="P171" s="270"/>
      <c r="Q171" s="270"/>
      <c r="R171" s="270"/>
      <c r="S171" s="270"/>
      <c r="T171" s="271"/>
      <c r="U171" s="14"/>
      <c r="V171" s="14"/>
      <c r="W171" s="14"/>
      <c r="X171" s="14"/>
      <c r="Y171" s="14"/>
      <c r="Z171" s="14"/>
      <c r="AA171" s="14"/>
      <c r="AB171" s="14"/>
      <c r="AC171" s="14"/>
      <c r="AD171" s="14"/>
      <c r="AE171" s="14"/>
      <c r="AT171" s="272" t="s">
        <v>446</v>
      </c>
      <c r="AU171" s="272" t="s">
        <v>85</v>
      </c>
      <c r="AV171" s="14" t="s">
        <v>83</v>
      </c>
      <c r="AW171" s="14" t="s">
        <v>32</v>
      </c>
      <c r="AX171" s="14" t="s">
        <v>76</v>
      </c>
      <c r="AY171" s="272" t="s">
        <v>342</v>
      </c>
    </row>
    <row r="172" s="14" customFormat="1">
      <c r="A172" s="14"/>
      <c r="B172" s="263"/>
      <c r="C172" s="264"/>
      <c r="D172" s="240" t="s">
        <v>446</v>
      </c>
      <c r="E172" s="265" t="s">
        <v>1</v>
      </c>
      <c r="F172" s="266" t="s">
        <v>2896</v>
      </c>
      <c r="G172" s="264"/>
      <c r="H172" s="265" t="s">
        <v>1</v>
      </c>
      <c r="I172" s="267"/>
      <c r="J172" s="264"/>
      <c r="K172" s="264"/>
      <c r="L172" s="268"/>
      <c r="M172" s="269"/>
      <c r="N172" s="270"/>
      <c r="O172" s="270"/>
      <c r="P172" s="270"/>
      <c r="Q172" s="270"/>
      <c r="R172" s="270"/>
      <c r="S172" s="270"/>
      <c r="T172" s="271"/>
      <c r="U172" s="14"/>
      <c r="V172" s="14"/>
      <c r="W172" s="14"/>
      <c r="X172" s="14"/>
      <c r="Y172" s="14"/>
      <c r="Z172" s="14"/>
      <c r="AA172" s="14"/>
      <c r="AB172" s="14"/>
      <c r="AC172" s="14"/>
      <c r="AD172" s="14"/>
      <c r="AE172" s="14"/>
      <c r="AT172" s="272" t="s">
        <v>446</v>
      </c>
      <c r="AU172" s="272" t="s">
        <v>85</v>
      </c>
      <c r="AV172" s="14" t="s">
        <v>83</v>
      </c>
      <c r="AW172" s="14" t="s">
        <v>32</v>
      </c>
      <c r="AX172" s="14" t="s">
        <v>76</v>
      </c>
      <c r="AY172" s="272" t="s">
        <v>342</v>
      </c>
    </row>
    <row r="173" s="13" customFormat="1">
      <c r="A173" s="13"/>
      <c r="B173" s="252"/>
      <c r="C173" s="253"/>
      <c r="D173" s="240" t="s">
        <v>446</v>
      </c>
      <c r="E173" s="254" t="s">
        <v>1</v>
      </c>
      <c r="F173" s="255" t="s">
        <v>5791</v>
      </c>
      <c r="G173" s="253"/>
      <c r="H173" s="256">
        <v>24.556000000000001</v>
      </c>
      <c r="I173" s="257"/>
      <c r="J173" s="253"/>
      <c r="K173" s="253"/>
      <c r="L173" s="258"/>
      <c r="M173" s="259"/>
      <c r="N173" s="260"/>
      <c r="O173" s="260"/>
      <c r="P173" s="260"/>
      <c r="Q173" s="260"/>
      <c r="R173" s="260"/>
      <c r="S173" s="260"/>
      <c r="T173" s="261"/>
      <c r="U173" s="13"/>
      <c r="V173" s="13"/>
      <c r="W173" s="13"/>
      <c r="X173" s="13"/>
      <c r="Y173" s="13"/>
      <c r="Z173" s="13"/>
      <c r="AA173" s="13"/>
      <c r="AB173" s="13"/>
      <c r="AC173" s="13"/>
      <c r="AD173" s="13"/>
      <c r="AE173" s="13"/>
      <c r="AT173" s="262" t="s">
        <v>446</v>
      </c>
      <c r="AU173" s="262" t="s">
        <v>85</v>
      </c>
      <c r="AV173" s="13" t="s">
        <v>85</v>
      </c>
      <c r="AW173" s="13" t="s">
        <v>32</v>
      </c>
      <c r="AX173" s="13" t="s">
        <v>76</v>
      </c>
      <c r="AY173" s="262" t="s">
        <v>342</v>
      </c>
    </row>
    <row r="174" s="15" customFormat="1">
      <c r="A174" s="15"/>
      <c r="B174" s="273"/>
      <c r="C174" s="274"/>
      <c r="D174" s="240" t="s">
        <v>446</v>
      </c>
      <c r="E174" s="275" t="s">
        <v>1</v>
      </c>
      <c r="F174" s="276" t="s">
        <v>492</v>
      </c>
      <c r="G174" s="274"/>
      <c r="H174" s="277">
        <v>24.556000000000001</v>
      </c>
      <c r="I174" s="278"/>
      <c r="J174" s="274"/>
      <c r="K174" s="274"/>
      <c r="L174" s="279"/>
      <c r="M174" s="280"/>
      <c r="N174" s="281"/>
      <c r="O174" s="281"/>
      <c r="P174" s="281"/>
      <c r="Q174" s="281"/>
      <c r="R174" s="281"/>
      <c r="S174" s="281"/>
      <c r="T174" s="282"/>
      <c r="U174" s="15"/>
      <c r="V174" s="15"/>
      <c r="W174" s="15"/>
      <c r="X174" s="15"/>
      <c r="Y174" s="15"/>
      <c r="Z174" s="15"/>
      <c r="AA174" s="15"/>
      <c r="AB174" s="15"/>
      <c r="AC174" s="15"/>
      <c r="AD174" s="15"/>
      <c r="AE174" s="15"/>
      <c r="AT174" s="283" t="s">
        <v>446</v>
      </c>
      <c r="AU174" s="283" t="s">
        <v>85</v>
      </c>
      <c r="AV174" s="15" t="s">
        <v>92</v>
      </c>
      <c r="AW174" s="15" t="s">
        <v>32</v>
      </c>
      <c r="AX174" s="15" t="s">
        <v>76</v>
      </c>
      <c r="AY174" s="283" t="s">
        <v>342</v>
      </c>
    </row>
    <row r="175" s="16" customFormat="1">
      <c r="A175" s="16"/>
      <c r="B175" s="284"/>
      <c r="C175" s="285"/>
      <c r="D175" s="240" t="s">
        <v>446</v>
      </c>
      <c r="E175" s="286" t="s">
        <v>1</v>
      </c>
      <c r="F175" s="287" t="s">
        <v>500</v>
      </c>
      <c r="G175" s="285"/>
      <c r="H175" s="288">
        <v>704.88800000000003</v>
      </c>
      <c r="I175" s="289"/>
      <c r="J175" s="285"/>
      <c r="K175" s="285"/>
      <c r="L175" s="290"/>
      <c r="M175" s="291"/>
      <c r="N175" s="292"/>
      <c r="O175" s="292"/>
      <c r="P175" s="292"/>
      <c r="Q175" s="292"/>
      <c r="R175" s="292"/>
      <c r="S175" s="292"/>
      <c r="T175" s="293"/>
      <c r="U175" s="16"/>
      <c r="V175" s="16"/>
      <c r="W175" s="16"/>
      <c r="X175" s="16"/>
      <c r="Y175" s="16"/>
      <c r="Z175" s="16"/>
      <c r="AA175" s="16"/>
      <c r="AB175" s="16"/>
      <c r="AC175" s="16"/>
      <c r="AD175" s="16"/>
      <c r="AE175" s="16"/>
      <c r="AT175" s="294" t="s">
        <v>446</v>
      </c>
      <c r="AU175" s="294" t="s">
        <v>85</v>
      </c>
      <c r="AV175" s="16" t="s">
        <v>360</v>
      </c>
      <c r="AW175" s="16" t="s">
        <v>32</v>
      </c>
      <c r="AX175" s="16" t="s">
        <v>83</v>
      </c>
      <c r="AY175" s="294" t="s">
        <v>342</v>
      </c>
    </row>
    <row r="176" s="2" customFormat="1" ht="16.5" customHeight="1">
      <c r="A176" s="39"/>
      <c r="B176" s="40"/>
      <c r="C176" s="227" t="s">
        <v>341</v>
      </c>
      <c r="D176" s="227" t="s">
        <v>343</v>
      </c>
      <c r="E176" s="228" t="s">
        <v>3175</v>
      </c>
      <c r="F176" s="229" t="s">
        <v>3176</v>
      </c>
      <c r="G176" s="230" t="s">
        <v>473</v>
      </c>
      <c r="H176" s="231">
        <v>680.33199999999999</v>
      </c>
      <c r="I176" s="232"/>
      <c r="J176" s="233">
        <f>ROUND(I176*H176,2)</f>
        <v>0</v>
      </c>
      <c r="K176" s="229" t="s">
        <v>443</v>
      </c>
      <c r="L176" s="45"/>
      <c r="M176" s="234" t="s">
        <v>1</v>
      </c>
      <c r="N176" s="235" t="s">
        <v>41</v>
      </c>
      <c r="O176" s="92"/>
      <c r="P176" s="236">
        <f>O176*H176</f>
        <v>0</v>
      </c>
      <c r="Q176" s="236">
        <v>0</v>
      </c>
      <c r="R176" s="236">
        <f>Q176*H176</f>
        <v>0</v>
      </c>
      <c r="S176" s="236">
        <v>0.312</v>
      </c>
      <c r="T176" s="237">
        <f>S176*H176</f>
        <v>212.26358400000001</v>
      </c>
      <c r="U176" s="39"/>
      <c r="V176" s="39"/>
      <c r="W176" s="39"/>
      <c r="X176" s="39"/>
      <c r="Y176" s="39"/>
      <c r="Z176" s="39"/>
      <c r="AA176" s="39"/>
      <c r="AB176" s="39"/>
      <c r="AC176" s="39"/>
      <c r="AD176" s="39"/>
      <c r="AE176" s="39"/>
      <c r="AR176" s="238" t="s">
        <v>360</v>
      </c>
      <c r="AT176" s="238" t="s">
        <v>343</v>
      </c>
      <c r="AU176" s="238" t="s">
        <v>85</v>
      </c>
      <c r="AY176" s="18" t="s">
        <v>342</v>
      </c>
      <c r="BE176" s="239">
        <f>IF(N176="základní",J176,0)</f>
        <v>0</v>
      </c>
      <c r="BF176" s="239">
        <f>IF(N176="snížená",J176,0)</f>
        <v>0</v>
      </c>
      <c r="BG176" s="239">
        <f>IF(N176="zákl. přenesená",J176,0)</f>
        <v>0</v>
      </c>
      <c r="BH176" s="239">
        <f>IF(N176="sníž. přenesená",J176,0)</f>
        <v>0</v>
      </c>
      <c r="BI176" s="239">
        <f>IF(N176="nulová",J176,0)</f>
        <v>0</v>
      </c>
      <c r="BJ176" s="18" t="s">
        <v>83</v>
      </c>
      <c r="BK176" s="239">
        <f>ROUND(I176*H176,2)</f>
        <v>0</v>
      </c>
      <c r="BL176" s="18" t="s">
        <v>360</v>
      </c>
      <c r="BM176" s="238" t="s">
        <v>5792</v>
      </c>
    </row>
    <row r="177" s="2" customFormat="1">
      <c r="A177" s="39"/>
      <c r="B177" s="40"/>
      <c r="C177" s="41"/>
      <c r="D177" s="240" t="s">
        <v>349</v>
      </c>
      <c r="E177" s="41"/>
      <c r="F177" s="241" t="s">
        <v>3178</v>
      </c>
      <c r="G177" s="41"/>
      <c r="H177" s="41"/>
      <c r="I177" s="242"/>
      <c r="J177" s="41"/>
      <c r="K177" s="41"/>
      <c r="L177" s="45"/>
      <c r="M177" s="243"/>
      <c r="N177" s="244"/>
      <c r="O177" s="92"/>
      <c r="P177" s="92"/>
      <c r="Q177" s="92"/>
      <c r="R177" s="92"/>
      <c r="S177" s="92"/>
      <c r="T177" s="93"/>
      <c r="U177" s="39"/>
      <c r="V177" s="39"/>
      <c r="W177" s="39"/>
      <c r="X177" s="39"/>
      <c r="Y177" s="39"/>
      <c r="Z177" s="39"/>
      <c r="AA177" s="39"/>
      <c r="AB177" s="39"/>
      <c r="AC177" s="39"/>
      <c r="AD177" s="39"/>
      <c r="AE177" s="39"/>
      <c r="AT177" s="18" t="s">
        <v>349</v>
      </c>
      <c r="AU177" s="18" t="s">
        <v>85</v>
      </c>
    </row>
    <row r="178" s="14" customFormat="1">
      <c r="A178" s="14"/>
      <c r="B178" s="263"/>
      <c r="C178" s="264"/>
      <c r="D178" s="240" t="s">
        <v>446</v>
      </c>
      <c r="E178" s="265" t="s">
        <v>1</v>
      </c>
      <c r="F178" s="266" t="s">
        <v>5793</v>
      </c>
      <c r="G178" s="264"/>
      <c r="H178" s="265" t="s">
        <v>1</v>
      </c>
      <c r="I178" s="267"/>
      <c r="J178" s="264"/>
      <c r="K178" s="264"/>
      <c r="L178" s="268"/>
      <c r="M178" s="269"/>
      <c r="N178" s="270"/>
      <c r="O178" s="270"/>
      <c r="P178" s="270"/>
      <c r="Q178" s="270"/>
      <c r="R178" s="270"/>
      <c r="S178" s="270"/>
      <c r="T178" s="271"/>
      <c r="U178" s="14"/>
      <c r="V178" s="14"/>
      <c r="W178" s="14"/>
      <c r="X178" s="14"/>
      <c r="Y178" s="14"/>
      <c r="Z178" s="14"/>
      <c r="AA178" s="14"/>
      <c r="AB178" s="14"/>
      <c r="AC178" s="14"/>
      <c r="AD178" s="14"/>
      <c r="AE178" s="14"/>
      <c r="AT178" s="272" t="s">
        <v>446</v>
      </c>
      <c r="AU178" s="272" t="s">
        <v>85</v>
      </c>
      <c r="AV178" s="14" t="s">
        <v>83</v>
      </c>
      <c r="AW178" s="14" t="s">
        <v>32</v>
      </c>
      <c r="AX178" s="14" t="s">
        <v>76</v>
      </c>
      <c r="AY178" s="272" t="s">
        <v>342</v>
      </c>
    </row>
    <row r="179" s="14" customFormat="1">
      <c r="A179" s="14"/>
      <c r="B179" s="263"/>
      <c r="C179" s="264"/>
      <c r="D179" s="240" t="s">
        <v>446</v>
      </c>
      <c r="E179" s="265" t="s">
        <v>1</v>
      </c>
      <c r="F179" s="266" t="s">
        <v>5787</v>
      </c>
      <c r="G179" s="264"/>
      <c r="H179" s="265" t="s">
        <v>1</v>
      </c>
      <c r="I179" s="267"/>
      <c r="J179" s="264"/>
      <c r="K179" s="264"/>
      <c r="L179" s="268"/>
      <c r="M179" s="269"/>
      <c r="N179" s="270"/>
      <c r="O179" s="270"/>
      <c r="P179" s="270"/>
      <c r="Q179" s="270"/>
      <c r="R179" s="270"/>
      <c r="S179" s="270"/>
      <c r="T179" s="271"/>
      <c r="U179" s="14"/>
      <c r="V179" s="14"/>
      <c r="W179" s="14"/>
      <c r="X179" s="14"/>
      <c r="Y179" s="14"/>
      <c r="Z179" s="14"/>
      <c r="AA179" s="14"/>
      <c r="AB179" s="14"/>
      <c r="AC179" s="14"/>
      <c r="AD179" s="14"/>
      <c r="AE179" s="14"/>
      <c r="AT179" s="272" t="s">
        <v>446</v>
      </c>
      <c r="AU179" s="272" t="s">
        <v>85</v>
      </c>
      <c r="AV179" s="14" t="s">
        <v>83</v>
      </c>
      <c r="AW179" s="14" t="s">
        <v>32</v>
      </c>
      <c r="AX179" s="14" t="s">
        <v>76</v>
      </c>
      <c r="AY179" s="272" t="s">
        <v>342</v>
      </c>
    </row>
    <row r="180" s="13" customFormat="1">
      <c r="A180" s="13"/>
      <c r="B180" s="252"/>
      <c r="C180" s="253"/>
      <c r="D180" s="240" t="s">
        <v>446</v>
      </c>
      <c r="E180" s="254" t="s">
        <v>1</v>
      </c>
      <c r="F180" s="255" t="s">
        <v>5788</v>
      </c>
      <c r="G180" s="253"/>
      <c r="H180" s="256">
        <v>4.8300000000000001</v>
      </c>
      <c r="I180" s="257"/>
      <c r="J180" s="253"/>
      <c r="K180" s="253"/>
      <c r="L180" s="258"/>
      <c r="M180" s="259"/>
      <c r="N180" s="260"/>
      <c r="O180" s="260"/>
      <c r="P180" s="260"/>
      <c r="Q180" s="260"/>
      <c r="R180" s="260"/>
      <c r="S180" s="260"/>
      <c r="T180" s="261"/>
      <c r="U180" s="13"/>
      <c r="V180" s="13"/>
      <c r="W180" s="13"/>
      <c r="X180" s="13"/>
      <c r="Y180" s="13"/>
      <c r="Z180" s="13"/>
      <c r="AA180" s="13"/>
      <c r="AB180" s="13"/>
      <c r="AC180" s="13"/>
      <c r="AD180" s="13"/>
      <c r="AE180" s="13"/>
      <c r="AT180" s="262" t="s">
        <v>446</v>
      </c>
      <c r="AU180" s="262" t="s">
        <v>85</v>
      </c>
      <c r="AV180" s="13" t="s">
        <v>85</v>
      </c>
      <c r="AW180" s="13" t="s">
        <v>32</v>
      </c>
      <c r="AX180" s="13" t="s">
        <v>76</v>
      </c>
      <c r="AY180" s="262" t="s">
        <v>342</v>
      </c>
    </row>
    <row r="181" s="14" customFormat="1">
      <c r="A181" s="14"/>
      <c r="B181" s="263"/>
      <c r="C181" s="264"/>
      <c r="D181" s="240" t="s">
        <v>446</v>
      </c>
      <c r="E181" s="265" t="s">
        <v>1</v>
      </c>
      <c r="F181" s="266" t="s">
        <v>5779</v>
      </c>
      <c r="G181" s="264"/>
      <c r="H181" s="265" t="s">
        <v>1</v>
      </c>
      <c r="I181" s="267"/>
      <c r="J181" s="264"/>
      <c r="K181" s="264"/>
      <c r="L181" s="268"/>
      <c r="M181" s="269"/>
      <c r="N181" s="270"/>
      <c r="O181" s="270"/>
      <c r="P181" s="270"/>
      <c r="Q181" s="270"/>
      <c r="R181" s="270"/>
      <c r="S181" s="270"/>
      <c r="T181" s="271"/>
      <c r="U181" s="14"/>
      <c r="V181" s="14"/>
      <c r="W181" s="14"/>
      <c r="X181" s="14"/>
      <c r="Y181" s="14"/>
      <c r="Z181" s="14"/>
      <c r="AA181" s="14"/>
      <c r="AB181" s="14"/>
      <c r="AC181" s="14"/>
      <c r="AD181" s="14"/>
      <c r="AE181" s="14"/>
      <c r="AT181" s="272" t="s">
        <v>446</v>
      </c>
      <c r="AU181" s="272" t="s">
        <v>85</v>
      </c>
      <c r="AV181" s="14" t="s">
        <v>83</v>
      </c>
      <c r="AW181" s="14" t="s">
        <v>32</v>
      </c>
      <c r="AX181" s="14" t="s">
        <v>76</v>
      </c>
      <c r="AY181" s="272" t="s">
        <v>342</v>
      </c>
    </row>
    <row r="182" s="13" customFormat="1">
      <c r="A182" s="13"/>
      <c r="B182" s="252"/>
      <c r="C182" s="253"/>
      <c r="D182" s="240" t="s">
        <v>446</v>
      </c>
      <c r="E182" s="254" t="s">
        <v>1</v>
      </c>
      <c r="F182" s="255" t="s">
        <v>5789</v>
      </c>
      <c r="G182" s="253"/>
      <c r="H182" s="256">
        <v>510.62200000000001</v>
      </c>
      <c r="I182" s="257"/>
      <c r="J182" s="253"/>
      <c r="K182" s="253"/>
      <c r="L182" s="258"/>
      <c r="M182" s="259"/>
      <c r="N182" s="260"/>
      <c r="O182" s="260"/>
      <c r="P182" s="260"/>
      <c r="Q182" s="260"/>
      <c r="R182" s="260"/>
      <c r="S182" s="260"/>
      <c r="T182" s="261"/>
      <c r="U182" s="13"/>
      <c r="V182" s="13"/>
      <c r="W182" s="13"/>
      <c r="X182" s="13"/>
      <c r="Y182" s="13"/>
      <c r="Z182" s="13"/>
      <c r="AA182" s="13"/>
      <c r="AB182" s="13"/>
      <c r="AC182" s="13"/>
      <c r="AD182" s="13"/>
      <c r="AE182" s="13"/>
      <c r="AT182" s="262" t="s">
        <v>446</v>
      </c>
      <c r="AU182" s="262" t="s">
        <v>85</v>
      </c>
      <c r="AV182" s="13" t="s">
        <v>85</v>
      </c>
      <c r="AW182" s="13" t="s">
        <v>32</v>
      </c>
      <c r="AX182" s="13" t="s">
        <v>76</v>
      </c>
      <c r="AY182" s="262" t="s">
        <v>342</v>
      </c>
    </row>
    <row r="183" s="14" customFormat="1">
      <c r="A183" s="14"/>
      <c r="B183" s="263"/>
      <c r="C183" s="264"/>
      <c r="D183" s="240" t="s">
        <v>446</v>
      </c>
      <c r="E183" s="265" t="s">
        <v>1</v>
      </c>
      <c r="F183" s="266" t="s">
        <v>2896</v>
      </c>
      <c r="G183" s="264"/>
      <c r="H183" s="265" t="s">
        <v>1</v>
      </c>
      <c r="I183" s="267"/>
      <c r="J183" s="264"/>
      <c r="K183" s="264"/>
      <c r="L183" s="268"/>
      <c r="M183" s="269"/>
      <c r="N183" s="270"/>
      <c r="O183" s="270"/>
      <c r="P183" s="270"/>
      <c r="Q183" s="270"/>
      <c r="R183" s="270"/>
      <c r="S183" s="270"/>
      <c r="T183" s="271"/>
      <c r="U183" s="14"/>
      <c r="V183" s="14"/>
      <c r="W183" s="14"/>
      <c r="X183" s="14"/>
      <c r="Y183" s="14"/>
      <c r="Z183" s="14"/>
      <c r="AA183" s="14"/>
      <c r="AB183" s="14"/>
      <c r="AC183" s="14"/>
      <c r="AD183" s="14"/>
      <c r="AE183" s="14"/>
      <c r="AT183" s="272" t="s">
        <v>446</v>
      </c>
      <c r="AU183" s="272" t="s">
        <v>85</v>
      </c>
      <c r="AV183" s="14" t="s">
        <v>83</v>
      </c>
      <c r="AW183" s="14" t="s">
        <v>32</v>
      </c>
      <c r="AX183" s="14" t="s">
        <v>76</v>
      </c>
      <c r="AY183" s="272" t="s">
        <v>342</v>
      </c>
    </row>
    <row r="184" s="13" customFormat="1">
      <c r="A184" s="13"/>
      <c r="B184" s="252"/>
      <c r="C184" s="253"/>
      <c r="D184" s="240" t="s">
        <v>446</v>
      </c>
      <c r="E184" s="254" t="s">
        <v>1</v>
      </c>
      <c r="F184" s="255" t="s">
        <v>5790</v>
      </c>
      <c r="G184" s="253"/>
      <c r="H184" s="256">
        <v>164.88</v>
      </c>
      <c r="I184" s="257"/>
      <c r="J184" s="253"/>
      <c r="K184" s="253"/>
      <c r="L184" s="258"/>
      <c r="M184" s="259"/>
      <c r="N184" s="260"/>
      <c r="O184" s="260"/>
      <c r="P184" s="260"/>
      <c r="Q184" s="260"/>
      <c r="R184" s="260"/>
      <c r="S184" s="260"/>
      <c r="T184" s="261"/>
      <c r="U184" s="13"/>
      <c r="V184" s="13"/>
      <c r="W184" s="13"/>
      <c r="X184" s="13"/>
      <c r="Y184" s="13"/>
      <c r="Z184" s="13"/>
      <c r="AA184" s="13"/>
      <c r="AB184" s="13"/>
      <c r="AC184" s="13"/>
      <c r="AD184" s="13"/>
      <c r="AE184" s="13"/>
      <c r="AT184" s="262" t="s">
        <v>446</v>
      </c>
      <c r="AU184" s="262" t="s">
        <v>85</v>
      </c>
      <c r="AV184" s="13" t="s">
        <v>85</v>
      </c>
      <c r="AW184" s="13" t="s">
        <v>32</v>
      </c>
      <c r="AX184" s="13" t="s">
        <v>76</v>
      </c>
      <c r="AY184" s="262" t="s">
        <v>342</v>
      </c>
    </row>
    <row r="185" s="16" customFormat="1">
      <c r="A185" s="16"/>
      <c r="B185" s="284"/>
      <c r="C185" s="285"/>
      <c r="D185" s="240" t="s">
        <v>446</v>
      </c>
      <c r="E185" s="286" t="s">
        <v>1</v>
      </c>
      <c r="F185" s="287" t="s">
        <v>500</v>
      </c>
      <c r="G185" s="285"/>
      <c r="H185" s="288">
        <v>680.33199999999999</v>
      </c>
      <c r="I185" s="289"/>
      <c r="J185" s="285"/>
      <c r="K185" s="285"/>
      <c r="L185" s="290"/>
      <c r="M185" s="291"/>
      <c r="N185" s="292"/>
      <c r="O185" s="292"/>
      <c r="P185" s="292"/>
      <c r="Q185" s="292"/>
      <c r="R185" s="292"/>
      <c r="S185" s="292"/>
      <c r="T185" s="293"/>
      <c r="U185" s="16"/>
      <c r="V185" s="16"/>
      <c r="W185" s="16"/>
      <c r="X185" s="16"/>
      <c r="Y185" s="16"/>
      <c r="Z185" s="16"/>
      <c r="AA185" s="16"/>
      <c r="AB185" s="16"/>
      <c r="AC185" s="16"/>
      <c r="AD185" s="16"/>
      <c r="AE185" s="16"/>
      <c r="AT185" s="294" t="s">
        <v>446</v>
      </c>
      <c r="AU185" s="294" t="s">
        <v>85</v>
      </c>
      <c r="AV185" s="16" t="s">
        <v>360</v>
      </c>
      <c r="AW185" s="16" t="s">
        <v>32</v>
      </c>
      <c r="AX185" s="16" t="s">
        <v>83</v>
      </c>
      <c r="AY185" s="294" t="s">
        <v>342</v>
      </c>
    </row>
    <row r="186" s="2" customFormat="1" ht="21.75" customHeight="1">
      <c r="A186" s="39"/>
      <c r="B186" s="40"/>
      <c r="C186" s="227" t="s">
        <v>368</v>
      </c>
      <c r="D186" s="227" t="s">
        <v>343</v>
      </c>
      <c r="E186" s="228" t="s">
        <v>5794</v>
      </c>
      <c r="F186" s="229" t="s">
        <v>5795</v>
      </c>
      <c r="G186" s="230" t="s">
        <v>473</v>
      </c>
      <c r="H186" s="231">
        <v>680.33199999999999</v>
      </c>
      <c r="I186" s="232"/>
      <c r="J186" s="233">
        <f>ROUND(I186*H186,2)</f>
        <v>0</v>
      </c>
      <c r="K186" s="229" t="s">
        <v>443</v>
      </c>
      <c r="L186" s="45"/>
      <c r="M186" s="234" t="s">
        <v>1</v>
      </c>
      <c r="N186" s="235" t="s">
        <v>41</v>
      </c>
      <c r="O186" s="92"/>
      <c r="P186" s="236">
        <f>O186*H186</f>
        <v>0</v>
      </c>
      <c r="Q186" s="236">
        <v>4.0000000000000003E-05</v>
      </c>
      <c r="R186" s="236">
        <f>Q186*H186</f>
        <v>0.027213280000000003</v>
      </c>
      <c r="S186" s="236">
        <v>0.091999999999999998</v>
      </c>
      <c r="T186" s="237">
        <f>S186*H186</f>
        <v>62.590544000000001</v>
      </c>
      <c r="U186" s="39"/>
      <c r="V186" s="39"/>
      <c r="W186" s="39"/>
      <c r="X186" s="39"/>
      <c r="Y186" s="39"/>
      <c r="Z186" s="39"/>
      <c r="AA186" s="39"/>
      <c r="AB186" s="39"/>
      <c r="AC186" s="39"/>
      <c r="AD186" s="39"/>
      <c r="AE186" s="39"/>
      <c r="AR186" s="238" t="s">
        <v>360</v>
      </c>
      <c r="AT186" s="238" t="s">
        <v>343</v>
      </c>
      <c r="AU186" s="238" t="s">
        <v>85</v>
      </c>
      <c r="AY186" s="18" t="s">
        <v>342</v>
      </c>
      <c r="BE186" s="239">
        <f>IF(N186="základní",J186,0)</f>
        <v>0</v>
      </c>
      <c r="BF186" s="239">
        <f>IF(N186="snížená",J186,0)</f>
        <v>0</v>
      </c>
      <c r="BG186" s="239">
        <f>IF(N186="zákl. přenesená",J186,0)</f>
        <v>0</v>
      </c>
      <c r="BH186" s="239">
        <f>IF(N186="sníž. přenesená",J186,0)</f>
        <v>0</v>
      </c>
      <c r="BI186" s="239">
        <f>IF(N186="nulová",J186,0)</f>
        <v>0</v>
      </c>
      <c r="BJ186" s="18" t="s">
        <v>83</v>
      </c>
      <c r="BK186" s="239">
        <f>ROUND(I186*H186,2)</f>
        <v>0</v>
      </c>
      <c r="BL186" s="18" t="s">
        <v>360</v>
      </c>
      <c r="BM186" s="238" t="s">
        <v>5796</v>
      </c>
    </row>
    <row r="187" s="2" customFormat="1">
      <c r="A187" s="39"/>
      <c r="B187" s="40"/>
      <c r="C187" s="41"/>
      <c r="D187" s="240" t="s">
        <v>349</v>
      </c>
      <c r="E187" s="41"/>
      <c r="F187" s="241" t="s">
        <v>5797</v>
      </c>
      <c r="G187" s="41"/>
      <c r="H187" s="41"/>
      <c r="I187" s="242"/>
      <c r="J187" s="41"/>
      <c r="K187" s="41"/>
      <c r="L187" s="45"/>
      <c r="M187" s="243"/>
      <c r="N187" s="244"/>
      <c r="O187" s="92"/>
      <c r="P187" s="92"/>
      <c r="Q187" s="92"/>
      <c r="R187" s="92"/>
      <c r="S187" s="92"/>
      <c r="T187" s="93"/>
      <c r="U187" s="39"/>
      <c r="V187" s="39"/>
      <c r="W187" s="39"/>
      <c r="X187" s="39"/>
      <c r="Y187" s="39"/>
      <c r="Z187" s="39"/>
      <c r="AA187" s="39"/>
      <c r="AB187" s="39"/>
      <c r="AC187" s="39"/>
      <c r="AD187" s="39"/>
      <c r="AE187" s="39"/>
      <c r="AT187" s="18" t="s">
        <v>349</v>
      </c>
      <c r="AU187" s="18" t="s">
        <v>85</v>
      </c>
    </row>
    <row r="188" s="14" customFormat="1">
      <c r="A188" s="14"/>
      <c r="B188" s="263"/>
      <c r="C188" s="264"/>
      <c r="D188" s="240" t="s">
        <v>446</v>
      </c>
      <c r="E188" s="265" t="s">
        <v>1</v>
      </c>
      <c r="F188" s="266" t="s">
        <v>5798</v>
      </c>
      <c r="G188" s="264"/>
      <c r="H188" s="265" t="s">
        <v>1</v>
      </c>
      <c r="I188" s="267"/>
      <c r="J188" s="264"/>
      <c r="K188" s="264"/>
      <c r="L188" s="268"/>
      <c r="M188" s="269"/>
      <c r="N188" s="270"/>
      <c r="O188" s="270"/>
      <c r="P188" s="270"/>
      <c r="Q188" s="270"/>
      <c r="R188" s="270"/>
      <c r="S188" s="270"/>
      <c r="T188" s="271"/>
      <c r="U188" s="14"/>
      <c r="V188" s="14"/>
      <c r="W188" s="14"/>
      <c r="X188" s="14"/>
      <c r="Y188" s="14"/>
      <c r="Z188" s="14"/>
      <c r="AA188" s="14"/>
      <c r="AB188" s="14"/>
      <c r="AC188" s="14"/>
      <c r="AD188" s="14"/>
      <c r="AE188" s="14"/>
      <c r="AT188" s="272" t="s">
        <v>446</v>
      </c>
      <c r="AU188" s="272" t="s">
        <v>85</v>
      </c>
      <c r="AV188" s="14" t="s">
        <v>83</v>
      </c>
      <c r="AW188" s="14" t="s">
        <v>32</v>
      </c>
      <c r="AX188" s="14" t="s">
        <v>76</v>
      </c>
      <c r="AY188" s="272" t="s">
        <v>342</v>
      </c>
    </row>
    <row r="189" s="14" customFormat="1">
      <c r="A189" s="14"/>
      <c r="B189" s="263"/>
      <c r="C189" s="264"/>
      <c r="D189" s="240" t="s">
        <v>446</v>
      </c>
      <c r="E189" s="265" t="s">
        <v>1</v>
      </c>
      <c r="F189" s="266" t="s">
        <v>5787</v>
      </c>
      <c r="G189" s="264"/>
      <c r="H189" s="265" t="s">
        <v>1</v>
      </c>
      <c r="I189" s="267"/>
      <c r="J189" s="264"/>
      <c r="K189" s="264"/>
      <c r="L189" s="268"/>
      <c r="M189" s="269"/>
      <c r="N189" s="270"/>
      <c r="O189" s="270"/>
      <c r="P189" s="270"/>
      <c r="Q189" s="270"/>
      <c r="R189" s="270"/>
      <c r="S189" s="270"/>
      <c r="T189" s="271"/>
      <c r="U189" s="14"/>
      <c r="V189" s="14"/>
      <c r="W189" s="14"/>
      <c r="X189" s="14"/>
      <c r="Y189" s="14"/>
      <c r="Z189" s="14"/>
      <c r="AA189" s="14"/>
      <c r="AB189" s="14"/>
      <c r="AC189" s="14"/>
      <c r="AD189" s="14"/>
      <c r="AE189" s="14"/>
      <c r="AT189" s="272" t="s">
        <v>446</v>
      </c>
      <c r="AU189" s="272" t="s">
        <v>85</v>
      </c>
      <c r="AV189" s="14" t="s">
        <v>83</v>
      </c>
      <c r="AW189" s="14" t="s">
        <v>32</v>
      </c>
      <c r="AX189" s="14" t="s">
        <v>76</v>
      </c>
      <c r="AY189" s="272" t="s">
        <v>342</v>
      </c>
    </row>
    <row r="190" s="13" customFormat="1">
      <c r="A190" s="13"/>
      <c r="B190" s="252"/>
      <c r="C190" s="253"/>
      <c r="D190" s="240" t="s">
        <v>446</v>
      </c>
      <c r="E190" s="254" t="s">
        <v>1</v>
      </c>
      <c r="F190" s="255" t="s">
        <v>5788</v>
      </c>
      <c r="G190" s="253"/>
      <c r="H190" s="256">
        <v>4.8300000000000001</v>
      </c>
      <c r="I190" s="257"/>
      <c r="J190" s="253"/>
      <c r="K190" s="253"/>
      <c r="L190" s="258"/>
      <c r="M190" s="259"/>
      <c r="N190" s="260"/>
      <c r="O190" s="260"/>
      <c r="P190" s="260"/>
      <c r="Q190" s="260"/>
      <c r="R190" s="260"/>
      <c r="S190" s="260"/>
      <c r="T190" s="261"/>
      <c r="U190" s="13"/>
      <c r="V190" s="13"/>
      <c r="W190" s="13"/>
      <c r="X190" s="13"/>
      <c r="Y190" s="13"/>
      <c r="Z190" s="13"/>
      <c r="AA190" s="13"/>
      <c r="AB190" s="13"/>
      <c r="AC190" s="13"/>
      <c r="AD190" s="13"/>
      <c r="AE190" s="13"/>
      <c r="AT190" s="262" t="s">
        <v>446</v>
      </c>
      <c r="AU190" s="262" t="s">
        <v>85</v>
      </c>
      <c r="AV190" s="13" t="s">
        <v>85</v>
      </c>
      <c r="AW190" s="13" t="s">
        <v>32</v>
      </c>
      <c r="AX190" s="13" t="s">
        <v>76</v>
      </c>
      <c r="AY190" s="262" t="s">
        <v>342</v>
      </c>
    </row>
    <row r="191" s="14" customFormat="1">
      <c r="A191" s="14"/>
      <c r="B191" s="263"/>
      <c r="C191" s="264"/>
      <c r="D191" s="240" t="s">
        <v>446</v>
      </c>
      <c r="E191" s="265" t="s">
        <v>1</v>
      </c>
      <c r="F191" s="266" t="s">
        <v>5779</v>
      </c>
      <c r="G191" s="264"/>
      <c r="H191" s="265" t="s">
        <v>1</v>
      </c>
      <c r="I191" s="267"/>
      <c r="J191" s="264"/>
      <c r="K191" s="264"/>
      <c r="L191" s="268"/>
      <c r="M191" s="269"/>
      <c r="N191" s="270"/>
      <c r="O191" s="270"/>
      <c r="P191" s="270"/>
      <c r="Q191" s="270"/>
      <c r="R191" s="270"/>
      <c r="S191" s="270"/>
      <c r="T191" s="271"/>
      <c r="U191" s="14"/>
      <c r="V191" s="14"/>
      <c r="W191" s="14"/>
      <c r="X191" s="14"/>
      <c r="Y191" s="14"/>
      <c r="Z191" s="14"/>
      <c r="AA191" s="14"/>
      <c r="AB191" s="14"/>
      <c r="AC191" s="14"/>
      <c r="AD191" s="14"/>
      <c r="AE191" s="14"/>
      <c r="AT191" s="272" t="s">
        <v>446</v>
      </c>
      <c r="AU191" s="272" t="s">
        <v>85</v>
      </c>
      <c r="AV191" s="14" t="s">
        <v>83</v>
      </c>
      <c r="AW191" s="14" t="s">
        <v>32</v>
      </c>
      <c r="AX191" s="14" t="s">
        <v>76</v>
      </c>
      <c r="AY191" s="272" t="s">
        <v>342</v>
      </c>
    </row>
    <row r="192" s="13" customFormat="1">
      <c r="A192" s="13"/>
      <c r="B192" s="252"/>
      <c r="C192" s="253"/>
      <c r="D192" s="240" t="s">
        <v>446</v>
      </c>
      <c r="E192" s="254" t="s">
        <v>1</v>
      </c>
      <c r="F192" s="255" t="s">
        <v>5789</v>
      </c>
      <c r="G192" s="253"/>
      <c r="H192" s="256">
        <v>510.62200000000001</v>
      </c>
      <c r="I192" s="257"/>
      <c r="J192" s="253"/>
      <c r="K192" s="253"/>
      <c r="L192" s="258"/>
      <c r="M192" s="259"/>
      <c r="N192" s="260"/>
      <c r="O192" s="260"/>
      <c r="P192" s="260"/>
      <c r="Q192" s="260"/>
      <c r="R192" s="260"/>
      <c r="S192" s="260"/>
      <c r="T192" s="261"/>
      <c r="U192" s="13"/>
      <c r="V192" s="13"/>
      <c r="W192" s="13"/>
      <c r="X192" s="13"/>
      <c r="Y192" s="13"/>
      <c r="Z192" s="13"/>
      <c r="AA192" s="13"/>
      <c r="AB192" s="13"/>
      <c r="AC192" s="13"/>
      <c r="AD192" s="13"/>
      <c r="AE192" s="13"/>
      <c r="AT192" s="262" t="s">
        <v>446</v>
      </c>
      <c r="AU192" s="262" t="s">
        <v>85</v>
      </c>
      <c r="AV192" s="13" t="s">
        <v>85</v>
      </c>
      <c r="AW192" s="13" t="s">
        <v>32</v>
      </c>
      <c r="AX192" s="13" t="s">
        <v>76</v>
      </c>
      <c r="AY192" s="262" t="s">
        <v>342</v>
      </c>
    </row>
    <row r="193" s="14" customFormat="1">
      <c r="A193" s="14"/>
      <c r="B193" s="263"/>
      <c r="C193" s="264"/>
      <c r="D193" s="240" t="s">
        <v>446</v>
      </c>
      <c r="E193" s="265" t="s">
        <v>1</v>
      </c>
      <c r="F193" s="266" t="s">
        <v>2896</v>
      </c>
      <c r="G193" s="264"/>
      <c r="H193" s="265" t="s">
        <v>1</v>
      </c>
      <c r="I193" s="267"/>
      <c r="J193" s="264"/>
      <c r="K193" s="264"/>
      <c r="L193" s="268"/>
      <c r="M193" s="269"/>
      <c r="N193" s="270"/>
      <c r="O193" s="270"/>
      <c r="P193" s="270"/>
      <c r="Q193" s="270"/>
      <c r="R193" s="270"/>
      <c r="S193" s="270"/>
      <c r="T193" s="271"/>
      <c r="U193" s="14"/>
      <c r="V193" s="14"/>
      <c r="W193" s="14"/>
      <c r="X193" s="14"/>
      <c r="Y193" s="14"/>
      <c r="Z193" s="14"/>
      <c r="AA193" s="14"/>
      <c r="AB193" s="14"/>
      <c r="AC193" s="14"/>
      <c r="AD193" s="14"/>
      <c r="AE193" s="14"/>
      <c r="AT193" s="272" t="s">
        <v>446</v>
      </c>
      <c r="AU193" s="272" t="s">
        <v>85</v>
      </c>
      <c r="AV193" s="14" t="s">
        <v>83</v>
      </c>
      <c r="AW193" s="14" t="s">
        <v>32</v>
      </c>
      <c r="AX193" s="14" t="s">
        <v>76</v>
      </c>
      <c r="AY193" s="272" t="s">
        <v>342</v>
      </c>
    </row>
    <row r="194" s="13" customFormat="1">
      <c r="A194" s="13"/>
      <c r="B194" s="252"/>
      <c r="C194" s="253"/>
      <c r="D194" s="240" t="s">
        <v>446</v>
      </c>
      <c r="E194" s="254" t="s">
        <v>1</v>
      </c>
      <c r="F194" s="255" t="s">
        <v>5790</v>
      </c>
      <c r="G194" s="253"/>
      <c r="H194" s="256">
        <v>164.88</v>
      </c>
      <c r="I194" s="257"/>
      <c r="J194" s="253"/>
      <c r="K194" s="253"/>
      <c r="L194" s="258"/>
      <c r="M194" s="259"/>
      <c r="N194" s="260"/>
      <c r="O194" s="260"/>
      <c r="P194" s="260"/>
      <c r="Q194" s="260"/>
      <c r="R194" s="260"/>
      <c r="S194" s="260"/>
      <c r="T194" s="261"/>
      <c r="U194" s="13"/>
      <c r="V194" s="13"/>
      <c r="W194" s="13"/>
      <c r="X194" s="13"/>
      <c r="Y194" s="13"/>
      <c r="Z194" s="13"/>
      <c r="AA194" s="13"/>
      <c r="AB194" s="13"/>
      <c r="AC194" s="13"/>
      <c r="AD194" s="13"/>
      <c r="AE194" s="13"/>
      <c r="AT194" s="262" t="s">
        <v>446</v>
      </c>
      <c r="AU194" s="262" t="s">
        <v>85</v>
      </c>
      <c r="AV194" s="13" t="s">
        <v>85</v>
      </c>
      <c r="AW194" s="13" t="s">
        <v>32</v>
      </c>
      <c r="AX194" s="13" t="s">
        <v>76</v>
      </c>
      <c r="AY194" s="262" t="s">
        <v>342</v>
      </c>
    </row>
    <row r="195" s="16" customFormat="1">
      <c r="A195" s="16"/>
      <c r="B195" s="284"/>
      <c r="C195" s="285"/>
      <c r="D195" s="240" t="s">
        <v>446</v>
      </c>
      <c r="E195" s="286" t="s">
        <v>1</v>
      </c>
      <c r="F195" s="287" t="s">
        <v>500</v>
      </c>
      <c r="G195" s="285"/>
      <c r="H195" s="288">
        <v>680.33199999999999</v>
      </c>
      <c r="I195" s="289"/>
      <c r="J195" s="285"/>
      <c r="K195" s="285"/>
      <c r="L195" s="290"/>
      <c r="M195" s="291"/>
      <c r="N195" s="292"/>
      <c r="O195" s="292"/>
      <c r="P195" s="292"/>
      <c r="Q195" s="292"/>
      <c r="R195" s="292"/>
      <c r="S195" s="292"/>
      <c r="T195" s="293"/>
      <c r="U195" s="16"/>
      <c r="V195" s="16"/>
      <c r="W195" s="16"/>
      <c r="X195" s="16"/>
      <c r="Y195" s="16"/>
      <c r="Z195" s="16"/>
      <c r="AA195" s="16"/>
      <c r="AB195" s="16"/>
      <c r="AC195" s="16"/>
      <c r="AD195" s="16"/>
      <c r="AE195" s="16"/>
      <c r="AT195" s="294" t="s">
        <v>446</v>
      </c>
      <c r="AU195" s="294" t="s">
        <v>85</v>
      </c>
      <c r="AV195" s="16" t="s">
        <v>360</v>
      </c>
      <c r="AW195" s="16" t="s">
        <v>32</v>
      </c>
      <c r="AX195" s="16" t="s">
        <v>83</v>
      </c>
      <c r="AY195" s="294" t="s">
        <v>342</v>
      </c>
    </row>
    <row r="196" s="2" customFormat="1" ht="16.5" customHeight="1">
      <c r="A196" s="39"/>
      <c r="B196" s="40"/>
      <c r="C196" s="227" t="s">
        <v>372</v>
      </c>
      <c r="D196" s="227" t="s">
        <v>343</v>
      </c>
      <c r="E196" s="228" t="s">
        <v>541</v>
      </c>
      <c r="F196" s="229" t="s">
        <v>542</v>
      </c>
      <c r="G196" s="230" t="s">
        <v>543</v>
      </c>
      <c r="H196" s="231">
        <v>10</v>
      </c>
      <c r="I196" s="232"/>
      <c r="J196" s="233">
        <f>ROUND(I196*H196,2)</f>
        <v>0</v>
      </c>
      <c r="K196" s="229" t="s">
        <v>443</v>
      </c>
      <c r="L196" s="45"/>
      <c r="M196" s="234" t="s">
        <v>1</v>
      </c>
      <c r="N196" s="235" t="s">
        <v>41</v>
      </c>
      <c r="O196" s="92"/>
      <c r="P196" s="236">
        <f>O196*H196</f>
        <v>0</v>
      </c>
      <c r="Q196" s="236">
        <v>0</v>
      </c>
      <c r="R196" s="236">
        <f>Q196*H196</f>
        <v>0</v>
      </c>
      <c r="S196" s="236">
        <v>0.20499999999999999</v>
      </c>
      <c r="T196" s="237">
        <f>S196*H196</f>
        <v>2.0499999999999998</v>
      </c>
      <c r="U196" s="39"/>
      <c r="V196" s="39"/>
      <c r="W196" s="39"/>
      <c r="X196" s="39"/>
      <c r="Y196" s="39"/>
      <c r="Z196" s="39"/>
      <c r="AA196" s="39"/>
      <c r="AB196" s="39"/>
      <c r="AC196" s="39"/>
      <c r="AD196" s="39"/>
      <c r="AE196" s="39"/>
      <c r="AR196" s="238" t="s">
        <v>360</v>
      </c>
      <c r="AT196" s="238" t="s">
        <v>343</v>
      </c>
      <c r="AU196" s="238" t="s">
        <v>85</v>
      </c>
      <c r="AY196" s="18" t="s">
        <v>342</v>
      </c>
      <c r="BE196" s="239">
        <f>IF(N196="základní",J196,0)</f>
        <v>0</v>
      </c>
      <c r="BF196" s="239">
        <f>IF(N196="snížená",J196,0)</f>
        <v>0</v>
      </c>
      <c r="BG196" s="239">
        <f>IF(N196="zákl. přenesená",J196,0)</f>
        <v>0</v>
      </c>
      <c r="BH196" s="239">
        <f>IF(N196="sníž. přenesená",J196,0)</f>
        <v>0</v>
      </c>
      <c r="BI196" s="239">
        <f>IF(N196="nulová",J196,0)</f>
        <v>0</v>
      </c>
      <c r="BJ196" s="18" t="s">
        <v>83</v>
      </c>
      <c r="BK196" s="239">
        <f>ROUND(I196*H196,2)</f>
        <v>0</v>
      </c>
      <c r="BL196" s="18" t="s">
        <v>360</v>
      </c>
      <c r="BM196" s="238" t="s">
        <v>5799</v>
      </c>
    </row>
    <row r="197" s="2" customFormat="1">
      <c r="A197" s="39"/>
      <c r="B197" s="40"/>
      <c r="C197" s="41"/>
      <c r="D197" s="240" t="s">
        <v>349</v>
      </c>
      <c r="E197" s="41"/>
      <c r="F197" s="241" t="s">
        <v>545</v>
      </c>
      <c r="G197" s="41"/>
      <c r="H197" s="41"/>
      <c r="I197" s="242"/>
      <c r="J197" s="41"/>
      <c r="K197" s="41"/>
      <c r="L197" s="45"/>
      <c r="M197" s="243"/>
      <c r="N197" s="244"/>
      <c r="O197" s="92"/>
      <c r="P197" s="92"/>
      <c r="Q197" s="92"/>
      <c r="R197" s="92"/>
      <c r="S197" s="92"/>
      <c r="T197" s="93"/>
      <c r="U197" s="39"/>
      <c r="V197" s="39"/>
      <c r="W197" s="39"/>
      <c r="X197" s="39"/>
      <c r="Y197" s="39"/>
      <c r="Z197" s="39"/>
      <c r="AA197" s="39"/>
      <c r="AB197" s="39"/>
      <c r="AC197" s="39"/>
      <c r="AD197" s="39"/>
      <c r="AE197" s="39"/>
      <c r="AT197" s="18" t="s">
        <v>349</v>
      </c>
      <c r="AU197" s="18" t="s">
        <v>85</v>
      </c>
    </row>
    <row r="198" s="13" customFormat="1">
      <c r="A198" s="13"/>
      <c r="B198" s="252"/>
      <c r="C198" s="253"/>
      <c r="D198" s="240" t="s">
        <v>446</v>
      </c>
      <c r="E198" s="254" t="s">
        <v>1</v>
      </c>
      <c r="F198" s="255" t="s">
        <v>5800</v>
      </c>
      <c r="G198" s="253"/>
      <c r="H198" s="256">
        <v>10</v>
      </c>
      <c r="I198" s="257"/>
      <c r="J198" s="253"/>
      <c r="K198" s="253"/>
      <c r="L198" s="258"/>
      <c r="M198" s="259"/>
      <c r="N198" s="260"/>
      <c r="O198" s="260"/>
      <c r="P198" s="260"/>
      <c r="Q198" s="260"/>
      <c r="R198" s="260"/>
      <c r="S198" s="260"/>
      <c r="T198" s="261"/>
      <c r="U198" s="13"/>
      <c r="V198" s="13"/>
      <c r="W198" s="13"/>
      <c r="X198" s="13"/>
      <c r="Y198" s="13"/>
      <c r="Z198" s="13"/>
      <c r="AA198" s="13"/>
      <c r="AB198" s="13"/>
      <c r="AC198" s="13"/>
      <c r="AD198" s="13"/>
      <c r="AE198" s="13"/>
      <c r="AT198" s="262" t="s">
        <v>446</v>
      </c>
      <c r="AU198" s="262" t="s">
        <v>85</v>
      </c>
      <c r="AV198" s="13" t="s">
        <v>85</v>
      </c>
      <c r="AW198" s="13" t="s">
        <v>32</v>
      </c>
      <c r="AX198" s="13" t="s">
        <v>83</v>
      </c>
      <c r="AY198" s="262" t="s">
        <v>342</v>
      </c>
    </row>
    <row r="199" s="2" customFormat="1" ht="16.5" customHeight="1">
      <c r="A199" s="39"/>
      <c r="B199" s="40"/>
      <c r="C199" s="227" t="s">
        <v>376</v>
      </c>
      <c r="D199" s="227" t="s">
        <v>343</v>
      </c>
      <c r="E199" s="228" t="s">
        <v>2006</v>
      </c>
      <c r="F199" s="229" t="s">
        <v>2007</v>
      </c>
      <c r="G199" s="230" t="s">
        <v>2008</v>
      </c>
      <c r="H199" s="231">
        <v>400</v>
      </c>
      <c r="I199" s="232"/>
      <c r="J199" s="233">
        <f>ROUND(I199*H199,2)</f>
        <v>0</v>
      </c>
      <c r="K199" s="229" t="s">
        <v>443</v>
      </c>
      <c r="L199" s="45"/>
      <c r="M199" s="234" t="s">
        <v>1</v>
      </c>
      <c r="N199" s="235" t="s">
        <v>41</v>
      </c>
      <c r="O199" s="92"/>
      <c r="P199" s="236">
        <f>O199*H199</f>
        <v>0</v>
      </c>
      <c r="Q199" s="236">
        <v>3.0000000000000001E-05</v>
      </c>
      <c r="R199" s="236">
        <f>Q199*H199</f>
        <v>0.012</v>
      </c>
      <c r="S199" s="236">
        <v>0</v>
      </c>
      <c r="T199" s="237">
        <f>S199*H199</f>
        <v>0</v>
      </c>
      <c r="U199" s="39"/>
      <c r="V199" s="39"/>
      <c r="W199" s="39"/>
      <c r="X199" s="39"/>
      <c r="Y199" s="39"/>
      <c r="Z199" s="39"/>
      <c r="AA199" s="39"/>
      <c r="AB199" s="39"/>
      <c r="AC199" s="39"/>
      <c r="AD199" s="39"/>
      <c r="AE199" s="39"/>
      <c r="AR199" s="238" t="s">
        <v>360</v>
      </c>
      <c r="AT199" s="238" t="s">
        <v>343</v>
      </c>
      <c r="AU199" s="238" t="s">
        <v>85</v>
      </c>
      <c r="AY199" s="18" t="s">
        <v>342</v>
      </c>
      <c r="BE199" s="239">
        <f>IF(N199="základní",J199,0)</f>
        <v>0</v>
      </c>
      <c r="BF199" s="239">
        <f>IF(N199="snížená",J199,0)</f>
        <v>0</v>
      </c>
      <c r="BG199" s="239">
        <f>IF(N199="zákl. přenesená",J199,0)</f>
        <v>0</v>
      </c>
      <c r="BH199" s="239">
        <f>IF(N199="sníž. přenesená",J199,0)</f>
        <v>0</v>
      </c>
      <c r="BI199" s="239">
        <f>IF(N199="nulová",J199,0)</f>
        <v>0</v>
      </c>
      <c r="BJ199" s="18" t="s">
        <v>83</v>
      </c>
      <c r="BK199" s="239">
        <f>ROUND(I199*H199,2)</f>
        <v>0</v>
      </c>
      <c r="BL199" s="18" t="s">
        <v>360</v>
      </c>
      <c r="BM199" s="238" t="s">
        <v>5801</v>
      </c>
    </row>
    <row r="200" s="2" customFormat="1">
      <c r="A200" s="39"/>
      <c r="B200" s="40"/>
      <c r="C200" s="41"/>
      <c r="D200" s="240" t="s">
        <v>349</v>
      </c>
      <c r="E200" s="41"/>
      <c r="F200" s="241" t="s">
        <v>2010</v>
      </c>
      <c r="G200" s="41"/>
      <c r="H200" s="41"/>
      <c r="I200" s="242"/>
      <c r="J200" s="41"/>
      <c r="K200" s="41"/>
      <c r="L200" s="45"/>
      <c r="M200" s="243"/>
      <c r="N200" s="244"/>
      <c r="O200" s="92"/>
      <c r="P200" s="92"/>
      <c r="Q200" s="92"/>
      <c r="R200" s="92"/>
      <c r="S200" s="92"/>
      <c r="T200" s="93"/>
      <c r="U200" s="39"/>
      <c r="V200" s="39"/>
      <c r="W200" s="39"/>
      <c r="X200" s="39"/>
      <c r="Y200" s="39"/>
      <c r="Z200" s="39"/>
      <c r="AA200" s="39"/>
      <c r="AB200" s="39"/>
      <c r="AC200" s="39"/>
      <c r="AD200" s="39"/>
      <c r="AE200" s="39"/>
      <c r="AT200" s="18" t="s">
        <v>349</v>
      </c>
      <c r="AU200" s="18" t="s">
        <v>85</v>
      </c>
    </row>
    <row r="201" s="13" customFormat="1">
      <c r="A201" s="13"/>
      <c r="B201" s="252"/>
      <c r="C201" s="253"/>
      <c r="D201" s="240" t="s">
        <v>446</v>
      </c>
      <c r="E201" s="254" t="s">
        <v>1</v>
      </c>
      <c r="F201" s="255" t="s">
        <v>5802</v>
      </c>
      <c r="G201" s="253"/>
      <c r="H201" s="256">
        <v>400</v>
      </c>
      <c r="I201" s="257"/>
      <c r="J201" s="253"/>
      <c r="K201" s="253"/>
      <c r="L201" s="258"/>
      <c r="M201" s="259"/>
      <c r="N201" s="260"/>
      <c r="O201" s="260"/>
      <c r="P201" s="260"/>
      <c r="Q201" s="260"/>
      <c r="R201" s="260"/>
      <c r="S201" s="260"/>
      <c r="T201" s="261"/>
      <c r="U201" s="13"/>
      <c r="V201" s="13"/>
      <c r="W201" s="13"/>
      <c r="X201" s="13"/>
      <c r="Y201" s="13"/>
      <c r="Z201" s="13"/>
      <c r="AA201" s="13"/>
      <c r="AB201" s="13"/>
      <c r="AC201" s="13"/>
      <c r="AD201" s="13"/>
      <c r="AE201" s="13"/>
      <c r="AT201" s="262" t="s">
        <v>446</v>
      </c>
      <c r="AU201" s="262" t="s">
        <v>85</v>
      </c>
      <c r="AV201" s="13" t="s">
        <v>85</v>
      </c>
      <c r="AW201" s="13" t="s">
        <v>32</v>
      </c>
      <c r="AX201" s="13" t="s">
        <v>83</v>
      </c>
      <c r="AY201" s="262" t="s">
        <v>342</v>
      </c>
    </row>
    <row r="202" s="2" customFormat="1" ht="16.5" customHeight="1">
      <c r="A202" s="39"/>
      <c r="B202" s="40"/>
      <c r="C202" s="227" t="s">
        <v>381</v>
      </c>
      <c r="D202" s="227" t="s">
        <v>343</v>
      </c>
      <c r="E202" s="228" t="s">
        <v>2012</v>
      </c>
      <c r="F202" s="229" t="s">
        <v>2013</v>
      </c>
      <c r="G202" s="230" t="s">
        <v>2014</v>
      </c>
      <c r="H202" s="231">
        <v>40</v>
      </c>
      <c r="I202" s="232"/>
      <c r="J202" s="233">
        <f>ROUND(I202*H202,2)</f>
        <v>0</v>
      </c>
      <c r="K202" s="229" t="s">
        <v>443</v>
      </c>
      <c r="L202" s="45"/>
      <c r="M202" s="234" t="s">
        <v>1</v>
      </c>
      <c r="N202" s="235" t="s">
        <v>41</v>
      </c>
      <c r="O202" s="92"/>
      <c r="P202" s="236">
        <f>O202*H202</f>
        <v>0</v>
      </c>
      <c r="Q202" s="236">
        <v>0</v>
      </c>
      <c r="R202" s="236">
        <f>Q202*H202</f>
        <v>0</v>
      </c>
      <c r="S202" s="236">
        <v>0</v>
      </c>
      <c r="T202" s="237">
        <f>S202*H202</f>
        <v>0</v>
      </c>
      <c r="U202" s="39"/>
      <c r="V202" s="39"/>
      <c r="W202" s="39"/>
      <c r="X202" s="39"/>
      <c r="Y202" s="39"/>
      <c r="Z202" s="39"/>
      <c r="AA202" s="39"/>
      <c r="AB202" s="39"/>
      <c r="AC202" s="39"/>
      <c r="AD202" s="39"/>
      <c r="AE202" s="39"/>
      <c r="AR202" s="238" t="s">
        <v>360</v>
      </c>
      <c r="AT202" s="238" t="s">
        <v>343</v>
      </c>
      <c r="AU202" s="238" t="s">
        <v>85</v>
      </c>
      <c r="AY202" s="18" t="s">
        <v>342</v>
      </c>
      <c r="BE202" s="239">
        <f>IF(N202="základní",J202,0)</f>
        <v>0</v>
      </c>
      <c r="BF202" s="239">
        <f>IF(N202="snížená",J202,0)</f>
        <v>0</v>
      </c>
      <c r="BG202" s="239">
        <f>IF(N202="zákl. přenesená",J202,0)</f>
        <v>0</v>
      </c>
      <c r="BH202" s="239">
        <f>IF(N202="sníž. přenesená",J202,0)</f>
        <v>0</v>
      </c>
      <c r="BI202" s="239">
        <f>IF(N202="nulová",J202,0)</f>
        <v>0</v>
      </c>
      <c r="BJ202" s="18" t="s">
        <v>83</v>
      </c>
      <c r="BK202" s="239">
        <f>ROUND(I202*H202,2)</f>
        <v>0</v>
      </c>
      <c r="BL202" s="18" t="s">
        <v>360</v>
      </c>
      <c r="BM202" s="238" t="s">
        <v>5803</v>
      </c>
    </row>
    <row r="203" s="2" customFormat="1">
      <c r="A203" s="39"/>
      <c r="B203" s="40"/>
      <c r="C203" s="41"/>
      <c r="D203" s="240" t="s">
        <v>349</v>
      </c>
      <c r="E203" s="41"/>
      <c r="F203" s="241" t="s">
        <v>2016</v>
      </c>
      <c r="G203" s="41"/>
      <c r="H203" s="41"/>
      <c r="I203" s="242"/>
      <c r="J203" s="41"/>
      <c r="K203" s="41"/>
      <c r="L203" s="45"/>
      <c r="M203" s="243"/>
      <c r="N203" s="244"/>
      <c r="O203" s="92"/>
      <c r="P203" s="92"/>
      <c r="Q203" s="92"/>
      <c r="R203" s="92"/>
      <c r="S203" s="92"/>
      <c r="T203" s="93"/>
      <c r="U203" s="39"/>
      <c r="V203" s="39"/>
      <c r="W203" s="39"/>
      <c r="X203" s="39"/>
      <c r="Y203" s="39"/>
      <c r="Z203" s="39"/>
      <c r="AA203" s="39"/>
      <c r="AB203" s="39"/>
      <c r="AC203" s="39"/>
      <c r="AD203" s="39"/>
      <c r="AE203" s="39"/>
      <c r="AT203" s="18" t="s">
        <v>349</v>
      </c>
      <c r="AU203" s="18" t="s">
        <v>85</v>
      </c>
    </row>
    <row r="204" s="13" customFormat="1">
      <c r="A204" s="13"/>
      <c r="B204" s="252"/>
      <c r="C204" s="253"/>
      <c r="D204" s="240" t="s">
        <v>446</v>
      </c>
      <c r="E204" s="254" t="s">
        <v>1</v>
      </c>
      <c r="F204" s="255" t="s">
        <v>5804</v>
      </c>
      <c r="G204" s="253"/>
      <c r="H204" s="256">
        <v>40</v>
      </c>
      <c r="I204" s="257"/>
      <c r="J204" s="253"/>
      <c r="K204" s="253"/>
      <c r="L204" s="258"/>
      <c r="M204" s="259"/>
      <c r="N204" s="260"/>
      <c r="O204" s="260"/>
      <c r="P204" s="260"/>
      <c r="Q204" s="260"/>
      <c r="R204" s="260"/>
      <c r="S204" s="260"/>
      <c r="T204" s="261"/>
      <c r="U204" s="13"/>
      <c r="V204" s="13"/>
      <c r="W204" s="13"/>
      <c r="X204" s="13"/>
      <c r="Y204" s="13"/>
      <c r="Z204" s="13"/>
      <c r="AA204" s="13"/>
      <c r="AB204" s="13"/>
      <c r="AC204" s="13"/>
      <c r="AD204" s="13"/>
      <c r="AE204" s="13"/>
      <c r="AT204" s="262" t="s">
        <v>446</v>
      </c>
      <c r="AU204" s="262" t="s">
        <v>85</v>
      </c>
      <c r="AV204" s="13" t="s">
        <v>85</v>
      </c>
      <c r="AW204" s="13" t="s">
        <v>32</v>
      </c>
      <c r="AX204" s="13" t="s">
        <v>83</v>
      </c>
      <c r="AY204" s="262" t="s">
        <v>342</v>
      </c>
    </row>
    <row r="205" s="2" customFormat="1" ht="16.5" customHeight="1">
      <c r="A205" s="39"/>
      <c r="B205" s="40"/>
      <c r="C205" s="227" t="s">
        <v>386</v>
      </c>
      <c r="D205" s="227" t="s">
        <v>343</v>
      </c>
      <c r="E205" s="228" t="s">
        <v>2260</v>
      </c>
      <c r="F205" s="229" t="s">
        <v>2261</v>
      </c>
      <c r="G205" s="230" t="s">
        <v>543</v>
      </c>
      <c r="H205" s="231">
        <v>2.7999999999999998</v>
      </c>
      <c r="I205" s="232"/>
      <c r="J205" s="233">
        <f>ROUND(I205*H205,2)</f>
        <v>0</v>
      </c>
      <c r="K205" s="229" t="s">
        <v>443</v>
      </c>
      <c r="L205" s="45"/>
      <c r="M205" s="234" t="s">
        <v>1</v>
      </c>
      <c r="N205" s="235" t="s">
        <v>41</v>
      </c>
      <c r="O205" s="92"/>
      <c r="P205" s="236">
        <f>O205*H205</f>
        <v>0</v>
      </c>
      <c r="Q205" s="236">
        <v>0.0086800000000000002</v>
      </c>
      <c r="R205" s="236">
        <f>Q205*H205</f>
        <v>0.024303999999999999</v>
      </c>
      <c r="S205" s="236">
        <v>0</v>
      </c>
      <c r="T205" s="237">
        <f>S205*H205</f>
        <v>0</v>
      </c>
      <c r="U205" s="39"/>
      <c r="V205" s="39"/>
      <c r="W205" s="39"/>
      <c r="X205" s="39"/>
      <c r="Y205" s="39"/>
      <c r="Z205" s="39"/>
      <c r="AA205" s="39"/>
      <c r="AB205" s="39"/>
      <c r="AC205" s="39"/>
      <c r="AD205" s="39"/>
      <c r="AE205" s="39"/>
      <c r="AR205" s="238" t="s">
        <v>360</v>
      </c>
      <c r="AT205" s="238" t="s">
        <v>343</v>
      </c>
      <c r="AU205" s="238" t="s">
        <v>85</v>
      </c>
      <c r="AY205" s="18" t="s">
        <v>342</v>
      </c>
      <c r="BE205" s="239">
        <f>IF(N205="základní",J205,0)</f>
        <v>0</v>
      </c>
      <c r="BF205" s="239">
        <f>IF(N205="snížená",J205,0)</f>
        <v>0</v>
      </c>
      <c r="BG205" s="239">
        <f>IF(N205="zákl. přenesená",J205,0)</f>
        <v>0</v>
      </c>
      <c r="BH205" s="239">
        <f>IF(N205="sníž. přenesená",J205,0)</f>
        <v>0</v>
      </c>
      <c r="BI205" s="239">
        <f>IF(N205="nulová",J205,0)</f>
        <v>0</v>
      </c>
      <c r="BJ205" s="18" t="s">
        <v>83</v>
      </c>
      <c r="BK205" s="239">
        <f>ROUND(I205*H205,2)</f>
        <v>0</v>
      </c>
      <c r="BL205" s="18" t="s">
        <v>360</v>
      </c>
      <c r="BM205" s="238" t="s">
        <v>5805</v>
      </c>
    </row>
    <row r="206" s="2" customFormat="1">
      <c r="A206" s="39"/>
      <c r="B206" s="40"/>
      <c r="C206" s="41"/>
      <c r="D206" s="240" t="s">
        <v>349</v>
      </c>
      <c r="E206" s="41"/>
      <c r="F206" s="241" t="s">
        <v>2263</v>
      </c>
      <c r="G206" s="41"/>
      <c r="H206" s="41"/>
      <c r="I206" s="242"/>
      <c r="J206" s="41"/>
      <c r="K206" s="41"/>
      <c r="L206" s="45"/>
      <c r="M206" s="243"/>
      <c r="N206" s="244"/>
      <c r="O206" s="92"/>
      <c r="P206" s="92"/>
      <c r="Q206" s="92"/>
      <c r="R206" s="92"/>
      <c r="S206" s="92"/>
      <c r="T206" s="93"/>
      <c r="U206" s="39"/>
      <c r="V206" s="39"/>
      <c r="W206" s="39"/>
      <c r="X206" s="39"/>
      <c r="Y206" s="39"/>
      <c r="Z206" s="39"/>
      <c r="AA206" s="39"/>
      <c r="AB206" s="39"/>
      <c r="AC206" s="39"/>
      <c r="AD206" s="39"/>
      <c r="AE206" s="39"/>
      <c r="AT206" s="18" t="s">
        <v>349</v>
      </c>
      <c r="AU206" s="18" t="s">
        <v>85</v>
      </c>
    </row>
    <row r="207" s="13" customFormat="1">
      <c r="A207" s="13"/>
      <c r="B207" s="252"/>
      <c r="C207" s="253"/>
      <c r="D207" s="240" t="s">
        <v>446</v>
      </c>
      <c r="E207" s="254" t="s">
        <v>1</v>
      </c>
      <c r="F207" s="255" t="s">
        <v>5806</v>
      </c>
      <c r="G207" s="253"/>
      <c r="H207" s="256">
        <v>2.7999999999999998</v>
      </c>
      <c r="I207" s="257"/>
      <c r="J207" s="253"/>
      <c r="K207" s="253"/>
      <c r="L207" s="258"/>
      <c r="M207" s="259"/>
      <c r="N207" s="260"/>
      <c r="O207" s="260"/>
      <c r="P207" s="260"/>
      <c r="Q207" s="260"/>
      <c r="R207" s="260"/>
      <c r="S207" s="260"/>
      <c r="T207" s="261"/>
      <c r="U207" s="13"/>
      <c r="V207" s="13"/>
      <c r="W207" s="13"/>
      <c r="X207" s="13"/>
      <c r="Y207" s="13"/>
      <c r="Z207" s="13"/>
      <c r="AA207" s="13"/>
      <c r="AB207" s="13"/>
      <c r="AC207" s="13"/>
      <c r="AD207" s="13"/>
      <c r="AE207" s="13"/>
      <c r="AT207" s="262" t="s">
        <v>446</v>
      </c>
      <c r="AU207" s="262" t="s">
        <v>85</v>
      </c>
      <c r="AV207" s="13" t="s">
        <v>85</v>
      </c>
      <c r="AW207" s="13" t="s">
        <v>32</v>
      </c>
      <c r="AX207" s="13" t="s">
        <v>83</v>
      </c>
      <c r="AY207" s="262" t="s">
        <v>342</v>
      </c>
    </row>
    <row r="208" s="2" customFormat="1" ht="16.5" customHeight="1">
      <c r="A208" s="39"/>
      <c r="B208" s="40"/>
      <c r="C208" s="227" t="s">
        <v>392</v>
      </c>
      <c r="D208" s="227" t="s">
        <v>343</v>
      </c>
      <c r="E208" s="228" t="s">
        <v>2023</v>
      </c>
      <c r="F208" s="229" t="s">
        <v>2024</v>
      </c>
      <c r="G208" s="230" t="s">
        <v>543</v>
      </c>
      <c r="H208" s="231">
        <v>2.7999999999999998</v>
      </c>
      <c r="I208" s="232"/>
      <c r="J208" s="233">
        <f>ROUND(I208*H208,2)</f>
        <v>0</v>
      </c>
      <c r="K208" s="229" t="s">
        <v>443</v>
      </c>
      <c r="L208" s="45"/>
      <c r="M208" s="234" t="s">
        <v>1</v>
      </c>
      <c r="N208" s="235" t="s">
        <v>41</v>
      </c>
      <c r="O208" s="92"/>
      <c r="P208" s="236">
        <f>O208*H208</f>
        <v>0</v>
      </c>
      <c r="Q208" s="236">
        <v>0.036900000000000002</v>
      </c>
      <c r="R208" s="236">
        <f>Q208*H208</f>
        <v>0.10332</v>
      </c>
      <c r="S208" s="236">
        <v>0</v>
      </c>
      <c r="T208" s="237">
        <f>S208*H208</f>
        <v>0</v>
      </c>
      <c r="U208" s="39"/>
      <c r="V208" s="39"/>
      <c r="W208" s="39"/>
      <c r="X208" s="39"/>
      <c r="Y208" s="39"/>
      <c r="Z208" s="39"/>
      <c r="AA208" s="39"/>
      <c r="AB208" s="39"/>
      <c r="AC208" s="39"/>
      <c r="AD208" s="39"/>
      <c r="AE208" s="39"/>
      <c r="AR208" s="238" t="s">
        <v>360</v>
      </c>
      <c r="AT208" s="238" t="s">
        <v>343</v>
      </c>
      <c r="AU208" s="238" t="s">
        <v>85</v>
      </c>
      <c r="AY208" s="18" t="s">
        <v>342</v>
      </c>
      <c r="BE208" s="239">
        <f>IF(N208="základní",J208,0)</f>
        <v>0</v>
      </c>
      <c r="BF208" s="239">
        <f>IF(N208="snížená",J208,0)</f>
        <v>0</v>
      </c>
      <c r="BG208" s="239">
        <f>IF(N208="zákl. přenesená",J208,0)</f>
        <v>0</v>
      </c>
      <c r="BH208" s="239">
        <f>IF(N208="sníž. přenesená",J208,0)</f>
        <v>0</v>
      </c>
      <c r="BI208" s="239">
        <f>IF(N208="nulová",J208,0)</f>
        <v>0</v>
      </c>
      <c r="BJ208" s="18" t="s">
        <v>83</v>
      </c>
      <c r="BK208" s="239">
        <f>ROUND(I208*H208,2)</f>
        <v>0</v>
      </c>
      <c r="BL208" s="18" t="s">
        <v>360</v>
      </c>
      <c r="BM208" s="238" t="s">
        <v>5807</v>
      </c>
    </row>
    <row r="209" s="2" customFormat="1">
      <c r="A209" s="39"/>
      <c r="B209" s="40"/>
      <c r="C209" s="41"/>
      <c r="D209" s="240" t="s">
        <v>349</v>
      </c>
      <c r="E209" s="41"/>
      <c r="F209" s="241" t="s">
        <v>2026</v>
      </c>
      <c r="G209" s="41"/>
      <c r="H209" s="41"/>
      <c r="I209" s="242"/>
      <c r="J209" s="41"/>
      <c r="K209" s="41"/>
      <c r="L209" s="45"/>
      <c r="M209" s="243"/>
      <c r="N209" s="244"/>
      <c r="O209" s="92"/>
      <c r="P209" s="92"/>
      <c r="Q209" s="92"/>
      <c r="R209" s="92"/>
      <c r="S209" s="92"/>
      <c r="T209" s="93"/>
      <c r="U209" s="39"/>
      <c r="V209" s="39"/>
      <c r="W209" s="39"/>
      <c r="X209" s="39"/>
      <c r="Y209" s="39"/>
      <c r="Z209" s="39"/>
      <c r="AA209" s="39"/>
      <c r="AB209" s="39"/>
      <c r="AC209" s="39"/>
      <c r="AD209" s="39"/>
      <c r="AE209" s="39"/>
      <c r="AT209" s="18" t="s">
        <v>349</v>
      </c>
      <c r="AU209" s="18" t="s">
        <v>85</v>
      </c>
    </row>
    <row r="210" s="13" customFormat="1">
      <c r="A210" s="13"/>
      <c r="B210" s="252"/>
      <c r="C210" s="253"/>
      <c r="D210" s="240" t="s">
        <v>446</v>
      </c>
      <c r="E210" s="254" t="s">
        <v>1</v>
      </c>
      <c r="F210" s="255" t="s">
        <v>5808</v>
      </c>
      <c r="G210" s="253"/>
      <c r="H210" s="256">
        <v>2.7999999999999998</v>
      </c>
      <c r="I210" s="257"/>
      <c r="J210" s="253"/>
      <c r="K210" s="253"/>
      <c r="L210" s="258"/>
      <c r="M210" s="259"/>
      <c r="N210" s="260"/>
      <c r="O210" s="260"/>
      <c r="P210" s="260"/>
      <c r="Q210" s="260"/>
      <c r="R210" s="260"/>
      <c r="S210" s="260"/>
      <c r="T210" s="261"/>
      <c r="U210" s="13"/>
      <c r="V210" s="13"/>
      <c r="W210" s="13"/>
      <c r="X210" s="13"/>
      <c r="Y210" s="13"/>
      <c r="Z210" s="13"/>
      <c r="AA210" s="13"/>
      <c r="AB210" s="13"/>
      <c r="AC210" s="13"/>
      <c r="AD210" s="13"/>
      <c r="AE210" s="13"/>
      <c r="AT210" s="262" t="s">
        <v>446</v>
      </c>
      <c r="AU210" s="262" t="s">
        <v>85</v>
      </c>
      <c r="AV210" s="13" t="s">
        <v>85</v>
      </c>
      <c r="AW210" s="13" t="s">
        <v>32</v>
      </c>
      <c r="AX210" s="13" t="s">
        <v>83</v>
      </c>
      <c r="AY210" s="262" t="s">
        <v>342</v>
      </c>
    </row>
    <row r="211" s="2" customFormat="1" ht="16.5" customHeight="1">
      <c r="A211" s="39"/>
      <c r="B211" s="40"/>
      <c r="C211" s="227" t="s">
        <v>397</v>
      </c>
      <c r="D211" s="227" t="s">
        <v>343</v>
      </c>
      <c r="E211" s="228" t="s">
        <v>566</v>
      </c>
      <c r="F211" s="229" t="s">
        <v>567</v>
      </c>
      <c r="G211" s="230" t="s">
        <v>562</v>
      </c>
      <c r="H211" s="231">
        <v>22.356000000000002</v>
      </c>
      <c r="I211" s="232"/>
      <c r="J211" s="233">
        <f>ROUND(I211*H211,2)</f>
        <v>0</v>
      </c>
      <c r="K211" s="229" t="s">
        <v>443</v>
      </c>
      <c r="L211" s="45"/>
      <c r="M211" s="234" t="s">
        <v>1</v>
      </c>
      <c r="N211" s="235" t="s">
        <v>41</v>
      </c>
      <c r="O211" s="92"/>
      <c r="P211" s="236">
        <f>O211*H211</f>
        <v>0</v>
      </c>
      <c r="Q211" s="236">
        <v>0</v>
      </c>
      <c r="R211" s="236">
        <f>Q211*H211</f>
        <v>0</v>
      </c>
      <c r="S211" s="236">
        <v>0</v>
      </c>
      <c r="T211" s="237">
        <f>S211*H211</f>
        <v>0</v>
      </c>
      <c r="U211" s="39"/>
      <c r="V211" s="39"/>
      <c r="W211" s="39"/>
      <c r="X211" s="39"/>
      <c r="Y211" s="39"/>
      <c r="Z211" s="39"/>
      <c r="AA211" s="39"/>
      <c r="AB211" s="39"/>
      <c r="AC211" s="39"/>
      <c r="AD211" s="39"/>
      <c r="AE211" s="39"/>
      <c r="AR211" s="238" t="s">
        <v>360</v>
      </c>
      <c r="AT211" s="238" t="s">
        <v>343</v>
      </c>
      <c r="AU211" s="238" t="s">
        <v>85</v>
      </c>
      <c r="AY211" s="18" t="s">
        <v>342</v>
      </c>
      <c r="BE211" s="239">
        <f>IF(N211="základní",J211,0)</f>
        <v>0</v>
      </c>
      <c r="BF211" s="239">
        <f>IF(N211="snížená",J211,0)</f>
        <v>0</v>
      </c>
      <c r="BG211" s="239">
        <f>IF(N211="zákl. přenesená",J211,0)</f>
        <v>0</v>
      </c>
      <c r="BH211" s="239">
        <f>IF(N211="sníž. přenesená",J211,0)</f>
        <v>0</v>
      </c>
      <c r="BI211" s="239">
        <f>IF(N211="nulová",J211,0)</f>
        <v>0</v>
      </c>
      <c r="BJ211" s="18" t="s">
        <v>83</v>
      </c>
      <c r="BK211" s="239">
        <f>ROUND(I211*H211,2)</f>
        <v>0</v>
      </c>
      <c r="BL211" s="18" t="s">
        <v>360</v>
      </c>
      <c r="BM211" s="238" t="s">
        <v>5809</v>
      </c>
    </row>
    <row r="212" s="2" customFormat="1">
      <c r="A212" s="39"/>
      <c r="B212" s="40"/>
      <c r="C212" s="41"/>
      <c r="D212" s="240" t="s">
        <v>349</v>
      </c>
      <c r="E212" s="41"/>
      <c r="F212" s="241" t="s">
        <v>569</v>
      </c>
      <c r="G212" s="41"/>
      <c r="H212" s="41"/>
      <c r="I212" s="242"/>
      <c r="J212" s="41"/>
      <c r="K212" s="41"/>
      <c r="L212" s="45"/>
      <c r="M212" s="243"/>
      <c r="N212" s="244"/>
      <c r="O212" s="92"/>
      <c r="P212" s="92"/>
      <c r="Q212" s="92"/>
      <c r="R212" s="92"/>
      <c r="S212" s="92"/>
      <c r="T212" s="93"/>
      <c r="U212" s="39"/>
      <c r="V212" s="39"/>
      <c r="W212" s="39"/>
      <c r="X212" s="39"/>
      <c r="Y212" s="39"/>
      <c r="Z212" s="39"/>
      <c r="AA212" s="39"/>
      <c r="AB212" s="39"/>
      <c r="AC212" s="39"/>
      <c r="AD212" s="39"/>
      <c r="AE212" s="39"/>
      <c r="AT212" s="18" t="s">
        <v>349</v>
      </c>
      <c r="AU212" s="18" t="s">
        <v>85</v>
      </c>
    </row>
    <row r="213" s="13" customFormat="1">
      <c r="A213" s="13"/>
      <c r="B213" s="252"/>
      <c r="C213" s="253"/>
      <c r="D213" s="240" t="s">
        <v>446</v>
      </c>
      <c r="E213" s="254" t="s">
        <v>1</v>
      </c>
      <c r="F213" s="255" t="s">
        <v>5810</v>
      </c>
      <c r="G213" s="253"/>
      <c r="H213" s="256">
        <v>22.356000000000002</v>
      </c>
      <c r="I213" s="257"/>
      <c r="J213" s="253"/>
      <c r="K213" s="253"/>
      <c r="L213" s="258"/>
      <c r="M213" s="259"/>
      <c r="N213" s="260"/>
      <c r="O213" s="260"/>
      <c r="P213" s="260"/>
      <c r="Q213" s="260"/>
      <c r="R213" s="260"/>
      <c r="S213" s="260"/>
      <c r="T213" s="261"/>
      <c r="U213" s="13"/>
      <c r="V213" s="13"/>
      <c r="W213" s="13"/>
      <c r="X213" s="13"/>
      <c r="Y213" s="13"/>
      <c r="Z213" s="13"/>
      <c r="AA213" s="13"/>
      <c r="AB213" s="13"/>
      <c r="AC213" s="13"/>
      <c r="AD213" s="13"/>
      <c r="AE213" s="13"/>
      <c r="AT213" s="262" t="s">
        <v>446</v>
      </c>
      <c r="AU213" s="262" t="s">
        <v>85</v>
      </c>
      <c r="AV213" s="13" t="s">
        <v>85</v>
      </c>
      <c r="AW213" s="13" t="s">
        <v>32</v>
      </c>
      <c r="AX213" s="13" t="s">
        <v>83</v>
      </c>
      <c r="AY213" s="262" t="s">
        <v>342</v>
      </c>
    </row>
    <row r="214" s="2" customFormat="1" ht="16.5" customHeight="1">
      <c r="A214" s="39"/>
      <c r="B214" s="40"/>
      <c r="C214" s="227" t="s">
        <v>401</v>
      </c>
      <c r="D214" s="227" t="s">
        <v>343</v>
      </c>
      <c r="E214" s="228" t="s">
        <v>3014</v>
      </c>
      <c r="F214" s="229" t="s">
        <v>3015</v>
      </c>
      <c r="G214" s="230" t="s">
        <v>473</v>
      </c>
      <c r="H214" s="231">
        <v>51.503999999999998</v>
      </c>
      <c r="I214" s="232"/>
      <c r="J214" s="233">
        <f>ROUND(I214*H214,2)</f>
        <v>0</v>
      </c>
      <c r="K214" s="229" t="s">
        <v>443</v>
      </c>
      <c r="L214" s="45"/>
      <c r="M214" s="234" t="s">
        <v>1</v>
      </c>
      <c r="N214" s="235" t="s">
        <v>41</v>
      </c>
      <c r="O214" s="92"/>
      <c r="P214" s="236">
        <f>O214*H214</f>
        <v>0</v>
      </c>
      <c r="Q214" s="236">
        <v>0</v>
      </c>
      <c r="R214" s="236">
        <f>Q214*H214</f>
        <v>0</v>
      </c>
      <c r="S214" s="236">
        <v>0</v>
      </c>
      <c r="T214" s="237">
        <f>S214*H214</f>
        <v>0</v>
      </c>
      <c r="U214" s="39"/>
      <c r="V214" s="39"/>
      <c r="W214" s="39"/>
      <c r="X214" s="39"/>
      <c r="Y214" s="39"/>
      <c r="Z214" s="39"/>
      <c r="AA214" s="39"/>
      <c r="AB214" s="39"/>
      <c r="AC214" s="39"/>
      <c r="AD214" s="39"/>
      <c r="AE214" s="39"/>
      <c r="AR214" s="238" t="s">
        <v>360</v>
      </c>
      <c r="AT214" s="238" t="s">
        <v>343</v>
      </c>
      <c r="AU214" s="238" t="s">
        <v>85</v>
      </c>
      <c r="AY214" s="18" t="s">
        <v>342</v>
      </c>
      <c r="BE214" s="239">
        <f>IF(N214="základní",J214,0)</f>
        <v>0</v>
      </c>
      <c r="BF214" s="239">
        <f>IF(N214="snížená",J214,0)</f>
        <v>0</v>
      </c>
      <c r="BG214" s="239">
        <f>IF(N214="zákl. přenesená",J214,0)</f>
        <v>0</v>
      </c>
      <c r="BH214" s="239">
        <f>IF(N214="sníž. přenesená",J214,0)</f>
        <v>0</v>
      </c>
      <c r="BI214" s="239">
        <f>IF(N214="nulová",J214,0)</f>
        <v>0</v>
      </c>
      <c r="BJ214" s="18" t="s">
        <v>83</v>
      </c>
      <c r="BK214" s="239">
        <f>ROUND(I214*H214,2)</f>
        <v>0</v>
      </c>
      <c r="BL214" s="18" t="s">
        <v>360</v>
      </c>
      <c r="BM214" s="238" t="s">
        <v>5811</v>
      </c>
    </row>
    <row r="215" s="2" customFormat="1">
      <c r="A215" s="39"/>
      <c r="B215" s="40"/>
      <c r="C215" s="41"/>
      <c r="D215" s="240" t="s">
        <v>349</v>
      </c>
      <c r="E215" s="41"/>
      <c r="F215" s="241" t="s">
        <v>3017</v>
      </c>
      <c r="G215" s="41"/>
      <c r="H215" s="41"/>
      <c r="I215" s="242"/>
      <c r="J215" s="41"/>
      <c r="K215" s="41"/>
      <c r="L215" s="45"/>
      <c r="M215" s="243"/>
      <c r="N215" s="244"/>
      <c r="O215" s="92"/>
      <c r="P215" s="92"/>
      <c r="Q215" s="92"/>
      <c r="R215" s="92"/>
      <c r="S215" s="92"/>
      <c r="T215" s="93"/>
      <c r="U215" s="39"/>
      <c r="V215" s="39"/>
      <c r="W215" s="39"/>
      <c r="X215" s="39"/>
      <c r="Y215" s="39"/>
      <c r="Z215" s="39"/>
      <c r="AA215" s="39"/>
      <c r="AB215" s="39"/>
      <c r="AC215" s="39"/>
      <c r="AD215" s="39"/>
      <c r="AE215" s="39"/>
      <c r="AT215" s="18" t="s">
        <v>349</v>
      </c>
      <c r="AU215" s="18" t="s">
        <v>85</v>
      </c>
    </row>
    <row r="216" s="14" customFormat="1">
      <c r="A216" s="14"/>
      <c r="B216" s="263"/>
      <c r="C216" s="264"/>
      <c r="D216" s="240" t="s">
        <v>446</v>
      </c>
      <c r="E216" s="265" t="s">
        <v>1</v>
      </c>
      <c r="F216" s="266" t="s">
        <v>5787</v>
      </c>
      <c r="G216" s="264"/>
      <c r="H216" s="265" t="s">
        <v>1</v>
      </c>
      <c r="I216" s="267"/>
      <c r="J216" s="264"/>
      <c r="K216" s="264"/>
      <c r="L216" s="268"/>
      <c r="M216" s="269"/>
      <c r="N216" s="270"/>
      <c r="O216" s="270"/>
      <c r="P216" s="270"/>
      <c r="Q216" s="270"/>
      <c r="R216" s="270"/>
      <c r="S216" s="270"/>
      <c r="T216" s="271"/>
      <c r="U216" s="14"/>
      <c r="V216" s="14"/>
      <c r="W216" s="14"/>
      <c r="X216" s="14"/>
      <c r="Y216" s="14"/>
      <c r="Z216" s="14"/>
      <c r="AA216" s="14"/>
      <c r="AB216" s="14"/>
      <c r="AC216" s="14"/>
      <c r="AD216" s="14"/>
      <c r="AE216" s="14"/>
      <c r="AT216" s="272" t="s">
        <v>446</v>
      </c>
      <c r="AU216" s="272" t="s">
        <v>85</v>
      </c>
      <c r="AV216" s="14" t="s">
        <v>83</v>
      </c>
      <c r="AW216" s="14" t="s">
        <v>32</v>
      </c>
      <c r="AX216" s="14" t="s">
        <v>76</v>
      </c>
      <c r="AY216" s="272" t="s">
        <v>342</v>
      </c>
    </row>
    <row r="217" s="13" customFormat="1">
      <c r="A217" s="13"/>
      <c r="B217" s="252"/>
      <c r="C217" s="253"/>
      <c r="D217" s="240" t="s">
        <v>446</v>
      </c>
      <c r="E217" s="254" t="s">
        <v>1</v>
      </c>
      <c r="F217" s="255" t="s">
        <v>5812</v>
      </c>
      <c r="G217" s="253"/>
      <c r="H217" s="256">
        <v>4.8300000000000001</v>
      </c>
      <c r="I217" s="257"/>
      <c r="J217" s="253"/>
      <c r="K217" s="253"/>
      <c r="L217" s="258"/>
      <c r="M217" s="259"/>
      <c r="N217" s="260"/>
      <c r="O217" s="260"/>
      <c r="P217" s="260"/>
      <c r="Q217" s="260"/>
      <c r="R217" s="260"/>
      <c r="S217" s="260"/>
      <c r="T217" s="261"/>
      <c r="U217" s="13"/>
      <c r="V217" s="13"/>
      <c r="W217" s="13"/>
      <c r="X217" s="13"/>
      <c r="Y217" s="13"/>
      <c r="Z217" s="13"/>
      <c r="AA217" s="13"/>
      <c r="AB217" s="13"/>
      <c r="AC217" s="13"/>
      <c r="AD217" s="13"/>
      <c r="AE217" s="13"/>
      <c r="AT217" s="262" t="s">
        <v>446</v>
      </c>
      <c r="AU217" s="262" t="s">
        <v>85</v>
      </c>
      <c r="AV217" s="13" t="s">
        <v>85</v>
      </c>
      <c r="AW217" s="13" t="s">
        <v>32</v>
      </c>
      <c r="AX217" s="13" t="s">
        <v>76</v>
      </c>
      <c r="AY217" s="262" t="s">
        <v>342</v>
      </c>
    </row>
    <row r="218" s="14" customFormat="1">
      <c r="A218" s="14"/>
      <c r="B218" s="263"/>
      <c r="C218" s="264"/>
      <c r="D218" s="240" t="s">
        <v>446</v>
      </c>
      <c r="E218" s="265" t="s">
        <v>1</v>
      </c>
      <c r="F218" s="266" t="s">
        <v>5779</v>
      </c>
      <c r="G218" s="264"/>
      <c r="H218" s="265" t="s">
        <v>1</v>
      </c>
      <c r="I218" s="267"/>
      <c r="J218" s="264"/>
      <c r="K218" s="264"/>
      <c r="L218" s="268"/>
      <c r="M218" s="269"/>
      <c r="N218" s="270"/>
      <c r="O218" s="270"/>
      <c r="P218" s="270"/>
      <c r="Q218" s="270"/>
      <c r="R218" s="270"/>
      <c r="S218" s="270"/>
      <c r="T218" s="271"/>
      <c r="U218" s="14"/>
      <c r="V218" s="14"/>
      <c r="W218" s="14"/>
      <c r="X218" s="14"/>
      <c r="Y218" s="14"/>
      <c r="Z218" s="14"/>
      <c r="AA218" s="14"/>
      <c r="AB218" s="14"/>
      <c r="AC218" s="14"/>
      <c r="AD218" s="14"/>
      <c r="AE218" s="14"/>
      <c r="AT218" s="272" t="s">
        <v>446</v>
      </c>
      <c r="AU218" s="272" t="s">
        <v>85</v>
      </c>
      <c r="AV218" s="14" t="s">
        <v>83</v>
      </c>
      <c r="AW218" s="14" t="s">
        <v>32</v>
      </c>
      <c r="AX218" s="14" t="s">
        <v>76</v>
      </c>
      <c r="AY218" s="272" t="s">
        <v>342</v>
      </c>
    </row>
    <row r="219" s="13" customFormat="1">
      <c r="A219" s="13"/>
      <c r="B219" s="252"/>
      <c r="C219" s="253"/>
      <c r="D219" s="240" t="s">
        <v>446</v>
      </c>
      <c r="E219" s="254" t="s">
        <v>1</v>
      </c>
      <c r="F219" s="255" t="s">
        <v>5813</v>
      </c>
      <c r="G219" s="253"/>
      <c r="H219" s="256">
        <v>4.6340000000000003</v>
      </c>
      <c r="I219" s="257"/>
      <c r="J219" s="253"/>
      <c r="K219" s="253"/>
      <c r="L219" s="258"/>
      <c r="M219" s="259"/>
      <c r="N219" s="260"/>
      <c r="O219" s="260"/>
      <c r="P219" s="260"/>
      <c r="Q219" s="260"/>
      <c r="R219" s="260"/>
      <c r="S219" s="260"/>
      <c r="T219" s="261"/>
      <c r="U219" s="13"/>
      <c r="V219" s="13"/>
      <c r="W219" s="13"/>
      <c r="X219" s="13"/>
      <c r="Y219" s="13"/>
      <c r="Z219" s="13"/>
      <c r="AA219" s="13"/>
      <c r="AB219" s="13"/>
      <c r="AC219" s="13"/>
      <c r="AD219" s="13"/>
      <c r="AE219" s="13"/>
      <c r="AT219" s="262" t="s">
        <v>446</v>
      </c>
      <c r="AU219" s="262" t="s">
        <v>85</v>
      </c>
      <c r="AV219" s="13" t="s">
        <v>85</v>
      </c>
      <c r="AW219" s="13" t="s">
        <v>32</v>
      </c>
      <c r="AX219" s="13" t="s">
        <v>76</v>
      </c>
      <c r="AY219" s="262" t="s">
        <v>342</v>
      </c>
    </row>
    <row r="220" s="14" customFormat="1">
      <c r="A220" s="14"/>
      <c r="B220" s="263"/>
      <c r="C220" s="264"/>
      <c r="D220" s="240" t="s">
        <v>446</v>
      </c>
      <c r="E220" s="265" t="s">
        <v>1</v>
      </c>
      <c r="F220" s="266" t="s">
        <v>2896</v>
      </c>
      <c r="G220" s="264"/>
      <c r="H220" s="265" t="s">
        <v>1</v>
      </c>
      <c r="I220" s="267"/>
      <c r="J220" s="264"/>
      <c r="K220" s="264"/>
      <c r="L220" s="268"/>
      <c r="M220" s="269"/>
      <c r="N220" s="270"/>
      <c r="O220" s="270"/>
      <c r="P220" s="270"/>
      <c r="Q220" s="270"/>
      <c r="R220" s="270"/>
      <c r="S220" s="270"/>
      <c r="T220" s="271"/>
      <c r="U220" s="14"/>
      <c r="V220" s="14"/>
      <c r="W220" s="14"/>
      <c r="X220" s="14"/>
      <c r="Y220" s="14"/>
      <c r="Z220" s="14"/>
      <c r="AA220" s="14"/>
      <c r="AB220" s="14"/>
      <c r="AC220" s="14"/>
      <c r="AD220" s="14"/>
      <c r="AE220" s="14"/>
      <c r="AT220" s="272" t="s">
        <v>446</v>
      </c>
      <c r="AU220" s="272" t="s">
        <v>85</v>
      </c>
      <c r="AV220" s="14" t="s">
        <v>83</v>
      </c>
      <c r="AW220" s="14" t="s">
        <v>32</v>
      </c>
      <c r="AX220" s="14" t="s">
        <v>76</v>
      </c>
      <c r="AY220" s="272" t="s">
        <v>342</v>
      </c>
    </row>
    <row r="221" s="13" customFormat="1">
      <c r="A221" s="13"/>
      <c r="B221" s="252"/>
      <c r="C221" s="253"/>
      <c r="D221" s="240" t="s">
        <v>446</v>
      </c>
      <c r="E221" s="254" t="s">
        <v>1</v>
      </c>
      <c r="F221" s="255" t="s">
        <v>5814</v>
      </c>
      <c r="G221" s="253"/>
      <c r="H221" s="256">
        <v>42.039999999999999</v>
      </c>
      <c r="I221" s="257"/>
      <c r="J221" s="253"/>
      <c r="K221" s="253"/>
      <c r="L221" s="258"/>
      <c r="M221" s="259"/>
      <c r="N221" s="260"/>
      <c r="O221" s="260"/>
      <c r="P221" s="260"/>
      <c r="Q221" s="260"/>
      <c r="R221" s="260"/>
      <c r="S221" s="260"/>
      <c r="T221" s="261"/>
      <c r="U221" s="13"/>
      <c r="V221" s="13"/>
      <c r="W221" s="13"/>
      <c r="X221" s="13"/>
      <c r="Y221" s="13"/>
      <c r="Z221" s="13"/>
      <c r="AA221" s="13"/>
      <c r="AB221" s="13"/>
      <c r="AC221" s="13"/>
      <c r="AD221" s="13"/>
      <c r="AE221" s="13"/>
      <c r="AT221" s="262" t="s">
        <v>446</v>
      </c>
      <c r="AU221" s="262" t="s">
        <v>85</v>
      </c>
      <c r="AV221" s="13" t="s">
        <v>85</v>
      </c>
      <c r="AW221" s="13" t="s">
        <v>32</v>
      </c>
      <c r="AX221" s="13" t="s">
        <v>76</v>
      </c>
      <c r="AY221" s="262" t="s">
        <v>342</v>
      </c>
    </row>
    <row r="222" s="16" customFormat="1">
      <c r="A222" s="16"/>
      <c r="B222" s="284"/>
      <c r="C222" s="285"/>
      <c r="D222" s="240" t="s">
        <v>446</v>
      </c>
      <c r="E222" s="286" t="s">
        <v>1</v>
      </c>
      <c r="F222" s="287" t="s">
        <v>500</v>
      </c>
      <c r="G222" s="285"/>
      <c r="H222" s="288">
        <v>51.503999999999998</v>
      </c>
      <c r="I222" s="289"/>
      <c r="J222" s="285"/>
      <c r="K222" s="285"/>
      <c r="L222" s="290"/>
      <c r="M222" s="291"/>
      <c r="N222" s="292"/>
      <c r="O222" s="292"/>
      <c r="P222" s="292"/>
      <c r="Q222" s="292"/>
      <c r="R222" s="292"/>
      <c r="S222" s="292"/>
      <c r="T222" s="293"/>
      <c r="U222" s="16"/>
      <c r="V222" s="16"/>
      <c r="W222" s="16"/>
      <c r="X222" s="16"/>
      <c r="Y222" s="16"/>
      <c r="Z222" s="16"/>
      <c r="AA222" s="16"/>
      <c r="AB222" s="16"/>
      <c r="AC222" s="16"/>
      <c r="AD222" s="16"/>
      <c r="AE222" s="16"/>
      <c r="AT222" s="294" t="s">
        <v>446</v>
      </c>
      <c r="AU222" s="294" t="s">
        <v>85</v>
      </c>
      <c r="AV222" s="16" t="s">
        <v>360</v>
      </c>
      <c r="AW222" s="16" t="s">
        <v>32</v>
      </c>
      <c r="AX222" s="16" t="s">
        <v>83</v>
      </c>
      <c r="AY222" s="294" t="s">
        <v>342</v>
      </c>
    </row>
    <row r="223" s="2" customFormat="1" ht="16.5" customHeight="1">
      <c r="A223" s="39"/>
      <c r="B223" s="40"/>
      <c r="C223" s="227" t="s">
        <v>408</v>
      </c>
      <c r="D223" s="227" t="s">
        <v>343</v>
      </c>
      <c r="E223" s="228" t="s">
        <v>5815</v>
      </c>
      <c r="F223" s="229" t="s">
        <v>5816</v>
      </c>
      <c r="G223" s="230" t="s">
        <v>562</v>
      </c>
      <c r="H223" s="231">
        <v>1.99</v>
      </c>
      <c r="I223" s="232"/>
      <c r="J223" s="233">
        <f>ROUND(I223*H223,2)</f>
        <v>0</v>
      </c>
      <c r="K223" s="229" t="s">
        <v>443</v>
      </c>
      <c r="L223" s="45"/>
      <c r="M223" s="234" t="s">
        <v>1</v>
      </c>
      <c r="N223" s="235" t="s">
        <v>41</v>
      </c>
      <c r="O223" s="92"/>
      <c r="P223" s="236">
        <f>O223*H223</f>
        <v>0</v>
      </c>
      <c r="Q223" s="236">
        <v>0</v>
      </c>
      <c r="R223" s="236">
        <f>Q223*H223</f>
        <v>0</v>
      </c>
      <c r="S223" s="236">
        <v>0</v>
      </c>
      <c r="T223" s="237">
        <f>S223*H223</f>
        <v>0</v>
      </c>
      <c r="U223" s="39"/>
      <c r="V223" s="39"/>
      <c r="W223" s="39"/>
      <c r="X223" s="39"/>
      <c r="Y223" s="39"/>
      <c r="Z223" s="39"/>
      <c r="AA223" s="39"/>
      <c r="AB223" s="39"/>
      <c r="AC223" s="39"/>
      <c r="AD223" s="39"/>
      <c r="AE223" s="39"/>
      <c r="AR223" s="238" t="s">
        <v>360</v>
      </c>
      <c r="AT223" s="238" t="s">
        <v>343</v>
      </c>
      <c r="AU223" s="238" t="s">
        <v>85</v>
      </c>
      <c r="AY223" s="18" t="s">
        <v>342</v>
      </c>
      <c r="BE223" s="239">
        <f>IF(N223="základní",J223,0)</f>
        <v>0</v>
      </c>
      <c r="BF223" s="239">
        <f>IF(N223="snížená",J223,0)</f>
        <v>0</v>
      </c>
      <c r="BG223" s="239">
        <f>IF(N223="zákl. přenesená",J223,0)</f>
        <v>0</v>
      </c>
      <c r="BH223" s="239">
        <f>IF(N223="sníž. přenesená",J223,0)</f>
        <v>0</v>
      </c>
      <c r="BI223" s="239">
        <f>IF(N223="nulová",J223,0)</f>
        <v>0</v>
      </c>
      <c r="BJ223" s="18" t="s">
        <v>83</v>
      </c>
      <c r="BK223" s="239">
        <f>ROUND(I223*H223,2)</f>
        <v>0</v>
      </c>
      <c r="BL223" s="18" t="s">
        <v>360</v>
      </c>
      <c r="BM223" s="238" t="s">
        <v>5817</v>
      </c>
    </row>
    <row r="224" s="2" customFormat="1">
      <c r="A224" s="39"/>
      <c r="B224" s="40"/>
      <c r="C224" s="41"/>
      <c r="D224" s="240" t="s">
        <v>349</v>
      </c>
      <c r="E224" s="41"/>
      <c r="F224" s="241" t="s">
        <v>5818</v>
      </c>
      <c r="G224" s="41"/>
      <c r="H224" s="41"/>
      <c r="I224" s="242"/>
      <c r="J224" s="41"/>
      <c r="K224" s="41"/>
      <c r="L224" s="45"/>
      <c r="M224" s="243"/>
      <c r="N224" s="244"/>
      <c r="O224" s="92"/>
      <c r="P224" s="92"/>
      <c r="Q224" s="92"/>
      <c r="R224" s="92"/>
      <c r="S224" s="92"/>
      <c r="T224" s="93"/>
      <c r="U224" s="39"/>
      <c r="V224" s="39"/>
      <c r="W224" s="39"/>
      <c r="X224" s="39"/>
      <c r="Y224" s="39"/>
      <c r="Z224" s="39"/>
      <c r="AA224" s="39"/>
      <c r="AB224" s="39"/>
      <c r="AC224" s="39"/>
      <c r="AD224" s="39"/>
      <c r="AE224" s="39"/>
      <c r="AT224" s="18" t="s">
        <v>349</v>
      </c>
      <c r="AU224" s="18" t="s">
        <v>85</v>
      </c>
    </row>
    <row r="225" s="14" customFormat="1">
      <c r="A225" s="14"/>
      <c r="B225" s="263"/>
      <c r="C225" s="264"/>
      <c r="D225" s="240" t="s">
        <v>446</v>
      </c>
      <c r="E225" s="265" t="s">
        <v>1</v>
      </c>
      <c r="F225" s="266" t="s">
        <v>5787</v>
      </c>
      <c r="G225" s="264"/>
      <c r="H225" s="265" t="s">
        <v>1</v>
      </c>
      <c r="I225" s="267"/>
      <c r="J225" s="264"/>
      <c r="K225" s="264"/>
      <c r="L225" s="268"/>
      <c r="M225" s="269"/>
      <c r="N225" s="270"/>
      <c r="O225" s="270"/>
      <c r="P225" s="270"/>
      <c r="Q225" s="270"/>
      <c r="R225" s="270"/>
      <c r="S225" s="270"/>
      <c r="T225" s="271"/>
      <c r="U225" s="14"/>
      <c r="V225" s="14"/>
      <c r="W225" s="14"/>
      <c r="X225" s="14"/>
      <c r="Y225" s="14"/>
      <c r="Z225" s="14"/>
      <c r="AA225" s="14"/>
      <c r="AB225" s="14"/>
      <c r="AC225" s="14"/>
      <c r="AD225" s="14"/>
      <c r="AE225" s="14"/>
      <c r="AT225" s="272" t="s">
        <v>446</v>
      </c>
      <c r="AU225" s="272" t="s">
        <v>85</v>
      </c>
      <c r="AV225" s="14" t="s">
        <v>83</v>
      </c>
      <c r="AW225" s="14" t="s">
        <v>32</v>
      </c>
      <c r="AX225" s="14" t="s">
        <v>76</v>
      </c>
      <c r="AY225" s="272" t="s">
        <v>342</v>
      </c>
    </row>
    <row r="226" s="13" customFormat="1">
      <c r="A226" s="13"/>
      <c r="B226" s="252"/>
      <c r="C226" s="253"/>
      <c r="D226" s="240" t="s">
        <v>446</v>
      </c>
      <c r="E226" s="254" t="s">
        <v>1</v>
      </c>
      <c r="F226" s="255" t="s">
        <v>5819</v>
      </c>
      <c r="G226" s="253"/>
      <c r="H226" s="256">
        <v>3.8639999999999999</v>
      </c>
      <c r="I226" s="257"/>
      <c r="J226" s="253"/>
      <c r="K226" s="253"/>
      <c r="L226" s="258"/>
      <c r="M226" s="259"/>
      <c r="N226" s="260"/>
      <c r="O226" s="260"/>
      <c r="P226" s="260"/>
      <c r="Q226" s="260"/>
      <c r="R226" s="260"/>
      <c r="S226" s="260"/>
      <c r="T226" s="261"/>
      <c r="U226" s="13"/>
      <c r="V226" s="13"/>
      <c r="W226" s="13"/>
      <c r="X226" s="13"/>
      <c r="Y226" s="13"/>
      <c r="Z226" s="13"/>
      <c r="AA226" s="13"/>
      <c r="AB226" s="13"/>
      <c r="AC226" s="13"/>
      <c r="AD226" s="13"/>
      <c r="AE226" s="13"/>
      <c r="AT226" s="262" t="s">
        <v>446</v>
      </c>
      <c r="AU226" s="262" t="s">
        <v>85</v>
      </c>
      <c r="AV226" s="13" t="s">
        <v>85</v>
      </c>
      <c r="AW226" s="13" t="s">
        <v>32</v>
      </c>
      <c r="AX226" s="13" t="s">
        <v>76</v>
      </c>
      <c r="AY226" s="262" t="s">
        <v>342</v>
      </c>
    </row>
    <row r="227" s="13" customFormat="1">
      <c r="A227" s="13"/>
      <c r="B227" s="252"/>
      <c r="C227" s="253"/>
      <c r="D227" s="240" t="s">
        <v>446</v>
      </c>
      <c r="E227" s="254" t="s">
        <v>1</v>
      </c>
      <c r="F227" s="255" t="s">
        <v>5819</v>
      </c>
      <c r="G227" s="253"/>
      <c r="H227" s="256">
        <v>3.8639999999999999</v>
      </c>
      <c r="I227" s="257"/>
      <c r="J227" s="253"/>
      <c r="K227" s="253"/>
      <c r="L227" s="258"/>
      <c r="M227" s="259"/>
      <c r="N227" s="260"/>
      <c r="O227" s="260"/>
      <c r="P227" s="260"/>
      <c r="Q227" s="260"/>
      <c r="R227" s="260"/>
      <c r="S227" s="260"/>
      <c r="T227" s="261"/>
      <c r="U227" s="13"/>
      <c r="V227" s="13"/>
      <c r="W227" s="13"/>
      <c r="X227" s="13"/>
      <c r="Y227" s="13"/>
      <c r="Z227" s="13"/>
      <c r="AA227" s="13"/>
      <c r="AB227" s="13"/>
      <c r="AC227" s="13"/>
      <c r="AD227" s="13"/>
      <c r="AE227" s="13"/>
      <c r="AT227" s="262" t="s">
        <v>446</v>
      </c>
      <c r="AU227" s="262" t="s">
        <v>85</v>
      </c>
      <c r="AV227" s="13" t="s">
        <v>85</v>
      </c>
      <c r="AW227" s="13" t="s">
        <v>32</v>
      </c>
      <c r="AX227" s="13" t="s">
        <v>76</v>
      </c>
      <c r="AY227" s="262" t="s">
        <v>342</v>
      </c>
    </row>
    <row r="228" s="14" customFormat="1">
      <c r="A228" s="14"/>
      <c r="B228" s="263"/>
      <c r="C228" s="264"/>
      <c r="D228" s="240" t="s">
        <v>446</v>
      </c>
      <c r="E228" s="265" t="s">
        <v>1</v>
      </c>
      <c r="F228" s="266" t="s">
        <v>5820</v>
      </c>
      <c r="G228" s="264"/>
      <c r="H228" s="265" t="s">
        <v>1</v>
      </c>
      <c r="I228" s="267"/>
      <c r="J228" s="264"/>
      <c r="K228" s="264"/>
      <c r="L228" s="268"/>
      <c r="M228" s="269"/>
      <c r="N228" s="270"/>
      <c r="O228" s="270"/>
      <c r="P228" s="270"/>
      <c r="Q228" s="270"/>
      <c r="R228" s="270"/>
      <c r="S228" s="270"/>
      <c r="T228" s="271"/>
      <c r="U228" s="14"/>
      <c r="V228" s="14"/>
      <c r="W228" s="14"/>
      <c r="X228" s="14"/>
      <c r="Y228" s="14"/>
      <c r="Z228" s="14"/>
      <c r="AA228" s="14"/>
      <c r="AB228" s="14"/>
      <c r="AC228" s="14"/>
      <c r="AD228" s="14"/>
      <c r="AE228" s="14"/>
      <c r="AT228" s="272" t="s">
        <v>446</v>
      </c>
      <c r="AU228" s="272" t="s">
        <v>85</v>
      </c>
      <c r="AV228" s="14" t="s">
        <v>83</v>
      </c>
      <c r="AW228" s="14" t="s">
        <v>32</v>
      </c>
      <c r="AX228" s="14" t="s">
        <v>76</v>
      </c>
      <c r="AY228" s="272" t="s">
        <v>342</v>
      </c>
    </row>
    <row r="229" s="13" customFormat="1">
      <c r="A229" s="13"/>
      <c r="B229" s="252"/>
      <c r="C229" s="253"/>
      <c r="D229" s="240" t="s">
        <v>446</v>
      </c>
      <c r="E229" s="254" t="s">
        <v>1</v>
      </c>
      <c r="F229" s="255" t="s">
        <v>5821</v>
      </c>
      <c r="G229" s="253"/>
      <c r="H229" s="256">
        <v>-2.0289999999999999</v>
      </c>
      <c r="I229" s="257"/>
      <c r="J229" s="253"/>
      <c r="K229" s="253"/>
      <c r="L229" s="258"/>
      <c r="M229" s="259"/>
      <c r="N229" s="260"/>
      <c r="O229" s="260"/>
      <c r="P229" s="260"/>
      <c r="Q229" s="260"/>
      <c r="R229" s="260"/>
      <c r="S229" s="260"/>
      <c r="T229" s="261"/>
      <c r="U229" s="13"/>
      <c r="V229" s="13"/>
      <c r="W229" s="13"/>
      <c r="X229" s="13"/>
      <c r="Y229" s="13"/>
      <c r="Z229" s="13"/>
      <c r="AA229" s="13"/>
      <c r="AB229" s="13"/>
      <c r="AC229" s="13"/>
      <c r="AD229" s="13"/>
      <c r="AE229" s="13"/>
      <c r="AT229" s="262" t="s">
        <v>446</v>
      </c>
      <c r="AU229" s="262" t="s">
        <v>85</v>
      </c>
      <c r="AV229" s="13" t="s">
        <v>85</v>
      </c>
      <c r="AW229" s="13" t="s">
        <v>32</v>
      </c>
      <c r="AX229" s="13" t="s">
        <v>76</v>
      </c>
      <c r="AY229" s="262" t="s">
        <v>342</v>
      </c>
    </row>
    <row r="230" s="13" customFormat="1">
      <c r="A230" s="13"/>
      <c r="B230" s="252"/>
      <c r="C230" s="253"/>
      <c r="D230" s="240" t="s">
        <v>446</v>
      </c>
      <c r="E230" s="254" t="s">
        <v>1</v>
      </c>
      <c r="F230" s="255" t="s">
        <v>5822</v>
      </c>
      <c r="G230" s="253"/>
      <c r="H230" s="256">
        <v>-0.72499999999999998</v>
      </c>
      <c r="I230" s="257"/>
      <c r="J230" s="253"/>
      <c r="K230" s="253"/>
      <c r="L230" s="258"/>
      <c r="M230" s="259"/>
      <c r="N230" s="260"/>
      <c r="O230" s="260"/>
      <c r="P230" s="260"/>
      <c r="Q230" s="260"/>
      <c r="R230" s="260"/>
      <c r="S230" s="260"/>
      <c r="T230" s="261"/>
      <c r="U230" s="13"/>
      <c r="V230" s="13"/>
      <c r="W230" s="13"/>
      <c r="X230" s="13"/>
      <c r="Y230" s="13"/>
      <c r="Z230" s="13"/>
      <c r="AA230" s="13"/>
      <c r="AB230" s="13"/>
      <c r="AC230" s="13"/>
      <c r="AD230" s="13"/>
      <c r="AE230" s="13"/>
      <c r="AT230" s="262" t="s">
        <v>446</v>
      </c>
      <c r="AU230" s="262" t="s">
        <v>85</v>
      </c>
      <c r="AV230" s="13" t="s">
        <v>85</v>
      </c>
      <c r="AW230" s="13" t="s">
        <v>32</v>
      </c>
      <c r="AX230" s="13" t="s">
        <v>76</v>
      </c>
      <c r="AY230" s="262" t="s">
        <v>342</v>
      </c>
    </row>
    <row r="231" s="16" customFormat="1">
      <c r="A231" s="16"/>
      <c r="B231" s="284"/>
      <c r="C231" s="285"/>
      <c r="D231" s="240" t="s">
        <v>446</v>
      </c>
      <c r="E231" s="286" t="s">
        <v>1</v>
      </c>
      <c r="F231" s="287" t="s">
        <v>500</v>
      </c>
      <c r="G231" s="285"/>
      <c r="H231" s="288">
        <v>4.9740000000000002</v>
      </c>
      <c r="I231" s="289"/>
      <c r="J231" s="285"/>
      <c r="K231" s="285"/>
      <c r="L231" s="290"/>
      <c r="M231" s="291"/>
      <c r="N231" s="292"/>
      <c r="O231" s="292"/>
      <c r="P231" s="292"/>
      <c r="Q231" s="292"/>
      <c r="R231" s="292"/>
      <c r="S231" s="292"/>
      <c r="T231" s="293"/>
      <c r="U231" s="16"/>
      <c r="V231" s="16"/>
      <c r="W231" s="16"/>
      <c r="X231" s="16"/>
      <c r="Y231" s="16"/>
      <c r="Z231" s="16"/>
      <c r="AA231" s="16"/>
      <c r="AB231" s="16"/>
      <c r="AC231" s="16"/>
      <c r="AD231" s="16"/>
      <c r="AE231" s="16"/>
      <c r="AT231" s="294" t="s">
        <v>446</v>
      </c>
      <c r="AU231" s="294" t="s">
        <v>85</v>
      </c>
      <c r="AV231" s="16" t="s">
        <v>360</v>
      </c>
      <c r="AW231" s="16" t="s">
        <v>32</v>
      </c>
      <c r="AX231" s="16" t="s">
        <v>76</v>
      </c>
      <c r="AY231" s="294" t="s">
        <v>342</v>
      </c>
    </row>
    <row r="232" s="13" customFormat="1">
      <c r="A232" s="13"/>
      <c r="B232" s="252"/>
      <c r="C232" s="253"/>
      <c r="D232" s="240" t="s">
        <v>446</v>
      </c>
      <c r="E232" s="254" t="s">
        <v>1</v>
      </c>
      <c r="F232" s="255" t="s">
        <v>5823</v>
      </c>
      <c r="G232" s="253"/>
      <c r="H232" s="256">
        <v>1.99</v>
      </c>
      <c r="I232" s="257"/>
      <c r="J232" s="253"/>
      <c r="K232" s="253"/>
      <c r="L232" s="258"/>
      <c r="M232" s="259"/>
      <c r="N232" s="260"/>
      <c r="O232" s="260"/>
      <c r="P232" s="260"/>
      <c r="Q232" s="260"/>
      <c r="R232" s="260"/>
      <c r="S232" s="260"/>
      <c r="T232" s="261"/>
      <c r="U232" s="13"/>
      <c r="V232" s="13"/>
      <c r="W232" s="13"/>
      <c r="X232" s="13"/>
      <c r="Y232" s="13"/>
      <c r="Z232" s="13"/>
      <c r="AA232" s="13"/>
      <c r="AB232" s="13"/>
      <c r="AC232" s="13"/>
      <c r="AD232" s="13"/>
      <c r="AE232" s="13"/>
      <c r="AT232" s="262" t="s">
        <v>446</v>
      </c>
      <c r="AU232" s="262" t="s">
        <v>85</v>
      </c>
      <c r="AV232" s="13" t="s">
        <v>85</v>
      </c>
      <c r="AW232" s="13" t="s">
        <v>32</v>
      </c>
      <c r="AX232" s="13" t="s">
        <v>83</v>
      </c>
      <c r="AY232" s="262" t="s">
        <v>342</v>
      </c>
    </row>
    <row r="233" s="2" customFormat="1" ht="16.5" customHeight="1">
      <c r="A233" s="39"/>
      <c r="B233" s="40"/>
      <c r="C233" s="227" t="s">
        <v>8</v>
      </c>
      <c r="D233" s="227" t="s">
        <v>343</v>
      </c>
      <c r="E233" s="228" t="s">
        <v>5824</v>
      </c>
      <c r="F233" s="229" t="s">
        <v>5825</v>
      </c>
      <c r="G233" s="230" t="s">
        <v>562</v>
      </c>
      <c r="H233" s="231">
        <v>1.99</v>
      </c>
      <c r="I233" s="232"/>
      <c r="J233" s="233">
        <f>ROUND(I233*H233,2)</f>
        <v>0</v>
      </c>
      <c r="K233" s="229" t="s">
        <v>443</v>
      </c>
      <c r="L233" s="45"/>
      <c r="M233" s="234" t="s">
        <v>1</v>
      </c>
      <c r="N233" s="235" t="s">
        <v>41</v>
      </c>
      <c r="O233" s="92"/>
      <c r="P233" s="236">
        <f>O233*H233</f>
        <v>0</v>
      </c>
      <c r="Q233" s="236">
        <v>0</v>
      </c>
      <c r="R233" s="236">
        <f>Q233*H233</f>
        <v>0</v>
      </c>
      <c r="S233" s="236">
        <v>0</v>
      </c>
      <c r="T233" s="237">
        <f>S233*H233</f>
        <v>0</v>
      </c>
      <c r="U233" s="39"/>
      <c r="V233" s="39"/>
      <c r="W233" s="39"/>
      <c r="X233" s="39"/>
      <c r="Y233" s="39"/>
      <c r="Z233" s="39"/>
      <c r="AA233" s="39"/>
      <c r="AB233" s="39"/>
      <c r="AC233" s="39"/>
      <c r="AD233" s="39"/>
      <c r="AE233" s="39"/>
      <c r="AR233" s="238" t="s">
        <v>360</v>
      </c>
      <c r="AT233" s="238" t="s">
        <v>343</v>
      </c>
      <c r="AU233" s="238" t="s">
        <v>85</v>
      </c>
      <c r="AY233" s="18" t="s">
        <v>342</v>
      </c>
      <c r="BE233" s="239">
        <f>IF(N233="základní",J233,0)</f>
        <v>0</v>
      </c>
      <c r="BF233" s="239">
        <f>IF(N233="snížená",J233,0)</f>
        <v>0</v>
      </c>
      <c r="BG233" s="239">
        <f>IF(N233="zákl. přenesená",J233,0)</f>
        <v>0</v>
      </c>
      <c r="BH233" s="239">
        <f>IF(N233="sníž. přenesená",J233,0)</f>
        <v>0</v>
      </c>
      <c r="BI233" s="239">
        <f>IF(N233="nulová",J233,0)</f>
        <v>0</v>
      </c>
      <c r="BJ233" s="18" t="s">
        <v>83</v>
      </c>
      <c r="BK233" s="239">
        <f>ROUND(I233*H233,2)</f>
        <v>0</v>
      </c>
      <c r="BL233" s="18" t="s">
        <v>360</v>
      </c>
      <c r="BM233" s="238" t="s">
        <v>5826</v>
      </c>
    </row>
    <row r="234" s="2" customFormat="1">
      <c r="A234" s="39"/>
      <c r="B234" s="40"/>
      <c r="C234" s="41"/>
      <c r="D234" s="240" t="s">
        <v>349</v>
      </c>
      <c r="E234" s="41"/>
      <c r="F234" s="241" t="s">
        <v>5827</v>
      </c>
      <c r="G234" s="41"/>
      <c r="H234" s="41"/>
      <c r="I234" s="242"/>
      <c r="J234" s="41"/>
      <c r="K234" s="41"/>
      <c r="L234" s="45"/>
      <c r="M234" s="243"/>
      <c r="N234" s="244"/>
      <c r="O234" s="92"/>
      <c r="P234" s="92"/>
      <c r="Q234" s="92"/>
      <c r="R234" s="92"/>
      <c r="S234" s="92"/>
      <c r="T234" s="93"/>
      <c r="U234" s="39"/>
      <c r="V234" s="39"/>
      <c r="W234" s="39"/>
      <c r="X234" s="39"/>
      <c r="Y234" s="39"/>
      <c r="Z234" s="39"/>
      <c r="AA234" s="39"/>
      <c r="AB234" s="39"/>
      <c r="AC234" s="39"/>
      <c r="AD234" s="39"/>
      <c r="AE234" s="39"/>
      <c r="AT234" s="18" t="s">
        <v>349</v>
      </c>
      <c r="AU234" s="18" t="s">
        <v>85</v>
      </c>
    </row>
    <row r="235" s="13" customFormat="1">
      <c r="A235" s="13"/>
      <c r="B235" s="252"/>
      <c r="C235" s="253"/>
      <c r="D235" s="240" t="s">
        <v>446</v>
      </c>
      <c r="E235" s="254" t="s">
        <v>1</v>
      </c>
      <c r="F235" s="255" t="s">
        <v>5828</v>
      </c>
      <c r="G235" s="253"/>
      <c r="H235" s="256">
        <v>1.99</v>
      </c>
      <c r="I235" s="257"/>
      <c r="J235" s="253"/>
      <c r="K235" s="253"/>
      <c r="L235" s="258"/>
      <c r="M235" s="259"/>
      <c r="N235" s="260"/>
      <c r="O235" s="260"/>
      <c r="P235" s="260"/>
      <c r="Q235" s="260"/>
      <c r="R235" s="260"/>
      <c r="S235" s="260"/>
      <c r="T235" s="261"/>
      <c r="U235" s="13"/>
      <c r="V235" s="13"/>
      <c r="W235" s="13"/>
      <c r="X235" s="13"/>
      <c r="Y235" s="13"/>
      <c r="Z235" s="13"/>
      <c r="AA235" s="13"/>
      <c r="AB235" s="13"/>
      <c r="AC235" s="13"/>
      <c r="AD235" s="13"/>
      <c r="AE235" s="13"/>
      <c r="AT235" s="262" t="s">
        <v>446</v>
      </c>
      <c r="AU235" s="262" t="s">
        <v>85</v>
      </c>
      <c r="AV235" s="13" t="s">
        <v>85</v>
      </c>
      <c r="AW235" s="13" t="s">
        <v>32</v>
      </c>
      <c r="AX235" s="13" t="s">
        <v>83</v>
      </c>
      <c r="AY235" s="262" t="s">
        <v>342</v>
      </c>
    </row>
    <row r="236" s="2" customFormat="1" ht="16.5" customHeight="1">
      <c r="A236" s="39"/>
      <c r="B236" s="40"/>
      <c r="C236" s="227" t="s">
        <v>419</v>
      </c>
      <c r="D236" s="227" t="s">
        <v>343</v>
      </c>
      <c r="E236" s="228" t="s">
        <v>5829</v>
      </c>
      <c r="F236" s="229" t="s">
        <v>5830</v>
      </c>
      <c r="G236" s="230" t="s">
        <v>562</v>
      </c>
      <c r="H236" s="231">
        <v>0.995</v>
      </c>
      <c r="I236" s="232"/>
      <c r="J236" s="233">
        <f>ROUND(I236*H236,2)</f>
        <v>0</v>
      </c>
      <c r="K236" s="229" t="s">
        <v>443</v>
      </c>
      <c r="L236" s="45"/>
      <c r="M236" s="234" t="s">
        <v>1</v>
      </c>
      <c r="N236" s="235" t="s">
        <v>41</v>
      </c>
      <c r="O236" s="92"/>
      <c r="P236" s="236">
        <f>O236*H236</f>
        <v>0</v>
      </c>
      <c r="Q236" s="236">
        <v>0</v>
      </c>
      <c r="R236" s="236">
        <f>Q236*H236</f>
        <v>0</v>
      </c>
      <c r="S236" s="236">
        <v>0</v>
      </c>
      <c r="T236" s="237">
        <f>S236*H236</f>
        <v>0</v>
      </c>
      <c r="U236" s="39"/>
      <c r="V236" s="39"/>
      <c r="W236" s="39"/>
      <c r="X236" s="39"/>
      <c r="Y236" s="39"/>
      <c r="Z236" s="39"/>
      <c r="AA236" s="39"/>
      <c r="AB236" s="39"/>
      <c r="AC236" s="39"/>
      <c r="AD236" s="39"/>
      <c r="AE236" s="39"/>
      <c r="AR236" s="238" t="s">
        <v>360</v>
      </c>
      <c r="AT236" s="238" t="s">
        <v>343</v>
      </c>
      <c r="AU236" s="238" t="s">
        <v>85</v>
      </c>
      <c r="AY236" s="18" t="s">
        <v>342</v>
      </c>
      <c r="BE236" s="239">
        <f>IF(N236="základní",J236,0)</f>
        <v>0</v>
      </c>
      <c r="BF236" s="239">
        <f>IF(N236="snížená",J236,0)</f>
        <v>0</v>
      </c>
      <c r="BG236" s="239">
        <f>IF(N236="zákl. přenesená",J236,0)</f>
        <v>0</v>
      </c>
      <c r="BH236" s="239">
        <f>IF(N236="sníž. přenesená",J236,0)</f>
        <v>0</v>
      </c>
      <c r="BI236" s="239">
        <f>IF(N236="nulová",J236,0)</f>
        <v>0</v>
      </c>
      <c r="BJ236" s="18" t="s">
        <v>83</v>
      </c>
      <c r="BK236" s="239">
        <f>ROUND(I236*H236,2)</f>
        <v>0</v>
      </c>
      <c r="BL236" s="18" t="s">
        <v>360</v>
      </c>
      <c r="BM236" s="238" t="s">
        <v>5831</v>
      </c>
    </row>
    <row r="237" s="2" customFormat="1">
      <c r="A237" s="39"/>
      <c r="B237" s="40"/>
      <c r="C237" s="41"/>
      <c r="D237" s="240" t="s">
        <v>349</v>
      </c>
      <c r="E237" s="41"/>
      <c r="F237" s="241" t="s">
        <v>5832</v>
      </c>
      <c r="G237" s="41"/>
      <c r="H237" s="41"/>
      <c r="I237" s="242"/>
      <c r="J237" s="41"/>
      <c r="K237" s="41"/>
      <c r="L237" s="45"/>
      <c r="M237" s="243"/>
      <c r="N237" s="244"/>
      <c r="O237" s="92"/>
      <c r="P237" s="92"/>
      <c r="Q237" s="92"/>
      <c r="R237" s="92"/>
      <c r="S237" s="92"/>
      <c r="T237" s="93"/>
      <c r="U237" s="39"/>
      <c r="V237" s="39"/>
      <c r="W237" s="39"/>
      <c r="X237" s="39"/>
      <c r="Y237" s="39"/>
      <c r="Z237" s="39"/>
      <c r="AA237" s="39"/>
      <c r="AB237" s="39"/>
      <c r="AC237" s="39"/>
      <c r="AD237" s="39"/>
      <c r="AE237" s="39"/>
      <c r="AT237" s="18" t="s">
        <v>349</v>
      </c>
      <c r="AU237" s="18" t="s">
        <v>85</v>
      </c>
    </row>
    <row r="238" s="13" customFormat="1">
      <c r="A238" s="13"/>
      <c r="B238" s="252"/>
      <c r="C238" s="253"/>
      <c r="D238" s="240" t="s">
        <v>446</v>
      </c>
      <c r="E238" s="254" t="s">
        <v>1</v>
      </c>
      <c r="F238" s="255" t="s">
        <v>5833</v>
      </c>
      <c r="G238" s="253"/>
      <c r="H238" s="256">
        <v>0.995</v>
      </c>
      <c r="I238" s="257"/>
      <c r="J238" s="253"/>
      <c r="K238" s="253"/>
      <c r="L238" s="258"/>
      <c r="M238" s="259"/>
      <c r="N238" s="260"/>
      <c r="O238" s="260"/>
      <c r="P238" s="260"/>
      <c r="Q238" s="260"/>
      <c r="R238" s="260"/>
      <c r="S238" s="260"/>
      <c r="T238" s="261"/>
      <c r="U238" s="13"/>
      <c r="V238" s="13"/>
      <c r="W238" s="13"/>
      <c r="X238" s="13"/>
      <c r="Y238" s="13"/>
      <c r="Z238" s="13"/>
      <c r="AA238" s="13"/>
      <c r="AB238" s="13"/>
      <c r="AC238" s="13"/>
      <c r="AD238" s="13"/>
      <c r="AE238" s="13"/>
      <c r="AT238" s="262" t="s">
        <v>446</v>
      </c>
      <c r="AU238" s="262" t="s">
        <v>85</v>
      </c>
      <c r="AV238" s="13" t="s">
        <v>85</v>
      </c>
      <c r="AW238" s="13" t="s">
        <v>32</v>
      </c>
      <c r="AX238" s="13" t="s">
        <v>83</v>
      </c>
      <c r="AY238" s="262" t="s">
        <v>342</v>
      </c>
    </row>
    <row r="239" s="2" customFormat="1" ht="21.75" customHeight="1">
      <c r="A239" s="39"/>
      <c r="B239" s="40"/>
      <c r="C239" s="227" t="s">
        <v>423</v>
      </c>
      <c r="D239" s="227" t="s">
        <v>343</v>
      </c>
      <c r="E239" s="228" t="s">
        <v>2697</v>
      </c>
      <c r="F239" s="229" t="s">
        <v>2698</v>
      </c>
      <c r="G239" s="230" t="s">
        <v>562</v>
      </c>
      <c r="H239" s="231">
        <v>445.13299999999998</v>
      </c>
      <c r="I239" s="232"/>
      <c r="J239" s="233">
        <f>ROUND(I239*H239,2)</f>
        <v>0</v>
      </c>
      <c r="K239" s="229" t="s">
        <v>443</v>
      </c>
      <c r="L239" s="45"/>
      <c r="M239" s="234" t="s">
        <v>1</v>
      </c>
      <c r="N239" s="235" t="s">
        <v>41</v>
      </c>
      <c r="O239" s="92"/>
      <c r="P239" s="236">
        <f>O239*H239</f>
        <v>0</v>
      </c>
      <c r="Q239" s="236">
        <v>0</v>
      </c>
      <c r="R239" s="236">
        <f>Q239*H239</f>
        <v>0</v>
      </c>
      <c r="S239" s="236">
        <v>0</v>
      </c>
      <c r="T239" s="237">
        <f>S239*H239</f>
        <v>0</v>
      </c>
      <c r="U239" s="39"/>
      <c r="V239" s="39"/>
      <c r="W239" s="39"/>
      <c r="X239" s="39"/>
      <c r="Y239" s="39"/>
      <c r="Z239" s="39"/>
      <c r="AA239" s="39"/>
      <c r="AB239" s="39"/>
      <c r="AC239" s="39"/>
      <c r="AD239" s="39"/>
      <c r="AE239" s="39"/>
      <c r="AR239" s="238" t="s">
        <v>360</v>
      </c>
      <c r="AT239" s="238" t="s">
        <v>343</v>
      </c>
      <c r="AU239" s="238" t="s">
        <v>85</v>
      </c>
      <c r="AY239" s="18" t="s">
        <v>342</v>
      </c>
      <c r="BE239" s="239">
        <f>IF(N239="základní",J239,0)</f>
        <v>0</v>
      </c>
      <c r="BF239" s="239">
        <f>IF(N239="snížená",J239,0)</f>
        <v>0</v>
      </c>
      <c r="BG239" s="239">
        <f>IF(N239="zákl. přenesená",J239,0)</f>
        <v>0</v>
      </c>
      <c r="BH239" s="239">
        <f>IF(N239="sníž. přenesená",J239,0)</f>
        <v>0</v>
      </c>
      <c r="BI239" s="239">
        <f>IF(N239="nulová",J239,0)</f>
        <v>0</v>
      </c>
      <c r="BJ239" s="18" t="s">
        <v>83</v>
      </c>
      <c r="BK239" s="239">
        <f>ROUND(I239*H239,2)</f>
        <v>0</v>
      </c>
      <c r="BL239" s="18" t="s">
        <v>360</v>
      </c>
      <c r="BM239" s="238" t="s">
        <v>5834</v>
      </c>
    </row>
    <row r="240" s="2" customFormat="1">
      <c r="A240" s="39"/>
      <c r="B240" s="40"/>
      <c r="C240" s="41"/>
      <c r="D240" s="240" t="s">
        <v>349</v>
      </c>
      <c r="E240" s="41"/>
      <c r="F240" s="241" t="s">
        <v>2700</v>
      </c>
      <c r="G240" s="41"/>
      <c r="H240" s="41"/>
      <c r="I240" s="242"/>
      <c r="J240" s="41"/>
      <c r="K240" s="41"/>
      <c r="L240" s="45"/>
      <c r="M240" s="243"/>
      <c r="N240" s="244"/>
      <c r="O240" s="92"/>
      <c r="P240" s="92"/>
      <c r="Q240" s="92"/>
      <c r="R240" s="92"/>
      <c r="S240" s="92"/>
      <c r="T240" s="93"/>
      <c r="U240" s="39"/>
      <c r="V240" s="39"/>
      <c r="W240" s="39"/>
      <c r="X240" s="39"/>
      <c r="Y240" s="39"/>
      <c r="Z240" s="39"/>
      <c r="AA240" s="39"/>
      <c r="AB240" s="39"/>
      <c r="AC240" s="39"/>
      <c r="AD240" s="39"/>
      <c r="AE240" s="39"/>
      <c r="AT240" s="18" t="s">
        <v>349</v>
      </c>
      <c r="AU240" s="18" t="s">
        <v>85</v>
      </c>
    </row>
    <row r="241" s="14" customFormat="1">
      <c r="A241" s="14"/>
      <c r="B241" s="263"/>
      <c r="C241" s="264"/>
      <c r="D241" s="240" t="s">
        <v>446</v>
      </c>
      <c r="E241" s="265" t="s">
        <v>1</v>
      </c>
      <c r="F241" s="266" t="s">
        <v>5835</v>
      </c>
      <c r="G241" s="264"/>
      <c r="H241" s="265" t="s">
        <v>1</v>
      </c>
      <c r="I241" s="267"/>
      <c r="J241" s="264"/>
      <c r="K241" s="264"/>
      <c r="L241" s="268"/>
      <c r="M241" s="269"/>
      <c r="N241" s="270"/>
      <c r="O241" s="270"/>
      <c r="P241" s="270"/>
      <c r="Q241" s="270"/>
      <c r="R241" s="270"/>
      <c r="S241" s="270"/>
      <c r="T241" s="271"/>
      <c r="U241" s="14"/>
      <c r="V241" s="14"/>
      <c r="W241" s="14"/>
      <c r="X241" s="14"/>
      <c r="Y241" s="14"/>
      <c r="Z241" s="14"/>
      <c r="AA241" s="14"/>
      <c r="AB241" s="14"/>
      <c r="AC241" s="14"/>
      <c r="AD241" s="14"/>
      <c r="AE241" s="14"/>
      <c r="AT241" s="272" t="s">
        <v>446</v>
      </c>
      <c r="AU241" s="272" t="s">
        <v>85</v>
      </c>
      <c r="AV241" s="14" t="s">
        <v>83</v>
      </c>
      <c r="AW241" s="14" t="s">
        <v>32</v>
      </c>
      <c r="AX241" s="14" t="s">
        <v>76</v>
      </c>
      <c r="AY241" s="272" t="s">
        <v>342</v>
      </c>
    </row>
    <row r="242" s="13" customFormat="1">
      <c r="A242" s="13"/>
      <c r="B242" s="252"/>
      <c r="C242" s="253"/>
      <c r="D242" s="240" t="s">
        <v>446</v>
      </c>
      <c r="E242" s="254" t="s">
        <v>1</v>
      </c>
      <c r="F242" s="255" t="s">
        <v>5836</v>
      </c>
      <c r="G242" s="253"/>
      <c r="H242" s="256">
        <v>3.3100000000000001</v>
      </c>
      <c r="I242" s="257"/>
      <c r="J242" s="253"/>
      <c r="K242" s="253"/>
      <c r="L242" s="258"/>
      <c r="M242" s="259"/>
      <c r="N242" s="260"/>
      <c r="O242" s="260"/>
      <c r="P242" s="260"/>
      <c r="Q242" s="260"/>
      <c r="R242" s="260"/>
      <c r="S242" s="260"/>
      <c r="T242" s="261"/>
      <c r="U242" s="13"/>
      <c r="V242" s="13"/>
      <c r="W242" s="13"/>
      <c r="X242" s="13"/>
      <c r="Y242" s="13"/>
      <c r="Z242" s="13"/>
      <c r="AA242" s="13"/>
      <c r="AB242" s="13"/>
      <c r="AC242" s="13"/>
      <c r="AD242" s="13"/>
      <c r="AE242" s="13"/>
      <c r="AT242" s="262" t="s">
        <v>446</v>
      </c>
      <c r="AU242" s="262" t="s">
        <v>85</v>
      </c>
      <c r="AV242" s="13" t="s">
        <v>85</v>
      </c>
      <c r="AW242" s="13" t="s">
        <v>32</v>
      </c>
      <c r="AX242" s="13" t="s">
        <v>76</v>
      </c>
      <c r="AY242" s="262" t="s">
        <v>342</v>
      </c>
    </row>
    <row r="243" s="13" customFormat="1">
      <c r="A243" s="13"/>
      <c r="B243" s="252"/>
      <c r="C243" s="253"/>
      <c r="D243" s="240" t="s">
        <v>446</v>
      </c>
      <c r="E243" s="254" t="s">
        <v>1</v>
      </c>
      <c r="F243" s="255" t="s">
        <v>5837</v>
      </c>
      <c r="G243" s="253"/>
      <c r="H243" s="256">
        <v>82.793000000000006</v>
      </c>
      <c r="I243" s="257"/>
      <c r="J243" s="253"/>
      <c r="K243" s="253"/>
      <c r="L243" s="258"/>
      <c r="M243" s="259"/>
      <c r="N243" s="260"/>
      <c r="O243" s="260"/>
      <c r="P243" s="260"/>
      <c r="Q243" s="260"/>
      <c r="R243" s="260"/>
      <c r="S243" s="260"/>
      <c r="T243" s="261"/>
      <c r="U243" s="13"/>
      <c r="V243" s="13"/>
      <c r="W243" s="13"/>
      <c r="X243" s="13"/>
      <c r="Y243" s="13"/>
      <c r="Z243" s="13"/>
      <c r="AA243" s="13"/>
      <c r="AB243" s="13"/>
      <c r="AC243" s="13"/>
      <c r="AD243" s="13"/>
      <c r="AE243" s="13"/>
      <c r="AT243" s="262" t="s">
        <v>446</v>
      </c>
      <c r="AU243" s="262" t="s">
        <v>85</v>
      </c>
      <c r="AV243" s="13" t="s">
        <v>85</v>
      </c>
      <c r="AW243" s="13" t="s">
        <v>32</v>
      </c>
      <c r="AX243" s="13" t="s">
        <v>76</v>
      </c>
      <c r="AY243" s="262" t="s">
        <v>342</v>
      </c>
    </row>
    <row r="244" s="13" customFormat="1">
      <c r="A244" s="13"/>
      <c r="B244" s="252"/>
      <c r="C244" s="253"/>
      <c r="D244" s="240" t="s">
        <v>446</v>
      </c>
      <c r="E244" s="254" t="s">
        <v>1</v>
      </c>
      <c r="F244" s="255" t="s">
        <v>5838</v>
      </c>
      <c r="G244" s="253"/>
      <c r="H244" s="256">
        <v>104.125</v>
      </c>
      <c r="I244" s="257"/>
      <c r="J244" s="253"/>
      <c r="K244" s="253"/>
      <c r="L244" s="258"/>
      <c r="M244" s="259"/>
      <c r="N244" s="260"/>
      <c r="O244" s="260"/>
      <c r="P244" s="260"/>
      <c r="Q244" s="260"/>
      <c r="R244" s="260"/>
      <c r="S244" s="260"/>
      <c r="T244" s="261"/>
      <c r="U244" s="13"/>
      <c r="V244" s="13"/>
      <c r="W244" s="13"/>
      <c r="X244" s="13"/>
      <c r="Y244" s="13"/>
      <c r="Z244" s="13"/>
      <c r="AA244" s="13"/>
      <c r="AB244" s="13"/>
      <c r="AC244" s="13"/>
      <c r="AD244" s="13"/>
      <c r="AE244" s="13"/>
      <c r="AT244" s="262" t="s">
        <v>446</v>
      </c>
      <c r="AU244" s="262" t="s">
        <v>85</v>
      </c>
      <c r="AV244" s="13" t="s">
        <v>85</v>
      </c>
      <c r="AW244" s="13" t="s">
        <v>32</v>
      </c>
      <c r="AX244" s="13" t="s">
        <v>76</v>
      </c>
      <c r="AY244" s="262" t="s">
        <v>342</v>
      </c>
    </row>
    <row r="245" s="13" customFormat="1">
      <c r="A245" s="13"/>
      <c r="B245" s="252"/>
      <c r="C245" s="253"/>
      <c r="D245" s="240" t="s">
        <v>446</v>
      </c>
      <c r="E245" s="254" t="s">
        <v>1</v>
      </c>
      <c r="F245" s="255" t="s">
        <v>5839</v>
      </c>
      <c r="G245" s="253"/>
      <c r="H245" s="256">
        <v>147.77600000000001</v>
      </c>
      <c r="I245" s="257"/>
      <c r="J245" s="253"/>
      <c r="K245" s="253"/>
      <c r="L245" s="258"/>
      <c r="M245" s="259"/>
      <c r="N245" s="260"/>
      <c r="O245" s="260"/>
      <c r="P245" s="260"/>
      <c r="Q245" s="260"/>
      <c r="R245" s="260"/>
      <c r="S245" s="260"/>
      <c r="T245" s="261"/>
      <c r="U245" s="13"/>
      <c r="V245" s="13"/>
      <c r="W245" s="13"/>
      <c r="X245" s="13"/>
      <c r="Y245" s="13"/>
      <c r="Z245" s="13"/>
      <c r="AA245" s="13"/>
      <c r="AB245" s="13"/>
      <c r="AC245" s="13"/>
      <c r="AD245" s="13"/>
      <c r="AE245" s="13"/>
      <c r="AT245" s="262" t="s">
        <v>446</v>
      </c>
      <c r="AU245" s="262" t="s">
        <v>85</v>
      </c>
      <c r="AV245" s="13" t="s">
        <v>85</v>
      </c>
      <c r="AW245" s="13" t="s">
        <v>32</v>
      </c>
      <c r="AX245" s="13" t="s">
        <v>76</v>
      </c>
      <c r="AY245" s="262" t="s">
        <v>342</v>
      </c>
    </row>
    <row r="246" s="13" customFormat="1">
      <c r="A246" s="13"/>
      <c r="B246" s="252"/>
      <c r="C246" s="253"/>
      <c r="D246" s="240" t="s">
        <v>446</v>
      </c>
      <c r="E246" s="254" t="s">
        <v>1</v>
      </c>
      <c r="F246" s="255" t="s">
        <v>5840</v>
      </c>
      <c r="G246" s="253"/>
      <c r="H246" s="256">
        <v>42.734999999999999</v>
      </c>
      <c r="I246" s="257"/>
      <c r="J246" s="253"/>
      <c r="K246" s="253"/>
      <c r="L246" s="258"/>
      <c r="M246" s="259"/>
      <c r="N246" s="260"/>
      <c r="O246" s="260"/>
      <c r="P246" s="260"/>
      <c r="Q246" s="260"/>
      <c r="R246" s="260"/>
      <c r="S246" s="260"/>
      <c r="T246" s="261"/>
      <c r="U246" s="13"/>
      <c r="V246" s="13"/>
      <c r="W246" s="13"/>
      <c r="X246" s="13"/>
      <c r="Y246" s="13"/>
      <c r="Z246" s="13"/>
      <c r="AA246" s="13"/>
      <c r="AB246" s="13"/>
      <c r="AC246" s="13"/>
      <c r="AD246" s="13"/>
      <c r="AE246" s="13"/>
      <c r="AT246" s="262" t="s">
        <v>446</v>
      </c>
      <c r="AU246" s="262" t="s">
        <v>85</v>
      </c>
      <c r="AV246" s="13" t="s">
        <v>85</v>
      </c>
      <c r="AW246" s="13" t="s">
        <v>32</v>
      </c>
      <c r="AX246" s="13" t="s">
        <v>76</v>
      </c>
      <c r="AY246" s="262" t="s">
        <v>342</v>
      </c>
    </row>
    <row r="247" s="13" customFormat="1">
      <c r="A247" s="13"/>
      <c r="B247" s="252"/>
      <c r="C247" s="253"/>
      <c r="D247" s="240" t="s">
        <v>446</v>
      </c>
      <c r="E247" s="254" t="s">
        <v>1</v>
      </c>
      <c r="F247" s="255" t="s">
        <v>5841</v>
      </c>
      <c r="G247" s="253"/>
      <c r="H247" s="256">
        <v>46.904000000000003</v>
      </c>
      <c r="I247" s="257"/>
      <c r="J247" s="253"/>
      <c r="K247" s="253"/>
      <c r="L247" s="258"/>
      <c r="M247" s="259"/>
      <c r="N247" s="260"/>
      <c r="O247" s="260"/>
      <c r="P247" s="260"/>
      <c r="Q247" s="260"/>
      <c r="R247" s="260"/>
      <c r="S247" s="260"/>
      <c r="T247" s="261"/>
      <c r="U247" s="13"/>
      <c r="V247" s="13"/>
      <c r="W247" s="13"/>
      <c r="X247" s="13"/>
      <c r="Y247" s="13"/>
      <c r="Z247" s="13"/>
      <c r="AA247" s="13"/>
      <c r="AB247" s="13"/>
      <c r="AC247" s="13"/>
      <c r="AD247" s="13"/>
      <c r="AE247" s="13"/>
      <c r="AT247" s="262" t="s">
        <v>446</v>
      </c>
      <c r="AU247" s="262" t="s">
        <v>85</v>
      </c>
      <c r="AV247" s="13" t="s">
        <v>85</v>
      </c>
      <c r="AW247" s="13" t="s">
        <v>32</v>
      </c>
      <c r="AX247" s="13" t="s">
        <v>76</v>
      </c>
      <c r="AY247" s="262" t="s">
        <v>342</v>
      </c>
    </row>
    <row r="248" s="13" customFormat="1">
      <c r="A248" s="13"/>
      <c r="B248" s="252"/>
      <c r="C248" s="253"/>
      <c r="D248" s="240" t="s">
        <v>446</v>
      </c>
      <c r="E248" s="254" t="s">
        <v>1</v>
      </c>
      <c r="F248" s="255" t="s">
        <v>5842</v>
      </c>
      <c r="G248" s="253"/>
      <c r="H248" s="256">
        <v>77.587999999999994</v>
      </c>
      <c r="I248" s="257"/>
      <c r="J248" s="253"/>
      <c r="K248" s="253"/>
      <c r="L248" s="258"/>
      <c r="M248" s="259"/>
      <c r="N248" s="260"/>
      <c r="O248" s="260"/>
      <c r="P248" s="260"/>
      <c r="Q248" s="260"/>
      <c r="R248" s="260"/>
      <c r="S248" s="260"/>
      <c r="T248" s="261"/>
      <c r="U248" s="13"/>
      <c r="V248" s="13"/>
      <c r="W248" s="13"/>
      <c r="X248" s="13"/>
      <c r="Y248" s="13"/>
      <c r="Z248" s="13"/>
      <c r="AA248" s="13"/>
      <c r="AB248" s="13"/>
      <c r="AC248" s="13"/>
      <c r="AD248" s="13"/>
      <c r="AE248" s="13"/>
      <c r="AT248" s="262" t="s">
        <v>446</v>
      </c>
      <c r="AU248" s="262" t="s">
        <v>85</v>
      </c>
      <c r="AV248" s="13" t="s">
        <v>85</v>
      </c>
      <c r="AW248" s="13" t="s">
        <v>32</v>
      </c>
      <c r="AX248" s="13" t="s">
        <v>76</v>
      </c>
      <c r="AY248" s="262" t="s">
        <v>342</v>
      </c>
    </row>
    <row r="249" s="13" customFormat="1">
      <c r="A249" s="13"/>
      <c r="B249" s="252"/>
      <c r="C249" s="253"/>
      <c r="D249" s="240" t="s">
        <v>446</v>
      </c>
      <c r="E249" s="254" t="s">
        <v>1</v>
      </c>
      <c r="F249" s="255" t="s">
        <v>5843</v>
      </c>
      <c r="G249" s="253"/>
      <c r="H249" s="256">
        <v>40.936999999999998</v>
      </c>
      <c r="I249" s="257"/>
      <c r="J249" s="253"/>
      <c r="K249" s="253"/>
      <c r="L249" s="258"/>
      <c r="M249" s="259"/>
      <c r="N249" s="260"/>
      <c r="O249" s="260"/>
      <c r="P249" s="260"/>
      <c r="Q249" s="260"/>
      <c r="R249" s="260"/>
      <c r="S249" s="260"/>
      <c r="T249" s="261"/>
      <c r="U249" s="13"/>
      <c r="V249" s="13"/>
      <c r="W249" s="13"/>
      <c r="X249" s="13"/>
      <c r="Y249" s="13"/>
      <c r="Z249" s="13"/>
      <c r="AA249" s="13"/>
      <c r="AB249" s="13"/>
      <c r="AC249" s="13"/>
      <c r="AD249" s="13"/>
      <c r="AE249" s="13"/>
      <c r="AT249" s="262" t="s">
        <v>446</v>
      </c>
      <c r="AU249" s="262" t="s">
        <v>85</v>
      </c>
      <c r="AV249" s="13" t="s">
        <v>85</v>
      </c>
      <c r="AW249" s="13" t="s">
        <v>32</v>
      </c>
      <c r="AX249" s="13" t="s">
        <v>76</v>
      </c>
      <c r="AY249" s="262" t="s">
        <v>342</v>
      </c>
    </row>
    <row r="250" s="13" customFormat="1">
      <c r="A250" s="13"/>
      <c r="B250" s="252"/>
      <c r="C250" s="253"/>
      <c r="D250" s="240" t="s">
        <v>446</v>
      </c>
      <c r="E250" s="254" t="s">
        <v>1</v>
      </c>
      <c r="F250" s="255" t="s">
        <v>5844</v>
      </c>
      <c r="G250" s="253"/>
      <c r="H250" s="256">
        <v>125.57899999999999</v>
      </c>
      <c r="I250" s="257"/>
      <c r="J250" s="253"/>
      <c r="K250" s="253"/>
      <c r="L250" s="258"/>
      <c r="M250" s="259"/>
      <c r="N250" s="260"/>
      <c r="O250" s="260"/>
      <c r="P250" s="260"/>
      <c r="Q250" s="260"/>
      <c r="R250" s="260"/>
      <c r="S250" s="260"/>
      <c r="T250" s="261"/>
      <c r="U250" s="13"/>
      <c r="V250" s="13"/>
      <c r="W250" s="13"/>
      <c r="X250" s="13"/>
      <c r="Y250" s="13"/>
      <c r="Z250" s="13"/>
      <c r="AA250" s="13"/>
      <c r="AB250" s="13"/>
      <c r="AC250" s="13"/>
      <c r="AD250" s="13"/>
      <c r="AE250" s="13"/>
      <c r="AT250" s="262" t="s">
        <v>446</v>
      </c>
      <c r="AU250" s="262" t="s">
        <v>85</v>
      </c>
      <c r="AV250" s="13" t="s">
        <v>85</v>
      </c>
      <c r="AW250" s="13" t="s">
        <v>32</v>
      </c>
      <c r="AX250" s="13" t="s">
        <v>76</v>
      </c>
      <c r="AY250" s="262" t="s">
        <v>342</v>
      </c>
    </row>
    <row r="251" s="13" customFormat="1">
      <c r="A251" s="13"/>
      <c r="B251" s="252"/>
      <c r="C251" s="253"/>
      <c r="D251" s="240" t="s">
        <v>446</v>
      </c>
      <c r="E251" s="254" t="s">
        <v>1</v>
      </c>
      <c r="F251" s="255" t="s">
        <v>5845</v>
      </c>
      <c r="G251" s="253"/>
      <c r="H251" s="256">
        <v>50.765999999999998</v>
      </c>
      <c r="I251" s="257"/>
      <c r="J251" s="253"/>
      <c r="K251" s="253"/>
      <c r="L251" s="258"/>
      <c r="M251" s="259"/>
      <c r="N251" s="260"/>
      <c r="O251" s="260"/>
      <c r="P251" s="260"/>
      <c r="Q251" s="260"/>
      <c r="R251" s="260"/>
      <c r="S251" s="260"/>
      <c r="T251" s="261"/>
      <c r="U251" s="13"/>
      <c r="V251" s="13"/>
      <c r="W251" s="13"/>
      <c r="X251" s="13"/>
      <c r="Y251" s="13"/>
      <c r="Z251" s="13"/>
      <c r="AA251" s="13"/>
      <c r="AB251" s="13"/>
      <c r="AC251" s="13"/>
      <c r="AD251" s="13"/>
      <c r="AE251" s="13"/>
      <c r="AT251" s="262" t="s">
        <v>446</v>
      </c>
      <c r="AU251" s="262" t="s">
        <v>85</v>
      </c>
      <c r="AV251" s="13" t="s">
        <v>85</v>
      </c>
      <c r="AW251" s="13" t="s">
        <v>32</v>
      </c>
      <c r="AX251" s="13" t="s">
        <v>76</v>
      </c>
      <c r="AY251" s="262" t="s">
        <v>342</v>
      </c>
    </row>
    <row r="252" s="13" customFormat="1">
      <c r="A252" s="13"/>
      <c r="B252" s="252"/>
      <c r="C252" s="253"/>
      <c r="D252" s="240" t="s">
        <v>446</v>
      </c>
      <c r="E252" s="254" t="s">
        <v>1</v>
      </c>
      <c r="F252" s="255" t="s">
        <v>5846</v>
      </c>
      <c r="G252" s="253"/>
      <c r="H252" s="256">
        <v>77.622</v>
      </c>
      <c r="I252" s="257"/>
      <c r="J252" s="253"/>
      <c r="K252" s="253"/>
      <c r="L252" s="258"/>
      <c r="M252" s="259"/>
      <c r="N252" s="260"/>
      <c r="O252" s="260"/>
      <c r="P252" s="260"/>
      <c r="Q252" s="260"/>
      <c r="R252" s="260"/>
      <c r="S252" s="260"/>
      <c r="T252" s="261"/>
      <c r="U252" s="13"/>
      <c r="V252" s="13"/>
      <c r="W252" s="13"/>
      <c r="X252" s="13"/>
      <c r="Y252" s="13"/>
      <c r="Z252" s="13"/>
      <c r="AA252" s="13"/>
      <c r="AB252" s="13"/>
      <c r="AC252" s="13"/>
      <c r="AD252" s="13"/>
      <c r="AE252" s="13"/>
      <c r="AT252" s="262" t="s">
        <v>446</v>
      </c>
      <c r="AU252" s="262" t="s">
        <v>85</v>
      </c>
      <c r="AV252" s="13" t="s">
        <v>85</v>
      </c>
      <c r="AW252" s="13" t="s">
        <v>32</v>
      </c>
      <c r="AX252" s="13" t="s">
        <v>76</v>
      </c>
      <c r="AY252" s="262" t="s">
        <v>342</v>
      </c>
    </row>
    <row r="253" s="13" customFormat="1">
      <c r="A253" s="13"/>
      <c r="B253" s="252"/>
      <c r="C253" s="253"/>
      <c r="D253" s="240" t="s">
        <v>446</v>
      </c>
      <c r="E253" s="254" t="s">
        <v>1</v>
      </c>
      <c r="F253" s="255" t="s">
        <v>5847</v>
      </c>
      <c r="G253" s="253"/>
      <c r="H253" s="256">
        <v>90.944999999999993</v>
      </c>
      <c r="I253" s="257"/>
      <c r="J253" s="253"/>
      <c r="K253" s="253"/>
      <c r="L253" s="258"/>
      <c r="M253" s="259"/>
      <c r="N253" s="260"/>
      <c r="O253" s="260"/>
      <c r="P253" s="260"/>
      <c r="Q253" s="260"/>
      <c r="R253" s="260"/>
      <c r="S253" s="260"/>
      <c r="T253" s="261"/>
      <c r="U253" s="13"/>
      <c r="V253" s="13"/>
      <c r="W253" s="13"/>
      <c r="X253" s="13"/>
      <c r="Y253" s="13"/>
      <c r="Z253" s="13"/>
      <c r="AA253" s="13"/>
      <c r="AB253" s="13"/>
      <c r="AC253" s="13"/>
      <c r="AD253" s="13"/>
      <c r="AE253" s="13"/>
      <c r="AT253" s="262" t="s">
        <v>446</v>
      </c>
      <c r="AU253" s="262" t="s">
        <v>85</v>
      </c>
      <c r="AV253" s="13" t="s">
        <v>85</v>
      </c>
      <c r="AW253" s="13" t="s">
        <v>32</v>
      </c>
      <c r="AX253" s="13" t="s">
        <v>76</v>
      </c>
      <c r="AY253" s="262" t="s">
        <v>342</v>
      </c>
    </row>
    <row r="254" s="13" customFormat="1">
      <c r="A254" s="13"/>
      <c r="B254" s="252"/>
      <c r="C254" s="253"/>
      <c r="D254" s="240" t="s">
        <v>446</v>
      </c>
      <c r="E254" s="254" t="s">
        <v>1</v>
      </c>
      <c r="F254" s="255" t="s">
        <v>5848</v>
      </c>
      <c r="G254" s="253"/>
      <c r="H254" s="256">
        <v>31.699000000000002</v>
      </c>
      <c r="I254" s="257"/>
      <c r="J254" s="253"/>
      <c r="K254" s="253"/>
      <c r="L254" s="258"/>
      <c r="M254" s="259"/>
      <c r="N254" s="260"/>
      <c r="O254" s="260"/>
      <c r="P254" s="260"/>
      <c r="Q254" s="260"/>
      <c r="R254" s="260"/>
      <c r="S254" s="260"/>
      <c r="T254" s="261"/>
      <c r="U254" s="13"/>
      <c r="V254" s="13"/>
      <c r="W254" s="13"/>
      <c r="X254" s="13"/>
      <c r="Y254" s="13"/>
      <c r="Z254" s="13"/>
      <c r="AA254" s="13"/>
      <c r="AB254" s="13"/>
      <c r="AC254" s="13"/>
      <c r="AD254" s="13"/>
      <c r="AE254" s="13"/>
      <c r="AT254" s="262" t="s">
        <v>446</v>
      </c>
      <c r="AU254" s="262" t="s">
        <v>85</v>
      </c>
      <c r="AV254" s="13" t="s">
        <v>85</v>
      </c>
      <c r="AW254" s="13" t="s">
        <v>32</v>
      </c>
      <c r="AX254" s="13" t="s">
        <v>76</v>
      </c>
      <c r="AY254" s="262" t="s">
        <v>342</v>
      </c>
    </row>
    <row r="255" s="13" customFormat="1">
      <c r="A255" s="13"/>
      <c r="B255" s="252"/>
      <c r="C255" s="253"/>
      <c r="D255" s="240" t="s">
        <v>446</v>
      </c>
      <c r="E255" s="254" t="s">
        <v>1</v>
      </c>
      <c r="F255" s="255" t="s">
        <v>5849</v>
      </c>
      <c r="G255" s="253"/>
      <c r="H255" s="256">
        <v>41.072000000000003</v>
      </c>
      <c r="I255" s="257"/>
      <c r="J255" s="253"/>
      <c r="K255" s="253"/>
      <c r="L255" s="258"/>
      <c r="M255" s="259"/>
      <c r="N255" s="260"/>
      <c r="O255" s="260"/>
      <c r="P255" s="260"/>
      <c r="Q255" s="260"/>
      <c r="R255" s="260"/>
      <c r="S255" s="260"/>
      <c r="T255" s="261"/>
      <c r="U255" s="13"/>
      <c r="V255" s="13"/>
      <c r="W255" s="13"/>
      <c r="X255" s="13"/>
      <c r="Y255" s="13"/>
      <c r="Z255" s="13"/>
      <c r="AA255" s="13"/>
      <c r="AB255" s="13"/>
      <c r="AC255" s="13"/>
      <c r="AD255" s="13"/>
      <c r="AE255" s="13"/>
      <c r="AT255" s="262" t="s">
        <v>446</v>
      </c>
      <c r="AU255" s="262" t="s">
        <v>85</v>
      </c>
      <c r="AV255" s="13" t="s">
        <v>85</v>
      </c>
      <c r="AW255" s="13" t="s">
        <v>32</v>
      </c>
      <c r="AX255" s="13" t="s">
        <v>76</v>
      </c>
      <c r="AY255" s="262" t="s">
        <v>342</v>
      </c>
    </row>
    <row r="256" s="15" customFormat="1">
      <c r="A256" s="15"/>
      <c r="B256" s="273"/>
      <c r="C256" s="274"/>
      <c r="D256" s="240" t="s">
        <v>446</v>
      </c>
      <c r="E256" s="275" t="s">
        <v>1</v>
      </c>
      <c r="F256" s="276" t="s">
        <v>492</v>
      </c>
      <c r="G256" s="274"/>
      <c r="H256" s="277">
        <v>963.851</v>
      </c>
      <c r="I256" s="278"/>
      <c r="J256" s="274"/>
      <c r="K256" s="274"/>
      <c r="L256" s="279"/>
      <c r="M256" s="280"/>
      <c r="N256" s="281"/>
      <c r="O256" s="281"/>
      <c r="P256" s="281"/>
      <c r="Q256" s="281"/>
      <c r="R256" s="281"/>
      <c r="S256" s="281"/>
      <c r="T256" s="282"/>
      <c r="U256" s="15"/>
      <c r="V256" s="15"/>
      <c r="W256" s="15"/>
      <c r="X256" s="15"/>
      <c r="Y256" s="15"/>
      <c r="Z256" s="15"/>
      <c r="AA256" s="15"/>
      <c r="AB256" s="15"/>
      <c r="AC256" s="15"/>
      <c r="AD256" s="15"/>
      <c r="AE256" s="15"/>
      <c r="AT256" s="283" t="s">
        <v>446</v>
      </c>
      <c r="AU256" s="283" t="s">
        <v>85</v>
      </c>
      <c r="AV256" s="15" t="s">
        <v>92</v>
      </c>
      <c r="AW256" s="15" t="s">
        <v>32</v>
      </c>
      <c r="AX256" s="15" t="s">
        <v>76</v>
      </c>
      <c r="AY256" s="283" t="s">
        <v>342</v>
      </c>
    </row>
    <row r="257" s="13" customFormat="1">
      <c r="A257" s="13"/>
      <c r="B257" s="252"/>
      <c r="C257" s="253"/>
      <c r="D257" s="240" t="s">
        <v>446</v>
      </c>
      <c r="E257" s="254" t="s">
        <v>1</v>
      </c>
      <c r="F257" s="255" t="s">
        <v>5850</v>
      </c>
      <c r="G257" s="253"/>
      <c r="H257" s="256">
        <v>43.316000000000002</v>
      </c>
      <c r="I257" s="257"/>
      <c r="J257" s="253"/>
      <c r="K257" s="253"/>
      <c r="L257" s="258"/>
      <c r="M257" s="259"/>
      <c r="N257" s="260"/>
      <c r="O257" s="260"/>
      <c r="P257" s="260"/>
      <c r="Q257" s="260"/>
      <c r="R257" s="260"/>
      <c r="S257" s="260"/>
      <c r="T257" s="261"/>
      <c r="U257" s="13"/>
      <c r="V257" s="13"/>
      <c r="W257" s="13"/>
      <c r="X257" s="13"/>
      <c r="Y257" s="13"/>
      <c r="Z257" s="13"/>
      <c r="AA257" s="13"/>
      <c r="AB257" s="13"/>
      <c r="AC257" s="13"/>
      <c r="AD257" s="13"/>
      <c r="AE257" s="13"/>
      <c r="AT257" s="262" t="s">
        <v>446</v>
      </c>
      <c r="AU257" s="262" t="s">
        <v>85</v>
      </c>
      <c r="AV257" s="13" t="s">
        <v>85</v>
      </c>
      <c r="AW257" s="13" t="s">
        <v>32</v>
      </c>
      <c r="AX257" s="13" t="s">
        <v>76</v>
      </c>
      <c r="AY257" s="262" t="s">
        <v>342</v>
      </c>
    </row>
    <row r="258" s="13" customFormat="1">
      <c r="A258" s="13"/>
      <c r="B258" s="252"/>
      <c r="C258" s="253"/>
      <c r="D258" s="240" t="s">
        <v>446</v>
      </c>
      <c r="E258" s="254" t="s">
        <v>1</v>
      </c>
      <c r="F258" s="255" t="s">
        <v>5851</v>
      </c>
      <c r="G258" s="253"/>
      <c r="H258" s="256">
        <v>54.880000000000003</v>
      </c>
      <c r="I258" s="257"/>
      <c r="J258" s="253"/>
      <c r="K258" s="253"/>
      <c r="L258" s="258"/>
      <c r="M258" s="259"/>
      <c r="N258" s="260"/>
      <c r="O258" s="260"/>
      <c r="P258" s="260"/>
      <c r="Q258" s="260"/>
      <c r="R258" s="260"/>
      <c r="S258" s="260"/>
      <c r="T258" s="261"/>
      <c r="U258" s="13"/>
      <c r="V258" s="13"/>
      <c r="W258" s="13"/>
      <c r="X258" s="13"/>
      <c r="Y258" s="13"/>
      <c r="Z258" s="13"/>
      <c r="AA258" s="13"/>
      <c r="AB258" s="13"/>
      <c r="AC258" s="13"/>
      <c r="AD258" s="13"/>
      <c r="AE258" s="13"/>
      <c r="AT258" s="262" t="s">
        <v>446</v>
      </c>
      <c r="AU258" s="262" t="s">
        <v>85</v>
      </c>
      <c r="AV258" s="13" t="s">
        <v>85</v>
      </c>
      <c r="AW258" s="13" t="s">
        <v>32</v>
      </c>
      <c r="AX258" s="13" t="s">
        <v>76</v>
      </c>
      <c r="AY258" s="262" t="s">
        <v>342</v>
      </c>
    </row>
    <row r="259" s="13" customFormat="1">
      <c r="A259" s="13"/>
      <c r="B259" s="252"/>
      <c r="C259" s="253"/>
      <c r="D259" s="240" t="s">
        <v>446</v>
      </c>
      <c r="E259" s="254" t="s">
        <v>1</v>
      </c>
      <c r="F259" s="255" t="s">
        <v>5852</v>
      </c>
      <c r="G259" s="253"/>
      <c r="H259" s="256">
        <v>26.655999999999999</v>
      </c>
      <c r="I259" s="257"/>
      <c r="J259" s="253"/>
      <c r="K259" s="253"/>
      <c r="L259" s="258"/>
      <c r="M259" s="259"/>
      <c r="N259" s="260"/>
      <c r="O259" s="260"/>
      <c r="P259" s="260"/>
      <c r="Q259" s="260"/>
      <c r="R259" s="260"/>
      <c r="S259" s="260"/>
      <c r="T259" s="261"/>
      <c r="U259" s="13"/>
      <c r="V259" s="13"/>
      <c r="W259" s="13"/>
      <c r="X259" s="13"/>
      <c r="Y259" s="13"/>
      <c r="Z259" s="13"/>
      <c r="AA259" s="13"/>
      <c r="AB259" s="13"/>
      <c r="AC259" s="13"/>
      <c r="AD259" s="13"/>
      <c r="AE259" s="13"/>
      <c r="AT259" s="262" t="s">
        <v>446</v>
      </c>
      <c r="AU259" s="262" t="s">
        <v>85</v>
      </c>
      <c r="AV259" s="13" t="s">
        <v>85</v>
      </c>
      <c r="AW259" s="13" t="s">
        <v>32</v>
      </c>
      <c r="AX259" s="13" t="s">
        <v>76</v>
      </c>
      <c r="AY259" s="262" t="s">
        <v>342</v>
      </c>
    </row>
    <row r="260" s="13" customFormat="1">
      <c r="A260" s="13"/>
      <c r="B260" s="252"/>
      <c r="C260" s="253"/>
      <c r="D260" s="240" t="s">
        <v>446</v>
      </c>
      <c r="E260" s="254" t="s">
        <v>1</v>
      </c>
      <c r="F260" s="255" t="s">
        <v>5853</v>
      </c>
      <c r="G260" s="253"/>
      <c r="H260" s="256">
        <v>22.960000000000001</v>
      </c>
      <c r="I260" s="257"/>
      <c r="J260" s="253"/>
      <c r="K260" s="253"/>
      <c r="L260" s="258"/>
      <c r="M260" s="259"/>
      <c r="N260" s="260"/>
      <c r="O260" s="260"/>
      <c r="P260" s="260"/>
      <c r="Q260" s="260"/>
      <c r="R260" s="260"/>
      <c r="S260" s="260"/>
      <c r="T260" s="261"/>
      <c r="U260" s="13"/>
      <c r="V260" s="13"/>
      <c r="W260" s="13"/>
      <c r="X260" s="13"/>
      <c r="Y260" s="13"/>
      <c r="Z260" s="13"/>
      <c r="AA260" s="13"/>
      <c r="AB260" s="13"/>
      <c r="AC260" s="13"/>
      <c r="AD260" s="13"/>
      <c r="AE260" s="13"/>
      <c r="AT260" s="262" t="s">
        <v>446</v>
      </c>
      <c r="AU260" s="262" t="s">
        <v>85</v>
      </c>
      <c r="AV260" s="13" t="s">
        <v>85</v>
      </c>
      <c r="AW260" s="13" t="s">
        <v>32</v>
      </c>
      <c r="AX260" s="13" t="s">
        <v>76</v>
      </c>
      <c r="AY260" s="262" t="s">
        <v>342</v>
      </c>
    </row>
    <row r="261" s="13" customFormat="1">
      <c r="A261" s="13"/>
      <c r="B261" s="252"/>
      <c r="C261" s="253"/>
      <c r="D261" s="240" t="s">
        <v>446</v>
      </c>
      <c r="E261" s="254" t="s">
        <v>1</v>
      </c>
      <c r="F261" s="255" t="s">
        <v>5854</v>
      </c>
      <c r="G261" s="253"/>
      <c r="H261" s="256">
        <v>339.5</v>
      </c>
      <c r="I261" s="257"/>
      <c r="J261" s="253"/>
      <c r="K261" s="253"/>
      <c r="L261" s="258"/>
      <c r="M261" s="259"/>
      <c r="N261" s="260"/>
      <c r="O261" s="260"/>
      <c r="P261" s="260"/>
      <c r="Q261" s="260"/>
      <c r="R261" s="260"/>
      <c r="S261" s="260"/>
      <c r="T261" s="261"/>
      <c r="U261" s="13"/>
      <c r="V261" s="13"/>
      <c r="W261" s="13"/>
      <c r="X261" s="13"/>
      <c r="Y261" s="13"/>
      <c r="Z261" s="13"/>
      <c r="AA261" s="13"/>
      <c r="AB261" s="13"/>
      <c r="AC261" s="13"/>
      <c r="AD261" s="13"/>
      <c r="AE261" s="13"/>
      <c r="AT261" s="262" t="s">
        <v>446</v>
      </c>
      <c r="AU261" s="262" t="s">
        <v>85</v>
      </c>
      <c r="AV261" s="13" t="s">
        <v>85</v>
      </c>
      <c r="AW261" s="13" t="s">
        <v>32</v>
      </c>
      <c r="AX261" s="13" t="s">
        <v>76</v>
      </c>
      <c r="AY261" s="262" t="s">
        <v>342</v>
      </c>
    </row>
    <row r="262" s="15" customFormat="1">
      <c r="A262" s="15"/>
      <c r="B262" s="273"/>
      <c r="C262" s="274"/>
      <c r="D262" s="240" t="s">
        <v>446</v>
      </c>
      <c r="E262" s="275" t="s">
        <v>1</v>
      </c>
      <c r="F262" s="276" t="s">
        <v>492</v>
      </c>
      <c r="G262" s="274"/>
      <c r="H262" s="277">
        <v>487.31200000000001</v>
      </c>
      <c r="I262" s="278"/>
      <c r="J262" s="274"/>
      <c r="K262" s="274"/>
      <c r="L262" s="279"/>
      <c r="M262" s="280"/>
      <c r="N262" s="281"/>
      <c r="O262" s="281"/>
      <c r="P262" s="281"/>
      <c r="Q262" s="281"/>
      <c r="R262" s="281"/>
      <c r="S262" s="281"/>
      <c r="T262" s="282"/>
      <c r="U262" s="15"/>
      <c r="V262" s="15"/>
      <c r="W262" s="15"/>
      <c r="X262" s="15"/>
      <c r="Y262" s="15"/>
      <c r="Z262" s="15"/>
      <c r="AA262" s="15"/>
      <c r="AB262" s="15"/>
      <c r="AC262" s="15"/>
      <c r="AD262" s="15"/>
      <c r="AE262" s="15"/>
      <c r="AT262" s="283" t="s">
        <v>446</v>
      </c>
      <c r="AU262" s="283" t="s">
        <v>85</v>
      </c>
      <c r="AV262" s="15" t="s">
        <v>92</v>
      </c>
      <c r="AW262" s="15" t="s">
        <v>32</v>
      </c>
      <c r="AX262" s="15" t="s">
        <v>76</v>
      </c>
      <c r="AY262" s="283" t="s">
        <v>342</v>
      </c>
    </row>
    <row r="263" s="14" customFormat="1">
      <c r="A263" s="14"/>
      <c r="B263" s="263"/>
      <c r="C263" s="264"/>
      <c r="D263" s="240" t="s">
        <v>446</v>
      </c>
      <c r="E263" s="265" t="s">
        <v>1</v>
      </c>
      <c r="F263" s="266" t="s">
        <v>5855</v>
      </c>
      <c r="G263" s="264"/>
      <c r="H263" s="265" t="s">
        <v>1</v>
      </c>
      <c r="I263" s="267"/>
      <c r="J263" s="264"/>
      <c r="K263" s="264"/>
      <c r="L263" s="268"/>
      <c r="M263" s="269"/>
      <c r="N263" s="270"/>
      <c r="O263" s="270"/>
      <c r="P263" s="270"/>
      <c r="Q263" s="270"/>
      <c r="R263" s="270"/>
      <c r="S263" s="270"/>
      <c r="T263" s="271"/>
      <c r="U263" s="14"/>
      <c r="V263" s="14"/>
      <c r="W263" s="14"/>
      <c r="X263" s="14"/>
      <c r="Y263" s="14"/>
      <c r="Z263" s="14"/>
      <c r="AA263" s="14"/>
      <c r="AB263" s="14"/>
      <c r="AC263" s="14"/>
      <c r="AD263" s="14"/>
      <c r="AE263" s="14"/>
      <c r="AT263" s="272" t="s">
        <v>446</v>
      </c>
      <c r="AU263" s="272" t="s">
        <v>85</v>
      </c>
      <c r="AV263" s="14" t="s">
        <v>83</v>
      </c>
      <c r="AW263" s="14" t="s">
        <v>32</v>
      </c>
      <c r="AX263" s="14" t="s">
        <v>76</v>
      </c>
      <c r="AY263" s="272" t="s">
        <v>342</v>
      </c>
    </row>
    <row r="264" s="13" customFormat="1">
      <c r="A264" s="13"/>
      <c r="B264" s="252"/>
      <c r="C264" s="253"/>
      <c r="D264" s="240" t="s">
        <v>446</v>
      </c>
      <c r="E264" s="254" t="s">
        <v>1</v>
      </c>
      <c r="F264" s="255" t="s">
        <v>5856</v>
      </c>
      <c r="G264" s="253"/>
      <c r="H264" s="256">
        <v>-214.46100000000001</v>
      </c>
      <c r="I264" s="257"/>
      <c r="J264" s="253"/>
      <c r="K264" s="253"/>
      <c r="L264" s="258"/>
      <c r="M264" s="259"/>
      <c r="N264" s="260"/>
      <c r="O264" s="260"/>
      <c r="P264" s="260"/>
      <c r="Q264" s="260"/>
      <c r="R264" s="260"/>
      <c r="S264" s="260"/>
      <c r="T264" s="261"/>
      <c r="U264" s="13"/>
      <c r="V264" s="13"/>
      <c r="W264" s="13"/>
      <c r="X264" s="13"/>
      <c r="Y264" s="13"/>
      <c r="Z264" s="13"/>
      <c r="AA264" s="13"/>
      <c r="AB264" s="13"/>
      <c r="AC264" s="13"/>
      <c r="AD264" s="13"/>
      <c r="AE264" s="13"/>
      <c r="AT264" s="262" t="s">
        <v>446</v>
      </c>
      <c r="AU264" s="262" t="s">
        <v>85</v>
      </c>
      <c r="AV264" s="13" t="s">
        <v>85</v>
      </c>
      <c r="AW264" s="13" t="s">
        <v>32</v>
      </c>
      <c r="AX264" s="13" t="s">
        <v>76</v>
      </c>
      <c r="AY264" s="262" t="s">
        <v>342</v>
      </c>
    </row>
    <row r="265" s="13" customFormat="1">
      <c r="A265" s="13"/>
      <c r="B265" s="252"/>
      <c r="C265" s="253"/>
      <c r="D265" s="240" t="s">
        <v>446</v>
      </c>
      <c r="E265" s="254" t="s">
        <v>1</v>
      </c>
      <c r="F265" s="255" t="s">
        <v>5857</v>
      </c>
      <c r="G265" s="253"/>
      <c r="H265" s="256">
        <v>-30.353999999999999</v>
      </c>
      <c r="I265" s="257"/>
      <c r="J265" s="253"/>
      <c r="K265" s="253"/>
      <c r="L265" s="258"/>
      <c r="M265" s="259"/>
      <c r="N265" s="260"/>
      <c r="O265" s="260"/>
      <c r="P265" s="260"/>
      <c r="Q265" s="260"/>
      <c r="R265" s="260"/>
      <c r="S265" s="260"/>
      <c r="T265" s="261"/>
      <c r="U265" s="13"/>
      <c r="V265" s="13"/>
      <c r="W265" s="13"/>
      <c r="X265" s="13"/>
      <c r="Y265" s="13"/>
      <c r="Z265" s="13"/>
      <c r="AA265" s="13"/>
      <c r="AB265" s="13"/>
      <c r="AC265" s="13"/>
      <c r="AD265" s="13"/>
      <c r="AE265" s="13"/>
      <c r="AT265" s="262" t="s">
        <v>446</v>
      </c>
      <c r="AU265" s="262" t="s">
        <v>85</v>
      </c>
      <c r="AV265" s="13" t="s">
        <v>85</v>
      </c>
      <c r="AW265" s="13" t="s">
        <v>32</v>
      </c>
      <c r="AX265" s="13" t="s">
        <v>76</v>
      </c>
      <c r="AY265" s="262" t="s">
        <v>342</v>
      </c>
    </row>
    <row r="266" s="13" customFormat="1">
      <c r="A266" s="13"/>
      <c r="B266" s="252"/>
      <c r="C266" s="253"/>
      <c r="D266" s="240" t="s">
        <v>446</v>
      </c>
      <c r="E266" s="254" t="s">
        <v>1</v>
      </c>
      <c r="F266" s="255" t="s">
        <v>5858</v>
      </c>
      <c r="G266" s="253"/>
      <c r="H266" s="256">
        <v>-0.69499999999999995</v>
      </c>
      <c r="I266" s="257"/>
      <c r="J266" s="253"/>
      <c r="K266" s="253"/>
      <c r="L266" s="258"/>
      <c r="M266" s="259"/>
      <c r="N266" s="260"/>
      <c r="O266" s="260"/>
      <c r="P266" s="260"/>
      <c r="Q266" s="260"/>
      <c r="R266" s="260"/>
      <c r="S266" s="260"/>
      <c r="T266" s="261"/>
      <c r="U266" s="13"/>
      <c r="V266" s="13"/>
      <c r="W266" s="13"/>
      <c r="X266" s="13"/>
      <c r="Y266" s="13"/>
      <c r="Z266" s="13"/>
      <c r="AA266" s="13"/>
      <c r="AB266" s="13"/>
      <c r="AC266" s="13"/>
      <c r="AD266" s="13"/>
      <c r="AE266" s="13"/>
      <c r="AT266" s="262" t="s">
        <v>446</v>
      </c>
      <c r="AU266" s="262" t="s">
        <v>85</v>
      </c>
      <c r="AV266" s="13" t="s">
        <v>85</v>
      </c>
      <c r="AW266" s="13" t="s">
        <v>32</v>
      </c>
      <c r="AX266" s="13" t="s">
        <v>76</v>
      </c>
      <c r="AY266" s="262" t="s">
        <v>342</v>
      </c>
    </row>
    <row r="267" s="15" customFormat="1">
      <c r="A267" s="15"/>
      <c r="B267" s="273"/>
      <c r="C267" s="274"/>
      <c r="D267" s="240" t="s">
        <v>446</v>
      </c>
      <c r="E267" s="275" t="s">
        <v>1</v>
      </c>
      <c r="F267" s="276" t="s">
        <v>492</v>
      </c>
      <c r="G267" s="274"/>
      <c r="H267" s="277">
        <v>-245.50999999999999</v>
      </c>
      <c r="I267" s="278"/>
      <c r="J267" s="274"/>
      <c r="K267" s="274"/>
      <c r="L267" s="279"/>
      <c r="M267" s="280"/>
      <c r="N267" s="281"/>
      <c r="O267" s="281"/>
      <c r="P267" s="281"/>
      <c r="Q267" s="281"/>
      <c r="R267" s="281"/>
      <c r="S267" s="281"/>
      <c r="T267" s="282"/>
      <c r="U267" s="15"/>
      <c r="V267" s="15"/>
      <c r="W267" s="15"/>
      <c r="X267" s="15"/>
      <c r="Y267" s="15"/>
      <c r="Z267" s="15"/>
      <c r="AA267" s="15"/>
      <c r="AB267" s="15"/>
      <c r="AC267" s="15"/>
      <c r="AD267" s="15"/>
      <c r="AE267" s="15"/>
      <c r="AT267" s="283" t="s">
        <v>446</v>
      </c>
      <c r="AU267" s="283" t="s">
        <v>85</v>
      </c>
      <c r="AV267" s="15" t="s">
        <v>92</v>
      </c>
      <c r="AW267" s="15" t="s">
        <v>32</v>
      </c>
      <c r="AX267" s="15" t="s">
        <v>76</v>
      </c>
      <c r="AY267" s="283" t="s">
        <v>342</v>
      </c>
    </row>
    <row r="268" s="14" customFormat="1">
      <c r="A268" s="14"/>
      <c r="B268" s="263"/>
      <c r="C268" s="264"/>
      <c r="D268" s="240" t="s">
        <v>446</v>
      </c>
      <c r="E268" s="265" t="s">
        <v>1</v>
      </c>
      <c r="F268" s="266" t="s">
        <v>5859</v>
      </c>
      <c r="G268" s="264"/>
      <c r="H268" s="265" t="s">
        <v>1</v>
      </c>
      <c r="I268" s="267"/>
      <c r="J268" s="264"/>
      <c r="K268" s="264"/>
      <c r="L268" s="268"/>
      <c r="M268" s="269"/>
      <c r="N268" s="270"/>
      <c r="O268" s="270"/>
      <c r="P268" s="270"/>
      <c r="Q268" s="270"/>
      <c r="R268" s="270"/>
      <c r="S268" s="270"/>
      <c r="T268" s="271"/>
      <c r="U268" s="14"/>
      <c r="V268" s="14"/>
      <c r="W268" s="14"/>
      <c r="X268" s="14"/>
      <c r="Y268" s="14"/>
      <c r="Z268" s="14"/>
      <c r="AA268" s="14"/>
      <c r="AB268" s="14"/>
      <c r="AC268" s="14"/>
      <c r="AD268" s="14"/>
      <c r="AE268" s="14"/>
      <c r="AT268" s="272" t="s">
        <v>446</v>
      </c>
      <c r="AU268" s="272" t="s">
        <v>85</v>
      </c>
      <c r="AV268" s="14" t="s">
        <v>83</v>
      </c>
      <c r="AW268" s="14" t="s">
        <v>32</v>
      </c>
      <c r="AX268" s="14" t="s">
        <v>76</v>
      </c>
      <c r="AY268" s="272" t="s">
        <v>342</v>
      </c>
    </row>
    <row r="269" s="13" customFormat="1">
      <c r="A269" s="13"/>
      <c r="B269" s="252"/>
      <c r="C269" s="253"/>
      <c r="D269" s="240" t="s">
        <v>446</v>
      </c>
      <c r="E269" s="254" t="s">
        <v>1</v>
      </c>
      <c r="F269" s="255" t="s">
        <v>5860</v>
      </c>
      <c r="G269" s="253"/>
      <c r="H269" s="256">
        <v>-69.25</v>
      </c>
      <c r="I269" s="257"/>
      <c r="J269" s="253"/>
      <c r="K269" s="253"/>
      <c r="L269" s="258"/>
      <c r="M269" s="259"/>
      <c r="N269" s="260"/>
      <c r="O269" s="260"/>
      <c r="P269" s="260"/>
      <c r="Q269" s="260"/>
      <c r="R269" s="260"/>
      <c r="S269" s="260"/>
      <c r="T269" s="261"/>
      <c r="U269" s="13"/>
      <c r="V269" s="13"/>
      <c r="W269" s="13"/>
      <c r="X269" s="13"/>
      <c r="Y269" s="13"/>
      <c r="Z269" s="13"/>
      <c r="AA269" s="13"/>
      <c r="AB269" s="13"/>
      <c r="AC269" s="13"/>
      <c r="AD269" s="13"/>
      <c r="AE269" s="13"/>
      <c r="AT269" s="262" t="s">
        <v>446</v>
      </c>
      <c r="AU269" s="262" t="s">
        <v>85</v>
      </c>
      <c r="AV269" s="13" t="s">
        <v>85</v>
      </c>
      <c r="AW269" s="13" t="s">
        <v>32</v>
      </c>
      <c r="AX269" s="13" t="s">
        <v>76</v>
      </c>
      <c r="AY269" s="262" t="s">
        <v>342</v>
      </c>
    </row>
    <row r="270" s="13" customFormat="1">
      <c r="A270" s="13"/>
      <c r="B270" s="252"/>
      <c r="C270" s="253"/>
      <c r="D270" s="240" t="s">
        <v>446</v>
      </c>
      <c r="E270" s="254" t="s">
        <v>1</v>
      </c>
      <c r="F270" s="255" t="s">
        <v>5861</v>
      </c>
      <c r="G270" s="253"/>
      <c r="H270" s="256">
        <v>-7.6980000000000004</v>
      </c>
      <c r="I270" s="257"/>
      <c r="J270" s="253"/>
      <c r="K270" s="253"/>
      <c r="L270" s="258"/>
      <c r="M270" s="259"/>
      <c r="N270" s="260"/>
      <c r="O270" s="260"/>
      <c r="P270" s="260"/>
      <c r="Q270" s="260"/>
      <c r="R270" s="260"/>
      <c r="S270" s="260"/>
      <c r="T270" s="261"/>
      <c r="U270" s="13"/>
      <c r="V270" s="13"/>
      <c r="W270" s="13"/>
      <c r="X270" s="13"/>
      <c r="Y270" s="13"/>
      <c r="Z270" s="13"/>
      <c r="AA270" s="13"/>
      <c r="AB270" s="13"/>
      <c r="AC270" s="13"/>
      <c r="AD270" s="13"/>
      <c r="AE270" s="13"/>
      <c r="AT270" s="262" t="s">
        <v>446</v>
      </c>
      <c r="AU270" s="262" t="s">
        <v>85</v>
      </c>
      <c r="AV270" s="13" t="s">
        <v>85</v>
      </c>
      <c r="AW270" s="13" t="s">
        <v>32</v>
      </c>
      <c r="AX270" s="13" t="s">
        <v>76</v>
      </c>
      <c r="AY270" s="262" t="s">
        <v>342</v>
      </c>
    </row>
    <row r="271" s="13" customFormat="1">
      <c r="A271" s="13"/>
      <c r="B271" s="252"/>
      <c r="C271" s="253"/>
      <c r="D271" s="240" t="s">
        <v>446</v>
      </c>
      <c r="E271" s="254" t="s">
        <v>1</v>
      </c>
      <c r="F271" s="255" t="s">
        <v>5862</v>
      </c>
      <c r="G271" s="253"/>
      <c r="H271" s="256">
        <v>-6.306</v>
      </c>
      <c r="I271" s="257"/>
      <c r="J271" s="253"/>
      <c r="K271" s="253"/>
      <c r="L271" s="258"/>
      <c r="M271" s="259"/>
      <c r="N271" s="260"/>
      <c r="O271" s="260"/>
      <c r="P271" s="260"/>
      <c r="Q271" s="260"/>
      <c r="R271" s="260"/>
      <c r="S271" s="260"/>
      <c r="T271" s="261"/>
      <c r="U271" s="13"/>
      <c r="V271" s="13"/>
      <c r="W271" s="13"/>
      <c r="X271" s="13"/>
      <c r="Y271" s="13"/>
      <c r="Z271" s="13"/>
      <c r="AA271" s="13"/>
      <c r="AB271" s="13"/>
      <c r="AC271" s="13"/>
      <c r="AD271" s="13"/>
      <c r="AE271" s="13"/>
      <c r="AT271" s="262" t="s">
        <v>446</v>
      </c>
      <c r="AU271" s="262" t="s">
        <v>85</v>
      </c>
      <c r="AV271" s="13" t="s">
        <v>85</v>
      </c>
      <c r="AW271" s="13" t="s">
        <v>32</v>
      </c>
      <c r="AX271" s="13" t="s">
        <v>76</v>
      </c>
      <c r="AY271" s="262" t="s">
        <v>342</v>
      </c>
    </row>
    <row r="272" s="13" customFormat="1">
      <c r="A272" s="13"/>
      <c r="B272" s="252"/>
      <c r="C272" s="253"/>
      <c r="D272" s="240" t="s">
        <v>446</v>
      </c>
      <c r="E272" s="254" t="s">
        <v>1</v>
      </c>
      <c r="F272" s="255" t="s">
        <v>5863</v>
      </c>
      <c r="G272" s="253"/>
      <c r="H272" s="256">
        <v>-6.1390000000000002</v>
      </c>
      <c r="I272" s="257"/>
      <c r="J272" s="253"/>
      <c r="K272" s="253"/>
      <c r="L272" s="258"/>
      <c r="M272" s="259"/>
      <c r="N272" s="260"/>
      <c r="O272" s="260"/>
      <c r="P272" s="260"/>
      <c r="Q272" s="260"/>
      <c r="R272" s="260"/>
      <c r="S272" s="260"/>
      <c r="T272" s="261"/>
      <c r="U272" s="13"/>
      <c r="V272" s="13"/>
      <c r="W272" s="13"/>
      <c r="X272" s="13"/>
      <c r="Y272" s="13"/>
      <c r="Z272" s="13"/>
      <c r="AA272" s="13"/>
      <c r="AB272" s="13"/>
      <c r="AC272" s="13"/>
      <c r="AD272" s="13"/>
      <c r="AE272" s="13"/>
      <c r="AT272" s="262" t="s">
        <v>446</v>
      </c>
      <c r="AU272" s="262" t="s">
        <v>85</v>
      </c>
      <c r="AV272" s="13" t="s">
        <v>85</v>
      </c>
      <c r="AW272" s="13" t="s">
        <v>32</v>
      </c>
      <c r="AX272" s="13" t="s">
        <v>76</v>
      </c>
      <c r="AY272" s="262" t="s">
        <v>342</v>
      </c>
    </row>
    <row r="273" s="13" customFormat="1">
      <c r="A273" s="13"/>
      <c r="B273" s="252"/>
      <c r="C273" s="253"/>
      <c r="D273" s="240" t="s">
        <v>446</v>
      </c>
      <c r="E273" s="254" t="s">
        <v>1</v>
      </c>
      <c r="F273" s="255" t="s">
        <v>5864</v>
      </c>
      <c r="G273" s="253"/>
      <c r="H273" s="256">
        <v>-3.427</v>
      </c>
      <c r="I273" s="257"/>
      <c r="J273" s="253"/>
      <c r="K273" s="253"/>
      <c r="L273" s="258"/>
      <c r="M273" s="259"/>
      <c r="N273" s="260"/>
      <c r="O273" s="260"/>
      <c r="P273" s="260"/>
      <c r="Q273" s="260"/>
      <c r="R273" s="260"/>
      <c r="S273" s="260"/>
      <c r="T273" s="261"/>
      <c r="U273" s="13"/>
      <c r="V273" s="13"/>
      <c r="W273" s="13"/>
      <c r="X273" s="13"/>
      <c r="Y273" s="13"/>
      <c r="Z273" s="13"/>
      <c r="AA273" s="13"/>
      <c r="AB273" s="13"/>
      <c r="AC273" s="13"/>
      <c r="AD273" s="13"/>
      <c r="AE273" s="13"/>
      <c r="AT273" s="262" t="s">
        <v>446</v>
      </c>
      <c r="AU273" s="262" t="s">
        <v>85</v>
      </c>
      <c r="AV273" s="13" t="s">
        <v>85</v>
      </c>
      <c r="AW273" s="13" t="s">
        <v>32</v>
      </c>
      <c r="AX273" s="13" t="s">
        <v>76</v>
      </c>
      <c r="AY273" s="262" t="s">
        <v>342</v>
      </c>
    </row>
    <row r="274" s="15" customFormat="1">
      <c r="A274" s="15"/>
      <c r="B274" s="273"/>
      <c r="C274" s="274"/>
      <c r="D274" s="240" t="s">
        <v>446</v>
      </c>
      <c r="E274" s="275" t="s">
        <v>1</v>
      </c>
      <c r="F274" s="276" t="s">
        <v>492</v>
      </c>
      <c r="G274" s="274"/>
      <c r="H274" s="277">
        <v>-92.819999999999993</v>
      </c>
      <c r="I274" s="278"/>
      <c r="J274" s="274"/>
      <c r="K274" s="274"/>
      <c r="L274" s="279"/>
      <c r="M274" s="280"/>
      <c r="N274" s="281"/>
      <c r="O274" s="281"/>
      <c r="P274" s="281"/>
      <c r="Q274" s="281"/>
      <c r="R274" s="281"/>
      <c r="S274" s="281"/>
      <c r="T274" s="282"/>
      <c r="U274" s="15"/>
      <c r="V274" s="15"/>
      <c r="W274" s="15"/>
      <c r="X274" s="15"/>
      <c r="Y274" s="15"/>
      <c r="Z274" s="15"/>
      <c r="AA274" s="15"/>
      <c r="AB274" s="15"/>
      <c r="AC274" s="15"/>
      <c r="AD274" s="15"/>
      <c r="AE274" s="15"/>
      <c r="AT274" s="283" t="s">
        <v>446</v>
      </c>
      <c r="AU274" s="283" t="s">
        <v>85</v>
      </c>
      <c r="AV274" s="15" t="s">
        <v>92</v>
      </c>
      <c r="AW274" s="15" t="s">
        <v>32</v>
      </c>
      <c r="AX274" s="15" t="s">
        <v>76</v>
      </c>
      <c r="AY274" s="283" t="s">
        <v>342</v>
      </c>
    </row>
    <row r="275" s="16" customFormat="1">
      <c r="A275" s="16"/>
      <c r="B275" s="284"/>
      <c r="C275" s="285"/>
      <c r="D275" s="240" t="s">
        <v>446</v>
      </c>
      <c r="E275" s="286" t="s">
        <v>1</v>
      </c>
      <c r="F275" s="287" t="s">
        <v>500</v>
      </c>
      <c r="G275" s="285"/>
      <c r="H275" s="288">
        <v>1112.8330000000001</v>
      </c>
      <c r="I275" s="289"/>
      <c r="J275" s="285"/>
      <c r="K275" s="285"/>
      <c r="L275" s="290"/>
      <c r="M275" s="291"/>
      <c r="N275" s="292"/>
      <c r="O275" s="292"/>
      <c r="P275" s="292"/>
      <c r="Q275" s="292"/>
      <c r="R275" s="292"/>
      <c r="S275" s="292"/>
      <c r="T275" s="293"/>
      <c r="U275" s="16"/>
      <c r="V275" s="16"/>
      <c r="W275" s="16"/>
      <c r="X275" s="16"/>
      <c r="Y275" s="16"/>
      <c r="Z275" s="16"/>
      <c r="AA275" s="16"/>
      <c r="AB275" s="16"/>
      <c r="AC275" s="16"/>
      <c r="AD275" s="16"/>
      <c r="AE275" s="16"/>
      <c r="AT275" s="294" t="s">
        <v>446</v>
      </c>
      <c r="AU275" s="294" t="s">
        <v>85</v>
      </c>
      <c r="AV275" s="16" t="s">
        <v>360</v>
      </c>
      <c r="AW275" s="16" t="s">
        <v>32</v>
      </c>
      <c r="AX275" s="16" t="s">
        <v>76</v>
      </c>
      <c r="AY275" s="294" t="s">
        <v>342</v>
      </c>
    </row>
    <row r="276" s="13" customFormat="1">
      <c r="A276" s="13"/>
      <c r="B276" s="252"/>
      <c r="C276" s="253"/>
      <c r="D276" s="240" t="s">
        <v>446</v>
      </c>
      <c r="E276" s="254" t="s">
        <v>1</v>
      </c>
      <c r="F276" s="255" t="s">
        <v>5865</v>
      </c>
      <c r="G276" s="253"/>
      <c r="H276" s="256">
        <v>445.13299999999998</v>
      </c>
      <c r="I276" s="257"/>
      <c r="J276" s="253"/>
      <c r="K276" s="253"/>
      <c r="L276" s="258"/>
      <c r="M276" s="259"/>
      <c r="N276" s="260"/>
      <c r="O276" s="260"/>
      <c r="P276" s="260"/>
      <c r="Q276" s="260"/>
      <c r="R276" s="260"/>
      <c r="S276" s="260"/>
      <c r="T276" s="261"/>
      <c r="U276" s="13"/>
      <c r="V276" s="13"/>
      <c r="W276" s="13"/>
      <c r="X276" s="13"/>
      <c r="Y276" s="13"/>
      <c r="Z276" s="13"/>
      <c r="AA276" s="13"/>
      <c r="AB276" s="13"/>
      <c r="AC276" s="13"/>
      <c r="AD276" s="13"/>
      <c r="AE276" s="13"/>
      <c r="AT276" s="262" t="s">
        <v>446</v>
      </c>
      <c r="AU276" s="262" t="s">
        <v>85</v>
      </c>
      <c r="AV276" s="13" t="s">
        <v>85</v>
      </c>
      <c r="AW276" s="13" t="s">
        <v>32</v>
      </c>
      <c r="AX276" s="13" t="s">
        <v>83</v>
      </c>
      <c r="AY276" s="262" t="s">
        <v>342</v>
      </c>
    </row>
    <row r="277" s="2" customFormat="1" ht="21.75" customHeight="1">
      <c r="A277" s="39"/>
      <c r="B277" s="40"/>
      <c r="C277" s="227" t="s">
        <v>428</v>
      </c>
      <c r="D277" s="227" t="s">
        <v>343</v>
      </c>
      <c r="E277" s="228" t="s">
        <v>2725</v>
      </c>
      <c r="F277" s="229" t="s">
        <v>2726</v>
      </c>
      <c r="G277" s="230" t="s">
        <v>562</v>
      </c>
      <c r="H277" s="231">
        <v>445.13299999999998</v>
      </c>
      <c r="I277" s="232"/>
      <c r="J277" s="233">
        <f>ROUND(I277*H277,2)</f>
        <v>0</v>
      </c>
      <c r="K277" s="229" t="s">
        <v>443</v>
      </c>
      <c r="L277" s="45"/>
      <c r="M277" s="234" t="s">
        <v>1</v>
      </c>
      <c r="N277" s="235" t="s">
        <v>41</v>
      </c>
      <c r="O277" s="92"/>
      <c r="P277" s="236">
        <f>O277*H277</f>
        <v>0</v>
      </c>
      <c r="Q277" s="236">
        <v>0</v>
      </c>
      <c r="R277" s="236">
        <f>Q277*H277</f>
        <v>0</v>
      </c>
      <c r="S277" s="236">
        <v>0</v>
      </c>
      <c r="T277" s="237">
        <f>S277*H277</f>
        <v>0</v>
      </c>
      <c r="U277" s="39"/>
      <c r="V277" s="39"/>
      <c r="W277" s="39"/>
      <c r="X277" s="39"/>
      <c r="Y277" s="39"/>
      <c r="Z277" s="39"/>
      <c r="AA277" s="39"/>
      <c r="AB277" s="39"/>
      <c r="AC277" s="39"/>
      <c r="AD277" s="39"/>
      <c r="AE277" s="39"/>
      <c r="AR277" s="238" t="s">
        <v>360</v>
      </c>
      <c r="AT277" s="238" t="s">
        <v>343</v>
      </c>
      <c r="AU277" s="238" t="s">
        <v>85</v>
      </c>
      <c r="AY277" s="18" t="s">
        <v>342</v>
      </c>
      <c r="BE277" s="239">
        <f>IF(N277="základní",J277,0)</f>
        <v>0</v>
      </c>
      <c r="BF277" s="239">
        <f>IF(N277="snížená",J277,0)</f>
        <v>0</v>
      </c>
      <c r="BG277" s="239">
        <f>IF(N277="zákl. přenesená",J277,0)</f>
        <v>0</v>
      </c>
      <c r="BH277" s="239">
        <f>IF(N277="sníž. přenesená",J277,0)</f>
        <v>0</v>
      </c>
      <c r="BI277" s="239">
        <f>IF(N277="nulová",J277,0)</f>
        <v>0</v>
      </c>
      <c r="BJ277" s="18" t="s">
        <v>83</v>
      </c>
      <c r="BK277" s="239">
        <f>ROUND(I277*H277,2)</f>
        <v>0</v>
      </c>
      <c r="BL277" s="18" t="s">
        <v>360</v>
      </c>
      <c r="BM277" s="238" t="s">
        <v>5866</v>
      </c>
    </row>
    <row r="278" s="2" customFormat="1">
      <c r="A278" s="39"/>
      <c r="B278" s="40"/>
      <c r="C278" s="41"/>
      <c r="D278" s="240" t="s">
        <v>349</v>
      </c>
      <c r="E278" s="41"/>
      <c r="F278" s="241" t="s">
        <v>2728</v>
      </c>
      <c r="G278" s="41"/>
      <c r="H278" s="41"/>
      <c r="I278" s="242"/>
      <c r="J278" s="41"/>
      <c r="K278" s="41"/>
      <c r="L278" s="45"/>
      <c r="M278" s="243"/>
      <c r="N278" s="244"/>
      <c r="O278" s="92"/>
      <c r="P278" s="92"/>
      <c r="Q278" s="92"/>
      <c r="R278" s="92"/>
      <c r="S278" s="92"/>
      <c r="T278" s="93"/>
      <c r="U278" s="39"/>
      <c r="V278" s="39"/>
      <c r="W278" s="39"/>
      <c r="X278" s="39"/>
      <c r="Y278" s="39"/>
      <c r="Z278" s="39"/>
      <c r="AA278" s="39"/>
      <c r="AB278" s="39"/>
      <c r="AC278" s="39"/>
      <c r="AD278" s="39"/>
      <c r="AE278" s="39"/>
      <c r="AT278" s="18" t="s">
        <v>349</v>
      </c>
      <c r="AU278" s="18" t="s">
        <v>85</v>
      </c>
    </row>
    <row r="279" s="13" customFormat="1">
      <c r="A279" s="13"/>
      <c r="B279" s="252"/>
      <c r="C279" s="253"/>
      <c r="D279" s="240" t="s">
        <v>446</v>
      </c>
      <c r="E279" s="254" t="s">
        <v>1</v>
      </c>
      <c r="F279" s="255" t="s">
        <v>5867</v>
      </c>
      <c r="G279" s="253"/>
      <c r="H279" s="256">
        <v>445.13299999999998</v>
      </c>
      <c r="I279" s="257"/>
      <c r="J279" s="253"/>
      <c r="K279" s="253"/>
      <c r="L279" s="258"/>
      <c r="M279" s="259"/>
      <c r="N279" s="260"/>
      <c r="O279" s="260"/>
      <c r="P279" s="260"/>
      <c r="Q279" s="260"/>
      <c r="R279" s="260"/>
      <c r="S279" s="260"/>
      <c r="T279" s="261"/>
      <c r="U279" s="13"/>
      <c r="V279" s="13"/>
      <c r="W279" s="13"/>
      <c r="X279" s="13"/>
      <c r="Y279" s="13"/>
      <c r="Z279" s="13"/>
      <c r="AA279" s="13"/>
      <c r="AB279" s="13"/>
      <c r="AC279" s="13"/>
      <c r="AD279" s="13"/>
      <c r="AE279" s="13"/>
      <c r="AT279" s="262" t="s">
        <v>446</v>
      </c>
      <c r="AU279" s="262" t="s">
        <v>85</v>
      </c>
      <c r="AV279" s="13" t="s">
        <v>85</v>
      </c>
      <c r="AW279" s="13" t="s">
        <v>32</v>
      </c>
      <c r="AX279" s="13" t="s">
        <v>83</v>
      </c>
      <c r="AY279" s="262" t="s">
        <v>342</v>
      </c>
    </row>
    <row r="280" s="2" customFormat="1" ht="21.75" customHeight="1">
      <c r="A280" s="39"/>
      <c r="B280" s="40"/>
      <c r="C280" s="227" t="s">
        <v>606</v>
      </c>
      <c r="D280" s="227" t="s">
        <v>343</v>
      </c>
      <c r="E280" s="228" t="s">
        <v>2730</v>
      </c>
      <c r="F280" s="229" t="s">
        <v>2731</v>
      </c>
      <c r="G280" s="230" t="s">
        <v>562</v>
      </c>
      <c r="H280" s="231">
        <v>222.56700000000001</v>
      </c>
      <c r="I280" s="232"/>
      <c r="J280" s="233">
        <f>ROUND(I280*H280,2)</f>
        <v>0</v>
      </c>
      <c r="K280" s="229" t="s">
        <v>443</v>
      </c>
      <c r="L280" s="45"/>
      <c r="M280" s="234" t="s">
        <v>1</v>
      </c>
      <c r="N280" s="235" t="s">
        <v>41</v>
      </c>
      <c r="O280" s="92"/>
      <c r="P280" s="236">
        <f>O280*H280</f>
        <v>0</v>
      </c>
      <c r="Q280" s="236">
        <v>0</v>
      </c>
      <c r="R280" s="236">
        <f>Q280*H280</f>
        <v>0</v>
      </c>
      <c r="S280" s="236">
        <v>0</v>
      </c>
      <c r="T280" s="237">
        <f>S280*H280</f>
        <v>0</v>
      </c>
      <c r="U280" s="39"/>
      <c r="V280" s="39"/>
      <c r="W280" s="39"/>
      <c r="X280" s="39"/>
      <c r="Y280" s="39"/>
      <c r="Z280" s="39"/>
      <c r="AA280" s="39"/>
      <c r="AB280" s="39"/>
      <c r="AC280" s="39"/>
      <c r="AD280" s="39"/>
      <c r="AE280" s="39"/>
      <c r="AR280" s="238" t="s">
        <v>360</v>
      </c>
      <c r="AT280" s="238" t="s">
        <v>343</v>
      </c>
      <c r="AU280" s="238" t="s">
        <v>85</v>
      </c>
      <c r="AY280" s="18" t="s">
        <v>342</v>
      </c>
      <c r="BE280" s="239">
        <f>IF(N280="základní",J280,0)</f>
        <v>0</v>
      </c>
      <c r="BF280" s="239">
        <f>IF(N280="snížená",J280,0)</f>
        <v>0</v>
      </c>
      <c r="BG280" s="239">
        <f>IF(N280="zákl. přenesená",J280,0)</f>
        <v>0</v>
      </c>
      <c r="BH280" s="239">
        <f>IF(N280="sníž. přenesená",J280,0)</f>
        <v>0</v>
      </c>
      <c r="BI280" s="239">
        <f>IF(N280="nulová",J280,0)</f>
        <v>0</v>
      </c>
      <c r="BJ280" s="18" t="s">
        <v>83</v>
      </c>
      <c r="BK280" s="239">
        <f>ROUND(I280*H280,2)</f>
        <v>0</v>
      </c>
      <c r="BL280" s="18" t="s">
        <v>360</v>
      </c>
      <c r="BM280" s="238" t="s">
        <v>5868</v>
      </c>
    </row>
    <row r="281" s="2" customFormat="1">
      <c r="A281" s="39"/>
      <c r="B281" s="40"/>
      <c r="C281" s="41"/>
      <c r="D281" s="240" t="s">
        <v>349</v>
      </c>
      <c r="E281" s="41"/>
      <c r="F281" s="241" t="s">
        <v>2733</v>
      </c>
      <c r="G281" s="41"/>
      <c r="H281" s="41"/>
      <c r="I281" s="242"/>
      <c r="J281" s="41"/>
      <c r="K281" s="41"/>
      <c r="L281" s="45"/>
      <c r="M281" s="243"/>
      <c r="N281" s="244"/>
      <c r="O281" s="92"/>
      <c r="P281" s="92"/>
      <c r="Q281" s="92"/>
      <c r="R281" s="92"/>
      <c r="S281" s="92"/>
      <c r="T281" s="93"/>
      <c r="U281" s="39"/>
      <c r="V281" s="39"/>
      <c r="W281" s="39"/>
      <c r="X281" s="39"/>
      <c r="Y281" s="39"/>
      <c r="Z281" s="39"/>
      <c r="AA281" s="39"/>
      <c r="AB281" s="39"/>
      <c r="AC281" s="39"/>
      <c r="AD281" s="39"/>
      <c r="AE281" s="39"/>
      <c r="AT281" s="18" t="s">
        <v>349</v>
      </c>
      <c r="AU281" s="18" t="s">
        <v>85</v>
      </c>
    </row>
    <row r="282" s="13" customFormat="1">
      <c r="A282" s="13"/>
      <c r="B282" s="252"/>
      <c r="C282" s="253"/>
      <c r="D282" s="240" t="s">
        <v>446</v>
      </c>
      <c r="E282" s="254" t="s">
        <v>1</v>
      </c>
      <c r="F282" s="255" t="s">
        <v>5869</v>
      </c>
      <c r="G282" s="253"/>
      <c r="H282" s="256">
        <v>222.56700000000001</v>
      </c>
      <c r="I282" s="257"/>
      <c r="J282" s="253"/>
      <c r="K282" s="253"/>
      <c r="L282" s="258"/>
      <c r="M282" s="259"/>
      <c r="N282" s="260"/>
      <c r="O282" s="260"/>
      <c r="P282" s="260"/>
      <c r="Q282" s="260"/>
      <c r="R282" s="260"/>
      <c r="S282" s="260"/>
      <c r="T282" s="261"/>
      <c r="U282" s="13"/>
      <c r="V282" s="13"/>
      <c r="W282" s="13"/>
      <c r="X282" s="13"/>
      <c r="Y282" s="13"/>
      <c r="Z282" s="13"/>
      <c r="AA282" s="13"/>
      <c r="AB282" s="13"/>
      <c r="AC282" s="13"/>
      <c r="AD282" s="13"/>
      <c r="AE282" s="13"/>
      <c r="AT282" s="262" t="s">
        <v>446</v>
      </c>
      <c r="AU282" s="262" t="s">
        <v>85</v>
      </c>
      <c r="AV282" s="13" t="s">
        <v>85</v>
      </c>
      <c r="AW282" s="13" t="s">
        <v>32</v>
      </c>
      <c r="AX282" s="13" t="s">
        <v>83</v>
      </c>
      <c r="AY282" s="262" t="s">
        <v>342</v>
      </c>
    </row>
    <row r="283" s="2" customFormat="1" ht="16.5" customHeight="1">
      <c r="A283" s="39"/>
      <c r="B283" s="40"/>
      <c r="C283" s="227" t="s">
        <v>613</v>
      </c>
      <c r="D283" s="227" t="s">
        <v>343</v>
      </c>
      <c r="E283" s="228" t="s">
        <v>2735</v>
      </c>
      <c r="F283" s="229" t="s">
        <v>2736</v>
      </c>
      <c r="G283" s="230" t="s">
        <v>473</v>
      </c>
      <c r="H283" s="231">
        <v>2280.2109999999998</v>
      </c>
      <c r="I283" s="232"/>
      <c r="J283" s="233">
        <f>ROUND(I283*H283,2)</f>
        <v>0</v>
      </c>
      <c r="K283" s="229" t="s">
        <v>443</v>
      </c>
      <c r="L283" s="45"/>
      <c r="M283" s="234" t="s">
        <v>1</v>
      </c>
      <c r="N283" s="235" t="s">
        <v>41</v>
      </c>
      <c r="O283" s="92"/>
      <c r="P283" s="236">
        <f>O283*H283</f>
        <v>0</v>
      </c>
      <c r="Q283" s="236">
        <v>0.00084000000000000003</v>
      </c>
      <c r="R283" s="236">
        <f>Q283*H283</f>
        <v>1.91537724</v>
      </c>
      <c r="S283" s="236">
        <v>0</v>
      </c>
      <c r="T283" s="237">
        <f>S283*H283</f>
        <v>0</v>
      </c>
      <c r="U283" s="39"/>
      <c r="V283" s="39"/>
      <c r="W283" s="39"/>
      <c r="X283" s="39"/>
      <c r="Y283" s="39"/>
      <c r="Z283" s="39"/>
      <c r="AA283" s="39"/>
      <c r="AB283" s="39"/>
      <c r="AC283" s="39"/>
      <c r="AD283" s="39"/>
      <c r="AE283" s="39"/>
      <c r="AR283" s="238" t="s">
        <v>360</v>
      </c>
      <c r="AT283" s="238" t="s">
        <v>343</v>
      </c>
      <c r="AU283" s="238" t="s">
        <v>85</v>
      </c>
      <c r="AY283" s="18" t="s">
        <v>342</v>
      </c>
      <c r="BE283" s="239">
        <f>IF(N283="základní",J283,0)</f>
        <v>0</v>
      </c>
      <c r="BF283" s="239">
        <f>IF(N283="snížená",J283,0)</f>
        <v>0</v>
      </c>
      <c r="BG283" s="239">
        <f>IF(N283="zákl. přenesená",J283,0)</f>
        <v>0</v>
      </c>
      <c r="BH283" s="239">
        <f>IF(N283="sníž. přenesená",J283,0)</f>
        <v>0</v>
      </c>
      <c r="BI283" s="239">
        <f>IF(N283="nulová",J283,0)</f>
        <v>0</v>
      </c>
      <c r="BJ283" s="18" t="s">
        <v>83</v>
      </c>
      <c r="BK283" s="239">
        <f>ROUND(I283*H283,2)</f>
        <v>0</v>
      </c>
      <c r="BL283" s="18" t="s">
        <v>360</v>
      </c>
      <c r="BM283" s="238" t="s">
        <v>5870</v>
      </c>
    </row>
    <row r="284" s="2" customFormat="1">
      <c r="A284" s="39"/>
      <c r="B284" s="40"/>
      <c r="C284" s="41"/>
      <c r="D284" s="240" t="s">
        <v>349</v>
      </c>
      <c r="E284" s="41"/>
      <c r="F284" s="241" t="s">
        <v>2738</v>
      </c>
      <c r="G284" s="41"/>
      <c r="H284" s="41"/>
      <c r="I284" s="242"/>
      <c r="J284" s="41"/>
      <c r="K284" s="41"/>
      <c r="L284" s="45"/>
      <c r="M284" s="243"/>
      <c r="N284" s="244"/>
      <c r="O284" s="92"/>
      <c r="P284" s="92"/>
      <c r="Q284" s="92"/>
      <c r="R284" s="92"/>
      <c r="S284" s="92"/>
      <c r="T284" s="93"/>
      <c r="U284" s="39"/>
      <c r="V284" s="39"/>
      <c r="W284" s="39"/>
      <c r="X284" s="39"/>
      <c r="Y284" s="39"/>
      <c r="Z284" s="39"/>
      <c r="AA284" s="39"/>
      <c r="AB284" s="39"/>
      <c r="AC284" s="39"/>
      <c r="AD284" s="39"/>
      <c r="AE284" s="39"/>
      <c r="AT284" s="18" t="s">
        <v>349</v>
      </c>
      <c r="AU284" s="18" t="s">
        <v>85</v>
      </c>
    </row>
    <row r="285" s="14" customFormat="1">
      <c r="A285" s="14"/>
      <c r="B285" s="263"/>
      <c r="C285" s="264"/>
      <c r="D285" s="240" t="s">
        <v>446</v>
      </c>
      <c r="E285" s="265" t="s">
        <v>1</v>
      </c>
      <c r="F285" s="266" t="s">
        <v>5835</v>
      </c>
      <c r="G285" s="264"/>
      <c r="H285" s="265" t="s">
        <v>1</v>
      </c>
      <c r="I285" s="267"/>
      <c r="J285" s="264"/>
      <c r="K285" s="264"/>
      <c r="L285" s="268"/>
      <c r="M285" s="269"/>
      <c r="N285" s="270"/>
      <c r="O285" s="270"/>
      <c r="P285" s="270"/>
      <c r="Q285" s="270"/>
      <c r="R285" s="270"/>
      <c r="S285" s="270"/>
      <c r="T285" s="271"/>
      <c r="U285" s="14"/>
      <c r="V285" s="14"/>
      <c r="W285" s="14"/>
      <c r="X285" s="14"/>
      <c r="Y285" s="14"/>
      <c r="Z285" s="14"/>
      <c r="AA285" s="14"/>
      <c r="AB285" s="14"/>
      <c r="AC285" s="14"/>
      <c r="AD285" s="14"/>
      <c r="AE285" s="14"/>
      <c r="AT285" s="272" t="s">
        <v>446</v>
      </c>
      <c r="AU285" s="272" t="s">
        <v>85</v>
      </c>
      <c r="AV285" s="14" t="s">
        <v>83</v>
      </c>
      <c r="AW285" s="14" t="s">
        <v>32</v>
      </c>
      <c r="AX285" s="14" t="s">
        <v>76</v>
      </c>
      <c r="AY285" s="272" t="s">
        <v>342</v>
      </c>
    </row>
    <row r="286" s="13" customFormat="1">
      <c r="A286" s="13"/>
      <c r="B286" s="252"/>
      <c r="C286" s="253"/>
      <c r="D286" s="240" t="s">
        <v>446</v>
      </c>
      <c r="E286" s="254" t="s">
        <v>1</v>
      </c>
      <c r="F286" s="255" t="s">
        <v>5871</v>
      </c>
      <c r="G286" s="253"/>
      <c r="H286" s="256">
        <v>4.7290000000000001</v>
      </c>
      <c r="I286" s="257"/>
      <c r="J286" s="253"/>
      <c r="K286" s="253"/>
      <c r="L286" s="258"/>
      <c r="M286" s="259"/>
      <c r="N286" s="260"/>
      <c r="O286" s="260"/>
      <c r="P286" s="260"/>
      <c r="Q286" s="260"/>
      <c r="R286" s="260"/>
      <c r="S286" s="260"/>
      <c r="T286" s="261"/>
      <c r="U286" s="13"/>
      <c r="V286" s="13"/>
      <c r="W286" s="13"/>
      <c r="X286" s="13"/>
      <c r="Y286" s="13"/>
      <c r="Z286" s="13"/>
      <c r="AA286" s="13"/>
      <c r="AB286" s="13"/>
      <c r="AC286" s="13"/>
      <c r="AD286" s="13"/>
      <c r="AE286" s="13"/>
      <c r="AT286" s="262" t="s">
        <v>446</v>
      </c>
      <c r="AU286" s="262" t="s">
        <v>85</v>
      </c>
      <c r="AV286" s="13" t="s">
        <v>85</v>
      </c>
      <c r="AW286" s="13" t="s">
        <v>32</v>
      </c>
      <c r="AX286" s="13" t="s">
        <v>76</v>
      </c>
      <c r="AY286" s="262" t="s">
        <v>342</v>
      </c>
    </row>
    <row r="287" s="13" customFormat="1">
      <c r="A287" s="13"/>
      <c r="B287" s="252"/>
      <c r="C287" s="253"/>
      <c r="D287" s="240" t="s">
        <v>446</v>
      </c>
      <c r="E287" s="254" t="s">
        <v>1</v>
      </c>
      <c r="F287" s="255" t="s">
        <v>5872</v>
      </c>
      <c r="G287" s="253"/>
      <c r="H287" s="256">
        <v>118.276</v>
      </c>
      <c r="I287" s="257"/>
      <c r="J287" s="253"/>
      <c r="K287" s="253"/>
      <c r="L287" s="258"/>
      <c r="M287" s="259"/>
      <c r="N287" s="260"/>
      <c r="O287" s="260"/>
      <c r="P287" s="260"/>
      <c r="Q287" s="260"/>
      <c r="R287" s="260"/>
      <c r="S287" s="260"/>
      <c r="T287" s="261"/>
      <c r="U287" s="13"/>
      <c r="V287" s="13"/>
      <c r="W287" s="13"/>
      <c r="X287" s="13"/>
      <c r="Y287" s="13"/>
      <c r="Z287" s="13"/>
      <c r="AA287" s="13"/>
      <c r="AB287" s="13"/>
      <c r="AC287" s="13"/>
      <c r="AD287" s="13"/>
      <c r="AE287" s="13"/>
      <c r="AT287" s="262" t="s">
        <v>446</v>
      </c>
      <c r="AU287" s="262" t="s">
        <v>85</v>
      </c>
      <c r="AV287" s="13" t="s">
        <v>85</v>
      </c>
      <c r="AW287" s="13" t="s">
        <v>32</v>
      </c>
      <c r="AX287" s="13" t="s">
        <v>76</v>
      </c>
      <c r="AY287" s="262" t="s">
        <v>342</v>
      </c>
    </row>
    <row r="288" s="13" customFormat="1">
      <c r="A288" s="13"/>
      <c r="B288" s="252"/>
      <c r="C288" s="253"/>
      <c r="D288" s="240" t="s">
        <v>446</v>
      </c>
      <c r="E288" s="254" t="s">
        <v>1</v>
      </c>
      <c r="F288" s="255" t="s">
        <v>5873</v>
      </c>
      <c r="G288" s="253"/>
      <c r="H288" s="256">
        <v>148.75</v>
      </c>
      <c r="I288" s="257"/>
      <c r="J288" s="253"/>
      <c r="K288" s="253"/>
      <c r="L288" s="258"/>
      <c r="M288" s="259"/>
      <c r="N288" s="260"/>
      <c r="O288" s="260"/>
      <c r="P288" s="260"/>
      <c r="Q288" s="260"/>
      <c r="R288" s="260"/>
      <c r="S288" s="260"/>
      <c r="T288" s="261"/>
      <c r="U288" s="13"/>
      <c r="V288" s="13"/>
      <c r="W288" s="13"/>
      <c r="X288" s="13"/>
      <c r="Y288" s="13"/>
      <c r="Z288" s="13"/>
      <c r="AA288" s="13"/>
      <c r="AB288" s="13"/>
      <c r="AC288" s="13"/>
      <c r="AD288" s="13"/>
      <c r="AE288" s="13"/>
      <c r="AT288" s="262" t="s">
        <v>446</v>
      </c>
      <c r="AU288" s="262" t="s">
        <v>85</v>
      </c>
      <c r="AV288" s="13" t="s">
        <v>85</v>
      </c>
      <c r="AW288" s="13" t="s">
        <v>32</v>
      </c>
      <c r="AX288" s="13" t="s">
        <v>76</v>
      </c>
      <c r="AY288" s="262" t="s">
        <v>342</v>
      </c>
    </row>
    <row r="289" s="13" customFormat="1">
      <c r="A289" s="13"/>
      <c r="B289" s="252"/>
      <c r="C289" s="253"/>
      <c r="D289" s="240" t="s">
        <v>446</v>
      </c>
      <c r="E289" s="254" t="s">
        <v>1</v>
      </c>
      <c r="F289" s="255" t="s">
        <v>5874</v>
      </c>
      <c r="G289" s="253"/>
      <c r="H289" s="256">
        <v>211.108</v>
      </c>
      <c r="I289" s="257"/>
      <c r="J289" s="253"/>
      <c r="K289" s="253"/>
      <c r="L289" s="258"/>
      <c r="M289" s="259"/>
      <c r="N289" s="260"/>
      <c r="O289" s="260"/>
      <c r="P289" s="260"/>
      <c r="Q289" s="260"/>
      <c r="R289" s="260"/>
      <c r="S289" s="260"/>
      <c r="T289" s="261"/>
      <c r="U289" s="13"/>
      <c r="V289" s="13"/>
      <c r="W289" s="13"/>
      <c r="X289" s="13"/>
      <c r="Y289" s="13"/>
      <c r="Z289" s="13"/>
      <c r="AA289" s="13"/>
      <c r="AB289" s="13"/>
      <c r="AC289" s="13"/>
      <c r="AD289" s="13"/>
      <c r="AE289" s="13"/>
      <c r="AT289" s="262" t="s">
        <v>446</v>
      </c>
      <c r="AU289" s="262" t="s">
        <v>85</v>
      </c>
      <c r="AV289" s="13" t="s">
        <v>85</v>
      </c>
      <c r="AW289" s="13" t="s">
        <v>32</v>
      </c>
      <c r="AX289" s="13" t="s">
        <v>76</v>
      </c>
      <c r="AY289" s="262" t="s">
        <v>342</v>
      </c>
    </row>
    <row r="290" s="13" customFormat="1">
      <c r="A290" s="13"/>
      <c r="B290" s="252"/>
      <c r="C290" s="253"/>
      <c r="D290" s="240" t="s">
        <v>446</v>
      </c>
      <c r="E290" s="254" t="s">
        <v>1</v>
      </c>
      <c r="F290" s="255" t="s">
        <v>5875</v>
      </c>
      <c r="G290" s="253"/>
      <c r="H290" s="256">
        <v>61.049999999999997</v>
      </c>
      <c r="I290" s="257"/>
      <c r="J290" s="253"/>
      <c r="K290" s="253"/>
      <c r="L290" s="258"/>
      <c r="M290" s="259"/>
      <c r="N290" s="260"/>
      <c r="O290" s="260"/>
      <c r="P290" s="260"/>
      <c r="Q290" s="260"/>
      <c r="R290" s="260"/>
      <c r="S290" s="260"/>
      <c r="T290" s="261"/>
      <c r="U290" s="13"/>
      <c r="V290" s="13"/>
      <c r="W290" s="13"/>
      <c r="X290" s="13"/>
      <c r="Y290" s="13"/>
      <c r="Z290" s="13"/>
      <c r="AA290" s="13"/>
      <c r="AB290" s="13"/>
      <c r="AC290" s="13"/>
      <c r="AD290" s="13"/>
      <c r="AE290" s="13"/>
      <c r="AT290" s="262" t="s">
        <v>446</v>
      </c>
      <c r="AU290" s="262" t="s">
        <v>85</v>
      </c>
      <c r="AV290" s="13" t="s">
        <v>85</v>
      </c>
      <c r="AW290" s="13" t="s">
        <v>32</v>
      </c>
      <c r="AX290" s="13" t="s">
        <v>76</v>
      </c>
      <c r="AY290" s="262" t="s">
        <v>342</v>
      </c>
    </row>
    <row r="291" s="13" customFormat="1">
      <c r="A291" s="13"/>
      <c r="B291" s="252"/>
      <c r="C291" s="253"/>
      <c r="D291" s="240" t="s">
        <v>446</v>
      </c>
      <c r="E291" s="254" t="s">
        <v>1</v>
      </c>
      <c r="F291" s="255" t="s">
        <v>5876</v>
      </c>
      <c r="G291" s="253"/>
      <c r="H291" s="256">
        <v>67.006</v>
      </c>
      <c r="I291" s="257"/>
      <c r="J291" s="253"/>
      <c r="K291" s="253"/>
      <c r="L291" s="258"/>
      <c r="M291" s="259"/>
      <c r="N291" s="260"/>
      <c r="O291" s="260"/>
      <c r="P291" s="260"/>
      <c r="Q291" s="260"/>
      <c r="R291" s="260"/>
      <c r="S291" s="260"/>
      <c r="T291" s="261"/>
      <c r="U291" s="13"/>
      <c r="V291" s="13"/>
      <c r="W291" s="13"/>
      <c r="X291" s="13"/>
      <c r="Y291" s="13"/>
      <c r="Z291" s="13"/>
      <c r="AA291" s="13"/>
      <c r="AB291" s="13"/>
      <c r="AC291" s="13"/>
      <c r="AD291" s="13"/>
      <c r="AE291" s="13"/>
      <c r="AT291" s="262" t="s">
        <v>446</v>
      </c>
      <c r="AU291" s="262" t="s">
        <v>85</v>
      </c>
      <c r="AV291" s="13" t="s">
        <v>85</v>
      </c>
      <c r="AW291" s="13" t="s">
        <v>32</v>
      </c>
      <c r="AX291" s="13" t="s">
        <v>76</v>
      </c>
      <c r="AY291" s="262" t="s">
        <v>342</v>
      </c>
    </row>
    <row r="292" s="13" customFormat="1">
      <c r="A292" s="13"/>
      <c r="B292" s="252"/>
      <c r="C292" s="253"/>
      <c r="D292" s="240" t="s">
        <v>446</v>
      </c>
      <c r="E292" s="254" t="s">
        <v>1</v>
      </c>
      <c r="F292" s="255" t="s">
        <v>5877</v>
      </c>
      <c r="G292" s="253"/>
      <c r="H292" s="256">
        <v>110.84</v>
      </c>
      <c r="I292" s="257"/>
      <c r="J292" s="253"/>
      <c r="K292" s="253"/>
      <c r="L292" s="258"/>
      <c r="M292" s="259"/>
      <c r="N292" s="260"/>
      <c r="O292" s="260"/>
      <c r="P292" s="260"/>
      <c r="Q292" s="260"/>
      <c r="R292" s="260"/>
      <c r="S292" s="260"/>
      <c r="T292" s="261"/>
      <c r="U292" s="13"/>
      <c r="V292" s="13"/>
      <c r="W292" s="13"/>
      <c r="X292" s="13"/>
      <c r="Y292" s="13"/>
      <c r="Z292" s="13"/>
      <c r="AA292" s="13"/>
      <c r="AB292" s="13"/>
      <c r="AC292" s="13"/>
      <c r="AD292" s="13"/>
      <c r="AE292" s="13"/>
      <c r="AT292" s="262" t="s">
        <v>446</v>
      </c>
      <c r="AU292" s="262" t="s">
        <v>85</v>
      </c>
      <c r="AV292" s="13" t="s">
        <v>85</v>
      </c>
      <c r="AW292" s="13" t="s">
        <v>32</v>
      </c>
      <c r="AX292" s="13" t="s">
        <v>76</v>
      </c>
      <c r="AY292" s="262" t="s">
        <v>342</v>
      </c>
    </row>
    <row r="293" s="13" customFormat="1">
      <c r="A293" s="13"/>
      <c r="B293" s="252"/>
      <c r="C293" s="253"/>
      <c r="D293" s="240" t="s">
        <v>446</v>
      </c>
      <c r="E293" s="254" t="s">
        <v>1</v>
      </c>
      <c r="F293" s="255" t="s">
        <v>5878</v>
      </c>
      <c r="G293" s="253"/>
      <c r="H293" s="256">
        <v>58.481999999999999</v>
      </c>
      <c r="I293" s="257"/>
      <c r="J293" s="253"/>
      <c r="K293" s="253"/>
      <c r="L293" s="258"/>
      <c r="M293" s="259"/>
      <c r="N293" s="260"/>
      <c r="O293" s="260"/>
      <c r="P293" s="260"/>
      <c r="Q293" s="260"/>
      <c r="R293" s="260"/>
      <c r="S293" s="260"/>
      <c r="T293" s="261"/>
      <c r="U293" s="13"/>
      <c r="V293" s="13"/>
      <c r="W293" s="13"/>
      <c r="X293" s="13"/>
      <c r="Y293" s="13"/>
      <c r="Z293" s="13"/>
      <c r="AA293" s="13"/>
      <c r="AB293" s="13"/>
      <c r="AC293" s="13"/>
      <c r="AD293" s="13"/>
      <c r="AE293" s="13"/>
      <c r="AT293" s="262" t="s">
        <v>446</v>
      </c>
      <c r="AU293" s="262" t="s">
        <v>85</v>
      </c>
      <c r="AV293" s="13" t="s">
        <v>85</v>
      </c>
      <c r="AW293" s="13" t="s">
        <v>32</v>
      </c>
      <c r="AX293" s="13" t="s">
        <v>76</v>
      </c>
      <c r="AY293" s="262" t="s">
        <v>342</v>
      </c>
    </row>
    <row r="294" s="13" customFormat="1">
      <c r="A294" s="13"/>
      <c r="B294" s="252"/>
      <c r="C294" s="253"/>
      <c r="D294" s="240" t="s">
        <v>446</v>
      </c>
      <c r="E294" s="254" t="s">
        <v>1</v>
      </c>
      <c r="F294" s="255" t="s">
        <v>5879</v>
      </c>
      <c r="G294" s="253"/>
      <c r="H294" s="256">
        <v>179.399</v>
      </c>
      <c r="I294" s="257"/>
      <c r="J294" s="253"/>
      <c r="K294" s="253"/>
      <c r="L294" s="258"/>
      <c r="M294" s="259"/>
      <c r="N294" s="260"/>
      <c r="O294" s="260"/>
      <c r="P294" s="260"/>
      <c r="Q294" s="260"/>
      <c r="R294" s="260"/>
      <c r="S294" s="260"/>
      <c r="T294" s="261"/>
      <c r="U294" s="13"/>
      <c r="V294" s="13"/>
      <c r="W294" s="13"/>
      <c r="X294" s="13"/>
      <c r="Y294" s="13"/>
      <c r="Z294" s="13"/>
      <c r="AA294" s="13"/>
      <c r="AB294" s="13"/>
      <c r="AC294" s="13"/>
      <c r="AD294" s="13"/>
      <c r="AE294" s="13"/>
      <c r="AT294" s="262" t="s">
        <v>446</v>
      </c>
      <c r="AU294" s="262" t="s">
        <v>85</v>
      </c>
      <c r="AV294" s="13" t="s">
        <v>85</v>
      </c>
      <c r="AW294" s="13" t="s">
        <v>32</v>
      </c>
      <c r="AX294" s="13" t="s">
        <v>76</v>
      </c>
      <c r="AY294" s="262" t="s">
        <v>342</v>
      </c>
    </row>
    <row r="295" s="13" customFormat="1">
      <c r="A295" s="13"/>
      <c r="B295" s="252"/>
      <c r="C295" s="253"/>
      <c r="D295" s="240" t="s">
        <v>446</v>
      </c>
      <c r="E295" s="254" t="s">
        <v>1</v>
      </c>
      <c r="F295" s="255" t="s">
        <v>5880</v>
      </c>
      <c r="G295" s="253"/>
      <c r="H295" s="256">
        <v>72.522000000000006</v>
      </c>
      <c r="I295" s="257"/>
      <c r="J295" s="253"/>
      <c r="K295" s="253"/>
      <c r="L295" s="258"/>
      <c r="M295" s="259"/>
      <c r="N295" s="260"/>
      <c r="O295" s="260"/>
      <c r="P295" s="260"/>
      <c r="Q295" s="260"/>
      <c r="R295" s="260"/>
      <c r="S295" s="260"/>
      <c r="T295" s="261"/>
      <c r="U295" s="13"/>
      <c r="V295" s="13"/>
      <c r="W295" s="13"/>
      <c r="X295" s="13"/>
      <c r="Y295" s="13"/>
      <c r="Z295" s="13"/>
      <c r="AA295" s="13"/>
      <c r="AB295" s="13"/>
      <c r="AC295" s="13"/>
      <c r="AD295" s="13"/>
      <c r="AE295" s="13"/>
      <c r="AT295" s="262" t="s">
        <v>446</v>
      </c>
      <c r="AU295" s="262" t="s">
        <v>85</v>
      </c>
      <c r="AV295" s="13" t="s">
        <v>85</v>
      </c>
      <c r="AW295" s="13" t="s">
        <v>32</v>
      </c>
      <c r="AX295" s="13" t="s">
        <v>76</v>
      </c>
      <c r="AY295" s="262" t="s">
        <v>342</v>
      </c>
    </row>
    <row r="296" s="13" customFormat="1">
      <c r="A296" s="13"/>
      <c r="B296" s="252"/>
      <c r="C296" s="253"/>
      <c r="D296" s="240" t="s">
        <v>446</v>
      </c>
      <c r="E296" s="254" t="s">
        <v>1</v>
      </c>
      <c r="F296" s="255" t="s">
        <v>5881</v>
      </c>
      <c r="G296" s="253"/>
      <c r="H296" s="256">
        <v>110.88800000000001</v>
      </c>
      <c r="I296" s="257"/>
      <c r="J296" s="253"/>
      <c r="K296" s="253"/>
      <c r="L296" s="258"/>
      <c r="M296" s="259"/>
      <c r="N296" s="260"/>
      <c r="O296" s="260"/>
      <c r="P296" s="260"/>
      <c r="Q296" s="260"/>
      <c r="R296" s="260"/>
      <c r="S296" s="260"/>
      <c r="T296" s="261"/>
      <c r="U296" s="13"/>
      <c r="V296" s="13"/>
      <c r="W296" s="13"/>
      <c r="X296" s="13"/>
      <c r="Y296" s="13"/>
      <c r="Z296" s="13"/>
      <c r="AA296" s="13"/>
      <c r="AB296" s="13"/>
      <c r="AC296" s="13"/>
      <c r="AD296" s="13"/>
      <c r="AE296" s="13"/>
      <c r="AT296" s="262" t="s">
        <v>446</v>
      </c>
      <c r="AU296" s="262" t="s">
        <v>85</v>
      </c>
      <c r="AV296" s="13" t="s">
        <v>85</v>
      </c>
      <c r="AW296" s="13" t="s">
        <v>32</v>
      </c>
      <c r="AX296" s="13" t="s">
        <v>76</v>
      </c>
      <c r="AY296" s="262" t="s">
        <v>342</v>
      </c>
    </row>
    <row r="297" s="13" customFormat="1">
      <c r="A297" s="13"/>
      <c r="B297" s="252"/>
      <c r="C297" s="253"/>
      <c r="D297" s="240" t="s">
        <v>446</v>
      </c>
      <c r="E297" s="254" t="s">
        <v>1</v>
      </c>
      <c r="F297" s="255" t="s">
        <v>5882</v>
      </c>
      <c r="G297" s="253"/>
      <c r="H297" s="256">
        <v>129.92099999999999</v>
      </c>
      <c r="I297" s="257"/>
      <c r="J297" s="253"/>
      <c r="K297" s="253"/>
      <c r="L297" s="258"/>
      <c r="M297" s="259"/>
      <c r="N297" s="260"/>
      <c r="O297" s="260"/>
      <c r="P297" s="260"/>
      <c r="Q297" s="260"/>
      <c r="R297" s="260"/>
      <c r="S297" s="260"/>
      <c r="T297" s="261"/>
      <c r="U297" s="13"/>
      <c r="V297" s="13"/>
      <c r="W297" s="13"/>
      <c r="X297" s="13"/>
      <c r="Y297" s="13"/>
      <c r="Z297" s="13"/>
      <c r="AA297" s="13"/>
      <c r="AB297" s="13"/>
      <c r="AC297" s="13"/>
      <c r="AD297" s="13"/>
      <c r="AE297" s="13"/>
      <c r="AT297" s="262" t="s">
        <v>446</v>
      </c>
      <c r="AU297" s="262" t="s">
        <v>85</v>
      </c>
      <c r="AV297" s="13" t="s">
        <v>85</v>
      </c>
      <c r="AW297" s="13" t="s">
        <v>32</v>
      </c>
      <c r="AX297" s="13" t="s">
        <v>76</v>
      </c>
      <c r="AY297" s="262" t="s">
        <v>342</v>
      </c>
    </row>
    <row r="298" s="13" customFormat="1">
      <c r="A298" s="13"/>
      <c r="B298" s="252"/>
      <c r="C298" s="253"/>
      <c r="D298" s="240" t="s">
        <v>446</v>
      </c>
      <c r="E298" s="254" t="s">
        <v>1</v>
      </c>
      <c r="F298" s="255" t="s">
        <v>5883</v>
      </c>
      <c r="G298" s="253"/>
      <c r="H298" s="256">
        <v>45.284999999999997</v>
      </c>
      <c r="I298" s="257"/>
      <c r="J298" s="253"/>
      <c r="K298" s="253"/>
      <c r="L298" s="258"/>
      <c r="M298" s="259"/>
      <c r="N298" s="260"/>
      <c r="O298" s="260"/>
      <c r="P298" s="260"/>
      <c r="Q298" s="260"/>
      <c r="R298" s="260"/>
      <c r="S298" s="260"/>
      <c r="T298" s="261"/>
      <c r="U298" s="13"/>
      <c r="V298" s="13"/>
      <c r="W298" s="13"/>
      <c r="X298" s="13"/>
      <c r="Y298" s="13"/>
      <c r="Z298" s="13"/>
      <c r="AA298" s="13"/>
      <c r="AB298" s="13"/>
      <c r="AC298" s="13"/>
      <c r="AD298" s="13"/>
      <c r="AE298" s="13"/>
      <c r="AT298" s="262" t="s">
        <v>446</v>
      </c>
      <c r="AU298" s="262" t="s">
        <v>85</v>
      </c>
      <c r="AV298" s="13" t="s">
        <v>85</v>
      </c>
      <c r="AW298" s="13" t="s">
        <v>32</v>
      </c>
      <c r="AX298" s="13" t="s">
        <v>76</v>
      </c>
      <c r="AY298" s="262" t="s">
        <v>342</v>
      </c>
    </row>
    <row r="299" s="13" customFormat="1">
      <c r="A299" s="13"/>
      <c r="B299" s="252"/>
      <c r="C299" s="253"/>
      <c r="D299" s="240" t="s">
        <v>446</v>
      </c>
      <c r="E299" s="254" t="s">
        <v>1</v>
      </c>
      <c r="F299" s="255" t="s">
        <v>5884</v>
      </c>
      <c r="G299" s="253"/>
      <c r="H299" s="256">
        <v>58.674999999999997</v>
      </c>
      <c r="I299" s="257"/>
      <c r="J299" s="253"/>
      <c r="K299" s="253"/>
      <c r="L299" s="258"/>
      <c r="M299" s="259"/>
      <c r="N299" s="260"/>
      <c r="O299" s="260"/>
      <c r="P299" s="260"/>
      <c r="Q299" s="260"/>
      <c r="R299" s="260"/>
      <c r="S299" s="260"/>
      <c r="T299" s="261"/>
      <c r="U299" s="13"/>
      <c r="V299" s="13"/>
      <c r="W299" s="13"/>
      <c r="X299" s="13"/>
      <c r="Y299" s="13"/>
      <c r="Z299" s="13"/>
      <c r="AA299" s="13"/>
      <c r="AB299" s="13"/>
      <c r="AC299" s="13"/>
      <c r="AD299" s="13"/>
      <c r="AE299" s="13"/>
      <c r="AT299" s="262" t="s">
        <v>446</v>
      </c>
      <c r="AU299" s="262" t="s">
        <v>85</v>
      </c>
      <c r="AV299" s="13" t="s">
        <v>85</v>
      </c>
      <c r="AW299" s="13" t="s">
        <v>32</v>
      </c>
      <c r="AX299" s="13" t="s">
        <v>76</v>
      </c>
      <c r="AY299" s="262" t="s">
        <v>342</v>
      </c>
    </row>
    <row r="300" s="15" customFormat="1">
      <c r="A300" s="15"/>
      <c r="B300" s="273"/>
      <c r="C300" s="274"/>
      <c r="D300" s="240" t="s">
        <v>446</v>
      </c>
      <c r="E300" s="275" t="s">
        <v>1</v>
      </c>
      <c r="F300" s="276" t="s">
        <v>492</v>
      </c>
      <c r="G300" s="274"/>
      <c r="H300" s="277">
        <v>1376.931</v>
      </c>
      <c r="I300" s="278"/>
      <c r="J300" s="274"/>
      <c r="K300" s="274"/>
      <c r="L300" s="279"/>
      <c r="M300" s="280"/>
      <c r="N300" s="281"/>
      <c r="O300" s="281"/>
      <c r="P300" s="281"/>
      <c r="Q300" s="281"/>
      <c r="R300" s="281"/>
      <c r="S300" s="281"/>
      <c r="T300" s="282"/>
      <c r="U300" s="15"/>
      <c r="V300" s="15"/>
      <c r="W300" s="15"/>
      <c r="X300" s="15"/>
      <c r="Y300" s="15"/>
      <c r="Z300" s="15"/>
      <c r="AA300" s="15"/>
      <c r="AB300" s="15"/>
      <c r="AC300" s="15"/>
      <c r="AD300" s="15"/>
      <c r="AE300" s="15"/>
      <c r="AT300" s="283" t="s">
        <v>446</v>
      </c>
      <c r="AU300" s="283" t="s">
        <v>85</v>
      </c>
      <c r="AV300" s="15" t="s">
        <v>92</v>
      </c>
      <c r="AW300" s="15" t="s">
        <v>32</v>
      </c>
      <c r="AX300" s="15" t="s">
        <v>76</v>
      </c>
      <c r="AY300" s="283" t="s">
        <v>342</v>
      </c>
    </row>
    <row r="301" s="13" customFormat="1">
      <c r="A301" s="13"/>
      <c r="B301" s="252"/>
      <c r="C301" s="253"/>
      <c r="D301" s="240" t="s">
        <v>446</v>
      </c>
      <c r="E301" s="254" t="s">
        <v>1</v>
      </c>
      <c r="F301" s="255" t="s">
        <v>5885</v>
      </c>
      <c r="G301" s="253"/>
      <c r="H301" s="256">
        <v>61.880000000000003</v>
      </c>
      <c r="I301" s="257"/>
      <c r="J301" s="253"/>
      <c r="K301" s="253"/>
      <c r="L301" s="258"/>
      <c r="M301" s="259"/>
      <c r="N301" s="260"/>
      <c r="O301" s="260"/>
      <c r="P301" s="260"/>
      <c r="Q301" s="260"/>
      <c r="R301" s="260"/>
      <c r="S301" s="260"/>
      <c r="T301" s="261"/>
      <c r="U301" s="13"/>
      <c r="V301" s="13"/>
      <c r="W301" s="13"/>
      <c r="X301" s="13"/>
      <c r="Y301" s="13"/>
      <c r="Z301" s="13"/>
      <c r="AA301" s="13"/>
      <c r="AB301" s="13"/>
      <c r="AC301" s="13"/>
      <c r="AD301" s="13"/>
      <c r="AE301" s="13"/>
      <c r="AT301" s="262" t="s">
        <v>446</v>
      </c>
      <c r="AU301" s="262" t="s">
        <v>85</v>
      </c>
      <c r="AV301" s="13" t="s">
        <v>85</v>
      </c>
      <c r="AW301" s="13" t="s">
        <v>32</v>
      </c>
      <c r="AX301" s="13" t="s">
        <v>76</v>
      </c>
      <c r="AY301" s="262" t="s">
        <v>342</v>
      </c>
    </row>
    <row r="302" s="13" customFormat="1">
      <c r="A302" s="13"/>
      <c r="B302" s="252"/>
      <c r="C302" s="253"/>
      <c r="D302" s="240" t="s">
        <v>446</v>
      </c>
      <c r="E302" s="254" t="s">
        <v>1</v>
      </c>
      <c r="F302" s="255" t="s">
        <v>5886</v>
      </c>
      <c r="G302" s="253"/>
      <c r="H302" s="256">
        <v>78.400000000000006</v>
      </c>
      <c r="I302" s="257"/>
      <c r="J302" s="253"/>
      <c r="K302" s="253"/>
      <c r="L302" s="258"/>
      <c r="M302" s="259"/>
      <c r="N302" s="260"/>
      <c r="O302" s="260"/>
      <c r="P302" s="260"/>
      <c r="Q302" s="260"/>
      <c r="R302" s="260"/>
      <c r="S302" s="260"/>
      <c r="T302" s="261"/>
      <c r="U302" s="13"/>
      <c r="V302" s="13"/>
      <c r="W302" s="13"/>
      <c r="X302" s="13"/>
      <c r="Y302" s="13"/>
      <c r="Z302" s="13"/>
      <c r="AA302" s="13"/>
      <c r="AB302" s="13"/>
      <c r="AC302" s="13"/>
      <c r="AD302" s="13"/>
      <c r="AE302" s="13"/>
      <c r="AT302" s="262" t="s">
        <v>446</v>
      </c>
      <c r="AU302" s="262" t="s">
        <v>85</v>
      </c>
      <c r="AV302" s="13" t="s">
        <v>85</v>
      </c>
      <c r="AW302" s="13" t="s">
        <v>32</v>
      </c>
      <c r="AX302" s="13" t="s">
        <v>76</v>
      </c>
      <c r="AY302" s="262" t="s">
        <v>342</v>
      </c>
    </row>
    <row r="303" s="13" customFormat="1">
      <c r="A303" s="13"/>
      <c r="B303" s="252"/>
      <c r="C303" s="253"/>
      <c r="D303" s="240" t="s">
        <v>446</v>
      </c>
      <c r="E303" s="254" t="s">
        <v>1</v>
      </c>
      <c r="F303" s="255" t="s">
        <v>5887</v>
      </c>
      <c r="G303" s="253"/>
      <c r="H303" s="256">
        <v>38.079999999999998</v>
      </c>
      <c r="I303" s="257"/>
      <c r="J303" s="253"/>
      <c r="K303" s="253"/>
      <c r="L303" s="258"/>
      <c r="M303" s="259"/>
      <c r="N303" s="260"/>
      <c r="O303" s="260"/>
      <c r="P303" s="260"/>
      <c r="Q303" s="260"/>
      <c r="R303" s="260"/>
      <c r="S303" s="260"/>
      <c r="T303" s="261"/>
      <c r="U303" s="13"/>
      <c r="V303" s="13"/>
      <c r="W303" s="13"/>
      <c r="X303" s="13"/>
      <c r="Y303" s="13"/>
      <c r="Z303" s="13"/>
      <c r="AA303" s="13"/>
      <c r="AB303" s="13"/>
      <c r="AC303" s="13"/>
      <c r="AD303" s="13"/>
      <c r="AE303" s="13"/>
      <c r="AT303" s="262" t="s">
        <v>446</v>
      </c>
      <c r="AU303" s="262" t="s">
        <v>85</v>
      </c>
      <c r="AV303" s="13" t="s">
        <v>85</v>
      </c>
      <c r="AW303" s="13" t="s">
        <v>32</v>
      </c>
      <c r="AX303" s="13" t="s">
        <v>76</v>
      </c>
      <c r="AY303" s="262" t="s">
        <v>342</v>
      </c>
    </row>
    <row r="304" s="13" customFormat="1">
      <c r="A304" s="13"/>
      <c r="B304" s="252"/>
      <c r="C304" s="253"/>
      <c r="D304" s="240" t="s">
        <v>446</v>
      </c>
      <c r="E304" s="254" t="s">
        <v>1</v>
      </c>
      <c r="F304" s="255" t="s">
        <v>5888</v>
      </c>
      <c r="G304" s="253"/>
      <c r="H304" s="256">
        <v>45.920000000000002</v>
      </c>
      <c r="I304" s="257"/>
      <c r="J304" s="253"/>
      <c r="K304" s="253"/>
      <c r="L304" s="258"/>
      <c r="M304" s="259"/>
      <c r="N304" s="260"/>
      <c r="O304" s="260"/>
      <c r="P304" s="260"/>
      <c r="Q304" s="260"/>
      <c r="R304" s="260"/>
      <c r="S304" s="260"/>
      <c r="T304" s="261"/>
      <c r="U304" s="13"/>
      <c r="V304" s="13"/>
      <c r="W304" s="13"/>
      <c r="X304" s="13"/>
      <c r="Y304" s="13"/>
      <c r="Z304" s="13"/>
      <c r="AA304" s="13"/>
      <c r="AB304" s="13"/>
      <c r="AC304" s="13"/>
      <c r="AD304" s="13"/>
      <c r="AE304" s="13"/>
      <c r="AT304" s="262" t="s">
        <v>446</v>
      </c>
      <c r="AU304" s="262" t="s">
        <v>85</v>
      </c>
      <c r="AV304" s="13" t="s">
        <v>85</v>
      </c>
      <c r="AW304" s="13" t="s">
        <v>32</v>
      </c>
      <c r="AX304" s="13" t="s">
        <v>76</v>
      </c>
      <c r="AY304" s="262" t="s">
        <v>342</v>
      </c>
    </row>
    <row r="305" s="13" customFormat="1">
      <c r="A305" s="13"/>
      <c r="B305" s="252"/>
      <c r="C305" s="253"/>
      <c r="D305" s="240" t="s">
        <v>446</v>
      </c>
      <c r="E305" s="254" t="s">
        <v>1</v>
      </c>
      <c r="F305" s="255" t="s">
        <v>5889</v>
      </c>
      <c r="G305" s="253"/>
      <c r="H305" s="256">
        <v>679</v>
      </c>
      <c r="I305" s="257"/>
      <c r="J305" s="253"/>
      <c r="K305" s="253"/>
      <c r="L305" s="258"/>
      <c r="M305" s="259"/>
      <c r="N305" s="260"/>
      <c r="O305" s="260"/>
      <c r="P305" s="260"/>
      <c r="Q305" s="260"/>
      <c r="R305" s="260"/>
      <c r="S305" s="260"/>
      <c r="T305" s="261"/>
      <c r="U305" s="13"/>
      <c r="V305" s="13"/>
      <c r="W305" s="13"/>
      <c r="X305" s="13"/>
      <c r="Y305" s="13"/>
      <c r="Z305" s="13"/>
      <c r="AA305" s="13"/>
      <c r="AB305" s="13"/>
      <c r="AC305" s="13"/>
      <c r="AD305" s="13"/>
      <c r="AE305" s="13"/>
      <c r="AT305" s="262" t="s">
        <v>446</v>
      </c>
      <c r="AU305" s="262" t="s">
        <v>85</v>
      </c>
      <c r="AV305" s="13" t="s">
        <v>85</v>
      </c>
      <c r="AW305" s="13" t="s">
        <v>32</v>
      </c>
      <c r="AX305" s="13" t="s">
        <v>76</v>
      </c>
      <c r="AY305" s="262" t="s">
        <v>342</v>
      </c>
    </row>
    <row r="306" s="16" customFormat="1">
      <c r="A306" s="16"/>
      <c r="B306" s="284"/>
      <c r="C306" s="285"/>
      <c r="D306" s="240" t="s">
        <v>446</v>
      </c>
      <c r="E306" s="286" t="s">
        <v>1</v>
      </c>
      <c r="F306" s="287" t="s">
        <v>500</v>
      </c>
      <c r="G306" s="285"/>
      <c r="H306" s="288">
        <v>2280.2109999999998</v>
      </c>
      <c r="I306" s="289"/>
      <c r="J306" s="285"/>
      <c r="K306" s="285"/>
      <c r="L306" s="290"/>
      <c r="M306" s="291"/>
      <c r="N306" s="292"/>
      <c r="O306" s="292"/>
      <c r="P306" s="292"/>
      <c r="Q306" s="292"/>
      <c r="R306" s="292"/>
      <c r="S306" s="292"/>
      <c r="T306" s="293"/>
      <c r="U306" s="16"/>
      <c r="V306" s="16"/>
      <c r="W306" s="16"/>
      <c r="X306" s="16"/>
      <c r="Y306" s="16"/>
      <c r="Z306" s="16"/>
      <c r="AA306" s="16"/>
      <c r="AB306" s="16"/>
      <c r="AC306" s="16"/>
      <c r="AD306" s="16"/>
      <c r="AE306" s="16"/>
      <c r="AT306" s="294" t="s">
        <v>446</v>
      </c>
      <c r="AU306" s="294" t="s">
        <v>85</v>
      </c>
      <c r="AV306" s="16" t="s">
        <v>360</v>
      </c>
      <c r="AW306" s="16" t="s">
        <v>32</v>
      </c>
      <c r="AX306" s="16" t="s">
        <v>83</v>
      </c>
      <c r="AY306" s="294" t="s">
        <v>342</v>
      </c>
    </row>
    <row r="307" s="2" customFormat="1" ht="16.5" customHeight="1">
      <c r="A307" s="39"/>
      <c r="B307" s="40"/>
      <c r="C307" s="227" t="s">
        <v>7</v>
      </c>
      <c r="D307" s="227" t="s">
        <v>343</v>
      </c>
      <c r="E307" s="228" t="s">
        <v>2755</v>
      </c>
      <c r="F307" s="229" t="s">
        <v>2756</v>
      </c>
      <c r="G307" s="230" t="s">
        <v>473</v>
      </c>
      <c r="H307" s="231">
        <v>2280.2109999999998</v>
      </c>
      <c r="I307" s="232"/>
      <c r="J307" s="233">
        <f>ROUND(I307*H307,2)</f>
        <v>0</v>
      </c>
      <c r="K307" s="229" t="s">
        <v>443</v>
      </c>
      <c r="L307" s="45"/>
      <c r="M307" s="234" t="s">
        <v>1</v>
      </c>
      <c r="N307" s="235" t="s">
        <v>41</v>
      </c>
      <c r="O307" s="92"/>
      <c r="P307" s="236">
        <f>O307*H307</f>
        <v>0</v>
      </c>
      <c r="Q307" s="236">
        <v>0</v>
      </c>
      <c r="R307" s="236">
        <f>Q307*H307</f>
        <v>0</v>
      </c>
      <c r="S307" s="236">
        <v>0</v>
      </c>
      <c r="T307" s="237">
        <f>S307*H307</f>
        <v>0</v>
      </c>
      <c r="U307" s="39"/>
      <c r="V307" s="39"/>
      <c r="W307" s="39"/>
      <c r="X307" s="39"/>
      <c r="Y307" s="39"/>
      <c r="Z307" s="39"/>
      <c r="AA307" s="39"/>
      <c r="AB307" s="39"/>
      <c r="AC307" s="39"/>
      <c r="AD307" s="39"/>
      <c r="AE307" s="39"/>
      <c r="AR307" s="238" t="s">
        <v>360</v>
      </c>
      <c r="AT307" s="238" t="s">
        <v>343</v>
      </c>
      <c r="AU307" s="238" t="s">
        <v>85</v>
      </c>
      <c r="AY307" s="18" t="s">
        <v>342</v>
      </c>
      <c r="BE307" s="239">
        <f>IF(N307="základní",J307,0)</f>
        <v>0</v>
      </c>
      <c r="BF307" s="239">
        <f>IF(N307="snížená",J307,0)</f>
        <v>0</v>
      </c>
      <c r="BG307" s="239">
        <f>IF(N307="zákl. přenesená",J307,0)</f>
        <v>0</v>
      </c>
      <c r="BH307" s="239">
        <f>IF(N307="sníž. přenesená",J307,0)</f>
        <v>0</v>
      </c>
      <c r="BI307" s="239">
        <f>IF(N307="nulová",J307,0)</f>
        <v>0</v>
      </c>
      <c r="BJ307" s="18" t="s">
        <v>83</v>
      </c>
      <c r="BK307" s="239">
        <f>ROUND(I307*H307,2)</f>
        <v>0</v>
      </c>
      <c r="BL307" s="18" t="s">
        <v>360</v>
      </c>
      <c r="BM307" s="238" t="s">
        <v>5890</v>
      </c>
    </row>
    <row r="308" s="2" customFormat="1">
      <c r="A308" s="39"/>
      <c r="B308" s="40"/>
      <c r="C308" s="41"/>
      <c r="D308" s="240" t="s">
        <v>349</v>
      </c>
      <c r="E308" s="41"/>
      <c r="F308" s="241" t="s">
        <v>2758</v>
      </c>
      <c r="G308" s="41"/>
      <c r="H308" s="41"/>
      <c r="I308" s="242"/>
      <c r="J308" s="41"/>
      <c r="K308" s="41"/>
      <c r="L308" s="45"/>
      <c r="M308" s="243"/>
      <c r="N308" s="244"/>
      <c r="O308" s="92"/>
      <c r="P308" s="92"/>
      <c r="Q308" s="92"/>
      <c r="R308" s="92"/>
      <c r="S308" s="92"/>
      <c r="T308" s="93"/>
      <c r="U308" s="39"/>
      <c r="V308" s="39"/>
      <c r="W308" s="39"/>
      <c r="X308" s="39"/>
      <c r="Y308" s="39"/>
      <c r="Z308" s="39"/>
      <c r="AA308" s="39"/>
      <c r="AB308" s="39"/>
      <c r="AC308" s="39"/>
      <c r="AD308" s="39"/>
      <c r="AE308" s="39"/>
      <c r="AT308" s="18" t="s">
        <v>349</v>
      </c>
      <c r="AU308" s="18" t="s">
        <v>85</v>
      </c>
    </row>
    <row r="309" s="13" customFormat="1">
      <c r="A309" s="13"/>
      <c r="B309" s="252"/>
      <c r="C309" s="253"/>
      <c r="D309" s="240" t="s">
        <v>446</v>
      </c>
      <c r="E309" s="254" t="s">
        <v>1</v>
      </c>
      <c r="F309" s="255" t="s">
        <v>5891</v>
      </c>
      <c r="G309" s="253"/>
      <c r="H309" s="256">
        <v>2280.2109999999998</v>
      </c>
      <c r="I309" s="257"/>
      <c r="J309" s="253"/>
      <c r="K309" s="253"/>
      <c r="L309" s="258"/>
      <c r="M309" s="259"/>
      <c r="N309" s="260"/>
      <c r="O309" s="260"/>
      <c r="P309" s="260"/>
      <c r="Q309" s="260"/>
      <c r="R309" s="260"/>
      <c r="S309" s="260"/>
      <c r="T309" s="261"/>
      <c r="U309" s="13"/>
      <c r="V309" s="13"/>
      <c r="W309" s="13"/>
      <c r="X309" s="13"/>
      <c r="Y309" s="13"/>
      <c r="Z309" s="13"/>
      <c r="AA309" s="13"/>
      <c r="AB309" s="13"/>
      <c r="AC309" s="13"/>
      <c r="AD309" s="13"/>
      <c r="AE309" s="13"/>
      <c r="AT309" s="262" t="s">
        <v>446</v>
      </c>
      <c r="AU309" s="262" t="s">
        <v>85</v>
      </c>
      <c r="AV309" s="13" t="s">
        <v>85</v>
      </c>
      <c r="AW309" s="13" t="s">
        <v>32</v>
      </c>
      <c r="AX309" s="13" t="s">
        <v>83</v>
      </c>
      <c r="AY309" s="262" t="s">
        <v>342</v>
      </c>
    </row>
    <row r="310" s="2" customFormat="1" ht="21.75" customHeight="1">
      <c r="A310" s="39"/>
      <c r="B310" s="40"/>
      <c r="C310" s="227" t="s">
        <v>626</v>
      </c>
      <c r="D310" s="227" t="s">
        <v>343</v>
      </c>
      <c r="E310" s="228" t="s">
        <v>5892</v>
      </c>
      <c r="F310" s="229" t="s">
        <v>5893</v>
      </c>
      <c r="G310" s="230" t="s">
        <v>562</v>
      </c>
      <c r="H310" s="231">
        <v>732.90800000000002</v>
      </c>
      <c r="I310" s="232"/>
      <c r="J310" s="233">
        <f>ROUND(I310*H310,2)</f>
        <v>0</v>
      </c>
      <c r="K310" s="229" t="s">
        <v>443</v>
      </c>
      <c r="L310" s="45"/>
      <c r="M310" s="234" t="s">
        <v>1</v>
      </c>
      <c r="N310" s="235" t="s">
        <v>41</v>
      </c>
      <c r="O310" s="92"/>
      <c r="P310" s="236">
        <f>O310*H310</f>
        <v>0</v>
      </c>
      <c r="Q310" s="236">
        <v>0</v>
      </c>
      <c r="R310" s="236">
        <f>Q310*H310</f>
        <v>0</v>
      </c>
      <c r="S310" s="236">
        <v>0</v>
      </c>
      <c r="T310" s="237">
        <f>S310*H310</f>
        <v>0</v>
      </c>
      <c r="U310" s="39"/>
      <c r="V310" s="39"/>
      <c r="W310" s="39"/>
      <c r="X310" s="39"/>
      <c r="Y310" s="39"/>
      <c r="Z310" s="39"/>
      <c r="AA310" s="39"/>
      <c r="AB310" s="39"/>
      <c r="AC310" s="39"/>
      <c r="AD310" s="39"/>
      <c r="AE310" s="39"/>
      <c r="AR310" s="238" t="s">
        <v>360</v>
      </c>
      <c r="AT310" s="238" t="s">
        <v>343</v>
      </c>
      <c r="AU310" s="238" t="s">
        <v>85</v>
      </c>
      <c r="AY310" s="18" t="s">
        <v>342</v>
      </c>
      <c r="BE310" s="239">
        <f>IF(N310="základní",J310,0)</f>
        <v>0</v>
      </c>
      <c r="BF310" s="239">
        <f>IF(N310="snížená",J310,0)</f>
        <v>0</v>
      </c>
      <c r="BG310" s="239">
        <f>IF(N310="zákl. přenesená",J310,0)</f>
        <v>0</v>
      </c>
      <c r="BH310" s="239">
        <f>IF(N310="sníž. přenesená",J310,0)</f>
        <v>0</v>
      </c>
      <c r="BI310" s="239">
        <f>IF(N310="nulová",J310,0)</f>
        <v>0</v>
      </c>
      <c r="BJ310" s="18" t="s">
        <v>83</v>
      </c>
      <c r="BK310" s="239">
        <f>ROUND(I310*H310,2)</f>
        <v>0</v>
      </c>
      <c r="BL310" s="18" t="s">
        <v>360</v>
      </c>
      <c r="BM310" s="238" t="s">
        <v>5894</v>
      </c>
    </row>
    <row r="311" s="2" customFormat="1">
      <c r="A311" s="39"/>
      <c r="B311" s="40"/>
      <c r="C311" s="41"/>
      <c r="D311" s="240" t="s">
        <v>349</v>
      </c>
      <c r="E311" s="41"/>
      <c r="F311" s="241" t="s">
        <v>5895</v>
      </c>
      <c r="G311" s="41"/>
      <c r="H311" s="41"/>
      <c r="I311" s="242"/>
      <c r="J311" s="41"/>
      <c r="K311" s="41"/>
      <c r="L311" s="45"/>
      <c r="M311" s="243"/>
      <c r="N311" s="244"/>
      <c r="O311" s="92"/>
      <c r="P311" s="92"/>
      <c r="Q311" s="92"/>
      <c r="R311" s="92"/>
      <c r="S311" s="92"/>
      <c r="T311" s="93"/>
      <c r="U311" s="39"/>
      <c r="V311" s="39"/>
      <c r="W311" s="39"/>
      <c r="X311" s="39"/>
      <c r="Y311" s="39"/>
      <c r="Z311" s="39"/>
      <c r="AA311" s="39"/>
      <c r="AB311" s="39"/>
      <c r="AC311" s="39"/>
      <c r="AD311" s="39"/>
      <c r="AE311" s="39"/>
      <c r="AT311" s="18" t="s">
        <v>349</v>
      </c>
      <c r="AU311" s="18" t="s">
        <v>85</v>
      </c>
    </row>
    <row r="312" s="13" customFormat="1">
      <c r="A312" s="13"/>
      <c r="B312" s="252"/>
      <c r="C312" s="253"/>
      <c r="D312" s="240" t="s">
        <v>446</v>
      </c>
      <c r="E312" s="254" t="s">
        <v>1</v>
      </c>
      <c r="F312" s="255" t="s">
        <v>5896</v>
      </c>
      <c r="G312" s="253"/>
      <c r="H312" s="256">
        <v>762.92200000000003</v>
      </c>
      <c r="I312" s="257"/>
      <c r="J312" s="253"/>
      <c r="K312" s="253"/>
      <c r="L312" s="258"/>
      <c r="M312" s="259"/>
      <c r="N312" s="260"/>
      <c r="O312" s="260"/>
      <c r="P312" s="260"/>
      <c r="Q312" s="260"/>
      <c r="R312" s="260"/>
      <c r="S312" s="260"/>
      <c r="T312" s="261"/>
      <c r="U312" s="13"/>
      <c r="V312" s="13"/>
      <c r="W312" s="13"/>
      <c r="X312" s="13"/>
      <c r="Y312" s="13"/>
      <c r="Z312" s="13"/>
      <c r="AA312" s="13"/>
      <c r="AB312" s="13"/>
      <c r="AC312" s="13"/>
      <c r="AD312" s="13"/>
      <c r="AE312" s="13"/>
      <c r="AT312" s="262" t="s">
        <v>446</v>
      </c>
      <c r="AU312" s="262" t="s">
        <v>85</v>
      </c>
      <c r="AV312" s="13" t="s">
        <v>85</v>
      </c>
      <c r="AW312" s="13" t="s">
        <v>32</v>
      </c>
      <c r="AX312" s="13" t="s">
        <v>76</v>
      </c>
      <c r="AY312" s="262" t="s">
        <v>342</v>
      </c>
    </row>
    <row r="313" s="13" customFormat="1">
      <c r="A313" s="13"/>
      <c r="B313" s="252"/>
      <c r="C313" s="253"/>
      <c r="D313" s="240" t="s">
        <v>446</v>
      </c>
      <c r="E313" s="254" t="s">
        <v>1</v>
      </c>
      <c r="F313" s="255" t="s">
        <v>5897</v>
      </c>
      <c r="G313" s="253"/>
      <c r="H313" s="256">
        <v>92.067999999999998</v>
      </c>
      <c r="I313" s="257"/>
      <c r="J313" s="253"/>
      <c r="K313" s="253"/>
      <c r="L313" s="258"/>
      <c r="M313" s="259"/>
      <c r="N313" s="260"/>
      <c r="O313" s="260"/>
      <c r="P313" s="260"/>
      <c r="Q313" s="260"/>
      <c r="R313" s="260"/>
      <c r="S313" s="260"/>
      <c r="T313" s="261"/>
      <c r="U313" s="13"/>
      <c r="V313" s="13"/>
      <c r="W313" s="13"/>
      <c r="X313" s="13"/>
      <c r="Y313" s="13"/>
      <c r="Z313" s="13"/>
      <c r="AA313" s="13"/>
      <c r="AB313" s="13"/>
      <c r="AC313" s="13"/>
      <c r="AD313" s="13"/>
      <c r="AE313" s="13"/>
      <c r="AT313" s="262" t="s">
        <v>446</v>
      </c>
      <c r="AU313" s="262" t="s">
        <v>85</v>
      </c>
      <c r="AV313" s="13" t="s">
        <v>85</v>
      </c>
      <c r="AW313" s="13" t="s">
        <v>32</v>
      </c>
      <c r="AX313" s="13" t="s">
        <v>76</v>
      </c>
      <c r="AY313" s="262" t="s">
        <v>342</v>
      </c>
    </row>
    <row r="314" s="13" customFormat="1">
      <c r="A314" s="13"/>
      <c r="B314" s="252"/>
      <c r="C314" s="253"/>
      <c r="D314" s="240" t="s">
        <v>446</v>
      </c>
      <c r="E314" s="254" t="s">
        <v>1</v>
      </c>
      <c r="F314" s="255" t="s">
        <v>5898</v>
      </c>
      <c r="G314" s="253"/>
      <c r="H314" s="256">
        <v>320.61000000000001</v>
      </c>
      <c r="I314" s="257"/>
      <c r="J314" s="253"/>
      <c r="K314" s="253"/>
      <c r="L314" s="258"/>
      <c r="M314" s="259"/>
      <c r="N314" s="260"/>
      <c r="O314" s="260"/>
      <c r="P314" s="260"/>
      <c r="Q314" s="260"/>
      <c r="R314" s="260"/>
      <c r="S314" s="260"/>
      <c r="T314" s="261"/>
      <c r="U314" s="13"/>
      <c r="V314" s="13"/>
      <c r="W314" s="13"/>
      <c r="X314" s="13"/>
      <c r="Y314" s="13"/>
      <c r="Z314" s="13"/>
      <c r="AA314" s="13"/>
      <c r="AB314" s="13"/>
      <c r="AC314" s="13"/>
      <c r="AD314" s="13"/>
      <c r="AE314" s="13"/>
      <c r="AT314" s="262" t="s">
        <v>446</v>
      </c>
      <c r="AU314" s="262" t="s">
        <v>85</v>
      </c>
      <c r="AV314" s="13" t="s">
        <v>85</v>
      </c>
      <c r="AW314" s="13" t="s">
        <v>32</v>
      </c>
      <c r="AX314" s="13" t="s">
        <v>76</v>
      </c>
      <c r="AY314" s="262" t="s">
        <v>342</v>
      </c>
    </row>
    <row r="315" s="13" customFormat="1">
      <c r="A315" s="13"/>
      <c r="B315" s="252"/>
      <c r="C315" s="253"/>
      <c r="D315" s="240" t="s">
        <v>446</v>
      </c>
      <c r="E315" s="254" t="s">
        <v>1</v>
      </c>
      <c r="F315" s="255" t="s">
        <v>5899</v>
      </c>
      <c r="G315" s="253"/>
      <c r="H315" s="256">
        <v>641.21900000000005</v>
      </c>
      <c r="I315" s="257"/>
      <c r="J315" s="253"/>
      <c r="K315" s="253"/>
      <c r="L315" s="258"/>
      <c r="M315" s="259"/>
      <c r="N315" s="260"/>
      <c r="O315" s="260"/>
      <c r="P315" s="260"/>
      <c r="Q315" s="260"/>
      <c r="R315" s="260"/>
      <c r="S315" s="260"/>
      <c r="T315" s="261"/>
      <c r="U315" s="13"/>
      <c r="V315" s="13"/>
      <c r="W315" s="13"/>
      <c r="X315" s="13"/>
      <c r="Y315" s="13"/>
      <c r="Z315" s="13"/>
      <c r="AA315" s="13"/>
      <c r="AB315" s="13"/>
      <c r="AC315" s="13"/>
      <c r="AD315" s="13"/>
      <c r="AE315" s="13"/>
      <c r="AT315" s="262" t="s">
        <v>446</v>
      </c>
      <c r="AU315" s="262" t="s">
        <v>85</v>
      </c>
      <c r="AV315" s="13" t="s">
        <v>85</v>
      </c>
      <c r="AW315" s="13" t="s">
        <v>32</v>
      </c>
      <c r="AX315" s="13" t="s">
        <v>76</v>
      </c>
      <c r="AY315" s="262" t="s">
        <v>342</v>
      </c>
    </row>
    <row r="316" s="13" customFormat="1">
      <c r="A316" s="13"/>
      <c r="B316" s="252"/>
      <c r="C316" s="253"/>
      <c r="D316" s="240" t="s">
        <v>446</v>
      </c>
      <c r="E316" s="254" t="s">
        <v>1</v>
      </c>
      <c r="F316" s="255" t="s">
        <v>5900</v>
      </c>
      <c r="G316" s="253"/>
      <c r="H316" s="256">
        <v>7.726</v>
      </c>
      <c r="I316" s="257"/>
      <c r="J316" s="253"/>
      <c r="K316" s="253"/>
      <c r="L316" s="258"/>
      <c r="M316" s="259"/>
      <c r="N316" s="260"/>
      <c r="O316" s="260"/>
      <c r="P316" s="260"/>
      <c r="Q316" s="260"/>
      <c r="R316" s="260"/>
      <c r="S316" s="260"/>
      <c r="T316" s="261"/>
      <c r="U316" s="13"/>
      <c r="V316" s="13"/>
      <c r="W316" s="13"/>
      <c r="X316" s="13"/>
      <c r="Y316" s="13"/>
      <c r="Z316" s="13"/>
      <c r="AA316" s="13"/>
      <c r="AB316" s="13"/>
      <c r="AC316" s="13"/>
      <c r="AD316" s="13"/>
      <c r="AE316" s="13"/>
      <c r="AT316" s="262" t="s">
        <v>446</v>
      </c>
      <c r="AU316" s="262" t="s">
        <v>85</v>
      </c>
      <c r="AV316" s="13" t="s">
        <v>85</v>
      </c>
      <c r="AW316" s="13" t="s">
        <v>32</v>
      </c>
      <c r="AX316" s="13" t="s">
        <v>76</v>
      </c>
      <c r="AY316" s="262" t="s">
        <v>342</v>
      </c>
    </row>
    <row r="317" s="13" customFormat="1">
      <c r="A317" s="13"/>
      <c r="B317" s="252"/>
      <c r="C317" s="253"/>
      <c r="D317" s="240" t="s">
        <v>446</v>
      </c>
      <c r="E317" s="254" t="s">
        <v>1</v>
      </c>
      <c r="F317" s="255" t="s">
        <v>5901</v>
      </c>
      <c r="G317" s="253"/>
      <c r="H317" s="256">
        <v>7.726</v>
      </c>
      <c r="I317" s="257"/>
      <c r="J317" s="253"/>
      <c r="K317" s="253"/>
      <c r="L317" s="258"/>
      <c r="M317" s="259"/>
      <c r="N317" s="260"/>
      <c r="O317" s="260"/>
      <c r="P317" s="260"/>
      <c r="Q317" s="260"/>
      <c r="R317" s="260"/>
      <c r="S317" s="260"/>
      <c r="T317" s="261"/>
      <c r="U317" s="13"/>
      <c r="V317" s="13"/>
      <c r="W317" s="13"/>
      <c r="X317" s="13"/>
      <c r="Y317" s="13"/>
      <c r="Z317" s="13"/>
      <c r="AA317" s="13"/>
      <c r="AB317" s="13"/>
      <c r="AC317" s="13"/>
      <c r="AD317" s="13"/>
      <c r="AE317" s="13"/>
      <c r="AT317" s="262" t="s">
        <v>446</v>
      </c>
      <c r="AU317" s="262" t="s">
        <v>85</v>
      </c>
      <c r="AV317" s="13" t="s">
        <v>85</v>
      </c>
      <c r="AW317" s="13" t="s">
        <v>32</v>
      </c>
      <c r="AX317" s="13" t="s">
        <v>76</v>
      </c>
      <c r="AY317" s="262" t="s">
        <v>342</v>
      </c>
    </row>
    <row r="318" s="16" customFormat="1">
      <c r="A318" s="16"/>
      <c r="B318" s="284"/>
      <c r="C318" s="285"/>
      <c r="D318" s="240" t="s">
        <v>446</v>
      </c>
      <c r="E318" s="286" t="s">
        <v>1</v>
      </c>
      <c r="F318" s="287" t="s">
        <v>500</v>
      </c>
      <c r="G318" s="285"/>
      <c r="H318" s="288">
        <v>1832.271</v>
      </c>
      <c r="I318" s="289"/>
      <c r="J318" s="285"/>
      <c r="K318" s="285"/>
      <c r="L318" s="290"/>
      <c r="M318" s="291"/>
      <c r="N318" s="292"/>
      <c r="O318" s="292"/>
      <c r="P318" s="292"/>
      <c r="Q318" s="292"/>
      <c r="R318" s="292"/>
      <c r="S318" s="292"/>
      <c r="T318" s="293"/>
      <c r="U318" s="16"/>
      <c r="V318" s="16"/>
      <c r="W318" s="16"/>
      <c r="X318" s="16"/>
      <c r="Y318" s="16"/>
      <c r="Z318" s="16"/>
      <c r="AA318" s="16"/>
      <c r="AB318" s="16"/>
      <c r="AC318" s="16"/>
      <c r="AD318" s="16"/>
      <c r="AE318" s="16"/>
      <c r="AT318" s="294" t="s">
        <v>446</v>
      </c>
      <c r="AU318" s="294" t="s">
        <v>85</v>
      </c>
      <c r="AV318" s="16" t="s">
        <v>360</v>
      </c>
      <c r="AW318" s="16" t="s">
        <v>32</v>
      </c>
      <c r="AX318" s="16" t="s">
        <v>76</v>
      </c>
      <c r="AY318" s="294" t="s">
        <v>342</v>
      </c>
    </row>
    <row r="319" s="13" customFormat="1">
      <c r="A319" s="13"/>
      <c r="B319" s="252"/>
      <c r="C319" s="253"/>
      <c r="D319" s="240" t="s">
        <v>446</v>
      </c>
      <c r="E319" s="254" t="s">
        <v>1</v>
      </c>
      <c r="F319" s="255" t="s">
        <v>5902</v>
      </c>
      <c r="G319" s="253"/>
      <c r="H319" s="256">
        <v>732.90800000000002</v>
      </c>
      <c r="I319" s="257"/>
      <c r="J319" s="253"/>
      <c r="K319" s="253"/>
      <c r="L319" s="258"/>
      <c r="M319" s="259"/>
      <c r="N319" s="260"/>
      <c r="O319" s="260"/>
      <c r="P319" s="260"/>
      <c r="Q319" s="260"/>
      <c r="R319" s="260"/>
      <c r="S319" s="260"/>
      <c r="T319" s="261"/>
      <c r="U319" s="13"/>
      <c r="V319" s="13"/>
      <c r="W319" s="13"/>
      <c r="X319" s="13"/>
      <c r="Y319" s="13"/>
      <c r="Z319" s="13"/>
      <c r="AA319" s="13"/>
      <c r="AB319" s="13"/>
      <c r="AC319" s="13"/>
      <c r="AD319" s="13"/>
      <c r="AE319" s="13"/>
      <c r="AT319" s="262" t="s">
        <v>446</v>
      </c>
      <c r="AU319" s="262" t="s">
        <v>85</v>
      </c>
      <c r="AV319" s="13" t="s">
        <v>85</v>
      </c>
      <c r="AW319" s="13" t="s">
        <v>32</v>
      </c>
      <c r="AX319" s="13" t="s">
        <v>83</v>
      </c>
      <c r="AY319" s="262" t="s">
        <v>342</v>
      </c>
    </row>
    <row r="320" s="2" customFormat="1" ht="21.75" customHeight="1">
      <c r="A320" s="39"/>
      <c r="B320" s="40"/>
      <c r="C320" s="227" t="s">
        <v>632</v>
      </c>
      <c r="D320" s="227" t="s">
        <v>343</v>
      </c>
      <c r="E320" s="228" t="s">
        <v>5903</v>
      </c>
      <c r="F320" s="229" t="s">
        <v>5904</v>
      </c>
      <c r="G320" s="230" t="s">
        <v>562</v>
      </c>
      <c r="H320" s="231">
        <v>1099.3630000000001</v>
      </c>
      <c r="I320" s="232"/>
      <c r="J320" s="233">
        <f>ROUND(I320*H320,2)</f>
        <v>0</v>
      </c>
      <c r="K320" s="229" t="s">
        <v>443</v>
      </c>
      <c r="L320" s="45"/>
      <c r="M320" s="234" t="s">
        <v>1</v>
      </c>
      <c r="N320" s="235" t="s">
        <v>41</v>
      </c>
      <c r="O320" s="92"/>
      <c r="P320" s="236">
        <f>O320*H320</f>
        <v>0</v>
      </c>
      <c r="Q320" s="236">
        <v>0</v>
      </c>
      <c r="R320" s="236">
        <f>Q320*H320</f>
        <v>0</v>
      </c>
      <c r="S320" s="236">
        <v>0</v>
      </c>
      <c r="T320" s="237">
        <f>S320*H320</f>
        <v>0</v>
      </c>
      <c r="U320" s="39"/>
      <c r="V320" s="39"/>
      <c r="W320" s="39"/>
      <c r="X320" s="39"/>
      <c r="Y320" s="39"/>
      <c r="Z320" s="39"/>
      <c r="AA320" s="39"/>
      <c r="AB320" s="39"/>
      <c r="AC320" s="39"/>
      <c r="AD320" s="39"/>
      <c r="AE320" s="39"/>
      <c r="AR320" s="238" t="s">
        <v>360</v>
      </c>
      <c r="AT320" s="238" t="s">
        <v>343</v>
      </c>
      <c r="AU320" s="238" t="s">
        <v>85</v>
      </c>
      <c r="AY320" s="18" t="s">
        <v>342</v>
      </c>
      <c r="BE320" s="239">
        <f>IF(N320="základní",J320,0)</f>
        <v>0</v>
      </c>
      <c r="BF320" s="239">
        <f>IF(N320="snížená",J320,0)</f>
        <v>0</v>
      </c>
      <c r="BG320" s="239">
        <f>IF(N320="zákl. přenesená",J320,0)</f>
        <v>0</v>
      </c>
      <c r="BH320" s="239">
        <f>IF(N320="sníž. přenesená",J320,0)</f>
        <v>0</v>
      </c>
      <c r="BI320" s="239">
        <f>IF(N320="nulová",J320,0)</f>
        <v>0</v>
      </c>
      <c r="BJ320" s="18" t="s">
        <v>83</v>
      </c>
      <c r="BK320" s="239">
        <f>ROUND(I320*H320,2)</f>
        <v>0</v>
      </c>
      <c r="BL320" s="18" t="s">
        <v>360</v>
      </c>
      <c r="BM320" s="238" t="s">
        <v>5905</v>
      </c>
    </row>
    <row r="321" s="2" customFormat="1">
      <c r="A321" s="39"/>
      <c r="B321" s="40"/>
      <c r="C321" s="41"/>
      <c r="D321" s="240" t="s">
        <v>349</v>
      </c>
      <c r="E321" s="41"/>
      <c r="F321" s="241" t="s">
        <v>5906</v>
      </c>
      <c r="G321" s="41"/>
      <c r="H321" s="41"/>
      <c r="I321" s="242"/>
      <c r="J321" s="41"/>
      <c r="K321" s="41"/>
      <c r="L321" s="45"/>
      <c r="M321" s="243"/>
      <c r="N321" s="244"/>
      <c r="O321" s="92"/>
      <c r="P321" s="92"/>
      <c r="Q321" s="92"/>
      <c r="R321" s="92"/>
      <c r="S321" s="92"/>
      <c r="T321" s="93"/>
      <c r="U321" s="39"/>
      <c r="V321" s="39"/>
      <c r="W321" s="39"/>
      <c r="X321" s="39"/>
      <c r="Y321" s="39"/>
      <c r="Z321" s="39"/>
      <c r="AA321" s="39"/>
      <c r="AB321" s="39"/>
      <c r="AC321" s="39"/>
      <c r="AD321" s="39"/>
      <c r="AE321" s="39"/>
      <c r="AT321" s="18" t="s">
        <v>349</v>
      </c>
      <c r="AU321" s="18" t="s">
        <v>85</v>
      </c>
    </row>
    <row r="322" s="13" customFormat="1">
      <c r="A322" s="13"/>
      <c r="B322" s="252"/>
      <c r="C322" s="253"/>
      <c r="D322" s="240" t="s">
        <v>446</v>
      </c>
      <c r="E322" s="254" t="s">
        <v>1</v>
      </c>
      <c r="F322" s="255" t="s">
        <v>5907</v>
      </c>
      <c r="G322" s="253"/>
      <c r="H322" s="256">
        <v>1099.3630000000001</v>
      </c>
      <c r="I322" s="257"/>
      <c r="J322" s="253"/>
      <c r="K322" s="253"/>
      <c r="L322" s="258"/>
      <c r="M322" s="259"/>
      <c r="N322" s="260"/>
      <c r="O322" s="260"/>
      <c r="P322" s="260"/>
      <c r="Q322" s="260"/>
      <c r="R322" s="260"/>
      <c r="S322" s="260"/>
      <c r="T322" s="261"/>
      <c r="U322" s="13"/>
      <c r="V322" s="13"/>
      <c r="W322" s="13"/>
      <c r="X322" s="13"/>
      <c r="Y322" s="13"/>
      <c r="Z322" s="13"/>
      <c r="AA322" s="13"/>
      <c r="AB322" s="13"/>
      <c r="AC322" s="13"/>
      <c r="AD322" s="13"/>
      <c r="AE322" s="13"/>
      <c r="AT322" s="262" t="s">
        <v>446</v>
      </c>
      <c r="AU322" s="262" t="s">
        <v>85</v>
      </c>
      <c r="AV322" s="13" t="s">
        <v>85</v>
      </c>
      <c r="AW322" s="13" t="s">
        <v>32</v>
      </c>
      <c r="AX322" s="13" t="s">
        <v>83</v>
      </c>
      <c r="AY322" s="262" t="s">
        <v>342</v>
      </c>
    </row>
    <row r="323" s="2" customFormat="1" ht="21.75" customHeight="1">
      <c r="A323" s="39"/>
      <c r="B323" s="40"/>
      <c r="C323" s="227" t="s">
        <v>639</v>
      </c>
      <c r="D323" s="227" t="s">
        <v>343</v>
      </c>
      <c r="E323" s="228" t="s">
        <v>5908</v>
      </c>
      <c r="F323" s="229" t="s">
        <v>5909</v>
      </c>
      <c r="G323" s="230" t="s">
        <v>562</v>
      </c>
      <c r="H323" s="231">
        <v>166.29499999999999</v>
      </c>
      <c r="I323" s="232"/>
      <c r="J323" s="233">
        <f>ROUND(I323*H323,2)</f>
        <v>0</v>
      </c>
      <c r="K323" s="229" t="s">
        <v>443</v>
      </c>
      <c r="L323" s="45"/>
      <c r="M323" s="234" t="s">
        <v>1</v>
      </c>
      <c r="N323" s="235" t="s">
        <v>41</v>
      </c>
      <c r="O323" s="92"/>
      <c r="P323" s="236">
        <f>O323*H323</f>
        <v>0</v>
      </c>
      <c r="Q323" s="236">
        <v>0</v>
      </c>
      <c r="R323" s="236">
        <f>Q323*H323</f>
        <v>0</v>
      </c>
      <c r="S323" s="236">
        <v>0</v>
      </c>
      <c r="T323" s="237">
        <f>S323*H323</f>
        <v>0</v>
      </c>
      <c r="U323" s="39"/>
      <c r="V323" s="39"/>
      <c r="W323" s="39"/>
      <c r="X323" s="39"/>
      <c r="Y323" s="39"/>
      <c r="Z323" s="39"/>
      <c r="AA323" s="39"/>
      <c r="AB323" s="39"/>
      <c r="AC323" s="39"/>
      <c r="AD323" s="39"/>
      <c r="AE323" s="39"/>
      <c r="AR323" s="238" t="s">
        <v>360</v>
      </c>
      <c r="AT323" s="238" t="s">
        <v>343</v>
      </c>
      <c r="AU323" s="238" t="s">
        <v>85</v>
      </c>
      <c r="AY323" s="18" t="s">
        <v>342</v>
      </c>
      <c r="BE323" s="239">
        <f>IF(N323="základní",J323,0)</f>
        <v>0</v>
      </c>
      <c r="BF323" s="239">
        <f>IF(N323="snížená",J323,0)</f>
        <v>0</v>
      </c>
      <c r="BG323" s="239">
        <f>IF(N323="zákl. přenesená",J323,0)</f>
        <v>0</v>
      </c>
      <c r="BH323" s="239">
        <f>IF(N323="sníž. přenesená",J323,0)</f>
        <v>0</v>
      </c>
      <c r="BI323" s="239">
        <f>IF(N323="nulová",J323,0)</f>
        <v>0</v>
      </c>
      <c r="BJ323" s="18" t="s">
        <v>83</v>
      </c>
      <c r="BK323" s="239">
        <f>ROUND(I323*H323,2)</f>
        <v>0</v>
      </c>
      <c r="BL323" s="18" t="s">
        <v>360</v>
      </c>
      <c r="BM323" s="238" t="s">
        <v>5910</v>
      </c>
    </row>
    <row r="324" s="2" customFormat="1">
      <c r="A324" s="39"/>
      <c r="B324" s="40"/>
      <c r="C324" s="41"/>
      <c r="D324" s="240" t="s">
        <v>349</v>
      </c>
      <c r="E324" s="41"/>
      <c r="F324" s="241" t="s">
        <v>5911</v>
      </c>
      <c r="G324" s="41"/>
      <c r="H324" s="41"/>
      <c r="I324" s="242"/>
      <c r="J324" s="41"/>
      <c r="K324" s="41"/>
      <c r="L324" s="45"/>
      <c r="M324" s="243"/>
      <c r="N324" s="244"/>
      <c r="O324" s="92"/>
      <c r="P324" s="92"/>
      <c r="Q324" s="92"/>
      <c r="R324" s="92"/>
      <c r="S324" s="92"/>
      <c r="T324" s="93"/>
      <c r="U324" s="39"/>
      <c r="V324" s="39"/>
      <c r="W324" s="39"/>
      <c r="X324" s="39"/>
      <c r="Y324" s="39"/>
      <c r="Z324" s="39"/>
      <c r="AA324" s="39"/>
      <c r="AB324" s="39"/>
      <c r="AC324" s="39"/>
      <c r="AD324" s="39"/>
      <c r="AE324" s="39"/>
      <c r="AT324" s="18" t="s">
        <v>349</v>
      </c>
      <c r="AU324" s="18" t="s">
        <v>85</v>
      </c>
    </row>
    <row r="325" s="13" customFormat="1">
      <c r="A325" s="13"/>
      <c r="B325" s="252"/>
      <c r="C325" s="253"/>
      <c r="D325" s="240" t="s">
        <v>446</v>
      </c>
      <c r="E325" s="254" t="s">
        <v>1</v>
      </c>
      <c r="F325" s="255" t="s">
        <v>5912</v>
      </c>
      <c r="G325" s="253"/>
      <c r="H325" s="256">
        <v>1117.808</v>
      </c>
      <c r="I325" s="257"/>
      <c r="J325" s="253"/>
      <c r="K325" s="253"/>
      <c r="L325" s="258"/>
      <c r="M325" s="259"/>
      <c r="N325" s="260"/>
      <c r="O325" s="260"/>
      <c r="P325" s="260"/>
      <c r="Q325" s="260"/>
      <c r="R325" s="260"/>
      <c r="S325" s="260"/>
      <c r="T325" s="261"/>
      <c r="U325" s="13"/>
      <c r="V325" s="13"/>
      <c r="W325" s="13"/>
      <c r="X325" s="13"/>
      <c r="Y325" s="13"/>
      <c r="Z325" s="13"/>
      <c r="AA325" s="13"/>
      <c r="AB325" s="13"/>
      <c r="AC325" s="13"/>
      <c r="AD325" s="13"/>
      <c r="AE325" s="13"/>
      <c r="AT325" s="262" t="s">
        <v>446</v>
      </c>
      <c r="AU325" s="262" t="s">
        <v>85</v>
      </c>
      <c r="AV325" s="13" t="s">
        <v>85</v>
      </c>
      <c r="AW325" s="13" t="s">
        <v>32</v>
      </c>
      <c r="AX325" s="13" t="s">
        <v>76</v>
      </c>
      <c r="AY325" s="262" t="s">
        <v>342</v>
      </c>
    </row>
    <row r="326" s="13" customFormat="1">
      <c r="A326" s="13"/>
      <c r="B326" s="252"/>
      <c r="C326" s="253"/>
      <c r="D326" s="240" t="s">
        <v>446</v>
      </c>
      <c r="E326" s="254" t="s">
        <v>1</v>
      </c>
      <c r="F326" s="255" t="s">
        <v>5913</v>
      </c>
      <c r="G326" s="253"/>
      <c r="H326" s="256">
        <v>-320.61000000000001</v>
      </c>
      <c r="I326" s="257"/>
      <c r="J326" s="253"/>
      <c r="K326" s="253"/>
      <c r="L326" s="258"/>
      <c r="M326" s="259"/>
      <c r="N326" s="260"/>
      <c r="O326" s="260"/>
      <c r="P326" s="260"/>
      <c r="Q326" s="260"/>
      <c r="R326" s="260"/>
      <c r="S326" s="260"/>
      <c r="T326" s="261"/>
      <c r="U326" s="13"/>
      <c r="V326" s="13"/>
      <c r="W326" s="13"/>
      <c r="X326" s="13"/>
      <c r="Y326" s="13"/>
      <c r="Z326" s="13"/>
      <c r="AA326" s="13"/>
      <c r="AB326" s="13"/>
      <c r="AC326" s="13"/>
      <c r="AD326" s="13"/>
      <c r="AE326" s="13"/>
      <c r="AT326" s="262" t="s">
        <v>446</v>
      </c>
      <c r="AU326" s="262" t="s">
        <v>85</v>
      </c>
      <c r="AV326" s="13" t="s">
        <v>85</v>
      </c>
      <c r="AW326" s="13" t="s">
        <v>32</v>
      </c>
      <c r="AX326" s="13" t="s">
        <v>76</v>
      </c>
      <c r="AY326" s="262" t="s">
        <v>342</v>
      </c>
    </row>
    <row r="327" s="13" customFormat="1">
      <c r="A327" s="13"/>
      <c r="B327" s="252"/>
      <c r="C327" s="253"/>
      <c r="D327" s="240" t="s">
        <v>446</v>
      </c>
      <c r="E327" s="254" t="s">
        <v>1</v>
      </c>
      <c r="F327" s="255" t="s">
        <v>5914</v>
      </c>
      <c r="G327" s="253"/>
      <c r="H327" s="256">
        <v>-381.46100000000001</v>
      </c>
      <c r="I327" s="257"/>
      <c r="J327" s="253"/>
      <c r="K327" s="253"/>
      <c r="L327" s="258"/>
      <c r="M327" s="259"/>
      <c r="N327" s="260"/>
      <c r="O327" s="260"/>
      <c r="P327" s="260"/>
      <c r="Q327" s="260"/>
      <c r="R327" s="260"/>
      <c r="S327" s="260"/>
      <c r="T327" s="261"/>
      <c r="U327" s="13"/>
      <c r="V327" s="13"/>
      <c r="W327" s="13"/>
      <c r="X327" s="13"/>
      <c r="Y327" s="13"/>
      <c r="Z327" s="13"/>
      <c r="AA327" s="13"/>
      <c r="AB327" s="13"/>
      <c r="AC327" s="13"/>
      <c r="AD327" s="13"/>
      <c r="AE327" s="13"/>
      <c r="AT327" s="262" t="s">
        <v>446</v>
      </c>
      <c r="AU327" s="262" t="s">
        <v>85</v>
      </c>
      <c r="AV327" s="13" t="s">
        <v>85</v>
      </c>
      <c r="AW327" s="13" t="s">
        <v>32</v>
      </c>
      <c r="AX327" s="13" t="s">
        <v>76</v>
      </c>
      <c r="AY327" s="262" t="s">
        <v>342</v>
      </c>
    </row>
    <row r="328" s="16" customFormat="1">
      <c r="A328" s="16"/>
      <c r="B328" s="284"/>
      <c r="C328" s="285"/>
      <c r="D328" s="240" t="s">
        <v>446</v>
      </c>
      <c r="E328" s="286" t="s">
        <v>1</v>
      </c>
      <c r="F328" s="287" t="s">
        <v>500</v>
      </c>
      <c r="G328" s="285"/>
      <c r="H328" s="288">
        <v>415.73700000000002</v>
      </c>
      <c r="I328" s="289"/>
      <c r="J328" s="285"/>
      <c r="K328" s="285"/>
      <c r="L328" s="290"/>
      <c r="M328" s="291"/>
      <c r="N328" s="292"/>
      <c r="O328" s="292"/>
      <c r="P328" s="292"/>
      <c r="Q328" s="292"/>
      <c r="R328" s="292"/>
      <c r="S328" s="292"/>
      <c r="T328" s="293"/>
      <c r="U328" s="16"/>
      <c r="V328" s="16"/>
      <c r="W328" s="16"/>
      <c r="X328" s="16"/>
      <c r="Y328" s="16"/>
      <c r="Z328" s="16"/>
      <c r="AA328" s="16"/>
      <c r="AB328" s="16"/>
      <c r="AC328" s="16"/>
      <c r="AD328" s="16"/>
      <c r="AE328" s="16"/>
      <c r="AT328" s="294" t="s">
        <v>446</v>
      </c>
      <c r="AU328" s="294" t="s">
        <v>85</v>
      </c>
      <c r="AV328" s="16" t="s">
        <v>360</v>
      </c>
      <c r="AW328" s="16" t="s">
        <v>32</v>
      </c>
      <c r="AX328" s="16" t="s">
        <v>76</v>
      </c>
      <c r="AY328" s="294" t="s">
        <v>342</v>
      </c>
    </row>
    <row r="329" s="13" customFormat="1">
      <c r="A329" s="13"/>
      <c r="B329" s="252"/>
      <c r="C329" s="253"/>
      <c r="D329" s="240" t="s">
        <v>446</v>
      </c>
      <c r="E329" s="254" t="s">
        <v>1</v>
      </c>
      <c r="F329" s="255" t="s">
        <v>5915</v>
      </c>
      <c r="G329" s="253"/>
      <c r="H329" s="256">
        <v>166.29499999999999</v>
      </c>
      <c r="I329" s="257"/>
      <c r="J329" s="253"/>
      <c r="K329" s="253"/>
      <c r="L329" s="258"/>
      <c r="M329" s="259"/>
      <c r="N329" s="260"/>
      <c r="O329" s="260"/>
      <c r="P329" s="260"/>
      <c r="Q329" s="260"/>
      <c r="R329" s="260"/>
      <c r="S329" s="260"/>
      <c r="T329" s="261"/>
      <c r="U329" s="13"/>
      <c r="V329" s="13"/>
      <c r="W329" s="13"/>
      <c r="X329" s="13"/>
      <c r="Y329" s="13"/>
      <c r="Z329" s="13"/>
      <c r="AA329" s="13"/>
      <c r="AB329" s="13"/>
      <c r="AC329" s="13"/>
      <c r="AD329" s="13"/>
      <c r="AE329" s="13"/>
      <c r="AT329" s="262" t="s">
        <v>446</v>
      </c>
      <c r="AU329" s="262" t="s">
        <v>85</v>
      </c>
      <c r="AV329" s="13" t="s">
        <v>85</v>
      </c>
      <c r="AW329" s="13" t="s">
        <v>32</v>
      </c>
      <c r="AX329" s="13" t="s">
        <v>83</v>
      </c>
      <c r="AY329" s="262" t="s">
        <v>342</v>
      </c>
    </row>
    <row r="330" s="2" customFormat="1" ht="21.75" customHeight="1">
      <c r="A330" s="39"/>
      <c r="B330" s="40"/>
      <c r="C330" s="227" t="s">
        <v>645</v>
      </c>
      <c r="D330" s="227" t="s">
        <v>343</v>
      </c>
      <c r="E330" s="228" t="s">
        <v>5916</v>
      </c>
      <c r="F330" s="229" t="s">
        <v>5917</v>
      </c>
      <c r="G330" s="230" t="s">
        <v>562</v>
      </c>
      <c r="H330" s="231">
        <v>249.44200000000001</v>
      </c>
      <c r="I330" s="232"/>
      <c r="J330" s="233">
        <f>ROUND(I330*H330,2)</f>
        <v>0</v>
      </c>
      <c r="K330" s="229" t="s">
        <v>443</v>
      </c>
      <c r="L330" s="45"/>
      <c r="M330" s="234" t="s">
        <v>1</v>
      </c>
      <c r="N330" s="235" t="s">
        <v>41</v>
      </c>
      <c r="O330" s="92"/>
      <c r="P330" s="236">
        <f>O330*H330</f>
        <v>0</v>
      </c>
      <c r="Q330" s="236">
        <v>0</v>
      </c>
      <c r="R330" s="236">
        <f>Q330*H330</f>
        <v>0</v>
      </c>
      <c r="S330" s="236">
        <v>0</v>
      </c>
      <c r="T330" s="237">
        <f>S330*H330</f>
        <v>0</v>
      </c>
      <c r="U330" s="39"/>
      <c r="V330" s="39"/>
      <c r="W330" s="39"/>
      <c r="X330" s="39"/>
      <c r="Y330" s="39"/>
      <c r="Z330" s="39"/>
      <c r="AA330" s="39"/>
      <c r="AB330" s="39"/>
      <c r="AC330" s="39"/>
      <c r="AD330" s="39"/>
      <c r="AE330" s="39"/>
      <c r="AR330" s="238" t="s">
        <v>360</v>
      </c>
      <c r="AT330" s="238" t="s">
        <v>343</v>
      </c>
      <c r="AU330" s="238" t="s">
        <v>85</v>
      </c>
      <c r="AY330" s="18" t="s">
        <v>342</v>
      </c>
      <c r="BE330" s="239">
        <f>IF(N330="základní",J330,0)</f>
        <v>0</v>
      </c>
      <c r="BF330" s="239">
        <f>IF(N330="snížená",J330,0)</f>
        <v>0</v>
      </c>
      <c r="BG330" s="239">
        <f>IF(N330="zákl. přenesená",J330,0)</f>
        <v>0</v>
      </c>
      <c r="BH330" s="239">
        <f>IF(N330="sníž. přenesená",J330,0)</f>
        <v>0</v>
      </c>
      <c r="BI330" s="239">
        <f>IF(N330="nulová",J330,0)</f>
        <v>0</v>
      </c>
      <c r="BJ330" s="18" t="s">
        <v>83</v>
      </c>
      <c r="BK330" s="239">
        <f>ROUND(I330*H330,2)</f>
        <v>0</v>
      </c>
      <c r="BL330" s="18" t="s">
        <v>360</v>
      </c>
      <c r="BM330" s="238" t="s">
        <v>5918</v>
      </c>
    </row>
    <row r="331" s="2" customFormat="1">
      <c r="A331" s="39"/>
      <c r="B331" s="40"/>
      <c r="C331" s="41"/>
      <c r="D331" s="240" t="s">
        <v>349</v>
      </c>
      <c r="E331" s="41"/>
      <c r="F331" s="241" t="s">
        <v>5919</v>
      </c>
      <c r="G331" s="41"/>
      <c r="H331" s="41"/>
      <c r="I331" s="242"/>
      <c r="J331" s="41"/>
      <c r="K331" s="41"/>
      <c r="L331" s="45"/>
      <c r="M331" s="243"/>
      <c r="N331" s="244"/>
      <c r="O331" s="92"/>
      <c r="P331" s="92"/>
      <c r="Q331" s="92"/>
      <c r="R331" s="92"/>
      <c r="S331" s="92"/>
      <c r="T331" s="93"/>
      <c r="U331" s="39"/>
      <c r="V331" s="39"/>
      <c r="W331" s="39"/>
      <c r="X331" s="39"/>
      <c r="Y331" s="39"/>
      <c r="Z331" s="39"/>
      <c r="AA331" s="39"/>
      <c r="AB331" s="39"/>
      <c r="AC331" s="39"/>
      <c r="AD331" s="39"/>
      <c r="AE331" s="39"/>
      <c r="AT331" s="18" t="s">
        <v>349</v>
      </c>
      <c r="AU331" s="18" t="s">
        <v>85</v>
      </c>
    </row>
    <row r="332" s="13" customFormat="1">
      <c r="A332" s="13"/>
      <c r="B332" s="252"/>
      <c r="C332" s="253"/>
      <c r="D332" s="240" t="s">
        <v>446</v>
      </c>
      <c r="E332" s="254" t="s">
        <v>1</v>
      </c>
      <c r="F332" s="255" t="s">
        <v>5920</v>
      </c>
      <c r="G332" s="253"/>
      <c r="H332" s="256">
        <v>249.44200000000001</v>
      </c>
      <c r="I332" s="257"/>
      <c r="J332" s="253"/>
      <c r="K332" s="253"/>
      <c r="L332" s="258"/>
      <c r="M332" s="259"/>
      <c r="N332" s="260"/>
      <c r="O332" s="260"/>
      <c r="P332" s="260"/>
      <c r="Q332" s="260"/>
      <c r="R332" s="260"/>
      <c r="S332" s="260"/>
      <c r="T332" s="261"/>
      <c r="U332" s="13"/>
      <c r="V332" s="13"/>
      <c r="W332" s="13"/>
      <c r="X332" s="13"/>
      <c r="Y332" s="13"/>
      <c r="Z332" s="13"/>
      <c r="AA332" s="13"/>
      <c r="AB332" s="13"/>
      <c r="AC332" s="13"/>
      <c r="AD332" s="13"/>
      <c r="AE332" s="13"/>
      <c r="AT332" s="262" t="s">
        <v>446</v>
      </c>
      <c r="AU332" s="262" t="s">
        <v>85</v>
      </c>
      <c r="AV332" s="13" t="s">
        <v>85</v>
      </c>
      <c r="AW332" s="13" t="s">
        <v>32</v>
      </c>
      <c r="AX332" s="13" t="s">
        <v>83</v>
      </c>
      <c r="AY332" s="262" t="s">
        <v>342</v>
      </c>
    </row>
    <row r="333" s="2" customFormat="1" ht="16.5" customHeight="1">
      <c r="A333" s="39"/>
      <c r="B333" s="40"/>
      <c r="C333" s="227" t="s">
        <v>654</v>
      </c>
      <c r="D333" s="227" t="s">
        <v>343</v>
      </c>
      <c r="E333" s="228" t="s">
        <v>602</v>
      </c>
      <c r="F333" s="229" t="s">
        <v>603</v>
      </c>
      <c r="G333" s="230" t="s">
        <v>562</v>
      </c>
      <c r="H333" s="231">
        <v>448.99000000000001</v>
      </c>
      <c r="I333" s="232"/>
      <c r="J333" s="233">
        <f>ROUND(I333*H333,2)</f>
        <v>0</v>
      </c>
      <c r="K333" s="229" t="s">
        <v>443</v>
      </c>
      <c r="L333" s="45"/>
      <c r="M333" s="234" t="s">
        <v>1</v>
      </c>
      <c r="N333" s="235" t="s">
        <v>41</v>
      </c>
      <c r="O333" s="92"/>
      <c r="P333" s="236">
        <f>O333*H333</f>
        <v>0</v>
      </c>
      <c r="Q333" s="236">
        <v>0</v>
      </c>
      <c r="R333" s="236">
        <f>Q333*H333</f>
        <v>0</v>
      </c>
      <c r="S333" s="236">
        <v>0</v>
      </c>
      <c r="T333" s="237">
        <f>S333*H333</f>
        <v>0</v>
      </c>
      <c r="U333" s="39"/>
      <c r="V333" s="39"/>
      <c r="W333" s="39"/>
      <c r="X333" s="39"/>
      <c r="Y333" s="39"/>
      <c r="Z333" s="39"/>
      <c r="AA333" s="39"/>
      <c r="AB333" s="39"/>
      <c r="AC333" s="39"/>
      <c r="AD333" s="39"/>
      <c r="AE333" s="39"/>
      <c r="AR333" s="238" t="s">
        <v>360</v>
      </c>
      <c r="AT333" s="238" t="s">
        <v>343</v>
      </c>
      <c r="AU333" s="238" t="s">
        <v>85</v>
      </c>
      <c r="AY333" s="18" t="s">
        <v>342</v>
      </c>
      <c r="BE333" s="239">
        <f>IF(N333="základní",J333,0)</f>
        <v>0</v>
      </c>
      <c r="BF333" s="239">
        <f>IF(N333="snížená",J333,0)</f>
        <v>0</v>
      </c>
      <c r="BG333" s="239">
        <f>IF(N333="zákl. přenesená",J333,0)</f>
        <v>0</v>
      </c>
      <c r="BH333" s="239">
        <f>IF(N333="sníž. přenesená",J333,0)</f>
        <v>0</v>
      </c>
      <c r="BI333" s="239">
        <f>IF(N333="nulová",J333,0)</f>
        <v>0</v>
      </c>
      <c r="BJ333" s="18" t="s">
        <v>83</v>
      </c>
      <c r="BK333" s="239">
        <f>ROUND(I333*H333,2)</f>
        <v>0</v>
      </c>
      <c r="BL333" s="18" t="s">
        <v>360</v>
      </c>
      <c r="BM333" s="238" t="s">
        <v>5921</v>
      </c>
    </row>
    <row r="334" s="2" customFormat="1">
      <c r="A334" s="39"/>
      <c r="B334" s="40"/>
      <c r="C334" s="41"/>
      <c r="D334" s="240" t="s">
        <v>349</v>
      </c>
      <c r="E334" s="41"/>
      <c r="F334" s="241" t="s">
        <v>605</v>
      </c>
      <c r="G334" s="41"/>
      <c r="H334" s="41"/>
      <c r="I334" s="242"/>
      <c r="J334" s="41"/>
      <c r="K334" s="41"/>
      <c r="L334" s="45"/>
      <c r="M334" s="243"/>
      <c r="N334" s="244"/>
      <c r="O334" s="92"/>
      <c r="P334" s="92"/>
      <c r="Q334" s="92"/>
      <c r="R334" s="92"/>
      <c r="S334" s="92"/>
      <c r="T334" s="93"/>
      <c r="U334" s="39"/>
      <c r="V334" s="39"/>
      <c r="W334" s="39"/>
      <c r="X334" s="39"/>
      <c r="Y334" s="39"/>
      <c r="Z334" s="39"/>
      <c r="AA334" s="39"/>
      <c r="AB334" s="39"/>
      <c r="AC334" s="39"/>
      <c r="AD334" s="39"/>
      <c r="AE334" s="39"/>
      <c r="AT334" s="18" t="s">
        <v>349</v>
      </c>
      <c r="AU334" s="18" t="s">
        <v>85</v>
      </c>
    </row>
    <row r="335" s="13" customFormat="1">
      <c r="A335" s="13"/>
      <c r="B335" s="252"/>
      <c r="C335" s="253"/>
      <c r="D335" s="240" t="s">
        <v>446</v>
      </c>
      <c r="E335" s="254" t="s">
        <v>1</v>
      </c>
      <c r="F335" s="255" t="s">
        <v>5922</v>
      </c>
      <c r="G335" s="253"/>
      <c r="H335" s="256">
        <v>381.46100000000001</v>
      </c>
      <c r="I335" s="257"/>
      <c r="J335" s="253"/>
      <c r="K335" s="253"/>
      <c r="L335" s="258"/>
      <c r="M335" s="259"/>
      <c r="N335" s="260"/>
      <c r="O335" s="260"/>
      <c r="P335" s="260"/>
      <c r="Q335" s="260"/>
      <c r="R335" s="260"/>
      <c r="S335" s="260"/>
      <c r="T335" s="261"/>
      <c r="U335" s="13"/>
      <c r="V335" s="13"/>
      <c r="W335" s="13"/>
      <c r="X335" s="13"/>
      <c r="Y335" s="13"/>
      <c r="Z335" s="13"/>
      <c r="AA335" s="13"/>
      <c r="AB335" s="13"/>
      <c r="AC335" s="13"/>
      <c r="AD335" s="13"/>
      <c r="AE335" s="13"/>
      <c r="AT335" s="262" t="s">
        <v>446</v>
      </c>
      <c r="AU335" s="262" t="s">
        <v>85</v>
      </c>
      <c r="AV335" s="13" t="s">
        <v>85</v>
      </c>
      <c r="AW335" s="13" t="s">
        <v>32</v>
      </c>
      <c r="AX335" s="13" t="s">
        <v>76</v>
      </c>
      <c r="AY335" s="262" t="s">
        <v>342</v>
      </c>
    </row>
    <row r="336" s="13" customFormat="1">
      <c r="A336" s="13"/>
      <c r="B336" s="252"/>
      <c r="C336" s="253"/>
      <c r="D336" s="240" t="s">
        <v>446</v>
      </c>
      <c r="E336" s="254" t="s">
        <v>1</v>
      </c>
      <c r="F336" s="255" t="s">
        <v>5897</v>
      </c>
      <c r="G336" s="253"/>
      <c r="H336" s="256">
        <v>92.067999999999998</v>
      </c>
      <c r="I336" s="257"/>
      <c r="J336" s="253"/>
      <c r="K336" s="253"/>
      <c r="L336" s="258"/>
      <c r="M336" s="259"/>
      <c r="N336" s="260"/>
      <c r="O336" s="260"/>
      <c r="P336" s="260"/>
      <c r="Q336" s="260"/>
      <c r="R336" s="260"/>
      <c r="S336" s="260"/>
      <c r="T336" s="261"/>
      <c r="U336" s="13"/>
      <c r="V336" s="13"/>
      <c r="W336" s="13"/>
      <c r="X336" s="13"/>
      <c r="Y336" s="13"/>
      <c r="Z336" s="13"/>
      <c r="AA336" s="13"/>
      <c r="AB336" s="13"/>
      <c r="AC336" s="13"/>
      <c r="AD336" s="13"/>
      <c r="AE336" s="13"/>
      <c r="AT336" s="262" t="s">
        <v>446</v>
      </c>
      <c r="AU336" s="262" t="s">
        <v>85</v>
      </c>
      <c r="AV336" s="13" t="s">
        <v>85</v>
      </c>
      <c r="AW336" s="13" t="s">
        <v>32</v>
      </c>
      <c r="AX336" s="13" t="s">
        <v>76</v>
      </c>
      <c r="AY336" s="262" t="s">
        <v>342</v>
      </c>
    </row>
    <row r="337" s="13" customFormat="1">
      <c r="A337" s="13"/>
      <c r="B337" s="252"/>
      <c r="C337" s="253"/>
      <c r="D337" s="240" t="s">
        <v>446</v>
      </c>
      <c r="E337" s="254" t="s">
        <v>1</v>
      </c>
      <c r="F337" s="255" t="s">
        <v>5898</v>
      </c>
      <c r="G337" s="253"/>
      <c r="H337" s="256">
        <v>320.61000000000001</v>
      </c>
      <c r="I337" s="257"/>
      <c r="J337" s="253"/>
      <c r="K337" s="253"/>
      <c r="L337" s="258"/>
      <c r="M337" s="259"/>
      <c r="N337" s="260"/>
      <c r="O337" s="260"/>
      <c r="P337" s="260"/>
      <c r="Q337" s="260"/>
      <c r="R337" s="260"/>
      <c r="S337" s="260"/>
      <c r="T337" s="261"/>
      <c r="U337" s="13"/>
      <c r="V337" s="13"/>
      <c r="W337" s="13"/>
      <c r="X337" s="13"/>
      <c r="Y337" s="13"/>
      <c r="Z337" s="13"/>
      <c r="AA337" s="13"/>
      <c r="AB337" s="13"/>
      <c r="AC337" s="13"/>
      <c r="AD337" s="13"/>
      <c r="AE337" s="13"/>
      <c r="AT337" s="262" t="s">
        <v>446</v>
      </c>
      <c r="AU337" s="262" t="s">
        <v>85</v>
      </c>
      <c r="AV337" s="13" t="s">
        <v>85</v>
      </c>
      <c r="AW337" s="13" t="s">
        <v>32</v>
      </c>
      <c r="AX337" s="13" t="s">
        <v>76</v>
      </c>
      <c r="AY337" s="262" t="s">
        <v>342</v>
      </c>
    </row>
    <row r="338" s="13" customFormat="1">
      <c r="A338" s="13"/>
      <c r="B338" s="252"/>
      <c r="C338" s="253"/>
      <c r="D338" s="240" t="s">
        <v>446</v>
      </c>
      <c r="E338" s="254" t="s">
        <v>1</v>
      </c>
      <c r="F338" s="255" t="s">
        <v>5923</v>
      </c>
      <c r="G338" s="253"/>
      <c r="H338" s="256">
        <v>320.61000000000001</v>
      </c>
      <c r="I338" s="257"/>
      <c r="J338" s="253"/>
      <c r="K338" s="253"/>
      <c r="L338" s="258"/>
      <c r="M338" s="259"/>
      <c r="N338" s="260"/>
      <c r="O338" s="260"/>
      <c r="P338" s="260"/>
      <c r="Q338" s="260"/>
      <c r="R338" s="260"/>
      <c r="S338" s="260"/>
      <c r="T338" s="261"/>
      <c r="U338" s="13"/>
      <c r="V338" s="13"/>
      <c r="W338" s="13"/>
      <c r="X338" s="13"/>
      <c r="Y338" s="13"/>
      <c r="Z338" s="13"/>
      <c r="AA338" s="13"/>
      <c r="AB338" s="13"/>
      <c r="AC338" s="13"/>
      <c r="AD338" s="13"/>
      <c r="AE338" s="13"/>
      <c r="AT338" s="262" t="s">
        <v>446</v>
      </c>
      <c r="AU338" s="262" t="s">
        <v>85</v>
      </c>
      <c r="AV338" s="13" t="s">
        <v>85</v>
      </c>
      <c r="AW338" s="13" t="s">
        <v>32</v>
      </c>
      <c r="AX338" s="13" t="s">
        <v>76</v>
      </c>
      <c r="AY338" s="262" t="s">
        <v>342</v>
      </c>
    </row>
    <row r="339" s="13" customFormat="1">
      <c r="A339" s="13"/>
      <c r="B339" s="252"/>
      <c r="C339" s="253"/>
      <c r="D339" s="240" t="s">
        <v>446</v>
      </c>
      <c r="E339" s="254" t="s">
        <v>1</v>
      </c>
      <c r="F339" s="255" t="s">
        <v>5901</v>
      </c>
      <c r="G339" s="253"/>
      <c r="H339" s="256">
        <v>7.726</v>
      </c>
      <c r="I339" s="257"/>
      <c r="J339" s="253"/>
      <c r="K339" s="253"/>
      <c r="L339" s="258"/>
      <c r="M339" s="259"/>
      <c r="N339" s="260"/>
      <c r="O339" s="260"/>
      <c r="P339" s="260"/>
      <c r="Q339" s="260"/>
      <c r="R339" s="260"/>
      <c r="S339" s="260"/>
      <c r="T339" s="261"/>
      <c r="U339" s="13"/>
      <c r="V339" s="13"/>
      <c r="W339" s="13"/>
      <c r="X339" s="13"/>
      <c r="Y339" s="13"/>
      <c r="Z339" s="13"/>
      <c r="AA339" s="13"/>
      <c r="AB339" s="13"/>
      <c r="AC339" s="13"/>
      <c r="AD339" s="13"/>
      <c r="AE339" s="13"/>
      <c r="AT339" s="262" t="s">
        <v>446</v>
      </c>
      <c r="AU339" s="262" t="s">
        <v>85</v>
      </c>
      <c r="AV339" s="13" t="s">
        <v>85</v>
      </c>
      <c r="AW339" s="13" t="s">
        <v>32</v>
      </c>
      <c r="AX339" s="13" t="s">
        <v>76</v>
      </c>
      <c r="AY339" s="262" t="s">
        <v>342</v>
      </c>
    </row>
    <row r="340" s="16" customFormat="1">
      <c r="A340" s="16"/>
      <c r="B340" s="284"/>
      <c r="C340" s="285"/>
      <c r="D340" s="240" t="s">
        <v>446</v>
      </c>
      <c r="E340" s="286" t="s">
        <v>1</v>
      </c>
      <c r="F340" s="287" t="s">
        <v>500</v>
      </c>
      <c r="G340" s="285"/>
      <c r="H340" s="288">
        <v>1122.4749999999999</v>
      </c>
      <c r="I340" s="289"/>
      <c r="J340" s="285"/>
      <c r="K340" s="285"/>
      <c r="L340" s="290"/>
      <c r="M340" s="291"/>
      <c r="N340" s="292"/>
      <c r="O340" s="292"/>
      <c r="P340" s="292"/>
      <c r="Q340" s="292"/>
      <c r="R340" s="292"/>
      <c r="S340" s="292"/>
      <c r="T340" s="293"/>
      <c r="U340" s="16"/>
      <c r="V340" s="16"/>
      <c r="W340" s="16"/>
      <c r="X340" s="16"/>
      <c r="Y340" s="16"/>
      <c r="Z340" s="16"/>
      <c r="AA340" s="16"/>
      <c r="AB340" s="16"/>
      <c r="AC340" s="16"/>
      <c r="AD340" s="16"/>
      <c r="AE340" s="16"/>
      <c r="AT340" s="294" t="s">
        <v>446</v>
      </c>
      <c r="AU340" s="294" t="s">
        <v>85</v>
      </c>
      <c r="AV340" s="16" t="s">
        <v>360</v>
      </c>
      <c r="AW340" s="16" t="s">
        <v>32</v>
      </c>
      <c r="AX340" s="16" t="s">
        <v>76</v>
      </c>
      <c r="AY340" s="294" t="s">
        <v>342</v>
      </c>
    </row>
    <row r="341" s="13" customFormat="1">
      <c r="A341" s="13"/>
      <c r="B341" s="252"/>
      <c r="C341" s="253"/>
      <c r="D341" s="240" t="s">
        <v>446</v>
      </c>
      <c r="E341" s="254" t="s">
        <v>1</v>
      </c>
      <c r="F341" s="255" t="s">
        <v>5924</v>
      </c>
      <c r="G341" s="253"/>
      <c r="H341" s="256">
        <v>448.99000000000001</v>
      </c>
      <c r="I341" s="257"/>
      <c r="J341" s="253"/>
      <c r="K341" s="253"/>
      <c r="L341" s="258"/>
      <c r="M341" s="259"/>
      <c r="N341" s="260"/>
      <c r="O341" s="260"/>
      <c r="P341" s="260"/>
      <c r="Q341" s="260"/>
      <c r="R341" s="260"/>
      <c r="S341" s="260"/>
      <c r="T341" s="261"/>
      <c r="U341" s="13"/>
      <c r="V341" s="13"/>
      <c r="W341" s="13"/>
      <c r="X341" s="13"/>
      <c r="Y341" s="13"/>
      <c r="Z341" s="13"/>
      <c r="AA341" s="13"/>
      <c r="AB341" s="13"/>
      <c r="AC341" s="13"/>
      <c r="AD341" s="13"/>
      <c r="AE341" s="13"/>
      <c r="AT341" s="262" t="s">
        <v>446</v>
      </c>
      <c r="AU341" s="262" t="s">
        <v>85</v>
      </c>
      <c r="AV341" s="13" t="s">
        <v>85</v>
      </c>
      <c r="AW341" s="13" t="s">
        <v>32</v>
      </c>
      <c r="AX341" s="13" t="s">
        <v>83</v>
      </c>
      <c r="AY341" s="262" t="s">
        <v>342</v>
      </c>
    </row>
    <row r="342" s="2" customFormat="1" ht="16.5" customHeight="1">
      <c r="A342" s="39"/>
      <c r="B342" s="40"/>
      <c r="C342" s="227" t="s">
        <v>665</v>
      </c>
      <c r="D342" s="227" t="s">
        <v>343</v>
      </c>
      <c r="E342" s="228" t="s">
        <v>5925</v>
      </c>
      <c r="F342" s="229" t="s">
        <v>5926</v>
      </c>
      <c r="G342" s="230" t="s">
        <v>562</v>
      </c>
      <c r="H342" s="231">
        <v>673.48500000000001</v>
      </c>
      <c r="I342" s="232"/>
      <c r="J342" s="233">
        <f>ROUND(I342*H342,2)</f>
        <v>0</v>
      </c>
      <c r="K342" s="229" t="s">
        <v>443</v>
      </c>
      <c r="L342" s="45"/>
      <c r="M342" s="234" t="s">
        <v>1</v>
      </c>
      <c r="N342" s="235" t="s">
        <v>41</v>
      </c>
      <c r="O342" s="92"/>
      <c r="P342" s="236">
        <f>O342*H342</f>
        <v>0</v>
      </c>
      <c r="Q342" s="236">
        <v>0</v>
      </c>
      <c r="R342" s="236">
        <f>Q342*H342</f>
        <v>0</v>
      </c>
      <c r="S342" s="236">
        <v>0</v>
      </c>
      <c r="T342" s="237">
        <f>S342*H342</f>
        <v>0</v>
      </c>
      <c r="U342" s="39"/>
      <c r="V342" s="39"/>
      <c r="W342" s="39"/>
      <c r="X342" s="39"/>
      <c r="Y342" s="39"/>
      <c r="Z342" s="39"/>
      <c r="AA342" s="39"/>
      <c r="AB342" s="39"/>
      <c r="AC342" s="39"/>
      <c r="AD342" s="39"/>
      <c r="AE342" s="39"/>
      <c r="AR342" s="238" t="s">
        <v>360</v>
      </c>
      <c r="AT342" s="238" t="s">
        <v>343</v>
      </c>
      <c r="AU342" s="238" t="s">
        <v>85</v>
      </c>
      <c r="AY342" s="18" t="s">
        <v>342</v>
      </c>
      <c r="BE342" s="239">
        <f>IF(N342="základní",J342,0)</f>
        <v>0</v>
      </c>
      <c r="BF342" s="239">
        <f>IF(N342="snížená",J342,0)</f>
        <v>0</v>
      </c>
      <c r="BG342" s="239">
        <f>IF(N342="zákl. přenesená",J342,0)</f>
        <v>0</v>
      </c>
      <c r="BH342" s="239">
        <f>IF(N342="sníž. přenesená",J342,0)</f>
        <v>0</v>
      </c>
      <c r="BI342" s="239">
        <f>IF(N342="nulová",J342,0)</f>
        <v>0</v>
      </c>
      <c r="BJ342" s="18" t="s">
        <v>83</v>
      </c>
      <c r="BK342" s="239">
        <f>ROUND(I342*H342,2)</f>
        <v>0</v>
      </c>
      <c r="BL342" s="18" t="s">
        <v>360</v>
      </c>
      <c r="BM342" s="238" t="s">
        <v>5927</v>
      </c>
    </row>
    <row r="343" s="2" customFormat="1">
      <c r="A343" s="39"/>
      <c r="B343" s="40"/>
      <c r="C343" s="41"/>
      <c r="D343" s="240" t="s">
        <v>349</v>
      </c>
      <c r="E343" s="41"/>
      <c r="F343" s="241" t="s">
        <v>5928</v>
      </c>
      <c r="G343" s="41"/>
      <c r="H343" s="41"/>
      <c r="I343" s="242"/>
      <c r="J343" s="41"/>
      <c r="K343" s="41"/>
      <c r="L343" s="45"/>
      <c r="M343" s="243"/>
      <c r="N343" s="244"/>
      <c r="O343" s="92"/>
      <c r="P343" s="92"/>
      <c r="Q343" s="92"/>
      <c r="R343" s="92"/>
      <c r="S343" s="92"/>
      <c r="T343" s="93"/>
      <c r="U343" s="39"/>
      <c r="V343" s="39"/>
      <c r="W343" s="39"/>
      <c r="X343" s="39"/>
      <c r="Y343" s="39"/>
      <c r="Z343" s="39"/>
      <c r="AA343" s="39"/>
      <c r="AB343" s="39"/>
      <c r="AC343" s="39"/>
      <c r="AD343" s="39"/>
      <c r="AE343" s="39"/>
      <c r="AT343" s="18" t="s">
        <v>349</v>
      </c>
      <c r="AU343" s="18" t="s">
        <v>85</v>
      </c>
    </row>
    <row r="344" s="13" customFormat="1">
      <c r="A344" s="13"/>
      <c r="B344" s="252"/>
      <c r="C344" s="253"/>
      <c r="D344" s="240" t="s">
        <v>446</v>
      </c>
      <c r="E344" s="254" t="s">
        <v>1</v>
      </c>
      <c r="F344" s="255" t="s">
        <v>5929</v>
      </c>
      <c r="G344" s="253"/>
      <c r="H344" s="256">
        <v>673.48500000000001</v>
      </c>
      <c r="I344" s="257"/>
      <c r="J344" s="253"/>
      <c r="K344" s="253"/>
      <c r="L344" s="258"/>
      <c r="M344" s="259"/>
      <c r="N344" s="260"/>
      <c r="O344" s="260"/>
      <c r="P344" s="260"/>
      <c r="Q344" s="260"/>
      <c r="R344" s="260"/>
      <c r="S344" s="260"/>
      <c r="T344" s="261"/>
      <c r="U344" s="13"/>
      <c r="V344" s="13"/>
      <c r="W344" s="13"/>
      <c r="X344" s="13"/>
      <c r="Y344" s="13"/>
      <c r="Z344" s="13"/>
      <c r="AA344" s="13"/>
      <c r="AB344" s="13"/>
      <c r="AC344" s="13"/>
      <c r="AD344" s="13"/>
      <c r="AE344" s="13"/>
      <c r="AT344" s="262" t="s">
        <v>446</v>
      </c>
      <c r="AU344" s="262" t="s">
        <v>85</v>
      </c>
      <c r="AV344" s="13" t="s">
        <v>85</v>
      </c>
      <c r="AW344" s="13" t="s">
        <v>32</v>
      </c>
      <c r="AX344" s="13" t="s">
        <v>83</v>
      </c>
      <c r="AY344" s="262" t="s">
        <v>342</v>
      </c>
    </row>
    <row r="345" s="2" customFormat="1" ht="16.5" customHeight="1">
      <c r="A345" s="39"/>
      <c r="B345" s="40"/>
      <c r="C345" s="227" t="s">
        <v>671</v>
      </c>
      <c r="D345" s="227" t="s">
        <v>343</v>
      </c>
      <c r="E345" s="228" t="s">
        <v>627</v>
      </c>
      <c r="F345" s="229" t="s">
        <v>628</v>
      </c>
      <c r="G345" s="230" t="s">
        <v>562</v>
      </c>
      <c r="H345" s="231">
        <v>1125.5340000000001</v>
      </c>
      <c r="I345" s="232"/>
      <c r="J345" s="233">
        <f>ROUND(I345*H345,2)</f>
        <v>0</v>
      </c>
      <c r="K345" s="229" t="s">
        <v>443</v>
      </c>
      <c r="L345" s="45"/>
      <c r="M345" s="234" t="s">
        <v>1</v>
      </c>
      <c r="N345" s="235" t="s">
        <v>41</v>
      </c>
      <c r="O345" s="92"/>
      <c r="P345" s="236">
        <f>O345*H345</f>
        <v>0</v>
      </c>
      <c r="Q345" s="236">
        <v>0</v>
      </c>
      <c r="R345" s="236">
        <f>Q345*H345</f>
        <v>0</v>
      </c>
      <c r="S345" s="236">
        <v>0</v>
      </c>
      <c r="T345" s="237">
        <f>S345*H345</f>
        <v>0</v>
      </c>
      <c r="U345" s="39"/>
      <c r="V345" s="39"/>
      <c r="W345" s="39"/>
      <c r="X345" s="39"/>
      <c r="Y345" s="39"/>
      <c r="Z345" s="39"/>
      <c r="AA345" s="39"/>
      <c r="AB345" s="39"/>
      <c r="AC345" s="39"/>
      <c r="AD345" s="39"/>
      <c r="AE345" s="39"/>
      <c r="AR345" s="238" t="s">
        <v>360</v>
      </c>
      <c r="AT345" s="238" t="s">
        <v>343</v>
      </c>
      <c r="AU345" s="238" t="s">
        <v>85</v>
      </c>
      <c r="AY345" s="18" t="s">
        <v>342</v>
      </c>
      <c r="BE345" s="239">
        <f>IF(N345="základní",J345,0)</f>
        <v>0</v>
      </c>
      <c r="BF345" s="239">
        <f>IF(N345="snížená",J345,0)</f>
        <v>0</v>
      </c>
      <c r="BG345" s="239">
        <f>IF(N345="zákl. přenesená",J345,0)</f>
        <v>0</v>
      </c>
      <c r="BH345" s="239">
        <f>IF(N345="sníž. přenesená",J345,0)</f>
        <v>0</v>
      </c>
      <c r="BI345" s="239">
        <f>IF(N345="nulová",J345,0)</f>
        <v>0</v>
      </c>
      <c r="BJ345" s="18" t="s">
        <v>83</v>
      </c>
      <c r="BK345" s="239">
        <f>ROUND(I345*H345,2)</f>
        <v>0</v>
      </c>
      <c r="BL345" s="18" t="s">
        <v>360</v>
      </c>
      <c r="BM345" s="238" t="s">
        <v>5930</v>
      </c>
    </row>
    <row r="346" s="2" customFormat="1">
      <c r="A346" s="39"/>
      <c r="B346" s="40"/>
      <c r="C346" s="41"/>
      <c r="D346" s="240" t="s">
        <v>349</v>
      </c>
      <c r="E346" s="41"/>
      <c r="F346" s="241" t="s">
        <v>630</v>
      </c>
      <c r="G346" s="41"/>
      <c r="H346" s="41"/>
      <c r="I346" s="242"/>
      <c r="J346" s="41"/>
      <c r="K346" s="41"/>
      <c r="L346" s="45"/>
      <c r="M346" s="243"/>
      <c r="N346" s="244"/>
      <c r="O346" s="92"/>
      <c r="P346" s="92"/>
      <c r="Q346" s="92"/>
      <c r="R346" s="92"/>
      <c r="S346" s="92"/>
      <c r="T346" s="93"/>
      <c r="U346" s="39"/>
      <c r="V346" s="39"/>
      <c r="W346" s="39"/>
      <c r="X346" s="39"/>
      <c r="Y346" s="39"/>
      <c r="Z346" s="39"/>
      <c r="AA346" s="39"/>
      <c r="AB346" s="39"/>
      <c r="AC346" s="39"/>
      <c r="AD346" s="39"/>
      <c r="AE346" s="39"/>
      <c r="AT346" s="18" t="s">
        <v>349</v>
      </c>
      <c r="AU346" s="18" t="s">
        <v>85</v>
      </c>
    </row>
    <row r="347" s="13" customFormat="1">
      <c r="A347" s="13"/>
      <c r="B347" s="252"/>
      <c r="C347" s="253"/>
      <c r="D347" s="240" t="s">
        <v>446</v>
      </c>
      <c r="E347" s="254" t="s">
        <v>1</v>
      </c>
      <c r="F347" s="255" t="s">
        <v>5931</v>
      </c>
      <c r="G347" s="253"/>
      <c r="H347" s="256">
        <v>1117.808</v>
      </c>
      <c r="I347" s="257"/>
      <c r="J347" s="253"/>
      <c r="K347" s="253"/>
      <c r="L347" s="258"/>
      <c r="M347" s="259"/>
      <c r="N347" s="260"/>
      <c r="O347" s="260"/>
      <c r="P347" s="260"/>
      <c r="Q347" s="260"/>
      <c r="R347" s="260"/>
      <c r="S347" s="260"/>
      <c r="T347" s="261"/>
      <c r="U347" s="13"/>
      <c r="V347" s="13"/>
      <c r="W347" s="13"/>
      <c r="X347" s="13"/>
      <c r="Y347" s="13"/>
      <c r="Z347" s="13"/>
      <c r="AA347" s="13"/>
      <c r="AB347" s="13"/>
      <c r="AC347" s="13"/>
      <c r="AD347" s="13"/>
      <c r="AE347" s="13"/>
      <c r="AT347" s="262" t="s">
        <v>446</v>
      </c>
      <c r="AU347" s="262" t="s">
        <v>85</v>
      </c>
      <c r="AV347" s="13" t="s">
        <v>85</v>
      </c>
      <c r="AW347" s="13" t="s">
        <v>32</v>
      </c>
      <c r="AX347" s="13" t="s">
        <v>76</v>
      </c>
      <c r="AY347" s="262" t="s">
        <v>342</v>
      </c>
    </row>
    <row r="348" s="13" customFormat="1">
      <c r="A348" s="13"/>
      <c r="B348" s="252"/>
      <c r="C348" s="253"/>
      <c r="D348" s="240" t="s">
        <v>446</v>
      </c>
      <c r="E348" s="254" t="s">
        <v>1</v>
      </c>
      <c r="F348" s="255" t="s">
        <v>5900</v>
      </c>
      <c r="G348" s="253"/>
      <c r="H348" s="256">
        <v>7.726</v>
      </c>
      <c r="I348" s="257"/>
      <c r="J348" s="253"/>
      <c r="K348" s="253"/>
      <c r="L348" s="258"/>
      <c r="M348" s="259"/>
      <c r="N348" s="260"/>
      <c r="O348" s="260"/>
      <c r="P348" s="260"/>
      <c r="Q348" s="260"/>
      <c r="R348" s="260"/>
      <c r="S348" s="260"/>
      <c r="T348" s="261"/>
      <c r="U348" s="13"/>
      <c r="V348" s="13"/>
      <c r="W348" s="13"/>
      <c r="X348" s="13"/>
      <c r="Y348" s="13"/>
      <c r="Z348" s="13"/>
      <c r="AA348" s="13"/>
      <c r="AB348" s="13"/>
      <c r="AC348" s="13"/>
      <c r="AD348" s="13"/>
      <c r="AE348" s="13"/>
      <c r="AT348" s="262" t="s">
        <v>446</v>
      </c>
      <c r="AU348" s="262" t="s">
        <v>85</v>
      </c>
      <c r="AV348" s="13" t="s">
        <v>85</v>
      </c>
      <c r="AW348" s="13" t="s">
        <v>32</v>
      </c>
      <c r="AX348" s="13" t="s">
        <v>76</v>
      </c>
      <c r="AY348" s="262" t="s">
        <v>342</v>
      </c>
    </row>
    <row r="349" s="16" customFormat="1">
      <c r="A349" s="16"/>
      <c r="B349" s="284"/>
      <c r="C349" s="285"/>
      <c r="D349" s="240" t="s">
        <v>446</v>
      </c>
      <c r="E349" s="286" t="s">
        <v>1</v>
      </c>
      <c r="F349" s="287" t="s">
        <v>500</v>
      </c>
      <c r="G349" s="285"/>
      <c r="H349" s="288">
        <v>1125.5340000000001</v>
      </c>
      <c r="I349" s="289"/>
      <c r="J349" s="285"/>
      <c r="K349" s="285"/>
      <c r="L349" s="290"/>
      <c r="M349" s="291"/>
      <c r="N349" s="292"/>
      <c r="O349" s="292"/>
      <c r="P349" s="292"/>
      <c r="Q349" s="292"/>
      <c r="R349" s="292"/>
      <c r="S349" s="292"/>
      <c r="T349" s="293"/>
      <c r="U349" s="16"/>
      <c r="V349" s="16"/>
      <c r="W349" s="16"/>
      <c r="X349" s="16"/>
      <c r="Y349" s="16"/>
      <c r="Z349" s="16"/>
      <c r="AA349" s="16"/>
      <c r="AB349" s="16"/>
      <c r="AC349" s="16"/>
      <c r="AD349" s="16"/>
      <c r="AE349" s="16"/>
      <c r="AT349" s="294" t="s">
        <v>446</v>
      </c>
      <c r="AU349" s="294" t="s">
        <v>85</v>
      </c>
      <c r="AV349" s="16" t="s">
        <v>360</v>
      </c>
      <c r="AW349" s="16" t="s">
        <v>32</v>
      </c>
      <c r="AX349" s="16" t="s">
        <v>83</v>
      </c>
      <c r="AY349" s="294" t="s">
        <v>342</v>
      </c>
    </row>
    <row r="350" s="2" customFormat="1" ht="16.5" customHeight="1">
      <c r="A350" s="39"/>
      <c r="B350" s="40"/>
      <c r="C350" s="227" t="s">
        <v>677</v>
      </c>
      <c r="D350" s="227" t="s">
        <v>343</v>
      </c>
      <c r="E350" s="228" t="s">
        <v>5932</v>
      </c>
      <c r="F350" s="229" t="s">
        <v>5933</v>
      </c>
      <c r="G350" s="230" t="s">
        <v>462</v>
      </c>
      <c r="H350" s="231">
        <v>831.47400000000005</v>
      </c>
      <c r="I350" s="232"/>
      <c r="J350" s="233">
        <f>ROUND(I350*H350,2)</f>
        <v>0</v>
      </c>
      <c r="K350" s="229" t="s">
        <v>1</v>
      </c>
      <c r="L350" s="45"/>
      <c r="M350" s="234" t="s">
        <v>1</v>
      </c>
      <c r="N350" s="235" t="s">
        <v>41</v>
      </c>
      <c r="O350" s="92"/>
      <c r="P350" s="236">
        <f>O350*H350</f>
        <v>0</v>
      </c>
      <c r="Q350" s="236">
        <v>0</v>
      </c>
      <c r="R350" s="236">
        <f>Q350*H350</f>
        <v>0</v>
      </c>
      <c r="S350" s="236">
        <v>0</v>
      </c>
      <c r="T350" s="237">
        <f>S350*H350</f>
        <v>0</v>
      </c>
      <c r="U350" s="39"/>
      <c r="V350" s="39"/>
      <c r="W350" s="39"/>
      <c r="X350" s="39"/>
      <c r="Y350" s="39"/>
      <c r="Z350" s="39"/>
      <c r="AA350" s="39"/>
      <c r="AB350" s="39"/>
      <c r="AC350" s="39"/>
      <c r="AD350" s="39"/>
      <c r="AE350" s="39"/>
      <c r="AR350" s="238" t="s">
        <v>360</v>
      </c>
      <c r="AT350" s="238" t="s">
        <v>343</v>
      </c>
      <c r="AU350" s="238" t="s">
        <v>85</v>
      </c>
      <c r="AY350" s="18" t="s">
        <v>342</v>
      </c>
      <c r="BE350" s="239">
        <f>IF(N350="základní",J350,0)</f>
        <v>0</v>
      </c>
      <c r="BF350" s="239">
        <f>IF(N350="snížená",J350,0)</f>
        <v>0</v>
      </c>
      <c r="BG350" s="239">
        <f>IF(N350="zákl. přenesená",J350,0)</f>
        <v>0</v>
      </c>
      <c r="BH350" s="239">
        <f>IF(N350="sníž. přenesená",J350,0)</f>
        <v>0</v>
      </c>
      <c r="BI350" s="239">
        <f>IF(N350="nulová",J350,0)</f>
        <v>0</v>
      </c>
      <c r="BJ350" s="18" t="s">
        <v>83</v>
      </c>
      <c r="BK350" s="239">
        <f>ROUND(I350*H350,2)</f>
        <v>0</v>
      </c>
      <c r="BL350" s="18" t="s">
        <v>360</v>
      </c>
      <c r="BM350" s="238" t="s">
        <v>5934</v>
      </c>
    </row>
    <row r="351" s="2" customFormat="1">
      <c r="A351" s="39"/>
      <c r="B351" s="40"/>
      <c r="C351" s="41"/>
      <c r="D351" s="240" t="s">
        <v>349</v>
      </c>
      <c r="E351" s="41"/>
      <c r="F351" s="241" t="s">
        <v>5935</v>
      </c>
      <c r="G351" s="41"/>
      <c r="H351" s="41"/>
      <c r="I351" s="242"/>
      <c r="J351" s="41"/>
      <c r="K351" s="41"/>
      <c r="L351" s="45"/>
      <c r="M351" s="243"/>
      <c r="N351" s="244"/>
      <c r="O351" s="92"/>
      <c r="P351" s="92"/>
      <c r="Q351" s="92"/>
      <c r="R351" s="92"/>
      <c r="S351" s="92"/>
      <c r="T351" s="93"/>
      <c r="U351" s="39"/>
      <c r="V351" s="39"/>
      <c r="W351" s="39"/>
      <c r="X351" s="39"/>
      <c r="Y351" s="39"/>
      <c r="Z351" s="39"/>
      <c r="AA351" s="39"/>
      <c r="AB351" s="39"/>
      <c r="AC351" s="39"/>
      <c r="AD351" s="39"/>
      <c r="AE351" s="39"/>
      <c r="AT351" s="18" t="s">
        <v>349</v>
      </c>
      <c r="AU351" s="18" t="s">
        <v>85</v>
      </c>
    </row>
    <row r="352" s="2" customFormat="1">
      <c r="A352" s="39"/>
      <c r="B352" s="40"/>
      <c r="C352" s="41"/>
      <c r="D352" s="240" t="s">
        <v>350</v>
      </c>
      <c r="E352" s="41"/>
      <c r="F352" s="245" t="s">
        <v>5936</v>
      </c>
      <c r="G352" s="41"/>
      <c r="H352" s="41"/>
      <c r="I352" s="242"/>
      <c r="J352" s="41"/>
      <c r="K352" s="41"/>
      <c r="L352" s="45"/>
      <c r="M352" s="243"/>
      <c r="N352" s="244"/>
      <c r="O352" s="92"/>
      <c r="P352" s="92"/>
      <c r="Q352" s="92"/>
      <c r="R352" s="92"/>
      <c r="S352" s="92"/>
      <c r="T352" s="93"/>
      <c r="U352" s="39"/>
      <c r="V352" s="39"/>
      <c r="W352" s="39"/>
      <c r="X352" s="39"/>
      <c r="Y352" s="39"/>
      <c r="Z352" s="39"/>
      <c r="AA352" s="39"/>
      <c r="AB352" s="39"/>
      <c r="AC352" s="39"/>
      <c r="AD352" s="39"/>
      <c r="AE352" s="39"/>
      <c r="AT352" s="18" t="s">
        <v>350</v>
      </c>
      <c r="AU352" s="18" t="s">
        <v>85</v>
      </c>
    </row>
    <row r="353" s="13" customFormat="1">
      <c r="A353" s="13"/>
      <c r="B353" s="252"/>
      <c r="C353" s="253"/>
      <c r="D353" s="240" t="s">
        <v>446</v>
      </c>
      <c r="E353" s="254" t="s">
        <v>1</v>
      </c>
      <c r="F353" s="255" t="s">
        <v>5937</v>
      </c>
      <c r="G353" s="253"/>
      <c r="H353" s="256">
        <v>1117.808</v>
      </c>
      <c r="I353" s="257"/>
      <c r="J353" s="253"/>
      <c r="K353" s="253"/>
      <c r="L353" s="258"/>
      <c r="M353" s="259"/>
      <c r="N353" s="260"/>
      <c r="O353" s="260"/>
      <c r="P353" s="260"/>
      <c r="Q353" s="260"/>
      <c r="R353" s="260"/>
      <c r="S353" s="260"/>
      <c r="T353" s="261"/>
      <c r="U353" s="13"/>
      <c r="V353" s="13"/>
      <c r="W353" s="13"/>
      <c r="X353" s="13"/>
      <c r="Y353" s="13"/>
      <c r="Z353" s="13"/>
      <c r="AA353" s="13"/>
      <c r="AB353" s="13"/>
      <c r="AC353" s="13"/>
      <c r="AD353" s="13"/>
      <c r="AE353" s="13"/>
      <c r="AT353" s="262" t="s">
        <v>446</v>
      </c>
      <c r="AU353" s="262" t="s">
        <v>85</v>
      </c>
      <c r="AV353" s="13" t="s">
        <v>85</v>
      </c>
      <c r="AW353" s="13" t="s">
        <v>32</v>
      </c>
      <c r="AX353" s="13" t="s">
        <v>76</v>
      </c>
      <c r="AY353" s="262" t="s">
        <v>342</v>
      </c>
    </row>
    <row r="354" s="13" customFormat="1">
      <c r="A354" s="13"/>
      <c r="B354" s="252"/>
      <c r="C354" s="253"/>
      <c r="D354" s="240" t="s">
        <v>446</v>
      </c>
      <c r="E354" s="254" t="s">
        <v>1</v>
      </c>
      <c r="F354" s="255" t="s">
        <v>5913</v>
      </c>
      <c r="G354" s="253"/>
      <c r="H354" s="256">
        <v>-320.61000000000001</v>
      </c>
      <c r="I354" s="257"/>
      <c r="J354" s="253"/>
      <c r="K354" s="253"/>
      <c r="L354" s="258"/>
      <c r="M354" s="259"/>
      <c r="N354" s="260"/>
      <c r="O354" s="260"/>
      <c r="P354" s="260"/>
      <c r="Q354" s="260"/>
      <c r="R354" s="260"/>
      <c r="S354" s="260"/>
      <c r="T354" s="261"/>
      <c r="U354" s="13"/>
      <c r="V354" s="13"/>
      <c r="W354" s="13"/>
      <c r="X354" s="13"/>
      <c r="Y354" s="13"/>
      <c r="Z354" s="13"/>
      <c r="AA354" s="13"/>
      <c r="AB354" s="13"/>
      <c r="AC354" s="13"/>
      <c r="AD354" s="13"/>
      <c r="AE354" s="13"/>
      <c r="AT354" s="262" t="s">
        <v>446</v>
      </c>
      <c r="AU354" s="262" t="s">
        <v>85</v>
      </c>
      <c r="AV354" s="13" t="s">
        <v>85</v>
      </c>
      <c r="AW354" s="13" t="s">
        <v>32</v>
      </c>
      <c r="AX354" s="13" t="s">
        <v>76</v>
      </c>
      <c r="AY354" s="262" t="s">
        <v>342</v>
      </c>
    </row>
    <row r="355" s="13" customFormat="1">
      <c r="A355" s="13"/>
      <c r="B355" s="252"/>
      <c r="C355" s="253"/>
      <c r="D355" s="240" t="s">
        <v>446</v>
      </c>
      <c r="E355" s="254" t="s">
        <v>1</v>
      </c>
      <c r="F355" s="255" t="s">
        <v>5914</v>
      </c>
      <c r="G355" s="253"/>
      <c r="H355" s="256">
        <v>-381.46100000000001</v>
      </c>
      <c r="I355" s="257"/>
      <c r="J355" s="253"/>
      <c r="K355" s="253"/>
      <c r="L355" s="258"/>
      <c r="M355" s="259"/>
      <c r="N355" s="260"/>
      <c r="O355" s="260"/>
      <c r="P355" s="260"/>
      <c r="Q355" s="260"/>
      <c r="R355" s="260"/>
      <c r="S355" s="260"/>
      <c r="T355" s="261"/>
      <c r="U355" s="13"/>
      <c r="V355" s="13"/>
      <c r="W355" s="13"/>
      <c r="X355" s="13"/>
      <c r="Y355" s="13"/>
      <c r="Z355" s="13"/>
      <c r="AA355" s="13"/>
      <c r="AB355" s="13"/>
      <c r="AC355" s="13"/>
      <c r="AD355" s="13"/>
      <c r="AE355" s="13"/>
      <c r="AT355" s="262" t="s">
        <v>446</v>
      </c>
      <c r="AU355" s="262" t="s">
        <v>85</v>
      </c>
      <c r="AV355" s="13" t="s">
        <v>85</v>
      </c>
      <c r="AW355" s="13" t="s">
        <v>32</v>
      </c>
      <c r="AX355" s="13" t="s">
        <v>76</v>
      </c>
      <c r="AY355" s="262" t="s">
        <v>342</v>
      </c>
    </row>
    <row r="356" s="16" customFormat="1">
      <c r="A356" s="16"/>
      <c r="B356" s="284"/>
      <c r="C356" s="285"/>
      <c r="D356" s="240" t="s">
        <v>446</v>
      </c>
      <c r="E356" s="286" t="s">
        <v>1</v>
      </c>
      <c r="F356" s="287" t="s">
        <v>500</v>
      </c>
      <c r="G356" s="285"/>
      <c r="H356" s="288">
        <v>415.73700000000002</v>
      </c>
      <c r="I356" s="289"/>
      <c r="J356" s="285"/>
      <c r="K356" s="285"/>
      <c r="L356" s="290"/>
      <c r="M356" s="291"/>
      <c r="N356" s="292"/>
      <c r="O356" s="292"/>
      <c r="P356" s="292"/>
      <c r="Q356" s="292"/>
      <c r="R356" s="292"/>
      <c r="S356" s="292"/>
      <c r="T356" s="293"/>
      <c r="U356" s="16"/>
      <c r="V356" s="16"/>
      <c r="W356" s="16"/>
      <c r="X356" s="16"/>
      <c r="Y356" s="16"/>
      <c r="Z356" s="16"/>
      <c r="AA356" s="16"/>
      <c r="AB356" s="16"/>
      <c r="AC356" s="16"/>
      <c r="AD356" s="16"/>
      <c r="AE356" s="16"/>
      <c r="AT356" s="294" t="s">
        <v>446</v>
      </c>
      <c r="AU356" s="294" t="s">
        <v>85</v>
      </c>
      <c r="AV356" s="16" t="s">
        <v>360</v>
      </c>
      <c r="AW356" s="16" t="s">
        <v>32</v>
      </c>
      <c r="AX356" s="16" t="s">
        <v>76</v>
      </c>
      <c r="AY356" s="294" t="s">
        <v>342</v>
      </c>
    </row>
    <row r="357" s="13" customFormat="1">
      <c r="A357" s="13"/>
      <c r="B357" s="252"/>
      <c r="C357" s="253"/>
      <c r="D357" s="240" t="s">
        <v>446</v>
      </c>
      <c r="E357" s="254" t="s">
        <v>1</v>
      </c>
      <c r="F357" s="255" t="s">
        <v>5938</v>
      </c>
      <c r="G357" s="253"/>
      <c r="H357" s="256">
        <v>831.47400000000005</v>
      </c>
      <c r="I357" s="257"/>
      <c r="J357" s="253"/>
      <c r="K357" s="253"/>
      <c r="L357" s="258"/>
      <c r="M357" s="259"/>
      <c r="N357" s="260"/>
      <c r="O357" s="260"/>
      <c r="P357" s="260"/>
      <c r="Q357" s="260"/>
      <c r="R357" s="260"/>
      <c r="S357" s="260"/>
      <c r="T357" s="261"/>
      <c r="U357" s="13"/>
      <c r="V357" s="13"/>
      <c r="W357" s="13"/>
      <c r="X357" s="13"/>
      <c r="Y357" s="13"/>
      <c r="Z357" s="13"/>
      <c r="AA357" s="13"/>
      <c r="AB357" s="13"/>
      <c r="AC357" s="13"/>
      <c r="AD357" s="13"/>
      <c r="AE357" s="13"/>
      <c r="AT357" s="262" t="s">
        <v>446</v>
      </c>
      <c r="AU357" s="262" t="s">
        <v>85</v>
      </c>
      <c r="AV357" s="13" t="s">
        <v>85</v>
      </c>
      <c r="AW357" s="13" t="s">
        <v>32</v>
      </c>
      <c r="AX357" s="13" t="s">
        <v>83</v>
      </c>
      <c r="AY357" s="262" t="s">
        <v>342</v>
      </c>
    </row>
    <row r="358" s="2" customFormat="1" ht="16.5" customHeight="1">
      <c r="A358" s="39"/>
      <c r="B358" s="40"/>
      <c r="C358" s="227" t="s">
        <v>687</v>
      </c>
      <c r="D358" s="227" t="s">
        <v>343</v>
      </c>
      <c r="E358" s="228" t="s">
        <v>2071</v>
      </c>
      <c r="F358" s="229" t="s">
        <v>641</v>
      </c>
      <c r="G358" s="230" t="s">
        <v>562</v>
      </c>
      <c r="H358" s="231">
        <v>641.21900000000005</v>
      </c>
      <c r="I358" s="232"/>
      <c r="J358" s="233">
        <f>ROUND(I358*H358,2)</f>
        <v>0</v>
      </c>
      <c r="K358" s="229" t="s">
        <v>443</v>
      </c>
      <c r="L358" s="45"/>
      <c r="M358" s="234" t="s">
        <v>1</v>
      </c>
      <c r="N358" s="235" t="s">
        <v>41</v>
      </c>
      <c r="O358" s="92"/>
      <c r="P358" s="236">
        <f>O358*H358</f>
        <v>0</v>
      </c>
      <c r="Q358" s="236">
        <v>0</v>
      </c>
      <c r="R358" s="236">
        <f>Q358*H358</f>
        <v>0</v>
      </c>
      <c r="S358" s="236">
        <v>0</v>
      </c>
      <c r="T358" s="237">
        <f>S358*H358</f>
        <v>0</v>
      </c>
      <c r="U358" s="39"/>
      <c r="V358" s="39"/>
      <c r="W358" s="39"/>
      <c r="X358" s="39"/>
      <c r="Y358" s="39"/>
      <c r="Z358" s="39"/>
      <c r="AA358" s="39"/>
      <c r="AB358" s="39"/>
      <c r="AC358" s="39"/>
      <c r="AD358" s="39"/>
      <c r="AE358" s="39"/>
      <c r="AR358" s="238" t="s">
        <v>360</v>
      </c>
      <c r="AT358" s="238" t="s">
        <v>343</v>
      </c>
      <c r="AU358" s="238" t="s">
        <v>85</v>
      </c>
      <c r="AY358" s="18" t="s">
        <v>342</v>
      </c>
      <c r="BE358" s="239">
        <f>IF(N358="základní",J358,0)</f>
        <v>0</v>
      </c>
      <c r="BF358" s="239">
        <f>IF(N358="snížená",J358,0)</f>
        <v>0</v>
      </c>
      <c r="BG358" s="239">
        <f>IF(N358="zákl. přenesená",J358,0)</f>
        <v>0</v>
      </c>
      <c r="BH358" s="239">
        <f>IF(N358="sníž. přenesená",J358,0)</f>
        <v>0</v>
      </c>
      <c r="BI358" s="239">
        <f>IF(N358="nulová",J358,0)</f>
        <v>0</v>
      </c>
      <c r="BJ358" s="18" t="s">
        <v>83</v>
      </c>
      <c r="BK358" s="239">
        <f>ROUND(I358*H358,2)</f>
        <v>0</v>
      </c>
      <c r="BL358" s="18" t="s">
        <v>360</v>
      </c>
      <c r="BM358" s="238" t="s">
        <v>5939</v>
      </c>
    </row>
    <row r="359" s="2" customFormat="1">
      <c r="A359" s="39"/>
      <c r="B359" s="40"/>
      <c r="C359" s="41"/>
      <c r="D359" s="240" t="s">
        <v>349</v>
      </c>
      <c r="E359" s="41"/>
      <c r="F359" s="241" t="s">
        <v>643</v>
      </c>
      <c r="G359" s="41"/>
      <c r="H359" s="41"/>
      <c r="I359" s="242"/>
      <c r="J359" s="41"/>
      <c r="K359" s="41"/>
      <c r="L359" s="45"/>
      <c r="M359" s="243"/>
      <c r="N359" s="244"/>
      <c r="O359" s="92"/>
      <c r="P359" s="92"/>
      <c r="Q359" s="92"/>
      <c r="R359" s="92"/>
      <c r="S359" s="92"/>
      <c r="T359" s="93"/>
      <c r="U359" s="39"/>
      <c r="V359" s="39"/>
      <c r="W359" s="39"/>
      <c r="X359" s="39"/>
      <c r="Y359" s="39"/>
      <c r="Z359" s="39"/>
      <c r="AA359" s="39"/>
      <c r="AB359" s="39"/>
      <c r="AC359" s="39"/>
      <c r="AD359" s="39"/>
      <c r="AE359" s="39"/>
      <c r="AT359" s="18" t="s">
        <v>349</v>
      </c>
      <c r="AU359" s="18" t="s">
        <v>85</v>
      </c>
    </row>
    <row r="360" s="13" customFormat="1">
      <c r="A360" s="13"/>
      <c r="B360" s="252"/>
      <c r="C360" s="253"/>
      <c r="D360" s="240" t="s">
        <v>446</v>
      </c>
      <c r="E360" s="254" t="s">
        <v>1</v>
      </c>
      <c r="F360" s="255" t="s">
        <v>5940</v>
      </c>
      <c r="G360" s="253"/>
      <c r="H360" s="256">
        <v>1117.808</v>
      </c>
      <c r="I360" s="257"/>
      <c r="J360" s="253"/>
      <c r="K360" s="253"/>
      <c r="L360" s="258"/>
      <c r="M360" s="259"/>
      <c r="N360" s="260"/>
      <c r="O360" s="260"/>
      <c r="P360" s="260"/>
      <c r="Q360" s="260"/>
      <c r="R360" s="260"/>
      <c r="S360" s="260"/>
      <c r="T360" s="261"/>
      <c r="U360" s="13"/>
      <c r="V360" s="13"/>
      <c r="W360" s="13"/>
      <c r="X360" s="13"/>
      <c r="Y360" s="13"/>
      <c r="Z360" s="13"/>
      <c r="AA360" s="13"/>
      <c r="AB360" s="13"/>
      <c r="AC360" s="13"/>
      <c r="AD360" s="13"/>
      <c r="AE360" s="13"/>
      <c r="AT360" s="262" t="s">
        <v>446</v>
      </c>
      <c r="AU360" s="262" t="s">
        <v>85</v>
      </c>
      <c r="AV360" s="13" t="s">
        <v>85</v>
      </c>
      <c r="AW360" s="13" t="s">
        <v>32</v>
      </c>
      <c r="AX360" s="13" t="s">
        <v>76</v>
      </c>
      <c r="AY360" s="262" t="s">
        <v>342</v>
      </c>
    </row>
    <row r="361" s="14" customFormat="1">
      <c r="A361" s="14"/>
      <c r="B361" s="263"/>
      <c r="C361" s="264"/>
      <c r="D361" s="240" t="s">
        <v>446</v>
      </c>
      <c r="E361" s="265" t="s">
        <v>1</v>
      </c>
      <c r="F361" s="266" t="s">
        <v>2074</v>
      </c>
      <c r="G361" s="264"/>
      <c r="H361" s="265" t="s">
        <v>1</v>
      </c>
      <c r="I361" s="267"/>
      <c r="J361" s="264"/>
      <c r="K361" s="264"/>
      <c r="L361" s="268"/>
      <c r="M361" s="269"/>
      <c r="N361" s="270"/>
      <c r="O361" s="270"/>
      <c r="P361" s="270"/>
      <c r="Q361" s="270"/>
      <c r="R361" s="270"/>
      <c r="S361" s="270"/>
      <c r="T361" s="271"/>
      <c r="U361" s="14"/>
      <c r="V361" s="14"/>
      <c r="W361" s="14"/>
      <c r="X361" s="14"/>
      <c r="Y361" s="14"/>
      <c r="Z361" s="14"/>
      <c r="AA361" s="14"/>
      <c r="AB361" s="14"/>
      <c r="AC361" s="14"/>
      <c r="AD361" s="14"/>
      <c r="AE361" s="14"/>
      <c r="AT361" s="272" t="s">
        <v>446</v>
      </c>
      <c r="AU361" s="272" t="s">
        <v>85</v>
      </c>
      <c r="AV361" s="14" t="s">
        <v>83</v>
      </c>
      <c r="AW361" s="14" t="s">
        <v>32</v>
      </c>
      <c r="AX361" s="14" t="s">
        <v>76</v>
      </c>
      <c r="AY361" s="272" t="s">
        <v>342</v>
      </c>
    </row>
    <row r="362" s="13" customFormat="1">
      <c r="A362" s="13"/>
      <c r="B362" s="252"/>
      <c r="C362" s="253"/>
      <c r="D362" s="240" t="s">
        <v>446</v>
      </c>
      <c r="E362" s="254" t="s">
        <v>1</v>
      </c>
      <c r="F362" s="255" t="s">
        <v>5941</v>
      </c>
      <c r="G362" s="253"/>
      <c r="H362" s="256">
        <v>-381.46100000000001</v>
      </c>
      <c r="I362" s="257"/>
      <c r="J362" s="253"/>
      <c r="K362" s="253"/>
      <c r="L362" s="258"/>
      <c r="M362" s="259"/>
      <c r="N362" s="260"/>
      <c r="O362" s="260"/>
      <c r="P362" s="260"/>
      <c r="Q362" s="260"/>
      <c r="R362" s="260"/>
      <c r="S362" s="260"/>
      <c r="T362" s="261"/>
      <c r="U362" s="13"/>
      <c r="V362" s="13"/>
      <c r="W362" s="13"/>
      <c r="X362" s="13"/>
      <c r="Y362" s="13"/>
      <c r="Z362" s="13"/>
      <c r="AA362" s="13"/>
      <c r="AB362" s="13"/>
      <c r="AC362" s="13"/>
      <c r="AD362" s="13"/>
      <c r="AE362" s="13"/>
      <c r="AT362" s="262" t="s">
        <v>446</v>
      </c>
      <c r="AU362" s="262" t="s">
        <v>85</v>
      </c>
      <c r="AV362" s="13" t="s">
        <v>85</v>
      </c>
      <c r="AW362" s="13" t="s">
        <v>32</v>
      </c>
      <c r="AX362" s="13" t="s">
        <v>76</v>
      </c>
      <c r="AY362" s="262" t="s">
        <v>342</v>
      </c>
    </row>
    <row r="363" s="13" customFormat="1">
      <c r="A363" s="13"/>
      <c r="B363" s="252"/>
      <c r="C363" s="253"/>
      <c r="D363" s="240" t="s">
        <v>446</v>
      </c>
      <c r="E363" s="254" t="s">
        <v>1</v>
      </c>
      <c r="F363" s="255" t="s">
        <v>5942</v>
      </c>
      <c r="G363" s="253"/>
      <c r="H363" s="256">
        <v>-92.067999999999998</v>
      </c>
      <c r="I363" s="257"/>
      <c r="J363" s="253"/>
      <c r="K363" s="253"/>
      <c r="L363" s="258"/>
      <c r="M363" s="259"/>
      <c r="N363" s="260"/>
      <c r="O363" s="260"/>
      <c r="P363" s="260"/>
      <c r="Q363" s="260"/>
      <c r="R363" s="260"/>
      <c r="S363" s="260"/>
      <c r="T363" s="261"/>
      <c r="U363" s="13"/>
      <c r="V363" s="13"/>
      <c r="W363" s="13"/>
      <c r="X363" s="13"/>
      <c r="Y363" s="13"/>
      <c r="Z363" s="13"/>
      <c r="AA363" s="13"/>
      <c r="AB363" s="13"/>
      <c r="AC363" s="13"/>
      <c r="AD363" s="13"/>
      <c r="AE363" s="13"/>
      <c r="AT363" s="262" t="s">
        <v>446</v>
      </c>
      <c r="AU363" s="262" t="s">
        <v>85</v>
      </c>
      <c r="AV363" s="13" t="s">
        <v>85</v>
      </c>
      <c r="AW363" s="13" t="s">
        <v>32</v>
      </c>
      <c r="AX363" s="13" t="s">
        <v>76</v>
      </c>
      <c r="AY363" s="262" t="s">
        <v>342</v>
      </c>
    </row>
    <row r="364" s="13" customFormat="1">
      <c r="A364" s="13"/>
      <c r="B364" s="252"/>
      <c r="C364" s="253"/>
      <c r="D364" s="240" t="s">
        <v>446</v>
      </c>
      <c r="E364" s="254" t="s">
        <v>1</v>
      </c>
      <c r="F364" s="255" t="s">
        <v>5943</v>
      </c>
      <c r="G364" s="253"/>
      <c r="H364" s="256">
        <v>-2.7090000000000001</v>
      </c>
      <c r="I364" s="257"/>
      <c r="J364" s="253"/>
      <c r="K364" s="253"/>
      <c r="L364" s="258"/>
      <c r="M364" s="259"/>
      <c r="N364" s="260"/>
      <c r="O364" s="260"/>
      <c r="P364" s="260"/>
      <c r="Q364" s="260"/>
      <c r="R364" s="260"/>
      <c r="S364" s="260"/>
      <c r="T364" s="261"/>
      <c r="U364" s="13"/>
      <c r="V364" s="13"/>
      <c r="W364" s="13"/>
      <c r="X364" s="13"/>
      <c r="Y364" s="13"/>
      <c r="Z364" s="13"/>
      <c r="AA364" s="13"/>
      <c r="AB364" s="13"/>
      <c r="AC364" s="13"/>
      <c r="AD364" s="13"/>
      <c r="AE364" s="13"/>
      <c r="AT364" s="262" t="s">
        <v>446</v>
      </c>
      <c r="AU364" s="262" t="s">
        <v>85</v>
      </c>
      <c r="AV364" s="13" t="s">
        <v>85</v>
      </c>
      <c r="AW364" s="13" t="s">
        <v>32</v>
      </c>
      <c r="AX364" s="13" t="s">
        <v>76</v>
      </c>
      <c r="AY364" s="262" t="s">
        <v>342</v>
      </c>
    </row>
    <row r="365" s="13" customFormat="1">
      <c r="A365" s="13"/>
      <c r="B365" s="252"/>
      <c r="C365" s="253"/>
      <c r="D365" s="240" t="s">
        <v>446</v>
      </c>
      <c r="E365" s="254" t="s">
        <v>1</v>
      </c>
      <c r="F365" s="255" t="s">
        <v>5944</v>
      </c>
      <c r="G365" s="253"/>
      <c r="H365" s="256">
        <v>-0.17299999999999999</v>
      </c>
      <c r="I365" s="257"/>
      <c r="J365" s="253"/>
      <c r="K365" s="253"/>
      <c r="L365" s="258"/>
      <c r="M365" s="259"/>
      <c r="N365" s="260"/>
      <c r="O365" s="260"/>
      <c r="P365" s="260"/>
      <c r="Q365" s="260"/>
      <c r="R365" s="260"/>
      <c r="S365" s="260"/>
      <c r="T365" s="261"/>
      <c r="U365" s="13"/>
      <c r="V365" s="13"/>
      <c r="W365" s="13"/>
      <c r="X365" s="13"/>
      <c r="Y365" s="13"/>
      <c r="Z365" s="13"/>
      <c r="AA365" s="13"/>
      <c r="AB365" s="13"/>
      <c r="AC365" s="13"/>
      <c r="AD365" s="13"/>
      <c r="AE365" s="13"/>
      <c r="AT365" s="262" t="s">
        <v>446</v>
      </c>
      <c r="AU365" s="262" t="s">
        <v>85</v>
      </c>
      <c r="AV365" s="13" t="s">
        <v>85</v>
      </c>
      <c r="AW365" s="13" t="s">
        <v>32</v>
      </c>
      <c r="AX365" s="13" t="s">
        <v>76</v>
      </c>
      <c r="AY365" s="262" t="s">
        <v>342</v>
      </c>
    </row>
    <row r="366" s="13" customFormat="1">
      <c r="A366" s="13"/>
      <c r="B366" s="252"/>
      <c r="C366" s="253"/>
      <c r="D366" s="240" t="s">
        <v>446</v>
      </c>
      <c r="E366" s="254" t="s">
        <v>1</v>
      </c>
      <c r="F366" s="255" t="s">
        <v>5945</v>
      </c>
      <c r="G366" s="253"/>
      <c r="H366" s="256">
        <v>-0.317</v>
      </c>
      <c r="I366" s="257"/>
      <c r="J366" s="253"/>
      <c r="K366" s="253"/>
      <c r="L366" s="258"/>
      <c r="M366" s="259"/>
      <c r="N366" s="260"/>
      <c r="O366" s="260"/>
      <c r="P366" s="260"/>
      <c r="Q366" s="260"/>
      <c r="R366" s="260"/>
      <c r="S366" s="260"/>
      <c r="T366" s="261"/>
      <c r="U366" s="13"/>
      <c r="V366" s="13"/>
      <c r="W366" s="13"/>
      <c r="X366" s="13"/>
      <c r="Y366" s="13"/>
      <c r="Z366" s="13"/>
      <c r="AA366" s="13"/>
      <c r="AB366" s="13"/>
      <c r="AC366" s="13"/>
      <c r="AD366" s="13"/>
      <c r="AE366" s="13"/>
      <c r="AT366" s="262" t="s">
        <v>446</v>
      </c>
      <c r="AU366" s="262" t="s">
        <v>85</v>
      </c>
      <c r="AV366" s="13" t="s">
        <v>85</v>
      </c>
      <c r="AW366" s="13" t="s">
        <v>32</v>
      </c>
      <c r="AX366" s="13" t="s">
        <v>76</v>
      </c>
      <c r="AY366" s="262" t="s">
        <v>342</v>
      </c>
    </row>
    <row r="367" s="13" customFormat="1">
      <c r="A367" s="13"/>
      <c r="B367" s="252"/>
      <c r="C367" s="253"/>
      <c r="D367" s="240" t="s">
        <v>446</v>
      </c>
      <c r="E367" s="254" t="s">
        <v>1</v>
      </c>
      <c r="F367" s="255" t="s">
        <v>5946</v>
      </c>
      <c r="G367" s="253"/>
      <c r="H367" s="256">
        <v>-9.2789999999999999</v>
      </c>
      <c r="I367" s="257"/>
      <c r="J367" s="253"/>
      <c r="K367" s="253"/>
      <c r="L367" s="258"/>
      <c r="M367" s="259"/>
      <c r="N367" s="260"/>
      <c r="O367" s="260"/>
      <c r="P367" s="260"/>
      <c r="Q367" s="260"/>
      <c r="R367" s="260"/>
      <c r="S367" s="260"/>
      <c r="T367" s="261"/>
      <c r="U367" s="13"/>
      <c r="V367" s="13"/>
      <c r="W367" s="13"/>
      <c r="X367" s="13"/>
      <c r="Y367" s="13"/>
      <c r="Z367" s="13"/>
      <c r="AA367" s="13"/>
      <c r="AB367" s="13"/>
      <c r="AC367" s="13"/>
      <c r="AD367" s="13"/>
      <c r="AE367" s="13"/>
      <c r="AT367" s="262" t="s">
        <v>446</v>
      </c>
      <c r="AU367" s="262" t="s">
        <v>85</v>
      </c>
      <c r="AV367" s="13" t="s">
        <v>85</v>
      </c>
      <c r="AW367" s="13" t="s">
        <v>32</v>
      </c>
      <c r="AX367" s="13" t="s">
        <v>76</v>
      </c>
      <c r="AY367" s="262" t="s">
        <v>342</v>
      </c>
    </row>
    <row r="368" s="13" customFormat="1">
      <c r="A368" s="13"/>
      <c r="B368" s="252"/>
      <c r="C368" s="253"/>
      <c r="D368" s="240" t="s">
        <v>446</v>
      </c>
      <c r="E368" s="254" t="s">
        <v>1</v>
      </c>
      <c r="F368" s="255" t="s">
        <v>5947</v>
      </c>
      <c r="G368" s="253"/>
      <c r="H368" s="256">
        <v>-0.085999999999999993</v>
      </c>
      <c r="I368" s="257"/>
      <c r="J368" s="253"/>
      <c r="K368" s="253"/>
      <c r="L368" s="258"/>
      <c r="M368" s="259"/>
      <c r="N368" s="260"/>
      <c r="O368" s="260"/>
      <c r="P368" s="260"/>
      <c r="Q368" s="260"/>
      <c r="R368" s="260"/>
      <c r="S368" s="260"/>
      <c r="T368" s="261"/>
      <c r="U368" s="13"/>
      <c r="V368" s="13"/>
      <c r="W368" s="13"/>
      <c r="X368" s="13"/>
      <c r="Y368" s="13"/>
      <c r="Z368" s="13"/>
      <c r="AA368" s="13"/>
      <c r="AB368" s="13"/>
      <c r="AC368" s="13"/>
      <c r="AD368" s="13"/>
      <c r="AE368" s="13"/>
      <c r="AT368" s="262" t="s">
        <v>446</v>
      </c>
      <c r="AU368" s="262" t="s">
        <v>85</v>
      </c>
      <c r="AV368" s="13" t="s">
        <v>85</v>
      </c>
      <c r="AW368" s="13" t="s">
        <v>32</v>
      </c>
      <c r="AX368" s="13" t="s">
        <v>76</v>
      </c>
      <c r="AY368" s="262" t="s">
        <v>342</v>
      </c>
    </row>
    <row r="369" s="14" customFormat="1">
      <c r="A369" s="14"/>
      <c r="B369" s="263"/>
      <c r="C369" s="264"/>
      <c r="D369" s="240" t="s">
        <v>446</v>
      </c>
      <c r="E369" s="265" t="s">
        <v>1</v>
      </c>
      <c r="F369" s="266" t="s">
        <v>5948</v>
      </c>
      <c r="G369" s="264"/>
      <c r="H369" s="265" t="s">
        <v>1</v>
      </c>
      <c r="I369" s="267"/>
      <c r="J369" s="264"/>
      <c r="K369" s="264"/>
      <c r="L369" s="268"/>
      <c r="M369" s="269"/>
      <c r="N369" s="270"/>
      <c r="O369" s="270"/>
      <c r="P369" s="270"/>
      <c r="Q369" s="270"/>
      <c r="R369" s="270"/>
      <c r="S369" s="270"/>
      <c r="T369" s="271"/>
      <c r="U369" s="14"/>
      <c r="V369" s="14"/>
      <c r="W369" s="14"/>
      <c r="X369" s="14"/>
      <c r="Y369" s="14"/>
      <c r="Z369" s="14"/>
      <c r="AA369" s="14"/>
      <c r="AB369" s="14"/>
      <c r="AC369" s="14"/>
      <c r="AD369" s="14"/>
      <c r="AE369" s="14"/>
      <c r="AT369" s="272" t="s">
        <v>446</v>
      </c>
      <c r="AU369" s="272" t="s">
        <v>85</v>
      </c>
      <c r="AV369" s="14" t="s">
        <v>83</v>
      </c>
      <c r="AW369" s="14" t="s">
        <v>32</v>
      </c>
      <c r="AX369" s="14" t="s">
        <v>76</v>
      </c>
      <c r="AY369" s="272" t="s">
        <v>342</v>
      </c>
    </row>
    <row r="370" s="13" customFormat="1">
      <c r="A370" s="13"/>
      <c r="B370" s="252"/>
      <c r="C370" s="253"/>
      <c r="D370" s="240" t="s">
        <v>446</v>
      </c>
      <c r="E370" s="254" t="s">
        <v>1</v>
      </c>
      <c r="F370" s="255" t="s">
        <v>5949</v>
      </c>
      <c r="G370" s="253"/>
      <c r="H370" s="256">
        <v>4.8959999999999999</v>
      </c>
      <c r="I370" s="257"/>
      <c r="J370" s="253"/>
      <c r="K370" s="253"/>
      <c r="L370" s="258"/>
      <c r="M370" s="259"/>
      <c r="N370" s="260"/>
      <c r="O370" s="260"/>
      <c r="P370" s="260"/>
      <c r="Q370" s="260"/>
      <c r="R370" s="260"/>
      <c r="S370" s="260"/>
      <c r="T370" s="261"/>
      <c r="U370" s="13"/>
      <c r="V370" s="13"/>
      <c r="W370" s="13"/>
      <c r="X370" s="13"/>
      <c r="Y370" s="13"/>
      <c r="Z370" s="13"/>
      <c r="AA370" s="13"/>
      <c r="AB370" s="13"/>
      <c r="AC370" s="13"/>
      <c r="AD370" s="13"/>
      <c r="AE370" s="13"/>
      <c r="AT370" s="262" t="s">
        <v>446</v>
      </c>
      <c r="AU370" s="262" t="s">
        <v>85</v>
      </c>
      <c r="AV370" s="13" t="s">
        <v>85</v>
      </c>
      <c r="AW370" s="13" t="s">
        <v>32</v>
      </c>
      <c r="AX370" s="13" t="s">
        <v>76</v>
      </c>
      <c r="AY370" s="262" t="s">
        <v>342</v>
      </c>
    </row>
    <row r="371" s="13" customFormat="1">
      <c r="A371" s="13"/>
      <c r="B371" s="252"/>
      <c r="C371" s="253"/>
      <c r="D371" s="240" t="s">
        <v>446</v>
      </c>
      <c r="E371" s="254" t="s">
        <v>1</v>
      </c>
      <c r="F371" s="255" t="s">
        <v>5950</v>
      </c>
      <c r="G371" s="253"/>
      <c r="H371" s="256">
        <v>4.6079999999999997</v>
      </c>
      <c r="I371" s="257"/>
      <c r="J371" s="253"/>
      <c r="K371" s="253"/>
      <c r="L371" s="258"/>
      <c r="M371" s="259"/>
      <c r="N371" s="260"/>
      <c r="O371" s="260"/>
      <c r="P371" s="260"/>
      <c r="Q371" s="260"/>
      <c r="R371" s="260"/>
      <c r="S371" s="260"/>
      <c r="T371" s="261"/>
      <c r="U371" s="13"/>
      <c r="V371" s="13"/>
      <c r="W371" s="13"/>
      <c r="X371" s="13"/>
      <c r="Y371" s="13"/>
      <c r="Z371" s="13"/>
      <c r="AA371" s="13"/>
      <c r="AB371" s="13"/>
      <c r="AC371" s="13"/>
      <c r="AD371" s="13"/>
      <c r="AE371" s="13"/>
      <c r="AT371" s="262" t="s">
        <v>446</v>
      </c>
      <c r="AU371" s="262" t="s">
        <v>85</v>
      </c>
      <c r="AV371" s="13" t="s">
        <v>85</v>
      </c>
      <c r="AW371" s="13" t="s">
        <v>32</v>
      </c>
      <c r="AX371" s="13" t="s">
        <v>76</v>
      </c>
      <c r="AY371" s="262" t="s">
        <v>342</v>
      </c>
    </row>
    <row r="372" s="16" customFormat="1">
      <c r="A372" s="16"/>
      <c r="B372" s="284"/>
      <c r="C372" s="285"/>
      <c r="D372" s="240" t="s">
        <v>446</v>
      </c>
      <c r="E372" s="286" t="s">
        <v>1</v>
      </c>
      <c r="F372" s="287" t="s">
        <v>500</v>
      </c>
      <c r="G372" s="285"/>
      <c r="H372" s="288">
        <v>641.21900000000005</v>
      </c>
      <c r="I372" s="289"/>
      <c r="J372" s="285"/>
      <c r="K372" s="285"/>
      <c r="L372" s="290"/>
      <c r="M372" s="291"/>
      <c r="N372" s="292"/>
      <c r="O372" s="292"/>
      <c r="P372" s="292"/>
      <c r="Q372" s="292"/>
      <c r="R372" s="292"/>
      <c r="S372" s="292"/>
      <c r="T372" s="293"/>
      <c r="U372" s="16"/>
      <c r="V372" s="16"/>
      <c r="W372" s="16"/>
      <c r="X372" s="16"/>
      <c r="Y372" s="16"/>
      <c r="Z372" s="16"/>
      <c r="AA372" s="16"/>
      <c r="AB372" s="16"/>
      <c r="AC372" s="16"/>
      <c r="AD372" s="16"/>
      <c r="AE372" s="16"/>
      <c r="AT372" s="294" t="s">
        <v>446</v>
      </c>
      <c r="AU372" s="294" t="s">
        <v>85</v>
      </c>
      <c r="AV372" s="16" t="s">
        <v>360</v>
      </c>
      <c r="AW372" s="16" t="s">
        <v>32</v>
      </c>
      <c r="AX372" s="16" t="s">
        <v>83</v>
      </c>
      <c r="AY372" s="294" t="s">
        <v>342</v>
      </c>
    </row>
    <row r="373" s="2" customFormat="1" ht="16.5" customHeight="1">
      <c r="A373" s="39"/>
      <c r="B373" s="40"/>
      <c r="C373" s="295" t="s">
        <v>692</v>
      </c>
      <c r="D373" s="295" t="s">
        <v>621</v>
      </c>
      <c r="E373" s="296" t="s">
        <v>2350</v>
      </c>
      <c r="F373" s="297" t="s">
        <v>2351</v>
      </c>
      <c r="G373" s="298" t="s">
        <v>462</v>
      </c>
      <c r="H373" s="299">
        <v>577.09699999999998</v>
      </c>
      <c r="I373" s="300"/>
      <c r="J373" s="301">
        <f>ROUND(I373*H373,2)</f>
        <v>0</v>
      </c>
      <c r="K373" s="297" t="s">
        <v>443</v>
      </c>
      <c r="L373" s="302"/>
      <c r="M373" s="303" t="s">
        <v>1</v>
      </c>
      <c r="N373" s="304" t="s">
        <v>41</v>
      </c>
      <c r="O373" s="92"/>
      <c r="P373" s="236">
        <f>O373*H373</f>
        <v>0</v>
      </c>
      <c r="Q373" s="236">
        <v>0</v>
      </c>
      <c r="R373" s="236">
        <f>Q373*H373</f>
        <v>0</v>
      </c>
      <c r="S373" s="236">
        <v>0</v>
      </c>
      <c r="T373" s="237">
        <f>S373*H373</f>
        <v>0</v>
      </c>
      <c r="U373" s="39"/>
      <c r="V373" s="39"/>
      <c r="W373" s="39"/>
      <c r="X373" s="39"/>
      <c r="Y373" s="39"/>
      <c r="Z373" s="39"/>
      <c r="AA373" s="39"/>
      <c r="AB373" s="39"/>
      <c r="AC373" s="39"/>
      <c r="AD373" s="39"/>
      <c r="AE373" s="39"/>
      <c r="AR373" s="238" t="s">
        <v>376</v>
      </c>
      <c r="AT373" s="238" t="s">
        <v>621</v>
      </c>
      <c r="AU373" s="238" t="s">
        <v>85</v>
      </c>
      <c r="AY373" s="18" t="s">
        <v>342</v>
      </c>
      <c r="BE373" s="239">
        <f>IF(N373="základní",J373,0)</f>
        <v>0</v>
      </c>
      <c r="BF373" s="239">
        <f>IF(N373="snížená",J373,0)</f>
        <v>0</v>
      </c>
      <c r="BG373" s="239">
        <f>IF(N373="zákl. přenesená",J373,0)</f>
        <v>0</v>
      </c>
      <c r="BH373" s="239">
        <f>IF(N373="sníž. přenesená",J373,0)</f>
        <v>0</v>
      </c>
      <c r="BI373" s="239">
        <f>IF(N373="nulová",J373,0)</f>
        <v>0</v>
      </c>
      <c r="BJ373" s="18" t="s">
        <v>83</v>
      </c>
      <c r="BK373" s="239">
        <f>ROUND(I373*H373,2)</f>
        <v>0</v>
      </c>
      <c r="BL373" s="18" t="s">
        <v>360</v>
      </c>
      <c r="BM373" s="238" t="s">
        <v>5951</v>
      </c>
    </row>
    <row r="374" s="2" customFormat="1">
      <c r="A374" s="39"/>
      <c r="B374" s="40"/>
      <c r="C374" s="41"/>
      <c r="D374" s="240" t="s">
        <v>349</v>
      </c>
      <c r="E374" s="41"/>
      <c r="F374" s="241" t="s">
        <v>2351</v>
      </c>
      <c r="G374" s="41"/>
      <c r="H374" s="41"/>
      <c r="I374" s="242"/>
      <c r="J374" s="41"/>
      <c r="K374" s="41"/>
      <c r="L374" s="45"/>
      <c r="M374" s="243"/>
      <c r="N374" s="244"/>
      <c r="O374" s="92"/>
      <c r="P374" s="92"/>
      <c r="Q374" s="92"/>
      <c r="R374" s="92"/>
      <c r="S374" s="92"/>
      <c r="T374" s="93"/>
      <c r="U374" s="39"/>
      <c r="V374" s="39"/>
      <c r="W374" s="39"/>
      <c r="X374" s="39"/>
      <c r="Y374" s="39"/>
      <c r="Z374" s="39"/>
      <c r="AA374" s="39"/>
      <c r="AB374" s="39"/>
      <c r="AC374" s="39"/>
      <c r="AD374" s="39"/>
      <c r="AE374" s="39"/>
      <c r="AT374" s="18" t="s">
        <v>349</v>
      </c>
      <c r="AU374" s="18" t="s">
        <v>85</v>
      </c>
    </row>
    <row r="375" s="13" customFormat="1">
      <c r="A375" s="13"/>
      <c r="B375" s="252"/>
      <c r="C375" s="253"/>
      <c r="D375" s="240" t="s">
        <v>446</v>
      </c>
      <c r="E375" s="254" t="s">
        <v>1</v>
      </c>
      <c r="F375" s="255" t="s">
        <v>5952</v>
      </c>
      <c r="G375" s="253"/>
      <c r="H375" s="256">
        <v>577.09699999999998</v>
      </c>
      <c r="I375" s="257"/>
      <c r="J375" s="253"/>
      <c r="K375" s="253"/>
      <c r="L375" s="258"/>
      <c r="M375" s="259"/>
      <c r="N375" s="260"/>
      <c r="O375" s="260"/>
      <c r="P375" s="260"/>
      <c r="Q375" s="260"/>
      <c r="R375" s="260"/>
      <c r="S375" s="260"/>
      <c r="T375" s="261"/>
      <c r="U375" s="13"/>
      <c r="V375" s="13"/>
      <c r="W375" s="13"/>
      <c r="X375" s="13"/>
      <c r="Y375" s="13"/>
      <c r="Z375" s="13"/>
      <c r="AA375" s="13"/>
      <c r="AB375" s="13"/>
      <c r="AC375" s="13"/>
      <c r="AD375" s="13"/>
      <c r="AE375" s="13"/>
      <c r="AT375" s="262" t="s">
        <v>446</v>
      </c>
      <c r="AU375" s="262" t="s">
        <v>85</v>
      </c>
      <c r="AV375" s="13" t="s">
        <v>85</v>
      </c>
      <c r="AW375" s="13" t="s">
        <v>32</v>
      </c>
      <c r="AX375" s="13" t="s">
        <v>83</v>
      </c>
      <c r="AY375" s="262" t="s">
        <v>342</v>
      </c>
    </row>
    <row r="376" s="2" customFormat="1" ht="16.5" customHeight="1">
      <c r="A376" s="39"/>
      <c r="B376" s="40"/>
      <c r="C376" s="227" t="s">
        <v>700</v>
      </c>
      <c r="D376" s="227" t="s">
        <v>343</v>
      </c>
      <c r="E376" s="228" t="s">
        <v>2354</v>
      </c>
      <c r="F376" s="229" t="s">
        <v>2355</v>
      </c>
      <c r="G376" s="230" t="s">
        <v>562</v>
      </c>
      <c r="H376" s="231">
        <v>702.07100000000003</v>
      </c>
      <c r="I376" s="232"/>
      <c r="J376" s="233">
        <f>ROUND(I376*H376,2)</f>
        <v>0</v>
      </c>
      <c r="K376" s="229" t="s">
        <v>1</v>
      </c>
      <c r="L376" s="45"/>
      <c r="M376" s="234" t="s">
        <v>1</v>
      </c>
      <c r="N376" s="235" t="s">
        <v>41</v>
      </c>
      <c r="O376" s="92"/>
      <c r="P376" s="236">
        <f>O376*H376</f>
        <v>0</v>
      </c>
      <c r="Q376" s="236">
        <v>0</v>
      </c>
      <c r="R376" s="236">
        <f>Q376*H376</f>
        <v>0</v>
      </c>
      <c r="S376" s="236">
        <v>0</v>
      </c>
      <c r="T376" s="237">
        <f>S376*H376</f>
        <v>0</v>
      </c>
      <c r="U376" s="39"/>
      <c r="V376" s="39"/>
      <c r="W376" s="39"/>
      <c r="X376" s="39"/>
      <c r="Y376" s="39"/>
      <c r="Z376" s="39"/>
      <c r="AA376" s="39"/>
      <c r="AB376" s="39"/>
      <c r="AC376" s="39"/>
      <c r="AD376" s="39"/>
      <c r="AE376" s="39"/>
      <c r="AR376" s="238" t="s">
        <v>360</v>
      </c>
      <c r="AT376" s="238" t="s">
        <v>343</v>
      </c>
      <c r="AU376" s="238" t="s">
        <v>85</v>
      </c>
      <c r="AY376" s="18" t="s">
        <v>342</v>
      </c>
      <c r="BE376" s="239">
        <f>IF(N376="základní",J376,0)</f>
        <v>0</v>
      </c>
      <c r="BF376" s="239">
        <f>IF(N376="snížená",J376,0)</f>
        <v>0</v>
      </c>
      <c r="BG376" s="239">
        <f>IF(N376="zákl. přenesená",J376,0)</f>
        <v>0</v>
      </c>
      <c r="BH376" s="239">
        <f>IF(N376="sníž. přenesená",J376,0)</f>
        <v>0</v>
      </c>
      <c r="BI376" s="239">
        <f>IF(N376="nulová",J376,0)</f>
        <v>0</v>
      </c>
      <c r="BJ376" s="18" t="s">
        <v>83</v>
      </c>
      <c r="BK376" s="239">
        <f>ROUND(I376*H376,2)</f>
        <v>0</v>
      </c>
      <c r="BL376" s="18" t="s">
        <v>360</v>
      </c>
      <c r="BM376" s="238" t="s">
        <v>5953</v>
      </c>
    </row>
    <row r="377" s="2" customFormat="1">
      <c r="A377" s="39"/>
      <c r="B377" s="40"/>
      <c r="C377" s="41"/>
      <c r="D377" s="240" t="s">
        <v>349</v>
      </c>
      <c r="E377" s="41"/>
      <c r="F377" s="241" t="s">
        <v>2355</v>
      </c>
      <c r="G377" s="41"/>
      <c r="H377" s="41"/>
      <c r="I377" s="242"/>
      <c r="J377" s="41"/>
      <c r="K377" s="41"/>
      <c r="L377" s="45"/>
      <c r="M377" s="243"/>
      <c r="N377" s="244"/>
      <c r="O377" s="92"/>
      <c r="P377" s="92"/>
      <c r="Q377" s="92"/>
      <c r="R377" s="92"/>
      <c r="S377" s="92"/>
      <c r="T377" s="93"/>
      <c r="U377" s="39"/>
      <c r="V377" s="39"/>
      <c r="W377" s="39"/>
      <c r="X377" s="39"/>
      <c r="Y377" s="39"/>
      <c r="Z377" s="39"/>
      <c r="AA377" s="39"/>
      <c r="AB377" s="39"/>
      <c r="AC377" s="39"/>
      <c r="AD377" s="39"/>
      <c r="AE377" s="39"/>
      <c r="AT377" s="18" t="s">
        <v>349</v>
      </c>
      <c r="AU377" s="18" t="s">
        <v>85</v>
      </c>
    </row>
    <row r="378" s="13" customFormat="1">
      <c r="A378" s="13"/>
      <c r="B378" s="252"/>
      <c r="C378" s="253"/>
      <c r="D378" s="240" t="s">
        <v>446</v>
      </c>
      <c r="E378" s="254" t="s">
        <v>1</v>
      </c>
      <c r="F378" s="255" t="s">
        <v>5954</v>
      </c>
      <c r="G378" s="253"/>
      <c r="H378" s="256">
        <v>320.61000000000001</v>
      </c>
      <c r="I378" s="257"/>
      <c r="J378" s="253"/>
      <c r="K378" s="253"/>
      <c r="L378" s="258"/>
      <c r="M378" s="259"/>
      <c r="N378" s="260"/>
      <c r="O378" s="260"/>
      <c r="P378" s="260"/>
      <c r="Q378" s="260"/>
      <c r="R378" s="260"/>
      <c r="S378" s="260"/>
      <c r="T378" s="261"/>
      <c r="U378" s="13"/>
      <c r="V378" s="13"/>
      <c r="W378" s="13"/>
      <c r="X378" s="13"/>
      <c r="Y378" s="13"/>
      <c r="Z378" s="13"/>
      <c r="AA378" s="13"/>
      <c r="AB378" s="13"/>
      <c r="AC378" s="13"/>
      <c r="AD378" s="13"/>
      <c r="AE378" s="13"/>
      <c r="AT378" s="262" t="s">
        <v>446</v>
      </c>
      <c r="AU378" s="262" t="s">
        <v>85</v>
      </c>
      <c r="AV378" s="13" t="s">
        <v>85</v>
      </c>
      <c r="AW378" s="13" t="s">
        <v>32</v>
      </c>
      <c r="AX378" s="13" t="s">
        <v>76</v>
      </c>
      <c r="AY378" s="262" t="s">
        <v>342</v>
      </c>
    </row>
    <row r="379" s="13" customFormat="1">
      <c r="A379" s="13"/>
      <c r="B379" s="252"/>
      <c r="C379" s="253"/>
      <c r="D379" s="240" t="s">
        <v>446</v>
      </c>
      <c r="E379" s="254" t="s">
        <v>1</v>
      </c>
      <c r="F379" s="255" t="s">
        <v>5955</v>
      </c>
      <c r="G379" s="253"/>
      <c r="H379" s="256">
        <v>381.46100000000001</v>
      </c>
      <c r="I379" s="257"/>
      <c r="J379" s="253"/>
      <c r="K379" s="253"/>
      <c r="L379" s="258"/>
      <c r="M379" s="259"/>
      <c r="N379" s="260"/>
      <c r="O379" s="260"/>
      <c r="P379" s="260"/>
      <c r="Q379" s="260"/>
      <c r="R379" s="260"/>
      <c r="S379" s="260"/>
      <c r="T379" s="261"/>
      <c r="U379" s="13"/>
      <c r="V379" s="13"/>
      <c r="W379" s="13"/>
      <c r="X379" s="13"/>
      <c r="Y379" s="13"/>
      <c r="Z379" s="13"/>
      <c r="AA379" s="13"/>
      <c r="AB379" s="13"/>
      <c r="AC379" s="13"/>
      <c r="AD379" s="13"/>
      <c r="AE379" s="13"/>
      <c r="AT379" s="262" t="s">
        <v>446</v>
      </c>
      <c r="AU379" s="262" t="s">
        <v>85</v>
      </c>
      <c r="AV379" s="13" t="s">
        <v>85</v>
      </c>
      <c r="AW379" s="13" t="s">
        <v>32</v>
      </c>
      <c r="AX379" s="13" t="s">
        <v>76</v>
      </c>
      <c r="AY379" s="262" t="s">
        <v>342</v>
      </c>
    </row>
    <row r="380" s="16" customFormat="1">
      <c r="A380" s="16"/>
      <c r="B380" s="284"/>
      <c r="C380" s="285"/>
      <c r="D380" s="240" t="s">
        <v>446</v>
      </c>
      <c r="E380" s="286" t="s">
        <v>1</v>
      </c>
      <c r="F380" s="287" t="s">
        <v>500</v>
      </c>
      <c r="G380" s="285"/>
      <c r="H380" s="288">
        <v>702.07100000000003</v>
      </c>
      <c r="I380" s="289"/>
      <c r="J380" s="285"/>
      <c r="K380" s="285"/>
      <c r="L380" s="290"/>
      <c r="M380" s="291"/>
      <c r="N380" s="292"/>
      <c r="O380" s="292"/>
      <c r="P380" s="292"/>
      <c r="Q380" s="292"/>
      <c r="R380" s="292"/>
      <c r="S380" s="292"/>
      <c r="T380" s="293"/>
      <c r="U380" s="16"/>
      <c r="V380" s="16"/>
      <c r="W380" s="16"/>
      <c r="X380" s="16"/>
      <c r="Y380" s="16"/>
      <c r="Z380" s="16"/>
      <c r="AA380" s="16"/>
      <c r="AB380" s="16"/>
      <c r="AC380" s="16"/>
      <c r="AD380" s="16"/>
      <c r="AE380" s="16"/>
      <c r="AT380" s="294" t="s">
        <v>446</v>
      </c>
      <c r="AU380" s="294" t="s">
        <v>85</v>
      </c>
      <c r="AV380" s="16" t="s">
        <v>360</v>
      </c>
      <c r="AW380" s="16" t="s">
        <v>32</v>
      </c>
      <c r="AX380" s="16" t="s">
        <v>83</v>
      </c>
      <c r="AY380" s="294" t="s">
        <v>342</v>
      </c>
    </row>
    <row r="381" s="2" customFormat="1" ht="16.5" customHeight="1">
      <c r="A381" s="39"/>
      <c r="B381" s="40"/>
      <c r="C381" s="227" t="s">
        <v>710</v>
      </c>
      <c r="D381" s="227" t="s">
        <v>343</v>
      </c>
      <c r="E381" s="228" t="s">
        <v>2358</v>
      </c>
      <c r="F381" s="229" t="s">
        <v>2359</v>
      </c>
      <c r="G381" s="230" t="s">
        <v>562</v>
      </c>
      <c r="H381" s="231">
        <v>381.46100000000001</v>
      </c>
      <c r="I381" s="232"/>
      <c r="J381" s="233">
        <f>ROUND(I381*H381,2)</f>
        <v>0</v>
      </c>
      <c r="K381" s="229" t="s">
        <v>443</v>
      </c>
      <c r="L381" s="45"/>
      <c r="M381" s="234" t="s">
        <v>1</v>
      </c>
      <c r="N381" s="235" t="s">
        <v>41</v>
      </c>
      <c r="O381" s="92"/>
      <c r="P381" s="236">
        <f>O381*H381</f>
        <v>0</v>
      </c>
      <c r="Q381" s="236">
        <v>0</v>
      </c>
      <c r="R381" s="236">
        <f>Q381*H381</f>
        <v>0</v>
      </c>
      <c r="S381" s="236">
        <v>0</v>
      </c>
      <c r="T381" s="237">
        <f>S381*H381</f>
        <v>0</v>
      </c>
      <c r="U381" s="39"/>
      <c r="V381" s="39"/>
      <c r="W381" s="39"/>
      <c r="X381" s="39"/>
      <c r="Y381" s="39"/>
      <c r="Z381" s="39"/>
      <c r="AA381" s="39"/>
      <c r="AB381" s="39"/>
      <c r="AC381" s="39"/>
      <c r="AD381" s="39"/>
      <c r="AE381" s="39"/>
      <c r="AR381" s="238" t="s">
        <v>360</v>
      </c>
      <c r="AT381" s="238" t="s">
        <v>343</v>
      </c>
      <c r="AU381" s="238" t="s">
        <v>85</v>
      </c>
      <c r="AY381" s="18" t="s">
        <v>342</v>
      </c>
      <c r="BE381" s="239">
        <f>IF(N381="základní",J381,0)</f>
        <v>0</v>
      </c>
      <c r="BF381" s="239">
        <f>IF(N381="snížená",J381,0)</f>
        <v>0</v>
      </c>
      <c r="BG381" s="239">
        <f>IF(N381="zákl. přenesená",J381,0)</f>
        <v>0</v>
      </c>
      <c r="BH381" s="239">
        <f>IF(N381="sníž. přenesená",J381,0)</f>
        <v>0</v>
      </c>
      <c r="BI381" s="239">
        <f>IF(N381="nulová",J381,0)</f>
        <v>0</v>
      </c>
      <c r="BJ381" s="18" t="s">
        <v>83</v>
      </c>
      <c r="BK381" s="239">
        <f>ROUND(I381*H381,2)</f>
        <v>0</v>
      </c>
      <c r="BL381" s="18" t="s">
        <v>360</v>
      </c>
      <c r="BM381" s="238" t="s">
        <v>5956</v>
      </c>
    </row>
    <row r="382" s="2" customFormat="1">
      <c r="A382" s="39"/>
      <c r="B382" s="40"/>
      <c r="C382" s="41"/>
      <c r="D382" s="240" t="s">
        <v>349</v>
      </c>
      <c r="E382" s="41"/>
      <c r="F382" s="241" t="s">
        <v>2361</v>
      </c>
      <c r="G382" s="41"/>
      <c r="H382" s="41"/>
      <c r="I382" s="242"/>
      <c r="J382" s="41"/>
      <c r="K382" s="41"/>
      <c r="L382" s="45"/>
      <c r="M382" s="243"/>
      <c r="N382" s="244"/>
      <c r="O382" s="92"/>
      <c r="P382" s="92"/>
      <c r="Q382" s="92"/>
      <c r="R382" s="92"/>
      <c r="S382" s="92"/>
      <c r="T382" s="93"/>
      <c r="U382" s="39"/>
      <c r="V382" s="39"/>
      <c r="W382" s="39"/>
      <c r="X382" s="39"/>
      <c r="Y382" s="39"/>
      <c r="Z382" s="39"/>
      <c r="AA382" s="39"/>
      <c r="AB382" s="39"/>
      <c r="AC382" s="39"/>
      <c r="AD382" s="39"/>
      <c r="AE382" s="39"/>
      <c r="AT382" s="18" t="s">
        <v>349</v>
      </c>
      <c r="AU382" s="18" t="s">
        <v>85</v>
      </c>
    </row>
    <row r="383" s="13" customFormat="1">
      <c r="A383" s="13"/>
      <c r="B383" s="252"/>
      <c r="C383" s="253"/>
      <c r="D383" s="240" t="s">
        <v>446</v>
      </c>
      <c r="E383" s="254" t="s">
        <v>1</v>
      </c>
      <c r="F383" s="255" t="s">
        <v>5957</v>
      </c>
      <c r="G383" s="253"/>
      <c r="H383" s="256">
        <v>12.202999999999999</v>
      </c>
      <c r="I383" s="257"/>
      <c r="J383" s="253"/>
      <c r="K383" s="253"/>
      <c r="L383" s="258"/>
      <c r="M383" s="259"/>
      <c r="N383" s="260"/>
      <c r="O383" s="260"/>
      <c r="P383" s="260"/>
      <c r="Q383" s="260"/>
      <c r="R383" s="260"/>
      <c r="S383" s="260"/>
      <c r="T383" s="261"/>
      <c r="U383" s="13"/>
      <c r="V383" s="13"/>
      <c r="W383" s="13"/>
      <c r="X383" s="13"/>
      <c r="Y383" s="13"/>
      <c r="Z383" s="13"/>
      <c r="AA383" s="13"/>
      <c r="AB383" s="13"/>
      <c r="AC383" s="13"/>
      <c r="AD383" s="13"/>
      <c r="AE383" s="13"/>
      <c r="AT383" s="262" t="s">
        <v>446</v>
      </c>
      <c r="AU383" s="262" t="s">
        <v>85</v>
      </c>
      <c r="AV383" s="13" t="s">
        <v>85</v>
      </c>
      <c r="AW383" s="13" t="s">
        <v>32</v>
      </c>
      <c r="AX383" s="13" t="s">
        <v>76</v>
      </c>
      <c r="AY383" s="262" t="s">
        <v>342</v>
      </c>
    </row>
    <row r="384" s="13" customFormat="1">
      <c r="A384" s="13"/>
      <c r="B384" s="252"/>
      <c r="C384" s="253"/>
      <c r="D384" s="240" t="s">
        <v>446</v>
      </c>
      <c r="E384" s="254" t="s">
        <v>1</v>
      </c>
      <c r="F384" s="255" t="s">
        <v>5958</v>
      </c>
      <c r="G384" s="253"/>
      <c r="H384" s="256">
        <v>16.146999999999998</v>
      </c>
      <c r="I384" s="257"/>
      <c r="J384" s="253"/>
      <c r="K384" s="253"/>
      <c r="L384" s="258"/>
      <c r="M384" s="259"/>
      <c r="N384" s="260"/>
      <c r="O384" s="260"/>
      <c r="P384" s="260"/>
      <c r="Q384" s="260"/>
      <c r="R384" s="260"/>
      <c r="S384" s="260"/>
      <c r="T384" s="261"/>
      <c r="U384" s="13"/>
      <c r="V384" s="13"/>
      <c r="W384" s="13"/>
      <c r="X384" s="13"/>
      <c r="Y384" s="13"/>
      <c r="Z384" s="13"/>
      <c r="AA384" s="13"/>
      <c r="AB384" s="13"/>
      <c r="AC384" s="13"/>
      <c r="AD384" s="13"/>
      <c r="AE384" s="13"/>
      <c r="AT384" s="262" t="s">
        <v>446</v>
      </c>
      <c r="AU384" s="262" t="s">
        <v>85</v>
      </c>
      <c r="AV384" s="13" t="s">
        <v>85</v>
      </c>
      <c r="AW384" s="13" t="s">
        <v>32</v>
      </c>
      <c r="AX384" s="13" t="s">
        <v>76</v>
      </c>
      <c r="AY384" s="262" t="s">
        <v>342</v>
      </c>
    </row>
    <row r="385" s="13" customFormat="1">
      <c r="A385" s="13"/>
      <c r="B385" s="252"/>
      <c r="C385" s="253"/>
      <c r="D385" s="240" t="s">
        <v>446</v>
      </c>
      <c r="E385" s="254" t="s">
        <v>1</v>
      </c>
      <c r="F385" s="255" t="s">
        <v>5959</v>
      </c>
      <c r="G385" s="253"/>
      <c r="H385" s="256">
        <v>259.84300000000002</v>
      </c>
      <c r="I385" s="257"/>
      <c r="J385" s="253"/>
      <c r="K385" s="253"/>
      <c r="L385" s="258"/>
      <c r="M385" s="259"/>
      <c r="N385" s="260"/>
      <c r="O385" s="260"/>
      <c r="P385" s="260"/>
      <c r="Q385" s="260"/>
      <c r="R385" s="260"/>
      <c r="S385" s="260"/>
      <c r="T385" s="261"/>
      <c r="U385" s="13"/>
      <c r="V385" s="13"/>
      <c r="W385" s="13"/>
      <c r="X385" s="13"/>
      <c r="Y385" s="13"/>
      <c r="Z385" s="13"/>
      <c r="AA385" s="13"/>
      <c r="AB385" s="13"/>
      <c r="AC385" s="13"/>
      <c r="AD385" s="13"/>
      <c r="AE385" s="13"/>
      <c r="AT385" s="262" t="s">
        <v>446</v>
      </c>
      <c r="AU385" s="262" t="s">
        <v>85</v>
      </c>
      <c r="AV385" s="13" t="s">
        <v>85</v>
      </c>
      <c r="AW385" s="13" t="s">
        <v>32</v>
      </c>
      <c r="AX385" s="13" t="s">
        <v>76</v>
      </c>
      <c r="AY385" s="262" t="s">
        <v>342</v>
      </c>
    </row>
    <row r="386" s="13" customFormat="1">
      <c r="A386" s="13"/>
      <c r="B386" s="252"/>
      <c r="C386" s="253"/>
      <c r="D386" s="240" t="s">
        <v>446</v>
      </c>
      <c r="E386" s="254" t="s">
        <v>1</v>
      </c>
      <c r="F386" s="255" t="s">
        <v>5960</v>
      </c>
      <c r="G386" s="253"/>
      <c r="H386" s="256">
        <v>7.3390000000000004</v>
      </c>
      <c r="I386" s="257"/>
      <c r="J386" s="253"/>
      <c r="K386" s="253"/>
      <c r="L386" s="258"/>
      <c r="M386" s="259"/>
      <c r="N386" s="260"/>
      <c r="O386" s="260"/>
      <c r="P386" s="260"/>
      <c r="Q386" s="260"/>
      <c r="R386" s="260"/>
      <c r="S386" s="260"/>
      <c r="T386" s="261"/>
      <c r="U386" s="13"/>
      <c r="V386" s="13"/>
      <c r="W386" s="13"/>
      <c r="X386" s="13"/>
      <c r="Y386" s="13"/>
      <c r="Z386" s="13"/>
      <c r="AA386" s="13"/>
      <c r="AB386" s="13"/>
      <c r="AC386" s="13"/>
      <c r="AD386" s="13"/>
      <c r="AE386" s="13"/>
      <c r="AT386" s="262" t="s">
        <v>446</v>
      </c>
      <c r="AU386" s="262" t="s">
        <v>85</v>
      </c>
      <c r="AV386" s="13" t="s">
        <v>85</v>
      </c>
      <c r="AW386" s="13" t="s">
        <v>32</v>
      </c>
      <c r="AX386" s="13" t="s">
        <v>76</v>
      </c>
      <c r="AY386" s="262" t="s">
        <v>342</v>
      </c>
    </row>
    <row r="387" s="13" customFormat="1">
      <c r="A387" s="13"/>
      <c r="B387" s="252"/>
      <c r="C387" s="253"/>
      <c r="D387" s="240" t="s">
        <v>446</v>
      </c>
      <c r="E387" s="254" t="s">
        <v>1</v>
      </c>
      <c r="F387" s="255" t="s">
        <v>5961</v>
      </c>
      <c r="G387" s="253"/>
      <c r="H387" s="256">
        <v>5.9039999999999999</v>
      </c>
      <c r="I387" s="257"/>
      <c r="J387" s="253"/>
      <c r="K387" s="253"/>
      <c r="L387" s="258"/>
      <c r="M387" s="259"/>
      <c r="N387" s="260"/>
      <c r="O387" s="260"/>
      <c r="P387" s="260"/>
      <c r="Q387" s="260"/>
      <c r="R387" s="260"/>
      <c r="S387" s="260"/>
      <c r="T387" s="261"/>
      <c r="U387" s="13"/>
      <c r="V387" s="13"/>
      <c r="W387" s="13"/>
      <c r="X387" s="13"/>
      <c r="Y387" s="13"/>
      <c r="Z387" s="13"/>
      <c r="AA387" s="13"/>
      <c r="AB387" s="13"/>
      <c r="AC387" s="13"/>
      <c r="AD387" s="13"/>
      <c r="AE387" s="13"/>
      <c r="AT387" s="262" t="s">
        <v>446</v>
      </c>
      <c r="AU387" s="262" t="s">
        <v>85</v>
      </c>
      <c r="AV387" s="13" t="s">
        <v>85</v>
      </c>
      <c r="AW387" s="13" t="s">
        <v>32</v>
      </c>
      <c r="AX387" s="13" t="s">
        <v>76</v>
      </c>
      <c r="AY387" s="262" t="s">
        <v>342</v>
      </c>
    </row>
    <row r="388" s="13" customFormat="1">
      <c r="A388" s="13"/>
      <c r="B388" s="252"/>
      <c r="C388" s="253"/>
      <c r="D388" s="240" t="s">
        <v>446</v>
      </c>
      <c r="E388" s="254" t="s">
        <v>1</v>
      </c>
      <c r="F388" s="255" t="s">
        <v>5962</v>
      </c>
      <c r="G388" s="253"/>
      <c r="H388" s="256">
        <v>80.025000000000006</v>
      </c>
      <c r="I388" s="257"/>
      <c r="J388" s="253"/>
      <c r="K388" s="253"/>
      <c r="L388" s="258"/>
      <c r="M388" s="259"/>
      <c r="N388" s="260"/>
      <c r="O388" s="260"/>
      <c r="P388" s="260"/>
      <c r="Q388" s="260"/>
      <c r="R388" s="260"/>
      <c r="S388" s="260"/>
      <c r="T388" s="261"/>
      <c r="U388" s="13"/>
      <c r="V388" s="13"/>
      <c r="W388" s="13"/>
      <c r="X388" s="13"/>
      <c r="Y388" s="13"/>
      <c r="Z388" s="13"/>
      <c r="AA388" s="13"/>
      <c r="AB388" s="13"/>
      <c r="AC388" s="13"/>
      <c r="AD388" s="13"/>
      <c r="AE388" s="13"/>
      <c r="AT388" s="262" t="s">
        <v>446</v>
      </c>
      <c r="AU388" s="262" t="s">
        <v>85</v>
      </c>
      <c r="AV388" s="13" t="s">
        <v>85</v>
      </c>
      <c r="AW388" s="13" t="s">
        <v>32</v>
      </c>
      <c r="AX388" s="13" t="s">
        <v>76</v>
      </c>
      <c r="AY388" s="262" t="s">
        <v>342</v>
      </c>
    </row>
    <row r="389" s="16" customFormat="1">
      <c r="A389" s="16"/>
      <c r="B389" s="284"/>
      <c r="C389" s="285"/>
      <c r="D389" s="240" t="s">
        <v>446</v>
      </c>
      <c r="E389" s="286" t="s">
        <v>1</v>
      </c>
      <c r="F389" s="287" t="s">
        <v>500</v>
      </c>
      <c r="G389" s="285"/>
      <c r="H389" s="288">
        <v>381.46100000000001</v>
      </c>
      <c r="I389" s="289"/>
      <c r="J389" s="285"/>
      <c r="K389" s="285"/>
      <c r="L389" s="290"/>
      <c r="M389" s="291"/>
      <c r="N389" s="292"/>
      <c r="O389" s="292"/>
      <c r="P389" s="292"/>
      <c r="Q389" s="292"/>
      <c r="R389" s="292"/>
      <c r="S389" s="292"/>
      <c r="T389" s="293"/>
      <c r="U389" s="16"/>
      <c r="V389" s="16"/>
      <c r="W389" s="16"/>
      <c r="X389" s="16"/>
      <c r="Y389" s="16"/>
      <c r="Z389" s="16"/>
      <c r="AA389" s="16"/>
      <c r="AB389" s="16"/>
      <c r="AC389" s="16"/>
      <c r="AD389" s="16"/>
      <c r="AE389" s="16"/>
      <c r="AT389" s="294" t="s">
        <v>446</v>
      </c>
      <c r="AU389" s="294" t="s">
        <v>85</v>
      </c>
      <c r="AV389" s="16" t="s">
        <v>360</v>
      </c>
      <c r="AW389" s="16" t="s">
        <v>32</v>
      </c>
      <c r="AX389" s="16" t="s">
        <v>83</v>
      </c>
      <c r="AY389" s="294" t="s">
        <v>342</v>
      </c>
    </row>
    <row r="390" s="2" customFormat="1" ht="16.5" customHeight="1">
      <c r="A390" s="39"/>
      <c r="B390" s="40"/>
      <c r="C390" s="227" t="s">
        <v>717</v>
      </c>
      <c r="D390" s="227" t="s">
        <v>343</v>
      </c>
      <c r="E390" s="228" t="s">
        <v>1713</v>
      </c>
      <c r="F390" s="229" t="s">
        <v>1714</v>
      </c>
      <c r="G390" s="230" t="s">
        <v>473</v>
      </c>
      <c r="H390" s="231">
        <v>51.503999999999998</v>
      </c>
      <c r="I390" s="232"/>
      <c r="J390" s="233">
        <f>ROUND(I390*H390,2)</f>
        <v>0</v>
      </c>
      <c r="K390" s="229" t="s">
        <v>443</v>
      </c>
      <c r="L390" s="45"/>
      <c r="M390" s="234" t="s">
        <v>1</v>
      </c>
      <c r="N390" s="235" t="s">
        <v>41</v>
      </c>
      <c r="O390" s="92"/>
      <c r="P390" s="236">
        <f>O390*H390</f>
        <v>0</v>
      </c>
      <c r="Q390" s="236">
        <v>0</v>
      </c>
      <c r="R390" s="236">
        <f>Q390*H390</f>
        <v>0</v>
      </c>
      <c r="S390" s="236">
        <v>0</v>
      </c>
      <c r="T390" s="237">
        <f>S390*H390</f>
        <v>0</v>
      </c>
      <c r="U390" s="39"/>
      <c r="V390" s="39"/>
      <c r="W390" s="39"/>
      <c r="X390" s="39"/>
      <c r="Y390" s="39"/>
      <c r="Z390" s="39"/>
      <c r="AA390" s="39"/>
      <c r="AB390" s="39"/>
      <c r="AC390" s="39"/>
      <c r="AD390" s="39"/>
      <c r="AE390" s="39"/>
      <c r="AR390" s="238" t="s">
        <v>360</v>
      </c>
      <c r="AT390" s="238" t="s">
        <v>343</v>
      </c>
      <c r="AU390" s="238" t="s">
        <v>85</v>
      </c>
      <c r="AY390" s="18" t="s">
        <v>342</v>
      </c>
      <c r="BE390" s="239">
        <f>IF(N390="základní",J390,0)</f>
        <v>0</v>
      </c>
      <c r="BF390" s="239">
        <f>IF(N390="snížená",J390,0)</f>
        <v>0</v>
      </c>
      <c r="BG390" s="239">
        <f>IF(N390="zákl. přenesená",J390,0)</f>
        <v>0</v>
      </c>
      <c r="BH390" s="239">
        <f>IF(N390="sníž. přenesená",J390,0)</f>
        <v>0</v>
      </c>
      <c r="BI390" s="239">
        <f>IF(N390="nulová",J390,0)</f>
        <v>0</v>
      </c>
      <c r="BJ390" s="18" t="s">
        <v>83</v>
      </c>
      <c r="BK390" s="239">
        <f>ROUND(I390*H390,2)</f>
        <v>0</v>
      </c>
      <c r="BL390" s="18" t="s">
        <v>360</v>
      </c>
      <c r="BM390" s="238" t="s">
        <v>5963</v>
      </c>
    </row>
    <row r="391" s="2" customFormat="1">
      <c r="A391" s="39"/>
      <c r="B391" s="40"/>
      <c r="C391" s="41"/>
      <c r="D391" s="240" t="s">
        <v>349</v>
      </c>
      <c r="E391" s="41"/>
      <c r="F391" s="241" t="s">
        <v>1716</v>
      </c>
      <c r="G391" s="41"/>
      <c r="H391" s="41"/>
      <c r="I391" s="242"/>
      <c r="J391" s="41"/>
      <c r="K391" s="41"/>
      <c r="L391" s="45"/>
      <c r="M391" s="243"/>
      <c r="N391" s="244"/>
      <c r="O391" s="92"/>
      <c r="P391" s="92"/>
      <c r="Q391" s="92"/>
      <c r="R391" s="92"/>
      <c r="S391" s="92"/>
      <c r="T391" s="93"/>
      <c r="U391" s="39"/>
      <c r="V391" s="39"/>
      <c r="W391" s="39"/>
      <c r="X391" s="39"/>
      <c r="Y391" s="39"/>
      <c r="Z391" s="39"/>
      <c r="AA391" s="39"/>
      <c r="AB391" s="39"/>
      <c r="AC391" s="39"/>
      <c r="AD391" s="39"/>
      <c r="AE391" s="39"/>
      <c r="AT391" s="18" t="s">
        <v>349</v>
      </c>
      <c r="AU391" s="18" t="s">
        <v>85</v>
      </c>
    </row>
    <row r="392" s="14" customFormat="1">
      <c r="A392" s="14"/>
      <c r="B392" s="263"/>
      <c r="C392" s="264"/>
      <c r="D392" s="240" t="s">
        <v>446</v>
      </c>
      <c r="E392" s="265" t="s">
        <v>1</v>
      </c>
      <c r="F392" s="266" t="s">
        <v>5787</v>
      </c>
      <c r="G392" s="264"/>
      <c r="H392" s="265" t="s">
        <v>1</v>
      </c>
      <c r="I392" s="267"/>
      <c r="J392" s="264"/>
      <c r="K392" s="264"/>
      <c r="L392" s="268"/>
      <c r="M392" s="269"/>
      <c r="N392" s="270"/>
      <c r="O392" s="270"/>
      <c r="P392" s="270"/>
      <c r="Q392" s="270"/>
      <c r="R392" s="270"/>
      <c r="S392" s="270"/>
      <c r="T392" s="271"/>
      <c r="U392" s="14"/>
      <c r="V392" s="14"/>
      <c r="W392" s="14"/>
      <c r="X392" s="14"/>
      <c r="Y392" s="14"/>
      <c r="Z392" s="14"/>
      <c r="AA392" s="14"/>
      <c r="AB392" s="14"/>
      <c r="AC392" s="14"/>
      <c r="AD392" s="14"/>
      <c r="AE392" s="14"/>
      <c r="AT392" s="272" t="s">
        <v>446</v>
      </c>
      <c r="AU392" s="272" t="s">
        <v>85</v>
      </c>
      <c r="AV392" s="14" t="s">
        <v>83</v>
      </c>
      <c r="AW392" s="14" t="s">
        <v>32</v>
      </c>
      <c r="AX392" s="14" t="s">
        <v>76</v>
      </c>
      <c r="AY392" s="272" t="s">
        <v>342</v>
      </c>
    </row>
    <row r="393" s="13" customFormat="1">
      <c r="A393" s="13"/>
      <c r="B393" s="252"/>
      <c r="C393" s="253"/>
      <c r="D393" s="240" t="s">
        <v>446</v>
      </c>
      <c r="E393" s="254" t="s">
        <v>1</v>
      </c>
      <c r="F393" s="255" t="s">
        <v>5812</v>
      </c>
      <c r="G393" s="253"/>
      <c r="H393" s="256">
        <v>4.8300000000000001</v>
      </c>
      <c r="I393" s="257"/>
      <c r="J393" s="253"/>
      <c r="K393" s="253"/>
      <c r="L393" s="258"/>
      <c r="M393" s="259"/>
      <c r="N393" s="260"/>
      <c r="O393" s="260"/>
      <c r="P393" s="260"/>
      <c r="Q393" s="260"/>
      <c r="R393" s="260"/>
      <c r="S393" s="260"/>
      <c r="T393" s="261"/>
      <c r="U393" s="13"/>
      <c r="V393" s="13"/>
      <c r="W393" s="13"/>
      <c r="X393" s="13"/>
      <c r="Y393" s="13"/>
      <c r="Z393" s="13"/>
      <c r="AA393" s="13"/>
      <c r="AB393" s="13"/>
      <c r="AC393" s="13"/>
      <c r="AD393" s="13"/>
      <c r="AE393" s="13"/>
      <c r="AT393" s="262" t="s">
        <v>446</v>
      </c>
      <c r="AU393" s="262" t="s">
        <v>85</v>
      </c>
      <c r="AV393" s="13" t="s">
        <v>85</v>
      </c>
      <c r="AW393" s="13" t="s">
        <v>32</v>
      </c>
      <c r="AX393" s="13" t="s">
        <v>76</v>
      </c>
      <c r="AY393" s="262" t="s">
        <v>342</v>
      </c>
    </row>
    <row r="394" s="14" customFormat="1">
      <c r="A394" s="14"/>
      <c r="B394" s="263"/>
      <c r="C394" s="264"/>
      <c r="D394" s="240" t="s">
        <v>446</v>
      </c>
      <c r="E394" s="265" t="s">
        <v>1</v>
      </c>
      <c r="F394" s="266" t="s">
        <v>5779</v>
      </c>
      <c r="G394" s="264"/>
      <c r="H394" s="265" t="s">
        <v>1</v>
      </c>
      <c r="I394" s="267"/>
      <c r="J394" s="264"/>
      <c r="K394" s="264"/>
      <c r="L394" s="268"/>
      <c r="M394" s="269"/>
      <c r="N394" s="270"/>
      <c r="O394" s="270"/>
      <c r="P394" s="270"/>
      <c r="Q394" s="270"/>
      <c r="R394" s="270"/>
      <c r="S394" s="270"/>
      <c r="T394" s="271"/>
      <c r="U394" s="14"/>
      <c r="V394" s="14"/>
      <c r="W394" s="14"/>
      <c r="X394" s="14"/>
      <c r="Y394" s="14"/>
      <c r="Z394" s="14"/>
      <c r="AA394" s="14"/>
      <c r="AB394" s="14"/>
      <c r="AC394" s="14"/>
      <c r="AD394" s="14"/>
      <c r="AE394" s="14"/>
      <c r="AT394" s="272" t="s">
        <v>446</v>
      </c>
      <c r="AU394" s="272" t="s">
        <v>85</v>
      </c>
      <c r="AV394" s="14" t="s">
        <v>83</v>
      </c>
      <c r="AW394" s="14" t="s">
        <v>32</v>
      </c>
      <c r="AX394" s="14" t="s">
        <v>76</v>
      </c>
      <c r="AY394" s="272" t="s">
        <v>342</v>
      </c>
    </row>
    <row r="395" s="13" customFormat="1">
      <c r="A395" s="13"/>
      <c r="B395" s="252"/>
      <c r="C395" s="253"/>
      <c r="D395" s="240" t="s">
        <v>446</v>
      </c>
      <c r="E395" s="254" t="s">
        <v>1</v>
      </c>
      <c r="F395" s="255" t="s">
        <v>5813</v>
      </c>
      <c r="G395" s="253"/>
      <c r="H395" s="256">
        <v>4.6340000000000003</v>
      </c>
      <c r="I395" s="257"/>
      <c r="J395" s="253"/>
      <c r="K395" s="253"/>
      <c r="L395" s="258"/>
      <c r="M395" s="259"/>
      <c r="N395" s="260"/>
      <c r="O395" s="260"/>
      <c r="P395" s="260"/>
      <c r="Q395" s="260"/>
      <c r="R395" s="260"/>
      <c r="S395" s="260"/>
      <c r="T395" s="261"/>
      <c r="U395" s="13"/>
      <c r="V395" s="13"/>
      <c r="W395" s="13"/>
      <c r="X395" s="13"/>
      <c r="Y395" s="13"/>
      <c r="Z395" s="13"/>
      <c r="AA395" s="13"/>
      <c r="AB395" s="13"/>
      <c r="AC395" s="13"/>
      <c r="AD395" s="13"/>
      <c r="AE395" s="13"/>
      <c r="AT395" s="262" t="s">
        <v>446</v>
      </c>
      <c r="AU395" s="262" t="s">
        <v>85</v>
      </c>
      <c r="AV395" s="13" t="s">
        <v>85</v>
      </c>
      <c r="AW395" s="13" t="s">
        <v>32</v>
      </c>
      <c r="AX395" s="13" t="s">
        <v>76</v>
      </c>
      <c r="AY395" s="262" t="s">
        <v>342</v>
      </c>
    </row>
    <row r="396" s="14" customFormat="1">
      <c r="A396" s="14"/>
      <c r="B396" s="263"/>
      <c r="C396" s="264"/>
      <c r="D396" s="240" t="s">
        <v>446</v>
      </c>
      <c r="E396" s="265" t="s">
        <v>1</v>
      </c>
      <c r="F396" s="266" t="s">
        <v>2896</v>
      </c>
      <c r="G396" s="264"/>
      <c r="H396" s="265" t="s">
        <v>1</v>
      </c>
      <c r="I396" s="267"/>
      <c r="J396" s="264"/>
      <c r="K396" s="264"/>
      <c r="L396" s="268"/>
      <c r="M396" s="269"/>
      <c r="N396" s="270"/>
      <c r="O396" s="270"/>
      <c r="P396" s="270"/>
      <c r="Q396" s="270"/>
      <c r="R396" s="270"/>
      <c r="S396" s="270"/>
      <c r="T396" s="271"/>
      <c r="U396" s="14"/>
      <c r="V396" s="14"/>
      <c r="W396" s="14"/>
      <c r="X396" s="14"/>
      <c r="Y396" s="14"/>
      <c r="Z396" s="14"/>
      <c r="AA396" s="14"/>
      <c r="AB396" s="14"/>
      <c r="AC396" s="14"/>
      <c r="AD396" s="14"/>
      <c r="AE396" s="14"/>
      <c r="AT396" s="272" t="s">
        <v>446</v>
      </c>
      <c r="AU396" s="272" t="s">
        <v>85</v>
      </c>
      <c r="AV396" s="14" t="s">
        <v>83</v>
      </c>
      <c r="AW396" s="14" t="s">
        <v>32</v>
      </c>
      <c r="AX396" s="14" t="s">
        <v>76</v>
      </c>
      <c r="AY396" s="272" t="s">
        <v>342</v>
      </c>
    </row>
    <row r="397" s="13" customFormat="1">
      <c r="A397" s="13"/>
      <c r="B397" s="252"/>
      <c r="C397" s="253"/>
      <c r="D397" s="240" t="s">
        <v>446</v>
      </c>
      <c r="E397" s="254" t="s">
        <v>1</v>
      </c>
      <c r="F397" s="255" t="s">
        <v>5814</v>
      </c>
      <c r="G397" s="253"/>
      <c r="H397" s="256">
        <v>42.039999999999999</v>
      </c>
      <c r="I397" s="257"/>
      <c r="J397" s="253"/>
      <c r="K397" s="253"/>
      <c r="L397" s="258"/>
      <c r="M397" s="259"/>
      <c r="N397" s="260"/>
      <c r="O397" s="260"/>
      <c r="P397" s="260"/>
      <c r="Q397" s="260"/>
      <c r="R397" s="260"/>
      <c r="S397" s="260"/>
      <c r="T397" s="261"/>
      <c r="U397" s="13"/>
      <c r="V397" s="13"/>
      <c r="W397" s="13"/>
      <c r="X397" s="13"/>
      <c r="Y397" s="13"/>
      <c r="Z397" s="13"/>
      <c r="AA397" s="13"/>
      <c r="AB397" s="13"/>
      <c r="AC397" s="13"/>
      <c r="AD397" s="13"/>
      <c r="AE397" s="13"/>
      <c r="AT397" s="262" t="s">
        <v>446</v>
      </c>
      <c r="AU397" s="262" t="s">
        <v>85</v>
      </c>
      <c r="AV397" s="13" t="s">
        <v>85</v>
      </c>
      <c r="AW397" s="13" t="s">
        <v>32</v>
      </c>
      <c r="AX397" s="13" t="s">
        <v>76</v>
      </c>
      <c r="AY397" s="262" t="s">
        <v>342</v>
      </c>
    </row>
    <row r="398" s="16" customFormat="1">
      <c r="A398" s="16"/>
      <c r="B398" s="284"/>
      <c r="C398" s="285"/>
      <c r="D398" s="240" t="s">
        <v>446</v>
      </c>
      <c r="E398" s="286" t="s">
        <v>1</v>
      </c>
      <c r="F398" s="287" t="s">
        <v>500</v>
      </c>
      <c r="G398" s="285"/>
      <c r="H398" s="288">
        <v>51.503999999999998</v>
      </c>
      <c r="I398" s="289"/>
      <c r="J398" s="285"/>
      <c r="K398" s="285"/>
      <c r="L398" s="290"/>
      <c r="M398" s="291"/>
      <c r="N398" s="292"/>
      <c r="O398" s="292"/>
      <c r="P398" s="292"/>
      <c r="Q398" s="292"/>
      <c r="R398" s="292"/>
      <c r="S398" s="292"/>
      <c r="T398" s="293"/>
      <c r="U398" s="16"/>
      <c r="V398" s="16"/>
      <c r="W398" s="16"/>
      <c r="X398" s="16"/>
      <c r="Y398" s="16"/>
      <c r="Z398" s="16"/>
      <c r="AA398" s="16"/>
      <c r="AB398" s="16"/>
      <c r="AC398" s="16"/>
      <c r="AD398" s="16"/>
      <c r="AE398" s="16"/>
      <c r="AT398" s="294" t="s">
        <v>446</v>
      </c>
      <c r="AU398" s="294" t="s">
        <v>85</v>
      </c>
      <c r="AV398" s="16" t="s">
        <v>360</v>
      </c>
      <c r="AW398" s="16" t="s">
        <v>32</v>
      </c>
      <c r="AX398" s="16" t="s">
        <v>83</v>
      </c>
      <c r="AY398" s="294" t="s">
        <v>342</v>
      </c>
    </row>
    <row r="399" s="2" customFormat="1" ht="16.5" customHeight="1">
      <c r="A399" s="39"/>
      <c r="B399" s="40"/>
      <c r="C399" s="227" t="s">
        <v>724</v>
      </c>
      <c r="D399" s="227" t="s">
        <v>343</v>
      </c>
      <c r="E399" s="228" t="s">
        <v>655</v>
      </c>
      <c r="F399" s="229" t="s">
        <v>656</v>
      </c>
      <c r="G399" s="230" t="s">
        <v>473</v>
      </c>
      <c r="H399" s="231">
        <v>877.71799999999996</v>
      </c>
      <c r="I399" s="232"/>
      <c r="J399" s="233">
        <f>ROUND(I399*H399,2)</f>
        <v>0</v>
      </c>
      <c r="K399" s="229" t="s">
        <v>443</v>
      </c>
      <c r="L399" s="45"/>
      <c r="M399" s="234" t="s">
        <v>1</v>
      </c>
      <c r="N399" s="235" t="s">
        <v>41</v>
      </c>
      <c r="O399" s="92"/>
      <c r="P399" s="236">
        <f>O399*H399</f>
        <v>0</v>
      </c>
      <c r="Q399" s="236">
        <v>0</v>
      </c>
      <c r="R399" s="236">
        <f>Q399*H399</f>
        <v>0</v>
      </c>
      <c r="S399" s="236">
        <v>0</v>
      </c>
      <c r="T399" s="237">
        <f>S399*H399</f>
        <v>0</v>
      </c>
      <c r="U399" s="39"/>
      <c r="V399" s="39"/>
      <c r="W399" s="39"/>
      <c r="X399" s="39"/>
      <c r="Y399" s="39"/>
      <c r="Z399" s="39"/>
      <c r="AA399" s="39"/>
      <c r="AB399" s="39"/>
      <c r="AC399" s="39"/>
      <c r="AD399" s="39"/>
      <c r="AE399" s="39"/>
      <c r="AR399" s="238" t="s">
        <v>360</v>
      </c>
      <c r="AT399" s="238" t="s">
        <v>343</v>
      </c>
      <c r="AU399" s="238" t="s">
        <v>85</v>
      </c>
      <c r="AY399" s="18" t="s">
        <v>342</v>
      </c>
      <c r="BE399" s="239">
        <f>IF(N399="základní",J399,0)</f>
        <v>0</v>
      </c>
      <c r="BF399" s="239">
        <f>IF(N399="snížená",J399,0)</f>
        <v>0</v>
      </c>
      <c r="BG399" s="239">
        <f>IF(N399="zákl. přenesená",J399,0)</f>
        <v>0</v>
      </c>
      <c r="BH399" s="239">
        <f>IF(N399="sníž. přenesená",J399,0)</f>
        <v>0</v>
      </c>
      <c r="BI399" s="239">
        <f>IF(N399="nulová",J399,0)</f>
        <v>0</v>
      </c>
      <c r="BJ399" s="18" t="s">
        <v>83</v>
      </c>
      <c r="BK399" s="239">
        <f>ROUND(I399*H399,2)</f>
        <v>0</v>
      </c>
      <c r="BL399" s="18" t="s">
        <v>360</v>
      </c>
      <c r="BM399" s="238" t="s">
        <v>5964</v>
      </c>
    </row>
    <row r="400" s="2" customFormat="1">
      <c r="A400" s="39"/>
      <c r="B400" s="40"/>
      <c r="C400" s="41"/>
      <c r="D400" s="240" t="s">
        <v>349</v>
      </c>
      <c r="E400" s="41"/>
      <c r="F400" s="241" t="s">
        <v>658</v>
      </c>
      <c r="G400" s="41"/>
      <c r="H400" s="41"/>
      <c r="I400" s="242"/>
      <c r="J400" s="41"/>
      <c r="K400" s="41"/>
      <c r="L400" s="45"/>
      <c r="M400" s="243"/>
      <c r="N400" s="244"/>
      <c r="O400" s="92"/>
      <c r="P400" s="92"/>
      <c r="Q400" s="92"/>
      <c r="R400" s="92"/>
      <c r="S400" s="92"/>
      <c r="T400" s="93"/>
      <c r="U400" s="39"/>
      <c r="V400" s="39"/>
      <c r="W400" s="39"/>
      <c r="X400" s="39"/>
      <c r="Y400" s="39"/>
      <c r="Z400" s="39"/>
      <c r="AA400" s="39"/>
      <c r="AB400" s="39"/>
      <c r="AC400" s="39"/>
      <c r="AD400" s="39"/>
      <c r="AE400" s="39"/>
      <c r="AT400" s="18" t="s">
        <v>349</v>
      </c>
      <c r="AU400" s="18" t="s">
        <v>85</v>
      </c>
    </row>
    <row r="401" s="14" customFormat="1">
      <c r="A401" s="14"/>
      <c r="B401" s="263"/>
      <c r="C401" s="264"/>
      <c r="D401" s="240" t="s">
        <v>446</v>
      </c>
      <c r="E401" s="265" t="s">
        <v>1</v>
      </c>
      <c r="F401" s="266" t="s">
        <v>5965</v>
      </c>
      <c r="G401" s="264"/>
      <c r="H401" s="265" t="s">
        <v>1</v>
      </c>
      <c r="I401" s="267"/>
      <c r="J401" s="264"/>
      <c r="K401" s="264"/>
      <c r="L401" s="268"/>
      <c r="M401" s="269"/>
      <c r="N401" s="270"/>
      <c r="O401" s="270"/>
      <c r="P401" s="270"/>
      <c r="Q401" s="270"/>
      <c r="R401" s="270"/>
      <c r="S401" s="270"/>
      <c r="T401" s="271"/>
      <c r="U401" s="14"/>
      <c r="V401" s="14"/>
      <c r="W401" s="14"/>
      <c r="X401" s="14"/>
      <c r="Y401" s="14"/>
      <c r="Z401" s="14"/>
      <c r="AA401" s="14"/>
      <c r="AB401" s="14"/>
      <c r="AC401" s="14"/>
      <c r="AD401" s="14"/>
      <c r="AE401" s="14"/>
      <c r="AT401" s="272" t="s">
        <v>446</v>
      </c>
      <c r="AU401" s="272" t="s">
        <v>85</v>
      </c>
      <c r="AV401" s="14" t="s">
        <v>83</v>
      </c>
      <c r="AW401" s="14" t="s">
        <v>32</v>
      </c>
      <c r="AX401" s="14" t="s">
        <v>76</v>
      </c>
      <c r="AY401" s="272" t="s">
        <v>342</v>
      </c>
    </row>
    <row r="402" s="14" customFormat="1">
      <c r="A402" s="14"/>
      <c r="B402" s="263"/>
      <c r="C402" s="264"/>
      <c r="D402" s="240" t="s">
        <v>446</v>
      </c>
      <c r="E402" s="265" t="s">
        <v>1</v>
      </c>
      <c r="F402" s="266" t="s">
        <v>5787</v>
      </c>
      <c r="G402" s="264"/>
      <c r="H402" s="265" t="s">
        <v>1</v>
      </c>
      <c r="I402" s="267"/>
      <c r="J402" s="264"/>
      <c r="K402" s="264"/>
      <c r="L402" s="268"/>
      <c r="M402" s="269"/>
      <c r="N402" s="270"/>
      <c r="O402" s="270"/>
      <c r="P402" s="270"/>
      <c r="Q402" s="270"/>
      <c r="R402" s="270"/>
      <c r="S402" s="270"/>
      <c r="T402" s="271"/>
      <c r="U402" s="14"/>
      <c r="V402" s="14"/>
      <c r="W402" s="14"/>
      <c r="X402" s="14"/>
      <c r="Y402" s="14"/>
      <c r="Z402" s="14"/>
      <c r="AA402" s="14"/>
      <c r="AB402" s="14"/>
      <c r="AC402" s="14"/>
      <c r="AD402" s="14"/>
      <c r="AE402" s="14"/>
      <c r="AT402" s="272" t="s">
        <v>446</v>
      </c>
      <c r="AU402" s="272" t="s">
        <v>85</v>
      </c>
      <c r="AV402" s="14" t="s">
        <v>83</v>
      </c>
      <c r="AW402" s="14" t="s">
        <v>32</v>
      </c>
      <c r="AX402" s="14" t="s">
        <v>76</v>
      </c>
      <c r="AY402" s="272" t="s">
        <v>342</v>
      </c>
    </row>
    <row r="403" s="13" customFormat="1">
      <c r="A403" s="13"/>
      <c r="B403" s="252"/>
      <c r="C403" s="253"/>
      <c r="D403" s="240" t="s">
        <v>446</v>
      </c>
      <c r="E403" s="254" t="s">
        <v>1</v>
      </c>
      <c r="F403" s="255" t="s">
        <v>5788</v>
      </c>
      <c r="G403" s="253"/>
      <c r="H403" s="256">
        <v>4.8300000000000001</v>
      </c>
      <c r="I403" s="257"/>
      <c r="J403" s="253"/>
      <c r="K403" s="253"/>
      <c r="L403" s="258"/>
      <c r="M403" s="259"/>
      <c r="N403" s="260"/>
      <c r="O403" s="260"/>
      <c r="P403" s="260"/>
      <c r="Q403" s="260"/>
      <c r="R403" s="260"/>
      <c r="S403" s="260"/>
      <c r="T403" s="261"/>
      <c r="U403" s="13"/>
      <c r="V403" s="13"/>
      <c r="W403" s="13"/>
      <c r="X403" s="13"/>
      <c r="Y403" s="13"/>
      <c r="Z403" s="13"/>
      <c r="AA403" s="13"/>
      <c r="AB403" s="13"/>
      <c r="AC403" s="13"/>
      <c r="AD403" s="13"/>
      <c r="AE403" s="13"/>
      <c r="AT403" s="262" t="s">
        <v>446</v>
      </c>
      <c r="AU403" s="262" t="s">
        <v>85</v>
      </c>
      <c r="AV403" s="13" t="s">
        <v>85</v>
      </c>
      <c r="AW403" s="13" t="s">
        <v>32</v>
      </c>
      <c r="AX403" s="13" t="s">
        <v>76</v>
      </c>
      <c r="AY403" s="262" t="s">
        <v>342</v>
      </c>
    </row>
    <row r="404" s="14" customFormat="1">
      <c r="A404" s="14"/>
      <c r="B404" s="263"/>
      <c r="C404" s="264"/>
      <c r="D404" s="240" t="s">
        <v>446</v>
      </c>
      <c r="E404" s="265" t="s">
        <v>1</v>
      </c>
      <c r="F404" s="266" t="s">
        <v>5779</v>
      </c>
      <c r="G404" s="264"/>
      <c r="H404" s="265" t="s">
        <v>1</v>
      </c>
      <c r="I404" s="267"/>
      <c r="J404" s="264"/>
      <c r="K404" s="264"/>
      <c r="L404" s="268"/>
      <c r="M404" s="269"/>
      <c r="N404" s="270"/>
      <c r="O404" s="270"/>
      <c r="P404" s="270"/>
      <c r="Q404" s="270"/>
      <c r="R404" s="270"/>
      <c r="S404" s="270"/>
      <c r="T404" s="271"/>
      <c r="U404" s="14"/>
      <c r="V404" s="14"/>
      <c r="W404" s="14"/>
      <c r="X404" s="14"/>
      <c r="Y404" s="14"/>
      <c r="Z404" s="14"/>
      <c r="AA404" s="14"/>
      <c r="AB404" s="14"/>
      <c r="AC404" s="14"/>
      <c r="AD404" s="14"/>
      <c r="AE404" s="14"/>
      <c r="AT404" s="272" t="s">
        <v>446</v>
      </c>
      <c r="AU404" s="272" t="s">
        <v>85</v>
      </c>
      <c r="AV404" s="14" t="s">
        <v>83</v>
      </c>
      <c r="AW404" s="14" t="s">
        <v>32</v>
      </c>
      <c r="AX404" s="14" t="s">
        <v>76</v>
      </c>
      <c r="AY404" s="272" t="s">
        <v>342</v>
      </c>
    </row>
    <row r="405" s="13" customFormat="1">
      <c r="A405" s="13"/>
      <c r="B405" s="252"/>
      <c r="C405" s="253"/>
      <c r="D405" s="240" t="s">
        <v>446</v>
      </c>
      <c r="E405" s="254" t="s">
        <v>1</v>
      </c>
      <c r="F405" s="255" t="s">
        <v>5789</v>
      </c>
      <c r="G405" s="253"/>
      <c r="H405" s="256">
        <v>510.62200000000001</v>
      </c>
      <c r="I405" s="257"/>
      <c r="J405" s="253"/>
      <c r="K405" s="253"/>
      <c r="L405" s="258"/>
      <c r="M405" s="259"/>
      <c r="N405" s="260"/>
      <c r="O405" s="260"/>
      <c r="P405" s="260"/>
      <c r="Q405" s="260"/>
      <c r="R405" s="260"/>
      <c r="S405" s="260"/>
      <c r="T405" s="261"/>
      <c r="U405" s="13"/>
      <c r="V405" s="13"/>
      <c r="W405" s="13"/>
      <c r="X405" s="13"/>
      <c r="Y405" s="13"/>
      <c r="Z405" s="13"/>
      <c r="AA405" s="13"/>
      <c r="AB405" s="13"/>
      <c r="AC405" s="13"/>
      <c r="AD405" s="13"/>
      <c r="AE405" s="13"/>
      <c r="AT405" s="262" t="s">
        <v>446</v>
      </c>
      <c r="AU405" s="262" t="s">
        <v>85</v>
      </c>
      <c r="AV405" s="13" t="s">
        <v>85</v>
      </c>
      <c r="AW405" s="13" t="s">
        <v>32</v>
      </c>
      <c r="AX405" s="13" t="s">
        <v>76</v>
      </c>
      <c r="AY405" s="262" t="s">
        <v>342</v>
      </c>
    </row>
    <row r="406" s="14" customFormat="1">
      <c r="A406" s="14"/>
      <c r="B406" s="263"/>
      <c r="C406" s="264"/>
      <c r="D406" s="240" t="s">
        <v>446</v>
      </c>
      <c r="E406" s="265" t="s">
        <v>1</v>
      </c>
      <c r="F406" s="266" t="s">
        <v>2896</v>
      </c>
      <c r="G406" s="264"/>
      <c r="H406" s="265" t="s">
        <v>1</v>
      </c>
      <c r="I406" s="267"/>
      <c r="J406" s="264"/>
      <c r="K406" s="264"/>
      <c r="L406" s="268"/>
      <c r="M406" s="269"/>
      <c r="N406" s="270"/>
      <c r="O406" s="270"/>
      <c r="P406" s="270"/>
      <c r="Q406" s="270"/>
      <c r="R406" s="270"/>
      <c r="S406" s="270"/>
      <c r="T406" s="271"/>
      <c r="U406" s="14"/>
      <c r="V406" s="14"/>
      <c r="W406" s="14"/>
      <c r="X406" s="14"/>
      <c r="Y406" s="14"/>
      <c r="Z406" s="14"/>
      <c r="AA406" s="14"/>
      <c r="AB406" s="14"/>
      <c r="AC406" s="14"/>
      <c r="AD406" s="14"/>
      <c r="AE406" s="14"/>
      <c r="AT406" s="272" t="s">
        <v>446</v>
      </c>
      <c r="AU406" s="272" t="s">
        <v>85</v>
      </c>
      <c r="AV406" s="14" t="s">
        <v>83</v>
      </c>
      <c r="AW406" s="14" t="s">
        <v>32</v>
      </c>
      <c r="AX406" s="14" t="s">
        <v>76</v>
      </c>
      <c r="AY406" s="272" t="s">
        <v>342</v>
      </c>
    </row>
    <row r="407" s="13" customFormat="1">
      <c r="A407" s="13"/>
      <c r="B407" s="252"/>
      <c r="C407" s="253"/>
      <c r="D407" s="240" t="s">
        <v>446</v>
      </c>
      <c r="E407" s="254" t="s">
        <v>1</v>
      </c>
      <c r="F407" s="255" t="s">
        <v>5790</v>
      </c>
      <c r="G407" s="253"/>
      <c r="H407" s="256">
        <v>164.88</v>
      </c>
      <c r="I407" s="257"/>
      <c r="J407" s="253"/>
      <c r="K407" s="253"/>
      <c r="L407" s="258"/>
      <c r="M407" s="259"/>
      <c r="N407" s="260"/>
      <c r="O407" s="260"/>
      <c r="P407" s="260"/>
      <c r="Q407" s="260"/>
      <c r="R407" s="260"/>
      <c r="S407" s="260"/>
      <c r="T407" s="261"/>
      <c r="U407" s="13"/>
      <c r="V407" s="13"/>
      <c r="W407" s="13"/>
      <c r="X407" s="13"/>
      <c r="Y407" s="13"/>
      <c r="Z407" s="13"/>
      <c r="AA407" s="13"/>
      <c r="AB407" s="13"/>
      <c r="AC407" s="13"/>
      <c r="AD407" s="13"/>
      <c r="AE407" s="13"/>
      <c r="AT407" s="262" t="s">
        <v>446</v>
      </c>
      <c r="AU407" s="262" t="s">
        <v>85</v>
      </c>
      <c r="AV407" s="13" t="s">
        <v>85</v>
      </c>
      <c r="AW407" s="13" t="s">
        <v>32</v>
      </c>
      <c r="AX407" s="13" t="s">
        <v>76</v>
      </c>
      <c r="AY407" s="262" t="s">
        <v>342</v>
      </c>
    </row>
    <row r="408" s="15" customFormat="1">
      <c r="A408" s="15"/>
      <c r="B408" s="273"/>
      <c r="C408" s="274"/>
      <c r="D408" s="240" t="s">
        <v>446</v>
      </c>
      <c r="E408" s="275" t="s">
        <v>1</v>
      </c>
      <c r="F408" s="276" t="s">
        <v>492</v>
      </c>
      <c r="G408" s="274"/>
      <c r="H408" s="277">
        <v>680.33199999999999</v>
      </c>
      <c r="I408" s="278"/>
      <c r="J408" s="274"/>
      <c r="K408" s="274"/>
      <c r="L408" s="279"/>
      <c r="M408" s="280"/>
      <c r="N408" s="281"/>
      <c r="O408" s="281"/>
      <c r="P408" s="281"/>
      <c r="Q408" s="281"/>
      <c r="R408" s="281"/>
      <c r="S408" s="281"/>
      <c r="T408" s="282"/>
      <c r="U408" s="15"/>
      <c r="V408" s="15"/>
      <c r="W408" s="15"/>
      <c r="X408" s="15"/>
      <c r="Y408" s="15"/>
      <c r="Z408" s="15"/>
      <c r="AA408" s="15"/>
      <c r="AB408" s="15"/>
      <c r="AC408" s="15"/>
      <c r="AD408" s="15"/>
      <c r="AE408" s="15"/>
      <c r="AT408" s="283" t="s">
        <v>446</v>
      </c>
      <c r="AU408" s="283" t="s">
        <v>85</v>
      </c>
      <c r="AV408" s="15" t="s">
        <v>92</v>
      </c>
      <c r="AW408" s="15" t="s">
        <v>32</v>
      </c>
      <c r="AX408" s="15" t="s">
        <v>76</v>
      </c>
      <c r="AY408" s="283" t="s">
        <v>342</v>
      </c>
    </row>
    <row r="409" s="14" customFormat="1">
      <c r="A409" s="14"/>
      <c r="B409" s="263"/>
      <c r="C409" s="264"/>
      <c r="D409" s="240" t="s">
        <v>446</v>
      </c>
      <c r="E409" s="265" t="s">
        <v>1</v>
      </c>
      <c r="F409" s="266" t="s">
        <v>5966</v>
      </c>
      <c r="G409" s="264"/>
      <c r="H409" s="265" t="s">
        <v>1</v>
      </c>
      <c r="I409" s="267"/>
      <c r="J409" s="264"/>
      <c r="K409" s="264"/>
      <c r="L409" s="268"/>
      <c r="M409" s="269"/>
      <c r="N409" s="270"/>
      <c r="O409" s="270"/>
      <c r="P409" s="270"/>
      <c r="Q409" s="270"/>
      <c r="R409" s="270"/>
      <c r="S409" s="270"/>
      <c r="T409" s="271"/>
      <c r="U409" s="14"/>
      <c r="V409" s="14"/>
      <c r="W409" s="14"/>
      <c r="X409" s="14"/>
      <c r="Y409" s="14"/>
      <c r="Z409" s="14"/>
      <c r="AA409" s="14"/>
      <c r="AB409" s="14"/>
      <c r="AC409" s="14"/>
      <c r="AD409" s="14"/>
      <c r="AE409" s="14"/>
      <c r="AT409" s="272" t="s">
        <v>446</v>
      </c>
      <c r="AU409" s="272" t="s">
        <v>85</v>
      </c>
      <c r="AV409" s="14" t="s">
        <v>83</v>
      </c>
      <c r="AW409" s="14" t="s">
        <v>32</v>
      </c>
      <c r="AX409" s="14" t="s">
        <v>76</v>
      </c>
      <c r="AY409" s="272" t="s">
        <v>342</v>
      </c>
    </row>
    <row r="410" s="14" customFormat="1">
      <c r="A410" s="14"/>
      <c r="B410" s="263"/>
      <c r="C410" s="264"/>
      <c r="D410" s="240" t="s">
        <v>446</v>
      </c>
      <c r="E410" s="265" t="s">
        <v>1</v>
      </c>
      <c r="F410" s="266" t="s">
        <v>5779</v>
      </c>
      <c r="G410" s="264"/>
      <c r="H410" s="265" t="s">
        <v>1</v>
      </c>
      <c r="I410" s="267"/>
      <c r="J410" s="264"/>
      <c r="K410" s="264"/>
      <c r="L410" s="268"/>
      <c r="M410" s="269"/>
      <c r="N410" s="270"/>
      <c r="O410" s="270"/>
      <c r="P410" s="270"/>
      <c r="Q410" s="270"/>
      <c r="R410" s="270"/>
      <c r="S410" s="270"/>
      <c r="T410" s="271"/>
      <c r="U410" s="14"/>
      <c r="V410" s="14"/>
      <c r="W410" s="14"/>
      <c r="X410" s="14"/>
      <c r="Y410" s="14"/>
      <c r="Z410" s="14"/>
      <c r="AA410" s="14"/>
      <c r="AB410" s="14"/>
      <c r="AC410" s="14"/>
      <c r="AD410" s="14"/>
      <c r="AE410" s="14"/>
      <c r="AT410" s="272" t="s">
        <v>446</v>
      </c>
      <c r="AU410" s="272" t="s">
        <v>85</v>
      </c>
      <c r="AV410" s="14" t="s">
        <v>83</v>
      </c>
      <c r="AW410" s="14" t="s">
        <v>32</v>
      </c>
      <c r="AX410" s="14" t="s">
        <v>76</v>
      </c>
      <c r="AY410" s="272" t="s">
        <v>342</v>
      </c>
    </row>
    <row r="411" s="13" customFormat="1">
      <c r="A411" s="13"/>
      <c r="B411" s="252"/>
      <c r="C411" s="253"/>
      <c r="D411" s="240" t="s">
        <v>446</v>
      </c>
      <c r="E411" s="254" t="s">
        <v>1</v>
      </c>
      <c r="F411" s="255" t="s">
        <v>5780</v>
      </c>
      <c r="G411" s="253"/>
      <c r="H411" s="256">
        <v>126.476</v>
      </c>
      <c r="I411" s="257"/>
      <c r="J411" s="253"/>
      <c r="K411" s="253"/>
      <c r="L411" s="258"/>
      <c r="M411" s="259"/>
      <c r="N411" s="260"/>
      <c r="O411" s="260"/>
      <c r="P411" s="260"/>
      <c r="Q411" s="260"/>
      <c r="R411" s="260"/>
      <c r="S411" s="260"/>
      <c r="T411" s="261"/>
      <c r="U411" s="13"/>
      <c r="V411" s="13"/>
      <c r="W411" s="13"/>
      <c r="X411" s="13"/>
      <c r="Y411" s="13"/>
      <c r="Z411" s="13"/>
      <c r="AA411" s="13"/>
      <c r="AB411" s="13"/>
      <c r="AC411" s="13"/>
      <c r="AD411" s="13"/>
      <c r="AE411" s="13"/>
      <c r="AT411" s="262" t="s">
        <v>446</v>
      </c>
      <c r="AU411" s="262" t="s">
        <v>85</v>
      </c>
      <c r="AV411" s="13" t="s">
        <v>85</v>
      </c>
      <c r="AW411" s="13" t="s">
        <v>32</v>
      </c>
      <c r="AX411" s="13" t="s">
        <v>76</v>
      </c>
      <c r="AY411" s="262" t="s">
        <v>342</v>
      </c>
    </row>
    <row r="412" s="14" customFormat="1">
      <c r="A412" s="14"/>
      <c r="B412" s="263"/>
      <c r="C412" s="264"/>
      <c r="D412" s="240" t="s">
        <v>446</v>
      </c>
      <c r="E412" s="265" t="s">
        <v>1</v>
      </c>
      <c r="F412" s="266" t="s">
        <v>2896</v>
      </c>
      <c r="G412" s="264"/>
      <c r="H412" s="265" t="s">
        <v>1</v>
      </c>
      <c r="I412" s="267"/>
      <c r="J412" s="264"/>
      <c r="K412" s="264"/>
      <c r="L412" s="268"/>
      <c r="M412" s="269"/>
      <c r="N412" s="270"/>
      <c r="O412" s="270"/>
      <c r="P412" s="270"/>
      <c r="Q412" s="270"/>
      <c r="R412" s="270"/>
      <c r="S412" s="270"/>
      <c r="T412" s="271"/>
      <c r="U412" s="14"/>
      <c r="V412" s="14"/>
      <c r="W412" s="14"/>
      <c r="X412" s="14"/>
      <c r="Y412" s="14"/>
      <c r="Z412" s="14"/>
      <c r="AA412" s="14"/>
      <c r="AB412" s="14"/>
      <c r="AC412" s="14"/>
      <c r="AD412" s="14"/>
      <c r="AE412" s="14"/>
      <c r="AT412" s="272" t="s">
        <v>446</v>
      </c>
      <c r="AU412" s="272" t="s">
        <v>85</v>
      </c>
      <c r="AV412" s="14" t="s">
        <v>83</v>
      </c>
      <c r="AW412" s="14" t="s">
        <v>32</v>
      </c>
      <c r="AX412" s="14" t="s">
        <v>76</v>
      </c>
      <c r="AY412" s="272" t="s">
        <v>342</v>
      </c>
    </row>
    <row r="413" s="13" customFormat="1">
      <c r="A413" s="13"/>
      <c r="B413" s="252"/>
      <c r="C413" s="253"/>
      <c r="D413" s="240" t="s">
        <v>446</v>
      </c>
      <c r="E413" s="254" t="s">
        <v>1</v>
      </c>
      <c r="F413" s="255" t="s">
        <v>5781</v>
      </c>
      <c r="G413" s="253"/>
      <c r="H413" s="256">
        <v>32.073999999999998</v>
      </c>
      <c r="I413" s="257"/>
      <c r="J413" s="253"/>
      <c r="K413" s="253"/>
      <c r="L413" s="258"/>
      <c r="M413" s="259"/>
      <c r="N413" s="260"/>
      <c r="O413" s="260"/>
      <c r="P413" s="260"/>
      <c r="Q413" s="260"/>
      <c r="R413" s="260"/>
      <c r="S413" s="260"/>
      <c r="T413" s="261"/>
      <c r="U413" s="13"/>
      <c r="V413" s="13"/>
      <c r="W413" s="13"/>
      <c r="X413" s="13"/>
      <c r="Y413" s="13"/>
      <c r="Z413" s="13"/>
      <c r="AA413" s="13"/>
      <c r="AB413" s="13"/>
      <c r="AC413" s="13"/>
      <c r="AD413" s="13"/>
      <c r="AE413" s="13"/>
      <c r="AT413" s="262" t="s">
        <v>446</v>
      </c>
      <c r="AU413" s="262" t="s">
        <v>85</v>
      </c>
      <c r="AV413" s="13" t="s">
        <v>85</v>
      </c>
      <c r="AW413" s="13" t="s">
        <v>32</v>
      </c>
      <c r="AX413" s="13" t="s">
        <v>76</v>
      </c>
      <c r="AY413" s="262" t="s">
        <v>342</v>
      </c>
    </row>
    <row r="414" s="13" customFormat="1">
      <c r="A414" s="13"/>
      <c r="B414" s="252"/>
      <c r="C414" s="253"/>
      <c r="D414" s="240" t="s">
        <v>446</v>
      </c>
      <c r="E414" s="254" t="s">
        <v>1</v>
      </c>
      <c r="F414" s="255" t="s">
        <v>5967</v>
      </c>
      <c r="G414" s="253"/>
      <c r="H414" s="256">
        <v>-15.214</v>
      </c>
      <c r="I414" s="257"/>
      <c r="J414" s="253"/>
      <c r="K414" s="253"/>
      <c r="L414" s="258"/>
      <c r="M414" s="259"/>
      <c r="N414" s="260"/>
      <c r="O414" s="260"/>
      <c r="P414" s="260"/>
      <c r="Q414" s="260"/>
      <c r="R414" s="260"/>
      <c r="S414" s="260"/>
      <c r="T414" s="261"/>
      <c r="U414" s="13"/>
      <c r="V414" s="13"/>
      <c r="W414" s="13"/>
      <c r="X414" s="13"/>
      <c r="Y414" s="13"/>
      <c r="Z414" s="13"/>
      <c r="AA414" s="13"/>
      <c r="AB414" s="13"/>
      <c r="AC414" s="13"/>
      <c r="AD414" s="13"/>
      <c r="AE414" s="13"/>
      <c r="AT414" s="262" t="s">
        <v>446</v>
      </c>
      <c r="AU414" s="262" t="s">
        <v>85</v>
      </c>
      <c r="AV414" s="13" t="s">
        <v>85</v>
      </c>
      <c r="AW414" s="13" t="s">
        <v>32</v>
      </c>
      <c r="AX414" s="13" t="s">
        <v>76</v>
      </c>
      <c r="AY414" s="262" t="s">
        <v>342</v>
      </c>
    </row>
    <row r="415" s="15" customFormat="1">
      <c r="A415" s="15"/>
      <c r="B415" s="273"/>
      <c r="C415" s="274"/>
      <c r="D415" s="240" t="s">
        <v>446</v>
      </c>
      <c r="E415" s="275" t="s">
        <v>1</v>
      </c>
      <c r="F415" s="276" t="s">
        <v>492</v>
      </c>
      <c r="G415" s="274"/>
      <c r="H415" s="277">
        <v>143.33600000000001</v>
      </c>
      <c r="I415" s="278"/>
      <c r="J415" s="274"/>
      <c r="K415" s="274"/>
      <c r="L415" s="279"/>
      <c r="M415" s="280"/>
      <c r="N415" s="281"/>
      <c r="O415" s="281"/>
      <c r="P415" s="281"/>
      <c r="Q415" s="281"/>
      <c r="R415" s="281"/>
      <c r="S415" s="281"/>
      <c r="T415" s="282"/>
      <c r="U415" s="15"/>
      <c r="V415" s="15"/>
      <c r="W415" s="15"/>
      <c r="X415" s="15"/>
      <c r="Y415" s="15"/>
      <c r="Z415" s="15"/>
      <c r="AA415" s="15"/>
      <c r="AB415" s="15"/>
      <c r="AC415" s="15"/>
      <c r="AD415" s="15"/>
      <c r="AE415" s="15"/>
      <c r="AT415" s="283" t="s">
        <v>446</v>
      </c>
      <c r="AU415" s="283" t="s">
        <v>85</v>
      </c>
      <c r="AV415" s="15" t="s">
        <v>92</v>
      </c>
      <c r="AW415" s="15" t="s">
        <v>32</v>
      </c>
      <c r="AX415" s="15" t="s">
        <v>76</v>
      </c>
      <c r="AY415" s="283" t="s">
        <v>342</v>
      </c>
    </row>
    <row r="416" s="13" customFormat="1">
      <c r="A416" s="13"/>
      <c r="B416" s="252"/>
      <c r="C416" s="253"/>
      <c r="D416" s="240" t="s">
        <v>446</v>
      </c>
      <c r="E416" s="254" t="s">
        <v>1</v>
      </c>
      <c r="F416" s="255" t="s">
        <v>5968</v>
      </c>
      <c r="G416" s="253"/>
      <c r="H416" s="256">
        <v>15.214</v>
      </c>
      <c r="I416" s="257"/>
      <c r="J416" s="253"/>
      <c r="K416" s="253"/>
      <c r="L416" s="258"/>
      <c r="M416" s="259"/>
      <c r="N416" s="260"/>
      <c r="O416" s="260"/>
      <c r="P416" s="260"/>
      <c r="Q416" s="260"/>
      <c r="R416" s="260"/>
      <c r="S416" s="260"/>
      <c r="T416" s="261"/>
      <c r="U416" s="13"/>
      <c r="V416" s="13"/>
      <c r="W416" s="13"/>
      <c r="X416" s="13"/>
      <c r="Y416" s="13"/>
      <c r="Z416" s="13"/>
      <c r="AA416" s="13"/>
      <c r="AB416" s="13"/>
      <c r="AC416" s="13"/>
      <c r="AD416" s="13"/>
      <c r="AE416" s="13"/>
      <c r="AT416" s="262" t="s">
        <v>446</v>
      </c>
      <c r="AU416" s="262" t="s">
        <v>85</v>
      </c>
      <c r="AV416" s="13" t="s">
        <v>85</v>
      </c>
      <c r="AW416" s="13" t="s">
        <v>32</v>
      </c>
      <c r="AX416" s="13" t="s">
        <v>76</v>
      </c>
      <c r="AY416" s="262" t="s">
        <v>342</v>
      </c>
    </row>
    <row r="417" s="15" customFormat="1">
      <c r="A417" s="15"/>
      <c r="B417" s="273"/>
      <c r="C417" s="274"/>
      <c r="D417" s="240" t="s">
        <v>446</v>
      </c>
      <c r="E417" s="275" t="s">
        <v>1</v>
      </c>
      <c r="F417" s="276" t="s">
        <v>492</v>
      </c>
      <c r="G417" s="274"/>
      <c r="H417" s="277">
        <v>15.214</v>
      </c>
      <c r="I417" s="278"/>
      <c r="J417" s="274"/>
      <c r="K417" s="274"/>
      <c r="L417" s="279"/>
      <c r="M417" s="280"/>
      <c r="N417" s="281"/>
      <c r="O417" s="281"/>
      <c r="P417" s="281"/>
      <c r="Q417" s="281"/>
      <c r="R417" s="281"/>
      <c r="S417" s="281"/>
      <c r="T417" s="282"/>
      <c r="U417" s="15"/>
      <c r="V417" s="15"/>
      <c r="W417" s="15"/>
      <c r="X417" s="15"/>
      <c r="Y417" s="15"/>
      <c r="Z417" s="15"/>
      <c r="AA417" s="15"/>
      <c r="AB417" s="15"/>
      <c r="AC417" s="15"/>
      <c r="AD417" s="15"/>
      <c r="AE417" s="15"/>
      <c r="AT417" s="283" t="s">
        <v>446</v>
      </c>
      <c r="AU417" s="283" t="s">
        <v>85</v>
      </c>
      <c r="AV417" s="15" t="s">
        <v>92</v>
      </c>
      <c r="AW417" s="15" t="s">
        <v>32</v>
      </c>
      <c r="AX417" s="15" t="s">
        <v>76</v>
      </c>
      <c r="AY417" s="283" t="s">
        <v>342</v>
      </c>
    </row>
    <row r="418" s="14" customFormat="1">
      <c r="A418" s="14"/>
      <c r="B418" s="263"/>
      <c r="C418" s="264"/>
      <c r="D418" s="240" t="s">
        <v>446</v>
      </c>
      <c r="E418" s="265" t="s">
        <v>1</v>
      </c>
      <c r="F418" s="266" t="s">
        <v>5786</v>
      </c>
      <c r="G418" s="264"/>
      <c r="H418" s="265" t="s">
        <v>1</v>
      </c>
      <c r="I418" s="267"/>
      <c r="J418" s="264"/>
      <c r="K418" s="264"/>
      <c r="L418" s="268"/>
      <c r="M418" s="269"/>
      <c r="N418" s="270"/>
      <c r="O418" s="270"/>
      <c r="P418" s="270"/>
      <c r="Q418" s="270"/>
      <c r="R418" s="270"/>
      <c r="S418" s="270"/>
      <c r="T418" s="271"/>
      <c r="U418" s="14"/>
      <c r="V418" s="14"/>
      <c r="W418" s="14"/>
      <c r="X418" s="14"/>
      <c r="Y418" s="14"/>
      <c r="Z418" s="14"/>
      <c r="AA418" s="14"/>
      <c r="AB418" s="14"/>
      <c r="AC418" s="14"/>
      <c r="AD418" s="14"/>
      <c r="AE418" s="14"/>
      <c r="AT418" s="272" t="s">
        <v>446</v>
      </c>
      <c r="AU418" s="272" t="s">
        <v>85</v>
      </c>
      <c r="AV418" s="14" t="s">
        <v>83</v>
      </c>
      <c r="AW418" s="14" t="s">
        <v>32</v>
      </c>
      <c r="AX418" s="14" t="s">
        <v>76</v>
      </c>
      <c r="AY418" s="272" t="s">
        <v>342</v>
      </c>
    </row>
    <row r="419" s="14" customFormat="1">
      <c r="A419" s="14"/>
      <c r="B419" s="263"/>
      <c r="C419" s="264"/>
      <c r="D419" s="240" t="s">
        <v>446</v>
      </c>
      <c r="E419" s="265" t="s">
        <v>1</v>
      </c>
      <c r="F419" s="266" t="s">
        <v>2896</v>
      </c>
      <c r="G419" s="264"/>
      <c r="H419" s="265" t="s">
        <v>1</v>
      </c>
      <c r="I419" s="267"/>
      <c r="J419" s="264"/>
      <c r="K419" s="264"/>
      <c r="L419" s="268"/>
      <c r="M419" s="269"/>
      <c r="N419" s="270"/>
      <c r="O419" s="270"/>
      <c r="P419" s="270"/>
      <c r="Q419" s="270"/>
      <c r="R419" s="270"/>
      <c r="S419" s="270"/>
      <c r="T419" s="271"/>
      <c r="U419" s="14"/>
      <c r="V419" s="14"/>
      <c r="W419" s="14"/>
      <c r="X419" s="14"/>
      <c r="Y419" s="14"/>
      <c r="Z419" s="14"/>
      <c r="AA419" s="14"/>
      <c r="AB419" s="14"/>
      <c r="AC419" s="14"/>
      <c r="AD419" s="14"/>
      <c r="AE419" s="14"/>
      <c r="AT419" s="272" t="s">
        <v>446</v>
      </c>
      <c r="AU419" s="272" t="s">
        <v>85</v>
      </c>
      <c r="AV419" s="14" t="s">
        <v>83</v>
      </c>
      <c r="AW419" s="14" t="s">
        <v>32</v>
      </c>
      <c r="AX419" s="14" t="s">
        <v>76</v>
      </c>
      <c r="AY419" s="272" t="s">
        <v>342</v>
      </c>
    </row>
    <row r="420" s="13" customFormat="1">
      <c r="A420" s="13"/>
      <c r="B420" s="252"/>
      <c r="C420" s="253"/>
      <c r="D420" s="240" t="s">
        <v>446</v>
      </c>
      <c r="E420" s="254" t="s">
        <v>1</v>
      </c>
      <c r="F420" s="255" t="s">
        <v>5791</v>
      </c>
      <c r="G420" s="253"/>
      <c r="H420" s="256">
        <v>24.556000000000001</v>
      </c>
      <c r="I420" s="257"/>
      <c r="J420" s="253"/>
      <c r="K420" s="253"/>
      <c r="L420" s="258"/>
      <c r="M420" s="259"/>
      <c r="N420" s="260"/>
      <c r="O420" s="260"/>
      <c r="P420" s="260"/>
      <c r="Q420" s="260"/>
      <c r="R420" s="260"/>
      <c r="S420" s="260"/>
      <c r="T420" s="261"/>
      <c r="U420" s="13"/>
      <c r="V420" s="13"/>
      <c r="W420" s="13"/>
      <c r="X420" s="13"/>
      <c r="Y420" s="13"/>
      <c r="Z420" s="13"/>
      <c r="AA420" s="13"/>
      <c r="AB420" s="13"/>
      <c r="AC420" s="13"/>
      <c r="AD420" s="13"/>
      <c r="AE420" s="13"/>
      <c r="AT420" s="262" t="s">
        <v>446</v>
      </c>
      <c r="AU420" s="262" t="s">
        <v>85</v>
      </c>
      <c r="AV420" s="13" t="s">
        <v>85</v>
      </c>
      <c r="AW420" s="13" t="s">
        <v>32</v>
      </c>
      <c r="AX420" s="13" t="s">
        <v>76</v>
      </c>
      <c r="AY420" s="262" t="s">
        <v>342</v>
      </c>
    </row>
    <row r="421" s="15" customFormat="1">
      <c r="A421" s="15"/>
      <c r="B421" s="273"/>
      <c r="C421" s="274"/>
      <c r="D421" s="240" t="s">
        <v>446</v>
      </c>
      <c r="E421" s="275" t="s">
        <v>1</v>
      </c>
      <c r="F421" s="276" t="s">
        <v>492</v>
      </c>
      <c r="G421" s="274"/>
      <c r="H421" s="277">
        <v>24.556000000000001</v>
      </c>
      <c r="I421" s="278"/>
      <c r="J421" s="274"/>
      <c r="K421" s="274"/>
      <c r="L421" s="279"/>
      <c r="M421" s="280"/>
      <c r="N421" s="281"/>
      <c r="O421" s="281"/>
      <c r="P421" s="281"/>
      <c r="Q421" s="281"/>
      <c r="R421" s="281"/>
      <c r="S421" s="281"/>
      <c r="T421" s="282"/>
      <c r="U421" s="15"/>
      <c r="V421" s="15"/>
      <c r="W421" s="15"/>
      <c r="X421" s="15"/>
      <c r="Y421" s="15"/>
      <c r="Z421" s="15"/>
      <c r="AA421" s="15"/>
      <c r="AB421" s="15"/>
      <c r="AC421" s="15"/>
      <c r="AD421" s="15"/>
      <c r="AE421" s="15"/>
      <c r="AT421" s="283" t="s">
        <v>446</v>
      </c>
      <c r="AU421" s="283" t="s">
        <v>85</v>
      </c>
      <c r="AV421" s="15" t="s">
        <v>92</v>
      </c>
      <c r="AW421" s="15" t="s">
        <v>32</v>
      </c>
      <c r="AX421" s="15" t="s">
        <v>76</v>
      </c>
      <c r="AY421" s="283" t="s">
        <v>342</v>
      </c>
    </row>
    <row r="422" s="14" customFormat="1">
      <c r="A422" s="14"/>
      <c r="B422" s="263"/>
      <c r="C422" s="264"/>
      <c r="D422" s="240" t="s">
        <v>446</v>
      </c>
      <c r="E422" s="265" t="s">
        <v>1</v>
      </c>
      <c r="F422" s="266" t="s">
        <v>5969</v>
      </c>
      <c r="G422" s="264"/>
      <c r="H422" s="265" t="s">
        <v>1</v>
      </c>
      <c r="I422" s="267"/>
      <c r="J422" s="264"/>
      <c r="K422" s="264"/>
      <c r="L422" s="268"/>
      <c r="M422" s="269"/>
      <c r="N422" s="270"/>
      <c r="O422" s="270"/>
      <c r="P422" s="270"/>
      <c r="Q422" s="270"/>
      <c r="R422" s="270"/>
      <c r="S422" s="270"/>
      <c r="T422" s="271"/>
      <c r="U422" s="14"/>
      <c r="V422" s="14"/>
      <c r="W422" s="14"/>
      <c r="X422" s="14"/>
      <c r="Y422" s="14"/>
      <c r="Z422" s="14"/>
      <c r="AA422" s="14"/>
      <c r="AB422" s="14"/>
      <c r="AC422" s="14"/>
      <c r="AD422" s="14"/>
      <c r="AE422" s="14"/>
      <c r="AT422" s="272" t="s">
        <v>446</v>
      </c>
      <c r="AU422" s="272" t="s">
        <v>85</v>
      </c>
      <c r="AV422" s="14" t="s">
        <v>83</v>
      </c>
      <c r="AW422" s="14" t="s">
        <v>32</v>
      </c>
      <c r="AX422" s="14" t="s">
        <v>76</v>
      </c>
      <c r="AY422" s="272" t="s">
        <v>342</v>
      </c>
    </row>
    <row r="423" s="14" customFormat="1">
      <c r="A423" s="14"/>
      <c r="B423" s="263"/>
      <c r="C423" s="264"/>
      <c r="D423" s="240" t="s">
        <v>446</v>
      </c>
      <c r="E423" s="265" t="s">
        <v>1</v>
      </c>
      <c r="F423" s="266" t="s">
        <v>2896</v>
      </c>
      <c r="G423" s="264"/>
      <c r="H423" s="265" t="s">
        <v>1</v>
      </c>
      <c r="I423" s="267"/>
      <c r="J423" s="264"/>
      <c r="K423" s="264"/>
      <c r="L423" s="268"/>
      <c r="M423" s="269"/>
      <c r="N423" s="270"/>
      <c r="O423" s="270"/>
      <c r="P423" s="270"/>
      <c r="Q423" s="270"/>
      <c r="R423" s="270"/>
      <c r="S423" s="270"/>
      <c r="T423" s="271"/>
      <c r="U423" s="14"/>
      <c r="V423" s="14"/>
      <c r="W423" s="14"/>
      <c r="X423" s="14"/>
      <c r="Y423" s="14"/>
      <c r="Z423" s="14"/>
      <c r="AA423" s="14"/>
      <c r="AB423" s="14"/>
      <c r="AC423" s="14"/>
      <c r="AD423" s="14"/>
      <c r="AE423" s="14"/>
      <c r="AT423" s="272" t="s">
        <v>446</v>
      </c>
      <c r="AU423" s="272" t="s">
        <v>85</v>
      </c>
      <c r="AV423" s="14" t="s">
        <v>83</v>
      </c>
      <c r="AW423" s="14" t="s">
        <v>32</v>
      </c>
      <c r="AX423" s="14" t="s">
        <v>76</v>
      </c>
      <c r="AY423" s="272" t="s">
        <v>342</v>
      </c>
    </row>
    <row r="424" s="13" customFormat="1">
      <c r="A424" s="13"/>
      <c r="B424" s="252"/>
      <c r="C424" s="253"/>
      <c r="D424" s="240" t="s">
        <v>446</v>
      </c>
      <c r="E424" s="254" t="s">
        <v>1</v>
      </c>
      <c r="F424" s="255" t="s">
        <v>5776</v>
      </c>
      <c r="G424" s="253"/>
      <c r="H424" s="256">
        <v>14.279999999999999</v>
      </c>
      <c r="I424" s="257"/>
      <c r="J424" s="253"/>
      <c r="K424" s="253"/>
      <c r="L424" s="258"/>
      <c r="M424" s="259"/>
      <c r="N424" s="260"/>
      <c r="O424" s="260"/>
      <c r="P424" s="260"/>
      <c r="Q424" s="260"/>
      <c r="R424" s="260"/>
      <c r="S424" s="260"/>
      <c r="T424" s="261"/>
      <c r="U424" s="13"/>
      <c r="V424" s="13"/>
      <c r="W424" s="13"/>
      <c r="X424" s="13"/>
      <c r="Y424" s="13"/>
      <c r="Z424" s="13"/>
      <c r="AA424" s="13"/>
      <c r="AB424" s="13"/>
      <c r="AC424" s="13"/>
      <c r="AD424" s="13"/>
      <c r="AE424" s="13"/>
      <c r="AT424" s="262" t="s">
        <v>446</v>
      </c>
      <c r="AU424" s="262" t="s">
        <v>85</v>
      </c>
      <c r="AV424" s="13" t="s">
        <v>85</v>
      </c>
      <c r="AW424" s="13" t="s">
        <v>32</v>
      </c>
      <c r="AX424" s="13" t="s">
        <v>76</v>
      </c>
      <c r="AY424" s="262" t="s">
        <v>342</v>
      </c>
    </row>
    <row r="425" s="13" customFormat="1">
      <c r="A425" s="13"/>
      <c r="B425" s="252"/>
      <c r="C425" s="253"/>
      <c r="D425" s="240" t="s">
        <v>446</v>
      </c>
      <c r="E425" s="254" t="s">
        <v>1</v>
      </c>
      <c r="F425" s="255" t="s">
        <v>5970</v>
      </c>
      <c r="G425" s="253"/>
      <c r="H425" s="256">
        <v>-4.7800000000000002</v>
      </c>
      <c r="I425" s="257"/>
      <c r="J425" s="253"/>
      <c r="K425" s="253"/>
      <c r="L425" s="258"/>
      <c r="M425" s="259"/>
      <c r="N425" s="260"/>
      <c r="O425" s="260"/>
      <c r="P425" s="260"/>
      <c r="Q425" s="260"/>
      <c r="R425" s="260"/>
      <c r="S425" s="260"/>
      <c r="T425" s="261"/>
      <c r="U425" s="13"/>
      <c r="V425" s="13"/>
      <c r="W425" s="13"/>
      <c r="X425" s="13"/>
      <c r="Y425" s="13"/>
      <c r="Z425" s="13"/>
      <c r="AA425" s="13"/>
      <c r="AB425" s="13"/>
      <c r="AC425" s="13"/>
      <c r="AD425" s="13"/>
      <c r="AE425" s="13"/>
      <c r="AT425" s="262" t="s">
        <v>446</v>
      </c>
      <c r="AU425" s="262" t="s">
        <v>85</v>
      </c>
      <c r="AV425" s="13" t="s">
        <v>85</v>
      </c>
      <c r="AW425" s="13" t="s">
        <v>32</v>
      </c>
      <c r="AX425" s="13" t="s">
        <v>76</v>
      </c>
      <c r="AY425" s="262" t="s">
        <v>342</v>
      </c>
    </row>
    <row r="426" s="15" customFormat="1">
      <c r="A426" s="15"/>
      <c r="B426" s="273"/>
      <c r="C426" s="274"/>
      <c r="D426" s="240" t="s">
        <v>446</v>
      </c>
      <c r="E426" s="275" t="s">
        <v>1</v>
      </c>
      <c r="F426" s="276" t="s">
        <v>492</v>
      </c>
      <c r="G426" s="274"/>
      <c r="H426" s="277">
        <v>9.5</v>
      </c>
      <c r="I426" s="278"/>
      <c r="J426" s="274"/>
      <c r="K426" s="274"/>
      <c r="L426" s="279"/>
      <c r="M426" s="280"/>
      <c r="N426" s="281"/>
      <c r="O426" s="281"/>
      <c r="P426" s="281"/>
      <c r="Q426" s="281"/>
      <c r="R426" s="281"/>
      <c r="S426" s="281"/>
      <c r="T426" s="282"/>
      <c r="U426" s="15"/>
      <c r="V426" s="15"/>
      <c r="W426" s="15"/>
      <c r="X426" s="15"/>
      <c r="Y426" s="15"/>
      <c r="Z426" s="15"/>
      <c r="AA426" s="15"/>
      <c r="AB426" s="15"/>
      <c r="AC426" s="15"/>
      <c r="AD426" s="15"/>
      <c r="AE426" s="15"/>
      <c r="AT426" s="283" t="s">
        <v>446</v>
      </c>
      <c r="AU426" s="283" t="s">
        <v>85</v>
      </c>
      <c r="AV426" s="15" t="s">
        <v>92</v>
      </c>
      <c r="AW426" s="15" t="s">
        <v>32</v>
      </c>
      <c r="AX426" s="15" t="s">
        <v>76</v>
      </c>
      <c r="AY426" s="283" t="s">
        <v>342</v>
      </c>
    </row>
    <row r="427" s="13" customFormat="1">
      <c r="A427" s="13"/>
      <c r="B427" s="252"/>
      <c r="C427" s="253"/>
      <c r="D427" s="240" t="s">
        <v>446</v>
      </c>
      <c r="E427" s="254" t="s">
        <v>1</v>
      </c>
      <c r="F427" s="255" t="s">
        <v>5971</v>
      </c>
      <c r="G427" s="253"/>
      <c r="H427" s="256">
        <v>4.7800000000000002</v>
      </c>
      <c r="I427" s="257"/>
      <c r="J427" s="253"/>
      <c r="K427" s="253"/>
      <c r="L427" s="258"/>
      <c r="M427" s="259"/>
      <c r="N427" s="260"/>
      <c r="O427" s="260"/>
      <c r="P427" s="260"/>
      <c r="Q427" s="260"/>
      <c r="R427" s="260"/>
      <c r="S427" s="260"/>
      <c r="T427" s="261"/>
      <c r="U427" s="13"/>
      <c r="V427" s="13"/>
      <c r="W427" s="13"/>
      <c r="X427" s="13"/>
      <c r="Y427" s="13"/>
      <c r="Z427" s="13"/>
      <c r="AA427" s="13"/>
      <c r="AB427" s="13"/>
      <c r="AC427" s="13"/>
      <c r="AD427" s="13"/>
      <c r="AE427" s="13"/>
      <c r="AT427" s="262" t="s">
        <v>446</v>
      </c>
      <c r="AU427" s="262" t="s">
        <v>85</v>
      </c>
      <c r="AV427" s="13" t="s">
        <v>85</v>
      </c>
      <c r="AW427" s="13" t="s">
        <v>32</v>
      </c>
      <c r="AX427" s="13" t="s">
        <v>76</v>
      </c>
      <c r="AY427" s="262" t="s">
        <v>342</v>
      </c>
    </row>
    <row r="428" s="15" customFormat="1">
      <c r="A428" s="15"/>
      <c r="B428" s="273"/>
      <c r="C428" s="274"/>
      <c r="D428" s="240" t="s">
        <v>446</v>
      </c>
      <c r="E428" s="275" t="s">
        <v>1</v>
      </c>
      <c r="F428" s="276" t="s">
        <v>492</v>
      </c>
      <c r="G428" s="274"/>
      <c r="H428" s="277">
        <v>4.7800000000000002</v>
      </c>
      <c r="I428" s="278"/>
      <c r="J428" s="274"/>
      <c r="K428" s="274"/>
      <c r="L428" s="279"/>
      <c r="M428" s="280"/>
      <c r="N428" s="281"/>
      <c r="O428" s="281"/>
      <c r="P428" s="281"/>
      <c r="Q428" s="281"/>
      <c r="R428" s="281"/>
      <c r="S428" s="281"/>
      <c r="T428" s="282"/>
      <c r="U428" s="15"/>
      <c r="V428" s="15"/>
      <c r="W428" s="15"/>
      <c r="X428" s="15"/>
      <c r="Y428" s="15"/>
      <c r="Z428" s="15"/>
      <c r="AA428" s="15"/>
      <c r="AB428" s="15"/>
      <c r="AC428" s="15"/>
      <c r="AD428" s="15"/>
      <c r="AE428" s="15"/>
      <c r="AT428" s="283" t="s">
        <v>446</v>
      </c>
      <c r="AU428" s="283" t="s">
        <v>85</v>
      </c>
      <c r="AV428" s="15" t="s">
        <v>92</v>
      </c>
      <c r="AW428" s="15" t="s">
        <v>32</v>
      </c>
      <c r="AX428" s="15" t="s">
        <v>76</v>
      </c>
      <c r="AY428" s="283" t="s">
        <v>342</v>
      </c>
    </row>
    <row r="429" s="16" customFormat="1">
      <c r="A429" s="16"/>
      <c r="B429" s="284"/>
      <c r="C429" s="285"/>
      <c r="D429" s="240" t="s">
        <v>446</v>
      </c>
      <c r="E429" s="286" t="s">
        <v>1</v>
      </c>
      <c r="F429" s="287" t="s">
        <v>500</v>
      </c>
      <c r="G429" s="285"/>
      <c r="H429" s="288">
        <v>877.71799999999996</v>
      </c>
      <c r="I429" s="289"/>
      <c r="J429" s="285"/>
      <c r="K429" s="285"/>
      <c r="L429" s="290"/>
      <c r="M429" s="291"/>
      <c r="N429" s="292"/>
      <c r="O429" s="292"/>
      <c r="P429" s="292"/>
      <c r="Q429" s="292"/>
      <c r="R429" s="292"/>
      <c r="S429" s="292"/>
      <c r="T429" s="293"/>
      <c r="U429" s="16"/>
      <c r="V429" s="16"/>
      <c r="W429" s="16"/>
      <c r="X429" s="16"/>
      <c r="Y429" s="16"/>
      <c r="Z429" s="16"/>
      <c r="AA429" s="16"/>
      <c r="AB429" s="16"/>
      <c r="AC429" s="16"/>
      <c r="AD429" s="16"/>
      <c r="AE429" s="16"/>
      <c r="AT429" s="294" t="s">
        <v>446</v>
      </c>
      <c r="AU429" s="294" t="s">
        <v>85</v>
      </c>
      <c r="AV429" s="16" t="s">
        <v>360</v>
      </c>
      <c r="AW429" s="16" t="s">
        <v>32</v>
      </c>
      <c r="AX429" s="16" t="s">
        <v>83</v>
      </c>
      <c r="AY429" s="294" t="s">
        <v>342</v>
      </c>
    </row>
    <row r="430" s="12" customFormat="1" ht="22.8" customHeight="1">
      <c r="A430" s="12"/>
      <c r="B430" s="213"/>
      <c r="C430" s="214"/>
      <c r="D430" s="215" t="s">
        <v>75</v>
      </c>
      <c r="E430" s="246" t="s">
        <v>360</v>
      </c>
      <c r="F430" s="246" t="s">
        <v>2379</v>
      </c>
      <c r="G430" s="214"/>
      <c r="H430" s="214"/>
      <c r="I430" s="217"/>
      <c r="J430" s="247">
        <f>BK430</f>
        <v>0</v>
      </c>
      <c r="K430" s="214"/>
      <c r="L430" s="219"/>
      <c r="M430" s="220"/>
      <c r="N430" s="221"/>
      <c r="O430" s="221"/>
      <c r="P430" s="222">
        <f>SUM(P431:P457)</f>
        <v>0</v>
      </c>
      <c r="Q430" s="221"/>
      <c r="R430" s="222">
        <f>SUM(R431:R457)</f>
        <v>0.10917953999999999</v>
      </c>
      <c r="S430" s="221"/>
      <c r="T430" s="223">
        <f>SUM(T431:T457)</f>
        <v>0</v>
      </c>
      <c r="U430" s="12"/>
      <c r="V430" s="12"/>
      <c r="W430" s="12"/>
      <c r="X430" s="12"/>
      <c r="Y430" s="12"/>
      <c r="Z430" s="12"/>
      <c r="AA430" s="12"/>
      <c r="AB430" s="12"/>
      <c r="AC430" s="12"/>
      <c r="AD430" s="12"/>
      <c r="AE430" s="12"/>
      <c r="AR430" s="224" t="s">
        <v>83</v>
      </c>
      <c r="AT430" s="225" t="s">
        <v>75</v>
      </c>
      <c r="AU430" s="225" t="s">
        <v>83</v>
      </c>
      <c r="AY430" s="224" t="s">
        <v>342</v>
      </c>
      <c r="BK430" s="226">
        <f>SUM(BK431:BK457)</f>
        <v>0</v>
      </c>
    </row>
    <row r="431" s="2" customFormat="1" ht="16.5" customHeight="1">
      <c r="A431" s="39"/>
      <c r="B431" s="40"/>
      <c r="C431" s="227" t="s">
        <v>730</v>
      </c>
      <c r="D431" s="227" t="s">
        <v>343</v>
      </c>
      <c r="E431" s="228" t="s">
        <v>2849</v>
      </c>
      <c r="F431" s="229" t="s">
        <v>2850</v>
      </c>
      <c r="G431" s="230" t="s">
        <v>562</v>
      </c>
      <c r="H431" s="231">
        <v>92.067999999999998</v>
      </c>
      <c r="I431" s="232"/>
      <c r="J431" s="233">
        <f>ROUND(I431*H431,2)</f>
        <v>0</v>
      </c>
      <c r="K431" s="229" t="s">
        <v>443</v>
      </c>
      <c r="L431" s="45"/>
      <c r="M431" s="234" t="s">
        <v>1</v>
      </c>
      <c r="N431" s="235" t="s">
        <v>41</v>
      </c>
      <c r="O431" s="92"/>
      <c r="P431" s="236">
        <f>O431*H431</f>
        <v>0</v>
      </c>
      <c r="Q431" s="236">
        <v>0</v>
      </c>
      <c r="R431" s="236">
        <f>Q431*H431</f>
        <v>0</v>
      </c>
      <c r="S431" s="236">
        <v>0</v>
      </c>
      <c r="T431" s="237">
        <f>S431*H431</f>
        <v>0</v>
      </c>
      <c r="U431" s="39"/>
      <c r="V431" s="39"/>
      <c r="W431" s="39"/>
      <c r="X431" s="39"/>
      <c r="Y431" s="39"/>
      <c r="Z431" s="39"/>
      <c r="AA431" s="39"/>
      <c r="AB431" s="39"/>
      <c r="AC431" s="39"/>
      <c r="AD431" s="39"/>
      <c r="AE431" s="39"/>
      <c r="AR431" s="238" t="s">
        <v>360</v>
      </c>
      <c r="AT431" s="238" t="s">
        <v>343</v>
      </c>
      <c r="AU431" s="238" t="s">
        <v>85</v>
      </c>
      <c r="AY431" s="18" t="s">
        <v>342</v>
      </c>
      <c r="BE431" s="239">
        <f>IF(N431="základní",J431,0)</f>
        <v>0</v>
      </c>
      <c r="BF431" s="239">
        <f>IF(N431="snížená",J431,0)</f>
        <v>0</v>
      </c>
      <c r="BG431" s="239">
        <f>IF(N431="zákl. přenesená",J431,0)</f>
        <v>0</v>
      </c>
      <c r="BH431" s="239">
        <f>IF(N431="sníž. přenesená",J431,0)</f>
        <v>0</v>
      </c>
      <c r="BI431" s="239">
        <f>IF(N431="nulová",J431,0)</f>
        <v>0</v>
      </c>
      <c r="BJ431" s="18" t="s">
        <v>83</v>
      </c>
      <c r="BK431" s="239">
        <f>ROUND(I431*H431,2)</f>
        <v>0</v>
      </c>
      <c r="BL431" s="18" t="s">
        <v>360</v>
      </c>
      <c r="BM431" s="238" t="s">
        <v>5972</v>
      </c>
    </row>
    <row r="432" s="2" customFormat="1">
      <c r="A432" s="39"/>
      <c r="B432" s="40"/>
      <c r="C432" s="41"/>
      <c r="D432" s="240" t="s">
        <v>349</v>
      </c>
      <c r="E432" s="41"/>
      <c r="F432" s="241" t="s">
        <v>2852</v>
      </c>
      <c r="G432" s="41"/>
      <c r="H432" s="41"/>
      <c r="I432" s="242"/>
      <c r="J432" s="41"/>
      <c r="K432" s="41"/>
      <c r="L432" s="45"/>
      <c r="M432" s="243"/>
      <c r="N432" s="244"/>
      <c r="O432" s="92"/>
      <c r="P432" s="92"/>
      <c r="Q432" s="92"/>
      <c r="R432" s="92"/>
      <c r="S432" s="92"/>
      <c r="T432" s="93"/>
      <c r="U432" s="39"/>
      <c r="V432" s="39"/>
      <c r="W432" s="39"/>
      <c r="X432" s="39"/>
      <c r="Y432" s="39"/>
      <c r="Z432" s="39"/>
      <c r="AA432" s="39"/>
      <c r="AB432" s="39"/>
      <c r="AC432" s="39"/>
      <c r="AD432" s="39"/>
      <c r="AE432" s="39"/>
      <c r="AT432" s="18" t="s">
        <v>349</v>
      </c>
      <c r="AU432" s="18" t="s">
        <v>85</v>
      </c>
    </row>
    <row r="433" s="13" customFormat="1">
      <c r="A433" s="13"/>
      <c r="B433" s="252"/>
      <c r="C433" s="253"/>
      <c r="D433" s="240" t="s">
        <v>446</v>
      </c>
      <c r="E433" s="254" t="s">
        <v>1</v>
      </c>
      <c r="F433" s="255" t="s">
        <v>5973</v>
      </c>
      <c r="G433" s="253"/>
      <c r="H433" s="256">
        <v>3.0939999999999999</v>
      </c>
      <c r="I433" s="257"/>
      <c r="J433" s="253"/>
      <c r="K433" s="253"/>
      <c r="L433" s="258"/>
      <c r="M433" s="259"/>
      <c r="N433" s="260"/>
      <c r="O433" s="260"/>
      <c r="P433" s="260"/>
      <c r="Q433" s="260"/>
      <c r="R433" s="260"/>
      <c r="S433" s="260"/>
      <c r="T433" s="261"/>
      <c r="U433" s="13"/>
      <c r="V433" s="13"/>
      <c r="W433" s="13"/>
      <c r="X433" s="13"/>
      <c r="Y433" s="13"/>
      <c r="Z433" s="13"/>
      <c r="AA433" s="13"/>
      <c r="AB433" s="13"/>
      <c r="AC433" s="13"/>
      <c r="AD433" s="13"/>
      <c r="AE433" s="13"/>
      <c r="AT433" s="262" t="s">
        <v>446</v>
      </c>
      <c r="AU433" s="262" t="s">
        <v>85</v>
      </c>
      <c r="AV433" s="13" t="s">
        <v>85</v>
      </c>
      <c r="AW433" s="13" t="s">
        <v>32</v>
      </c>
      <c r="AX433" s="13" t="s">
        <v>76</v>
      </c>
      <c r="AY433" s="262" t="s">
        <v>342</v>
      </c>
    </row>
    <row r="434" s="13" customFormat="1">
      <c r="A434" s="13"/>
      <c r="B434" s="252"/>
      <c r="C434" s="253"/>
      <c r="D434" s="240" t="s">
        <v>446</v>
      </c>
      <c r="E434" s="254" t="s">
        <v>1</v>
      </c>
      <c r="F434" s="255" t="s">
        <v>5974</v>
      </c>
      <c r="G434" s="253"/>
      <c r="H434" s="256">
        <v>3.9199999999999999</v>
      </c>
      <c r="I434" s="257"/>
      <c r="J434" s="253"/>
      <c r="K434" s="253"/>
      <c r="L434" s="258"/>
      <c r="M434" s="259"/>
      <c r="N434" s="260"/>
      <c r="O434" s="260"/>
      <c r="P434" s="260"/>
      <c r="Q434" s="260"/>
      <c r="R434" s="260"/>
      <c r="S434" s="260"/>
      <c r="T434" s="261"/>
      <c r="U434" s="13"/>
      <c r="V434" s="13"/>
      <c r="W434" s="13"/>
      <c r="X434" s="13"/>
      <c r="Y434" s="13"/>
      <c r="Z434" s="13"/>
      <c r="AA434" s="13"/>
      <c r="AB434" s="13"/>
      <c r="AC434" s="13"/>
      <c r="AD434" s="13"/>
      <c r="AE434" s="13"/>
      <c r="AT434" s="262" t="s">
        <v>446</v>
      </c>
      <c r="AU434" s="262" t="s">
        <v>85</v>
      </c>
      <c r="AV434" s="13" t="s">
        <v>85</v>
      </c>
      <c r="AW434" s="13" t="s">
        <v>32</v>
      </c>
      <c r="AX434" s="13" t="s">
        <v>76</v>
      </c>
      <c r="AY434" s="262" t="s">
        <v>342</v>
      </c>
    </row>
    <row r="435" s="13" customFormat="1">
      <c r="A435" s="13"/>
      <c r="B435" s="252"/>
      <c r="C435" s="253"/>
      <c r="D435" s="240" t="s">
        <v>446</v>
      </c>
      <c r="E435" s="254" t="s">
        <v>1</v>
      </c>
      <c r="F435" s="255" t="s">
        <v>5975</v>
      </c>
      <c r="G435" s="253"/>
      <c r="H435" s="256">
        <v>57.259999999999998</v>
      </c>
      <c r="I435" s="257"/>
      <c r="J435" s="253"/>
      <c r="K435" s="253"/>
      <c r="L435" s="258"/>
      <c r="M435" s="259"/>
      <c r="N435" s="260"/>
      <c r="O435" s="260"/>
      <c r="P435" s="260"/>
      <c r="Q435" s="260"/>
      <c r="R435" s="260"/>
      <c r="S435" s="260"/>
      <c r="T435" s="261"/>
      <c r="U435" s="13"/>
      <c r="V435" s="13"/>
      <c r="W435" s="13"/>
      <c r="X435" s="13"/>
      <c r="Y435" s="13"/>
      <c r="Z435" s="13"/>
      <c r="AA435" s="13"/>
      <c r="AB435" s="13"/>
      <c r="AC435" s="13"/>
      <c r="AD435" s="13"/>
      <c r="AE435" s="13"/>
      <c r="AT435" s="262" t="s">
        <v>446</v>
      </c>
      <c r="AU435" s="262" t="s">
        <v>85</v>
      </c>
      <c r="AV435" s="13" t="s">
        <v>85</v>
      </c>
      <c r="AW435" s="13" t="s">
        <v>32</v>
      </c>
      <c r="AX435" s="13" t="s">
        <v>76</v>
      </c>
      <c r="AY435" s="262" t="s">
        <v>342</v>
      </c>
    </row>
    <row r="436" s="13" customFormat="1">
      <c r="A436" s="13"/>
      <c r="B436" s="252"/>
      <c r="C436" s="253"/>
      <c r="D436" s="240" t="s">
        <v>446</v>
      </c>
      <c r="E436" s="254" t="s">
        <v>1</v>
      </c>
      <c r="F436" s="255" t="s">
        <v>5976</v>
      </c>
      <c r="G436" s="253"/>
      <c r="H436" s="256">
        <v>1.9039999999999999</v>
      </c>
      <c r="I436" s="257"/>
      <c r="J436" s="253"/>
      <c r="K436" s="253"/>
      <c r="L436" s="258"/>
      <c r="M436" s="259"/>
      <c r="N436" s="260"/>
      <c r="O436" s="260"/>
      <c r="P436" s="260"/>
      <c r="Q436" s="260"/>
      <c r="R436" s="260"/>
      <c r="S436" s="260"/>
      <c r="T436" s="261"/>
      <c r="U436" s="13"/>
      <c r="V436" s="13"/>
      <c r="W436" s="13"/>
      <c r="X436" s="13"/>
      <c r="Y436" s="13"/>
      <c r="Z436" s="13"/>
      <c r="AA436" s="13"/>
      <c r="AB436" s="13"/>
      <c r="AC436" s="13"/>
      <c r="AD436" s="13"/>
      <c r="AE436" s="13"/>
      <c r="AT436" s="262" t="s">
        <v>446</v>
      </c>
      <c r="AU436" s="262" t="s">
        <v>85</v>
      </c>
      <c r="AV436" s="13" t="s">
        <v>85</v>
      </c>
      <c r="AW436" s="13" t="s">
        <v>32</v>
      </c>
      <c r="AX436" s="13" t="s">
        <v>76</v>
      </c>
      <c r="AY436" s="262" t="s">
        <v>342</v>
      </c>
    </row>
    <row r="437" s="13" customFormat="1">
      <c r="A437" s="13"/>
      <c r="B437" s="252"/>
      <c r="C437" s="253"/>
      <c r="D437" s="240" t="s">
        <v>446</v>
      </c>
      <c r="E437" s="254" t="s">
        <v>1</v>
      </c>
      <c r="F437" s="255" t="s">
        <v>5977</v>
      </c>
      <c r="G437" s="253"/>
      <c r="H437" s="256">
        <v>1.6399999999999999</v>
      </c>
      <c r="I437" s="257"/>
      <c r="J437" s="253"/>
      <c r="K437" s="253"/>
      <c r="L437" s="258"/>
      <c r="M437" s="259"/>
      <c r="N437" s="260"/>
      <c r="O437" s="260"/>
      <c r="P437" s="260"/>
      <c r="Q437" s="260"/>
      <c r="R437" s="260"/>
      <c r="S437" s="260"/>
      <c r="T437" s="261"/>
      <c r="U437" s="13"/>
      <c r="V437" s="13"/>
      <c r="W437" s="13"/>
      <c r="X437" s="13"/>
      <c r="Y437" s="13"/>
      <c r="Z437" s="13"/>
      <c r="AA437" s="13"/>
      <c r="AB437" s="13"/>
      <c r="AC437" s="13"/>
      <c r="AD437" s="13"/>
      <c r="AE437" s="13"/>
      <c r="AT437" s="262" t="s">
        <v>446</v>
      </c>
      <c r="AU437" s="262" t="s">
        <v>85</v>
      </c>
      <c r="AV437" s="13" t="s">
        <v>85</v>
      </c>
      <c r="AW437" s="13" t="s">
        <v>32</v>
      </c>
      <c r="AX437" s="13" t="s">
        <v>76</v>
      </c>
      <c r="AY437" s="262" t="s">
        <v>342</v>
      </c>
    </row>
    <row r="438" s="13" customFormat="1">
      <c r="A438" s="13"/>
      <c r="B438" s="252"/>
      <c r="C438" s="253"/>
      <c r="D438" s="240" t="s">
        <v>446</v>
      </c>
      <c r="E438" s="254" t="s">
        <v>1</v>
      </c>
      <c r="F438" s="255" t="s">
        <v>5978</v>
      </c>
      <c r="G438" s="253"/>
      <c r="H438" s="256">
        <v>24.25</v>
      </c>
      <c r="I438" s="257"/>
      <c r="J438" s="253"/>
      <c r="K438" s="253"/>
      <c r="L438" s="258"/>
      <c r="M438" s="259"/>
      <c r="N438" s="260"/>
      <c r="O438" s="260"/>
      <c r="P438" s="260"/>
      <c r="Q438" s="260"/>
      <c r="R438" s="260"/>
      <c r="S438" s="260"/>
      <c r="T438" s="261"/>
      <c r="U438" s="13"/>
      <c r="V438" s="13"/>
      <c r="W438" s="13"/>
      <c r="X438" s="13"/>
      <c r="Y438" s="13"/>
      <c r="Z438" s="13"/>
      <c r="AA438" s="13"/>
      <c r="AB438" s="13"/>
      <c r="AC438" s="13"/>
      <c r="AD438" s="13"/>
      <c r="AE438" s="13"/>
      <c r="AT438" s="262" t="s">
        <v>446</v>
      </c>
      <c r="AU438" s="262" t="s">
        <v>85</v>
      </c>
      <c r="AV438" s="13" t="s">
        <v>85</v>
      </c>
      <c r="AW438" s="13" t="s">
        <v>32</v>
      </c>
      <c r="AX438" s="13" t="s">
        <v>76</v>
      </c>
      <c r="AY438" s="262" t="s">
        <v>342</v>
      </c>
    </row>
    <row r="439" s="16" customFormat="1">
      <c r="A439" s="16"/>
      <c r="B439" s="284"/>
      <c r="C439" s="285"/>
      <c r="D439" s="240" t="s">
        <v>446</v>
      </c>
      <c r="E439" s="286" t="s">
        <v>1</v>
      </c>
      <c r="F439" s="287" t="s">
        <v>500</v>
      </c>
      <c r="G439" s="285"/>
      <c r="H439" s="288">
        <v>92.067999999999998</v>
      </c>
      <c r="I439" s="289"/>
      <c r="J439" s="285"/>
      <c r="K439" s="285"/>
      <c r="L439" s="290"/>
      <c r="M439" s="291"/>
      <c r="N439" s="292"/>
      <c r="O439" s="292"/>
      <c r="P439" s="292"/>
      <c r="Q439" s="292"/>
      <c r="R439" s="292"/>
      <c r="S439" s="292"/>
      <c r="T439" s="293"/>
      <c r="U439" s="16"/>
      <c r="V439" s="16"/>
      <c r="W439" s="16"/>
      <c r="X439" s="16"/>
      <c r="Y439" s="16"/>
      <c r="Z439" s="16"/>
      <c r="AA439" s="16"/>
      <c r="AB439" s="16"/>
      <c r="AC439" s="16"/>
      <c r="AD439" s="16"/>
      <c r="AE439" s="16"/>
      <c r="AT439" s="294" t="s">
        <v>446</v>
      </c>
      <c r="AU439" s="294" t="s">
        <v>85</v>
      </c>
      <c r="AV439" s="16" t="s">
        <v>360</v>
      </c>
      <c r="AW439" s="16" t="s">
        <v>32</v>
      </c>
      <c r="AX439" s="16" t="s">
        <v>83</v>
      </c>
      <c r="AY439" s="294" t="s">
        <v>342</v>
      </c>
    </row>
    <row r="440" s="2" customFormat="1" ht="16.5" customHeight="1">
      <c r="A440" s="39"/>
      <c r="B440" s="40"/>
      <c r="C440" s="227" t="s">
        <v>737</v>
      </c>
      <c r="D440" s="227" t="s">
        <v>343</v>
      </c>
      <c r="E440" s="228" t="s">
        <v>4157</v>
      </c>
      <c r="F440" s="229" t="s">
        <v>4158</v>
      </c>
      <c r="G440" s="230" t="s">
        <v>562</v>
      </c>
      <c r="H440" s="231">
        <v>2.7090000000000001</v>
      </c>
      <c r="I440" s="232"/>
      <c r="J440" s="233">
        <f>ROUND(I440*H440,2)</f>
        <v>0</v>
      </c>
      <c r="K440" s="229" t="s">
        <v>443</v>
      </c>
      <c r="L440" s="45"/>
      <c r="M440" s="234" t="s">
        <v>1</v>
      </c>
      <c r="N440" s="235" t="s">
        <v>41</v>
      </c>
      <c r="O440" s="92"/>
      <c r="P440" s="236">
        <f>O440*H440</f>
        <v>0</v>
      </c>
      <c r="Q440" s="236">
        <v>0</v>
      </c>
      <c r="R440" s="236">
        <f>Q440*H440</f>
        <v>0</v>
      </c>
      <c r="S440" s="236">
        <v>0</v>
      </c>
      <c r="T440" s="237">
        <f>S440*H440</f>
        <v>0</v>
      </c>
      <c r="U440" s="39"/>
      <c r="V440" s="39"/>
      <c r="W440" s="39"/>
      <c r="X440" s="39"/>
      <c r="Y440" s="39"/>
      <c r="Z440" s="39"/>
      <c r="AA440" s="39"/>
      <c r="AB440" s="39"/>
      <c r="AC440" s="39"/>
      <c r="AD440" s="39"/>
      <c r="AE440" s="39"/>
      <c r="AR440" s="238" t="s">
        <v>360</v>
      </c>
      <c r="AT440" s="238" t="s">
        <v>343</v>
      </c>
      <c r="AU440" s="238" t="s">
        <v>85</v>
      </c>
      <c r="AY440" s="18" t="s">
        <v>342</v>
      </c>
      <c r="BE440" s="239">
        <f>IF(N440="základní",J440,0)</f>
        <v>0</v>
      </c>
      <c r="BF440" s="239">
        <f>IF(N440="snížená",J440,0)</f>
        <v>0</v>
      </c>
      <c r="BG440" s="239">
        <f>IF(N440="zákl. přenesená",J440,0)</f>
        <v>0</v>
      </c>
      <c r="BH440" s="239">
        <f>IF(N440="sníž. přenesená",J440,0)</f>
        <v>0</v>
      </c>
      <c r="BI440" s="239">
        <f>IF(N440="nulová",J440,0)</f>
        <v>0</v>
      </c>
      <c r="BJ440" s="18" t="s">
        <v>83</v>
      </c>
      <c r="BK440" s="239">
        <f>ROUND(I440*H440,2)</f>
        <v>0</v>
      </c>
      <c r="BL440" s="18" t="s">
        <v>360</v>
      </c>
      <c r="BM440" s="238" t="s">
        <v>5979</v>
      </c>
    </row>
    <row r="441" s="2" customFormat="1">
      <c r="A441" s="39"/>
      <c r="B441" s="40"/>
      <c r="C441" s="41"/>
      <c r="D441" s="240" t="s">
        <v>349</v>
      </c>
      <c r="E441" s="41"/>
      <c r="F441" s="241" t="s">
        <v>4160</v>
      </c>
      <c r="G441" s="41"/>
      <c r="H441" s="41"/>
      <c r="I441" s="242"/>
      <c r="J441" s="41"/>
      <c r="K441" s="41"/>
      <c r="L441" s="45"/>
      <c r="M441" s="243"/>
      <c r="N441" s="244"/>
      <c r="O441" s="92"/>
      <c r="P441" s="92"/>
      <c r="Q441" s="92"/>
      <c r="R441" s="92"/>
      <c r="S441" s="92"/>
      <c r="T441" s="93"/>
      <c r="U441" s="39"/>
      <c r="V441" s="39"/>
      <c r="W441" s="39"/>
      <c r="X441" s="39"/>
      <c r="Y441" s="39"/>
      <c r="Z441" s="39"/>
      <c r="AA441" s="39"/>
      <c r="AB441" s="39"/>
      <c r="AC441" s="39"/>
      <c r="AD441" s="39"/>
      <c r="AE441" s="39"/>
      <c r="AT441" s="18" t="s">
        <v>349</v>
      </c>
      <c r="AU441" s="18" t="s">
        <v>85</v>
      </c>
    </row>
    <row r="442" s="13" customFormat="1">
      <c r="A442" s="13"/>
      <c r="B442" s="252"/>
      <c r="C442" s="253"/>
      <c r="D442" s="240" t="s">
        <v>446</v>
      </c>
      <c r="E442" s="254" t="s">
        <v>1</v>
      </c>
      <c r="F442" s="255" t="s">
        <v>5980</v>
      </c>
      <c r="G442" s="253"/>
      <c r="H442" s="256">
        <v>0.39600000000000002</v>
      </c>
      <c r="I442" s="257"/>
      <c r="J442" s="253"/>
      <c r="K442" s="253"/>
      <c r="L442" s="258"/>
      <c r="M442" s="259"/>
      <c r="N442" s="260"/>
      <c r="O442" s="260"/>
      <c r="P442" s="260"/>
      <c r="Q442" s="260"/>
      <c r="R442" s="260"/>
      <c r="S442" s="260"/>
      <c r="T442" s="261"/>
      <c r="U442" s="13"/>
      <c r="V442" s="13"/>
      <c r="W442" s="13"/>
      <c r="X442" s="13"/>
      <c r="Y442" s="13"/>
      <c r="Z442" s="13"/>
      <c r="AA442" s="13"/>
      <c r="AB442" s="13"/>
      <c r="AC442" s="13"/>
      <c r="AD442" s="13"/>
      <c r="AE442" s="13"/>
      <c r="AT442" s="262" t="s">
        <v>446</v>
      </c>
      <c r="AU442" s="262" t="s">
        <v>85</v>
      </c>
      <c r="AV442" s="13" t="s">
        <v>85</v>
      </c>
      <c r="AW442" s="13" t="s">
        <v>32</v>
      </c>
      <c r="AX442" s="13" t="s">
        <v>76</v>
      </c>
      <c r="AY442" s="262" t="s">
        <v>342</v>
      </c>
    </row>
    <row r="443" s="13" customFormat="1">
      <c r="A443" s="13"/>
      <c r="B443" s="252"/>
      <c r="C443" s="253"/>
      <c r="D443" s="240" t="s">
        <v>446</v>
      </c>
      <c r="E443" s="254" t="s">
        <v>1</v>
      </c>
      <c r="F443" s="255" t="s">
        <v>5981</v>
      </c>
      <c r="G443" s="253"/>
      <c r="H443" s="256">
        <v>0.059999999999999998</v>
      </c>
      <c r="I443" s="257"/>
      <c r="J443" s="253"/>
      <c r="K443" s="253"/>
      <c r="L443" s="258"/>
      <c r="M443" s="259"/>
      <c r="N443" s="260"/>
      <c r="O443" s="260"/>
      <c r="P443" s="260"/>
      <c r="Q443" s="260"/>
      <c r="R443" s="260"/>
      <c r="S443" s="260"/>
      <c r="T443" s="261"/>
      <c r="U443" s="13"/>
      <c r="V443" s="13"/>
      <c r="W443" s="13"/>
      <c r="X443" s="13"/>
      <c r="Y443" s="13"/>
      <c r="Z443" s="13"/>
      <c r="AA443" s="13"/>
      <c r="AB443" s="13"/>
      <c r="AC443" s="13"/>
      <c r="AD443" s="13"/>
      <c r="AE443" s="13"/>
      <c r="AT443" s="262" t="s">
        <v>446</v>
      </c>
      <c r="AU443" s="262" t="s">
        <v>85</v>
      </c>
      <c r="AV443" s="13" t="s">
        <v>85</v>
      </c>
      <c r="AW443" s="13" t="s">
        <v>32</v>
      </c>
      <c r="AX443" s="13" t="s">
        <v>76</v>
      </c>
      <c r="AY443" s="262" t="s">
        <v>342</v>
      </c>
    </row>
    <row r="444" s="13" customFormat="1">
      <c r="A444" s="13"/>
      <c r="B444" s="252"/>
      <c r="C444" s="253"/>
      <c r="D444" s="240" t="s">
        <v>446</v>
      </c>
      <c r="E444" s="254" t="s">
        <v>1</v>
      </c>
      <c r="F444" s="255" t="s">
        <v>5982</v>
      </c>
      <c r="G444" s="253"/>
      <c r="H444" s="256">
        <v>0.16200000000000001</v>
      </c>
      <c r="I444" s="257"/>
      <c r="J444" s="253"/>
      <c r="K444" s="253"/>
      <c r="L444" s="258"/>
      <c r="M444" s="259"/>
      <c r="N444" s="260"/>
      <c r="O444" s="260"/>
      <c r="P444" s="260"/>
      <c r="Q444" s="260"/>
      <c r="R444" s="260"/>
      <c r="S444" s="260"/>
      <c r="T444" s="261"/>
      <c r="U444" s="13"/>
      <c r="V444" s="13"/>
      <c r="W444" s="13"/>
      <c r="X444" s="13"/>
      <c r="Y444" s="13"/>
      <c r="Z444" s="13"/>
      <c r="AA444" s="13"/>
      <c r="AB444" s="13"/>
      <c r="AC444" s="13"/>
      <c r="AD444" s="13"/>
      <c r="AE444" s="13"/>
      <c r="AT444" s="262" t="s">
        <v>446</v>
      </c>
      <c r="AU444" s="262" t="s">
        <v>85</v>
      </c>
      <c r="AV444" s="13" t="s">
        <v>85</v>
      </c>
      <c r="AW444" s="13" t="s">
        <v>32</v>
      </c>
      <c r="AX444" s="13" t="s">
        <v>76</v>
      </c>
      <c r="AY444" s="262" t="s">
        <v>342</v>
      </c>
    </row>
    <row r="445" s="13" customFormat="1">
      <c r="A445" s="13"/>
      <c r="B445" s="252"/>
      <c r="C445" s="253"/>
      <c r="D445" s="240" t="s">
        <v>446</v>
      </c>
      <c r="E445" s="254" t="s">
        <v>1</v>
      </c>
      <c r="F445" s="255" t="s">
        <v>5983</v>
      </c>
      <c r="G445" s="253"/>
      <c r="H445" s="256">
        <v>0.44400000000000001</v>
      </c>
      <c r="I445" s="257"/>
      <c r="J445" s="253"/>
      <c r="K445" s="253"/>
      <c r="L445" s="258"/>
      <c r="M445" s="259"/>
      <c r="N445" s="260"/>
      <c r="O445" s="260"/>
      <c r="P445" s="260"/>
      <c r="Q445" s="260"/>
      <c r="R445" s="260"/>
      <c r="S445" s="260"/>
      <c r="T445" s="261"/>
      <c r="U445" s="13"/>
      <c r="V445" s="13"/>
      <c r="W445" s="13"/>
      <c r="X445" s="13"/>
      <c r="Y445" s="13"/>
      <c r="Z445" s="13"/>
      <c r="AA445" s="13"/>
      <c r="AB445" s="13"/>
      <c r="AC445" s="13"/>
      <c r="AD445" s="13"/>
      <c r="AE445" s="13"/>
      <c r="AT445" s="262" t="s">
        <v>446</v>
      </c>
      <c r="AU445" s="262" t="s">
        <v>85</v>
      </c>
      <c r="AV445" s="13" t="s">
        <v>85</v>
      </c>
      <c r="AW445" s="13" t="s">
        <v>32</v>
      </c>
      <c r="AX445" s="13" t="s">
        <v>76</v>
      </c>
      <c r="AY445" s="262" t="s">
        <v>342</v>
      </c>
    </row>
    <row r="446" s="13" customFormat="1">
      <c r="A446" s="13"/>
      <c r="B446" s="252"/>
      <c r="C446" s="253"/>
      <c r="D446" s="240" t="s">
        <v>446</v>
      </c>
      <c r="E446" s="254" t="s">
        <v>1</v>
      </c>
      <c r="F446" s="255" t="s">
        <v>5984</v>
      </c>
      <c r="G446" s="253"/>
      <c r="H446" s="256">
        <v>0.20599999999999999</v>
      </c>
      <c r="I446" s="257"/>
      <c r="J446" s="253"/>
      <c r="K446" s="253"/>
      <c r="L446" s="258"/>
      <c r="M446" s="259"/>
      <c r="N446" s="260"/>
      <c r="O446" s="260"/>
      <c r="P446" s="260"/>
      <c r="Q446" s="260"/>
      <c r="R446" s="260"/>
      <c r="S446" s="260"/>
      <c r="T446" s="261"/>
      <c r="U446" s="13"/>
      <c r="V446" s="13"/>
      <c r="W446" s="13"/>
      <c r="X446" s="13"/>
      <c r="Y446" s="13"/>
      <c r="Z446" s="13"/>
      <c r="AA446" s="13"/>
      <c r="AB446" s="13"/>
      <c r="AC446" s="13"/>
      <c r="AD446" s="13"/>
      <c r="AE446" s="13"/>
      <c r="AT446" s="262" t="s">
        <v>446</v>
      </c>
      <c r="AU446" s="262" t="s">
        <v>85</v>
      </c>
      <c r="AV446" s="13" t="s">
        <v>85</v>
      </c>
      <c r="AW446" s="13" t="s">
        <v>32</v>
      </c>
      <c r="AX446" s="13" t="s">
        <v>76</v>
      </c>
      <c r="AY446" s="262" t="s">
        <v>342</v>
      </c>
    </row>
    <row r="447" s="13" customFormat="1">
      <c r="A447" s="13"/>
      <c r="B447" s="252"/>
      <c r="C447" s="253"/>
      <c r="D447" s="240" t="s">
        <v>446</v>
      </c>
      <c r="E447" s="254" t="s">
        <v>1</v>
      </c>
      <c r="F447" s="255" t="s">
        <v>5985</v>
      </c>
      <c r="G447" s="253"/>
      <c r="H447" s="256">
        <v>1.4410000000000001</v>
      </c>
      <c r="I447" s="257"/>
      <c r="J447" s="253"/>
      <c r="K447" s="253"/>
      <c r="L447" s="258"/>
      <c r="M447" s="259"/>
      <c r="N447" s="260"/>
      <c r="O447" s="260"/>
      <c r="P447" s="260"/>
      <c r="Q447" s="260"/>
      <c r="R447" s="260"/>
      <c r="S447" s="260"/>
      <c r="T447" s="261"/>
      <c r="U447" s="13"/>
      <c r="V447" s="13"/>
      <c r="W447" s="13"/>
      <c r="X447" s="13"/>
      <c r="Y447" s="13"/>
      <c r="Z447" s="13"/>
      <c r="AA447" s="13"/>
      <c r="AB447" s="13"/>
      <c r="AC447" s="13"/>
      <c r="AD447" s="13"/>
      <c r="AE447" s="13"/>
      <c r="AT447" s="262" t="s">
        <v>446</v>
      </c>
      <c r="AU447" s="262" t="s">
        <v>85</v>
      </c>
      <c r="AV447" s="13" t="s">
        <v>85</v>
      </c>
      <c r="AW447" s="13" t="s">
        <v>32</v>
      </c>
      <c r="AX447" s="13" t="s">
        <v>76</v>
      </c>
      <c r="AY447" s="262" t="s">
        <v>342</v>
      </c>
    </row>
    <row r="448" s="16" customFormat="1">
      <c r="A448" s="16"/>
      <c r="B448" s="284"/>
      <c r="C448" s="285"/>
      <c r="D448" s="240" t="s">
        <v>446</v>
      </c>
      <c r="E448" s="286" t="s">
        <v>1</v>
      </c>
      <c r="F448" s="287" t="s">
        <v>500</v>
      </c>
      <c r="G448" s="285"/>
      <c r="H448" s="288">
        <v>2.7090000000000001</v>
      </c>
      <c r="I448" s="289"/>
      <c r="J448" s="285"/>
      <c r="K448" s="285"/>
      <c r="L448" s="290"/>
      <c r="M448" s="291"/>
      <c r="N448" s="292"/>
      <c r="O448" s="292"/>
      <c r="P448" s="292"/>
      <c r="Q448" s="292"/>
      <c r="R448" s="292"/>
      <c r="S448" s="292"/>
      <c r="T448" s="293"/>
      <c r="U448" s="16"/>
      <c r="V448" s="16"/>
      <c r="W448" s="16"/>
      <c r="X448" s="16"/>
      <c r="Y448" s="16"/>
      <c r="Z448" s="16"/>
      <c r="AA448" s="16"/>
      <c r="AB448" s="16"/>
      <c r="AC448" s="16"/>
      <c r="AD448" s="16"/>
      <c r="AE448" s="16"/>
      <c r="AT448" s="294" t="s">
        <v>446</v>
      </c>
      <c r="AU448" s="294" t="s">
        <v>85</v>
      </c>
      <c r="AV448" s="16" t="s">
        <v>360</v>
      </c>
      <c r="AW448" s="16" t="s">
        <v>32</v>
      </c>
      <c r="AX448" s="16" t="s">
        <v>83</v>
      </c>
      <c r="AY448" s="294" t="s">
        <v>342</v>
      </c>
    </row>
    <row r="449" s="2" customFormat="1" ht="16.5" customHeight="1">
      <c r="A449" s="39"/>
      <c r="B449" s="40"/>
      <c r="C449" s="227" t="s">
        <v>743</v>
      </c>
      <c r="D449" s="227" t="s">
        <v>343</v>
      </c>
      <c r="E449" s="228" t="s">
        <v>4165</v>
      </c>
      <c r="F449" s="229" t="s">
        <v>4166</v>
      </c>
      <c r="G449" s="230" t="s">
        <v>473</v>
      </c>
      <c r="H449" s="231">
        <v>17.085999999999999</v>
      </c>
      <c r="I449" s="232"/>
      <c r="J449" s="233">
        <f>ROUND(I449*H449,2)</f>
        <v>0</v>
      </c>
      <c r="K449" s="229" t="s">
        <v>443</v>
      </c>
      <c r="L449" s="45"/>
      <c r="M449" s="234" t="s">
        <v>1</v>
      </c>
      <c r="N449" s="235" t="s">
        <v>41</v>
      </c>
      <c r="O449" s="92"/>
      <c r="P449" s="236">
        <f>O449*H449</f>
        <v>0</v>
      </c>
      <c r="Q449" s="236">
        <v>0.0063899999999999998</v>
      </c>
      <c r="R449" s="236">
        <f>Q449*H449</f>
        <v>0.10917953999999999</v>
      </c>
      <c r="S449" s="236">
        <v>0</v>
      </c>
      <c r="T449" s="237">
        <f>S449*H449</f>
        <v>0</v>
      </c>
      <c r="U449" s="39"/>
      <c r="V449" s="39"/>
      <c r="W449" s="39"/>
      <c r="X449" s="39"/>
      <c r="Y449" s="39"/>
      <c r="Z449" s="39"/>
      <c r="AA449" s="39"/>
      <c r="AB449" s="39"/>
      <c r="AC449" s="39"/>
      <c r="AD449" s="39"/>
      <c r="AE449" s="39"/>
      <c r="AR449" s="238" t="s">
        <v>360</v>
      </c>
      <c r="AT449" s="238" t="s">
        <v>343</v>
      </c>
      <c r="AU449" s="238" t="s">
        <v>85</v>
      </c>
      <c r="AY449" s="18" t="s">
        <v>342</v>
      </c>
      <c r="BE449" s="239">
        <f>IF(N449="základní",J449,0)</f>
        <v>0</v>
      </c>
      <c r="BF449" s="239">
        <f>IF(N449="snížená",J449,0)</f>
        <v>0</v>
      </c>
      <c r="BG449" s="239">
        <f>IF(N449="zákl. přenesená",J449,0)</f>
        <v>0</v>
      </c>
      <c r="BH449" s="239">
        <f>IF(N449="sníž. přenesená",J449,0)</f>
        <v>0</v>
      </c>
      <c r="BI449" s="239">
        <f>IF(N449="nulová",J449,0)</f>
        <v>0</v>
      </c>
      <c r="BJ449" s="18" t="s">
        <v>83</v>
      </c>
      <c r="BK449" s="239">
        <f>ROUND(I449*H449,2)</f>
        <v>0</v>
      </c>
      <c r="BL449" s="18" t="s">
        <v>360</v>
      </c>
      <c r="BM449" s="238" t="s">
        <v>5986</v>
      </c>
    </row>
    <row r="450" s="2" customFormat="1">
      <c r="A450" s="39"/>
      <c r="B450" s="40"/>
      <c r="C450" s="41"/>
      <c r="D450" s="240" t="s">
        <v>349</v>
      </c>
      <c r="E450" s="41"/>
      <c r="F450" s="241" t="s">
        <v>4168</v>
      </c>
      <c r="G450" s="41"/>
      <c r="H450" s="41"/>
      <c r="I450" s="242"/>
      <c r="J450" s="41"/>
      <c r="K450" s="41"/>
      <c r="L450" s="45"/>
      <c r="M450" s="243"/>
      <c r="N450" s="244"/>
      <c r="O450" s="92"/>
      <c r="P450" s="92"/>
      <c r="Q450" s="92"/>
      <c r="R450" s="92"/>
      <c r="S450" s="92"/>
      <c r="T450" s="93"/>
      <c r="U450" s="39"/>
      <c r="V450" s="39"/>
      <c r="W450" s="39"/>
      <c r="X450" s="39"/>
      <c r="Y450" s="39"/>
      <c r="Z450" s="39"/>
      <c r="AA450" s="39"/>
      <c r="AB450" s="39"/>
      <c r="AC450" s="39"/>
      <c r="AD450" s="39"/>
      <c r="AE450" s="39"/>
      <c r="AT450" s="18" t="s">
        <v>349</v>
      </c>
      <c r="AU450" s="18" t="s">
        <v>85</v>
      </c>
    </row>
    <row r="451" s="13" customFormat="1">
      <c r="A451" s="13"/>
      <c r="B451" s="252"/>
      <c r="C451" s="253"/>
      <c r="D451" s="240" t="s">
        <v>446</v>
      </c>
      <c r="E451" s="254" t="s">
        <v>1</v>
      </c>
      <c r="F451" s="255" t="s">
        <v>5987</v>
      </c>
      <c r="G451" s="253"/>
      <c r="H451" s="256">
        <v>2.1899999999999999</v>
      </c>
      <c r="I451" s="257"/>
      <c r="J451" s="253"/>
      <c r="K451" s="253"/>
      <c r="L451" s="258"/>
      <c r="M451" s="259"/>
      <c r="N451" s="260"/>
      <c r="O451" s="260"/>
      <c r="P451" s="260"/>
      <c r="Q451" s="260"/>
      <c r="R451" s="260"/>
      <c r="S451" s="260"/>
      <c r="T451" s="261"/>
      <c r="U451" s="13"/>
      <c r="V451" s="13"/>
      <c r="W451" s="13"/>
      <c r="X451" s="13"/>
      <c r="Y451" s="13"/>
      <c r="Z451" s="13"/>
      <c r="AA451" s="13"/>
      <c r="AB451" s="13"/>
      <c r="AC451" s="13"/>
      <c r="AD451" s="13"/>
      <c r="AE451" s="13"/>
      <c r="AT451" s="262" t="s">
        <v>446</v>
      </c>
      <c r="AU451" s="262" t="s">
        <v>85</v>
      </c>
      <c r="AV451" s="13" t="s">
        <v>85</v>
      </c>
      <c r="AW451" s="13" t="s">
        <v>32</v>
      </c>
      <c r="AX451" s="13" t="s">
        <v>76</v>
      </c>
      <c r="AY451" s="262" t="s">
        <v>342</v>
      </c>
    </row>
    <row r="452" s="13" customFormat="1">
      <c r="A452" s="13"/>
      <c r="B452" s="252"/>
      <c r="C452" s="253"/>
      <c r="D452" s="240" t="s">
        <v>446</v>
      </c>
      <c r="E452" s="254" t="s">
        <v>1</v>
      </c>
      <c r="F452" s="255" t="s">
        <v>5988</v>
      </c>
      <c r="G452" s="253"/>
      <c r="H452" s="256">
        <v>0.64400000000000002</v>
      </c>
      <c r="I452" s="257"/>
      <c r="J452" s="253"/>
      <c r="K452" s="253"/>
      <c r="L452" s="258"/>
      <c r="M452" s="259"/>
      <c r="N452" s="260"/>
      <c r="O452" s="260"/>
      <c r="P452" s="260"/>
      <c r="Q452" s="260"/>
      <c r="R452" s="260"/>
      <c r="S452" s="260"/>
      <c r="T452" s="261"/>
      <c r="U452" s="13"/>
      <c r="V452" s="13"/>
      <c r="W452" s="13"/>
      <c r="X452" s="13"/>
      <c r="Y452" s="13"/>
      <c r="Z452" s="13"/>
      <c r="AA452" s="13"/>
      <c r="AB452" s="13"/>
      <c r="AC452" s="13"/>
      <c r="AD452" s="13"/>
      <c r="AE452" s="13"/>
      <c r="AT452" s="262" t="s">
        <v>446</v>
      </c>
      <c r="AU452" s="262" t="s">
        <v>85</v>
      </c>
      <c r="AV452" s="13" t="s">
        <v>85</v>
      </c>
      <c r="AW452" s="13" t="s">
        <v>32</v>
      </c>
      <c r="AX452" s="13" t="s">
        <v>76</v>
      </c>
      <c r="AY452" s="262" t="s">
        <v>342</v>
      </c>
    </row>
    <row r="453" s="13" customFormat="1">
      <c r="A453" s="13"/>
      <c r="B453" s="252"/>
      <c r="C453" s="253"/>
      <c r="D453" s="240" t="s">
        <v>446</v>
      </c>
      <c r="E453" s="254" t="s">
        <v>1</v>
      </c>
      <c r="F453" s="255" t="s">
        <v>5989</v>
      </c>
      <c r="G453" s="253"/>
      <c r="H453" s="256">
        <v>1.4139999999999999</v>
      </c>
      <c r="I453" s="257"/>
      <c r="J453" s="253"/>
      <c r="K453" s="253"/>
      <c r="L453" s="258"/>
      <c r="M453" s="259"/>
      <c r="N453" s="260"/>
      <c r="O453" s="260"/>
      <c r="P453" s="260"/>
      <c r="Q453" s="260"/>
      <c r="R453" s="260"/>
      <c r="S453" s="260"/>
      <c r="T453" s="261"/>
      <c r="U453" s="13"/>
      <c r="V453" s="13"/>
      <c r="W453" s="13"/>
      <c r="X453" s="13"/>
      <c r="Y453" s="13"/>
      <c r="Z453" s="13"/>
      <c r="AA453" s="13"/>
      <c r="AB453" s="13"/>
      <c r="AC453" s="13"/>
      <c r="AD453" s="13"/>
      <c r="AE453" s="13"/>
      <c r="AT453" s="262" t="s">
        <v>446</v>
      </c>
      <c r="AU453" s="262" t="s">
        <v>85</v>
      </c>
      <c r="AV453" s="13" t="s">
        <v>85</v>
      </c>
      <c r="AW453" s="13" t="s">
        <v>32</v>
      </c>
      <c r="AX453" s="13" t="s">
        <v>76</v>
      </c>
      <c r="AY453" s="262" t="s">
        <v>342</v>
      </c>
    </row>
    <row r="454" s="13" customFormat="1">
      <c r="A454" s="13"/>
      <c r="B454" s="252"/>
      <c r="C454" s="253"/>
      <c r="D454" s="240" t="s">
        <v>446</v>
      </c>
      <c r="E454" s="254" t="s">
        <v>1</v>
      </c>
      <c r="F454" s="255" t="s">
        <v>5990</v>
      </c>
      <c r="G454" s="253"/>
      <c r="H454" s="256">
        <v>3.1920000000000002</v>
      </c>
      <c r="I454" s="257"/>
      <c r="J454" s="253"/>
      <c r="K454" s="253"/>
      <c r="L454" s="258"/>
      <c r="M454" s="259"/>
      <c r="N454" s="260"/>
      <c r="O454" s="260"/>
      <c r="P454" s="260"/>
      <c r="Q454" s="260"/>
      <c r="R454" s="260"/>
      <c r="S454" s="260"/>
      <c r="T454" s="261"/>
      <c r="U454" s="13"/>
      <c r="V454" s="13"/>
      <c r="W454" s="13"/>
      <c r="X454" s="13"/>
      <c r="Y454" s="13"/>
      <c r="Z454" s="13"/>
      <c r="AA454" s="13"/>
      <c r="AB454" s="13"/>
      <c r="AC454" s="13"/>
      <c r="AD454" s="13"/>
      <c r="AE454" s="13"/>
      <c r="AT454" s="262" t="s">
        <v>446</v>
      </c>
      <c r="AU454" s="262" t="s">
        <v>85</v>
      </c>
      <c r="AV454" s="13" t="s">
        <v>85</v>
      </c>
      <c r="AW454" s="13" t="s">
        <v>32</v>
      </c>
      <c r="AX454" s="13" t="s">
        <v>76</v>
      </c>
      <c r="AY454" s="262" t="s">
        <v>342</v>
      </c>
    </row>
    <row r="455" s="13" customFormat="1">
      <c r="A455" s="13"/>
      <c r="B455" s="252"/>
      <c r="C455" s="253"/>
      <c r="D455" s="240" t="s">
        <v>446</v>
      </c>
      <c r="E455" s="254" t="s">
        <v>1</v>
      </c>
      <c r="F455" s="255" t="s">
        <v>5991</v>
      </c>
      <c r="G455" s="253"/>
      <c r="H455" s="256">
        <v>1.0780000000000001</v>
      </c>
      <c r="I455" s="257"/>
      <c r="J455" s="253"/>
      <c r="K455" s="253"/>
      <c r="L455" s="258"/>
      <c r="M455" s="259"/>
      <c r="N455" s="260"/>
      <c r="O455" s="260"/>
      <c r="P455" s="260"/>
      <c r="Q455" s="260"/>
      <c r="R455" s="260"/>
      <c r="S455" s="260"/>
      <c r="T455" s="261"/>
      <c r="U455" s="13"/>
      <c r="V455" s="13"/>
      <c r="W455" s="13"/>
      <c r="X455" s="13"/>
      <c r="Y455" s="13"/>
      <c r="Z455" s="13"/>
      <c r="AA455" s="13"/>
      <c r="AB455" s="13"/>
      <c r="AC455" s="13"/>
      <c r="AD455" s="13"/>
      <c r="AE455" s="13"/>
      <c r="AT455" s="262" t="s">
        <v>446</v>
      </c>
      <c r="AU455" s="262" t="s">
        <v>85</v>
      </c>
      <c r="AV455" s="13" t="s">
        <v>85</v>
      </c>
      <c r="AW455" s="13" t="s">
        <v>32</v>
      </c>
      <c r="AX455" s="13" t="s">
        <v>76</v>
      </c>
      <c r="AY455" s="262" t="s">
        <v>342</v>
      </c>
    </row>
    <row r="456" s="13" customFormat="1">
      <c r="A456" s="13"/>
      <c r="B456" s="252"/>
      <c r="C456" s="253"/>
      <c r="D456" s="240" t="s">
        <v>446</v>
      </c>
      <c r="E456" s="254" t="s">
        <v>1</v>
      </c>
      <c r="F456" s="255" t="s">
        <v>5992</v>
      </c>
      <c r="G456" s="253"/>
      <c r="H456" s="256">
        <v>8.5679999999999996</v>
      </c>
      <c r="I456" s="257"/>
      <c r="J456" s="253"/>
      <c r="K456" s="253"/>
      <c r="L456" s="258"/>
      <c r="M456" s="259"/>
      <c r="N456" s="260"/>
      <c r="O456" s="260"/>
      <c r="P456" s="260"/>
      <c r="Q456" s="260"/>
      <c r="R456" s="260"/>
      <c r="S456" s="260"/>
      <c r="T456" s="261"/>
      <c r="U456" s="13"/>
      <c r="V456" s="13"/>
      <c r="W456" s="13"/>
      <c r="X456" s="13"/>
      <c r="Y456" s="13"/>
      <c r="Z456" s="13"/>
      <c r="AA456" s="13"/>
      <c r="AB456" s="13"/>
      <c r="AC456" s="13"/>
      <c r="AD456" s="13"/>
      <c r="AE456" s="13"/>
      <c r="AT456" s="262" t="s">
        <v>446</v>
      </c>
      <c r="AU456" s="262" t="s">
        <v>85</v>
      </c>
      <c r="AV456" s="13" t="s">
        <v>85</v>
      </c>
      <c r="AW456" s="13" t="s">
        <v>32</v>
      </c>
      <c r="AX456" s="13" t="s">
        <v>76</v>
      </c>
      <c r="AY456" s="262" t="s">
        <v>342</v>
      </c>
    </row>
    <row r="457" s="16" customFormat="1">
      <c r="A457" s="16"/>
      <c r="B457" s="284"/>
      <c r="C457" s="285"/>
      <c r="D457" s="240" t="s">
        <v>446</v>
      </c>
      <c r="E457" s="286" t="s">
        <v>1</v>
      </c>
      <c r="F457" s="287" t="s">
        <v>500</v>
      </c>
      <c r="G457" s="285"/>
      <c r="H457" s="288">
        <v>17.085999999999999</v>
      </c>
      <c r="I457" s="289"/>
      <c r="J457" s="285"/>
      <c r="K457" s="285"/>
      <c r="L457" s="290"/>
      <c r="M457" s="291"/>
      <c r="N457" s="292"/>
      <c r="O457" s="292"/>
      <c r="P457" s="292"/>
      <c r="Q457" s="292"/>
      <c r="R457" s="292"/>
      <c r="S457" s="292"/>
      <c r="T457" s="293"/>
      <c r="U457" s="16"/>
      <c r="V457" s="16"/>
      <c r="W457" s="16"/>
      <c r="X457" s="16"/>
      <c r="Y457" s="16"/>
      <c r="Z457" s="16"/>
      <c r="AA457" s="16"/>
      <c r="AB457" s="16"/>
      <c r="AC457" s="16"/>
      <c r="AD457" s="16"/>
      <c r="AE457" s="16"/>
      <c r="AT457" s="294" t="s">
        <v>446</v>
      </c>
      <c r="AU457" s="294" t="s">
        <v>85</v>
      </c>
      <c r="AV457" s="16" t="s">
        <v>360</v>
      </c>
      <c r="AW457" s="16" t="s">
        <v>32</v>
      </c>
      <c r="AX457" s="16" t="s">
        <v>83</v>
      </c>
      <c r="AY457" s="294" t="s">
        <v>342</v>
      </c>
    </row>
    <row r="458" s="12" customFormat="1" ht="22.8" customHeight="1">
      <c r="A458" s="12"/>
      <c r="B458" s="213"/>
      <c r="C458" s="214"/>
      <c r="D458" s="215" t="s">
        <v>75</v>
      </c>
      <c r="E458" s="246" t="s">
        <v>341</v>
      </c>
      <c r="F458" s="246" t="s">
        <v>676</v>
      </c>
      <c r="G458" s="214"/>
      <c r="H458" s="214"/>
      <c r="I458" s="217"/>
      <c r="J458" s="247">
        <f>BK458</f>
        <v>0</v>
      </c>
      <c r="K458" s="214"/>
      <c r="L458" s="219"/>
      <c r="M458" s="220"/>
      <c r="N458" s="221"/>
      <c r="O458" s="221"/>
      <c r="P458" s="222">
        <f>SUM(P459:P526)</f>
        <v>0</v>
      </c>
      <c r="Q458" s="221"/>
      <c r="R458" s="222">
        <f>SUM(R459:R526)</f>
        <v>3.9256274800000002</v>
      </c>
      <c r="S458" s="221"/>
      <c r="T458" s="223">
        <f>SUM(T459:T526)</f>
        <v>0</v>
      </c>
      <c r="U458" s="12"/>
      <c r="V458" s="12"/>
      <c r="W458" s="12"/>
      <c r="X458" s="12"/>
      <c r="Y458" s="12"/>
      <c r="Z458" s="12"/>
      <c r="AA458" s="12"/>
      <c r="AB458" s="12"/>
      <c r="AC458" s="12"/>
      <c r="AD458" s="12"/>
      <c r="AE458" s="12"/>
      <c r="AR458" s="224" t="s">
        <v>83</v>
      </c>
      <c r="AT458" s="225" t="s">
        <v>75</v>
      </c>
      <c r="AU458" s="225" t="s">
        <v>83</v>
      </c>
      <c r="AY458" s="224" t="s">
        <v>342</v>
      </c>
      <c r="BK458" s="226">
        <f>SUM(BK459:BK526)</f>
        <v>0</v>
      </c>
    </row>
    <row r="459" s="2" customFormat="1" ht="16.5" customHeight="1">
      <c r="A459" s="39"/>
      <c r="B459" s="40"/>
      <c r="C459" s="227" t="s">
        <v>749</v>
      </c>
      <c r="D459" s="227" t="s">
        <v>343</v>
      </c>
      <c r="E459" s="228" t="s">
        <v>5993</v>
      </c>
      <c r="F459" s="229" t="s">
        <v>5994</v>
      </c>
      <c r="G459" s="230" t="s">
        <v>473</v>
      </c>
      <c r="H459" s="231">
        <v>680.33199999999999</v>
      </c>
      <c r="I459" s="232"/>
      <c r="J459" s="233">
        <f>ROUND(I459*H459,2)</f>
        <v>0</v>
      </c>
      <c r="K459" s="229" t="s">
        <v>443</v>
      </c>
      <c r="L459" s="45"/>
      <c r="M459" s="234" t="s">
        <v>1</v>
      </c>
      <c r="N459" s="235" t="s">
        <v>41</v>
      </c>
      <c r="O459" s="92"/>
      <c r="P459" s="236">
        <f>O459*H459</f>
        <v>0</v>
      </c>
      <c r="Q459" s="236">
        <v>0</v>
      </c>
      <c r="R459" s="236">
        <f>Q459*H459</f>
        <v>0</v>
      </c>
      <c r="S459" s="236">
        <v>0</v>
      </c>
      <c r="T459" s="237">
        <f>S459*H459</f>
        <v>0</v>
      </c>
      <c r="U459" s="39"/>
      <c r="V459" s="39"/>
      <c r="W459" s="39"/>
      <c r="X459" s="39"/>
      <c r="Y459" s="39"/>
      <c r="Z459" s="39"/>
      <c r="AA459" s="39"/>
      <c r="AB459" s="39"/>
      <c r="AC459" s="39"/>
      <c r="AD459" s="39"/>
      <c r="AE459" s="39"/>
      <c r="AR459" s="238" t="s">
        <v>360</v>
      </c>
      <c r="AT459" s="238" t="s">
        <v>343</v>
      </c>
      <c r="AU459" s="238" t="s">
        <v>85</v>
      </c>
      <c r="AY459" s="18" t="s">
        <v>342</v>
      </c>
      <c r="BE459" s="239">
        <f>IF(N459="základní",J459,0)</f>
        <v>0</v>
      </c>
      <c r="BF459" s="239">
        <f>IF(N459="snížená",J459,0)</f>
        <v>0</v>
      </c>
      <c r="BG459" s="239">
        <f>IF(N459="zákl. přenesená",J459,0)</f>
        <v>0</v>
      </c>
      <c r="BH459" s="239">
        <f>IF(N459="sníž. přenesená",J459,0)</f>
        <v>0</v>
      </c>
      <c r="BI459" s="239">
        <f>IF(N459="nulová",J459,0)</f>
        <v>0</v>
      </c>
      <c r="BJ459" s="18" t="s">
        <v>83</v>
      </c>
      <c r="BK459" s="239">
        <f>ROUND(I459*H459,2)</f>
        <v>0</v>
      </c>
      <c r="BL459" s="18" t="s">
        <v>360</v>
      </c>
      <c r="BM459" s="238" t="s">
        <v>5995</v>
      </c>
    </row>
    <row r="460" s="2" customFormat="1">
      <c r="A460" s="39"/>
      <c r="B460" s="40"/>
      <c r="C460" s="41"/>
      <c r="D460" s="240" t="s">
        <v>349</v>
      </c>
      <c r="E460" s="41"/>
      <c r="F460" s="241" t="s">
        <v>5996</v>
      </c>
      <c r="G460" s="41"/>
      <c r="H460" s="41"/>
      <c r="I460" s="242"/>
      <c r="J460" s="41"/>
      <c r="K460" s="41"/>
      <c r="L460" s="45"/>
      <c r="M460" s="243"/>
      <c r="N460" s="244"/>
      <c r="O460" s="92"/>
      <c r="P460" s="92"/>
      <c r="Q460" s="92"/>
      <c r="R460" s="92"/>
      <c r="S460" s="92"/>
      <c r="T460" s="93"/>
      <c r="U460" s="39"/>
      <c r="V460" s="39"/>
      <c r="W460" s="39"/>
      <c r="X460" s="39"/>
      <c r="Y460" s="39"/>
      <c r="Z460" s="39"/>
      <c r="AA460" s="39"/>
      <c r="AB460" s="39"/>
      <c r="AC460" s="39"/>
      <c r="AD460" s="39"/>
      <c r="AE460" s="39"/>
      <c r="AT460" s="18" t="s">
        <v>349</v>
      </c>
      <c r="AU460" s="18" t="s">
        <v>85</v>
      </c>
    </row>
    <row r="461" s="14" customFormat="1">
      <c r="A461" s="14"/>
      <c r="B461" s="263"/>
      <c r="C461" s="264"/>
      <c r="D461" s="240" t="s">
        <v>446</v>
      </c>
      <c r="E461" s="265" t="s">
        <v>1</v>
      </c>
      <c r="F461" s="266" t="s">
        <v>5997</v>
      </c>
      <c r="G461" s="264"/>
      <c r="H461" s="265" t="s">
        <v>1</v>
      </c>
      <c r="I461" s="267"/>
      <c r="J461" s="264"/>
      <c r="K461" s="264"/>
      <c r="L461" s="268"/>
      <c r="M461" s="269"/>
      <c r="N461" s="270"/>
      <c r="O461" s="270"/>
      <c r="P461" s="270"/>
      <c r="Q461" s="270"/>
      <c r="R461" s="270"/>
      <c r="S461" s="270"/>
      <c r="T461" s="271"/>
      <c r="U461" s="14"/>
      <c r="V461" s="14"/>
      <c r="W461" s="14"/>
      <c r="X461" s="14"/>
      <c r="Y461" s="14"/>
      <c r="Z461" s="14"/>
      <c r="AA461" s="14"/>
      <c r="AB461" s="14"/>
      <c r="AC461" s="14"/>
      <c r="AD461" s="14"/>
      <c r="AE461" s="14"/>
      <c r="AT461" s="272" t="s">
        <v>446</v>
      </c>
      <c r="AU461" s="272" t="s">
        <v>85</v>
      </c>
      <c r="AV461" s="14" t="s">
        <v>83</v>
      </c>
      <c r="AW461" s="14" t="s">
        <v>32</v>
      </c>
      <c r="AX461" s="14" t="s">
        <v>76</v>
      </c>
      <c r="AY461" s="272" t="s">
        <v>342</v>
      </c>
    </row>
    <row r="462" s="14" customFormat="1">
      <c r="A462" s="14"/>
      <c r="B462" s="263"/>
      <c r="C462" s="264"/>
      <c r="D462" s="240" t="s">
        <v>446</v>
      </c>
      <c r="E462" s="265" t="s">
        <v>1</v>
      </c>
      <c r="F462" s="266" t="s">
        <v>5787</v>
      </c>
      <c r="G462" s="264"/>
      <c r="H462" s="265" t="s">
        <v>1</v>
      </c>
      <c r="I462" s="267"/>
      <c r="J462" s="264"/>
      <c r="K462" s="264"/>
      <c r="L462" s="268"/>
      <c r="M462" s="269"/>
      <c r="N462" s="270"/>
      <c r="O462" s="270"/>
      <c r="P462" s="270"/>
      <c r="Q462" s="270"/>
      <c r="R462" s="270"/>
      <c r="S462" s="270"/>
      <c r="T462" s="271"/>
      <c r="U462" s="14"/>
      <c r="V462" s="14"/>
      <c r="W462" s="14"/>
      <c r="X462" s="14"/>
      <c r="Y462" s="14"/>
      <c r="Z462" s="14"/>
      <c r="AA462" s="14"/>
      <c r="AB462" s="14"/>
      <c r="AC462" s="14"/>
      <c r="AD462" s="14"/>
      <c r="AE462" s="14"/>
      <c r="AT462" s="272" t="s">
        <v>446</v>
      </c>
      <c r="AU462" s="272" t="s">
        <v>85</v>
      </c>
      <c r="AV462" s="14" t="s">
        <v>83</v>
      </c>
      <c r="AW462" s="14" t="s">
        <v>32</v>
      </c>
      <c r="AX462" s="14" t="s">
        <v>76</v>
      </c>
      <c r="AY462" s="272" t="s">
        <v>342</v>
      </c>
    </row>
    <row r="463" s="13" customFormat="1">
      <c r="A463" s="13"/>
      <c r="B463" s="252"/>
      <c r="C463" s="253"/>
      <c r="D463" s="240" t="s">
        <v>446</v>
      </c>
      <c r="E463" s="254" t="s">
        <v>1</v>
      </c>
      <c r="F463" s="255" t="s">
        <v>5788</v>
      </c>
      <c r="G463" s="253"/>
      <c r="H463" s="256">
        <v>4.8300000000000001</v>
      </c>
      <c r="I463" s="257"/>
      <c r="J463" s="253"/>
      <c r="K463" s="253"/>
      <c r="L463" s="258"/>
      <c r="M463" s="259"/>
      <c r="N463" s="260"/>
      <c r="O463" s="260"/>
      <c r="P463" s="260"/>
      <c r="Q463" s="260"/>
      <c r="R463" s="260"/>
      <c r="S463" s="260"/>
      <c r="T463" s="261"/>
      <c r="U463" s="13"/>
      <c r="V463" s="13"/>
      <c r="W463" s="13"/>
      <c r="X463" s="13"/>
      <c r="Y463" s="13"/>
      <c r="Z463" s="13"/>
      <c r="AA463" s="13"/>
      <c r="AB463" s="13"/>
      <c r="AC463" s="13"/>
      <c r="AD463" s="13"/>
      <c r="AE463" s="13"/>
      <c r="AT463" s="262" t="s">
        <v>446</v>
      </c>
      <c r="AU463" s="262" t="s">
        <v>85</v>
      </c>
      <c r="AV463" s="13" t="s">
        <v>85</v>
      </c>
      <c r="AW463" s="13" t="s">
        <v>32</v>
      </c>
      <c r="AX463" s="13" t="s">
        <v>76</v>
      </c>
      <c r="AY463" s="262" t="s">
        <v>342</v>
      </c>
    </row>
    <row r="464" s="14" customFormat="1">
      <c r="A464" s="14"/>
      <c r="B464" s="263"/>
      <c r="C464" s="264"/>
      <c r="D464" s="240" t="s">
        <v>446</v>
      </c>
      <c r="E464" s="265" t="s">
        <v>1</v>
      </c>
      <c r="F464" s="266" t="s">
        <v>5779</v>
      </c>
      <c r="G464" s="264"/>
      <c r="H464" s="265" t="s">
        <v>1</v>
      </c>
      <c r="I464" s="267"/>
      <c r="J464" s="264"/>
      <c r="K464" s="264"/>
      <c r="L464" s="268"/>
      <c r="M464" s="269"/>
      <c r="N464" s="270"/>
      <c r="O464" s="270"/>
      <c r="P464" s="270"/>
      <c r="Q464" s="270"/>
      <c r="R464" s="270"/>
      <c r="S464" s="270"/>
      <c r="T464" s="271"/>
      <c r="U464" s="14"/>
      <c r="V464" s="14"/>
      <c r="W464" s="14"/>
      <c r="X464" s="14"/>
      <c r="Y464" s="14"/>
      <c r="Z464" s="14"/>
      <c r="AA464" s="14"/>
      <c r="AB464" s="14"/>
      <c r="AC464" s="14"/>
      <c r="AD464" s="14"/>
      <c r="AE464" s="14"/>
      <c r="AT464" s="272" t="s">
        <v>446</v>
      </c>
      <c r="AU464" s="272" t="s">
        <v>85</v>
      </c>
      <c r="AV464" s="14" t="s">
        <v>83</v>
      </c>
      <c r="AW464" s="14" t="s">
        <v>32</v>
      </c>
      <c r="AX464" s="14" t="s">
        <v>76</v>
      </c>
      <c r="AY464" s="272" t="s">
        <v>342</v>
      </c>
    </row>
    <row r="465" s="13" customFormat="1">
      <c r="A465" s="13"/>
      <c r="B465" s="252"/>
      <c r="C465" s="253"/>
      <c r="D465" s="240" t="s">
        <v>446</v>
      </c>
      <c r="E465" s="254" t="s">
        <v>1</v>
      </c>
      <c r="F465" s="255" t="s">
        <v>5789</v>
      </c>
      <c r="G465" s="253"/>
      <c r="H465" s="256">
        <v>510.62200000000001</v>
      </c>
      <c r="I465" s="257"/>
      <c r="J465" s="253"/>
      <c r="K465" s="253"/>
      <c r="L465" s="258"/>
      <c r="M465" s="259"/>
      <c r="N465" s="260"/>
      <c r="O465" s="260"/>
      <c r="P465" s="260"/>
      <c r="Q465" s="260"/>
      <c r="R465" s="260"/>
      <c r="S465" s="260"/>
      <c r="T465" s="261"/>
      <c r="U465" s="13"/>
      <c r="V465" s="13"/>
      <c r="W465" s="13"/>
      <c r="X465" s="13"/>
      <c r="Y465" s="13"/>
      <c r="Z465" s="13"/>
      <c r="AA465" s="13"/>
      <c r="AB465" s="13"/>
      <c r="AC465" s="13"/>
      <c r="AD465" s="13"/>
      <c r="AE465" s="13"/>
      <c r="AT465" s="262" t="s">
        <v>446</v>
      </c>
      <c r="AU465" s="262" t="s">
        <v>85</v>
      </c>
      <c r="AV465" s="13" t="s">
        <v>85</v>
      </c>
      <c r="AW465" s="13" t="s">
        <v>32</v>
      </c>
      <c r="AX465" s="13" t="s">
        <v>76</v>
      </c>
      <c r="AY465" s="262" t="s">
        <v>342</v>
      </c>
    </row>
    <row r="466" s="14" customFormat="1">
      <c r="A466" s="14"/>
      <c r="B466" s="263"/>
      <c r="C466" s="264"/>
      <c r="D466" s="240" t="s">
        <v>446</v>
      </c>
      <c r="E466" s="265" t="s">
        <v>1</v>
      </c>
      <c r="F466" s="266" t="s">
        <v>2896</v>
      </c>
      <c r="G466" s="264"/>
      <c r="H466" s="265" t="s">
        <v>1</v>
      </c>
      <c r="I466" s="267"/>
      <c r="J466" s="264"/>
      <c r="K466" s="264"/>
      <c r="L466" s="268"/>
      <c r="M466" s="269"/>
      <c r="N466" s="270"/>
      <c r="O466" s="270"/>
      <c r="P466" s="270"/>
      <c r="Q466" s="270"/>
      <c r="R466" s="270"/>
      <c r="S466" s="270"/>
      <c r="T466" s="271"/>
      <c r="U466" s="14"/>
      <c r="V466" s="14"/>
      <c r="W466" s="14"/>
      <c r="X466" s="14"/>
      <c r="Y466" s="14"/>
      <c r="Z466" s="14"/>
      <c r="AA466" s="14"/>
      <c r="AB466" s="14"/>
      <c r="AC466" s="14"/>
      <c r="AD466" s="14"/>
      <c r="AE466" s="14"/>
      <c r="AT466" s="272" t="s">
        <v>446</v>
      </c>
      <c r="AU466" s="272" t="s">
        <v>85</v>
      </c>
      <c r="AV466" s="14" t="s">
        <v>83</v>
      </c>
      <c r="AW466" s="14" t="s">
        <v>32</v>
      </c>
      <c r="AX466" s="14" t="s">
        <v>76</v>
      </c>
      <c r="AY466" s="272" t="s">
        <v>342</v>
      </c>
    </row>
    <row r="467" s="13" customFormat="1">
      <c r="A467" s="13"/>
      <c r="B467" s="252"/>
      <c r="C467" s="253"/>
      <c r="D467" s="240" t="s">
        <v>446</v>
      </c>
      <c r="E467" s="254" t="s">
        <v>1</v>
      </c>
      <c r="F467" s="255" t="s">
        <v>5790</v>
      </c>
      <c r="G467" s="253"/>
      <c r="H467" s="256">
        <v>164.88</v>
      </c>
      <c r="I467" s="257"/>
      <c r="J467" s="253"/>
      <c r="K467" s="253"/>
      <c r="L467" s="258"/>
      <c r="M467" s="259"/>
      <c r="N467" s="260"/>
      <c r="O467" s="260"/>
      <c r="P467" s="260"/>
      <c r="Q467" s="260"/>
      <c r="R467" s="260"/>
      <c r="S467" s="260"/>
      <c r="T467" s="261"/>
      <c r="U467" s="13"/>
      <c r="V467" s="13"/>
      <c r="W467" s="13"/>
      <c r="X467" s="13"/>
      <c r="Y467" s="13"/>
      <c r="Z467" s="13"/>
      <c r="AA467" s="13"/>
      <c r="AB467" s="13"/>
      <c r="AC467" s="13"/>
      <c r="AD467" s="13"/>
      <c r="AE467" s="13"/>
      <c r="AT467" s="262" t="s">
        <v>446</v>
      </c>
      <c r="AU467" s="262" t="s">
        <v>85</v>
      </c>
      <c r="AV467" s="13" t="s">
        <v>85</v>
      </c>
      <c r="AW467" s="13" t="s">
        <v>32</v>
      </c>
      <c r="AX467" s="13" t="s">
        <v>76</v>
      </c>
      <c r="AY467" s="262" t="s">
        <v>342</v>
      </c>
    </row>
    <row r="468" s="16" customFormat="1">
      <c r="A468" s="16"/>
      <c r="B468" s="284"/>
      <c r="C468" s="285"/>
      <c r="D468" s="240" t="s">
        <v>446</v>
      </c>
      <c r="E468" s="286" t="s">
        <v>1</v>
      </c>
      <c r="F468" s="287" t="s">
        <v>500</v>
      </c>
      <c r="G468" s="285"/>
      <c r="H468" s="288">
        <v>680.33199999999999</v>
      </c>
      <c r="I468" s="289"/>
      <c r="J468" s="285"/>
      <c r="K468" s="285"/>
      <c r="L468" s="290"/>
      <c r="M468" s="291"/>
      <c r="N468" s="292"/>
      <c r="O468" s="292"/>
      <c r="P468" s="292"/>
      <c r="Q468" s="292"/>
      <c r="R468" s="292"/>
      <c r="S468" s="292"/>
      <c r="T468" s="293"/>
      <c r="U468" s="16"/>
      <c r="V468" s="16"/>
      <c r="W468" s="16"/>
      <c r="X468" s="16"/>
      <c r="Y468" s="16"/>
      <c r="Z468" s="16"/>
      <c r="AA468" s="16"/>
      <c r="AB468" s="16"/>
      <c r="AC468" s="16"/>
      <c r="AD468" s="16"/>
      <c r="AE468" s="16"/>
      <c r="AT468" s="294" t="s">
        <v>446</v>
      </c>
      <c r="AU468" s="294" t="s">
        <v>85</v>
      </c>
      <c r="AV468" s="16" t="s">
        <v>360</v>
      </c>
      <c r="AW468" s="16" t="s">
        <v>32</v>
      </c>
      <c r="AX468" s="16" t="s">
        <v>83</v>
      </c>
      <c r="AY468" s="294" t="s">
        <v>342</v>
      </c>
    </row>
    <row r="469" s="2" customFormat="1" ht="16.5" customHeight="1">
      <c r="A469" s="39"/>
      <c r="B469" s="40"/>
      <c r="C469" s="227" t="s">
        <v>755</v>
      </c>
      <c r="D469" s="227" t="s">
        <v>343</v>
      </c>
      <c r="E469" s="228" t="s">
        <v>1157</v>
      </c>
      <c r="F469" s="229" t="s">
        <v>1158</v>
      </c>
      <c r="G469" s="230" t="s">
        <v>473</v>
      </c>
      <c r="H469" s="231">
        <v>15.214</v>
      </c>
      <c r="I469" s="232"/>
      <c r="J469" s="233">
        <f>ROUND(I469*H469,2)</f>
        <v>0</v>
      </c>
      <c r="K469" s="229" t="s">
        <v>443</v>
      </c>
      <c r="L469" s="45"/>
      <c r="M469" s="234" t="s">
        <v>1</v>
      </c>
      <c r="N469" s="235" t="s">
        <v>41</v>
      </c>
      <c r="O469" s="92"/>
      <c r="P469" s="236">
        <f>O469*H469</f>
        <v>0</v>
      </c>
      <c r="Q469" s="236">
        <v>0</v>
      </c>
      <c r="R469" s="236">
        <f>Q469*H469</f>
        <v>0</v>
      </c>
      <c r="S469" s="236">
        <v>0</v>
      </c>
      <c r="T469" s="237">
        <f>S469*H469</f>
        <v>0</v>
      </c>
      <c r="U469" s="39"/>
      <c r="V469" s="39"/>
      <c r="W469" s="39"/>
      <c r="X469" s="39"/>
      <c r="Y469" s="39"/>
      <c r="Z469" s="39"/>
      <c r="AA469" s="39"/>
      <c r="AB469" s="39"/>
      <c r="AC469" s="39"/>
      <c r="AD469" s="39"/>
      <c r="AE469" s="39"/>
      <c r="AR469" s="238" t="s">
        <v>360</v>
      </c>
      <c r="AT469" s="238" t="s">
        <v>343</v>
      </c>
      <c r="AU469" s="238" t="s">
        <v>85</v>
      </c>
      <c r="AY469" s="18" t="s">
        <v>342</v>
      </c>
      <c r="BE469" s="239">
        <f>IF(N469="základní",J469,0)</f>
        <v>0</v>
      </c>
      <c r="BF469" s="239">
        <f>IF(N469="snížená",J469,0)</f>
        <v>0</v>
      </c>
      <c r="BG469" s="239">
        <f>IF(N469="zákl. přenesená",J469,0)</f>
        <v>0</v>
      </c>
      <c r="BH469" s="239">
        <f>IF(N469="sníž. přenesená",J469,0)</f>
        <v>0</v>
      </c>
      <c r="BI469" s="239">
        <f>IF(N469="nulová",J469,0)</f>
        <v>0</v>
      </c>
      <c r="BJ469" s="18" t="s">
        <v>83</v>
      </c>
      <c r="BK469" s="239">
        <f>ROUND(I469*H469,2)</f>
        <v>0</v>
      </c>
      <c r="BL469" s="18" t="s">
        <v>360</v>
      </c>
      <c r="BM469" s="238" t="s">
        <v>5998</v>
      </c>
    </row>
    <row r="470" s="2" customFormat="1">
      <c r="A470" s="39"/>
      <c r="B470" s="40"/>
      <c r="C470" s="41"/>
      <c r="D470" s="240" t="s">
        <v>349</v>
      </c>
      <c r="E470" s="41"/>
      <c r="F470" s="241" t="s">
        <v>1160</v>
      </c>
      <c r="G470" s="41"/>
      <c r="H470" s="41"/>
      <c r="I470" s="242"/>
      <c r="J470" s="41"/>
      <c r="K470" s="41"/>
      <c r="L470" s="45"/>
      <c r="M470" s="243"/>
      <c r="N470" s="244"/>
      <c r="O470" s="92"/>
      <c r="P470" s="92"/>
      <c r="Q470" s="92"/>
      <c r="R470" s="92"/>
      <c r="S470" s="92"/>
      <c r="T470" s="93"/>
      <c r="U470" s="39"/>
      <c r="V470" s="39"/>
      <c r="W470" s="39"/>
      <c r="X470" s="39"/>
      <c r="Y470" s="39"/>
      <c r="Z470" s="39"/>
      <c r="AA470" s="39"/>
      <c r="AB470" s="39"/>
      <c r="AC470" s="39"/>
      <c r="AD470" s="39"/>
      <c r="AE470" s="39"/>
      <c r="AT470" s="18" t="s">
        <v>349</v>
      </c>
      <c r="AU470" s="18" t="s">
        <v>85</v>
      </c>
    </row>
    <row r="471" s="13" customFormat="1">
      <c r="A471" s="13"/>
      <c r="B471" s="252"/>
      <c r="C471" s="253"/>
      <c r="D471" s="240" t="s">
        <v>446</v>
      </c>
      <c r="E471" s="254" t="s">
        <v>1</v>
      </c>
      <c r="F471" s="255" t="s">
        <v>5968</v>
      </c>
      <c r="G471" s="253"/>
      <c r="H471" s="256">
        <v>15.214</v>
      </c>
      <c r="I471" s="257"/>
      <c r="J471" s="253"/>
      <c r="K471" s="253"/>
      <c r="L471" s="258"/>
      <c r="M471" s="259"/>
      <c r="N471" s="260"/>
      <c r="O471" s="260"/>
      <c r="P471" s="260"/>
      <c r="Q471" s="260"/>
      <c r="R471" s="260"/>
      <c r="S471" s="260"/>
      <c r="T471" s="261"/>
      <c r="U471" s="13"/>
      <c r="V471" s="13"/>
      <c r="W471" s="13"/>
      <c r="X471" s="13"/>
      <c r="Y471" s="13"/>
      <c r="Z471" s="13"/>
      <c r="AA471" s="13"/>
      <c r="AB471" s="13"/>
      <c r="AC471" s="13"/>
      <c r="AD471" s="13"/>
      <c r="AE471" s="13"/>
      <c r="AT471" s="262" t="s">
        <v>446</v>
      </c>
      <c r="AU471" s="262" t="s">
        <v>85</v>
      </c>
      <c r="AV471" s="13" t="s">
        <v>85</v>
      </c>
      <c r="AW471" s="13" t="s">
        <v>32</v>
      </c>
      <c r="AX471" s="13" t="s">
        <v>83</v>
      </c>
      <c r="AY471" s="262" t="s">
        <v>342</v>
      </c>
    </row>
    <row r="472" s="2" customFormat="1" ht="16.5" customHeight="1">
      <c r="A472" s="39"/>
      <c r="B472" s="40"/>
      <c r="C472" s="227" t="s">
        <v>760</v>
      </c>
      <c r="D472" s="227" t="s">
        <v>343</v>
      </c>
      <c r="E472" s="228" t="s">
        <v>5999</v>
      </c>
      <c r="F472" s="229" t="s">
        <v>6000</v>
      </c>
      <c r="G472" s="230" t="s">
        <v>473</v>
      </c>
      <c r="H472" s="231">
        <v>4.7800000000000002</v>
      </c>
      <c r="I472" s="232"/>
      <c r="J472" s="233">
        <f>ROUND(I472*H472,2)</f>
        <v>0</v>
      </c>
      <c r="K472" s="229" t="s">
        <v>443</v>
      </c>
      <c r="L472" s="45"/>
      <c r="M472" s="234" t="s">
        <v>1</v>
      </c>
      <c r="N472" s="235" t="s">
        <v>41</v>
      </c>
      <c r="O472" s="92"/>
      <c r="P472" s="236">
        <f>O472*H472</f>
        <v>0</v>
      </c>
      <c r="Q472" s="236">
        <v>0</v>
      </c>
      <c r="R472" s="236">
        <f>Q472*H472</f>
        <v>0</v>
      </c>
      <c r="S472" s="236">
        <v>0</v>
      </c>
      <c r="T472" s="237">
        <f>S472*H472</f>
        <v>0</v>
      </c>
      <c r="U472" s="39"/>
      <c r="V472" s="39"/>
      <c r="W472" s="39"/>
      <c r="X472" s="39"/>
      <c r="Y472" s="39"/>
      <c r="Z472" s="39"/>
      <c r="AA472" s="39"/>
      <c r="AB472" s="39"/>
      <c r="AC472" s="39"/>
      <c r="AD472" s="39"/>
      <c r="AE472" s="39"/>
      <c r="AR472" s="238" t="s">
        <v>360</v>
      </c>
      <c r="AT472" s="238" t="s">
        <v>343</v>
      </c>
      <c r="AU472" s="238" t="s">
        <v>85</v>
      </c>
      <c r="AY472" s="18" t="s">
        <v>342</v>
      </c>
      <c r="BE472" s="239">
        <f>IF(N472="základní",J472,0)</f>
        <v>0</v>
      </c>
      <c r="BF472" s="239">
        <f>IF(N472="snížená",J472,0)</f>
        <v>0</v>
      </c>
      <c r="BG472" s="239">
        <f>IF(N472="zákl. přenesená",J472,0)</f>
        <v>0</v>
      </c>
      <c r="BH472" s="239">
        <f>IF(N472="sníž. přenesená",J472,0)</f>
        <v>0</v>
      </c>
      <c r="BI472" s="239">
        <f>IF(N472="nulová",J472,0)</f>
        <v>0</v>
      </c>
      <c r="BJ472" s="18" t="s">
        <v>83</v>
      </c>
      <c r="BK472" s="239">
        <f>ROUND(I472*H472,2)</f>
        <v>0</v>
      </c>
      <c r="BL472" s="18" t="s">
        <v>360</v>
      </c>
      <c r="BM472" s="238" t="s">
        <v>6001</v>
      </c>
    </row>
    <row r="473" s="2" customFormat="1">
      <c r="A473" s="39"/>
      <c r="B473" s="40"/>
      <c r="C473" s="41"/>
      <c r="D473" s="240" t="s">
        <v>349</v>
      </c>
      <c r="E473" s="41"/>
      <c r="F473" s="241" t="s">
        <v>6002</v>
      </c>
      <c r="G473" s="41"/>
      <c r="H473" s="41"/>
      <c r="I473" s="242"/>
      <c r="J473" s="41"/>
      <c r="K473" s="41"/>
      <c r="L473" s="45"/>
      <c r="M473" s="243"/>
      <c r="N473" s="244"/>
      <c r="O473" s="92"/>
      <c r="P473" s="92"/>
      <c r="Q473" s="92"/>
      <c r="R473" s="92"/>
      <c r="S473" s="92"/>
      <c r="T473" s="93"/>
      <c r="U473" s="39"/>
      <c r="V473" s="39"/>
      <c r="W473" s="39"/>
      <c r="X473" s="39"/>
      <c r="Y473" s="39"/>
      <c r="Z473" s="39"/>
      <c r="AA473" s="39"/>
      <c r="AB473" s="39"/>
      <c r="AC473" s="39"/>
      <c r="AD473" s="39"/>
      <c r="AE473" s="39"/>
      <c r="AT473" s="18" t="s">
        <v>349</v>
      </c>
      <c r="AU473" s="18" t="s">
        <v>85</v>
      </c>
    </row>
    <row r="474" s="13" customFormat="1">
      <c r="A474" s="13"/>
      <c r="B474" s="252"/>
      <c r="C474" s="253"/>
      <c r="D474" s="240" t="s">
        <v>446</v>
      </c>
      <c r="E474" s="254" t="s">
        <v>1</v>
      </c>
      <c r="F474" s="255" t="s">
        <v>5971</v>
      </c>
      <c r="G474" s="253"/>
      <c r="H474" s="256">
        <v>4.7800000000000002</v>
      </c>
      <c r="I474" s="257"/>
      <c r="J474" s="253"/>
      <c r="K474" s="253"/>
      <c r="L474" s="258"/>
      <c r="M474" s="259"/>
      <c r="N474" s="260"/>
      <c r="O474" s="260"/>
      <c r="P474" s="260"/>
      <c r="Q474" s="260"/>
      <c r="R474" s="260"/>
      <c r="S474" s="260"/>
      <c r="T474" s="261"/>
      <c r="U474" s="13"/>
      <c r="V474" s="13"/>
      <c r="W474" s="13"/>
      <c r="X474" s="13"/>
      <c r="Y474" s="13"/>
      <c r="Z474" s="13"/>
      <c r="AA474" s="13"/>
      <c r="AB474" s="13"/>
      <c r="AC474" s="13"/>
      <c r="AD474" s="13"/>
      <c r="AE474" s="13"/>
      <c r="AT474" s="262" t="s">
        <v>446</v>
      </c>
      <c r="AU474" s="262" t="s">
        <v>85</v>
      </c>
      <c r="AV474" s="13" t="s">
        <v>85</v>
      </c>
      <c r="AW474" s="13" t="s">
        <v>32</v>
      </c>
      <c r="AX474" s="13" t="s">
        <v>83</v>
      </c>
      <c r="AY474" s="262" t="s">
        <v>342</v>
      </c>
    </row>
    <row r="475" s="2" customFormat="1" ht="16.5" customHeight="1">
      <c r="A475" s="39"/>
      <c r="B475" s="40"/>
      <c r="C475" s="227" t="s">
        <v>766</v>
      </c>
      <c r="D475" s="227" t="s">
        <v>343</v>
      </c>
      <c r="E475" s="228" t="s">
        <v>6003</v>
      </c>
      <c r="F475" s="229" t="s">
        <v>6004</v>
      </c>
      <c r="G475" s="230" t="s">
        <v>473</v>
      </c>
      <c r="H475" s="231">
        <v>680.33199999999999</v>
      </c>
      <c r="I475" s="232"/>
      <c r="J475" s="233">
        <f>ROUND(I475*H475,2)</f>
        <v>0</v>
      </c>
      <c r="K475" s="229" t="s">
        <v>443</v>
      </c>
      <c r="L475" s="45"/>
      <c r="M475" s="234" t="s">
        <v>1</v>
      </c>
      <c r="N475" s="235" t="s">
        <v>41</v>
      </c>
      <c r="O475" s="92"/>
      <c r="P475" s="236">
        <f>O475*H475</f>
        <v>0</v>
      </c>
      <c r="Q475" s="236">
        <v>0</v>
      </c>
      <c r="R475" s="236">
        <f>Q475*H475</f>
        <v>0</v>
      </c>
      <c r="S475" s="236">
        <v>0</v>
      </c>
      <c r="T475" s="237">
        <f>S475*H475</f>
        <v>0</v>
      </c>
      <c r="U475" s="39"/>
      <c r="V475" s="39"/>
      <c r="W475" s="39"/>
      <c r="X475" s="39"/>
      <c r="Y475" s="39"/>
      <c r="Z475" s="39"/>
      <c r="AA475" s="39"/>
      <c r="AB475" s="39"/>
      <c r="AC475" s="39"/>
      <c r="AD475" s="39"/>
      <c r="AE475" s="39"/>
      <c r="AR475" s="238" t="s">
        <v>360</v>
      </c>
      <c r="AT475" s="238" t="s">
        <v>343</v>
      </c>
      <c r="AU475" s="238" t="s">
        <v>85</v>
      </c>
      <c r="AY475" s="18" t="s">
        <v>342</v>
      </c>
      <c r="BE475" s="239">
        <f>IF(N475="základní",J475,0)</f>
        <v>0</v>
      </c>
      <c r="BF475" s="239">
        <f>IF(N475="snížená",J475,0)</f>
        <v>0</v>
      </c>
      <c r="BG475" s="239">
        <f>IF(N475="zákl. přenesená",J475,0)</f>
        <v>0</v>
      </c>
      <c r="BH475" s="239">
        <f>IF(N475="sníž. přenesená",J475,0)</f>
        <v>0</v>
      </c>
      <c r="BI475" s="239">
        <f>IF(N475="nulová",J475,0)</f>
        <v>0</v>
      </c>
      <c r="BJ475" s="18" t="s">
        <v>83</v>
      </c>
      <c r="BK475" s="239">
        <f>ROUND(I475*H475,2)</f>
        <v>0</v>
      </c>
      <c r="BL475" s="18" t="s">
        <v>360</v>
      </c>
      <c r="BM475" s="238" t="s">
        <v>6005</v>
      </c>
    </row>
    <row r="476" s="2" customFormat="1">
      <c r="A476" s="39"/>
      <c r="B476" s="40"/>
      <c r="C476" s="41"/>
      <c r="D476" s="240" t="s">
        <v>349</v>
      </c>
      <c r="E476" s="41"/>
      <c r="F476" s="241" t="s">
        <v>6006</v>
      </c>
      <c r="G476" s="41"/>
      <c r="H476" s="41"/>
      <c r="I476" s="242"/>
      <c r="J476" s="41"/>
      <c r="K476" s="41"/>
      <c r="L476" s="45"/>
      <c r="M476" s="243"/>
      <c r="N476" s="244"/>
      <c r="O476" s="92"/>
      <c r="P476" s="92"/>
      <c r="Q476" s="92"/>
      <c r="R476" s="92"/>
      <c r="S476" s="92"/>
      <c r="T476" s="93"/>
      <c r="U476" s="39"/>
      <c r="V476" s="39"/>
      <c r="W476" s="39"/>
      <c r="X476" s="39"/>
      <c r="Y476" s="39"/>
      <c r="Z476" s="39"/>
      <c r="AA476" s="39"/>
      <c r="AB476" s="39"/>
      <c r="AC476" s="39"/>
      <c r="AD476" s="39"/>
      <c r="AE476" s="39"/>
      <c r="AT476" s="18" t="s">
        <v>349</v>
      </c>
      <c r="AU476" s="18" t="s">
        <v>85</v>
      </c>
    </row>
    <row r="477" s="14" customFormat="1">
      <c r="A477" s="14"/>
      <c r="B477" s="263"/>
      <c r="C477" s="264"/>
      <c r="D477" s="240" t="s">
        <v>446</v>
      </c>
      <c r="E477" s="265" t="s">
        <v>1</v>
      </c>
      <c r="F477" s="266" t="s">
        <v>5997</v>
      </c>
      <c r="G477" s="264"/>
      <c r="H477" s="265" t="s">
        <v>1</v>
      </c>
      <c r="I477" s="267"/>
      <c r="J477" s="264"/>
      <c r="K477" s="264"/>
      <c r="L477" s="268"/>
      <c r="M477" s="269"/>
      <c r="N477" s="270"/>
      <c r="O477" s="270"/>
      <c r="P477" s="270"/>
      <c r="Q477" s="270"/>
      <c r="R477" s="270"/>
      <c r="S477" s="270"/>
      <c r="T477" s="271"/>
      <c r="U477" s="14"/>
      <c r="V477" s="14"/>
      <c r="W477" s="14"/>
      <c r="X477" s="14"/>
      <c r="Y477" s="14"/>
      <c r="Z477" s="14"/>
      <c r="AA477" s="14"/>
      <c r="AB477" s="14"/>
      <c r="AC477" s="14"/>
      <c r="AD477" s="14"/>
      <c r="AE477" s="14"/>
      <c r="AT477" s="272" t="s">
        <v>446</v>
      </c>
      <c r="AU477" s="272" t="s">
        <v>85</v>
      </c>
      <c r="AV477" s="14" t="s">
        <v>83</v>
      </c>
      <c r="AW477" s="14" t="s">
        <v>32</v>
      </c>
      <c r="AX477" s="14" t="s">
        <v>76</v>
      </c>
      <c r="AY477" s="272" t="s">
        <v>342</v>
      </c>
    </row>
    <row r="478" s="14" customFormat="1">
      <c r="A478" s="14"/>
      <c r="B478" s="263"/>
      <c r="C478" s="264"/>
      <c r="D478" s="240" t="s">
        <v>446</v>
      </c>
      <c r="E478" s="265" t="s">
        <v>1</v>
      </c>
      <c r="F478" s="266" t="s">
        <v>5787</v>
      </c>
      <c r="G478" s="264"/>
      <c r="H478" s="265" t="s">
        <v>1</v>
      </c>
      <c r="I478" s="267"/>
      <c r="J478" s="264"/>
      <c r="K478" s="264"/>
      <c r="L478" s="268"/>
      <c r="M478" s="269"/>
      <c r="N478" s="270"/>
      <c r="O478" s="270"/>
      <c r="P478" s="270"/>
      <c r="Q478" s="270"/>
      <c r="R478" s="270"/>
      <c r="S478" s="270"/>
      <c r="T478" s="271"/>
      <c r="U478" s="14"/>
      <c r="V478" s="14"/>
      <c r="W478" s="14"/>
      <c r="X478" s="14"/>
      <c r="Y478" s="14"/>
      <c r="Z478" s="14"/>
      <c r="AA478" s="14"/>
      <c r="AB478" s="14"/>
      <c r="AC478" s="14"/>
      <c r="AD478" s="14"/>
      <c r="AE478" s="14"/>
      <c r="AT478" s="272" t="s">
        <v>446</v>
      </c>
      <c r="AU478" s="272" t="s">
        <v>85</v>
      </c>
      <c r="AV478" s="14" t="s">
        <v>83</v>
      </c>
      <c r="AW478" s="14" t="s">
        <v>32</v>
      </c>
      <c r="AX478" s="14" t="s">
        <v>76</v>
      </c>
      <c r="AY478" s="272" t="s">
        <v>342</v>
      </c>
    </row>
    <row r="479" s="13" customFormat="1">
      <c r="A479" s="13"/>
      <c r="B479" s="252"/>
      <c r="C479" s="253"/>
      <c r="D479" s="240" t="s">
        <v>446</v>
      </c>
      <c r="E479" s="254" t="s">
        <v>1</v>
      </c>
      <c r="F479" s="255" t="s">
        <v>5788</v>
      </c>
      <c r="G479" s="253"/>
      <c r="H479" s="256">
        <v>4.8300000000000001</v>
      </c>
      <c r="I479" s="257"/>
      <c r="J479" s="253"/>
      <c r="K479" s="253"/>
      <c r="L479" s="258"/>
      <c r="M479" s="259"/>
      <c r="N479" s="260"/>
      <c r="O479" s="260"/>
      <c r="P479" s="260"/>
      <c r="Q479" s="260"/>
      <c r="R479" s="260"/>
      <c r="S479" s="260"/>
      <c r="T479" s="261"/>
      <c r="U479" s="13"/>
      <c r="V479" s="13"/>
      <c r="W479" s="13"/>
      <c r="X479" s="13"/>
      <c r="Y479" s="13"/>
      <c r="Z479" s="13"/>
      <c r="AA479" s="13"/>
      <c r="AB479" s="13"/>
      <c r="AC479" s="13"/>
      <c r="AD479" s="13"/>
      <c r="AE479" s="13"/>
      <c r="AT479" s="262" t="s">
        <v>446</v>
      </c>
      <c r="AU479" s="262" t="s">
        <v>85</v>
      </c>
      <c r="AV479" s="13" t="s">
        <v>85</v>
      </c>
      <c r="AW479" s="13" t="s">
        <v>32</v>
      </c>
      <c r="AX479" s="13" t="s">
        <v>76</v>
      </c>
      <c r="AY479" s="262" t="s">
        <v>342</v>
      </c>
    </row>
    <row r="480" s="14" customFormat="1">
      <c r="A480" s="14"/>
      <c r="B480" s="263"/>
      <c r="C480" s="264"/>
      <c r="D480" s="240" t="s">
        <v>446</v>
      </c>
      <c r="E480" s="265" t="s">
        <v>1</v>
      </c>
      <c r="F480" s="266" t="s">
        <v>5779</v>
      </c>
      <c r="G480" s="264"/>
      <c r="H480" s="265" t="s">
        <v>1</v>
      </c>
      <c r="I480" s="267"/>
      <c r="J480" s="264"/>
      <c r="K480" s="264"/>
      <c r="L480" s="268"/>
      <c r="M480" s="269"/>
      <c r="N480" s="270"/>
      <c r="O480" s="270"/>
      <c r="P480" s="270"/>
      <c r="Q480" s="270"/>
      <c r="R480" s="270"/>
      <c r="S480" s="270"/>
      <c r="T480" s="271"/>
      <c r="U480" s="14"/>
      <c r="V480" s="14"/>
      <c r="W480" s="14"/>
      <c r="X480" s="14"/>
      <c r="Y480" s="14"/>
      <c r="Z480" s="14"/>
      <c r="AA480" s="14"/>
      <c r="AB480" s="14"/>
      <c r="AC480" s="14"/>
      <c r="AD480" s="14"/>
      <c r="AE480" s="14"/>
      <c r="AT480" s="272" t="s">
        <v>446</v>
      </c>
      <c r="AU480" s="272" t="s">
        <v>85</v>
      </c>
      <c r="AV480" s="14" t="s">
        <v>83</v>
      </c>
      <c r="AW480" s="14" t="s">
        <v>32</v>
      </c>
      <c r="AX480" s="14" t="s">
        <v>76</v>
      </c>
      <c r="AY480" s="272" t="s">
        <v>342</v>
      </c>
    </row>
    <row r="481" s="13" customFormat="1">
      <c r="A481" s="13"/>
      <c r="B481" s="252"/>
      <c r="C481" s="253"/>
      <c r="D481" s="240" t="s">
        <v>446</v>
      </c>
      <c r="E481" s="254" t="s">
        <v>1</v>
      </c>
      <c r="F481" s="255" t="s">
        <v>5789</v>
      </c>
      <c r="G481" s="253"/>
      <c r="H481" s="256">
        <v>510.62200000000001</v>
      </c>
      <c r="I481" s="257"/>
      <c r="J481" s="253"/>
      <c r="K481" s="253"/>
      <c r="L481" s="258"/>
      <c r="M481" s="259"/>
      <c r="N481" s="260"/>
      <c r="O481" s="260"/>
      <c r="P481" s="260"/>
      <c r="Q481" s="260"/>
      <c r="R481" s="260"/>
      <c r="S481" s="260"/>
      <c r="T481" s="261"/>
      <c r="U481" s="13"/>
      <c r="V481" s="13"/>
      <c r="W481" s="13"/>
      <c r="X481" s="13"/>
      <c r="Y481" s="13"/>
      <c r="Z481" s="13"/>
      <c r="AA481" s="13"/>
      <c r="AB481" s="13"/>
      <c r="AC481" s="13"/>
      <c r="AD481" s="13"/>
      <c r="AE481" s="13"/>
      <c r="AT481" s="262" t="s">
        <v>446</v>
      </c>
      <c r="AU481" s="262" t="s">
        <v>85</v>
      </c>
      <c r="AV481" s="13" t="s">
        <v>85</v>
      </c>
      <c r="AW481" s="13" t="s">
        <v>32</v>
      </c>
      <c r="AX481" s="13" t="s">
        <v>76</v>
      </c>
      <c r="AY481" s="262" t="s">
        <v>342</v>
      </c>
    </row>
    <row r="482" s="14" customFormat="1">
      <c r="A482" s="14"/>
      <c r="B482" s="263"/>
      <c r="C482" s="264"/>
      <c r="D482" s="240" t="s">
        <v>446</v>
      </c>
      <c r="E482" s="265" t="s">
        <v>1</v>
      </c>
      <c r="F482" s="266" t="s">
        <v>2896</v>
      </c>
      <c r="G482" s="264"/>
      <c r="H482" s="265" t="s">
        <v>1</v>
      </c>
      <c r="I482" s="267"/>
      <c r="J482" s="264"/>
      <c r="K482" s="264"/>
      <c r="L482" s="268"/>
      <c r="M482" s="269"/>
      <c r="N482" s="270"/>
      <c r="O482" s="270"/>
      <c r="P482" s="270"/>
      <c r="Q482" s="270"/>
      <c r="R482" s="270"/>
      <c r="S482" s="270"/>
      <c r="T482" s="271"/>
      <c r="U482" s="14"/>
      <c r="V482" s="14"/>
      <c r="W482" s="14"/>
      <c r="X482" s="14"/>
      <c r="Y482" s="14"/>
      <c r="Z482" s="14"/>
      <c r="AA482" s="14"/>
      <c r="AB482" s="14"/>
      <c r="AC482" s="14"/>
      <c r="AD482" s="14"/>
      <c r="AE482" s="14"/>
      <c r="AT482" s="272" t="s">
        <v>446</v>
      </c>
      <c r="AU482" s="272" t="s">
        <v>85</v>
      </c>
      <c r="AV482" s="14" t="s">
        <v>83</v>
      </c>
      <c r="AW482" s="14" t="s">
        <v>32</v>
      </c>
      <c r="AX482" s="14" t="s">
        <v>76</v>
      </c>
      <c r="AY482" s="272" t="s">
        <v>342</v>
      </c>
    </row>
    <row r="483" s="13" customFormat="1">
      <c r="A483" s="13"/>
      <c r="B483" s="252"/>
      <c r="C483" s="253"/>
      <c r="D483" s="240" t="s">
        <v>446</v>
      </c>
      <c r="E483" s="254" t="s">
        <v>1</v>
      </c>
      <c r="F483" s="255" t="s">
        <v>5790</v>
      </c>
      <c r="G483" s="253"/>
      <c r="H483" s="256">
        <v>164.88</v>
      </c>
      <c r="I483" s="257"/>
      <c r="J483" s="253"/>
      <c r="K483" s="253"/>
      <c r="L483" s="258"/>
      <c r="M483" s="259"/>
      <c r="N483" s="260"/>
      <c r="O483" s="260"/>
      <c r="P483" s="260"/>
      <c r="Q483" s="260"/>
      <c r="R483" s="260"/>
      <c r="S483" s="260"/>
      <c r="T483" s="261"/>
      <c r="U483" s="13"/>
      <c r="V483" s="13"/>
      <c r="W483" s="13"/>
      <c r="X483" s="13"/>
      <c r="Y483" s="13"/>
      <c r="Z483" s="13"/>
      <c r="AA483" s="13"/>
      <c r="AB483" s="13"/>
      <c r="AC483" s="13"/>
      <c r="AD483" s="13"/>
      <c r="AE483" s="13"/>
      <c r="AT483" s="262" t="s">
        <v>446</v>
      </c>
      <c r="AU483" s="262" t="s">
        <v>85</v>
      </c>
      <c r="AV483" s="13" t="s">
        <v>85</v>
      </c>
      <c r="AW483" s="13" t="s">
        <v>32</v>
      </c>
      <c r="AX483" s="13" t="s">
        <v>76</v>
      </c>
      <c r="AY483" s="262" t="s">
        <v>342</v>
      </c>
    </row>
    <row r="484" s="16" customFormat="1">
      <c r="A484" s="16"/>
      <c r="B484" s="284"/>
      <c r="C484" s="285"/>
      <c r="D484" s="240" t="s">
        <v>446</v>
      </c>
      <c r="E484" s="286" t="s">
        <v>1</v>
      </c>
      <c r="F484" s="287" t="s">
        <v>500</v>
      </c>
      <c r="G484" s="285"/>
      <c r="H484" s="288">
        <v>680.33199999999999</v>
      </c>
      <c r="I484" s="289"/>
      <c r="J484" s="285"/>
      <c r="K484" s="285"/>
      <c r="L484" s="290"/>
      <c r="M484" s="291"/>
      <c r="N484" s="292"/>
      <c r="O484" s="292"/>
      <c r="P484" s="292"/>
      <c r="Q484" s="292"/>
      <c r="R484" s="292"/>
      <c r="S484" s="292"/>
      <c r="T484" s="293"/>
      <c r="U484" s="16"/>
      <c r="V484" s="16"/>
      <c r="W484" s="16"/>
      <c r="X484" s="16"/>
      <c r="Y484" s="16"/>
      <c r="Z484" s="16"/>
      <c r="AA484" s="16"/>
      <c r="AB484" s="16"/>
      <c r="AC484" s="16"/>
      <c r="AD484" s="16"/>
      <c r="AE484" s="16"/>
      <c r="AT484" s="294" t="s">
        <v>446</v>
      </c>
      <c r="AU484" s="294" t="s">
        <v>85</v>
      </c>
      <c r="AV484" s="16" t="s">
        <v>360</v>
      </c>
      <c r="AW484" s="16" t="s">
        <v>32</v>
      </c>
      <c r="AX484" s="16" t="s">
        <v>83</v>
      </c>
      <c r="AY484" s="294" t="s">
        <v>342</v>
      </c>
    </row>
    <row r="485" s="2" customFormat="1" ht="16.5" customHeight="1">
      <c r="A485" s="39"/>
      <c r="B485" s="40"/>
      <c r="C485" s="227" t="s">
        <v>772</v>
      </c>
      <c r="D485" s="227" t="s">
        <v>343</v>
      </c>
      <c r="E485" s="228" t="s">
        <v>6007</v>
      </c>
      <c r="F485" s="229" t="s">
        <v>6008</v>
      </c>
      <c r="G485" s="230" t="s">
        <v>473</v>
      </c>
      <c r="H485" s="231">
        <v>152.83600000000001</v>
      </c>
      <c r="I485" s="232"/>
      <c r="J485" s="233">
        <f>ROUND(I485*H485,2)</f>
        <v>0</v>
      </c>
      <c r="K485" s="229" t="s">
        <v>443</v>
      </c>
      <c r="L485" s="45"/>
      <c r="M485" s="234" t="s">
        <v>1</v>
      </c>
      <c r="N485" s="235" t="s">
        <v>41</v>
      </c>
      <c r="O485" s="92"/>
      <c r="P485" s="236">
        <f>O485*H485</f>
        <v>0</v>
      </c>
      <c r="Q485" s="236">
        <v>0</v>
      </c>
      <c r="R485" s="236">
        <f>Q485*H485</f>
        <v>0</v>
      </c>
      <c r="S485" s="236">
        <v>0</v>
      </c>
      <c r="T485" s="237">
        <f>S485*H485</f>
        <v>0</v>
      </c>
      <c r="U485" s="39"/>
      <c r="V485" s="39"/>
      <c r="W485" s="39"/>
      <c r="X485" s="39"/>
      <c r="Y485" s="39"/>
      <c r="Z485" s="39"/>
      <c r="AA485" s="39"/>
      <c r="AB485" s="39"/>
      <c r="AC485" s="39"/>
      <c r="AD485" s="39"/>
      <c r="AE485" s="39"/>
      <c r="AR485" s="238" t="s">
        <v>360</v>
      </c>
      <c r="AT485" s="238" t="s">
        <v>343</v>
      </c>
      <c r="AU485" s="238" t="s">
        <v>85</v>
      </c>
      <c r="AY485" s="18" t="s">
        <v>342</v>
      </c>
      <c r="BE485" s="239">
        <f>IF(N485="základní",J485,0)</f>
        <v>0</v>
      </c>
      <c r="BF485" s="239">
        <f>IF(N485="snížená",J485,0)</f>
        <v>0</v>
      </c>
      <c r="BG485" s="239">
        <f>IF(N485="zákl. přenesená",J485,0)</f>
        <v>0</v>
      </c>
      <c r="BH485" s="239">
        <f>IF(N485="sníž. přenesená",J485,0)</f>
        <v>0</v>
      </c>
      <c r="BI485" s="239">
        <f>IF(N485="nulová",J485,0)</f>
        <v>0</v>
      </c>
      <c r="BJ485" s="18" t="s">
        <v>83</v>
      </c>
      <c r="BK485" s="239">
        <f>ROUND(I485*H485,2)</f>
        <v>0</v>
      </c>
      <c r="BL485" s="18" t="s">
        <v>360</v>
      </c>
      <c r="BM485" s="238" t="s">
        <v>6009</v>
      </c>
    </row>
    <row r="486" s="2" customFormat="1">
      <c r="A486" s="39"/>
      <c r="B486" s="40"/>
      <c r="C486" s="41"/>
      <c r="D486" s="240" t="s">
        <v>349</v>
      </c>
      <c r="E486" s="41"/>
      <c r="F486" s="241" t="s">
        <v>6010</v>
      </c>
      <c r="G486" s="41"/>
      <c r="H486" s="41"/>
      <c r="I486" s="242"/>
      <c r="J486" s="41"/>
      <c r="K486" s="41"/>
      <c r="L486" s="45"/>
      <c r="M486" s="243"/>
      <c r="N486" s="244"/>
      <c r="O486" s="92"/>
      <c r="P486" s="92"/>
      <c r="Q486" s="92"/>
      <c r="R486" s="92"/>
      <c r="S486" s="92"/>
      <c r="T486" s="93"/>
      <c r="U486" s="39"/>
      <c r="V486" s="39"/>
      <c r="W486" s="39"/>
      <c r="X486" s="39"/>
      <c r="Y486" s="39"/>
      <c r="Z486" s="39"/>
      <c r="AA486" s="39"/>
      <c r="AB486" s="39"/>
      <c r="AC486" s="39"/>
      <c r="AD486" s="39"/>
      <c r="AE486" s="39"/>
      <c r="AT486" s="18" t="s">
        <v>349</v>
      </c>
      <c r="AU486" s="18" t="s">
        <v>85</v>
      </c>
    </row>
    <row r="487" s="14" customFormat="1">
      <c r="A487" s="14"/>
      <c r="B487" s="263"/>
      <c r="C487" s="264"/>
      <c r="D487" s="240" t="s">
        <v>446</v>
      </c>
      <c r="E487" s="265" t="s">
        <v>1</v>
      </c>
      <c r="F487" s="266" t="s">
        <v>6011</v>
      </c>
      <c r="G487" s="264"/>
      <c r="H487" s="265" t="s">
        <v>1</v>
      </c>
      <c r="I487" s="267"/>
      <c r="J487" s="264"/>
      <c r="K487" s="264"/>
      <c r="L487" s="268"/>
      <c r="M487" s="269"/>
      <c r="N487" s="270"/>
      <c r="O487" s="270"/>
      <c r="P487" s="270"/>
      <c r="Q487" s="270"/>
      <c r="R487" s="270"/>
      <c r="S487" s="270"/>
      <c r="T487" s="271"/>
      <c r="U487" s="14"/>
      <c r="V487" s="14"/>
      <c r="W487" s="14"/>
      <c r="X487" s="14"/>
      <c r="Y487" s="14"/>
      <c r="Z487" s="14"/>
      <c r="AA487" s="14"/>
      <c r="AB487" s="14"/>
      <c r="AC487" s="14"/>
      <c r="AD487" s="14"/>
      <c r="AE487" s="14"/>
      <c r="AT487" s="272" t="s">
        <v>446</v>
      </c>
      <c r="AU487" s="272" t="s">
        <v>85</v>
      </c>
      <c r="AV487" s="14" t="s">
        <v>83</v>
      </c>
      <c r="AW487" s="14" t="s">
        <v>32</v>
      </c>
      <c r="AX487" s="14" t="s">
        <v>76</v>
      </c>
      <c r="AY487" s="272" t="s">
        <v>342</v>
      </c>
    </row>
    <row r="488" s="14" customFormat="1">
      <c r="A488" s="14"/>
      <c r="B488" s="263"/>
      <c r="C488" s="264"/>
      <c r="D488" s="240" t="s">
        <v>446</v>
      </c>
      <c r="E488" s="265" t="s">
        <v>1</v>
      </c>
      <c r="F488" s="266" t="s">
        <v>5779</v>
      </c>
      <c r="G488" s="264"/>
      <c r="H488" s="265" t="s">
        <v>1</v>
      </c>
      <c r="I488" s="267"/>
      <c r="J488" s="264"/>
      <c r="K488" s="264"/>
      <c r="L488" s="268"/>
      <c r="M488" s="269"/>
      <c r="N488" s="270"/>
      <c r="O488" s="270"/>
      <c r="P488" s="270"/>
      <c r="Q488" s="270"/>
      <c r="R488" s="270"/>
      <c r="S488" s="270"/>
      <c r="T488" s="271"/>
      <c r="U488" s="14"/>
      <c r="V488" s="14"/>
      <c r="W488" s="14"/>
      <c r="X488" s="14"/>
      <c r="Y488" s="14"/>
      <c r="Z488" s="14"/>
      <c r="AA488" s="14"/>
      <c r="AB488" s="14"/>
      <c r="AC488" s="14"/>
      <c r="AD488" s="14"/>
      <c r="AE488" s="14"/>
      <c r="AT488" s="272" t="s">
        <v>446</v>
      </c>
      <c r="AU488" s="272" t="s">
        <v>85</v>
      </c>
      <c r="AV488" s="14" t="s">
        <v>83</v>
      </c>
      <c r="AW488" s="14" t="s">
        <v>32</v>
      </c>
      <c r="AX488" s="14" t="s">
        <v>76</v>
      </c>
      <c r="AY488" s="272" t="s">
        <v>342</v>
      </c>
    </row>
    <row r="489" s="13" customFormat="1">
      <c r="A489" s="13"/>
      <c r="B489" s="252"/>
      <c r="C489" s="253"/>
      <c r="D489" s="240" t="s">
        <v>446</v>
      </c>
      <c r="E489" s="254" t="s">
        <v>1</v>
      </c>
      <c r="F489" s="255" t="s">
        <v>5780</v>
      </c>
      <c r="G489" s="253"/>
      <c r="H489" s="256">
        <v>126.476</v>
      </c>
      <c r="I489" s="257"/>
      <c r="J489" s="253"/>
      <c r="K489" s="253"/>
      <c r="L489" s="258"/>
      <c r="M489" s="259"/>
      <c r="N489" s="260"/>
      <c r="O489" s="260"/>
      <c r="P489" s="260"/>
      <c r="Q489" s="260"/>
      <c r="R489" s="260"/>
      <c r="S489" s="260"/>
      <c r="T489" s="261"/>
      <c r="U489" s="13"/>
      <c r="V489" s="13"/>
      <c r="W489" s="13"/>
      <c r="X489" s="13"/>
      <c r="Y489" s="13"/>
      <c r="Z489" s="13"/>
      <c r="AA489" s="13"/>
      <c r="AB489" s="13"/>
      <c r="AC489" s="13"/>
      <c r="AD489" s="13"/>
      <c r="AE489" s="13"/>
      <c r="AT489" s="262" t="s">
        <v>446</v>
      </c>
      <c r="AU489" s="262" t="s">
        <v>85</v>
      </c>
      <c r="AV489" s="13" t="s">
        <v>85</v>
      </c>
      <c r="AW489" s="13" t="s">
        <v>32</v>
      </c>
      <c r="AX489" s="13" t="s">
        <v>76</v>
      </c>
      <c r="AY489" s="262" t="s">
        <v>342</v>
      </c>
    </row>
    <row r="490" s="14" customFormat="1">
      <c r="A490" s="14"/>
      <c r="B490" s="263"/>
      <c r="C490" s="264"/>
      <c r="D490" s="240" t="s">
        <v>446</v>
      </c>
      <c r="E490" s="265" t="s">
        <v>1</v>
      </c>
      <c r="F490" s="266" t="s">
        <v>2896</v>
      </c>
      <c r="G490" s="264"/>
      <c r="H490" s="265" t="s">
        <v>1</v>
      </c>
      <c r="I490" s="267"/>
      <c r="J490" s="264"/>
      <c r="K490" s="264"/>
      <c r="L490" s="268"/>
      <c r="M490" s="269"/>
      <c r="N490" s="270"/>
      <c r="O490" s="270"/>
      <c r="P490" s="270"/>
      <c r="Q490" s="270"/>
      <c r="R490" s="270"/>
      <c r="S490" s="270"/>
      <c r="T490" s="271"/>
      <c r="U490" s="14"/>
      <c r="V490" s="14"/>
      <c r="W490" s="14"/>
      <c r="X490" s="14"/>
      <c r="Y490" s="14"/>
      <c r="Z490" s="14"/>
      <c r="AA490" s="14"/>
      <c r="AB490" s="14"/>
      <c r="AC490" s="14"/>
      <c r="AD490" s="14"/>
      <c r="AE490" s="14"/>
      <c r="AT490" s="272" t="s">
        <v>446</v>
      </c>
      <c r="AU490" s="272" t="s">
        <v>85</v>
      </c>
      <c r="AV490" s="14" t="s">
        <v>83</v>
      </c>
      <c r="AW490" s="14" t="s">
        <v>32</v>
      </c>
      <c r="AX490" s="14" t="s">
        <v>76</v>
      </c>
      <c r="AY490" s="272" t="s">
        <v>342</v>
      </c>
    </row>
    <row r="491" s="13" customFormat="1">
      <c r="A491" s="13"/>
      <c r="B491" s="252"/>
      <c r="C491" s="253"/>
      <c r="D491" s="240" t="s">
        <v>446</v>
      </c>
      <c r="E491" s="254" t="s">
        <v>1</v>
      </c>
      <c r="F491" s="255" t="s">
        <v>5781</v>
      </c>
      <c r="G491" s="253"/>
      <c r="H491" s="256">
        <v>32.073999999999998</v>
      </c>
      <c r="I491" s="257"/>
      <c r="J491" s="253"/>
      <c r="K491" s="253"/>
      <c r="L491" s="258"/>
      <c r="M491" s="259"/>
      <c r="N491" s="260"/>
      <c r="O491" s="260"/>
      <c r="P491" s="260"/>
      <c r="Q491" s="260"/>
      <c r="R491" s="260"/>
      <c r="S491" s="260"/>
      <c r="T491" s="261"/>
      <c r="U491" s="13"/>
      <c r="V491" s="13"/>
      <c r="W491" s="13"/>
      <c r="X491" s="13"/>
      <c r="Y491" s="13"/>
      <c r="Z491" s="13"/>
      <c r="AA491" s="13"/>
      <c r="AB491" s="13"/>
      <c r="AC491" s="13"/>
      <c r="AD491" s="13"/>
      <c r="AE491" s="13"/>
      <c r="AT491" s="262" t="s">
        <v>446</v>
      </c>
      <c r="AU491" s="262" t="s">
        <v>85</v>
      </c>
      <c r="AV491" s="13" t="s">
        <v>85</v>
      </c>
      <c r="AW491" s="13" t="s">
        <v>32</v>
      </c>
      <c r="AX491" s="13" t="s">
        <v>76</v>
      </c>
      <c r="AY491" s="262" t="s">
        <v>342</v>
      </c>
    </row>
    <row r="492" s="13" customFormat="1">
      <c r="A492" s="13"/>
      <c r="B492" s="252"/>
      <c r="C492" s="253"/>
      <c r="D492" s="240" t="s">
        <v>446</v>
      </c>
      <c r="E492" s="254" t="s">
        <v>1</v>
      </c>
      <c r="F492" s="255" t="s">
        <v>5967</v>
      </c>
      <c r="G492" s="253"/>
      <c r="H492" s="256">
        <v>-15.214</v>
      </c>
      <c r="I492" s="257"/>
      <c r="J492" s="253"/>
      <c r="K492" s="253"/>
      <c r="L492" s="258"/>
      <c r="M492" s="259"/>
      <c r="N492" s="260"/>
      <c r="O492" s="260"/>
      <c r="P492" s="260"/>
      <c r="Q492" s="260"/>
      <c r="R492" s="260"/>
      <c r="S492" s="260"/>
      <c r="T492" s="261"/>
      <c r="U492" s="13"/>
      <c r="V492" s="13"/>
      <c r="W492" s="13"/>
      <c r="X492" s="13"/>
      <c r="Y492" s="13"/>
      <c r="Z492" s="13"/>
      <c r="AA492" s="13"/>
      <c r="AB492" s="13"/>
      <c r="AC492" s="13"/>
      <c r="AD492" s="13"/>
      <c r="AE492" s="13"/>
      <c r="AT492" s="262" t="s">
        <v>446</v>
      </c>
      <c r="AU492" s="262" t="s">
        <v>85</v>
      </c>
      <c r="AV492" s="13" t="s">
        <v>85</v>
      </c>
      <c r="AW492" s="13" t="s">
        <v>32</v>
      </c>
      <c r="AX492" s="13" t="s">
        <v>76</v>
      </c>
      <c r="AY492" s="262" t="s">
        <v>342</v>
      </c>
    </row>
    <row r="493" s="15" customFormat="1">
      <c r="A493" s="15"/>
      <c r="B493" s="273"/>
      <c r="C493" s="274"/>
      <c r="D493" s="240" t="s">
        <v>446</v>
      </c>
      <c r="E493" s="275" t="s">
        <v>1</v>
      </c>
      <c r="F493" s="276" t="s">
        <v>492</v>
      </c>
      <c r="G493" s="274"/>
      <c r="H493" s="277">
        <v>143.33600000000001</v>
      </c>
      <c r="I493" s="278"/>
      <c r="J493" s="274"/>
      <c r="K493" s="274"/>
      <c r="L493" s="279"/>
      <c r="M493" s="280"/>
      <c r="N493" s="281"/>
      <c r="O493" s="281"/>
      <c r="P493" s="281"/>
      <c r="Q493" s="281"/>
      <c r="R493" s="281"/>
      <c r="S493" s="281"/>
      <c r="T493" s="282"/>
      <c r="U493" s="15"/>
      <c r="V493" s="15"/>
      <c r="W493" s="15"/>
      <c r="X493" s="15"/>
      <c r="Y493" s="15"/>
      <c r="Z493" s="15"/>
      <c r="AA493" s="15"/>
      <c r="AB493" s="15"/>
      <c r="AC493" s="15"/>
      <c r="AD493" s="15"/>
      <c r="AE493" s="15"/>
      <c r="AT493" s="283" t="s">
        <v>446</v>
      </c>
      <c r="AU493" s="283" t="s">
        <v>85</v>
      </c>
      <c r="AV493" s="15" t="s">
        <v>92</v>
      </c>
      <c r="AW493" s="15" t="s">
        <v>32</v>
      </c>
      <c r="AX493" s="15" t="s">
        <v>76</v>
      </c>
      <c r="AY493" s="283" t="s">
        <v>342</v>
      </c>
    </row>
    <row r="494" s="14" customFormat="1">
      <c r="A494" s="14"/>
      <c r="B494" s="263"/>
      <c r="C494" s="264"/>
      <c r="D494" s="240" t="s">
        <v>446</v>
      </c>
      <c r="E494" s="265" t="s">
        <v>1</v>
      </c>
      <c r="F494" s="266" t="s">
        <v>5969</v>
      </c>
      <c r="G494" s="264"/>
      <c r="H494" s="265" t="s">
        <v>1</v>
      </c>
      <c r="I494" s="267"/>
      <c r="J494" s="264"/>
      <c r="K494" s="264"/>
      <c r="L494" s="268"/>
      <c r="M494" s="269"/>
      <c r="N494" s="270"/>
      <c r="O494" s="270"/>
      <c r="P494" s="270"/>
      <c r="Q494" s="270"/>
      <c r="R494" s="270"/>
      <c r="S494" s="270"/>
      <c r="T494" s="271"/>
      <c r="U494" s="14"/>
      <c r="V494" s="14"/>
      <c r="W494" s="14"/>
      <c r="X494" s="14"/>
      <c r="Y494" s="14"/>
      <c r="Z494" s="14"/>
      <c r="AA494" s="14"/>
      <c r="AB494" s="14"/>
      <c r="AC494" s="14"/>
      <c r="AD494" s="14"/>
      <c r="AE494" s="14"/>
      <c r="AT494" s="272" t="s">
        <v>446</v>
      </c>
      <c r="AU494" s="272" t="s">
        <v>85</v>
      </c>
      <c r="AV494" s="14" t="s">
        <v>83</v>
      </c>
      <c r="AW494" s="14" t="s">
        <v>32</v>
      </c>
      <c r="AX494" s="14" t="s">
        <v>76</v>
      </c>
      <c r="AY494" s="272" t="s">
        <v>342</v>
      </c>
    </row>
    <row r="495" s="14" customFormat="1">
      <c r="A495" s="14"/>
      <c r="B495" s="263"/>
      <c r="C495" s="264"/>
      <c r="D495" s="240" t="s">
        <v>446</v>
      </c>
      <c r="E495" s="265" t="s">
        <v>1</v>
      </c>
      <c r="F495" s="266" t="s">
        <v>2896</v>
      </c>
      <c r="G495" s="264"/>
      <c r="H495" s="265" t="s">
        <v>1</v>
      </c>
      <c r="I495" s="267"/>
      <c r="J495" s="264"/>
      <c r="K495" s="264"/>
      <c r="L495" s="268"/>
      <c r="M495" s="269"/>
      <c r="N495" s="270"/>
      <c r="O495" s="270"/>
      <c r="P495" s="270"/>
      <c r="Q495" s="270"/>
      <c r="R495" s="270"/>
      <c r="S495" s="270"/>
      <c r="T495" s="271"/>
      <c r="U495" s="14"/>
      <c r="V495" s="14"/>
      <c r="W495" s="14"/>
      <c r="X495" s="14"/>
      <c r="Y495" s="14"/>
      <c r="Z495" s="14"/>
      <c r="AA495" s="14"/>
      <c r="AB495" s="14"/>
      <c r="AC495" s="14"/>
      <c r="AD495" s="14"/>
      <c r="AE495" s="14"/>
      <c r="AT495" s="272" t="s">
        <v>446</v>
      </c>
      <c r="AU495" s="272" t="s">
        <v>85</v>
      </c>
      <c r="AV495" s="14" t="s">
        <v>83</v>
      </c>
      <c r="AW495" s="14" t="s">
        <v>32</v>
      </c>
      <c r="AX495" s="14" t="s">
        <v>76</v>
      </c>
      <c r="AY495" s="272" t="s">
        <v>342</v>
      </c>
    </row>
    <row r="496" s="13" customFormat="1">
      <c r="A496" s="13"/>
      <c r="B496" s="252"/>
      <c r="C496" s="253"/>
      <c r="D496" s="240" t="s">
        <v>446</v>
      </c>
      <c r="E496" s="254" t="s">
        <v>1</v>
      </c>
      <c r="F496" s="255" t="s">
        <v>5776</v>
      </c>
      <c r="G496" s="253"/>
      <c r="H496" s="256">
        <v>14.279999999999999</v>
      </c>
      <c r="I496" s="257"/>
      <c r="J496" s="253"/>
      <c r="K496" s="253"/>
      <c r="L496" s="258"/>
      <c r="M496" s="259"/>
      <c r="N496" s="260"/>
      <c r="O496" s="260"/>
      <c r="P496" s="260"/>
      <c r="Q496" s="260"/>
      <c r="R496" s="260"/>
      <c r="S496" s="260"/>
      <c r="T496" s="261"/>
      <c r="U496" s="13"/>
      <c r="V496" s="13"/>
      <c r="W496" s="13"/>
      <c r="X496" s="13"/>
      <c r="Y496" s="13"/>
      <c r="Z496" s="13"/>
      <c r="AA496" s="13"/>
      <c r="AB496" s="13"/>
      <c r="AC496" s="13"/>
      <c r="AD496" s="13"/>
      <c r="AE496" s="13"/>
      <c r="AT496" s="262" t="s">
        <v>446</v>
      </c>
      <c r="AU496" s="262" t="s">
        <v>85</v>
      </c>
      <c r="AV496" s="13" t="s">
        <v>85</v>
      </c>
      <c r="AW496" s="13" t="s">
        <v>32</v>
      </c>
      <c r="AX496" s="13" t="s">
        <v>76</v>
      </c>
      <c r="AY496" s="262" t="s">
        <v>342</v>
      </c>
    </row>
    <row r="497" s="13" customFormat="1">
      <c r="A497" s="13"/>
      <c r="B497" s="252"/>
      <c r="C497" s="253"/>
      <c r="D497" s="240" t="s">
        <v>446</v>
      </c>
      <c r="E497" s="254" t="s">
        <v>1</v>
      </c>
      <c r="F497" s="255" t="s">
        <v>5970</v>
      </c>
      <c r="G497" s="253"/>
      <c r="H497" s="256">
        <v>-4.7800000000000002</v>
      </c>
      <c r="I497" s="257"/>
      <c r="J497" s="253"/>
      <c r="K497" s="253"/>
      <c r="L497" s="258"/>
      <c r="M497" s="259"/>
      <c r="N497" s="260"/>
      <c r="O497" s="260"/>
      <c r="P497" s="260"/>
      <c r="Q497" s="260"/>
      <c r="R497" s="260"/>
      <c r="S497" s="260"/>
      <c r="T497" s="261"/>
      <c r="U497" s="13"/>
      <c r="V497" s="13"/>
      <c r="W497" s="13"/>
      <c r="X497" s="13"/>
      <c r="Y497" s="13"/>
      <c r="Z497" s="13"/>
      <c r="AA497" s="13"/>
      <c r="AB497" s="13"/>
      <c r="AC497" s="13"/>
      <c r="AD497" s="13"/>
      <c r="AE497" s="13"/>
      <c r="AT497" s="262" t="s">
        <v>446</v>
      </c>
      <c r="AU497" s="262" t="s">
        <v>85</v>
      </c>
      <c r="AV497" s="13" t="s">
        <v>85</v>
      </c>
      <c r="AW497" s="13" t="s">
        <v>32</v>
      </c>
      <c r="AX497" s="13" t="s">
        <v>76</v>
      </c>
      <c r="AY497" s="262" t="s">
        <v>342</v>
      </c>
    </row>
    <row r="498" s="15" customFormat="1">
      <c r="A498" s="15"/>
      <c r="B498" s="273"/>
      <c r="C498" s="274"/>
      <c r="D498" s="240" t="s">
        <v>446</v>
      </c>
      <c r="E498" s="275" t="s">
        <v>1</v>
      </c>
      <c r="F498" s="276" t="s">
        <v>492</v>
      </c>
      <c r="G498" s="274"/>
      <c r="H498" s="277">
        <v>9.5</v>
      </c>
      <c r="I498" s="278"/>
      <c r="J498" s="274"/>
      <c r="K498" s="274"/>
      <c r="L498" s="279"/>
      <c r="M498" s="280"/>
      <c r="N498" s="281"/>
      <c r="O498" s="281"/>
      <c r="P498" s="281"/>
      <c r="Q498" s="281"/>
      <c r="R498" s="281"/>
      <c r="S498" s="281"/>
      <c r="T498" s="282"/>
      <c r="U498" s="15"/>
      <c r="V498" s="15"/>
      <c r="W498" s="15"/>
      <c r="X498" s="15"/>
      <c r="Y498" s="15"/>
      <c r="Z498" s="15"/>
      <c r="AA498" s="15"/>
      <c r="AB498" s="15"/>
      <c r="AC498" s="15"/>
      <c r="AD498" s="15"/>
      <c r="AE498" s="15"/>
      <c r="AT498" s="283" t="s">
        <v>446</v>
      </c>
      <c r="AU498" s="283" t="s">
        <v>85</v>
      </c>
      <c r="AV498" s="15" t="s">
        <v>92</v>
      </c>
      <c r="AW498" s="15" t="s">
        <v>32</v>
      </c>
      <c r="AX498" s="15" t="s">
        <v>76</v>
      </c>
      <c r="AY498" s="283" t="s">
        <v>342</v>
      </c>
    </row>
    <row r="499" s="16" customFormat="1">
      <c r="A499" s="16"/>
      <c r="B499" s="284"/>
      <c r="C499" s="285"/>
      <c r="D499" s="240" t="s">
        <v>446</v>
      </c>
      <c r="E499" s="286" t="s">
        <v>1</v>
      </c>
      <c r="F499" s="287" t="s">
        <v>500</v>
      </c>
      <c r="G499" s="285"/>
      <c r="H499" s="288">
        <v>152.83600000000001</v>
      </c>
      <c r="I499" s="289"/>
      <c r="J499" s="285"/>
      <c r="K499" s="285"/>
      <c r="L499" s="290"/>
      <c r="M499" s="291"/>
      <c r="N499" s="292"/>
      <c r="O499" s="292"/>
      <c r="P499" s="292"/>
      <c r="Q499" s="292"/>
      <c r="R499" s="292"/>
      <c r="S499" s="292"/>
      <c r="T499" s="293"/>
      <c r="U499" s="16"/>
      <c r="V499" s="16"/>
      <c r="W499" s="16"/>
      <c r="X499" s="16"/>
      <c r="Y499" s="16"/>
      <c r="Z499" s="16"/>
      <c r="AA499" s="16"/>
      <c r="AB499" s="16"/>
      <c r="AC499" s="16"/>
      <c r="AD499" s="16"/>
      <c r="AE499" s="16"/>
      <c r="AT499" s="294" t="s">
        <v>446</v>
      </c>
      <c r="AU499" s="294" t="s">
        <v>85</v>
      </c>
      <c r="AV499" s="16" t="s">
        <v>360</v>
      </c>
      <c r="AW499" s="16" t="s">
        <v>32</v>
      </c>
      <c r="AX499" s="16" t="s">
        <v>83</v>
      </c>
      <c r="AY499" s="294" t="s">
        <v>342</v>
      </c>
    </row>
    <row r="500" s="2" customFormat="1" ht="16.5" customHeight="1">
      <c r="A500" s="39"/>
      <c r="B500" s="40"/>
      <c r="C500" s="227" t="s">
        <v>777</v>
      </c>
      <c r="D500" s="227" t="s">
        <v>343</v>
      </c>
      <c r="E500" s="228" t="s">
        <v>1393</v>
      </c>
      <c r="F500" s="229" t="s">
        <v>1394</v>
      </c>
      <c r="G500" s="230" t="s">
        <v>473</v>
      </c>
      <c r="H500" s="231">
        <v>24.556000000000001</v>
      </c>
      <c r="I500" s="232"/>
      <c r="J500" s="233">
        <f>ROUND(I500*H500,2)</f>
        <v>0</v>
      </c>
      <c r="K500" s="229" t="s">
        <v>443</v>
      </c>
      <c r="L500" s="45"/>
      <c r="M500" s="234" t="s">
        <v>1</v>
      </c>
      <c r="N500" s="235" t="s">
        <v>41</v>
      </c>
      <c r="O500" s="92"/>
      <c r="P500" s="236">
        <f>O500*H500</f>
        <v>0</v>
      </c>
      <c r="Q500" s="236">
        <v>0</v>
      </c>
      <c r="R500" s="236">
        <f>Q500*H500</f>
        <v>0</v>
      </c>
      <c r="S500" s="236">
        <v>0</v>
      </c>
      <c r="T500" s="237">
        <f>S500*H500</f>
        <v>0</v>
      </c>
      <c r="U500" s="39"/>
      <c r="V500" s="39"/>
      <c r="W500" s="39"/>
      <c r="X500" s="39"/>
      <c r="Y500" s="39"/>
      <c r="Z500" s="39"/>
      <c r="AA500" s="39"/>
      <c r="AB500" s="39"/>
      <c r="AC500" s="39"/>
      <c r="AD500" s="39"/>
      <c r="AE500" s="39"/>
      <c r="AR500" s="238" t="s">
        <v>360</v>
      </c>
      <c r="AT500" s="238" t="s">
        <v>343</v>
      </c>
      <c r="AU500" s="238" t="s">
        <v>85</v>
      </c>
      <c r="AY500" s="18" t="s">
        <v>342</v>
      </c>
      <c r="BE500" s="239">
        <f>IF(N500="základní",J500,0)</f>
        <v>0</v>
      </c>
      <c r="BF500" s="239">
        <f>IF(N500="snížená",J500,0)</f>
        <v>0</v>
      </c>
      <c r="BG500" s="239">
        <f>IF(N500="zákl. přenesená",J500,0)</f>
        <v>0</v>
      </c>
      <c r="BH500" s="239">
        <f>IF(N500="sníž. přenesená",J500,0)</f>
        <v>0</v>
      </c>
      <c r="BI500" s="239">
        <f>IF(N500="nulová",J500,0)</f>
        <v>0</v>
      </c>
      <c r="BJ500" s="18" t="s">
        <v>83</v>
      </c>
      <c r="BK500" s="239">
        <f>ROUND(I500*H500,2)</f>
        <v>0</v>
      </c>
      <c r="BL500" s="18" t="s">
        <v>360</v>
      </c>
      <c r="BM500" s="238" t="s">
        <v>6012</v>
      </c>
    </row>
    <row r="501" s="2" customFormat="1">
      <c r="A501" s="39"/>
      <c r="B501" s="40"/>
      <c r="C501" s="41"/>
      <c r="D501" s="240" t="s">
        <v>349</v>
      </c>
      <c r="E501" s="41"/>
      <c r="F501" s="241" t="s">
        <v>1396</v>
      </c>
      <c r="G501" s="41"/>
      <c r="H501" s="41"/>
      <c r="I501" s="242"/>
      <c r="J501" s="41"/>
      <c r="K501" s="41"/>
      <c r="L501" s="45"/>
      <c r="M501" s="243"/>
      <c r="N501" s="244"/>
      <c r="O501" s="92"/>
      <c r="P501" s="92"/>
      <c r="Q501" s="92"/>
      <c r="R501" s="92"/>
      <c r="S501" s="92"/>
      <c r="T501" s="93"/>
      <c r="U501" s="39"/>
      <c r="V501" s="39"/>
      <c r="W501" s="39"/>
      <c r="X501" s="39"/>
      <c r="Y501" s="39"/>
      <c r="Z501" s="39"/>
      <c r="AA501" s="39"/>
      <c r="AB501" s="39"/>
      <c r="AC501" s="39"/>
      <c r="AD501" s="39"/>
      <c r="AE501" s="39"/>
      <c r="AT501" s="18" t="s">
        <v>349</v>
      </c>
      <c r="AU501" s="18" t="s">
        <v>85</v>
      </c>
    </row>
    <row r="502" s="14" customFormat="1">
      <c r="A502" s="14"/>
      <c r="B502" s="263"/>
      <c r="C502" s="264"/>
      <c r="D502" s="240" t="s">
        <v>446</v>
      </c>
      <c r="E502" s="265" t="s">
        <v>1</v>
      </c>
      <c r="F502" s="266" t="s">
        <v>5786</v>
      </c>
      <c r="G502" s="264"/>
      <c r="H502" s="265" t="s">
        <v>1</v>
      </c>
      <c r="I502" s="267"/>
      <c r="J502" s="264"/>
      <c r="K502" s="264"/>
      <c r="L502" s="268"/>
      <c r="M502" s="269"/>
      <c r="N502" s="270"/>
      <c r="O502" s="270"/>
      <c r="P502" s="270"/>
      <c r="Q502" s="270"/>
      <c r="R502" s="270"/>
      <c r="S502" s="270"/>
      <c r="T502" s="271"/>
      <c r="U502" s="14"/>
      <c r="V502" s="14"/>
      <c r="W502" s="14"/>
      <c r="X502" s="14"/>
      <c r="Y502" s="14"/>
      <c r="Z502" s="14"/>
      <c r="AA502" s="14"/>
      <c r="AB502" s="14"/>
      <c r="AC502" s="14"/>
      <c r="AD502" s="14"/>
      <c r="AE502" s="14"/>
      <c r="AT502" s="272" t="s">
        <v>446</v>
      </c>
      <c r="AU502" s="272" t="s">
        <v>85</v>
      </c>
      <c r="AV502" s="14" t="s">
        <v>83</v>
      </c>
      <c r="AW502" s="14" t="s">
        <v>32</v>
      </c>
      <c r="AX502" s="14" t="s">
        <v>76</v>
      </c>
      <c r="AY502" s="272" t="s">
        <v>342</v>
      </c>
    </row>
    <row r="503" s="14" customFormat="1">
      <c r="A503" s="14"/>
      <c r="B503" s="263"/>
      <c r="C503" s="264"/>
      <c r="D503" s="240" t="s">
        <v>446</v>
      </c>
      <c r="E503" s="265" t="s">
        <v>1</v>
      </c>
      <c r="F503" s="266" t="s">
        <v>2896</v>
      </c>
      <c r="G503" s="264"/>
      <c r="H503" s="265" t="s">
        <v>1</v>
      </c>
      <c r="I503" s="267"/>
      <c r="J503" s="264"/>
      <c r="K503" s="264"/>
      <c r="L503" s="268"/>
      <c r="M503" s="269"/>
      <c r="N503" s="270"/>
      <c r="O503" s="270"/>
      <c r="P503" s="270"/>
      <c r="Q503" s="270"/>
      <c r="R503" s="270"/>
      <c r="S503" s="270"/>
      <c r="T503" s="271"/>
      <c r="U503" s="14"/>
      <c r="V503" s="14"/>
      <c r="W503" s="14"/>
      <c r="X503" s="14"/>
      <c r="Y503" s="14"/>
      <c r="Z503" s="14"/>
      <c r="AA503" s="14"/>
      <c r="AB503" s="14"/>
      <c r="AC503" s="14"/>
      <c r="AD503" s="14"/>
      <c r="AE503" s="14"/>
      <c r="AT503" s="272" t="s">
        <v>446</v>
      </c>
      <c r="AU503" s="272" t="s">
        <v>85</v>
      </c>
      <c r="AV503" s="14" t="s">
        <v>83</v>
      </c>
      <c r="AW503" s="14" t="s">
        <v>32</v>
      </c>
      <c r="AX503" s="14" t="s">
        <v>76</v>
      </c>
      <c r="AY503" s="272" t="s">
        <v>342</v>
      </c>
    </row>
    <row r="504" s="13" customFormat="1">
      <c r="A504" s="13"/>
      <c r="B504" s="252"/>
      <c r="C504" s="253"/>
      <c r="D504" s="240" t="s">
        <v>446</v>
      </c>
      <c r="E504" s="254" t="s">
        <v>1</v>
      </c>
      <c r="F504" s="255" t="s">
        <v>5791</v>
      </c>
      <c r="G504" s="253"/>
      <c r="H504" s="256">
        <v>24.556000000000001</v>
      </c>
      <c r="I504" s="257"/>
      <c r="J504" s="253"/>
      <c r="K504" s="253"/>
      <c r="L504" s="258"/>
      <c r="M504" s="259"/>
      <c r="N504" s="260"/>
      <c r="O504" s="260"/>
      <c r="P504" s="260"/>
      <c r="Q504" s="260"/>
      <c r="R504" s="260"/>
      <c r="S504" s="260"/>
      <c r="T504" s="261"/>
      <c r="U504" s="13"/>
      <c r="V504" s="13"/>
      <c r="W504" s="13"/>
      <c r="X504" s="13"/>
      <c r="Y504" s="13"/>
      <c r="Z504" s="13"/>
      <c r="AA504" s="13"/>
      <c r="AB504" s="13"/>
      <c r="AC504" s="13"/>
      <c r="AD504" s="13"/>
      <c r="AE504" s="13"/>
      <c r="AT504" s="262" t="s">
        <v>446</v>
      </c>
      <c r="AU504" s="262" t="s">
        <v>85</v>
      </c>
      <c r="AV504" s="13" t="s">
        <v>85</v>
      </c>
      <c r="AW504" s="13" t="s">
        <v>32</v>
      </c>
      <c r="AX504" s="13" t="s">
        <v>83</v>
      </c>
      <c r="AY504" s="262" t="s">
        <v>342</v>
      </c>
    </row>
    <row r="505" s="2" customFormat="1" ht="16.5" customHeight="1">
      <c r="A505" s="39"/>
      <c r="B505" s="40"/>
      <c r="C505" s="227" t="s">
        <v>782</v>
      </c>
      <c r="D505" s="227" t="s">
        <v>343</v>
      </c>
      <c r="E505" s="228" t="s">
        <v>6013</v>
      </c>
      <c r="F505" s="229" t="s">
        <v>6014</v>
      </c>
      <c r="G505" s="230" t="s">
        <v>473</v>
      </c>
      <c r="H505" s="231">
        <v>680.33199999999999</v>
      </c>
      <c r="I505" s="232"/>
      <c r="J505" s="233">
        <f>ROUND(I505*H505,2)</f>
        <v>0</v>
      </c>
      <c r="K505" s="229" t="s">
        <v>443</v>
      </c>
      <c r="L505" s="45"/>
      <c r="M505" s="234" t="s">
        <v>1</v>
      </c>
      <c r="N505" s="235" t="s">
        <v>41</v>
      </c>
      <c r="O505" s="92"/>
      <c r="P505" s="236">
        <f>O505*H505</f>
        <v>0</v>
      </c>
      <c r="Q505" s="236">
        <v>0</v>
      </c>
      <c r="R505" s="236">
        <f>Q505*H505</f>
        <v>0</v>
      </c>
      <c r="S505" s="236">
        <v>0</v>
      </c>
      <c r="T505" s="237">
        <f>S505*H505</f>
        <v>0</v>
      </c>
      <c r="U505" s="39"/>
      <c r="V505" s="39"/>
      <c r="W505" s="39"/>
      <c r="X505" s="39"/>
      <c r="Y505" s="39"/>
      <c r="Z505" s="39"/>
      <c r="AA505" s="39"/>
      <c r="AB505" s="39"/>
      <c r="AC505" s="39"/>
      <c r="AD505" s="39"/>
      <c r="AE505" s="39"/>
      <c r="AR505" s="238" t="s">
        <v>360</v>
      </c>
      <c r="AT505" s="238" t="s">
        <v>343</v>
      </c>
      <c r="AU505" s="238" t="s">
        <v>85</v>
      </c>
      <c r="AY505" s="18" t="s">
        <v>342</v>
      </c>
      <c r="BE505" s="239">
        <f>IF(N505="základní",J505,0)</f>
        <v>0</v>
      </c>
      <c r="BF505" s="239">
        <f>IF(N505="snížená",J505,0)</f>
        <v>0</v>
      </c>
      <c r="BG505" s="239">
        <f>IF(N505="zákl. přenesená",J505,0)</f>
        <v>0</v>
      </c>
      <c r="BH505" s="239">
        <f>IF(N505="sníž. přenesená",J505,0)</f>
        <v>0</v>
      </c>
      <c r="BI505" s="239">
        <f>IF(N505="nulová",J505,0)</f>
        <v>0</v>
      </c>
      <c r="BJ505" s="18" t="s">
        <v>83</v>
      </c>
      <c r="BK505" s="239">
        <f>ROUND(I505*H505,2)</f>
        <v>0</v>
      </c>
      <c r="BL505" s="18" t="s">
        <v>360</v>
      </c>
      <c r="BM505" s="238" t="s">
        <v>6015</v>
      </c>
    </row>
    <row r="506" s="2" customFormat="1">
      <c r="A506" s="39"/>
      <c r="B506" s="40"/>
      <c r="C506" s="41"/>
      <c r="D506" s="240" t="s">
        <v>349</v>
      </c>
      <c r="E506" s="41"/>
      <c r="F506" s="241" t="s">
        <v>6016</v>
      </c>
      <c r="G506" s="41"/>
      <c r="H506" s="41"/>
      <c r="I506" s="242"/>
      <c r="J506" s="41"/>
      <c r="K506" s="41"/>
      <c r="L506" s="45"/>
      <c r="M506" s="243"/>
      <c r="N506" s="244"/>
      <c r="O506" s="92"/>
      <c r="P506" s="92"/>
      <c r="Q506" s="92"/>
      <c r="R506" s="92"/>
      <c r="S506" s="92"/>
      <c r="T506" s="93"/>
      <c r="U506" s="39"/>
      <c r="V506" s="39"/>
      <c r="W506" s="39"/>
      <c r="X506" s="39"/>
      <c r="Y506" s="39"/>
      <c r="Z506" s="39"/>
      <c r="AA506" s="39"/>
      <c r="AB506" s="39"/>
      <c r="AC506" s="39"/>
      <c r="AD506" s="39"/>
      <c r="AE506" s="39"/>
      <c r="AT506" s="18" t="s">
        <v>349</v>
      </c>
      <c r="AU506" s="18" t="s">
        <v>85</v>
      </c>
    </row>
    <row r="507" s="14" customFormat="1">
      <c r="A507" s="14"/>
      <c r="B507" s="263"/>
      <c r="C507" s="264"/>
      <c r="D507" s="240" t="s">
        <v>446</v>
      </c>
      <c r="E507" s="265" t="s">
        <v>1</v>
      </c>
      <c r="F507" s="266" t="s">
        <v>5997</v>
      </c>
      <c r="G507" s="264"/>
      <c r="H507" s="265" t="s">
        <v>1</v>
      </c>
      <c r="I507" s="267"/>
      <c r="J507" s="264"/>
      <c r="K507" s="264"/>
      <c r="L507" s="268"/>
      <c r="M507" s="269"/>
      <c r="N507" s="270"/>
      <c r="O507" s="270"/>
      <c r="P507" s="270"/>
      <c r="Q507" s="270"/>
      <c r="R507" s="270"/>
      <c r="S507" s="270"/>
      <c r="T507" s="271"/>
      <c r="U507" s="14"/>
      <c r="V507" s="14"/>
      <c r="W507" s="14"/>
      <c r="X507" s="14"/>
      <c r="Y507" s="14"/>
      <c r="Z507" s="14"/>
      <c r="AA507" s="14"/>
      <c r="AB507" s="14"/>
      <c r="AC507" s="14"/>
      <c r="AD507" s="14"/>
      <c r="AE507" s="14"/>
      <c r="AT507" s="272" t="s">
        <v>446</v>
      </c>
      <c r="AU507" s="272" t="s">
        <v>85</v>
      </c>
      <c r="AV507" s="14" t="s">
        <v>83</v>
      </c>
      <c r="AW507" s="14" t="s">
        <v>32</v>
      </c>
      <c r="AX507" s="14" t="s">
        <v>76</v>
      </c>
      <c r="AY507" s="272" t="s">
        <v>342</v>
      </c>
    </row>
    <row r="508" s="14" customFormat="1">
      <c r="A508" s="14"/>
      <c r="B508" s="263"/>
      <c r="C508" s="264"/>
      <c r="D508" s="240" t="s">
        <v>446</v>
      </c>
      <c r="E508" s="265" t="s">
        <v>1</v>
      </c>
      <c r="F508" s="266" t="s">
        <v>5787</v>
      </c>
      <c r="G508" s="264"/>
      <c r="H508" s="265" t="s">
        <v>1</v>
      </c>
      <c r="I508" s="267"/>
      <c r="J508" s="264"/>
      <c r="K508" s="264"/>
      <c r="L508" s="268"/>
      <c r="M508" s="269"/>
      <c r="N508" s="270"/>
      <c r="O508" s="270"/>
      <c r="P508" s="270"/>
      <c r="Q508" s="270"/>
      <c r="R508" s="270"/>
      <c r="S508" s="270"/>
      <c r="T508" s="271"/>
      <c r="U508" s="14"/>
      <c r="V508" s="14"/>
      <c r="W508" s="14"/>
      <c r="X508" s="14"/>
      <c r="Y508" s="14"/>
      <c r="Z508" s="14"/>
      <c r="AA508" s="14"/>
      <c r="AB508" s="14"/>
      <c r="AC508" s="14"/>
      <c r="AD508" s="14"/>
      <c r="AE508" s="14"/>
      <c r="AT508" s="272" t="s">
        <v>446</v>
      </c>
      <c r="AU508" s="272" t="s">
        <v>85</v>
      </c>
      <c r="AV508" s="14" t="s">
        <v>83</v>
      </c>
      <c r="AW508" s="14" t="s">
        <v>32</v>
      </c>
      <c r="AX508" s="14" t="s">
        <v>76</v>
      </c>
      <c r="AY508" s="272" t="s">
        <v>342</v>
      </c>
    </row>
    <row r="509" s="13" customFormat="1">
      <c r="A509" s="13"/>
      <c r="B509" s="252"/>
      <c r="C509" s="253"/>
      <c r="D509" s="240" t="s">
        <v>446</v>
      </c>
      <c r="E509" s="254" t="s">
        <v>1</v>
      </c>
      <c r="F509" s="255" t="s">
        <v>5788</v>
      </c>
      <c r="G509" s="253"/>
      <c r="H509" s="256">
        <v>4.8300000000000001</v>
      </c>
      <c r="I509" s="257"/>
      <c r="J509" s="253"/>
      <c r="K509" s="253"/>
      <c r="L509" s="258"/>
      <c r="M509" s="259"/>
      <c r="N509" s="260"/>
      <c r="O509" s="260"/>
      <c r="P509" s="260"/>
      <c r="Q509" s="260"/>
      <c r="R509" s="260"/>
      <c r="S509" s="260"/>
      <c r="T509" s="261"/>
      <c r="U509" s="13"/>
      <c r="V509" s="13"/>
      <c r="W509" s="13"/>
      <c r="X509" s="13"/>
      <c r="Y509" s="13"/>
      <c r="Z509" s="13"/>
      <c r="AA509" s="13"/>
      <c r="AB509" s="13"/>
      <c r="AC509" s="13"/>
      <c r="AD509" s="13"/>
      <c r="AE509" s="13"/>
      <c r="AT509" s="262" t="s">
        <v>446</v>
      </c>
      <c r="AU509" s="262" t="s">
        <v>85</v>
      </c>
      <c r="AV509" s="13" t="s">
        <v>85</v>
      </c>
      <c r="AW509" s="13" t="s">
        <v>32</v>
      </c>
      <c r="AX509" s="13" t="s">
        <v>76</v>
      </c>
      <c r="AY509" s="262" t="s">
        <v>342</v>
      </c>
    </row>
    <row r="510" s="14" customFormat="1">
      <c r="A510" s="14"/>
      <c r="B510" s="263"/>
      <c r="C510" s="264"/>
      <c r="D510" s="240" t="s">
        <v>446</v>
      </c>
      <c r="E510" s="265" t="s">
        <v>1</v>
      </c>
      <c r="F510" s="266" t="s">
        <v>5779</v>
      </c>
      <c r="G510" s="264"/>
      <c r="H510" s="265" t="s">
        <v>1</v>
      </c>
      <c r="I510" s="267"/>
      <c r="J510" s="264"/>
      <c r="K510" s="264"/>
      <c r="L510" s="268"/>
      <c r="M510" s="269"/>
      <c r="N510" s="270"/>
      <c r="O510" s="270"/>
      <c r="P510" s="270"/>
      <c r="Q510" s="270"/>
      <c r="R510" s="270"/>
      <c r="S510" s="270"/>
      <c r="T510" s="271"/>
      <c r="U510" s="14"/>
      <c r="V510" s="14"/>
      <c r="W510" s="14"/>
      <c r="X510" s="14"/>
      <c r="Y510" s="14"/>
      <c r="Z510" s="14"/>
      <c r="AA510" s="14"/>
      <c r="AB510" s="14"/>
      <c r="AC510" s="14"/>
      <c r="AD510" s="14"/>
      <c r="AE510" s="14"/>
      <c r="AT510" s="272" t="s">
        <v>446</v>
      </c>
      <c r="AU510" s="272" t="s">
        <v>85</v>
      </c>
      <c r="AV510" s="14" t="s">
        <v>83</v>
      </c>
      <c r="AW510" s="14" t="s">
        <v>32</v>
      </c>
      <c r="AX510" s="14" t="s">
        <v>76</v>
      </c>
      <c r="AY510" s="272" t="s">
        <v>342</v>
      </c>
    </row>
    <row r="511" s="13" customFormat="1">
      <c r="A511" s="13"/>
      <c r="B511" s="252"/>
      <c r="C511" s="253"/>
      <c r="D511" s="240" t="s">
        <v>446</v>
      </c>
      <c r="E511" s="254" t="s">
        <v>1</v>
      </c>
      <c r="F511" s="255" t="s">
        <v>5789</v>
      </c>
      <c r="G511" s="253"/>
      <c r="H511" s="256">
        <v>510.62200000000001</v>
      </c>
      <c r="I511" s="257"/>
      <c r="J511" s="253"/>
      <c r="K511" s="253"/>
      <c r="L511" s="258"/>
      <c r="M511" s="259"/>
      <c r="N511" s="260"/>
      <c r="O511" s="260"/>
      <c r="P511" s="260"/>
      <c r="Q511" s="260"/>
      <c r="R511" s="260"/>
      <c r="S511" s="260"/>
      <c r="T511" s="261"/>
      <c r="U511" s="13"/>
      <c r="V511" s="13"/>
      <c r="W511" s="13"/>
      <c r="X511" s="13"/>
      <c r="Y511" s="13"/>
      <c r="Z511" s="13"/>
      <c r="AA511" s="13"/>
      <c r="AB511" s="13"/>
      <c r="AC511" s="13"/>
      <c r="AD511" s="13"/>
      <c r="AE511" s="13"/>
      <c r="AT511" s="262" t="s">
        <v>446</v>
      </c>
      <c r="AU511" s="262" t="s">
        <v>85</v>
      </c>
      <c r="AV511" s="13" t="s">
        <v>85</v>
      </c>
      <c r="AW511" s="13" t="s">
        <v>32</v>
      </c>
      <c r="AX511" s="13" t="s">
        <v>76</v>
      </c>
      <c r="AY511" s="262" t="s">
        <v>342</v>
      </c>
    </row>
    <row r="512" s="14" customFormat="1">
      <c r="A512" s="14"/>
      <c r="B512" s="263"/>
      <c r="C512" s="264"/>
      <c r="D512" s="240" t="s">
        <v>446</v>
      </c>
      <c r="E512" s="265" t="s">
        <v>1</v>
      </c>
      <c r="F512" s="266" t="s">
        <v>2896</v>
      </c>
      <c r="G512" s="264"/>
      <c r="H512" s="265" t="s">
        <v>1</v>
      </c>
      <c r="I512" s="267"/>
      <c r="J512" s="264"/>
      <c r="K512" s="264"/>
      <c r="L512" s="268"/>
      <c r="M512" s="269"/>
      <c r="N512" s="270"/>
      <c r="O512" s="270"/>
      <c r="P512" s="270"/>
      <c r="Q512" s="270"/>
      <c r="R512" s="270"/>
      <c r="S512" s="270"/>
      <c r="T512" s="271"/>
      <c r="U512" s="14"/>
      <c r="V512" s="14"/>
      <c r="W512" s="14"/>
      <c r="X512" s="14"/>
      <c r="Y512" s="14"/>
      <c r="Z512" s="14"/>
      <c r="AA512" s="14"/>
      <c r="AB512" s="14"/>
      <c r="AC512" s="14"/>
      <c r="AD512" s="14"/>
      <c r="AE512" s="14"/>
      <c r="AT512" s="272" t="s">
        <v>446</v>
      </c>
      <c r="AU512" s="272" t="s">
        <v>85</v>
      </c>
      <c r="AV512" s="14" t="s">
        <v>83</v>
      </c>
      <c r="AW512" s="14" t="s">
        <v>32</v>
      </c>
      <c r="AX512" s="14" t="s">
        <v>76</v>
      </c>
      <c r="AY512" s="272" t="s">
        <v>342</v>
      </c>
    </row>
    <row r="513" s="13" customFormat="1">
      <c r="A513" s="13"/>
      <c r="B513" s="252"/>
      <c r="C513" s="253"/>
      <c r="D513" s="240" t="s">
        <v>446</v>
      </c>
      <c r="E513" s="254" t="s">
        <v>1</v>
      </c>
      <c r="F513" s="255" t="s">
        <v>5790</v>
      </c>
      <c r="G513" s="253"/>
      <c r="H513" s="256">
        <v>164.88</v>
      </c>
      <c r="I513" s="257"/>
      <c r="J513" s="253"/>
      <c r="K513" s="253"/>
      <c r="L513" s="258"/>
      <c r="M513" s="259"/>
      <c r="N513" s="260"/>
      <c r="O513" s="260"/>
      <c r="P513" s="260"/>
      <c r="Q513" s="260"/>
      <c r="R513" s="260"/>
      <c r="S513" s="260"/>
      <c r="T513" s="261"/>
      <c r="U513" s="13"/>
      <c r="V513" s="13"/>
      <c r="W513" s="13"/>
      <c r="X513" s="13"/>
      <c r="Y513" s="13"/>
      <c r="Z513" s="13"/>
      <c r="AA513" s="13"/>
      <c r="AB513" s="13"/>
      <c r="AC513" s="13"/>
      <c r="AD513" s="13"/>
      <c r="AE513" s="13"/>
      <c r="AT513" s="262" t="s">
        <v>446</v>
      </c>
      <c r="AU513" s="262" t="s">
        <v>85</v>
      </c>
      <c r="AV513" s="13" t="s">
        <v>85</v>
      </c>
      <c r="AW513" s="13" t="s">
        <v>32</v>
      </c>
      <c r="AX513" s="13" t="s">
        <v>76</v>
      </c>
      <c r="AY513" s="262" t="s">
        <v>342</v>
      </c>
    </row>
    <row r="514" s="16" customFormat="1">
      <c r="A514" s="16"/>
      <c r="B514" s="284"/>
      <c r="C514" s="285"/>
      <c r="D514" s="240" t="s">
        <v>446</v>
      </c>
      <c r="E514" s="286" t="s">
        <v>1</v>
      </c>
      <c r="F514" s="287" t="s">
        <v>500</v>
      </c>
      <c r="G514" s="285"/>
      <c r="H514" s="288">
        <v>680.33199999999999</v>
      </c>
      <c r="I514" s="289"/>
      <c r="J514" s="285"/>
      <c r="K514" s="285"/>
      <c r="L514" s="290"/>
      <c r="M514" s="291"/>
      <c r="N514" s="292"/>
      <c r="O514" s="292"/>
      <c r="P514" s="292"/>
      <c r="Q514" s="292"/>
      <c r="R514" s="292"/>
      <c r="S514" s="292"/>
      <c r="T514" s="293"/>
      <c r="U514" s="16"/>
      <c r="V514" s="16"/>
      <c r="W514" s="16"/>
      <c r="X514" s="16"/>
      <c r="Y514" s="16"/>
      <c r="Z514" s="16"/>
      <c r="AA514" s="16"/>
      <c r="AB514" s="16"/>
      <c r="AC514" s="16"/>
      <c r="AD514" s="16"/>
      <c r="AE514" s="16"/>
      <c r="AT514" s="294" t="s">
        <v>446</v>
      </c>
      <c r="AU514" s="294" t="s">
        <v>85</v>
      </c>
      <c r="AV514" s="16" t="s">
        <v>360</v>
      </c>
      <c r="AW514" s="16" t="s">
        <v>32</v>
      </c>
      <c r="AX514" s="16" t="s">
        <v>83</v>
      </c>
      <c r="AY514" s="294" t="s">
        <v>342</v>
      </c>
    </row>
    <row r="515" s="2" customFormat="1" ht="16.5" customHeight="1">
      <c r="A515" s="39"/>
      <c r="B515" s="40"/>
      <c r="C515" s="227" t="s">
        <v>787</v>
      </c>
      <c r="D515" s="227" t="s">
        <v>343</v>
      </c>
      <c r="E515" s="228" t="s">
        <v>1600</v>
      </c>
      <c r="F515" s="229" t="s">
        <v>1601</v>
      </c>
      <c r="G515" s="230" t="s">
        <v>473</v>
      </c>
      <c r="H515" s="231">
        <v>15.214</v>
      </c>
      <c r="I515" s="232"/>
      <c r="J515" s="233">
        <f>ROUND(I515*H515,2)</f>
        <v>0</v>
      </c>
      <c r="K515" s="229" t="s">
        <v>443</v>
      </c>
      <c r="L515" s="45"/>
      <c r="M515" s="234" t="s">
        <v>1</v>
      </c>
      <c r="N515" s="235" t="s">
        <v>41</v>
      </c>
      <c r="O515" s="92"/>
      <c r="P515" s="236">
        <f>O515*H515</f>
        <v>0</v>
      </c>
      <c r="Q515" s="236">
        <v>0.089219999999999994</v>
      </c>
      <c r="R515" s="236">
        <f>Q515*H515</f>
        <v>1.35739308</v>
      </c>
      <c r="S515" s="236">
        <v>0</v>
      </c>
      <c r="T515" s="237">
        <f>S515*H515</f>
        <v>0</v>
      </c>
      <c r="U515" s="39"/>
      <c r="V515" s="39"/>
      <c r="W515" s="39"/>
      <c r="X515" s="39"/>
      <c r="Y515" s="39"/>
      <c r="Z515" s="39"/>
      <c r="AA515" s="39"/>
      <c r="AB515" s="39"/>
      <c r="AC515" s="39"/>
      <c r="AD515" s="39"/>
      <c r="AE515" s="39"/>
      <c r="AR515" s="238" t="s">
        <v>360</v>
      </c>
      <c r="AT515" s="238" t="s">
        <v>343</v>
      </c>
      <c r="AU515" s="238" t="s">
        <v>85</v>
      </c>
      <c r="AY515" s="18" t="s">
        <v>342</v>
      </c>
      <c r="BE515" s="239">
        <f>IF(N515="základní",J515,0)</f>
        <v>0</v>
      </c>
      <c r="BF515" s="239">
        <f>IF(N515="snížená",J515,0)</f>
        <v>0</v>
      </c>
      <c r="BG515" s="239">
        <f>IF(N515="zákl. přenesená",J515,0)</f>
        <v>0</v>
      </c>
      <c r="BH515" s="239">
        <f>IF(N515="sníž. přenesená",J515,0)</f>
        <v>0</v>
      </c>
      <c r="BI515" s="239">
        <f>IF(N515="nulová",J515,0)</f>
        <v>0</v>
      </c>
      <c r="BJ515" s="18" t="s">
        <v>83</v>
      </c>
      <c r="BK515" s="239">
        <f>ROUND(I515*H515,2)</f>
        <v>0</v>
      </c>
      <c r="BL515" s="18" t="s">
        <v>360</v>
      </c>
      <c r="BM515" s="238" t="s">
        <v>6017</v>
      </c>
    </row>
    <row r="516" s="2" customFormat="1">
      <c r="A516" s="39"/>
      <c r="B516" s="40"/>
      <c r="C516" s="41"/>
      <c r="D516" s="240" t="s">
        <v>349</v>
      </c>
      <c r="E516" s="41"/>
      <c r="F516" s="241" t="s">
        <v>1603</v>
      </c>
      <c r="G516" s="41"/>
      <c r="H516" s="41"/>
      <c r="I516" s="242"/>
      <c r="J516" s="41"/>
      <c r="K516" s="41"/>
      <c r="L516" s="45"/>
      <c r="M516" s="243"/>
      <c r="N516" s="244"/>
      <c r="O516" s="92"/>
      <c r="P516" s="92"/>
      <c r="Q516" s="92"/>
      <c r="R516" s="92"/>
      <c r="S516" s="92"/>
      <c r="T516" s="93"/>
      <c r="U516" s="39"/>
      <c r="V516" s="39"/>
      <c r="W516" s="39"/>
      <c r="X516" s="39"/>
      <c r="Y516" s="39"/>
      <c r="Z516" s="39"/>
      <c r="AA516" s="39"/>
      <c r="AB516" s="39"/>
      <c r="AC516" s="39"/>
      <c r="AD516" s="39"/>
      <c r="AE516" s="39"/>
      <c r="AT516" s="18" t="s">
        <v>349</v>
      </c>
      <c r="AU516" s="18" t="s">
        <v>85</v>
      </c>
    </row>
    <row r="517" s="13" customFormat="1">
      <c r="A517" s="13"/>
      <c r="B517" s="252"/>
      <c r="C517" s="253"/>
      <c r="D517" s="240" t="s">
        <v>446</v>
      </c>
      <c r="E517" s="254" t="s">
        <v>1</v>
      </c>
      <c r="F517" s="255" t="s">
        <v>5968</v>
      </c>
      <c r="G517" s="253"/>
      <c r="H517" s="256">
        <v>15.214</v>
      </c>
      <c r="I517" s="257"/>
      <c r="J517" s="253"/>
      <c r="K517" s="253"/>
      <c r="L517" s="258"/>
      <c r="M517" s="259"/>
      <c r="N517" s="260"/>
      <c r="O517" s="260"/>
      <c r="P517" s="260"/>
      <c r="Q517" s="260"/>
      <c r="R517" s="260"/>
      <c r="S517" s="260"/>
      <c r="T517" s="261"/>
      <c r="U517" s="13"/>
      <c r="V517" s="13"/>
      <c r="W517" s="13"/>
      <c r="X517" s="13"/>
      <c r="Y517" s="13"/>
      <c r="Z517" s="13"/>
      <c r="AA517" s="13"/>
      <c r="AB517" s="13"/>
      <c r="AC517" s="13"/>
      <c r="AD517" s="13"/>
      <c r="AE517" s="13"/>
      <c r="AT517" s="262" t="s">
        <v>446</v>
      </c>
      <c r="AU517" s="262" t="s">
        <v>85</v>
      </c>
      <c r="AV517" s="13" t="s">
        <v>85</v>
      </c>
      <c r="AW517" s="13" t="s">
        <v>32</v>
      </c>
      <c r="AX517" s="13" t="s">
        <v>83</v>
      </c>
      <c r="AY517" s="262" t="s">
        <v>342</v>
      </c>
    </row>
    <row r="518" s="2" customFormat="1" ht="16.5" customHeight="1">
      <c r="A518" s="39"/>
      <c r="B518" s="40"/>
      <c r="C518" s="295" t="s">
        <v>793</v>
      </c>
      <c r="D518" s="295" t="s">
        <v>621</v>
      </c>
      <c r="E518" s="296" t="s">
        <v>778</v>
      </c>
      <c r="F518" s="297" t="s">
        <v>779</v>
      </c>
      <c r="G518" s="298" t="s">
        <v>473</v>
      </c>
      <c r="H518" s="299">
        <v>15.67</v>
      </c>
      <c r="I518" s="300"/>
      <c r="J518" s="301">
        <f>ROUND(I518*H518,2)</f>
        <v>0</v>
      </c>
      <c r="K518" s="297" t="s">
        <v>443</v>
      </c>
      <c r="L518" s="302"/>
      <c r="M518" s="303" t="s">
        <v>1</v>
      </c>
      <c r="N518" s="304" t="s">
        <v>41</v>
      </c>
      <c r="O518" s="92"/>
      <c r="P518" s="236">
        <f>O518*H518</f>
        <v>0</v>
      </c>
      <c r="Q518" s="236">
        <v>0.13100000000000001</v>
      </c>
      <c r="R518" s="236">
        <f>Q518*H518</f>
        <v>2.0527700000000002</v>
      </c>
      <c r="S518" s="236">
        <v>0</v>
      </c>
      <c r="T518" s="237">
        <f>S518*H518</f>
        <v>0</v>
      </c>
      <c r="U518" s="39"/>
      <c r="V518" s="39"/>
      <c r="W518" s="39"/>
      <c r="X518" s="39"/>
      <c r="Y518" s="39"/>
      <c r="Z518" s="39"/>
      <c r="AA518" s="39"/>
      <c r="AB518" s="39"/>
      <c r="AC518" s="39"/>
      <c r="AD518" s="39"/>
      <c r="AE518" s="39"/>
      <c r="AR518" s="238" t="s">
        <v>376</v>
      </c>
      <c r="AT518" s="238" t="s">
        <v>621</v>
      </c>
      <c r="AU518" s="238" t="s">
        <v>85</v>
      </c>
      <c r="AY518" s="18" t="s">
        <v>342</v>
      </c>
      <c r="BE518" s="239">
        <f>IF(N518="základní",J518,0)</f>
        <v>0</v>
      </c>
      <c r="BF518" s="239">
        <f>IF(N518="snížená",J518,0)</f>
        <v>0</v>
      </c>
      <c r="BG518" s="239">
        <f>IF(N518="zákl. přenesená",J518,0)</f>
        <v>0</v>
      </c>
      <c r="BH518" s="239">
        <f>IF(N518="sníž. přenesená",J518,0)</f>
        <v>0</v>
      </c>
      <c r="BI518" s="239">
        <f>IF(N518="nulová",J518,0)</f>
        <v>0</v>
      </c>
      <c r="BJ518" s="18" t="s">
        <v>83</v>
      </c>
      <c r="BK518" s="239">
        <f>ROUND(I518*H518,2)</f>
        <v>0</v>
      </c>
      <c r="BL518" s="18" t="s">
        <v>360</v>
      </c>
      <c r="BM518" s="238" t="s">
        <v>6018</v>
      </c>
    </row>
    <row r="519" s="2" customFormat="1">
      <c r="A519" s="39"/>
      <c r="B519" s="40"/>
      <c r="C519" s="41"/>
      <c r="D519" s="240" t="s">
        <v>349</v>
      </c>
      <c r="E519" s="41"/>
      <c r="F519" s="241" t="s">
        <v>779</v>
      </c>
      <c r="G519" s="41"/>
      <c r="H519" s="41"/>
      <c r="I519" s="242"/>
      <c r="J519" s="41"/>
      <c r="K519" s="41"/>
      <c r="L519" s="45"/>
      <c r="M519" s="243"/>
      <c r="N519" s="244"/>
      <c r="O519" s="92"/>
      <c r="P519" s="92"/>
      <c r="Q519" s="92"/>
      <c r="R519" s="92"/>
      <c r="S519" s="92"/>
      <c r="T519" s="93"/>
      <c r="U519" s="39"/>
      <c r="V519" s="39"/>
      <c r="W519" s="39"/>
      <c r="X519" s="39"/>
      <c r="Y519" s="39"/>
      <c r="Z519" s="39"/>
      <c r="AA519" s="39"/>
      <c r="AB519" s="39"/>
      <c r="AC519" s="39"/>
      <c r="AD519" s="39"/>
      <c r="AE519" s="39"/>
      <c r="AT519" s="18" t="s">
        <v>349</v>
      </c>
      <c r="AU519" s="18" t="s">
        <v>85</v>
      </c>
    </row>
    <row r="520" s="13" customFormat="1">
      <c r="A520" s="13"/>
      <c r="B520" s="252"/>
      <c r="C520" s="253"/>
      <c r="D520" s="240" t="s">
        <v>446</v>
      </c>
      <c r="E520" s="253"/>
      <c r="F520" s="255" t="s">
        <v>6019</v>
      </c>
      <c r="G520" s="253"/>
      <c r="H520" s="256">
        <v>15.67</v>
      </c>
      <c r="I520" s="257"/>
      <c r="J520" s="253"/>
      <c r="K520" s="253"/>
      <c r="L520" s="258"/>
      <c r="M520" s="259"/>
      <c r="N520" s="260"/>
      <c r="O520" s="260"/>
      <c r="P520" s="260"/>
      <c r="Q520" s="260"/>
      <c r="R520" s="260"/>
      <c r="S520" s="260"/>
      <c r="T520" s="261"/>
      <c r="U520" s="13"/>
      <c r="V520" s="13"/>
      <c r="W520" s="13"/>
      <c r="X520" s="13"/>
      <c r="Y520" s="13"/>
      <c r="Z520" s="13"/>
      <c r="AA520" s="13"/>
      <c r="AB520" s="13"/>
      <c r="AC520" s="13"/>
      <c r="AD520" s="13"/>
      <c r="AE520" s="13"/>
      <c r="AT520" s="262" t="s">
        <v>446</v>
      </c>
      <c r="AU520" s="262" t="s">
        <v>85</v>
      </c>
      <c r="AV520" s="13" t="s">
        <v>85</v>
      </c>
      <c r="AW520" s="13" t="s">
        <v>4</v>
      </c>
      <c r="AX520" s="13" t="s">
        <v>83</v>
      </c>
      <c r="AY520" s="262" t="s">
        <v>342</v>
      </c>
    </row>
    <row r="521" s="2" customFormat="1" ht="16.5" customHeight="1">
      <c r="A521" s="39"/>
      <c r="B521" s="40"/>
      <c r="C521" s="227" t="s">
        <v>798</v>
      </c>
      <c r="D521" s="227" t="s">
        <v>343</v>
      </c>
      <c r="E521" s="228" t="s">
        <v>6020</v>
      </c>
      <c r="F521" s="229" t="s">
        <v>6021</v>
      </c>
      <c r="G521" s="230" t="s">
        <v>473</v>
      </c>
      <c r="H521" s="231">
        <v>4.7800000000000002</v>
      </c>
      <c r="I521" s="232"/>
      <c r="J521" s="233">
        <f>ROUND(I521*H521,2)</f>
        <v>0</v>
      </c>
      <c r="K521" s="229" t="s">
        <v>443</v>
      </c>
      <c r="L521" s="45"/>
      <c r="M521" s="234" t="s">
        <v>1</v>
      </c>
      <c r="N521" s="235" t="s">
        <v>41</v>
      </c>
      <c r="O521" s="92"/>
      <c r="P521" s="236">
        <f>O521*H521</f>
        <v>0</v>
      </c>
      <c r="Q521" s="236">
        <v>0.080030000000000004</v>
      </c>
      <c r="R521" s="236">
        <f>Q521*H521</f>
        <v>0.38254340000000003</v>
      </c>
      <c r="S521" s="236">
        <v>0</v>
      </c>
      <c r="T521" s="237">
        <f>S521*H521</f>
        <v>0</v>
      </c>
      <c r="U521" s="39"/>
      <c r="V521" s="39"/>
      <c r="W521" s="39"/>
      <c r="X521" s="39"/>
      <c r="Y521" s="39"/>
      <c r="Z521" s="39"/>
      <c r="AA521" s="39"/>
      <c r="AB521" s="39"/>
      <c r="AC521" s="39"/>
      <c r="AD521" s="39"/>
      <c r="AE521" s="39"/>
      <c r="AR521" s="238" t="s">
        <v>360</v>
      </c>
      <c r="AT521" s="238" t="s">
        <v>343</v>
      </c>
      <c r="AU521" s="238" t="s">
        <v>85</v>
      </c>
      <c r="AY521" s="18" t="s">
        <v>342</v>
      </c>
      <c r="BE521" s="239">
        <f>IF(N521="základní",J521,0)</f>
        <v>0</v>
      </c>
      <c r="BF521" s="239">
        <f>IF(N521="snížená",J521,0)</f>
        <v>0</v>
      </c>
      <c r="BG521" s="239">
        <f>IF(N521="zákl. přenesená",J521,0)</f>
        <v>0</v>
      </c>
      <c r="BH521" s="239">
        <f>IF(N521="sníž. přenesená",J521,0)</f>
        <v>0</v>
      </c>
      <c r="BI521" s="239">
        <f>IF(N521="nulová",J521,0)</f>
        <v>0</v>
      </c>
      <c r="BJ521" s="18" t="s">
        <v>83</v>
      </c>
      <c r="BK521" s="239">
        <f>ROUND(I521*H521,2)</f>
        <v>0</v>
      </c>
      <c r="BL521" s="18" t="s">
        <v>360</v>
      </c>
      <c r="BM521" s="238" t="s">
        <v>6022</v>
      </c>
    </row>
    <row r="522" s="2" customFormat="1">
      <c r="A522" s="39"/>
      <c r="B522" s="40"/>
      <c r="C522" s="41"/>
      <c r="D522" s="240" t="s">
        <v>349</v>
      </c>
      <c r="E522" s="41"/>
      <c r="F522" s="241" t="s">
        <v>6023</v>
      </c>
      <c r="G522" s="41"/>
      <c r="H522" s="41"/>
      <c r="I522" s="242"/>
      <c r="J522" s="41"/>
      <c r="K522" s="41"/>
      <c r="L522" s="45"/>
      <c r="M522" s="243"/>
      <c r="N522" s="244"/>
      <c r="O522" s="92"/>
      <c r="P522" s="92"/>
      <c r="Q522" s="92"/>
      <c r="R522" s="92"/>
      <c r="S522" s="92"/>
      <c r="T522" s="93"/>
      <c r="U522" s="39"/>
      <c r="V522" s="39"/>
      <c r="W522" s="39"/>
      <c r="X522" s="39"/>
      <c r="Y522" s="39"/>
      <c r="Z522" s="39"/>
      <c r="AA522" s="39"/>
      <c r="AB522" s="39"/>
      <c r="AC522" s="39"/>
      <c r="AD522" s="39"/>
      <c r="AE522" s="39"/>
      <c r="AT522" s="18" t="s">
        <v>349</v>
      </c>
      <c r="AU522" s="18" t="s">
        <v>85</v>
      </c>
    </row>
    <row r="523" s="13" customFormat="1">
      <c r="A523" s="13"/>
      <c r="B523" s="252"/>
      <c r="C523" s="253"/>
      <c r="D523" s="240" t="s">
        <v>446</v>
      </c>
      <c r="E523" s="254" t="s">
        <v>1</v>
      </c>
      <c r="F523" s="255" t="s">
        <v>5971</v>
      </c>
      <c r="G523" s="253"/>
      <c r="H523" s="256">
        <v>4.7800000000000002</v>
      </c>
      <c r="I523" s="257"/>
      <c r="J523" s="253"/>
      <c r="K523" s="253"/>
      <c r="L523" s="258"/>
      <c r="M523" s="259"/>
      <c r="N523" s="260"/>
      <c r="O523" s="260"/>
      <c r="P523" s="260"/>
      <c r="Q523" s="260"/>
      <c r="R523" s="260"/>
      <c r="S523" s="260"/>
      <c r="T523" s="261"/>
      <c r="U523" s="13"/>
      <c r="V523" s="13"/>
      <c r="W523" s="13"/>
      <c r="X523" s="13"/>
      <c r="Y523" s="13"/>
      <c r="Z523" s="13"/>
      <c r="AA523" s="13"/>
      <c r="AB523" s="13"/>
      <c r="AC523" s="13"/>
      <c r="AD523" s="13"/>
      <c r="AE523" s="13"/>
      <c r="AT523" s="262" t="s">
        <v>446</v>
      </c>
      <c r="AU523" s="262" t="s">
        <v>85</v>
      </c>
      <c r="AV523" s="13" t="s">
        <v>85</v>
      </c>
      <c r="AW523" s="13" t="s">
        <v>32</v>
      </c>
      <c r="AX523" s="13" t="s">
        <v>83</v>
      </c>
      <c r="AY523" s="262" t="s">
        <v>342</v>
      </c>
    </row>
    <row r="524" s="2" customFormat="1" ht="16.5" customHeight="1">
      <c r="A524" s="39"/>
      <c r="B524" s="40"/>
      <c r="C524" s="295" t="s">
        <v>803</v>
      </c>
      <c r="D524" s="295" t="s">
        <v>621</v>
      </c>
      <c r="E524" s="296" t="s">
        <v>1220</v>
      </c>
      <c r="F524" s="297" t="s">
        <v>1221</v>
      </c>
      <c r="G524" s="298" t="s">
        <v>473</v>
      </c>
      <c r="H524" s="299">
        <v>4.923</v>
      </c>
      <c r="I524" s="300"/>
      <c r="J524" s="301">
        <f>ROUND(I524*H524,2)</f>
        <v>0</v>
      </c>
      <c r="K524" s="297" t="s">
        <v>443</v>
      </c>
      <c r="L524" s="302"/>
      <c r="M524" s="303" t="s">
        <v>1</v>
      </c>
      <c r="N524" s="304" t="s">
        <v>41</v>
      </c>
      <c r="O524" s="92"/>
      <c r="P524" s="236">
        <f>O524*H524</f>
        <v>0</v>
      </c>
      <c r="Q524" s="236">
        <v>0.027</v>
      </c>
      <c r="R524" s="236">
        <f>Q524*H524</f>
        <v>0.13292100000000001</v>
      </c>
      <c r="S524" s="236">
        <v>0</v>
      </c>
      <c r="T524" s="237">
        <f>S524*H524</f>
        <v>0</v>
      </c>
      <c r="U524" s="39"/>
      <c r="V524" s="39"/>
      <c r="W524" s="39"/>
      <c r="X524" s="39"/>
      <c r="Y524" s="39"/>
      <c r="Z524" s="39"/>
      <c r="AA524" s="39"/>
      <c r="AB524" s="39"/>
      <c r="AC524" s="39"/>
      <c r="AD524" s="39"/>
      <c r="AE524" s="39"/>
      <c r="AR524" s="238" t="s">
        <v>376</v>
      </c>
      <c r="AT524" s="238" t="s">
        <v>621</v>
      </c>
      <c r="AU524" s="238" t="s">
        <v>85</v>
      </c>
      <c r="AY524" s="18" t="s">
        <v>342</v>
      </c>
      <c r="BE524" s="239">
        <f>IF(N524="základní",J524,0)</f>
        <v>0</v>
      </c>
      <c r="BF524" s="239">
        <f>IF(N524="snížená",J524,0)</f>
        <v>0</v>
      </c>
      <c r="BG524" s="239">
        <f>IF(N524="zákl. přenesená",J524,0)</f>
        <v>0</v>
      </c>
      <c r="BH524" s="239">
        <f>IF(N524="sníž. přenesená",J524,0)</f>
        <v>0</v>
      </c>
      <c r="BI524" s="239">
        <f>IF(N524="nulová",J524,0)</f>
        <v>0</v>
      </c>
      <c r="BJ524" s="18" t="s">
        <v>83</v>
      </c>
      <c r="BK524" s="239">
        <f>ROUND(I524*H524,2)</f>
        <v>0</v>
      </c>
      <c r="BL524" s="18" t="s">
        <v>360</v>
      </c>
      <c r="BM524" s="238" t="s">
        <v>6024</v>
      </c>
    </row>
    <row r="525" s="2" customFormat="1">
      <c r="A525" s="39"/>
      <c r="B525" s="40"/>
      <c r="C525" s="41"/>
      <c r="D525" s="240" t="s">
        <v>349</v>
      </c>
      <c r="E525" s="41"/>
      <c r="F525" s="241" t="s">
        <v>1221</v>
      </c>
      <c r="G525" s="41"/>
      <c r="H525" s="41"/>
      <c r="I525" s="242"/>
      <c r="J525" s="41"/>
      <c r="K525" s="41"/>
      <c r="L525" s="45"/>
      <c r="M525" s="243"/>
      <c r="N525" s="244"/>
      <c r="O525" s="92"/>
      <c r="P525" s="92"/>
      <c r="Q525" s="92"/>
      <c r="R525" s="92"/>
      <c r="S525" s="92"/>
      <c r="T525" s="93"/>
      <c r="U525" s="39"/>
      <c r="V525" s="39"/>
      <c r="W525" s="39"/>
      <c r="X525" s="39"/>
      <c r="Y525" s="39"/>
      <c r="Z525" s="39"/>
      <c r="AA525" s="39"/>
      <c r="AB525" s="39"/>
      <c r="AC525" s="39"/>
      <c r="AD525" s="39"/>
      <c r="AE525" s="39"/>
      <c r="AT525" s="18" t="s">
        <v>349</v>
      </c>
      <c r="AU525" s="18" t="s">
        <v>85</v>
      </c>
    </row>
    <row r="526" s="13" customFormat="1">
      <c r="A526" s="13"/>
      <c r="B526" s="252"/>
      <c r="C526" s="253"/>
      <c r="D526" s="240" t="s">
        <v>446</v>
      </c>
      <c r="E526" s="253"/>
      <c r="F526" s="255" t="s">
        <v>6025</v>
      </c>
      <c r="G526" s="253"/>
      <c r="H526" s="256">
        <v>4.923</v>
      </c>
      <c r="I526" s="257"/>
      <c r="J526" s="253"/>
      <c r="K526" s="253"/>
      <c r="L526" s="258"/>
      <c r="M526" s="259"/>
      <c r="N526" s="260"/>
      <c r="O526" s="260"/>
      <c r="P526" s="260"/>
      <c r="Q526" s="260"/>
      <c r="R526" s="260"/>
      <c r="S526" s="260"/>
      <c r="T526" s="261"/>
      <c r="U526" s="13"/>
      <c r="V526" s="13"/>
      <c r="W526" s="13"/>
      <c r="X526" s="13"/>
      <c r="Y526" s="13"/>
      <c r="Z526" s="13"/>
      <c r="AA526" s="13"/>
      <c r="AB526" s="13"/>
      <c r="AC526" s="13"/>
      <c r="AD526" s="13"/>
      <c r="AE526" s="13"/>
      <c r="AT526" s="262" t="s">
        <v>446</v>
      </c>
      <c r="AU526" s="262" t="s">
        <v>85</v>
      </c>
      <c r="AV526" s="13" t="s">
        <v>85</v>
      </c>
      <c r="AW526" s="13" t="s">
        <v>4</v>
      </c>
      <c r="AX526" s="13" t="s">
        <v>83</v>
      </c>
      <c r="AY526" s="262" t="s">
        <v>342</v>
      </c>
    </row>
    <row r="527" s="12" customFormat="1" ht="22.8" customHeight="1">
      <c r="A527" s="12"/>
      <c r="B527" s="213"/>
      <c r="C527" s="214"/>
      <c r="D527" s="215" t="s">
        <v>75</v>
      </c>
      <c r="E527" s="246" t="s">
        <v>376</v>
      </c>
      <c r="F527" s="246" t="s">
        <v>814</v>
      </c>
      <c r="G527" s="214"/>
      <c r="H527" s="214"/>
      <c r="I527" s="217"/>
      <c r="J527" s="247">
        <f>BK527</f>
        <v>0</v>
      </c>
      <c r="K527" s="214"/>
      <c r="L527" s="219"/>
      <c r="M527" s="220"/>
      <c r="N527" s="221"/>
      <c r="O527" s="221"/>
      <c r="P527" s="222">
        <f>SUM(P528:P843)</f>
        <v>0</v>
      </c>
      <c r="Q527" s="221"/>
      <c r="R527" s="222">
        <f>SUM(R528:R843)</f>
        <v>29.984329499999998</v>
      </c>
      <c r="S527" s="221"/>
      <c r="T527" s="223">
        <f>SUM(T528:T843)</f>
        <v>0.20000000000000001</v>
      </c>
      <c r="U527" s="12"/>
      <c r="V527" s="12"/>
      <c r="W527" s="12"/>
      <c r="X527" s="12"/>
      <c r="Y527" s="12"/>
      <c r="Z527" s="12"/>
      <c r="AA527" s="12"/>
      <c r="AB527" s="12"/>
      <c r="AC527" s="12"/>
      <c r="AD527" s="12"/>
      <c r="AE527" s="12"/>
      <c r="AR527" s="224" t="s">
        <v>83</v>
      </c>
      <c r="AT527" s="225" t="s">
        <v>75</v>
      </c>
      <c r="AU527" s="225" t="s">
        <v>83</v>
      </c>
      <c r="AY527" s="224" t="s">
        <v>342</v>
      </c>
      <c r="BK527" s="226">
        <f>SUM(BK528:BK843)</f>
        <v>0</v>
      </c>
    </row>
    <row r="528" s="2" customFormat="1" ht="16.5" customHeight="1">
      <c r="A528" s="39"/>
      <c r="B528" s="40"/>
      <c r="C528" s="227" t="s">
        <v>808</v>
      </c>
      <c r="D528" s="227" t="s">
        <v>343</v>
      </c>
      <c r="E528" s="228" t="s">
        <v>6026</v>
      </c>
      <c r="F528" s="229" t="s">
        <v>6027</v>
      </c>
      <c r="G528" s="230" t="s">
        <v>442</v>
      </c>
      <c r="H528" s="231">
        <v>1</v>
      </c>
      <c r="I528" s="232"/>
      <c r="J528" s="233">
        <f>ROUND(I528*H528,2)</f>
        <v>0</v>
      </c>
      <c r="K528" s="229" t="s">
        <v>443</v>
      </c>
      <c r="L528" s="45"/>
      <c r="M528" s="234" t="s">
        <v>1</v>
      </c>
      <c r="N528" s="235" t="s">
        <v>41</v>
      </c>
      <c r="O528" s="92"/>
      <c r="P528" s="236">
        <f>O528*H528</f>
        <v>0</v>
      </c>
      <c r="Q528" s="236">
        <v>0</v>
      </c>
      <c r="R528" s="236">
        <f>Q528*H528</f>
        <v>0</v>
      </c>
      <c r="S528" s="236">
        <v>0</v>
      </c>
      <c r="T528" s="237">
        <f>S528*H528</f>
        <v>0</v>
      </c>
      <c r="U528" s="39"/>
      <c r="V528" s="39"/>
      <c r="W528" s="39"/>
      <c r="X528" s="39"/>
      <c r="Y528" s="39"/>
      <c r="Z528" s="39"/>
      <c r="AA528" s="39"/>
      <c r="AB528" s="39"/>
      <c r="AC528" s="39"/>
      <c r="AD528" s="39"/>
      <c r="AE528" s="39"/>
      <c r="AR528" s="238" t="s">
        <v>360</v>
      </c>
      <c r="AT528" s="238" t="s">
        <v>343</v>
      </c>
      <c r="AU528" s="238" t="s">
        <v>85</v>
      </c>
      <c r="AY528" s="18" t="s">
        <v>342</v>
      </c>
      <c r="BE528" s="239">
        <f>IF(N528="základní",J528,0)</f>
        <v>0</v>
      </c>
      <c r="BF528" s="239">
        <f>IF(N528="snížená",J528,0)</f>
        <v>0</v>
      </c>
      <c r="BG528" s="239">
        <f>IF(N528="zákl. přenesená",J528,0)</f>
        <v>0</v>
      </c>
      <c r="BH528" s="239">
        <f>IF(N528="sníž. přenesená",J528,0)</f>
        <v>0</v>
      </c>
      <c r="BI528" s="239">
        <f>IF(N528="nulová",J528,0)</f>
        <v>0</v>
      </c>
      <c r="BJ528" s="18" t="s">
        <v>83</v>
      </c>
      <c r="BK528" s="239">
        <f>ROUND(I528*H528,2)</f>
        <v>0</v>
      </c>
      <c r="BL528" s="18" t="s">
        <v>360</v>
      </c>
      <c r="BM528" s="238" t="s">
        <v>6028</v>
      </c>
    </row>
    <row r="529" s="2" customFormat="1">
      <c r="A529" s="39"/>
      <c r="B529" s="40"/>
      <c r="C529" s="41"/>
      <c r="D529" s="240" t="s">
        <v>349</v>
      </c>
      <c r="E529" s="41"/>
      <c r="F529" s="241" t="s">
        <v>6027</v>
      </c>
      <c r="G529" s="41"/>
      <c r="H529" s="41"/>
      <c r="I529" s="242"/>
      <c r="J529" s="41"/>
      <c r="K529" s="41"/>
      <c r="L529" s="45"/>
      <c r="M529" s="243"/>
      <c r="N529" s="244"/>
      <c r="O529" s="92"/>
      <c r="P529" s="92"/>
      <c r="Q529" s="92"/>
      <c r="R529" s="92"/>
      <c r="S529" s="92"/>
      <c r="T529" s="93"/>
      <c r="U529" s="39"/>
      <c r="V529" s="39"/>
      <c r="W529" s="39"/>
      <c r="X529" s="39"/>
      <c r="Y529" s="39"/>
      <c r="Z529" s="39"/>
      <c r="AA529" s="39"/>
      <c r="AB529" s="39"/>
      <c r="AC529" s="39"/>
      <c r="AD529" s="39"/>
      <c r="AE529" s="39"/>
      <c r="AT529" s="18" t="s">
        <v>349</v>
      </c>
      <c r="AU529" s="18" t="s">
        <v>85</v>
      </c>
    </row>
    <row r="530" s="13" customFormat="1">
      <c r="A530" s="13"/>
      <c r="B530" s="252"/>
      <c r="C530" s="253"/>
      <c r="D530" s="240" t="s">
        <v>446</v>
      </c>
      <c r="E530" s="254" t="s">
        <v>1</v>
      </c>
      <c r="F530" s="255" t="s">
        <v>6029</v>
      </c>
      <c r="G530" s="253"/>
      <c r="H530" s="256">
        <v>1</v>
      </c>
      <c r="I530" s="257"/>
      <c r="J530" s="253"/>
      <c r="K530" s="253"/>
      <c r="L530" s="258"/>
      <c r="M530" s="259"/>
      <c r="N530" s="260"/>
      <c r="O530" s="260"/>
      <c r="P530" s="260"/>
      <c r="Q530" s="260"/>
      <c r="R530" s="260"/>
      <c r="S530" s="260"/>
      <c r="T530" s="261"/>
      <c r="U530" s="13"/>
      <c r="V530" s="13"/>
      <c r="W530" s="13"/>
      <c r="X530" s="13"/>
      <c r="Y530" s="13"/>
      <c r="Z530" s="13"/>
      <c r="AA530" s="13"/>
      <c r="AB530" s="13"/>
      <c r="AC530" s="13"/>
      <c r="AD530" s="13"/>
      <c r="AE530" s="13"/>
      <c r="AT530" s="262" t="s">
        <v>446</v>
      </c>
      <c r="AU530" s="262" t="s">
        <v>85</v>
      </c>
      <c r="AV530" s="13" t="s">
        <v>85</v>
      </c>
      <c r="AW530" s="13" t="s">
        <v>32</v>
      </c>
      <c r="AX530" s="13" t="s">
        <v>83</v>
      </c>
      <c r="AY530" s="262" t="s">
        <v>342</v>
      </c>
    </row>
    <row r="531" s="2" customFormat="1" ht="16.5" customHeight="1">
      <c r="A531" s="39"/>
      <c r="B531" s="40"/>
      <c r="C531" s="227" t="s">
        <v>815</v>
      </c>
      <c r="D531" s="227" t="s">
        <v>343</v>
      </c>
      <c r="E531" s="228" t="s">
        <v>4179</v>
      </c>
      <c r="F531" s="229" t="s">
        <v>4180</v>
      </c>
      <c r="G531" s="230" t="s">
        <v>442</v>
      </c>
      <c r="H531" s="231">
        <v>3</v>
      </c>
      <c r="I531" s="232"/>
      <c r="J531" s="233">
        <f>ROUND(I531*H531,2)</f>
        <v>0</v>
      </c>
      <c r="K531" s="229" t="s">
        <v>443</v>
      </c>
      <c r="L531" s="45"/>
      <c r="M531" s="234" t="s">
        <v>1</v>
      </c>
      <c r="N531" s="235" t="s">
        <v>41</v>
      </c>
      <c r="O531" s="92"/>
      <c r="P531" s="236">
        <f>O531*H531</f>
        <v>0</v>
      </c>
      <c r="Q531" s="236">
        <v>0</v>
      </c>
      <c r="R531" s="236">
        <f>Q531*H531</f>
        <v>0</v>
      </c>
      <c r="S531" s="236">
        <v>0</v>
      </c>
      <c r="T531" s="237">
        <f>S531*H531</f>
        <v>0</v>
      </c>
      <c r="U531" s="39"/>
      <c r="V531" s="39"/>
      <c r="W531" s="39"/>
      <c r="X531" s="39"/>
      <c r="Y531" s="39"/>
      <c r="Z531" s="39"/>
      <c r="AA531" s="39"/>
      <c r="AB531" s="39"/>
      <c r="AC531" s="39"/>
      <c r="AD531" s="39"/>
      <c r="AE531" s="39"/>
      <c r="AR531" s="238" t="s">
        <v>360</v>
      </c>
      <c r="AT531" s="238" t="s">
        <v>343</v>
      </c>
      <c r="AU531" s="238" t="s">
        <v>85</v>
      </c>
      <c r="AY531" s="18" t="s">
        <v>342</v>
      </c>
      <c r="BE531" s="239">
        <f>IF(N531="základní",J531,0)</f>
        <v>0</v>
      </c>
      <c r="BF531" s="239">
        <f>IF(N531="snížená",J531,0)</f>
        <v>0</v>
      </c>
      <c r="BG531" s="239">
        <f>IF(N531="zákl. přenesená",J531,0)</f>
        <v>0</v>
      </c>
      <c r="BH531" s="239">
        <f>IF(N531="sníž. přenesená",J531,0)</f>
        <v>0</v>
      </c>
      <c r="BI531" s="239">
        <f>IF(N531="nulová",J531,0)</f>
        <v>0</v>
      </c>
      <c r="BJ531" s="18" t="s">
        <v>83</v>
      </c>
      <c r="BK531" s="239">
        <f>ROUND(I531*H531,2)</f>
        <v>0</v>
      </c>
      <c r="BL531" s="18" t="s">
        <v>360</v>
      </c>
      <c r="BM531" s="238" t="s">
        <v>6030</v>
      </c>
    </row>
    <row r="532" s="2" customFormat="1">
      <c r="A532" s="39"/>
      <c r="B532" s="40"/>
      <c r="C532" s="41"/>
      <c r="D532" s="240" t="s">
        <v>349</v>
      </c>
      <c r="E532" s="41"/>
      <c r="F532" s="241" t="s">
        <v>4180</v>
      </c>
      <c r="G532" s="41"/>
      <c r="H532" s="41"/>
      <c r="I532" s="242"/>
      <c r="J532" s="41"/>
      <c r="K532" s="41"/>
      <c r="L532" s="45"/>
      <c r="M532" s="243"/>
      <c r="N532" s="244"/>
      <c r="O532" s="92"/>
      <c r="P532" s="92"/>
      <c r="Q532" s="92"/>
      <c r="R532" s="92"/>
      <c r="S532" s="92"/>
      <c r="T532" s="93"/>
      <c r="U532" s="39"/>
      <c r="V532" s="39"/>
      <c r="W532" s="39"/>
      <c r="X532" s="39"/>
      <c r="Y532" s="39"/>
      <c r="Z532" s="39"/>
      <c r="AA532" s="39"/>
      <c r="AB532" s="39"/>
      <c r="AC532" s="39"/>
      <c r="AD532" s="39"/>
      <c r="AE532" s="39"/>
      <c r="AT532" s="18" t="s">
        <v>349</v>
      </c>
      <c r="AU532" s="18" t="s">
        <v>85</v>
      </c>
    </row>
    <row r="533" s="13" customFormat="1">
      <c r="A533" s="13"/>
      <c r="B533" s="252"/>
      <c r="C533" s="253"/>
      <c r="D533" s="240" t="s">
        <v>446</v>
      </c>
      <c r="E533" s="254" t="s">
        <v>1</v>
      </c>
      <c r="F533" s="255" t="s">
        <v>4182</v>
      </c>
      <c r="G533" s="253"/>
      <c r="H533" s="256">
        <v>3</v>
      </c>
      <c r="I533" s="257"/>
      <c r="J533" s="253"/>
      <c r="K533" s="253"/>
      <c r="L533" s="258"/>
      <c r="M533" s="259"/>
      <c r="N533" s="260"/>
      <c r="O533" s="260"/>
      <c r="P533" s="260"/>
      <c r="Q533" s="260"/>
      <c r="R533" s="260"/>
      <c r="S533" s="260"/>
      <c r="T533" s="261"/>
      <c r="U533" s="13"/>
      <c r="V533" s="13"/>
      <c r="W533" s="13"/>
      <c r="X533" s="13"/>
      <c r="Y533" s="13"/>
      <c r="Z533" s="13"/>
      <c r="AA533" s="13"/>
      <c r="AB533" s="13"/>
      <c r="AC533" s="13"/>
      <c r="AD533" s="13"/>
      <c r="AE533" s="13"/>
      <c r="AT533" s="262" t="s">
        <v>446</v>
      </c>
      <c r="AU533" s="262" t="s">
        <v>85</v>
      </c>
      <c r="AV533" s="13" t="s">
        <v>85</v>
      </c>
      <c r="AW533" s="13" t="s">
        <v>32</v>
      </c>
      <c r="AX533" s="13" t="s">
        <v>83</v>
      </c>
      <c r="AY533" s="262" t="s">
        <v>342</v>
      </c>
    </row>
    <row r="534" s="2" customFormat="1" ht="16.5" customHeight="1">
      <c r="A534" s="39"/>
      <c r="B534" s="40"/>
      <c r="C534" s="227" t="s">
        <v>821</v>
      </c>
      <c r="D534" s="227" t="s">
        <v>343</v>
      </c>
      <c r="E534" s="228" t="s">
        <v>6031</v>
      </c>
      <c r="F534" s="229" t="s">
        <v>6032</v>
      </c>
      <c r="G534" s="230" t="s">
        <v>543</v>
      </c>
      <c r="H534" s="231">
        <v>22.100000000000001</v>
      </c>
      <c r="I534" s="232"/>
      <c r="J534" s="233">
        <f>ROUND(I534*H534,2)</f>
        <v>0</v>
      </c>
      <c r="K534" s="229" t="s">
        <v>443</v>
      </c>
      <c r="L534" s="45"/>
      <c r="M534" s="234" t="s">
        <v>1</v>
      </c>
      <c r="N534" s="235" t="s">
        <v>41</v>
      </c>
      <c r="O534" s="92"/>
      <c r="P534" s="236">
        <f>O534*H534</f>
        <v>0</v>
      </c>
      <c r="Q534" s="236">
        <v>0</v>
      </c>
      <c r="R534" s="236">
        <f>Q534*H534</f>
        <v>0</v>
      </c>
      <c r="S534" s="236">
        <v>0</v>
      </c>
      <c r="T534" s="237">
        <f>S534*H534</f>
        <v>0</v>
      </c>
      <c r="U534" s="39"/>
      <c r="V534" s="39"/>
      <c r="W534" s="39"/>
      <c r="X534" s="39"/>
      <c r="Y534" s="39"/>
      <c r="Z534" s="39"/>
      <c r="AA534" s="39"/>
      <c r="AB534" s="39"/>
      <c r="AC534" s="39"/>
      <c r="AD534" s="39"/>
      <c r="AE534" s="39"/>
      <c r="AR534" s="238" t="s">
        <v>360</v>
      </c>
      <c r="AT534" s="238" t="s">
        <v>343</v>
      </c>
      <c r="AU534" s="238" t="s">
        <v>85</v>
      </c>
      <c r="AY534" s="18" t="s">
        <v>342</v>
      </c>
      <c r="BE534" s="239">
        <f>IF(N534="základní",J534,0)</f>
        <v>0</v>
      </c>
      <c r="BF534" s="239">
        <f>IF(N534="snížená",J534,0)</f>
        <v>0</v>
      </c>
      <c r="BG534" s="239">
        <f>IF(N534="zákl. přenesená",J534,0)</f>
        <v>0</v>
      </c>
      <c r="BH534" s="239">
        <f>IF(N534="sníž. přenesená",J534,0)</f>
        <v>0</v>
      </c>
      <c r="BI534" s="239">
        <f>IF(N534="nulová",J534,0)</f>
        <v>0</v>
      </c>
      <c r="BJ534" s="18" t="s">
        <v>83</v>
      </c>
      <c r="BK534" s="239">
        <f>ROUND(I534*H534,2)</f>
        <v>0</v>
      </c>
      <c r="BL534" s="18" t="s">
        <v>360</v>
      </c>
      <c r="BM534" s="238" t="s">
        <v>6033</v>
      </c>
    </row>
    <row r="535" s="2" customFormat="1">
      <c r="A535" s="39"/>
      <c r="B535" s="40"/>
      <c r="C535" s="41"/>
      <c r="D535" s="240" t="s">
        <v>349</v>
      </c>
      <c r="E535" s="41"/>
      <c r="F535" s="241" t="s">
        <v>6034</v>
      </c>
      <c r="G535" s="41"/>
      <c r="H535" s="41"/>
      <c r="I535" s="242"/>
      <c r="J535" s="41"/>
      <c r="K535" s="41"/>
      <c r="L535" s="45"/>
      <c r="M535" s="243"/>
      <c r="N535" s="244"/>
      <c r="O535" s="92"/>
      <c r="P535" s="92"/>
      <c r="Q535" s="92"/>
      <c r="R535" s="92"/>
      <c r="S535" s="92"/>
      <c r="T535" s="93"/>
      <c r="U535" s="39"/>
      <c r="V535" s="39"/>
      <c r="W535" s="39"/>
      <c r="X535" s="39"/>
      <c r="Y535" s="39"/>
      <c r="Z535" s="39"/>
      <c r="AA535" s="39"/>
      <c r="AB535" s="39"/>
      <c r="AC535" s="39"/>
      <c r="AD535" s="39"/>
      <c r="AE535" s="39"/>
      <c r="AT535" s="18" t="s">
        <v>349</v>
      </c>
      <c r="AU535" s="18" t="s">
        <v>85</v>
      </c>
    </row>
    <row r="536" s="13" customFormat="1">
      <c r="A536" s="13"/>
      <c r="B536" s="252"/>
      <c r="C536" s="253"/>
      <c r="D536" s="240" t="s">
        <v>446</v>
      </c>
      <c r="E536" s="254" t="s">
        <v>1</v>
      </c>
      <c r="F536" s="255" t="s">
        <v>6035</v>
      </c>
      <c r="G536" s="253"/>
      <c r="H536" s="256">
        <v>22.100000000000001</v>
      </c>
      <c r="I536" s="257"/>
      <c r="J536" s="253"/>
      <c r="K536" s="253"/>
      <c r="L536" s="258"/>
      <c r="M536" s="259"/>
      <c r="N536" s="260"/>
      <c r="O536" s="260"/>
      <c r="P536" s="260"/>
      <c r="Q536" s="260"/>
      <c r="R536" s="260"/>
      <c r="S536" s="260"/>
      <c r="T536" s="261"/>
      <c r="U536" s="13"/>
      <c r="V536" s="13"/>
      <c r="W536" s="13"/>
      <c r="X536" s="13"/>
      <c r="Y536" s="13"/>
      <c r="Z536" s="13"/>
      <c r="AA536" s="13"/>
      <c r="AB536" s="13"/>
      <c r="AC536" s="13"/>
      <c r="AD536" s="13"/>
      <c r="AE536" s="13"/>
      <c r="AT536" s="262" t="s">
        <v>446</v>
      </c>
      <c r="AU536" s="262" t="s">
        <v>85</v>
      </c>
      <c r="AV536" s="13" t="s">
        <v>85</v>
      </c>
      <c r="AW536" s="13" t="s">
        <v>32</v>
      </c>
      <c r="AX536" s="13" t="s">
        <v>83</v>
      </c>
      <c r="AY536" s="262" t="s">
        <v>342</v>
      </c>
    </row>
    <row r="537" s="2" customFormat="1" ht="16.5" customHeight="1">
      <c r="A537" s="39"/>
      <c r="B537" s="40"/>
      <c r="C537" s="295" t="s">
        <v>828</v>
      </c>
      <c r="D537" s="295" t="s">
        <v>621</v>
      </c>
      <c r="E537" s="296" t="s">
        <v>6036</v>
      </c>
      <c r="F537" s="297" t="s">
        <v>6037</v>
      </c>
      <c r="G537" s="298" t="s">
        <v>543</v>
      </c>
      <c r="H537" s="299">
        <v>22.321000000000002</v>
      </c>
      <c r="I537" s="300"/>
      <c r="J537" s="301">
        <f>ROUND(I537*H537,2)</f>
        <v>0</v>
      </c>
      <c r="K537" s="297" t="s">
        <v>443</v>
      </c>
      <c r="L537" s="302"/>
      <c r="M537" s="303" t="s">
        <v>1</v>
      </c>
      <c r="N537" s="304" t="s">
        <v>41</v>
      </c>
      <c r="O537" s="92"/>
      <c r="P537" s="236">
        <f>O537*H537</f>
        <v>0</v>
      </c>
      <c r="Q537" s="236">
        <v>0.01306</v>
      </c>
      <c r="R537" s="236">
        <f>Q537*H537</f>
        <v>0.29151226000000002</v>
      </c>
      <c r="S537" s="236">
        <v>0</v>
      </c>
      <c r="T537" s="237">
        <f>S537*H537</f>
        <v>0</v>
      </c>
      <c r="U537" s="39"/>
      <c r="V537" s="39"/>
      <c r="W537" s="39"/>
      <c r="X537" s="39"/>
      <c r="Y537" s="39"/>
      <c r="Z537" s="39"/>
      <c r="AA537" s="39"/>
      <c r="AB537" s="39"/>
      <c r="AC537" s="39"/>
      <c r="AD537" s="39"/>
      <c r="AE537" s="39"/>
      <c r="AR537" s="238" t="s">
        <v>376</v>
      </c>
      <c r="AT537" s="238" t="s">
        <v>621</v>
      </c>
      <c r="AU537" s="238" t="s">
        <v>85</v>
      </c>
      <c r="AY537" s="18" t="s">
        <v>342</v>
      </c>
      <c r="BE537" s="239">
        <f>IF(N537="základní",J537,0)</f>
        <v>0</v>
      </c>
      <c r="BF537" s="239">
        <f>IF(N537="snížená",J537,0)</f>
        <v>0</v>
      </c>
      <c r="BG537" s="239">
        <f>IF(N537="zákl. přenesená",J537,0)</f>
        <v>0</v>
      </c>
      <c r="BH537" s="239">
        <f>IF(N537="sníž. přenesená",J537,0)</f>
        <v>0</v>
      </c>
      <c r="BI537" s="239">
        <f>IF(N537="nulová",J537,0)</f>
        <v>0</v>
      </c>
      <c r="BJ537" s="18" t="s">
        <v>83</v>
      </c>
      <c r="BK537" s="239">
        <f>ROUND(I537*H537,2)</f>
        <v>0</v>
      </c>
      <c r="BL537" s="18" t="s">
        <v>360</v>
      </c>
      <c r="BM537" s="238" t="s">
        <v>6038</v>
      </c>
    </row>
    <row r="538" s="2" customFormat="1">
      <c r="A538" s="39"/>
      <c r="B538" s="40"/>
      <c r="C538" s="41"/>
      <c r="D538" s="240" t="s">
        <v>349</v>
      </c>
      <c r="E538" s="41"/>
      <c r="F538" s="241" t="s">
        <v>6037</v>
      </c>
      <c r="G538" s="41"/>
      <c r="H538" s="41"/>
      <c r="I538" s="242"/>
      <c r="J538" s="41"/>
      <c r="K538" s="41"/>
      <c r="L538" s="45"/>
      <c r="M538" s="243"/>
      <c r="N538" s="244"/>
      <c r="O538" s="92"/>
      <c r="P538" s="92"/>
      <c r="Q538" s="92"/>
      <c r="R538" s="92"/>
      <c r="S538" s="92"/>
      <c r="T538" s="93"/>
      <c r="U538" s="39"/>
      <c r="V538" s="39"/>
      <c r="W538" s="39"/>
      <c r="X538" s="39"/>
      <c r="Y538" s="39"/>
      <c r="Z538" s="39"/>
      <c r="AA538" s="39"/>
      <c r="AB538" s="39"/>
      <c r="AC538" s="39"/>
      <c r="AD538" s="39"/>
      <c r="AE538" s="39"/>
      <c r="AT538" s="18" t="s">
        <v>349</v>
      </c>
      <c r="AU538" s="18" t="s">
        <v>85</v>
      </c>
    </row>
    <row r="539" s="2" customFormat="1">
      <c r="A539" s="39"/>
      <c r="B539" s="40"/>
      <c r="C539" s="41"/>
      <c r="D539" s="240" t="s">
        <v>350</v>
      </c>
      <c r="E539" s="41"/>
      <c r="F539" s="245" t="s">
        <v>4196</v>
      </c>
      <c r="G539" s="41"/>
      <c r="H539" s="41"/>
      <c r="I539" s="242"/>
      <c r="J539" s="41"/>
      <c r="K539" s="41"/>
      <c r="L539" s="45"/>
      <c r="M539" s="243"/>
      <c r="N539" s="244"/>
      <c r="O539" s="92"/>
      <c r="P539" s="92"/>
      <c r="Q539" s="92"/>
      <c r="R539" s="92"/>
      <c r="S539" s="92"/>
      <c r="T539" s="93"/>
      <c r="U539" s="39"/>
      <c r="V539" s="39"/>
      <c r="W539" s="39"/>
      <c r="X539" s="39"/>
      <c r="Y539" s="39"/>
      <c r="Z539" s="39"/>
      <c r="AA539" s="39"/>
      <c r="AB539" s="39"/>
      <c r="AC539" s="39"/>
      <c r="AD539" s="39"/>
      <c r="AE539" s="39"/>
      <c r="AT539" s="18" t="s">
        <v>350</v>
      </c>
      <c r="AU539" s="18" t="s">
        <v>85</v>
      </c>
    </row>
    <row r="540" s="13" customFormat="1">
      <c r="A540" s="13"/>
      <c r="B540" s="252"/>
      <c r="C540" s="253"/>
      <c r="D540" s="240" t="s">
        <v>446</v>
      </c>
      <c r="E540" s="254" t="s">
        <v>1</v>
      </c>
      <c r="F540" s="255" t="s">
        <v>6039</v>
      </c>
      <c r="G540" s="253"/>
      <c r="H540" s="256">
        <v>22.100000000000001</v>
      </c>
      <c r="I540" s="257"/>
      <c r="J540" s="253"/>
      <c r="K540" s="253"/>
      <c r="L540" s="258"/>
      <c r="M540" s="259"/>
      <c r="N540" s="260"/>
      <c r="O540" s="260"/>
      <c r="P540" s="260"/>
      <c r="Q540" s="260"/>
      <c r="R540" s="260"/>
      <c r="S540" s="260"/>
      <c r="T540" s="261"/>
      <c r="U540" s="13"/>
      <c r="V540" s="13"/>
      <c r="W540" s="13"/>
      <c r="X540" s="13"/>
      <c r="Y540" s="13"/>
      <c r="Z540" s="13"/>
      <c r="AA540" s="13"/>
      <c r="AB540" s="13"/>
      <c r="AC540" s="13"/>
      <c r="AD540" s="13"/>
      <c r="AE540" s="13"/>
      <c r="AT540" s="262" t="s">
        <v>446</v>
      </c>
      <c r="AU540" s="262" t="s">
        <v>85</v>
      </c>
      <c r="AV540" s="13" t="s">
        <v>85</v>
      </c>
      <c r="AW540" s="13" t="s">
        <v>32</v>
      </c>
      <c r="AX540" s="13" t="s">
        <v>83</v>
      </c>
      <c r="AY540" s="262" t="s">
        <v>342</v>
      </c>
    </row>
    <row r="541" s="13" customFormat="1">
      <c r="A541" s="13"/>
      <c r="B541" s="252"/>
      <c r="C541" s="253"/>
      <c r="D541" s="240" t="s">
        <v>446</v>
      </c>
      <c r="E541" s="253"/>
      <c r="F541" s="255" t="s">
        <v>6040</v>
      </c>
      <c r="G541" s="253"/>
      <c r="H541" s="256">
        <v>22.321000000000002</v>
      </c>
      <c r="I541" s="257"/>
      <c r="J541" s="253"/>
      <c r="K541" s="253"/>
      <c r="L541" s="258"/>
      <c r="M541" s="259"/>
      <c r="N541" s="260"/>
      <c r="O541" s="260"/>
      <c r="P541" s="260"/>
      <c r="Q541" s="260"/>
      <c r="R541" s="260"/>
      <c r="S541" s="260"/>
      <c r="T541" s="261"/>
      <c r="U541" s="13"/>
      <c r="V541" s="13"/>
      <c r="W541" s="13"/>
      <c r="X541" s="13"/>
      <c r="Y541" s="13"/>
      <c r="Z541" s="13"/>
      <c r="AA541" s="13"/>
      <c r="AB541" s="13"/>
      <c r="AC541" s="13"/>
      <c r="AD541" s="13"/>
      <c r="AE541" s="13"/>
      <c r="AT541" s="262" t="s">
        <v>446</v>
      </c>
      <c r="AU541" s="262" t="s">
        <v>85</v>
      </c>
      <c r="AV541" s="13" t="s">
        <v>85</v>
      </c>
      <c r="AW541" s="13" t="s">
        <v>4</v>
      </c>
      <c r="AX541" s="13" t="s">
        <v>83</v>
      </c>
      <c r="AY541" s="262" t="s">
        <v>342</v>
      </c>
    </row>
    <row r="542" s="2" customFormat="1" ht="16.5" customHeight="1">
      <c r="A542" s="39"/>
      <c r="B542" s="40"/>
      <c r="C542" s="227" t="s">
        <v>834</v>
      </c>
      <c r="D542" s="227" t="s">
        <v>343</v>
      </c>
      <c r="E542" s="228" t="s">
        <v>4188</v>
      </c>
      <c r="F542" s="229" t="s">
        <v>4189</v>
      </c>
      <c r="G542" s="230" t="s">
        <v>543</v>
      </c>
      <c r="H542" s="231">
        <v>28</v>
      </c>
      <c r="I542" s="232"/>
      <c r="J542" s="233">
        <f>ROUND(I542*H542,2)</f>
        <v>0</v>
      </c>
      <c r="K542" s="229" t="s">
        <v>443</v>
      </c>
      <c r="L542" s="45"/>
      <c r="M542" s="234" t="s">
        <v>1</v>
      </c>
      <c r="N542" s="235" t="s">
        <v>41</v>
      </c>
      <c r="O542" s="92"/>
      <c r="P542" s="236">
        <f>O542*H542</f>
        <v>0</v>
      </c>
      <c r="Q542" s="236">
        <v>0</v>
      </c>
      <c r="R542" s="236">
        <f>Q542*H542</f>
        <v>0</v>
      </c>
      <c r="S542" s="236">
        <v>0</v>
      </c>
      <c r="T542" s="237">
        <f>S542*H542</f>
        <v>0</v>
      </c>
      <c r="U542" s="39"/>
      <c r="V542" s="39"/>
      <c r="W542" s="39"/>
      <c r="X542" s="39"/>
      <c r="Y542" s="39"/>
      <c r="Z542" s="39"/>
      <c r="AA542" s="39"/>
      <c r="AB542" s="39"/>
      <c r="AC542" s="39"/>
      <c r="AD542" s="39"/>
      <c r="AE542" s="39"/>
      <c r="AR542" s="238" t="s">
        <v>360</v>
      </c>
      <c r="AT542" s="238" t="s">
        <v>343</v>
      </c>
      <c r="AU542" s="238" t="s">
        <v>85</v>
      </c>
      <c r="AY542" s="18" t="s">
        <v>342</v>
      </c>
      <c r="BE542" s="239">
        <f>IF(N542="základní",J542,0)</f>
        <v>0</v>
      </c>
      <c r="BF542" s="239">
        <f>IF(N542="snížená",J542,0)</f>
        <v>0</v>
      </c>
      <c r="BG542" s="239">
        <f>IF(N542="zákl. přenesená",J542,0)</f>
        <v>0</v>
      </c>
      <c r="BH542" s="239">
        <f>IF(N542="sníž. přenesená",J542,0)</f>
        <v>0</v>
      </c>
      <c r="BI542" s="239">
        <f>IF(N542="nulová",J542,0)</f>
        <v>0</v>
      </c>
      <c r="BJ542" s="18" t="s">
        <v>83</v>
      </c>
      <c r="BK542" s="239">
        <f>ROUND(I542*H542,2)</f>
        <v>0</v>
      </c>
      <c r="BL542" s="18" t="s">
        <v>360</v>
      </c>
      <c r="BM542" s="238" t="s">
        <v>6041</v>
      </c>
    </row>
    <row r="543" s="2" customFormat="1">
      <c r="A543" s="39"/>
      <c r="B543" s="40"/>
      <c r="C543" s="41"/>
      <c r="D543" s="240" t="s">
        <v>349</v>
      </c>
      <c r="E543" s="41"/>
      <c r="F543" s="241" t="s">
        <v>4191</v>
      </c>
      <c r="G543" s="41"/>
      <c r="H543" s="41"/>
      <c r="I543" s="242"/>
      <c r="J543" s="41"/>
      <c r="K543" s="41"/>
      <c r="L543" s="45"/>
      <c r="M543" s="243"/>
      <c r="N543" s="244"/>
      <c r="O543" s="92"/>
      <c r="P543" s="92"/>
      <c r="Q543" s="92"/>
      <c r="R543" s="92"/>
      <c r="S543" s="92"/>
      <c r="T543" s="93"/>
      <c r="U543" s="39"/>
      <c r="V543" s="39"/>
      <c r="W543" s="39"/>
      <c r="X543" s="39"/>
      <c r="Y543" s="39"/>
      <c r="Z543" s="39"/>
      <c r="AA543" s="39"/>
      <c r="AB543" s="39"/>
      <c r="AC543" s="39"/>
      <c r="AD543" s="39"/>
      <c r="AE543" s="39"/>
      <c r="AT543" s="18" t="s">
        <v>349</v>
      </c>
      <c r="AU543" s="18" t="s">
        <v>85</v>
      </c>
    </row>
    <row r="544" s="13" customFormat="1">
      <c r="A544" s="13"/>
      <c r="B544" s="252"/>
      <c r="C544" s="253"/>
      <c r="D544" s="240" t="s">
        <v>446</v>
      </c>
      <c r="E544" s="254" t="s">
        <v>1</v>
      </c>
      <c r="F544" s="255" t="s">
        <v>6042</v>
      </c>
      <c r="G544" s="253"/>
      <c r="H544" s="256">
        <v>28</v>
      </c>
      <c r="I544" s="257"/>
      <c r="J544" s="253"/>
      <c r="K544" s="253"/>
      <c r="L544" s="258"/>
      <c r="M544" s="259"/>
      <c r="N544" s="260"/>
      <c r="O544" s="260"/>
      <c r="P544" s="260"/>
      <c r="Q544" s="260"/>
      <c r="R544" s="260"/>
      <c r="S544" s="260"/>
      <c r="T544" s="261"/>
      <c r="U544" s="13"/>
      <c r="V544" s="13"/>
      <c r="W544" s="13"/>
      <c r="X544" s="13"/>
      <c r="Y544" s="13"/>
      <c r="Z544" s="13"/>
      <c r="AA544" s="13"/>
      <c r="AB544" s="13"/>
      <c r="AC544" s="13"/>
      <c r="AD544" s="13"/>
      <c r="AE544" s="13"/>
      <c r="AT544" s="262" t="s">
        <v>446</v>
      </c>
      <c r="AU544" s="262" t="s">
        <v>85</v>
      </c>
      <c r="AV544" s="13" t="s">
        <v>85</v>
      </c>
      <c r="AW544" s="13" t="s">
        <v>32</v>
      </c>
      <c r="AX544" s="13" t="s">
        <v>83</v>
      </c>
      <c r="AY544" s="262" t="s">
        <v>342</v>
      </c>
    </row>
    <row r="545" s="2" customFormat="1" ht="16.5" customHeight="1">
      <c r="A545" s="39"/>
      <c r="B545" s="40"/>
      <c r="C545" s="295" t="s">
        <v>840</v>
      </c>
      <c r="D545" s="295" t="s">
        <v>621</v>
      </c>
      <c r="E545" s="296" t="s">
        <v>4193</v>
      </c>
      <c r="F545" s="297" t="s">
        <v>4194</v>
      </c>
      <c r="G545" s="298" t="s">
        <v>543</v>
      </c>
      <c r="H545" s="299">
        <v>28.280000000000001</v>
      </c>
      <c r="I545" s="300"/>
      <c r="J545" s="301">
        <f>ROUND(I545*H545,2)</f>
        <v>0</v>
      </c>
      <c r="K545" s="297" t="s">
        <v>443</v>
      </c>
      <c r="L545" s="302"/>
      <c r="M545" s="303" t="s">
        <v>1</v>
      </c>
      <c r="N545" s="304" t="s">
        <v>41</v>
      </c>
      <c r="O545" s="92"/>
      <c r="P545" s="236">
        <f>O545*H545</f>
        <v>0</v>
      </c>
      <c r="Q545" s="236">
        <v>0.01593</v>
      </c>
      <c r="R545" s="236">
        <f>Q545*H545</f>
        <v>0.45050040000000002</v>
      </c>
      <c r="S545" s="236">
        <v>0</v>
      </c>
      <c r="T545" s="237">
        <f>S545*H545</f>
        <v>0</v>
      </c>
      <c r="U545" s="39"/>
      <c r="V545" s="39"/>
      <c r="W545" s="39"/>
      <c r="X545" s="39"/>
      <c r="Y545" s="39"/>
      <c r="Z545" s="39"/>
      <c r="AA545" s="39"/>
      <c r="AB545" s="39"/>
      <c r="AC545" s="39"/>
      <c r="AD545" s="39"/>
      <c r="AE545" s="39"/>
      <c r="AR545" s="238" t="s">
        <v>376</v>
      </c>
      <c r="AT545" s="238" t="s">
        <v>621</v>
      </c>
      <c r="AU545" s="238" t="s">
        <v>85</v>
      </c>
      <c r="AY545" s="18" t="s">
        <v>342</v>
      </c>
      <c r="BE545" s="239">
        <f>IF(N545="základní",J545,0)</f>
        <v>0</v>
      </c>
      <c r="BF545" s="239">
        <f>IF(N545="snížená",J545,0)</f>
        <v>0</v>
      </c>
      <c r="BG545" s="239">
        <f>IF(N545="zákl. přenesená",J545,0)</f>
        <v>0</v>
      </c>
      <c r="BH545" s="239">
        <f>IF(N545="sníž. přenesená",J545,0)</f>
        <v>0</v>
      </c>
      <c r="BI545" s="239">
        <f>IF(N545="nulová",J545,0)</f>
        <v>0</v>
      </c>
      <c r="BJ545" s="18" t="s">
        <v>83</v>
      </c>
      <c r="BK545" s="239">
        <f>ROUND(I545*H545,2)</f>
        <v>0</v>
      </c>
      <c r="BL545" s="18" t="s">
        <v>360</v>
      </c>
      <c r="BM545" s="238" t="s">
        <v>6043</v>
      </c>
    </row>
    <row r="546" s="2" customFormat="1">
      <c r="A546" s="39"/>
      <c r="B546" s="40"/>
      <c r="C546" s="41"/>
      <c r="D546" s="240" t="s">
        <v>349</v>
      </c>
      <c r="E546" s="41"/>
      <c r="F546" s="241" t="s">
        <v>4194</v>
      </c>
      <c r="G546" s="41"/>
      <c r="H546" s="41"/>
      <c r="I546" s="242"/>
      <c r="J546" s="41"/>
      <c r="K546" s="41"/>
      <c r="L546" s="45"/>
      <c r="M546" s="243"/>
      <c r="N546" s="244"/>
      <c r="O546" s="92"/>
      <c r="P546" s="92"/>
      <c r="Q546" s="92"/>
      <c r="R546" s="92"/>
      <c r="S546" s="92"/>
      <c r="T546" s="93"/>
      <c r="U546" s="39"/>
      <c r="V546" s="39"/>
      <c r="W546" s="39"/>
      <c r="X546" s="39"/>
      <c r="Y546" s="39"/>
      <c r="Z546" s="39"/>
      <c r="AA546" s="39"/>
      <c r="AB546" s="39"/>
      <c r="AC546" s="39"/>
      <c r="AD546" s="39"/>
      <c r="AE546" s="39"/>
      <c r="AT546" s="18" t="s">
        <v>349</v>
      </c>
      <c r="AU546" s="18" t="s">
        <v>85</v>
      </c>
    </row>
    <row r="547" s="2" customFormat="1">
      <c r="A547" s="39"/>
      <c r="B547" s="40"/>
      <c r="C547" s="41"/>
      <c r="D547" s="240" t="s">
        <v>350</v>
      </c>
      <c r="E547" s="41"/>
      <c r="F547" s="245" t="s">
        <v>4196</v>
      </c>
      <c r="G547" s="41"/>
      <c r="H547" s="41"/>
      <c r="I547" s="242"/>
      <c r="J547" s="41"/>
      <c r="K547" s="41"/>
      <c r="L547" s="45"/>
      <c r="M547" s="243"/>
      <c r="N547" s="244"/>
      <c r="O547" s="92"/>
      <c r="P547" s="92"/>
      <c r="Q547" s="92"/>
      <c r="R547" s="92"/>
      <c r="S547" s="92"/>
      <c r="T547" s="93"/>
      <c r="U547" s="39"/>
      <c r="V547" s="39"/>
      <c r="W547" s="39"/>
      <c r="X547" s="39"/>
      <c r="Y547" s="39"/>
      <c r="Z547" s="39"/>
      <c r="AA547" s="39"/>
      <c r="AB547" s="39"/>
      <c r="AC547" s="39"/>
      <c r="AD547" s="39"/>
      <c r="AE547" s="39"/>
      <c r="AT547" s="18" t="s">
        <v>350</v>
      </c>
      <c r="AU547" s="18" t="s">
        <v>85</v>
      </c>
    </row>
    <row r="548" s="13" customFormat="1">
      <c r="A548" s="13"/>
      <c r="B548" s="252"/>
      <c r="C548" s="253"/>
      <c r="D548" s="240" t="s">
        <v>446</v>
      </c>
      <c r="E548" s="254" t="s">
        <v>1</v>
      </c>
      <c r="F548" s="255" t="s">
        <v>6044</v>
      </c>
      <c r="G548" s="253"/>
      <c r="H548" s="256">
        <v>28</v>
      </c>
      <c r="I548" s="257"/>
      <c r="J548" s="253"/>
      <c r="K548" s="253"/>
      <c r="L548" s="258"/>
      <c r="M548" s="259"/>
      <c r="N548" s="260"/>
      <c r="O548" s="260"/>
      <c r="P548" s="260"/>
      <c r="Q548" s="260"/>
      <c r="R548" s="260"/>
      <c r="S548" s="260"/>
      <c r="T548" s="261"/>
      <c r="U548" s="13"/>
      <c r="V548" s="13"/>
      <c r="W548" s="13"/>
      <c r="X548" s="13"/>
      <c r="Y548" s="13"/>
      <c r="Z548" s="13"/>
      <c r="AA548" s="13"/>
      <c r="AB548" s="13"/>
      <c r="AC548" s="13"/>
      <c r="AD548" s="13"/>
      <c r="AE548" s="13"/>
      <c r="AT548" s="262" t="s">
        <v>446</v>
      </c>
      <c r="AU548" s="262" t="s">
        <v>85</v>
      </c>
      <c r="AV548" s="13" t="s">
        <v>85</v>
      </c>
      <c r="AW548" s="13" t="s">
        <v>32</v>
      </c>
      <c r="AX548" s="13" t="s">
        <v>83</v>
      </c>
      <c r="AY548" s="262" t="s">
        <v>342</v>
      </c>
    </row>
    <row r="549" s="13" customFormat="1">
      <c r="A549" s="13"/>
      <c r="B549" s="252"/>
      <c r="C549" s="253"/>
      <c r="D549" s="240" t="s">
        <v>446</v>
      </c>
      <c r="E549" s="253"/>
      <c r="F549" s="255" t="s">
        <v>6045</v>
      </c>
      <c r="G549" s="253"/>
      <c r="H549" s="256">
        <v>28.280000000000001</v>
      </c>
      <c r="I549" s="257"/>
      <c r="J549" s="253"/>
      <c r="K549" s="253"/>
      <c r="L549" s="258"/>
      <c r="M549" s="259"/>
      <c r="N549" s="260"/>
      <c r="O549" s="260"/>
      <c r="P549" s="260"/>
      <c r="Q549" s="260"/>
      <c r="R549" s="260"/>
      <c r="S549" s="260"/>
      <c r="T549" s="261"/>
      <c r="U549" s="13"/>
      <c r="V549" s="13"/>
      <c r="W549" s="13"/>
      <c r="X549" s="13"/>
      <c r="Y549" s="13"/>
      <c r="Z549" s="13"/>
      <c r="AA549" s="13"/>
      <c r="AB549" s="13"/>
      <c r="AC549" s="13"/>
      <c r="AD549" s="13"/>
      <c r="AE549" s="13"/>
      <c r="AT549" s="262" t="s">
        <v>446</v>
      </c>
      <c r="AU549" s="262" t="s">
        <v>85</v>
      </c>
      <c r="AV549" s="13" t="s">
        <v>85</v>
      </c>
      <c r="AW549" s="13" t="s">
        <v>4</v>
      </c>
      <c r="AX549" s="13" t="s">
        <v>83</v>
      </c>
      <c r="AY549" s="262" t="s">
        <v>342</v>
      </c>
    </row>
    <row r="550" s="2" customFormat="1" ht="16.5" customHeight="1">
      <c r="A550" s="39"/>
      <c r="B550" s="40"/>
      <c r="C550" s="295" t="s">
        <v>847</v>
      </c>
      <c r="D550" s="295" t="s">
        <v>621</v>
      </c>
      <c r="E550" s="296" t="s">
        <v>4199</v>
      </c>
      <c r="F550" s="297" t="s">
        <v>4200</v>
      </c>
      <c r="G550" s="298" t="s">
        <v>442</v>
      </c>
      <c r="H550" s="299">
        <v>2</v>
      </c>
      <c r="I550" s="300"/>
      <c r="J550" s="301">
        <f>ROUND(I550*H550,2)</f>
        <v>0</v>
      </c>
      <c r="K550" s="297" t="s">
        <v>1</v>
      </c>
      <c r="L550" s="302"/>
      <c r="M550" s="303" t="s">
        <v>1</v>
      </c>
      <c r="N550" s="304" t="s">
        <v>41</v>
      </c>
      <c r="O550" s="92"/>
      <c r="P550" s="236">
        <f>O550*H550</f>
        <v>0</v>
      </c>
      <c r="Q550" s="236">
        <v>0.00040999999999999999</v>
      </c>
      <c r="R550" s="236">
        <f>Q550*H550</f>
        <v>0.00081999999999999998</v>
      </c>
      <c r="S550" s="236">
        <v>0</v>
      </c>
      <c r="T550" s="237">
        <f>S550*H550</f>
        <v>0</v>
      </c>
      <c r="U550" s="39"/>
      <c r="V550" s="39"/>
      <c r="W550" s="39"/>
      <c r="X550" s="39"/>
      <c r="Y550" s="39"/>
      <c r="Z550" s="39"/>
      <c r="AA550" s="39"/>
      <c r="AB550" s="39"/>
      <c r="AC550" s="39"/>
      <c r="AD550" s="39"/>
      <c r="AE550" s="39"/>
      <c r="AR550" s="238" t="s">
        <v>376</v>
      </c>
      <c r="AT550" s="238" t="s">
        <v>621</v>
      </c>
      <c r="AU550" s="238" t="s">
        <v>85</v>
      </c>
      <c r="AY550" s="18" t="s">
        <v>342</v>
      </c>
      <c r="BE550" s="239">
        <f>IF(N550="základní",J550,0)</f>
        <v>0</v>
      </c>
      <c r="BF550" s="239">
        <f>IF(N550="snížená",J550,0)</f>
        <v>0</v>
      </c>
      <c r="BG550" s="239">
        <f>IF(N550="zákl. přenesená",J550,0)</f>
        <v>0</v>
      </c>
      <c r="BH550" s="239">
        <f>IF(N550="sníž. přenesená",J550,0)</f>
        <v>0</v>
      </c>
      <c r="BI550" s="239">
        <f>IF(N550="nulová",J550,0)</f>
        <v>0</v>
      </c>
      <c r="BJ550" s="18" t="s">
        <v>83</v>
      </c>
      <c r="BK550" s="239">
        <f>ROUND(I550*H550,2)</f>
        <v>0</v>
      </c>
      <c r="BL550" s="18" t="s">
        <v>360</v>
      </c>
      <c r="BM550" s="238" t="s">
        <v>6046</v>
      </c>
    </row>
    <row r="551" s="2" customFormat="1">
      <c r="A551" s="39"/>
      <c r="B551" s="40"/>
      <c r="C551" s="41"/>
      <c r="D551" s="240" t="s">
        <v>349</v>
      </c>
      <c r="E551" s="41"/>
      <c r="F551" s="241" t="s">
        <v>4200</v>
      </c>
      <c r="G551" s="41"/>
      <c r="H551" s="41"/>
      <c r="I551" s="242"/>
      <c r="J551" s="41"/>
      <c r="K551" s="41"/>
      <c r="L551" s="45"/>
      <c r="M551" s="243"/>
      <c r="N551" s="244"/>
      <c r="O551" s="92"/>
      <c r="P551" s="92"/>
      <c r="Q551" s="92"/>
      <c r="R551" s="92"/>
      <c r="S551" s="92"/>
      <c r="T551" s="93"/>
      <c r="U551" s="39"/>
      <c r="V551" s="39"/>
      <c r="W551" s="39"/>
      <c r="X551" s="39"/>
      <c r="Y551" s="39"/>
      <c r="Z551" s="39"/>
      <c r="AA551" s="39"/>
      <c r="AB551" s="39"/>
      <c r="AC551" s="39"/>
      <c r="AD551" s="39"/>
      <c r="AE551" s="39"/>
      <c r="AT551" s="18" t="s">
        <v>349</v>
      </c>
      <c r="AU551" s="18" t="s">
        <v>85</v>
      </c>
    </row>
    <row r="552" s="13" customFormat="1">
      <c r="A552" s="13"/>
      <c r="B552" s="252"/>
      <c r="C552" s="253"/>
      <c r="D552" s="240" t="s">
        <v>446</v>
      </c>
      <c r="E552" s="254" t="s">
        <v>1</v>
      </c>
      <c r="F552" s="255" t="s">
        <v>6047</v>
      </c>
      <c r="G552" s="253"/>
      <c r="H552" s="256">
        <v>2</v>
      </c>
      <c r="I552" s="257"/>
      <c r="J552" s="253"/>
      <c r="K552" s="253"/>
      <c r="L552" s="258"/>
      <c r="M552" s="259"/>
      <c r="N552" s="260"/>
      <c r="O552" s="260"/>
      <c r="P552" s="260"/>
      <c r="Q552" s="260"/>
      <c r="R552" s="260"/>
      <c r="S552" s="260"/>
      <c r="T552" s="261"/>
      <c r="U552" s="13"/>
      <c r="V552" s="13"/>
      <c r="W552" s="13"/>
      <c r="X552" s="13"/>
      <c r="Y552" s="13"/>
      <c r="Z552" s="13"/>
      <c r="AA552" s="13"/>
      <c r="AB552" s="13"/>
      <c r="AC552" s="13"/>
      <c r="AD552" s="13"/>
      <c r="AE552" s="13"/>
      <c r="AT552" s="262" t="s">
        <v>446</v>
      </c>
      <c r="AU552" s="262" t="s">
        <v>85</v>
      </c>
      <c r="AV552" s="13" t="s">
        <v>85</v>
      </c>
      <c r="AW552" s="13" t="s">
        <v>32</v>
      </c>
      <c r="AX552" s="13" t="s">
        <v>83</v>
      </c>
      <c r="AY552" s="262" t="s">
        <v>342</v>
      </c>
    </row>
    <row r="553" s="2" customFormat="1" ht="16.5" customHeight="1">
      <c r="A553" s="39"/>
      <c r="B553" s="40"/>
      <c r="C553" s="227" t="s">
        <v>854</v>
      </c>
      <c r="D553" s="227" t="s">
        <v>343</v>
      </c>
      <c r="E553" s="228" t="s">
        <v>6048</v>
      </c>
      <c r="F553" s="229" t="s">
        <v>6049</v>
      </c>
      <c r="G553" s="230" t="s">
        <v>543</v>
      </c>
      <c r="H553" s="231">
        <v>408.30000000000001</v>
      </c>
      <c r="I553" s="232"/>
      <c r="J553" s="233">
        <f>ROUND(I553*H553,2)</f>
        <v>0</v>
      </c>
      <c r="K553" s="229" t="s">
        <v>443</v>
      </c>
      <c r="L553" s="45"/>
      <c r="M553" s="234" t="s">
        <v>1</v>
      </c>
      <c r="N553" s="235" t="s">
        <v>41</v>
      </c>
      <c r="O553" s="92"/>
      <c r="P553" s="236">
        <f>O553*H553</f>
        <v>0</v>
      </c>
      <c r="Q553" s="236">
        <v>0</v>
      </c>
      <c r="R553" s="236">
        <f>Q553*H553</f>
        <v>0</v>
      </c>
      <c r="S553" s="236">
        <v>0</v>
      </c>
      <c r="T553" s="237">
        <f>S553*H553</f>
        <v>0</v>
      </c>
      <c r="U553" s="39"/>
      <c r="V553" s="39"/>
      <c r="W553" s="39"/>
      <c r="X553" s="39"/>
      <c r="Y553" s="39"/>
      <c r="Z553" s="39"/>
      <c r="AA553" s="39"/>
      <c r="AB553" s="39"/>
      <c r="AC553" s="39"/>
      <c r="AD553" s="39"/>
      <c r="AE553" s="39"/>
      <c r="AR553" s="238" t="s">
        <v>360</v>
      </c>
      <c r="AT553" s="238" t="s">
        <v>343</v>
      </c>
      <c r="AU553" s="238" t="s">
        <v>85</v>
      </c>
      <c r="AY553" s="18" t="s">
        <v>342</v>
      </c>
      <c r="BE553" s="239">
        <f>IF(N553="základní",J553,0)</f>
        <v>0</v>
      </c>
      <c r="BF553" s="239">
        <f>IF(N553="snížená",J553,0)</f>
        <v>0</v>
      </c>
      <c r="BG553" s="239">
        <f>IF(N553="zákl. přenesená",J553,0)</f>
        <v>0</v>
      </c>
      <c r="BH553" s="239">
        <f>IF(N553="sníž. přenesená",J553,0)</f>
        <v>0</v>
      </c>
      <c r="BI553" s="239">
        <f>IF(N553="nulová",J553,0)</f>
        <v>0</v>
      </c>
      <c r="BJ553" s="18" t="s">
        <v>83</v>
      </c>
      <c r="BK553" s="239">
        <f>ROUND(I553*H553,2)</f>
        <v>0</v>
      </c>
      <c r="BL553" s="18" t="s">
        <v>360</v>
      </c>
      <c r="BM553" s="238" t="s">
        <v>6050</v>
      </c>
    </row>
    <row r="554" s="2" customFormat="1">
      <c r="A554" s="39"/>
      <c r="B554" s="40"/>
      <c r="C554" s="41"/>
      <c r="D554" s="240" t="s">
        <v>349</v>
      </c>
      <c r="E554" s="41"/>
      <c r="F554" s="241" t="s">
        <v>6051</v>
      </c>
      <c r="G554" s="41"/>
      <c r="H554" s="41"/>
      <c r="I554" s="242"/>
      <c r="J554" s="41"/>
      <c r="K554" s="41"/>
      <c r="L554" s="45"/>
      <c r="M554" s="243"/>
      <c r="N554" s="244"/>
      <c r="O554" s="92"/>
      <c r="P554" s="92"/>
      <c r="Q554" s="92"/>
      <c r="R554" s="92"/>
      <c r="S554" s="92"/>
      <c r="T554" s="93"/>
      <c r="U554" s="39"/>
      <c r="V554" s="39"/>
      <c r="W554" s="39"/>
      <c r="X554" s="39"/>
      <c r="Y554" s="39"/>
      <c r="Z554" s="39"/>
      <c r="AA554" s="39"/>
      <c r="AB554" s="39"/>
      <c r="AC554" s="39"/>
      <c r="AD554" s="39"/>
      <c r="AE554" s="39"/>
      <c r="AT554" s="18" t="s">
        <v>349</v>
      </c>
      <c r="AU554" s="18" t="s">
        <v>85</v>
      </c>
    </row>
    <row r="555" s="13" customFormat="1">
      <c r="A555" s="13"/>
      <c r="B555" s="252"/>
      <c r="C555" s="253"/>
      <c r="D555" s="240" t="s">
        <v>446</v>
      </c>
      <c r="E555" s="254" t="s">
        <v>1</v>
      </c>
      <c r="F555" s="255" t="s">
        <v>6052</v>
      </c>
      <c r="G555" s="253"/>
      <c r="H555" s="256">
        <v>408.30000000000001</v>
      </c>
      <c r="I555" s="257"/>
      <c r="J555" s="253"/>
      <c r="K555" s="253"/>
      <c r="L555" s="258"/>
      <c r="M555" s="259"/>
      <c r="N555" s="260"/>
      <c r="O555" s="260"/>
      <c r="P555" s="260"/>
      <c r="Q555" s="260"/>
      <c r="R555" s="260"/>
      <c r="S555" s="260"/>
      <c r="T555" s="261"/>
      <c r="U555" s="13"/>
      <c r="V555" s="13"/>
      <c r="W555" s="13"/>
      <c r="X555" s="13"/>
      <c r="Y555" s="13"/>
      <c r="Z555" s="13"/>
      <c r="AA555" s="13"/>
      <c r="AB555" s="13"/>
      <c r="AC555" s="13"/>
      <c r="AD555" s="13"/>
      <c r="AE555" s="13"/>
      <c r="AT555" s="262" t="s">
        <v>446</v>
      </c>
      <c r="AU555" s="262" t="s">
        <v>85</v>
      </c>
      <c r="AV555" s="13" t="s">
        <v>85</v>
      </c>
      <c r="AW555" s="13" t="s">
        <v>32</v>
      </c>
      <c r="AX555" s="13" t="s">
        <v>83</v>
      </c>
      <c r="AY555" s="262" t="s">
        <v>342</v>
      </c>
    </row>
    <row r="556" s="2" customFormat="1" ht="16.5" customHeight="1">
      <c r="A556" s="39"/>
      <c r="B556" s="40"/>
      <c r="C556" s="295" t="s">
        <v>859</v>
      </c>
      <c r="D556" s="295" t="s">
        <v>621</v>
      </c>
      <c r="E556" s="296" t="s">
        <v>6053</v>
      </c>
      <c r="F556" s="297" t="s">
        <v>6054</v>
      </c>
      <c r="G556" s="298" t="s">
        <v>543</v>
      </c>
      <c r="H556" s="299">
        <v>412.38299999999998</v>
      </c>
      <c r="I556" s="300"/>
      <c r="J556" s="301">
        <f>ROUND(I556*H556,2)</f>
        <v>0</v>
      </c>
      <c r="K556" s="297" t="s">
        <v>443</v>
      </c>
      <c r="L556" s="302"/>
      <c r="M556" s="303" t="s">
        <v>1</v>
      </c>
      <c r="N556" s="304" t="s">
        <v>41</v>
      </c>
      <c r="O556" s="92"/>
      <c r="P556" s="236">
        <f>O556*H556</f>
        <v>0</v>
      </c>
      <c r="Q556" s="236">
        <v>0.024160000000000001</v>
      </c>
      <c r="R556" s="236">
        <f>Q556*H556</f>
        <v>9.9631732799999995</v>
      </c>
      <c r="S556" s="236">
        <v>0</v>
      </c>
      <c r="T556" s="237">
        <f>S556*H556</f>
        <v>0</v>
      </c>
      <c r="U556" s="39"/>
      <c r="V556" s="39"/>
      <c r="W556" s="39"/>
      <c r="X556" s="39"/>
      <c r="Y556" s="39"/>
      <c r="Z556" s="39"/>
      <c r="AA556" s="39"/>
      <c r="AB556" s="39"/>
      <c r="AC556" s="39"/>
      <c r="AD556" s="39"/>
      <c r="AE556" s="39"/>
      <c r="AR556" s="238" t="s">
        <v>376</v>
      </c>
      <c r="AT556" s="238" t="s">
        <v>621</v>
      </c>
      <c r="AU556" s="238" t="s">
        <v>85</v>
      </c>
      <c r="AY556" s="18" t="s">
        <v>342</v>
      </c>
      <c r="BE556" s="239">
        <f>IF(N556="základní",J556,0)</f>
        <v>0</v>
      </c>
      <c r="BF556" s="239">
        <f>IF(N556="snížená",J556,0)</f>
        <v>0</v>
      </c>
      <c r="BG556" s="239">
        <f>IF(N556="zákl. přenesená",J556,0)</f>
        <v>0</v>
      </c>
      <c r="BH556" s="239">
        <f>IF(N556="sníž. přenesená",J556,0)</f>
        <v>0</v>
      </c>
      <c r="BI556" s="239">
        <f>IF(N556="nulová",J556,0)</f>
        <v>0</v>
      </c>
      <c r="BJ556" s="18" t="s">
        <v>83</v>
      </c>
      <c r="BK556" s="239">
        <f>ROUND(I556*H556,2)</f>
        <v>0</v>
      </c>
      <c r="BL556" s="18" t="s">
        <v>360</v>
      </c>
      <c r="BM556" s="238" t="s">
        <v>6055</v>
      </c>
    </row>
    <row r="557" s="2" customFormat="1">
      <c r="A557" s="39"/>
      <c r="B557" s="40"/>
      <c r="C557" s="41"/>
      <c r="D557" s="240" t="s">
        <v>349</v>
      </c>
      <c r="E557" s="41"/>
      <c r="F557" s="241" t="s">
        <v>6054</v>
      </c>
      <c r="G557" s="41"/>
      <c r="H557" s="41"/>
      <c r="I557" s="242"/>
      <c r="J557" s="41"/>
      <c r="K557" s="41"/>
      <c r="L557" s="45"/>
      <c r="M557" s="243"/>
      <c r="N557" s="244"/>
      <c r="O557" s="92"/>
      <c r="P557" s="92"/>
      <c r="Q557" s="92"/>
      <c r="R557" s="92"/>
      <c r="S557" s="92"/>
      <c r="T557" s="93"/>
      <c r="U557" s="39"/>
      <c r="V557" s="39"/>
      <c r="W557" s="39"/>
      <c r="X557" s="39"/>
      <c r="Y557" s="39"/>
      <c r="Z557" s="39"/>
      <c r="AA557" s="39"/>
      <c r="AB557" s="39"/>
      <c r="AC557" s="39"/>
      <c r="AD557" s="39"/>
      <c r="AE557" s="39"/>
      <c r="AT557" s="18" t="s">
        <v>349</v>
      </c>
      <c r="AU557" s="18" t="s">
        <v>85</v>
      </c>
    </row>
    <row r="558" s="2" customFormat="1">
      <c r="A558" s="39"/>
      <c r="B558" s="40"/>
      <c r="C558" s="41"/>
      <c r="D558" s="240" t="s">
        <v>350</v>
      </c>
      <c r="E558" s="41"/>
      <c r="F558" s="245" t="s">
        <v>4196</v>
      </c>
      <c r="G558" s="41"/>
      <c r="H558" s="41"/>
      <c r="I558" s="242"/>
      <c r="J558" s="41"/>
      <c r="K558" s="41"/>
      <c r="L558" s="45"/>
      <c r="M558" s="243"/>
      <c r="N558" s="244"/>
      <c r="O558" s="92"/>
      <c r="P558" s="92"/>
      <c r="Q558" s="92"/>
      <c r="R558" s="92"/>
      <c r="S558" s="92"/>
      <c r="T558" s="93"/>
      <c r="U558" s="39"/>
      <c r="V558" s="39"/>
      <c r="W558" s="39"/>
      <c r="X558" s="39"/>
      <c r="Y558" s="39"/>
      <c r="Z558" s="39"/>
      <c r="AA558" s="39"/>
      <c r="AB558" s="39"/>
      <c r="AC558" s="39"/>
      <c r="AD558" s="39"/>
      <c r="AE558" s="39"/>
      <c r="AT558" s="18" t="s">
        <v>350</v>
      </c>
      <c r="AU558" s="18" t="s">
        <v>85</v>
      </c>
    </row>
    <row r="559" s="13" customFormat="1">
      <c r="A559" s="13"/>
      <c r="B559" s="252"/>
      <c r="C559" s="253"/>
      <c r="D559" s="240" t="s">
        <v>446</v>
      </c>
      <c r="E559" s="254" t="s">
        <v>1</v>
      </c>
      <c r="F559" s="255" t="s">
        <v>6056</v>
      </c>
      <c r="G559" s="253"/>
      <c r="H559" s="256">
        <v>408.30000000000001</v>
      </c>
      <c r="I559" s="257"/>
      <c r="J559" s="253"/>
      <c r="K559" s="253"/>
      <c r="L559" s="258"/>
      <c r="M559" s="259"/>
      <c r="N559" s="260"/>
      <c r="O559" s="260"/>
      <c r="P559" s="260"/>
      <c r="Q559" s="260"/>
      <c r="R559" s="260"/>
      <c r="S559" s="260"/>
      <c r="T559" s="261"/>
      <c r="U559" s="13"/>
      <c r="V559" s="13"/>
      <c r="W559" s="13"/>
      <c r="X559" s="13"/>
      <c r="Y559" s="13"/>
      <c r="Z559" s="13"/>
      <c r="AA559" s="13"/>
      <c r="AB559" s="13"/>
      <c r="AC559" s="13"/>
      <c r="AD559" s="13"/>
      <c r="AE559" s="13"/>
      <c r="AT559" s="262" t="s">
        <v>446</v>
      </c>
      <c r="AU559" s="262" t="s">
        <v>85</v>
      </c>
      <c r="AV559" s="13" t="s">
        <v>85</v>
      </c>
      <c r="AW559" s="13" t="s">
        <v>32</v>
      </c>
      <c r="AX559" s="13" t="s">
        <v>83</v>
      </c>
      <c r="AY559" s="262" t="s">
        <v>342</v>
      </c>
    </row>
    <row r="560" s="13" customFormat="1">
      <c r="A560" s="13"/>
      <c r="B560" s="252"/>
      <c r="C560" s="253"/>
      <c r="D560" s="240" t="s">
        <v>446</v>
      </c>
      <c r="E560" s="253"/>
      <c r="F560" s="255" t="s">
        <v>6057</v>
      </c>
      <c r="G560" s="253"/>
      <c r="H560" s="256">
        <v>412.38299999999998</v>
      </c>
      <c r="I560" s="257"/>
      <c r="J560" s="253"/>
      <c r="K560" s="253"/>
      <c r="L560" s="258"/>
      <c r="M560" s="259"/>
      <c r="N560" s="260"/>
      <c r="O560" s="260"/>
      <c r="P560" s="260"/>
      <c r="Q560" s="260"/>
      <c r="R560" s="260"/>
      <c r="S560" s="260"/>
      <c r="T560" s="261"/>
      <c r="U560" s="13"/>
      <c r="V560" s="13"/>
      <c r="W560" s="13"/>
      <c r="X560" s="13"/>
      <c r="Y560" s="13"/>
      <c r="Z560" s="13"/>
      <c r="AA560" s="13"/>
      <c r="AB560" s="13"/>
      <c r="AC560" s="13"/>
      <c r="AD560" s="13"/>
      <c r="AE560" s="13"/>
      <c r="AT560" s="262" t="s">
        <v>446</v>
      </c>
      <c r="AU560" s="262" t="s">
        <v>85</v>
      </c>
      <c r="AV560" s="13" t="s">
        <v>85</v>
      </c>
      <c r="AW560" s="13" t="s">
        <v>4</v>
      </c>
      <c r="AX560" s="13" t="s">
        <v>83</v>
      </c>
      <c r="AY560" s="262" t="s">
        <v>342</v>
      </c>
    </row>
    <row r="561" s="2" customFormat="1" ht="16.5" customHeight="1">
      <c r="A561" s="39"/>
      <c r="B561" s="40"/>
      <c r="C561" s="227" t="s">
        <v>864</v>
      </c>
      <c r="D561" s="227" t="s">
        <v>343</v>
      </c>
      <c r="E561" s="228" t="s">
        <v>6058</v>
      </c>
      <c r="F561" s="229" t="s">
        <v>6059</v>
      </c>
      <c r="G561" s="230" t="s">
        <v>442</v>
      </c>
      <c r="H561" s="231">
        <v>43</v>
      </c>
      <c r="I561" s="232"/>
      <c r="J561" s="233">
        <f>ROUND(I561*H561,2)</f>
        <v>0</v>
      </c>
      <c r="K561" s="229" t="s">
        <v>443</v>
      </c>
      <c r="L561" s="45"/>
      <c r="M561" s="234" t="s">
        <v>1</v>
      </c>
      <c r="N561" s="235" t="s">
        <v>41</v>
      </c>
      <c r="O561" s="92"/>
      <c r="P561" s="236">
        <f>O561*H561</f>
        <v>0</v>
      </c>
      <c r="Q561" s="236">
        <v>0</v>
      </c>
      <c r="R561" s="236">
        <f>Q561*H561</f>
        <v>0</v>
      </c>
      <c r="S561" s="236">
        <v>0</v>
      </c>
      <c r="T561" s="237">
        <f>S561*H561</f>
        <v>0</v>
      </c>
      <c r="U561" s="39"/>
      <c r="V561" s="39"/>
      <c r="W561" s="39"/>
      <c r="X561" s="39"/>
      <c r="Y561" s="39"/>
      <c r="Z561" s="39"/>
      <c r="AA561" s="39"/>
      <c r="AB561" s="39"/>
      <c r="AC561" s="39"/>
      <c r="AD561" s="39"/>
      <c r="AE561" s="39"/>
      <c r="AR561" s="238" t="s">
        <v>360</v>
      </c>
      <c r="AT561" s="238" t="s">
        <v>343</v>
      </c>
      <c r="AU561" s="238" t="s">
        <v>85</v>
      </c>
      <c r="AY561" s="18" t="s">
        <v>342</v>
      </c>
      <c r="BE561" s="239">
        <f>IF(N561="základní",J561,0)</f>
        <v>0</v>
      </c>
      <c r="BF561" s="239">
        <f>IF(N561="snížená",J561,0)</f>
        <v>0</v>
      </c>
      <c r="BG561" s="239">
        <f>IF(N561="zákl. přenesená",J561,0)</f>
        <v>0</v>
      </c>
      <c r="BH561" s="239">
        <f>IF(N561="sníž. přenesená",J561,0)</f>
        <v>0</v>
      </c>
      <c r="BI561" s="239">
        <f>IF(N561="nulová",J561,0)</f>
        <v>0</v>
      </c>
      <c r="BJ561" s="18" t="s">
        <v>83</v>
      </c>
      <c r="BK561" s="239">
        <f>ROUND(I561*H561,2)</f>
        <v>0</v>
      </c>
      <c r="BL561" s="18" t="s">
        <v>360</v>
      </c>
      <c r="BM561" s="238" t="s">
        <v>6060</v>
      </c>
    </row>
    <row r="562" s="2" customFormat="1">
      <c r="A562" s="39"/>
      <c r="B562" s="40"/>
      <c r="C562" s="41"/>
      <c r="D562" s="240" t="s">
        <v>349</v>
      </c>
      <c r="E562" s="41"/>
      <c r="F562" s="241" t="s">
        <v>6061</v>
      </c>
      <c r="G562" s="41"/>
      <c r="H562" s="41"/>
      <c r="I562" s="242"/>
      <c r="J562" s="41"/>
      <c r="K562" s="41"/>
      <c r="L562" s="45"/>
      <c r="M562" s="243"/>
      <c r="N562" s="244"/>
      <c r="O562" s="92"/>
      <c r="P562" s="92"/>
      <c r="Q562" s="92"/>
      <c r="R562" s="92"/>
      <c r="S562" s="92"/>
      <c r="T562" s="93"/>
      <c r="U562" s="39"/>
      <c r="V562" s="39"/>
      <c r="W562" s="39"/>
      <c r="X562" s="39"/>
      <c r="Y562" s="39"/>
      <c r="Z562" s="39"/>
      <c r="AA562" s="39"/>
      <c r="AB562" s="39"/>
      <c r="AC562" s="39"/>
      <c r="AD562" s="39"/>
      <c r="AE562" s="39"/>
      <c r="AT562" s="18" t="s">
        <v>349</v>
      </c>
      <c r="AU562" s="18" t="s">
        <v>85</v>
      </c>
    </row>
    <row r="563" s="13" customFormat="1">
      <c r="A563" s="13"/>
      <c r="B563" s="252"/>
      <c r="C563" s="253"/>
      <c r="D563" s="240" t="s">
        <v>446</v>
      </c>
      <c r="E563" s="254" t="s">
        <v>1</v>
      </c>
      <c r="F563" s="255" t="s">
        <v>6062</v>
      </c>
      <c r="G563" s="253"/>
      <c r="H563" s="256">
        <v>43</v>
      </c>
      <c r="I563" s="257"/>
      <c r="J563" s="253"/>
      <c r="K563" s="253"/>
      <c r="L563" s="258"/>
      <c r="M563" s="259"/>
      <c r="N563" s="260"/>
      <c r="O563" s="260"/>
      <c r="P563" s="260"/>
      <c r="Q563" s="260"/>
      <c r="R563" s="260"/>
      <c r="S563" s="260"/>
      <c r="T563" s="261"/>
      <c r="U563" s="13"/>
      <c r="V563" s="13"/>
      <c r="W563" s="13"/>
      <c r="X563" s="13"/>
      <c r="Y563" s="13"/>
      <c r="Z563" s="13"/>
      <c r="AA563" s="13"/>
      <c r="AB563" s="13"/>
      <c r="AC563" s="13"/>
      <c r="AD563" s="13"/>
      <c r="AE563" s="13"/>
      <c r="AT563" s="262" t="s">
        <v>446</v>
      </c>
      <c r="AU563" s="262" t="s">
        <v>85</v>
      </c>
      <c r="AV563" s="13" t="s">
        <v>85</v>
      </c>
      <c r="AW563" s="13" t="s">
        <v>32</v>
      </c>
      <c r="AX563" s="13" t="s">
        <v>83</v>
      </c>
      <c r="AY563" s="262" t="s">
        <v>342</v>
      </c>
    </row>
    <row r="564" s="2" customFormat="1" ht="16.5" customHeight="1">
      <c r="A564" s="39"/>
      <c r="B564" s="40"/>
      <c r="C564" s="295" t="s">
        <v>871</v>
      </c>
      <c r="D564" s="295" t="s">
        <v>621</v>
      </c>
      <c r="E564" s="296" t="s">
        <v>6063</v>
      </c>
      <c r="F564" s="297" t="s">
        <v>6064</v>
      </c>
      <c r="G564" s="298" t="s">
        <v>442</v>
      </c>
      <c r="H564" s="299">
        <v>1</v>
      </c>
      <c r="I564" s="300"/>
      <c r="J564" s="301">
        <f>ROUND(I564*H564,2)</f>
        <v>0</v>
      </c>
      <c r="K564" s="297" t="s">
        <v>443</v>
      </c>
      <c r="L564" s="302"/>
      <c r="M564" s="303" t="s">
        <v>1</v>
      </c>
      <c r="N564" s="304" t="s">
        <v>41</v>
      </c>
      <c r="O564" s="92"/>
      <c r="P564" s="236">
        <f>O564*H564</f>
        <v>0</v>
      </c>
      <c r="Q564" s="236">
        <v>0.0067999999999999996</v>
      </c>
      <c r="R564" s="236">
        <f>Q564*H564</f>
        <v>0.0067999999999999996</v>
      </c>
      <c r="S564" s="236">
        <v>0</v>
      </c>
      <c r="T564" s="237">
        <f>S564*H564</f>
        <v>0</v>
      </c>
      <c r="U564" s="39"/>
      <c r="V564" s="39"/>
      <c r="W564" s="39"/>
      <c r="X564" s="39"/>
      <c r="Y564" s="39"/>
      <c r="Z564" s="39"/>
      <c r="AA564" s="39"/>
      <c r="AB564" s="39"/>
      <c r="AC564" s="39"/>
      <c r="AD564" s="39"/>
      <c r="AE564" s="39"/>
      <c r="AR564" s="238" t="s">
        <v>376</v>
      </c>
      <c r="AT564" s="238" t="s">
        <v>621</v>
      </c>
      <c r="AU564" s="238" t="s">
        <v>85</v>
      </c>
      <c r="AY564" s="18" t="s">
        <v>342</v>
      </c>
      <c r="BE564" s="239">
        <f>IF(N564="základní",J564,0)</f>
        <v>0</v>
      </c>
      <c r="BF564" s="239">
        <f>IF(N564="snížená",J564,0)</f>
        <v>0</v>
      </c>
      <c r="BG564" s="239">
        <f>IF(N564="zákl. přenesená",J564,0)</f>
        <v>0</v>
      </c>
      <c r="BH564" s="239">
        <f>IF(N564="sníž. přenesená",J564,0)</f>
        <v>0</v>
      </c>
      <c r="BI564" s="239">
        <f>IF(N564="nulová",J564,0)</f>
        <v>0</v>
      </c>
      <c r="BJ564" s="18" t="s">
        <v>83</v>
      </c>
      <c r="BK564" s="239">
        <f>ROUND(I564*H564,2)</f>
        <v>0</v>
      </c>
      <c r="BL564" s="18" t="s">
        <v>360</v>
      </c>
      <c r="BM564" s="238" t="s">
        <v>6065</v>
      </c>
    </row>
    <row r="565" s="2" customFormat="1">
      <c r="A565" s="39"/>
      <c r="B565" s="40"/>
      <c r="C565" s="41"/>
      <c r="D565" s="240" t="s">
        <v>349</v>
      </c>
      <c r="E565" s="41"/>
      <c r="F565" s="241" t="s">
        <v>6064</v>
      </c>
      <c r="G565" s="41"/>
      <c r="H565" s="41"/>
      <c r="I565" s="242"/>
      <c r="J565" s="41"/>
      <c r="K565" s="41"/>
      <c r="L565" s="45"/>
      <c r="M565" s="243"/>
      <c r="N565" s="244"/>
      <c r="O565" s="92"/>
      <c r="P565" s="92"/>
      <c r="Q565" s="92"/>
      <c r="R565" s="92"/>
      <c r="S565" s="92"/>
      <c r="T565" s="93"/>
      <c r="U565" s="39"/>
      <c r="V565" s="39"/>
      <c r="W565" s="39"/>
      <c r="X565" s="39"/>
      <c r="Y565" s="39"/>
      <c r="Z565" s="39"/>
      <c r="AA565" s="39"/>
      <c r="AB565" s="39"/>
      <c r="AC565" s="39"/>
      <c r="AD565" s="39"/>
      <c r="AE565" s="39"/>
      <c r="AT565" s="18" t="s">
        <v>349</v>
      </c>
      <c r="AU565" s="18" t="s">
        <v>85</v>
      </c>
    </row>
    <row r="566" s="13" customFormat="1">
      <c r="A566" s="13"/>
      <c r="B566" s="252"/>
      <c r="C566" s="253"/>
      <c r="D566" s="240" t="s">
        <v>446</v>
      </c>
      <c r="E566" s="254" t="s">
        <v>1</v>
      </c>
      <c r="F566" s="255" t="s">
        <v>4234</v>
      </c>
      <c r="G566" s="253"/>
      <c r="H566" s="256">
        <v>1</v>
      </c>
      <c r="I566" s="257"/>
      <c r="J566" s="253"/>
      <c r="K566" s="253"/>
      <c r="L566" s="258"/>
      <c r="M566" s="259"/>
      <c r="N566" s="260"/>
      <c r="O566" s="260"/>
      <c r="P566" s="260"/>
      <c r="Q566" s="260"/>
      <c r="R566" s="260"/>
      <c r="S566" s="260"/>
      <c r="T566" s="261"/>
      <c r="U566" s="13"/>
      <c r="V566" s="13"/>
      <c r="W566" s="13"/>
      <c r="X566" s="13"/>
      <c r="Y566" s="13"/>
      <c r="Z566" s="13"/>
      <c r="AA566" s="13"/>
      <c r="AB566" s="13"/>
      <c r="AC566" s="13"/>
      <c r="AD566" s="13"/>
      <c r="AE566" s="13"/>
      <c r="AT566" s="262" t="s">
        <v>446</v>
      </c>
      <c r="AU566" s="262" t="s">
        <v>85</v>
      </c>
      <c r="AV566" s="13" t="s">
        <v>85</v>
      </c>
      <c r="AW566" s="13" t="s">
        <v>32</v>
      </c>
      <c r="AX566" s="13" t="s">
        <v>83</v>
      </c>
      <c r="AY566" s="262" t="s">
        <v>342</v>
      </c>
    </row>
    <row r="567" s="2" customFormat="1" ht="16.5" customHeight="1">
      <c r="A567" s="39"/>
      <c r="B567" s="40"/>
      <c r="C567" s="295" t="s">
        <v>876</v>
      </c>
      <c r="D567" s="295" t="s">
        <v>621</v>
      </c>
      <c r="E567" s="296" t="s">
        <v>6066</v>
      </c>
      <c r="F567" s="297" t="s">
        <v>6067</v>
      </c>
      <c r="G567" s="298" t="s">
        <v>442</v>
      </c>
      <c r="H567" s="299">
        <v>1</v>
      </c>
      <c r="I567" s="300"/>
      <c r="J567" s="301">
        <f>ROUND(I567*H567,2)</f>
        <v>0</v>
      </c>
      <c r="K567" s="297" t="s">
        <v>1</v>
      </c>
      <c r="L567" s="302"/>
      <c r="M567" s="303" t="s">
        <v>1</v>
      </c>
      <c r="N567" s="304" t="s">
        <v>41</v>
      </c>
      <c r="O567" s="92"/>
      <c r="P567" s="236">
        <f>O567*H567</f>
        <v>0</v>
      </c>
      <c r="Q567" s="236">
        <v>0.0074999999999999997</v>
      </c>
      <c r="R567" s="236">
        <f>Q567*H567</f>
        <v>0.0074999999999999997</v>
      </c>
      <c r="S567" s="236">
        <v>0</v>
      </c>
      <c r="T567" s="237">
        <f>S567*H567</f>
        <v>0</v>
      </c>
      <c r="U567" s="39"/>
      <c r="V567" s="39"/>
      <c r="W567" s="39"/>
      <c r="X567" s="39"/>
      <c r="Y567" s="39"/>
      <c r="Z567" s="39"/>
      <c r="AA567" s="39"/>
      <c r="AB567" s="39"/>
      <c r="AC567" s="39"/>
      <c r="AD567" s="39"/>
      <c r="AE567" s="39"/>
      <c r="AR567" s="238" t="s">
        <v>376</v>
      </c>
      <c r="AT567" s="238" t="s">
        <v>621</v>
      </c>
      <c r="AU567" s="238" t="s">
        <v>85</v>
      </c>
      <c r="AY567" s="18" t="s">
        <v>342</v>
      </c>
      <c r="BE567" s="239">
        <f>IF(N567="základní",J567,0)</f>
        <v>0</v>
      </c>
      <c r="BF567" s="239">
        <f>IF(N567="snížená",J567,0)</f>
        <v>0</v>
      </c>
      <c r="BG567" s="239">
        <f>IF(N567="zákl. přenesená",J567,0)</f>
        <v>0</v>
      </c>
      <c r="BH567" s="239">
        <f>IF(N567="sníž. přenesená",J567,0)</f>
        <v>0</v>
      </c>
      <c r="BI567" s="239">
        <f>IF(N567="nulová",J567,0)</f>
        <v>0</v>
      </c>
      <c r="BJ567" s="18" t="s">
        <v>83</v>
      </c>
      <c r="BK567" s="239">
        <f>ROUND(I567*H567,2)</f>
        <v>0</v>
      </c>
      <c r="BL567" s="18" t="s">
        <v>360</v>
      </c>
      <c r="BM567" s="238" t="s">
        <v>6068</v>
      </c>
    </row>
    <row r="568" s="2" customFormat="1">
      <c r="A568" s="39"/>
      <c r="B568" s="40"/>
      <c r="C568" s="41"/>
      <c r="D568" s="240" t="s">
        <v>349</v>
      </c>
      <c r="E568" s="41"/>
      <c r="F568" s="241" t="s">
        <v>6067</v>
      </c>
      <c r="G568" s="41"/>
      <c r="H568" s="41"/>
      <c r="I568" s="242"/>
      <c r="J568" s="41"/>
      <c r="K568" s="41"/>
      <c r="L568" s="45"/>
      <c r="M568" s="243"/>
      <c r="N568" s="244"/>
      <c r="O568" s="92"/>
      <c r="P568" s="92"/>
      <c r="Q568" s="92"/>
      <c r="R568" s="92"/>
      <c r="S568" s="92"/>
      <c r="T568" s="93"/>
      <c r="U568" s="39"/>
      <c r="V568" s="39"/>
      <c r="W568" s="39"/>
      <c r="X568" s="39"/>
      <c r="Y568" s="39"/>
      <c r="Z568" s="39"/>
      <c r="AA568" s="39"/>
      <c r="AB568" s="39"/>
      <c r="AC568" s="39"/>
      <c r="AD568" s="39"/>
      <c r="AE568" s="39"/>
      <c r="AT568" s="18" t="s">
        <v>349</v>
      </c>
      <c r="AU568" s="18" t="s">
        <v>85</v>
      </c>
    </row>
    <row r="569" s="13" customFormat="1">
      <c r="A569" s="13"/>
      <c r="B569" s="252"/>
      <c r="C569" s="253"/>
      <c r="D569" s="240" t="s">
        <v>446</v>
      </c>
      <c r="E569" s="254" t="s">
        <v>1</v>
      </c>
      <c r="F569" s="255" t="s">
        <v>4234</v>
      </c>
      <c r="G569" s="253"/>
      <c r="H569" s="256">
        <v>1</v>
      </c>
      <c r="I569" s="257"/>
      <c r="J569" s="253"/>
      <c r="K569" s="253"/>
      <c r="L569" s="258"/>
      <c r="M569" s="259"/>
      <c r="N569" s="260"/>
      <c r="O569" s="260"/>
      <c r="P569" s="260"/>
      <c r="Q569" s="260"/>
      <c r="R569" s="260"/>
      <c r="S569" s="260"/>
      <c r="T569" s="261"/>
      <c r="U569" s="13"/>
      <c r="V569" s="13"/>
      <c r="W569" s="13"/>
      <c r="X569" s="13"/>
      <c r="Y569" s="13"/>
      <c r="Z569" s="13"/>
      <c r="AA569" s="13"/>
      <c r="AB569" s="13"/>
      <c r="AC569" s="13"/>
      <c r="AD569" s="13"/>
      <c r="AE569" s="13"/>
      <c r="AT569" s="262" t="s">
        <v>446</v>
      </c>
      <c r="AU569" s="262" t="s">
        <v>85</v>
      </c>
      <c r="AV569" s="13" t="s">
        <v>85</v>
      </c>
      <c r="AW569" s="13" t="s">
        <v>32</v>
      </c>
      <c r="AX569" s="13" t="s">
        <v>83</v>
      </c>
      <c r="AY569" s="262" t="s">
        <v>342</v>
      </c>
    </row>
    <row r="570" s="2" customFormat="1" ht="16.5" customHeight="1">
      <c r="A570" s="39"/>
      <c r="B570" s="40"/>
      <c r="C570" s="295" t="s">
        <v>884</v>
      </c>
      <c r="D570" s="295" t="s">
        <v>621</v>
      </c>
      <c r="E570" s="296" t="s">
        <v>6069</v>
      </c>
      <c r="F570" s="297" t="s">
        <v>6070</v>
      </c>
      <c r="G570" s="298" t="s">
        <v>442</v>
      </c>
      <c r="H570" s="299">
        <v>14</v>
      </c>
      <c r="I570" s="300"/>
      <c r="J570" s="301">
        <f>ROUND(I570*H570,2)</f>
        <v>0</v>
      </c>
      <c r="K570" s="297" t="s">
        <v>1</v>
      </c>
      <c r="L570" s="302"/>
      <c r="M570" s="303" t="s">
        <v>1</v>
      </c>
      <c r="N570" s="304" t="s">
        <v>41</v>
      </c>
      <c r="O570" s="92"/>
      <c r="P570" s="236">
        <f>O570*H570</f>
        <v>0</v>
      </c>
      <c r="Q570" s="236">
        <v>0.00016000000000000001</v>
      </c>
      <c r="R570" s="236">
        <f>Q570*H570</f>
        <v>0.0022400000000000002</v>
      </c>
      <c r="S570" s="236">
        <v>0</v>
      </c>
      <c r="T570" s="237">
        <f>S570*H570</f>
        <v>0</v>
      </c>
      <c r="U570" s="39"/>
      <c r="V570" s="39"/>
      <c r="W570" s="39"/>
      <c r="X570" s="39"/>
      <c r="Y570" s="39"/>
      <c r="Z570" s="39"/>
      <c r="AA570" s="39"/>
      <c r="AB570" s="39"/>
      <c r="AC570" s="39"/>
      <c r="AD570" s="39"/>
      <c r="AE570" s="39"/>
      <c r="AR570" s="238" t="s">
        <v>376</v>
      </c>
      <c r="AT570" s="238" t="s">
        <v>621</v>
      </c>
      <c r="AU570" s="238" t="s">
        <v>85</v>
      </c>
      <c r="AY570" s="18" t="s">
        <v>342</v>
      </c>
      <c r="BE570" s="239">
        <f>IF(N570="základní",J570,0)</f>
        <v>0</v>
      </c>
      <c r="BF570" s="239">
        <f>IF(N570="snížená",J570,0)</f>
        <v>0</v>
      </c>
      <c r="BG570" s="239">
        <f>IF(N570="zákl. přenesená",J570,0)</f>
        <v>0</v>
      </c>
      <c r="BH570" s="239">
        <f>IF(N570="sníž. přenesená",J570,0)</f>
        <v>0</v>
      </c>
      <c r="BI570" s="239">
        <f>IF(N570="nulová",J570,0)</f>
        <v>0</v>
      </c>
      <c r="BJ570" s="18" t="s">
        <v>83</v>
      </c>
      <c r="BK570" s="239">
        <f>ROUND(I570*H570,2)</f>
        <v>0</v>
      </c>
      <c r="BL570" s="18" t="s">
        <v>360</v>
      </c>
      <c r="BM570" s="238" t="s">
        <v>6071</v>
      </c>
    </row>
    <row r="571" s="2" customFormat="1">
      <c r="A571" s="39"/>
      <c r="B571" s="40"/>
      <c r="C571" s="41"/>
      <c r="D571" s="240" t="s">
        <v>349</v>
      </c>
      <c r="E571" s="41"/>
      <c r="F571" s="241" t="s">
        <v>6070</v>
      </c>
      <c r="G571" s="41"/>
      <c r="H571" s="41"/>
      <c r="I571" s="242"/>
      <c r="J571" s="41"/>
      <c r="K571" s="41"/>
      <c r="L571" s="45"/>
      <c r="M571" s="243"/>
      <c r="N571" s="244"/>
      <c r="O571" s="92"/>
      <c r="P571" s="92"/>
      <c r="Q571" s="92"/>
      <c r="R571" s="92"/>
      <c r="S571" s="92"/>
      <c r="T571" s="93"/>
      <c r="U571" s="39"/>
      <c r="V571" s="39"/>
      <c r="W571" s="39"/>
      <c r="X571" s="39"/>
      <c r="Y571" s="39"/>
      <c r="Z571" s="39"/>
      <c r="AA571" s="39"/>
      <c r="AB571" s="39"/>
      <c r="AC571" s="39"/>
      <c r="AD571" s="39"/>
      <c r="AE571" s="39"/>
      <c r="AT571" s="18" t="s">
        <v>349</v>
      </c>
      <c r="AU571" s="18" t="s">
        <v>85</v>
      </c>
    </row>
    <row r="572" s="13" customFormat="1">
      <c r="A572" s="13"/>
      <c r="B572" s="252"/>
      <c r="C572" s="253"/>
      <c r="D572" s="240" t="s">
        <v>446</v>
      </c>
      <c r="E572" s="254" t="s">
        <v>1</v>
      </c>
      <c r="F572" s="255" t="s">
        <v>6072</v>
      </c>
      <c r="G572" s="253"/>
      <c r="H572" s="256">
        <v>14</v>
      </c>
      <c r="I572" s="257"/>
      <c r="J572" s="253"/>
      <c r="K572" s="253"/>
      <c r="L572" s="258"/>
      <c r="M572" s="259"/>
      <c r="N572" s="260"/>
      <c r="O572" s="260"/>
      <c r="P572" s="260"/>
      <c r="Q572" s="260"/>
      <c r="R572" s="260"/>
      <c r="S572" s="260"/>
      <c r="T572" s="261"/>
      <c r="U572" s="13"/>
      <c r="V572" s="13"/>
      <c r="W572" s="13"/>
      <c r="X572" s="13"/>
      <c r="Y572" s="13"/>
      <c r="Z572" s="13"/>
      <c r="AA572" s="13"/>
      <c r="AB572" s="13"/>
      <c r="AC572" s="13"/>
      <c r="AD572" s="13"/>
      <c r="AE572" s="13"/>
      <c r="AT572" s="262" t="s">
        <v>446</v>
      </c>
      <c r="AU572" s="262" t="s">
        <v>85</v>
      </c>
      <c r="AV572" s="13" t="s">
        <v>85</v>
      </c>
      <c r="AW572" s="13" t="s">
        <v>32</v>
      </c>
      <c r="AX572" s="13" t="s">
        <v>83</v>
      </c>
      <c r="AY572" s="262" t="s">
        <v>342</v>
      </c>
    </row>
    <row r="573" s="2" customFormat="1" ht="16.5" customHeight="1">
      <c r="A573" s="39"/>
      <c r="B573" s="40"/>
      <c r="C573" s="295" t="s">
        <v>889</v>
      </c>
      <c r="D573" s="295" t="s">
        <v>621</v>
      </c>
      <c r="E573" s="296" t="s">
        <v>6073</v>
      </c>
      <c r="F573" s="297" t="s">
        <v>6074</v>
      </c>
      <c r="G573" s="298" t="s">
        <v>442</v>
      </c>
      <c r="H573" s="299">
        <v>1</v>
      </c>
      <c r="I573" s="300"/>
      <c r="J573" s="301">
        <f>ROUND(I573*H573,2)</f>
        <v>0</v>
      </c>
      <c r="K573" s="297" t="s">
        <v>1</v>
      </c>
      <c r="L573" s="302"/>
      <c r="M573" s="303" t="s">
        <v>1</v>
      </c>
      <c r="N573" s="304" t="s">
        <v>41</v>
      </c>
      <c r="O573" s="92"/>
      <c r="P573" s="236">
        <f>O573*H573</f>
        <v>0</v>
      </c>
      <c r="Q573" s="236">
        <v>0.00071000000000000002</v>
      </c>
      <c r="R573" s="236">
        <f>Q573*H573</f>
        <v>0.00071000000000000002</v>
      </c>
      <c r="S573" s="236">
        <v>0</v>
      </c>
      <c r="T573" s="237">
        <f>S573*H573</f>
        <v>0</v>
      </c>
      <c r="U573" s="39"/>
      <c r="V573" s="39"/>
      <c r="W573" s="39"/>
      <c r="X573" s="39"/>
      <c r="Y573" s="39"/>
      <c r="Z573" s="39"/>
      <c r="AA573" s="39"/>
      <c r="AB573" s="39"/>
      <c r="AC573" s="39"/>
      <c r="AD573" s="39"/>
      <c r="AE573" s="39"/>
      <c r="AR573" s="238" t="s">
        <v>376</v>
      </c>
      <c r="AT573" s="238" t="s">
        <v>621</v>
      </c>
      <c r="AU573" s="238" t="s">
        <v>85</v>
      </c>
      <c r="AY573" s="18" t="s">
        <v>342</v>
      </c>
      <c r="BE573" s="239">
        <f>IF(N573="základní",J573,0)</f>
        <v>0</v>
      </c>
      <c r="BF573" s="239">
        <f>IF(N573="snížená",J573,0)</f>
        <v>0</v>
      </c>
      <c r="BG573" s="239">
        <f>IF(N573="zákl. přenesená",J573,0)</f>
        <v>0</v>
      </c>
      <c r="BH573" s="239">
        <f>IF(N573="sníž. přenesená",J573,0)</f>
        <v>0</v>
      </c>
      <c r="BI573" s="239">
        <f>IF(N573="nulová",J573,0)</f>
        <v>0</v>
      </c>
      <c r="BJ573" s="18" t="s">
        <v>83</v>
      </c>
      <c r="BK573" s="239">
        <f>ROUND(I573*H573,2)</f>
        <v>0</v>
      </c>
      <c r="BL573" s="18" t="s">
        <v>360</v>
      </c>
      <c r="BM573" s="238" t="s">
        <v>6075</v>
      </c>
    </row>
    <row r="574" s="2" customFormat="1">
      <c r="A574" s="39"/>
      <c r="B574" s="40"/>
      <c r="C574" s="41"/>
      <c r="D574" s="240" t="s">
        <v>349</v>
      </c>
      <c r="E574" s="41"/>
      <c r="F574" s="241" t="s">
        <v>6074</v>
      </c>
      <c r="G574" s="41"/>
      <c r="H574" s="41"/>
      <c r="I574" s="242"/>
      <c r="J574" s="41"/>
      <c r="K574" s="41"/>
      <c r="L574" s="45"/>
      <c r="M574" s="243"/>
      <c r="N574" s="244"/>
      <c r="O574" s="92"/>
      <c r="P574" s="92"/>
      <c r="Q574" s="92"/>
      <c r="R574" s="92"/>
      <c r="S574" s="92"/>
      <c r="T574" s="93"/>
      <c r="U574" s="39"/>
      <c r="V574" s="39"/>
      <c r="W574" s="39"/>
      <c r="X574" s="39"/>
      <c r="Y574" s="39"/>
      <c r="Z574" s="39"/>
      <c r="AA574" s="39"/>
      <c r="AB574" s="39"/>
      <c r="AC574" s="39"/>
      <c r="AD574" s="39"/>
      <c r="AE574" s="39"/>
      <c r="AT574" s="18" t="s">
        <v>349</v>
      </c>
      <c r="AU574" s="18" t="s">
        <v>85</v>
      </c>
    </row>
    <row r="575" s="13" customFormat="1">
      <c r="A575" s="13"/>
      <c r="B575" s="252"/>
      <c r="C575" s="253"/>
      <c r="D575" s="240" t="s">
        <v>446</v>
      </c>
      <c r="E575" s="254" t="s">
        <v>1</v>
      </c>
      <c r="F575" s="255" t="s">
        <v>4234</v>
      </c>
      <c r="G575" s="253"/>
      <c r="H575" s="256">
        <v>1</v>
      </c>
      <c r="I575" s="257"/>
      <c r="J575" s="253"/>
      <c r="K575" s="253"/>
      <c r="L575" s="258"/>
      <c r="M575" s="259"/>
      <c r="N575" s="260"/>
      <c r="O575" s="260"/>
      <c r="P575" s="260"/>
      <c r="Q575" s="260"/>
      <c r="R575" s="260"/>
      <c r="S575" s="260"/>
      <c r="T575" s="261"/>
      <c r="U575" s="13"/>
      <c r="V575" s="13"/>
      <c r="W575" s="13"/>
      <c r="X575" s="13"/>
      <c r="Y575" s="13"/>
      <c r="Z575" s="13"/>
      <c r="AA575" s="13"/>
      <c r="AB575" s="13"/>
      <c r="AC575" s="13"/>
      <c r="AD575" s="13"/>
      <c r="AE575" s="13"/>
      <c r="AT575" s="262" t="s">
        <v>446</v>
      </c>
      <c r="AU575" s="262" t="s">
        <v>85</v>
      </c>
      <c r="AV575" s="13" t="s">
        <v>85</v>
      </c>
      <c r="AW575" s="13" t="s">
        <v>32</v>
      </c>
      <c r="AX575" s="13" t="s">
        <v>83</v>
      </c>
      <c r="AY575" s="262" t="s">
        <v>342</v>
      </c>
    </row>
    <row r="576" s="2" customFormat="1" ht="24.15" customHeight="1">
      <c r="A576" s="39"/>
      <c r="B576" s="40"/>
      <c r="C576" s="295" t="s">
        <v>895</v>
      </c>
      <c r="D576" s="295" t="s">
        <v>621</v>
      </c>
      <c r="E576" s="296" t="s">
        <v>6076</v>
      </c>
      <c r="F576" s="297" t="s">
        <v>6077</v>
      </c>
      <c r="G576" s="298" t="s">
        <v>442</v>
      </c>
      <c r="H576" s="299">
        <v>24</v>
      </c>
      <c r="I576" s="300"/>
      <c r="J576" s="301">
        <f>ROUND(I576*H576,2)</f>
        <v>0</v>
      </c>
      <c r="K576" s="297" t="s">
        <v>1</v>
      </c>
      <c r="L576" s="302"/>
      <c r="M576" s="303" t="s">
        <v>1</v>
      </c>
      <c r="N576" s="304" t="s">
        <v>41</v>
      </c>
      <c r="O576" s="92"/>
      <c r="P576" s="236">
        <f>O576*H576</f>
        <v>0</v>
      </c>
      <c r="Q576" s="236">
        <v>0.00050000000000000001</v>
      </c>
      <c r="R576" s="236">
        <f>Q576*H576</f>
        <v>0.012</v>
      </c>
      <c r="S576" s="236">
        <v>0</v>
      </c>
      <c r="T576" s="237">
        <f>S576*H576</f>
        <v>0</v>
      </c>
      <c r="U576" s="39"/>
      <c r="V576" s="39"/>
      <c r="W576" s="39"/>
      <c r="X576" s="39"/>
      <c r="Y576" s="39"/>
      <c r="Z576" s="39"/>
      <c r="AA576" s="39"/>
      <c r="AB576" s="39"/>
      <c r="AC576" s="39"/>
      <c r="AD576" s="39"/>
      <c r="AE576" s="39"/>
      <c r="AR576" s="238" t="s">
        <v>376</v>
      </c>
      <c r="AT576" s="238" t="s">
        <v>621</v>
      </c>
      <c r="AU576" s="238" t="s">
        <v>85</v>
      </c>
      <c r="AY576" s="18" t="s">
        <v>342</v>
      </c>
      <c r="BE576" s="239">
        <f>IF(N576="základní",J576,0)</f>
        <v>0</v>
      </c>
      <c r="BF576" s="239">
        <f>IF(N576="snížená",J576,0)</f>
        <v>0</v>
      </c>
      <c r="BG576" s="239">
        <f>IF(N576="zákl. přenesená",J576,0)</f>
        <v>0</v>
      </c>
      <c r="BH576" s="239">
        <f>IF(N576="sníž. přenesená",J576,0)</f>
        <v>0</v>
      </c>
      <c r="BI576" s="239">
        <f>IF(N576="nulová",J576,0)</f>
        <v>0</v>
      </c>
      <c r="BJ576" s="18" t="s">
        <v>83</v>
      </c>
      <c r="BK576" s="239">
        <f>ROUND(I576*H576,2)</f>
        <v>0</v>
      </c>
      <c r="BL576" s="18" t="s">
        <v>360</v>
      </c>
      <c r="BM576" s="238" t="s">
        <v>6078</v>
      </c>
    </row>
    <row r="577" s="2" customFormat="1">
      <c r="A577" s="39"/>
      <c r="B577" s="40"/>
      <c r="C577" s="41"/>
      <c r="D577" s="240" t="s">
        <v>349</v>
      </c>
      <c r="E577" s="41"/>
      <c r="F577" s="241" t="s">
        <v>6077</v>
      </c>
      <c r="G577" s="41"/>
      <c r="H577" s="41"/>
      <c r="I577" s="242"/>
      <c r="J577" s="41"/>
      <c r="K577" s="41"/>
      <c r="L577" s="45"/>
      <c r="M577" s="243"/>
      <c r="N577" s="244"/>
      <c r="O577" s="92"/>
      <c r="P577" s="92"/>
      <c r="Q577" s="92"/>
      <c r="R577" s="92"/>
      <c r="S577" s="92"/>
      <c r="T577" s="93"/>
      <c r="U577" s="39"/>
      <c r="V577" s="39"/>
      <c r="W577" s="39"/>
      <c r="X577" s="39"/>
      <c r="Y577" s="39"/>
      <c r="Z577" s="39"/>
      <c r="AA577" s="39"/>
      <c r="AB577" s="39"/>
      <c r="AC577" s="39"/>
      <c r="AD577" s="39"/>
      <c r="AE577" s="39"/>
      <c r="AT577" s="18" t="s">
        <v>349</v>
      </c>
      <c r="AU577" s="18" t="s">
        <v>85</v>
      </c>
    </row>
    <row r="578" s="13" customFormat="1">
      <c r="A578" s="13"/>
      <c r="B578" s="252"/>
      <c r="C578" s="253"/>
      <c r="D578" s="240" t="s">
        <v>446</v>
      </c>
      <c r="E578" s="254" t="s">
        <v>1</v>
      </c>
      <c r="F578" s="255" t="s">
        <v>6079</v>
      </c>
      <c r="G578" s="253"/>
      <c r="H578" s="256">
        <v>24</v>
      </c>
      <c r="I578" s="257"/>
      <c r="J578" s="253"/>
      <c r="K578" s="253"/>
      <c r="L578" s="258"/>
      <c r="M578" s="259"/>
      <c r="N578" s="260"/>
      <c r="O578" s="260"/>
      <c r="P578" s="260"/>
      <c r="Q578" s="260"/>
      <c r="R578" s="260"/>
      <c r="S578" s="260"/>
      <c r="T578" s="261"/>
      <c r="U578" s="13"/>
      <c r="V578" s="13"/>
      <c r="W578" s="13"/>
      <c r="X578" s="13"/>
      <c r="Y578" s="13"/>
      <c r="Z578" s="13"/>
      <c r="AA578" s="13"/>
      <c r="AB578" s="13"/>
      <c r="AC578" s="13"/>
      <c r="AD578" s="13"/>
      <c r="AE578" s="13"/>
      <c r="AT578" s="262" t="s">
        <v>446</v>
      </c>
      <c r="AU578" s="262" t="s">
        <v>85</v>
      </c>
      <c r="AV578" s="13" t="s">
        <v>85</v>
      </c>
      <c r="AW578" s="13" t="s">
        <v>32</v>
      </c>
      <c r="AX578" s="13" t="s">
        <v>83</v>
      </c>
      <c r="AY578" s="262" t="s">
        <v>342</v>
      </c>
    </row>
    <row r="579" s="2" customFormat="1" ht="24.15" customHeight="1">
      <c r="A579" s="39"/>
      <c r="B579" s="40"/>
      <c r="C579" s="295" t="s">
        <v>900</v>
      </c>
      <c r="D579" s="295" t="s">
        <v>621</v>
      </c>
      <c r="E579" s="296" t="s">
        <v>6080</v>
      </c>
      <c r="F579" s="297" t="s">
        <v>6081</v>
      </c>
      <c r="G579" s="298" t="s">
        <v>442</v>
      </c>
      <c r="H579" s="299">
        <v>2</v>
      </c>
      <c r="I579" s="300"/>
      <c r="J579" s="301">
        <f>ROUND(I579*H579,2)</f>
        <v>0</v>
      </c>
      <c r="K579" s="297" t="s">
        <v>1</v>
      </c>
      <c r="L579" s="302"/>
      <c r="M579" s="303" t="s">
        <v>1</v>
      </c>
      <c r="N579" s="304" t="s">
        <v>41</v>
      </c>
      <c r="O579" s="92"/>
      <c r="P579" s="236">
        <f>O579*H579</f>
        <v>0</v>
      </c>
      <c r="Q579" s="236">
        <v>0.00050000000000000001</v>
      </c>
      <c r="R579" s="236">
        <f>Q579*H579</f>
        <v>0.001</v>
      </c>
      <c r="S579" s="236">
        <v>0</v>
      </c>
      <c r="T579" s="237">
        <f>S579*H579</f>
        <v>0</v>
      </c>
      <c r="U579" s="39"/>
      <c r="V579" s="39"/>
      <c r="W579" s="39"/>
      <c r="X579" s="39"/>
      <c r="Y579" s="39"/>
      <c r="Z579" s="39"/>
      <c r="AA579" s="39"/>
      <c r="AB579" s="39"/>
      <c r="AC579" s="39"/>
      <c r="AD579" s="39"/>
      <c r="AE579" s="39"/>
      <c r="AR579" s="238" t="s">
        <v>376</v>
      </c>
      <c r="AT579" s="238" t="s">
        <v>621</v>
      </c>
      <c r="AU579" s="238" t="s">
        <v>85</v>
      </c>
      <c r="AY579" s="18" t="s">
        <v>342</v>
      </c>
      <c r="BE579" s="239">
        <f>IF(N579="základní",J579,0)</f>
        <v>0</v>
      </c>
      <c r="BF579" s="239">
        <f>IF(N579="snížená",J579,0)</f>
        <v>0</v>
      </c>
      <c r="BG579" s="239">
        <f>IF(N579="zákl. přenesená",J579,0)</f>
        <v>0</v>
      </c>
      <c r="BH579" s="239">
        <f>IF(N579="sníž. přenesená",J579,0)</f>
        <v>0</v>
      </c>
      <c r="BI579" s="239">
        <f>IF(N579="nulová",J579,0)</f>
        <v>0</v>
      </c>
      <c r="BJ579" s="18" t="s">
        <v>83</v>
      </c>
      <c r="BK579" s="239">
        <f>ROUND(I579*H579,2)</f>
        <v>0</v>
      </c>
      <c r="BL579" s="18" t="s">
        <v>360</v>
      </c>
      <c r="BM579" s="238" t="s">
        <v>6082</v>
      </c>
    </row>
    <row r="580" s="2" customFormat="1">
      <c r="A580" s="39"/>
      <c r="B580" s="40"/>
      <c r="C580" s="41"/>
      <c r="D580" s="240" t="s">
        <v>349</v>
      </c>
      <c r="E580" s="41"/>
      <c r="F580" s="241" t="s">
        <v>6081</v>
      </c>
      <c r="G580" s="41"/>
      <c r="H580" s="41"/>
      <c r="I580" s="242"/>
      <c r="J580" s="41"/>
      <c r="K580" s="41"/>
      <c r="L580" s="45"/>
      <c r="M580" s="243"/>
      <c r="N580" s="244"/>
      <c r="O580" s="92"/>
      <c r="P580" s="92"/>
      <c r="Q580" s="92"/>
      <c r="R580" s="92"/>
      <c r="S580" s="92"/>
      <c r="T580" s="93"/>
      <c r="U580" s="39"/>
      <c r="V580" s="39"/>
      <c r="W580" s="39"/>
      <c r="X580" s="39"/>
      <c r="Y580" s="39"/>
      <c r="Z580" s="39"/>
      <c r="AA580" s="39"/>
      <c r="AB580" s="39"/>
      <c r="AC580" s="39"/>
      <c r="AD580" s="39"/>
      <c r="AE580" s="39"/>
      <c r="AT580" s="18" t="s">
        <v>349</v>
      </c>
      <c r="AU580" s="18" t="s">
        <v>85</v>
      </c>
    </row>
    <row r="581" s="13" customFormat="1">
      <c r="A581" s="13"/>
      <c r="B581" s="252"/>
      <c r="C581" s="253"/>
      <c r="D581" s="240" t="s">
        <v>446</v>
      </c>
      <c r="E581" s="254" t="s">
        <v>1</v>
      </c>
      <c r="F581" s="255" t="s">
        <v>4211</v>
      </c>
      <c r="G581" s="253"/>
      <c r="H581" s="256">
        <v>2</v>
      </c>
      <c r="I581" s="257"/>
      <c r="J581" s="253"/>
      <c r="K581" s="253"/>
      <c r="L581" s="258"/>
      <c r="M581" s="259"/>
      <c r="N581" s="260"/>
      <c r="O581" s="260"/>
      <c r="P581" s="260"/>
      <c r="Q581" s="260"/>
      <c r="R581" s="260"/>
      <c r="S581" s="260"/>
      <c r="T581" s="261"/>
      <c r="U581" s="13"/>
      <c r="V581" s="13"/>
      <c r="W581" s="13"/>
      <c r="X581" s="13"/>
      <c r="Y581" s="13"/>
      <c r="Z581" s="13"/>
      <c r="AA581" s="13"/>
      <c r="AB581" s="13"/>
      <c r="AC581" s="13"/>
      <c r="AD581" s="13"/>
      <c r="AE581" s="13"/>
      <c r="AT581" s="262" t="s">
        <v>446</v>
      </c>
      <c r="AU581" s="262" t="s">
        <v>85</v>
      </c>
      <c r="AV581" s="13" t="s">
        <v>85</v>
      </c>
      <c r="AW581" s="13" t="s">
        <v>32</v>
      </c>
      <c r="AX581" s="13" t="s">
        <v>83</v>
      </c>
      <c r="AY581" s="262" t="s">
        <v>342</v>
      </c>
    </row>
    <row r="582" s="2" customFormat="1" ht="16.5" customHeight="1">
      <c r="A582" s="39"/>
      <c r="B582" s="40"/>
      <c r="C582" s="227" t="s">
        <v>905</v>
      </c>
      <c r="D582" s="227" t="s">
        <v>343</v>
      </c>
      <c r="E582" s="228" t="s">
        <v>6083</v>
      </c>
      <c r="F582" s="229" t="s">
        <v>6084</v>
      </c>
      <c r="G582" s="230" t="s">
        <v>442</v>
      </c>
      <c r="H582" s="231">
        <v>7</v>
      </c>
      <c r="I582" s="232"/>
      <c r="J582" s="233">
        <f>ROUND(I582*H582,2)</f>
        <v>0</v>
      </c>
      <c r="K582" s="229" t="s">
        <v>443</v>
      </c>
      <c r="L582" s="45"/>
      <c r="M582" s="234" t="s">
        <v>1</v>
      </c>
      <c r="N582" s="235" t="s">
        <v>41</v>
      </c>
      <c r="O582" s="92"/>
      <c r="P582" s="236">
        <f>O582*H582</f>
        <v>0</v>
      </c>
      <c r="Q582" s="236">
        <v>0.00167</v>
      </c>
      <c r="R582" s="236">
        <f>Q582*H582</f>
        <v>0.011690000000000001</v>
      </c>
      <c r="S582" s="236">
        <v>0</v>
      </c>
      <c r="T582" s="237">
        <f>S582*H582</f>
        <v>0</v>
      </c>
      <c r="U582" s="39"/>
      <c r="V582" s="39"/>
      <c r="W582" s="39"/>
      <c r="X582" s="39"/>
      <c r="Y582" s="39"/>
      <c r="Z582" s="39"/>
      <c r="AA582" s="39"/>
      <c r="AB582" s="39"/>
      <c r="AC582" s="39"/>
      <c r="AD582" s="39"/>
      <c r="AE582" s="39"/>
      <c r="AR582" s="238" t="s">
        <v>360</v>
      </c>
      <c r="AT582" s="238" t="s">
        <v>343</v>
      </c>
      <c r="AU582" s="238" t="s">
        <v>85</v>
      </c>
      <c r="AY582" s="18" t="s">
        <v>342</v>
      </c>
      <c r="BE582" s="239">
        <f>IF(N582="základní",J582,0)</f>
        <v>0</v>
      </c>
      <c r="BF582" s="239">
        <f>IF(N582="snížená",J582,0)</f>
        <v>0</v>
      </c>
      <c r="BG582" s="239">
        <f>IF(N582="zákl. přenesená",J582,0)</f>
        <v>0</v>
      </c>
      <c r="BH582" s="239">
        <f>IF(N582="sníž. přenesená",J582,0)</f>
        <v>0</v>
      </c>
      <c r="BI582" s="239">
        <f>IF(N582="nulová",J582,0)</f>
        <v>0</v>
      </c>
      <c r="BJ582" s="18" t="s">
        <v>83</v>
      </c>
      <c r="BK582" s="239">
        <f>ROUND(I582*H582,2)</f>
        <v>0</v>
      </c>
      <c r="BL582" s="18" t="s">
        <v>360</v>
      </c>
      <c r="BM582" s="238" t="s">
        <v>6085</v>
      </c>
    </row>
    <row r="583" s="2" customFormat="1">
      <c r="A583" s="39"/>
      <c r="B583" s="40"/>
      <c r="C583" s="41"/>
      <c r="D583" s="240" t="s">
        <v>349</v>
      </c>
      <c r="E583" s="41"/>
      <c r="F583" s="241" t="s">
        <v>6086</v>
      </c>
      <c r="G583" s="41"/>
      <c r="H583" s="41"/>
      <c r="I583" s="242"/>
      <c r="J583" s="41"/>
      <c r="K583" s="41"/>
      <c r="L583" s="45"/>
      <c r="M583" s="243"/>
      <c r="N583" s="244"/>
      <c r="O583" s="92"/>
      <c r="P583" s="92"/>
      <c r="Q583" s="92"/>
      <c r="R583" s="92"/>
      <c r="S583" s="92"/>
      <c r="T583" s="93"/>
      <c r="U583" s="39"/>
      <c r="V583" s="39"/>
      <c r="W583" s="39"/>
      <c r="X583" s="39"/>
      <c r="Y583" s="39"/>
      <c r="Z583" s="39"/>
      <c r="AA583" s="39"/>
      <c r="AB583" s="39"/>
      <c r="AC583" s="39"/>
      <c r="AD583" s="39"/>
      <c r="AE583" s="39"/>
      <c r="AT583" s="18" t="s">
        <v>349</v>
      </c>
      <c r="AU583" s="18" t="s">
        <v>85</v>
      </c>
    </row>
    <row r="584" s="13" customFormat="1">
      <c r="A584" s="13"/>
      <c r="B584" s="252"/>
      <c r="C584" s="253"/>
      <c r="D584" s="240" t="s">
        <v>446</v>
      </c>
      <c r="E584" s="254" t="s">
        <v>1</v>
      </c>
      <c r="F584" s="255" t="s">
        <v>6087</v>
      </c>
      <c r="G584" s="253"/>
      <c r="H584" s="256">
        <v>7</v>
      </c>
      <c r="I584" s="257"/>
      <c r="J584" s="253"/>
      <c r="K584" s="253"/>
      <c r="L584" s="258"/>
      <c r="M584" s="259"/>
      <c r="N584" s="260"/>
      <c r="O584" s="260"/>
      <c r="P584" s="260"/>
      <c r="Q584" s="260"/>
      <c r="R584" s="260"/>
      <c r="S584" s="260"/>
      <c r="T584" s="261"/>
      <c r="U584" s="13"/>
      <c r="V584" s="13"/>
      <c r="W584" s="13"/>
      <c r="X584" s="13"/>
      <c r="Y584" s="13"/>
      <c r="Z584" s="13"/>
      <c r="AA584" s="13"/>
      <c r="AB584" s="13"/>
      <c r="AC584" s="13"/>
      <c r="AD584" s="13"/>
      <c r="AE584" s="13"/>
      <c r="AT584" s="262" t="s">
        <v>446</v>
      </c>
      <c r="AU584" s="262" t="s">
        <v>85</v>
      </c>
      <c r="AV584" s="13" t="s">
        <v>85</v>
      </c>
      <c r="AW584" s="13" t="s">
        <v>32</v>
      </c>
      <c r="AX584" s="13" t="s">
        <v>83</v>
      </c>
      <c r="AY584" s="262" t="s">
        <v>342</v>
      </c>
    </row>
    <row r="585" s="2" customFormat="1" ht="16.5" customHeight="1">
      <c r="A585" s="39"/>
      <c r="B585" s="40"/>
      <c r="C585" s="295" t="s">
        <v>911</v>
      </c>
      <c r="D585" s="295" t="s">
        <v>621</v>
      </c>
      <c r="E585" s="296" t="s">
        <v>6088</v>
      </c>
      <c r="F585" s="297" t="s">
        <v>6089</v>
      </c>
      <c r="G585" s="298" t="s">
        <v>442</v>
      </c>
      <c r="H585" s="299">
        <v>1</v>
      </c>
      <c r="I585" s="300"/>
      <c r="J585" s="301">
        <f>ROUND(I585*H585,2)</f>
        <v>0</v>
      </c>
      <c r="K585" s="297" t="s">
        <v>443</v>
      </c>
      <c r="L585" s="302"/>
      <c r="M585" s="303" t="s">
        <v>1</v>
      </c>
      <c r="N585" s="304" t="s">
        <v>41</v>
      </c>
      <c r="O585" s="92"/>
      <c r="P585" s="236">
        <f>O585*H585</f>
        <v>0</v>
      </c>
      <c r="Q585" s="236">
        <v>0.0068999999999999999</v>
      </c>
      <c r="R585" s="236">
        <f>Q585*H585</f>
        <v>0.0068999999999999999</v>
      </c>
      <c r="S585" s="236">
        <v>0</v>
      </c>
      <c r="T585" s="237">
        <f>S585*H585</f>
        <v>0</v>
      </c>
      <c r="U585" s="39"/>
      <c r="V585" s="39"/>
      <c r="W585" s="39"/>
      <c r="X585" s="39"/>
      <c r="Y585" s="39"/>
      <c r="Z585" s="39"/>
      <c r="AA585" s="39"/>
      <c r="AB585" s="39"/>
      <c r="AC585" s="39"/>
      <c r="AD585" s="39"/>
      <c r="AE585" s="39"/>
      <c r="AR585" s="238" t="s">
        <v>376</v>
      </c>
      <c r="AT585" s="238" t="s">
        <v>621</v>
      </c>
      <c r="AU585" s="238" t="s">
        <v>85</v>
      </c>
      <c r="AY585" s="18" t="s">
        <v>342</v>
      </c>
      <c r="BE585" s="239">
        <f>IF(N585="základní",J585,0)</f>
        <v>0</v>
      </c>
      <c r="BF585" s="239">
        <f>IF(N585="snížená",J585,0)</f>
        <v>0</v>
      </c>
      <c r="BG585" s="239">
        <f>IF(N585="zákl. přenesená",J585,0)</f>
        <v>0</v>
      </c>
      <c r="BH585" s="239">
        <f>IF(N585="sníž. přenesená",J585,0)</f>
        <v>0</v>
      </c>
      <c r="BI585" s="239">
        <f>IF(N585="nulová",J585,0)</f>
        <v>0</v>
      </c>
      <c r="BJ585" s="18" t="s">
        <v>83</v>
      </c>
      <c r="BK585" s="239">
        <f>ROUND(I585*H585,2)</f>
        <v>0</v>
      </c>
      <c r="BL585" s="18" t="s">
        <v>360</v>
      </c>
      <c r="BM585" s="238" t="s">
        <v>6090</v>
      </c>
    </row>
    <row r="586" s="2" customFormat="1">
      <c r="A586" s="39"/>
      <c r="B586" s="40"/>
      <c r="C586" s="41"/>
      <c r="D586" s="240" t="s">
        <v>349</v>
      </c>
      <c r="E586" s="41"/>
      <c r="F586" s="241" t="s">
        <v>6089</v>
      </c>
      <c r="G586" s="41"/>
      <c r="H586" s="41"/>
      <c r="I586" s="242"/>
      <c r="J586" s="41"/>
      <c r="K586" s="41"/>
      <c r="L586" s="45"/>
      <c r="M586" s="243"/>
      <c r="N586" s="244"/>
      <c r="O586" s="92"/>
      <c r="P586" s="92"/>
      <c r="Q586" s="92"/>
      <c r="R586" s="92"/>
      <c r="S586" s="92"/>
      <c r="T586" s="93"/>
      <c r="U586" s="39"/>
      <c r="V586" s="39"/>
      <c r="W586" s="39"/>
      <c r="X586" s="39"/>
      <c r="Y586" s="39"/>
      <c r="Z586" s="39"/>
      <c r="AA586" s="39"/>
      <c r="AB586" s="39"/>
      <c r="AC586" s="39"/>
      <c r="AD586" s="39"/>
      <c r="AE586" s="39"/>
      <c r="AT586" s="18" t="s">
        <v>349</v>
      </c>
      <c r="AU586" s="18" t="s">
        <v>85</v>
      </c>
    </row>
    <row r="587" s="13" customFormat="1">
      <c r="A587" s="13"/>
      <c r="B587" s="252"/>
      <c r="C587" s="253"/>
      <c r="D587" s="240" t="s">
        <v>446</v>
      </c>
      <c r="E587" s="254" t="s">
        <v>1</v>
      </c>
      <c r="F587" s="255" t="s">
        <v>4234</v>
      </c>
      <c r="G587" s="253"/>
      <c r="H587" s="256">
        <v>1</v>
      </c>
      <c r="I587" s="257"/>
      <c r="J587" s="253"/>
      <c r="K587" s="253"/>
      <c r="L587" s="258"/>
      <c r="M587" s="259"/>
      <c r="N587" s="260"/>
      <c r="O587" s="260"/>
      <c r="P587" s="260"/>
      <c r="Q587" s="260"/>
      <c r="R587" s="260"/>
      <c r="S587" s="260"/>
      <c r="T587" s="261"/>
      <c r="U587" s="13"/>
      <c r="V587" s="13"/>
      <c r="W587" s="13"/>
      <c r="X587" s="13"/>
      <c r="Y587" s="13"/>
      <c r="Z587" s="13"/>
      <c r="AA587" s="13"/>
      <c r="AB587" s="13"/>
      <c r="AC587" s="13"/>
      <c r="AD587" s="13"/>
      <c r="AE587" s="13"/>
      <c r="AT587" s="262" t="s">
        <v>446</v>
      </c>
      <c r="AU587" s="262" t="s">
        <v>85</v>
      </c>
      <c r="AV587" s="13" t="s">
        <v>85</v>
      </c>
      <c r="AW587" s="13" t="s">
        <v>32</v>
      </c>
      <c r="AX587" s="13" t="s">
        <v>83</v>
      </c>
      <c r="AY587" s="262" t="s">
        <v>342</v>
      </c>
    </row>
    <row r="588" s="2" customFormat="1" ht="16.5" customHeight="1">
      <c r="A588" s="39"/>
      <c r="B588" s="40"/>
      <c r="C588" s="295" t="s">
        <v>917</v>
      </c>
      <c r="D588" s="295" t="s">
        <v>621</v>
      </c>
      <c r="E588" s="296" t="s">
        <v>6091</v>
      </c>
      <c r="F588" s="297" t="s">
        <v>6092</v>
      </c>
      <c r="G588" s="298" t="s">
        <v>442</v>
      </c>
      <c r="H588" s="299">
        <v>2</v>
      </c>
      <c r="I588" s="300"/>
      <c r="J588" s="301">
        <f>ROUND(I588*H588,2)</f>
        <v>0</v>
      </c>
      <c r="K588" s="297" t="s">
        <v>1</v>
      </c>
      <c r="L588" s="302"/>
      <c r="M588" s="303" t="s">
        <v>1</v>
      </c>
      <c r="N588" s="304" t="s">
        <v>41</v>
      </c>
      <c r="O588" s="92"/>
      <c r="P588" s="236">
        <f>O588*H588</f>
        <v>0</v>
      </c>
      <c r="Q588" s="236">
        <v>0.0094999999999999998</v>
      </c>
      <c r="R588" s="236">
        <f>Q588*H588</f>
        <v>0.019</v>
      </c>
      <c r="S588" s="236">
        <v>0</v>
      </c>
      <c r="T588" s="237">
        <f>S588*H588</f>
        <v>0</v>
      </c>
      <c r="U588" s="39"/>
      <c r="V588" s="39"/>
      <c r="W588" s="39"/>
      <c r="X588" s="39"/>
      <c r="Y588" s="39"/>
      <c r="Z588" s="39"/>
      <c r="AA588" s="39"/>
      <c r="AB588" s="39"/>
      <c r="AC588" s="39"/>
      <c r="AD588" s="39"/>
      <c r="AE588" s="39"/>
      <c r="AR588" s="238" t="s">
        <v>376</v>
      </c>
      <c r="AT588" s="238" t="s">
        <v>621</v>
      </c>
      <c r="AU588" s="238" t="s">
        <v>85</v>
      </c>
      <c r="AY588" s="18" t="s">
        <v>342</v>
      </c>
      <c r="BE588" s="239">
        <f>IF(N588="základní",J588,0)</f>
        <v>0</v>
      </c>
      <c r="BF588" s="239">
        <f>IF(N588="snížená",J588,0)</f>
        <v>0</v>
      </c>
      <c r="BG588" s="239">
        <f>IF(N588="zákl. přenesená",J588,0)</f>
        <v>0</v>
      </c>
      <c r="BH588" s="239">
        <f>IF(N588="sníž. přenesená",J588,0)</f>
        <v>0</v>
      </c>
      <c r="BI588" s="239">
        <f>IF(N588="nulová",J588,0)</f>
        <v>0</v>
      </c>
      <c r="BJ588" s="18" t="s">
        <v>83</v>
      </c>
      <c r="BK588" s="239">
        <f>ROUND(I588*H588,2)</f>
        <v>0</v>
      </c>
      <c r="BL588" s="18" t="s">
        <v>360</v>
      </c>
      <c r="BM588" s="238" t="s">
        <v>6093</v>
      </c>
    </row>
    <row r="589" s="2" customFormat="1">
      <c r="A589" s="39"/>
      <c r="B589" s="40"/>
      <c r="C589" s="41"/>
      <c r="D589" s="240" t="s">
        <v>349</v>
      </c>
      <c r="E589" s="41"/>
      <c r="F589" s="241" t="s">
        <v>6092</v>
      </c>
      <c r="G589" s="41"/>
      <c r="H589" s="41"/>
      <c r="I589" s="242"/>
      <c r="J589" s="41"/>
      <c r="K589" s="41"/>
      <c r="L589" s="45"/>
      <c r="M589" s="243"/>
      <c r="N589" s="244"/>
      <c r="O589" s="92"/>
      <c r="P589" s="92"/>
      <c r="Q589" s="92"/>
      <c r="R589" s="92"/>
      <c r="S589" s="92"/>
      <c r="T589" s="93"/>
      <c r="U589" s="39"/>
      <c r="V589" s="39"/>
      <c r="W589" s="39"/>
      <c r="X589" s="39"/>
      <c r="Y589" s="39"/>
      <c r="Z589" s="39"/>
      <c r="AA589" s="39"/>
      <c r="AB589" s="39"/>
      <c r="AC589" s="39"/>
      <c r="AD589" s="39"/>
      <c r="AE589" s="39"/>
      <c r="AT589" s="18" t="s">
        <v>349</v>
      </c>
      <c r="AU589" s="18" t="s">
        <v>85</v>
      </c>
    </row>
    <row r="590" s="13" customFormat="1">
      <c r="A590" s="13"/>
      <c r="B590" s="252"/>
      <c r="C590" s="253"/>
      <c r="D590" s="240" t="s">
        <v>446</v>
      </c>
      <c r="E590" s="254" t="s">
        <v>1</v>
      </c>
      <c r="F590" s="255" t="s">
        <v>4211</v>
      </c>
      <c r="G590" s="253"/>
      <c r="H590" s="256">
        <v>2</v>
      </c>
      <c r="I590" s="257"/>
      <c r="J590" s="253"/>
      <c r="K590" s="253"/>
      <c r="L590" s="258"/>
      <c r="M590" s="259"/>
      <c r="N590" s="260"/>
      <c r="O590" s="260"/>
      <c r="P590" s="260"/>
      <c r="Q590" s="260"/>
      <c r="R590" s="260"/>
      <c r="S590" s="260"/>
      <c r="T590" s="261"/>
      <c r="U590" s="13"/>
      <c r="V590" s="13"/>
      <c r="W590" s="13"/>
      <c r="X590" s="13"/>
      <c r="Y590" s="13"/>
      <c r="Z590" s="13"/>
      <c r="AA590" s="13"/>
      <c r="AB590" s="13"/>
      <c r="AC590" s="13"/>
      <c r="AD590" s="13"/>
      <c r="AE590" s="13"/>
      <c r="AT590" s="262" t="s">
        <v>446</v>
      </c>
      <c r="AU590" s="262" t="s">
        <v>85</v>
      </c>
      <c r="AV590" s="13" t="s">
        <v>85</v>
      </c>
      <c r="AW590" s="13" t="s">
        <v>32</v>
      </c>
      <c r="AX590" s="13" t="s">
        <v>83</v>
      </c>
      <c r="AY590" s="262" t="s">
        <v>342</v>
      </c>
    </row>
    <row r="591" s="2" customFormat="1" ht="16.5" customHeight="1">
      <c r="A591" s="39"/>
      <c r="B591" s="40"/>
      <c r="C591" s="295" t="s">
        <v>923</v>
      </c>
      <c r="D591" s="295" t="s">
        <v>621</v>
      </c>
      <c r="E591" s="296" t="s">
        <v>6094</v>
      </c>
      <c r="F591" s="297" t="s">
        <v>6095</v>
      </c>
      <c r="G591" s="298" t="s">
        <v>442</v>
      </c>
      <c r="H591" s="299">
        <v>1</v>
      </c>
      <c r="I591" s="300"/>
      <c r="J591" s="301">
        <f>ROUND(I591*H591,2)</f>
        <v>0</v>
      </c>
      <c r="K591" s="297" t="s">
        <v>1</v>
      </c>
      <c r="L591" s="302"/>
      <c r="M591" s="303" t="s">
        <v>1</v>
      </c>
      <c r="N591" s="304" t="s">
        <v>41</v>
      </c>
      <c r="O591" s="92"/>
      <c r="P591" s="236">
        <f>O591*H591</f>
        <v>0</v>
      </c>
      <c r="Q591" s="236">
        <v>0.01</v>
      </c>
      <c r="R591" s="236">
        <f>Q591*H591</f>
        <v>0.01</v>
      </c>
      <c r="S591" s="236">
        <v>0</v>
      </c>
      <c r="T591" s="237">
        <f>S591*H591</f>
        <v>0</v>
      </c>
      <c r="U591" s="39"/>
      <c r="V591" s="39"/>
      <c r="W591" s="39"/>
      <c r="X591" s="39"/>
      <c r="Y591" s="39"/>
      <c r="Z591" s="39"/>
      <c r="AA591" s="39"/>
      <c r="AB591" s="39"/>
      <c r="AC591" s="39"/>
      <c r="AD591" s="39"/>
      <c r="AE591" s="39"/>
      <c r="AR591" s="238" t="s">
        <v>376</v>
      </c>
      <c r="AT591" s="238" t="s">
        <v>621</v>
      </c>
      <c r="AU591" s="238" t="s">
        <v>85</v>
      </c>
      <c r="AY591" s="18" t="s">
        <v>342</v>
      </c>
      <c r="BE591" s="239">
        <f>IF(N591="základní",J591,0)</f>
        <v>0</v>
      </c>
      <c r="BF591" s="239">
        <f>IF(N591="snížená",J591,0)</f>
        <v>0</v>
      </c>
      <c r="BG591" s="239">
        <f>IF(N591="zákl. přenesená",J591,0)</f>
        <v>0</v>
      </c>
      <c r="BH591" s="239">
        <f>IF(N591="sníž. přenesená",J591,0)</f>
        <v>0</v>
      </c>
      <c r="BI591" s="239">
        <f>IF(N591="nulová",J591,0)</f>
        <v>0</v>
      </c>
      <c r="BJ591" s="18" t="s">
        <v>83</v>
      </c>
      <c r="BK591" s="239">
        <f>ROUND(I591*H591,2)</f>
        <v>0</v>
      </c>
      <c r="BL591" s="18" t="s">
        <v>360</v>
      </c>
      <c r="BM591" s="238" t="s">
        <v>6096</v>
      </c>
    </row>
    <row r="592" s="2" customFormat="1">
      <c r="A592" s="39"/>
      <c r="B592" s="40"/>
      <c r="C592" s="41"/>
      <c r="D592" s="240" t="s">
        <v>349</v>
      </c>
      <c r="E592" s="41"/>
      <c r="F592" s="241" t="s">
        <v>6095</v>
      </c>
      <c r="G592" s="41"/>
      <c r="H592" s="41"/>
      <c r="I592" s="242"/>
      <c r="J592" s="41"/>
      <c r="K592" s="41"/>
      <c r="L592" s="45"/>
      <c r="M592" s="243"/>
      <c r="N592" s="244"/>
      <c r="O592" s="92"/>
      <c r="P592" s="92"/>
      <c r="Q592" s="92"/>
      <c r="R592" s="92"/>
      <c r="S592" s="92"/>
      <c r="T592" s="93"/>
      <c r="U592" s="39"/>
      <c r="V592" s="39"/>
      <c r="W592" s="39"/>
      <c r="X592" s="39"/>
      <c r="Y592" s="39"/>
      <c r="Z592" s="39"/>
      <c r="AA592" s="39"/>
      <c r="AB592" s="39"/>
      <c r="AC592" s="39"/>
      <c r="AD592" s="39"/>
      <c r="AE592" s="39"/>
      <c r="AT592" s="18" t="s">
        <v>349</v>
      </c>
      <c r="AU592" s="18" t="s">
        <v>85</v>
      </c>
    </row>
    <row r="593" s="13" customFormat="1">
      <c r="A593" s="13"/>
      <c r="B593" s="252"/>
      <c r="C593" s="253"/>
      <c r="D593" s="240" t="s">
        <v>446</v>
      </c>
      <c r="E593" s="254" t="s">
        <v>1</v>
      </c>
      <c r="F593" s="255" t="s">
        <v>4234</v>
      </c>
      <c r="G593" s="253"/>
      <c r="H593" s="256">
        <v>1</v>
      </c>
      <c r="I593" s="257"/>
      <c r="J593" s="253"/>
      <c r="K593" s="253"/>
      <c r="L593" s="258"/>
      <c r="M593" s="259"/>
      <c r="N593" s="260"/>
      <c r="O593" s="260"/>
      <c r="P593" s="260"/>
      <c r="Q593" s="260"/>
      <c r="R593" s="260"/>
      <c r="S593" s="260"/>
      <c r="T593" s="261"/>
      <c r="U593" s="13"/>
      <c r="V593" s="13"/>
      <c r="W593" s="13"/>
      <c r="X593" s="13"/>
      <c r="Y593" s="13"/>
      <c r="Z593" s="13"/>
      <c r="AA593" s="13"/>
      <c r="AB593" s="13"/>
      <c r="AC593" s="13"/>
      <c r="AD593" s="13"/>
      <c r="AE593" s="13"/>
      <c r="AT593" s="262" t="s">
        <v>446</v>
      </c>
      <c r="AU593" s="262" t="s">
        <v>85</v>
      </c>
      <c r="AV593" s="13" t="s">
        <v>85</v>
      </c>
      <c r="AW593" s="13" t="s">
        <v>32</v>
      </c>
      <c r="AX593" s="13" t="s">
        <v>83</v>
      </c>
      <c r="AY593" s="262" t="s">
        <v>342</v>
      </c>
    </row>
    <row r="594" s="2" customFormat="1" ht="16.5" customHeight="1">
      <c r="A594" s="39"/>
      <c r="B594" s="40"/>
      <c r="C594" s="295" t="s">
        <v>929</v>
      </c>
      <c r="D594" s="295" t="s">
        <v>621</v>
      </c>
      <c r="E594" s="296" t="s">
        <v>6097</v>
      </c>
      <c r="F594" s="297" t="s">
        <v>6098</v>
      </c>
      <c r="G594" s="298" t="s">
        <v>442</v>
      </c>
      <c r="H594" s="299">
        <v>2</v>
      </c>
      <c r="I594" s="300"/>
      <c r="J594" s="301">
        <f>ROUND(I594*H594,2)</f>
        <v>0</v>
      </c>
      <c r="K594" s="297" t="s">
        <v>1</v>
      </c>
      <c r="L594" s="302"/>
      <c r="M594" s="303" t="s">
        <v>1</v>
      </c>
      <c r="N594" s="304" t="s">
        <v>41</v>
      </c>
      <c r="O594" s="92"/>
      <c r="P594" s="236">
        <f>O594*H594</f>
        <v>0</v>
      </c>
      <c r="Q594" s="236">
        <v>0.016400000000000001</v>
      </c>
      <c r="R594" s="236">
        <f>Q594*H594</f>
        <v>0.032800000000000003</v>
      </c>
      <c r="S594" s="236">
        <v>0</v>
      </c>
      <c r="T594" s="237">
        <f>S594*H594</f>
        <v>0</v>
      </c>
      <c r="U594" s="39"/>
      <c r="V594" s="39"/>
      <c r="W594" s="39"/>
      <c r="X594" s="39"/>
      <c r="Y594" s="39"/>
      <c r="Z594" s="39"/>
      <c r="AA594" s="39"/>
      <c r="AB594" s="39"/>
      <c r="AC594" s="39"/>
      <c r="AD594" s="39"/>
      <c r="AE594" s="39"/>
      <c r="AR594" s="238" t="s">
        <v>376</v>
      </c>
      <c r="AT594" s="238" t="s">
        <v>621</v>
      </c>
      <c r="AU594" s="238" t="s">
        <v>85</v>
      </c>
      <c r="AY594" s="18" t="s">
        <v>342</v>
      </c>
      <c r="BE594" s="239">
        <f>IF(N594="základní",J594,0)</f>
        <v>0</v>
      </c>
      <c r="BF594" s="239">
        <f>IF(N594="snížená",J594,0)</f>
        <v>0</v>
      </c>
      <c r="BG594" s="239">
        <f>IF(N594="zákl. přenesená",J594,0)</f>
        <v>0</v>
      </c>
      <c r="BH594" s="239">
        <f>IF(N594="sníž. přenesená",J594,0)</f>
        <v>0</v>
      </c>
      <c r="BI594" s="239">
        <f>IF(N594="nulová",J594,0)</f>
        <v>0</v>
      </c>
      <c r="BJ594" s="18" t="s">
        <v>83</v>
      </c>
      <c r="BK594" s="239">
        <f>ROUND(I594*H594,2)</f>
        <v>0</v>
      </c>
      <c r="BL594" s="18" t="s">
        <v>360</v>
      </c>
      <c r="BM594" s="238" t="s">
        <v>6099</v>
      </c>
    </row>
    <row r="595" s="2" customFormat="1">
      <c r="A595" s="39"/>
      <c r="B595" s="40"/>
      <c r="C595" s="41"/>
      <c r="D595" s="240" t="s">
        <v>349</v>
      </c>
      <c r="E595" s="41"/>
      <c r="F595" s="241" t="s">
        <v>6098</v>
      </c>
      <c r="G595" s="41"/>
      <c r="H595" s="41"/>
      <c r="I595" s="242"/>
      <c r="J595" s="41"/>
      <c r="K595" s="41"/>
      <c r="L595" s="45"/>
      <c r="M595" s="243"/>
      <c r="N595" s="244"/>
      <c r="O595" s="92"/>
      <c r="P595" s="92"/>
      <c r="Q595" s="92"/>
      <c r="R595" s="92"/>
      <c r="S595" s="92"/>
      <c r="T595" s="93"/>
      <c r="U595" s="39"/>
      <c r="V595" s="39"/>
      <c r="W595" s="39"/>
      <c r="X595" s="39"/>
      <c r="Y595" s="39"/>
      <c r="Z595" s="39"/>
      <c r="AA595" s="39"/>
      <c r="AB595" s="39"/>
      <c r="AC595" s="39"/>
      <c r="AD595" s="39"/>
      <c r="AE595" s="39"/>
      <c r="AT595" s="18" t="s">
        <v>349</v>
      </c>
      <c r="AU595" s="18" t="s">
        <v>85</v>
      </c>
    </row>
    <row r="596" s="13" customFormat="1">
      <c r="A596" s="13"/>
      <c r="B596" s="252"/>
      <c r="C596" s="253"/>
      <c r="D596" s="240" t="s">
        <v>446</v>
      </c>
      <c r="E596" s="254" t="s">
        <v>1</v>
      </c>
      <c r="F596" s="255" t="s">
        <v>4211</v>
      </c>
      <c r="G596" s="253"/>
      <c r="H596" s="256">
        <v>2</v>
      </c>
      <c r="I596" s="257"/>
      <c r="J596" s="253"/>
      <c r="K596" s="253"/>
      <c r="L596" s="258"/>
      <c r="M596" s="259"/>
      <c r="N596" s="260"/>
      <c r="O596" s="260"/>
      <c r="P596" s="260"/>
      <c r="Q596" s="260"/>
      <c r="R596" s="260"/>
      <c r="S596" s="260"/>
      <c r="T596" s="261"/>
      <c r="U596" s="13"/>
      <c r="V596" s="13"/>
      <c r="W596" s="13"/>
      <c r="X596" s="13"/>
      <c r="Y596" s="13"/>
      <c r="Z596" s="13"/>
      <c r="AA596" s="13"/>
      <c r="AB596" s="13"/>
      <c r="AC596" s="13"/>
      <c r="AD596" s="13"/>
      <c r="AE596" s="13"/>
      <c r="AT596" s="262" t="s">
        <v>446</v>
      </c>
      <c r="AU596" s="262" t="s">
        <v>85</v>
      </c>
      <c r="AV596" s="13" t="s">
        <v>85</v>
      </c>
      <c r="AW596" s="13" t="s">
        <v>32</v>
      </c>
      <c r="AX596" s="13" t="s">
        <v>83</v>
      </c>
      <c r="AY596" s="262" t="s">
        <v>342</v>
      </c>
    </row>
    <row r="597" s="2" customFormat="1" ht="16.5" customHeight="1">
      <c r="A597" s="39"/>
      <c r="B597" s="40"/>
      <c r="C597" s="295" t="s">
        <v>934</v>
      </c>
      <c r="D597" s="295" t="s">
        <v>621</v>
      </c>
      <c r="E597" s="296" t="s">
        <v>6100</v>
      </c>
      <c r="F597" s="297" t="s">
        <v>6101</v>
      </c>
      <c r="G597" s="298" t="s">
        <v>442</v>
      </c>
      <c r="H597" s="299">
        <v>1</v>
      </c>
      <c r="I597" s="300"/>
      <c r="J597" s="301">
        <f>ROUND(I597*H597,2)</f>
        <v>0</v>
      </c>
      <c r="K597" s="297" t="s">
        <v>1</v>
      </c>
      <c r="L597" s="302"/>
      <c r="M597" s="303" t="s">
        <v>1</v>
      </c>
      <c r="N597" s="304" t="s">
        <v>41</v>
      </c>
      <c r="O597" s="92"/>
      <c r="P597" s="236">
        <f>O597*H597</f>
        <v>0</v>
      </c>
      <c r="Q597" s="236">
        <v>0.0067000000000000002</v>
      </c>
      <c r="R597" s="236">
        <f>Q597*H597</f>
        <v>0.0067000000000000002</v>
      </c>
      <c r="S597" s="236">
        <v>0</v>
      </c>
      <c r="T597" s="237">
        <f>S597*H597</f>
        <v>0</v>
      </c>
      <c r="U597" s="39"/>
      <c r="V597" s="39"/>
      <c r="W597" s="39"/>
      <c r="X597" s="39"/>
      <c r="Y597" s="39"/>
      <c r="Z597" s="39"/>
      <c r="AA597" s="39"/>
      <c r="AB597" s="39"/>
      <c r="AC597" s="39"/>
      <c r="AD597" s="39"/>
      <c r="AE597" s="39"/>
      <c r="AR597" s="238" t="s">
        <v>376</v>
      </c>
      <c r="AT597" s="238" t="s">
        <v>621</v>
      </c>
      <c r="AU597" s="238" t="s">
        <v>85</v>
      </c>
      <c r="AY597" s="18" t="s">
        <v>342</v>
      </c>
      <c r="BE597" s="239">
        <f>IF(N597="základní",J597,0)</f>
        <v>0</v>
      </c>
      <c r="BF597" s="239">
        <f>IF(N597="snížená",J597,0)</f>
        <v>0</v>
      </c>
      <c r="BG597" s="239">
        <f>IF(N597="zákl. přenesená",J597,0)</f>
        <v>0</v>
      </c>
      <c r="BH597" s="239">
        <f>IF(N597="sníž. přenesená",J597,0)</f>
        <v>0</v>
      </c>
      <c r="BI597" s="239">
        <f>IF(N597="nulová",J597,0)</f>
        <v>0</v>
      </c>
      <c r="BJ597" s="18" t="s">
        <v>83</v>
      </c>
      <c r="BK597" s="239">
        <f>ROUND(I597*H597,2)</f>
        <v>0</v>
      </c>
      <c r="BL597" s="18" t="s">
        <v>360</v>
      </c>
      <c r="BM597" s="238" t="s">
        <v>6102</v>
      </c>
    </row>
    <row r="598" s="2" customFormat="1">
      <c r="A598" s="39"/>
      <c r="B598" s="40"/>
      <c r="C598" s="41"/>
      <c r="D598" s="240" t="s">
        <v>349</v>
      </c>
      <c r="E598" s="41"/>
      <c r="F598" s="241" t="s">
        <v>6101</v>
      </c>
      <c r="G598" s="41"/>
      <c r="H598" s="41"/>
      <c r="I598" s="242"/>
      <c r="J598" s="41"/>
      <c r="K598" s="41"/>
      <c r="L598" s="45"/>
      <c r="M598" s="243"/>
      <c r="N598" s="244"/>
      <c r="O598" s="92"/>
      <c r="P598" s="92"/>
      <c r="Q598" s="92"/>
      <c r="R598" s="92"/>
      <c r="S598" s="92"/>
      <c r="T598" s="93"/>
      <c r="U598" s="39"/>
      <c r="V598" s="39"/>
      <c r="W598" s="39"/>
      <c r="X598" s="39"/>
      <c r="Y598" s="39"/>
      <c r="Z598" s="39"/>
      <c r="AA598" s="39"/>
      <c r="AB598" s="39"/>
      <c r="AC598" s="39"/>
      <c r="AD598" s="39"/>
      <c r="AE598" s="39"/>
      <c r="AT598" s="18" t="s">
        <v>349</v>
      </c>
      <c r="AU598" s="18" t="s">
        <v>85</v>
      </c>
    </row>
    <row r="599" s="13" customFormat="1">
      <c r="A599" s="13"/>
      <c r="B599" s="252"/>
      <c r="C599" s="253"/>
      <c r="D599" s="240" t="s">
        <v>446</v>
      </c>
      <c r="E599" s="254" t="s">
        <v>1</v>
      </c>
      <c r="F599" s="255" t="s">
        <v>4234</v>
      </c>
      <c r="G599" s="253"/>
      <c r="H599" s="256">
        <v>1</v>
      </c>
      <c r="I599" s="257"/>
      <c r="J599" s="253"/>
      <c r="K599" s="253"/>
      <c r="L599" s="258"/>
      <c r="M599" s="259"/>
      <c r="N599" s="260"/>
      <c r="O599" s="260"/>
      <c r="P599" s="260"/>
      <c r="Q599" s="260"/>
      <c r="R599" s="260"/>
      <c r="S599" s="260"/>
      <c r="T599" s="261"/>
      <c r="U599" s="13"/>
      <c r="V599" s="13"/>
      <c r="W599" s="13"/>
      <c r="X599" s="13"/>
      <c r="Y599" s="13"/>
      <c r="Z599" s="13"/>
      <c r="AA599" s="13"/>
      <c r="AB599" s="13"/>
      <c r="AC599" s="13"/>
      <c r="AD599" s="13"/>
      <c r="AE599" s="13"/>
      <c r="AT599" s="262" t="s">
        <v>446</v>
      </c>
      <c r="AU599" s="262" t="s">
        <v>85</v>
      </c>
      <c r="AV599" s="13" t="s">
        <v>85</v>
      </c>
      <c r="AW599" s="13" t="s">
        <v>32</v>
      </c>
      <c r="AX599" s="13" t="s">
        <v>83</v>
      </c>
      <c r="AY599" s="262" t="s">
        <v>342</v>
      </c>
    </row>
    <row r="600" s="2" customFormat="1" ht="16.5" customHeight="1">
      <c r="A600" s="39"/>
      <c r="B600" s="40"/>
      <c r="C600" s="227" t="s">
        <v>939</v>
      </c>
      <c r="D600" s="227" t="s">
        <v>343</v>
      </c>
      <c r="E600" s="228" t="s">
        <v>4203</v>
      </c>
      <c r="F600" s="229" t="s">
        <v>4204</v>
      </c>
      <c r="G600" s="230" t="s">
        <v>442</v>
      </c>
      <c r="H600" s="231">
        <v>4</v>
      </c>
      <c r="I600" s="232"/>
      <c r="J600" s="233">
        <f>ROUND(I600*H600,2)</f>
        <v>0</v>
      </c>
      <c r="K600" s="229" t="s">
        <v>443</v>
      </c>
      <c r="L600" s="45"/>
      <c r="M600" s="234" t="s">
        <v>1</v>
      </c>
      <c r="N600" s="235" t="s">
        <v>41</v>
      </c>
      <c r="O600" s="92"/>
      <c r="P600" s="236">
        <f>O600*H600</f>
        <v>0</v>
      </c>
      <c r="Q600" s="236">
        <v>0</v>
      </c>
      <c r="R600" s="236">
        <f>Q600*H600</f>
        <v>0</v>
      </c>
      <c r="S600" s="236">
        <v>0</v>
      </c>
      <c r="T600" s="237">
        <f>S600*H600</f>
        <v>0</v>
      </c>
      <c r="U600" s="39"/>
      <c r="V600" s="39"/>
      <c r="W600" s="39"/>
      <c r="X600" s="39"/>
      <c r="Y600" s="39"/>
      <c r="Z600" s="39"/>
      <c r="AA600" s="39"/>
      <c r="AB600" s="39"/>
      <c r="AC600" s="39"/>
      <c r="AD600" s="39"/>
      <c r="AE600" s="39"/>
      <c r="AR600" s="238" t="s">
        <v>360</v>
      </c>
      <c r="AT600" s="238" t="s">
        <v>343</v>
      </c>
      <c r="AU600" s="238" t="s">
        <v>85</v>
      </c>
      <c r="AY600" s="18" t="s">
        <v>342</v>
      </c>
      <c r="BE600" s="239">
        <f>IF(N600="základní",J600,0)</f>
        <v>0</v>
      </c>
      <c r="BF600" s="239">
        <f>IF(N600="snížená",J600,0)</f>
        <v>0</v>
      </c>
      <c r="BG600" s="239">
        <f>IF(N600="zákl. přenesená",J600,0)</f>
        <v>0</v>
      </c>
      <c r="BH600" s="239">
        <f>IF(N600="sníž. přenesená",J600,0)</f>
        <v>0</v>
      </c>
      <c r="BI600" s="239">
        <f>IF(N600="nulová",J600,0)</f>
        <v>0</v>
      </c>
      <c r="BJ600" s="18" t="s">
        <v>83</v>
      </c>
      <c r="BK600" s="239">
        <f>ROUND(I600*H600,2)</f>
        <v>0</v>
      </c>
      <c r="BL600" s="18" t="s">
        <v>360</v>
      </c>
      <c r="BM600" s="238" t="s">
        <v>6103</v>
      </c>
    </row>
    <row r="601" s="2" customFormat="1">
      <c r="A601" s="39"/>
      <c r="B601" s="40"/>
      <c r="C601" s="41"/>
      <c r="D601" s="240" t="s">
        <v>349</v>
      </c>
      <c r="E601" s="41"/>
      <c r="F601" s="241" t="s">
        <v>4206</v>
      </c>
      <c r="G601" s="41"/>
      <c r="H601" s="41"/>
      <c r="I601" s="242"/>
      <c r="J601" s="41"/>
      <c r="K601" s="41"/>
      <c r="L601" s="45"/>
      <c r="M601" s="243"/>
      <c r="N601" s="244"/>
      <c r="O601" s="92"/>
      <c r="P601" s="92"/>
      <c r="Q601" s="92"/>
      <c r="R601" s="92"/>
      <c r="S601" s="92"/>
      <c r="T601" s="93"/>
      <c r="U601" s="39"/>
      <c r="V601" s="39"/>
      <c r="W601" s="39"/>
      <c r="X601" s="39"/>
      <c r="Y601" s="39"/>
      <c r="Z601" s="39"/>
      <c r="AA601" s="39"/>
      <c r="AB601" s="39"/>
      <c r="AC601" s="39"/>
      <c r="AD601" s="39"/>
      <c r="AE601" s="39"/>
      <c r="AT601" s="18" t="s">
        <v>349</v>
      </c>
      <c r="AU601" s="18" t="s">
        <v>85</v>
      </c>
    </row>
    <row r="602" s="13" customFormat="1">
      <c r="A602" s="13"/>
      <c r="B602" s="252"/>
      <c r="C602" s="253"/>
      <c r="D602" s="240" t="s">
        <v>446</v>
      </c>
      <c r="E602" s="254" t="s">
        <v>1</v>
      </c>
      <c r="F602" s="255" t="s">
        <v>3886</v>
      </c>
      <c r="G602" s="253"/>
      <c r="H602" s="256">
        <v>4</v>
      </c>
      <c r="I602" s="257"/>
      <c r="J602" s="253"/>
      <c r="K602" s="253"/>
      <c r="L602" s="258"/>
      <c r="M602" s="259"/>
      <c r="N602" s="260"/>
      <c r="O602" s="260"/>
      <c r="P602" s="260"/>
      <c r="Q602" s="260"/>
      <c r="R602" s="260"/>
      <c r="S602" s="260"/>
      <c r="T602" s="261"/>
      <c r="U602" s="13"/>
      <c r="V602" s="13"/>
      <c r="W602" s="13"/>
      <c r="X602" s="13"/>
      <c r="Y602" s="13"/>
      <c r="Z602" s="13"/>
      <c r="AA602" s="13"/>
      <c r="AB602" s="13"/>
      <c r="AC602" s="13"/>
      <c r="AD602" s="13"/>
      <c r="AE602" s="13"/>
      <c r="AT602" s="262" t="s">
        <v>446</v>
      </c>
      <c r="AU602" s="262" t="s">
        <v>85</v>
      </c>
      <c r="AV602" s="13" t="s">
        <v>85</v>
      </c>
      <c r="AW602" s="13" t="s">
        <v>32</v>
      </c>
      <c r="AX602" s="13" t="s">
        <v>83</v>
      </c>
      <c r="AY602" s="262" t="s">
        <v>342</v>
      </c>
    </row>
    <row r="603" s="2" customFormat="1" ht="16.5" customHeight="1">
      <c r="A603" s="39"/>
      <c r="B603" s="40"/>
      <c r="C603" s="295" t="s">
        <v>944</v>
      </c>
      <c r="D603" s="295" t="s">
        <v>621</v>
      </c>
      <c r="E603" s="296" t="s">
        <v>6104</v>
      </c>
      <c r="F603" s="297" t="s">
        <v>6105</v>
      </c>
      <c r="G603" s="298" t="s">
        <v>442</v>
      </c>
      <c r="H603" s="299">
        <v>1</v>
      </c>
      <c r="I603" s="300"/>
      <c r="J603" s="301">
        <f>ROUND(I603*H603,2)</f>
        <v>0</v>
      </c>
      <c r="K603" s="297" t="s">
        <v>443</v>
      </c>
      <c r="L603" s="302"/>
      <c r="M603" s="303" t="s">
        <v>1</v>
      </c>
      <c r="N603" s="304" t="s">
        <v>41</v>
      </c>
      <c r="O603" s="92"/>
      <c r="P603" s="236">
        <f>O603*H603</f>
        <v>0</v>
      </c>
      <c r="Q603" s="236">
        <v>0.0104</v>
      </c>
      <c r="R603" s="236">
        <f>Q603*H603</f>
        <v>0.0104</v>
      </c>
      <c r="S603" s="236">
        <v>0</v>
      </c>
      <c r="T603" s="237">
        <f>S603*H603</f>
        <v>0</v>
      </c>
      <c r="U603" s="39"/>
      <c r="V603" s="39"/>
      <c r="W603" s="39"/>
      <c r="X603" s="39"/>
      <c r="Y603" s="39"/>
      <c r="Z603" s="39"/>
      <c r="AA603" s="39"/>
      <c r="AB603" s="39"/>
      <c r="AC603" s="39"/>
      <c r="AD603" s="39"/>
      <c r="AE603" s="39"/>
      <c r="AR603" s="238" t="s">
        <v>376</v>
      </c>
      <c r="AT603" s="238" t="s">
        <v>621</v>
      </c>
      <c r="AU603" s="238" t="s">
        <v>85</v>
      </c>
      <c r="AY603" s="18" t="s">
        <v>342</v>
      </c>
      <c r="BE603" s="239">
        <f>IF(N603="základní",J603,0)</f>
        <v>0</v>
      </c>
      <c r="BF603" s="239">
        <f>IF(N603="snížená",J603,0)</f>
        <v>0</v>
      </c>
      <c r="BG603" s="239">
        <f>IF(N603="zákl. přenesená",J603,0)</f>
        <v>0</v>
      </c>
      <c r="BH603" s="239">
        <f>IF(N603="sníž. přenesená",J603,0)</f>
        <v>0</v>
      </c>
      <c r="BI603" s="239">
        <f>IF(N603="nulová",J603,0)</f>
        <v>0</v>
      </c>
      <c r="BJ603" s="18" t="s">
        <v>83</v>
      </c>
      <c r="BK603" s="239">
        <f>ROUND(I603*H603,2)</f>
        <v>0</v>
      </c>
      <c r="BL603" s="18" t="s">
        <v>360</v>
      </c>
      <c r="BM603" s="238" t="s">
        <v>6106</v>
      </c>
    </row>
    <row r="604" s="2" customFormat="1">
      <c r="A604" s="39"/>
      <c r="B604" s="40"/>
      <c r="C604" s="41"/>
      <c r="D604" s="240" t="s">
        <v>349</v>
      </c>
      <c r="E604" s="41"/>
      <c r="F604" s="241" t="s">
        <v>6105</v>
      </c>
      <c r="G604" s="41"/>
      <c r="H604" s="41"/>
      <c r="I604" s="242"/>
      <c r="J604" s="41"/>
      <c r="K604" s="41"/>
      <c r="L604" s="45"/>
      <c r="M604" s="243"/>
      <c r="N604" s="244"/>
      <c r="O604" s="92"/>
      <c r="P604" s="92"/>
      <c r="Q604" s="92"/>
      <c r="R604" s="92"/>
      <c r="S604" s="92"/>
      <c r="T604" s="93"/>
      <c r="U604" s="39"/>
      <c r="V604" s="39"/>
      <c r="W604" s="39"/>
      <c r="X604" s="39"/>
      <c r="Y604" s="39"/>
      <c r="Z604" s="39"/>
      <c r="AA604" s="39"/>
      <c r="AB604" s="39"/>
      <c r="AC604" s="39"/>
      <c r="AD604" s="39"/>
      <c r="AE604" s="39"/>
      <c r="AT604" s="18" t="s">
        <v>349</v>
      </c>
      <c r="AU604" s="18" t="s">
        <v>85</v>
      </c>
    </row>
    <row r="605" s="13" customFormat="1">
      <c r="A605" s="13"/>
      <c r="B605" s="252"/>
      <c r="C605" s="253"/>
      <c r="D605" s="240" t="s">
        <v>446</v>
      </c>
      <c r="E605" s="254" t="s">
        <v>1</v>
      </c>
      <c r="F605" s="255" t="s">
        <v>4234</v>
      </c>
      <c r="G605" s="253"/>
      <c r="H605" s="256">
        <v>1</v>
      </c>
      <c r="I605" s="257"/>
      <c r="J605" s="253"/>
      <c r="K605" s="253"/>
      <c r="L605" s="258"/>
      <c r="M605" s="259"/>
      <c r="N605" s="260"/>
      <c r="O605" s="260"/>
      <c r="P605" s="260"/>
      <c r="Q605" s="260"/>
      <c r="R605" s="260"/>
      <c r="S605" s="260"/>
      <c r="T605" s="261"/>
      <c r="U605" s="13"/>
      <c r="V605" s="13"/>
      <c r="W605" s="13"/>
      <c r="X605" s="13"/>
      <c r="Y605" s="13"/>
      <c r="Z605" s="13"/>
      <c r="AA605" s="13"/>
      <c r="AB605" s="13"/>
      <c r="AC605" s="13"/>
      <c r="AD605" s="13"/>
      <c r="AE605" s="13"/>
      <c r="AT605" s="262" t="s">
        <v>446</v>
      </c>
      <c r="AU605" s="262" t="s">
        <v>85</v>
      </c>
      <c r="AV605" s="13" t="s">
        <v>85</v>
      </c>
      <c r="AW605" s="13" t="s">
        <v>32</v>
      </c>
      <c r="AX605" s="13" t="s">
        <v>83</v>
      </c>
      <c r="AY605" s="262" t="s">
        <v>342</v>
      </c>
    </row>
    <row r="606" s="2" customFormat="1" ht="16.5" customHeight="1">
      <c r="A606" s="39"/>
      <c r="B606" s="40"/>
      <c r="C606" s="295" t="s">
        <v>952</v>
      </c>
      <c r="D606" s="295" t="s">
        <v>621</v>
      </c>
      <c r="E606" s="296" t="s">
        <v>6107</v>
      </c>
      <c r="F606" s="297" t="s">
        <v>6108</v>
      </c>
      <c r="G606" s="298" t="s">
        <v>442</v>
      </c>
      <c r="H606" s="299">
        <v>3</v>
      </c>
      <c r="I606" s="300"/>
      <c r="J606" s="301">
        <f>ROUND(I606*H606,2)</f>
        <v>0</v>
      </c>
      <c r="K606" s="297" t="s">
        <v>1</v>
      </c>
      <c r="L606" s="302"/>
      <c r="M606" s="303" t="s">
        <v>1</v>
      </c>
      <c r="N606" s="304" t="s">
        <v>41</v>
      </c>
      <c r="O606" s="92"/>
      <c r="P606" s="236">
        <f>O606*H606</f>
        <v>0</v>
      </c>
      <c r="Q606" s="236">
        <v>0.0091999999999999998</v>
      </c>
      <c r="R606" s="236">
        <f>Q606*H606</f>
        <v>0.0276</v>
      </c>
      <c r="S606" s="236">
        <v>0</v>
      </c>
      <c r="T606" s="237">
        <f>S606*H606</f>
        <v>0</v>
      </c>
      <c r="U606" s="39"/>
      <c r="V606" s="39"/>
      <c r="W606" s="39"/>
      <c r="X606" s="39"/>
      <c r="Y606" s="39"/>
      <c r="Z606" s="39"/>
      <c r="AA606" s="39"/>
      <c r="AB606" s="39"/>
      <c r="AC606" s="39"/>
      <c r="AD606" s="39"/>
      <c r="AE606" s="39"/>
      <c r="AR606" s="238" t="s">
        <v>376</v>
      </c>
      <c r="AT606" s="238" t="s">
        <v>621</v>
      </c>
      <c r="AU606" s="238" t="s">
        <v>85</v>
      </c>
      <c r="AY606" s="18" t="s">
        <v>342</v>
      </c>
      <c r="BE606" s="239">
        <f>IF(N606="základní",J606,0)</f>
        <v>0</v>
      </c>
      <c r="BF606" s="239">
        <f>IF(N606="snížená",J606,0)</f>
        <v>0</v>
      </c>
      <c r="BG606" s="239">
        <f>IF(N606="zákl. přenesená",J606,0)</f>
        <v>0</v>
      </c>
      <c r="BH606" s="239">
        <f>IF(N606="sníž. přenesená",J606,0)</f>
        <v>0</v>
      </c>
      <c r="BI606" s="239">
        <f>IF(N606="nulová",J606,0)</f>
        <v>0</v>
      </c>
      <c r="BJ606" s="18" t="s">
        <v>83</v>
      </c>
      <c r="BK606" s="239">
        <f>ROUND(I606*H606,2)</f>
        <v>0</v>
      </c>
      <c r="BL606" s="18" t="s">
        <v>360</v>
      </c>
      <c r="BM606" s="238" t="s">
        <v>6109</v>
      </c>
    </row>
    <row r="607" s="2" customFormat="1">
      <c r="A607" s="39"/>
      <c r="B607" s="40"/>
      <c r="C607" s="41"/>
      <c r="D607" s="240" t="s">
        <v>349</v>
      </c>
      <c r="E607" s="41"/>
      <c r="F607" s="241" t="s">
        <v>6108</v>
      </c>
      <c r="G607" s="41"/>
      <c r="H607" s="41"/>
      <c r="I607" s="242"/>
      <c r="J607" s="41"/>
      <c r="K607" s="41"/>
      <c r="L607" s="45"/>
      <c r="M607" s="243"/>
      <c r="N607" s="244"/>
      <c r="O607" s="92"/>
      <c r="P607" s="92"/>
      <c r="Q607" s="92"/>
      <c r="R607" s="92"/>
      <c r="S607" s="92"/>
      <c r="T607" s="93"/>
      <c r="U607" s="39"/>
      <c r="V607" s="39"/>
      <c r="W607" s="39"/>
      <c r="X607" s="39"/>
      <c r="Y607" s="39"/>
      <c r="Z607" s="39"/>
      <c r="AA607" s="39"/>
      <c r="AB607" s="39"/>
      <c r="AC607" s="39"/>
      <c r="AD607" s="39"/>
      <c r="AE607" s="39"/>
      <c r="AT607" s="18" t="s">
        <v>349</v>
      </c>
      <c r="AU607" s="18" t="s">
        <v>85</v>
      </c>
    </row>
    <row r="608" s="13" customFormat="1">
      <c r="A608" s="13"/>
      <c r="B608" s="252"/>
      <c r="C608" s="253"/>
      <c r="D608" s="240" t="s">
        <v>446</v>
      </c>
      <c r="E608" s="254" t="s">
        <v>1</v>
      </c>
      <c r="F608" s="255" t="s">
        <v>4218</v>
      </c>
      <c r="G608" s="253"/>
      <c r="H608" s="256">
        <v>3</v>
      </c>
      <c r="I608" s="257"/>
      <c r="J608" s="253"/>
      <c r="K608" s="253"/>
      <c r="L608" s="258"/>
      <c r="M608" s="259"/>
      <c r="N608" s="260"/>
      <c r="O608" s="260"/>
      <c r="P608" s="260"/>
      <c r="Q608" s="260"/>
      <c r="R608" s="260"/>
      <c r="S608" s="260"/>
      <c r="T608" s="261"/>
      <c r="U608" s="13"/>
      <c r="V608" s="13"/>
      <c r="W608" s="13"/>
      <c r="X608" s="13"/>
      <c r="Y608" s="13"/>
      <c r="Z608" s="13"/>
      <c r="AA608" s="13"/>
      <c r="AB608" s="13"/>
      <c r="AC608" s="13"/>
      <c r="AD608" s="13"/>
      <c r="AE608" s="13"/>
      <c r="AT608" s="262" t="s">
        <v>446</v>
      </c>
      <c r="AU608" s="262" t="s">
        <v>85</v>
      </c>
      <c r="AV608" s="13" t="s">
        <v>85</v>
      </c>
      <c r="AW608" s="13" t="s">
        <v>32</v>
      </c>
      <c r="AX608" s="13" t="s">
        <v>83</v>
      </c>
      <c r="AY608" s="262" t="s">
        <v>342</v>
      </c>
    </row>
    <row r="609" s="2" customFormat="1" ht="16.5" customHeight="1">
      <c r="A609" s="39"/>
      <c r="B609" s="40"/>
      <c r="C609" s="227" t="s">
        <v>959</v>
      </c>
      <c r="D609" s="227" t="s">
        <v>343</v>
      </c>
      <c r="E609" s="228" t="s">
        <v>4226</v>
      </c>
      <c r="F609" s="229" t="s">
        <v>4227</v>
      </c>
      <c r="G609" s="230" t="s">
        <v>442</v>
      </c>
      <c r="H609" s="231">
        <v>5</v>
      </c>
      <c r="I609" s="232"/>
      <c r="J609" s="233">
        <f>ROUND(I609*H609,2)</f>
        <v>0</v>
      </c>
      <c r="K609" s="229" t="s">
        <v>443</v>
      </c>
      <c r="L609" s="45"/>
      <c r="M609" s="234" t="s">
        <v>1</v>
      </c>
      <c r="N609" s="235" t="s">
        <v>41</v>
      </c>
      <c r="O609" s="92"/>
      <c r="P609" s="236">
        <f>O609*H609</f>
        <v>0</v>
      </c>
      <c r="Q609" s="236">
        <v>0.00167</v>
      </c>
      <c r="R609" s="236">
        <f>Q609*H609</f>
        <v>0.0083499999999999998</v>
      </c>
      <c r="S609" s="236">
        <v>0</v>
      </c>
      <c r="T609" s="237">
        <f>S609*H609</f>
        <v>0</v>
      </c>
      <c r="U609" s="39"/>
      <c r="V609" s="39"/>
      <c r="W609" s="39"/>
      <c r="X609" s="39"/>
      <c r="Y609" s="39"/>
      <c r="Z609" s="39"/>
      <c r="AA609" s="39"/>
      <c r="AB609" s="39"/>
      <c r="AC609" s="39"/>
      <c r="AD609" s="39"/>
      <c r="AE609" s="39"/>
      <c r="AR609" s="238" t="s">
        <v>360</v>
      </c>
      <c r="AT609" s="238" t="s">
        <v>343</v>
      </c>
      <c r="AU609" s="238" t="s">
        <v>85</v>
      </c>
      <c r="AY609" s="18" t="s">
        <v>342</v>
      </c>
      <c r="BE609" s="239">
        <f>IF(N609="základní",J609,0)</f>
        <v>0</v>
      </c>
      <c r="BF609" s="239">
        <f>IF(N609="snížená",J609,0)</f>
        <v>0</v>
      </c>
      <c r="BG609" s="239">
        <f>IF(N609="zákl. přenesená",J609,0)</f>
        <v>0</v>
      </c>
      <c r="BH609" s="239">
        <f>IF(N609="sníž. přenesená",J609,0)</f>
        <v>0</v>
      </c>
      <c r="BI609" s="239">
        <f>IF(N609="nulová",J609,0)</f>
        <v>0</v>
      </c>
      <c r="BJ609" s="18" t="s">
        <v>83</v>
      </c>
      <c r="BK609" s="239">
        <f>ROUND(I609*H609,2)</f>
        <v>0</v>
      </c>
      <c r="BL609" s="18" t="s">
        <v>360</v>
      </c>
      <c r="BM609" s="238" t="s">
        <v>6110</v>
      </c>
    </row>
    <row r="610" s="2" customFormat="1">
      <c r="A610" s="39"/>
      <c r="B610" s="40"/>
      <c r="C610" s="41"/>
      <c r="D610" s="240" t="s">
        <v>349</v>
      </c>
      <c r="E610" s="41"/>
      <c r="F610" s="241" t="s">
        <v>4229</v>
      </c>
      <c r="G610" s="41"/>
      <c r="H610" s="41"/>
      <c r="I610" s="242"/>
      <c r="J610" s="41"/>
      <c r="K610" s="41"/>
      <c r="L610" s="45"/>
      <c r="M610" s="243"/>
      <c r="N610" s="244"/>
      <c r="O610" s="92"/>
      <c r="P610" s="92"/>
      <c r="Q610" s="92"/>
      <c r="R610" s="92"/>
      <c r="S610" s="92"/>
      <c r="T610" s="93"/>
      <c r="U610" s="39"/>
      <c r="V610" s="39"/>
      <c r="W610" s="39"/>
      <c r="X610" s="39"/>
      <c r="Y610" s="39"/>
      <c r="Z610" s="39"/>
      <c r="AA610" s="39"/>
      <c r="AB610" s="39"/>
      <c r="AC610" s="39"/>
      <c r="AD610" s="39"/>
      <c r="AE610" s="39"/>
      <c r="AT610" s="18" t="s">
        <v>349</v>
      </c>
      <c r="AU610" s="18" t="s">
        <v>85</v>
      </c>
    </row>
    <row r="611" s="13" customFormat="1">
      <c r="A611" s="13"/>
      <c r="B611" s="252"/>
      <c r="C611" s="253"/>
      <c r="D611" s="240" t="s">
        <v>446</v>
      </c>
      <c r="E611" s="254" t="s">
        <v>1</v>
      </c>
      <c r="F611" s="255" t="s">
        <v>2555</v>
      </c>
      <c r="G611" s="253"/>
      <c r="H611" s="256">
        <v>5</v>
      </c>
      <c r="I611" s="257"/>
      <c r="J611" s="253"/>
      <c r="K611" s="253"/>
      <c r="L611" s="258"/>
      <c r="M611" s="259"/>
      <c r="N611" s="260"/>
      <c r="O611" s="260"/>
      <c r="P611" s="260"/>
      <c r="Q611" s="260"/>
      <c r="R611" s="260"/>
      <c r="S611" s="260"/>
      <c r="T611" s="261"/>
      <c r="U611" s="13"/>
      <c r="V611" s="13"/>
      <c r="W611" s="13"/>
      <c r="X611" s="13"/>
      <c r="Y611" s="13"/>
      <c r="Z611" s="13"/>
      <c r="AA611" s="13"/>
      <c r="AB611" s="13"/>
      <c r="AC611" s="13"/>
      <c r="AD611" s="13"/>
      <c r="AE611" s="13"/>
      <c r="AT611" s="262" t="s">
        <v>446</v>
      </c>
      <c r="AU611" s="262" t="s">
        <v>85</v>
      </c>
      <c r="AV611" s="13" t="s">
        <v>85</v>
      </c>
      <c r="AW611" s="13" t="s">
        <v>32</v>
      </c>
      <c r="AX611" s="13" t="s">
        <v>83</v>
      </c>
      <c r="AY611" s="262" t="s">
        <v>342</v>
      </c>
    </row>
    <row r="612" s="2" customFormat="1" ht="16.5" customHeight="1">
      <c r="A612" s="39"/>
      <c r="B612" s="40"/>
      <c r="C612" s="295" t="s">
        <v>964</v>
      </c>
      <c r="D612" s="295" t="s">
        <v>621</v>
      </c>
      <c r="E612" s="296" t="s">
        <v>6111</v>
      </c>
      <c r="F612" s="297" t="s">
        <v>6112</v>
      </c>
      <c r="G612" s="298" t="s">
        <v>442</v>
      </c>
      <c r="H612" s="299">
        <v>5</v>
      </c>
      <c r="I612" s="300"/>
      <c r="J612" s="301">
        <f>ROUND(I612*H612,2)</f>
        <v>0</v>
      </c>
      <c r="K612" s="297" t="s">
        <v>443</v>
      </c>
      <c r="L612" s="302"/>
      <c r="M612" s="303" t="s">
        <v>1</v>
      </c>
      <c r="N612" s="304" t="s">
        <v>41</v>
      </c>
      <c r="O612" s="92"/>
      <c r="P612" s="236">
        <f>O612*H612</f>
        <v>0</v>
      </c>
      <c r="Q612" s="236">
        <v>0.0088000000000000005</v>
      </c>
      <c r="R612" s="236">
        <f>Q612*H612</f>
        <v>0.044000000000000004</v>
      </c>
      <c r="S612" s="236">
        <v>0</v>
      </c>
      <c r="T612" s="237">
        <f>S612*H612</f>
        <v>0</v>
      </c>
      <c r="U612" s="39"/>
      <c r="V612" s="39"/>
      <c r="W612" s="39"/>
      <c r="X612" s="39"/>
      <c r="Y612" s="39"/>
      <c r="Z612" s="39"/>
      <c r="AA612" s="39"/>
      <c r="AB612" s="39"/>
      <c r="AC612" s="39"/>
      <c r="AD612" s="39"/>
      <c r="AE612" s="39"/>
      <c r="AR612" s="238" t="s">
        <v>376</v>
      </c>
      <c r="AT612" s="238" t="s">
        <v>621</v>
      </c>
      <c r="AU612" s="238" t="s">
        <v>85</v>
      </c>
      <c r="AY612" s="18" t="s">
        <v>342</v>
      </c>
      <c r="BE612" s="239">
        <f>IF(N612="základní",J612,0)</f>
        <v>0</v>
      </c>
      <c r="BF612" s="239">
        <f>IF(N612="snížená",J612,0)</f>
        <v>0</v>
      </c>
      <c r="BG612" s="239">
        <f>IF(N612="zákl. přenesená",J612,0)</f>
        <v>0</v>
      </c>
      <c r="BH612" s="239">
        <f>IF(N612="sníž. přenesená",J612,0)</f>
        <v>0</v>
      </c>
      <c r="BI612" s="239">
        <f>IF(N612="nulová",J612,0)</f>
        <v>0</v>
      </c>
      <c r="BJ612" s="18" t="s">
        <v>83</v>
      </c>
      <c r="BK612" s="239">
        <f>ROUND(I612*H612,2)</f>
        <v>0</v>
      </c>
      <c r="BL612" s="18" t="s">
        <v>360</v>
      </c>
      <c r="BM612" s="238" t="s">
        <v>6113</v>
      </c>
    </row>
    <row r="613" s="2" customFormat="1">
      <c r="A613" s="39"/>
      <c r="B613" s="40"/>
      <c r="C613" s="41"/>
      <c r="D613" s="240" t="s">
        <v>349</v>
      </c>
      <c r="E613" s="41"/>
      <c r="F613" s="241" t="s">
        <v>6112</v>
      </c>
      <c r="G613" s="41"/>
      <c r="H613" s="41"/>
      <c r="I613" s="242"/>
      <c r="J613" s="41"/>
      <c r="K613" s="41"/>
      <c r="L613" s="45"/>
      <c r="M613" s="243"/>
      <c r="N613" s="244"/>
      <c r="O613" s="92"/>
      <c r="P613" s="92"/>
      <c r="Q613" s="92"/>
      <c r="R613" s="92"/>
      <c r="S613" s="92"/>
      <c r="T613" s="93"/>
      <c r="U613" s="39"/>
      <c r="V613" s="39"/>
      <c r="W613" s="39"/>
      <c r="X613" s="39"/>
      <c r="Y613" s="39"/>
      <c r="Z613" s="39"/>
      <c r="AA613" s="39"/>
      <c r="AB613" s="39"/>
      <c r="AC613" s="39"/>
      <c r="AD613" s="39"/>
      <c r="AE613" s="39"/>
      <c r="AT613" s="18" t="s">
        <v>349</v>
      </c>
      <c r="AU613" s="18" t="s">
        <v>85</v>
      </c>
    </row>
    <row r="614" s="13" customFormat="1">
      <c r="A614" s="13"/>
      <c r="B614" s="252"/>
      <c r="C614" s="253"/>
      <c r="D614" s="240" t="s">
        <v>446</v>
      </c>
      <c r="E614" s="254" t="s">
        <v>1</v>
      </c>
      <c r="F614" s="255" t="s">
        <v>6114</v>
      </c>
      <c r="G614" s="253"/>
      <c r="H614" s="256">
        <v>5</v>
      </c>
      <c r="I614" s="257"/>
      <c r="J614" s="253"/>
      <c r="K614" s="253"/>
      <c r="L614" s="258"/>
      <c r="M614" s="259"/>
      <c r="N614" s="260"/>
      <c r="O614" s="260"/>
      <c r="P614" s="260"/>
      <c r="Q614" s="260"/>
      <c r="R614" s="260"/>
      <c r="S614" s="260"/>
      <c r="T614" s="261"/>
      <c r="U614" s="13"/>
      <c r="V614" s="13"/>
      <c r="W614" s="13"/>
      <c r="X614" s="13"/>
      <c r="Y614" s="13"/>
      <c r="Z614" s="13"/>
      <c r="AA614" s="13"/>
      <c r="AB614" s="13"/>
      <c r="AC614" s="13"/>
      <c r="AD614" s="13"/>
      <c r="AE614" s="13"/>
      <c r="AT614" s="262" t="s">
        <v>446</v>
      </c>
      <c r="AU614" s="262" t="s">
        <v>85</v>
      </c>
      <c r="AV614" s="13" t="s">
        <v>85</v>
      </c>
      <c r="AW614" s="13" t="s">
        <v>32</v>
      </c>
      <c r="AX614" s="13" t="s">
        <v>83</v>
      </c>
      <c r="AY614" s="262" t="s">
        <v>342</v>
      </c>
    </row>
    <row r="615" s="2" customFormat="1" ht="16.5" customHeight="1">
      <c r="A615" s="39"/>
      <c r="B615" s="40"/>
      <c r="C615" s="227" t="s">
        <v>969</v>
      </c>
      <c r="D615" s="227" t="s">
        <v>343</v>
      </c>
      <c r="E615" s="228" t="s">
        <v>4242</v>
      </c>
      <c r="F615" s="229" t="s">
        <v>4243</v>
      </c>
      <c r="G615" s="230" t="s">
        <v>442</v>
      </c>
      <c r="H615" s="231">
        <v>1</v>
      </c>
      <c r="I615" s="232"/>
      <c r="J615" s="233">
        <f>ROUND(I615*H615,2)</f>
        <v>0</v>
      </c>
      <c r="K615" s="229" t="s">
        <v>443</v>
      </c>
      <c r="L615" s="45"/>
      <c r="M615" s="234" t="s">
        <v>1</v>
      </c>
      <c r="N615" s="235" t="s">
        <v>41</v>
      </c>
      <c r="O615" s="92"/>
      <c r="P615" s="236">
        <f>O615*H615</f>
        <v>0</v>
      </c>
      <c r="Q615" s="236">
        <v>0.0017099999999999999</v>
      </c>
      <c r="R615" s="236">
        <f>Q615*H615</f>
        <v>0.0017099999999999999</v>
      </c>
      <c r="S615" s="236">
        <v>0</v>
      </c>
      <c r="T615" s="237">
        <f>S615*H615</f>
        <v>0</v>
      </c>
      <c r="U615" s="39"/>
      <c r="V615" s="39"/>
      <c r="W615" s="39"/>
      <c r="X615" s="39"/>
      <c r="Y615" s="39"/>
      <c r="Z615" s="39"/>
      <c r="AA615" s="39"/>
      <c r="AB615" s="39"/>
      <c r="AC615" s="39"/>
      <c r="AD615" s="39"/>
      <c r="AE615" s="39"/>
      <c r="AR615" s="238" t="s">
        <v>360</v>
      </c>
      <c r="AT615" s="238" t="s">
        <v>343</v>
      </c>
      <c r="AU615" s="238" t="s">
        <v>85</v>
      </c>
      <c r="AY615" s="18" t="s">
        <v>342</v>
      </c>
      <c r="BE615" s="239">
        <f>IF(N615="základní",J615,0)</f>
        <v>0</v>
      </c>
      <c r="BF615" s="239">
        <f>IF(N615="snížená",J615,0)</f>
        <v>0</v>
      </c>
      <c r="BG615" s="239">
        <f>IF(N615="zákl. přenesená",J615,0)</f>
        <v>0</v>
      </c>
      <c r="BH615" s="239">
        <f>IF(N615="sníž. přenesená",J615,0)</f>
        <v>0</v>
      </c>
      <c r="BI615" s="239">
        <f>IF(N615="nulová",J615,0)</f>
        <v>0</v>
      </c>
      <c r="BJ615" s="18" t="s">
        <v>83</v>
      </c>
      <c r="BK615" s="239">
        <f>ROUND(I615*H615,2)</f>
        <v>0</v>
      </c>
      <c r="BL615" s="18" t="s">
        <v>360</v>
      </c>
      <c r="BM615" s="238" t="s">
        <v>6115</v>
      </c>
    </row>
    <row r="616" s="2" customFormat="1">
      <c r="A616" s="39"/>
      <c r="B616" s="40"/>
      <c r="C616" s="41"/>
      <c r="D616" s="240" t="s">
        <v>349</v>
      </c>
      <c r="E616" s="41"/>
      <c r="F616" s="241" t="s">
        <v>4245</v>
      </c>
      <c r="G616" s="41"/>
      <c r="H616" s="41"/>
      <c r="I616" s="242"/>
      <c r="J616" s="41"/>
      <c r="K616" s="41"/>
      <c r="L616" s="45"/>
      <c r="M616" s="243"/>
      <c r="N616" s="244"/>
      <c r="O616" s="92"/>
      <c r="P616" s="92"/>
      <c r="Q616" s="92"/>
      <c r="R616" s="92"/>
      <c r="S616" s="92"/>
      <c r="T616" s="93"/>
      <c r="U616" s="39"/>
      <c r="V616" s="39"/>
      <c r="W616" s="39"/>
      <c r="X616" s="39"/>
      <c r="Y616" s="39"/>
      <c r="Z616" s="39"/>
      <c r="AA616" s="39"/>
      <c r="AB616" s="39"/>
      <c r="AC616" s="39"/>
      <c r="AD616" s="39"/>
      <c r="AE616" s="39"/>
      <c r="AT616" s="18" t="s">
        <v>349</v>
      </c>
      <c r="AU616" s="18" t="s">
        <v>85</v>
      </c>
    </row>
    <row r="617" s="13" customFormat="1">
      <c r="A617" s="13"/>
      <c r="B617" s="252"/>
      <c r="C617" s="253"/>
      <c r="D617" s="240" t="s">
        <v>446</v>
      </c>
      <c r="E617" s="254" t="s">
        <v>1</v>
      </c>
      <c r="F617" s="255" t="s">
        <v>2489</v>
      </c>
      <c r="G617" s="253"/>
      <c r="H617" s="256">
        <v>1</v>
      </c>
      <c r="I617" s="257"/>
      <c r="J617" s="253"/>
      <c r="K617" s="253"/>
      <c r="L617" s="258"/>
      <c r="M617" s="259"/>
      <c r="N617" s="260"/>
      <c r="O617" s="260"/>
      <c r="P617" s="260"/>
      <c r="Q617" s="260"/>
      <c r="R617" s="260"/>
      <c r="S617" s="260"/>
      <c r="T617" s="261"/>
      <c r="U617" s="13"/>
      <c r="V617" s="13"/>
      <c r="W617" s="13"/>
      <c r="X617" s="13"/>
      <c r="Y617" s="13"/>
      <c r="Z617" s="13"/>
      <c r="AA617" s="13"/>
      <c r="AB617" s="13"/>
      <c r="AC617" s="13"/>
      <c r="AD617" s="13"/>
      <c r="AE617" s="13"/>
      <c r="AT617" s="262" t="s">
        <v>446</v>
      </c>
      <c r="AU617" s="262" t="s">
        <v>85</v>
      </c>
      <c r="AV617" s="13" t="s">
        <v>85</v>
      </c>
      <c r="AW617" s="13" t="s">
        <v>32</v>
      </c>
      <c r="AX617" s="13" t="s">
        <v>83</v>
      </c>
      <c r="AY617" s="262" t="s">
        <v>342</v>
      </c>
    </row>
    <row r="618" s="2" customFormat="1" ht="16.5" customHeight="1">
      <c r="A618" s="39"/>
      <c r="B618" s="40"/>
      <c r="C618" s="295" t="s">
        <v>975</v>
      </c>
      <c r="D618" s="295" t="s">
        <v>621</v>
      </c>
      <c r="E618" s="296" t="s">
        <v>4246</v>
      </c>
      <c r="F618" s="297" t="s">
        <v>4247</v>
      </c>
      <c r="G618" s="298" t="s">
        <v>442</v>
      </c>
      <c r="H618" s="299">
        <v>1</v>
      </c>
      <c r="I618" s="300"/>
      <c r="J618" s="301">
        <f>ROUND(I618*H618,2)</f>
        <v>0</v>
      </c>
      <c r="K618" s="297" t="s">
        <v>1</v>
      </c>
      <c r="L618" s="302"/>
      <c r="M618" s="303" t="s">
        <v>1</v>
      </c>
      <c r="N618" s="304" t="s">
        <v>41</v>
      </c>
      <c r="O618" s="92"/>
      <c r="P618" s="236">
        <f>O618*H618</f>
        <v>0</v>
      </c>
      <c r="Q618" s="236">
        <v>0.019400000000000001</v>
      </c>
      <c r="R618" s="236">
        <f>Q618*H618</f>
        <v>0.019400000000000001</v>
      </c>
      <c r="S618" s="236">
        <v>0</v>
      </c>
      <c r="T618" s="237">
        <f>S618*H618</f>
        <v>0</v>
      </c>
      <c r="U618" s="39"/>
      <c r="V618" s="39"/>
      <c r="W618" s="39"/>
      <c r="X618" s="39"/>
      <c r="Y618" s="39"/>
      <c r="Z618" s="39"/>
      <c r="AA618" s="39"/>
      <c r="AB618" s="39"/>
      <c r="AC618" s="39"/>
      <c r="AD618" s="39"/>
      <c r="AE618" s="39"/>
      <c r="AR618" s="238" t="s">
        <v>376</v>
      </c>
      <c r="AT618" s="238" t="s">
        <v>621</v>
      </c>
      <c r="AU618" s="238" t="s">
        <v>85</v>
      </c>
      <c r="AY618" s="18" t="s">
        <v>342</v>
      </c>
      <c r="BE618" s="239">
        <f>IF(N618="základní",J618,0)</f>
        <v>0</v>
      </c>
      <c r="BF618" s="239">
        <f>IF(N618="snížená",J618,0)</f>
        <v>0</v>
      </c>
      <c r="BG618" s="239">
        <f>IF(N618="zákl. přenesená",J618,0)</f>
        <v>0</v>
      </c>
      <c r="BH618" s="239">
        <f>IF(N618="sníž. přenesená",J618,0)</f>
        <v>0</v>
      </c>
      <c r="BI618" s="239">
        <f>IF(N618="nulová",J618,0)</f>
        <v>0</v>
      </c>
      <c r="BJ618" s="18" t="s">
        <v>83</v>
      </c>
      <c r="BK618" s="239">
        <f>ROUND(I618*H618,2)</f>
        <v>0</v>
      </c>
      <c r="BL618" s="18" t="s">
        <v>360</v>
      </c>
      <c r="BM618" s="238" t="s">
        <v>6116</v>
      </c>
    </row>
    <row r="619" s="2" customFormat="1">
      <c r="A619" s="39"/>
      <c r="B619" s="40"/>
      <c r="C619" s="41"/>
      <c r="D619" s="240" t="s">
        <v>349</v>
      </c>
      <c r="E619" s="41"/>
      <c r="F619" s="241" t="s">
        <v>4247</v>
      </c>
      <c r="G619" s="41"/>
      <c r="H619" s="41"/>
      <c r="I619" s="242"/>
      <c r="J619" s="41"/>
      <c r="K619" s="41"/>
      <c r="L619" s="45"/>
      <c r="M619" s="243"/>
      <c r="N619" s="244"/>
      <c r="O619" s="92"/>
      <c r="P619" s="92"/>
      <c r="Q619" s="92"/>
      <c r="R619" s="92"/>
      <c r="S619" s="92"/>
      <c r="T619" s="93"/>
      <c r="U619" s="39"/>
      <c r="V619" s="39"/>
      <c r="W619" s="39"/>
      <c r="X619" s="39"/>
      <c r="Y619" s="39"/>
      <c r="Z619" s="39"/>
      <c r="AA619" s="39"/>
      <c r="AB619" s="39"/>
      <c r="AC619" s="39"/>
      <c r="AD619" s="39"/>
      <c r="AE619" s="39"/>
      <c r="AT619" s="18" t="s">
        <v>349</v>
      </c>
      <c r="AU619" s="18" t="s">
        <v>85</v>
      </c>
    </row>
    <row r="620" s="13" customFormat="1">
      <c r="A620" s="13"/>
      <c r="B620" s="252"/>
      <c r="C620" s="253"/>
      <c r="D620" s="240" t="s">
        <v>446</v>
      </c>
      <c r="E620" s="254" t="s">
        <v>1</v>
      </c>
      <c r="F620" s="255" t="s">
        <v>4234</v>
      </c>
      <c r="G620" s="253"/>
      <c r="H620" s="256">
        <v>1</v>
      </c>
      <c r="I620" s="257"/>
      <c r="J620" s="253"/>
      <c r="K620" s="253"/>
      <c r="L620" s="258"/>
      <c r="M620" s="259"/>
      <c r="N620" s="260"/>
      <c r="O620" s="260"/>
      <c r="P620" s="260"/>
      <c r="Q620" s="260"/>
      <c r="R620" s="260"/>
      <c r="S620" s="260"/>
      <c r="T620" s="261"/>
      <c r="U620" s="13"/>
      <c r="V620" s="13"/>
      <c r="W620" s="13"/>
      <c r="X620" s="13"/>
      <c r="Y620" s="13"/>
      <c r="Z620" s="13"/>
      <c r="AA620" s="13"/>
      <c r="AB620" s="13"/>
      <c r="AC620" s="13"/>
      <c r="AD620" s="13"/>
      <c r="AE620" s="13"/>
      <c r="AT620" s="262" t="s">
        <v>446</v>
      </c>
      <c r="AU620" s="262" t="s">
        <v>85</v>
      </c>
      <c r="AV620" s="13" t="s">
        <v>85</v>
      </c>
      <c r="AW620" s="13" t="s">
        <v>32</v>
      </c>
      <c r="AX620" s="13" t="s">
        <v>83</v>
      </c>
      <c r="AY620" s="262" t="s">
        <v>342</v>
      </c>
    </row>
    <row r="621" s="2" customFormat="1" ht="16.5" customHeight="1">
      <c r="A621" s="39"/>
      <c r="B621" s="40"/>
      <c r="C621" s="227" t="s">
        <v>980</v>
      </c>
      <c r="D621" s="227" t="s">
        <v>343</v>
      </c>
      <c r="E621" s="228" t="s">
        <v>6117</v>
      </c>
      <c r="F621" s="229" t="s">
        <v>6118</v>
      </c>
      <c r="G621" s="230" t="s">
        <v>442</v>
      </c>
      <c r="H621" s="231">
        <v>6</v>
      </c>
      <c r="I621" s="232"/>
      <c r="J621" s="233">
        <f>ROUND(I621*H621,2)</f>
        <v>0</v>
      </c>
      <c r="K621" s="229" t="s">
        <v>443</v>
      </c>
      <c r="L621" s="45"/>
      <c r="M621" s="234" t="s">
        <v>1</v>
      </c>
      <c r="N621" s="235" t="s">
        <v>41</v>
      </c>
      <c r="O621" s="92"/>
      <c r="P621" s="236">
        <f>O621*H621</f>
        <v>0</v>
      </c>
      <c r="Q621" s="236">
        <v>0</v>
      </c>
      <c r="R621" s="236">
        <f>Q621*H621</f>
        <v>0</v>
      </c>
      <c r="S621" s="236">
        <v>0</v>
      </c>
      <c r="T621" s="237">
        <f>S621*H621</f>
        <v>0</v>
      </c>
      <c r="U621" s="39"/>
      <c r="V621" s="39"/>
      <c r="W621" s="39"/>
      <c r="X621" s="39"/>
      <c r="Y621" s="39"/>
      <c r="Z621" s="39"/>
      <c r="AA621" s="39"/>
      <c r="AB621" s="39"/>
      <c r="AC621" s="39"/>
      <c r="AD621" s="39"/>
      <c r="AE621" s="39"/>
      <c r="AR621" s="238" t="s">
        <v>360</v>
      </c>
      <c r="AT621" s="238" t="s">
        <v>343</v>
      </c>
      <c r="AU621" s="238" t="s">
        <v>85</v>
      </c>
      <c r="AY621" s="18" t="s">
        <v>342</v>
      </c>
      <c r="BE621" s="239">
        <f>IF(N621="základní",J621,0)</f>
        <v>0</v>
      </c>
      <c r="BF621" s="239">
        <f>IF(N621="snížená",J621,0)</f>
        <v>0</v>
      </c>
      <c r="BG621" s="239">
        <f>IF(N621="zákl. přenesená",J621,0)</f>
        <v>0</v>
      </c>
      <c r="BH621" s="239">
        <f>IF(N621="sníž. přenesená",J621,0)</f>
        <v>0</v>
      </c>
      <c r="BI621" s="239">
        <f>IF(N621="nulová",J621,0)</f>
        <v>0</v>
      </c>
      <c r="BJ621" s="18" t="s">
        <v>83</v>
      </c>
      <c r="BK621" s="239">
        <f>ROUND(I621*H621,2)</f>
        <v>0</v>
      </c>
      <c r="BL621" s="18" t="s">
        <v>360</v>
      </c>
      <c r="BM621" s="238" t="s">
        <v>6119</v>
      </c>
    </row>
    <row r="622" s="2" customFormat="1">
      <c r="A622" s="39"/>
      <c r="B622" s="40"/>
      <c r="C622" s="41"/>
      <c r="D622" s="240" t="s">
        <v>349</v>
      </c>
      <c r="E622" s="41"/>
      <c r="F622" s="241" t="s">
        <v>6120</v>
      </c>
      <c r="G622" s="41"/>
      <c r="H622" s="41"/>
      <c r="I622" s="242"/>
      <c r="J622" s="41"/>
      <c r="K622" s="41"/>
      <c r="L622" s="45"/>
      <c r="M622" s="243"/>
      <c r="N622" s="244"/>
      <c r="O622" s="92"/>
      <c r="P622" s="92"/>
      <c r="Q622" s="92"/>
      <c r="R622" s="92"/>
      <c r="S622" s="92"/>
      <c r="T622" s="93"/>
      <c r="U622" s="39"/>
      <c r="V622" s="39"/>
      <c r="W622" s="39"/>
      <c r="X622" s="39"/>
      <c r="Y622" s="39"/>
      <c r="Z622" s="39"/>
      <c r="AA622" s="39"/>
      <c r="AB622" s="39"/>
      <c r="AC622" s="39"/>
      <c r="AD622" s="39"/>
      <c r="AE622" s="39"/>
      <c r="AT622" s="18" t="s">
        <v>349</v>
      </c>
      <c r="AU622" s="18" t="s">
        <v>85</v>
      </c>
    </row>
    <row r="623" s="13" customFormat="1">
      <c r="A623" s="13"/>
      <c r="B623" s="252"/>
      <c r="C623" s="253"/>
      <c r="D623" s="240" t="s">
        <v>446</v>
      </c>
      <c r="E623" s="254" t="s">
        <v>1</v>
      </c>
      <c r="F623" s="255" t="s">
        <v>6121</v>
      </c>
      <c r="G623" s="253"/>
      <c r="H623" s="256">
        <v>6</v>
      </c>
      <c r="I623" s="257"/>
      <c r="J623" s="253"/>
      <c r="K623" s="253"/>
      <c r="L623" s="258"/>
      <c r="M623" s="259"/>
      <c r="N623" s="260"/>
      <c r="O623" s="260"/>
      <c r="P623" s="260"/>
      <c r="Q623" s="260"/>
      <c r="R623" s="260"/>
      <c r="S623" s="260"/>
      <c r="T623" s="261"/>
      <c r="U623" s="13"/>
      <c r="V623" s="13"/>
      <c r="W623" s="13"/>
      <c r="X623" s="13"/>
      <c r="Y623" s="13"/>
      <c r="Z623" s="13"/>
      <c r="AA623" s="13"/>
      <c r="AB623" s="13"/>
      <c r="AC623" s="13"/>
      <c r="AD623" s="13"/>
      <c r="AE623" s="13"/>
      <c r="AT623" s="262" t="s">
        <v>446</v>
      </c>
      <c r="AU623" s="262" t="s">
        <v>85</v>
      </c>
      <c r="AV623" s="13" t="s">
        <v>85</v>
      </c>
      <c r="AW623" s="13" t="s">
        <v>32</v>
      </c>
      <c r="AX623" s="13" t="s">
        <v>83</v>
      </c>
      <c r="AY623" s="262" t="s">
        <v>342</v>
      </c>
    </row>
    <row r="624" s="2" customFormat="1" ht="16.5" customHeight="1">
      <c r="A624" s="39"/>
      <c r="B624" s="40"/>
      <c r="C624" s="295" t="s">
        <v>987</v>
      </c>
      <c r="D624" s="295" t="s">
        <v>621</v>
      </c>
      <c r="E624" s="296" t="s">
        <v>6122</v>
      </c>
      <c r="F624" s="297" t="s">
        <v>6123</v>
      </c>
      <c r="G624" s="298" t="s">
        <v>442</v>
      </c>
      <c r="H624" s="299">
        <v>3</v>
      </c>
      <c r="I624" s="300"/>
      <c r="J624" s="301">
        <f>ROUND(I624*H624,2)</f>
        <v>0</v>
      </c>
      <c r="K624" s="297" t="s">
        <v>443</v>
      </c>
      <c r="L624" s="302"/>
      <c r="M624" s="303" t="s">
        <v>1</v>
      </c>
      <c r="N624" s="304" t="s">
        <v>41</v>
      </c>
      <c r="O624" s="92"/>
      <c r="P624" s="236">
        <f>O624*H624</f>
        <v>0</v>
      </c>
      <c r="Q624" s="236">
        <v>0.0144</v>
      </c>
      <c r="R624" s="236">
        <f>Q624*H624</f>
        <v>0.043200000000000002</v>
      </c>
      <c r="S624" s="236">
        <v>0</v>
      </c>
      <c r="T624" s="237">
        <f>S624*H624</f>
        <v>0</v>
      </c>
      <c r="U624" s="39"/>
      <c r="V624" s="39"/>
      <c r="W624" s="39"/>
      <c r="X624" s="39"/>
      <c r="Y624" s="39"/>
      <c r="Z624" s="39"/>
      <c r="AA624" s="39"/>
      <c r="AB624" s="39"/>
      <c r="AC624" s="39"/>
      <c r="AD624" s="39"/>
      <c r="AE624" s="39"/>
      <c r="AR624" s="238" t="s">
        <v>376</v>
      </c>
      <c r="AT624" s="238" t="s">
        <v>621</v>
      </c>
      <c r="AU624" s="238" t="s">
        <v>85</v>
      </c>
      <c r="AY624" s="18" t="s">
        <v>342</v>
      </c>
      <c r="BE624" s="239">
        <f>IF(N624="základní",J624,0)</f>
        <v>0</v>
      </c>
      <c r="BF624" s="239">
        <f>IF(N624="snížená",J624,0)</f>
        <v>0</v>
      </c>
      <c r="BG624" s="239">
        <f>IF(N624="zákl. přenesená",J624,0)</f>
        <v>0</v>
      </c>
      <c r="BH624" s="239">
        <f>IF(N624="sníž. přenesená",J624,0)</f>
        <v>0</v>
      </c>
      <c r="BI624" s="239">
        <f>IF(N624="nulová",J624,0)</f>
        <v>0</v>
      </c>
      <c r="BJ624" s="18" t="s">
        <v>83</v>
      </c>
      <c r="BK624" s="239">
        <f>ROUND(I624*H624,2)</f>
        <v>0</v>
      </c>
      <c r="BL624" s="18" t="s">
        <v>360</v>
      </c>
      <c r="BM624" s="238" t="s">
        <v>6124</v>
      </c>
    </row>
    <row r="625" s="2" customFormat="1">
      <c r="A625" s="39"/>
      <c r="B625" s="40"/>
      <c r="C625" s="41"/>
      <c r="D625" s="240" t="s">
        <v>349</v>
      </c>
      <c r="E625" s="41"/>
      <c r="F625" s="241" t="s">
        <v>6123</v>
      </c>
      <c r="G625" s="41"/>
      <c r="H625" s="41"/>
      <c r="I625" s="242"/>
      <c r="J625" s="41"/>
      <c r="K625" s="41"/>
      <c r="L625" s="45"/>
      <c r="M625" s="243"/>
      <c r="N625" s="244"/>
      <c r="O625" s="92"/>
      <c r="P625" s="92"/>
      <c r="Q625" s="92"/>
      <c r="R625" s="92"/>
      <c r="S625" s="92"/>
      <c r="T625" s="93"/>
      <c r="U625" s="39"/>
      <c r="V625" s="39"/>
      <c r="W625" s="39"/>
      <c r="X625" s="39"/>
      <c r="Y625" s="39"/>
      <c r="Z625" s="39"/>
      <c r="AA625" s="39"/>
      <c r="AB625" s="39"/>
      <c r="AC625" s="39"/>
      <c r="AD625" s="39"/>
      <c r="AE625" s="39"/>
      <c r="AT625" s="18" t="s">
        <v>349</v>
      </c>
      <c r="AU625" s="18" t="s">
        <v>85</v>
      </c>
    </row>
    <row r="626" s="13" customFormat="1">
      <c r="A626" s="13"/>
      <c r="B626" s="252"/>
      <c r="C626" s="253"/>
      <c r="D626" s="240" t="s">
        <v>446</v>
      </c>
      <c r="E626" s="254" t="s">
        <v>1</v>
      </c>
      <c r="F626" s="255" t="s">
        <v>4218</v>
      </c>
      <c r="G626" s="253"/>
      <c r="H626" s="256">
        <v>3</v>
      </c>
      <c r="I626" s="257"/>
      <c r="J626" s="253"/>
      <c r="K626" s="253"/>
      <c r="L626" s="258"/>
      <c r="M626" s="259"/>
      <c r="N626" s="260"/>
      <c r="O626" s="260"/>
      <c r="P626" s="260"/>
      <c r="Q626" s="260"/>
      <c r="R626" s="260"/>
      <c r="S626" s="260"/>
      <c r="T626" s="261"/>
      <c r="U626" s="13"/>
      <c r="V626" s="13"/>
      <c r="W626" s="13"/>
      <c r="X626" s="13"/>
      <c r="Y626" s="13"/>
      <c r="Z626" s="13"/>
      <c r="AA626" s="13"/>
      <c r="AB626" s="13"/>
      <c r="AC626" s="13"/>
      <c r="AD626" s="13"/>
      <c r="AE626" s="13"/>
      <c r="AT626" s="262" t="s">
        <v>446</v>
      </c>
      <c r="AU626" s="262" t="s">
        <v>85</v>
      </c>
      <c r="AV626" s="13" t="s">
        <v>85</v>
      </c>
      <c r="AW626" s="13" t="s">
        <v>32</v>
      </c>
      <c r="AX626" s="13" t="s">
        <v>83</v>
      </c>
      <c r="AY626" s="262" t="s">
        <v>342</v>
      </c>
    </row>
    <row r="627" s="2" customFormat="1" ht="16.5" customHeight="1">
      <c r="A627" s="39"/>
      <c r="B627" s="40"/>
      <c r="C627" s="295" t="s">
        <v>996</v>
      </c>
      <c r="D627" s="295" t="s">
        <v>621</v>
      </c>
      <c r="E627" s="296" t="s">
        <v>6125</v>
      </c>
      <c r="F627" s="297" t="s">
        <v>6126</v>
      </c>
      <c r="G627" s="298" t="s">
        <v>442</v>
      </c>
      <c r="H627" s="299">
        <v>1</v>
      </c>
      <c r="I627" s="300"/>
      <c r="J627" s="301">
        <f>ROUND(I627*H627,2)</f>
        <v>0</v>
      </c>
      <c r="K627" s="297" t="s">
        <v>443</v>
      </c>
      <c r="L627" s="302"/>
      <c r="M627" s="303" t="s">
        <v>1</v>
      </c>
      <c r="N627" s="304" t="s">
        <v>41</v>
      </c>
      <c r="O627" s="92"/>
      <c r="P627" s="236">
        <f>O627*H627</f>
        <v>0</v>
      </c>
      <c r="Q627" s="236">
        <v>0.0137</v>
      </c>
      <c r="R627" s="236">
        <f>Q627*H627</f>
        <v>0.0137</v>
      </c>
      <c r="S627" s="236">
        <v>0</v>
      </c>
      <c r="T627" s="237">
        <f>S627*H627</f>
        <v>0</v>
      </c>
      <c r="U627" s="39"/>
      <c r="V627" s="39"/>
      <c r="W627" s="39"/>
      <c r="X627" s="39"/>
      <c r="Y627" s="39"/>
      <c r="Z627" s="39"/>
      <c r="AA627" s="39"/>
      <c r="AB627" s="39"/>
      <c r="AC627" s="39"/>
      <c r="AD627" s="39"/>
      <c r="AE627" s="39"/>
      <c r="AR627" s="238" t="s">
        <v>376</v>
      </c>
      <c r="AT627" s="238" t="s">
        <v>621</v>
      </c>
      <c r="AU627" s="238" t="s">
        <v>85</v>
      </c>
      <c r="AY627" s="18" t="s">
        <v>342</v>
      </c>
      <c r="BE627" s="239">
        <f>IF(N627="základní",J627,0)</f>
        <v>0</v>
      </c>
      <c r="BF627" s="239">
        <f>IF(N627="snížená",J627,0)</f>
        <v>0</v>
      </c>
      <c r="BG627" s="239">
        <f>IF(N627="zákl. přenesená",J627,0)</f>
        <v>0</v>
      </c>
      <c r="BH627" s="239">
        <f>IF(N627="sníž. přenesená",J627,0)</f>
        <v>0</v>
      </c>
      <c r="BI627" s="239">
        <f>IF(N627="nulová",J627,0)</f>
        <v>0</v>
      </c>
      <c r="BJ627" s="18" t="s">
        <v>83</v>
      </c>
      <c r="BK627" s="239">
        <f>ROUND(I627*H627,2)</f>
        <v>0</v>
      </c>
      <c r="BL627" s="18" t="s">
        <v>360</v>
      </c>
      <c r="BM627" s="238" t="s">
        <v>6127</v>
      </c>
    </row>
    <row r="628" s="2" customFormat="1">
      <c r="A628" s="39"/>
      <c r="B628" s="40"/>
      <c r="C628" s="41"/>
      <c r="D628" s="240" t="s">
        <v>349</v>
      </c>
      <c r="E628" s="41"/>
      <c r="F628" s="241" t="s">
        <v>6126</v>
      </c>
      <c r="G628" s="41"/>
      <c r="H628" s="41"/>
      <c r="I628" s="242"/>
      <c r="J628" s="41"/>
      <c r="K628" s="41"/>
      <c r="L628" s="45"/>
      <c r="M628" s="243"/>
      <c r="N628" s="244"/>
      <c r="O628" s="92"/>
      <c r="P628" s="92"/>
      <c r="Q628" s="92"/>
      <c r="R628" s="92"/>
      <c r="S628" s="92"/>
      <c r="T628" s="93"/>
      <c r="U628" s="39"/>
      <c r="V628" s="39"/>
      <c r="W628" s="39"/>
      <c r="X628" s="39"/>
      <c r="Y628" s="39"/>
      <c r="Z628" s="39"/>
      <c r="AA628" s="39"/>
      <c r="AB628" s="39"/>
      <c r="AC628" s="39"/>
      <c r="AD628" s="39"/>
      <c r="AE628" s="39"/>
      <c r="AT628" s="18" t="s">
        <v>349</v>
      </c>
      <c r="AU628" s="18" t="s">
        <v>85</v>
      </c>
    </row>
    <row r="629" s="13" customFormat="1">
      <c r="A629" s="13"/>
      <c r="B629" s="252"/>
      <c r="C629" s="253"/>
      <c r="D629" s="240" t="s">
        <v>446</v>
      </c>
      <c r="E629" s="254" t="s">
        <v>1</v>
      </c>
      <c r="F629" s="255" t="s">
        <v>4234</v>
      </c>
      <c r="G629" s="253"/>
      <c r="H629" s="256">
        <v>1</v>
      </c>
      <c r="I629" s="257"/>
      <c r="J629" s="253"/>
      <c r="K629" s="253"/>
      <c r="L629" s="258"/>
      <c r="M629" s="259"/>
      <c r="N629" s="260"/>
      <c r="O629" s="260"/>
      <c r="P629" s="260"/>
      <c r="Q629" s="260"/>
      <c r="R629" s="260"/>
      <c r="S629" s="260"/>
      <c r="T629" s="261"/>
      <c r="U629" s="13"/>
      <c r="V629" s="13"/>
      <c r="W629" s="13"/>
      <c r="X629" s="13"/>
      <c r="Y629" s="13"/>
      <c r="Z629" s="13"/>
      <c r="AA629" s="13"/>
      <c r="AB629" s="13"/>
      <c r="AC629" s="13"/>
      <c r="AD629" s="13"/>
      <c r="AE629" s="13"/>
      <c r="AT629" s="262" t="s">
        <v>446</v>
      </c>
      <c r="AU629" s="262" t="s">
        <v>85</v>
      </c>
      <c r="AV629" s="13" t="s">
        <v>85</v>
      </c>
      <c r="AW629" s="13" t="s">
        <v>32</v>
      </c>
      <c r="AX629" s="13" t="s">
        <v>83</v>
      </c>
      <c r="AY629" s="262" t="s">
        <v>342</v>
      </c>
    </row>
    <row r="630" s="2" customFormat="1" ht="16.5" customHeight="1">
      <c r="A630" s="39"/>
      <c r="B630" s="40"/>
      <c r="C630" s="295" t="s">
        <v>1001</v>
      </c>
      <c r="D630" s="295" t="s">
        <v>621</v>
      </c>
      <c r="E630" s="296" t="s">
        <v>6128</v>
      </c>
      <c r="F630" s="297" t="s">
        <v>6129</v>
      </c>
      <c r="G630" s="298" t="s">
        <v>442</v>
      </c>
      <c r="H630" s="299">
        <v>1</v>
      </c>
      <c r="I630" s="300"/>
      <c r="J630" s="301">
        <f>ROUND(I630*H630,2)</f>
        <v>0</v>
      </c>
      <c r="K630" s="297" t="s">
        <v>443</v>
      </c>
      <c r="L630" s="302"/>
      <c r="M630" s="303" t="s">
        <v>1</v>
      </c>
      <c r="N630" s="304" t="s">
        <v>41</v>
      </c>
      <c r="O630" s="92"/>
      <c r="P630" s="236">
        <f>O630*H630</f>
        <v>0</v>
      </c>
      <c r="Q630" s="236">
        <v>0.016500000000000001</v>
      </c>
      <c r="R630" s="236">
        <f>Q630*H630</f>
        <v>0.016500000000000001</v>
      </c>
      <c r="S630" s="236">
        <v>0</v>
      </c>
      <c r="T630" s="237">
        <f>S630*H630</f>
        <v>0</v>
      </c>
      <c r="U630" s="39"/>
      <c r="V630" s="39"/>
      <c r="W630" s="39"/>
      <c r="X630" s="39"/>
      <c r="Y630" s="39"/>
      <c r="Z630" s="39"/>
      <c r="AA630" s="39"/>
      <c r="AB630" s="39"/>
      <c r="AC630" s="39"/>
      <c r="AD630" s="39"/>
      <c r="AE630" s="39"/>
      <c r="AR630" s="238" t="s">
        <v>376</v>
      </c>
      <c r="AT630" s="238" t="s">
        <v>621</v>
      </c>
      <c r="AU630" s="238" t="s">
        <v>85</v>
      </c>
      <c r="AY630" s="18" t="s">
        <v>342</v>
      </c>
      <c r="BE630" s="239">
        <f>IF(N630="základní",J630,0)</f>
        <v>0</v>
      </c>
      <c r="BF630" s="239">
        <f>IF(N630="snížená",J630,0)</f>
        <v>0</v>
      </c>
      <c r="BG630" s="239">
        <f>IF(N630="zákl. přenesená",J630,0)</f>
        <v>0</v>
      </c>
      <c r="BH630" s="239">
        <f>IF(N630="sníž. přenesená",J630,0)</f>
        <v>0</v>
      </c>
      <c r="BI630" s="239">
        <f>IF(N630="nulová",J630,0)</f>
        <v>0</v>
      </c>
      <c r="BJ630" s="18" t="s">
        <v>83</v>
      </c>
      <c r="BK630" s="239">
        <f>ROUND(I630*H630,2)</f>
        <v>0</v>
      </c>
      <c r="BL630" s="18" t="s">
        <v>360</v>
      </c>
      <c r="BM630" s="238" t="s">
        <v>6130</v>
      </c>
    </row>
    <row r="631" s="2" customFormat="1">
      <c r="A631" s="39"/>
      <c r="B631" s="40"/>
      <c r="C631" s="41"/>
      <c r="D631" s="240" t="s">
        <v>349</v>
      </c>
      <c r="E631" s="41"/>
      <c r="F631" s="241" t="s">
        <v>6129</v>
      </c>
      <c r="G631" s="41"/>
      <c r="H631" s="41"/>
      <c r="I631" s="242"/>
      <c r="J631" s="41"/>
      <c r="K631" s="41"/>
      <c r="L631" s="45"/>
      <c r="M631" s="243"/>
      <c r="N631" s="244"/>
      <c r="O631" s="92"/>
      <c r="P631" s="92"/>
      <c r="Q631" s="92"/>
      <c r="R631" s="92"/>
      <c r="S631" s="92"/>
      <c r="T631" s="93"/>
      <c r="U631" s="39"/>
      <c r="V631" s="39"/>
      <c r="W631" s="39"/>
      <c r="X631" s="39"/>
      <c r="Y631" s="39"/>
      <c r="Z631" s="39"/>
      <c r="AA631" s="39"/>
      <c r="AB631" s="39"/>
      <c r="AC631" s="39"/>
      <c r="AD631" s="39"/>
      <c r="AE631" s="39"/>
      <c r="AT631" s="18" t="s">
        <v>349</v>
      </c>
      <c r="AU631" s="18" t="s">
        <v>85</v>
      </c>
    </row>
    <row r="632" s="13" customFormat="1">
      <c r="A632" s="13"/>
      <c r="B632" s="252"/>
      <c r="C632" s="253"/>
      <c r="D632" s="240" t="s">
        <v>446</v>
      </c>
      <c r="E632" s="254" t="s">
        <v>1</v>
      </c>
      <c r="F632" s="255" t="s">
        <v>4234</v>
      </c>
      <c r="G632" s="253"/>
      <c r="H632" s="256">
        <v>1</v>
      </c>
      <c r="I632" s="257"/>
      <c r="J632" s="253"/>
      <c r="K632" s="253"/>
      <c r="L632" s="258"/>
      <c r="M632" s="259"/>
      <c r="N632" s="260"/>
      <c r="O632" s="260"/>
      <c r="P632" s="260"/>
      <c r="Q632" s="260"/>
      <c r="R632" s="260"/>
      <c r="S632" s="260"/>
      <c r="T632" s="261"/>
      <c r="U632" s="13"/>
      <c r="V632" s="13"/>
      <c r="W632" s="13"/>
      <c r="X632" s="13"/>
      <c r="Y632" s="13"/>
      <c r="Z632" s="13"/>
      <c r="AA632" s="13"/>
      <c r="AB632" s="13"/>
      <c r="AC632" s="13"/>
      <c r="AD632" s="13"/>
      <c r="AE632" s="13"/>
      <c r="AT632" s="262" t="s">
        <v>446</v>
      </c>
      <c r="AU632" s="262" t="s">
        <v>85</v>
      </c>
      <c r="AV632" s="13" t="s">
        <v>85</v>
      </c>
      <c r="AW632" s="13" t="s">
        <v>32</v>
      </c>
      <c r="AX632" s="13" t="s">
        <v>83</v>
      </c>
      <c r="AY632" s="262" t="s">
        <v>342</v>
      </c>
    </row>
    <row r="633" s="2" customFormat="1" ht="16.5" customHeight="1">
      <c r="A633" s="39"/>
      <c r="B633" s="40"/>
      <c r="C633" s="295" t="s">
        <v>1006</v>
      </c>
      <c r="D633" s="295" t="s">
        <v>621</v>
      </c>
      <c r="E633" s="296" t="s">
        <v>6131</v>
      </c>
      <c r="F633" s="297" t="s">
        <v>6132</v>
      </c>
      <c r="G633" s="298" t="s">
        <v>442</v>
      </c>
      <c r="H633" s="299">
        <v>1</v>
      </c>
      <c r="I633" s="300"/>
      <c r="J633" s="301">
        <f>ROUND(I633*H633,2)</f>
        <v>0</v>
      </c>
      <c r="K633" s="297" t="s">
        <v>1</v>
      </c>
      <c r="L633" s="302"/>
      <c r="M633" s="303" t="s">
        <v>1</v>
      </c>
      <c r="N633" s="304" t="s">
        <v>41</v>
      </c>
      <c r="O633" s="92"/>
      <c r="P633" s="236">
        <f>O633*H633</f>
        <v>0</v>
      </c>
      <c r="Q633" s="236">
        <v>0.0183</v>
      </c>
      <c r="R633" s="236">
        <f>Q633*H633</f>
        <v>0.0183</v>
      </c>
      <c r="S633" s="236">
        <v>0</v>
      </c>
      <c r="T633" s="237">
        <f>S633*H633</f>
        <v>0</v>
      </c>
      <c r="U633" s="39"/>
      <c r="V633" s="39"/>
      <c r="W633" s="39"/>
      <c r="X633" s="39"/>
      <c r="Y633" s="39"/>
      <c r="Z633" s="39"/>
      <c r="AA633" s="39"/>
      <c r="AB633" s="39"/>
      <c r="AC633" s="39"/>
      <c r="AD633" s="39"/>
      <c r="AE633" s="39"/>
      <c r="AR633" s="238" t="s">
        <v>376</v>
      </c>
      <c r="AT633" s="238" t="s">
        <v>621</v>
      </c>
      <c r="AU633" s="238" t="s">
        <v>85</v>
      </c>
      <c r="AY633" s="18" t="s">
        <v>342</v>
      </c>
      <c r="BE633" s="239">
        <f>IF(N633="základní",J633,0)</f>
        <v>0</v>
      </c>
      <c r="BF633" s="239">
        <f>IF(N633="snížená",J633,0)</f>
        <v>0</v>
      </c>
      <c r="BG633" s="239">
        <f>IF(N633="zákl. přenesená",J633,0)</f>
        <v>0</v>
      </c>
      <c r="BH633" s="239">
        <f>IF(N633="sníž. přenesená",J633,0)</f>
        <v>0</v>
      </c>
      <c r="BI633" s="239">
        <f>IF(N633="nulová",J633,0)</f>
        <v>0</v>
      </c>
      <c r="BJ633" s="18" t="s">
        <v>83</v>
      </c>
      <c r="BK633" s="239">
        <f>ROUND(I633*H633,2)</f>
        <v>0</v>
      </c>
      <c r="BL633" s="18" t="s">
        <v>360</v>
      </c>
      <c r="BM633" s="238" t="s">
        <v>6133</v>
      </c>
    </row>
    <row r="634" s="2" customFormat="1">
      <c r="A634" s="39"/>
      <c r="B634" s="40"/>
      <c r="C634" s="41"/>
      <c r="D634" s="240" t="s">
        <v>349</v>
      </c>
      <c r="E634" s="41"/>
      <c r="F634" s="241" t="s">
        <v>6132</v>
      </c>
      <c r="G634" s="41"/>
      <c r="H634" s="41"/>
      <c r="I634" s="242"/>
      <c r="J634" s="41"/>
      <c r="K634" s="41"/>
      <c r="L634" s="45"/>
      <c r="M634" s="243"/>
      <c r="N634" s="244"/>
      <c r="O634" s="92"/>
      <c r="P634" s="92"/>
      <c r="Q634" s="92"/>
      <c r="R634" s="92"/>
      <c r="S634" s="92"/>
      <c r="T634" s="93"/>
      <c r="U634" s="39"/>
      <c r="V634" s="39"/>
      <c r="W634" s="39"/>
      <c r="X634" s="39"/>
      <c r="Y634" s="39"/>
      <c r="Z634" s="39"/>
      <c r="AA634" s="39"/>
      <c r="AB634" s="39"/>
      <c r="AC634" s="39"/>
      <c r="AD634" s="39"/>
      <c r="AE634" s="39"/>
      <c r="AT634" s="18" t="s">
        <v>349</v>
      </c>
      <c r="AU634" s="18" t="s">
        <v>85</v>
      </c>
    </row>
    <row r="635" s="13" customFormat="1">
      <c r="A635" s="13"/>
      <c r="B635" s="252"/>
      <c r="C635" s="253"/>
      <c r="D635" s="240" t="s">
        <v>446</v>
      </c>
      <c r="E635" s="254" t="s">
        <v>1</v>
      </c>
      <c r="F635" s="255" t="s">
        <v>4234</v>
      </c>
      <c r="G635" s="253"/>
      <c r="H635" s="256">
        <v>1</v>
      </c>
      <c r="I635" s="257"/>
      <c r="J635" s="253"/>
      <c r="K635" s="253"/>
      <c r="L635" s="258"/>
      <c r="M635" s="259"/>
      <c r="N635" s="260"/>
      <c r="O635" s="260"/>
      <c r="P635" s="260"/>
      <c r="Q635" s="260"/>
      <c r="R635" s="260"/>
      <c r="S635" s="260"/>
      <c r="T635" s="261"/>
      <c r="U635" s="13"/>
      <c r="V635" s="13"/>
      <c r="W635" s="13"/>
      <c r="X635" s="13"/>
      <c r="Y635" s="13"/>
      <c r="Z635" s="13"/>
      <c r="AA635" s="13"/>
      <c r="AB635" s="13"/>
      <c r="AC635" s="13"/>
      <c r="AD635" s="13"/>
      <c r="AE635" s="13"/>
      <c r="AT635" s="262" t="s">
        <v>446</v>
      </c>
      <c r="AU635" s="262" t="s">
        <v>85</v>
      </c>
      <c r="AV635" s="13" t="s">
        <v>85</v>
      </c>
      <c r="AW635" s="13" t="s">
        <v>32</v>
      </c>
      <c r="AX635" s="13" t="s">
        <v>83</v>
      </c>
      <c r="AY635" s="262" t="s">
        <v>342</v>
      </c>
    </row>
    <row r="636" s="2" customFormat="1" ht="16.5" customHeight="1">
      <c r="A636" s="39"/>
      <c r="B636" s="40"/>
      <c r="C636" s="227" t="s">
        <v>1010</v>
      </c>
      <c r="D636" s="227" t="s">
        <v>343</v>
      </c>
      <c r="E636" s="228" t="s">
        <v>6134</v>
      </c>
      <c r="F636" s="229" t="s">
        <v>6135</v>
      </c>
      <c r="G636" s="230" t="s">
        <v>442</v>
      </c>
      <c r="H636" s="231">
        <v>10</v>
      </c>
      <c r="I636" s="232"/>
      <c r="J636" s="233">
        <f>ROUND(I636*H636,2)</f>
        <v>0</v>
      </c>
      <c r="K636" s="229" t="s">
        <v>443</v>
      </c>
      <c r="L636" s="45"/>
      <c r="M636" s="234" t="s">
        <v>1</v>
      </c>
      <c r="N636" s="235" t="s">
        <v>41</v>
      </c>
      <c r="O636" s="92"/>
      <c r="P636" s="236">
        <f>O636*H636</f>
        <v>0</v>
      </c>
      <c r="Q636" s="236">
        <v>0.00282</v>
      </c>
      <c r="R636" s="236">
        <f>Q636*H636</f>
        <v>0.028199999999999999</v>
      </c>
      <c r="S636" s="236">
        <v>0</v>
      </c>
      <c r="T636" s="237">
        <f>S636*H636</f>
        <v>0</v>
      </c>
      <c r="U636" s="39"/>
      <c r="V636" s="39"/>
      <c r="W636" s="39"/>
      <c r="X636" s="39"/>
      <c r="Y636" s="39"/>
      <c r="Z636" s="39"/>
      <c r="AA636" s="39"/>
      <c r="AB636" s="39"/>
      <c r="AC636" s="39"/>
      <c r="AD636" s="39"/>
      <c r="AE636" s="39"/>
      <c r="AR636" s="238" t="s">
        <v>360</v>
      </c>
      <c r="AT636" s="238" t="s">
        <v>343</v>
      </c>
      <c r="AU636" s="238" t="s">
        <v>85</v>
      </c>
      <c r="AY636" s="18" t="s">
        <v>342</v>
      </c>
      <c r="BE636" s="239">
        <f>IF(N636="základní",J636,0)</f>
        <v>0</v>
      </c>
      <c r="BF636" s="239">
        <f>IF(N636="snížená",J636,0)</f>
        <v>0</v>
      </c>
      <c r="BG636" s="239">
        <f>IF(N636="zákl. přenesená",J636,0)</f>
        <v>0</v>
      </c>
      <c r="BH636" s="239">
        <f>IF(N636="sníž. přenesená",J636,0)</f>
        <v>0</v>
      </c>
      <c r="BI636" s="239">
        <f>IF(N636="nulová",J636,0)</f>
        <v>0</v>
      </c>
      <c r="BJ636" s="18" t="s">
        <v>83</v>
      </c>
      <c r="BK636" s="239">
        <f>ROUND(I636*H636,2)</f>
        <v>0</v>
      </c>
      <c r="BL636" s="18" t="s">
        <v>360</v>
      </c>
      <c r="BM636" s="238" t="s">
        <v>6136</v>
      </c>
    </row>
    <row r="637" s="2" customFormat="1">
      <c r="A637" s="39"/>
      <c r="B637" s="40"/>
      <c r="C637" s="41"/>
      <c r="D637" s="240" t="s">
        <v>349</v>
      </c>
      <c r="E637" s="41"/>
      <c r="F637" s="241" t="s">
        <v>6137</v>
      </c>
      <c r="G637" s="41"/>
      <c r="H637" s="41"/>
      <c r="I637" s="242"/>
      <c r="J637" s="41"/>
      <c r="K637" s="41"/>
      <c r="L637" s="45"/>
      <c r="M637" s="243"/>
      <c r="N637" s="244"/>
      <c r="O637" s="92"/>
      <c r="P637" s="92"/>
      <c r="Q637" s="92"/>
      <c r="R637" s="92"/>
      <c r="S637" s="92"/>
      <c r="T637" s="93"/>
      <c r="U637" s="39"/>
      <c r="V637" s="39"/>
      <c r="W637" s="39"/>
      <c r="X637" s="39"/>
      <c r="Y637" s="39"/>
      <c r="Z637" s="39"/>
      <c r="AA637" s="39"/>
      <c r="AB637" s="39"/>
      <c r="AC637" s="39"/>
      <c r="AD637" s="39"/>
      <c r="AE637" s="39"/>
      <c r="AT637" s="18" t="s">
        <v>349</v>
      </c>
      <c r="AU637" s="18" t="s">
        <v>85</v>
      </c>
    </row>
    <row r="638" s="13" customFormat="1">
      <c r="A638" s="13"/>
      <c r="B638" s="252"/>
      <c r="C638" s="253"/>
      <c r="D638" s="240" t="s">
        <v>446</v>
      </c>
      <c r="E638" s="254" t="s">
        <v>1</v>
      </c>
      <c r="F638" s="255" t="s">
        <v>6138</v>
      </c>
      <c r="G638" s="253"/>
      <c r="H638" s="256">
        <v>10</v>
      </c>
      <c r="I638" s="257"/>
      <c r="J638" s="253"/>
      <c r="K638" s="253"/>
      <c r="L638" s="258"/>
      <c r="M638" s="259"/>
      <c r="N638" s="260"/>
      <c r="O638" s="260"/>
      <c r="P638" s="260"/>
      <c r="Q638" s="260"/>
      <c r="R638" s="260"/>
      <c r="S638" s="260"/>
      <c r="T638" s="261"/>
      <c r="U638" s="13"/>
      <c r="V638" s="13"/>
      <c r="W638" s="13"/>
      <c r="X638" s="13"/>
      <c r="Y638" s="13"/>
      <c r="Z638" s="13"/>
      <c r="AA638" s="13"/>
      <c r="AB638" s="13"/>
      <c r="AC638" s="13"/>
      <c r="AD638" s="13"/>
      <c r="AE638" s="13"/>
      <c r="AT638" s="262" t="s">
        <v>446</v>
      </c>
      <c r="AU638" s="262" t="s">
        <v>85</v>
      </c>
      <c r="AV638" s="13" t="s">
        <v>85</v>
      </c>
      <c r="AW638" s="13" t="s">
        <v>32</v>
      </c>
      <c r="AX638" s="13" t="s">
        <v>83</v>
      </c>
      <c r="AY638" s="262" t="s">
        <v>342</v>
      </c>
    </row>
    <row r="639" s="2" customFormat="1" ht="16.5" customHeight="1">
      <c r="A639" s="39"/>
      <c r="B639" s="40"/>
      <c r="C639" s="295" t="s">
        <v>1284</v>
      </c>
      <c r="D639" s="295" t="s">
        <v>621</v>
      </c>
      <c r="E639" s="296" t="s">
        <v>6139</v>
      </c>
      <c r="F639" s="297" t="s">
        <v>6140</v>
      </c>
      <c r="G639" s="298" t="s">
        <v>442</v>
      </c>
      <c r="H639" s="299">
        <v>9</v>
      </c>
      <c r="I639" s="300"/>
      <c r="J639" s="301">
        <f>ROUND(I639*H639,2)</f>
        <v>0</v>
      </c>
      <c r="K639" s="297" t="s">
        <v>443</v>
      </c>
      <c r="L639" s="302"/>
      <c r="M639" s="303" t="s">
        <v>1</v>
      </c>
      <c r="N639" s="304" t="s">
        <v>41</v>
      </c>
      <c r="O639" s="92"/>
      <c r="P639" s="236">
        <f>O639*H639</f>
        <v>0</v>
      </c>
      <c r="Q639" s="236">
        <v>0.016</v>
      </c>
      <c r="R639" s="236">
        <f>Q639*H639</f>
        <v>0.14400000000000002</v>
      </c>
      <c r="S639" s="236">
        <v>0</v>
      </c>
      <c r="T639" s="237">
        <f>S639*H639</f>
        <v>0</v>
      </c>
      <c r="U639" s="39"/>
      <c r="V639" s="39"/>
      <c r="W639" s="39"/>
      <c r="X639" s="39"/>
      <c r="Y639" s="39"/>
      <c r="Z639" s="39"/>
      <c r="AA639" s="39"/>
      <c r="AB639" s="39"/>
      <c r="AC639" s="39"/>
      <c r="AD639" s="39"/>
      <c r="AE639" s="39"/>
      <c r="AR639" s="238" t="s">
        <v>376</v>
      </c>
      <c r="AT639" s="238" t="s">
        <v>621</v>
      </c>
      <c r="AU639" s="238" t="s">
        <v>85</v>
      </c>
      <c r="AY639" s="18" t="s">
        <v>342</v>
      </c>
      <c r="BE639" s="239">
        <f>IF(N639="základní",J639,0)</f>
        <v>0</v>
      </c>
      <c r="BF639" s="239">
        <f>IF(N639="snížená",J639,0)</f>
        <v>0</v>
      </c>
      <c r="BG639" s="239">
        <f>IF(N639="zákl. přenesená",J639,0)</f>
        <v>0</v>
      </c>
      <c r="BH639" s="239">
        <f>IF(N639="sníž. přenesená",J639,0)</f>
        <v>0</v>
      </c>
      <c r="BI639" s="239">
        <f>IF(N639="nulová",J639,0)</f>
        <v>0</v>
      </c>
      <c r="BJ639" s="18" t="s">
        <v>83</v>
      </c>
      <c r="BK639" s="239">
        <f>ROUND(I639*H639,2)</f>
        <v>0</v>
      </c>
      <c r="BL639" s="18" t="s">
        <v>360</v>
      </c>
      <c r="BM639" s="238" t="s">
        <v>6141</v>
      </c>
    </row>
    <row r="640" s="2" customFormat="1">
      <c r="A640" s="39"/>
      <c r="B640" s="40"/>
      <c r="C640" s="41"/>
      <c r="D640" s="240" t="s">
        <v>349</v>
      </c>
      <c r="E640" s="41"/>
      <c r="F640" s="241" t="s">
        <v>6140</v>
      </c>
      <c r="G640" s="41"/>
      <c r="H640" s="41"/>
      <c r="I640" s="242"/>
      <c r="J640" s="41"/>
      <c r="K640" s="41"/>
      <c r="L640" s="45"/>
      <c r="M640" s="243"/>
      <c r="N640" s="244"/>
      <c r="O640" s="92"/>
      <c r="P640" s="92"/>
      <c r="Q640" s="92"/>
      <c r="R640" s="92"/>
      <c r="S640" s="92"/>
      <c r="T640" s="93"/>
      <c r="U640" s="39"/>
      <c r="V640" s="39"/>
      <c r="W640" s="39"/>
      <c r="X640" s="39"/>
      <c r="Y640" s="39"/>
      <c r="Z640" s="39"/>
      <c r="AA640" s="39"/>
      <c r="AB640" s="39"/>
      <c r="AC640" s="39"/>
      <c r="AD640" s="39"/>
      <c r="AE640" s="39"/>
      <c r="AT640" s="18" t="s">
        <v>349</v>
      </c>
      <c r="AU640" s="18" t="s">
        <v>85</v>
      </c>
    </row>
    <row r="641" s="13" customFormat="1">
      <c r="A641" s="13"/>
      <c r="B641" s="252"/>
      <c r="C641" s="253"/>
      <c r="D641" s="240" t="s">
        <v>446</v>
      </c>
      <c r="E641" s="254" t="s">
        <v>1</v>
      </c>
      <c r="F641" s="255" t="s">
        <v>6142</v>
      </c>
      <c r="G641" s="253"/>
      <c r="H641" s="256">
        <v>9</v>
      </c>
      <c r="I641" s="257"/>
      <c r="J641" s="253"/>
      <c r="K641" s="253"/>
      <c r="L641" s="258"/>
      <c r="M641" s="259"/>
      <c r="N641" s="260"/>
      <c r="O641" s="260"/>
      <c r="P641" s="260"/>
      <c r="Q641" s="260"/>
      <c r="R641" s="260"/>
      <c r="S641" s="260"/>
      <c r="T641" s="261"/>
      <c r="U641" s="13"/>
      <c r="V641" s="13"/>
      <c r="W641" s="13"/>
      <c r="X641" s="13"/>
      <c r="Y641" s="13"/>
      <c r="Z641" s="13"/>
      <c r="AA641" s="13"/>
      <c r="AB641" s="13"/>
      <c r="AC641" s="13"/>
      <c r="AD641" s="13"/>
      <c r="AE641" s="13"/>
      <c r="AT641" s="262" t="s">
        <v>446</v>
      </c>
      <c r="AU641" s="262" t="s">
        <v>85</v>
      </c>
      <c r="AV641" s="13" t="s">
        <v>85</v>
      </c>
      <c r="AW641" s="13" t="s">
        <v>32</v>
      </c>
      <c r="AX641" s="13" t="s">
        <v>83</v>
      </c>
      <c r="AY641" s="262" t="s">
        <v>342</v>
      </c>
    </row>
    <row r="642" s="2" customFormat="1" ht="16.5" customHeight="1">
      <c r="A642" s="39"/>
      <c r="B642" s="40"/>
      <c r="C642" s="295" t="s">
        <v>1290</v>
      </c>
      <c r="D642" s="295" t="s">
        <v>621</v>
      </c>
      <c r="E642" s="296" t="s">
        <v>6143</v>
      </c>
      <c r="F642" s="297" t="s">
        <v>6144</v>
      </c>
      <c r="G642" s="298" t="s">
        <v>442</v>
      </c>
      <c r="H642" s="299">
        <v>1</v>
      </c>
      <c r="I642" s="300"/>
      <c r="J642" s="301">
        <f>ROUND(I642*H642,2)</f>
        <v>0</v>
      </c>
      <c r="K642" s="297" t="s">
        <v>1</v>
      </c>
      <c r="L642" s="302"/>
      <c r="M642" s="303" t="s">
        <v>1</v>
      </c>
      <c r="N642" s="304" t="s">
        <v>41</v>
      </c>
      <c r="O642" s="92"/>
      <c r="P642" s="236">
        <f>O642*H642</f>
        <v>0</v>
      </c>
      <c r="Q642" s="236">
        <v>0.012800000000000001</v>
      </c>
      <c r="R642" s="236">
        <f>Q642*H642</f>
        <v>0.012800000000000001</v>
      </c>
      <c r="S642" s="236">
        <v>0</v>
      </c>
      <c r="T642" s="237">
        <f>S642*H642</f>
        <v>0</v>
      </c>
      <c r="U642" s="39"/>
      <c r="V642" s="39"/>
      <c r="W642" s="39"/>
      <c r="X642" s="39"/>
      <c r="Y642" s="39"/>
      <c r="Z642" s="39"/>
      <c r="AA642" s="39"/>
      <c r="AB642" s="39"/>
      <c r="AC642" s="39"/>
      <c r="AD642" s="39"/>
      <c r="AE642" s="39"/>
      <c r="AR642" s="238" t="s">
        <v>376</v>
      </c>
      <c r="AT642" s="238" t="s">
        <v>621</v>
      </c>
      <c r="AU642" s="238" t="s">
        <v>85</v>
      </c>
      <c r="AY642" s="18" t="s">
        <v>342</v>
      </c>
      <c r="BE642" s="239">
        <f>IF(N642="základní",J642,0)</f>
        <v>0</v>
      </c>
      <c r="BF642" s="239">
        <f>IF(N642="snížená",J642,0)</f>
        <v>0</v>
      </c>
      <c r="BG642" s="239">
        <f>IF(N642="zákl. přenesená",J642,0)</f>
        <v>0</v>
      </c>
      <c r="BH642" s="239">
        <f>IF(N642="sníž. přenesená",J642,0)</f>
        <v>0</v>
      </c>
      <c r="BI642" s="239">
        <f>IF(N642="nulová",J642,0)</f>
        <v>0</v>
      </c>
      <c r="BJ642" s="18" t="s">
        <v>83</v>
      </c>
      <c r="BK642" s="239">
        <f>ROUND(I642*H642,2)</f>
        <v>0</v>
      </c>
      <c r="BL642" s="18" t="s">
        <v>360</v>
      </c>
      <c r="BM642" s="238" t="s">
        <v>6145</v>
      </c>
    </row>
    <row r="643" s="2" customFormat="1">
      <c r="A643" s="39"/>
      <c r="B643" s="40"/>
      <c r="C643" s="41"/>
      <c r="D643" s="240" t="s">
        <v>349</v>
      </c>
      <c r="E643" s="41"/>
      <c r="F643" s="241" t="s">
        <v>6144</v>
      </c>
      <c r="G643" s="41"/>
      <c r="H643" s="41"/>
      <c r="I643" s="242"/>
      <c r="J643" s="41"/>
      <c r="K643" s="41"/>
      <c r="L643" s="45"/>
      <c r="M643" s="243"/>
      <c r="N643" s="244"/>
      <c r="O643" s="92"/>
      <c r="P643" s="92"/>
      <c r="Q643" s="92"/>
      <c r="R643" s="92"/>
      <c r="S643" s="92"/>
      <c r="T643" s="93"/>
      <c r="U643" s="39"/>
      <c r="V643" s="39"/>
      <c r="W643" s="39"/>
      <c r="X643" s="39"/>
      <c r="Y643" s="39"/>
      <c r="Z643" s="39"/>
      <c r="AA643" s="39"/>
      <c r="AB643" s="39"/>
      <c r="AC643" s="39"/>
      <c r="AD643" s="39"/>
      <c r="AE643" s="39"/>
      <c r="AT643" s="18" t="s">
        <v>349</v>
      </c>
      <c r="AU643" s="18" t="s">
        <v>85</v>
      </c>
    </row>
    <row r="644" s="13" customFormat="1">
      <c r="A644" s="13"/>
      <c r="B644" s="252"/>
      <c r="C644" s="253"/>
      <c r="D644" s="240" t="s">
        <v>446</v>
      </c>
      <c r="E644" s="254" t="s">
        <v>1</v>
      </c>
      <c r="F644" s="255" t="s">
        <v>4234</v>
      </c>
      <c r="G644" s="253"/>
      <c r="H644" s="256">
        <v>1</v>
      </c>
      <c r="I644" s="257"/>
      <c r="J644" s="253"/>
      <c r="K644" s="253"/>
      <c r="L644" s="258"/>
      <c r="M644" s="259"/>
      <c r="N644" s="260"/>
      <c r="O644" s="260"/>
      <c r="P644" s="260"/>
      <c r="Q644" s="260"/>
      <c r="R644" s="260"/>
      <c r="S644" s="260"/>
      <c r="T644" s="261"/>
      <c r="U644" s="13"/>
      <c r="V644" s="13"/>
      <c r="W644" s="13"/>
      <c r="X644" s="13"/>
      <c r="Y644" s="13"/>
      <c r="Z644" s="13"/>
      <c r="AA644" s="13"/>
      <c r="AB644" s="13"/>
      <c r="AC644" s="13"/>
      <c r="AD644" s="13"/>
      <c r="AE644" s="13"/>
      <c r="AT644" s="262" t="s">
        <v>446</v>
      </c>
      <c r="AU644" s="262" t="s">
        <v>85</v>
      </c>
      <c r="AV644" s="13" t="s">
        <v>85</v>
      </c>
      <c r="AW644" s="13" t="s">
        <v>32</v>
      </c>
      <c r="AX644" s="13" t="s">
        <v>83</v>
      </c>
      <c r="AY644" s="262" t="s">
        <v>342</v>
      </c>
    </row>
    <row r="645" s="2" customFormat="1" ht="16.5" customHeight="1">
      <c r="A645" s="39"/>
      <c r="B645" s="40"/>
      <c r="C645" s="227" t="s">
        <v>1292</v>
      </c>
      <c r="D645" s="227" t="s">
        <v>343</v>
      </c>
      <c r="E645" s="228" t="s">
        <v>6146</v>
      </c>
      <c r="F645" s="229" t="s">
        <v>6147</v>
      </c>
      <c r="G645" s="230" t="s">
        <v>442</v>
      </c>
      <c r="H645" s="231">
        <v>4</v>
      </c>
      <c r="I645" s="232"/>
      <c r="J645" s="233">
        <f>ROUND(I645*H645,2)</f>
        <v>0</v>
      </c>
      <c r="K645" s="229" t="s">
        <v>443</v>
      </c>
      <c r="L645" s="45"/>
      <c r="M645" s="234" t="s">
        <v>1</v>
      </c>
      <c r="N645" s="235" t="s">
        <v>41</v>
      </c>
      <c r="O645" s="92"/>
      <c r="P645" s="236">
        <f>O645*H645</f>
        <v>0</v>
      </c>
      <c r="Q645" s="236">
        <v>0</v>
      </c>
      <c r="R645" s="236">
        <f>Q645*H645</f>
        <v>0</v>
      </c>
      <c r="S645" s="236">
        <v>0</v>
      </c>
      <c r="T645" s="237">
        <f>S645*H645</f>
        <v>0</v>
      </c>
      <c r="U645" s="39"/>
      <c r="V645" s="39"/>
      <c r="W645" s="39"/>
      <c r="X645" s="39"/>
      <c r="Y645" s="39"/>
      <c r="Z645" s="39"/>
      <c r="AA645" s="39"/>
      <c r="AB645" s="39"/>
      <c r="AC645" s="39"/>
      <c r="AD645" s="39"/>
      <c r="AE645" s="39"/>
      <c r="AR645" s="238" t="s">
        <v>360</v>
      </c>
      <c r="AT645" s="238" t="s">
        <v>343</v>
      </c>
      <c r="AU645" s="238" t="s">
        <v>85</v>
      </c>
      <c r="AY645" s="18" t="s">
        <v>342</v>
      </c>
      <c r="BE645" s="239">
        <f>IF(N645="základní",J645,0)</f>
        <v>0</v>
      </c>
      <c r="BF645" s="239">
        <f>IF(N645="snížená",J645,0)</f>
        <v>0</v>
      </c>
      <c r="BG645" s="239">
        <f>IF(N645="zákl. přenesená",J645,0)</f>
        <v>0</v>
      </c>
      <c r="BH645" s="239">
        <f>IF(N645="sníž. přenesená",J645,0)</f>
        <v>0</v>
      </c>
      <c r="BI645" s="239">
        <f>IF(N645="nulová",J645,0)</f>
        <v>0</v>
      </c>
      <c r="BJ645" s="18" t="s">
        <v>83</v>
      </c>
      <c r="BK645" s="239">
        <f>ROUND(I645*H645,2)</f>
        <v>0</v>
      </c>
      <c r="BL645" s="18" t="s">
        <v>360</v>
      </c>
      <c r="BM645" s="238" t="s">
        <v>6148</v>
      </c>
    </row>
    <row r="646" s="2" customFormat="1">
      <c r="A646" s="39"/>
      <c r="B646" s="40"/>
      <c r="C646" s="41"/>
      <c r="D646" s="240" t="s">
        <v>349</v>
      </c>
      <c r="E646" s="41"/>
      <c r="F646" s="241" t="s">
        <v>6149</v>
      </c>
      <c r="G646" s="41"/>
      <c r="H646" s="41"/>
      <c r="I646" s="242"/>
      <c r="J646" s="41"/>
      <c r="K646" s="41"/>
      <c r="L646" s="45"/>
      <c r="M646" s="243"/>
      <c r="N646" s="244"/>
      <c r="O646" s="92"/>
      <c r="P646" s="92"/>
      <c r="Q646" s="92"/>
      <c r="R646" s="92"/>
      <c r="S646" s="92"/>
      <c r="T646" s="93"/>
      <c r="U646" s="39"/>
      <c r="V646" s="39"/>
      <c r="W646" s="39"/>
      <c r="X646" s="39"/>
      <c r="Y646" s="39"/>
      <c r="Z646" s="39"/>
      <c r="AA646" s="39"/>
      <c r="AB646" s="39"/>
      <c r="AC646" s="39"/>
      <c r="AD646" s="39"/>
      <c r="AE646" s="39"/>
      <c r="AT646" s="18" t="s">
        <v>349</v>
      </c>
      <c r="AU646" s="18" t="s">
        <v>85</v>
      </c>
    </row>
    <row r="647" s="13" customFormat="1">
      <c r="A647" s="13"/>
      <c r="B647" s="252"/>
      <c r="C647" s="253"/>
      <c r="D647" s="240" t="s">
        <v>446</v>
      </c>
      <c r="E647" s="254" t="s">
        <v>1</v>
      </c>
      <c r="F647" s="255" t="s">
        <v>2947</v>
      </c>
      <c r="G647" s="253"/>
      <c r="H647" s="256">
        <v>4</v>
      </c>
      <c r="I647" s="257"/>
      <c r="J647" s="253"/>
      <c r="K647" s="253"/>
      <c r="L647" s="258"/>
      <c r="M647" s="259"/>
      <c r="N647" s="260"/>
      <c r="O647" s="260"/>
      <c r="P647" s="260"/>
      <c r="Q647" s="260"/>
      <c r="R647" s="260"/>
      <c r="S647" s="260"/>
      <c r="T647" s="261"/>
      <c r="U647" s="13"/>
      <c r="V647" s="13"/>
      <c r="W647" s="13"/>
      <c r="X647" s="13"/>
      <c r="Y647" s="13"/>
      <c r="Z647" s="13"/>
      <c r="AA647" s="13"/>
      <c r="AB647" s="13"/>
      <c r="AC647" s="13"/>
      <c r="AD647" s="13"/>
      <c r="AE647" s="13"/>
      <c r="AT647" s="262" t="s">
        <v>446</v>
      </c>
      <c r="AU647" s="262" t="s">
        <v>85</v>
      </c>
      <c r="AV647" s="13" t="s">
        <v>85</v>
      </c>
      <c r="AW647" s="13" t="s">
        <v>32</v>
      </c>
      <c r="AX647" s="13" t="s">
        <v>83</v>
      </c>
      <c r="AY647" s="262" t="s">
        <v>342</v>
      </c>
    </row>
    <row r="648" s="2" customFormat="1" ht="21.75" customHeight="1">
      <c r="A648" s="39"/>
      <c r="B648" s="40"/>
      <c r="C648" s="295" t="s">
        <v>1294</v>
      </c>
      <c r="D648" s="295" t="s">
        <v>621</v>
      </c>
      <c r="E648" s="296" t="s">
        <v>6150</v>
      </c>
      <c r="F648" s="297" t="s">
        <v>6151</v>
      </c>
      <c r="G648" s="298" t="s">
        <v>442</v>
      </c>
      <c r="H648" s="299">
        <v>4</v>
      </c>
      <c r="I648" s="300"/>
      <c r="J648" s="301">
        <f>ROUND(I648*H648,2)</f>
        <v>0</v>
      </c>
      <c r="K648" s="297" t="s">
        <v>443</v>
      </c>
      <c r="L648" s="302"/>
      <c r="M648" s="303" t="s">
        <v>1</v>
      </c>
      <c r="N648" s="304" t="s">
        <v>41</v>
      </c>
      <c r="O648" s="92"/>
      <c r="P648" s="236">
        <f>O648*H648</f>
        <v>0</v>
      </c>
      <c r="Q648" s="236">
        <v>0.0212</v>
      </c>
      <c r="R648" s="236">
        <f>Q648*H648</f>
        <v>0.0848</v>
      </c>
      <c r="S648" s="236">
        <v>0</v>
      </c>
      <c r="T648" s="237">
        <f>S648*H648</f>
        <v>0</v>
      </c>
      <c r="U648" s="39"/>
      <c r="V648" s="39"/>
      <c r="W648" s="39"/>
      <c r="X648" s="39"/>
      <c r="Y648" s="39"/>
      <c r="Z648" s="39"/>
      <c r="AA648" s="39"/>
      <c r="AB648" s="39"/>
      <c r="AC648" s="39"/>
      <c r="AD648" s="39"/>
      <c r="AE648" s="39"/>
      <c r="AR648" s="238" t="s">
        <v>376</v>
      </c>
      <c r="AT648" s="238" t="s">
        <v>621</v>
      </c>
      <c r="AU648" s="238" t="s">
        <v>85</v>
      </c>
      <c r="AY648" s="18" t="s">
        <v>342</v>
      </c>
      <c r="BE648" s="239">
        <f>IF(N648="základní",J648,0)</f>
        <v>0</v>
      </c>
      <c r="BF648" s="239">
        <f>IF(N648="snížená",J648,0)</f>
        <v>0</v>
      </c>
      <c r="BG648" s="239">
        <f>IF(N648="zákl. přenesená",J648,0)</f>
        <v>0</v>
      </c>
      <c r="BH648" s="239">
        <f>IF(N648="sníž. přenesená",J648,0)</f>
        <v>0</v>
      </c>
      <c r="BI648" s="239">
        <f>IF(N648="nulová",J648,0)</f>
        <v>0</v>
      </c>
      <c r="BJ648" s="18" t="s">
        <v>83</v>
      </c>
      <c r="BK648" s="239">
        <f>ROUND(I648*H648,2)</f>
        <v>0</v>
      </c>
      <c r="BL648" s="18" t="s">
        <v>360</v>
      </c>
      <c r="BM648" s="238" t="s">
        <v>6152</v>
      </c>
    </row>
    <row r="649" s="2" customFormat="1">
      <c r="A649" s="39"/>
      <c r="B649" s="40"/>
      <c r="C649" s="41"/>
      <c r="D649" s="240" t="s">
        <v>349</v>
      </c>
      <c r="E649" s="41"/>
      <c r="F649" s="241" t="s">
        <v>6151</v>
      </c>
      <c r="G649" s="41"/>
      <c r="H649" s="41"/>
      <c r="I649" s="242"/>
      <c r="J649" s="41"/>
      <c r="K649" s="41"/>
      <c r="L649" s="45"/>
      <c r="M649" s="243"/>
      <c r="N649" s="244"/>
      <c r="O649" s="92"/>
      <c r="P649" s="92"/>
      <c r="Q649" s="92"/>
      <c r="R649" s="92"/>
      <c r="S649" s="92"/>
      <c r="T649" s="93"/>
      <c r="U649" s="39"/>
      <c r="V649" s="39"/>
      <c r="W649" s="39"/>
      <c r="X649" s="39"/>
      <c r="Y649" s="39"/>
      <c r="Z649" s="39"/>
      <c r="AA649" s="39"/>
      <c r="AB649" s="39"/>
      <c r="AC649" s="39"/>
      <c r="AD649" s="39"/>
      <c r="AE649" s="39"/>
      <c r="AT649" s="18" t="s">
        <v>349</v>
      </c>
      <c r="AU649" s="18" t="s">
        <v>85</v>
      </c>
    </row>
    <row r="650" s="13" customFormat="1">
      <c r="A650" s="13"/>
      <c r="B650" s="252"/>
      <c r="C650" s="253"/>
      <c r="D650" s="240" t="s">
        <v>446</v>
      </c>
      <c r="E650" s="254" t="s">
        <v>1</v>
      </c>
      <c r="F650" s="255" t="s">
        <v>6153</v>
      </c>
      <c r="G650" s="253"/>
      <c r="H650" s="256">
        <v>4</v>
      </c>
      <c r="I650" s="257"/>
      <c r="J650" s="253"/>
      <c r="K650" s="253"/>
      <c r="L650" s="258"/>
      <c r="M650" s="259"/>
      <c r="N650" s="260"/>
      <c r="O650" s="260"/>
      <c r="P650" s="260"/>
      <c r="Q650" s="260"/>
      <c r="R650" s="260"/>
      <c r="S650" s="260"/>
      <c r="T650" s="261"/>
      <c r="U650" s="13"/>
      <c r="V650" s="13"/>
      <c r="W650" s="13"/>
      <c r="X650" s="13"/>
      <c r="Y650" s="13"/>
      <c r="Z650" s="13"/>
      <c r="AA650" s="13"/>
      <c r="AB650" s="13"/>
      <c r="AC650" s="13"/>
      <c r="AD650" s="13"/>
      <c r="AE650" s="13"/>
      <c r="AT650" s="262" t="s">
        <v>446</v>
      </c>
      <c r="AU650" s="262" t="s">
        <v>85</v>
      </c>
      <c r="AV650" s="13" t="s">
        <v>85</v>
      </c>
      <c r="AW650" s="13" t="s">
        <v>32</v>
      </c>
      <c r="AX650" s="13" t="s">
        <v>83</v>
      </c>
      <c r="AY650" s="262" t="s">
        <v>342</v>
      </c>
    </row>
    <row r="651" s="2" customFormat="1" ht="16.5" customHeight="1">
      <c r="A651" s="39"/>
      <c r="B651" s="40"/>
      <c r="C651" s="227" t="s">
        <v>1296</v>
      </c>
      <c r="D651" s="227" t="s">
        <v>343</v>
      </c>
      <c r="E651" s="228" t="s">
        <v>6154</v>
      </c>
      <c r="F651" s="229" t="s">
        <v>6155</v>
      </c>
      <c r="G651" s="230" t="s">
        <v>442</v>
      </c>
      <c r="H651" s="231">
        <v>4</v>
      </c>
      <c r="I651" s="232"/>
      <c r="J651" s="233">
        <f>ROUND(I651*H651,2)</f>
        <v>0</v>
      </c>
      <c r="K651" s="229" t="s">
        <v>443</v>
      </c>
      <c r="L651" s="45"/>
      <c r="M651" s="234" t="s">
        <v>1</v>
      </c>
      <c r="N651" s="235" t="s">
        <v>41</v>
      </c>
      <c r="O651" s="92"/>
      <c r="P651" s="236">
        <f>O651*H651</f>
        <v>0</v>
      </c>
      <c r="Q651" s="236">
        <v>0.0036600000000000001</v>
      </c>
      <c r="R651" s="236">
        <f>Q651*H651</f>
        <v>0.01464</v>
      </c>
      <c r="S651" s="236">
        <v>0</v>
      </c>
      <c r="T651" s="237">
        <f>S651*H651</f>
        <v>0</v>
      </c>
      <c r="U651" s="39"/>
      <c r="V651" s="39"/>
      <c r="W651" s="39"/>
      <c r="X651" s="39"/>
      <c r="Y651" s="39"/>
      <c r="Z651" s="39"/>
      <c r="AA651" s="39"/>
      <c r="AB651" s="39"/>
      <c r="AC651" s="39"/>
      <c r="AD651" s="39"/>
      <c r="AE651" s="39"/>
      <c r="AR651" s="238" t="s">
        <v>360</v>
      </c>
      <c r="AT651" s="238" t="s">
        <v>343</v>
      </c>
      <c r="AU651" s="238" t="s">
        <v>85</v>
      </c>
      <c r="AY651" s="18" t="s">
        <v>342</v>
      </c>
      <c r="BE651" s="239">
        <f>IF(N651="základní",J651,0)</f>
        <v>0</v>
      </c>
      <c r="BF651" s="239">
        <f>IF(N651="snížená",J651,0)</f>
        <v>0</v>
      </c>
      <c r="BG651" s="239">
        <f>IF(N651="zákl. přenesená",J651,0)</f>
        <v>0</v>
      </c>
      <c r="BH651" s="239">
        <f>IF(N651="sníž. přenesená",J651,0)</f>
        <v>0</v>
      </c>
      <c r="BI651" s="239">
        <f>IF(N651="nulová",J651,0)</f>
        <v>0</v>
      </c>
      <c r="BJ651" s="18" t="s">
        <v>83</v>
      </c>
      <c r="BK651" s="239">
        <f>ROUND(I651*H651,2)</f>
        <v>0</v>
      </c>
      <c r="BL651" s="18" t="s">
        <v>360</v>
      </c>
      <c r="BM651" s="238" t="s">
        <v>6156</v>
      </c>
    </row>
    <row r="652" s="2" customFormat="1">
      <c r="A652" s="39"/>
      <c r="B652" s="40"/>
      <c r="C652" s="41"/>
      <c r="D652" s="240" t="s">
        <v>349</v>
      </c>
      <c r="E652" s="41"/>
      <c r="F652" s="241" t="s">
        <v>6157</v>
      </c>
      <c r="G652" s="41"/>
      <c r="H652" s="41"/>
      <c r="I652" s="242"/>
      <c r="J652" s="41"/>
      <c r="K652" s="41"/>
      <c r="L652" s="45"/>
      <c r="M652" s="243"/>
      <c r="N652" s="244"/>
      <c r="O652" s="92"/>
      <c r="P652" s="92"/>
      <c r="Q652" s="92"/>
      <c r="R652" s="92"/>
      <c r="S652" s="92"/>
      <c r="T652" s="93"/>
      <c r="U652" s="39"/>
      <c r="V652" s="39"/>
      <c r="W652" s="39"/>
      <c r="X652" s="39"/>
      <c r="Y652" s="39"/>
      <c r="Z652" s="39"/>
      <c r="AA652" s="39"/>
      <c r="AB652" s="39"/>
      <c r="AC652" s="39"/>
      <c r="AD652" s="39"/>
      <c r="AE652" s="39"/>
      <c r="AT652" s="18" t="s">
        <v>349</v>
      </c>
      <c r="AU652" s="18" t="s">
        <v>85</v>
      </c>
    </row>
    <row r="653" s="13" customFormat="1">
      <c r="A653" s="13"/>
      <c r="B653" s="252"/>
      <c r="C653" s="253"/>
      <c r="D653" s="240" t="s">
        <v>446</v>
      </c>
      <c r="E653" s="254" t="s">
        <v>1</v>
      </c>
      <c r="F653" s="255" t="s">
        <v>3886</v>
      </c>
      <c r="G653" s="253"/>
      <c r="H653" s="256">
        <v>4</v>
      </c>
      <c r="I653" s="257"/>
      <c r="J653" s="253"/>
      <c r="K653" s="253"/>
      <c r="L653" s="258"/>
      <c r="M653" s="259"/>
      <c r="N653" s="260"/>
      <c r="O653" s="260"/>
      <c r="P653" s="260"/>
      <c r="Q653" s="260"/>
      <c r="R653" s="260"/>
      <c r="S653" s="260"/>
      <c r="T653" s="261"/>
      <c r="U653" s="13"/>
      <c r="V653" s="13"/>
      <c r="W653" s="13"/>
      <c r="X653" s="13"/>
      <c r="Y653" s="13"/>
      <c r="Z653" s="13"/>
      <c r="AA653" s="13"/>
      <c r="AB653" s="13"/>
      <c r="AC653" s="13"/>
      <c r="AD653" s="13"/>
      <c r="AE653" s="13"/>
      <c r="AT653" s="262" t="s">
        <v>446</v>
      </c>
      <c r="AU653" s="262" t="s">
        <v>85</v>
      </c>
      <c r="AV653" s="13" t="s">
        <v>85</v>
      </c>
      <c r="AW653" s="13" t="s">
        <v>32</v>
      </c>
      <c r="AX653" s="13" t="s">
        <v>83</v>
      </c>
      <c r="AY653" s="262" t="s">
        <v>342</v>
      </c>
    </row>
    <row r="654" s="2" customFormat="1" ht="16.5" customHeight="1">
      <c r="A654" s="39"/>
      <c r="B654" s="40"/>
      <c r="C654" s="295" t="s">
        <v>2615</v>
      </c>
      <c r="D654" s="295" t="s">
        <v>621</v>
      </c>
      <c r="E654" s="296" t="s">
        <v>6158</v>
      </c>
      <c r="F654" s="297" t="s">
        <v>6159</v>
      </c>
      <c r="G654" s="298" t="s">
        <v>442</v>
      </c>
      <c r="H654" s="299">
        <v>1</v>
      </c>
      <c r="I654" s="300"/>
      <c r="J654" s="301">
        <f>ROUND(I654*H654,2)</f>
        <v>0</v>
      </c>
      <c r="K654" s="297" t="s">
        <v>1</v>
      </c>
      <c r="L654" s="302"/>
      <c r="M654" s="303" t="s">
        <v>1</v>
      </c>
      <c r="N654" s="304" t="s">
        <v>41</v>
      </c>
      <c r="O654" s="92"/>
      <c r="P654" s="236">
        <f>O654*H654</f>
        <v>0</v>
      </c>
      <c r="Q654" s="236">
        <v>0.029000000000000001</v>
      </c>
      <c r="R654" s="236">
        <f>Q654*H654</f>
        <v>0.029000000000000001</v>
      </c>
      <c r="S654" s="236">
        <v>0</v>
      </c>
      <c r="T654" s="237">
        <f>S654*H654</f>
        <v>0</v>
      </c>
      <c r="U654" s="39"/>
      <c r="V654" s="39"/>
      <c r="W654" s="39"/>
      <c r="X654" s="39"/>
      <c r="Y654" s="39"/>
      <c r="Z654" s="39"/>
      <c r="AA654" s="39"/>
      <c r="AB654" s="39"/>
      <c r="AC654" s="39"/>
      <c r="AD654" s="39"/>
      <c r="AE654" s="39"/>
      <c r="AR654" s="238" t="s">
        <v>376</v>
      </c>
      <c r="AT654" s="238" t="s">
        <v>621</v>
      </c>
      <c r="AU654" s="238" t="s">
        <v>85</v>
      </c>
      <c r="AY654" s="18" t="s">
        <v>342</v>
      </c>
      <c r="BE654" s="239">
        <f>IF(N654="základní",J654,0)</f>
        <v>0</v>
      </c>
      <c r="BF654" s="239">
        <f>IF(N654="snížená",J654,0)</f>
        <v>0</v>
      </c>
      <c r="BG654" s="239">
        <f>IF(N654="zákl. přenesená",J654,0)</f>
        <v>0</v>
      </c>
      <c r="BH654" s="239">
        <f>IF(N654="sníž. přenesená",J654,0)</f>
        <v>0</v>
      </c>
      <c r="BI654" s="239">
        <f>IF(N654="nulová",J654,0)</f>
        <v>0</v>
      </c>
      <c r="BJ654" s="18" t="s">
        <v>83</v>
      </c>
      <c r="BK654" s="239">
        <f>ROUND(I654*H654,2)</f>
        <v>0</v>
      </c>
      <c r="BL654" s="18" t="s">
        <v>360</v>
      </c>
      <c r="BM654" s="238" t="s">
        <v>6160</v>
      </c>
    </row>
    <row r="655" s="2" customFormat="1">
      <c r="A655" s="39"/>
      <c r="B655" s="40"/>
      <c r="C655" s="41"/>
      <c r="D655" s="240" t="s">
        <v>349</v>
      </c>
      <c r="E655" s="41"/>
      <c r="F655" s="241" t="s">
        <v>6159</v>
      </c>
      <c r="G655" s="41"/>
      <c r="H655" s="41"/>
      <c r="I655" s="242"/>
      <c r="J655" s="41"/>
      <c r="K655" s="41"/>
      <c r="L655" s="45"/>
      <c r="M655" s="243"/>
      <c r="N655" s="244"/>
      <c r="O655" s="92"/>
      <c r="P655" s="92"/>
      <c r="Q655" s="92"/>
      <c r="R655" s="92"/>
      <c r="S655" s="92"/>
      <c r="T655" s="93"/>
      <c r="U655" s="39"/>
      <c r="V655" s="39"/>
      <c r="W655" s="39"/>
      <c r="X655" s="39"/>
      <c r="Y655" s="39"/>
      <c r="Z655" s="39"/>
      <c r="AA655" s="39"/>
      <c r="AB655" s="39"/>
      <c r="AC655" s="39"/>
      <c r="AD655" s="39"/>
      <c r="AE655" s="39"/>
      <c r="AT655" s="18" t="s">
        <v>349</v>
      </c>
      <c r="AU655" s="18" t="s">
        <v>85</v>
      </c>
    </row>
    <row r="656" s="13" customFormat="1">
      <c r="A656" s="13"/>
      <c r="B656" s="252"/>
      <c r="C656" s="253"/>
      <c r="D656" s="240" t="s">
        <v>446</v>
      </c>
      <c r="E656" s="254" t="s">
        <v>1</v>
      </c>
      <c r="F656" s="255" t="s">
        <v>4234</v>
      </c>
      <c r="G656" s="253"/>
      <c r="H656" s="256">
        <v>1</v>
      </c>
      <c r="I656" s="257"/>
      <c r="J656" s="253"/>
      <c r="K656" s="253"/>
      <c r="L656" s="258"/>
      <c r="M656" s="259"/>
      <c r="N656" s="260"/>
      <c r="O656" s="260"/>
      <c r="P656" s="260"/>
      <c r="Q656" s="260"/>
      <c r="R656" s="260"/>
      <c r="S656" s="260"/>
      <c r="T656" s="261"/>
      <c r="U656" s="13"/>
      <c r="V656" s="13"/>
      <c r="W656" s="13"/>
      <c r="X656" s="13"/>
      <c r="Y656" s="13"/>
      <c r="Z656" s="13"/>
      <c r="AA656" s="13"/>
      <c r="AB656" s="13"/>
      <c r="AC656" s="13"/>
      <c r="AD656" s="13"/>
      <c r="AE656" s="13"/>
      <c r="AT656" s="262" t="s">
        <v>446</v>
      </c>
      <c r="AU656" s="262" t="s">
        <v>85</v>
      </c>
      <c r="AV656" s="13" t="s">
        <v>85</v>
      </c>
      <c r="AW656" s="13" t="s">
        <v>32</v>
      </c>
      <c r="AX656" s="13" t="s">
        <v>83</v>
      </c>
      <c r="AY656" s="262" t="s">
        <v>342</v>
      </c>
    </row>
    <row r="657" s="2" customFormat="1" ht="16.5" customHeight="1">
      <c r="A657" s="39"/>
      <c r="B657" s="40"/>
      <c r="C657" s="295" t="s">
        <v>2619</v>
      </c>
      <c r="D657" s="295" t="s">
        <v>621</v>
      </c>
      <c r="E657" s="296" t="s">
        <v>6161</v>
      </c>
      <c r="F657" s="297" t="s">
        <v>6162</v>
      </c>
      <c r="G657" s="298" t="s">
        <v>442</v>
      </c>
      <c r="H657" s="299">
        <v>3</v>
      </c>
      <c r="I657" s="300"/>
      <c r="J657" s="301">
        <f>ROUND(I657*H657,2)</f>
        <v>0</v>
      </c>
      <c r="K657" s="297" t="s">
        <v>1</v>
      </c>
      <c r="L657" s="302"/>
      <c r="M657" s="303" t="s">
        <v>1</v>
      </c>
      <c r="N657" s="304" t="s">
        <v>41</v>
      </c>
      <c r="O657" s="92"/>
      <c r="P657" s="236">
        <f>O657*H657</f>
        <v>0</v>
      </c>
      <c r="Q657" s="236">
        <v>0.029499999999999998</v>
      </c>
      <c r="R657" s="236">
        <f>Q657*H657</f>
        <v>0.088499999999999995</v>
      </c>
      <c r="S657" s="236">
        <v>0</v>
      </c>
      <c r="T657" s="237">
        <f>S657*H657</f>
        <v>0</v>
      </c>
      <c r="U657" s="39"/>
      <c r="V657" s="39"/>
      <c r="W657" s="39"/>
      <c r="X657" s="39"/>
      <c r="Y657" s="39"/>
      <c r="Z657" s="39"/>
      <c r="AA657" s="39"/>
      <c r="AB657" s="39"/>
      <c r="AC657" s="39"/>
      <c r="AD657" s="39"/>
      <c r="AE657" s="39"/>
      <c r="AR657" s="238" t="s">
        <v>376</v>
      </c>
      <c r="AT657" s="238" t="s">
        <v>621</v>
      </c>
      <c r="AU657" s="238" t="s">
        <v>85</v>
      </c>
      <c r="AY657" s="18" t="s">
        <v>342</v>
      </c>
      <c r="BE657" s="239">
        <f>IF(N657="základní",J657,0)</f>
        <v>0</v>
      </c>
      <c r="BF657" s="239">
        <f>IF(N657="snížená",J657,0)</f>
        <v>0</v>
      </c>
      <c r="BG657" s="239">
        <f>IF(N657="zákl. přenesená",J657,0)</f>
        <v>0</v>
      </c>
      <c r="BH657" s="239">
        <f>IF(N657="sníž. přenesená",J657,0)</f>
        <v>0</v>
      </c>
      <c r="BI657" s="239">
        <f>IF(N657="nulová",J657,0)</f>
        <v>0</v>
      </c>
      <c r="BJ657" s="18" t="s">
        <v>83</v>
      </c>
      <c r="BK657" s="239">
        <f>ROUND(I657*H657,2)</f>
        <v>0</v>
      </c>
      <c r="BL657" s="18" t="s">
        <v>360</v>
      </c>
      <c r="BM657" s="238" t="s">
        <v>6163</v>
      </c>
    </row>
    <row r="658" s="2" customFormat="1">
      <c r="A658" s="39"/>
      <c r="B658" s="40"/>
      <c r="C658" s="41"/>
      <c r="D658" s="240" t="s">
        <v>349</v>
      </c>
      <c r="E658" s="41"/>
      <c r="F658" s="241" t="s">
        <v>6162</v>
      </c>
      <c r="G658" s="41"/>
      <c r="H658" s="41"/>
      <c r="I658" s="242"/>
      <c r="J658" s="41"/>
      <c r="K658" s="41"/>
      <c r="L658" s="45"/>
      <c r="M658" s="243"/>
      <c r="N658" s="244"/>
      <c r="O658" s="92"/>
      <c r="P658" s="92"/>
      <c r="Q658" s="92"/>
      <c r="R658" s="92"/>
      <c r="S658" s="92"/>
      <c r="T658" s="93"/>
      <c r="U658" s="39"/>
      <c r="V658" s="39"/>
      <c r="W658" s="39"/>
      <c r="X658" s="39"/>
      <c r="Y658" s="39"/>
      <c r="Z658" s="39"/>
      <c r="AA658" s="39"/>
      <c r="AB658" s="39"/>
      <c r="AC658" s="39"/>
      <c r="AD658" s="39"/>
      <c r="AE658" s="39"/>
      <c r="AT658" s="18" t="s">
        <v>349</v>
      </c>
      <c r="AU658" s="18" t="s">
        <v>85</v>
      </c>
    </row>
    <row r="659" s="13" customFormat="1">
      <c r="A659" s="13"/>
      <c r="B659" s="252"/>
      <c r="C659" s="253"/>
      <c r="D659" s="240" t="s">
        <v>446</v>
      </c>
      <c r="E659" s="254" t="s">
        <v>1</v>
      </c>
      <c r="F659" s="255" t="s">
        <v>4218</v>
      </c>
      <c r="G659" s="253"/>
      <c r="H659" s="256">
        <v>3</v>
      </c>
      <c r="I659" s="257"/>
      <c r="J659" s="253"/>
      <c r="K659" s="253"/>
      <c r="L659" s="258"/>
      <c r="M659" s="259"/>
      <c r="N659" s="260"/>
      <c r="O659" s="260"/>
      <c r="P659" s="260"/>
      <c r="Q659" s="260"/>
      <c r="R659" s="260"/>
      <c r="S659" s="260"/>
      <c r="T659" s="261"/>
      <c r="U659" s="13"/>
      <c r="V659" s="13"/>
      <c r="W659" s="13"/>
      <c r="X659" s="13"/>
      <c r="Y659" s="13"/>
      <c r="Z659" s="13"/>
      <c r="AA659" s="13"/>
      <c r="AB659" s="13"/>
      <c r="AC659" s="13"/>
      <c r="AD659" s="13"/>
      <c r="AE659" s="13"/>
      <c r="AT659" s="262" t="s">
        <v>446</v>
      </c>
      <c r="AU659" s="262" t="s">
        <v>85</v>
      </c>
      <c r="AV659" s="13" t="s">
        <v>85</v>
      </c>
      <c r="AW659" s="13" t="s">
        <v>32</v>
      </c>
      <c r="AX659" s="13" t="s">
        <v>83</v>
      </c>
      <c r="AY659" s="262" t="s">
        <v>342</v>
      </c>
    </row>
    <row r="660" s="2" customFormat="1" ht="16.5" customHeight="1">
      <c r="A660" s="39"/>
      <c r="B660" s="40"/>
      <c r="C660" s="227" t="s">
        <v>2623</v>
      </c>
      <c r="D660" s="227" t="s">
        <v>343</v>
      </c>
      <c r="E660" s="228" t="s">
        <v>6164</v>
      </c>
      <c r="F660" s="229" t="s">
        <v>6165</v>
      </c>
      <c r="G660" s="230" t="s">
        <v>543</v>
      </c>
      <c r="H660" s="231">
        <v>242.5</v>
      </c>
      <c r="I660" s="232"/>
      <c r="J660" s="233">
        <f>ROUND(I660*H660,2)</f>
        <v>0</v>
      </c>
      <c r="K660" s="229" t="s">
        <v>443</v>
      </c>
      <c r="L660" s="45"/>
      <c r="M660" s="234" t="s">
        <v>1</v>
      </c>
      <c r="N660" s="235" t="s">
        <v>41</v>
      </c>
      <c r="O660" s="92"/>
      <c r="P660" s="236">
        <f>O660*H660</f>
        <v>0</v>
      </c>
      <c r="Q660" s="236">
        <v>0</v>
      </c>
      <c r="R660" s="236">
        <f>Q660*H660</f>
        <v>0</v>
      </c>
      <c r="S660" s="236">
        <v>0</v>
      </c>
      <c r="T660" s="237">
        <f>S660*H660</f>
        <v>0</v>
      </c>
      <c r="U660" s="39"/>
      <c r="V660" s="39"/>
      <c r="W660" s="39"/>
      <c r="X660" s="39"/>
      <c r="Y660" s="39"/>
      <c r="Z660" s="39"/>
      <c r="AA660" s="39"/>
      <c r="AB660" s="39"/>
      <c r="AC660" s="39"/>
      <c r="AD660" s="39"/>
      <c r="AE660" s="39"/>
      <c r="AR660" s="238" t="s">
        <v>360</v>
      </c>
      <c r="AT660" s="238" t="s">
        <v>343</v>
      </c>
      <c r="AU660" s="238" t="s">
        <v>85</v>
      </c>
      <c r="AY660" s="18" t="s">
        <v>342</v>
      </c>
      <c r="BE660" s="239">
        <f>IF(N660="základní",J660,0)</f>
        <v>0</v>
      </c>
      <c r="BF660" s="239">
        <f>IF(N660="snížená",J660,0)</f>
        <v>0</v>
      </c>
      <c r="BG660" s="239">
        <f>IF(N660="zákl. přenesená",J660,0)</f>
        <v>0</v>
      </c>
      <c r="BH660" s="239">
        <f>IF(N660="sníž. přenesená",J660,0)</f>
        <v>0</v>
      </c>
      <c r="BI660" s="239">
        <f>IF(N660="nulová",J660,0)</f>
        <v>0</v>
      </c>
      <c r="BJ660" s="18" t="s">
        <v>83</v>
      </c>
      <c r="BK660" s="239">
        <f>ROUND(I660*H660,2)</f>
        <v>0</v>
      </c>
      <c r="BL660" s="18" t="s">
        <v>360</v>
      </c>
      <c r="BM660" s="238" t="s">
        <v>6166</v>
      </c>
    </row>
    <row r="661" s="2" customFormat="1">
      <c r="A661" s="39"/>
      <c r="B661" s="40"/>
      <c r="C661" s="41"/>
      <c r="D661" s="240" t="s">
        <v>349</v>
      </c>
      <c r="E661" s="41"/>
      <c r="F661" s="241" t="s">
        <v>6167</v>
      </c>
      <c r="G661" s="41"/>
      <c r="H661" s="41"/>
      <c r="I661" s="242"/>
      <c r="J661" s="41"/>
      <c r="K661" s="41"/>
      <c r="L661" s="45"/>
      <c r="M661" s="243"/>
      <c r="N661" s="244"/>
      <c r="O661" s="92"/>
      <c r="P661" s="92"/>
      <c r="Q661" s="92"/>
      <c r="R661" s="92"/>
      <c r="S661" s="92"/>
      <c r="T661" s="93"/>
      <c r="U661" s="39"/>
      <c r="V661" s="39"/>
      <c r="W661" s="39"/>
      <c r="X661" s="39"/>
      <c r="Y661" s="39"/>
      <c r="Z661" s="39"/>
      <c r="AA661" s="39"/>
      <c r="AB661" s="39"/>
      <c r="AC661" s="39"/>
      <c r="AD661" s="39"/>
      <c r="AE661" s="39"/>
      <c r="AT661" s="18" t="s">
        <v>349</v>
      </c>
      <c r="AU661" s="18" t="s">
        <v>85</v>
      </c>
    </row>
    <row r="662" s="13" customFormat="1">
      <c r="A662" s="13"/>
      <c r="B662" s="252"/>
      <c r="C662" s="253"/>
      <c r="D662" s="240" t="s">
        <v>446</v>
      </c>
      <c r="E662" s="254" t="s">
        <v>1</v>
      </c>
      <c r="F662" s="255" t="s">
        <v>6168</v>
      </c>
      <c r="G662" s="253"/>
      <c r="H662" s="256">
        <v>242.5</v>
      </c>
      <c r="I662" s="257"/>
      <c r="J662" s="253"/>
      <c r="K662" s="253"/>
      <c r="L662" s="258"/>
      <c r="M662" s="259"/>
      <c r="N662" s="260"/>
      <c r="O662" s="260"/>
      <c r="P662" s="260"/>
      <c r="Q662" s="260"/>
      <c r="R662" s="260"/>
      <c r="S662" s="260"/>
      <c r="T662" s="261"/>
      <c r="U662" s="13"/>
      <c r="V662" s="13"/>
      <c r="W662" s="13"/>
      <c r="X662" s="13"/>
      <c r="Y662" s="13"/>
      <c r="Z662" s="13"/>
      <c r="AA662" s="13"/>
      <c r="AB662" s="13"/>
      <c r="AC662" s="13"/>
      <c r="AD662" s="13"/>
      <c r="AE662" s="13"/>
      <c r="AT662" s="262" t="s">
        <v>446</v>
      </c>
      <c r="AU662" s="262" t="s">
        <v>85</v>
      </c>
      <c r="AV662" s="13" t="s">
        <v>85</v>
      </c>
      <c r="AW662" s="13" t="s">
        <v>32</v>
      </c>
      <c r="AX662" s="13" t="s">
        <v>83</v>
      </c>
      <c r="AY662" s="262" t="s">
        <v>342</v>
      </c>
    </row>
    <row r="663" s="2" customFormat="1" ht="16.5" customHeight="1">
      <c r="A663" s="39"/>
      <c r="B663" s="40"/>
      <c r="C663" s="295" t="s">
        <v>2627</v>
      </c>
      <c r="D663" s="295" t="s">
        <v>621</v>
      </c>
      <c r="E663" s="296" t="s">
        <v>6169</v>
      </c>
      <c r="F663" s="297" t="s">
        <v>6170</v>
      </c>
      <c r="G663" s="298" t="s">
        <v>543</v>
      </c>
      <c r="H663" s="299">
        <v>246.13800000000001</v>
      </c>
      <c r="I663" s="300"/>
      <c r="J663" s="301">
        <f>ROUND(I663*H663,2)</f>
        <v>0</v>
      </c>
      <c r="K663" s="297" t="s">
        <v>443</v>
      </c>
      <c r="L663" s="302"/>
      <c r="M663" s="303" t="s">
        <v>1</v>
      </c>
      <c r="N663" s="304" t="s">
        <v>41</v>
      </c>
      <c r="O663" s="92"/>
      <c r="P663" s="236">
        <f>O663*H663</f>
        <v>0</v>
      </c>
      <c r="Q663" s="236">
        <v>0.00027</v>
      </c>
      <c r="R663" s="236">
        <f>Q663*H663</f>
        <v>0.066457260000000004</v>
      </c>
      <c r="S663" s="236">
        <v>0</v>
      </c>
      <c r="T663" s="237">
        <f>S663*H663</f>
        <v>0</v>
      </c>
      <c r="U663" s="39"/>
      <c r="V663" s="39"/>
      <c r="W663" s="39"/>
      <c r="X663" s="39"/>
      <c r="Y663" s="39"/>
      <c r="Z663" s="39"/>
      <c r="AA663" s="39"/>
      <c r="AB663" s="39"/>
      <c r="AC663" s="39"/>
      <c r="AD663" s="39"/>
      <c r="AE663" s="39"/>
      <c r="AR663" s="238" t="s">
        <v>376</v>
      </c>
      <c r="AT663" s="238" t="s">
        <v>621</v>
      </c>
      <c r="AU663" s="238" t="s">
        <v>85</v>
      </c>
      <c r="AY663" s="18" t="s">
        <v>342</v>
      </c>
      <c r="BE663" s="239">
        <f>IF(N663="základní",J663,0)</f>
        <v>0</v>
      </c>
      <c r="BF663" s="239">
        <f>IF(N663="snížená",J663,0)</f>
        <v>0</v>
      </c>
      <c r="BG663" s="239">
        <f>IF(N663="zákl. přenesená",J663,0)</f>
        <v>0</v>
      </c>
      <c r="BH663" s="239">
        <f>IF(N663="sníž. přenesená",J663,0)</f>
        <v>0</v>
      </c>
      <c r="BI663" s="239">
        <f>IF(N663="nulová",J663,0)</f>
        <v>0</v>
      </c>
      <c r="BJ663" s="18" t="s">
        <v>83</v>
      </c>
      <c r="BK663" s="239">
        <f>ROUND(I663*H663,2)</f>
        <v>0</v>
      </c>
      <c r="BL663" s="18" t="s">
        <v>360</v>
      </c>
      <c r="BM663" s="238" t="s">
        <v>6171</v>
      </c>
    </row>
    <row r="664" s="2" customFormat="1">
      <c r="A664" s="39"/>
      <c r="B664" s="40"/>
      <c r="C664" s="41"/>
      <c r="D664" s="240" t="s">
        <v>349</v>
      </c>
      <c r="E664" s="41"/>
      <c r="F664" s="241" t="s">
        <v>6170</v>
      </c>
      <c r="G664" s="41"/>
      <c r="H664" s="41"/>
      <c r="I664" s="242"/>
      <c r="J664" s="41"/>
      <c r="K664" s="41"/>
      <c r="L664" s="45"/>
      <c r="M664" s="243"/>
      <c r="N664" s="244"/>
      <c r="O664" s="92"/>
      <c r="P664" s="92"/>
      <c r="Q664" s="92"/>
      <c r="R664" s="92"/>
      <c r="S664" s="92"/>
      <c r="T664" s="93"/>
      <c r="U664" s="39"/>
      <c r="V664" s="39"/>
      <c r="W664" s="39"/>
      <c r="X664" s="39"/>
      <c r="Y664" s="39"/>
      <c r="Z664" s="39"/>
      <c r="AA664" s="39"/>
      <c r="AB664" s="39"/>
      <c r="AC664" s="39"/>
      <c r="AD664" s="39"/>
      <c r="AE664" s="39"/>
      <c r="AT664" s="18" t="s">
        <v>349</v>
      </c>
      <c r="AU664" s="18" t="s">
        <v>85</v>
      </c>
    </row>
    <row r="665" s="13" customFormat="1">
      <c r="A665" s="13"/>
      <c r="B665" s="252"/>
      <c r="C665" s="253"/>
      <c r="D665" s="240" t="s">
        <v>446</v>
      </c>
      <c r="E665" s="254" t="s">
        <v>1</v>
      </c>
      <c r="F665" s="255" t="s">
        <v>6168</v>
      </c>
      <c r="G665" s="253"/>
      <c r="H665" s="256">
        <v>242.5</v>
      </c>
      <c r="I665" s="257"/>
      <c r="J665" s="253"/>
      <c r="K665" s="253"/>
      <c r="L665" s="258"/>
      <c r="M665" s="259"/>
      <c r="N665" s="260"/>
      <c r="O665" s="260"/>
      <c r="P665" s="260"/>
      <c r="Q665" s="260"/>
      <c r="R665" s="260"/>
      <c r="S665" s="260"/>
      <c r="T665" s="261"/>
      <c r="U665" s="13"/>
      <c r="V665" s="13"/>
      <c r="W665" s="13"/>
      <c r="X665" s="13"/>
      <c r="Y665" s="13"/>
      <c r="Z665" s="13"/>
      <c r="AA665" s="13"/>
      <c r="AB665" s="13"/>
      <c r="AC665" s="13"/>
      <c r="AD665" s="13"/>
      <c r="AE665" s="13"/>
      <c r="AT665" s="262" t="s">
        <v>446</v>
      </c>
      <c r="AU665" s="262" t="s">
        <v>85</v>
      </c>
      <c r="AV665" s="13" t="s">
        <v>85</v>
      </c>
      <c r="AW665" s="13" t="s">
        <v>32</v>
      </c>
      <c r="AX665" s="13" t="s">
        <v>83</v>
      </c>
      <c r="AY665" s="262" t="s">
        <v>342</v>
      </c>
    </row>
    <row r="666" s="13" customFormat="1">
      <c r="A666" s="13"/>
      <c r="B666" s="252"/>
      <c r="C666" s="253"/>
      <c r="D666" s="240" t="s">
        <v>446</v>
      </c>
      <c r="E666" s="253"/>
      <c r="F666" s="255" t="s">
        <v>6172</v>
      </c>
      <c r="G666" s="253"/>
      <c r="H666" s="256">
        <v>246.13800000000001</v>
      </c>
      <c r="I666" s="257"/>
      <c r="J666" s="253"/>
      <c r="K666" s="253"/>
      <c r="L666" s="258"/>
      <c r="M666" s="259"/>
      <c r="N666" s="260"/>
      <c r="O666" s="260"/>
      <c r="P666" s="260"/>
      <c r="Q666" s="260"/>
      <c r="R666" s="260"/>
      <c r="S666" s="260"/>
      <c r="T666" s="261"/>
      <c r="U666" s="13"/>
      <c r="V666" s="13"/>
      <c r="W666" s="13"/>
      <c r="X666" s="13"/>
      <c r="Y666" s="13"/>
      <c r="Z666" s="13"/>
      <c r="AA666" s="13"/>
      <c r="AB666" s="13"/>
      <c r="AC666" s="13"/>
      <c r="AD666" s="13"/>
      <c r="AE666" s="13"/>
      <c r="AT666" s="262" t="s">
        <v>446</v>
      </c>
      <c r="AU666" s="262" t="s">
        <v>85</v>
      </c>
      <c r="AV666" s="13" t="s">
        <v>85</v>
      </c>
      <c r="AW666" s="13" t="s">
        <v>4</v>
      </c>
      <c r="AX666" s="13" t="s">
        <v>83</v>
      </c>
      <c r="AY666" s="262" t="s">
        <v>342</v>
      </c>
    </row>
    <row r="667" s="2" customFormat="1" ht="16.5" customHeight="1">
      <c r="A667" s="39"/>
      <c r="B667" s="40"/>
      <c r="C667" s="227" t="s">
        <v>2632</v>
      </c>
      <c r="D667" s="227" t="s">
        <v>343</v>
      </c>
      <c r="E667" s="228" t="s">
        <v>6173</v>
      </c>
      <c r="F667" s="229" t="s">
        <v>6174</v>
      </c>
      <c r="G667" s="230" t="s">
        <v>543</v>
      </c>
      <c r="H667" s="231">
        <v>16.399999999999999</v>
      </c>
      <c r="I667" s="232"/>
      <c r="J667" s="233">
        <f>ROUND(I667*H667,2)</f>
        <v>0</v>
      </c>
      <c r="K667" s="229" t="s">
        <v>443</v>
      </c>
      <c r="L667" s="45"/>
      <c r="M667" s="234" t="s">
        <v>1</v>
      </c>
      <c r="N667" s="235" t="s">
        <v>41</v>
      </c>
      <c r="O667" s="92"/>
      <c r="P667" s="236">
        <f>O667*H667</f>
        <v>0</v>
      </c>
      <c r="Q667" s="236">
        <v>0</v>
      </c>
      <c r="R667" s="236">
        <f>Q667*H667</f>
        <v>0</v>
      </c>
      <c r="S667" s="236">
        <v>0</v>
      </c>
      <c r="T667" s="237">
        <f>S667*H667</f>
        <v>0</v>
      </c>
      <c r="U667" s="39"/>
      <c r="V667" s="39"/>
      <c r="W667" s="39"/>
      <c r="X667" s="39"/>
      <c r="Y667" s="39"/>
      <c r="Z667" s="39"/>
      <c r="AA667" s="39"/>
      <c r="AB667" s="39"/>
      <c r="AC667" s="39"/>
      <c r="AD667" s="39"/>
      <c r="AE667" s="39"/>
      <c r="AR667" s="238" t="s">
        <v>360</v>
      </c>
      <c r="AT667" s="238" t="s">
        <v>343</v>
      </c>
      <c r="AU667" s="238" t="s">
        <v>85</v>
      </c>
      <c r="AY667" s="18" t="s">
        <v>342</v>
      </c>
      <c r="BE667" s="239">
        <f>IF(N667="základní",J667,0)</f>
        <v>0</v>
      </c>
      <c r="BF667" s="239">
        <f>IF(N667="snížená",J667,0)</f>
        <v>0</v>
      </c>
      <c r="BG667" s="239">
        <f>IF(N667="zákl. přenesená",J667,0)</f>
        <v>0</v>
      </c>
      <c r="BH667" s="239">
        <f>IF(N667="sníž. přenesená",J667,0)</f>
        <v>0</v>
      </c>
      <c r="BI667" s="239">
        <f>IF(N667="nulová",J667,0)</f>
        <v>0</v>
      </c>
      <c r="BJ667" s="18" t="s">
        <v>83</v>
      </c>
      <c r="BK667" s="239">
        <f>ROUND(I667*H667,2)</f>
        <v>0</v>
      </c>
      <c r="BL667" s="18" t="s">
        <v>360</v>
      </c>
      <c r="BM667" s="238" t="s">
        <v>6175</v>
      </c>
    </row>
    <row r="668" s="2" customFormat="1">
      <c r="A668" s="39"/>
      <c r="B668" s="40"/>
      <c r="C668" s="41"/>
      <c r="D668" s="240" t="s">
        <v>349</v>
      </c>
      <c r="E668" s="41"/>
      <c r="F668" s="241" t="s">
        <v>6176</v>
      </c>
      <c r="G668" s="41"/>
      <c r="H668" s="41"/>
      <c r="I668" s="242"/>
      <c r="J668" s="41"/>
      <c r="K668" s="41"/>
      <c r="L668" s="45"/>
      <c r="M668" s="243"/>
      <c r="N668" s="244"/>
      <c r="O668" s="92"/>
      <c r="P668" s="92"/>
      <c r="Q668" s="92"/>
      <c r="R668" s="92"/>
      <c r="S668" s="92"/>
      <c r="T668" s="93"/>
      <c r="U668" s="39"/>
      <c r="V668" s="39"/>
      <c r="W668" s="39"/>
      <c r="X668" s="39"/>
      <c r="Y668" s="39"/>
      <c r="Z668" s="39"/>
      <c r="AA668" s="39"/>
      <c r="AB668" s="39"/>
      <c r="AC668" s="39"/>
      <c r="AD668" s="39"/>
      <c r="AE668" s="39"/>
      <c r="AT668" s="18" t="s">
        <v>349</v>
      </c>
      <c r="AU668" s="18" t="s">
        <v>85</v>
      </c>
    </row>
    <row r="669" s="13" customFormat="1">
      <c r="A669" s="13"/>
      <c r="B669" s="252"/>
      <c r="C669" s="253"/>
      <c r="D669" s="240" t="s">
        <v>446</v>
      </c>
      <c r="E669" s="254" t="s">
        <v>1</v>
      </c>
      <c r="F669" s="255" t="s">
        <v>6177</v>
      </c>
      <c r="G669" s="253"/>
      <c r="H669" s="256">
        <v>16.399999999999999</v>
      </c>
      <c r="I669" s="257"/>
      <c r="J669" s="253"/>
      <c r="K669" s="253"/>
      <c r="L669" s="258"/>
      <c r="M669" s="259"/>
      <c r="N669" s="260"/>
      <c r="O669" s="260"/>
      <c r="P669" s="260"/>
      <c r="Q669" s="260"/>
      <c r="R669" s="260"/>
      <c r="S669" s="260"/>
      <c r="T669" s="261"/>
      <c r="U669" s="13"/>
      <c r="V669" s="13"/>
      <c r="W669" s="13"/>
      <c r="X669" s="13"/>
      <c r="Y669" s="13"/>
      <c r="Z669" s="13"/>
      <c r="AA669" s="13"/>
      <c r="AB669" s="13"/>
      <c r="AC669" s="13"/>
      <c r="AD669" s="13"/>
      <c r="AE669" s="13"/>
      <c r="AT669" s="262" t="s">
        <v>446</v>
      </c>
      <c r="AU669" s="262" t="s">
        <v>85</v>
      </c>
      <c r="AV669" s="13" t="s">
        <v>85</v>
      </c>
      <c r="AW669" s="13" t="s">
        <v>32</v>
      </c>
      <c r="AX669" s="13" t="s">
        <v>83</v>
      </c>
      <c r="AY669" s="262" t="s">
        <v>342</v>
      </c>
    </row>
    <row r="670" s="2" customFormat="1" ht="16.5" customHeight="1">
      <c r="A670" s="39"/>
      <c r="B670" s="40"/>
      <c r="C670" s="295" t="s">
        <v>2634</v>
      </c>
      <c r="D670" s="295" t="s">
        <v>621</v>
      </c>
      <c r="E670" s="296" t="s">
        <v>6178</v>
      </c>
      <c r="F670" s="297" t="s">
        <v>6179</v>
      </c>
      <c r="G670" s="298" t="s">
        <v>543</v>
      </c>
      <c r="H670" s="299">
        <v>16.646000000000001</v>
      </c>
      <c r="I670" s="300"/>
      <c r="J670" s="301">
        <f>ROUND(I670*H670,2)</f>
        <v>0</v>
      </c>
      <c r="K670" s="297" t="s">
        <v>443</v>
      </c>
      <c r="L670" s="302"/>
      <c r="M670" s="303" t="s">
        <v>1</v>
      </c>
      <c r="N670" s="304" t="s">
        <v>41</v>
      </c>
      <c r="O670" s="92"/>
      <c r="P670" s="236">
        <f>O670*H670</f>
        <v>0</v>
      </c>
      <c r="Q670" s="236">
        <v>0.00106</v>
      </c>
      <c r="R670" s="236">
        <f>Q670*H670</f>
        <v>0.017644759999999999</v>
      </c>
      <c r="S670" s="236">
        <v>0</v>
      </c>
      <c r="T670" s="237">
        <f>S670*H670</f>
        <v>0</v>
      </c>
      <c r="U670" s="39"/>
      <c r="V670" s="39"/>
      <c r="W670" s="39"/>
      <c r="X670" s="39"/>
      <c r="Y670" s="39"/>
      <c r="Z670" s="39"/>
      <c r="AA670" s="39"/>
      <c r="AB670" s="39"/>
      <c r="AC670" s="39"/>
      <c r="AD670" s="39"/>
      <c r="AE670" s="39"/>
      <c r="AR670" s="238" t="s">
        <v>376</v>
      </c>
      <c r="AT670" s="238" t="s">
        <v>621</v>
      </c>
      <c r="AU670" s="238" t="s">
        <v>85</v>
      </c>
      <c r="AY670" s="18" t="s">
        <v>342</v>
      </c>
      <c r="BE670" s="239">
        <f>IF(N670="základní",J670,0)</f>
        <v>0</v>
      </c>
      <c r="BF670" s="239">
        <f>IF(N670="snížená",J670,0)</f>
        <v>0</v>
      </c>
      <c r="BG670" s="239">
        <f>IF(N670="zákl. přenesená",J670,0)</f>
        <v>0</v>
      </c>
      <c r="BH670" s="239">
        <f>IF(N670="sníž. přenesená",J670,0)</f>
        <v>0</v>
      </c>
      <c r="BI670" s="239">
        <f>IF(N670="nulová",J670,0)</f>
        <v>0</v>
      </c>
      <c r="BJ670" s="18" t="s">
        <v>83</v>
      </c>
      <c r="BK670" s="239">
        <f>ROUND(I670*H670,2)</f>
        <v>0</v>
      </c>
      <c r="BL670" s="18" t="s">
        <v>360</v>
      </c>
      <c r="BM670" s="238" t="s">
        <v>6180</v>
      </c>
    </row>
    <row r="671" s="2" customFormat="1">
      <c r="A671" s="39"/>
      <c r="B671" s="40"/>
      <c r="C671" s="41"/>
      <c r="D671" s="240" t="s">
        <v>349</v>
      </c>
      <c r="E671" s="41"/>
      <c r="F671" s="241" t="s">
        <v>6179</v>
      </c>
      <c r="G671" s="41"/>
      <c r="H671" s="41"/>
      <c r="I671" s="242"/>
      <c r="J671" s="41"/>
      <c r="K671" s="41"/>
      <c r="L671" s="45"/>
      <c r="M671" s="243"/>
      <c r="N671" s="244"/>
      <c r="O671" s="92"/>
      <c r="P671" s="92"/>
      <c r="Q671" s="92"/>
      <c r="R671" s="92"/>
      <c r="S671" s="92"/>
      <c r="T671" s="93"/>
      <c r="U671" s="39"/>
      <c r="V671" s="39"/>
      <c r="W671" s="39"/>
      <c r="X671" s="39"/>
      <c r="Y671" s="39"/>
      <c r="Z671" s="39"/>
      <c r="AA671" s="39"/>
      <c r="AB671" s="39"/>
      <c r="AC671" s="39"/>
      <c r="AD671" s="39"/>
      <c r="AE671" s="39"/>
      <c r="AT671" s="18" t="s">
        <v>349</v>
      </c>
      <c r="AU671" s="18" t="s">
        <v>85</v>
      </c>
    </row>
    <row r="672" s="13" customFormat="1">
      <c r="A672" s="13"/>
      <c r="B672" s="252"/>
      <c r="C672" s="253"/>
      <c r="D672" s="240" t="s">
        <v>446</v>
      </c>
      <c r="E672" s="254" t="s">
        <v>1</v>
      </c>
      <c r="F672" s="255" t="s">
        <v>6177</v>
      </c>
      <c r="G672" s="253"/>
      <c r="H672" s="256">
        <v>16.399999999999999</v>
      </c>
      <c r="I672" s="257"/>
      <c r="J672" s="253"/>
      <c r="K672" s="253"/>
      <c r="L672" s="258"/>
      <c r="M672" s="259"/>
      <c r="N672" s="260"/>
      <c r="O672" s="260"/>
      <c r="P672" s="260"/>
      <c r="Q672" s="260"/>
      <c r="R672" s="260"/>
      <c r="S672" s="260"/>
      <c r="T672" s="261"/>
      <c r="U672" s="13"/>
      <c r="V672" s="13"/>
      <c r="W672" s="13"/>
      <c r="X672" s="13"/>
      <c r="Y672" s="13"/>
      <c r="Z672" s="13"/>
      <c r="AA672" s="13"/>
      <c r="AB672" s="13"/>
      <c r="AC672" s="13"/>
      <c r="AD672" s="13"/>
      <c r="AE672" s="13"/>
      <c r="AT672" s="262" t="s">
        <v>446</v>
      </c>
      <c r="AU672" s="262" t="s">
        <v>85</v>
      </c>
      <c r="AV672" s="13" t="s">
        <v>85</v>
      </c>
      <c r="AW672" s="13" t="s">
        <v>32</v>
      </c>
      <c r="AX672" s="13" t="s">
        <v>83</v>
      </c>
      <c r="AY672" s="262" t="s">
        <v>342</v>
      </c>
    </row>
    <row r="673" s="13" customFormat="1">
      <c r="A673" s="13"/>
      <c r="B673" s="252"/>
      <c r="C673" s="253"/>
      <c r="D673" s="240" t="s">
        <v>446</v>
      </c>
      <c r="E673" s="253"/>
      <c r="F673" s="255" t="s">
        <v>6181</v>
      </c>
      <c r="G673" s="253"/>
      <c r="H673" s="256">
        <v>16.646000000000001</v>
      </c>
      <c r="I673" s="257"/>
      <c r="J673" s="253"/>
      <c r="K673" s="253"/>
      <c r="L673" s="258"/>
      <c r="M673" s="259"/>
      <c r="N673" s="260"/>
      <c r="O673" s="260"/>
      <c r="P673" s="260"/>
      <c r="Q673" s="260"/>
      <c r="R673" s="260"/>
      <c r="S673" s="260"/>
      <c r="T673" s="261"/>
      <c r="U673" s="13"/>
      <c r="V673" s="13"/>
      <c r="W673" s="13"/>
      <c r="X673" s="13"/>
      <c r="Y673" s="13"/>
      <c r="Z673" s="13"/>
      <c r="AA673" s="13"/>
      <c r="AB673" s="13"/>
      <c r="AC673" s="13"/>
      <c r="AD673" s="13"/>
      <c r="AE673" s="13"/>
      <c r="AT673" s="262" t="s">
        <v>446</v>
      </c>
      <c r="AU673" s="262" t="s">
        <v>85</v>
      </c>
      <c r="AV673" s="13" t="s">
        <v>85</v>
      </c>
      <c r="AW673" s="13" t="s">
        <v>4</v>
      </c>
      <c r="AX673" s="13" t="s">
        <v>83</v>
      </c>
      <c r="AY673" s="262" t="s">
        <v>342</v>
      </c>
    </row>
    <row r="674" s="2" customFormat="1" ht="16.5" customHeight="1">
      <c r="A674" s="39"/>
      <c r="B674" s="40"/>
      <c r="C674" s="227" t="s">
        <v>2637</v>
      </c>
      <c r="D674" s="227" t="s">
        <v>343</v>
      </c>
      <c r="E674" s="228" t="s">
        <v>6182</v>
      </c>
      <c r="F674" s="229" t="s">
        <v>6183</v>
      </c>
      <c r="G674" s="230" t="s">
        <v>543</v>
      </c>
      <c r="H674" s="231">
        <v>13.6</v>
      </c>
      <c r="I674" s="232"/>
      <c r="J674" s="233">
        <f>ROUND(I674*H674,2)</f>
        <v>0</v>
      </c>
      <c r="K674" s="229" t="s">
        <v>443</v>
      </c>
      <c r="L674" s="45"/>
      <c r="M674" s="234" t="s">
        <v>1</v>
      </c>
      <c r="N674" s="235" t="s">
        <v>41</v>
      </c>
      <c r="O674" s="92"/>
      <c r="P674" s="236">
        <f>O674*H674</f>
        <v>0</v>
      </c>
      <c r="Q674" s="236">
        <v>0</v>
      </c>
      <c r="R674" s="236">
        <f>Q674*H674</f>
        <v>0</v>
      </c>
      <c r="S674" s="236">
        <v>0</v>
      </c>
      <c r="T674" s="237">
        <f>S674*H674</f>
        <v>0</v>
      </c>
      <c r="U674" s="39"/>
      <c r="V674" s="39"/>
      <c r="W674" s="39"/>
      <c r="X674" s="39"/>
      <c r="Y674" s="39"/>
      <c r="Z674" s="39"/>
      <c r="AA674" s="39"/>
      <c r="AB674" s="39"/>
      <c r="AC674" s="39"/>
      <c r="AD674" s="39"/>
      <c r="AE674" s="39"/>
      <c r="AR674" s="238" t="s">
        <v>360</v>
      </c>
      <c r="AT674" s="238" t="s">
        <v>343</v>
      </c>
      <c r="AU674" s="238" t="s">
        <v>85</v>
      </c>
      <c r="AY674" s="18" t="s">
        <v>342</v>
      </c>
      <c r="BE674" s="239">
        <f>IF(N674="základní",J674,0)</f>
        <v>0</v>
      </c>
      <c r="BF674" s="239">
        <f>IF(N674="snížená",J674,0)</f>
        <v>0</v>
      </c>
      <c r="BG674" s="239">
        <f>IF(N674="zákl. přenesená",J674,0)</f>
        <v>0</v>
      </c>
      <c r="BH674" s="239">
        <f>IF(N674="sníž. přenesená",J674,0)</f>
        <v>0</v>
      </c>
      <c r="BI674" s="239">
        <f>IF(N674="nulová",J674,0)</f>
        <v>0</v>
      </c>
      <c r="BJ674" s="18" t="s">
        <v>83</v>
      </c>
      <c r="BK674" s="239">
        <f>ROUND(I674*H674,2)</f>
        <v>0</v>
      </c>
      <c r="BL674" s="18" t="s">
        <v>360</v>
      </c>
      <c r="BM674" s="238" t="s">
        <v>6184</v>
      </c>
    </row>
    <row r="675" s="2" customFormat="1">
      <c r="A675" s="39"/>
      <c r="B675" s="40"/>
      <c r="C675" s="41"/>
      <c r="D675" s="240" t="s">
        <v>349</v>
      </c>
      <c r="E675" s="41"/>
      <c r="F675" s="241" t="s">
        <v>6185</v>
      </c>
      <c r="G675" s="41"/>
      <c r="H675" s="41"/>
      <c r="I675" s="242"/>
      <c r="J675" s="41"/>
      <c r="K675" s="41"/>
      <c r="L675" s="45"/>
      <c r="M675" s="243"/>
      <c r="N675" s="244"/>
      <c r="O675" s="92"/>
      <c r="P675" s="92"/>
      <c r="Q675" s="92"/>
      <c r="R675" s="92"/>
      <c r="S675" s="92"/>
      <c r="T675" s="93"/>
      <c r="U675" s="39"/>
      <c r="V675" s="39"/>
      <c r="W675" s="39"/>
      <c r="X675" s="39"/>
      <c r="Y675" s="39"/>
      <c r="Z675" s="39"/>
      <c r="AA675" s="39"/>
      <c r="AB675" s="39"/>
      <c r="AC675" s="39"/>
      <c r="AD675" s="39"/>
      <c r="AE675" s="39"/>
      <c r="AT675" s="18" t="s">
        <v>349</v>
      </c>
      <c r="AU675" s="18" t="s">
        <v>85</v>
      </c>
    </row>
    <row r="676" s="13" customFormat="1">
      <c r="A676" s="13"/>
      <c r="B676" s="252"/>
      <c r="C676" s="253"/>
      <c r="D676" s="240" t="s">
        <v>446</v>
      </c>
      <c r="E676" s="254" t="s">
        <v>1</v>
      </c>
      <c r="F676" s="255" t="s">
        <v>6186</v>
      </c>
      <c r="G676" s="253"/>
      <c r="H676" s="256">
        <v>13.6</v>
      </c>
      <c r="I676" s="257"/>
      <c r="J676" s="253"/>
      <c r="K676" s="253"/>
      <c r="L676" s="258"/>
      <c r="M676" s="259"/>
      <c r="N676" s="260"/>
      <c r="O676" s="260"/>
      <c r="P676" s="260"/>
      <c r="Q676" s="260"/>
      <c r="R676" s="260"/>
      <c r="S676" s="260"/>
      <c r="T676" s="261"/>
      <c r="U676" s="13"/>
      <c r="V676" s="13"/>
      <c r="W676" s="13"/>
      <c r="X676" s="13"/>
      <c r="Y676" s="13"/>
      <c r="Z676" s="13"/>
      <c r="AA676" s="13"/>
      <c r="AB676" s="13"/>
      <c r="AC676" s="13"/>
      <c r="AD676" s="13"/>
      <c r="AE676" s="13"/>
      <c r="AT676" s="262" t="s">
        <v>446</v>
      </c>
      <c r="AU676" s="262" t="s">
        <v>85</v>
      </c>
      <c r="AV676" s="13" t="s">
        <v>85</v>
      </c>
      <c r="AW676" s="13" t="s">
        <v>32</v>
      </c>
      <c r="AX676" s="13" t="s">
        <v>83</v>
      </c>
      <c r="AY676" s="262" t="s">
        <v>342</v>
      </c>
    </row>
    <row r="677" s="2" customFormat="1" ht="16.5" customHeight="1">
      <c r="A677" s="39"/>
      <c r="B677" s="40"/>
      <c r="C677" s="295" t="s">
        <v>2640</v>
      </c>
      <c r="D677" s="295" t="s">
        <v>621</v>
      </c>
      <c r="E677" s="296" t="s">
        <v>6187</v>
      </c>
      <c r="F677" s="297" t="s">
        <v>6188</v>
      </c>
      <c r="G677" s="298" t="s">
        <v>543</v>
      </c>
      <c r="H677" s="299">
        <v>13.804</v>
      </c>
      <c r="I677" s="300"/>
      <c r="J677" s="301">
        <f>ROUND(I677*H677,2)</f>
        <v>0</v>
      </c>
      <c r="K677" s="297" t="s">
        <v>443</v>
      </c>
      <c r="L677" s="302"/>
      <c r="M677" s="303" t="s">
        <v>1</v>
      </c>
      <c r="N677" s="304" t="s">
        <v>41</v>
      </c>
      <c r="O677" s="92"/>
      <c r="P677" s="236">
        <f>O677*H677</f>
        <v>0</v>
      </c>
      <c r="Q677" s="236">
        <v>0.0021099999999999999</v>
      </c>
      <c r="R677" s="236">
        <f>Q677*H677</f>
        <v>0.02912644</v>
      </c>
      <c r="S677" s="236">
        <v>0</v>
      </c>
      <c r="T677" s="237">
        <f>S677*H677</f>
        <v>0</v>
      </c>
      <c r="U677" s="39"/>
      <c r="V677" s="39"/>
      <c r="W677" s="39"/>
      <c r="X677" s="39"/>
      <c r="Y677" s="39"/>
      <c r="Z677" s="39"/>
      <c r="AA677" s="39"/>
      <c r="AB677" s="39"/>
      <c r="AC677" s="39"/>
      <c r="AD677" s="39"/>
      <c r="AE677" s="39"/>
      <c r="AR677" s="238" t="s">
        <v>376</v>
      </c>
      <c r="AT677" s="238" t="s">
        <v>621</v>
      </c>
      <c r="AU677" s="238" t="s">
        <v>85</v>
      </c>
      <c r="AY677" s="18" t="s">
        <v>342</v>
      </c>
      <c r="BE677" s="239">
        <f>IF(N677="základní",J677,0)</f>
        <v>0</v>
      </c>
      <c r="BF677" s="239">
        <f>IF(N677="snížená",J677,0)</f>
        <v>0</v>
      </c>
      <c r="BG677" s="239">
        <f>IF(N677="zákl. přenesená",J677,0)</f>
        <v>0</v>
      </c>
      <c r="BH677" s="239">
        <f>IF(N677="sníž. přenesená",J677,0)</f>
        <v>0</v>
      </c>
      <c r="BI677" s="239">
        <f>IF(N677="nulová",J677,0)</f>
        <v>0</v>
      </c>
      <c r="BJ677" s="18" t="s">
        <v>83</v>
      </c>
      <c r="BK677" s="239">
        <f>ROUND(I677*H677,2)</f>
        <v>0</v>
      </c>
      <c r="BL677" s="18" t="s">
        <v>360</v>
      </c>
      <c r="BM677" s="238" t="s">
        <v>6189</v>
      </c>
    </row>
    <row r="678" s="2" customFormat="1">
      <c r="A678" s="39"/>
      <c r="B678" s="40"/>
      <c r="C678" s="41"/>
      <c r="D678" s="240" t="s">
        <v>349</v>
      </c>
      <c r="E678" s="41"/>
      <c r="F678" s="241" t="s">
        <v>6188</v>
      </c>
      <c r="G678" s="41"/>
      <c r="H678" s="41"/>
      <c r="I678" s="242"/>
      <c r="J678" s="41"/>
      <c r="K678" s="41"/>
      <c r="L678" s="45"/>
      <c r="M678" s="243"/>
      <c r="N678" s="244"/>
      <c r="O678" s="92"/>
      <c r="P678" s="92"/>
      <c r="Q678" s="92"/>
      <c r="R678" s="92"/>
      <c r="S678" s="92"/>
      <c r="T678" s="93"/>
      <c r="U678" s="39"/>
      <c r="V678" s="39"/>
      <c r="W678" s="39"/>
      <c r="X678" s="39"/>
      <c r="Y678" s="39"/>
      <c r="Z678" s="39"/>
      <c r="AA678" s="39"/>
      <c r="AB678" s="39"/>
      <c r="AC678" s="39"/>
      <c r="AD678" s="39"/>
      <c r="AE678" s="39"/>
      <c r="AT678" s="18" t="s">
        <v>349</v>
      </c>
      <c r="AU678" s="18" t="s">
        <v>85</v>
      </c>
    </row>
    <row r="679" s="13" customFormat="1">
      <c r="A679" s="13"/>
      <c r="B679" s="252"/>
      <c r="C679" s="253"/>
      <c r="D679" s="240" t="s">
        <v>446</v>
      </c>
      <c r="E679" s="254" t="s">
        <v>1</v>
      </c>
      <c r="F679" s="255" t="s">
        <v>6186</v>
      </c>
      <c r="G679" s="253"/>
      <c r="H679" s="256">
        <v>13.6</v>
      </c>
      <c r="I679" s="257"/>
      <c r="J679" s="253"/>
      <c r="K679" s="253"/>
      <c r="L679" s="258"/>
      <c r="M679" s="259"/>
      <c r="N679" s="260"/>
      <c r="O679" s="260"/>
      <c r="P679" s="260"/>
      <c r="Q679" s="260"/>
      <c r="R679" s="260"/>
      <c r="S679" s="260"/>
      <c r="T679" s="261"/>
      <c r="U679" s="13"/>
      <c r="V679" s="13"/>
      <c r="W679" s="13"/>
      <c r="X679" s="13"/>
      <c r="Y679" s="13"/>
      <c r="Z679" s="13"/>
      <c r="AA679" s="13"/>
      <c r="AB679" s="13"/>
      <c r="AC679" s="13"/>
      <c r="AD679" s="13"/>
      <c r="AE679" s="13"/>
      <c r="AT679" s="262" t="s">
        <v>446</v>
      </c>
      <c r="AU679" s="262" t="s">
        <v>85</v>
      </c>
      <c r="AV679" s="13" t="s">
        <v>85</v>
      </c>
      <c r="AW679" s="13" t="s">
        <v>32</v>
      </c>
      <c r="AX679" s="13" t="s">
        <v>83</v>
      </c>
      <c r="AY679" s="262" t="s">
        <v>342</v>
      </c>
    </row>
    <row r="680" s="13" customFormat="1">
      <c r="A680" s="13"/>
      <c r="B680" s="252"/>
      <c r="C680" s="253"/>
      <c r="D680" s="240" t="s">
        <v>446</v>
      </c>
      <c r="E680" s="253"/>
      <c r="F680" s="255" t="s">
        <v>6190</v>
      </c>
      <c r="G680" s="253"/>
      <c r="H680" s="256">
        <v>13.804</v>
      </c>
      <c r="I680" s="257"/>
      <c r="J680" s="253"/>
      <c r="K680" s="253"/>
      <c r="L680" s="258"/>
      <c r="M680" s="259"/>
      <c r="N680" s="260"/>
      <c r="O680" s="260"/>
      <c r="P680" s="260"/>
      <c r="Q680" s="260"/>
      <c r="R680" s="260"/>
      <c r="S680" s="260"/>
      <c r="T680" s="261"/>
      <c r="U680" s="13"/>
      <c r="V680" s="13"/>
      <c r="W680" s="13"/>
      <c r="X680" s="13"/>
      <c r="Y680" s="13"/>
      <c r="Z680" s="13"/>
      <c r="AA680" s="13"/>
      <c r="AB680" s="13"/>
      <c r="AC680" s="13"/>
      <c r="AD680" s="13"/>
      <c r="AE680" s="13"/>
      <c r="AT680" s="262" t="s">
        <v>446</v>
      </c>
      <c r="AU680" s="262" t="s">
        <v>85</v>
      </c>
      <c r="AV680" s="13" t="s">
        <v>85</v>
      </c>
      <c r="AW680" s="13" t="s">
        <v>4</v>
      </c>
      <c r="AX680" s="13" t="s">
        <v>83</v>
      </c>
      <c r="AY680" s="262" t="s">
        <v>342</v>
      </c>
    </row>
    <row r="681" s="2" customFormat="1" ht="16.5" customHeight="1">
      <c r="A681" s="39"/>
      <c r="B681" s="40"/>
      <c r="C681" s="227" t="s">
        <v>2642</v>
      </c>
      <c r="D681" s="227" t="s">
        <v>343</v>
      </c>
      <c r="E681" s="228" t="s">
        <v>6191</v>
      </c>
      <c r="F681" s="229" t="s">
        <v>6192</v>
      </c>
      <c r="G681" s="230" t="s">
        <v>442</v>
      </c>
      <c r="H681" s="231">
        <v>10</v>
      </c>
      <c r="I681" s="232"/>
      <c r="J681" s="233">
        <f>ROUND(I681*H681,2)</f>
        <v>0</v>
      </c>
      <c r="K681" s="229" t="s">
        <v>443</v>
      </c>
      <c r="L681" s="45"/>
      <c r="M681" s="234" t="s">
        <v>1</v>
      </c>
      <c r="N681" s="235" t="s">
        <v>41</v>
      </c>
      <c r="O681" s="92"/>
      <c r="P681" s="236">
        <f>O681*H681</f>
        <v>0</v>
      </c>
      <c r="Q681" s="236">
        <v>0</v>
      </c>
      <c r="R681" s="236">
        <f>Q681*H681</f>
        <v>0</v>
      </c>
      <c r="S681" s="236">
        <v>0</v>
      </c>
      <c r="T681" s="237">
        <f>S681*H681</f>
        <v>0</v>
      </c>
      <c r="U681" s="39"/>
      <c r="V681" s="39"/>
      <c r="W681" s="39"/>
      <c r="X681" s="39"/>
      <c r="Y681" s="39"/>
      <c r="Z681" s="39"/>
      <c r="AA681" s="39"/>
      <c r="AB681" s="39"/>
      <c r="AC681" s="39"/>
      <c r="AD681" s="39"/>
      <c r="AE681" s="39"/>
      <c r="AR681" s="238" t="s">
        <v>360</v>
      </c>
      <c r="AT681" s="238" t="s">
        <v>343</v>
      </c>
      <c r="AU681" s="238" t="s">
        <v>85</v>
      </c>
      <c r="AY681" s="18" t="s">
        <v>342</v>
      </c>
      <c r="BE681" s="239">
        <f>IF(N681="základní",J681,0)</f>
        <v>0</v>
      </c>
      <c r="BF681" s="239">
        <f>IF(N681="snížená",J681,0)</f>
        <v>0</v>
      </c>
      <c r="BG681" s="239">
        <f>IF(N681="zákl. přenesená",J681,0)</f>
        <v>0</v>
      </c>
      <c r="BH681" s="239">
        <f>IF(N681="sníž. přenesená",J681,0)</f>
        <v>0</v>
      </c>
      <c r="BI681" s="239">
        <f>IF(N681="nulová",J681,0)</f>
        <v>0</v>
      </c>
      <c r="BJ681" s="18" t="s">
        <v>83</v>
      </c>
      <c r="BK681" s="239">
        <f>ROUND(I681*H681,2)</f>
        <v>0</v>
      </c>
      <c r="BL681" s="18" t="s">
        <v>360</v>
      </c>
      <c r="BM681" s="238" t="s">
        <v>6193</v>
      </c>
    </row>
    <row r="682" s="2" customFormat="1">
      <c r="A682" s="39"/>
      <c r="B682" s="40"/>
      <c r="C682" s="41"/>
      <c r="D682" s="240" t="s">
        <v>349</v>
      </c>
      <c r="E682" s="41"/>
      <c r="F682" s="241" t="s">
        <v>6194</v>
      </c>
      <c r="G682" s="41"/>
      <c r="H682" s="41"/>
      <c r="I682" s="242"/>
      <c r="J682" s="41"/>
      <c r="K682" s="41"/>
      <c r="L682" s="45"/>
      <c r="M682" s="243"/>
      <c r="N682" s="244"/>
      <c r="O682" s="92"/>
      <c r="P682" s="92"/>
      <c r="Q682" s="92"/>
      <c r="R682" s="92"/>
      <c r="S682" s="92"/>
      <c r="T682" s="93"/>
      <c r="U682" s="39"/>
      <c r="V682" s="39"/>
      <c r="W682" s="39"/>
      <c r="X682" s="39"/>
      <c r="Y682" s="39"/>
      <c r="Z682" s="39"/>
      <c r="AA682" s="39"/>
      <c r="AB682" s="39"/>
      <c r="AC682" s="39"/>
      <c r="AD682" s="39"/>
      <c r="AE682" s="39"/>
      <c r="AT682" s="18" t="s">
        <v>349</v>
      </c>
      <c r="AU682" s="18" t="s">
        <v>85</v>
      </c>
    </row>
    <row r="683" s="13" customFormat="1">
      <c r="A683" s="13"/>
      <c r="B683" s="252"/>
      <c r="C683" s="253"/>
      <c r="D683" s="240" t="s">
        <v>446</v>
      </c>
      <c r="E683" s="254" t="s">
        <v>1</v>
      </c>
      <c r="F683" s="255" t="s">
        <v>6195</v>
      </c>
      <c r="G683" s="253"/>
      <c r="H683" s="256">
        <v>10</v>
      </c>
      <c r="I683" s="257"/>
      <c r="J683" s="253"/>
      <c r="K683" s="253"/>
      <c r="L683" s="258"/>
      <c r="M683" s="259"/>
      <c r="N683" s="260"/>
      <c r="O683" s="260"/>
      <c r="P683" s="260"/>
      <c r="Q683" s="260"/>
      <c r="R683" s="260"/>
      <c r="S683" s="260"/>
      <c r="T683" s="261"/>
      <c r="U683" s="13"/>
      <c r="V683" s="13"/>
      <c r="W683" s="13"/>
      <c r="X683" s="13"/>
      <c r="Y683" s="13"/>
      <c r="Z683" s="13"/>
      <c r="AA683" s="13"/>
      <c r="AB683" s="13"/>
      <c r="AC683" s="13"/>
      <c r="AD683" s="13"/>
      <c r="AE683" s="13"/>
      <c r="AT683" s="262" t="s">
        <v>446</v>
      </c>
      <c r="AU683" s="262" t="s">
        <v>85</v>
      </c>
      <c r="AV683" s="13" t="s">
        <v>85</v>
      </c>
      <c r="AW683" s="13" t="s">
        <v>32</v>
      </c>
      <c r="AX683" s="13" t="s">
        <v>83</v>
      </c>
      <c r="AY683" s="262" t="s">
        <v>342</v>
      </c>
    </row>
    <row r="684" s="2" customFormat="1" ht="16.5" customHeight="1">
      <c r="A684" s="39"/>
      <c r="B684" s="40"/>
      <c r="C684" s="295" t="s">
        <v>2644</v>
      </c>
      <c r="D684" s="295" t="s">
        <v>621</v>
      </c>
      <c r="E684" s="296" t="s">
        <v>4778</v>
      </c>
      <c r="F684" s="297" t="s">
        <v>4779</v>
      </c>
      <c r="G684" s="298" t="s">
        <v>442</v>
      </c>
      <c r="H684" s="299">
        <v>10</v>
      </c>
      <c r="I684" s="300"/>
      <c r="J684" s="301">
        <f>ROUND(I684*H684,2)</f>
        <v>0</v>
      </c>
      <c r="K684" s="297" t="s">
        <v>443</v>
      </c>
      <c r="L684" s="302"/>
      <c r="M684" s="303" t="s">
        <v>1</v>
      </c>
      <c r="N684" s="304" t="s">
        <v>41</v>
      </c>
      <c r="O684" s="92"/>
      <c r="P684" s="236">
        <f>O684*H684</f>
        <v>0</v>
      </c>
      <c r="Q684" s="236">
        <v>5.0000000000000002E-05</v>
      </c>
      <c r="R684" s="236">
        <f>Q684*H684</f>
        <v>0.00050000000000000001</v>
      </c>
      <c r="S684" s="236">
        <v>0</v>
      </c>
      <c r="T684" s="237">
        <f>S684*H684</f>
        <v>0</v>
      </c>
      <c r="U684" s="39"/>
      <c r="V684" s="39"/>
      <c r="W684" s="39"/>
      <c r="X684" s="39"/>
      <c r="Y684" s="39"/>
      <c r="Z684" s="39"/>
      <c r="AA684" s="39"/>
      <c r="AB684" s="39"/>
      <c r="AC684" s="39"/>
      <c r="AD684" s="39"/>
      <c r="AE684" s="39"/>
      <c r="AR684" s="238" t="s">
        <v>376</v>
      </c>
      <c r="AT684" s="238" t="s">
        <v>621</v>
      </c>
      <c r="AU684" s="238" t="s">
        <v>85</v>
      </c>
      <c r="AY684" s="18" t="s">
        <v>342</v>
      </c>
      <c r="BE684" s="239">
        <f>IF(N684="základní",J684,0)</f>
        <v>0</v>
      </c>
      <c r="BF684" s="239">
        <f>IF(N684="snížená",J684,0)</f>
        <v>0</v>
      </c>
      <c r="BG684" s="239">
        <f>IF(N684="zákl. přenesená",J684,0)</f>
        <v>0</v>
      </c>
      <c r="BH684" s="239">
        <f>IF(N684="sníž. přenesená",J684,0)</f>
        <v>0</v>
      </c>
      <c r="BI684" s="239">
        <f>IF(N684="nulová",J684,0)</f>
        <v>0</v>
      </c>
      <c r="BJ684" s="18" t="s">
        <v>83</v>
      </c>
      <c r="BK684" s="239">
        <f>ROUND(I684*H684,2)</f>
        <v>0</v>
      </c>
      <c r="BL684" s="18" t="s">
        <v>360</v>
      </c>
      <c r="BM684" s="238" t="s">
        <v>6196</v>
      </c>
    </row>
    <row r="685" s="2" customFormat="1">
      <c r="A685" s="39"/>
      <c r="B685" s="40"/>
      <c r="C685" s="41"/>
      <c r="D685" s="240" t="s">
        <v>349</v>
      </c>
      <c r="E685" s="41"/>
      <c r="F685" s="241" t="s">
        <v>4779</v>
      </c>
      <c r="G685" s="41"/>
      <c r="H685" s="41"/>
      <c r="I685" s="242"/>
      <c r="J685" s="41"/>
      <c r="K685" s="41"/>
      <c r="L685" s="45"/>
      <c r="M685" s="243"/>
      <c r="N685" s="244"/>
      <c r="O685" s="92"/>
      <c r="P685" s="92"/>
      <c r="Q685" s="92"/>
      <c r="R685" s="92"/>
      <c r="S685" s="92"/>
      <c r="T685" s="93"/>
      <c r="U685" s="39"/>
      <c r="V685" s="39"/>
      <c r="W685" s="39"/>
      <c r="X685" s="39"/>
      <c r="Y685" s="39"/>
      <c r="Z685" s="39"/>
      <c r="AA685" s="39"/>
      <c r="AB685" s="39"/>
      <c r="AC685" s="39"/>
      <c r="AD685" s="39"/>
      <c r="AE685" s="39"/>
      <c r="AT685" s="18" t="s">
        <v>349</v>
      </c>
      <c r="AU685" s="18" t="s">
        <v>85</v>
      </c>
    </row>
    <row r="686" s="13" customFormat="1">
      <c r="A686" s="13"/>
      <c r="B686" s="252"/>
      <c r="C686" s="253"/>
      <c r="D686" s="240" t="s">
        <v>446</v>
      </c>
      <c r="E686" s="254" t="s">
        <v>1</v>
      </c>
      <c r="F686" s="255" t="s">
        <v>1229</v>
      </c>
      <c r="G686" s="253"/>
      <c r="H686" s="256">
        <v>10</v>
      </c>
      <c r="I686" s="257"/>
      <c r="J686" s="253"/>
      <c r="K686" s="253"/>
      <c r="L686" s="258"/>
      <c r="M686" s="259"/>
      <c r="N686" s="260"/>
      <c r="O686" s="260"/>
      <c r="P686" s="260"/>
      <c r="Q686" s="260"/>
      <c r="R686" s="260"/>
      <c r="S686" s="260"/>
      <c r="T686" s="261"/>
      <c r="U686" s="13"/>
      <c r="V686" s="13"/>
      <c r="W686" s="13"/>
      <c r="X686" s="13"/>
      <c r="Y686" s="13"/>
      <c r="Z686" s="13"/>
      <c r="AA686" s="13"/>
      <c r="AB686" s="13"/>
      <c r="AC686" s="13"/>
      <c r="AD686" s="13"/>
      <c r="AE686" s="13"/>
      <c r="AT686" s="262" t="s">
        <v>446</v>
      </c>
      <c r="AU686" s="262" t="s">
        <v>85</v>
      </c>
      <c r="AV686" s="13" t="s">
        <v>85</v>
      </c>
      <c r="AW686" s="13" t="s">
        <v>32</v>
      </c>
      <c r="AX686" s="13" t="s">
        <v>83</v>
      </c>
      <c r="AY686" s="262" t="s">
        <v>342</v>
      </c>
    </row>
    <row r="687" s="2" customFormat="1" ht="16.5" customHeight="1">
      <c r="A687" s="39"/>
      <c r="B687" s="40"/>
      <c r="C687" s="227" t="s">
        <v>3805</v>
      </c>
      <c r="D687" s="227" t="s">
        <v>343</v>
      </c>
      <c r="E687" s="228" t="s">
        <v>6197</v>
      </c>
      <c r="F687" s="229" t="s">
        <v>6198</v>
      </c>
      <c r="G687" s="230" t="s">
        <v>442</v>
      </c>
      <c r="H687" s="231">
        <v>48</v>
      </c>
      <c r="I687" s="232"/>
      <c r="J687" s="233">
        <f>ROUND(I687*H687,2)</f>
        <v>0</v>
      </c>
      <c r="K687" s="229" t="s">
        <v>443</v>
      </c>
      <c r="L687" s="45"/>
      <c r="M687" s="234" t="s">
        <v>1</v>
      </c>
      <c r="N687" s="235" t="s">
        <v>41</v>
      </c>
      <c r="O687" s="92"/>
      <c r="P687" s="236">
        <f>O687*H687</f>
        <v>0</v>
      </c>
      <c r="Q687" s="236">
        <v>0</v>
      </c>
      <c r="R687" s="236">
        <f>Q687*H687</f>
        <v>0</v>
      </c>
      <c r="S687" s="236">
        <v>0</v>
      </c>
      <c r="T687" s="237">
        <f>S687*H687</f>
        <v>0</v>
      </c>
      <c r="U687" s="39"/>
      <c r="V687" s="39"/>
      <c r="W687" s="39"/>
      <c r="X687" s="39"/>
      <c r="Y687" s="39"/>
      <c r="Z687" s="39"/>
      <c r="AA687" s="39"/>
      <c r="AB687" s="39"/>
      <c r="AC687" s="39"/>
      <c r="AD687" s="39"/>
      <c r="AE687" s="39"/>
      <c r="AR687" s="238" t="s">
        <v>360</v>
      </c>
      <c r="AT687" s="238" t="s">
        <v>343</v>
      </c>
      <c r="AU687" s="238" t="s">
        <v>85</v>
      </c>
      <c r="AY687" s="18" t="s">
        <v>342</v>
      </c>
      <c r="BE687" s="239">
        <f>IF(N687="základní",J687,0)</f>
        <v>0</v>
      </c>
      <c r="BF687" s="239">
        <f>IF(N687="snížená",J687,0)</f>
        <v>0</v>
      </c>
      <c r="BG687" s="239">
        <f>IF(N687="zákl. přenesená",J687,0)</f>
        <v>0</v>
      </c>
      <c r="BH687" s="239">
        <f>IF(N687="sníž. přenesená",J687,0)</f>
        <v>0</v>
      </c>
      <c r="BI687" s="239">
        <f>IF(N687="nulová",J687,0)</f>
        <v>0</v>
      </c>
      <c r="BJ687" s="18" t="s">
        <v>83</v>
      </c>
      <c r="BK687" s="239">
        <f>ROUND(I687*H687,2)</f>
        <v>0</v>
      </c>
      <c r="BL687" s="18" t="s">
        <v>360</v>
      </c>
      <c r="BM687" s="238" t="s">
        <v>6199</v>
      </c>
    </row>
    <row r="688" s="2" customFormat="1">
      <c r="A688" s="39"/>
      <c r="B688" s="40"/>
      <c r="C688" s="41"/>
      <c r="D688" s="240" t="s">
        <v>349</v>
      </c>
      <c r="E688" s="41"/>
      <c r="F688" s="241" t="s">
        <v>6200</v>
      </c>
      <c r="G688" s="41"/>
      <c r="H688" s="41"/>
      <c r="I688" s="242"/>
      <c r="J688" s="41"/>
      <c r="K688" s="41"/>
      <c r="L688" s="45"/>
      <c r="M688" s="243"/>
      <c r="N688" s="244"/>
      <c r="O688" s="92"/>
      <c r="P688" s="92"/>
      <c r="Q688" s="92"/>
      <c r="R688" s="92"/>
      <c r="S688" s="92"/>
      <c r="T688" s="93"/>
      <c r="U688" s="39"/>
      <c r="V688" s="39"/>
      <c r="W688" s="39"/>
      <c r="X688" s="39"/>
      <c r="Y688" s="39"/>
      <c r="Z688" s="39"/>
      <c r="AA688" s="39"/>
      <c r="AB688" s="39"/>
      <c r="AC688" s="39"/>
      <c r="AD688" s="39"/>
      <c r="AE688" s="39"/>
      <c r="AT688" s="18" t="s">
        <v>349</v>
      </c>
      <c r="AU688" s="18" t="s">
        <v>85</v>
      </c>
    </row>
    <row r="689" s="13" customFormat="1">
      <c r="A689" s="13"/>
      <c r="B689" s="252"/>
      <c r="C689" s="253"/>
      <c r="D689" s="240" t="s">
        <v>446</v>
      </c>
      <c r="E689" s="254" t="s">
        <v>1</v>
      </c>
      <c r="F689" s="255" t="s">
        <v>6201</v>
      </c>
      <c r="G689" s="253"/>
      <c r="H689" s="256">
        <v>48</v>
      </c>
      <c r="I689" s="257"/>
      <c r="J689" s="253"/>
      <c r="K689" s="253"/>
      <c r="L689" s="258"/>
      <c r="M689" s="259"/>
      <c r="N689" s="260"/>
      <c r="O689" s="260"/>
      <c r="P689" s="260"/>
      <c r="Q689" s="260"/>
      <c r="R689" s="260"/>
      <c r="S689" s="260"/>
      <c r="T689" s="261"/>
      <c r="U689" s="13"/>
      <c r="V689" s="13"/>
      <c r="W689" s="13"/>
      <c r="X689" s="13"/>
      <c r="Y689" s="13"/>
      <c r="Z689" s="13"/>
      <c r="AA689" s="13"/>
      <c r="AB689" s="13"/>
      <c r="AC689" s="13"/>
      <c r="AD689" s="13"/>
      <c r="AE689" s="13"/>
      <c r="AT689" s="262" t="s">
        <v>446</v>
      </c>
      <c r="AU689" s="262" t="s">
        <v>85</v>
      </c>
      <c r="AV689" s="13" t="s">
        <v>85</v>
      </c>
      <c r="AW689" s="13" t="s">
        <v>32</v>
      </c>
      <c r="AX689" s="13" t="s">
        <v>83</v>
      </c>
      <c r="AY689" s="262" t="s">
        <v>342</v>
      </c>
    </row>
    <row r="690" s="2" customFormat="1" ht="16.5" customHeight="1">
      <c r="A690" s="39"/>
      <c r="B690" s="40"/>
      <c r="C690" s="295" t="s">
        <v>102</v>
      </c>
      <c r="D690" s="295" t="s">
        <v>621</v>
      </c>
      <c r="E690" s="296" t="s">
        <v>6202</v>
      </c>
      <c r="F690" s="297" t="s">
        <v>6203</v>
      </c>
      <c r="G690" s="298" t="s">
        <v>442</v>
      </c>
      <c r="H690" s="299">
        <v>48</v>
      </c>
      <c r="I690" s="300"/>
      <c r="J690" s="301">
        <f>ROUND(I690*H690,2)</f>
        <v>0</v>
      </c>
      <c r="K690" s="297" t="s">
        <v>443</v>
      </c>
      <c r="L690" s="302"/>
      <c r="M690" s="303" t="s">
        <v>1</v>
      </c>
      <c r="N690" s="304" t="s">
        <v>41</v>
      </c>
      <c r="O690" s="92"/>
      <c r="P690" s="236">
        <f>O690*H690</f>
        <v>0</v>
      </c>
      <c r="Q690" s="236">
        <v>8.0000000000000007E-05</v>
      </c>
      <c r="R690" s="236">
        <f>Q690*H690</f>
        <v>0.0038400000000000005</v>
      </c>
      <c r="S690" s="236">
        <v>0</v>
      </c>
      <c r="T690" s="237">
        <f>S690*H690</f>
        <v>0</v>
      </c>
      <c r="U690" s="39"/>
      <c r="V690" s="39"/>
      <c r="W690" s="39"/>
      <c r="X690" s="39"/>
      <c r="Y690" s="39"/>
      <c r="Z690" s="39"/>
      <c r="AA690" s="39"/>
      <c r="AB690" s="39"/>
      <c r="AC690" s="39"/>
      <c r="AD690" s="39"/>
      <c r="AE690" s="39"/>
      <c r="AR690" s="238" t="s">
        <v>376</v>
      </c>
      <c r="AT690" s="238" t="s">
        <v>621</v>
      </c>
      <c r="AU690" s="238" t="s">
        <v>85</v>
      </c>
      <c r="AY690" s="18" t="s">
        <v>342</v>
      </c>
      <c r="BE690" s="239">
        <f>IF(N690="základní",J690,0)</f>
        <v>0</v>
      </c>
      <c r="BF690" s="239">
        <f>IF(N690="snížená",J690,0)</f>
        <v>0</v>
      </c>
      <c r="BG690" s="239">
        <f>IF(N690="zákl. přenesená",J690,0)</f>
        <v>0</v>
      </c>
      <c r="BH690" s="239">
        <f>IF(N690="sníž. přenesená",J690,0)</f>
        <v>0</v>
      </c>
      <c r="BI690" s="239">
        <f>IF(N690="nulová",J690,0)</f>
        <v>0</v>
      </c>
      <c r="BJ690" s="18" t="s">
        <v>83</v>
      </c>
      <c r="BK690" s="239">
        <f>ROUND(I690*H690,2)</f>
        <v>0</v>
      </c>
      <c r="BL690" s="18" t="s">
        <v>360</v>
      </c>
      <c r="BM690" s="238" t="s">
        <v>6204</v>
      </c>
    </row>
    <row r="691" s="2" customFormat="1">
      <c r="A691" s="39"/>
      <c r="B691" s="40"/>
      <c r="C691" s="41"/>
      <c r="D691" s="240" t="s">
        <v>349</v>
      </c>
      <c r="E691" s="41"/>
      <c r="F691" s="241" t="s">
        <v>6203</v>
      </c>
      <c r="G691" s="41"/>
      <c r="H691" s="41"/>
      <c r="I691" s="242"/>
      <c r="J691" s="41"/>
      <c r="K691" s="41"/>
      <c r="L691" s="45"/>
      <c r="M691" s="243"/>
      <c r="N691" s="244"/>
      <c r="O691" s="92"/>
      <c r="P691" s="92"/>
      <c r="Q691" s="92"/>
      <c r="R691" s="92"/>
      <c r="S691" s="92"/>
      <c r="T691" s="93"/>
      <c r="U691" s="39"/>
      <c r="V691" s="39"/>
      <c r="W691" s="39"/>
      <c r="X691" s="39"/>
      <c r="Y691" s="39"/>
      <c r="Z691" s="39"/>
      <c r="AA691" s="39"/>
      <c r="AB691" s="39"/>
      <c r="AC691" s="39"/>
      <c r="AD691" s="39"/>
      <c r="AE691" s="39"/>
      <c r="AT691" s="18" t="s">
        <v>349</v>
      </c>
      <c r="AU691" s="18" t="s">
        <v>85</v>
      </c>
    </row>
    <row r="692" s="2" customFormat="1" ht="16.5" customHeight="1">
      <c r="A692" s="39"/>
      <c r="B692" s="40"/>
      <c r="C692" s="227" t="s">
        <v>108</v>
      </c>
      <c r="D692" s="227" t="s">
        <v>343</v>
      </c>
      <c r="E692" s="228" t="s">
        <v>6205</v>
      </c>
      <c r="F692" s="229" t="s">
        <v>6206</v>
      </c>
      <c r="G692" s="230" t="s">
        <v>442</v>
      </c>
      <c r="H692" s="231">
        <v>1</v>
      </c>
      <c r="I692" s="232"/>
      <c r="J692" s="233">
        <f>ROUND(I692*H692,2)</f>
        <v>0</v>
      </c>
      <c r="K692" s="229" t="s">
        <v>443</v>
      </c>
      <c r="L692" s="45"/>
      <c r="M692" s="234" t="s">
        <v>1</v>
      </c>
      <c r="N692" s="235" t="s">
        <v>41</v>
      </c>
      <c r="O692" s="92"/>
      <c r="P692" s="236">
        <f>O692*H692</f>
        <v>0</v>
      </c>
      <c r="Q692" s="236">
        <v>0</v>
      </c>
      <c r="R692" s="236">
        <f>Q692*H692</f>
        <v>0</v>
      </c>
      <c r="S692" s="236">
        <v>0</v>
      </c>
      <c r="T692" s="237">
        <f>S692*H692</f>
        <v>0</v>
      </c>
      <c r="U692" s="39"/>
      <c r="V692" s="39"/>
      <c r="W692" s="39"/>
      <c r="X692" s="39"/>
      <c r="Y692" s="39"/>
      <c r="Z692" s="39"/>
      <c r="AA692" s="39"/>
      <c r="AB692" s="39"/>
      <c r="AC692" s="39"/>
      <c r="AD692" s="39"/>
      <c r="AE692" s="39"/>
      <c r="AR692" s="238" t="s">
        <v>360</v>
      </c>
      <c r="AT692" s="238" t="s">
        <v>343</v>
      </c>
      <c r="AU692" s="238" t="s">
        <v>85</v>
      </c>
      <c r="AY692" s="18" t="s">
        <v>342</v>
      </c>
      <c r="BE692" s="239">
        <f>IF(N692="základní",J692,0)</f>
        <v>0</v>
      </c>
      <c r="BF692" s="239">
        <f>IF(N692="snížená",J692,0)</f>
        <v>0</v>
      </c>
      <c r="BG692" s="239">
        <f>IF(N692="zákl. přenesená",J692,0)</f>
        <v>0</v>
      </c>
      <c r="BH692" s="239">
        <f>IF(N692="sníž. přenesená",J692,0)</f>
        <v>0</v>
      </c>
      <c r="BI692" s="239">
        <f>IF(N692="nulová",J692,0)</f>
        <v>0</v>
      </c>
      <c r="BJ692" s="18" t="s">
        <v>83</v>
      </c>
      <c r="BK692" s="239">
        <f>ROUND(I692*H692,2)</f>
        <v>0</v>
      </c>
      <c r="BL692" s="18" t="s">
        <v>360</v>
      </c>
      <c r="BM692" s="238" t="s">
        <v>6207</v>
      </c>
    </row>
    <row r="693" s="2" customFormat="1">
      <c r="A693" s="39"/>
      <c r="B693" s="40"/>
      <c r="C693" s="41"/>
      <c r="D693" s="240" t="s">
        <v>349</v>
      </c>
      <c r="E693" s="41"/>
      <c r="F693" s="241" t="s">
        <v>6208</v>
      </c>
      <c r="G693" s="41"/>
      <c r="H693" s="41"/>
      <c r="I693" s="242"/>
      <c r="J693" s="41"/>
      <c r="K693" s="41"/>
      <c r="L693" s="45"/>
      <c r="M693" s="243"/>
      <c r="N693" s="244"/>
      <c r="O693" s="92"/>
      <c r="P693" s="92"/>
      <c r="Q693" s="92"/>
      <c r="R693" s="92"/>
      <c r="S693" s="92"/>
      <c r="T693" s="93"/>
      <c r="U693" s="39"/>
      <c r="V693" s="39"/>
      <c r="W693" s="39"/>
      <c r="X693" s="39"/>
      <c r="Y693" s="39"/>
      <c r="Z693" s="39"/>
      <c r="AA693" s="39"/>
      <c r="AB693" s="39"/>
      <c r="AC693" s="39"/>
      <c r="AD693" s="39"/>
      <c r="AE693" s="39"/>
      <c r="AT693" s="18" t="s">
        <v>349</v>
      </c>
      <c r="AU693" s="18" t="s">
        <v>85</v>
      </c>
    </row>
    <row r="694" s="13" customFormat="1">
      <c r="A694" s="13"/>
      <c r="B694" s="252"/>
      <c r="C694" s="253"/>
      <c r="D694" s="240" t="s">
        <v>446</v>
      </c>
      <c r="E694" s="254" t="s">
        <v>1</v>
      </c>
      <c r="F694" s="255" t="s">
        <v>4234</v>
      </c>
      <c r="G694" s="253"/>
      <c r="H694" s="256">
        <v>1</v>
      </c>
      <c r="I694" s="257"/>
      <c r="J694" s="253"/>
      <c r="K694" s="253"/>
      <c r="L694" s="258"/>
      <c r="M694" s="259"/>
      <c r="N694" s="260"/>
      <c r="O694" s="260"/>
      <c r="P694" s="260"/>
      <c r="Q694" s="260"/>
      <c r="R694" s="260"/>
      <c r="S694" s="260"/>
      <c r="T694" s="261"/>
      <c r="U694" s="13"/>
      <c r="V694" s="13"/>
      <c r="W694" s="13"/>
      <c r="X694" s="13"/>
      <c r="Y694" s="13"/>
      <c r="Z694" s="13"/>
      <c r="AA694" s="13"/>
      <c r="AB694" s="13"/>
      <c r="AC694" s="13"/>
      <c r="AD694" s="13"/>
      <c r="AE694" s="13"/>
      <c r="AT694" s="262" t="s">
        <v>446</v>
      </c>
      <c r="AU694" s="262" t="s">
        <v>85</v>
      </c>
      <c r="AV694" s="13" t="s">
        <v>85</v>
      </c>
      <c r="AW694" s="13" t="s">
        <v>32</v>
      </c>
      <c r="AX694" s="13" t="s">
        <v>83</v>
      </c>
      <c r="AY694" s="262" t="s">
        <v>342</v>
      </c>
    </row>
    <row r="695" s="2" customFormat="1" ht="16.5" customHeight="1">
      <c r="A695" s="39"/>
      <c r="B695" s="40"/>
      <c r="C695" s="295" t="s">
        <v>114</v>
      </c>
      <c r="D695" s="295" t="s">
        <v>621</v>
      </c>
      <c r="E695" s="296" t="s">
        <v>4789</v>
      </c>
      <c r="F695" s="297" t="s">
        <v>4790</v>
      </c>
      <c r="G695" s="298" t="s">
        <v>442</v>
      </c>
      <c r="H695" s="299">
        <v>1</v>
      </c>
      <c r="I695" s="300"/>
      <c r="J695" s="301">
        <f>ROUND(I695*H695,2)</f>
        <v>0</v>
      </c>
      <c r="K695" s="297" t="s">
        <v>443</v>
      </c>
      <c r="L695" s="302"/>
      <c r="M695" s="303" t="s">
        <v>1</v>
      </c>
      <c r="N695" s="304" t="s">
        <v>41</v>
      </c>
      <c r="O695" s="92"/>
      <c r="P695" s="236">
        <f>O695*H695</f>
        <v>0</v>
      </c>
      <c r="Q695" s="236">
        <v>0.00022000000000000001</v>
      </c>
      <c r="R695" s="236">
        <f>Q695*H695</f>
        <v>0.00022000000000000001</v>
      </c>
      <c r="S695" s="236">
        <v>0</v>
      </c>
      <c r="T695" s="237">
        <f>S695*H695</f>
        <v>0</v>
      </c>
      <c r="U695" s="39"/>
      <c r="V695" s="39"/>
      <c r="W695" s="39"/>
      <c r="X695" s="39"/>
      <c r="Y695" s="39"/>
      <c r="Z695" s="39"/>
      <c r="AA695" s="39"/>
      <c r="AB695" s="39"/>
      <c r="AC695" s="39"/>
      <c r="AD695" s="39"/>
      <c r="AE695" s="39"/>
      <c r="AR695" s="238" t="s">
        <v>376</v>
      </c>
      <c r="AT695" s="238" t="s">
        <v>621</v>
      </c>
      <c r="AU695" s="238" t="s">
        <v>85</v>
      </c>
      <c r="AY695" s="18" t="s">
        <v>342</v>
      </c>
      <c r="BE695" s="239">
        <f>IF(N695="základní",J695,0)</f>
        <v>0</v>
      </c>
      <c r="BF695" s="239">
        <f>IF(N695="snížená",J695,0)</f>
        <v>0</v>
      </c>
      <c r="BG695" s="239">
        <f>IF(N695="zákl. přenesená",J695,0)</f>
        <v>0</v>
      </c>
      <c r="BH695" s="239">
        <f>IF(N695="sníž. přenesená",J695,0)</f>
        <v>0</v>
      </c>
      <c r="BI695" s="239">
        <f>IF(N695="nulová",J695,0)</f>
        <v>0</v>
      </c>
      <c r="BJ695" s="18" t="s">
        <v>83</v>
      </c>
      <c r="BK695" s="239">
        <f>ROUND(I695*H695,2)</f>
        <v>0</v>
      </c>
      <c r="BL695" s="18" t="s">
        <v>360</v>
      </c>
      <c r="BM695" s="238" t="s">
        <v>6209</v>
      </c>
    </row>
    <row r="696" s="2" customFormat="1">
      <c r="A696" s="39"/>
      <c r="B696" s="40"/>
      <c r="C696" s="41"/>
      <c r="D696" s="240" t="s">
        <v>349</v>
      </c>
      <c r="E696" s="41"/>
      <c r="F696" s="241" t="s">
        <v>4790</v>
      </c>
      <c r="G696" s="41"/>
      <c r="H696" s="41"/>
      <c r="I696" s="242"/>
      <c r="J696" s="41"/>
      <c r="K696" s="41"/>
      <c r="L696" s="45"/>
      <c r="M696" s="243"/>
      <c r="N696" s="244"/>
      <c r="O696" s="92"/>
      <c r="P696" s="92"/>
      <c r="Q696" s="92"/>
      <c r="R696" s="92"/>
      <c r="S696" s="92"/>
      <c r="T696" s="93"/>
      <c r="U696" s="39"/>
      <c r="V696" s="39"/>
      <c r="W696" s="39"/>
      <c r="X696" s="39"/>
      <c r="Y696" s="39"/>
      <c r="Z696" s="39"/>
      <c r="AA696" s="39"/>
      <c r="AB696" s="39"/>
      <c r="AC696" s="39"/>
      <c r="AD696" s="39"/>
      <c r="AE696" s="39"/>
      <c r="AT696" s="18" t="s">
        <v>349</v>
      </c>
      <c r="AU696" s="18" t="s">
        <v>85</v>
      </c>
    </row>
    <row r="697" s="13" customFormat="1">
      <c r="A697" s="13"/>
      <c r="B697" s="252"/>
      <c r="C697" s="253"/>
      <c r="D697" s="240" t="s">
        <v>446</v>
      </c>
      <c r="E697" s="254" t="s">
        <v>1</v>
      </c>
      <c r="F697" s="255" t="s">
        <v>2489</v>
      </c>
      <c r="G697" s="253"/>
      <c r="H697" s="256">
        <v>1</v>
      </c>
      <c r="I697" s="257"/>
      <c r="J697" s="253"/>
      <c r="K697" s="253"/>
      <c r="L697" s="258"/>
      <c r="M697" s="259"/>
      <c r="N697" s="260"/>
      <c r="O697" s="260"/>
      <c r="P697" s="260"/>
      <c r="Q697" s="260"/>
      <c r="R697" s="260"/>
      <c r="S697" s="260"/>
      <c r="T697" s="261"/>
      <c r="U697" s="13"/>
      <c r="V697" s="13"/>
      <c r="W697" s="13"/>
      <c r="X697" s="13"/>
      <c r="Y697" s="13"/>
      <c r="Z697" s="13"/>
      <c r="AA697" s="13"/>
      <c r="AB697" s="13"/>
      <c r="AC697" s="13"/>
      <c r="AD697" s="13"/>
      <c r="AE697" s="13"/>
      <c r="AT697" s="262" t="s">
        <v>446</v>
      </c>
      <c r="AU697" s="262" t="s">
        <v>85</v>
      </c>
      <c r="AV697" s="13" t="s">
        <v>85</v>
      </c>
      <c r="AW697" s="13" t="s">
        <v>32</v>
      </c>
      <c r="AX697" s="13" t="s">
        <v>83</v>
      </c>
      <c r="AY697" s="262" t="s">
        <v>342</v>
      </c>
    </row>
    <row r="698" s="2" customFormat="1" ht="16.5" customHeight="1">
      <c r="A698" s="39"/>
      <c r="B698" s="40"/>
      <c r="C698" s="227" t="s">
        <v>6210</v>
      </c>
      <c r="D698" s="227" t="s">
        <v>343</v>
      </c>
      <c r="E698" s="228" t="s">
        <v>6211</v>
      </c>
      <c r="F698" s="229" t="s">
        <v>6212</v>
      </c>
      <c r="G698" s="230" t="s">
        <v>442</v>
      </c>
      <c r="H698" s="231">
        <v>4</v>
      </c>
      <c r="I698" s="232"/>
      <c r="J698" s="233">
        <f>ROUND(I698*H698,2)</f>
        <v>0</v>
      </c>
      <c r="K698" s="229" t="s">
        <v>443</v>
      </c>
      <c r="L698" s="45"/>
      <c r="M698" s="234" t="s">
        <v>1</v>
      </c>
      <c r="N698" s="235" t="s">
        <v>41</v>
      </c>
      <c r="O698" s="92"/>
      <c r="P698" s="236">
        <f>O698*H698</f>
        <v>0</v>
      </c>
      <c r="Q698" s="236">
        <v>0</v>
      </c>
      <c r="R698" s="236">
        <f>Q698*H698</f>
        <v>0</v>
      </c>
      <c r="S698" s="236">
        <v>0</v>
      </c>
      <c r="T698" s="237">
        <f>S698*H698</f>
        <v>0</v>
      </c>
      <c r="U698" s="39"/>
      <c r="V698" s="39"/>
      <c r="W698" s="39"/>
      <c r="X698" s="39"/>
      <c r="Y698" s="39"/>
      <c r="Z698" s="39"/>
      <c r="AA698" s="39"/>
      <c r="AB698" s="39"/>
      <c r="AC698" s="39"/>
      <c r="AD698" s="39"/>
      <c r="AE698" s="39"/>
      <c r="AR698" s="238" t="s">
        <v>360</v>
      </c>
      <c r="AT698" s="238" t="s">
        <v>343</v>
      </c>
      <c r="AU698" s="238" t="s">
        <v>85</v>
      </c>
      <c r="AY698" s="18" t="s">
        <v>342</v>
      </c>
      <c r="BE698" s="239">
        <f>IF(N698="základní",J698,0)</f>
        <v>0</v>
      </c>
      <c r="BF698" s="239">
        <f>IF(N698="snížená",J698,0)</f>
        <v>0</v>
      </c>
      <c r="BG698" s="239">
        <f>IF(N698="zákl. přenesená",J698,0)</f>
        <v>0</v>
      </c>
      <c r="BH698" s="239">
        <f>IF(N698="sníž. přenesená",J698,0)</f>
        <v>0</v>
      </c>
      <c r="BI698" s="239">
        <f>IF(N698="nulová",J698,0)</f>
        <v>0</v>
      </c>
      <c r="BJ698" s="18" t="s">
        <v>83</v>
      </c>
      <c r="BK698" s="239">
        <f>ROUND(I698*H698,2)</f>
        <v>0</v>
      </c>
      <c r="BL698" s="18" t="s">
        <v>360</v>
      </c>
      <c r="BM698" s="238" t="s">
        <v>6213</v>
      </c>
    </row>
    <row r="699" s="2" customFormat="1">
      <c r="A699" s="39"/>
      <c r="B699" s="40"/>
      <c r="C699" s="41"/>
      <c r="D699" s="240" t="s">
        <v>349</v>
      </c>
      <c r="E699" s="41"/>
      <c r="F699" s="241" t="s">
        <v>6214</v>
      </c>
      <c r="G699" s="41"/>
      <c r="H699" s="41"/>
      <c r="I699" s="242"/>
      <c r="J699" s="41"/>
      <c r="K699" s="41"/>
      <c r="L699" s="45"/>
      <c r="M699" s="243"/>
      <c r="N699" s="244"/>
      <c r="O699" s="92"/>
      <c r="P699" s="92"/>
      <c r="Q699" s="92"/>
      <c r="R699" s="92"/>
      <c r="S699" s="92"/>
      <c r="T699" s="93"/>
      <c r="U699" s="39"/>
      <c r="V699" s="39"/>
      <c r="W699" s="39"/>
      <c r="X699" s="39"/>
      <c r="Y699" s="39"/>
      <c r="Z699" s="39"/>
      <c r="AA699" s="39"/>
      <c r="AB699" s="39"/>
      <c r="AC699" s="39"/>
      <c r="AD699" s="39"/>
      <c r="AE699" s="39"/>
      <c r="AT699" s="18" t="s">
        <v>349</v>
      </c>
      <c r="AU699" s="18" t="s">
        <v>85</v>
      </c>
    </row>
    <row r="700" s="13" customFormat="1">
      <c r="A700" s="13"/>
      <c r="B700" s="252"/>
      <c r="C700" s="253"/>
      <c r="D700" s="240" t="s">
        <v>446</v>
      </c>
      <c r="E700" s="254" t="s">
        <v>1</v>
      </c>
      <c r="F700" s="255" t="s">
        <v>6153</v>
      </c>
      <c r="G700" s="253"/>
      <c r="H700" s="256">
        <v>4</v>
      </c>
      <c r="I700" s="257"/>
      <c r="J700" s="253"/>
      <c r="K700" s="253"/>
      <c r="L700" s="258"/>
      <c r="M700" s="259"/>
      <c r="N700" s="260"/>
      <c r="O700" s="260"/>
      <c r="P700" s="260"/>
      <c r="Q700" s="260"/>
      <c r="R700" s="260"/>
      <c r="S700" s="260"/>
      <c r="T700" s="261"/>
      <c r="U700" s="13"/>
      <c r="V700" s="13"/>
      <c r="W700" s="13"/>
      <c r="X700" s="13"/>
      <c r="Y700" s="13"/>
      <c r="Z700" s="13"/>
      <c r="AA700" s="13"/>
      <c r="AB700" s="13"/>
      <c r="AC700" s="13"/>
      <c r="AD700" s="13"/>
      <c r="AE700" s="13"/>
      <c r="AT700" s="262" t="s">
        <v>446</v>
      </c>
      <c r="AU700" s="262" t="s">
        <v>85</v>
      </c>
      <c r="AV700" s="13" t="s">
        <v>85</v>
      </c>
      <c r="AW700" s="13" t="s">
        <v>32</v>
      </c>
      <c r="AX700" s="13" t="s">
        <v>83</v>
      </c>
      <c r="AY700" s="262" t="s">
        <v>342</v>
      </c>
    </row>
    <row r="701" s="2" customFormat="1" ht="16.5" customHeight="1">
      <c r="A701" s="39"/>
      <c r="B701" s="40"/>
      <c r="C701" s="295" t="s">
        <v>6215</v>
      </c>
      <c r="D701" s="295" t="s">
        <v>621</v>
      </c>
      <c r="E701" s="296" t="s">
        <v>4801</v>
      </c>
      <c r="F701" s="297" t="s">
        <v>4802</v>
      </c>
      <c r="G701" s="298" t="s">
        <v>442</v>
      </c>
      <c r="H701" s="299">
        <v>4</v>
      </c>
      <c r="I701" s="300"/>
      <c r="J701" s="301">
        <f>ROUND(I701*H701,2)</f>
        <v>0</v>
      </c>
      <c r="K701" s="297" t="s">
        <v>443</v>
      </c>
      <c r="L701" s="302"/>
      <c r="M701" s="303" t="s">
        <v>1</v>
      </c>
      <c r="N701" s="304" t="s">
        <v>41</v>
      </c>
      <c r="O701" s="92"/>
      <c r="P701" s="236">
        <f>O701*H701</f>
        <v>0</v>
      </c>
      <c r="Q701" s="236">
        <v>0.00025999999999999998</v>
      </c>
      <c r="R701" s="236">
        <f>Q701*H701</f>
        <v>0.0010399999999999999</v>
      </c>
      <c r="S701" s="236">
        <v>0</v>
      </c>
      <c r="T701" s="237">
        <f>S701*H701</f>
        <v>0</v>
      </c>
      <c r="U701" s="39"/>
      <c r="V701" s="39"/>
      <c r="W701" s="39"/>
      <c r="X701" s="39"/>
      <c r="Y701" s="39"/>
      <c r="Z701" s="39"/>
      <c r="AA701" s="39"/>
      <c r="AB701" s="39"/>
      <c r="AC701" s="39"/>
      <c r="AD701" s="39"/>
      <c r="AE701" s="39"/>
      <c r="AR701" s="238" t="s">
        <v>376</v>
      </c>
      <c r="AT701" s="238" t="s">
        <v>621</v>
      </c>
      <c r="AU701" s="238" t="s">
        <v>85</v>
      </c>
      <c r="AY701" s="18" t="s">
        <v>342</v>
      </c>
      <c r="BE701" s="239">
        <f>IF(N701="základní",J701,0)</f>
        <v>0</v>
      </c>
      <c r="BF701" s="239">
        <f>IF(N701="snížená",J701,0)</f>
        <v>0</v>
      </c>
      <c r="BG701" s="239">
        <f>IF(N701="zákl. přenesená",J701,0)</f>
        <v>0</v>
      </c>
      <c r="BH701" s="239">
        <f>IF(N701="sníž. přenesená",J701,0)</f>
        <v>0</v>
      </c>
      <c r="BI701" s="239">
        <f>IF(N701="nulová",J701,0)</f>
        <v>0</v>
      </c>
      <c r="BJ701" s="18" t="s">
        <v>83</v>
      </c>
      <c r="BK701" s="239">
        <f>ROUND(I701*H701,2)</f>
        <v>0</v>
      </c>
      <c r="BL701" s="18" t="s">
        <v>360</v>
      </c>
      <c r="BM701" s="238" t="s">
        <v>6216</v>
      </c>
    </row>
    <row r="702" s="2" customFormat="1">
      <c r="A702" s="39"/>
      <c r="B702" s="40"/>
      <c r="C702" s="41"/>
      <c r="D702" s="240" t="s">
        <v>349</v>
      </c>
      <c r="E702" s="41"/>
      <c r="F702" s="241" t="s">
        <v>4802</v>
      </c>
      <c r="G702" s="41"/>
      <c r="H702" s="41"/>
      <c r="I702" s="242"/>
      <c r="J702" s="41"/>
      <c r="K702" s="41"/>
      <c r="L702" s="45"/>
      <c r="M702" s="243"/>
      <c r="N702" s="244"/>
      <c r="O702" s="92"/>
      <c r="P702" s="92"/>
      <c r="Q702" s="92"/>
      <c r="R702" s="92"/>
      <c r="S702" s="92"/>
      <c r="T702" s="93"/>
      <c r="U702" s="39"/>
      <c r="V702" s="39"/>
      <c r="W702" s="39"/>
      <c r="X702" s="39"/>
      <c r="Y702" s="39"/>
      <c r="Z702" s="39"/>
      <c r="AA702" s="39"/>
      <c r="AB702" s="39"/>
      <c r="AC702" s="39"/>
      <c r="AD702" s="39"/>
      <c r="AE702" s="39"/>
      <c r="AT702" s="18" t="s">
        <v>349</v>
      </c>
      <c r="AU702" s="18" t="s">
        <v>85</v>
      </c>
    </row>
    <row r="703" s="2" customFormat="1" ht="16.5" customHeight="1">
      <c r="A703" s="39"/>
      <c r="B703" s="40"/>
      <c r="C703" s="227" t="s">
        <v>6217</v>
      </c>
      <c r="D703" s="227" t="s">
        <v>343</v>
      </c>
      <c r="E703" s="228" t="s">
        <v>6218</v>
      </c>
      <c r="F703" s="229" t="s">
        <v>6219</v>
      </c>
      <c r="G703" s="230" t="s">
        <v>442</v>
      </c>
      <c r="H703" s="231">
        <v>24</v>
      </c>
      <c r="I703" s="232"/>
      <c r="J703" s="233">
        <f>ROUND(I703*H703,2)</f>
        <v>0</v>
      </c>
      <c r="K703" s="229" t="s">
        <v>443</v>
      </c>
      <c r="L703" s="45"/>
      <c r="M703" s="234" t="s">
        <v>1</v>
      </c>
      <c r="N703" s="235" t="s">
        <v>41</v>
      </c>
      <c r="O703" s="92"/>
      <c r="P703" s="236">
        <f>O703*H703</f>
        <v>0</v>
      </c>
      <c r="Q703" s="236">
        <v>0.00072000000000000005</v>
      </c>
      <c r="R703" s="236">
        <f>Q703*H703</f>
        <v>0.01728</v>
      </c>
      <c r="S703" s="236">
        <v>0</v>
      </c>
      <c r="T703" s="237">
        <f>S703*H703</f>
        <v>0</v>
      </c>
      <c r="U703" s="39"/>
      <c r="V703" s="39"/>
      <c r="W703" s="39"/>
      <c r="X703" s="39"/>
      <c r="Y703" s="39"/>
      <c r="Z703" s="39"/>
      <c r="AA703" s="39"/>
      <c r="AB703" s="39"/>
      <c r="AC703" s="39"/>
      <c r="AD703" s="39"/>
      <c r="AE703" s="39"/>
      <c r="AR703" s="238" t="s">
        <v>360</v>
      </c>
      <c r="AT703" s="238" t="s">
        <v>343</v>
      </c>
      <c r="AU703" s="238" t="s">
        <v>85</v>
      </c>
      <c r="AY703" s="18" t="s">
        <v>342</v>
      </c>
      <c r="BE703" s="239">
        <f>IF(N703="základní",J703,0)</f>
        <v>0</v>
      </c>
      <c r="BF703" s="239">
        <f>IF(N703="snížená",J703,0)</f>
        <v>0</v>
      </c>
      <c r="BG703" s="239">
        <f>IF(N703="zákl. přenesená",J703,0)</f>
        <v>0</v>
      </c>
      <c r="BH703" s="239">
        <f>IF(N703="sníž. přenesená",J703,0)</f>
        <v>0</v>
      </c>
      <c r="BI703" s="239">
        <f>IF(N703="nulová",J703,0)</f>
        <v>0</v>
      </c>
      <c r="BJ703" s="18" t="s">
        <v>83</v>
      </c>
      <c r="BK703" s="239">
        <f>ROUND(I703*H703,2)</f>
        <v>0</v>
      </c>
      <c r="BL703" s="18" t="s">
        <v>360</v>
      </c>
      <c r="BM703" s="238" t="s">
        <v>6220</v>
      </c>
    </row>
    <row r="704" s="2" customFormat="1">
      <c r="A704" s="39"/>
      <c r="B704" s="40"/>
      <c r="C704" s="41"/>
      <c r="D704" s="240" t="s">
        <v>349</v>
      </c>
      <c r="E704" s="41"/>
      <c r="F704" s="241" t="s">
        <v>6221</v>
      </c>
      <c r="G704" s="41"/>
      <c r="H704" s="41"/>
      <c r="I704" s="242"/>
      <c r="J704" s="41"/>
      <c r="K704" s="41"/>
      <c r="L704" s="45"/>
      <c r="M704" s="243"/>
      <c r="N704" s="244"/>
      <c r="O704" s="92"/>
      <c r="P704" s="92"/>
      <c r="Q704" s="92"/>
      <c r="R704" s="92"/>
      <c r="S704" s="92"/>
      <c r="T704" s="93"/>
      <c r="U704" s="39"/>
      <c r="V704" s="39"/>
      <c r="W704" s="39"/>
      <c r="X704" s="39"/>
      <c r="Y704" s="39"/>
      <c r="Z704" s="39"/>
      <c r="AA704" s="39"/>
      <c r="AB704" s="39"/>
      <c r="AC704" s="39"/>
      <c r="AD704" s="39"/>
      <c r="AE704" s="39"/>
      <c r="AT704" s="18" t="s">
        <v>349</v>
      </c>
      <c r="AU704" s="18" t="s">
        <v>85</v>
      </c>
    </row>
    <row r="705" s="13" customFormat="1">
      <c r="A705" s="13"/>
      <c r="B705" s="252"/>
      <c r="C705" s="253"/>
      <c r="D705" s="240" t="s">
        <v>446</v>
      </c>
      <c r="E705" s="254" t="s">
        <v>1</v>
      </c>
      <c r="F705" s="255" t="s">
        <v>6222</v>
      </c>
      <c r="G705" s="253"/>
      <c r="H705" s="256">
        <v>24</v>
      </c>
      <c r="I705" s="257"/>
      <c r="J705" s="253"/>
      <c r="K705" s="253"/>
      <c r="L705" s="258"/>
      <c r="M705" s="259"/>
      <c r="N705" s="260"/>
      <c r="O705" s="260"/>
      <c r="P705" s="260"/>
      <c r="Q705" s="260"/>
      <c r="R705" s="260"/>
      <c r="S705" s="260"/>
      <c r="T705" s="261"/>
      <c r="U705" s="13"/>
      <c r="V705" s="13"/>
      <c r="W705" s="13"/>
      <c r="X705" s="13"/>
      <c r="Y705" s="13"/>
      <c r="Z705" s="13"/>
      <c r="AA705" s="13"/>
      <c r="AB705" s="13"/>
      <c r="AC705" s="13"/>
      <c r="AD705" s="13"/>
      <c r="AE705" s="13"/>
      <c r="AT705" s="262" t="s">
        <v>446</v>
      </c>
      <c r="AU705" s="262" t="s">
        <v>85</v>
      </c>
      <c r="AV705" s="13" t="s">
        <v>85</v>
      </c>
      <c r="AW705" s="13" t="s">
        <v>32</v>
      </c>
      <c r="AX705" s="13" t="s">
        <v>83</v>
      </c>
      <c r="AY705" s="262" t="s">
        <v>342</v>
      </c>
    </row>
    <row r="706" s="2" customFormat="1" ht="24.15" customHeight="1">
      <c r="A706" s="39"/>
      <c r="B706" s="40"/>
      <c r="C706" s="295" t="s">
        <v>6223</v>
      </c>
      <c r="D706" s="295" t="s">
        <v>621</v>
      </c>
      <c r="E706" s="296" t="s">
        <v>6224</v>
      </c>
      <c r="F706" s="297" t="s">
        <v>6225</v>
      </c>
      <c r="G706" s="298" t="s">
        <v>442</v>
      </c>
      <c r="H706" s="299">
        <v>24</v>
      </c>
      <c r="I706" s="300"/>
      <c r="J706" s="301">
        <f>ROUND(I706*H706,2)</f>
        <v>0</v>
      </c>
      <c r="K706" s="297" t="s">
        <v>1</v>
      </c>
      <c r="L706" s="302"/>
      <c r="M706" s="303" t="s">
        <v>1</v>
      </c>
      <c r="N706" s="304" t="s">
        <v>41</v>
      </c>
      <c r="O706" s="92"/>
      <c r="P706" s="236">
        <f>O706*H706</f>
        <v>0</v>
      </c>
      <c r="Q706" s="236">
        <v>0.0040000000000000001</v>
      </c>
      <c r="R706" s="236">
        <f>Q706*H706</f>
        <v>0.096000000000000002</v>
      </c>
      <c r="S706" s="236">
        <v>0</v>
      </c>
      <c r="T706" s="237">
        <f>S706*H706</f>
        <v>0</v>
      </c>
      <c r="U706" s="39"/>
      <c r="V706" s="39"/>
      <c r="W706" s="39"/>
      <c r="X706" s="39"/>
      <c r="Y706" s="39"/>
      <c r="Z706" s="39"/>
      <c r="AA706" s="39"/>
      <c r="AB706" s="39"/>
      <c r="AC706" s="39"/>
      <c r="AD706" s="39"/>
      <c r="AE706" s="39"/>
      <c r="AR706" s="238" t="s">
        <v>376</v>
      </c>
      <c r="AT706" s="238" t="s">
        <v>621</v>
      </c>
      <c r="AU706" s="238" t="s">
        <v>85</v>
      </c>
      <c r="AY706" s="18" t="s">
        <v>342</v>
      </c>
      <c r="BE706" s="239">
        <f>IF(N706="základní",J706,0)</f>
        <v>0</v>
      </c>
      <c r="BF706" s="239">
        <f>IF(N706="snížená",J706,0)</f>
        <v>0</v>
      </c>
      <c r="BG706" s="239">
        <f>IF(N706="zákl. přenesená",J706,0)</f>
        <v>0</v>
      </c>
      <c r="BH706" s="239">
        <f>IF(N706="sníž. přenesená",J706,0)</f>
        <v>0</v>
      </c>
      <c r="BI706" s="239">
        <f>IF(N706="nulová",J706,0)</f>
        <v>0</v>
      </c>
      <c r="BJ706" s="18" t="s">
        <v>83</v>
      </c>
      <c r="BK706" s="239">
        <f>ROUND(I706*H706,2)</f>
        <v>0</v>
      </c>
      <c r="BL706" s="18" t="s">
        <v>360</v>
      </c>
      <c r="BM706" s="238" t="s">
        <v>6226</v>
      </c>
    </row>
    <row r="707" s="2" customFormat="1">
      <c r="A707" s="39"/>
      <c r="B707" s="40"/>
      <c r="C707" s="41"/>
      <c r="D707" s="240" t="s">
        <v>349</v>
      </c>
      <c r="E707" s="41"/>
      <c r="F707" s="241" t="s">
        <v>6225</v>
      </c>
      <c r="G707" s="41"/>
      <c r="H707" s="41"/>
      <c r="I707" s="242"/>
      <c r="J707" s="41"/>
      <c r="K707" s="41"/>
      <c r="L707" s="45"/>
      <c r="M707" s="243"/>
      <c r="N707" s="244"/>
      <c r="O707" s="92"/>
      <c r="P707" s="92"/>
      <c r="Q707" s="92"/>
      <c r="R707" s="92"/>
      <c r="S707" s="92"/>
      <c r="T707" s="93"/>
      <c r="U707" s="39"/>
      <c r="V707" s="39"/>
      <c r="W707" s="39"/>
      <c r="X707" s="39"/>
      <c r="Y707" s="39"/>
      <c r="Z707" s="39"/>
      <c r="AA707" s="39"/>
      <c r="AB707" s="39"/>
      <c r="AC707" s="39"/>
      <c r="AD707" s="39"/>
      <c r="AE707" s="39"/>
      <c r="AT707" s="18" t="s">
        <v>349</v>
      </c>
      <c r="AU707" s="18" t="s">
        <v>85</v>
      </c>
    </row>
    <row r="708" s="13" customFormat="1">
      <c r="A708" s="13"/>
      <c r="B708" s="252"/>
      <c r="C708" s="253"/>
      <c r="D708" s="240" t="s">
        <v>446</v>
      </c>
      <c r="E708" s="254" t="s">
        <v>1</v>
      </c>
      <c r="F708" s="255" t="s">
        <v>6079</v>
      </c>
      <c r="G708" s="253"/>
      <c r="H708" s="256">
        <v>24</v>
      </c>
      <c r="I708" s="257"/>
      <c r="J708" s="253"/>
      <c r="K708" s="253"/>
      <c r="L708" s="258"/>
      <c r="M708" s="259"/>
      <c r="N708" s="260"/>
      <c r="O708" s="260"/>
      <c r="P708" s="260"/>
      <c r="Q708" s="260"/>
      <c r="R708" s="260"/>
      <c r="S708" s="260"/>
      <c r="T708" s="261"/>
      <c r="U708" s="13"/>
      <c r="V708" s="13"/>
      <c r="W708" s="13"/>
      <c r="X708" s="13"/>
      <c r="Y708" s="13"/>
      <c r="Z708" s="13"/>
      <c r="AA708" s="13"/>
      <c r="AB708" s="13"/>
      <c r="AC708" s="13"/>
      <c r="AD708" s="13"/>
      <c r="AE708" s="13"/>
      <c r="AT708" s="262" t="s">
        <v>446</v>
      </c>
      <c r="AU708" s="262" t="s">
        <v>85</v>
      </c>
      <c r="AV708" s="13" t="s">
        <v>85</v>
      </c>
      <c r="AW708" s="13" t="s">
        <v>32</v>
      </c>
      <c r="AX708" s="13" t="s">
        <v>83</v>
      </c>
      <c r="AY708" s="262" t="s">
        <v>342</v>
      </c>
    </row>
    <row r="709" s="2" customFormat="1" ht="16.5" customHeight="1">
      <c r="A709" s="39"/>
      <c r="B709" s="40"/>
      <c r="C709" s="227" t="s">
        <v>6227</v>
      </c>
      <c r="D709" s="227" t="s">
        <v>343</v>
      </c>
      <c r="E709" s="228" t="s">
        <v>6228</v>
      </c>
      <c r="F709" s="229" t="s">
        <v>6229</v>
      </c>
      <c r="G709" s="230" t="s">
        <v>442</v>
      </c>
      <c r="H709" s="231">
        <v>2</v>
      </c>
      <c r="I709" s="232"/>
      <c r="J709" s="233">
        <f>ROUND(I709*H709,2)</f>
        <v>0</v>
      </c>
      <c r="K709" s="229" t="s">
        <v>443</v>
      </c>
      <c r="L709" s="45"/>
      <c r="M709" s="234" t="s">
        <v>1</v>
      </c>
      <c r="N709" s="235" t="s">
        <v>41</v>
      </c>
      <c r="O709" s="92"/>
      <c r="P709" s="236">
        <f>O709*H709</f>
        <v>0</v>
      </c>
      <c r="Q709" s="236">
        <v>0.00072000000000000005</v>
      </c>
      <c r="R709" s="236">
        <f>Q709*H709</f>
        <v>0.0014400000000000001</v>
      </c>
      <c r="S709" s="236">
        <v>0</v>
      </c>
      <c r="T709" s="237">
        <f>S709*H709</f>
        <v>0</v>
      </c>
      <c r="U709" s="39"/>
      <c r="V709" s="39"/>
      <c r="W709" s="39"/>
      <c r="X709" s="39"/>
      <c r="Y709" s="39"/>
      <c r="Z709" s="39"/>
      <c r="AA709" s="39"/>
      <c r="AB709" s="39"/>
      <c r="AC709" s="39"/>
      <c r="AD709" s="39"/>
      <c r="AE709" s="39"/>
      <c r="AR709" s="238" t="s">
        <v>360</v>
      </c>
      <c r="AT709" s="238" t="s">
        <v>343</v>
      </c>
      <c r="AU709" s="238" t="s">
        <v>85</v>
      </c>
      <c r="AY709" s="18" t="s">
        <v>342</v>
      </c>
      <c r="BE709" s="239">
        <f>IF(N709="základní",J709,0)</f>
        <v>0</v>
      </c>
      <c r="BF709" s="239">
        <f>IF(N709="snížená",J709,0)</f>
        <v>0</v>
      </c>
      <c r="BG709" s="239">
        <f>IF(N709="zákl. přenesená",J709,0)</f>
        <v>0</v>
      </c>
      <c r="BH709" s="239">
        <f>IF(N709="sníž. přenesená",J709,0)</f>
        <v>0</v>
      </c>
      <c r="BI709" s="239">
        <f>IF(N709="nulová",J709,0)</f>
        <v>0</v>
      </c>
      <c r="BJ709" s="18" t="s">
        <v>83</v>
      </c>
      <c r="BK709" s="239">
        <f>ROUND(I709*H709,2)</f>
        <v>0</v>
      </c>
      <c r="BL709" s="18" t="s">
        <v>360</v>
      </c>
      <c r="BM709" s="238" t="s">
        <v>6230</v>
      </c>
    </row>
    <row r="710" s="2" customFormat="1">
      <c r="A710" s="39"/>
      <c r="B710" s="40"/>
      <c r="C710" s="41"/>
      <c r="D710" s="240" t="s">
        <v>349</v>
      </c>
      <c r="E710" s="41"/>
      <c r="F710" s="241" t="s">
        <v>6231</v>
      </c>
      <c r="G710" s="41"/>
      <c r="H710" s="41"/>
      <c r="I710" s="242"/>
      <c r="J710" s="41"/>
      <c r="K710" s="41"/>
      <c r="L710" s="45"/>
      <c r="M710" s="243"/>
      <c r="N710" s="244"/>
      <c r="O710" s="92"/>
      <c r="P710" s="92"/>
      <c r="Q710" s="92"/>
      <c r="R710" s="92"/>
      <c r="S710" s="92"/>
      <c r="T710" s="93"/>
      <c r="U710" s="39"/>
      <c r="V710" s="39"/>
      <c r="W710" s="39"/>
      <c r="X710" s="39"/>
      <c r="Y710" s="39"/>
      <c r="Z710" s="39"/>
      <c r="AA710" s="39"/>
      <c r="AB710" s="39"/>
      <c r="AC710" s="39"/>
      <c r="AD710" s="39"/>
      <c r="AE710" s="39"/>
      <c r="AT710" s="18" t="s">
        <v>349</v>
      </c>
      <c r="AU710" s="18" t="s">
        <v>85</v>
      </c>
    </row>
    <row r="711" s="13" customFormat="1">
      <c r="A711" s="13"/>
      <c r="B711" s="252"/>
      <c r="C711" s="253"/>
      <c r="D711" s="240" t="s">
        <v>446</v>
      </c>
      <c r="E711" s="254" t="s">
        <v>1</v>
      </c>
      <c r="F711" s="255" t="s">
        <v>2403</v>
      </c>
      <c r="G711" s="253"/>
      <c r="H711" s="256">
        <v>2</v>
      </c>
      <c r="I711" s="257"/>
      <c r="J711" s="253"/>
      <c r="K711" s="253"/>
      <c r="L711" s="258"/>
      <c r="M711" s="259"/>
      <c r="N711" s="260"/>
      <c r="O711" s="260"/>
      <c r="P711" s="260"/>
      <c r="Q711" s="260"/>
      <c r="R711" s="260"/>
      <c r="S711" s="260"/>
      <c r="T711" s="261"/>
      <c r="U711" s="13"/>
      <c r="V711" s="13"/>
      <c r="W711" s="13"/>
      <c r="X711" s="13"/>
      <c r="Y711" s="13"/>
      <c r="Z711" s="13"/>
      <c r="AA711" s="13"/>
      <c r="AB711" s="13"/>
      <c r="AC711" s="13"/>
      <c r="AD711" s="13"/>
      <c r="AE711" s="13"/>
      <c r="AT711" s="262" t="s">
        <v>446</v>
      </c>
      <c r="AU711" s="262" t="s">
        <v>85</v>
      </c>
      <c r="AV711" s="13" t="s">
        <v>85</v>
      </c>
      <c r="AW711" s="13" t="s">
        <v>32</v>
      </c>
      <c r="AX711" s="13" t="s">
        <v>83</v>
      </c>
      <c r="AY711" s="262" t="s">
        <v>342</v>
      </c>
    </row>
    <row r="712" s="2" customFormat="1" ht="24.15" customHeight="1">
      <c r="A712" s="39"/>
      <c r="B712" s="40"/>
      <c r="C712" s="295" t="s">
        <v>6232</v>
      </c>
      <c r="D712" s="295" t="s">
        <v>621</v>
      </c>
      <c r="E712" s="296" t="s">
        <v>6233</v>
      </c>
      <c r="F712" s="297" t="s">
        <v>6234</v>
      </c>
      <c r="G712" s="298" t="s">
        <v>442</v>
      </c>
      <c r="H712" s="299">
        <v>2</v>
      </c>
      <c r="I712" s="300"/>
      <c r="J712" s="301">
        <f>ROUND(I712*H712,2)</f>
        <v>0</v>
      </c>
      <c r="K712" s="297" t="s">
        <v>1</v>
      </c>
      <c r="L712" s="302"/>
      <c r="M712" s="303" t="s">
        <v>1</v>
      </c>
      <c r="N712" s="304" t="s">
        <v>41</v>
      </c>
      <c r="O712" s="92"/>
      <c r="P712" s="236">
        <f>O712*H712</f>
        <v>0</v>
      </c>
      <c r="Q712" s="236">
        <v>0.0080000000000000002</v>
      </c>
      <c r="R712" s="236">
        <f>Q712*H712</f>
        <v>0.016</v>
      </c>
      <c r="S712" s="236">
        <v>0</v>
      </c>
      <c r="T712" s="237">
        <f>S712*H712</f>
        <v>0</v>
      </c>
      <c r="U712" s="39"/>
      <c r="V712" s="39"/>
      <c r="W712" s="39"/>
      <c r="X712" s="39"/>
      <c r="Y712" s="39"/>
      <c r="Z712" s="39"/>
      <c r="AA712" s="39"/>
      <c r="AB712" s="39"/>
      <c r="AC712" s="39"/>
      <c r="AD712" s="39"/>
      <c r="AE712" s="39"/>
      <c r="AR712" s="238" t="s">
        <v>376</v>
      </c>
      <c r="AT712" s="238" t="s">
        <v>621</v>
      </c>
      <c r="AU712" s="238" t="s">
        <v>85</v>
      </c>
      <c r="AY712" s="18" t="s">
        <v>342</v>
      </c>
      <c r="BE712" s="239">
        <f>IF(N712="základní",J712,0)</f>
        <v>0</v>
      </c>
      <c r="BF712" s="239">
        <f>IF(N712="snížená",J712,0)</f>
        <v>0</v>
      </c>
      <c r="BG712" s="239">
        <f>IF(N712="zákl. přenesená",J712,0)</f>
        <v>0</v>
      </c>
      <c r="BH712" s="239">
        <f>IF(N712="sníž. přenesená",J712,0)</f>
        <v>0</v>
      </c>
      <c r="BI712" s="239">
        <f>IF(N712="nulová",J712,0)</f>
        <v>0</v>
      </c>
      <c r="BJ712" s="18" t="s">
        <v>83</v>
      </c>
      <c r="BK712" s="239">
        <f>ROUND(I712*H712,2)</f>
        <v>0</v>
      </c>
      <c r="BL712" s="18" t="s">
        <v>360</v>
      </c>
      <c r="BM712" s="238" t="s">
        <v>6235</v>
      </c>
    </row>
    <row r="713" s="2" customFormat="1">
      <c r="A713" s="39"/>
      <c r="B713" s="40"/>
      <c r="C713" s="41"/>
      <c r="D713" s="240" t="s">
        <v>349</v>
      </c>
      <c r="E713" s="41"/>
      <c r="F713" s="241" t="s">
        <v>6234</v>
      </c>
      <c r="G713" s="41"/>
      <c r="H713" s="41"/>
      <c r="I713" s="242"/>
      <c r="J713" s="41"/>
      <c r="K713" s="41"/>
      <c r="L713" s="45"/>
      <c r="M713" s="243"/>
      <c r="N713" s="244"/>
      <c r="O713" s="92"/>
      <c r="P713" s="92"/>
      <c r="Q713" s="92"/>
      <c r="R713" s="92"/>
      <c r="S713" s="92"/>
      <c r="T713" s="93"/>
      <c r="U713" s="39"/>
      <c r="V713" s="39"/>
      <c r="W713" s="39"/>
      <c r="X713" s="39"/>
      <c r="Y713" s="39"/>
      <c r="Z713" s="39"/>
      <c r="AA713" s="39"/>
      <c r="AB713" s="39"/>
      <c r="AC713" s="39"/>
      <c r="AD713" s="39"/>
      <c r="AE713" s="39"/>
      <c r="AT713" s="18" t="s">
        <v>349</v>
      </c>
      <c r="AU713" s="18" t="s">
        <v>85</v>
      </c>
    </row>
    <row r="714" s="13" customFormat="1">
      <c r="A714" s="13"/>
      <c r="B714" s="252"/>
      <c r="C714" s="253"/>
      <c r="D714" s="240" t="s">
        <v>446</v>
      </c>
      <c r="E714" s="254" t="s">
        <v>1</v>
      </c>
      <c r="F714" s="255" t="s">
        <v>4211</v>
      </c>
      <c r="G714" s="253"/>
      <c r="H714" s="256">
        <v>2</v>
      </c>
      <c r="I714" s="257"/>
      <c r="J714" s="253"/>
      <c r="K714" s="253"/>
      <c r="L714" s="258"/>
      <c r="M714" s="259"/>
      <c r="N714" s="260"/>
      <c r="O714" s="260"/>
      <c r="P714" s="260"/>
      <c r="Q714" s="260"/>
      <c r="R714" s="260"/>
      <c r="S714" s="260"/>
      <c r="T714" s="261"/>
      <c r="U714" s="13"/>
      <c r="V714" s="13"/>
      <c r="W714" s="13"/>
      <c r="X714" s="13"/>
      <c r="Y714" s="13"/>
      <c r="Z714" s="13"/>
      <c r="AA714" s="13"/>
      <c r="AB714" s="13"/>
      <c r="AC714" s="13"/>
      <c r="AD714" s="13"/>
      <c r="AE714" s="13"/>
      <c r="AT714" s="262" t="s">
        <v>446</v>
      </c>
      <c r="AU714" s="262" t="s">
        <v>85</v>
      </c>
      <c r="AV714" s="13" t="s">
        <v>85</v>
      </c>
      <c r="AW714" s="13" t="s">
        <v>32</v>
      </c>
      <c r="AX714" s="13" t="s">
        <v>83</v>
      </c>
      <c r="AY714" s="262" t="s">
        <v>342</v>
      </c>
    </row>
    <row r="715" s="2" customFormat="1" ht="24.15" customHeight="1">
      <c r="A715" s="39"/>
      <c r="B715" s="40"/>
      <c r="C715" s="295" t="s">
        <v>120</v>
      </c>
      <c r="D715" s="295" t="s">
        <v>621</v>
      </c>
      <c r="E715" s="296" t="s">
        <v>6236</v>
      </c>
      <c r="F715" s="297" t="s">
        <v>6237</v>
      </c>
      <c r="G715" s="298" t="s">
        <v>442</v>
      </c>
      <c r="H715" s="299">
        <v>26</v>
      </c>
      <c r="I715" s="300"/>
      <c r="J715" s="301">
        <f>ROUND(I715*H715,2)</f>
        <v>0</v>
      </c>
      <c r="K715" s="297" t="s">
        <v>1</v>
      </c>
      <c r="L715" s="302"/>
      <c r="M715" s="303" t="s">
        <v>1</v>
      </c>
      <c r="N715" s="304" t="s">
        <v>41</v>
      </c>
      <c r="O715" s="92"/>
      <c r="P715" s="236">
        <f>O715*H715</f>
        <v>0</v>
      </c>
      <c r="Q715" s="236">
        <v>0.0050000000000000001</v>
      </c>
      <c r="R715" s="236">
        <f>Q715*H715</f>
        <v>0.13</v>
      </c>
      <c r="S715" s="236">
        <v>0</v>
      </c>
      <c r="T715" s="237">
        <f>S715*H715</f>
        <v>0</v>
      </c>
      <c r="U715" s="39"/>
      <c r="V715" s="39"/>
      <c r="W715" s="39"/>
      <c r="X715" s="39"/>
      <c r="Y715" s="39"/>
      <c r="Z715" s="39"/>
      <c r="AA715" s="39"/>
      <c r="AB715" s="39"/>
      <c r="AC715" s="39"/>
      <c r="AD715" s="39"/>
      <c r="AE715" s="39"/>
      <c r="AR715" s="238" t="s">
        <v>376</v>
      </c>
      <c r="AT715" s="238" t="s">
        <v>621</v>
      </c>
      <c r="AU715" s="238" t="s">
        <v>85</v>
      </c>
      <c r="AY715" s="18" t="s">
        <v>342</v>
      </c>
      <c r="BE715" s="239">
        <f>IF(N715="základní",J715,0)</f>
        <v>0</v>
      </c>
      <c r="BF715" s="239">
        <f>IF(N715="snížená",J715,0)</f>
        <v>0</v>
      </c>
      <c r="BG715" s="239">
        <f>IF(N715="zákl. přenesená",J715,0)</f>
        <v>0</v>
      </c>
      <c r="BH715" s="239">
        <f>IF(N715="sníž. přenesená",J715,0)</f>
        <v>0</v>
      </c>
      <c r="BI715" s="239">
        <f>IF(N715="nulová",J715,0)</f>
        <v>0</v>
      </c>
      <c r="BJ715" s="18" t="s">
        <v>83</v>
      </c>
      <c r="BK715" s="239">
        <f>ROUND(I715*H715,2)</f>
        <v>0</v>
      </c>
      <c r="BL715" s="18" t="s">
        <v>360</v>
      </c>
      <c r="BM715" s="238" t="s">
        <v>6238</v>
      </c>
    </row>
    <row r="716" s="2" customFormat="1">
      <c r="A716" s="39"/>
      <c r="B716" s="40"/>
      <c r="C716" s="41"/>
      <c r="D716" s="240" t="s">
        <v>349</v>
      </c>
      <c r="E716" s="41"/>
      <c r="F716" s="241" t="s">
        <v>6237</v>
      </c>
      <c r="G716" s="41"/>
      <c r="H716" s="41"/>
      <c r="I716" s="242"/>
      <c r="J716" s="41"/>
      <c r="K716" s="41"/>
      <c r="L716" s="45"/>
      <c r="M716" s="243"/>
      <c r="N716" s="244"/>
      <c r="O716" s="92"/>
      <c r="P716" s="92"/>
      <c r="Q716" s="92"/>
      <c r="R716" s="92"/>
      <c r="S716" s="92"/>
      <c r="T716" s="93"/>
      <c r="U716" s="39"/>
      <c r="V716" s="39"/>
      <c r="W716" s="39"/>
      <c r="X716" s="39"/>
      <c r="Y716" s="39"/>
      <c r="Z716" s="39"/>
      <c r="AA716" s="39"/>
      <c r="AB716" s="39"/>
      <c r="AC716" s="39"/>
      <c r="AD716" s="39"/>
      <c r="AE716" s="39"/>
      <c r="AT716" s="18" t="s">
        <v>349</v>
      </c>
      <c r="AU716" s="18" t="s">
        <v>85</v>
      </c>
    </row>
    <row r="717" s="13" customFormat="1">
      <c r="A717" s="13"/>
      <c r="B717" s="252"/>
      <c r="C717" s="253"/>
      <c r="D717" s="240" t="s">
        <v>446</v>
      </c>
      <c r="E717" s="254" t="s">
        <v>1</v>
      </c>
      <c r="F717" s="255" t="s">
        <v>6239</v>
      </c>
      <c r="G717" s="253"/>
      <c r="H717" s="256">
        <v>26</v>
      </c>
      <c r="I717" s="257"/>
      <c r="J717" s="253"/>
      <c r="K717" s="253"/>
      <c r="L717" s="258"/>
      <c r="M717" s="259"/>
      <c r="N717" s="260"/>
      <c r="O717" s="260"/>
      <c r="P717" s="260"/>
      <c r="Q717" s="260"/>
      <c r="R717" s="260"/>
      <c r="S717" s="260"/>
      <c r="T717" s="261"/>
      <c r="U717" s="13"/>
      <c r="V717" s="13"/>
      <c r="W717" s="13"/>
      <c r="X717" s="13"/>
      <c r="Y717" s="13"/>
      <c r="Z717" s="13"/>
      <c r="AA717" s="13"/>
      <c r="AB717" s="13"/>
      <c r="AC717" s="13"/>
      <c r="AD717" s="13"/>
      <c r="AE717" s="13"/>
      <c r="AT717" s="262" t="s">
        <v>446</v>
      </c>
      <c r="AU717" s="262" t="s">
        <v>85</v>
      </c>
      <c r="AV717" s="13" t="s">
        <v>85</v>
      </c>
      <c r="AW717" s="13" t="s">
        <v>32</v>
      </c>
      <c r="AX717" s="13" t="s">
        <v>83</v>
      </c>
      <c r="AY717" s="262" t="s">
        <v>342</v>
      </c>
    </row>
    <row r="718" s="2" customFormat="1" ht="16.5" customHeight="1">
      <c r="A718" s="39"/>
      <c r="B718" s="40"/>
      <c r="C718" s="227" t="s">
        <v>125</v>
      </c>
      <c r="D718" s="227" t="s">
        <v>343</v>
      </c>
      <c r="E718" s="228" t="s">
        <v>6240</v>
      </c>
      <c r="F718" s="229" t="s">
        <v>6241</v>
      </c>
      <c r="G718" s="230" t="s">
        <v>442</v>
      </c>
      <c r="H718" s="231">
        <v>5</v>
      </c>
      <c r="I718" s="232"/>
      <c r="J718" s="233">
        <f>ROUND(I718*H718,2)</f>
        <v>0</v>
      </c>
      <c r="K718" s="229" t="s">
        <v>443</v>
      </c>
      <c r="L718" s="45"/>
      <c r="M718" s="234" t="s">
        <v>1</v>
      </c>
      <c r="N718" s="235" t="s">
        <v>41</v>
      </c>
      <c r="O718" s="92"/>
      <c r="P718" s="236">
        <f>O718*H718</f>
        <v>0</v>
      </c>
      <c r="Q718" s="236">
        <v>0.0016199999999999999</v>
      </c>
      <c r="R718" s="236">
        <f>Q718*H718</f>
        <v>0.0080999999999999996</v>
      </c>
      <c r="S718" s="236">
        <v>0</v>
      </c>
      <c r="T718" s="237">
        <f>S718*H718</f>
        <v>0</v>
      </c>
      <c r="U718" s="39"/>
      <c r="V718" s="39"/>
      <c r="W718" s="39"/>
      <c r="X718" s="39"/>
      <c r="Y718" s="39"/>
      <c r="Z718" s="39"/>
      <c r="AA718" s="39"/>
      <c r="AB718" s="39"/>
      <c r="AC718" s="39"/>
      <c r="AD718" s="39"/>
      <c r="AE718" s="39"/>
      <c r="AR718" s="238" t="s">
        <v>360</v>
      </c>
      <c r="AT718" s="238" t="s">
        <v>343</v>
      </c>
      <c r="AU718" s="238" t="s">
        <v>85</v>
      </c>
      <c r="AY718" s="18" t="s">
        <v>342</v>
      </c>
      <c r="BE718" s="239">
        <f>IF(N718="základní",J718,0)</f>
        <v>0</v>
      </c>
      <c r="BF718" s="239">
        <f>IF(N718="snížená",J718,0)</f>
        <v>0</v>
      </c>
      <c r="BG718" s="239">
        <f>IF(N718="zákl. přenesená",J718,0)</f>
        <v>0</v>
      </c>
      <c r="BH718" s="239">
        <f>IF(N718="sníž. přenesená",J718,0)</f>
        <v>0</v>
      </c>
      <c r="BI718" s="239">
        <f>IF(N718="nulová",J718,0)</f>
        <v>0</v>
      </c>
      <c r="BJ718" s="18" t="s">
        <v>83</v>
      </c>
      <c r="BK718" s="239">
        <f>ROUND(I718*H718,2)</f>
        <v>0</v>
      </c>
      <c r="BL718" s="18" t="s">
        <v>360</v>
      </c>
      <c r="BM718" s="238" t="s">
        <v>6242</v>
      </c>
    </row>
    <row r="719" s="2" customFormat="1">
      <c r="A719" s="39"/>
      <c r="B719" s="40"/>
      <c r="C719" s="41"/>
      <c r="D719" s="240" t="s">
        <v>349</v>
      </c>
      <c r="E719" s="41"/>
      <c r="F719" s="241" t="s">
        <v>6243</v>
      </c>
      <c r="G719" s="41"/>
      <c r="H719" s="41"/>
      <c r="I719" s="242"/>
      <c r="J719" s="41"/>
      <c r="K719" s="41"/>
      <c r="L719" s="45"/>
      <c r="M719" s="243"/>
      <c r="N719" s="244"/>
      <c r="O719" s="92"/>
      <c r="P719" s="92"/>
      <c r="Q719" s="92"/>
      <c r="R719" s="92"/>
      <c r="S719" s="92"/>
      <c r="T719" s="93"/>
      <c r="U719" s="39"/>
      <c r="V719" s="39"/>
      <c r="W719" s="39"/>
      <c r="X719" s="39"/>
      <c r="Y719" s="39"/>
      <c r="Z719" s="39"/>
      <c r="AA719" s="39"/>
      <c r="AB719" s="39"/>
      <c r="AC719" s="39"/>
      <c r="AD719" s="39"/>
      <c r="AE719" s="39"/>
      <c r="AT719" s="18" t="s">
        <v>349</v>
      </c>
      <c r="AU719" s="18" t="s">
        <v>85</v>
      </c>
    </row>
    <row r="720" s="13" customFormat="1">
      <c r="A720" s="13"/>
      <c r="B720" s="252"/>
      <c r="C720" s="253"/>
      <c r="D720" s="240" t="s">
        <v>446</v>
      </c>
      <c r="E720" s="254" t="s">
        <v>1</v>
      </c>
      <c r="F720" s="255" t="s">
        <v>2555</v>
      </c>
      <c r="G720" s="253"/>
      <c r="H720" s="256">
        <v>5</v>
      </c>
      <c r="I720" s="257"/>
      <c r="J720" s="253"/>
      <c r="K720" s="253"/>
      <c r="L720" s="258"/>
      <c r="M720" s="259"/>
      <c r="N720" s="260"/>
      <c r="O720" s="260"/>
      <c r="P720" s="260"/>
      <c r="Q720" s="260"/>
      <c r="R720" s="260"/>
      <c r="S720" s="260"/>
      <c r="T720" s="261"/>
      <c r="U720" s="13"/>
      <c r="V720" s="13"/>
      <c r="W720" s="13"/>
      <c r="X720" s="13"/>
      <c r="Y720" s="13"/>
      <c r="Z720" s="13"/>
      <c r="AA720" s="13"/>
      <c r="AB720" s="13"/>
      <c r="AC720" s="13"/>
      <c r="AD720" s="13"/>
      <c r="AE720" s="13"/>
      <c r="AT720" s="262" t="s">
        <v>446</v>
      </c>
      <c r="AU720" s="262" t="s">
        <v>85</v>
      </c>
      <c r="AV720" s="13" t="s">
        <v>85</v>
      </c>
      <c r="AW720" s="13" t="s">
        <v>32</v>
      </c>
      <c r="AX720" s="13" t="s">
        <v>83</v>
      </c>
      <c r="AY720" s="262" t="s">
        <v>342</v>
      </c>
    </row>
    <row r="721" s="2" customFormat="1" ht="24.15" customHeight="1">
      <c r="A721" s="39"/>
      <c r="B721" s="40"/>
      <c r="C721" s="295" t="s">
        <v>6244</v>
      </c>
      <c r="D721" s="295" t="s">
        <v>621</v>
      </c>
      <c r="E721" s="296" t="s">
        <v>6245</v>
      </c>
      <c r="F721" s="297" t="s">
        <v>6246</v>
      </c>
      <c r="G721" s="298" t="s">
        <v>442</v>
      </c>
      <c r="H721" s="299">
        <v>5</v>
      </c>
      <c r="I721" s="300"/>
      <c r="J721" s="301">
        <f>ROUND(I721*H721,2)</f>
        <v>0</v>
      </c>
      <c r="K721" s="297" t="s">
        <v>1</v>
      </c>
      <c r="L721" s="302"/>
      <c r="M721" s="303" t="s">
        <v>1</v>
      </c>
      <c r="N721" s="304" t="s">
        <v>41</v>
      </c>
      <c r="O721" s="92"/>
      <c r="P721" s="236">
        <f>O721*H721</f>
        <v>0</v>
      </c>
      <c r="Q721" s="236">
        <v>0.016199999999999999</v>
      </c>
      <c r="R721" s="236">
        <f>Q721*H721</f>
        <v>0.080999999999999989</v>
      </c>
      <c r="S721" s="236">
        <v>0</v>
      </c>
      <c r="T721" s="237">
        <f>S721*H721</f>
        <v>0</v>
      </c>
      <c r="U721" s="39"/>
      <c r="V721" s="39"/>
      <c r="W721" s="39"/>
      <c r="X721" s="39"/>
      <c r="Y721" s="39"/>
      <c r="Z721" s="39"/>
      <c r="AA721" s="39"/>
      <c r="AB721" s="39"/>
      <c r="AC721" s="39"/>
      <c r="AD721" s="39"/>
      <c r="AE721" s="39"/>
      <c r="AR721" s="238" t="s">
        <v>376</v>
      </c>
      <c r="AT721" s="238" t="s">
        <v>621</v>
      </c>
      <c r="AU721" s="238" t="s">
        <v>85</v>
      </c>
      <c r="AY721" s="18" t="s">
        <v>342</v>
      </c>
      <c r="BE721" s="239">
        <f>IF(N721="základní",J721,0)</f>
        <v>0</v>
      </c>
      <c r="BF721" s="239">
        <f>IF(N721="snížená",J721,0)</f>
        <v>0</v>
      </c>
      <c r="BG721" s="239">
        <f>IF(N721="zákl. přenesená",J721,0)</f>
        <v>0</v>
      </c>
      <c r="BH721" s="239">
        <f>IF(N721="sníž. přenesená",J721,0)</f>
        <v>0</v>
      </c>
      <c r="BI721" s="239">
        <f>IF(N721="nulová",J721,0)</f>
        <v>0</v>
      </c>
      <c r="BJ721" s="18" t="s">
        <v>83</v>
      </c>
      <c r="BK721" s="239">
        <f>ROUND(I721*H721,2)</f>
        <v>0</v>
      </c>
      <c r="BL721" s="18" t="s">
        <v>360</v>
      </c>
      <c r="BM721" s="238" t="s">
        <v>6247</v>
      </c>
    </row>
    <row r="722" s="2" customFormat="1">
      <c r="A722" s="39"/>
      <c r="B722" s="40"/>
      <c r="C722" s="41"/>
      <c r="D722" s="240" t="s">
        <v>349</v>
      </c>
      <c r="E722" s="41"/>
      <c r="F722" s="241" t="s">
        <v>6246</v>
      </c>
      <c r="G722" s="41"/>
      <c r="H722" s="41"/>
      <c r="I722" s="242"/>
      <c r="J722" s="41"/>
      <c r="K722" s="41"/>
      <c r="L722" s="45"/>
      <c r="M722" s="243"/>
      <c r="N722" s="244"/>
      <c r="O722" s="92"/>
      <c r="P722" s="92"/>
      <c r="Q722" s="92"/>
      <c r="R722" s="92"/>
      <c r="S722" s="92"/>
      <c r="T722" s="93"/>
      <c r="U722" s="39"/>
      <c r="V722" s="39"/>
      <c r="W722" s="39"/>
      <c r="X722" s="39"/>
      <c r="Y722" s="39"/>
      <c r="Z722" s="39"/>
      <c r="AA722" s="39"/>
      <c r="AB722" s="39"/>
      <c r="AC722" s="39"/>
      <c r="AD722" s="39"/>
      <c r="AE722" s="39"/>
      <c r="AT722" s="18" t="s">
        <v>349</v>
      </c>
      <c r="AU722" s="18" t="s">
        <v>85</v>
      </c>
    </row>
    <row r="723" s="13" customFormat="1">
      <c r="A723" s="13"/>
      <c r="B723" s="252"/>
      <c r="C723" s="253"/>
      <c r="D723" s="240" t="s">
        <v>446</v>
      </c>
      <c r="E723" s="254" t="s">
        <v>1</v>
      </c>
      <c r="F723" s="255" t="s">
        <v>6114</v>
      </c>
      <c r="G723" s="253"/>
      <c r="H723" s="256">
        <v>5</v>
      </c>
      <c r="I723" s="257"/>
      <c r="J723" s="253"/>
      <c r="K723" s="253"/>
      <c r="L723" s="258"/>
      <c r="M723" s="259"/>
      <c r="N723" s="260"/>
      <c r="O723" s="260"/>
      <c r="P723" s="260"/>
      <c r="Q723" s="260"/>
      <c r="R723" s="260"/>
      <c r="S723" s="260"/>
      <c r="T723" s="261"/>
      <c r="U723" s="13"/>
      <c r="V723" s="13"/>
      <c r="W723" s="13"/>
      <c r="X723" s="13"/>
      <c r="Y723" s="13"/>
      <c r="Z723" s="13"/>
      <c r="AA723" s="13"/>
      <c r="AB723" s="13"/>
      <c r="AC723" s="13"/>
      <c r="AD723" s="13"/>
      <c r="AE723" s="13"/>
      <c r="AT723" s="262" t="s">
        <v>446</v>
      </c>
      <c r="AU723" s="262" t="s">
        <v>85</v>
      </c>
      <c r="AV723" s="13" t="s">
        <v>85</v>
      </c>
      <c r="AW723" s="13" t="s">
        <v>32</v>
      </c>
      <c r="AX723" s="13" t="s">
        <v>83</v>
      </c>
      <c r="AY723" s="262" t="s">
        <v>342</v>
      </c>
    </row>
    <row r="724" s="2" customFormat="1" ht="24.15" customHeight="1">
      <c r="A724" s="39"/>
      <c r="B724" s="40"/>
      <c r="C724" s="295" t="s">
        <v>6248</v>
      </c>
      <c r="D724" s="295" t="s">
        <v>621</v>
      </c>
      <c r="E724" s="296" t="s">
        <v>6249</v>
      </c>
      <c r="F724" s="297" t="s">
        <v>6250</v>
      </c>
      <c r="G724" s="298" t="s">
        <v>442</v>
      </c>
      <c r="H724" s="299">
        <v>10</v>
      </c>
      <c r="I724" s="300"/>
      <c r="J724" s="301">
        <f>ROUND(I724*H724,2)</f>
        <v>0</v>
      </c>
      <c r="K724" s="297" t="s">
        <v>1</v>
      </c>
      <c r="L724" s="302"/>
      <c r="M724" s="303" t="s">
        <v>1</v>
      </c>
      <c r="N724" s="304" t="s">
        <v>41</v>
      </c>
      <c r="O724" s="92"/>
      <c r="P724" s="236">
        <f>O724*H724</f>
        <v>0</v>
      </c>
      <c r="Q724" s="236">
        <v>0.0063099999999999996</v>
      </c>
      <c r="R724" s="236">
        <f>Q724*H724</f>
        <v>0.063099999999999989</v>
      </c>
      <c r="S724" s="236">
        <v>0</v>
      </c>
      <c r="T724" s="237">
        <f>S724*H724</f>
        <v>0</v>
      </c>
      <c r="U724" s="39"/>
      <c r="V724" s="39"/>
      <c r="W724" s="39"/>
      <c r="X724" s="39"/>
      <c r="Y724" s="39"/>
      <c r="Z724" s="39"/>
      <c r="AA724" s="39"/>
      <c r="AB724" s="39"/>
      <c r="AC724" s="39"/>
      <c r="AD724" s="39"/>
      <c r="AE724" s="39"/>
      <c r="AR724" s="238" t="s">
        <v>376</v>
      </c>
      <c r="AT724" s="238" t="s">
        <v>621</v>
      </c>
      <c r="AU724" s="238" t="s">
        <v>85</v>
      </c>
      <c r="AY724" s="18" t="s">
        <v>342</v>
      </c>
      <c r="BE724" s="239">
        <f>IF(N724="základní",J724,0)</f>
        <v>0</v>
      </c>
      <c r="BF724" s="239">
        <f>IF(N724="snížená",J724,0)</f>
        <v>0</v>
      </c>
      <c r="BG724" s="239">
        <f>IF(N724="zákl. přenesená",J724,0)</f>
        <v>0</v>
      </c>
      <c r="BH724" s="239">
        <f>IF(N724="sníž. přenesená",J724,0)</f>
        <v>0</v>
      </c>
      <c r="BI724" s="239">
        <f>IF(N724="nulová",J724,0)</f>
        <v>0</v>
      </c>
      <c r="BJ724" s="18" t="s">
        <v>83</v>
      </c>
      <c r="BK724" s="239">
        <f>ROUND(I724*H724,2)</f>
        <v>0</v>
      </c>
      <c r="BL724" s="18" t="s">
        <v>360</v>
      </c>
      <c r="BM724" s="238" t="s">
        <v>6251</v>
      </c>
    </row>
    <row r="725" s="2" customFormat="1">
      <c r="A725" s="39"/>
      <c r="B725" s="40"/>
      <c r="C725" s="41"/>
      <c r="D725" s="240" t="s">
        <v>349</v>
      </c>
      <c r="E725" s="41"/>
      <c r="F725" s="241" t="s">
        <v>6250</v>
      </c>
      <c r="G725" s="41"/>
      <c r="H725" s="41"/>
      <c r="I725" s="242"/>
      <c r="J725" s="41"/>
      <c r="K725" s="41"/>
      <c r="L725" s="45"/>
      <c r="M725" s="243"/>
      <c r="N725" s="244"/>
      <c r="O725" s="92"/>
      <c r="P725" s="92"/>
      <c r="Q725" s="92"/>
      <c r="R725" s="92"/>
      <c r="S725" s="92"/>
      <c r="T725" s="93"/>
      <c r="U725" s="39"/>
      <c r="V725" s="39"/>
      <c r="W725" s="39"/>
      <c r="X725" s="39"/>
      <c r="Y725" s="39"/>
      <c r="Z725" s="39"/>
      <c r="AA725" s="39"/>
      <c r="AB725" s="39"/>
      <c r="AC725" s="39"/>
      <c r="AD725" s="39"/>
      <c r="AE725" s="39"/>
      <c r="AT725" s="18" t="s">
        <v>349</v>
      </c>
      <c r="AU725" s="18" t="s">
        <v>85</v>
      </c>
    </row>
    <row r="726" s="13" customFormat="1">
      <c r="A726" s="13"/>
      <c r="B726" s="252"/>
      <c r="C726" s="253"/>
      <c r="D726" s="240" t="s">
        <v>446</v>
      </c>
      <c r="E726" s="254" t="s">
        <v>1</v>
      </c>
      <c r="F726" s="255" t="s">
        <v>6252</v>
      </c>
      <c r="G726" s="253"/>
      <c r="H726" s="256">
        <v>5</v>
      </c>
      <c r="I726" s="257"/>
      <c r="J726" s="253"/>
      <c r="K726" s="253"/>
      <c r="L726" s="258"/>
      <c r="M726" s="259"/>
      <c r="N726" s="260"/>
      <c r="O726" s="260"/>
      <c r="P726" s="260"/>
      <c r="Q726" s="260"/>
      <c r="R726" s="260"/>
      <c r="S726" s="260"/>
      <c r="T726" s="261"/>
      <c r="U726" s="13"/>
      <c r="V726" s="13"/>
      <c r="W726" s="13"/>
      <c r="X726" s="13"/>
      <c r="Y726" s="13"/>
      <c r="Z726" s="13"/>
      <c r="AA726" s="13"/>
      <c r="AB726" s="13"/>
      <c r="AC726" s="13"/>
      <c r="AD726" s="13"/>
      <c r="AE726" s="13"/>
      <c r="AT726" s="262" t="s">
        <v>446</v>
      </c>
      <c r="AU726" s="262" t="s">
        <v>85</v>
      </c>
      <c r="AV726" s="13" t="s">
        <v>85</v>
      </c>
      <c r="AW726" s="13" t="s">
        <v>32</v>
      </c>
      <c r="AX726" s="13" t="s">
        <v>76</v>
      </c>
      <c r="AY726" s="262" t="s">
        <v>342</v>
      </c>
    </row>
    <row r="727" s="13" customFormat="1">
      <c r="A727" s="13"/>
      <c r="B727" s="252"/>
      <c r="C727" s="253"/>
      <c r="D727" s="240" t="s">
        <v>446</v>
      </c>
      <c r="E727" s="254" t="s">
        <v>1</v>
      </c>
      <c r="F727" s="255" t="s">
        <v>6253</v>
      </c>
      <c r="G727" s="253"/>
      <c r="H727" s="256">
        <v>5</v>
      </c>
      <c r="I727" s="257"/>
      <c r="J727" s="253"/>
      <c r="K727" s="253"/>
      <c r="L727" s="258"/>
      <c r="M727" s="259"/>
      <c r="N727" s="260"/>
      <c r="O727" s="260"/>
      <c r="P727" s="260"/>
      <c r="Q727" s="260"/>
      <c r="R727" s="260"/>
      <c r="S727" s="260"/>
      <c r="T727" s="261"/>
      <c r="U727" s="13"/>
      <c r="V727" s="13"/>
      <c r="W727" s="13"/>
      <c r="X727" s="13"/>
      <c r="Y727" s="13"/>
      <c r="Z727" s="13"/>
      <c r="AA727" s="13"/>
      <c r="AB727" s="13"/>
      <c r="AC727" s="13"/>
      <c r="AD727" s="13"/>
      <c r="AE727" s="13"/>
      <c r="AT727" s="262" t="s">
        <v>446</v>
      </c>
      <c r="AU727" s="262" t="s">
        <v>85</v>
      </c>
      <c r="AV727" s="13" t="s">
        <v>85</v>
      </c>
      <c r="AW727" s="13" t="s">
        <v>32</v>
      </c>
      <c r="AX727" s="13" t="s">
        <v>76</v>
      </c>
      <c r="AY727" s="262" t="s">
        <v>342</v>
      </c>
    </row>
    <row r="728" s="16" customFormat="1">
      <c r="A728" s="16"/>
      <c r="B728" s="284"/>
      <c r="C728" s="285"/>
      <c r="D728" s="240" t="s">
        <v>446</v>
      </c>
      <c r="E728" s="286" t="s">
        <v>1</v>
      </c>
      <c r="F728" s="287" t="s">
        <v>500</v>
      </c>
      <c r="G728" s="285"/>
      <c r="H728" s="288">
        <v>10</v>
      </c>
      <c r="I728" s="289"/>
      <c r="J728" s="285"/>
      <c r="K728" s="285"/>
      <c r="L728" s="290"/>
      <c r="M728" s="291"/>
      <c r="N728" s="292"/>
      <c r="O728" s="292"/>
      <c r="P728" s="292"/>
      <c r="Q728" s="292"/>
      <c r="R728" s="292"/>
      <c r="S728" s="292"/>
      <c r="T728" s="293"/>
      <c r="U728" s="16"/>
      <c r="V728" s="16"/>
      <c r="W728" s="16"/>
      <c r="X728" s="16"/>
      <c r="Y728" s="16"/>
      <c r="Z728" s="16"/>
      <c r="AA728" s="16"/>
      <c r="AB728" s="16"/>
      <c r="AC728" s="16"/>
      <c r="AD728" s="16"/>
      <c r="AE728" s="16"/>
      <c r="AT728" s="294" t="s">
        <v>446</v>
      </c>
      <c r="AU728" s="294" t="s">
        <v>85</v>
      </c>
      <c r="AV728" s="16" t="s">
        <v>360</v>
      </c>
      <c r="AW728" s="16" t="s">
        <v>32</v>
      </c>
      <c r="AX728" s="16" t="s">
        <v>83</v>
      </c>
      <c r="AY728" s="294" t="s">
        <v>342</v>
      </c>
    </row>
    <row r="729" s="2" customFormat="1" ht="16.5" customHeight="1">
      <c r="A729" s="39"/>
      <c r="B729" s="40"/>
      <c r="C729" s="295" t="s">
        <v>6254</v>
      </c>
      <c r="D729" s="295" t="s">
        <v>621</v>
      </c>
      <c r="E729" s="296" t="s">
        <v>4260</v>
      </c>
      <c r="F729" s="297" t="s">
        <v>4261</v>
      </c>
      <c r="G729" s="298" t="s">
        <v>442</v>
      </c>
      <c r="H729" s="299">
        <v>344</v>
      </c>
      <c r="I729" s="300"/>
      <c r="J729" s="301">
        <f>ROUND(I729*H729,2)</f>
        <v>0</v>
      </c>
      <c r="K729" s="297" t="s">
        <v>1</v>
      </c>
      <c r="L729" s="302"/>
      <c r="M729" s="303" t="s">
        <v>1</v>
      </c>
      <c r="N729" s="304" t="s">
        <v>41</v>
      </c>
      <c r="O729" s="92"/>
      <c r="P729" s="236">
        <f>O729*H729</f>
        <v>0</v>
      </c>
      <c r="Q729" s="236">
        <v>0.00025000000000000001</v>
      </c>
      <c r="R729" s="236">
        <f>Q729*H729</f>
        <v>0.086000000000000007</v>
      </c>
      <c r="S729" s="236">
        <v>0</v>
      </c>
      <c r="T729" s="237">
        <f>S729*H729</f>
        <v>0</v>
      </c>
      <c r="U729" s="39"/>
      <c r="V729" s="39"/>
      <c r="W729" s="39"/>
      <c r="X729" s="39"/>
      <c r="Y729" s="39"/>
      <c r="Z729" s="39"/>
      <c r="AA729" s="39"/>
      <c r="AB729" s="39"/>
      <c r="AC729" s="39"/>
      <c r="AD729" s="39"/>
      <c r="AE729" s="39"/>
      <c r="AR729" s="238" t="s">
        <v>376</v>
      </c>
      <c r="AT729" s="238" t="s">
        <v>621</v>
      </c>
      <c r="AU729" s="238" t="s">
        <v>85</v>
      </c>
      <c r="AY729" s="18" t="s">
        <v>342</v>
      </c>
      <c r="BE729" s="239">
        <f>IF(N729="základní",J729,0)</f>
        <v>0</v>
      </c>
      <c r="BF729" s="239">
        <f>IF(N729="snížená",J729,0)</f>
        <v>0</v>
      </c>
      <c r="BG729" s="239">
        <f>IF(N729="zákl. přenesená",J729,0)</f>
        <v>0</v>
      </c>
      <c r="BH729" s="239">
        <f>IF(N729="sníž. přenesená",J729,0)</f>
        <v>0</v>
      </c>
      <c r="BI729" s="239">
        <f>IF(N729="nulová",J729,0)</f>
        <v>0</v>
      </c>
      <c r="BJ729" s="18" t="s">
        <v>83</v>
      </c>
      <c r="BK729" s="239">
        <f>ROUND(I729*H729,2)</f>
        <v>0</v>
      </c>
      <c r="BL729" s="18" t="s">
        <v>360</v>
      </c>
      <c r="BM729" s="238" t="s">
        <v>6255</v>
      </c>
    </row>
    <row r="730" s="2" customFormat="1">
      <c r="A730" s="39"/>
      <c r="B730" s="40"/>
      <c r="C730" s="41"/>
      <c r="D730" s="240" t="s">
        <v>349</v>
      </c>
      <c r="E730" s="41"/>
      <c r="F730" s="241" t="s">
        <v>4261</v>
      </c>
      <c r="G730" s="41"/>
      <c r="H730" s="41"/>
      <c r="I730" s="242"/>
      <c r="J730" s="41"/>
      <c r="K730" s="41"/>
      <c r="L730" s="45"/>
      <c r="M730" s="243"/>
      <c r="N730" s="244"/>
      <c r="O730" s="92"/>
      <c r="P730" s="92"/>
      <c r="Q730" s="92"/>
      <c r="R730" s="92"/>
      <c r="S730" s="92"/>
      <c r="T730" s="93"/>
      <c r="U730" s="39"/>
      <c r="V730" s="39"/>
      <c r="W730" s="39"/>
      <c r="X730" s="39"/>
      <c r="Y730" s="39"/>
      <c r="Z730" s="39"/>
      <c r="AA730" s="39"/>
      <c r="AB730" s="39"/>
      <c r="AC730" s="39"/>
      <c r="AD730" s="39"/>
      <c r="AE730" s="39"/>
      <c r="AT730" s="18" t="s">
        <v>349</v>
      </c>
      <c r="AU730" s="18" t="s">
        <v>85</v>
      </c>
    </row>
    <row r="731" s="13" customFormat="1">
      <c r="A731" s="13"/>
      <c r="B731" s="252"/>
      <c r="C731" s="253"/>
      <c r="D731" s="240" t="s">
        <v>446</v>
      </c>
      <c r="E731" s="254" t="s">
        <v>1</v>
      </c>
      <c r="F731" s="255" t="s">
        <v>6256</v>
      </c>
      <c r="G731" s="253"/>
      <c r="H731" s="256">
        <v>344</v>
      </c>
      <c r="I731" s="257"/>
      <c r="J731" s="253"/>
      <c r="K731" s="253"/>
      <c r="L731" s="258"/>
      <c r="M731" s="259"/>
      <c r="N731" s="260"/>
      <c r="O731" s="260"/>
      <c r="P731" s="260"/>
      <c r="Q731" s="260"/>
      <c r="R731" s="260"/>
      <c r="S731" s="260"/>
      <c r="T731" s="261"/>
      <c r="U731" s="13"/>
      <c r="V731" s="13"/>
      <c r="W731" s="13"/>
      <c r="X731" s="13"/>
      <c r="Y731" s="13"/>
      <c r="Z731" s="13"/>
      <c r="AA731" s="13"/>
      <c r="AB731" s="13"/>
      <c r="AC731" s="13"/>
      <c r="AD731" s="13"/>
      <c r="AE731" s="13"/>
      <c r="AT731" s="262" t="s">
        <v>446</v>
      </c>
      <c r="AU731" s="262" t="s">
        <v>85</v>
      </c>
      <c r="AV731" s="13" t="s">
        <v>85</v>
      </c>
      <c r="AW731" s="13" t="s">
        <v>32</v>
      </c>
      <c r="AX731" s="13" t="s">
        <v>83</v>
      </c>
      <c r="AY731" s="262" t="s">
        <v>342</v>
      </c>
    </row>
    <row r="732" s="2" customFormat="1" ht="16.5" customHeight="1">
      <c r="A732" s="39"/>
      <c r="B732" s="40"/>
      <c r="C732" s="227" t="s">
        <v>6257</v>
      </c>
      <c r="D732" s="227" t="s">
        <v>343</v>
      </c>
      <c r="E732" s="228" t="s">
        <v>6258</v>
      </c>
      <c r="F732" s="229" t="s">
        <v>6259</v>
      </c>
      <c r="G732" s="230" t="s">
        <v>442</v>
      </c>
      <c r="H732" s="231">
        <v>1</v>
      </c>
      <c r="I732" s="232"/>
      <c r="J732" s="233">
        <f>ROUND(I732*H732,2)</f>
        <v>0</v>
      </c>
      <c r="K732" s="229" t="s">
        <v>443</v>
      </c>
      <c r="L732" s="45"/>
      <c r="M732" s="234" t="s">
        <v>1</v>
      </c>
      <c r="N732" s="235" t="s">
        <v>41</v>
      </c>
      <c r="O732" s="92"/>
      <c r="P732" s="236">
        <f>O732*H732</f>
        <v>0</v>
      </c>
      <c r="Q732" s="236">
        <v>0.0016299999999999999</v>
      </c>
      <c r="R732" s="236">
        <f>Q732*H732</f>
        <v>0.0016299999999999999</v>
      </c>
      <c r="S732" s="236">
        <v>0</v>
      </c>
      <c r="T732" s="237">
        <f>S732*H732</f>
        <v>0</v>
      </c>
      <c r="U732" s="39"/>
      <c r="V732" s="39"/>
      <c r="W732" s="39"/>
      <c r="X732" s="39"/>
      <c r="Y732" s="39"/>
      <c r="Z732" s="39"/>
      <c r="AA732" s="39"/>
      <c r="AB732" s="39"/>
      <c r="AC732" s="39"/>
      <c r="AD732" s="39"/>
      <c r="AE732" s="39"/>
      <c r="AR732" s="238" t="s">
        <v>360</v>
      </c>
      <c r="AT732" s="238" t="s">
        <v>343</v>
      </c>
      <c r="AU732" s="238" t="s">
        <v>85</v>
      </c>
      <c r="AY732" s="18" t="s">
        <v>342</v>
      </c>
      <c r="BE732" s="239">
        <f>IF(N732="základní",J732,0)</f>
        <v>0</v>
      </c>
      <c r="BF732" s="239">
        <f>IF(N732="snížená",J732,0)</f>
        <v>0</v>
      </c>
      <c r="BG732" s="239">
        <f>IF(N732="zákl. přenesená",J732,0)</f>
        <v>0</v>
      </c>
      <c r="BH732" s="239">
        <f>IF(N732="sníž. přenesená",J732,0)</f>
        <v>0</v>
      </c>
      <c r="BI732" s="239">
        <f>IF(N732="nulová",J732,0)</f>
        <v>0</v>
      </c>
      <c r="BJ732" s="18" t="s">
        <v>83</v>
      </c>
      <c r="BK732" s="239">
        <f>ROUND(I732*H732,2)</f>
        <v>0</v>
      </c>
      <c r="BL732" s="18" t="s">
        <v>360</v>
      </c>
      <c r="BM732" s="238" t="s">
        <v>6260</v>
      </c>
    </row>
    <row r="733" s="2" customFormat="1">
      <c r="A733" s="39"/>
      <c r="B733" s="40"/>
      <c r="C733" s="41"/>
      <c r="D733" s="240" t="s">
        <v>349</v>
      </c>
      <c r="E733" s="41"/>
      <c r="F733" s="241" t="s">
        <v>6261</v>
      </c>
      <c r="G733" s="41"/>
      <c r="H733" s="41"/>
      <c r="I733" s="242"/>
      <c r="J733" s="41"/>
      <c r="K733" s="41"/>
      <c r="L733" s="45"/>
      <c r="M733" s="243"/>
      <c r="N733" s="244"/>
      <c r="O733" s="92"/>
      <c r="P733" s="92"/>
      <c r="Q733" s="92"/>
      <c r="R733" s="92"/>
      <c r="S733" s="92"/>
      <c r="T733" s="93"/>
      <c r="U733" s="39"/>
      <c r="V733" s="39"/>
      <c r="W733" s="39"/>
      <c r="X733" s="39"/>
      <c r="Y733" s="39"/>
      <c r="Z733" s="39"/>
      <c r="AA733" s="39"/>
      <c r="AB733" s="39"/>
      <c r="AC733" s="39"/>
      <c r="AD733" s="39"/>
      <c r="AE733" s="39"/>
      <c r="AT733" s="18" t="s">
        <v>349</v>
      </c>
      <c r="AU733" s="18" t="s">
        <v>85</v>
      </c>
    </row>
    <row r="734" s="13" customFormat="1">
      <c r="A734" s="13"/>
      <c r="B734" s="252"/>
      <c r="C734" s="253"/>
      <c r="D734" s="240" t="s">
        <v>446</v>
      </c>
      <c r="E734" s="254" t="s">
        <v>1</v>
      </c>
      <c r="F734" s="255" t="s">
        <v>2489</v>
      </c>
      <c r="G734" s="253"/>
      <c r="H734" s="256">
        <v>1</v>
      </c>
      <c r="I734" s="257"/>
      <c r="J734" s="253"/>
      <c r="K734" s="253"/>
      <c r="L734" s="258"/>
      <c r="M734" s="259"/>
      <c r="N734" s="260"/>
      <c r="O734" s="260"/>
      <c r="P734" s="260"/>
      <c r="Q734" s="260"/>
      <c r="R734" s="260"/>
      <c r="S734" s="260"/>
      <c r="T734" s="261"/>
      <c r="U734" s="13"/>
      <c r="V734" s="13"/>
      <c r="W734" s="13"/>
      <c r="X734" s="13"/>
      <c r="Y734" s="13"/>
      <c r="Z734" s="13"/>
      <c r="AA734" s="13"/>
      <c r="AB734" s="13"/>
      <c r="AC734" s="13"/>
      <c r="AD734" s="13"/>
      <c r="AE734" s="13"/>
      <c r="AT734" s="262" t="s">
        <v>446</v>
      </c>
      <c r="AU734" s="262" t="s">
        <v>85</v>
      </c>
      <c r="AV734" s="13" t="s">
        <v>85</v>
      </c>
      <c r="AW734" s="13" t="s">
        <v>32</v>
      </c>
      <c r="AX734" s="13" t="s">
        <v>83</v>
      </c>
      <c r="AY734" s="262" t="s">
        <v>342</v>
      </c>
    </row>
    <row r="735" s="2" customFormat="1" ht="24.15" customHeight="1">
      <c r="A735" s="39"/>
      <c r="B735" s="40"/>
      <c r="C735" s="295" t="s">
        <v>6262</v>
      </c>
      <c r="D735" s="295" t="s">
        <v>621</v>
      </c>
      <c r="E735" s="296" t="s">
        <v>6263</v>
      </c>
      <c r="F735" s="297" t="s">
        <v>6264</v>
      </c>
      <c r="G735" s="298" t="s">
        <v>442</v>
      </c>
      <c r="H735" s="299">
        <v>1</v>
      </c>
      <c r="I735" s="300"/>
      <c r="J735" s="301">
        <f>ROUND(I735*H735,2)</f>
        <v>0</v>
      </c>
      <c r="K735" s="297" t="s">
        <v>1</v>
      </c>
      <c r="L735" s="302"/>
      <c r="M735" s="303" t="s">
        <v>1</v>
      </c>
      <c r="N735" s="304" t="s">
        <v>41</v>
      </c>
      <c r="O735" s="92"/>
      <c r="P735" s="236">
        <f>O735*H735</f>
        <v>0</v>
      </c>
      <c r="Q735" s="236">
        <v>0.031</v>
      </c>
      <c r="R735" s="236">
        <f>Q735*H735</f>
        <v>0.031</v>
      </c>
      <c r="S735" s="236">
        <v>0</v>
      </c>
      <c r="T735" s="237">
        <f>S735*H735</f>
        <v>0</v>
      </c>
      <c r="U735" s="39"/>
      <c r="V735" s="39"/>
      <c r="W735" s="39"/>
      <c r="X735" s="39"/>
      <c r="Y735" s="39"/>
      <c r="Z735" s="39"/>
      <c r="AA735" s="39"/>
      <c r="AB735" s="39"/>
      <c r="AC735" s="39"/>
      <c r="AD735" s="39"/>
      <c r="AE735" s="39"/>
      <c r="AR735" s="238" t="s">
        <v>376</v>
      </c>
      <c r="AT735" s="238" t="s">
        <v>621</v>
      </c>
      <c r="AU735" s="238" t="s">
        <v>85</v>
      </c>
      <c r="AY735" s="18" t="s">
        <v>342</v>
      </c>
      <c r="BE735" s="239">
        <f>IF(N735="základní",J735,0)</f>
        <v>0</v>
      </c>
      <c r="BF735" s="239">
        <f>IF(N735="snížená",J735,0)</f>
        <v>0</v>
      </c>
      <c r="BG735" s="239">
        <f>IF(N735="zákl. přenesená",J735,0)</f>
        <v>0</v>
      </c>
      <c r="BH735" s="239">
        <f>IF(N735="sníž. přenesená",J735,0)</f>
        <v>0</v>
      </c>
      <c r="BI735" s="239">
        <f>IF(N735="nulová",J735,0)</f>
        <v>0</v>
      </c>
      <c r="BJ735" s="18" t="s">
        <v>83</v>
      </c>
      <c r="BK735" s="239">
        <f>ROUND(I735*H735,2)</f>
        <v>0</v>
      </c>
      <c r="BL735" s="18" t="s">
        <v>360</v>
      </c>
      <c r="BM735" s="238" t="s">
        <v>6265</v>
      </c>
    </row>
    <row r="736" s="2" customFormat="1">
      <c r="A736" s="39"/>
      <c r="B736" s="40"/>
      <c r="C736" s="41"/>
      <c r="D736" s="240" t="s">
        <v>349</v>
      </c>
      <c r="E736" s="41"/>
      <c r="F736" s="241" t="s">
        <v>6264</v>
      </c>
      <c r="G736" s="41"/>
      <c r="H736" s="41"/>
      <c r="I736" s="242"/>
      <c r="J736" s="41"/>
      <c r="K736" s="41"/>
      <c r="L736" s="45"/>
      <c r="M736" s="243"/>
      <c r="N736" s="244"/>
      <c r="O736" s="92"/>
      <c r="P736" s="92"/>
      <c r="Q736" s="92"/>
      <c r="R736" s="92"/>
      <c r="S736" s="92"/>
      <c r="T736" s="93"/>
      <c r="U736" s="39"/>
      <c r="V736" s="39"/>
      <c r="W736" s="39"/>
      <c r="X736" s="39"/>
      <c r="Y736" s="39"/>
      <c r="Z736" s="39"/>
      <c r="AA736" s="39"/>
      <c r="AB736" s="39"/>
      <c r="AC736" s="39"/>
      <c r="AD736" s="39"/>
      <c r="AE736" s="39"/>
      <c r="AT736" s="18" t="s">
        <v>349</v>
      </c>
      <c r="AU736" s="18" t="s">
        <v>85</v>
      </c>
    </row>
    <row r="737" s="13" customFormat="1">
      <c r="A737" s="13"/>
      <c r="B737" s="252"/>
      <c r="C737" s="253"/>
      <c r="D737" s="240" t="s">
        <v>446</v>
      </c>
      <c r="E737" s="254" t="s">
        <v>1</v>
      </c>
      <c r="F737" s="255" t="s">
        <v>4234</v>
      </c>
      <c r="G737" s="253"/>
      <c r="H737" s="256">
        <v>1</v>
      </c>
      <c r="I737" s="257"/>
      <c r="J737" s="253"/>
      <c r="K737" s="253"/>
      <c r="L737" s="258"/>
      <c r="M737" s="259"/>
      <c r="N737" s="260"/>
      <c r="O737" s="260"/>
      <c r="P737" s="260"/>
      <c r="Q737" s="260"/>
      <c r="R737" s="260"/>
      <c r="S737" s="260"/>
      <c r="T737" s="261"/>
      <c r="U737" s="13"/>
      <c r="V737" s="13"/>
      <c r="W737" s="13"/>
      <c r="X737" s="13"/>
      <c r="Y737" s="13"/>
      <c r="Z737" s="13"/>
      <c r="AA737" s="13"/>
      <c r="AB737" s="13"/>
      <c r="AC737" s="13"/>
      <c r="AD737" s="13"/>
      <c r="AE737" s="13"/>
      <c r="AT737" s="262" t="s">
        <v>446</v>
      </c>
      <c r="AU737" s="262" t="s">
        <v>85</v>
      </c>
      <c r="AV737" s="13" t="s">
        <v>85</v>
      </c>
      <c r="AW737" s="13" t="s">
        <v>32</v>
      </c>
      <c r="AX737" s="13" t="s">
        <v>83</v>
      </c>
      <c r="AY737" s="262" t="s">
        <v>342</v>
      </c>
    </row>
    <row r="738" s="2" customFormat="1" ht="16.5" customHeight="1">
      <c r="A738" s="39"/>
      <c r="B738" s="40"/>
      <c r="C738" s="227" t="s">
        <v>6266</v>
      </c>
      <c r="D738" s="227" t="s">
        <v>343</v>
      </c>
      <c r="E738" s="228" t="s">
        <v>6267</v>
      </c>
      <c r="F738" s="229" t="s">
        <v>6268</v>
      </c>
      <c r="G738" s="230" t="s">
        <v>442</v>
      </c>
      <c r="H738" s="231">
        <v>2</v>
      </c>
      <c r="I738" s="232"/>
      <c r="J738" s="233">
        <f>ROUND(I738*H738,2)</f>
        <v>0</v>
      </c>
      <c r="K738" s="229" t="s">
        <v>443</v>
      </c>
      <c r="L738" s="45"/>
      <c r="M738" s="234" t="s">
        <v>1</v>
      </c>
      <c r="N738" s="235" t="s">
        <v>41</v>
      </c>
      <c r="O738" s="92"/>
      <c r="P738" s="236">
        <f>O738*H738</f>
        <v>0</v>
      </c>
      <c r="Q738" s="236">
        <v>0.0013600000000000001</v>
      </c>
      <c r="R738" s="236">
        <f>Q738*H738</f>
        <v>0.0027200000000000002</v>
      </c>
      <c r="S738" s="236">
        <v>0</v>
      </c>
      <c r="T738" s="237">
        <f>S738*H738</f>
        <v>0</v>
      </c>
      <c r="U738" s="39"/>
      <c r="V738" s="39"/>
      <c r="W738" s="39"/>
      <c r="X738" s="39"/>
      <c r="Y738" s="39"/>
      <c r="Z738" s="39"/>
      <c r="AA738" s="39"/>
      <c r="AB738" s="39"/>
      <c r="AC738" s="39"/>
      <c r="AD738" s="39"/>
      <c r="AE738" s="39"/>
      <c r="AR738" s="238" t="s">
        <v>360</v>
      </c>
      <c r="AT738" s="238" t="s">
        <v>343</v>
      </c>
      <c r="AU738" s="238" t="s">
        <v>85</v>
      </c>
      <c r="AY738" s="18" t="s">
        <v>342</v>
      </c>
      <c r="BE738" s="239">
        <f>IF(N738="základní",J738,0)</f>
        <v>0</v>
      </c>
      <c r="BF738" s="239">
        <f>IF(N738="snížená",J738,0)</f>
        <v>0</v>
      </c>
      <c r="BG738" s="239">
        <f>IF(N738="zákl. přenesená",J738,0)</f>
        <v>0</v>
      </c>
      <c r="BH738" s="239">
        <f>IF(N738="sníž. přenesená",J738,0)</f>
        <v>0</v>
      </c>
      <c r="BI738" s="239">
        <f>IF(N738="nulová",J738,0)</f>
        <v>0</v>
      </c>
      <c r="BJ738" s="18" t="s">
        <v>83</v>
      </c>
      <c r="BK738" s="239">
        <f>ROUND(I738*H738,2)</f>
        <v>0</v>
      </c>
      <c r="BL738" s="18" t="s">
        <v>360</v>
      </c>
      <c r="BM738" s="238" t="s">
        <v>6269</v>
      </c>
    </row>
    <row r="739" s="2" customFormat="1">
      <c r="A739" s="39"/>
      <c r="B739" s="40"/>
      <c r="C739" s="41"/>
      <c r="D739" s="240" t="s">
        <v>349</v>
      </c>
      <c r="E739" s="41"/>
      <c r="F739" s="241" t="s">
        <v>6270</v>
      </c>
      <c r="G739" s="41"/>
      <c r="H739" s="41"/>
      <c r="I739" s="242"/>
      <c r="J739" s="41"/>
      <c r="K739" s="41"/>
      <c r="L739" s="45"/>
      <c r="M739" s="243"/>
      <c r="N739" s="244"/>
      <c r="O739" s="92"/>
      <c r="P739" s="92"/>
      <c r="Q739" s="92"/>
      <c r="R739" s="92"/>
      <c r="S739" s="92"/>
      <c r="T739" s="93"/>
      <c r="U739" s="39"/>
      <c r="V739" s="39"/>
      <c r="W739" s="39"/>
      <c r="X739" s="39"/>
      <c r="Y739" s="39"/>
      <c r="Z739" s="39"/>
      <c r="AA739" s="39"/>
      <c r="AB739" s="39"/>
      <c r="AC739" s="39"/>
      <c r="AD739" s="39"/>
      <c r="AE739" s="39"/>
      <c r="AT739" s="18" t="s">
        <v>349</v>
      </c>
      <c r="AU739" s="18" t="s">
        <v>85</v>
      </c>
    </row>
    <row r="740" s="13" customFormat="1">
      <c r="A740" s="13"/>
      <c r="B740" s="252"/>
      <c r="C740" s="253"/>
      <c r="D740" s="240" t="s">
        <v>446</v>
      </c>
      <c r="E740" s="254" t="s">
        <v>1</v>
      </c>
      <c r="F740" s="255" t="s">
        <v>2403</v>
      </c>
      <c r="G740" s="253"/>
      <c r="H740" s="256">
        <v>2</v>
      </c>
      <c r="I740" s="257"/>
      <c r="J740" s="253"/>
      <c r="K740" s="253"/>
      <c r="L740" s="258"/>
      <c r="M740" s="259"/>
      <c r="N740" s="260"/>
      <c r="O740" s="260"/>
      <c r="P740" s="260"/>
      <c r="Q740" s="260"/>
      <c r="R740" s="260"/>
      <c r="S740" s="260"/>
      <c r="T740" s="261"/>
      <c r="U740" s="13"/>
      <c r="V740" s="13"/>
      <c r="W740" s="13"/>
      <c r="X740" s="13"/>
      <c r="Y740" s="13"/>
      <c r="Z740" s="13"/>
      <c r="AA740" s="13"/>
      <c r="AB740" s="13"/>
      <c r="AC740" s="13"/>
      <c r="AD740" s="13"/>
      <c r="AE740" s="13"/>
      <c r="AT740" s="262" t="s">
        <v>446</v>
      </c>
      <c r="AU740" s="262" t="s">
        <v>85</v>
      </c>
      <c r="AV740" s="13" t="s">
        <v>85</v>
      </c>
      <c r="AW740" s="13" t="s">
        <v>32</v>
      </c>
      <c r="AX740" s="13" t="s">
        <v>83</v>
      </c>
      <c r="AY740" s="262" t="s">
        <v>342</v>
      </c>
    </row>
    <row r="741" s="2" customFormat="1" ht="24.15" customHeight="1">
      <c r="A741" s="39"/>
      <c r="B741" s="40"/>
      <c r="C741" s="295" t="s">
        <v>6271</v>
      </c>
      <c r="D741" s="295" t="s">
        <v>621</v>
      </c>
      <c r="E741" s="296" t="s">
        <v>6272</v>
      </c>
      <c r="F741" s="297" t="s">
        <v>6273</v>
      </c>
      <c r="G741" s="298" t="s">
        <v>442</v>
      </c>
      <c r="H741" s="299">
        <v>2</v>
      </c>
      <c r="I741" s="300"/>
      <c r="J741" s="301">
        <f>ROUND(I741*H741,2)</f>
        <v>0</v>
      </c>
      <c r="K741" s="297" t="s">
        <v>1</v>
      </c>
      <c r="L741" s="302"/>
      <c r="M741" s="303" t="s">
        <v>1</v>
      </c>
      <c r="N741" s="304" t="s">
        <v>41</v>
      </c>
      <c r="O741" s="92"/>
      <c r="P741" s="236">
        <f>O741*H741</f>
        <v>0</v>
      </c>
      <c r="Q741" s="236">
        <v>0.0395</v>
      </c>
      <c r="R741" s="236">
        <f>Q741*H741</f>
        <v>0.079000000000000001</v>
      </c>
      <c r="S741" s="236">
        <v>0</v>
      </c>
      <c r="T741" s="237">
        <f>S741*H741</f>
        <v>0</v>
      </c>
      <c r="U741" s="39"/>
      <c r="V741" s="39"/>
      <c r="W741" s="39"/>
      <c r="X741" s="39"/>
      <c r="Y741" s="39"/>
      <c r="Z741" s="39"/>
      <c r="AA741" s="39"/>
      <c r="AB741" s="39"/>
      <c r="AC741" s="39"/>
      <c r="AD741" s="39"/>
      <c r="AE741" s="39"/>
      <c r="AR741" s="238" t="s">
        <v>376</v>
      </c>
      <c r="AT741" s="238" t="s">
        <v>621</v>
      </c>
      <c r="AU741" s="238" t="s">
        <v>85</v>
      </c>
      <c r="AY741" s="18" t="s">
        <v>342</v>
      </c>
      <c r="BE741" s="239">
        <f>IF(N741="základní",J741,0)</f>
        <v>0</v>
      </c>
      <c r="BF741" s="239">
        <f>IF(N741="snížená",J741,0)</f>
        <v>0</v>
      </c>
      <c r="BG741" s="239">
        <f>IF(N741="zákl. přenesená",J741,0)</f>
        <v>0</v>
      </c>
      <c r="BH741" s="239">
        <f>IF(N741="sníž. přenesená",J741,0)</f>
        <v>0</v>
      </c>
      <c r="BI741" s="239">
        <f>IF(N741="nulová",J741,0)</f>
        <v>0</v>
      </c>
      <c r="BJ741" s="18" t="s">
        <v>83</v>
      </c>
      <c r="BK741" s="239">
        <f>ROUND(I741*H741,2)</f>
        <v>0</v>
      </c>
      <c r="BL741" s="18" t="s">
        <v>360</v>
      </c>
      <c r="BM741" s="238" t="s">
        <v>6274</v>
      </c>
    </row>
    <row r="742" s="2" customFormat="1">
      <c r="A742" s="39"/>
      <c r="B742" s="40"/>
      <c r="C742" s="41"/>
      <c r="D742" s="240" t="s">
        <v>349</v>
      </c>
      <c r="E742" s="41"/>
      <c r="F742" s="241" t="s">
        <v>6273</v>
      </c>
      <c r="G742" s="41"/>
      <c r="H742" s="41"/>
      <c r="I742" s="242"/>
      <c r="J742" s="41"/>
      <c r="K742" s="41"/>
      <c r="L742" s="45"/>
      <c r="M742" s="243"/>
      <c r="N742" s="244"/>
      <c r="O742" s="92"/>
      <c r="P742" s="92"/>
      <c r="Q742" s="92"/>
      <c r="R742" s="92"/>
      <c r="S742" s="92"/>
      <c r="T742" s="93"/>
      <c r="U742" s="39"/>
      <c r="V742" s="39"/>
      <c r="W742" s="39"/>
      <c r="X742" s="39"/>
      <c r="Y742" s="39"/>
      <c r="Z742" s="39"/>
      <c r="AA742" s="39"/>
      <c r="AB742" s="39"/>
      <c r="AC742" s="39"/>
      <c r="AD742" s="39"/>
      <c r="AE742" s="39"/>
      <c r="AT742" s="18" t="s">
        <v>349</v>
      </c>
      <c r="AU742" s="18" t="s">
        <v>85</v>
      </c>
    </row>
    <row r="743" s="13" customFormat="1">
      <c r="A743" s="13"/>
      <c r="B743" s="252"/>
      <c r="C743" s="253"/>
      <c r="D743" s="240" t="s">
        <v>446</v>
      </c>
      <c r="E743" s="254" t="s">
        <v>1</v>
      </c>
      <c r="F743" s="255" t="s">
        <v>4211</v>
      </c>
      <c r="G743" s="253"/>
      <c r="H743" s="256">
        <v>2</v>
      </c>
      <c r="I743" s="257"/>
      <c r="J743" s="253"/>
      <c r="K743" s="253"/>
      <c r="L743" s="258"/>
      <c r="M743" s="259"/>
      <c r="N743" s="260"/>
      <c r="O743" s="260"/>
      <c r="P743" s="260"/>
      <c r="Q743" s="260"/>
      <c r="R743" s="260"/>
      <c r="S743" s="260"/>
      <c r="T743" s="261"/>
      <c r="U743" s="13"/>
      <c r="V743" s="13"/>
      <c r="W743" s="13"/>
      <c r="X743" s="13"/>
      <c r="Y743" s="13"/>
      <c r="Z743" s="13"/>
      <c r="AA743" s="13"/>
      <c r="AB743" s="13"/>
      <c r="AC743" s="13"/>
      <c r="AD743" s="13"/>
      <c r="AE743" s="13"/>
      <c r="AT743" s="262" t="s">
        <v>446</v>
      </c>
      <c r="AU743" s="262" t="s">
        <v>85</v>
      </c>
      <c r="AV743" s="13" t="s">
        <v>85</v>
      </c>
      <c r="AW743" s="13" t="s">
        <v>32</v>
      </c>
      <c r="AX743" s="13" t="s">
        <v>83</v>
      </c>
      <c r="AY743" s="262" t="s">
        <v>342</v>
      </c>
    </row>
    <row r="744" s="2" customFormat="1" ht="16.5" customHeight="1">
      <c r="A744" s="39"/>
      <c r="B744" s="40"/>
      <c r="C744" s="227" t="s">
        <v>6275</v>
      </c>
      <c r="D744" s="227" t="s">
        <v>343</v>
      </c>
      <c r="E744" s="228" t="s">
        <v>4249</v>
      </c>
      <c r="F744" s="229" t="s">
        <v>4250</v>
      </c>
      <c r="G744" s="230" t="s">
        <v>442</v>
      </c>
      <c r="H744" s="231">
        <v>5</v>
      </c>
      <c r="I744" s="232"/>
      <c r="J744" s="233">
        <f>ROUND(I744*H744,2)</f>
        <v>0</v>
      </c>
      <c r="K744" s="229" t="s">
        <v>443</v>
      </c>
      <c r="L744" s="45"/>
      <c r="M744" s="234" t="s">
        <v>1</v>
      </c>
      <c r="N744" s="235" t="s">
        <v>41</v>
      </c>
      <c r="O744" s="92"/>
      <c r="P744" s="236">
        <f>O744*H744</f>
        <v>0</v>
      </c>
      <c r="Q744" s="236">
        <v>0.00165</v>
      </c>
      <c r="R744" s="236">
        <f>Q744*H744</f>
        <v>0.0082500000000000004</v>
      </c>
      <c r="S744" s="236">
        <v>0</v>
      </c>
      <c r="T744" s="237">
        <f>S744*H744</f>
        <v>0</v>
      </c>
      <c r="U744" s="39"/>
      <c r="V744" s="39"/>
      <c r="W744" s="39"/>
      <c r="X744" s="39"/>
      <c r="Y744" s="39"/>
      <c r="Z744" s="39"/>
      <c r="AA744" s="39"/>
      <c r="AB744" s="39"/>
      <c r="AC744" s="39"/>
      <c r="AD744" s="39"/>
      <c r="AE744" s="39"/>
      <c r="AR744" s="238" t="s">
        <v>360</v>
      </c>
      <c r="AT744" s="238" t="s">
        <v>343</v>
      </c>
      <c r="AU744" s="238" t="s">
        <v>85</v>
      </c>
      <c r="AY744" s="18" t="s">
        <v>342</v>
      </c>
      <c r="BE744" s="239">
        <f>IF(N744="základní",J744,0)</f>
        <v>0</v>
      </c>
      <c r="BF744" s="239">
        <f>IF(N744="snížená",J744,0)</f>
        <v>0</v>
      </c>
      <c r="BG744" s="239">
        <f>IF(N744="zákl. přenesená",J744,0)</f>
        <v>0</v>
      </c>
      <c r="BH744" s="239">
        <f>IF(N744="sníž. přenesená",J744,0)</f>
        <v>0</v>
      </c>
      <c r="BI744" s="239">
        <f>IF(N744="nulová",J744,0)</f>
        <v>0</v>
      </c>
      <c r="BJ744" s="18" t="s">
        <v>83</v>
      </c>
      <c r="BK744" s="239">
        <f>ROUND(I744*H744,2)</f>
        <v>0</v>
      </c>
      <c r="BL744" s="18" t="s">
        <v>360</v>
      </c>
      <c r="BM744" s="238" t="s">
        <v>6276</v>
      </c>
    </row>
    <row r="745" s="2" customFormat="1">
      <c r="A745" s="39"/>
      <c r="B745" s="40"/>
      <c r="C745" s="41"/>
      <c r="D745" s="240" t="s">
        <v>349</v>
      </c>
      <c r="E745" s="41"/>
      <c r="F745" s="241" t="s">
        <v>4252</v>
      </c>
      <c r="G745" s="41"/>
      <c r="H745" s="41"/>
      <c r="I745" s="242"/>
      <c r="J745" s="41"/>
      <c r="K745" s="41"/>
      <c r="L745" s="45"/>
      <c r="M745" s="243"/>
      <c r="N745" s="244"/>
      <c r="O745" s="92"/>
      <c r="P745" s="92"/>
      <c r="Q745" s="92"/>
      <c r="R745" s="92"/>
      <c r="S745" s="92"/>
      <c r="T745" s="93"/>
      <c r="U745" s="39"/>
      <c r="V745" s="39"/>
      <c r="W745" s="39"/>
      <c r="X745" s="39"/>
      <c r="Y745" s="39"/>
      <c r="Z745" s="39"/>
      <c r="AA745" s="39"/>
      <c r="AB745" s="39"/>
      <c r="AC745" s="39"/>
      <c r="AD745" s="39"/>
      <c r="AE745" s="39"/>
      <c r="AT745" s="18" t="s">
        <v>349</v>
      </c>
      <c r="AU745" s="18" t="s">
        <v>85</v>
      </c>
    </row>
    <row r="746" s="13" customFormat="1">
      <c r="A746" s="13"/>
      <c r="B746" s="252"/>
      <c r="C746" s="253"/>
      <c r="D746" s="240" t="s">
        <v>446</v>
      </c>
      <c r="E746" s="254" t="s">
        <v>1</v>
      </c>
      <c r="F746" s="255" t="s">
        <v>2555</v>
      </c>
      <c r="G746" s="253"/>
      <c r="H746" s="256">
        <v>5</v>
      </c>
      <c r="I746" s="257"/>
      <c r="J746" s="253"/>
      <c r="K746" s="253"/>
      <c r="L746" s="258"/>
      <c r="M746" s="259"/>
      <c r="N746" s="260"/>
      <c r="O746" s="260"/>
      <c r="P746" s="260"/>
      <c r="Q746" s="260"/>
      <c r="R746" s="260"/>
      <c r="S746" s="260"/>
      <c r="T746" s="261"/>
      <c r="U746" s="13"/>
      <c r="V746" s="13"/>
      <c r="W746" s="13"/>
      <c r="X746" s="13"/>
      <c r="Y746" s="13"/>
      <c r="Z746" s="13"/>
      <c r="AA746" s="13"/>
      <c r="AB746" s="13"/>
      <c r="AC746" s="13"/>
      <c r="AD746" s="13"/>
      <c r="AE746" s="13"/>
      <c r="AT746" s="262" t="s">
        <v>446</v>
      </c>
      <c r="AU746" s="262" t="s">
        <v>85</v>
      </c>
      <c r="AV746" s="13" t="s">
        <v>85</v>
      </c>
      <c r="AW746" s="13" t="s">
        <v>32</v>
      </c>
      <c r="AX746" s="13" t="s">
        <v>83</v>
      </c>
      <c r="AY746" s="262" t="s">
        <v>342</v>
      </c>
    </row>
    <row r="747" s="2" customFormat="1" ht="24.15" customHeight="1">
      <c r="A747" s="39"/>
      <c r="B747" s="40"/>
      <c r="C747" s="295" t="s">
        <v>4732</v>
      </c>
      <c r="D747" s="295" t="s">
        <v>621</v>
      </c>
      <c r="E747" s="296" t="s">
        <v>6277</v>
      </c>
      <c r="F747" s="297" t="s">
        <v>6278</v>
      </c>
      <c r="G747" s="298" t="s">
        <v>442</v>
      </c>
      <c r="H747" s="299">
        <v>5</v>
      </c>
      <c r="I747" s="300"/>
      <c r="J747" s="301">
        <f>ROUND(I747*H747,2)</f>
        <v>0</v>
      </c>
      <c r="K747" s="297" t="s">
        <v>1</v>
      </c>
      <c r="L747" s="302"/>
      <c r="M747" s="303" t="s">
        <v>1</v>
      </c>
      <c r="N747" s="304" t="s">
        <v>41</v>
      </c>
      <c r="O747" s="92"/>
      <c r="P747" s="236">
        <f>O747*H747</f>
        <v>0</v>
      </c>
      <c r="Q747" s="236">
        <v>0.020500000000000001</v>
      </c>
      <c r="R747" s="236">
        <f>Q747*H747</f>
        <v>0.10250000000000001</v>
      </c>
      <c r="S747" s="236">
        <v>0</v>
      </c>
      <c r="T747" s="237">
        <f>S747*H747</f>
        <v>0</v>
      </c>
      <c r="U747" s="39"/>
      <c r="V747" s="39"/>
      <c r="W747" s="39"/>
      <c r="X747" s="39"/>
      <c r="Y747" s="39"/>
      <c r="Z747" s="39"/>
      <c r="AA747" s="39"/>
      <c r="AB747" s="39"/>
      <c r="AC747" s="39"/>
      <c r="AD747" s="39"/>
      <c r="AE747" s="39"/>
      <c r="AR747" s="238" t="s">
        <v>376</v>
      </c>
      <c r="AT747" s="238" t="s">
        <v>621</v>
      </c>
      <c r="AU747" s="238" t="s">
        <v>85</v>
      </c>
      <c r="AY747" s="18" t="s">
        <v>342</v>
      </c>
      <c r="BE747" s="239">
        <f>IF(N747="základní",J747,0)</f>
        <v>0</v>
      </c>
      <c r="BF747" s="239">
        <f>IF(N747="snížená",J747,0)</f>
        <v>0</v>
      </c>
      <c r="BG747" s="239">
        <f>IF(N747="zákl. přenesená",J747,0)</f>
        <v>0</v>
      </c>
      <c r="BH747" s="239">
        <f>IF(N747="sníž. přenesená",J747,0)</f>
        <v>0</v>
      </c>
      <c r="BI747" s="239">
        <f>IF(N747="nulová",J747,0)</f>
        <v>0</v>
      </c>
      <c r="BJ747" s="18" t="s">
        <v>83</v>
      </c>
      <c r="BK747" s="239">
        <f>ROUND(I747*H747,2)</f>
        <v>0</v>
      </c>
      <c r="BL747" s="18" t="s">
        <v>360</v>
      </c>
      <c r="BM747" s="238" t="s">
        <v>6279</v>
      </c>
    </row>
    <row r="748" s="2" customFormat="1">
      <c r="A748" s="39"/>
      <c r="B748" s="40"/>
      <c r="C748" s="41"/>
      <c r="D748" s="240" t="s">
        <v>349</v>
      </c>
      <c r="E748" s="41"/>
      <c r="F748" s="241" t="s">
        <v>6278</v>
      </c>
      <c r="G748" s="41"/>
      <c r="H748" s="41"/>
      <c r="I748" s="242"/>
      <c r="J748" s="41"/>
      <c r="K748" s="41"/>
      <c r="L748" s="45"/>
      <c r="M748" s="243"/>
      <c r="N748" s="244"/>
      <c r="O748" s="92"/>
      <c r="P748" s="92"/>
      <c r="Q748" s="92"/>
      <c r="R748" s="92"/>
      <c r="S748" s="92"/>
      <c r="T748" s="93"/>
      <c r="U748" s="39"/>
      <c r="V748" s="39"/>
      <c r="W748" s="39"/>
      <c r="X748" s="39"/>
      <c r="Y748" s="39"/>
      <c r="Z748" s="39"/>
      <c r="AA748" s="39"/>
      <c r="AB748" s="39"/>
      <c r="AC748" s="39"/>
      <c r="AD748" s="39"/>
      <c r="AE748" s="39"/>
      <c r="AT748" s="18" t="s">
        <v>349</v>
      </c>
      <c r="AU748" s="18" t="s">
        <v>85</v>
      </c>
    </row>
    <row r="749" s="13" customFormat="1">
      <c r="A749" s="13"/>
      <c r="B749" s="252"/>
      <c r="C749" s="253"/>
      <c r="D749" s="240" t="s">
        <v>446</v>
      </c>
      <c r="E749" s="254" t="s">
        <v>1</v>
      </c>
      <c r="F749" s="255" t="s">
        <v>6114</v>
      </c>
      <c r="G749" s="253"/>
      <c r="H749" s="256">
        <v>5</v>
      </c>
      <c r="I749" s="257"/>
      <c r="J749" s="253"/>
      <c r="K749" s="253"/>
      <c r="L749" s="258"/>
      <c r="M749" s="259"/>
      <c r="N749" s="260"/>
      <c r="O749" s="260"/>
      <c r="P749" s="260"/>
      <c r="Q749" s="260"/>
      <c r="R749" s="260"/>
      <c r="S749" s="260"/>
      <c r="T749" s="261"/>
      <c r="U749" s="13"/>
      <c r="V749" s="13"/>
      <c r="W749" s="13"/>
      <c r="X749" s="13"/>
      <c r="Y749" s="13"/>
      <c r="Z749" s="13"/>
      <c r="AA749" s="13"/>
      <c r="AB749" s="13"/>
      <c r="AC749" s="13"/>
      <c r="AD749" s="13"/>
      <c r="AE749" s="13"/>
      <c r="AT749" s="262" t="s">
        <v>446</v>
      </c>
      <c r="AU749" s="262" t="s">
        <v>85</v>
      </c>
      <c r="AV749" s="13" t="s">
        <v>85</v>
      </c>
      <c r="AW749" s="13" t="s">
        <v>32</v>
      </c>
      <c r="AX749" s="13" t="s">
        <v>83</v>
      </c>
      <c r="AY749" s="262" t="s">
        <v>342</v>
      </c>
    </row>
    <row r="750" s="2" customFormat="1" ht="16.5" customHeight="1">
      <c r="A750" s="39"/>
      <c r="B750" s="40"/>
      <c r="C750" s="227" t="s">
        <v>6280</v>
      </c>
      <c r="D750" s="227" t="s">
        <v>343</v>
      </c>
      <c r="E750" s="228" t="s">
        <v>6281</v>
      </c>
      <c r="F750" s="229" t="s">
        <v>6282</v>
      </c>
      <c r="G750" s="230" t="s">
        <v>442</v>
      </c>
      <c r="H750" s="231">
        <v>9</v>
      </c>
      <c r="I750" s="232"/>
      <c r="J750" s="233">
        <f>ROUND(I750*H750,2)</f>
        <v>0</v>
      </c>
      <c r="K750" s="229" t="s">
        <v>443</v>
      </c>
      <c r="L750" s="45"/>
      <c r="M750" s="234" t="s">
        <v>1</v>
      </c>
      <c r="N750" s="235" t="s">
        <v>41</v>
      </c>
      <c r="O750" s="92"/>
      <c r="P750" s="236">
        <f>O750*H750</f>
        <v>0</v>
      </c>
      <c r="Q750" s="236">
        <v>0.00281</v>
      </c>
      <c r="R750" s="236">
        <f>Q750*H750</f>
        <v>0.02529</v>
      </c>
      <c r="S750" s="236">
        <v>0</v>
      </c>
      <c r="T750" s="237">
        <f>S750*H750</f>
        <v>0</v>
      </c>
      <c r="U750" s="39"/>
      <c r="V750" s="39"/>
      <c r="W750" s="39"/>
      <c r="X750" s="39"/>
      <c r="Y750" s="39"/>
      <c r="Z750" s="39"/>
      <c r="AA750" s="39"/>
      <c r="AB750" s="39"/>
      <c r="AC750" s="39"/>
      <c r="AD750" s="39"/>
      <c r="AE750" s="39"/>
      <c r="AR750" s="238" t="s">
        <v>360</v>
      </c>
      <c r="AT750" s="238" t="s">
        <v>343</v>
      </c>
      <c r="AU750" s="238" t="s">
        <v>85</v>
      </c>
      <c r="AY750" s="18" t="s">
        <v>342</v>
      </c>
      <c r="BE750" s="239">
        <f>IF(N750="základní",J750,0)</f>
        <v>0</v>
      </c>
      <c r="BF750" s="239">
        <f>IF(N750="snížená",J750,0)</f>
        <v>0</v>
      </c>
      <c r="BG750" s="239">
        <f>IF(N750="zákl. přenesená",J750,0)</f>
        <v>0</v>
      </c>
      <c r="BH750" s="239">
        <f>IF(N750="sníž. přenesená",J750,0)</f>
        <v>0</v>
      </c>
      <c r="BI750" s="239">
        <f>IF(N750="nulová",J750,0)</f>
        <v>0</v>
      </c>
      <c r="BJ750" s="18" t="s">
        <v>83</v>
      </c>
      <c r="BK750" s="239">
        <f>ROUND(I750*H750,2)</f>
        <v>0</v>
      </c>
      <c r="BL750" s="18" t="s">
        <v>360</v>
      </c>
      <c r="BM750" s="238" t="s">
        <v>6283</v>
      </c>
    </row>
    <row r="751" s="2" customFormat="1">
      <c r="A751" s="39"/>
      <c r="B751" s="40"/>
      <c r="C751" s="41"/>
      <c r="D751" s="240" t="s">
        <v>349</v>
      </c>
      <c r="E751" s="41"/>
      <c r="F751" s="241" t="s">
        <v>6284</v>
      </c>
      <c r="G751" s="41"/>
      <c r="H751" s="41"/>
      <c r="I751" s="242"/>
      <c r="J751" s="41"/>
      <c r="K751" s="41"/>
      <c r="L751" s="45"/>
      <c r="M751" s="243"/>
      <c r="N751" s="244"/>
      <c r="O751" s="92"/>
      <c r="P751" s="92"/>
      <c r="Q751" s="92"/>
      <c r="R751" s="92"/>
      <c r="S751" s="92"/>
      <c r="T751" s="93"/>
      <c r="U751" s="39"/>
      <c r="V751" s="39"/>
      <c r="W751" s="39"/>
      <c r="X751" s="39"/>
      <c r="Y751" s="39"/>
      <c r="Z751" s="39"/>
      <c r="AA751" s="39"/>
      <c r="AB751" s="39"/>
      <c r="AC751" s="39"/>
      <c r="AD751" s="39"/>
      <c r="AE751" s="39"/>
      <c r="AT751" s="18" t="s">
        <v>349</v>
      </c>
      <c r="AU751" s="18" t="s">
        <v>85</v>
      </c>
    </row>
    <row r="752" s="13" customFormat="1">
      <c r="A752" s="13"/>
      <c r="B752" s="252"/>
      <c r="C752" s="253"/>
      <c r="D752" s="240" t="s">
        <v>446</v>
      </c>
      <c r="E752" s="254" t="s">
        <v>1</v>
      </c>
      <c r="F752" s="255" t="s">
        <v>833</v>
      </c>
      <c r="G752" s="253"/>
      <c r="H752" s="256">
        <v>9</v>
      </c>
      <c r="I752" s="257"/>
      <c r="J752" s="253"/>
      <c r="K752" s="253"/>
      <c r="L752" s="258"/>
      <c r="M752" s="259"/>
      <c r="N752" s="260"/>
      <c r="O752" s="260"/>
      <c r="P752" s="260"/>
      <c r="Q752" s="260"/>
      <c r="R752" s="260"/>
      <c r="S752" s="260"/>
      <c r="T752" s="261"/>
      <c r="U752" s="13"/>
      <c r="V752" s="13"/>
      <c r="W752" s="13"/>
      <c r="X752" s="13"/>
      <c r="Y752" s="13"/>
      <c r="Z752" s="13"/>
      <c r="AA752" s="13"/>
      <c r="AB752" s="13"/>
      <c r="AC752" s="13"/>
      <c r="AD752" s="13"/>
      <c r="AE752" s="13"/>
      <c r="AT752" s="262" t="s">
        <v>446</v>
      </c>
      <c r="AU752" s="262" t="s">
        <v>85</v>
      </c>
      <c r="AV752" s="13" t="s">
        <v>85</v>
      </c>
      <c r="AW752" s="13" t="s">
        <v>32</v>
      </c>
      <c r="AX752" s="13" t="s">
        <v>83</v>
      </c>
      <c r="AY752" s="262" t="s">
        <v>342</v>
      </c>
    </row>
    <row r="753" s="2" customFormat="1" ht="24.15" customHeight="1">
      <c r="A753" s="39"/>
      <c r="B753" s="40"/>
      <c r="C753" s="295" t="s">
        <v>6285</v>
      </c>
      <c r="D753" s="295" t="s">
        <v>621</v>
      </c>
      <c r="E753" s="296" t="s">
        <v>6286</v>
      </c>
      <c r="F753" s="297" t="s">
        <v>6287</v>
      </c>
      <c r="G753" s="298" t="s">
        <v>442</v>
      </c>
      <c r="H753" s="299">
        <v>9</v>
      </c>
      <c r="I753" s="300"/>
      <c r="J753" s="301">
        <f>ROUND(I753*H753,2)</f>
        <v>0</v>
      </c>
      <c r="K753" s="297" t="s">
        <v>1</v>
      </c>
      <c r="L753" s="302"/>
      <c r="M753" s="303" t="s">
        <v>1</v>
      </c>
      <c r="N753" s="304" t="s">
        <v>41</v>
      </c>
      <c r="O753" s="92"/>
      <c r="P753" s="236">
        <f>O753*H753</f>
        <v>0</v>
      </c>
      <c r="Q753" s="236">
        <v>0.036799999999999999</v>
      </c>
      <c r="R753" s="236">
        <f>Q753*H753</f>
        <v>0.33119999999999999</v>
      </c>
      <c r="S753" s="236">
        <v>0</v>
      </c>
      <c r="T753" s="237">
        <f>S753*H753</f>
        <v>0</v>
      </c>
      <c r="U753" s="39"/>
      <c r="V753" s="39"/>
      <c r="W753" s="39"/>
      <c r="X753" s="39"/>
      <c r="Y753" s="39"/>
      <c r="Z753" s="39"/>
      <c r="AA753" s="39"/>
      <c r="AB753" s="39"/>
      <c r="AC753" s="39"/>
      <c r="AD753" s="39"/>
      <c r="AE753" s="39"/>
      <c r="AR753" s="238" t="s">
        <v>376</v>
      </c>
      <c r="AT753" s="238" t="s">
        <v>621</v>
      </c>
      <c r="AU753" s="238" t="s">
        <v>85</v>
      </c>
      <c r="AY753" s="18" t="s">
        <v>342</v>
      </c>
      <c r="BE753" s="239">
        <f>IF(N753="základní",J753,0)</f>
        <v>0</v>
      </c>
      <c r="BF753" s="239">
        <f>IF(N753="snížená",J753,0)</f>
        <v>0</v>
      </c>
      <c r="BG753" s="239">
        <f>IF(N753="zákl. přenesená",J753,0)</f>
        <v>0</v>
      </c>
      <c r="BH753" s="239">
        <f>IF(N753="sníž. přenesená",J753,0)</f>
        <v>0</v>
      </c>
      <c r="BI753" s="239">
        <f>IF(N753="nulová",J753,0)</f>
        <v>0</v>
      </c>
      <c r="BJ753" s="18" t="s">
        <v>83</v>
      </c>
      <c r="BK753" s="239">
        <f>ROUND(I753*H753,2)</f>
        <v>0</v>
      </c>
      <c r="BL753" s="18" t="s">
        <v>360</v>
      </c>
      <c r="BM753" s="238" t="s">
        <v>6288</v>
      </c>
    </row>
    <row r="754" s="2" customFormat="1">
      <c r="A754" s="39"/>
      <c r="B754" s="40"/>
      <c r="C754" s="41"/>
      <c r="D754" s="240" t="s">
        <v>349</v>
      </c>
      <c r="E754" s="41"/>
      <c r="F754" s="241" t="s">
        <v>6287</v>
      </c>
      <c r="G754" s="41"/>
      <c r="H754" s="41"/>
      <c r="I754" s="242"/>
      <c r="J754" s="41"/>
      <c r="K754" s="41"/>
      <c r="L754" s="45"/>
      <c r="M754" s="243"/>
      <c r="N754" s="244"/>
      <c r="O754" s="92"/>
      <c r="P754" s="92"/>
      <c r="Q754" s="92"/>
      <c r="R754" s="92"/>
      <c r="S754" s="92"/>
      <c r="T754" s="93"/>
      <c r="U754" s="39"/>
      <c r="V754" s="39"/>
      <c r="W754" s="39"/>
      <c r="X754" s="39"/>
      <c r="Y754" s="39"/>
      <c r="Z754" s="39"/>
      <c r="AA754" s="39"/>
      <c r="AB754" s="39"/>
      <c r="AC754" s="39"/>
      <c r="AD754" s="39"/>
      <c r="AE754" s="39"/>
      <c r="AT754" s="18" t="s">
        <v>349</v>
      </c>
      <c r="AU754" s="18" t="s">
        <v>85</v>
      </c>
    </row>
    <row r="755" s="13" customFormat="1">
      <c r="A755" s="13"/>
      <c r="B755" s="252"/>
      <c r="C755" s="253"/>
      <c r="D755" s="240" t="s">
        <v>446</v>
      </c>
      <c r="E755" s="254" t="s">
        <v>1</v>
      </c>
      <c r="F755" s="255" t="s">
        <v>6142</v>
      </c>
      <c r="G755" s="253"/>
      <c r="H755" s="256">
        <v>9</v>
      </c>
      <c r="I755" s="257"/>
      <c r="J755" s="253"/>
      <c r="K755" s="253"/>
      <c r="L755" s="258"/>
      <c r="M755" s="259"/>
      <c r="N755" s="260"/>
      <c r="O755" s="260"/>
      <c r="P755" s="260"/>
      <c r="Q755" s="260"/>
      <c r="R755" s="260"/>
      <c r="S755" s="260"/>
      <c r="T755" s="261"/>
      <c r="U755" s="13"/>
      <c r="V755" s="13"/>
      <c r="W755" s="13"/>
      <c r="X755" s="13"/>
      <c r="Y755" s="13"/>
      <c r="Z755" s="13"/>
      <c r="AA755" s="13"/>
      <c r="AB755" s="13"/>
      <c r="AC755" s="13"/>
      <c r="AD755" s="13"/>
      <c r="AE755" s="13"/>
      <c r="AT755" s="262" t="s">
        <v>446</v>
      </c>
      <c r="AU755" s="262" t="s">
        <v>85</v>
      </c>
      <c r="AV755" s="13" t="s">
        <v>85</v>
      </c>
      <c r="AW755" s="13" t="s">
        <v>32</v>
      </c>
      <c r="AX755" s="13" t="s">
        <v>83</v>
      </c>
      <c r="AY755" s="262" t="s">
        <v>342</v>
      </c>
    </row>
    <row r="756" s="2" customFormat="1" ht="24.15" customHeight="1">
      <c r="A756" s="39"/>
      <c r="B756" s="40"/>
      <c r="C756" s="295" t="s">
        <v>6289</v>
      </c>
      <c r="D756" s="295" t="s">
        <v>621</v>
      </c>
      <c r="E756" s="296" t="s">
        <v>6290</v>
      </c>
      <c r="F756" s="297" t="s">
        <v>6291</v>
      </c>
      <c r="G756" s="298" t="s">
        <v>442</v>
      </c>
      <c r="H756" s="299">
        <v>9</v>
      </c>
      <c r="I756" s="300"/>
      <c r="J756" s="301">
        <f>ROUND(I756*H756,2)</f>
        <v>0</v>
      </c>
      <c r="K756" s="297" t="s">
        <v>1</v>
      </c>
      <c r="L756" s="302"/>
      <c r="M756" s="303" t="s">
        <v>1</v>
      </c>
      <c r="N756" s="304" t="s">
        <v>41</v>
      </c>
      <c r="O756" s="92"/>
      <c r="P756" s="236">
        <f>O756*H756</f>
        <v>0</v>
      </c>
      <c r="Q756" s="236">
        <v>0.0058900000000000003</v>
      </c>
      <c r="R756" s="236">
        <f>Q756*H756</f>
        <v>0.053010000000000002</v>
      </c>
      <c r="S756" s="236">
        <v>0</v>
      </c>
      <c r="T756" s="237">
        <f>S756*H756</f>
        <v>0</v>
      </c>
      <c r="U756" s="39"/>
      <c r="V756" s="39"/>
      <c r="W756" s="39"/>
      <c r="X756" s="39"/>
      <c r="Y756" s="39"/>
      <c r="Z756" s="39"/>
      <c r="AA756" s="39"/>
      <c r="AB756" s="39"/>
      <c r="AC756" s="39"/>
      <c r="AD756" s="39"/>
      <c r="AE756" s="39"/>
      <c r="AR756" s="238" t="s">
        <v>376</v>
      </c>
      <c r="AT756" s="238" t="s">
        <v>621</v>
      </c>
      <c r="AU756" s="238" t="s">
        <v>85</v>
      </c>
      <c r="AY756" s="18" t="s">
        <v>342</v>
      </c>
      <c r="BE756" s="239">
        <f>IF(N756="základní",J756,0)</f>
        <v>0</v>
      </c>
      <c r="BF756" s="239">
        <f>IF(N756="snížená",J756,0)</f>
        <v>0</v>
      </c>
      <c r="BG756" s="239">
        <f>IF(N756="zákl. přenesená",J756,0)</f>
        <v>0</v>
      </c>
      <c r="BH756" s="239">
        <f>IF(N756="sníž. přenesená",J756,0)</f>
        <v>0</v>
      </c>
      <c r="BI756" s="239">
        <f>IF(N756="nulová",J756,0)</f>
        <v>0</v>
      </c>
      <c r="BJ756" s="18" t="s">
        <v>83</v>
      </c>
      <c r="BK756" s="239">
        <f>ROUND(I756*H756,2)</f>
        <v>0</v>
      </c>
      <c r="BL756" s="18" t="s">
        <v>360</v>
      </c>
      <c r="BM756" s="238" t="s">
        <v>6292</v>
      </c>
    </row>
    <row r="757" s="2" customFormat="1">
      <c r="A757" s="39"/>
      <c r="B757" s="40"/>
      <c r="C757" s="41"/>
      <c r="D757" s="240" t="s">
        <v>349</v>
      </c>
      <c r="E757" s="41"/>
      <c r="F757" s="241" t="s">
        <v>6291</v>
      </c>
      <c r="G757" s="41"/>
      <c r="H757" s="41"/>
      <c r="I757" s="242"/>
      <c r="J757" s="41"/>
      <c r="K757" s="41"/>
      <c r="L757" s="45"/>
      <c r="M757" s="243"/>
      <c r="N757" s="244"/>
      <c r="O757" s="92"/>
      <c r="P757" s="92"/>
      <c r="Q757" s="92"/>
      <c r="R757" s="92"/>
      <c r="S757" s="92"/>
      <c r="T757" s="93"/>
      <c r="U757" s="39"/>
      <c r="V757" s="39"/>
      <c r="W757" s="39"/>
      <c r="X757" s="39"/>
      <c r="Y757" s="39"/>
      <c r="Z757" s="39"/>
      <c r="AA757" s="39"/>
      <c r="AB757" s="39"/>
      <c r="AC757" s="39"/>
      <c r="AD757" s="39"/>
      <c r="AE757" s="39"/>
      <c r="AT757" s="18" t="s">
        <v>349</v>
      </c>
      <c r="AU757" s="18" t="s">
        <v>85</v>
      </c>
    </row>
    <row r="758" s="13" customFormat="1">
      <c r="A758" s="13"/>
      <c r="B758" s="252"/>
      <c r="C758" s="253"/>
      <c r="D758" s="240" t="s">
        <v>446</v>
      </c>
      <c r="E758" s="254" t="s">
        <v>1</v>
      </c>
      <c r="F758" s="255" t="s">
        <v>6293</v>
      </c>
      <c r="G758" s="253"/>
      <c r="H758" s="256">
        <v>9</v>
      </c>
      <c r="I758" s="257"/>
      <c r="J758" s="253"/>
      <c r="K758" s="253"/>
      <c r="L758" s="258"/>
      <c r="M758" s="259"/>
      <c r="N758" s="260"/>
      <c r="O758" s="260"/>
      <c r="P758" s="260"/>
      <c r="Q758" s="260"/>
      <c r="R758" s="260"/>
      <c r="S758" s="260"/>
      <c r="T758" s="261"/>
      <c r="U758" s="13"/>
      <c r="V758" s="13"/>
      <c r="W758" s="13"/>
      <c r="X758" s="13"/>
      <c r="Y758" s="13"/>
      <c r="Z758" s="13"/>
      <c r="AA758" s="13"/>
      <c r="AB758" s="13"/>
      <c r="AC758" s="13"/>
      <c r="AD758" s="13"/>
      <c r="AE758" s="13"/>
      <c r="AT758" s="262" t="s">
        <v>446</v>
      </c>
      <c r="AU758" s="262" t="s">
        <v>85</v>
      </c>
      <c r="AV758" s="13" t="s">
        <v>85</v>
      </c>
      <c r="AW758" s="13" t="s">
        <v>32</v>
      </c>
      <c r="AX758" s="13" t="s">
        <v>83</v>
      </c>
      <c r="AY758" s="262" t="s">
        <v>342</v>
      </c>
    </row>
    <row r="759" s="2" customFormat="1" ht="16.5" customHeight="1">
      <c r="A759" s="39"/>
      <c r="B759" s="40"/>
      <c r="C759" s="227" t="s">
        <v>6294</v>
      </c>
      <c r="D759" s="227" t="s">
        <v>343</v>
      </c>
      <c r="E759" s="228" t="s">
        <v>6295</v>
      </c>
      <c r="F759" s="229" t="s">
        <v>6296</v>
      </c>
      <c r="G759" s="230" t="s">
        <v>442</v>
      </c>
      <c r="H759" s="231">
        <v>26</v>
      </c>
      <c r="I759" s="232"/>
      <c r="J759" s="233">
        <f>ROUND(I759*H759,2)</f>
        <v>0</v>
      </c>
      <c r="K759" s="229" t="s">
        <v>443</v>
      </c>
      <c r="L759" s="45"/>
      <c r="M759" s="234" t="s">
        <v>1</v>
      </c>
      <c r="N759" s="235" t="s">
        <v>41</v>
      </c>
      <c r="O759" s="92"/>
      <c r="P759" s="236">
        <f>O759*H759</f>
        <v>0</v>
      </c>
      <c r="Q759" s="236">
        <v>0</v>
      </c>
      <c r="R759" s="236">
        <f>Q759*H759</f>
        <v>0</v>
      </c>
      <c r="S759" s="236">
        <v>0</v>
      </c>
      <c r="T759" s="237">
        <f>S759*H759</f>
        <v>0</v>
      </c>
      <c r="U759" s="39"/>
      <c r="V759" s="39"/>
      <c r="W759" s="39"/>
      <c r="X759" s="39"/>
      <c r="Y759" s="39"/>
      <c r="Z759" s="39"/>
      <c r="AA759" s="39"/>
      <c r="AB759" s="39"/>
      <c r="AC759" s="39"/>
      <c r="AD759" s="39"/>
      <c r="AE759" s="39"/>
      <c r="AR759" s="238" t="s">
        <v>360</v>
      </c>
      <c r="AT759" s="238" t="s">
        <v>343</v>
      </c>
      <c r="AU759" s="238" t="s">
        <v>85</v>
      </c>
      <c r="AY759" s="18" t="s">
        <v>342</v>
      </c>
      <c r="BE759" s="239">
        <f>IF(N759="základní",J759,0)</f>
        <v>0</v>
      </c>
      <c r="BF759" s="239">
        <f>IF(N759="snížená",J759,0)</f>
        <v>0</v>
      </c>
      <c r="BG759" s="239">
        <f>IF(N759="zákl. přenesená",J759,0)</f>
        <v>0</v>
      </c>
      <c r="BH759" s="239">
        <f>IF(N759="sníž. přenesená",J759,0)</f>
        <v>0</v>
      </c>
      <c r="BI759" s="239">
        <f>IF(N759="nulová",J759,0)</f>
        <v>0</v>
      </c>
      <c r="BJ759" s="18" t="s">
        <v>83</v>
      </c>
      <c r="BK759" s="239">
        <f>ROUND(I759*H759,2)</f>
        <v>0</v>
      </c>
      <c r="BL759" s="18" t="s">
        <v>360</v>
      </c>
      <c r="BM759" s="238" t="s">
        <v>6297</v>
      </c>
    </row>
    <row r="760" s="2" customFormat="1">
      <c r="A760" s="39"/>
      <c r="B760" s="40"/>
      <c r="C760" s="41"/>
      <c r="D760" s="240" t="s">
        <v>349</v>
      </c>
      <c r="E760" s="41"/>
      <c r="F760" s="241" t="s">
        <v>6298</v>
      </c>
      <c r="G760" s="41"/>
      <c r="H760" s="41"/>
      <c r="I760" s="242"/>
      <c r="J760" s="41"/>
      <c r="K760" s="41"/>
      <c r="L760" s="45"/>
      <c r="M760" s="243"/>
      <c r="N760" s="244"/>
      <c r="O760" s="92"/>
      <c r="P760" s="92"/>
      <c r="Q760" s="92"/>
      <c r="R760" s="92"/>
      <c r="S760" s="92"/>
      <c r="T760" s="93"/>
      <c r="U760" s="39"/>
      <c r="V760" s="39"/>
      <c r="W760" s="39"/>
      <c r="X760" s="39"/>
      <c r="Y760" s="39"/>
      <c r="Z760" s="39"/>
      <c r="AA760" s="39"/>
      <c r="AB760" s="39"/>
      <c r="AC760" s="39"/>
      <c r="AD760" s="39"/>
      <c r="AE760" s="39"/>
      <c r="AT760" s="18" t="s">
        <v>349</v>
      </c>
      <c r="AU760" s="18" t="s">
        <v>85</v>
      </c>
    </row>
    <row r="761" s="13" customFormat="1">
      <c r="A761" s="13"/>
      <c r="B761" s="252"/>
      <c r="C761" s="253"/>
      <c r="D761" s="240" t="s">
        <v>446</v>
      </c>
      <c r="E761" s="254" t="s">
        <v>1</v>
      </c>
      <c r="F761" s="255" t="s">
        <v>6299</v>
      </c>
      <c r="G761" s="253"/>
      <c r="H761" s="256">
        <v>26</v>
      </c>
      <c r="I761" s="257"/>
      <c r="J761" s="253"/>
      <c r="K761" s="253"/>
      <c r="L761" s="258"/>
      <c r="M761" s="259"/>
      <c r="N761" s="260"/>
      <c r="O761" s="260"/>
      <c r="P761" s="260"/>
      <c r="Q761" s="260"/>
      <c r="R761" s="260"/>
      <c r="S761" s="260"/>
      <c r="T761" s="261"/>
      <c r="U761" s="13"/>
      <c r="V761" s="13"/>
      <c r="W761" s="13"/>
      <c r="X761" s="13"/>
      <c r="Y761" s="13"/>
      <c r="Z761" s="13"/>
      <c r="AA761" s="13"/>
      <c r="AB761" s="13"/>
      <c r="AC761" s="13"/>
      <c r="AD761" s="13"/>
      <c r="AE761" s="13"/>
      <c r="AT761" s="262" t="s">
        <v>446</v>
      </c>
      <c r="AU761" s="262" t="s">
        <v>85</v>
      </c>
      <c r="AV761" s="13" t="s">
        <v>85</v>
      </c>
      <c r="AW761" s="13" t="s">
        <v>32</v>
      </c>
      <c r="AX761" s="13" t="s">
        <v>83</v>
      </c>
      <c r="AY761" s="262" t="s">
        <v>342</v>
      </c>
    </row>
    <row r="762" s="2" customFormat="1" ht="24.15" customHeight="1">
      <c r="A762" s="39"/>
      <c r="B762" s="40"/>
      <c r="C762" s="295" t="s">
        <v>6300</v>
      </c>
      <c r="D762" s="295" t="s">
        <v>621</v>
      </c>
      <c r="E762" s="296" t="s">
        <v>6301</v>
      </c>
      <c r="F762" s="297" t="s">
        <v>6302</v>
      </c>
      <c r="G762" s="298" t="s">
        <v>442</v>
      </c>
      <c r="H762" s="299">
        <v>24</v>
      </c>
      <c r="I762" s="300"/>
      <c r="J762" s="301">
        <f>ROUND(I762*H762,2)</f>
        <v>0</v>
      </c>
      <c r="K762" s="297" t="s">
        <v>1</v>
      </c>
      <c r="L762" s="302"/>
      <c r="M762" s="303" t="s">
        <v>1</v>
      </c>
      <c r="N762" s="304" t="s">
        <v>41</v>
      </c>
      <c r="O762" s="92"/>
      <c r="P762" s="236">
        <f>O762*H762</f>
        <v>0</v>
      </c>
      <c r="Q762" s="236">
        <v>0.0030000000000000001</v>
      </c>
      <c r="R762" s="236">
        <f>Q762*H762</f>
        <v>0.072000000000000008</v>
      </c>
      <c r="S762" s="236">
        <v>0</v>
      </c>
      <c r="T762" s="237">
        <f>S762*H762</f>
        <v>0</v>
      </c>
      <c r="U762" s="39"/>
      <c r="V762" s="39"/>
      <c r="W762" s="39"/>
      <c r="X762" s="39"/>
      <c r="Y762" s="39"/>
      <c r="Z762" s="39"/>
      <c r="AA762" s="39"/>
      <c r="AB762" s="39"/>
      <c r="AC762" s="39"/>
      <c r="AD762" s="39"/>
      <c r="AE762" s="39"/>
      <c r="AR762" s="238" t="s">
        <v>376</v>
      </c>
      <c r="AT762" s="238" t="s">
        <v>621</v>
      </c>
      <c r="AU762" s="238" t="s">
        <v>85</v>
      </c>
      <c r="AY762" s="18" t="s">
        <v>342</v>
      </c>
      <c r="BE762" s="239">
        <f>IF(N762="základní",J762,0)</f>
        <v>0</v>
      </c>
      <c r="BF762" s="239">
        <f>IF(N762="snížená",J762,0)</f>
        <v>0</v>
      </c>
      <c r="BG762" s="239">
        <f>IF(N762="zákl. přenesená",J762,0)</f>
        <v>0</v>
      </c>
      <c r="BH762" s="239">
        <f>IF(N762="sníž. přenesená",J762,0)</f>
        <v>0</v>
      </c>
      <c r="BI762" s="239">
        <f>IF(N762="nulová",J762,0)</f>
        <v>0</v>
      </c>
      <c r="BJ762" s="18" t="s">
        <v>83</v>
      </c>
      <c r="BK762" s="239">
        <f>ROUND(I762*H762,2)</f>
        <v>0</v>
      </c>
      <c r="BL762" s="18" t="s">
        <v>360</v>
      </c>
      <c r="BM762" s="238" t="s">
        <v>6303</v>
      </c>
    </row>
    <row r="763" s="2" customFormat="1">
      <c r="A763" s="39"/>
      <c r="B763" s="40"/>
      <c r="C763" s="41"/>
      <c r="D763" s="240" t="s">
        <v>349</v>
      </c>
      <c r="E763" s="41"/>
      <c r="F763" s="241" t="s">
        <v>6302</v>
      </c>
      <c r="G763" s="41"/>
      <c r="H763" s="41"/>
      <c r="I763" s="242"/>
      <c r="J763" s="41"/>
      <c r="K763" s="41"/>
      <c r="L763" s="45"/>
      <c r="M763" s="243"/>
      <c r="N763" s="244"/>
      <c r="O763" s="92"/>
      <c r="P763" s="92"/>
      <c r="Q763" s="92"/>
      <c r="R763" s="92"/>
      <c r="S763" s="92"/>
      <c r="T763" s="93"/>
      <c r="U763" s="39"/>
      <c r="V763" s="39"/>
      <c r="W763" s="39"/>
      <c r="X763" s="39"/>
      <c r="Y763" s="39"/>
      <c r="Z763" s="39"/>
      <c r="AA763" s="39"/>
      <c r="AB763" s="39"/>
      <c r="AC763" s="39"/>
      <c r="AD763" s="39"/>
      <c r="AE763" s="39"/>
      <c r="AT763" s="18" t="s">
        <v>349</v>
      </c>
      <c r="AU763" s="18" t="s">
        <v>85</v>
      </c>
    </row>
    <row r="764" s="13" customFormat="1">
      <c r="A764" s="13"/>
      <c r="B764" s="252"/>
      <c r="C764" s="253"/>
      <c r="D764" s="240" t="s">
        <v>446</v>
      </c>
      <c r="E764" s="254" t="s">
        <v>1</v>
      </c>
      <c r="F764" s="255" t="s">
        <v>6079</v>
      </c>
      <c r="G764" s="253"/>
      <c r="H764" s="256">
        <v>24</v>
      </c>
      <c r="I764" s="257"/>
      <c r="J764" s="253"/>
      <c r="K764" s="253"/>
      <c r="L764" s="258"/>
      <c r="M764" s="259"/>
      <c r="N764" s="260"/>
      <c r="O764" s="260"/>
      <c r="P764" s="260"/>
      <c r="Q764" s="260"/>
      <c r="R764" s="260"/>
      <c r="S764" s="260"/>
      <c r="T764" s="261"/>
      <c r="U764" s="13"/>
      <c r="V764" s="13"/>
      <c r="W764" s="13"/>
      <c r="X764" s="13"/>
      <c r="Y764" s="13"/>
      <c r="Z764" s="13"/>
      <c r="AA764" s="13"/>
      <c r="AB764" s="13"/>
      <c r="AC764" s="13"/>
      <c r="AD764" s="13"/>
      <c r="AE764" s="13"/>
      <c r="AT764" s="262" t="s">
        <v>446</v>
      </c>
      <c r="AU764" s="262" t="s">
        <v>85</v>
      </c>
      <c r="AV764" s="13" t="s">
        <v>85</v>
      </c>
      <c r="AW764" s="13" t="s">
        <v>32</v>
      </c>
      <c r="AX764" s="13" t="s">
        <v>83</v>
      </c>
      <c r="AY764" s="262" t="s">
        <v>342</v>
      </c>
    </row>
    <row r="765" s="2" customFormat="1" ht="24.15" customHeight="1">
      <c r="A765" s="39"/>
      <c r="B765" s="40"/>
      <c r="C765" s="295" t="s">
        <v>6304</v>
      </c>
      <c r="D765" s="295" t="s">
        <v>621</v>
      </c>
      <c r="E765" s="296" t="s">
        <v>6305</v>
      </c>
      <c r="F765" s="297" t="s">
        <v>6306</v>
      </c>
      <c r="G765" s="298" t="s">
        <v>442</v>
      </c>
      <c r="H765" s="299">
        <v>2</v>
      </c>
      <c r="I765" s="300"/>
      <c r="J765" s="301">
        <f>ROUND(I765*H765,2)</f>
        <v>0</v>
      </c>
      <c r="K765" s="297" t="s">
        <v>1</v>
      </c>
      <c r="L765" s="302"/>
      <c r="M765" s="303" t="s">
        <v>1</v>
      </c>
      <c r="N765" s="304" t="s">
        <v>41</v>
      </c>
      <c r="O765" s="92"/>
      <c r="P765" s="236">
        <f>O765*H765</f>
        <v>0</v>
      </c>
      <c r="Q765" s="236">
        <v>0.0032000000000000002</v>
      </c>
      <c r="R765" s="236">
        <f>Q765*H765</f>
        <v>0.0064000000000000003</v>
      </c>
      <c r="S765" s="236">
        <v>0</v>
      </c>
      <c r="T765" s="237">
        <f>S765*H765</f>
        <v>0</v>
      </c>
      <c r="U765" s="39"/>
      <c r="V765" s="39"/>
      <c r="W765" s="39"/>
      <c r="X765" s="39"/>
      <c r="Y765" s="39"/>
      <c r="Z765" s="39"/>
      <c r="AA765" s="39"/>
      <c r="AB765" s="39"/>
      <c r="AC765" s="39"/>
      <c r="AD765" s="39"/>
      <c r="AE765" s="39"/>
      <c r="AR765" s="238" t="s">
        <v>376</v>
      </c>
      <c r="AT765" s="238" t="s">
        <v>621</v>
      </c>
      <c r="AU765" s="238" t="s">
        <v>85</v>
      </c>
      <c r="AY765" s="18" t="s">
        <v>342</v>
      </c>
      <c r="BE765" s="239">
        <f>IF(N765="základní",J765,0)</f>
        <v>0</v>
      </c>
      <c r="BF765" s="239">
        <f>IF(N765="snížená",J765,0)</f>
        <v>0</v>
      </c>
      <c r="BG765" s="239">
        <f>IF(N765="zákl. přenesená",J765,0)</f>
        <v>0</v>
      </c>
      <c r="BH765" s="239">
        <f>IF(N765="sníž. přenesená",J765,0)</f>
        <v>0</v>
      </c>
      <c r="BI765" s="239">
        <f>IF(N765="nulová",J765,0)</f>
        <v>0</v>
      </c>
      <c r="BJ765" s="18" t="s">
        <v>83</v>
      </c>
      <c r="BK765" s="239">
        <f>ROUND(I765*H765,2)</f>
        <v>0</v>
      </c>
      <c r="BL765" s="18" t="s">
        <v>360</v>
      </c>
      <c r="BM765" s="238" t="s">
        <v>6307</v>
      </c>
    </row>
    <row r="766" s="2" customFormat="1">
      <c r="A766" s="39"/>
      <c r="B766" s="40"/>
      <c r="C766" s="41"/>
      <c r="D766" s="240" t="s">
        <v>349</v>
      </c>
      <c r="E766" s="41"/>
      <c r="F766" s="241" t="s">
        <v>6306</v>
      </c>
      <c r="G766" s="41"/>
      <c r="H766" s="41"/>
      <c r="I766" s="242"/>
      <c r="J766" s="41"/>
      <c r="K766" s="41"/>
      <c r="L766" s="45"/>
      <c r="M766" s="243"/>
      <c r="N766" s="244"/>
      <c r="O766" s="92"/>
      <c r="P766" s="92"/>
      <c r="Q766" s="92"/>
      <c r="R766" s="92"/>
      <c r="S766" s="92"/>
      <c r="T766" s="93"/>
      <c r="U766" s="39"/>
      <c r="V766" s="39"/>
      <c r="W766" s="39"/>
      <c r="X766" s="39"/>
      <c r="Y766" s="39"/>
      <c r="Z766" s="39"/>
      <c r="AA766" s="39"/>
      <c r="AB766" s="39"/>
      <c r="AC766" s="39"/>
      <c r="AD766" s="39"/>
      <c r="AE766" s="39"/>
      <c r="AT766" s="18" t="s">
        <v>349</v>
      </c>
      <c r="AU766" s="18" t="s">
        <v>85</v>
      </c>
    </row>
    <row r="767" s="13" customFormat="1">
      <c r="A767" s="13"/>
      <c r="B767" s="252"/>
      <c r="C767" s="253"/>
      <c r="D767" s="240" t="s">
        <v>446</v>
      </c>
      <c r="E767" s="254" t="s">
        <v>1</v>
      </c>
      <c r="F767" s="255" t="s">
        <v>4211</v>
      </c>
      <c r="G767" s="253"/>
      <c r="H767" s="256">
        <v>2</v>
      </c>
      <c r="I767" s="257"/>
      <c r="J767" s="253"/>
      <c r="K767" s="253"/>
      <c r="L767" s="258"/>
      <c r="M767" s="259"/>
      <c r="N767" s="260"/>
      <c r="O767" s="260"/>
      <c r="P767" s="260"/>
      <c r="Q767" s="260"/>
      <c r="R767" s="260"/>
      <c r="S767" s="260"/>
      <c r="T767" s="261"/>
      <c r="U767" s="13"/>
      <c r="V767" s="13"/>
      <c r="W767" s="13"/>
      <c r="X767" s="13"/>
      <c r="Y767" s="13"/>
      <c r="Z767" s="13"/>
      <c r="AA767" s="13"/>
      <c r="AB767" s="13"/>
      <c r="AC767" s="13"/>
      <c r="AD767" s="13"/>
      <c r="AE767" s="13"/>
      <c r="AT767" s="262" t="s">
        <v>446</v>
      </c>
      <c r="AU767" s="262" t="s">
        <v>85</v>
      </c>
      <c r="AV767" s="13" t="s">
        <v>85</v>
      </c>
      <c r="AW767" s="13" t="s">
        <v>32</v>
      </c>
      <c r="AX767" s="13" t="s">
        <v>83</v>
      </c>
      <c r="AY767" s="262" t="s">
        <v>342</v>
      </c>
    </row>
    <row r="768" s="2" customFormat="1" ht="16.5" customHeight="1">
      <c r="A768" s="39"/>
      <c r="B768" s="40"/>
      <c r="C768" s="227" t="s">
        <v>6308</v>
      </c>
      <c r="D768" s="227" t="s">
        <v>343</v>
      </c>
      <c r="E768" s="228" t="s">
        <v>6309</v>
      </c>
      <c r="F768" s="229" t="s">
        <v>6310</v>
      </c>
      <c r="G768" s="230" t="s">
        <v>543</v>
      </c>
      <c r="H768" s="231">
        <v>258.89999999999998</v>
      </c>
      <c r="I768" s="232"/>
      <c r="J768" s="233">
        <f>ROUND(I768*H768,2)</f>
        <v>0</v>
      </c>
      <c r="K768" s="229" t="s">
        <v>1</v>
      </c>
      <c r="L768" s="45"/>
      <c r="M768" s="234" t="s">
        <v>1</v>
      </c>
      <c r="N768" s="235" t="s">
        <v>41</v>
      </c>
      <c r="O768" s="92"/>
      <c r="P768" s="236">
        <f>O768*H768</f>
        <v>0</v>
      </c>
      <c r="Q768" s="236">
        <v>0</v>
      </c>
      <c r="R768" s="236">
        <f>Q768*H768</f>
        <v>0</v>
      </c>
      <c r="S768" s="236">
        <v>0</v>
      </c>
      <c r="T768" s="237">
        <f>S768*H768</f>
        <v>0</v>
      </c>
      <c r="U768" s="39"/>
      <c r="V768" s="39"/>
      <c r="W768" s="39"/>
      <c r="X768" s="39"/>
      <c r="Y768" s="39"/>
      <c r="Z768" s="39"/>
      <c r="AA768" s="39"/>
      <c r="AB768" s="39"/>
      <c r="AC768" s="39"/>
      <c r="AD768" s="39"/>
      <c r="AE768" s="39"/>
      <c r="AR768" s="238" t="s">
        <v>360</v>
      </c>
      <c r="AT768" s="238" t="s">
        <v>343</v>
      </c>
      <c r="AU768" s="238" t="s">
        <v>85</v>
      </c>
      <c r="AY768" s="18" t="s">
        <v>342</v>
      </c>
      <c r="BE768" s="239">
        <f>IF(N768="základní",J768,0)</f>
        <v>0</v>
      </c>
      <c r="BF768" s="239">
        <f>IF(N768="snížená",J768,0)</f>
        <v>0</v>
      </c>
      <c r="BG768" s="239">
        <f>IF(N768="zákl. přenesená",J768,0)</f>
        <v>0</v>
      </c>
      <c r="BH768" s="239">
        <f>IF(N768="sníž. přenesená",J768,0)</f>
        <v>0</v>
      </c>
      <c r="BI768" s="239">
        <f>IF(N768="nulová",J768,0)</f>
        <v>0</v>
      </c>
      <c r="BJ768" s="18" t="s">
        <v>83</v>
      </c>
      <c r="BK768" s="239">
        <f>ROUND(I768*H768,2)</f>
        <v>0</v>
      </c>
      <c r="BL768" s="18" t="s">
        <v>360</v>
      </c>
      <c r="BM768" s="238" t="s">
        <v>6311</v>
      </c>
    </row>
    <row r="769" s="2" customFormat="1">
      <c r="A769" s="39"/>
      <c r="B769" s="40"/>
      <c r="C769" s="41"/>
      <c r="D769" s="240" t="s">
        <v>349</v>
      </c>
      <c r="E769" s="41"/>
      <c r="F769" s="241" t="s">
        <v>6310</v>
      </c>
      <c r="G769" s="41"/>
      <c r="H769" s="41"/>
      <c r="I769" s="242"/>
      <c r="J769" s="41"/>
      <c r="K769" s="41"/>
      <c r="L769" s="45"/>
      <c r="M769" s="243"/>
      <c r="N769" s="244"/>
      <c r="O769" s="92"/>
      <c r="P769" s="92"/>
      <c r="Q769" s="92"/>
      <c r="R769" s="92"/>
      <c r="S769" s="92"/>
      <c r="T769" s="93"/>
      <c r="U769" s="39"/>
      <c r="V769" s="39"/>
      <c r="W769" s="39"/>
      <c r="X769" s="39"/>
      <c r="Y769" s="39"/>
      <c r="Z769" s="39"/>
      <c r="AA769" s="39"/>
      <c r="AB769" s="39"/>
      <c r="AC769" s="39"/>
      <c r="AD769" s="39"/>
      <c r="AE769" s="39"/>
      <c r="AT769" s="18" t="s">
        <v>349</v>
      </c>
      <c r="AU769" s="18" t="s">
        <v>85</v>
      </c>
    </row>
    <row r="770" s="13" customFormat="1">
      <c r="A770" s="13"/>
      <c r="B770" s="252"/>
      <c r="C770" s="253"/>
      <c r="D770" s="240" t="s">
        <v>446</v>
      </c>
      <c r="E770" s="254" t="s">
        <v>1</v>
      </c>
      <c r="F770" s="255" t="s">
        <v>6312</v>
      </c>
      <c r="G770" s="253"/>
      <c r="H770" s="256">
        <v>16.399999999999999</v>
      </c>
      <c r="I770" s="257"/>
      <c r="J770" s="253"/>
      <c r="K770" s="253"/>
      <c r="L770" s="258"/>
      <c r="M770" s="259"/>
      <c r="N770" s="260"/>
      <c r="O770" s="260"/>
      <c r="P770" s="260"/>
      <c r="Q770" s="260"/>
      <c r="R770" s="260"/>
      <c r="S770" s="260"/>
      <c r="T770" s="261"/>
      <c r="U770" s="13"/>
      <c r="V770" s="13"/>
      <c r="W770" s="13"/>
      <c r="X770" s="13"/>
      <c r="Y770" s="13"/>
      <c r="Z770" s="13"/>
      <c r="AA770" s="13"/>
      <c r="AB770" s="13"/>
      <c r="AC770" s="13"/>
      <c r="AD770" s="13"/>
      <c r="AE770" s="13"/>
      <c r="AT770" s="262" t="s">
        <v>446</v>
      </c>
      <c r="AU770" s="262" t="s">
        <v>85</v>
      </c>
      <c r="AV770" s="13" t="s">
        <v>85</v>
      </c>
      <c r="AW770" s="13" t="s">
        <v>32</v>
      </c>
      <c r="AX770" s="13" t="s">
        <v>76</v>
      </c>
      <c r="AY770" s="262" t="s">
        <v>342</v>
      </c>
    </row>
    <row r="771" s="13" customFormat="1">
      <c r="A771" s="13"/>
      <c r="B771" s="252"/>
      <c r="C771" s="253"/>
      <c r="D771" s="240" t="s">
        <v>446</v>
      </c>
      <c r="E771" s="254" t="s">
        <v>1</v>
      </c>
      <c r="F771" s="255" t="s">
        <v>6313</v>
      </c>
      <c r="G771" s="253"/>
      <c r="H771" s="256">
        <v>242.5</v>
      </c>
      <c r="I771" s="257"/>
      <c r="J771" s="253"/>
      <c r="K771" s="253"/>
      <c r="L771" s="258"/>
      <c r="M771" s="259"/>
      <c r="N771" s="260"/>
      <c r="O771" s="260"/>
      <c r="P771" s="260"/>
      <c r="Q771" s="260"/>
      <c r="R771" s="260"/>
      <c r="S771" s="260"/>
      <c r="T771" s="261"/>
      <c r="U771" s="13"/>
      <c r="V771" s="13"/>
      <c r="W771" s="13"/>
      <c r="X771" s="13"/>
      <c r="Y771" s="13"/>
      <c r="Z771" s="13"/>
      <c r="AA771" s="13"/>
      <c r="AB771" s="13"/>
      <c r="AC771" s="13"/>
      <c r="AD771" s="13"/>
      <c r="AE771" s="13"/>
      <c r="AT771" s="262" t="s">
        <v>446</v>
      </c>
      <c r="AU771" s="262" t="s">
        <v>85</v>
      </c>
      <c r="AV771" s="13" t="s">
        <v>85</v>
      </c>
      <c r="AW771" s="13" t="s">
        <v>32</v>
      </c>
      <c r="AX771" s="13" t="s">
        <v>76</v>
      </c>
      <c r="AY771" s="262" t="s">
        <v>342</v>
      </c>
    </row>
    <row r="772" s="16" customFormat="1">
      <c r="A772" s="16"/>
      <c r="B772" s="284"/>
      <c r="C772" s="285"/>
      <c r="D772" s="240" t="s">
        <v>446</v>
      </c>
      <c r="E772" s="286" t="s">
        <v>1</v>
      </c>
      <c r="F772" s="287" t="s">
        <v>500</v>
      </c>
      <c r="G772" s="285"/>
      <c r="H772" s="288">
        <v>258.89999999999998</v>
      </c>
      <c r="I772" s="289"/>
      <c r="J772" s="285"/>
      <c r="K772" s="285"/>
      <c r="L772" s="290"/>
      <c r="M772" s="291"/>
      <c r="N772" s="292"/>
      <c r="O772" s="292"/>
      <c r="P772" s="292"/>
      <c r="Q772" s="292"/>
      <c r="R772" s="292"/>
      <c r="S772" s="292"/>
      <c r="T772" s="293"/>
      <c r="U772" s="16"/>
      <c r="V772" s="16"/>
      <c r="W772" s="16"/>
      <c r="X772" s="16"/>
      <c r="Y772" s="16"/>
      <c r="Z772" s="16"/>
      <c r="AA772" s="16"/>
      <c r="AB772" s="16"/>
      <c r="AC772" s="16"/>
      <c r="AD772" s="16"/>
      <c r="AE772" s="16"/>
      <c r="AT772" s="294" t="s">
        <v>446</v>
      </c>
      <c r="AU772" s="294" t="s">
        <v>85</v>
      </c>
      <c r="AV772" s="16" t="s">
        <v>360</v>
      </c>
      <c r="AW772" s="16" t="s">
        <v>32</v>
      </c>
      <c r="AX772" s="16" t="s">
        <v>83</v>
      </c>
      <c r="AY772" s="294" t="s">
        <v>342</v>
      </c>
    </row>
    <row r="773" s="2" customFormat="1" ht="16.5" customHeight="1">
      <c r="A773" s="39"/>
      <c r="B773" s="40"/>
      <c r="C773" s="227" t="s">
        <v>4041</v>
      </c>
      <c r="D773" s="227" t="s">
        <v>343</v>
      </c>
      <c r="E773" s="228" t="s">
        <v>6314</v>
      </c>
      <c r="F773" s="229" t="s">
        <v>6315</v>
      </c>
      <c r="G773" s="230" t="s">
        <v>543</v>
      </c>
      <c r="H773" s="231">
        <v>35.700000000000003</v>
      </c>
      <c r="I773" s="232"/>
      <c r="J773" s="233">
        <f>ROUND(I773*H773,2)</f>
        <v>0</v>
      </c>
      <c r="K773" s="229" t="s">
        <v>443</v>
      </c>
      <c r="L773" s="45"/>
      <c r="M773" s="234" t="s">
        <v>1</v>
      </c>
      <c r="N773" s="235" t="s">
        <v>41</v>
      </c>
      <c r="O773" s="92"/>
      <c r="P773" s="236">
        <f>O773*H773</f>
        <v>0</v>
      </c>
      <c r="Q773" s="236">
        <v>0</v>
      </c>
      <c r="R773" s="236">
        <f>Q773*H773</f>
        <v>0</v>
      </c>
      <c r="S773" s="236">
        <v>0</v>
      </c>
      <c r="T773" s="237">
        <f>S773*H773</f>
        <v>0</v>
      </c>
      <c r="U773" s="39"/>
      <c r="V773" s="39"/>
      <c r="W773" s="39"/>
      <c r="X773" s="39"/>
      <c r="Y773" s="39"/>
      <c r="Z773" s="39"/>
      <c r="AA773" s="39"/>
      <c r="AB773" s="39"/>
      <c r="AC773" s="39"/>
      <c r="AD773" s="39"/>
      <c r="AE773" s="39"/>
      <c r="AR773" s="238" t="s">
        <v>360</v>
      </c>
      <c r="AT773" s="238" t="s">
        <v>343</v>
      </c>
      <c r="AU773" s="238" t="s">
        <v>85</v>
      </c>
      <c r="AY773" s="18" t="s">
        <v>342</v>
      </c>
      <c r="BE773" s="239">
        <f>IF(N773="základní",J773,0)</f>
        <v>0</v>
      </c>
      <c r="BF773" s="239">
        <f>IF(N773="snížená",J773,0)</f>
        <v>0</v>
      </c>
      <c r="BG773" s="239">
        <f>IF(N773="zákl. přenesená",J773,0)</f>
        <v>0</v>
      </c>
      <c r="BH773" s="239">
        <f>IF(N773="sníž. přenesená",J773,0)</f>
        <v>0</v>
      </c>
      <c r="BI773" s="239">
        <f>IF(N773="nulová",J773,0)</f>
        <v>0</v>
      </c>
      <c r="BJ773" s="18" t="s">
        <v>83</v>
      </c>
      <c r="BK773" s="239">
        <f>ROUND(I773*H773,2)</f>
        <v>0</v>
      </c>
      <c r="BL773" s="18" t="s">
        <v>360</v>
      </c>
      <c r="BM773" s="238" t="s">
        <v>6316</v>
      </c>
    </row>
    <row r="774" s="2" customFormat="1">
      <c r="A774" s="39"/>
      <c r="B774" s="40"/>
      <c r="C774" s="41"/>
      <c r="D774" s="240" t="s">
        <v>349</v>
      </c>
      <c r="E774" s="41"/>
      <c r="F774" s="241" t="s">
        <v>6317</v>
      </c>
      <c r="G774" s="41"/>
      <c r="H774" s="41"/>
      <c r="I774" s="242"/>
      <c r="J774" s="41"/>
      <c r="K774" s="41"/>
      <c r="L774" s="45"/>
      <c r="M774" s="243"/>
      <c r="N774" s="244"/>
      <c r="O774" s="92"/>
      <c r="P774" s="92"/>
      <c r="Q774" s="92"/>
      <c r="R774" s="92"/>
      <c r="S774" s="92"/>
      <c r="T774" s="93"/>
      <c r="U774" s="39"/>
      <c r="V774" s="39"/>
      <c r="W774" s="39"/>
      <c r="X774" s="39"/>
      <c r="Y774" s="39"/>
      <c r="Z774" s="39"/>
      <c r="AA774" s="39"/>
      <c r="AB774" s="39"/>
      <c r="AC774" s="39"/>
      <c r="AD774" s="39"/>
      <c r="AE774" s="39"/>
      <c r="AT774" s="18" t="s">
        <v>349</v>
      </c>
      <c r="AU774" s="18" t="s">
        <v>85</v>
      </c>
    </row>
    <row r="775" s="13" customFormat="1">
      <c r="A775" s="13"/>
      <c r="B775" s="252"/>
      <c r="C775" s="253"/>
      <c r="D775" s="240" t="s">
        <v>446</v>
      </c>
      <c r="E775" s="254" t="s">
        <v>1</v>
      </c>
      <c r="F775" s="255" t="s">
        <v>6318</v>
      </c>
      <c r="G775" s="253"/>
      <c r="H775" s="256">
        <v>22.100000000000001</v>
      </c>
      <c r="I775" s="257"/>
      <c r="J775" s="253"/>
      <c r="K775" s="253"/>
      <c r="L775" s="258"/>
      <c r="M775" s="259"/>
      <c r="N775" s="260"/>
      <c r="O775" s="260"/>
      <c r="P775" s="260"/>
      <c r="Q775" s="260"/>
      <c r="R775" s="260"/>
      <c r="S775" s="260"/>
      <c r="T775" s="261"/>
      <c r="U775" s="13"/>
      <c r="V775" s="13"/>
      <c r="W775" s="13"/>
      <c r="X775" s="13"/>
      <c r="Y775" s="13"/>
      <c r="Z775" s="13"/>
      <c r="AA775" s="13"/>
      <c r="AB775" s="13"/>
      <c r="AC775" s="13"/>
      <c r="AD775" s="13"/>
      <c r="AE775" s="13"/>
      <c r="AT775" s="262" t="s">
        <v>446</v>
      </c>
      <c r="AU775" s="262" t="s">
        <v>85</v>
      </c>
      <c r="AV775" s="13" t="s">
        <v>85</v>
      </c>
      <c r="AW775" s="13" t="s">
        <v>32</v>
      </c>
      <c r="AX775" s="13" t="s">
        <v>76</v>
      </c>
      <c r="AY775" s="262" t="s">
        <v>342</v>
      </c>
    </row>
    <row r="776" s="13" customFormat="1">
      <c r="A776" s="13"/>
      <c r="B776" s="252"/>
      <c r="C776" s="253"/>
      <c r="D776" s="240" t="s">
        <v>446</v>
      </c>
      <c r="E776" s="254" t="s">
        <v>1</v>
      </c>
      <c r="F776" s="255" t="s">
        <v>6319</v>
      </c>
      <c r="G776" s="253"/>
      <c r="H776" s="256">
        <v>13.6</v>
      </c>
      <c r="I776" s="257"/>
      <c r="J776" s="253"/>
      <c r="K776" s="253"/>
      <c r="L776" s="258"/>
      <c r="M776" s="259"/>
      <c r="N776" s="260"/>
      <c r="O776" s="260"/>
      <c r="P776" s="260"/>
      <c r="Q776" s="260"/>
      <c r="R776" s="260"/>
      <c r="S776" s="260"/>
      <c r="T776" s="261"/>
      <c r="U776" s="13"/>
      <c r="V776" s="13"/>
      <c r="W776" s="13"/>
      <c r="X776" s="13"/>
      <c r="Y776" s="13"/>
      <c r="Z776" s="13"/>
      <c r="AA776" s="13"/>
      <c r="AB776" s="13"/>
      <c r="AC776" s="13"/>
      <c r="AD776" s="13"/>
      <c r="AE776" s="13"/>
      <c r="AT776" s="262" t="s">
        <v>446</v>
      </c>
      <c r="AU776" s="262" t="s">
        <v>85</v>
      </c>
      <c r="AV776" s="13" t="s">
        <v>85</v>
      </c>
      <c r="AW776" s="13" t="s">
        <v>32</v>
      </c>
      <c r="AX776" s="13" t="s">
        <v>76</v>
      </c>
      <c r="AY776" s="262" t="s">
        <v>342</v>
      </c>
    </row>
    <row r="777" s="16" customFormat="1">
      <c r="A777" s="16"/>
      <c r="B777" s="284"/>
      <c r="C777" s="285"/>
      <c r="D777" s="240" t="s">
        <v>446</v>
      </c>
      <c r="E777" s="286" t="s">
        <v>1</v>
      </c>
      <c r="F777" s="287" t="s">
        <v>500</v>
      </c>
      <c r="G777" s="285"/>
      <c r="H777" s="288">
        <v>35.700000000000003</v>
      </c>
      <c r="I777" s="289"/>
      <c r="J777" s="285"/>
      <c r="K777" s="285"/>
      <c r="L777" s="290"/>
      <c r="M777" s="291"/>
      <c r="N777" s="292"/>
      <c r="O777" s="292"/>
      <c r="P777" s="292"/>
      <c r="Q777" s="292"/>
      <c r="R777" s="292"/>
      <c r="S777" s="292"/>
      <c r="T777" s="293"/>
      <c r="U777" s="16"/>
      <c r="V777" s="16"/>
      <c r="W777" s="16"/>
      <c r="X777" s="16"/>
      <c r="Y777" s="16"/>
      <c r="Z777" s="16"/>
      <c r="AA777" s="16"/>
      <c r="AB777" s="16"/>
      <c r="AC777" s="16"/>
      <c r="AD777" s="16"/>
      <c r="AE777" s="16"/>
      <c r="AT777" s="294" t="s">
        <v>446</v>
      </c>
      <c r="AU777" s="294" t="s">
        <v>85</v>
      </c>
      <c r="AV777" s="16" t="s">
        <v>360</v>
      </c>
      <c r="AW777" s="16" t="s">
        <v>32</v>
      </c>
      <c r="AX777" s="16" t="s">
        <v>83</v>
      </c>
      <c r="AY777" s="294" t="s">
        <v>342</v>
      </c>
    </row>
    <row r="778" s="2" customFormat="1" ht="16.5" customHeight="1">
      <c r="A778" s="39"/>
      <c r="B778" s="40"/>
      <c r="C778" s="227" t="s">
        <v>6320</v>
      </c>
      <c r="D778" s="227" t="s">
        <v>343</v>
      </c>
      <c r="E778" s="228" t="s">
        <v>6321</v>
      </c>
      <c r="F778" s="229" t="s">
        <v>6322</v>
      </c>
      <c r="G778" s="230" t="s">
        <v>543</v>
      </c>
      <c r="H778" s="231">
        <v>258.89999999999998</v>
      </c>
      <c r="I778" s="232"/>
      <c r="J778" s="233">
        <f>ROUND(I778*H778,2)</f>
        <v>0</v>
      </c>
      <c r="K778" s="229" t="s">
        <v>1</v>
      </c>
      <c r="L778" s="45"/>
      <c r="M778" s="234" t="s">
        <v>1</v>
      </c>
      <c r="N778" s="235" t="s">
        <v>41</v>
      </c>
      <c r="O778" s="92"/>
      <c r="P778" s="236">
        <f>O778*H778</f>
        <v>0</v>
      </c>
      <c r="Q778" s="236">
        <v>0</v>
      </c>
      <c r="R778" s="236">
        <f>Q778*H778</f>
        <v>0</v>
      </c>
      <c r="S778" s="236">
        <v>0</v>
      </c>
      <c r="T778" s="237">
        <f>S778*H778</f>
        <v>0</v>
      </c>
      <c r="U778" s="39"/>
      <c r="V778" s="39"/>
      <c r="W778" s="39"/>
      <c r="X778" s="39"/>
      <c r="Y778" s="39"/>
      <c r="Z778" s="39"/>
      <c r="AA778" s="39"/>
      <c r="AB778" s="39"/>
      <c r="AC778" s="39"/>
      <c r="AD778" s="39"/>
      <c r="AE778" s="39"/>
      <c r="AR778" s="238" t="s">
        <v>360</v>
      </c>
      <c r="AT778" s="238" t="s">
        <v>343</v>
      </c>
      <c r="AU778" s="238" t="s">
        <v>85</v>
      </c>
      <c r="AY778" s="18" t="s">
        <v>342</v>
      </c>
      <c r="BE778" s="239">
        <f>IF(N778="základní",J778,0)</f>
        <v>0</v>
      </c>
      <c r="BF778" s="239">
        <f>IF(N778="snížená",J778,0)</f>
        <v>0</v>
      </c>
      <c r="BG778" s="239">
        <f>IF(N778="zákl. přenesená",J778,0)</f>
        <v>0</v>
      </c>
      <c r="BH778" s="239">
        <f>IF(N778="sníž. přenesená",J778,0)</f>
        <v>0</v>
      </c>
      <c r="BI778" s="239">
        <f>IF(N778="nulová",J778,0)</f>
        <v>0</v>
      </c>
      <c r="BJ778" s="18" t="s">
        <v>83</v>
      </c>
      <c r="BK778" s="239">
        <f>ROUND(I778*H778,2)</f>
        <v>0</v>
      </c>
      <c r="BL778" s="18" t="s">
        <v>360</v>
      </c>
      <c r="BM778" s="238" t="s">
        <v>6323</v>
      </c>
    </row>
    <row r="779" s="2" customFormat="1">
      <c r="A779" s="39"/>
      <c r="B779" s="40"/>
      <c r="C779" s="41"/>
      <c r="D779" s="240" t="s">
        <v>349</v>
      </c>
      <c r="E779" s="41"/>
      <c r="F779" s="241" t="s">
        <v>6322</v>
      </c>
      <c r="G779" s="41"/>
      <c r="H779" s="41"/>
      <c r="I779" s="242"/>
      <c r="J779" s="41"/>
      <c r="K779" s="41"/>
      <c r="L779" s="45"/>
      <c r="M779" s="243"/>
      <c r="N779" s="244"/>
      <c r="O779" s="92"/>
      <c r="P779" s="92"/>
      <c r="Q779" s="92"/>
      <c r="R779" s="92"/>
      <c r="S779" s="92"/>
      <c r="T779" s="93"/>
      <c r="U779" s="39"/>
      <c r="V779" s="39"/>
      <c r="W779" s="39"/>
      <c r="X779" s="39"/>
      <c r="Y779" s="39"/>
      <c r="Z779" s="39"/>
      <c r="AA779" s="39"/>
      <c r="AB779" s="39"/>
      <c r="AC779" s="39"/>
      <c r="AD779" s="39"/>
      <c r="AE779" s="39"/>
      <c r="AT779" s="18" t="s">
        <v>349</v>
      </c>
      <c r="AU779" s="18" t="s">
        <v>85</v>
      </c>
    </row>
    <row r="780" s="13" customFormat="1">
      <c r="A780" s="13"/>
      <c r="B780" s="252"/>
      <c r="C780" s="253"/>
      <c r="D780" s="240" t="s">
        <v>446</v>
      </c>
      <c r="E780" s="254" t="s">
        <v>1</v>
      </c>
      <c r="F780" s="255" t="s">
        <v>6312</v>
      </c>
      <c r="G780" s="253"/>
      <c r="H780" s="256">
        <v>16.399999999999999</v>
      </c>
      <c r="I780" s="257"/>
      <c r="J780" s="253"/>
      <c r="K780" s="253"/>
      <c r="L780" s="258"/>
      <c r="M780" s="259"/>
      <c r="N780" s="260"/>
      <c r="O780" s="260"/>
      <c r="P780" s="260"/>
      <c r="Q780" s="260"/>
      <c r="R780" s="260"/>
      <c r="S780" s="260"/>
      <c r="T780" s="261"/>
      <c r="U780" s="13"/>
      <c r="V780" s="13"/>
      <c r="W780" s="13"/>
      <c r="X780" s="13"/>
      <c r="Y780" s="13"/>
      <c r="Z780" s="13"/>
      <c r="AA780" s="13"/>
      <c r="AB780" s="13"/>
      <c r="AC780" s="13"/>
      <c r="AD780" s="13"/>
      <c r="AE780" s="13"/>
      <c r="AT780" s="262" t="s">
        <v>446</v>
      </c>
      <c r="AU780" s="262" t="s">
        <v>85</v>
      </c>
      <c r="AV780" s="13" t="s">
        <v>85</v>
      </c>
      <c r="AW780" s="13" t="s">
        <v>32</v>
      </c>
      <c r="AX780" s="13" t="s">
        <v>76</v>
      </c>
      <c r="AY780" s="262" t="s">
        <v>342</v>
      </c>
    </row>
    <row r="781" s="13" customFormat="1">
      <c r="A781" s="13"/>
      <c r="B781" s="252"/>
      <c r="C781" s="253"/>
      <c r="D781" s="240" t="s">
        <v>446</v>
      </c>
      <c r="E781" s="254" t="s">
        <v>1</v>
      </c>
      <c r="F781" s="255" t="s">
        <v>6313</v>
      </c>
      <c r="G781" s="253"/>
      <c r="H781" s="256">
        <v>242.5</v>
      </c>
      <c r="I781" s="257"/>
      <c r="J781" s="253"/>
      <c r="K781" s="253"/>
      <c r="L781" s="258"/>
      <c r="M781" s="259"/>
      <c r="N781" s="260"/>
      <c r="O781" s="260"/>
      <c r="P781" s="260"/>
      <c r="Q781" s="260"/>
      <c r="R781" s="260"/>
      <c r="S781" s="260"/>
      <c r="T781" s="261"/>
      <c r="U781" s="13"/>
      <c r="V781" s="13"/>
      <c r="W781" s="13"/>
      <c r="X781" s="13"/>
      <c r="Y781" s="13"/>
      <c r="Z781" s="13"/>
      <c r="AA781" s="13"/>
      <c r="AB781" s="13"/>
      <c r="AC781" s="13"/>
      <c r="AD781" s="13"/>
      <c r="AE781" s="13"/>
      <c r="AT781" s="262" t="s">
        <v>446</v>
      </c>
      <c r="AU781" s="262" t="s">
        <v>85</v>
      </c>
      <c r="AV781" s="13" t="s">
        <v>85</v>
      </c>
      <c r="AW781" s="13" t="s">
        <v>32</v>
      </c>
      <c r="AX781" s="13" t="s">
        <v>76</v>
      </c>
      <c r="AY781" s="262" t="s">
        <v>342</v>
      </c>
    </row>
    <row r="782" s="16" customFormat="1">
      <c r="A782" s="16"/>
      <c r="B782" s="284"/>
      <c r="C782" s="285"/>
      <c r="D782" s="240" t="s">
        <v>446</v>
      </c>
      <c r="E782" s="286" t="s">
        <v>1</v>
      </c>
      <c r="F782" s="287" t="s">
        <v>500</v>
      </c>
      <c r="G782" s="285"/>
      <c r="H782" s="288">
        <v>258.89999999999998</v>
      </c>
      <c r="I782" s="289"/>
      <c r="J782" s="285"/>
      <c r="K782" s="285"/>
      <c r="L782" s="290"/>
      <c r="M782" s="291"/>
      <c r="N782" s="292"/>
      <c r="O782" s="292"/>
      <c r="P782" s="292"/>
      <c r="Q782" s="292"/>
      <c r="R782" s="292"/>
      <c r="S782" s="292"/>
      <c r="T782" s="293"/>
      <c r="U782" s="16"/>
      <c r="V782" s="16"/>
      <c r="W782" s="16"/>
      <c r="X782" s="16"/>
      <c r="Y782" s="16"/>
      <c r="Z782" s="16"/>
      <c r="AA782" s="16"/>
      <c r="AB782" s="16"/>
      <c r="AC782" s="16"/>
      <c r="AD782" s="16"/>
      <c r="AE782" s="16"/>
      <c r="AT782" s="294" t="s">
        <v>446</v>
      </c>
      <c r="AU782" s="294" t="s">
        <v>85</v>
      </c>
      <c r="AV782" s="16" t="s">
        <v>360</v>
      </c>
      <c r="AW782" s="16" t="s">
        <v>32</v>
      </c>
      <c r="AX782" s="16" t="s">
        <v>83</v>
      </c>
      <c r="AY782" s="294" t="s">
        <v>342</v>
      </c>
    </row>
    <row r="783" s="2" customFormat="1" ht="16.5" customHeight="1">
      <c r="A783" s="39"/>
      <c r="B783" s="40"/>
      <c r="C783" s="227" t="s">
        <v>6324</v>
      </c>
      <c r="D783" s="227" t="s">
        <v>343</v>
      </c>
      <c r="E783" s="228" t="s">
        <v>4263</v>
      </c>
      <c r="F783" s="229" t="s">
        <v>4264</v>
      </c>
      <c r="G783" s="230" t="s">
        <v>543</v>
      </c>
      <c r="H783" s="231">
        <v>28</v>
      </c>
      <c r="I783" s="232"/>
      <c r="J783" s="233">
        <f>ROUND(I783*H783,2)</f>
        <v>0</v>
      </c>
      <c r="K783" s="229" t="s">
        <v>443</v>
      </c>
      <c r="L783" s="45"/>
      <c r="M783" s="234" t="s">
        <v>1</v>
      </c>
      <c r="N783" s="235" t="s">
        <v>41</v>
      </c>
      <c r="O783" s="92"/>
      <c r="P783" s="236">
        <f>O783*H783</f>
        <v>0</v>
      </c>
      <c r="Q783" s="236">
        <v>0</v>
      </c>
      <c r="R783" s="236">
        <f>Q783*H783</f>
        <v>0</v>
      </c>
      <c r="S783" s="236">
        <v>0</v>
      </c>
      <c r="T783" s="237">
        <f>S783*H783</f>
        <v>0</v>
      </c>
      <c r="U783" s="39"/>
      <c r="V783" s="39"/>
      <c r="W783" s="39"/>
      <c r="X783" s="39"/>
      <c r="Y783" s="39"/>
      <c r="Z783" s="39"/>
      <c r="AA783" s="39"/>
      <c r="AB783" s="39"/>
      <c r="AC783" s="39"/>
      <c r="AD783" s="39"/>
      <c r="AE783" s="39"/>
      <c r="AR783" s="238" t="s">
        <v>360</v>
      </c>
      <c r="AT783" s="238" t="s">
        <v>343</v>
      </c>
      <c r="AU783" s="238" t="s">
        <v>85</v>
      </c>
      <c r="AY783" s="18" t="s">
        <v>342</v>
      </c>
      <c r="BE783" s="239">
        <f>IF(N783="základní",J783,0)</f>
        <v>0</v>
      </c>
      <c r="BF783" s="239">
        <f>IF(N783="snížená",J783,0)</f>
        <v>0</v>
      </c>
      <c r="BG783" s="239">
        <f>IF(N783="zákl. přenesená",J783,0)</f>
        <v>0</v>
      </c>
      <c r="BH783" s="239">
        <f>IF(N783="sníž. přenesená",J783,0)</f>
        <v>0</v>
      </c>
      <c r="BI783" s="239">
        <f>IF(N783="nulová",J783,0)</f>
        <v>0</v>
      </c>
      <c r="BJ783" s="18" t="s">
        <v>83</v>
      </c>
      <c r="BK783" s="239">
        <f>ROUND(I783*H783,2)</f>
        <v>0</v>
      </c>
      <c r="BL783" s="18" t="s">
        <v>360</v>
      </c>
      <c r="BM783" s="238" t="s">
        <v>6325</v>
      </c>
    </row>
    <row r="784" s="2" customFormat="1">
      <c r="A784" s="39"/>
      <c r="B784" s="40"/>
      <c r="C784" s="41"/>
      <c r="D784" s="240" t="s">
        <v>349</v>
      </c>
      <c r="E784" s="41"/>
      <c r="F784" s="241" t="s">
        <v>4266</v>
      </c>
      <c r="G784" s="41"/>
      <c r="H784" s="41"/>
      <c r="I784" s="242"/>
      <c r="J784" s="41"/>
      <c r="K784" s="41"/>
      <c r="L784" s="45"/>
      <c r="M784" s="243"/>
      <c r="N784" s="244"/>
      <c r="O784" s="92"/>
      <c r="P784" s="92"/>
      <c r="Q784" s="92"/>
      <c r="R784" s="92"/>
      <c r="S784" s="92"/>
      <c r="T784" s="93"/>
      <c r="U784" s="39"/>
      <c r="V784" s="39"/>
      <c r="W784" s="39"/>
      <c r="X784" s="39"/>
      <c r="Y784" s="39"/>
      <c r="Z784" s="39"/>
      <c r="AA784" s="39"/>
      <c r="AB784" s="39"/>
      <c r="AC784" s="39"/>
      <c r="AD784" s="39"/>
      <c r="AE784" s="39"/>
      <c r="AT784" s="18" t="s">
        <v>349</v>
      </c>
      <c r="AU784" s="18" t="s">
        <v>85</v>
      </c>
    </row>
    <row r="785" s="13" customFormat="1">
      <c r="A785" s="13"/>
      <c r="B785" s="252"/>
      <c r="C785" s="253"/>
      <c r="D785" s="240" t="s">
        <v>446</v>
      </c>
      <c r="E785" s="254" t="s">
        <v>1</v>
      </c>
      <c r="F785" s="255" t="s">
        <v>6326</v>
      </c>
      <c r="G785" s="253"/>
      <c r="H785" s="256">
        <v>28</v>
      </c>
      <c r="I785" s="257"/>
      <c r="J785" s="253"/>
      <c r="K785" s="253"/>
      <c r="L785" s="258"/>
      <c r="M785" s="259"/>
      <c r="N785" s="260"/>
      <c r="O785" s="260"/>
      <c r="P785" s="260"/>
      <c r="Q785" s="260"/>
      <c r="R785" s="260"/>
      <c r="S785" s="260"/>
      <c r="T785" s="261"/>
      <c r="U785" s="13"/>
      <c r="V785" s="13"/>
      <c r="W785" s="13"/>
      <c r="X785" s="13"/>
      <c r="Y785" s="13"/>
      <c r="Z785" s="13"/>
      <c r="AA785" s="13"/>
      <c r="AB785" s="13"/>
      <c r="AC785" s="13"/>
      <c r="AD785" s="13"/>
      <c r="AE785" s="13"/>
      <c r="AT785" s="262" t="s">
        <v>446</v>
      </c>
      <c r="AU785" s="262" t="s">
        <v>85</v>
      </c>
      <c r="AV785" s="13" t="s">
        <v>85</v>
      </c>
      <c r="AW785" s="13" t="s">
        <v>32</v>
      </c>
      <c r="AX785" s="13" t="s">
        <v>83</v>
      </c>
      <c r="AY785" s="262" t="s">
        <v>342</v>
      </c>
    </row>
    <row r="786" s="2" customFormat="1" ht="16.5" customHeight="1">
      <c r="A786" s="39"/>
      <c r="B786" s="40"/>
      <c r="C786" s="227" t="s">
        <v>6327</v>
      </c>
      <c r="D786" s="227" t="s">
        <v>343</v>
      </c>
      <c r="E786" s="228" t="s">
        <v>4268</v>
      </c>
      <c r="F786" s="229" t="s">
        <v>4269</v>
      </c>
      <c r="G786" s="230" t="s">
        <v>543</v>
      </c>
      <c r="H786" s="231">
        <v>63.700000000000003</v>
      </c>
      <c r="I786" s="232"/>
      <c r="J786" s="233">
        <f>ROUND(I786*H786,2)</f>
        <v>0</v>
      </c>
      <c r="K786" s="229" t="s">
        <v>443</v>
      </c>
      <c r="L786" s="45"/>
      <c r="M786" s="234" t="s">
        <v>1</v>
      </c>
      <c r="N786" s="235" t="s">
        <v>41</v>
      </c>
      <c r="O786" s="92"/>
      <c r="P786" s="236">
        <f>O786*H786</f>
        <v>0</v>
      </c>
      <c r="Q786" s="236">
        <v>0</v>
      </c>
      <c r="R786" s="236">
        <f>Q786*H786</f>
        <v>0</v>
      </c>
      <c r="S786" s="236">
        <v>0</v>
      </c>
      <c r="T786" s="237">
        <f>S786*H786</f>
        <v>0</v>
      </c>
      <c r="U786" s="39"/>
      <c r="V786" s="39"/>
      <c r="W786" s="39"/>
      <c r="X786" s="39"/>
      <c r="Y786" s="39"/>
      <c r="Z786" s="39"/>
      <c r="AA786" s="39"/>
      <c r="AB786" s="39"/>
      <c r="AC786" s="39"/>
      <c r="AD786" s="39"/>
      <c r="AE786" s="39"/>
      <c r="AR786" s="238" t="s">
        <v>360</v>
      </c>
      <c r="AT786" s="238" t="s">
        <v>343</v>
      </c>
      <c r="AU786" s="238" t="s">
        <v>85</v>
      </c>
      <c r="AY786" s="18" t="s">
        <v>342</v>
      </c>
      <c r="BE786" s="239">
        <f>IF(N786="základní",J786,0)</f>
        <v>0</v>
      </c>
      <c r="BF786" s="239">
        <f>IF(N786="snížená",J786,0)</f>
        <v>0</v>
      </c>
      <c r="BG786" s="239">
        <f>IF(N786="zákl. přenesená",J786,0)</f>
        <v>0</v>
      </c>
      <c r="BH786" s="239">
        <f>IF(N786="sníž. přenesená",J786,0)</f>
        <v>0</v>
      </c>
      <c r="BI786" s="239">
        <f>IF(N786="nulová",J786,0)</f>
        <v>0</v>
      </c>
      <c r="BJ786" s="18" t="s">
        <v>83</v>
      </c>
      <c r="BK786" s="239">
        <f>ROUND(I786*H786,2)</f>
        <v>0</v>
      </c>
      <c r="BL786" s="18" t="s">
        <v>360</v>
      </c>
      <c r="BM786" s="238" t="s">
        <v>6328</v>
      </c>
    </row>
    <row r="787" s="2" customFormat="1">
      <c r="A787" s="39"/>
      <c r="B787" s="40"/>
      <c r="C787" s="41"/>
      <c r="D787" s="240" t="s">
        <v>349</v>
      </c>
      <c r="E787" s="41"/>
      <c r="F787" s="241" t="s">
        <v>4269</v>
      </c>
      <c r="G787" s="41"/>
      <c r="H787" s="41"/>
      <c r="I787" s="242"/>
      <c r="J787" s="41"/>
      <c r="K787" s="41"/>
      <c r="L787" s="45"/>
      <c r="M787" s="243"/>
      <c r="N787" s="244"/>
      <c r="O787" s="92"/>
      <c r="P787" s="92"/>
      <c r="Q787" s="92"/>
      <c r="R787" s="92"/>
      <c r="S787" s="92"/>
      <c r="T787" s="93"/>
      <c r="U787" s="39"/>
      <c r="V787" s="39"/>
      <c r="W787" s="39"/>
      <c r="X787" s="39"/>
      <c r="Y787" s="39"/>
      <c r="Z787" s="39"/>
      <c r="AA787" s="39"/>
      <c r="AB787" s="39"/>
      <c r="AC787" s="39"/>
      <c r="AD787" s="39"/>
      <c r="AE787" s="39"/>
      <c r="AT787" s="18" t="s">
        <v>349</v>
      </c>
      <c r="AU787" s="18" t="s">
        <v>85</v>
      </c>
    </row>
    <row r="788" s="13" customFormat="1">
      <c r="A788" s="13"/>
      <c r="B788" s="252"/>
      <c r="C788" s="253"/>
      <c r="D788" s="240" t="s">
        <v>446</v>
      </c>
      <c r="E788" s="254" t="s">
        <v>1</v>
      </c>
      <c r="F788" s="255" t="s">
        <v>6318</v>
      </c>
      <c r="G788" s="253"/>
      <c r="H788" s="256">
        <v>22.100000000000001</v>
      </c>
      <c r="I788" s="257"/>
      <c r="J788" s="253"/>
      <c r="K788" s="253"/>
      <c r="L788" s="258"/>
      <c r="M788" s="259"/>
      <c r="N788" s="260"/>
      <c r="O788" s="260"/>
      <c r="P788" s="260"/>
      <c r="Q788" s="260"/>
      <c r="R788" s="260"/>
      <c r="S788" s="260"/>
      <c r="T788" s="261"/>
      <c r="U788" s="13"/>
      <c r="V788" s="13"/>
      <c r="W788" s="13"/>
      <c r="X788" s="13"/>
      <c r="Y788" s="13"/>
      <c r="Z788" s="13"/>
      <c r="AA788" s="13"/>
      <c r="AB788" s="13"/>
      <c r="AC788" s="13"/>
      <c r="AD788" s="13"/>
      <c r="AE788" s="13"/>
      <c r="AT788" s="262" t="s">
        <v>446</v>
      </c>
      <c r="AU788" s="262" t="s">
        <v>85</v>
      </c>
      <c r="AV788" s="13" t="s">
        <v>85</v>
      </c>
      <c r="AW788" s="13" t="s">
        <v>32</v>
      </c>
      <c r="AX788" s="13" t="s">
        <v>76</v>
      </c>
      <c r="AY788" s="262" t="s">
        <v>342</v>
      </c>
    </row>
    <row r="789" s="13" customFormat="1">
      <c r="A789" s="13"/>
      <c r="B789" s="252"/>
      <c r="C789" s="253"/>
      <c r="D789" s="240" t="s">
        <v>446</v>
      </c>
      <c r="E789" s="254" t="s">
        <v>1</v>
      </c>
      <c r="F789" s="255" t="s">
        <v>6326</v>
      </c>
      <c r="G789" s="253"/>
      <c r="H789" s="256">
        <v>28</v>
      </c>
      <c r="I789" s="257"/>
      <c r="J789" s="253"/>
      <c r="K789" s="253"/>
      <c r="L789" s="258"/>
      <c r="M789" s="259"/>
      <c r="N789" s="260"/>
      <c r="O789" s="260"/>
      <c r="P789" s="260"/>
      <c r="Q789" s="260"/>
      <c r="R789" s="260"/>
      <c r="S789" s="260"/>
      <c r="T789" s="261"/>
      <c r="U789" s="13"/>
      <c r="V789" s="13"/>
      <c r="W789" s="13"/>
      <c r="X789" s="13"/>
      <c r="Y789" s="13"/>
      <c r="Z789" s="13"/>
      <c r="AA789" s="13"/>
      <c r="AB789" s="13"/>
      <c r="AC789" s="13"/>
      <c r="AD789" s="13"/>
      <c r="AE789" s="13"/>
      <c r="AT789" s="262" t="s">
        <v>446</v>
      </c>
      <c r="AU789" s="262" t="s">
        <v>85</v>
      </c>
      <c r="AV789" s="13" t="s">
        <v>85</v>
      </c>
      <c r="AW789" s="13" t="s">
        <v>32</v>
      </c>
      <c r="AX789" s="13" t="s">
        <v>76</v>
      </c>
      <c r="AY789" s="262" t="s">
        <v>342</v>
      </c>
    </row>
    <row r="790" s="13" customFormat="1">
      <c r="A790" s="13"/>
      <c r="B790" s="252"/>
      <c r="C790" s="253"/>
      <c r="D790" s="240" t="s">
        <v>446</v>
      </c>
      <c r="E790" s="254" t="s">
        <v>1</v>
      </c>
      <c r="F790" s="255" t="s">
        <v>6319</v>
      </c>
      <c r="G790" s="253"/>
      <c r="H790" s="256">
        <v>13.6</v>
      </c>
      <c r="I790" s="257"/>
      <c r="J790" s="253"/>
      <c r="K790" s="253"/>
      <c r="L790" s="258"/>
      <c r="M790" s="259"/>
      <c r="N790" s="260"/>
      <c r="O790" s="260"/>
      <c r="P790" s="260"/>
      <c r="Q790" s="260"/>
      <c r="R790" s="260"/>
      <c r="S790" s="260"/>
      <c r="T790" s="261"/>
      <c r="U790" s="13"/>
      <c r="V790" s="13"/>
      <c r="W790" s="13"/>
      <c r="X790" s="13"/>
      <c r="Y790" s="13"/>
      <c r="Z790" s="13"/>
      <c r="AA790" s="13"/>
      <c r="AB790" s="13"/>
      <c r="AC790" s="13"/>
      <c r="AD790" s="13"/>
      <c r="AE790" s="13"/>
      <c r="AT790" s="262" t="s">
        <v>446</v>
      </c>
      <c r="AU790" s="262" t="s">
        <v>85</v>
      </c>
      <c r="AV790" s="13" t="s">
        <v>85</v>
      </c>
      <c r="AW790" s="13" t="s">
        <v>32</v>
      </c>
      <c r="AX790" s="13" t="s">
        <v>76</v>
      </c>
      <c r="AY790" s="262" t="s">
        <v>342</v>
      </c>
    </row>
    <row r="791" s="16" customFormat="1">
      <c r="A791" s="16"/>
      <c r="B791" s="284"/>
      <c r="C791" s="285"/>
      <c r="D791" s="240" t="s">
        <v>446</v>
      </c>
      <c r="E791" s="286" t="s">
        <v>1</v>
      </c>
      <c r="F791" s="287" t="s">
        <v>500</v>
      </c>
      <c r="G791" s="285"/>
      <c r="H791" s="288">
        <v>63.700000000000003</v>
      </c>
      <c r="I791" s="289"/>
      <c r="J791" s="285"/>
      <c r="K791" s="285"/>
      <c r="L791" s="290"/>
      <c r="M791" s="291"/>
      <c r="N791" s="292"/>
      <c r="O791" s="292"/>
      <c r="P791" s="292"/>
      <c r="Q791" s="292"/>
      <c r="R791" s="292"/>
      <c r="S791" s="292"/>
      <c r="T791" s="293"/>
      <c r="U791" s="16"/>
      <c r="V791" s="16"/>
      <c r="W791" s="16"/>
      <c r="X791" s="16"/>
      <c r="Y791" s="16"/>
      <c r="Z791" s="16"/>
      <c r="AA791" s="16"/>
      <c r="AB791" s="16"/>
      <c r="AC791" s="16"/>
      <c r="AD791" s="16"/>
      <c r="AE791" s="16"/>
      <c r="AT791" s="294" t="s">
        <v>446</v>
      </c>
      <c r="AU791" s="294" t="s">
        <v>85</v>
      </c>
      <c r="AV791" s="16" t="s">
        <v>360</v>
      </c>
      <c r="AW791" s="16" t="s">
        <v>32</v>
      </c>
      <c r="AX791" s="16" t="s">
        <v>83</v>
      </c>
      <c r="AY791" s="294" t="s">
        <v>342</v>
      </c>
    </row>
    <row r="792" s="2" customFormat="1" ht="16.5" customHeight="1">
      <c r="A792" s="39"/>
      <c r="B792" s="40"/>
      <c r="C792" s="227" t="s">
        <v>6329</v>
      </c>
      <c r="D792" s="227" t="s">
        <v>343</v>
      </c>
      <c r="E792" s="228" t="s">
        <v>6330</v>
      </c>
      <c r="F792" s="229" t="s">
        <v>6331</v>
      </c>
      <c r="G792" s="230" t="s">
        <v>543</v>
      </c>
      <c r="H792" s="231">
        <v>408.30000000000001</v>
      </c>
      <c r="I792" s="232"/>
      <c r="J792" s="233">
        <f>ROUND(I792*H792,2)</f>
        <v>0</v>
      </c>
      <c r="K792" s="229" t="s">
        <v>443</v>
      </c>
      <c r="L792" s="45"/>
      <c r="M792" s="234" t="s">
        <v>1</v>
      </c>
      <c r="N792" s="235" t="s">
        <v>41</v>
      </c>
      <c r="O792" s="92"/>
      <c r="P792" s="236">
        <f>O792*H792</f>
        <v>0</v>
      </c>
      <c r="Q792" s="236">
        <v>0</v>
      </c>
      <c r="R792" s="236">
        <f>Q792*H792</f>
        <v>0</v>
      </c>
      <c r="S792" s="236">
        <v>0</v>
      </c>
      <c r="T792" s="237">
        <f>S792*H792</f>
        <v>0</v>
      </c>
      <c r="U792" s="39"/>
      <c r="V792" s="39"/>
      <c r="W792" s="39"/>
      <c r="X792" s="39"/>
      <c r="Y792" s="39"/>
      <c r="Z792" s="39"/>
      <c r="AA792" s="39"/>
      <c r="AB792" s="39"/>
      <c r="AC792" s="39"/>
      <c r="AD792" s="39"/>
      <c r="AE792" s="39"/>
      <c r="AR792" s="238" t="s">
        <v>360</v>
      </c>
      <c r="AT792" s="238" t="s">
        <v>343</v>
      </c>
      <c r="AU792" s="238" t="s">
        <v>85</v>
      </c>
      <c r="AY792" s="18" t="s">
        <v>342</v>
      </c>
      <c r="BE792" s="239">
        <f>IF(N792="základní",J792,0)</f>
        <v>0</v>
      </c>
      <c r="BF792" s="239">
        <f>IF(N792="snížená",J792,0)</f>
        <v>0</v>
      </c>
      <c r="BG792" s="239">
        <f>IF(N792="zákl. přenesená",J792,0)</f>
        <v>0</v>
      </c>
      <c r="BH792" s="239">
        <f>IF(N792="sníž. přenesená",J792,0)</f>
        <v>0</v>
      </c>
      <c r="BI792" s="239">
        <f>IF(N792="nulová",J792,0)</f>
        <v>0</v>
      </c>
      <c r="BJ792" s="18" t="s">
        <v>83</v>
      </c>
      <c r="BK792" s="239">
        <f>ROUND(I792*H792,2)</f>
        <v>0</v>
      </c>
      <c r="BL792" s="18" t="s">
        <v>360</v>
      </c>
      <c r="BM792" s="238" t="s">
        <v>6332</v>
      </c>
    </row>
    <row r="793" s="2" customFormat="1">
      <c r="A793" s="39"/>
      <c r="B793" s="40"/>
      <c r="C793" s="41"/>
      <c r="D793" s="240" t="s">
        <v>349</v>
      </c>
      <c r="E793" s="41"/>
      <c r="F793" s="241" t="s">
        <v>6333</v>
      </c>
      <c r="G793" s="41"/>
      <c r="H793" s="41"/>
      <c r="I793" s="242"/>
      <c r="J793" s="41"/>
      <c r="K793" s="41"/>
      <c r="L793" s="45"/>
      <c r="M793" s="243"/>
      <c r="N793" s="244"/>
      <c r="O793" s="92"/>
      <c r="P793" s="92"/>
      <c r="Q793" s="92"/>
      <c r="R793" s="92"/>
      <c r="S793" s="92"/>
      <c r="T793" s="93"/>
      <c r="U793" s="39"/>
      <c r="V793" s="39"/>
      <c r="W793" s="39"/>
      <c r="X793" s="39"/>
      <c r="Y793" s="39"/>
      <c r="Z793" s="39"/>
      <c r="AA793" s="39"/>
      <c r="AB793" s="39"/>
      <c r="AC793" s="39"/>
      <c r="AD793" s="39"/>
      <c r="AE793" s="39"/>
      <c r="AT793" s="18" t="s">
        <v>349</v>
      </c>
      <c r="AU793" s="18" t="s">
        <v>85</v>
      </c>
    </row>
    <row r="794" s="13" customFormat="1">
      <c r="A794" s="13"/>
      <c r="B794" s="252"/>
      <c r="C794" s="253"/>
      <c r="D794" s="240" t="s">
        <v>446</v>
      </c>
      <c r="E794" s="254" t="s">
        <v>1</v>
      </c>
      <c r="F794" s="255" t="s">
        <v>6334</v>
      </c>
      <c r="G794" s="253"/>
      <c r="H794" s="256">
        <v>408.30000000000001</v>
      </c>
      <c r="I794" s="257"/>
      <c r="J794" s="253"/>
      <c r="K794" s="253"/>
      <c r="L794" s="258"/>
      <c r="M794" s="259"/>
      <c r="N794" s="260"/>
      <c r="O794" s="260"/>
      <c r="P794" s="260"/>
      <c r="Q794" s="260"/>
      <c r="R794" s="260"/>
      <c r="S794" s="260"/>
      <c r="T794" s="261"/>
      <c r="U794" s="13"/>
      <c r="V794" s="13"/>
      <c r="W794" s="13"/>
      <c r="X794" s="13"/>
      <c r="Y794" s="13"/>
      <c r="Z794" s="13"/>
      <c r="AA794" s="13"/>
      <c r="AB794" s="13"/>
      <c r="AC794" s="13"/>
      <c r="AD794" s="13"/>
      <c r="AE794" s="13"/>
      <c r="AT794" s="262" t="s">
        <v>446</v>
      </c>
      <c r="AU794" s="262" t="s">
        <v>85</v>
      </c>
      <c r="AV794" s="13" t="s">
        <v>85</v>
      </c>
      <c r="AW794" s="13" t="s">
        <v>32</v>
      </c>
      <c r="AX794" s="13" t="s">
        <v>83</v>
      </c>
      <c r="AY794" s="262" t="s">
        <v>342</v>
      </c>
    </row>
    <row r="795" s="2" customFormat="1" ht="16.5" customHeight="1">
      <c r="A795" s="39"/>
      <c r="B795" s="40"/>
      <c r="C795" s="227" t="s">
        <v>6335</v>
      </c>
      <c r="D795" s="227" t="s">
        <v>343</v>
      </c>
      <c r="E795" s="228" t="s">
        <v>6336</v>
      </c>
      <c r="F795" s="229" t="s">
        <v>6337</v>
      </c>
      <c r="G795" s="230" t="s">
        <v>543</v>
      </c>
      <c r="H795" s="231">
        <v>408.30000000000001</v>
      </c>
      <c r="I795" s="232"/>
      <c r="J795" s="233">
        <f>ROUND(I795*H795,2)</f>
        <v>0</v>
      </c>
      <c r="K795" s="229" t="s">
        <v>443</v>
      </c>
      <c r="L795" s="45"/>
      <c r="M795" s="234" t="s">
        <v>1</v>
      </c>
      <c r="N795" s="235" t="s">
        <v>41</v>
      </c>
      <c r="O795" s="92"/>
      <c r="P795" s="236">
        <f>O795*H795</f>
        <v>0</v>
      </c>
      <c r="Q795" s="236">
        <v>0</v>
      </c>
      <c r="R795" s="236">
        <f>Q795*H795</f>
        <v>0</v>
      </c>
      <c r="S795" s="236">
        <v>0</v>
      </c>
      <c r="T795" s="237">
        <f>S795*H795</f>
        <v>0</v>
      </c>
      <c r="U795" s="39"/>
      <c r="V795" s="39"/>
      <c r="W795" s="39"/>
      <c r="X795" s="39"/>
      <c r="Y795" s="39"/>
      <c r="Z795" s="39"/>
      <c r="AA795" s="39"/>
      <c r="AB795" s="39"/>
      <c r="AC795" s="39"/>
      <c r="AD795" s="39"/>
      <c r="AE795" s="39"/>
      <c r="AR795" s="238" t="s">
        <v>360</v>
      </c>
      <c r="AT795" s="238" t="s">
        <v>343</v>
      </c>
      <c r="AU795" s="238" t="s">
        <v>85</v>
      </c>
      <c r="AY795" s="18" t="s">
        <v>342</v>
      </c>
      <c r="BE795" s="239">
        <f>IF(N795="základní",J795,0)</f>
        <v>0</v>
      </c>
      <c r="BF795" s="239">
        <f>IF(N795="snížená",J795,0)</f>
        <v>0</v>
      </c>
      <c r="BG795" s="239">
        <f>IF(N795="zákl. přenesená",J795,0)</f>
        <v>0</v>
      </c>
      <c r="BH795" s="239">
        <f>IF(N795="sníž. přenesená",J795,0)</f>
        <v>0</v>
      </c>
      <c r="BI795" s="239">
        <f>IF(N795="nulová",J795,0)</f>
        <v>0</v>
      </c>
      <c r="BJ795" s="18" t="s">
        <v>83</v>
      </c>
      <c r="BK795" s="239">
        <f>ROUND(I795*H795,2)</f>
        <v>0</v>
      </c>
      <c r="BL795" s="18" t="s">
        <v>360</v>
      </c>
      <c r="BM795" s="238" t="s">
        <v>6338</v>
      </c>
    </row>
    <row r="796" s="2" customFormat="1">
      <c r="A796" s="39"/>
      <c r="B796" s="40"/>
      <c r="C796" s="41"/>
      <c r="D796" s="240" t="s">
        <v>349</v>
      </c>
      <c r="E796" s="41"/>
      <c r="F796" s="241" t="s">
        <v>6337</v>
      </c>
      <c r="G796" s="41"/>
      <c r="H796" s="41"/>
      <c r="I796" s="242"/>
      <c r="J796" s="41"/>
      <c r="K796" s="41"/>
      <c r="L796" s="45"/>
      <c r="M796" s="243"/>
      <c r="N796" s="244"/>
      <c r="O796" s="92"/>
      <c r="P796" s="92"/>
      <c r="Q796" s="92"/>
      <c r="R796" s="92"/>
      <c r="S796" s="92"/>
      <c r="T796" s="93"/>
      <c r="U796" s="39"/>
      <c r="V796" s="39"/>
      <c r="W796" s="39"/>
      <c r="X796" s="39"/>
      <c r="Y796" s="39"/>
      <c r="Z796" s="39"/>
      <c r="AA796" s="39"/>
      <c r="AB796" s="39"/>
      <c r="AC796" s="39"/>
      <c r="AD796" s="39"/>
      <c r="AE796" s="39"/>
      <c r="AT796" s="18" t="s">
        <v>349</v>
      </c>
      <c r="AU796" s="18" t="s">
        <v>85</v>
      </c>
    </row>
    <row r="797" s="13" customFormat="1">
      <c r="A797" s="13"/>
      <c r="B797" s="252"/>
      <c r="C797" s="253"/>
      <c r="D797" s="240" t="s">
        <v>446</v>
      </c>
      <c r="E797" s="254" t="s">
        <v>1</v>
      </c>
      <c r="F797" s="255" t="s">
        <v>6334</v>
      </c>
      <c r="G797" s="253"/>
      <c r="H797" s="256">
        <v>408.30000000000001</v>
      </c>
      <c r="I797" s="257"/>
      <c r="J797" s="253"/>
      <c r="K797" s="253"/>
      <c r="L797" s="258"/>
      <c r="M797" s="259"/>
      <c r="N797" s="260"/>
      <c r="O797" s="260"/>
      <c r="P797" s="260"/>
      <c r="Q797" s="260"/>
      <c r="R797" s="260"/>
      <c r="S797" s="260"/>
      <c r="T797" s="261"/>
      <c r="U797" s="13"/>
      <c r="V797" s="13"/>
      <c r="W797" s="13"/>
      <c r="X797" s="13"/>
      <c r="Y797" s="13"/>
      <c r="Z797" s="13"/>
      <c r="AA797" s="13"/>
      <c r="AB797" s="13"/>
      <c r="AC797" s="13"/>
      <c r="AD797" s="13"/>
      <c r="AE797" s="13"/>
      <c r="AT797" s="262" t="s">
        <v>446</v>
      </c>
      <c r="AU797" s="262" t="s">
        <v>85</v>
      </c>
      <c r="AV797" s="13" t="s">
        <v>85</v>
      </c>
      <c r="AW797" s="13" t="s">
        <v>32</v>
      </c>
      <c r="AX797" s="13" t="s">
        <v>83</v>
      </c>
      <c r="AY797" s="262" t="s">
        <v>342</v>
      </c>
    </row>
    <row r="798" s="2" customFormat="1" ht="16.5" customHeight="1">
      <c r="A798" s="39"/>
      <c r="B798" s="40"/>
      <c r="C798" s="227" t="s">
        <v>238</v>
      </c>
      <c r="D798" s="227" t="s">
        <v>343</v>
      </c>
      <c r="E798" s="228" t="s">
        <v>4271</v>
      </c>
      <c r="F798" s="229" t="s">
        <v>4272</v>
      </c>
      <c r="G798" s="230" t="s">
        <v>442</v>
      </c>
      <c r="H798" s="231">
        <v>4</v>
      </c>
      <c r="I798" s="232"/>
      <c r="J798" s="233">
        <f>ROUND(I798*H798,2)</f>
        <v>0</v>
      </c>
      <c r="K798" s="229" t="s">
        <v>443</v>
      </c>
      <c r="L798" s="45"/>
      <c r="M798" s="234" t="s">
        <v>1</v>
      </c>
      <c r="N798" s="235" t="s">
        <v>41</v>
      </c>
      <c r="O798" s="92"/>
      <c r="P798" s="236">
        <f>O798*H798</f>
        <v>0</v>
      </c>
      <c r="Q798" s="236">
        <v>0.45937</v>
      </c>
      <c r="R798" s="236">
        <f>Q798*H798</f>
        <v>1.83748</v>
      </c>
      <c r="S798" s="236">
        <v>0</v>
      </c>
      <c r="T798" s="237">
        <f>S798*H798</f>
        <v>0</v>
      </c>
      <c r="U798" s="39"/>
      <c r="V798" s="39"/>
      <c r="W798" s="39"/>
      <c r="X798" s="39"/>
      <c r="Y798" s="39"/>
      <c r="Z798" s="39"/>
      <c r="AA798" s="39"/>
      <c r="AB798" s="39"/>
      <c r="AC798" s="39"/>
      <c r="AD798" s="39"/>
      <c r="AE798" s="39"/>
      <c r="AR798" s="238" t="s">
        <v>360</v>
      </c>
      <c r="AT798" s="238" t="s">
        <v>343</v>
      </c>
      <c r="AU798" s="238" t="s">
        <v>85</v>
      </c>
      <c r="AY798" s="18" t="s">
        <v>342</v>
      </c>
      <c r="BE798" s="239">
        <f>IF(N798="základní",J798,0)</f>
        <v>0</v>
      </c>
      <c r="BF798" s="239">
        <f>IF(N798="snížená",J798,0)</f>
        <v>0</v>
      </c>
      <c r="BG798" s="239">
        <f>IF(N798="zákl. přenesená",J798,0)</f>
        <v>0</v>
      </c>
      <c r="BH798" s="239">
        <f>IF(N798="sníž. přenesená",J798,0)</f>
        <v>0</v>
      </c>
      <c r="BI798" s="239">
        <f>IF(N798="nulová",J798,0)</f>
        <v>0</v>
      </c>
      <c r="BJ798" s="18" t="s">
        <v>83</v>
      </c>
      <c r="BK798" s="239">
        <f>ROUND(I798*H798,2)</f>
        <v>0</v>
      </c>
      <c r="BL798" s="18" t="s">
        <v>360</v>
      </c>
      <c r="BM798" s="238" t="s">
        <v>6339</v>
      </c>
    </row>
    <row r="799" s="2" customFormat="1">
      <c r="A799" s="39"/>
      <c r="B799" s="40"/>
      <c r="C799" s="41"/>
      <c r="D799" s="240" t="s">
        <v>349</v>
      </c>
      <c r="E799" s="41"/>
      <c r="F799" s="241" t="s">
        <v>4274</v>
      </c>
      <c r="G799" s="41"/>
      <c r="H799" s="41"/>
      <c r="I799" s="242"/>
      <c r="J799" s="41"/>
      <c r="K799" s="41"/>
      <c r="L799" s="45"/>
      <c r="M799" s="243"/>
      <c r="N799" s="244"/>
      <c r="O799" s="92"/>
      <c r="P799" s="92"/>
      <c r="Q799" s="92"/>
      <c r="R799" s="92"/>
      <c r="S799" s="92"/>
      <c r="T799" s="93"/>
      <c r="U799" s="39"/>
      <c r="V799" s="39"/>
      <c r="W799" s="39"/>
      <c r="X799" s="39"/>
      <c r="Y799" s="39"/>
      <c r="Z799" s="39"/>
      <c r="AA799" s="39"/>
      <c r="AB799" s="39"/>
      <c r="AC799" s="39"/>
      <c r="AD799" s="39"/>
      <c r="AE799" s="39"/>
      <c r="AT799" s="18" t="s">
        <v>349</v>
      </c>
      <c r="AU799" s="18" t="s">
        <v>85</v>
      </c>
    </row>
    <row r="800" s="13" customFormat="1">
      <c r="A800" s="13"/>
      <c r="B800" s="252"/>
      <c r="C800" s="253"/>
      <c r="D800" s="240" t="s">
        <v>446</v>
      </c>
      <c r="E800" s="254" t="s">
        <v>1</v>
      </c>
      <c r="F800" s="255" t="s">
        <v>6340</v>
      </c>
      <c r="G800" s="253"/>
      <c r="H800" s="256">
        <v>4</v>
      </c>
      <c r="I800" s="257"/>
      <c r="J800" s="253"/>
      <c r="K800" s="253"/>
      <c r="L800" s="258"/>
      <c r="M800" s="259"/>
      <c r="N800" s="260"/>
      <c r="O800" s="260"/>
      <c r="P800" s="260"/>
      <c r="Q800" s="260"/>
      <c r="R800" s="260"/>
      <c r="S800" s="260"/>
      <c r="T800" s="261"/>
      <c r="U800" s="13"/>
      <c r="V800" s="13"/>
      <c r="W800" s="13"/>
      <c r="X800" s="13"/>
      <c r="Y800" s="13"/>
      <c r="Z800" s="13"/>
      <c r="AA800" s="13"/>
      <c r="AB800" s="13"/>
      <c r="AC800" s="13"/>
      <c r="AD800" s="13"/>
      <c r="AE800" s="13"/>
      <c r="AT800" s="262" t="s">
        <v>446</v>
      </c>
      <c r="AU800" s="262" t="s">
        <v>85</v>
      </c>
      <c r="AV800" s="13" t="s">
        <v>85</v>
      </c>
      <c r="AW800" s="13" t="s">
        <v>32</v>
      </c>
      <c r="AX800" s="13" t="s">
        <v>83</v>
      </c>
      <c r="AY800" s="262" t="s">
        <v>342</v>
      </c>
    </row>
    <row r="801" s="2" customFormat="1" ht="16.5" customHeight="1">
      <c r="A801" s="39"/>
      <c r="B801" s="40"/>
      <c r="C801" s="227" t="s">
        <v>6341</v>
      </c>
      <c r="D801" s="227" t="s">
        <v>343</v>
      </c>
      <c r="E801" s="228" t="s">
        <v>2109</v>
      </c>
      <c r="F801" s="229" t="s">
        <v>2110</v>
      </c>
      <c r="G801" s="230" t="s">
        <v>442</v>
      </c>
      <c r="H801" s="231">
        <v>2</v>
      </c>
      <c r="I801" s="232"/>
      <c r="J801" s="233">
        <f>ROUND(I801*H801,2)</f>
        <v>0</v>
      </c>
      <c r="K801" s="229" t="s">
        <v>443</v>
      </c>
      <c r="L801" s="45"/>
      <c r="M801" s="234" t="s">
        <v>1</v>
      </c>
      <c r="N801" s="235" t="s">
        <v>41</v>
      </c>
      <c r="O801" s="92"/>
      <c r="P801" s="236">
        <f>O801*H801</f>
        <v>0</v>
      </c>
      <c r="Q801" s="236">
        <v>0</v>
      </c>
      <c r="R801" s="236">
        <f>Q801*H801</f>
        <v>0</v>
      </c>
      <c r="S801" s="236">
        <v>0.10000000000000001</v>
      </c>
      <c r="T801" s="237">
        <f>S801*H801</f>
        <v>0.20000000000000001</v>
      </c>
      <c r="U801" s="39"/>
      <c r="V801" s="39"/>
      <c r="W801" s="39"/>
      <c r="X801" s="39"/>
      <c r="Y801" s="39"/>
      <c r="Z801" s="39"/>
      <c r="AA801" s="39"/>
      <c r="AB801" s="39"/>
      <c r="AC801" s="39"/>
      <c r="AD801" s="39"/>
      <c r="AE801" s="39"/>
      <c r="AR801" s="238" t="s">
        <v>360</v>
      </c>
      <c r="AT801" s="238" t="s">
        <v>343</v>
      </c>
      <c r="AU801" s="238" t="s">
        <v>85</v>
      </c>
      <c r="AY801" s="18" t="s">
        <v>342</v>
      </c>
      <c r="BE801" s="239">
        <f>IF(N801="základní",J801,0)</f>
        <v>0</v>
      </c>
      <c r="BF801" s="239">
        <f>IF(N801="snížená",J801,0)</f>
        <v>0</v>
      </c>
      <c r="BG801" s="239">
        <f>IF(N801="zákl. přenesená",J801,0)</f>
        <v>0</v>
      </c>
      <c r="BH801" s="239">
        <f>IF(N801="sníž. přenesená",J801,0)</f>
        <v>0</v>
      </c>
      <c r="BI801" s="239">
        <f>IF(N801="nulová",J801,0)</f>
        <v>0</v>
      </c>
      <c r="BJ801" s="18" t="s">
        <v>83</v>
      </c>
      <c r="BK801" s="239">
        <f>ROUND(I801*H801,2)</f>
        <v>0</v>
      </c>
      <c r="BL801" s="18" t="s">
        <v>360</v>
      </c>
      <c r="BM801" s="238" t="s">
        <v>6342</v>
      </c>
    </row>
    <row r="802" s="2" customFormat="1">
      <c r="A802" s="39"/>
      <c r="B802" s="40"/>
      <c r="C802" s="41"/>
      <c r="D802" s="240" t="s">
        <v>349</v>
      </c>
      <c r="E802" s="41"/>
      <c r="F802" s="241" t="s">
        <v>2112</v>
      </c>
      <c r="G802" s="41"/>
      <c r="H802" s="41"/>
      <c r="I802" s="242"/>
      <c r="J802" s="41"/>
      <c r="K802" s="41"/>
      <c r="L802" s="45"/>
      <c r="M802" s="243"/>
      <c r="N802" s="244"/>
      <c r="O802" s="92"/>
      <c r="P802" s="92"/>
      <c r="Q802" s="92"/>
      <c r="R802" s="92"/>
      <c r="S802" s="92"/>
      <c r="T802" s="93"/>
      <c r="U802" s="39"/>
      <c r="V802" s="39"/>
      <c r="W802" s="39"/>
      <c r="X802" s="39"/>
      <c r="Y802" s="39"/>
      <c r="Z802" s="39"/>
      <c r="AA802" s="39"/>
      <c r="AB802" s="39"/>
      <c r="AC802" s="39"/>
      <c r="AD802" s="39"/>
      <c r="AE802" s="39"/>
      <c r="AT802" s="18" t="s">
        <v>349</v>
      </c>
      <c r="AU802" s="18" t="s">
        <v>85</v>
      </c>
    </row>
    <row r="803" s="13" customFormat="1">
      <c r="A803" s="13"/>
      <c r="B803" s="252"/>
      <c r="C803" s="253"/>
      <c r="D803" s="240" t="s">
        <v>446</v>
      </c>
      <c r="E803" s="254" t="s">
        <v>1</v>
      </c>
      <c r="F803" s="255" t="s">
        <v>6343</v>
      </c>
      <c r="G803" s="253"/>
      <c r="H803" s="256">
        <v>2</v>
      </c>
      <c r="I803" s="257"/>
      <c r="J803" s="253"/>
      <c r="K803" s="253"/>
      <c r="L803" s="258"/>
      <c r="M803" s="259"/>
      <c r="N803" s="260"/>
      <c r="O803" s="260"/>
      <c r="P803" s="260"/>
      <c r="Q803" s="260"/>
      <c r="R803" s="260"/>
      <c r="S803" s="260"/>
      <c r="T803" s="261"/>
      <c r="U803" s="13"/>
      <c r="V803" s="13"/>
      <c r="W803" s="13"/>
      <c r="X803" s="13"/>
      <c r="Y803" s="13"/>
      <c r="Z803" s="13"/>
      <c r="AA803" s="13"/>
      <c r="AB803" s="13"/>
      <c r="AC803" s="13"/>
      <c r="AD803" s="13"/>
      <c r="AE803" s="13"/>
      <c r="AT803" s="262" t="s">
        <v>446</v>
      </c>
      <c r="AU803" s="262" t="s">
        <v>85</v>
      </c>
      <c r="AV803" s="13" t="s">
        <v>85</v>
      </c>
      <c r="AW803" s="13" t="s">
        <v>32</v>
      </c>
      <c r="AX803" s="13" t="s">
        <v>83</v>
      </c>
      <c r="AY803" s="262" t="s">
        <v>342</v>
      </c>
    </row>
    <row r="804" s="2" customFormat="1" ht="16.5" customHeight="1">
      <c r="A804" s="39"/>
      <c r="B804" s="40"/>
      <c r="C804" s="227" t="s">
        <v>6344</v>
      </c>
      <c r="D804" s="227" t="s">
        <v>343</v>
      </c>
      <c r="E804" s="228" t="s">
        <v>4276</v>
      </c>
      <c r="F804" s="229" t="s">
        <v>4277</v>
      </c>
      <c r="G804" s="230" t="s">
        <v>442</v>
      </c>
      <c r="H804" s="231">
        <v>45</v>
      </c>
      <c r="I804" s="232"/>
      <c r="J804" s="233">
        <f>ROUND(I804*H804,2)</f>
        <v>0</v>
      </c>
      <c r="K804" s="229" t="s">
        <v>443</v>
      </c>
      <c r="L804" s="45"/>
      <c r="M804" s="234" t="s">
        <v>1</v>
      </c>
      <c r="N804" s="235" t="s">
        <v>41</v>
      </c>
      <c r="O804" s="92"/>
      <c r="P804" s="236">
        <f>O804*H804</f>
        <v>0</v>
      </c>
      <c r="Q804" s="236">
        <v>0.12303</v>
      </c>
      <c r="R804" s="236">
        <f>Q804*H804</f>
        <v>5.5363499999999997</v>
      </c>
      <c r="S804" s="236">
        <v>0</v>
      </c>
      <c r="T804" s="237">
        <f>S804*H804</f>
        <v>0</v>
      </c>
      <c r="U804" s="39"/>
      <c r="V804" s="39"/>
      <c r="W804" s="39"/>
      <c r="X804" s="39"/>
      <c r="Y804" s="39"/>
      <c r="Z804" s="39"/>
      <c r="AA804" s="39"/>
      <c r="AB804" s="39"/>
      <c r="AC804" s="39"/>
      <c r="AD804" s="39"/>
      <c r="AE804" s="39"/>
      <c r="AR804" s="238" t="s">
        <v>360</v>
      </c>
      <c r="AT804" s="238" t="s">
        <v>343</v>
      </c>
      <c r="AU804" s="238" t="s">
        <v>85</v>
      </c>
      <c r="AY804" s="18" t="s">
        <v>342</v>
      </c>
      <c r="BE804" s="239">
        <f>IF(N804="základní",J804,0)</f>
        <v>0</v>
      </c>
      <c r="BF804" s="239">
        <f>IF(N804="snížená",J804,0)</f>
        <v>0</v>
      </c>
      <c r="BG804" s="239">
        <f>IF(N804="zákl. přenesená",J804,0)</f>
        <v>0</v>
      </c>
      <c r="BH804" s="239">
        <f>IF(N804="sníž. přenesená",J804,0)</f>
        <v>0</v>
      </c>
      <c r="BI804" s="239">
        <f>IF(N804="nulová",J804,0)</f>
        <v>0</v>
      </c>
      <c r="BJ804" s="18" t="s">
        <v>83</v>
      </c>
      <c r="BK804" s="239">
        <f>ROUND(I804*H804,2)</f>
        <v>0</v>
      </c>
      <c r="BL804" s="18" t="s">
        <v>360</v>
      </c>
      <c r="BM804" s="238" t="s">
        <v>6345</v>
      </c>
    </row>
    <row r="805" s="2" customFormat="1">
      <c r="A805" s="39"/>
      <c r="B805" s="40"/>
      <c r="C805" s="41"/>
      <c r="D805" s="240" t="s">
        <v>349</v>
      </c>
      <c r="E805" s="41"/>
      <c r="F805" s="241" t="s">
        <v>4277</v>
      </c>
      <c r="G805" s="41"/>
      <c r="H805" s="41"/>
      <c r="I805" s="242"/>
      <c r="J805" s="41"/>
      <c r="K805" s="41"/>
      <c r="L805" s="45"/>
      <c r="M805" s="243"/>
      <c r="N805" s="244"/>
      <c r="O805" s="92"/>
      <c r="P805" s="92"/>
      <c r="Q805" s="92"/>
      <c r="R805" s="92"/>
      <c r="S805" s="92"/>
      <c r="T805" s="93"/>
      <c r="U805" s="39"/>
      <c r="V805" s="39"/>
      <c r="W805" s="39"/>
      <c r="X805" s="39"/>
      <c r="Y805" s="39"/>
      <c r="Z805" s="39"/>
      <c r="AA805" s="39"/>
      <c r="AB805" s="39"/>
      <c r="AC805" s="39"/>
      <c r="AD805" s="39"/>
      <c r="AE805" s="39"/>
      <c r="AT805" s="18" t="s">
        <v>349</v>
      </c>
      <c r="AU805" s="18" t="s">
        <v>85</v>
      </c>
    </row>
    <row r="806" s="13" customFormat="1">
      <c r="A806" s="13"/>
      <c r="B806" s="252"/>
      <c r="C806" s="253"/>
      <c r="D806" s="240" t="s">
        <v>446</v>
      </c>
      <c r="E806" s="254" t="s">
        <v>1</v>
      </c>
      <c r="F806" s="255" t="s">
        <v>6346</v>
      </c>
      <c r="G806" s="253"/>
      <c r="H806" s="256">
        <v>45</v>
      </c>
      <c r="I806" s="257"/>
      <c r="J806" s="253"/>
      <c r="K806" s="253"/>
      <c r="L806" s="258"/>
      <c r="M806" s="259"/>
      <c r="N806" s="260"/>
      <c r="O806" s="260"/>
      <c r="P806" s="260"/>
      <c r="Q806" s="260"/>
      <c r="R806" s="260"/>
      <c r="S806" s="260"/>
      <c r="T806" s="261"/>
      <c r="U806" s="13"/>
      <c r="V806" s="13"/>
      <c r="W806" s="13"/>
      <c r="X806" s="13"/>
      <c r="Y806" s="13"/>
      <c r="Z806" s="13"/>
      <c r="AA806" s="13"/>
      <c r="AB806" s="13"/>
      <c r="AC806" s="13"/>
      <c r="AD806" s="13"/>
      <c r="AE806" s="13"/>
      <c r="AT806" s="262" t="s">
        <v>446</v>
      </c>
      <c r="AU806" s="262" t="s">
        <v>85</v>
      </c>
      <c r="AV806" s="13" t="s">
        <v>85</v>
      </c>
      <c r="AW806" s="13" t="s">
        <v>32</v>
      </c>
      <c r="AX806" s="13" t="s">
        <v>83</v>
      </c>
      <c r="AY806" s="262" t="s">
        <v>342</v>
      </c>
    </row>
    <row r="807" s="2" customFormat="1" ht="24.15" customHeight="1">
      <c r="A807" s="39"/>
      <c r="B807" s="40"/>
      <c r="C807" s="295" t="s">
        <v>6347</v>
      </c>
      <c r="D807" s="295" t="s">
        <v>621</v>
      </c>
      <c r="E807" s="296" t="s">
        <v>6348</v>
      </c>
      <c r="F807" s="297" t="s">
        <v>6349</v>
      </c>
      <c r="G807" s="298" t="s">
        <v>4281</v>
      </c>
      <c r="H807" s="299">
        <v>45</v>
      </c>
      <c r="I807" s="300"/>
      <c r="J807" s="301">
        <f>ROUND(I807*H807,2)</f>
        <v>0</v>
      </c>
      <c r="K807" s="297" t="s">
        <v>1</v>
      </c>
      <c r="L807" s="302"/>
      <c r="M807" s="303" t="s">
        <v>1</v>
      </c>
      <c r="N807" s="304" t="s">
        <v>41</v>
      </c>
      <c r="O807" s="92"/>
      <c r="P807" s="236">
        <f>O807*H807</f>
        <v>0</v>
      </c>
      <c r="Q807" s="236">
        <v>0.01123</v>
      </c>
      <c r="R807" s="236">
        <f>Q807*H807</f>
        <v>0.50534999999999997</v>
      </c>
      <c r="S807" s="236">
        <v>0</v>
      </c>
      <c r="T807" s="237">
        <f>S807*H807</f>
        <v>0</v>
      </c>
      <c r="U807" s="39"/>
      <c r="V807" s="39"/>
      <c r="W807" s="39"/>
      <c r="X807" s="39"/>
      <c r="Y807" s="39"/>
      <c r="Z807" s="39"/>
      <c r="AA807" s="39"/>
      <c r="AB807" s="39"/>
      <c r="AC807" s="39"/>
      <c r="AD807" s="39"/>
      <c r="AE807" s="39"/>
      <c r="AR807" s="238" t="s">
        <v>376</v>
      </c>
      <c r="AT807" s="238" t="s">
        <v>621</v>
      </c>
      <c r="AU807" s="238" t="s">
        <v>85</v>
      </c>
      <c r="AY807" s="18" t="s">
        <v>342</v>
      </c>
      <c r="BE807" s="239">
        <f>IF(N807="základní",J807,0)</f>
        <v>0</v>
      </c>
      <c r="BF807" s="239">
        <f>IF(N807="snížená",J807,0)</f>
        <v>0</v>
      </c>
      <c r="BG807" s="239">
        <f>IF(N807="zákl. přenesená",J807,0)</f>
        <v>0</v>
      </c>
      <c r="BH807" s="239">
        <f>IF(N807="sníž. přenesená",J807,0)</f>
        <v>0</v>
      </c>
      <c r="BI807" s="239">
        <f>IF(N807="nulová",J807,0)</f>
        <v>0</v>
      </c>
      <c r="BJ807" s="18" t="s">
        <v>83</v>
      </c>
      <c r="BK807" s="239">
        <f>ROUND(I807*H807,2)</f>
        <v>0</v>
      </c>
      <c r="BL807" s="18" t="s">
        <v>360</v>
      </c>
      <c r="BM807" s="238" t="s">
        <v>6350</v>
      </c>
    </row>
    <row r="808" s="2" customFormat="1">
      <c r="A808" s="39"/>
      <c r="B808" s="40"/>
      <c r="C808" s="41"/>
      <c r="D808" s="240" t="s">
        <v>349</v>
      </c>
      <c r="E808" s="41"/>
      <c r="F808" s="241" t="s">
        <v>6349</v>
      </c>
      <c r="G808" s="41"/>
      <c r="H808" s="41"/>
      <c r="I808" s="242"/>
      <c r="J808" s="41"/>
      <c r="K808" s="41"/>
      <c r="L808" s="45"/>
      <c r="M808" s="243"/>
      <c r="N808" s="244"/>
      <c r="O808" s="92"/>
      <c r="P808" s="92"/>
      <c r="Q808" s="92"/>
      <c r="R808" s="92"/>
      <c r="S808" s="92"/>
      <c r="T808" s="93"/>
      <c r="U808" s="39"/>
      <c r="V808" s="39"/>
      <c r="W808" s="39"/>
      <c r="X808" s="39"/>
      <c r="Y808" s="39"/>
      <c r="Z808" s="39"/>
      <c r="AA808" s="39"/>
      <c r="AB808" s="39"/>
      <c r="AC808" s="39"/>
      <c r="AD808" s="39"/>
      <c r="AE808" s="39"/>
      <c r="AT808" s="18" t="s">
        <v>349</v>
      </c>
      <c r="AU808" s="18" t="s">
        <v>85</v>
      </c>
    </row>
    <row r="809" s="13" customFormat="1">
      <c r="A809" s="13"/>
      <c r="B809" s="252"/>
      <c r="C809" s="253"/>
      <c r="D809" s="240" t="s">
        <v>446</v>
      </c>
      <c r="E809" s="254" t="s">
        <v>1</v>
      </c>
      <c r="F809" s="255" t="s">
        <v>6351</v>
      </c>
      <c r="G809" s="253"/>
      <c r="H809" s="256">
        <v>19</v>
      </c>
      <c r="I809" s="257"/>
      <c r="J809" s="253"/>
      <c r="K809" s="253"/>
      <c r="L809" s="258"/>
      <c r="M809" s="259"/>
      <c r="N809" s="260"/>
      <c r="O809" s="260"/>
      <c r="P809" s="260"/>
      <c r="Q809" s="260"/>
      <c r="R809" s="260"/>
      <c r="S809" s="260"/>
      <c r="T809" s="261"/>
      <c r="U809" s="13"/>
      <c r="V809" s="13"/>
      <c r="W809" s="13"/>
      <c r="X809" s="13"/>
      <c r="Y809" s="13"/>
      <c r="Z809" s="13"/>
      <c r="AA809" s="13"/>
      <c r="AB809" s="13"/>
      <c r="AC809" s="13"/>
      <c r="AD809" s="13"/>
      <c r="AE809" s="13"/>
      <c r="AT809" s="262" t="s">
        <v>446</v>
      </c>
      <c r="AU809" s="262" t="s">
        <v>85</v>
      </c>
      <c r="AV809" s="13" t="s">
        <v>85</v>
      </c>
      <c r="AW809" s="13" t="s">
        <v>32</v>
      </c>
      <c r="AX809" s="13" t="s">
        <v>76</v>
      </c>
      <c r="AY809" s="262" t="s">
        <v>342</v>
      </c>
    </row>
    <row r="810" s="13" customFormat="1">
      <c r="A810" s="13"/>
      <c r="B810" s="252"/>
      <c r="C810" s="253"/>
      <c r="D810" s="240" t="s">
        <v>446</v>
      </c>
      <c r="E810" s="254" t="s">
        <v>1</v>
      </c>
      <c r="F810" s="255" t="s">
        <v>6239</v>
      </c>
      <c r="G810" s="253"/>
      <c r="H810" s="256">
        <v>26</v>
      </c>
      <c r="I810" s="257"/>
      <c r="J810" s="253"/>
      <c r="K810" s="253"/>
      <c r="L810" s="258"/>
      <c r="M810" s="259"/>
      <c r="N810" s="260"/>
      <c r="O810" s="260"/>
      <c r="P810" s="260"/>
      <c r="Q810" s="260"/>
      <c r="R810" s="260"/>
      <c r="S810" s="260"/>
      <c r="T810" s="261"/>
      <c r="U810" s="13"/>
      <c r="V810" s="13"/>
      <c r="W810" s="13"/>
      <c r="X810" s="13"/>
      <c r="Y810" s="13"/>
      <c r="Z810" s="13"/>
      <c r="AA810" s="13"/>
      <c r="AB810" s="13"/>
      <c r="AC810" s="13"/>
      <c r="AD810" s="13"/>
      <c r="AE810" s="13"/>
      <c r="AT810" s="262" t="s">
        <v>446</v>
      </c>
      <c r="AU810" s="262" t="s">
        <v>85</v>
      </c>
      <c r="AV810" s="13" t="s">
        <v>85</v>
      </c>
      <c r="AW810" s="13" t="s">
        <v>32</v>
      </c>
      <c r="AX810" s="13" t="s">
        <v>76</v>
      </c>
      <c r="AY810" s="262" t="s">
        <v>342</v>
      </c>
    </row>
    <row r="811" s="16" customFormat="1">
      <c r="A811" s="16"/>
      <c r="B811" s="284"/>
      <c r="C811" s="285"/>
      <c r="D811" s="240" t="s">
        <v>446</v>
      </c>
      <c r="E811" s="286" t="s">
        <v>1</v>
      </c>
      <c r="F811" s="287" t="s">
        <v>500</v>
      </c>
      <c r="G811" s="285"/>
      <c r="H811" s="288">
        <v>45</v>
      </c>
      <c r="I811" s="289"/>
      <c r="J811" s="285"/>
      <c r="K811" s="285"/>
      <c r="L811" s="290"/>
      <c r="M811" s="291"/>
      <c r="N811" s="292"/>
      <c r="O811" s="292"/>
      <c r="P811" s="292"/>
      <c r="Q811" s="292"/>
      <c r="R811" s="292"/>
      <c r="S811" s="292"/>
      <c r="T811" s="293"/>
      <c r="U811" s="16"/>
      <c r="V811" s="16"/>
      <c r="W811" s="16"/>
      <c r="X811" s="16"/>
      <c r="Y811" s="16"/>
      <c r="Z811" s="16"/>
      <c r="AA811" s="16"/>
      <c r="AB811" s="16"/>
      <c r="AC811" s="16"/>
      <c r="AD811" s="16"/>
      <c r="AE811" s="16"/>
      <c r="AT811" s="294" t="s">
        <v>446</v>
      </c>
      <c r="AU811" s="294" t="s">
        <v>85</v>
      </c>
      <c r="AV811" s="16" t="s">
        <v>360</v>
      </c>
      <c r="AW811" s="16" t="s">
        <v>32</v>
      </c>
      <c r="AX811" s="16" t="s">
        <v>83</v>
      </c>
      <c r="AY811" s="294" t="s">
        <v>342</v>
      </c>
    </row>
    <row r="812" s="2" customFormat="1" ht="16.5" customHeight="1">
      <c r="A812" s="39"/>
      <c r="B812" s="40"/>
      <c r="C812" s="295" t="s">
        <v>6352</v>
      </c>
      <c r="D812" s="295" t="s">
        <v>621</v>
      </c>
      <c r="E812" s="296" t="s">
        <v>4283</v>
      </c>
      <c r="F812" s="297" t="s">
        <v>4284</v>
      </c>
      <c r="G812" s="298" t="s">
        <v>4281</v>
      </c>
      <c r="H812" s="299">
        <v>19</v>
      </c>
      <c r="I812" s="300"/>
      <c r="J812" s="301">
        <f>ROUND(I812*H812,2)</f>
        <v>0</v>
      </c>
      <c r="K812" s="297" t="s">
        <v>1</v>
      </c>
      <c r="L812" s="302"/>
      <c r="M812" s="303" t="s">
        <v>1</v>
      </c>
      <c r="N812" s="304" t="s">
        <v>41</v>
      </c>
      <c r="O812" s="92"/>
      <c r="P812" s="236">
        <f>O812*H812</f>
        <v>0</v>
      </c>
      <c r="Q812" s="236">
        <v>0.00064999999999999997</v>
      </c>
      <c r="R812" s="236">
        <f>Q812*H812</f>
        <v>0.01235</v>
      </c>
      <c r="S812" s="236">
        <v>0</v>
      </c>
      <c r="T812" s="237">
        <f>S812*H812</f>
        <v>0</v>
      </c>
      <c r="U812" s="39"/>
      <c r="V812" s="39"/>
      <c r="W812" s="39"/>
      <c r="X812" s="39"/>
      <c r="Y812" s="39"/>
      <c r="Z812" s="39"/>
      <c r="AA812" s="39"/>
      <c r="AB812" s="39"/>
      <c r="AC812" s="39"/>
      <c r="AD812" s="39"/>
      <c r="AE812" s="39"/>
      <c r="AR812" s="238" t="s">
        <v>376</v>
      </c>
      <c r="AT812" s="238" t="s">
        <v>621</v>
      </c>
      <c r="AU812" s="238" t="s">
        <v>85</v>
      </c>
      <c r="AY812" s="18" t="s">
        <v>342</v>
      </c>
      <c r="BE812" s="239">
        <f>IF(N812="základní",J812,0)</f>
        <v>0</v>
      </c>
      <c r="BF812" s="239">
        <f>IF(N812="snížená",J812,0)</f>
        <v>0</v>
      </c>
      <c r="BG812" s="239">
        <f>IF(N812="zákl. přenesená",J812,0)</f>
        <v>0</v>
      </c>
      <c r="BH812" s="239">
        <f>IF(N812="sníž. přenesená",J812,0)</f>
        <v>0</v>
      </c>
      <c r="BI812" s="239">
        <f>IF(N812="nulová",J812,0)</f>
        <v>0</v>
      </c>
      <c r="BJ812" s="18" t="s">
        <v>83</v>
      </c>
      <c r="BK812" s="239">
        <f>ROUND(I812*H812,2)</f>
        <v>0</v>
      </c>
      <c r="BL812" s="18" t="s">
        <v>360</v>
      </c>
      <c r="BM812" s="238" t="s">
        <v>6353</v>
      </c>
    </row>
    <row r="813" s="2" customFormat="1">
      <c r="A813" s="39"/>
      <c r="B813" s="40"/>
      <c r="C813" s="41"/>
      <c r="D813" s="240" t="s">
        <v>349</v>
      </c>
      <c r="E813" s="41"/>
      <c r="F813" s="241" t="s">
        <v>4286</v>
      </c>
      <c r="G813" s="41"/>
      <c r="H813" s="41"/>
      <c r="I813" s="242"/>
      <c r="J813" s="41"/>
      <c r="K813" s="41"/>
      <c r="L813" s="45"/>
      <c r="M813" s="243"/>
      <c r="N813" s="244"/>
      <c r="O813" s="92"/>
      <c r="P813" s="92"/>
      <c r="Q813" s="92"/>
      <c r="R813" s="92"/>
      <c r="S813" s="92"/>
      <c r="T813" s="93"/>
      <c r="U813" s="39"/>
      <c r="V813" s="39"/>
      <c r="W813" s="39"/>
      <c r="X813" s="39"/>
      <c r="Y813" s="39"/>
      <c r="Z813" s="39"/>
      <c r="AA813" s="39"/>
      <c r="AB813" s="39"/>
      <c r="AC813" s="39"/>
      <c r="AD813" s="39"/>
      <c r="AE813" s="39"/>
      <c r="AT813" s="18" t="s">
        <v>349</v>
      </c>
      <c r="AU813" s="18" t="s">
        <v>85</v>
      </c>
    </row>
    <row r="814" s="13" customFormat="1">
      <c r="A814" s="13"/>
      <c r="B814" s="252"/>
      <c r="C814" s="253"/>
      <c r="D814" s="240" t="s">
        <v>446</v>
      </c>
      <c r="E814" s="254" t="s">
        <v>1</v>
      </c>
      <c r="F814" s="255" t="s">
        <v>6354</v>
      </c>
      <c r="G814" s="253"/>
      <c r="H814" s="256">
        <v>19</v>
      </c>
      <c r="I814" s="257"/>
      <c r="J814" s="253"/>
      <c r="K814" s="253"/>
      <c r="L814" s="258"/>
      <c r="M814" s="259"/>
      <c r="N814" s="260"/>
      <c r="O814" s="260"/>
      <c r="P814" s="260"/>
      <c r="Q814" s="260"/>
      <c r="R814" s="260"/>
      <c r="S814" s="260"/>
      <c r="T814" s="261"/>
      <c r="U814" s="13"/>
      <c r="V814" s="13"/>
      <c r="W814" s="13"/>
      <c r="X814" s="13"/>
      <c r="Y814" s="13"/>
      <c r="Z814" s="13"/>
      <c r="AA814" s="13"/>
      <c r="AB814" s="13"/>
      <c r="AC814" s="13"/>
      <c r="AD814" s="13"/>
      <c r="AE814" s="13"/>
      <c r="AT814" s="262" t="s">
        <v>446</v>
      </c>
      <c r="AU814" s="262" t="s">
        <v>85</v>
      </c>
      <c r="AV814" s="13" t="s">
        <v>85</v>
      </c>
      <c r="AW814" s="13" t="s">
        <v>32</v>
      </c>
      <c r="AX814" s="13" t="s">
        <v>83</v>
      </c>
      <c r="AY814" s="262" t="s">
        <v>342</v>
      </c>
    </row>
    <row r="815" s="2" customFormat="1" ht="16.5" customHeight="1">
      <c r="A815" s="39"/>
      <c r="B815" s="40"/>
      <c r="C815" s="227" t="s">
        <v>6355</v>
      </c>
      <c r="D815" s="227" t="s">
        <v>343</v>
      </c>
      <c r="E815" s="228" t="s">
        <v>6356</v>
      </c>
      <c r="F815" s="229" t="s">
        <v>6357</v>
      </c>
      <c r="G815" s="230" t="s">
        <v>442</v>
      </c>
      <c r="H815" s="231">
        <v>3</v>
      </c>
      <c r="I815" s="232"/>
      <c r="J815" s="233">
        <f>ROUND(I815*H815,2)</f>
        <v>0</v>
      </c>
      <c r="K815" s="229" t="s">
        <v>443</v>
      </c>
      <c r="L815" s="45"/>
      <c r="M815" s="234" t="s">
        <v>1</v>
      </c>
      <c r="N815" s="235" t="s">
        <v>41</v>
      </c>
      <c r="O815" s="92"/>
      <c r="P815" s="236">
        <f>O815*H815</f>
        <v>0</v>
      </c>
      <c r="Q815" s="236">
        <v>0.32906000000000002</v>
      </c>
      <c r="R815" s="236">
        <f>Q815*H815</f>
        <v>0.98718000000000006</v>
      </c>
      <c r="S815" s="236">
        <v>0</v>
      </c>
      <c r="T815" s="237">
        <f>S815*H815</f>
        <v>0</v>
      </c>
      <c r="U815" s="39"/>
      <c r="V815" s="39"/>
      <c r="W815" s="39"/>
      <c r="X815" s="39"/>
      <c r="Y815" s="39"/>
      <c r="Z815" s="39"/>
      <c r="AA815" s="39"/>
      <c r="AB815" s="39"/>
      <c r="AC815" s="39"/>
      <c r="AD815" s="39"/>
      <c r="AE815" s="39"/>
      <c r="AR815" s="238" t="s">
        <v>360</v>
      </c>
      <c r="AT815" s="238" t="s">
        <v>343</v>
      </c>
      <c r="AU815" s="238" t="s">
        <v>85</v>
      </c>
      <c r="AY815" s="18" t="s">
        <v>342</v>
      </c>
      <c r="BE815" s="239">
        <f>IF(N815="základní",J815,0)</f>
        <v>0</v>
      </c>
      <c r="BF815" s="239">
        <f>IF(N815="snížená",J815,0)</f>
        <v>0</v>
      </c>
      <c r="BG815" s="239">
        <f>IF(N815="zákl. přenesená",J815,0)</f>
        <v>0</v>
      </c>
      <c r="BH815" s="239">
        <f>IF(N815="sníž. přenesená",J815,0)</f>
        <v>0</v>
      </c>
      <c r="BI815" s="239">
        <f>IF(N815="nulová",J815,0)</f>
        <v>0</v>
      </c>
      <c r="BJ815" s="18" t="s">
        <v>83</v>
      </c>
      <c r="BK815" s="239">
        <f>ROUND(I815*H815,2)</f>
        <v>0</v>
      </c>
      <c r="BL815" s="18" t="s">
        <v>360</v>
      </c>
      <c r="BM815" s="238" t="s">
        <v>6358</v>
      </c>
    </row>
    <row r="816" s="2" customFormat="1">
      <c r="A816" s="39"/>
      <c r="B816" s="40"/>
      <c r="C816" s="41"/>
      <c r="D816" s="240" t="s">
        <v>349</v>
      </c>
      <c r="E816" s="41"/>
      <c r="F816" s="241" t="s">
        <v>6357</v>
      </c>
      <c r="G816" s="41"/>
      <c r="H816" s="41"/>
      <c r="I816" s="242"/>
      <c r="J816" s="41"/>
      <c r="K816" s="41"/>
      <c r="L816" s="45"/>
      <c r="M816" s="243"/>
      <c r="N816" s="244"/>
      <c r="O816" s="92"/>
      <c r="P816" s="92"/>
      <c r="Q816" s="92"/>
      <c r="R816" s="92"/>
      <c r="S816" s="92"/>
      <c r="T816" s="93"/>
      <c r="U816" s="39"/>
      <c r="V816" s="39"/>
      <c r="W816" s="39"/>
      <c r="X816" s="39"/>
      <c r="Y816" s="39"/>
      <c r="Z816" s="39"/>
      <c r="AA816" s="39"/>
      <c r="AB816" s="39"/>
      <c r="AC816" s="39"/>
      <c r="AD816" s="39"/>
      <c r="AE816" s="39"/>
      <c r="AT816" s="18" t="s">
        <v>349</v>
      </c>
      <c r="AU816" s="18" t="s">
        <v>85</v>
      </c>
    </row>
    <row r="817" s="13" customFormat="1">
      <c r="A817" s="13"/>
      <c r="B817" s="252"/>
      <c r="C817" s="253"/>
      <c r="D817" s="240" t="s">
        <v>446</v>
      </c>
      <c r="E817" s="254" t="s">
        <v>1</v>
      </c>
      <c r="F817" s="255" t="s">
        <v>2446</v>
      </c>
      <c r="G817" s="253"/>
      <c r="H817" s="256">
        <v>3</v>
      </c>
      <c r="I817" s="257"/>
      <c r="J817" s="253"/>
      <c r="K817" s="253"/>
      <c r="L817" s="258"/>
      <c r="M817" s="259"/>
      <c r="N817" s="260"/>
      <c r="O817" s="260"/>
      <c r="P817" s="260"/>
      <c r="Q817" s="260"/>
      <c r="R817" s="260"/>
      <c r="S817" s="260"/>
      <c r="T817" s="261"/>
      <c r="U817" s="13"/>
      <c r="V817" s="13"/>
      <c r="W817" s="13"/>
      <c r="X817" s="13"/>
      <c r="Y817" s="13"/>
      <c r="Z817" s="13"/>
      <c r="AA817" s="13"/>
      <c r="AB817" s="13"/>
      <c r="AC817" s="13"/>
      <c r="AD817" s="13"/>
      <c r="AE817" s="13"/>
      <c r="AT817" s="262" t="s">
        <v>446</v>
      </c>
      <c r="AU817" s="262" t="s">
        <v>85</v>
      </c>
      <c r="AV817" s="13" t="s">
        <v>85</v>
      </c>
      <c r="AW817" s="13" t="s">
        <v>32</v>
      </c>
      <c r="AX817" s="13" t="s">
        <v>83</v>
      </c>
      <c r="AY817" s="262" t="s">
        <v>342</v>
      </c>
    </row>
    <row r="818" s="2" customFormat="1" ht="24.15" customHeight="1">
      <c r="A818" s="39"/>
      <c r="B818" s="40"/>
      <c r="C818" s="295" t="s">
        <v>6359</v>
      </c>
      <c r="D818" s="295" t="s">
        <v>621</v>
      </c>
      <c r="E818" s="296" t="s">
        <v>6360</v>
      </c>
      <c r="F818" s="297" t="s">
        <v>6361</v>
      </c>
      <c r="G818" s="298" t="s">
        <v>4281</v>
      </c>
      <c r="H818" s="299">
        <v>2</v>
      </c>
      <c r="I818" s="300"/>
      <c r="J818" s="301">
        <f>ROUND(I818*H818,2)</f>
        <v>0</v>
      </c>
      <c r="K818" s="297" t="s">
        <v>1</v>
      </c>
      <c r="L818" s="302"/>
      <c r="M818" s="303" t="s">
        <v>1</v>
      </c>
      <c r="N818" s="304" t="s">
        <v>41</v>
      </c>
      <c r="O818" s="92"/>
      <c r="P818" s="236">
        <f>O818*H818</f>
        <v>0</v>
      </c>
      <c r="Q818" s="236">
        <v>2.0000000000000002E-05</v>
      </c>
      <c r="R818" s="236">
        <f>Q818*H818</f>
        <v>4.0000000000000003E-05</v>
      </c>
      <c r="S818" s="236">
        <v>0</v>
      </c>
      <c r="T818" s="237">
        <f>S818*H818</f>
        <v>0</v>
      </c>
      <c r="U818" s="39"/>
      <c r="V818" s="39"/>
      <c r="W818" s="39"/>
      <c r="X818" s="39"/>
      <c r="Y818" s="39"/>
      <c r="Z818" s="39"/>
      <c r="AA818" s="39"/>
      <c r="AB818" s="39"/>
      <c r="AC818" s="39"/>
      <c r="AD818" s="39"/>
      <c r="AE818" s="39"/>
      <c r="AR818" s="238" t="s">
        <v>376</v>
      </c>
      <c r="AT818" s="238" t="s">
        <v>621</v>
      </c>
      <c r="AU818" s="238" t="s">
        <v>85</v>
      </c>
      <c r="AY818" s="18" t="s">
        <v>342</v>
      </c>
      <c r="BE818" s="239">
        <f>IF(N818="základní",J818,0)</f>
        <v>0</v>
      </c>
      <c r="BF818" s="239">
        <f>IF(N818="snížená",J818,0)</f>
        <v>0</v>
      </c>
      <c r="BG818" s="239">
        <f>IF(N818="zákl. přenesená",J818,0)</f>
        <v>0</v>
      </c>
      <c r="BH818" s="239">
        <f>IF(N818="sníž. přenesená",J818,0)</f>
        <v>0</v>
      </c>
      <c r="BI818" s="239">
        <f>IF(N818="nulová",J818,0)</f>
        <v>0</v>
      </c>
      <c r="BJ818" s="18" t="s">
        <v>83</v>
      </c>
      <c r="BK818" s="239">
        <f>ROUND(I818*H818,2)</f>
        <v>0</v>
      </c>
      <c r="BL818" s="18" t="s">
        <v>360</v>
      </c>
      <c r="BM818" s="238" t="s">
        <v>6362</v>
      </c>
    </row>
    <row r="819" s="2" customFormat="1">
      <c r="A819" s="39"/>
      <c r="B819" s="40"/>
      <c r="C819" s="41"/>
      <c r="D819" s="240" t="s">
        <v>349</v>
      </c>
      <c r="E819" s="41"/>
      <c r="F819" s="241" t="s">
        <v>6361</v>
      </c>
      <c r="G819" s="41"/>
      <c r="H819" s="41"/>
      <c r="I819" s="242"/>
      <c r="J819" s="41"/>
      <c r="K819" s="41"/>
      <c r="L819" s="45"/>
      <c r="M819" s="243"/>
      <c r="N819" s="244"/>
      <c r="O819" s="92"/>
      <c r="P819" s="92"/>
      <c r="Q819" s="92"/>
      <c r="R819" s="92"/>
      <c r="S819" s="92"/>
      <c r="T819" s="93"/>
      <c r="U819" s="39"/>
      <c r="V819" s="39"/>
      <c r="W819" s="39"/>
      <c r="X819" s="39"/>
      <c r="Y819" s="39"/>
      <c r="Z819" s="39"/>
      <c r="AA819" s="39"/>
      <c r="AB819" s="39"/>
      <c r="AC819" s="39"/>
      <c r="AD819" s="39"/>
      <c r="AE819" s="39"/>
      <c r="AT819" s="18" t="s">
        <v>349</v>
      </c>
      <c r="AU819" s="18" t="s">
        <v>85</v>
      </c>
    </row>
    <row r="820" s="13" customFormat="1">
      <c r="A820" s="13"/>
      <c r="B820" s="252"/>
      <c r="C820" s="253"/>
      <c r="D820" s="240" t="s">
        <v>446</v>
      </c>
      <c r="E820" s="254" t="s">
        <v>1</v>
      </c>
      <c r="F820" s="255" t="s">
        <v>4211</v>
      </c>
      <c r="G820" s="253"/>
      <c r="H820" s="256">
        <v>2</v>
      </c>
      <c r="I820" s="257"/>
      <c r="J820" s="253"/>
      <c r="K820" s="253"/>
      <c r="L820" s="258"/>
      <c r="M820" s="259"/>
      <c r="N820" s="260"/>
      <c r="O820" s="260"/>
      <c r="P820" s="260"/>
      <c r="Q820" s="260"/>
      <c r="R820" s="260"/>
      <c r="S820" s="260"/>
      <c r="T820" s="261"/>
      <c r="U820" s="13"/>
      <c r="V820" s="13"/>
      <c r="W820" s="13"/>
      <c r="X820" s="13"/>
      <c r="Y820" s="13"/>
      <c r="Z820" s="13"/>
      <c r="AA820" s="13"/>
      <c r="AB820" s="13"/>
      <c r="AC820" s="13"/>
      <c r="AD820" s="13"/>
      <c r="AE820" s="13"/>
      <c r="AT820" s="262" t="s">
        <v>446</v>
      </c>
      <c r="AU820" s="262" t="s">
        <v>85</v>
      </c>
      <c r="AV820" s="13" t="s">
        <v>85</v>
      </c>
      <c r="AW820" s="13" t="s">
        <v>32</v>
      </c>
      <c r="AX820" s="13" t="s">
        <v>83</v>
      </c>
      <c r="AY820" s="262" t="s">
        <v>342</v>
      </c>
    </row>
    <row r="821" s="2" customFormat="1" ht="24.15" customHeight="1">
      <c r="A821" s="39"/>
      <c r="B821" s="40"/>
      <c r="C821" s="295" t="s">
        <v>6363</v>
      </c>
      <c r="D821" s="295" t="s">
        <v>621</v>
      </c>
      <c r="E821" s="296" t="s">
        <v>6364</v>
      </c>
      <c r="F821" s="297" t="s">
        <v>6365</v>
      </c>
      <c r="G821" s="298" t="s">
        <v>442</v>
      </c>
      <c r="H821" s="299">
        <v>1</v>
      </c>
      <c r="I821" s="300"/>
      <c r="J821" s="301">
        <f>ROUND(I821*H821,2)</f>
        <v>0</v>
      </c>
      <c r="K821" s="297" t="s">
        <v>1</v>
      </c>
      <c r="L821" s="302"/>
      <c r="M821" s="303" t="s">
        <v>1</v>
      </c>
      <c r="N821" s="304" t="s">
        <v>41</v>
      </c>
      <c r="O821" s="92"/>
      <c r="P821" s="236">
        <f>O821*H821</f>
        <v>0</v>
      </c>
      <c r="Q821" s="236">
        <v>0.041500000000000002</v>
      </c>
      <c r="R821" s="236">
        <f>Q821*H821</f>
        <v>0.041500000000000002</v>
      </c>
      <c r="S821" s="236">
        <v>0</v>
      </c>
      <c r="T821" s="237">
        <f>S821*H821</f>
        <v>0</v>
      </c>
      <c r="U821" s="39"/>
      <c r="V821" s="39"/>
      <c r="W821" s="39"/>
      <c r="X821" s="39"/>
      <c r="Y821" s="39"/>
      <c r="Z821" s="39"/>
      <c r="AA821" s="39"/>
      <c r="AB821" s="39"/>
      <c r="AC821" s="39"/>
      <c r="AD821" s="39"/>
      <c r="AE821" s="39"/>
      <c r="AR821" s="238" t="s">
        <v>376</v>
      </c>
      <c r="AT821" s="238" t="s">
        <v>621</v>
      </c>
      <c r="AU821" s="238" t="s">
        <v>85</v>
      </c>
      <c r="AY821" s="18" t="s">
        <v>342</v>
      </c>
      <c r="BE821" s="239">
        <f>IF(N821="základní",J821,0)</f>
        <v>0</v>
      </c>
      <c r="BF821" s="239">
        <f>IF(N821="snížená",J821,0)</f>
        <v>0</v>
      </c>
      <c r="BG821" s="239">
        <f>IF(N821="zákl. přenesená",J821,0)</f>
        <v>0</v>
      </c>
      <c r="BH821" s="239">
        <f>IF(N821="sníž. přenesená",J821,0)</f>
        <v>0</v>
      </c>
      <c r="BI821" s="239">
        <f>IF(N821="nulová",J821,0)</f>
        <v>0</v>
      </c>
      <c r="BJ821" s="18" t="s">
        <v>83</v>
      </c>
      <c r="BK821" s="239">
        <f>ROUND(I821*H821,2)</f>
        <v>0</v>
      </c>
      <c r="BL821" s="18" t="s">
        <v>360</v>
      </c>
      <c r="BM821" s="238" t="s">
        <v>6366</v>
      </c>
    </row>
    <row r="822" s="2" customFormat="1">
      <c r="A822" s="39"/>
      <c r="B822" s="40"/>
      <c r="C822" s="41"/>
      <c r="D822" s="240" t="s">
        <v>349</v>
      </c>
      <c r="E822" s="41"/>
      <c r="F822" s="241" t="s">
        <v>6365</v>
      </c>
      <c r="G822" s="41"/>
      <c r="H822" s="41"/>
      <c r="I822" s="242"/>
      <c r="J822" s="41"/>
      <c r="K822" s="41"/>
      <c r="L822" s="45"/>
      <c r="M822" s="243"/>
      <c r="N822" s="244"/>
      <c r="O822" s="92"/>
      <c r="P822" s="92"/>
      <c r="Q822" s="92"/>
      <c r="R822" s="92"/>
      <c r="S822" s="92"/>
      <c r="T822" s="93"/>
      <c r="U822" s="39"/>
      <c r="V822" s="39"/>
      <c r="W822" s="39"/>
      <c r="X822" s="39"/>
      <c r="Y822" s="39"/>
      <c r="Z822" s="39"/>
      <c r="AA822" s="39"/>
      <c r="AB822" s="39"/>
      <c r="AC822" s="39"/>
      <c r="AD822" s="39"/>
      <c r="AE822" s="39"/>
      <c r="AT822" s="18" t="s">
        <v>349</v>
      </c>
      <c r="AU822" s="18" t="s">
        <v>85</v>
      </c>
    </row>
    <row r="823" s="13" customFormat="1">
      <c r="A823" s="13"/>
      <c r="B823" s="252"/>
      <c r="C823" s="253"/>
      <c r="D823" s="240" t="s">
        <v>446</v>
      </c>
      <c r="E823" s="254" t="s">
        <v>1</v>
      </c>
      <c r="F823" s="255" t="s">
        <v>4234</v>
      </c>
      <c r="G823" s="253"/>
      <c r="H823" s="256">
        <v>1</v>
      </c>
      <c r="I823" s="257"/>
      <c r="J823" s="253"/>
      <c r="K823" s="253"/>
      <c r="L823" s="258"/>
      <c r="M823" s="259"/>
      <c r="N823" s="260"/>
      <c r="O823" s="260"/>
      <c r="P823" s="260"/>
      <c r="Q823" s="260"/>
      <c r="R823" s="260"/>
      <c r="S823" s="260"/>
      <c r="T823" s="261"/>
      <c r="U823" s="13"/>
      <c r="V823" s="13"/>
      <c r="W823" s="13"/>
      <c r="X823" s="13"/>
      <c r="Y823" s="13"/>
      <c r="Z823" s="13"/>
      <c r="AA823" s="13"/>
      <c r="AB823" s="13"/>
      <c r="AC823" s="13"/>
      <c r="AD823" s="13"/>
      <c r="AE823" s="13"/>
      <c r="AT823" s="262" t="s">
        <v>446</v>
      </c>
      <c r="AU823" s="262" t="s">
        <v>85</v>
      </c>
      <c r="AV823" s="13" t="s">
        <v>85</v>
      </c>
      <c r="AW823" s="13" t="s">
        <v>32</v>
      </c>
      <c r="AX823" s="13" t="s">
        <v>83</v>
      </c>
      <c r="AY823" s="262" t="s">
        <v>342</v>
      </c>
    </row>
    <row r="824" s="2" customFormat="1" ht="16.5" customHeight="1">
      <c r="A824" s="39"/>
      <c r="B824" s="40"/>
      <c r="C824" s="295" t="s">
        <v>6367</v>
      </c>
      <c r="D824" s="295" t="s">
        <v>621</v>
      </c>
      <c r="E824" s="296" t="s">
        <v>6368</v>
      </c>
      <c r="F824" s="297" t="s">
        <v>6369</v>
      </c>
      <c r="G824" s="298" t="s">
        <v>4281</v>
      </c>
      <c r="H824" s="299">
        <v>3</v>
      </c>
      <c r="I824" s="300"/>
      <c r="J824" s="301">
        <f>ROUND(I824*H824,2)</f>
        <v>0</v>
      </c>
      <c r="K824" s="297" t="s">
        <v>1</v>
      </c>
      <c r="L824" s="302"/>
      <c r="M824" s="303" t="s">
        <v>1</v>
      </c>
      <c r="N824" s="304" t="s">
        <v>41</v>
      </c>
      <c r="O824" s="92"/>
      <c r="P824" s="236">
        <f>O824*H824</f>
        <v>0</v>
      </c>
      <c r="Q824" s="236">
        <v>0</v>
      </c>
      <c r="R824" s="236">
        <f>Q824*H824</f>
        <v>0</v>
      </c>
      <c r="S824" s="236">
        <v>0</v>
      </c>
      <c r="T824" s="237">
        <f>S824*H824</f>
        <v>0</v>
      </c>
      <c r="U824" s="39"/>
      <c r="V824" s="39"/>
      <c r="W824" s="39"/>
      <c r="X824" s="39"/>
      <c r="Y824" s="39"/>
      <c r="Z824" s="39"/>
      <c r="AA824" s="39"/>
      <c r="AB824" s="39"/>
      <c r="AC824" s="39"/>
      <c r="AD824" s="39"/>
      <c r="AE824" s="39"/>
      <c r="AR824" s="238" t="s">
        <v>376</v>
      </c>
      <c r="AT824" s="238" t="s">
        <v>621</v>
      </c>
      <c r="AU824" s="238" t="s">
        <v>85</v>
      </c>
      <c r="AY824" s="18" t="s">
        <v>342</v>
      </c>
      <c r="BE824" s="239">
        <f>IF(N824="základní",J824,0)</f>
        <v>0</v>
      </c>
      <c r="BF824" s="239">
        <f>IF(N824="snížená",J824,0)</f>
        <v>0</v>
      </c>
      <c r="BG824" s="239">
        <f>IF(N824="zákl. přenesená",J824,0)</f>
        <v>0</v>
      </c>
      <c r="BH824" s="239">
        <f>IF(N824="sníž. přenesená",J824,0)</f>
        <v>0</v>
      </c>
      <c r="BI824" s="239">
        <f>IF(N824="nulová",J824,0)</f>
        <v>0</v>
      </c>
      <c r="BJ824" s="18" t="s">
        <v>83</v>
      </c>
      <c r="BK824" s="239">
        <f>ROUND(I824*H824,2)</f>
        <v>0</v>
      </c>
      <c r="BL824" s="18" t="s">
        <v>360</v>
      </c>
      <c r="BM824" s="238" t="s">
        <v>6370</v>
      </c>
    </row>
    <row r="825" s="2" customFormat="1">
      <c r="A825" s="39"/>
      <c r="B825" s="40"/>
      <c r="C825" s="41"/>
      <c r="D825" s="240" t="s">
        <v>349</v>
      </c>
      <c r="E825" s="41"/>
      <c r="F825" s="241" t="s">
        <v>6369</v>
      </c>
      <c r="G825" s="41"/>
      <c r="H825" s="41"/>
      <c r="I825" s="242"/>
      <c r="J825" s="41"/>
      <c r="K825" s="41"/>
      <c r="L825" s="45"/>
      <c r="M825" s="243"/>
      <c r="N825" s="244"/>
      <c r="O825" s="92"/>
      <c r="P825" s="92"/>
      <c r="Q825" s="92"/>
      <c r="R825" s="92"/>
      <c r="S825" s="92"/>
      <c r="T825" s="93"/>
      <c r="U825" s="39"/>
      <c r="V825" s="39"/>
      <c r="W825" s="39"/>
      <c r="X825" s="39"/>
      <c r="Y825" s="39"/>
      <c r="Z825" s="39"/>
      <c r="AA825" s="39"/>
      <c r="AB825" s="39"/>
      <c r="AC825" s="39"/>
      <c r="AD825" s="39"/>
      <c r="AE825" s="39"/>
      <c r="AT825" s="18" t="s">
        <v>349</v>
      </c>
      <c r="AU825" s="18" t="s">
        <v>85</v>
      </c>
    </row>
    <row r="826" s="13" customFormat="1">
      <c r="A826" s="13"/>
      <c r="B826" s="252"/>
      <c r="C826" s="253"/>
      <c r="D826" s="240" t="s">
        <v>446</v>
      </c>
      <c r="E826" s="254" t="s">
        <v>1</v>
      </c>
      <c r="F826" s="255" t="s">
        <v>4218</v>
      </c>
      <c r="G826" s="253"/>
      <c r="H826" s="256">
        <v>3</v>
      </c>
      <c r="I826" s="257"/>
      <c r="J826" s="253"/>
      <c r="K826" s="253"/>
      <c r="L826" s="258"/>
      <c r="M826" s="259"/>
      <c r="N826" s="260"/>
      <c r="O826" s="260"/>
      <c r="P826" s="260"/>
      <c r="Q826" s="260"/>
      <c r="R826" s="260"/>
      <c r="S826" s="260"/>
      <c r="T826" s="261"/>
      <c r="U826" s="13"/>
      <c r="V826" s="13"/>
      <c r="W826" s="13"/>
      <c r="X826" s="13"/>
      <c r="Y826" s="13"/>
      <c r="Z826" s="13"/>
      <c r="AA826" s="13"/>
      <c r="AB826" s="13"/>
      <c r="AC826" s="13"/>
      <c r="AD826" s="13"/>
      <c r="AE826" s="13"/>
      <c r="AT826" s="262" t="s">
        <v>446</v>
      </c>
      <c r="AU826" s="262" t="s">
        <v>85</v>
      </c>
      <c r="AV826" s="13" t="s">
        <v>85</v>
      </c>
      <c r="AW826" s="13" t="s">
        <v>32</v>
      </c>
      <c r="AX826" s="13" t="s">
        <v>83</v>
      </c>
      <c r="AY826" s="262" t="s">
        <v>342</v>
      </c>
    </row>
    <row r="827" s="2" customFormat="1" ht="16.5" customHeight="1">
      <c r="A827" s="39"/>
      <c r="B827" s="40"/>
      <c r="C827" s="227" t="s">
        <v>6371</v>
      </c>
      <c r="D827" s="227" t="s">
        <v>343</v>
      </c>
      <c r="E827" s="228" t="s">
        <v>4288</v>
      </c>
      <c r="F827" s="229" t="s">
        <v>4289</v>
      </c>
      <c r="G827" s="230" t="s">
        <v>442</v>
      </c>
      <c r="H827" s="231">
        <v>45</v>
      </c>
      <c r="I827" s="232"/>
      <c r="J827" s="233">
        <f>ROUND(I827*H827,2)</f>
        <v>0</v>
      </c>
      <c r="K827" s="229" t="s">
        <v>443</v>
      </c>
      <c r="L827" s="45"/>
      <c r="M827" s="234" t="s">
        <v>1</v>
      </c>
      <c r="N827" s="235" t="s">
        <v>41</v>
      </c>
      <c r="O827" s="92"/>
      <c r="P827" s="236">
        <f>O827*H827</f>
        <v>0</v>
      </c>
      <c r="Q827" s="236">
        <v>0.00031</v>
      </c>
      <c r="R827" s="236">
        <f>Q827*H827</f>
        <v>0.013950000000000001</v>
      </c>
      <c r="S827" s="236">
        <v>0</v>
      </c>
      <c r="T827" s="237">
        <f>S827*H827</f>
        <v>0</v>
      </c>
      <c r="U827" s="39"/>
      <c r="V827" s="39"/>
      <c r="W827" s="39"/>
      <c r="X827" s="39"/>
      <c r="Y827" s="39"/>
      <c r="Z827" s="39"/>
      <c r="AA827" s="39"/>
      <c r="AB827" s="39"/>
      <c r="AC827" s="39"/>
      <c r="AD827" s="39"/>
      <c r="AE827" s="39"/>
      <c r="AR827" s="238" t="s">
        <v>360</v>
      </c>
      <c r="AT827" s="238" t="s">
        <v>343</v>
      </c>
      <c r="AU827" s="238" t="s">
        <v>85</v>
      </c>
      <c r="AY827" s="18" t="s">
        <v>342</v>
      </c>
      <c r="BE827" s="239">
        <f>IF(N827="základní",J827,0)</f>
        <v>0</v>
      </c>
      <c r="BF827" s="239">
        <f>IF(N827="snížená",J827,0)</f>
        <v>0</v>
      </c>
      <c r="BG827" s="239">
        <f>IF(N827="zákl. přenesená",J827,0)</f>
        <v>0</v>
      </c>
      <c r="BH827" s="239">
        <f>IF(N827="sníž. přenesená",J827,0)</f>
        <v>0</v>
      </c>
      <c r="BI827" s="239">
        <f>IF(N827="nulová",J827,0)</f>
        <v>0</v>
      </c>
      <c r="BJ827" s="18" t="s">
        <v>83</v>
      </c>
      <c r="BK827" s="239">
        <f>ROUND(I827*H827,2)</f>
        <v>0</v>
      </c>
      <c r="BL827" s="18" t="s">
        <v>360</v>
      </c>
      <c r="BM827" s="238" t="s">
        <v>6372</v>
      </c>
    </row>
    <row r="828" s="2" customFormat="1">
      <c r="A828" s="39"/>
      <c r="B828" s="40"/>
      <c r="C828" s="41"/>
      <c r="D828" s="240" t="s">
        <v>349</v>
      </c>
      <c r="E828" s="41"/>
      <c r="F828" s="241" t="s">
        <v>4291</v>
      </c>
      <c r="G828" s="41"/>
      <c r="H828" s="41"/>
      <c r="I828" s="242"/>
      <c r="J828" s="41"/>
      <c r="K828" s="41"/>
      <c r="L828" s="45"/>
      <c r="M828" s="243"/>
      <c r="N828" s="244"/>
      <c r="O828" s="92"/>
      <c r="P828" s="92"/>
      <c r="Q828" s="92"/>
      <c r="R828" s="92"/>
      <c r="S828" s="92"/>
      <c r="T828" s="93"/>
      <c r="U828" s="39"/>
      <c r="V828" s="39"/>
      <c r="W828" s="39"/>
      <c r="X828" s="39"/>
      <c r="Y828" s="39"/>
      <c r="Z828" s="39"/>
      <c r="AA828" s="39"/>
      <c r="AB828" s="39"/>
      <c r="AC828" s="39"/>
      <c r="AD828" s="39"/>
      <c r="AE828" s="39"/>
      <c r="AT828" s="18" t="s">
        <v>349</v>
      </c>
      <c r="AU828" s="18" t="s">
        <v>85</v>
      </c>
    </row>
    <row r="829" s="13" customFormat="1">
      <c r="A829" s="13"/>
      <c r="B829" s="252"/>
      <c r="C829" s="253"/>
      <c r="D829" s="240" t="s">
        <v>446</v>
      </c>
      <c r="E829" s="254" t="s">
        <v>1</v>
      </c>
      <c r="F829" s="255" t="s">
        <v>6373</v>
      </c>
      <c r="G829" s="253"/>
      <c r="H829" s="256">
        <v>45</v>
      </c>
      <c r="I829" s="257"/>
      <c r="J829" s="253"/>
      <c r="K829" s="253"/>
      <c r="L829" s="258"/>
      <c r="M829" s="259"/>
      <c r="N829" s="260"/>
      <c r="O829" s="260"/>
      <c r="P829" s="260"/>
      <c r="Q829" s="260"/>
      <c r="R829" s="260"/>
      <c r="S829" s="260"/>
      <c r="T829" s="261"/>
      <c r="U829" s="13"/>
      <c r="V829" s="13"/>
      <c r="W829" s="13"/>
      <c r="X829" s="13"/>
      <c r="Y829" s="13"/>
      <c r="Z829" s="13"/>
      <c r="AA829" s="13"/>
      <c r="AB829" s="13"/>
      <c r="AC829" s="13"/>
      <c r="AD829" s="13"/>
      <c r="AE829" s="13"/>
      <c r="AT829" s="262" t="s">
        <v>446</v>
      </c>
      <c r="AU829" s="262" t="s">
        <v>85</v>
      </c>
      <c r="AV829" s="13" t="s">
        <v>85</v>
      </c>
      <c r="AW829" s="13" t="s">
        <v>32</v>
      </c>
      <c r="AX829" s="13" t="s">
        <v>83</v>
      </c>
      <c r="AY829" s="262" t="s">
        <v>342</v>
      </c>
    </row>
    <row r="830" s="2" customFormat="1" ht="16.5" customHeight="1">
      <c r="A830" s="39"/>
      <c r="B830" s="40"/>
      <c r="C830" s="227" t="s">
        <v>6374</v>
      </c>
      <c r="D830" s="227" t="s">
        <v>343</v>
      </c>
      <c r="E830" s="228" t="s">
        <v>2601</v>
      </c>
      <c r="F830" s="229" t="s">
        <v>2602</v>
      </c>
      <c r="G830" s="230" t="s">
        <v>543</v>
      </c>
      <c r="H830" s="231">
        <v>730.89999999999998</v>
      </c>
      <c r="I830" s="232"/>
      <c r="J830" s="233">
        <f>ROUND(I830*H830,2)</f>
        <v>0</v>
      </c>
      <c r="K830" s="229" t="s">
        <v>443</v>
      </c>
      <c r="L830" s="45"/>
      <c r="M830" s="234" t="s">
        <v>1</v>
      </c>
      <c r="N830" s="235" t="s">
        <v>41</v>
      </c>
      <c r="O830" s="92"/>
      <c r="P830" s="236">
        <f>O830*H830</f>
        <v>0</v>
      </c>
      <c r="Q830" s="236">
        <v>6.9999999999999994E-05</v>
      </c>
      <c r="R830" s="236">
        <f>Q830*H830</f>
        <v>0.051162999999999993</v>
      </c>
      <c r="S830" s="236">
        <v>0</v>
      </c>
      <c r="T830" s="237">
        <f>S830*H830</f>
        <v>0</v>
      </c>
      <c r="U830" s="39"/>
      <c r="V830" s="39"/>
      <c r="W830" s="39"/>
      <c r="X830" s="39"/>
      <c r="Y830" s="39"/>
      <c r="Z830" s="39"/>
      <c r="AA830" s="39"/>
      <c r="AB830" s="39"/>
      <c r="AC830" s="39"/>
      <c r="AD830" s="39"/>
      <c r="AE830" s="39"/>
      <c r="AR830" s="238" t="s">
        <v>360</v>
      </c>
      <c r="AT830" s="238" t="s">
        <v>343</v>
      </c>
      <c r="AU830" s="238" t="s">
        <v>85</v>
      </c>
      <c r="AY830" s="18" t="s">
        <v>342</v>
      </c>
      <c r="BE830" s="239">
        <f>IF(N830="základní",J830,0)</f>
        <v>0</v>
      </c>
      <c r="BF830" s="239">
        <f>IF(N830="snížená",J830,0)</f>
        <v>0</v>
      </c>
      <c r="BG830" s="239">
        <f>IF(N830="zákl. přenesená",J830,0)</f>
        <v>0</v>
      </c>
      <c r="BH830" s="239">
        <f>IF(N830="sníž. přenesená",J830,0)</f>
        <v>0</v>
      </c>
      <c r="BI830" s="239">
        <f>IF(N830="nulová",J830,0)</f>
        <v>0</v>
      </c>
      <c r="BJ830" s="18" t="s">
        <v>83</v>
      </c>
      <c r="BK830" s="239">
        <f>ROUND(I830*H830,2)</f>
        <v>0</v>
      </c>
      <c r="BL830" s="18" t="s">
        <v>360</v>
      </c>
      <c r="BM830" s="238" t="s">
        <v>6375</v>
      </c>
    </row>
    <row r="831" s="2" customFormat="1">
      <c r="A831" s="39"/>
      <c r="B831" s="40"/>
      <c r="C831" s="41"/>
      <c r="D831" s="240" t="s">
        <v>349</v>
      </c>
      <c r="E831" s="41"/>
      <c r="F831" s="241" t="s">
        <v>2604</v>
      </c>
      <c r="G831" s="41"/>
      <c r="H831" s="41"/>
      <c r="I831" s="242"/>
      <c r="J831" s="41"/>
      <c r="K831" s="41"/>
      <c r="L831" s="45"/>
      <c r="M831" s="243"/>
      <c r="N831" s="244"/>
      <c r="O831" s="92"/>
      <c r="P831" s="92"/>
      <c r="Q831" s="92"/>
      <c r="R831" s="92"/>
      <c r="S831" s="92"/>
      <c r="T831" s="93"/>
      <c r="U831" s="39"/>
      <c r="V831" s="39"/>
      <c r="W831" s="39"/>
      <c r="X831" s="39"/>
      <c r="Y831" s="39"/>
      <c r="Z831" s="39"/>
      <c r="AA831" s="39"/>
      <c r="AB831" s="39"/>
      <c r="AC831" s="39"/>
      <c r="AD831" s="39"/>
      <c r="AE831" s="39"/>
      <c r="AT831" s="18" t="s">
        <v>349</v>
      </c>
      <c r="AU831" s="18" t="s">
        <v>85</v>
      </c>
    </row>
    <row r="832" s="13" customFormat="1">
      <c r="A832" s="13"/>
      <c r="B832" s="252"/>
      <c r="C832" s="253"/>
      <c r="D832" s="240" t="s">
        <v>446</v>
      </c>
      <c r="E832" s="254" t="s">
        <v>1</v>
      </c>
      <c r="F832" s="255" t="s">
        <v>6318</v>
      </c>
      <c r="G832" s="253"/>
      <c r="H832" s="256">
        <v>22.100000000000001</v>
      </c>
      <c r="I832" s="257"/>
      <c r="J832" s="253"/>
      <c r="K832" s="253"/>
      <c r="L832" s="258"/>
      <c r="M832" s="259"/>
      <c r="N832" s="260"/>
      <c r="O832" s="260"/>
      <c r="P832" s="260"/>
      <c r="Q832" s="260"/>
      <c r="R832" s="260"/>
      <c r="S832" s="260"/>
      <c r="T832" s="261"/>
      <c r="U832" s="13"/>
      <c r="V832" s="13"/>
      <c r="W832" s="13"/>
      <c r="X832" s="13"/>
      <c r="Y832" s="13"/>
      <c r="Z832" s="13"/>
      <c r="AA832" s="13"/>
      <c r="AB832" s="13"/>
      <c r="AC832" s="13"/>
      <c r="AD832" s="13"/>
      <c r="AE832" s="13"/>
      <c r="AT832" s="262" t="s">
        <v>446</v>
      </c>
      <c r="AU832" s="262" t="s">
        <v>85</v>
      </c>
      <c r="AV832" s="13" t="s">
        <v>85</v>
      </c>
      <c r="AW832" s="13" t="s">
        <v>32</v>
      </c>
      <c r="AX832" s="13" t="s">
        <v>76</v>
      </c>
      <c r="AY832" s="262" t="s">
        <v>342</v>
      </c>
    </row>
    <row r="833" s="13" customFormat="1">
      <c r="A833" s="13"/>
      <c r="B833" s="252"/>
      <c r="C833" s="253"/>
      <c r="D833" s="240" t="s">
        <v>446</v>
      </c>
      <c r="E833" s="254" t="s">
        <v>1</v>
      </c>
      <c r="F833" s="255" t="s">
        <v>6326</v>
      </c>
      <c r="G833" s="253"/>
      <c r="H833" s="256">
        <v>28</v>
      </c>
      <c r="I833" s="257"/>
      <c r="J833" s="253"/>
      <c r="K833" s="253"/>
      <c r="L833" s="258"/>
      <c r="M833" s="259"/>
      <c r="N833" s="260"/>
      <c r="O833" s="260"/>
      <c r="P833" s="260"/>
      <c r="Q833" s="260"/>
      <c r="R833" s="260"/>
      <c r="S833" s="260"/>
      <c r="T833" s="261"/>
      <c r="U833" s="13"/>
      <c r="V833" s="13"/>
      <c r="W833" s="13"/>
      <c r="X833" s="13"/>
      <c r="Y833" s="13"/>
      <c r="Z833" s="13"/>
      <c r="AA833" s="13"/>
      <c r="AB833" s="13"/>
      <c r="AC833" s="13"/>
      <c r="AD833" s="13"/>
      <c r="AE833" s="13"/>
      <c r="AT833" s="262" t="s">
        <v>446</v>
      </c>
      <c r="AU833" s="262" t="s">
        <v>85</v>
      </c>
      <c r="AV833" s="13" t="s">
        <v>85</v>
      </c>
      <c r="AW833" s="13" t="s">
        <v>32</v>
      </c>
      <c r="AX833" s="13" t="s">
        <v>76</v>
      </c>
      <c r="AY833" s="262" t="s">
        <v>342</v>
      </c>
    </row>
    <row r="834" s="13" customFormat="1">
      <c r="A834" s="13"/>
      <c r="B834" s="252"/>
      <c r="C834" s="253"/>
      <c r="D834" s="240" t="s">
        <v>446</v>
      </c>
      <c r="E834" s="254" t="s">
        <v>1</v>
      </c>
      <c r="F834" s="255" t="s">
        <v>6334</v>
      </c>
      <c r="G834" s="253"/>
      <c r="H834" s="256">
        <v>408.30000000000001</v>
      </c>
      <c r="I834" s="257"/>
      <c r="J834" s="253"/>
      <c r="K834" s="253"/>
      <c r="L834" s="258"/>
      <c r="M834" s="259"/>
      <c r="N834" s="260"/>
      <c r="O834" s="260"/>
      <c r="P834" s="260"/>
      <c r="Q834" s="260"/>
      <c r="R834" s="260"/>
      <c r="S834" s="260"/>
      <c r="T834" s="261"/>
      <c r="U834" s="13"/>
      <c r="V834" s="13"/>
      <c r="W834" s="13"/>
      <c r="X834" s="13"/>
      <c r="Y834" s="13"/>
      <c r="Z834" s="13"/>
      <c r="AA834" s="13"/>
      <c r="AB834" s="13"/>
      <c r="AC834" s="13"/>
      <c r="AD834" s="13"/>
      <c r="AE834" s="13"/>
      <c r="AT834" s="262" t="s">
        <v>446</v>
      </c>
      <c r="AU834" s="262" t="s">
        <v>85</v>
      </c>
      <c r="AV834" s="13" t="s">
        <v>85</v>
      </c>
      <c r="AW834" s="13" t="s">
        <v>32</v>
      </c>
      <c r="AX834" s="13" t="s">
        <v>76</v>
      </c>
      <c r="AY834" s="262" t="s">
        <v>342</v>
      </c>
    </row>
    <row r="835" s="13" customFormat="1">
      <c r="A835" s="13"/>
      <c r="B835" s="252"/>
      <c r="C835" s="253"/>
      <c r="D835" s="240" t="s">
        <v>446</v>
      </c>
      <c r="E835" s="254" t="s">
        <v>1</v>
      </c>
      <c r="F835" s="255" t="s">
        <v>6319</v>
      </c>
      <c r="G835" s="253"/>
      <c r="H835" s="256">
        <v>13.6</v>
      </c>
      <c r="I835" s="257"/>
      <c r="J835" s="253"/>
      <c r="K835" s="253"/>
      <c r="L835" s="258"/>
      <c r="M835" s="259"/>
      <c r="N835" s="260"/>
      <c r="O835" s="260"/>
      <c r="P835" s="260"/>
      <c r="Q835" s="260"/>
      <c r="R835" s="260"/>
      <c r="S835" s="260"/>
      <c r="T835" s="261"/>
      <c r="U835" s="13"/>
      <c r="V835" s="13"/>
      <c r="W835" s="13"/>
      <c r="X835" s="13"/>
      <c r="Y835" s="13"/>
      <c r="Z835" s="13"/>
      <c r="AA835" s="13"/>
      <c r="AB835" s="13"/>
      <c r="AC835" s="13"/>
      <c r="AD835" s="13"/>
      <c r="AE835" s="13"/>
      <c r="AT835" s="262" t="s">
        <v>446</v>
      </c>
      <c r="AU835" s="262" t="s">
        <v>85</v>
      </c>
      <c r="AV835" s="13" t="s">
        <v>85</v>
      </c>
      <c r="AW835" s="13" t="s">
        <v>32</v>
      </c>
      <c r="AX835" s="13" t="s">
        <v>76</v>
      </c>
      <c r="AY835" s="262" t="s">
        <v>342</v>
      </c>
    </row>
    <row r="836" s="13" customFormat="1">
      <c r="A836" s="13"/>
      <c r="B836" s="252"/>
      <c r="C836" s="253"/>
      <c r="D836" s="240" t="s">
        <v>446</v>
      </c>
      <c r="E836" s="254" t="s">
        <v>1</v>
      </c>
      <c r="F836" s="255" t="s">
        <v>6312</v>
      </c>
      <c r="G836" s="253"/>
      <c r="H836" s="256">
        <v>16.399999999999999</v>
      </c>
      <c r="I836" s="257"/>
      <c r="J836" s="253"/>
      <c r="K836" s="253"/>
      <c r="L836" s="258"/>
      <c r="M836" s="259"/>
      <c r="N836" s="260"/>
      <c r="O836" s="260"/>
      <c r="P836" s="260"/>
      <c r="Q836" s="260"/>
      <c r="R836" s="260"/>
      <c r="S836" s="260"/>
      <c r="T836" s="261"/>
      <c r="U836" s="13"/>
      <c r="V836" s="13"/>
      <c r="W836" s="13"/>
      <c r="X836" s="13"/>
      <c r="Y836" s="13"/>
      <c r="Z836" s="13"/>
      <c r="AA836" s="13"/>
      <c r="AB836" s="13"/>
      <c r="AC836" s="13"/>
      <c r="AD836" s="13"/>
      <c r="AE836" s="13"/>
      <c r="AT836" s="262" t="s">
        <v>446</v>
      </c>
      <c r="AU836" s="262" t="s">
        <v>85</v>
      </c>
      <c r="AV836" s="13" t="s">
        <v>85</v>
      </c>
      <c r="AW836" s="13" t="s">
        <v>32</v>
      </c>
      <c r="AX836" s="13" t="s">
        <v>76</v>
      </c>
      <c r="AY836" s="262" t="s">
        <v>342</v>
      </c>
    </row>
    <row r="837" s="13" customFormat="1">
      <c r="A837" s="13"/>
      <c r="B837" s="252"/>
      <c r="C837" s="253"/>
      <c r="D837" s="240" t="s">
        <v>446</v>
      </c>
      <c r="E837" s="254" t="s">
        <v>1</v>
      </c>
      <c r="F837" s="255" t="s">
        <v>6313</v>
      </c>
      <c r="G837" s="253"/>
      <c r="H837" s="256">
        <v>242.5</v>
      </c>
      <c r="I837" s="257"/>
      <c r="J837" s="253"/>
      <c r="K837" s="253"/>
      <c r="L837" s="258"/>
      <c r="M837" s="259"/>
      <c r="N837" s="260"/>
      <c r="O837" s="260"/>
      <c r="P837" s="260"/>
      <c r="Q837" s="260"/>
      <c r="R837" s="260"/>
      <c r="S837" s="260"/>
      <c r="T837" s="261"/>
      <c r="U837" s="13"/>
      <c r="V837" s="13"/>
      <c r="W837" s="13"/>
      <c r="X837" s="13"/>
      <c r="Y837" s="13"/>
      <c r="Z837" s="13"/>
      <c r="AA837" s="13"/>
      <c r="AB837" s="13"/>
      <c r="AC837" s="13"/>
      <c r="AD837" s="13"/>
      <c r="AE837" s="13"/>
      <c r="AT837" s="262" t="s">
        <v>446</v>
      </c>
      <c r="AU837" s="262" t="s">
        <v>85</v>
      </c>
      <c r="AV837" s="13" t="s">
        <v>85</v>
      </c>
      <c r="AW837" s="13" t="s">
        <v>32</v>
      </c>
      <c r="AX837" s="13" t="s">
        <v>76</v>
      </c>
      <c r="AY837" s="262" t="s">
        <v>342</v>
      </c>
    </row>
    <row r="838" s="16" customFormat="1">
      <c r="A838" s="16"/>
      <c r="B838" s="284"/>
      <c r="C838" s="285"/>
      <c r="D838" s="240" t="s">
        <v>446</v>
      </c>
      <c r="E838" s="286" t="s">
        <v>1</v>
      </c>
      <c r="F838" s="287" t="s">
        <v>500</v>
      </c>
      <c r="G838" s="285"/>
      <c r="H838" s="288">
        <v>730.89999999999998</v>
      </c>
      <c r="I838" s="289"/>
      <c r="J838" s="285"/>
      <c r="K838" s="285"/>
      <c r="L838" s="290"/>
      <c r="M838" s="291"/>
      <c r="N838" s="292"/>
      <c r="O838" s="292"/>
      <c r="P838" s="292"/>
      <c r="Q838" s="292"/>
      <c r="R838" s="292"/>
      <c r="S838" s="292"/>
      <c r="T838" s="293"/>
      <c r="U838" s="16"/>
      <c r="V838" s="16"/>
      <c r="W838" s="16"/>
      <c r="X838" s="16"/>
      <c r="Y838" s="16"/>
      <c r="Z838" s="16"/>
      <c r="AA838" s="16"/>
      <c r="AB838" s="16"/>
      <c r="AC838" s="16"/>
      <c r="AD838" s="16"/>
      <c r="AE838" s="16"/>
      <c r="AT838" s="294" t="s">
        <v>446</v>
      </c>
      <c r="AU838" s="294" t="s">
        <v>85</v>
      </c>
      <c r="AV838" s="16" t="s">
        <v>360</v>
      </c>
      <c r="AW838" s="16" t="s">
        <v>32</v>
      </c>
      <c r="AX838" s="16" t="s">
        <v>83</v>
      </c>
      <c r="AY838" s="294" t="s">
        <v>342</v>
      </c>
    </row>
    <row r="839" s="2" customFormat="1" ht="16.5" customHeight="1">
      <c r="A839" s="39"/>
      <c r="B839" s="40"/>
      <c r="C839" s="227" t="s">
        <v>6376</v>
      </c>
      <c r="D839" s="227" t="s">
        <v>343</v>
      </c>
      <c r="E839" s="228" t="s">
        <v>2605</v>
      </c>
      <c r="F839" s="229" t="s">
        <v>2606</v>
      </c>
      <c r="G839" s="230" t="s">
        <v>562</v>
      </c>
      <c r="H839" s="231">
        <v>5.3860000000000001</v>
      </c>
      <c r="I839" s="232"/>
      <c r="J839" s="233">
        <f>ROUND(I839*H839,2)</f>
        <v>0</v>
      </c>
      <c r="K839" s="229" t="s">
        <v>1</v>
      </c>
      <c r="L839" s="45"/>
      <c r="M839" s="234" t="s">
        <v>1</v>
      </c>
      <c r="N839" s="235" t="s">
        <v>41</v>
      </c>
      <c r="O839" s="92"/>
      <c r="P839" s="236">
        <f>O839*H839</f>
        <v>0</v>
      </c>
      <c r="Q839" s="236">
        <v>1.5298499999999999</v>
      </c>
      <c r="R839" s="236">
        <f>Q839*H839</f>
        <v>8.2397720999999997</v>
      </c>
      <c r="S839" s="236">
        <v>0</v>
      </c>
      <c r="T839" s="237">
        <f>S839*H839</f>
        <v>0</v>
      </c>
      <c r="U839" s="39"/>
      <c r="V839" s="39"/>
      <c r="W839" s="39"/>
      <c r="X839" s="39"/>
      <c r="Y839" s="39"/>
      <c r="Z839" s="39"/>
      <c r="AA839" s="39"/>
      <c r="AB839" s="39"/>
      <c r="AC839" s="39"/>
      <c r="AD839" s="39"/>
      <c r="AE839" s="39"/>
      <c r="AR839" s="238" t="s">
        <v>360</v>
      </c>
      <c r="AT839" s="238" t="s">
        <v>343</v>
      </c>
      <c r="AU839" s="238" t="s">
        <v>85</v>
      </c>
      <c r="AY839" s="18" t="s">
        <v>342</v>
      </c>
      <c r="BE839" s="239">
        <f>IF(N839="základní",J839,0)</f>
        <v>0</v>
      </c>
      <c r="BF839" s="239">
        <f>IF(N839="snížená",J839,0)</f>
        <v>0</v>
      </c>
      <c r="BG839" s="239">
        <f>IF(N839="zákl. přenesená",J839,0)</f>
        <v>0</v>
      </c>
      <c r="BH839" s="239">
        <f>IF(N839="sníž. přenesená",J839,0)</f>
        <v>0</v>
      </c>
      <c r="BI839" s="239">
        <f>IF(N839="nulová",J839,0)</f>
        <v>0</v>
      </c>
      <c r="BJ839" s="18" t="s">
        <v>83</v>
      </c>
      <c r="BK839" s="239">
        <f>ROUND(I839*H839,2)</f>
        <v>0</v>
      </c>
      <c r="BL839" s="18" t="s">
        <v>360</v>
      </c>
      <c r="BM839" s="238" t="s">
        <v>6377</v>
      </c>
    </row>
    <row r="840" s="2" customFormat="1">
      <c r="A840" s="39"/>
      <c r="B840" s="40"/>
      <c r="C840" s="41"/>
      <c r="D840" s="240" t="s">
        <v>349</v>
      </c>
      <c r="E840" s="41"/>
      <c r="F840" s="241" t="s">
        <v>2606</v>
      </c>
      <c r="G840" s="41"/>
      <c r="H840" s="41"/>
      <c r="I840" s="242"/>
      <c r="J840" s="41"/>
      <c r="K840" s="41"/>
      <c r="L840" s="45"/>
      <c r="M840" s="243"/>
      <c r="N840" s="244"/>
      <c r="O840" s="92"/>
      <c r="P840" s="92"/>
      <c r="Q840" s="92"/>
      <c r="R840" s="92"/>
      <c r="S840" s="92"/>
      <c r="T840" s="93"/>
      <c r="U840" s="39"/>
      <c r="V840" s="39"/>
      <c r="W840" s="39"/>
      <c r="X840" s="39"/>
      <c r="Y840" s="39"/>
      <c r="Z840" s="39"/>
      <c r="AA840" s="39"/>
      <c r="AB840" s="39"/>
      <c r="AC840" s="39"/>
      <c r="AD840" s="39"/>
      <c r="AE840" s="39"/>
      <c r="AT840" s="18" t="s">
        <v>349</v>
      </c>
      <c r="AU840" s="18" t="s">
        <v>85</v>
      </c>
    </row>
    <row r="841" s="13" customFormat="1">
      <c r="A841" s="13"/>
      <c r="B841" s="252"/>
      <c r="C841" s="253"/>
      <c r="D841" s="240" t="s">
        <v>446</v>
      </c>
      <c r="E841" s="254" t="s">
        <v>1</v>
      </c>
      <c r="F841" s="255" t="s">
        <v>6378</v>
      </c>
      <c r="G841" s="253"/>
      <c r="H841" s="256">
        <v>2.0099999999999998</v>
      </c>
      <c r="I841" s="257"/>
      <c r="J841" s="253"/>
      <c r="K841" s="253"/>
      <c r="L841" s="258"/>
      <c r="M841" s="259"/>
      <c r="N841" s="260"/>
      <c r="O841" s="260"/>
      <c r="P841" s="260"/>
      <c r="Q841" s="260"/>
      <c r="R841" s="260"/>
      <c r="S841" s="260"/>
      <c r="T841" s="261"/>
      <c r="U841" s="13"/>
      <c r="V841" s="13"/>
      <c r="W841" s="13"/>
      <c r="X841" s="13"/>
      <c r="Y841" s="13"/>
      <c r="Z841" s="13"/>
      <c r="AA841" s="13"/>
      <c r="AB841" s="13"/>
      <c r="AC841" s="13"/>
      <c r="AD841" s="13"/>
      <c r="AE841" s="13"/>
      <c r="AT841" s="262" t="s">
        <v>446</v>
      </c>
      <c r="AU841" s="262" t="s">
        <v>85</v>
      </c>
      <c r="AV841" s="13" t="s">
        <v>85</v>
      </c>
      <c r="AW841" s="13" t="s">
        <v>32</v>
      </c>
      <c r="AX841" s="13" t="s">
        <v>76</v>
      </c>
      <c r="AY841" s="262" t="s">
        <v>342</v>
      </c>
    </row>
    <row r="842" s="13" customFormat="1">
      <c r="A842" s="13"/>
      <c r="B842" s="252"/>
      <c r="C842" s="253"/>
      <c r="D842" s="240" t="s">
        <v>446</v>
      </c>
      <c r="E842" s="254" t="s">
        <v>1</v>
      </c>
      <c r="F842" s="255" t="s">
        <v>6379</v>
      </c>
      <c r="G842" s="253"/>
      <c r="H842" s="256">
        <v>3.3759999999999999</v>
      </c>
      <c r="I842" s="257"/>
      <c r="J842" s="253"/>
      <c r="K842" s="253"/>
      <c r="L842" s="258"/>
      <c r="M842" s="259"/>
      <c r="N842" s="260"/>
      <c r="O842" s="260"/>
      <c r="P842" s="260"/>
      <c r="Q842" s="260"/>
      <c r="R842" s="260"/>
      <c r="S842" s="260"/>
      <c r="T842" s="261"/>
      <c r="U842" s="13"/>
      <c r="V842" s="13"/>
      <c r="W842" s="13"/>
      <c r="X842" s="13"/>
      <c r="Y842" s="13"/>
      <c r="Z842" s="13"/>
      <c r="AA842" s="13"/>
      <c r="AB842" s="13"/>
      <c r="AC842" s="13"/>
      <c r="AD842" s="13"/>
      <c r="AE842" s="13"/>
      <c r="AT842" s="262" t="s">
        <v>446</v>
      </c>
      <c r="AU842" s="262" t="s">
        <v>85</v>
      </c>
      <c r="AV842" s="13" t="s">
        <v>85</v>
      </c>
      <c r="AW842" s="13" t="s">
        <v>32</v>
      </c>
      <c r="AX842" s="13" t="s">
        <v>76</v>
      </c>
      <c r="AY842" s="262" t="s">
        <v>342</v>
      </c>
    </row>
    <row r="843" s="16" customFormat="1">
      <c r="A843" s="16"/>
      <c r="B843" s="284"/>
      <c r="C843" s="285"/>
      <c r="D843" s="240" t="s">
        <v>446</v>
      </c>
      <c r="E843" s="286" t="s">
        <v>1</v>
      </c>
      <c r="F843" s="287" t="s">
        <v>500</v>
      </c>
      <c r="G843" s="285"/>
      <c r="H843" s="288">
        <v>5.3860000000000001</v>
      </c>
      <c r="I843" s="289"/>
      <c r="J843" s="285"/>
      <c r="K843" s="285"/>
      <c r="L843" s="290"/>
      <c r="M843" s="291"/>
      <c r="N843" s="292"/>
      <c r="O843" s="292"/>
      <c r="P843" s="292"/>
      <c r="Q843" s="292"/>
      <c r="R843" s="292"/>
      <c r="S843" s="292"/>
      <c r="T843" s="293"/>
      <c r="U843" s="16"/>
      <c r="V843" s="16"/>
      <c r="W843" s="16"/>
      <c r="X843" s="16"/>
      <c r="Y843" s="16"/>
      <c r="Z843" s="16"/>
      <c r="AA843" s="16"/>
      <c r="AB843" s="16"/>
      <c r="AC843" s="16"/>
      <c r="AD843" s="16"/>
      <c r="AE843" s="16"/>
      <c r="AT843" s="294" t="s">
        <v>446</v>
      </c>
      <c r="AU843" s="294" t="s">
        <v>85</v>
      </c>
      <c r="AV843" s="16" t="s">
        <v>360</v>
      </c>
      <c r="AW843" s="16" t="s">
        <v>32</v>
      </c>
      <c r="AX843" s="16" t="s">
        <v>83</v>
      </c>
      <c r="AY843" s="294" t="s">
        <v>342</v>
      </c>
    </row>
    <row r="844" s="12" customFormat="1" ht="22.8" customHeight="1">
      <c r="A844" s="12"/>
      <c r="B844" s="213"/>
      <c r="C844" s="214"/>
      <c r="D844" s="215" t="s">
        <v>75</v>
      </c>
      <c r="E844" s="246" t="s">
        <v>381</v>
      </c>
      <c r="F844" s="246" t="s">
        <v>839</v>
      </c>
      <c r="G844" s="214"/>
      <c r="H844" s="214"/>
      <c r="I844" s="217"/>
      <c r="J844" s="247">
        <f>BK844</f>
        <v>0</v>
      </c>
      <c r="K844" s="214"/>
      <c r="L844" s="219"/>
      <c r="M844" s="220"/>
      <c r="N844" s="221"/>
      <c r="O844" s="221"/>
      <c r="P844" s="222">
        <f>SUM(P845:P875)</f>
        <v>0</v>
      </c>
      <c r="Q844" s="221"/>
      <c r="R844" s="222">
        <f>SUM(R845:R875)</f>
        <v>0</v>
      </c>
      <c r="S844" s="221"/>
      <c r="T844" s="223">
        <f>SUM(T845:T875)</f>
        <v>14.915999999999999</v>
      </c>
      <c r="U844" s="12"/>
      <c r="V844" s="12"/>
      <c r="W844" s="12"/>
      <c r="X844" s="12"/>
      <c r="Y844" s="12"/>
      <c r="Z844" s="12"/>
      <c r="AA844" s="12"/>
      <c r="AB844" s="12"/>
      <c r="AC844" s="12"/>
      <c r="AD844" s="12"/>
      <c r="AE844" s="12"/>
      <c r="AR844" s="224" t="s">
        <v>83</v>
      </c>
      <c r="AT844" s="225" t="s">
        <v>75</v>
      </c>
      <c r="AU844" s="225" t="s">
        <v>83</v>
      </c>
      <c r="AY844" s="224" t="s">
        <v>342</v>
      </c>
      <c r="BK844" s="226">
        <f>SUM(BK845:BK875)</f>
        <v>0</v>
      </c>
    </row>
    <row r="845" s="2" customFormat="1" ht="16.5" customHeight="1">
      <c r="A845" s="39"/>
      <c r="B845" s="40"/>
      <c r="C845" s="227" t="s">
        <v>6380</v>
      </c>
      <c r="D845" s="227" t="s">
        <v>343</v>
      </c>
      <c r="E845" s="228" t="s">
        <v>2619</v>
      </c>
      <c r="F845" s="229" t="s">
        <v>6381</v>
      </c>
      <c r="G845" s="230" t="s">
        <v>442</v>
      </c>
      <c r="H845" s="231">
        <v>40</v>
      </c>
      <c r="I845" s="232"/>
      <c r="J845" s="233">
        <f>ROUND(I845*H845,2)</f>
        <v>0</v>
      </c>
      <c r="K845" s="229" t="s">
        <v>1</v>
      </c>
      <c r="L845" s="45"/>
      <c r="M845" s="234" t="s">
        <v>1</v>
      </c>
      <c r="N845" s="235" t="s">
        <v>41</v>
      </c>
      <c r="O845" s="92"/>
      <c r="P845" s="236">
        <f>O845*H845</f>
        <v>0</v>
      </c>
      <c r="Q845" s="236">
        <v>0</v>
      </c>
      <c r="R845" s="236">
        <f>Q845*H845</f>
        <v>0</v>
      </c>
      <c r="S845" s="236">
        <v>0</v>
      </c>
      <c r="T845" s="237">
        <f>S845*H845</f>
        <v>0</v>
      </c>
      <c r="U845" s="39"/>
      <c r="V845" s="39"/>
      <c r="W845" s="39"/>
      <c r="X845" s="39"/>
      <c r="Y845" s="39"/>
      <c r="Z845" s="39"/>
      <c r="AA845" s="39"/>
      <c r="AB845" s="39"/>
      <c r="AC845" s="39"/>
      <c r="AD845" s="39"/>
      <c r="AE845" s="39"/>
      <c r="AR845" s="238" t="s">
        <v>360</v>
      </c>
      <c r="AT845" s="238" t="s">
        <v>343</v>
      </c>
      <c r="AU845" s="238" t="s">
        <v>85</v>
      </c>
      <c r="AY845" s="18" t="s">
        <v>342</v>
      </c>
      <c r="BE845" s="239">
        <f>IF(N845="základní",J845,0)</f>
        <v>0</v>
      </c>
      <c r="BF845" s="239">
        <f>IF(N845="snížená",J845,0)</f>
        <v>0</v>
      </c>
      <c r="BG845" s="239">
        <f>IF(N845="zákl. přenesená",J845,0)</f>
        <v>0</v>
      </c>
      <c r="BH845" s="239">
        <f>IF(N845="sníž. přenesená",J845,0)</f>
        <v>0</v>
      </c>
      <c r="BI845" s="239">
        <f>IF(N845="nulová",J845,0)</f>
        <v>0</v>
      </c>
      <c r="BJ845" s="18" t="s">
        <v>83</v>
      </c>
      <c r="BK845" s="239">
        <f>ROUND(I845*H845,2)</f>
        <v>0</v>
      </c>
      <c r="BL845" s="18" t="s">
        <v>360</v>
      </c>
      <c r="BM845" s="238" t="s">
        <v>6382</v>
      </c>
    </row>
    <row r="846" s="2" customFormat="1">
      <c r="A846" s="39"/>
      <c r="B846" s="40"/>
      <c r="C846" s="41"/>
      <c r="D846" s="240" t="s">
        <v>349</v>
      </c>
      <c r="E846" s="41"/>
      <c r="F846" s="241" t="s">
        <v>6381</v>
      </c>
      <c r="G846" s="41"/>
      <c r="H846" s="41"/>
      <c r="I846" s="242"/>
      <c r="J846" s="41"/>
      <c r="K846" s="41"/>
      <c r="L846" s="45"/>
      <c r="M846" s="243"/>
      <c r="N846" s="244"/>
      <c r="O846" s="92"/>
      <c r="P846" s="92"/>
      <c r="Q846" s="92"/>
      <c r="R846" s="92"/>
      <c r="S846" s="92"/>
      <c r="T846" s="93"/>
      <c r="U846" s="39"/>
      <c r="V846" s="39"/>
      <c r="W846" s="39"/>
      <c r="X846" s="39"/>
      <c r="Y846" s="39"/>
      <c r="Z846" s="39"/>
      <c r="AA846" s="39"/>
      <c r="AB846" s="39"/>
      <c r="AC846" s="39"/>
      <c r="AD846" s="39"/>
      <c r="AE846" s="39"/>
      <c r="AT846" s="18" t="s">
        <v>349</v>
      </c>
      <c r="AU846" s="18" t="s">
        <v>85</v>
      </c>
    </row>
    <row r="847" s="13" customFormat="1">
      <c r="A847" s="13"/>
      <c r="B847" s="252"/>
      <c r="C847" s="253"/>
      <c r="D847" s="240" t="s">
        <v>446</v>
      </c>
      <c r="E847" s="254" t="s">
        <v>1</v>
      </c>
      <c r="F847" s="255" t="s">
        <v>6383</v>
      </c>
      <c r="G847" s="253"/>
      <c r="H847" s="256">
        <v>40</v>
      </c>
      <c r="I847" s="257"/>
      <c r="J847" s="253"/>
      <c r="K847" s="253"/>
      <c r="L847" s="258"/>
      <c r="M847" s="259"/>
      <c r="N847" s="260"/>
      <c r="O847" s="260"/>
      <c r="P847" s="260"/>
      <c r="Q847" s="260"/>
      <c r="R847" s="260"/>
      <c r="S847" s="260"/>
      <c r="T847" s="261"/>
      <c r="U847" s="13"/>
      <c r="V847" s="13"/>
      <c r="W847" s="13"/>
      <c r="X847" s="13"/>
      <c r="Y847" s="13"/>
      <c r="Z847" s="13"/>
      <c r="AA847" s="13"/>
      <c r="AB847" s="13"/>
      <c r="AC847" s="13"/>
      <c r="AD847" s="13"/>
      <c r="AE847" s="13"/>
      <c r="AT847" s="262" t="s">
        <v>446</v>
      </c>
      <c r="AU847" s="262" t="s">
        <v>85</v>
      </c>
      <c r="AV847" s="13" t="s">
        <v>85</v>
      </c>
      <c r="AW847" s="13" t="s">
        <v>32</v>
      </c>
      <c r="AX847" s="13" t="s">
        <v>83</v>
      </c>
      <c r="AY847" s="262" t="s">
        <v>342</v>
      </c>
    </row>
    <row r="848" s="2" customFormat="1" ht="16.5" customHeight="1">
      <c r="A848" s="39"/>
      <c r="B848" s="40"/>
      <c r="C848" s="227" t="s">
        <v>6384</v>
      </c>
      <c r="D848" s="227" t="s">
        <v>343</v>
      </c>
      <c r="E848" s="228" t="s">
        <v>6385</v>
      </c>
      <c r="F848" s="229" t="s">
        <v>6386</v>
      </c>
      <c r="G848" s="230" t="s">
        <v>543</v>
      </c>
      <c r="H848" s="231">
        <v>537.69000000000005</v>
      </c>
      <c r="I848" s="232"/>
      <c r="J848" s="233">
        <f>ROUND(I848*H848,2)</f>
        <v>0</v>
      </c>
      <c r="K848" s="229" t="s">
        <v>443</v>
      </c>
      <c r="L848" s="45"/>
      <c r="M848" s="234" t="s">
        <v>1</v>
      </c>
      <c r="N848" s="235" t="s">
        <v>41</v>
      </c>
      <c r="O848" s="92"/>
      <c r="P848" s="236">
        <f>O848*H848</f>
        <v>0</v>
      </c>
      <c r="Q848" s="236">
        <v>0</v>
      </c>
      <c r="R848" s="236">
        <f>Q848*H848</f>
        <v>0</v>
      </c>
      <c r="S848" s="236">
        <v>0</v>
      </c>
      <c r="T848" s="237">
        <f>S848*H848</f>
        <v>0</v>
      </c>
      <c r="U848" s="39"/>
      <c r="V848" s="39"/>
      <c r="W848" s="39"/>
      <c r="X848" s="39"/>
      <c r="Y848" s="39"/>
      <c r="Z848" s="39"/>
      <c r="AA848" s="39"/>
      <c r="AB848" s="39"/>
      <c r="AC848" s="39"/>
      <c r="AD848" s="39"/>
      <c r="AE848" s="39"/>
      <c r="AR848" s="238" t="s">
        <v>360</v>
      </c>
      <c r="AT848" s="238" t="s">
        <v>343</v>
      </c>
      <c r="AU848" s="238" t="s">
        <v>85</v>
      </c>
      <c r="AY848" s="18" t="s">
        <v>342</v>
      </c>
      <c r="BE848" s="239">
        <f>IF(N848="základní",J848,0)</f>
        <v>0</v>
      </c>
      <c r="BF848" s="239">
        <f>IF(N848="snížená",J848,0)</f>
        <v>0</v>
      </c>
      <c r="BG848" s="239">
        <f>IF(N848="zákl. přenesená",J848,0)</f>
        <v>0</v>
      </c>
      <c r="BH848" s="239">
        <f>IF(N848="sníž. přenesená",J848,0)</f>
        <v>0</v>
      </c>
      <c r="BI848" s="239">
        <f>IF(N848="nulová",J848,0)</f>
        <v>0</v>
      </c>
      <c r="BJ848" s="18" t="s">
        <v>83</v>
      </c>
      <c r="BK848" s="239">
        <f>ROUND(I848*H848,2)</f>
        <v>0</v>
      </c>
      <c r="BL848" s="18" t="s">
        <v>360</v>
      </c>
      <c r="BM848" s="238" t="s">
        <v>6387</v>
      </c>
    </row>
    <row r="849" s="2" customFormat="1">
      <c r="A849" s="39"/>
      <c r="B849" s="40"/>
      <c r="C849" s="41"/>
      <c r="D849" s="240" t="s">
        <v>349</v>
      </c>
      <c r="E849" s="41"/>
      <c r="F849" s="241" t="s">
        <v>6388</v>
      </c>
      <c r="G849" s="41"/>
      <c r="H849" s="41"/>
      <c r="I849" s="242"/>
      <c r="J849" s="41"/>
      <c r="K849" s="41"/>
      <c r="L849" s="45"/>
      <c r="M849" s="243"/>
      <c r="N849" s="244"/>
      <c r="O849" s="92"/>
      <c r="P849" s="92"/>
      <c r="Q849" s="92"/>
      <c r="R849" s="92"/>
      <c r="S849" s="92"/>
      <c r="T849" s="93"/>
      <c r="U849" s="39"/>
      <c r="V849" s="39"/>
      <c r="W849" s="39"/>
      <c r="X849" s="39"/>
      <c r="Y849" s="39"/>
      <c r="Z849" s="39"/>
      <c r="AA849" s="39"/>
      <c r="AB849" s="39"/>
      <c r="AC849" s="39"/>
      <c r="AD849" s="39"/>
      <c r="AE849" s="39"/>
      <c r="AT849" s="18" t="s">
        <v>349</v>
      </c>
      <c r="AU849" s="18" t="s">
        <v>85</v>
      </c>
    </row>
    <row r="850" s="14" customFormat="1">
      <c r="A850" s="14"/>
      <c r="B850" s="263"/>
      <c r="C850" s="264"/>
      <c r="D850" s="240" t="s">
        <v>446</v>
      </c>
      <c r="E850" s="265" t="s">
        <v>1</v>
      </c>
      <c r="F850" s="266" t="s">
        <v>6389</v>
      </c>
      <c r="G850" s="264"/>
      <c r="H850" s="265" t="s">
        <v>1</v>
      </c>
      <c r="I850" s="267"/>
      <c r="J850" s="264"/>
      <c r="K850" s="264"/>
      <c r="L850" s="268"/>
      <c r="M850" s="269"/>
      <c r="N850" s="270"/>
      <c r="O850" s="270"/>
      <c r="P850" s="270"/>
      <c r="Q850" s="270"/>
      <c r="R850" s="270"/>
      <c r="S850" s="270"/>
      <c r="T850" s="271"/>
      <c r="U850" s="14"/>
      <c r="V850" s="14"/>
      <c r="W850" s="14"/>
      <c r="X850" s="14"/>
      <c r="Y850" s="14"/>
      <c r="Z850" s="14"/>
      <c r="AA850" s="14"/>
      <c r="AB850" s="14"/>
      <c r="AC850" s="14"/>
      <c r="AD850" s="14"/>
      <c r="AE850" s="14"/>
      <c r="AT850" s="272" t="s">
        <v>446</v>
      </c>
      <c r="AU850" s="272" t="s">
        <v>85</v>
      </c>
      <c r="AV850" s="14" t="s">
        <v>83</v>
      </c>
      <c r="AW850" s="14" t="s">
        <v>32</v>
      </c>
      <c r="AX850" s="14" t="s">
        <v>76</v>
      </c>
      <c r="AY850" s="272" t="s">
        <v>342</v>
      </c>
    </row>
    <row r="851" s="14" customFormat="1">
      <c r="A851" s="14"/>
      <c r="B851" s="263"/>
      <c r="C851" s="264"/>
      <c r="D851" s="240" t="s">
        <v>446</v>
      </c>
      <c r="E851" s="265" t="s">
        <v>1</v>
      </c>
      <c r="F851" s="266" t="s">
        <v>5787</v>
      </c>
      <c r="G851" s="264"/>
      <c r="H851" s="265" t="s">
        <v>1</v>
      </c>
      <c r="I851" s="267"/>
      <c r="J851" s="264"/>
      <c r="K851" s="264"/>
      <c r="L851" s="268"/>
      <c r="M851" s="269"/>
      <c r="N851" s="270"/>
      <c r="O851" s="270"/>
      <c r="P851" s="270"/>
      <c r="Q851" s="270"/>
      <c r="R851" s="270"/>
      <c r="S851" s="270"/>
      <c r="T851" s="271"/>
      <c r="U851" s="14"/>
      <c r="V851" s="14"/>
      <c r="W851" s="14"/>
      <c r="X851" s="14"/>
      <c r="Y851" s="14"/>
      <c r="Z851" s="14"/>
      <c r="AA851" s="14"/>
      <c r="AB851" s="14"/>
      <c r="AC851" s="14"/>
      <c r="AD851" s="14"/>
      <c r="AE851" s="14"/>
      <c r="AT851" s="272" t="s">
        <v>446</v>
      </c>
      <c r="AU851" s="272" t="s">
        <v>85</v>
      </c>
      <c r="AV851" s="14" t="s">
        <v>83</v>
      </c>
      <c r="AW851" s="14" t="s">
        <v>32</v>
      </c>
      <c r="AX851" s="14" t="s">
        <v>76</v>
      </c>
      <c r="AY851" s="272" t="s">
        <v>342</v>
      </c>
    </row>
    <row r="852" s="13" customFormat="1">
      <c r="A852" s="13"/>
      <c r="B852" s="252"/>
      <c r="C852" s="253"/>
      <c r="D852" s="240" t="s">
        <v>446</v>
      </c>
      <c r="E852" s="254" t="s">
        <v>1</v>
      </c>
      <c r="F852" s="255" t="s">
        <v>6390</v>
      </c>
      <c r="G852" s="253"/>
      <c r="H852" s="256">
        <v>8.8000000000000007</v>
      </c>
      <c r="I852" s="257"/>
      <c r="J852" s="253"/>
      <c r="K852" s="253"/>
      <c r="L852" s="258"/>
      <c r="M852" s="259"/>
      <c r="N852" s="260"/>
      <c r="O852" s="260"/>
      <c r="P852" s="260"/>
      <c r="Q852" s="260"/>
      <c r="R852" s="260"/>
      <c r="S852" s="260"/>
      <c r="T852" s="261"/>
      <c r="U852" s="13"/>
      <c r="V852" s="13"/>
      <c r="W852" s="13"/>
      <c r="X852" s="13"/>
      <c r="Y852" s="13"/>
      <c r="Z852" s="13"/>
      <c r="AA852" s="13"/>
      <c r="AB852" s="13"/>
      <c r="AC852" s="13"/>
      <c r="AD852" s="13"/>
      <c r="AE852" s="13"/>
      <c r="AT852" s="262" t="s">
        <v>446</v>
      </c>
      <c r="AU852" s="262" t="s">
        <v>85</v>
      </c>
      <c r="AV852" s="13" t="s">
        <v>85</v>
      </c>
      <c r="AW852" s="13" t="s">
        <v>32</v>
      </c>
      <c r="AX852" s="13" t="s">
        <v>76</v>
      </c>
      <c r="AY852" s="262" t="s">
        <v>342</v>
      </c>
    </row>
    <row r="853" s="14" customFormat="1">
      <c r="A853" s="14"/>
      <c r="B853" s="263"/>
      <c r="C853" s="264"/>
      <c r="D853" s="240" t="s">
        <v>446</v>
      </c>
      <c r="E853" s="265" t="s">
        <v>1</v>
      </c>
      <c r="F853" s="266" t="s">
        <v>5779</v>
      </c>
      <c r="G853" s="264"/>
      <c r="H853" s="265" t="s">
        <v>1</v>
      </c>
      <c r="I853" s="267"/>
      <c r="J853" s="264"/>
      <c r="K853" s="264"/>
      <c r="L853" s="268"/>
      <c r="M853" s="269"/>
      <c r="N853" s="270"/>
      <c r="O853" s="270"/>
      <c r="P853" s="270"/>
      <c r="Q853" s="270"/>
      <c r="R853" s="270"/>
      <c r="S853" s="270"/>
      <c r="T853" s="271"/>
      <c r="U853" s="14"/>
      <c r="V853" s="14"/>
      <c r="W853" s="14"/>
      <c r="X853" s="14"/>
      <c r="Y853" s="14"/>
      <c r="Z853" s="14"/>
      <c r="AA853" s="14"/>
      <c r="AB853" s="14"/>
      <c r="AC853" s="14"/>
      <c r="AD853" s="14"/>
      <c r="AE853" s="14"/>
      <c r="AT853" s="272" t="s">
        <v>446</v>
      </c>
      <c r="AU853" s="272" t="s">
        <v>85</v>
      </c>
      <c r="AV853" s="14" t="s">
        <v>83</v>
      </c>
      <c r="AW853" s="14" t="s">
        <v>32</v>
      </c>
      <c r="AX853" s="14" t="s">
        <v>76</v>
      </c>
      <c r="AY853" s="272" t="s">
        <v>342</v>
      </c>
    </row>
    <row r="854" s="13" customFormat="1">
      <c r="A854" s="13"/>
      <c r="B854" s="252"/>
      <c r="C854" s="253"/>
      <c r="D854" s="240" t="s">
        <v>446</v>
      </c>
      <c r="E854" s="254" t="s">
        <v>1</v>
      </c>
      <c r="F854" s="255" t="s">
        <v>6391</v>
      </c>
      <c r="G854" s="253"/>
      <c r="H854" s="256">
        <v>364.73000000000002</v>
      </c>
      <c r="I854" s="257"/>
      <c r="J854" s="253"/>
      <c r="K854" s="253"/>
      <c r="L854" s="258"/>
      <c r="M854" s="259"/>
      <c r="N854" s="260"/>
      <c r="O854" s="260"/>
      <c r="P854" s="260"/>
      <c r="Q854" s="260"/>
      <c r="R854" s="260"/>
      <c r="S854" s="260"/>
      <c r="T854" s="261"/>
      <c r="U854" s="13"/>
      <c r="V854" s="13"/>
      <c r="W854" s="13"/>
      <c r="X854" s="13"/>
      <c r="Y854" s="13"/>
      <c r="Z854" s="13"/>
      <c r="AA854" s="13"/>
      <c r="AB854" s="13"/>
      <c r="AC854" s="13"/>
      <c r="AD854" s="13"/>
      <c r="AE854" s="13"/>
      <c r="AT854" s="262" t="s">
        <v>446</v>
      </c>
      <c r="AU854" s="262" t="s">
        <v>85</v>
      </c>
      <c r="AV854" s="13" t="s">
        <v>85</v>
      </c>
      <c r="AW854" s="13" t="s">
        <v>32</v>
      </c>
      <c r="AX854" s="13" t="s">
        <v>76</v>
      </c>
      <c r="AY854" s="262" t="s">
        <v>342</v>
      </c>
    </row>
    <row r="855" s="14" customFormat="1">
      <c r="A855" s="14"/>
      <c r="B855" s="263"/>
      <c r="C855" s="264"/>
      <c r="D855" s="240" t="s">
        <v>446</v>
      </c>
      <c r="E855" s="265" t="s">
        <v>1</v>
      </c>
      <c r="F855" s="266" t="s">
        <v>2896</v>
      </c>
      <c r="G855" s="264"/>
      <c r="H855" s="265" t="s">
        <v>1</v>
      </c>
      <c r="I855" s="267"/>
      <c r="J855" s="264"/>
      <c r="K855" s="264"/>
      <c r="L855" s="268"/>
      <c r="M855" s="269"/>
      <c r="N855" s="270"/>
      <c r="O855" s="270"/>
      <c r="P855" s="270"/>
      <c r="Q855" s="270"/>
      <c r="R855" s="270"/>
      <c r="S855" s="270"/>
      <c r="T855" s="271"/>
      <c r="U855" s="14"/>
      <c r="V855" s="14"/>
      <c r="W855" s="14"/>
      <c r="X855" s="14"/>
      <c r="Y855" s="14"/>
      <c r="Z855" s="14"/>
      <c r="AA855" s="14"/>
      <c r="AB855" s="14"/>
      <c r="AC855" s="14"/>
      <c r="AD855" s="14"/>
      <c r="AE855" s="14"/>
      <c r="AT855" s="272" t="s">
        <v>446</v>
      </c>
      <c r="AU855" s="272" t="s">
        <v>85</v>
      </c>
      <c r="AV855" s="14" t="s">
        <v>83</v>
      </c>
      <c r="AW855" s="14" t="s">
        <v>32</v>
      </c>
      <c r="AX855" s="14" t="s">
        <v>76</v>
      </c>
      <c r="AY855" s="272" t="s">
        <v>342</v>
      </c>
    </row>
    <row r="856" s="13" customFormat="1">
      <c r="A856" s="13"/>
      <c r="B856" s="252"/>
      <c r="C856" s="253"/>
      <c r="D856" s="240" t="s">
        <v>446</v>
      </c>
      <c r="E856" s="254" t="s">
        <v>1</v>
      </c>
      <c r="F856" s="255" t="s">
        <v>6392</v>
      </c>
      <c r="G856" s="253"/>
      <c r="H856" s="256">
        <v>164.16</v>
      </c>
      <c r="I856" s="257"/>
      <c r="J856" s="253"/>
      <c r="K856" s="253"/>
      <c r="L856" s="258"/>
      <c r="M856" s="259"/>
      <c r="N856" s="260"/>
      <c r="O856" s="260"/>
      <c r="P856" s="260"/>
      <c r="Q856" s="260"/>
      <c r="R856" s="260"/>
      <c r="S856" s="260"/>
      <c r="T856" s="261"/>
      <c r="U856" s="13"/>
      <c r="V856" s="13"/>
      <c r="W856" s="13"/>
      <c r="X856" s="13"/>
      <c r="Y856" s="13"/>
      <c r="Z856" s="13"/>
      <c r="AA856" s="13"/>
      <c r="AB856" s="13"/>
      <c r="AC856" s="13"/>
      <c r="AD856" s="13"/>
      <c r="AE856" s="13"/>
      <c r="AT856" s="262" t="s">
        <v>446</v>
      </c>
      <c r="AU856" s="262" t="s">
        <v>85</v>
      </c>
      <c r="AV856" s="13" t="s">
        <v>85</v>
      </c>
      <c r="AW856" s="13" t="s">
        <v>32</v>
      </c>
      <c r="AX856" s="13" t="s">
        <v>76</v>
      </c>
      <c r="AY856" s="262" t="s">
        <v>342</v>
      </c>
    </row>
    <row r="857" s="16" customFormat="1">
      <c r="A857" s="16"/>
      <c r="B857" s="284"/>
      <c r="C857" s="285"/>
      <c r="D857" s="240" t="s">
        <v>446</v>
      </c>
      <c r="E857" s="286" t="s">
        <v>1</v>
      </c>
      <c r="F857" s="287" t="s">
        <v>500</v>
      </c>
      <c r="G857" s="285"/>
      <c r="H857" s="288">
        <v>537.69000000000005</v>
      </c>
      <c r="I857" s="289"/>
      <c r="J857" s="285"/>
      <c r="K857" s="285"/>
      <c r="L857" s="290"/>
      <c r="M857" s="291"/>
      <c r="N857" s="292"/>
      <c r="O857" s="292"/>
      <c r="P857" s="292"/>
      <c r="Q857" s="292"/>
      <c r="R857" s="292"/>
      <c r="S857" s="292"/>
      <c r="T857" s="293"/>
      <c r="U857" s="16"/>
      <c r="V857" s="16"/>
      <c r="W857" s="16"/>
      <c r="X857" s="16"/>
      <c r="Y857" s="16"/>
      <c r="Z857" s="16"/>
      <c r="AA857" s="16"/>
      <c r="AB857" s="16"/>
      <c r="AC857" s="16"/>
      <c r="AD857" s="16"/>
      <c r="AE857" s="16"/>
      <c r="AT857" s="294" t="s">
        <v>446</v>
      </c>
      <c r="AU857" s="294" t="s">
        <v>85</v>
      </c>
      <c r="AV857" s="16" t="s">
        <v>360</v>
      </c>
      <c r="AW857" s="16" t="s">
        <v>32</v>
      </c>
      <c r="AX857" s="16" t="s">
        <v>83</v>
      </c>
      <c r="AY857" s="294" t="s">
        <v>342</v>
      </c>
    </row>
    <row r="858" s="2" customFormat="1" ht="16.5" customHeight="1">
      <c r="A858" s="39"/>
      <c r="B858" s="40"/>
      <c r="C858" s="227" t="s">
        <v>6393</v>
      </c>
      <c r="D858" s="227" t="s">
        <v>343</v>
      </c>
      <c r="E858" s="228" t="s">
        <v>1777</v>
      </c>
      <c r="F858" s="229" t="s">
        <v>1778</v>
      </c>
      <c r="G858" s="230" t="s">
        <v>543</v>
      </c>
      <c r="H858" s="231">
        <v>537.69000000000005</v>
      </c>
      <c r="I858" s="232"/>
      <c r="J858" s="233">
        <f>ROUND(I858*H858,2)</f>
        <v>0</v>
      </c>
      <c r="K858" s="229" t="s">
        <v>443</v>
      </c>
      <c r="L858" s="45"/>
      <c r="M858" s="234" t="s">
        <v>1</v>
      </c>
      <c r="N858" s="235" t="s">
        <v>41</v>
      </c>
      <c r="O858" s="92"/>
      <c r="P858" s="236">
        <f>O858*H858</f>
        <v>0</v>
      </c>
      <c r="Q858" s="236">
        <v>0</v>
      </c>
      <c r="R858" s="236">
        <f>Q858*H858</f>
        <v>0</v>
      </c>
      <c r="S858" s="236">
        <v>0</v>
      </c>
      <c r="T858" s="237">
        <f>S858*H858</f>
        <v>0</v>
      </c>
      <c r="U858" s="39"/>
      <c r="V858" s="39"/>
      <c r="W858" s="39"/>
      <c r="X858" s="39"/>
      <c r="Y858" s="39"/>
      <c r="Z858" s="39"/>
      <c r="AA858" s="39"/>
      <c r="AB858" s="39"/>
      <c r="AC858" s="39"/>
      <c r="AD858" s="39"/>
      <c r="AE858" s="39"/>
      <c r="AR858" s="238" t="s">
        <v>360</v>
      </c>
      <c r="AT858" s="238" t="s">
        <v>343</v>
      </c>
      <c r="AU858" s="238" t="s">
        <v>85</v>
      </c>
      <c r="AY858" s="18" t="s">
        <v>342</v>
      </c>
      <c r="BE858" s="239">
        <f>IF(N858="základní",J858,0)</f>
        <v>0</v>
      </c>
      <c r="BF858" s="239">
        <f>IF(N858="snížená",J858,0)</f>
        <v>0</v>
      </c>
      <c r="BG858" s="239">
        <f>IF(N858="zákl. přenesená",J858,0)</f>
        <v>0</v>
      </c>
      <c r="BH858" s="239">
        <f>IF(N858="sníž. přenesená",J858,0)</f>
        <v>0</v>
      </c>
      <c r="BI858" s="239">
        <f>IF(N858="nulová",J858,0)</f>
        <v>0</v>
      </c>
      <c r="BJ858" s="18" t="s">
        <v>83</v>
      </c>
      <c r="BK858" s="239">
        <f>ROUND(I858*H858,2)</f>
        <v>0</v>
      </c>
      <c r="BL858" s="18" t="s">
        <v>360</v>
      </c>
      <c r="BM858" s="238" t="s">
        <v>6394</v>
      </c>
    </row>
    <row r="859" s="2" customFormat="1">
      <c r="A859" s="39"/>
      <c r="B859" s="40"/>
      <c r="C859" s="41"/>
      <c r="D859" s="240" t="s">
        <v>349</v>
      </c>
      <c r="E859" s="41"/>
      <c r="F859" s="241" t="s">
        <v>1780</v>
      </c>
      <c r="G859" s="41"/>
      <c r="H859" s="41"/>
      <c r="I859" s="242"/>
      <c r="J859" s="41"/>
      <c r="K859" s="41"/>
      <c r="L859" s="45"/>
      <c r="M859" s="243"/>
      <c r="N859" s="244"/>
      <c r="O859" s="92"/>
      <c r="P859" s="92"/>
      <c r="Q859" s="92"/>
      <c r="R859" s="92"/>
      <c r="S859" s="92"/>
      <c r="T859" s="93"/>
      <c r="U859" s="39"/>
      <c r="V859" s="39"/>
      <c r="W859" s="39"/>
      <c r="X859" s="39"/>
      <c r="Y859" s="39"/>
      <c r="Z859" s="39"/>
      <c r="AA859" s="39"/>
      <c r="AB859" s="39"/>
      <c r="AC859" s="39"/>
      <c r="AD859" s="39"/>
      <c r="AE859" s="39"/>
      <c r="AT859" s="18" t="s">
        <v>349</v>
      </c>
      <c r="AU859" s="18" t="s">
        <v>85</v>
      </c>
    </row>
    <row r="860" s="14" customFormat="1">
      <c r="A860" s="14"/>
      <c r="B860" s="263"/>
      <c r="C860" s="264"/>
      <c r="D860" s="240" t="s">
        <v>446</v>
      </c>
      <c r="E860" s="265" t="s">
        <v>1</v>
      </c>
      <c r="F860" s="266" t="s">
        <v>6389</v>
      </c>
      <c r="G860" s="264"/>
      <c r="H860" s="265" t="s">
        <v>1</v>
      </c>
      <c r="I860" s="267"/>
      <c r="J860" s="264"/>
      <c r="K860" s="264"/>
      <c r="L860" s="268"/>
      <c r="M860" s="269"/>
      <c r="N860" s="270"/>
      <c r="O860" s="270"/>
      <c r="P860" s="270"/>
      <c r="Q860" s="270"/>
      <c r="R860" s="270"/>
      <c r="S860" s="270"/>
      <c r="T860" s="271"/>
      <c r="U860" s="14"/>
      <c r="V860" s="14"/>
      <c r="W860" s="14"/>
      <c r="X860" s="14"/>
      <c r="Y860" s="14"/>
      <c r="Z860" s="14"/>
      <c r="AA860" s="14"/>
      <c r="AB860" s="14"/>
      <c r="AC860" s="14"/>
      <c r="AD860" s="14"/>
      <c r="AE860" s="14"/>
      <c r="AT860" s="272" t="s">
        <v>446</v>
      </c>
      <c r="AU860" s="272" t="s">
        <v>85</v>
      </c>
      <c r="AV860" s="14" t="s">
        <v>83</v>
      </c>
      <c r="AW860" s="14" t="s">
        <v>32</v>
      </c>
      <c r="AX860" s="14" t="s">
        <v>76</v>
      </c>
      <c r="AY860" s="272" t="s">
        <v>342</v>
      </c>
    </row>
    <row r="861" s="14" customFormat="1">
      <c r="A861" s="14"/>
      <c r="B861" s="263"/>
      <c r="C861" s="264"/>
      <c r="D861" s="240" t="s">
        <v>446</v>
      </c>
      <c r="E861" s="265" t="s">
        <v>1</v>
      </c>
      <c r="F861" s="266" t="s">
        <v>5787</v>
      </c>
      <c r="G861" s="264"/>
      <c r="H861" s="265" t="s">
        <v>1</v>
      </c>
      <c r="I861" s="267"/>
      <c r="J861" s="264"/>
      <c r="K861" s="264"/>
      <c r="L861" s="268"/>
      <c r="M861" s="269"/>
      <c r="N861" s="270"/>
      <c r="O861" s="270"/>
      <c r="P861" s="270"/>
      <c r="Q861" s="270"/>
      <c r="R861" s="270"/>
      <c r="S861" s="270"/>
      <c r="T861" s="271"/>
      <c r="U861" s="14"/>
      <c r="V861" s="14"/>
      <c r="W861" s="14"/>
      <c r="X861" s="14"/>
      <c r="Y861" s="14"/>
      <c r="Z861" s="14"/>
      <c r="AA861" s="14"/>
      <c r="AB861" s="14"/>
      <c r="AC861" s="14"/>
      <c r="AD861" s="14"/>
      <c r="AE861" s="14"/>
      <c r="AT861" s="272" t="s">
        <v>446</v>
      </c>
      <c r="AU861" s="272" t="s">
        <v>85</v>
      </c>
      <c r="AV861" s="14" t="s">
        <v>83</v>
      </c>
      <c r="AW861" s="14" t="s">
        <v>32</v>
      </c>
      <c r="AX861" s="14" t="s">
        <v>76</v>
      </c>
      <c r="AY861" s="272" t="s">
        <v>342</v>
      </c>
    </row>
    <row r="862" s="13" customFormat="1">
      <c r="A862" s="13"/>
      <c r="B862" s="252"/>
      <c r="C862" s="253"/>
      <c r="D862" s="240" t="s">
        <v>446</v>
      </c>
      <c r="E862" s="254" t="s">
        <v>1</v>
      </c>
      <c r="F862" s="255" t="s">
        <v>6390</v>
      </c>
      <c r="G862" s="253"/>
      <c r="H862" s="256">
        <v>8.8000000000000007</v>
      </c>
      <c r="I862" s="257"/>
      <c r="J862" s="253"/>
      <c r="K862" s="253"/>
      <c r="L862" s="258"/>
      <c r="M862" s="259"/>
      <c r="N862" s="260"/>
      <c r="O862" s="260"/>
      <c r="P862" s="260"/>
      <c r="Q862" s="260"/>
      <c r="R862" s="260"/>
      <c r="S862" s="260"/>
      <c r="T862" s="261"/>
      <c r="U862" s="13"/>
      <c r="V862" s="13"/>
      <c r="W862" s="13"/>
      <c r="X862" s="13"/>
      <c r="Y862" s="13"/>
      <c r="Z862" s="13"/>
      <c r="AA862" s="13"/>
      <c r="AB862" s="13"/>
      <c r="AC862" s="13"/>
      <c r="AD862" s="13"/>
      <c r="AE862" s="13"/>
      <c r="AT862" s="262" t="s">
        <v>446</v>
      </c>
      <c r="AU862" s="262" t="s">
        <v>85</v>
      </c>
      <c r="AV862" s="13" t="s">
        <v>85</v>
      </c>
      <c r="AW862" s="13" t="s">
        <v>32</v>
      </c>
      <c r="AX862" s="13" t="s">
        <v>76</v>
      </c>
      <c r="AY862" s="262" t="s">
        <v>342</v>
      </c>
    </row>
    <row r="863" s="14" customFormat="1">
      <c r="A863" s="14"/>
      <c r="B863" s="263"/>
      <c r="C863" s="264"/>
      <c r="D863" s="240" t="s">
        <v>446</v>
      </c>
      <c r="E863" s="265" t="s">
        <v>1</v>
      </c>
      <c r="F863" s="266" t="s">
        <v>5779</v>
      </c>
      <c r="G863" s="264"/>
      <c r="H863" s="265" t="s">
        <v>1</v>
      </c>
      <c r="I863" s="267"/>
      <c r="J863" s="264"/>
      <c r="K863" s="264"/>
      <c r="L863" s="268"/>
      <c r="M863" s="269"/>
      <c r="N863" s="270"/>
      <c r="O863" s="270"/>
      <c r="P863" s="270"/>
      <c r="Q863" s="270"/>
      <c r="R863" s="270"/>
      <c r="S863" s="270"/>
      <c r="T863" s="271"/>
      <c r="U863" s="14"/>
      <c r="V863" s="14"/>
      <c r="W863" s="14"/>
      <c r="X863" s="14"/>
      <c r="Y863" s="14"/>
      <c r="Z863" s="14"/>
      <c r="AA863" s="14"/>
      <c r="AB863" s="14"/>
      <c r="AC863" s="14"/>
      <c r="AD863" s="14"/>
      <c r="AE863" s="14"/>
      <c r="AT863" s="272" t="s">
        <v>446</v>
      </c>
      <c r="AU863" s="272" t="s">
        <v>85</v>
      </c>
      <c r="AV863" s="14" t="s">
        <v>83</v>
      </c>
      <c r="AW863" s="14" t="s">
        <v>32</v>
      </c>
      <c r="AX863" s="14" t="s">
        <v>76</v>
      </c>
      <c r="AY863" s="272" t="s">
        <v>342</v>
      </c>
    </row>
    <row r="864" s="13" customFormat="1">
      <c r="A864" s="13"/>
      <c r="B864" s="252"/>
      <c r="C864" s="253"/>
      <c r="D864" s="240" t="s">
        <v>446</v>
      </c>
      <c r="E864" s="254" t="s">
        <v>1</v>
      </c>
      <c r="F864" s="255" t="s">
        <v>6391</v>
      </c>
      <c r="G864" s="253"/>
      <c r="H864" s="256">
        <v>364.73000000000002</v>
      </c>
      <c r="I864" s="257"/>
      <c r="J864" s="253"/>
      <c r="K864" s="253"/>
      <c r="L864" s="258"/>
      <c r="M864" s="259"/>
      <c r="N864" s="260"/>
      <c r="O864" s="260"/>
      <c r="P864" s="260"/>
      <c r="Q864" s="260"/>
      <c r="R864" s="260"/>
      <c r="S864" s="260"/>
      <c r="T864" s="261"/>
      <c r="U864" s="13"/>
      <c r="V864" s="13"/>
      <c r="W864" s="13"/>
      <c r="X864" s="13"/>
      <c r="Y864" s="13"/>
      <c r="Z864" s="13"/>
      <c r="AA864" s="13"/>
      <c r="AB864" s="13"/>
      <c r="AC864" s="13"/>
      <c r="AD864" s="13"/>
      <c r="AE864" s="13"/>
      <c r="AT864" s="262" t="s">
        <v>446</v>
      </c>
      <c r="AU864" s="262" t="s">
        <v>85</v>
      </c>
      <c r="AV864" s="13" t="s">
        <v>85</v>
      </c>
      <c r="AW864" s="13" t="s">
        <v>32</v>
      </c>
      <c r="AX864" s="13" t="s">
        <v>76</v>
      </c>
      <c r="AY864" s="262" t="s">
        <v>342</v>
      </c>
    </row>
    <row r="865" s="14" customFormat="1">
      <c r="A865" s="14"/>
      <c r="B865" s="263"/>
      <c r="C865" s="264"/>
      <c r="D865" s="240" t="s">
        <v>446</v>
      </c>
      <c r="E865" s="265" t="s">
        <v>1</v>
      </c>
      <c r="F865" s="266" t="s">
        <v>2896</v>
      </c>
      <c r="G865" s="264"/>
      <c r="H865" s="265" t="s">
        <v>1</v>
      </c>
      <c r="I865" s="267"/>
      <c r="J865" s="264"/>
      <c r="K865" s="264"/>
      <c r="L865" s="268"/>
      <c r="M865" s="269"/>
      <c r="N865" s="270"/>
      <c r="O865" s="270"/>
      <c r="P865" s="270"/>
      <c r="Q865" s="270"/>
      <c r="R865" s="270"/>
      <c r="S865" s="270"/>
      <c r="T865" s="271"/>
      <c r="U865" s="14"/>
      <c r="V865" s="14"/>
      <c r="W865" s="14"/>
      <c r="X865" s="14"/>
      <c r="Y865" s="14"/>
      <c r="Z865" s="14"/>
      <c r="AA865" s="14"/>
      <c r="AB865" s="14"/>
      <c r="AC865" s="14"/>
      <c r="AD865" s="14"/>
      <c r="AE865" s="14"/>
      <c r="AT865" s="272" t="s">
        <v>446</v>
      </c>
      <c r="AU865" s="272" t="s">
        <v>85</v>
      </c>
      <c r="AV865" s="14" t="s">
        <v>83</v>
      </c>
      <c r="AW865" s="14" t="s">
        <v>32</v>
      </c>
      <c r="AX865" s="14" t="s">
        <v>76</v>
      </c>
      <c r="AY865" s="272" t="s">
        <v>342</v>
      </c>
    </row>
    <row r="866" s="13" customFormat="1">
      <c r="A866" s="13"/>
      <c r="B866" s="252"/>
      <c r="C866" s="253"/>
      <c r="D866" s="240" t="s">
        <v>446</v>
      </c>
      <c r="E866" s="254" t="s">
        <v>1</v>
      </c>
      <c r="F866" s="255" t="s">
        <v>6392</v>
      </c>
      <c r="G866" s="253"/>
      <c r="H866" s="256">
        <v>164.16</v>
      </c>
      <c r="I866" s="257"/>
      <c r="J866" s="253"/>
      <c r="K866" s="253"/>
      <c r="L866" s="258"/>
      <c r="M866" s="259"/>
      <c r="N866" s="260"/>
      <c r="O866" s="260"/>
      <c r="P866" s="260"/>
      <c r="Q866" s="260"/>
      <c r="R866" s="260"/>
      <c r="S866" s="260"/>
      <c r="T866" s="261"/>
      <c r="U866" s="13"/>
      <c r="V866" s="13"/>
      <c r="W866" s="13"/>
      <c r="X866" s="13"/>
      <c r="Y866" s="13"/>
      <c r="Z866" s="13"/>
      <c r="AA866" s="13"/>
      <c r="AB866" s="13"/>
      <c r="AC866" s="13"/>
      <c r="AD866" s="13"/>
      <c r="AE866" s="13"/>
      <c r="AT866" s="262" t="s">
        <v>446</v>
      </c>
      <c r="AU866" s="262" t="s">
        <v>85</v>
      </c>
      <c r="AV866" s="13" t="s">
        <v>85</v>
      </c>
      <c r="AW866" s="13" t="s">
        <v>32</v>
      </c>
      <c r="AX866" s="13" t="s">
        <v>76</v>
      </c>
      <c r="AY866" s="262" t="s">
        <v>342</v>
      </c>
    </row>
    <row r="867" s="16" customFormat="1">
      <c r="A867" s="16"/>
      <c r="B867" s="284"/>
      <c r="C867" s="285"/>
      <c r="D867" s="240" t="s">
        <v>446</v>
      </c>
      <c r="E867" s="286" t="s">
        <v>1</v>
      </c>
      <c r="F867" s="287" t="s">
        <v>500</v>
      </c>
      <c r="G867" s="285"/>
      <c r="H867" s="288">
        <v>537.69000000000005</v>
      </c>
      <c r="I867" s="289"/>
      <c r="J867" s="285"/>
      <c r="K867" s="285"/>
      <c r="L867" s="290"/>
      <c r="M867" s="291"/>
      <c r="N867" s="292"/>
      <c r="O867" s="292"/>
      <c r="P867" s="292"/>
      <c r="Q867" s="292"/>
      <c r="R867" s="292"/>
      <c r="S867" s="292"/>
      <c r="T867" s="293"/>
      <c r="U867" s="16"/>
      <c r="V867" s="16"/>
      <c r="W867" s="16"/>
      <c r="X867" s="16"/>
      <c r="Y867" s="16"/>
      <c r="Z867" s="16"/>
      <c r="AA867" s="16"/>
      <c r="AB867" s="16"/>
      <c r="AC867" s="16"/>
      <c r="AD867" s="16"/>
      <c r="AE867" s="16"/>
      <c r="AT867" s="294" t="s">
        <v>446</v>
      </c>
      <c r="AU867" s="294" t="s">
        <v>85</v>
      </c>
      <c r="AV867" s="16" t="s">
        <v>360</v>
      </c>
      <c r="AW867" s="16" t="s">
        <v>32</v>
      </c>
      <c r="AX867" s="16" t="s">
        <v>83</v>
      </c>
      <c r="AY867" s="294" t="s">
        <v>342</v>
      </c>
    </row>
    <row r="868" s="2" customFormat="1" ht="16.5" customHeight="1">
      <c r="A868" s="39"/>
      <c r="B868" s="40"/>
      <c r="C868" s="227" t="s">
        <v>6395</v>
      </c>
      <c r="D868" s="227" t="s">
        <v>343</v>
      </c>
      <c r="E868" s="228" t="s">
        <v>6396</v>
      </c>
      <c r="F868" s="229" t="s">
        <v>6397</v>
      </c>
      <c r="G868" s="230" t="s">
        <v>562</v>
      </c>
      <c r="H868" s="231">
        <v>6.2149999999999999</v>
      </c>
      <c r="I868" s="232"/>
      <c r="J868" s="233">
        <f>ROUND(I868*H868,2)</f>
        <v>0</v>
      </c>
      <c r="K868" s="229" t="s">
        <v>443</v>
      </c>
      <c r="L868" s="45"/>
      <c r="M868" s="234" t="s">
        <v>1</v>
      </c>
      <c r="N868" s="235" t="s">
        <v>41</v>
      </c>
      <c r="O868" s="92"/>
      <c r="P868" s="236">
        <f>O868*H868</f>
        <v>0</v>
      </c>
      <c r="Q868" s="236">
        <v>0</v>
      </c>
      <c r="R868" s="236">
        <f>Q868*H868</f>
        <v>0</v>
      </c>
      <c r="S868" s="236">
        <v>2.3999999999999999</v>
      </c>
      <c r="T868" s="237">
        <f>S868*H868</f>
        <v>14.915999999999999</v>
      </c>
      <c r="U868" s="39"/>
      <c r="V868" s="39"/>
      <c r="W868" s="39"/>
      <c r="X868" s="39"/>
      <c r="Y868" s="39"/>
      <c r="Z868" s="39"/>
      <c r="AA868" s="39"/>
      <c r="AB868" s="39"/>
      <c r="AC868" s="39"/>
      <c r="AD868" s="39"/>
      <c r="AE868" s="39"/>
      <c r="AR868" s="238" t="s">
        <v>360</v>
      </c>
      <c r="AT868" s="238" t="s">
        <v>343</v>
      </c>
      <c r="AU868" s="238" t="s">
        <v>85</v>
      </c>
      <c r="AY868" s="18" t="s">
        <v>342</v>
      </c>
      <c r="BE868" s="239">
        <f>IF(N868="základní",J868,0)</f>
        <v>0</v>
      </c>
      <c r="BF868" s="239">
        <f>IF(N868="snížená",J868,0)</f>
        <v>0</v>
      </c>
      <c r="BG868" s="239">
        <f>IF(N868="zákl. přenesená",J868,0)</f>
        <v>0</v>
      </c>
      <c r="BH868" s="239">
        <f>IF(N868="sníž. přenesená",J868,0)</f>
        <v>0</v>
      </c>
      <c r="BI868" s="239">
        <f>IF(N868="nulová",J868,0)</f>
        <v>0</v>
      </c>
      <c r="BJ868" s="18" t="s">
        <v>83</v>
      </c>
      <c r="BK868" s="239">
        <f>ROUND(I868*H868,2)</f>
        <v>0</v>
      </c>
      <c r="BL868" s="18" t="s">
        <v>360</v>
      </c>
      <c r="BM868" s="238" t="s">
        <v>6398</v>
      </c>
    </row>
    <row r="869" s="2" customFormat="1">
      <c r="A869" s="39"/>
      <c r="B869" s="40"/>
      <c r="C869" s="41"/>
      <c r="D869" s="240" t="s">
        <v>349</v>
      </c>
      <c r="E869" s="41"/>
      <c r="F869" s="241" t="s">
        <v>6399</v>
      </c>
      <c r="G869" s="41"/>
      <c r="H869" s="41"/>
      <c r="I869" s="242"/>
      <c r="J869" s="41"/>
      <c r="K869" s="41"/>
      <c r="L869" s="45"/>
      <c r="M869" s="243"/>
      <c r="N869" s="244"/>
      <c r="O869" s="92"/>
      <c r="P869" s="92"/>
      <c r="Q869" s="92"/>
      <c r="R869" s="92"/>
      <c r="S869" s="92"/>
      <c r="T869" s="93"/>
      <c r="U869" s="39"/>
      <c r="V869" s="39"/>
      <c r="W869" s="39"/>
      <c r="X869" s="39"/>
      <c r="Y869" s="39"/>
      <c r="Z869" s="39"/>
      <c r="AA869" s="39"/>
      <c r="AB869" s="39"/>
      <c r="AC869" s="39"/>
      <c r="AD869" s="39"/>
      <c r="AE869" s="39"/>
      <c r="AT869" s="18" t="s">
        <v>349</v>
      </c>
      <c r="AU869" s="18" t="s">
        <v>85</v>
      </c>
    </row>
    <row r="870" s="13" customFormat="1">
      <c r="A870" s="13"/>
      <c r="B870" s="252"/>
      <c r="C870" s="253"/>
      <c r="D870" s="240" t="s">
        <v>446</v>
      </c>
      <c r="E870" s="254" t="s">
        <v>1</v>
      </c>
      <c r="F870" s="255" t="s">
        <v>6400</v>
      </c>
      <c r="G870" s="253"/>
      <c r="H870" s="256">
        <v>3.1800000000000002</v>
      </c>
      <c r="I870" s="257"/>
      <c r="J870" s="253"/>
      <c r="K870" s="253"/>
      <c r="L870" s="258"/>
      <c r="M870" s="259"/>
      <c r="N870" s="260"/>
      <c r="O870" s="260"/>
      <c r="P870" s="260"/>
      <c r="Q870" s="260"/>
      <c r="R870" s="260"/>
      <c r="S870" s="260"/>
      <c r="T870" s="261"/>
      <c r="U870" s="13"/>
      <c r="V870" s="13"/>
      <c r="W870" s="13"/>
      <c r="X870" s="13"/>
      <c r="Y870" s="13"/>
      <c r="Z870" s="13"/>
      <c r="AA870" s="13"/>
      <c r="AB870" s="13"/>
      <c r="AC870" s="13"/>
      <c r="AD870" s="13"/>
      <c r="AE870" s="13"/>
      <c r="AT870" s="262" t="s">
        <v>446</v>
      </c>
      <c r="AU870" s="262" t="s">
        <v>85</v>
      </c>
      <c r="AV870" s="13" t="s">
        <v>85</v>
      </c>
      <c r="AW870" s="13" t="s">
        <v>32</v>
      </c>
      <c r="AX870" s="13" t="s">
        <v>76</v>
      </c>
      <c r="AY870" s="262" t="s">
        <v>342</v>
      </c>
    </row>
    <row r="871" s="13" customFormat="1">
      <c r="A871" s="13"/>
      <c r="B871" s="252"/>
      <c r="C871" s="253"/>
      <c r="D871" s="240" t="s">
        <v>446</v>
      </c>
      <c r="E871" s="254" t="s">
        <v>1</v>
      </c>
      <c r="F871" s="255" t="s">
        <v>6401</v>
      </c>
      <c r="G871" s="253"/>
      <c r="H871" s="256">
        <v>3.0350000000000001</v>
      </c>
      <c r="I871" s="257"/>
      <c r="J871" s="253"/>
      <c r="K871" s="253"/>
      <c r="L871" s="258"/>
      <c r="M871" s="259"/>
      <c r="N871" s="260"/>
      <c r="O871" s="260"/>
      <c r="P871" s="260"/>
      <c r="Q871" s="260"/>
      <c r="R871" s="260"/>
      <c r="S871" s="260"/>
      <c r="T871" s="261"/>
      <c r="U871" s="13"/>
      <c r="V871" s="13"/>
      <c r="W871" s="13"/>
      <c r="X871" s="13"/>
      <c r="Y871" s="13"/>
      <c r="Z871" s="13"/>
      <c r="AA871" s="13"/>
      <c r="AB871" s="13"/>
      <c r="AC871" s="13"/>
      <c r="AD871" s="13"/>
      <c r="AE871" s="13"/>
      <c r="AT871" s="262" t="s">
        <v>446</v>
      </c>
      <c r="AU871" s="262" t="s">
        <v>85</v>
      </c>
      <c r="AV871" s="13" t="s">
        <v>85</v>
      </c>
      <c r="AW871" s="13" t="s">
        <v>32</v>
      </c>
      <c r="AX871" s="13" t="s">
        <v>76</v>
      </c>
      <c r="AY871" s="262" t="s">
        <v>342</v>
      </c>
    </row>
    <row r="872" s="16" customFormat="1">
      <c r="A872" s="16"/>
      <c r="B872" s="284"/>
      <c r="C872" s="285"/>
      <c r="D872" s="240" t="s">
        <v>446</v>
      </c>
      <c r="E872" s="286" t="s">
        <v>1</v>
      </c>
      <c r="F872" s="287" t="s">
        <v>500</v>
      </c>
      <c r="G872" s="285"/>
      <c r="H872" s="288">
        <v>6.2149999999999999</v>
      </c>
      <c r="I872" s="289"/>
      <c r="J872" s="285"/>
      <c r="K872" s="285"/>
      <c r="L872" s="290"/>
      <c r="M872" s="291"/>
      <c r="N872" s="292"/>
      <c r="O872" s="292"/>
      <c r="P872" s="292"/>
      <c r="Q872" s="292"/>
      <c r="R872" s="292"/>
      <c r="S872" s="292"/>
      <c r="T872" s="293"/>
      <c r="U872" s="16"/>
      <c r="V872" s="16"/>
      <c r="W872" s="16"/>
      <c r="X872" s="16"/>
      <c r="Y872" s="16"/>
      <c r="Z872" s="16"/>
      <c r="AA872" s="16"/>
      <c r="AB872" s="16"/>
      <c r="AC872" s="16"/>
      <c r="AD872" s="16"/>
      <c r="AE872" s="16"/>
      <c r="AT872" s="294" t="s">
        <v>446</v>
      </c>
      <c r="AU872" s="294" t="s">
        <v>85</v>
      </c>
      <c r="AV872" s="16" t="s">
        <v>360</v>
      </c>
      <c r="AW872" s="16" t="s">
        <v>32</v>
      </c>
      <c r="AX872" s="16" t="s">
        <v>83</v>
      </c>
      <c r="AY872" s="294" t="s">
        <v>342</v>
      </c>
    </row>
    <row r="873" s="2" customFormat="1" ht="16.5" customHeight="1">
      <c r="A873" s="39"/>
      <c r="B873" s="40"/>
      <c r="C873" s="227" t="s">
        <v>6402</v>
      </c>
      <c r="D873" s="227" t="s">
        <v>343</v>
      </c>
      <c r="E873" s="228" t="s">
        <v>5267</v>
      </c>
      <c r="F873" s="229" t="s">
        <v>6403</v>
      </c>
      <c r="G873" s="230" t="s">
        <v>824</v>
      </c>
      <c r="H873" s="231">
        <v>2</v>
      </c>
      <c r="I873" s="232"/>
      <c r="J873" s="233">
        <f>ROUND(I873*H873,2)</f>
        <v>0</v>
      </c>
      <c r="K873" s="229" t="s">
        <v>1</v>
      </c>
      <c r="L873" s="45"/>
      <c r="M873" s="234" t="s">
        <v>1</v>
      </c>
      <c r="N873" s="235" t="s">
        <v>41</v>
      </c>
      <c r="O873" s="92"/>
      <c r="P873" s="236">
        <f>O873*H873</f>
        <v>0</v>
      </c>
      <c r="Q873" s="236">
        <v>0</v>
      </c>
      <c r="R873" s="236">
        <f>Q873*H873</f>
        <v>0</v>
      </c>
      <c r="S873" s="236">
        <v>0</v>
      </c>
      <c r="T873" s="237">
        <f>S873*H873</f>
        <v>0</v>
      </c>
      <c r="U873" s="39"/>
      <c r="V873" s="39"/>
      <c r="W873" s="39"/>
      <c r="X873" s="39"/>
      <c r="Y873" s="39"/>
      <c r="Z873" s="39"/>
      <c r="AA873" s="39"/>
      <c r="AB873" s="39"/>
      <c r="AC873" s="39"/>
      <c r="AD873" s="39"/>
      <c r="AE873" s="39"/>
      <c r="AR873" s="238" t="s">
        <v>360</v>
      </c>
      <c r="AT873" s="238" t="s">
        <v>343</v>
      </c>
      <c r="AU873" s="238" t="s">
        <v>85</v>
      </c>
      <c r="AY873" s="18" t="s">
        <v>342</v>
      </c>
      <c r="BE873" s="239">
        <f>IF(N873="základní",J873,0)</f>
        <v>0</v>
      </c>
      <c r="BF873" s="239">
        <f>IF(N873="snížená",J873,0)</f>
        <v>0</v>
      </c>
      <c r="BG873" s="239">
        <f>IF(N873="zákl. přenesená",J873,0)</f>
        <v>0</v>
      </c>
      <c r="BH873" s="239">
        <f>IF(N873="sníž. přenesená",J873,0)</f>
        <v>0</v>
      </c>
      <c r="BI873" s="239">
        <f>IF(N873="nulová",J873,0)</f>
        <v>0</v>
      </c>
      <c r="BJ873" s="18" t="s">
        <v>83</v>
      </c>
      <c r="BK873" s="239">
        <f>ROUND(I873*H873,2)</f>
        <v>0</v>
      </c>
      <c r="BL873" s="18" t="s">
        <v>360</v>
      </c>
      <c r="BM873" s="238" t="s">
        <v>6404</v>
      </c>
    </row>
    <row r="874" s="2" customFormat="1">
      <c r="A874" s="39"/>
      <c r="B874" s="40"/>
      <c r="C874" s="41"/>
      <c r="D874" s="240" t="s">
        <v>349</v>
      </c>
      <c r="E874" s="41"/>
      <c r="F874" s="241" t="s">
        <v>6403</v>
      </c>
      <c r="G874" s="41"/>
      <c r="H874" s="41"/>
      <c r="I874" s="242"/>
      <c r="J874" s="41"/>
      <c r="K874" s="41"/>
      <c r="L874" s="45"/>
      <c r="M874" s="243"/>
      <c r="N874" s="244"/>
      <c r="O874" s="92"/>
      <c r="P874" s="92"/>
      <c r="Q874" s="92"/>
      <c r="R874" s="92"/>
      <c r="S874" s="92"/>
      <c r="T874" s="93"/>
      <c r="U874" s="39"/>
      <c r="V874" s="39"/>
      <c r="W874" s="39"/>
      <c r="X874" s="39"/>
      <c r="Y874" s="39"/>
      <c r="Z874" s="39"/>
      <c r="AA874" s="39"/>
      <c r="AB874" s="39"/>
      <c r="AC874" s="39"/>
      <c r="AD874" s="39"/>
      <c r="AE874" s="39"/>
      <c r="AT874" s="18" t="s">
        <v>349</v>
      </c>
      <c r="AU874" s="18" t="s">
        <v>85</v>
      </c>
    </row>
    <row r="875" s="13" customFormat="1">
      <c r="A875" s="13"/>
      <c r="B875" s="252"/>
      <c r="C875" s="253"/>
      <c r="D875" s="240" t="s">
        <v>446</v>
      </c>
      <c r="E875" s="254" t="s">
        <v>1</v>
      </c>
      <c r="F875" s="255" t="s">
        <v>6343</v>
      </c>
      <c r="G875" s="253"/>
      <c r="H875" s="256">
        <v>2</v>
      </c>
      <c r="I875" s="257"/>
      <c r="J875" s="253"/>
      <c r="K875" s="253"/>
      <c r="L875" s="258"/>
      <c r="M875" s="259"/>
      <c r="N875" s="260"/>
      <c r="O875" s="260"/>
      <c r="P875" s="260"/>
      <c r="Q875" s="260"/>
      <c r="R875" s="260"/>
      <c r="S875" s="260"/>
      <c r="T875" s="261"/>
      <c r="U875" s="13"/>
      <c r="V875" s="13"/>
      <c r="W875" s="13"/>
      <c r="X875" s="13"/>
      <c r="Y875" s="13"/>
      <c r="Z875" s="13"/>
      <c r="AA875" s="13"/>
      <c r="AB875" s="13"/>
      <c r="AC875" s="13"/>
      <c r="AD875" s="13"/>
      <c r="AE875" s="13"/>
      <c r="AT875" s="262" t="s">
        <v>446</v>
      </c>
      <c r="AU875" s="262" t="s">
        <v>85</v>
      </c>
      <c r="AV875" s="13" t="s">
        <v>85</v>
      </c>
      <c r="AW875" s="13" t="s">
        <v>32</v>
      </c>
      <c r="AX875" s="13" t="s">
        <v>83</v>
      </c>
      <c r="AY875" s="262" t="s">
        <v>342</v>
      </c>
    </row>
    <row r="876" s="12" customFormat="1" ht="22.8" customHeight="1">
      <c r="A876" s="12"/>
      <c r="B876" s="213"/>
      <c r="C876" s="214"/>
      <c r="D876" s="215" t="s">
        <v>75</v>
      </c>
      <c r="E876" s="246" t="s">
        <v>950</v>
      </c>
      <c r="F876" s="246" t="s">
        <v>951</v>
      </c>
      <c r="G876" s="214"/>
      <c r="H876" s="214"/>
      <c r="I876" s="217"/>
      <c r="J876" s="247">
        <f>BK876</f>
        <v>0</v>
      </c>
      <c r="K876" s="214"/>
      <c r="L876" s="219"/>
      <c r="M876" s="220"/>
      <c r="N876" s="221"/>
      <c r="O876" s="221"/>
      <c r="P876" s="222">
        <f>SUM(P877:P927)</f>
        <v>0</v>
      </c>
      <c r="Q876" s="221"/>
      <c r="R876" s="222">
        <f>SUM(R877:R927)</f>
        <v>0</v>
      </c>
      <c r="S876" s="221"/>
      <c r="T876" s="223">
        <f>SUM(T877:T927)</f>
        <v>0</v>
      </c>
      <c r="U876" s="12"/>
      <c r="V876" s="12"/>
      <c r="W876" s="12"/>
      <c r="X876" s="12"/>
      <c r="Y876" s="12"/>
      <c r="Z876" s="12"/>
      <c r="AA876" s="12"/>
      <c r="AB876" s="12"/>
      <c r="AC876" s="12"/>
      <c r="AD876" s="12"/>
      <c r="AE876" s="12"/>
      <c r="AR876" s="224" t="s">
        <v>83</v>
      </c>
      <c r="AT876" s="225" t="s">
        <v>75</v>
      </c>
      <c r="AU876" s="225" t="s">
        <v>83</v>
      </c>
      <c r="AY876" s="224" t="s">
        <v>342</v>
      </c>
      <c r="BK876" s="226">
        <f>SUM(BK877:BK927)</f>
        <v>0</v>
      </c>
    </row>
    <row r="877" s="2" customFormat="1" ht="16.5" customHeight="1">
      <c r="A877" s="39"/>
      <c r="B877" s="40"/>
      <c r="C877" s="227" t="s">
        <v>6405</v>
      </c>
      <c r="D877" s="227" t="s">
        <v>343</v>
      </c>
      <c r="E877" s="228" t="s">
        <v>6406</v>
      </c>
      <c r="F877" s="229" t="s">
        <v>6407</v>
      </c>
      <c r="G877" s="230" t="s">
        <v>462</v>
      </c>
      <c r="H877" s="231">
        <v>54.298000000000002</v>
      </c>
      <c r="I877" s="232"/>
      <c r="J877" s="233">
        <f>ROUND(I877*H877,2)</f>
        <v>0</v>
      </c>
      <c r="K877" s="229" t="s">
        <v>443</v>
      </c>
      <c r="L877" s="45"/>
      <c r="M877" s="234" t="s">
        <v>1</v>
      </c>
      <c r="N877" s="235" t="s">
        <v>41</v>
      </c>
      <c r="O877" s="92"/>
      <c r="P877" s="236">
        <f>O877*H877</f>
        <v>0</v>
      </c>
      <c r="Q877" s="236">
        <v>0</v>
      </c>
      <c r="R877" s="236">
        <f>Q877*H877</f>
        <v>0</v>
      </c>
      <c r="S877" s="236">
        <v>0</v>
      </c>
      <c r="T877" s="237">
        <f>S877*H877</f>
        <v>0</v>
      </c>
      <c r="U877" s="39"/>
      <c r="V877" s="39"/>
      <c r="W877" s="39"/>
      <c r="X877" s="39"/>
      <c r="Y877" s="39"/>
      <c r="Z877" s="39"/>
      <c r="AA877" s="39"/>
      <c r="AB877" s="39"/>
      <c r="AC877" s="39"/>
      <c r="AD877" s="39"/>
      <c r="AE877" s="39"/>
      <c r="AR877" s="238" t="s">
        <v>360</v>
      </c>
      <c r="AT877" s="238" t="s">
        <v>343</v>
      </c>
      <c r="AU877" s="238" t="s">
        <v>85</v>
      </c>
      <c r="AY877" s="18" t="s">
        <v>342</v>
      </c>
      <c r="BE877" s="239">
        <f>IF(N877="základní",J877,0)</f>
        <v>0</v>
      </c>
      <c r="BF877" s="239">
        <f>IF(N877="snížená",J877,0)</f>
        <v>0</v>
      </c>
      <c r="BG877" s="239">
        <f>IF(N877="zákl. přenesená",J877,0)</f>
        <v>0</v>
      </c>
      <c r="BH877" s="239">
        <f>IF(N877="sníž. přenesená",J877,0)</f>
        <v>0</v>
      </c>
      <c r="BI877" s="239">
        <f>IF(N877="nulová",J877,0)</f>
        <v>0</v>
      </c>
      <c r="BJ877" s="18" t="s">
        <v>83</v>
      </c>
      <c r="BK877" s="239">
        <f>ROUND(I877*H877,2)</f>
        <v>0</v>
      </c>
      <c r="BL877" s="18" t="s">
        <v>360</v>
      </c>
      <c r="BM877" s="238" t="s">
        <v>6408</v>
      </c>
    </row>
    <row r="878" s="2" customFormat="1">
      <c r="A878" s="39"/>
      <c r="B878" s="40"/>
      <c r="C878" s="41"/>
      <c r="D878" s="240" t="s">
        <v>349</v>
      </c>
      <c r="E878" s="41"/>
      <c r="F878" s="241" t="s">
        <v>6409</v>
      </c>
      <c r="G878" s="41"/>
      <c r="H878" s="41"/>
      <c r="I878" s="242"/>
      <c r="J878" s="41"/>
      <c r="K878" s="41"/>
      <c r="L878" s="45"/>
      <c r="M878" s="243"/>
      <c r="N878" s="244"/>
      <c r="O878" s="92"/>
      <c r="P878" s="92"/>
      <c r="Q878" s="92"/>
      <c r="R878" s="92"/>
      <c r="S878" s="92"/>
      <c r="T878" s="93"/>
      <c r="U878" s="39"/>
      <c r="V878" s="39"/>
      <c r="W878" s="39"/>
      <c r="X878" s="39"/>
      <c r="Y878" s="39"/>
      <c r="Z878" s="39"/>
      <c r="AA878" s="39"/>
      <c r="AB878" s="39"/>
      <c r="AC878" s="39"/>
      <c r="AD878" s="39"/>
      <c r="AE878" s="39"/>
      <c r="AT878" s="18" t="s">
        <v>349</v>
      </c>
      <c r="AU878" s="18" t="s">
        <v>85</v>
      </c>
    </row>
    <row r="879" s="13" customFormat="1">
      <c r="A879" s="13"/>
      <c r="B879" s="252"/>
      <c r="C879" s="253"/>
      <c r="D879" s="240" t="s">
        <v>446</v>
      </c>
      <c r="E879" s="254" t="s">
        <v>1</v>
      </c>
      <c r="F879" s="255" t="s">
        <v>6410</v>
      </c>
      <c r="G879" s="253"/>
      <c r="H879" s="256">
        <v>3.3999999999999999</v>
      </c>
      <c r="I879" s="257"/>
      <c r="J879" s="253"/>
      <c r="K879" s="253"/>
      <c r="L879" s="258"/>
      <c r="M879" s="259"/>
      <c r="N879" s="260"/>
      <c r="O879" s="260"/>
      <c r="P879" s="260"/>
      <c r="Q879" s="260"/>
      <c r="R879" s="260"/>
      <c r="S879" s="260"/>
      <c r="T879" s="261"/>
      <c r="U879" s="13"/>
      <c r="V879" s="13"/>
      <c r="W879" s="13"/>
      <c r="X879" s="13"/>
      <c r="Y879" s="13"/>
      <c r="Z879" s="13"/>
      <c r="AA879" s="13"/>
      <c r="AB879" s="13"/>
      <c r="AC879" s="13"/>
      <c r="AD879" s="13"/>
      <c r="AE879" s="13"/>
      <c r="AT879" s="262" t="s">
        <v>446</v>
      </c>
      <c r="AU879" s="262" t="s">
        <v>85</v>
      </c>
      <c r="AV879" s="13" t="s">
        <v>85</v>
      </c>
      <c r="AW879" s="13" t="s">
        <v>32</v>
      </c>
      <c r="AX879" s="13" t="s">
        <v>76</v>
      </c>
      <c r="AY879" s="262" t="s">
        <v>342</v>
      </c>
    </row>
    <row r="880" s="13" customFormat="1">
      <c r="A880" s="13"/>
      <c r="B880" s="252"/>
      <c r="C880" s="253"/>
      <c r="D880" s="240" t="s">
        <v>446</v>
      </c>
      <c r="E880" s="254" t="s">
        <v>1</v>
      </c>
      <c r="F880" s="255" t="s">
        <v>6411</v>
      </c>
      <c r="G880" s="253"/>
      <c r="H880" s="256">
        <v>50.898000000000003</v>
      </c>
      <c r="I880" s="257"/>
      <c r="J880" s="253"/>
      <c r="K880" s="253"/>
      <c r="L880" s="258"/>
      <c r="M880" s="259"/>
      <c r="N880" s="260"/>
      <c r="O880" s="260"/>
      <c r="P880" s="260"/>
      <c r="Q880" s="260"/>
      <c r="R880" s="260"/>
      <c r="S880" s="260"/>
      <c r="T880" s="261"/>
      <c r="U880" s="13"/>
      <c r="V880" s="13"/>
      <c r="W880" s="13"/>
      <c r="X880" s="13"/>
      <c r="Y880" s="13"/>
      <c r="Z880" s="13"/>
      <c r="AA880" s="13"/>
      <c r="AB880" s="13"/>
      <c r="AC880" s="13"/>
      <c r="AD880" s="13"/>
      <c r="AE880" s="13"/>
      <c r="AT880" s="262" t="s">
        <v>446</v>
      </c>
      <c r="AU880" s="262" t="s">
        <v>85</v>
      </c>
      <c r="AV880" s="13" t="s">
        <v>85</v>
      </c>
      <c r="AW880" s="13" t="s">
        <v>32</v>
      </c>
      <c r="AX880" s="13" t="s">
        <v>76</v>
      </c>
      <c r="AY880" s="262" t="s">
        <v>342</v>
      </c>
    </row>
    <row r="881" s="16" customFormat="1">
      <c r="A881" s="16"/>
      <c r="B881" s="284"/>
      <c r="C881" s="285"/>
      <c r="D881" s="240" t="s">
        <v>446</v>
      </c>
      <c r="E881" s="286" t="s">
        <v>1</v>
      </c>
      <c r="F881" s="287" t="s">
        <v>500</v>
      </c>
      <c r="G881" s="285"/>
      <c r="H881" s="288">
        <v>54.298000000000002</v>
      </c>
      <c r="I881" s="289"/>
      <c r="J881" s="285"/>
      <c r="K881" s="285"/>
      <c r="L881" s="290"/>
      <c r="M881" s="291"/>
      <c r="N881" s="292"/>
      <c r="O881" s="292"/>
      <c r="P881" s="292"/>
      <c r="Q881" s="292"/>
      <c r="R881" s="292"/>
      <c r="S881" s="292"/>
      <c r="T881" s="293"/>
      <c r="U881" s="16"/>
      <c r="V881" s="16"/>
      <c r="W881" s="16"/>
      <c r="X881" s="16"/>
      <c r="Y881" s="16"/>
      <c r="Z881" s="16"/>
      <c r="AA881" s="16"/>
      <c r="AB881" s="16"/>
      <c r="AC881" s="16"/>
      <c r="AD881" s="16"/>
      <c r="AE881" s="16"/>
      <c r="AT881" s="294" t="s">
        <v>446</v>
      </c>
      <c r="AU881" s="294" t="s">
        <v>85</v>
      </c>
      <c r="AV881" s="16" t="s">
        <v>360</v>
      </c>
      <c r="AW881" s="16" t="s">
        <v>32</v>
      </c>
      <c r="AX881" s="16" t="s">
        <v>83</v>
      </c>
      <c r="AY881" s="294" t="s">
        <v>342</v>
      </c>
    </row>
    <row r="882" s="2" customFormat="1" ht="16.5" customHeight="1">
      <c r="A882" s="39"/>
      <c r="B882" s="40"/>
      <c r="C882" s="227" t="s">
        <v>6412</v>
      </c>
      <c r="D882" s="227" t="s">
        <v>343</v>
      </c>
      <c r="E882" s="228" t="s">
        <v>6413</v>
      </c>
      <c r="F882" s="229" t="s">
        <v>6414</v>
      </c>
      <c r="G882" s="230" t="s">
        <v>462</v>
      </c>
      <c r="H882" s="231">
        <v>17.166</v>
      </c>
      <c r="I882" s="232"/>
      <c r="J882" s="233">
        <f>ROUND(I882*H882,2)</f>
        <v>0</v>
      </c>
      <c r="K882" s="229" t="s">
        <v>443</v>
      </c>
      <c r="L882" s="45"/>
      <c r="M882" s="234" t="s">
        <v>1</v>
      </c>
      <c r="N882" s="235" t="s">
        <v>41</v>
      </c>
      <c r="O882" s="92"/>
      <c r="P882" s="236">
        <f>O882*H882</f>
        <v>0</v>
      </c>
      <c r="Q882" s="236">
        <v>0</v>
      </c>
      <c r="R882" s="236">
        <f>Q882*H882</f>
        <v>0</v>
      </c>
      <c r="S882" s="236">
        <v>0</v>
      </c>
      <c r="T882" s="237">
        <f>S882*H882</f>
        <v>0</v>
      </c>
      <c r="U882" s="39"/>
      <c r="V882" s="39"/>
      <c r="W882" s="39"/>
      <c r="X882" s="39"/>
      <c r="Y882" s="39"/>
      <c r="Z882" s="39"/>
      <c r="AA882" s="39"/>
      <c r="AB882" s="39"/>
      <c r="AC882" s="39"/>
      <c r="AD882" s="39"/>
      <c r="AE882" s="39"/>
      <c r="AR882" s="238" t="s">
        <v>360</v>
      </c>
      <c r="AT882" s="238" t="s">
        <v>343</v>
      </c>
      <c r="AU882" s="238" t="s">
        <v>85</v>
      </c>
      <c r="AY882" s="18" t="s">
        <v>342</v>
      </c>
      <c r="BE882" s="239">
        <f>IF(N882="základní",J882,0)</f>
        <v>0</v>
      </c>
      <c r="BF882" s="239">
        <f>IF(N882="snížená",J882,0)</f>
        <v>0</v>
      </c>
      <c r="BG882" s="239">
        <f>IF(N882="zákl. přenesená",J882,0)</f>
        <v>0</v>
      </c>
      <c r="BH882" s="239">
        <f>IF(N882="sníž. přenesená",J882,0)</f>
        <v>0</v>
      </c>
      <c r="BI882" s="239">
        <f>IF(N882="nulová",J882,0)</f>
        <v>0</v>
      </c>
      <c r="BJ882" s="18" t="s">
        <v>83</v>
      </c>
      <c r="BK882" s="239">
        <f>ROUND(I882*H882,2)</f>
        <v>0</v>
      </c>
      <c r="BL882" s="18" t="s">
        <v>360</v>
      </c>
      <c r="BM882" s="238" t="s">
        <v>6415</v>
      </c>
    </row>
    <row r="883" s="2" customFormat="1">
      <c r="A883" s="39"/>
      <c r="B883" s="40"/>
      <c r="C883" s="41"/>
      <c r="D883" s="240" t="s">
        <v>349</v>
      </c>
      <c r="E883" s="41"/>
      <c r="F883" s="241" t="s">
        <v>6416</v>
      </c>
      <c r="G883" s="41"/>
      <c r="H883" s="41"/>
      <c r="I883" s="242"/>
      <c r="J883" s="41"/>
      <c r="K883" s="41"/>
      <c r="L883" s="45"/>
      <c r="M883" s="243"/>
      <c r="N883" s="244"/>
      <c r="O883" s="92"/>
      <c r="P883" s="92"/>
      <c r="Q883" s="92"/>
      <c r="R883" s="92"/>
      <c r="S883" s="92"/>
      <c r="T883" s="93"/>
      <c r="U883" s="39"/>
      <c r="V883" s="39"/>
      <c r="W883" s="39"/>
      <c r="X883" s="39"/>
      <c r="Y883" s="39"/>
      <c r="Z883" s="39"/>
      <c r="AA883" s="39"/>
      <c r="AB883" s="39"/>
      <c r="AC883" s="39"/>
      <c r="AD883" s="39"/>
      <c r="AE883" s="39"/>
      <c r="AT883" s="18" t="s">
        <v>349</v>
      </c>
      <c r="AU883" s="18" t="s">
        <v>85</v>
      </c>
    </row>
    <row r="884" s="13" customFormat="1">
      <c r="A884" s="13"/>
      <c r="B884" s="252"/>
      <c r="C884" s="253"/>
      <c r="D884" s="240" t="s">
        <v>446</v>
      </c>
      <c r="E884" s="254" t="s">
        <v>1</v>
      </c>
      <c r="F884" s="255" t="s">
        <v>6417</v>
      </c>
      <c r="G884" s="253"/>
      <c r="H884" s="256">
        <v>0.20000000000000001</v>
      </c>
      <c r="I884" s="257"/>
      <c r="J884" s="253"/>
      <c r="K884" s="253"/>
      <c r="L884" s="258"/>
      <c r="M884" s="259"/>
      <c r="N884" s="260"/>
      <c r="O884" s="260"/>
      <c r="P884" s="260"/>
      <c r="Q884" s="260"/>
      <c r="R884" s="260"/>
      <c r="S884" s="260"/>
      <c r="T884" s="261"/>
      <c r="U884" s="13"/>
      <c r="V884" s="13"/>
      <c r="W884" s="13"/>
      <c r="X884" s="13"/>
      <c r="Y884" s="13"/>
      <c r="Z884" s="13"/>
      <c r="AA884" s="13"/>
      <c r="AB884" s="13"/>
      <c r="AC884" s="13"/>
      <c r="AD884" s="13"/>
      <c r="AE884" s="13"/>
      <c r="AT884" s="262" t="s">
        <v>446</v>
      </c>
      <c r="AU884" s="262" t="s">
        <v>85</v>
      </c>
      <c r="AV884" s="13" t="s">
        <v>85</v>
      </c>
      <c r="AW884" s="13" t="s">
        <v>32</v>
      </c>
      <c r="AX884" s="13" t="s">
        <v>76</v>
      </c>
      <c r="AY884" s="262" t="s">
        <v>342</v>
      </c>
    </row>
    <row r="885" s="13" customFormat="1">
      <c r="A885" s="13"/>
      <c r="B885" s="252"/>
      <c r="C885" s="253"/>
      <c r="D885" s="240" t="s">
        <v>446</v>
      </c>
      <c r="E885" s="254" t="s">
        <v>1</v>
      </c>
      <c r="F885" s="255" t="s">
        <v>6418</v>
      </c>
      <c r="G885" s="253"/>
      <c r="H885" s="256">
        <v>14.916</v>
      </c>
      <c r="I885" s="257"/>
      <c r="J885" s="253"/>
      <c r="K885" s="253"/>
      <c r="L885" s="258"/>
      <c r="M885" s="259"/>
      <c r="N885" s="260"/>
      <c r="O885" s="260"/>
      <c r="P885" s="260"/>
      <c r="Q885" s="260"/>
      <c r="R885" s="260"/>
      <c r="S885" s="260"/>
      <c r="T885" s="261"/>
      <c r="U885" s="13"/>
      <c r="V885" s="13"/>
      <c r="W885" s="13"/>
      <c r="X885" s="13"/>
      <c r="Y885" s="13"/>
      <c r="Z885" s="13"/>
      <c r="AA885" s="13"/>
      <c r="AB885" s="13"/>
      <c r="AC885" s="13"/>
      <c r="AD885" s="13"/>
      <c r="AE885" s="13"/>
      <c r="AT885" s="262" t="s">
        <v>446</v>
      </c>
      <c r="AU885" s="262" t="s">
        <v>85</v>
      </c>
      <c r="AV885" s="13" t="s">
        <v>85</v>
      </c>
      <c r="AW885" s="13" t="s">
        <v>32</v>
      </c>
      <c r="AX885" s="13" t="s">
        <v>76</v>
      </c>
      <c r="AY885" s="262" t="s">
        <v>342</v>
      </c>
    </row>
    <row r="886" s="13" customFormat="1">
      <c r="A886" s="13"/>
      <c r="B886" s="252"/>
      <c r="C886" s="253"/>
      <c r="D886" s="240" t="s">
        <v>446</v>
      </c>
      <c r="E886" s="254" t="s">
        <v>1</v>
      </c>
      <c r="F886" s="255" t="s">
        <v>6419</v>
      </c>
      <c r="G886" s="253"/>
      <c r="H886" s="256">
        <v>2.0499999999999998</v>
      </c>
      <c r="I886" s="257"/>
      <c r="J886" s="253"/>
      <c r="K886" s="253"/>
      <c r="L886" s="258"/>
      <c r="M886" s="259"/>
      <c r="N886" s="260"/>
      <c r="O886" s="260"/>
      <c r="P886" s="260"/>
      <c r="Q886" s="260"/>
      <c r="R886" s="260"/>
      <c r="S886" s="260"/>
      <c r="T886" s="261"/>
      <c r="U886" s="13"/>
      <c r="V886" s="13"/>
      <c r="W886" s="13"/>
      <c r="X886" s="13"/>
      <c r="Y886" s="13"/>
      <c r="Z886" s="13"/>
      <c r="AA886" s="13"/>
      <c r="AB886" s="13"/>
      <c r="AC886" s="13"/>
      <c r="AD886" s="13"/>
      <c r="AE886" s="13"/>
      <c r="AT886" s="262" t="s">
        <v>446</v>
      </c>
      <c r="AU886" s="262" t="s">
        <v>85</v>
      </c>
      <c r="AV886" s="13" t="s">
        <v>85</v>
      </c>
      <c r="AW886" s="13" t="s">
        <v>32</v>
      </c>
      <c r="AX886" s="13" t="s">
        <v>76</v>
      </c>
      <c r="AY886" s="262" t="s">
        <v>342</v>
      </c>
    </row>
    <row r="887" s="16" customFormat="1">
      <c r="A887" s="16"/>
      <c r="B887" s="284"/>
      <c r="C887" s="285"/>
      <c r="D887" s="240" t="s">
        <v>446</v>
      </c>
      <c r="E887" s="286" t="s">
        <v>1</v>
      </c>
      <c r="F887" s="287" t="s">
        <v>500</v>
      </c>
      <c r="G887" s="285"/>
      <c r="H887" s="288">
        <v>17.166</v>
      </c>
      <c r="I887" s="289"/>
      <c r="J887" s="285"/>
      <c r="K887" s="285"/>
      <c r="L887" s="290"/>
      <c r="M887" s="291"/>
      <c r="N887" s="292"/>
      <c r="O887" s="292"/>
      <c r="P887" s="292"/>
      <c r="Q887" s="292"/>
      <c r="R887" s="292"/>
      <c r="S887" s="292"/>
      <c r="T887" s="293"/>
      <c r="U887" s="16"/>
      <c r="V887" s="16"/>
      <c r="W887" s="16"/>
      <c r="X887" s="16"/>
      <c r="Y887" s="16"/>
      <c r="Z887" s="16"/>
      <c r="AA887" s="16"/>
      <c r="AB887" s="16"/>
      <c r="AC887" s="16"/>
      <c r="AD887" s="16"/>
      <c r="AE887" s="16"/>
      <c r="AT887" s="294" t="s">
        <v>446</v>
      </c>
      <c r="AU887" s="294" t="s">
        <v>85</v>
      </c>
      <c r="AV887" s="16" t="s">
        <v>360</v>
      </c>
      <c r="AW887" s="16" t="s">
        <v>32</v>
      </c>
      <c r="AX887" s="16" t="s">
        <v>83</v>
      </c>
      <c r="AY887" s="294" t="s">
        <v>342</v>
      </c>
    </row>
    <row r="888" s="2" customFormat="1" ht="21.75" customHeight="1">
      <c r="A888" s="39"/>
      <c r="B888" s="40"/>
      <c r="C888" s="227" t="s">
        <v>6420</v>
      </c>
      <c r="D888" s="227" t="s">
        <v>343</v>
      </c>
      <c r="E888" s="228" t="s">
        <v>6421</v>
      </c>
      <c r="F888" s="229" t="s">
        <v>961</v>
      </c>
      <c r="G888" s="230" t="s">
        <v>462</v>
      </c>
      <c r="H888" s="231">
        <v>254.82300000000001</v>
      </c>
      <c r="I888" s="232"/>
      <c r="J888" s="233">
        <f>ROUND(I888*H888,2)</f>
        <v>0</v>
      </c>
      <c r="K888" s="229" t="s">
        <v>1</v>
      </c>
      <c r="L888" s="45"/>
      <c r="M888" s="234" t="s">
        <v>1</v>
      </c>
      <c r="N888" s="235" t="s">
        <v>41</v>
      </c>
      <c r="O888" s="92"/>
      <c r="P888" s="236">
        <f>O888*H888</f>
        <v>0</v>
      </c>
      <c r="Q888" s="236">
        <v>0</v>
      </c>
      <c r="R888" s="236">
        <f>Q888*H888</f>
        <v>0</v>
      </c>
      <c r="S888" s="236">
        <v>0</v>
      </c>
      <c r="T888" s="237">
        <f>S888*H888</f>
        <v>0</v>
      </c>
      <c r="U888" s="39"/>
      <c r="V888" s="39"/>
      <c r="W888" s="39"/>
      <c r="X888" s="39"/>
      <c r="Y888" s="39"/>
      <c r="Z888" s="39"/>
      <c r="AA888" s="39"/>
      <c r="AB888" s="39"/>
      <c r="AC888" s="39"/>
      <c r="AD888" s="39"/>
      <c r="AE888" s="39"/>
      <c r="AR888" s="238" t="s">
        <v>360</v>
      </c>
      <c r="AT888" s="238" t="s">
        <v>343</v>
      </c>
      <c r="AU888" s="238" t="s">
        <v>85</v>
      </c>
      <c r="AY888" s="18" t="s">
        <v>342</v>
      </c>
      <c r="BE888" s="239">
        <f>IF(N888="základní",J888,0)</f>
        <v>0</v>
      </c>
      <c r="BF888" s="239">
        <f>IF(N888="snížená",J888,0)</f>
        <v>0</v>
      </c>
      <c r="BG888" s="239">
        <f>IF(N888="zákl. přenesená",J888,0)</f>
        <v>0</v>
      </c>
      <c r="BH888" s="239">
        <f>IF(N888="sníž. přenesená",J888,0)</f>
        <v>0</v>
      </c>
      <c r="BI888" s="239">
        <f>IF(N888="nulová",J888,0)</f>
        <v>0</v>
      </c>
      <c r="BJ888" s="18" t="s">
        <v>83</v>
      </c>
      <c r="BK888" s="239">
        <f>ROUND(I888*H888,2)</f>
        <v>0</v>
      </c>
      <c r="BL888" s="18" t="s">
        <v>360</v>
      </c>
      <c r="BM888" s="238" t="s">
        <v>6422</v>
      </c>
    </row>
    <row r="889" s="2" customFormat="1">
      <c r="A889" s="39"/>
      <c r="B889" s="40"/>
      <c r="C889" s="41"/>
      <c r="D889" s="240" t="s">
        <v>349</v>
      </c>
      <c r="E889" s="41"/>
      <c r="F889" s="241" t="s">
        <v>6423</v>
      </c>
      <c r="G889" s="41"/>
      <c r="H889" s="41"/>
      <c r="I889" s="242"/>
      <c r="J889" s="41"/>
      <c r="K889" s="41"/>
      <c r="L889" s="45"/>
      <c r="M889" s="243"/>
      <c r="N889" s="244"/>
      <c r="O889" s="92"/>
      <c r="P889" s="92"/>
      <c r="Q889" s="92"/>
      <c r="R889" s="92"/>
      <c r="S889" s="92"/>
      <c r="T889" s="93"/>
      <c r="U889" s="39"/>
      <c r="V889" s="39"/>
      <c r="W889" s="39"/>
      <c r="X889" s="39"/>
      <c r="Y889" s="39"/>
      <c r="Z889" s="39"/>
      <c r="AA889" s="39"/>
      <c r="AB889" s="39"/>
      <c r="AC889" s="39"/>
      <c r="AD889" s="39"/>
      <c r="AE889" s="39"/>
      <c r="AT889" s="18" t="s">
        <v>349</v>
      </c>
      <c r="AU889" s="18" t="s">
        <v>85</v>
      </c>
    </row>
    <row r="890" s="2" customFormat="1">
      <c r="A890" s="39"/>
      <c r="B890" s="40"/>
      <c r="C890" s="41"/>
      <c r="D890" s="240" t="s">
        <v>350</v>
      </c>
      <c r="E890" s="41"/>
      <c r="F890" s="245" t="s">
        <v>5936</v>
      </c>
      <c r="G890" s="41"/>
      <c r="H890" s="41"/>
      <c r="I890" s="242"/>
      <c r="J890" s="41"/>
      <c r="K890" s="41"/>
      <c r="L890" s="45"/>
      <c r="M890" s="243"/>
      <c r="N890" s="244"/>
      <c r="O890" s="92"/>
      <c r="P890" s="92"/>
      <c r="Q890" s="92"/>
      <c r="R890" s="92"/>
      <c r="S890" s="92"/>
      <c r="T890" s="93"/>
      <c r="U890" s="39"/>
      <c r="V890" s="39"/>
      <c r="W890" s="39"/>
      <c r="X890" s="39"/>
      <c r="Y890" s="39"/>
      <c r="Z890" s="39"/>
      <c r="AA890" s="39"/>
      <c r="AB890" s="39"/>
      <c r="AC890" s="39"/>
      <c r="AD890" s="39"/>
      <c r="AE890" s="39"/>
      <c r="AT890" s="18" t="s">
        <v>350</v>
      </c>
      <c r="AU890" s="18" t="s">
        <v>85</v>
      </c>
    </row>
    <row r="891" s="13" customFormat="1">
      <c r="A891" s="13"/>
      <c r="B891" s="252"/>
      <c r="C891" s="253"/>
      <c r="D891" s="240" t="s">
        <v>446</v>
      </c>
      <c r="E891" s="254" t="s">
        <v>1</v>
      </c>
      <c r="F891" s="255" t="s">
        <v>6418</v>
      </c>
      <c r="G891" s="253"/>
      <c r="H891" s="256">
        <v>14.916</v>
      </c>
      <c r="I891" s="257"/>
      <c r="J891" s="253"/>
      <c r="K891" s="253"/>
      <c r="L891" s="258"/>
      <c r="M891" s="259"/>
      <c r="N891" s="260"/>
      <c r="O891" s="260"/>
      <c r="P891" s="260"/>
      <c r="Q891" s="260"/>
      <c r="R891" s="260"/>
      <c r="S891" s="260"/>
      <c r="T891" s="261"/>
      <c r="U891" s="13"/>
      <c r="V891" s="13"/>
      <c r="W891" s="13"/>
      <c r="X891" s="13"/>
      <c r="Y891" s="13"/>
      <c r="Z891" s="13"/>
      <c r="AA891" s="13"/>
      <c r="AB891" s="13"/>
      <c r="AC891" s="13"/>
      <c r="AD891" s="13"/>
      <c r="AE891" s="13"/>
      <c r="AT891" s="262" t="s">
        <v>446</v>
      </c>
      <c r="AU891" s="262" t="s">
        <v>85</v>
      </c>
      <c r="AV891" s="13" t="s">
        <v>85</v>
      </c>
      <c r="AW891" s="13" t="s">
        <v>32</v>
      </c>
      <c r="AX891" s="13" t="s">
        <v>76</v>
      </c>
      <c r="AY891" s="262" t="s">
        <v>342</v>
      </c>
    </row>
    <row r="892" s="13" customFormat="1">
      <c r="A892" s="13"/>
      <c r="B892" s="252"/>
      <c r="C892" s="253"/>
      <c r="D892" s="240" t="s">
        <v>446</v>
      </c>
      <c r="E892" s="254" t="s">
        <v>1</v>
      </c>
      <c r="F892" s="255" t="s">
        <v>6424</v>
      </c>
      <c r="G892" s="253"/>
      <c r="H892" s="256">
        <v>21.879999999999999</v>
      </c>
      <c r="I892" s="257"/>
      <c r="J892" s="253"/>
      <c r="K892" s="253"/>
      <c r="L892" s="258"/>
      <c r="M892" s="259"/>
      <c r="N892" s="260"/>
      <c r="O892" s="260"/>
      <c r="P892" s="260"/>
      <c r="Q892" s="260"/>
      <c r="R892" s="260"/>
      <c r="S892" s="260"/>
      <c r="T892" s="261"/>
      <c r="U892" s="13"/>
      <c r="V892" s="13"/>
      <c r="W892" s="13"/>
      <c r="X892" s="13"/>
      <c r="Y892" s="13"/>
      <c r="Z892" s="13"/>
      <c r="AA892" s="13"/>
      <c r="AB892" s="13"/>
      <c r="AC892" s="13"/>
      <c r="AD892" s="13"/>
      <c r="AE892" s="13"/>
      <c r="AT892" s="262" t="s">
        <v>446</v>
      </c>
      <c r="AU892" s="262" t="s">
        <v>85</v>
      </c>
      <c r="AV892" s="13" t="s">
        <v>85</v>
      </c>
      <c r="AW892" s="13" t="s">
        <v>32</v>
      </c>
      <c r="AX892" s="13" t="s">
        <v>76</v>
      </c>
      <c r="AY892" s="262" t="s">
        <v>342</v>
      </c>
    </row>
    <row r="893" s="13" customFormat="1">
      <c r="A893" s="13"/>
      <c r="B893" s="252"/>
      <c r="C893" s="253"/>
      <c r="D893" s="240" t="s">
        <v>446</v>
      </c>
      <c r="E893" s="254" t="s">
        <v>1</v>
      </c>
      <c r="F893" s="255" t="s">
        <v>6425</v>
      </c>
      <c r="G893" s="253"/>
      <c r="H893" s="256">
        <v>212.26400000000001</v>
      </c>
      <c r="I893" s="257"/>
      <c r="J893" s="253"/>
      <c r="K893" s="253"/>
      <c r="L893" s="258"/>
      <c r="M893" s="259"/>
      <c r="N893" s="260"/>
      <c r="O893" s="260"/>
      <c r="P893" s="260"/>
      <c r="Q893" s="260"/>
      <c r="R893" s="260"/>
      <c r="S893" s="260"/>
      <c r="T893" s="261"/>
      <c r="U893" s="13"/>
      <c r="V893" s="13"/>
      <c r="W893" s="13"/>
      <c r="X893" s="13"/>
      <c r="Y893" s="13"/>
      <c r="Z893" s="13"/>
      <c r="AA893" s="13"/>
      <c r="AB893" s="13"/>
      <c r="AC893" s="13"/>
      <c r="AD893" s="13"/>
      <c r="AE893" s="13"/>
      <c r="AT893" s="262" t="s">
        <v>446</v>
      </c>
      <c r="AU893" s="262" t="s">
        <v>85</v>
      </c>
      <c r="AV893" s="13" t="s">
        <v>85</v>
      </c>
      <c r="AW893" s="13" t="s">
        <v>32</v>
      </c>
      <c r="AX893" s="13" t="s">
        <v>76</v>
      </c>
      <c r="AY893" s="262" t="s">
        <v>342</v>
      </c>
    </row>
    <row r="894" s="13" customFormat="1">
      <c r="A894" s="13"/>
      <c r="B894" s="252"/>
      <c r="C894" s="253"/>
      <c r="D894" s="240" t="s">
        <v>446</v>
      </c>
      <c r="E894" s="254" t="s">
        <v>1</v>
      </c>
      <c r="F894" s="255" t="s">
        <v>6426</v>
      </c>
      <c r="G894" s="253"/>
      <c r="H894" s="256">
        <v>3.7130000000000001</v>
      </c>
      <c r="I894" s="257"/>
      <c r="J894" s="253"/>
      <c r="K894" s="253"/>
      <c r="L894" s="258"/>
      <c r="M894" s="259"/>
      <c r="N894" s="260"/>
      <c r="O894" s="260"/>
      <c r="P894" s="260"/>
      <c r="Q894" s="260"/>
      <c r="R894" s="260"/>
      <c r="S894" s="260"/>
      <c r="T894" s="261"/>
      <c r="U894" s="13"/>
      <c r="V894" s="13"/>
      <c r="W894" s="13"/>
      <c r="X894" s="13"/>
      <c r="Y894" s="13"/>
      <c r="Z894" s="13"/>
      <c r="AA894" s="13"/>
      <c r="AB894" s="13"/>
      <c r="AC894" s="13"/>
      <c r="AD894" s="13"/>
      <c r="AE894" s="13"/>
      <c r="AT894" s="262" t="s">
        <v>446</v>
      </c>
      <c r="AU894" s="262" t="s">
        <v>85</v>
      </c>
      <c r="AV894" s="13" t="s">
        <v>85</v>
      </c>
      <c r="AW894" s="13" t="s">
        <v>32</v>
      </c>
      <c r="AX894" s="13" t="s">
        <v>76</v>
      </c>
      <c r="AY894" s="262" t="s">
        <v>342</v>
      </c>
    </row>
    <row r="895" s="13" customFormat="1">
      <c r="A895" s="13"/>
      <c r="B895" s="252"/>
      <c r="C895" s="253"/>
      <c r="D895" s="240" t="s">
        <v>446</v>
      </c>
      <c r="E895" s="254" t="s">
        <v>1</v>
      </c>
      <c r="F895" s="255" t="s">
        <v>6419</v>
      </c>
      <c r="G895" s="253"/>
      <c r="H895" s="256">
        <v>2.0499999999999998</v>
      </c>
      <c r="I895" s="257"/>
      <c r="J895" s="253"/>
      <c r="K895" s="253"/>
      <c r="L895" s="258"/>
      <c r="M895" s="259"/>
      <c r="N895" s="260"/>
      <c r="O895" s="260"/>
      <c r="P895" s="260"/>
      <c r="Q895" s="260"/>
      <c r="R895" s="260"/>
      <c r="S895" s="260"/>
      <c r="T895" s="261"/>
      <c r="U895" s="13"/>
      <c r="V895" s="13"/>
      <c r="W895" s="13"/>
      <c r="X895" s="13"/>
      <c r="Y895" s="13"/>
      <c r="Z895" s="13"/>
      <c r="AA895" s="13"/>
      <c r="AB895" s="13"/>
      <c r="AC895" s="13"/>
      <c r="AD895" s="13"/>
      <c r="AE895" s="13"/>
      <c r="AT895" s="262" t="s">
        <v>446</v>
      </c>
      <c r="AU895" s="262" t="s">
        <v>85</v>
      </c>
      <c r="AV895" s="13" t="s">
        <v>85</v>
      </c>
      <c r="AW895" s="13" t="s">
        <v>32</v>
      </c>
      <c r="AX895" s="13" t="s">
        <v>76</v>
      </c>
      <c r="AY895" s="262" t="s">
        <v>342</v>
      </c>
    </row>
    <row r="896" s="16" customFormat="1">
      <c r="A896" s="16"/>
      <c r="B896" s="284"/>
      <c r="C896" s="285"/>
      <c r="D896" s="240" t="s">
        <v>446</v>
      </c>
      <c r="E896" s="286" t="s">
        <v>1</v>
      </c>
      <c r="F896" s="287" t="s">
        <v>500</v>
      </c>
      <c r="G896" s="285"/>
      <c r="H896" s="288">
        <v>254.82300000000001</v>
      </c>
      <c r="I896" s="289"/>
      <c r="J896" s="285"/>
      <c r="K896" s="285"/>
      <c r="L896" s="290"/>
      <c r="M896" s="291"/>
      <c r="N896" s="292"/>
      <c r="O896" s="292"/>
      <c r="P896" s="292"/>
      <c r="Q896" s="292"/>
      <c r="R896" s="292"/>
      <c r="S896" s="292"/>
      <c r="T896" s="293"/>
      <c r="U896" s="16"/>
      <c r="V896" s="16"/>
      <c r="W896" s="16"/>
      <c r="X896" s="16"/>
      <c r="Y896" s="16"/>
      <c r="Z896" s="16"/>
      <c r="AA896" s="16"/>
      <c r="AB896" s="16"/>
      <c r="AC896" s="16"/>
      <c r="AD896" s="16"/>
      <c r="AE896" s="16"/>
      <c r="AT896" s="294" t="s">
        <v>446</v>
      </c>
      <c r="AU896" s="294" t="s">
        <v>85</v>
      </c>
      <c r="AV896" s="16" t="s">
        <v>360</v>
      </c>
      <c r="AW896" s="16" t="s">
        <v>32</v>
      </c>
      <c r="AX896" s="16" t="s">
        <v>83</v>
      </c>
      <c r="AY896" s="294" t="s">
        <v>342</v>
      </c>
    </row>
    <row r="897" s="2" customFormat="1" ht="24.15" customHeight="1">
      <c r="A897" s="39"/>
      <c r="B897" s="40"/>
      <c r="C897" s="227" t="s">
        <v>6427</v>
      </c>
      <c r="D897" s="227" t="s">
        <v>343</v>
      </c>
      <c r="E897" s="228" t="s">
        <v>976</v>
      </c>
      <c r="F897" s="229" t="s">
        <v>977</v>
      </c>
      <c r="G897" s="230" t="s">
        <v>462</v>
      </c>
      <c r="H897" s="231">
        <v>62.591000000000001</v>
      </c>
      <c r="I897" s="232"/>
      <c r="J897" s="233">
        <f>ROUND(I897*H897,2)</f>
        <v>0</v>
      </c>
      <c r="K897" s="229" t="s">
        <v>443</v>
      </c>
      <c r="L897" s="45"/>
      <c r="M897" s="234" t="s">
        <v>1</v>
      </c>
      <c r="N897" s="235" t="s">
        <v>41</v>
      </c>
      <c r="O897" s="92"/>
      <c r="P897" s="236">
        <f>O897*H897</f>
        <v>0</v>
      </c>
      <c r="Q897" s="236">
        <v>0</v>
      </c>
      <c r="R897" s="236">
        <f>Q897*H897</f>
        <v>0</v>
      </c>
      <c r="S897" s="236">
        <v>0</v>
      </c>
      <c r="T897" s="237">
        <f>S897*H897</f>
        <v>0</v>
      </c>
      <c r="U897" s="39"/>
      <c r="V897" s="39"/>
      <c r="W897" s="39"/>
      <c r="X897" s="39"/>
      <c r="Y897" s="39"/>
      <c r="Z897" s="39"/>
      <c r="AA897" s="39"/>
      <c r="AB897" s="39"/>
      <c r="AC897" s="39"/>
      <c r="AD897" s="39"/>
      <c r="AE897" s="39"/>
      <c r="AR897" s="238" t="s">
        <v>360</v>
      </c>
      <c r="AT897" s="238" t="s">
        <v>343</v>
      </c>
      <c r="AU897" s="238" t="s">
        <v>85</v>
      </c>
      <c r="AY897" s="18" t="s">
        <v>342</v>
      </c>
      <c r="BE897" s="239">
        <f>IF(N897="základní",J897,0)</f>
        <v>0</v>
      </c>
      <c r="BF897" s="239">
        <f>IF(N897="snížená",J897,0)</f>
        <v>0</v>
      </c>
      <c r="BG897" s="239">
        <f>IF(N897="zákl. přenesená",J897,0)</f>
        <v>0</v>
      </c>
      <c r="BH897" s="239">
        <f>IF(N897="sníž. přenesená",J897,0)</f>
        <v>0</v>
      </c>
      <c r="BI897" s="239">
        <f>IF(N897="nulová",J897,0)</f>
        <v>0</v>
      </c>
      <c r="BJ897" s="18" t="s">
        <v>83</v>
      </c>
      <c r="BK897" s="239">
        <f>ROUND(I897*H897,2)</f>
        <v>0</v>
      </c>
      <c r="BL897" s="18" t="s">
        <v>360</v>
      </c>
      <c r="BM897" s="238" t="s">
        <v>6428</v>
      </c>
    </row>
    <row r="898" s="2" customFormat="1">
      <c r="A898" s="39"/>
      <c r="B898" s="40"/>
      <c r="C898" s="41"/>
      <c r="D898" s="240" t="s">
        <v>349</v>
      </c>
      <c r="E898" s="41"/>
      <c r="F898" s="241" t="s">
        <v>977</v>
      </c>
      <c r="G898" s="41"/>
      <c r="H898" s="41"/>
      <c r="I898" s="242"/>
      <c r="J898" s="41"/>
      <c r="K898" s="41"/>
      <c r="L898" s="45"/>
      <c r="M898" s="243"/>
      <c r="N898" s="244"/>
      <c r="O898" s="92"/>
      <c r="P898" s="92"/>
      <c r="Q898" s="92"/>
      <c r="R898" s="92"/>
      <c r="S898" s="92"/>
      <c r="T898" s="93"/>
      <c r="U898" s="39"/>
      <c r="V898" s="39"/>
      <c r="W898" s="39"/>
      <c r="X898" s="39"/>
      <c r="Y898" s="39"/>
      <c r="Z898" s="39"/>
      <c r="AA898" s="39"/>
      <c r="AB898" s="39"/>
      <c r="AC898" s="39"/>
      <c r="AD898" s="39"/>
      <c r="AE898" s="39"/>
      <c r="AT898" s="18" t="s">
        <v>349</v>
      </c>
      <c r="AU898" s="18" t="s">
        <v>85</v>
      </c>
    </row>
    <row r="899" s="13" customFormat="1">
      <c r="A899" s="13"/>
      <c r="B899" s="252"/>
      <c r="C899" s="253"/>
      <c r="D899" s="240" t="s">
        <v>446</v>
      </c>
      <c r="E899" s="254" t="s">
        <v>1</v>
      </c>
      <c r="F899" s="255" t="s">
        <v>6429</v>
      </c>
      <c r="G899" s="253"/>
      <c r="H899" s="256">
        <v>62.591000000000001</v>
      </c>
      <c r="I899" s="257"/>
      <c r="J899" s="253"/>
      <c r="K899" s="253"/>
      <c r="L899" s="258"/>
      <c r="M899" s="259"/>
      <c r="N899" s="260"/>
      <c r="O899" s="260"/>
      <c r="P899" s="260"/>
      <c r="Q899" s="260"/>
      <c r="R899" s="260"/>
      <c r="S899" s="260"/>
      <c r="T899" s="261"/>
      <c r="U899" s="13"/>
      <c r="V899" s="13"/>
      <c r="W899" s="13"/>
      <c r="X899" s="13"/>
      <c r="Y899" s="13"/>
      <c r="Z899" s="13"/>
      <c r="AA899" s="13"/>
      <c r="AB899" s="13"/>
      <c r="AC899" s="13"/>
      <c r="AD899" s="13"/>
      <c r="AE899" s="13"/>
      <c r="AT899" s="262" t="s">
        <v>446</v>
      </c>
      <c r="AU899" s="262" t="s">
        <v>85</v>
      </c>
      <c r="AV899" s="13" t="s">
        <v>85</v>
      </c>
      <c r="AW899" s="13" t="s">
        <v>32</v>
      </c>
      <c r="AX899" s="13" t="s">
        <v>83</v>
      </c>
      <c r="AY899" s="262" t="s">
        <v>342</v>
      </c>
    </row>
    <row r="900" s="2" customFormat="1" ht="16.5" customHeight="1">
      <c r="A900" s="39"/>
      <c r="B900" s="40"/>
      <c r="C900" s="227" t="s">
        <v>6430</v>
      </c>
      <c r="D900" s="227" t="s">
        <v>343</v>
      </c>
      <c r="E900" s="228" t="s">
        <v>6431</v>
      </c>
      <c r="F900" s="229" t="s">
        <v>6432</v>
      </c>
      <c r="G900" s="230" t="s">
        <v>4951</v>
      </c>
      <c r="H900" s="231">
        <v>-200</v>
      </c>
      <c r="I900" s="232"/>
      <c r="J900" s="233">
        <f>ROUND(I900*H900,2)</f>
        <v>0</v>
      </c>
      <c r="K900" s="229" t="s">
        <v>1</v>
      </c>
      <c r="L900" s="45"/>
      <c r="M900" s="234" t="s">
        <v>1</v>
      </c>
      <c r="N900" s="235" t="s">
        <v>41</v>
      </c>
      <c r="O900" s="92"/>
      <c r="P900" s="236">
        <f>O900*H900</f>
        <v>0</v>
      </c>
      <c r="Q900" s="236">
        <v>0</v>
      </c>
      <c r="R900" s="236">
        <f>Q900*H900</f>
        <v>0</v>
      </c>
      <c r="S900" s="236">
        <v>0</v>
      </c>
      <c r="T900" s="237">
        <f>S900*H900</f>
        <v>0</v>
      </c>
      <c r="U900" s="39"/>
      <c r="V900" s="39"/>
      <c r="W900" s="39"/>
      <c r="X900" s="39"/>
      <c r="Y900" s="39"/>
      <c r="Z900" s="39"/>
      <c r="AA900" s="39"/>
      <c r="AB900" s="39"/>
      <c r="AC900" s="39"/>
      <c r="AD900" s="39"/>
      <c r="AE900" s="39"/>
      <c r="AR900" s="238" t="s">
        <v>360</v>
      </c>
      <c r="AT900" s="238" t="s">
        <v>343</v>
      </c>
      <c r="AU900" s="238" t="s">
        <v>85</v>
      </c>
      <c r="AY900" s="18" t="s">
        <v>342</v>
      </c>
      <c r="BE900" s="239">
        <f>IF(N900="základní",J900,0)</f>
        <v>0</v>
      </c>
      <c r="BF900" s="239">
        <f>IF(N900="snížená",J900,0)</f>
        <v>0</v>
      </c>
      <c r="BG900" s="239">
        <f>IF(N900="zákl. přenesená",J900,0)</f>
        <v>0</v>
      </c>
      <c r="BH900" s="239">
        <f>IF(N900="sníž. přenesená",J900,0)</f>
        <v>0</v>
      </c>
      <c r="BI900" s="239">
        <f>IF(N900="nulová",J900,0)</f>
        <v>0</v>
      </c>
      <c r="BJ900" s="18" t="s">
        <v>83</v>
      </c>
      <c r="BK900" s="239">
        <f>ROUND(I900*H900,2)</f>
        <v>0</v>
      </c>
      <c r="BL900" s="18" t="s">
        <v>360</v>
      </c>
      <c r="BM900" s="238" t="s">
        <v>6433</v>
      </c>
    </row>
    <row r="901" s="2" customFormat="1">
      <c r="A901" s="39"/>
      <c r="B901" s="40"/>
      <c r="C901" s="41"/>
      <c r="D901" s="240" t="s">
        <v>349</v>
      </c>
      <c r="E901" s="41"/>
      <c r="F901" s="241" t="s">
        <v>6432</v>
      </c>
      <c r="G901" s="41"/>
      <c r="H901" s="41"/>
      <c r="I901" s="242"/>
      <c r="J901" s="41"/>
      <c r="K901" s="41"/>
      <c r="L901" s="45"/>
      <c r="M901" s="243"/>
      <c r="N901" s="244"/>
      <c r="O901" s="92"/>
      <c r="P901" s="92"/>
      <c r="Q901" s="92"/>
      <c r="R901" s="92"/>
      <c r="S901" s="92"/>
      <c r="T901" s="93"/>
      <c r="U901" s="39"/>
      <c r="V901" s="39"/>
      <c r="W901" s="39"/>
      <c r="X901" s="39"/>
      <c r="Y901" s="39"/>
      <c r="Z901" s="39"/>
      <c r="AA901" s="39"/>
      <c r="AB901" s="39"/>
      <c r="AC901" s="39"/>
      <c r="AD901" s="39"/>
      <c r="AE901" s="39"/>
      <c r="AT901" s="18" t="s">
        <v>349</v>
      </c>
      <c r="AU901" s="18" t="s">
        <v>85</v>
      </c>
    </row>
    <row r="902" s="13" customFormat="1">
      <c r="A902" s="13"/>
      <c r="B902" s="252"/>
      <c r="C902" s="253"/>
      <c r="D902" s="240" t="s">
        <v>446</v>
      </c>
      <c r="E902" s="254" t="s">
        <v>1</v>
      </c>
      <c r="F902" s="255" t="s">
        <v>6434</v>
      </c>
      <c r="G902" s="253"/>
      <c r="H902" s="256">
        <v>-200</v>
      </c>
      <c r="I902" s="257"/>
      <c r="J902" s="253"/>
      <c r="K902" s="253"/>
      <c r="L902" s="258"/>
      <c r="M902" s="259"/>
      <c r="N902" s="260"/>
      <c r="O902" s="260"/>
      <c r="P902" s="260"/>
      <c r="Q902" s="260"/>
      <c r="R902" s="260"/>
      <c r="S902" s="260"/>
      <c r="T902" s="261"/>
      <c r="U902" s="13"/>
      <c r="V902" s="13"/>
      <c r="W902" s="13"/>
      <c r="X902" s="13"/>
      <c r="Y902" s="13"/>
      <c r="Z902" s="13"/>
      <c r="AA902" s="13"/>
      <c r="AB902" s="13"/>
      <c r="AC902" s="13"/>
      <c r="AD902" s="13"/>
      <c r="AE902" s="13"/>
      <c r="AT902" s="262" t="s">
        <v>446</v>
      </c>
      <c r="AU902" s="262" t="s">
        <v>85</v>
      </c>
      <c r="AV902" s="13" t="s">
        <v>85</v>
      </c>
      <c r="AW902" s="13" t="s">
        <v>32</v>
      </c>
      <c r="AX902" s="13" t="s">
        <v>83</v>
      </c>
      <c r="AY902" s="262" t="s">
        <v>342</v>
      </c>
    </row>
    <row r="903" s="2" customFormat="1" ht="16.5" customHeight="1">
      <c r="A903" s="39"/>
      <c r="B903" s="40"/>
      <c r="C903" s="227" t="s">
        <v>6435</v>
      </c>
      <c r="D903" s="227" t="s">
        <v>343</v>
      </c>
      <c r="E903" s="228" t="s">
        <v>4738</v>
      </c>
      <c r="F903" s="229" t="s">
        <v>4739</v>
      </c>
      <c r="G903" s="230" t="s">
        <v>462</v>
      </c>
      <c r="H903" s="231">
        <v>455.70699999999999</v>
      </c>
      <c r="I903" s="232"/>
      <c r="J903" s="233">
        <f>ROUND(I903*H903,2)</f>
        <v>0</v>
      </c>
      <c r="K903" s="229" t="s">
        <v>443</v>
      </c>
      <c r="L903" s="45"/>
      <c r="M903" s="234" t="s">
        <v>1</v>
      </c>
      <c r="N903" s="235" t="s">
        <v>41</v>
      </c>
      <c r="O903" s="92"/>
      <c r="P903" s="236">
        <f>O903*H903</f>
        <v>0</v>
      </c>
      <c r="Q903" s="236">
        <v>0</v>
      </c>
      <c r="R903" s="236">
        <f>Q903*H903</f>
        <v>0</v>
      </c>
      <c r="S903" s="236">
        <v>0</v>
      </c>
      <c r="T903" s="237">
        <f>S903*H903</f>
        <v>0</v>
      </c>
      <c r="U903" s="39"/>
      <c r="V903" s="39"/>
      <c r="W903" s="39"/>
      <c r="X903" s="39"/>
      <c r="Y903" s="39"/>
      <c r="Z903" s="39"/>
      <c r="AA903" s="39"/>
      <c r="AB903" s="39"/>
      <c r="AC903" s="39"/>
      <c r="AD903" s="39"/>
      <c r="AE903" s="39"/>
      <c r="AR903" s="238" t="s">
        <v>360</v>
      </c>
      <c r="AT903" s="238" t="s">
        <v>343</v>
      </c>
      <c r="AU903" s="238" t="s">
        <v>85</v>
      </c>
      <c r="AY903" s="18" t="s">
        <v>342</v>
      </c>
      <c r="BE903" s="239">
        <f>IF(N903="základní",J903,0)</f>
        <v>0</v>
      </c>
      <c r="BF903" s="239">
        <f>IF(N903="snížená",J903,0)</f>
        <v>0</v>
      </c>
      <c r="BG903" s="239">
        <f>IF(N903="zákl. přenesená",J903,0)</f>
        <v>0</v>
      </c>
      <c r="BH903" s="239">
        <f>IF(N903="sníž. přenesená",J903,0)</f>
        <v>0</v>
      </c>
      <c r="BI903" s="239">
        <f>IF(N903="nulová",J903,0)</f>
        <v>0</v>
      </c>
      <c r="BJ903" s="18" t="s">
        <v>83</v>
      </c>
      <c r="BK903" s="239">
        <f>ROUND(I903*H903,2)</f>
        <v>0</v>
      </c>
      <c r="BL903" s="18" t="s">
        <v>360</v>
      </c>
      <c r="BM903" s="238" t="s">
        <v>6436</v>
      </c>
    </row>
    <row r="904" s="2" customFormat="1">
      <c r="A904" s="39"/>
      <c r="B904" s="40"/>
      <c r="C904" s="41"/>
      <c r="D904" s="240" t="s">
        <v>349</v>
      </c>
      <c r="E904" s="41"/>
      <c r="F904" s="241" t="s">
        <v>6437</v>
      </c>
      <c r="G904" s="41"/>
      <c r="H904" s="41"/>
      <c r="I904" s="242"/>
      <c r="J904" s="41"/>
      <c r="K904" s="41"/>
      <c r="L904" s="45"/>
      <c r="M904" s="243"/>
      <c r="N904" s="244"/>
      <c r="O904" s="92"/>
      <c r="P904" s="92"/>
      <c r="Q904" s="92"/>
      <c r="R904" s="92"/>
      <c r="S904" s="92"/>
      <c r="T904" s="93"/>
      <c r="U904" s="39"/>
      <c r="V904" s="39"/>
      <c r="W904" s="39"/>
      <c r="X904" s="39"/>
      <c r="Y904" s="39"/>
      <c r="Z904" s="39"/>
      <c r="AA904" s="39"/>
      <c r="AB904" s="39"/>
      <c r="AC904" s="39"/>
      <c r="AD904" s="39"/>
      <c r="AE904" s="39"/>
      <c r="AT904" s="18" t="s">
        <v>349</v>
      </c>
      <c r="AU904" s="18" t="s">
        <v>85</v>
      </c>
    </row>
    <row r="905" s="13" customFormat="1">
      <c r="A905" s="13"/>
      <c r="B905" s="252"/>
      <c r="C905" s="253"/>
      <c r="D905" s="240" t="s">
        <v>446</v>
      </c>
      <c r="E905" s="254" t="s">
        <v>1</v>
      </c>
      <c r="F905" s="255" t="s">
        <v>6438</v>
      </c>
      <c r="G905" s="253"/>
      <c r="H905" s="256">
        <v>9.0370000000000008</v>
      </c>
      <c r="I905" s="257"/>
      <c r="J905" s="253"/>
      <c r="K905" s="253"/>
      <c r="L905" s="258"/>
      <c r="M905" s="259"/>
      <c r="N905" s="260"/>
      <c r="O905" s="260"/>
      <c r="P905" s="260"/>
      <c r="Q905" s="260"/>
      <c r="R905" s="260"/>
      <c r="S905" s="260"/>
      <c r="T905" s="261"/>
      <c r="U905" s="13"/>
      <c r="V905" s="13"/>
      <c r="W905" s="13"/>
      <c r="X905" s="13"/>
      <c r="Y905" s="13"/>
      <c r="Z905" s="13"/>
      <c r="AA905" s="13"/>
      <c r="AB905" s="13"/>
      <c r="AC905" s="13"/>
      <c r="AD905" s="13"/>
      <c r="AE905" s="13"/>
      <c r="AT905" s="262" t="s">
        <v>446</v>
      </c>
      <c r="AU905" s="262" t="s">
        <v>85</v>
      </c>
      <c r="AV905" s="13" t="s">
        <v>85</v>
      </c>
      <c r="AW905" s="13" t="s">
        <v>32</v>
      </c>
      <c r="AX905" s="13" t="s">
        <v>76</v>
      </c>
      <c r="AY905" s="262" t="s">
        <v>342</v>
      </c>
    </row>
    <row r="906" s="13" customFormat="1">
      <c r="A906" s="13"/>
      <c r="B906" s="252"/>
      <c r="C906" s="253"/>
      <c r="D906" s="240" t="s">
        <v>446</v>
      </c>
      <c r="E906" s="254" t="s">
        <v>1</v>
      </c>
      <c r="F906" s="255" t="s">
        <v>6439</v>
      </c>
      <c r="G906" s="253"/>
      <c r="H906" s="256">
        <v>384.07900000000001</v>
      </c>
      <c r="I906" s="257"/>
      <c r="J906" s="253"/>
      <c r="K906" s="253"/>
      <c r="L906" s="258"/>
      <c r="M906" s="259"/>
      <c r="N906" s="260"/>
      <c r="O906" s="260"/>
      <c r="P906" s="260"/>
      <c r="Q906" s="260"/>
      <c r="R906" s="260"/>
      <c r="S906" s="260"/>
      <c r="T906" s="261"/>
      <c r="U906" s="13"/>
      <c r="V906" s="13"/>
      <c r="W906" s="13"/>
      <c r="X906" s="13"/>
      <c r="Y906" s="13"/>
      <c r="Z906" s="13"/>
      <c r="AA906" s="13"/>
      <c r="AB906" s="13"/>
      <c r="AC906" s="13"/>
      <c r="AD906" s="13"/>
      <c r="AE906" s="13"/>
      <c r="AT906" s="262" t="s">
        <v>446</v>
      </c>
      <c r="AU906" s="262" t="s">
        <v>85</v>
      </c>
      <c r="AV906" s="13" t="s">
        <v>85</v>
      </c>
      <c r="AW906" s="13" t="s">
        <v>32</v>
      </c>
      <c r="AX906" s="13" t="s">
        <v>76</v>
      </c>
      <c r="AY906" s="262" t="s">
        <v>342</v>
      </c>
    </row>
    <row r="907" s="15" customFormat="1">
      <c r="A907" s="15"/>
      <c r="B907" s="273"/>
      <c r="C907" s="274"/>
      <c r="D907" s="240" t="s">
        <v>446</v>
      </c>
      <c r="E907" s="275" t="s">
        <v>1</v>
      </c>
      <c r="F907" s="276" t="s">
        <v>492</v>
      </c>
      <c r="G907" s="274"/>
      <c r="H907" s="277">
        <v>393.11599999999999</v>
      </c>
      <c r="I907" s="278"/>
      <c r="J907" s="274"/>
      <c r="K907" s="274"/>
      <c r="L907" s="279"/>
      <c r="M907" s="280"/>
      <c r="N907" s="281"/>
      <c r="O907" s="281"/>
      <c r="P907" s="281"/>
      <c r="Q907" s="281"/>
      <c r="R907" s="281"/>
      <c r="S907" s="281"/>
      <c r="T907" s="282"/>
      <c r="U907" s="15"/>
      <c r="V907" s="15"/>
      <c r="W907" s="15"/>
      <c r="X907" s="15"/>
      <c r="Y907" s="15"/>
      <c r="Z907" s="15"/>
      <c r="AA907" s="15"/>
      <c r="AB907" s="15"/>
      <c r="AC907" s="15"/>
      <c r="AD907" s="15"/>
      <c r="AE907" s="15"/>
      <c r="AT907" s="283" t="s">
        <v>446</v>
      </c>
      <c r="AU907" s="283" t="s">
        <v>85</v>
      </c>
      <c r="AV907" s="15" t="s">
        <v>92</v>
      </c>
      <c r="AW907" s="15" t="s">
        <v>32</v>
      </c>
      <c r="AX907" s="15" t="s">
        <v>76</v>
      </c>
      <c r="AY907" s="283" t="s">
        <v>342</v>
      </c>
    </row>
    <row r="908" s="13" customFormat="1">
      <c r="A908" s="13"/>
      <c r="B908" s="252"/>
      <c r="C908" s="253"/>
      <c r="D908" s="240" t="s">
        <v>446</v>
      </c>
      <c r="E908" s="254" t="s">
        <v>1</v>
      </c>
      <c r="F908" s="255" t="s">
        <v>6429</v>
      </c>
      <c r="G908" s="253"/>
      <c r="H908" s="256">
        <v>62.591000000000001</v>
      </c>
      <c r="I908" s="257"/>
      <c r="J908" s="253"/>
      <c r="K908" s="253"/>
      <c r="L908" s="258"/>
      <c r="M908" s="259"/>
      <c r="N908" s="260"/>
      <c r="O908" s="260"/>
      <c r="P908" s="260"/>
      <c r="Q908" s="260"/>
      <c r="R908" s="260"/>
      <c r="S908" s="260"/>
      <c r="T908" s="261"/>
      <c r="U908" s="13"/>
      <c r="V908" s="13"/>
      <c r="W908" s="13"/>
      <c r="X908" s="13"/>
      <c r="Y908" s="13"/>
      <c r="Z908" s="13"/>
      <c r="AA908" s="13"/>
      <c r="AB908" s="13"/>
      <c r="AC908" s="13"/>
      <c r="AD908" s="13"/>
      <c r="AE908" s="13"/>
      <c r="AT908" s="262" t="s">
        <v>446</v>
      </c>
      <c r="AU908" s="262" t="s">
        <v>85</v>
      </c>
      <c r="AV908" s="13" t="s">
        <v>85</v>
      </c>
      <c r="AW908" s="13" t="s">
        <v>32</v>
      </c>
      <c r="AX908" s="13" t="s">
        <v>76</v>
      </c>
      <c r="AY908" s="262" t="s">
        <v>342</v>
      </c>
    </row>
    <row r="909" s="16" customFormat="1">
      <c r="A909" s="16"/>
      <c r="B909" s="284"/>
      <c r="C909" s="285"/>
      <c r="D909" s="240" t="s">
        <v>446</v>
      </c>
      <c r="E909" s="286" t="s">
        <v>1</v>
      </c>
      <c r="F909" s="287" t="s">
        <v>500</v>
      </c>
      <c r="G909" s="285"/>
      <c r="H909" s="288">
        <v>455.70699999999999</v>
      </c>
      <c r="I909" s="289"/>
      <c r="J909" s="285"/>
      <c r="K909" s="285"/>
      <c r="L909" s="290"/>
      <c r="M909" s="291"/>
      <c r="N909" s="292"/>
      <c r="O909" s="292"/>
      <c r="P909" s="292"/>
      <c r="Q909" s="292"/>
      <c r="R909" s="292"/>
      <c r="S909" s="292"/>
      <c r="T909" s="293"/>
      <c r="U909" s="16"/>
      <c r="V909" s="16"/>
      <c r="W909" s="16"/>
      <c r="X909" s="16"/>
      <c r="Y909" s="16"/>
      <c r="Z909" s="16"/>
      <c r="AA909" s="16"/>
      <c r="AB909" s="16"/>
      <c r="AC909" s="16"/>
      <c r="AD909" s="16"/>
      <c r="AE909" s="16"/>
      <c r="AT909" s="294" t="s">
        <v>446</v>
      </c>
      <c r="AU909" s="294" t="s">
        <v>85</v>
      </c>
      <c r="AV909" s="16" t="s">
        <v>360</v>
      </c>
      <c r="AW909" s="16" t="s">
        <v>32</v>
      </c>
      <c r="AX909" s="16" t="s">
        <v>83</v>
      </c>
      <c r="AY909" s="294" t="s">
        <v>342</v>
      </c>
    </row>
    <row r="910" s="2" customFormat="1" ht="16.5" customHeight="1">
      <c r="A910" s="39"/>
      <c r="B910" s="40"/>
      <c r="C910" s="227" t="s">
        <v>6440</v>
      </c>
      <c r="D910" s="227" t="s">
        <v>343</v>
      </c>
      <c r="E910" s="228" t="s">
        <v>4742</v>
      </c>
      <c r="F910" s="229" t="s">
        <v>4743</v>
      </c>
      <c r="G910" s="230" t="s">
        <v>462</v>
      </c>
      <c r="H910" s="231">
        <v>1241.9390000000001</v>
      </c>
      <c r="I910" s="232"/>
      <c r="J910" s="233">
        <f>ROUND(I910*H910,2)</f>
        <v>0</v>
      </c>
      <c r="K910" s="229" t="s">
        <v>443</v>
      </c>
      <c r="L910" s="45"/>
      <c r="M910" s="234" t="s">
        <v>1</v>
      </c>
      <c r="N910" s="235" t="s">
        <v>41</v>
      </c>
      <c r="O910" s="92"/>
      <c r="P910" s="236">
        <f>O910*H910</f>
        <v>0</v>
      </c>
      <c r="Q910" s="236">
        <v>0</v>
      </c>
      <c r="R910" s="236">
        <f>Q910*H910</f>
        <v>0</v>
      </c>
      <c r="S910" s="236">
        <v>0</v>
      </c>
      <c r="T910" s="237">
        <f>S910*H910</f>
        <v>0</v>
      </c>
      <c r="U910" s="39"/>
      <c r="V910" s="39"/>
      <c r="W910" s="39"/>
      <c r="X910" s="39"/>
      <c r="Y910" s="39"/>
      <c r="Z910" s="39"/>
      <c r="AA910" s="39"/>
      <c r="AB910" s="39"/>
      <c r="AC910" s="39"/>
      <c r="AD910" s="39"/>
      <c r="AE910" s="39"/>
      <c r="AR910" s="238" t="s">
        <v>360</v>
      </c>
      <c r="AT910" s="238" t="s">
        <v>343</v>
      </c>
      <c r="AU910" s="238" t="s">
        <v>85</v>
      </c>
      <c r="AY910" s="18" t="s">
        <v>342</v>
      </c>
      <c r="BE910" s="239">
        <f>IF(N910="základní",J910,0)</f>
        <v>0</v>
      </c>
      <c r="BF910" s="239">
        <f>IF(N910="snížená",J910,0)</f>
        <v>0</v>
      </c>
      <c r="BG910" s="239">
        <f>IF(N910="zákl. přenesená",J910,0)</f>
        <v>0</v>
      </c>
      <c r="BH910" s="239">
        <f>IF(N910="sníž. přenesená",J910,0)</f>
        <v>0</v>
      </c>
      <c r="BI910" s="239">
        <f>IF(N910="nulová",J910,0)</f>
        <v>0</v>
      </c>
      <c r="BJ910" s="18" t="s">
        <v>83</v>
      </c>
      <c r="BK910" s="239">
        <f>ROUND(I910*H910,2)</f>
        <v>0</v>
      </c>
      <c r="BL910" s="18" t="s">
        <v>360</v>
      </c>
      <c r="BM910" s="238" t="s">
        <v>6441</v>
      </c>
    </row>
    <row r="911" s="2" customFormat="1">
      <c r="A911" s="39"/>
      <c r="B911" s="40"/>
      <c r="C911" s="41"/>
      <c r="D911" s="240" t="s">
        <v>349</v>
      </c>
      <c r="E911" s="41"/>
      <c r="F911" s="241" t="s">
        <v>6442</v>
      </c>
      <c r="G911" s="41"/>
      <c r="H911" s="41"/>
      <c r="I911" s="242"/>
      <c r="J911" s="41"/>
      <c r="K911" s="41"/>
      <c r="L911" s="45"/>
      <c r="M911" s="243"/>
      <c r="N911" s="244"/>
      <c r="O911" s="92"/>
      <c r="P911" s="92"/>
      <c r="Q911" s="92"/>
      <c r="R911" s="92"/>
      <c r="S911" s="92"/>
      <c r="T911" s="93"/>
      <c r="U911" s="39"/>
      <c r="V911" s="39"/>
      <c r="W911" s="39"/>
      <c r="X911" s="39"/>
      <c r="Y911" s="39"/>
      <c r="Z911" s="39"/>
      <c r="AA911" s="39"/>
      <c r="AB911" s="39"/>
      <c r="AC911" s="39"/>
      <c r="AD911" s="39"/>
      <c r="AE911" s="39"/>
      <c r="AT911" s="18" t="s">
        <v>349</v>
      </c>
      <c r="AU911" s="18" t="s">
        <v>85</v>
      </c>
    </row>
    <row r="912" s="13" customFormat="1">
      <c r="A912" s="13"/>
      <c r="B912" s="252"/>
      <c r="C912" s="253"/>
      <c r="D912" s="240" t="s">
        <v>446</v>
      </c>
      <c r="E912" s="254" t="s">
        <v>1</v>
      </c>
      <c r="F912" s="255" t="s">
        <v>6443</v>
      </c>
      <c r="G912" s="253"/>
      <c r="H912" s="256">
        <v>1179.348</v>
      </c>
      <c r="I912" s="257"/>
      <c r="J912" s="253"/>
      <c r="K912" s="253"/>
      <c r="L912" s="258"/>
      <c r="M912" s="259"/>
      <c r="N912" s="260"/>
      <c r="O912" s="260"/>
      <c r="P912" s="260"/>
      <c r="Q912" s="260"/>
      <c r="R912" s="260"/>
      <c r="S912" s="260"/>
      <c r="T912" s="261"/>
      <c r="U912" s="13"/>
      <c r="V912" s="13"/>
      <c r="W912" s="13"/>
      <c r="X912" s="13"/>
      <c r="Y912" s="13"/>
      <c r="Z912" s="13"/>
      <c r="AA912" s="13"/>
      <c r="AB912" s="13"/>
      <c r="AC912" s="13"/>
      <c r="AD912" s="13"/>
      <c r="AE912" s="13"/>
      <c r="AT912" s="262" t="s">
        <v>446</v>
      </c>
      <c r="AU912" s="262" t="s">
        <v>85</v>
      </c>
      <c r="AV912" s="13" t="s">
        <v>85</v>
      </c>
      <c r="AW912" s="13" t="s">
        <v>32</v>
      </c>
      <c r="AX912" s="13" t="s">
        <v>76</v>
      </c>
      <c r="AY912" s="262" t="s">
        <v>342</v>
      </c>
    </row>
    <row r="913" s="13" customFormat="1">
      <c r="A913" s="13"/>
      <c r="B913" s="252"/>
      <c r="C913" s="253"/>
      <c r="D913" s="240" t="s">
        <v>446</v>
      </c>
      <c r="E913" s="254" t="s">
        <v>1</v>
      </c>
      <c r="F913" s="255" t="s">
        <v>6444</v>
      </c>
      <c r="G913" s="253"/>
      <c r="H913" s="256">
        <v>62.591000000000001</v>
      </c>
      <c r="I913" s="257"/>
      <c r="J913" s="253"/>
      <c r="K913" s="253"/>
      <c r="L913" s="258"/>
      <c r="M913" s="259"/>
      <c r="N913" s="260"/>
      <c r="O913" s="260"/>
      <c r="P913" s="260"/>
      <c r="Q913" s="260"/>
      <c r="R913" s="260"/>
      <c r="S913" s="260"/>
      <c r="T913" s="261"/>
      <c r="U913" s="13"/>
      <c r="V913" s="13"/>
      <c r="W913" s="13"/>
      <c r="X913" s="13"/>
      <c r="Y913" s="13"/>
      <c r="Z913" s="13"/>
      <c r="AA913" s="13"/>
      <c r="AB913" s="13"/>
      <c r="AC913" s="13"/>
      <c r="AD913" s="13"/>
      <c r="AE913" s="13"/>
      <c r="AT913" s="262" t="s">
        <v>446</v>
      </c>
      <c r="AU913" s="262" t="s">
        <v>85</v>
      </c>
      <c r="AV913" s="13" t="s">
        <v>85</v>
      </c>
      <c r="AW913" s="13" t="s">
        <v>32</v>
      </c>
      <c r="AX913" s="13" t="s">
        <v>76</v>
      </c>
      <c r="AY913" s="262" t="s">
        <v>342</v>
      </c>
    </row>
    <row r="914" s="16" customFormat="1">
      <c r="A914" s="16"/>
      <c r="B914" s="284"/>
      <c r="C914" s="285"/>
      <c r="D914" s="240" t="s">
        <v>446</v>
      </c>
      <c r="E914" s="286" t="s">
        <v>1</v>
      </c>
      <c r="F914" s="287" t="s">
        <v>500</v>
      </c>
      <c r="G914" s="285"/>
      <c r="H914" s="288">
        <v>1241.9390000000001</v>
      </c>
      <c r="I914" s="289"/>
      <c r="J914" s="285"/>
      <c r="K914" s="285"/>
      <c r="L914" s="290"/>
      <c r="M914" s="291"/>
      <c r="N914" s="292"/>
      <c r="O914" s="292"/>
      <c r="P914" s="292"/>
      <c r="Q914" s="292"/>
      <c r="R914" s="292"/>
      <c r="S914" s="292"/>
      <c r="T914" s="293"/>
      <c r="U914" s="16"/>
      <c r="V914" s="16"/>
      <c r="W914" s="16"/>
      <c r="X914" s="16"/>
      <c r="Y914" s="16"/>
      <c r="Z914" s="16"/>
      <c r="AA914" s="16"/>
      <c r="AB914" s="16"/>
      <c r="AC914" s="16"/>
      <c r="AD914" s="16"/>
      <c r="AE914" s="16"/>
      <c r="AT914" s="294" t="s">
        <v>446</v>
      </c>
      <c r="AU914" s="294" t="s">
        <v>85</v>
      </c>
      <c r="AV914" s="16" t="s">
        <v>360</v>
      </c>
      <c r="AW914" s="16" t="s">
        <v>32</v>
      </c>
      <c r="AX914" s="16" t="s">
        <v>83</v>
      </c>
      <c r="AY914" s="294" t="s">
        <v>342</v>
      </c>
    </row>
    <row r="915" s="2" customFormat="1" ht="16.5" customHeight="1">
      <c r="A915" s="39"/>
      <c r="B915" s="40"/>
      <c r="C915" s="227" t="s">
        <v>6445</v>
      </c>
      <c r="D915" s="227" t="s">
        <v>343</v>
      </c>
      <c r="E915" s="228" t="s">
        <v>4746</v>
      </c>
      <c r="F915" s="229" t="s">
        <v>4747</v>
      </c>
      <c r="G915" s="230" t="s">
        <v>462</v>
      </c>
      <c r="H915" s="231">
        <v>237.857</v>
      </c>
      <c r="I915" s="232"/>
      <c r="J915" s="233">
        <f>ROUND(I915*H915,2)</f>
        <v>0</v>
      </c>
      <c r="K915" s="229" t="s">
        <v>443</v>
      </c>
      <c r="L915" s="45"/>
      <c r="M915" s="234" t="s">
        <v>1</v>
      </c>
      <c r="N915" s="235" t="s">
        <v>41</v>
      </c>
      <c r="O915" s="92"/>
      <c r="P915" s="236">
        <f>O915*H915</f>
        <v>0</v>
      </c>
      <c r="Q915" s="236">
        <v>0</v>
      </c>
      <c r="R915" s="236">
        <f>Q915*H915</f>
        <v>0</v>
      </c>
      <c r="S915" s="236">
        <v>0</v>
      </c>
      <c r="T915" s="237">
        <f>S915*H915</f>
        <v>0</v>
      </c>
      <c r="U915" s="39"/>
      <c r="V915" s="39"/>
      <c r="W915" s="39"/>
      <c r="X915" s="39"/>
      <c r="Y915" s="39"/>
      <c r="Z915" s="39"/>
      <c r="AA915" s="39"/>
      <c r="AB915" s="39"/>
      <c r="AC915" s="39"/>
      <c r="AD915" s="39"/>
      <c r="AE915" s="39"/>
      <c r="AR915" s="238" t="s">
        <v>360</v>
      </c>
      <c r="AT915" s="238" t="s">
        <v>343</v>
      </c>
      <c r="AU915" s="238" t="s">
        <v>85</v>
      </c>
      <c r="AY915" s="18" t="s">
        <v>342</v>
      </c>
      <c r="BE915" s="239">
        <f>IF(N915="základní",J915,0)</f>
        <v>0</v>
      </c>
      <c r="BF915" s="239">
        <f>IF(N915="snížená",J915,0)</f>
        <v>0</v>
      </c>
      <c r="BG915" s="239">
        <f>IF(N915="zákl. přenesená",J915,0)</f>
        <v>0</v>
      </c>
      <c r="BH915" s="239">
        <f>IF(N915="sníž. přenesená",J915,0)</f>
        <v>0</v>
      </c>
      <c r="BI915" s="239">
        <f>IF(N915="nulová",J915,0)</f>
        <v>0</v>
      </c>
      <c r="BJ915" s="18" t="s">
        <v>83</v>
      </c>
      <c r="BK915" s="239">
        <f>ROUND(I915*H915,2)</f>
        <v>0</v>
      </c>
      <c r="BL915" s="18" t="s">
        <v>360</v>
      </c>
      <c r="BM915" s="238" t="s">
        <v>6446</v>
      </c>
    </row>
    <row r="916" s="2" customFormat="1">
      <c r="A916" s="39"/>
      <c r="B916" s="40"/>
      <c r="C916" s="41"/>
      <c r="D916" s="240" t="s">
        <v>349</v>
      </c>
      <c r="E916" s="41"/>
      <c r="F916" s="241" t="s">
        <v>6447</v>
      </c>
      <c r="G916" s="41"/>
      <c r="H916" s="41"/>
      <c r="I916" s="242"/>
      <c r="J916" s="41"/>
      <c r="K916" s="41"/>
      <c r="L916" s="45"/>
      <c r="M916" s="243"/>
      <c r="N916" s="244"/>
      <c r="O916" s="92"/>
      <c r="P916" s="92"/>
      <c r="Q916" s="92"/>
      <c r="R916" s="92"/>
      <c r="S916" s="92"/>
      <c r="T916" s="93"/>
      <c r="U916" s="39"/>
      <c r="V916" s="39"/>
      <c r="W916" s="39"/>
      <c r="X916" s="39"/>
      <c r="Y916" s="39"/>
      <c r="Z916" s="39"/>
      <c r="AA916" s="39"/>
      <c r="AB916" s="39"/>
      <c r="AC916" s="39"/>
      <c r="AD916" s="39"/>
      <c r="AE916" s="39"/>
      <c r="AT916" s="18" t="s">
        <v>349</v>
      </c>
      <c r="AU916" s="18" t="s">
        <v>85</v>
      </c>
    </row>
    <row r="917" s="13" customFormat="1">
      <c r="A917" s="13"/>
      <c r="B917" s="252"/>
      <c r="C917" s="253"/>
      <c r="D917" s="240" t="s">
        <v>446</v>
      </c>
      <c r="E917" s="254" t="s">
        <v>1</v>
      </c>
      <c r="F917" s="255" t="s">
        <v>6424</v>
      </c>
      <c r="G917" s="253"/>
      <c r="H917" s="256">
        <v>21.879999999999999</v>
      </c>
      <c r="I917" s="257"/>
      <c r="J917" s="253"/>
      <c r="K917" s="253"/>
      <c r="L917" s="258"/>
      <c r="M917" s="259"/>
      <c r="N917" s="260"/>
      <c r="O917" s="260"/>
      <c r="P917" s="260"/>
      <c r="Q917" s="260"/>
      <c r="R917" s="260"/>
      <c r="S917" s="260"/>
      <c r="T917" s="261"/>
      <c r="U917" s="13"/>
      <c r="V917" s="13"/>
      <c r="W917" s="13"/>
      <c r="X917" s="13"/>
      <c r="Y917" s="13"/>
      <c r="Z917" s="13"/>
      <c r="AA917" s="13"/>
      <c r="AB917" s="13"/>
      <c r="AC917" s="13"/>
      <c r="AD917" s="13"/>
      <c r="AE917" s="13"/>
      <c r="AT917" s="262" t="s">
        <v>446</v>
      </c>
      <c r="AU917" s="262" t="s">
        <v>85</v>
      </c>
      <c r="AV917" s="13" t="s">
        <v>85</v>
      </c>
      <c r="AW917" s="13" t="s">
        <v>32</v>
      </c>
      <c r="AX917" s="13" t="s">
        <v>76</v>
      </c>
      <c r="AY917" s="262" t="s">
        <v>342</v>
      </c>
    </row>
    <row r="918" s="13" customFormat="1">
      <c r="A918" s="13"/>
      <c r="B918" s="252"/>
      <c r="C918" s="253"/>
      <c r="D918" s="240" t="s">
        <v>446</v>
      </c>
      <c r="E918" s="254" t="s">
        <v>1</v>
      </c>
      <c r="F918" s="255" t="s">
        <v>6425</v>
      </c>
      <c r="G918" s="253"/>
      <c r="H918" s="256">
        <v>212.26400000000001</v>
      </c>
      <c r="I918" s="257"/>
      <c r="J918" s="253"/>
      <c r="K918" s="253"/>
      <c r="L918" s="258"/>
      <c r="M918" s="259"/>
      <c r="N918" s="260"/>
      <c r="O918" s="260"/>
      <c r="P918" s="260"/>
      <c r="Q918" s="260"/>
      <c r="R918" s="260"/>
      <c r="S918" s="260"/>
      <c r="T918" s="261"/>
      <c r="U918" s="13"/>
      <c r="V918" s="13"/>
      <c r="W918" s="13"/>
      <c r="X918" s="13"/>
      <c r="Y918" s="13"/>
      <c r="Z918" s="13"/>
      <c r="AA918" s="13"/>
      <c r="AB918" s="13"/>
      <c r="AC918" s="13"/>
      <c r="AD918" s="13"/>
      <c r="AE918" s="13"/>
      <c r="AT918" s="262" t="s">
        <v>446</v>
      </c>
      <c r="AU918" s="262" t="s">
        <v>85</v>
      </c>
      <c r="AV918" s="13" t="s">
        <v>85</v>
      </c>
      <c r="AW918" s="13" t="s">
        <v>32</v>
      </c>
      <c r="AX918" s="13" t="s">
        <v>76</v>
      </c>
      <c r="AY918" s="262" t="s">
        <v>342</v>
      </c>
    </row>
    <row r="919" s="13" customFormat="1">
      <c r="A919" s="13"/>
      <c r="B919" s="252"/>
      <c r="C919" s="253"/>
      <c r="D919" s="240" t="s">
        <v>446</v>
      </c>
      <c r="E919" s="254" t="s">
        <v>1</v>
      </c>
      <c r="F919" s="255" t="s">
        <v>6426</v>
      </c>
      <c r="G919" s="253"/>
      <c r="H919" s="256">
        <v>3.7130000000000001</v>
      </c>
      <c r="I919" s="257"/>
      <c r="J919" s="253"/>
      <c r="K919" s="253"/>
      <c r="L919" s="258"/>
      <c r="M919" s="259"/>
      <c r="N919" s="260"/>
      <c r="O919" s="260"/>
      <c r="P919" s="260"/>
      <c r="Q919" s="260"/>
      <c r="R919" s="260"/>
      <c r="S919" s="260"/>
      <c r="T919" s="261"/>
      <c r="U919" s="13"/>
      <c r="V919" s="13"/>
      <c r="W919" s="13"/>
      <c r="X919" s="13"/>
      <c r="Y919" s="13"/>
      <c r="Z919" s="13"/>
      <c r="AA919" s="13"/>
      <c r="AB919" s="13"/>
      <c r="AC919" s="13"/>
      <c r="AD919" s="13"/>
      <c r="AE919" s="13"/>
      <c r="AT919" s="262" t="s">
        <v>446</v>
      </c>
      <c r="AU919" s="262" t="s">
        <v>85</v>
      </c>
      <c r="AV919" s="13" t="s">
        <v>85</v>
      </c>
      <c r="AW919" s="13" t="s">
        <v>32</v>
      </c>
      <c r="AX919" s="13" t="s">
        <v>76</v>
      </c>
      <c r="AY919" s="262" t="s">
        <v>342</v>
      </c>
    </row>
    <row r="920" s="16" customFormat="1">
      <c r="A920" s="16"/>
      <c r="B920" s="284"/>
      <c r="C920" s="285"/>
      <c r="D920" s="240" t="s">
        <v>446</v>
      </c>
      <c r="E920" s="286" t="s">
        <v>1</v>
      </c>
      <c r="F920" s="287" t="s">
        <v>500</v>
      </c>
      <c r="G920" s="285"/>
      <c r="H920" s="288">
        <v>237.857</v>
      </c>
      <c r="I920" s="289"/>
      <c r="J920" s="285"/>
      <c r="K920" s="285"/>
      <c r="L920" s="290"/>
      <c r="M920" s="291"/>
      <c r="N920" s="292"/>
      <c r="O920" s="292"/>
      <c r="P920" s="292"/>
      <c r="Q920" s="292"/>
      <c r="R920" s="292"/>
      <c r="S920" s="292"/>
      <c r="T920" s="293"/>
      <c r="U920" s="16"/>
      <c r="V920" s="16"/>
      <c r="W920" s="16"/>
      <c r="X920" s="16"/>
      <c r="Y920" s="16"/>
      <c r="Z920" s="16"/>
      <c r="AA920" s="16"/>
      <c r="AB920" s="16"/>
      <c r="AC920" s="16"/>
      <c r="AD920" s="16"/>
      <c r="AE920" s="16"/>
      <c r="AT920" s="294" t="s">
        <v>446</v>
      </c>
      <c r="AU920" s="294" t="s">
        <v>85</v>
      </c>
      <c r="AV920" s="16" t="s">
        <v>360</v>
      </c>
      <c r="AW920" s="16" t="s">
        <v>32</v>
      </c>
      <c r="AX920" s="16" t="s">
        <v>83</v>
      </c>
      <c r="AY920" s="294" t="s">
        <v>342</v>
      </c>
    </row>
    <row r="921" s="2" customFormat="1" ht="16.5" customHeight="1">
      <c r="A921" s="39"/>
      <c r="B921" s="40"/>
      <c r="C921" s="227" t="s">
        <v>6448</v>
      </c>
      <c r="D921" s="227" t="s">
        <v>343</v>
      </c>
      <c r="E921" s="228" t="s">
        <v>4751</v>
      </c>
      <c r="F921" s="229" t="s">
        <v>4752</v>
      </c>
      <c r="G921" s="230" t="s">
        <v>462</v>
      </c>
      <c r="H921" s="231">
        <v>713.57100000000003</v>
      </c>
      <c r="I921" s="232"/>
      <c r="J921" s="233">
        <f>ROUND(I921*H921,2)</f>
        <v>0</v>
      </c>
      <c r="K921" s="229" t="s">
        <v>443</v>
      </c>
      <c r="L921" s="45"/>
      <c r="M921" s="234" t="s">
        <v>1</v>
      </c>
      <c r="N921" s="235" t="s">
        <v>41</v>
      </c>
      <c r="O921" s="92"/>
      <c r="P921" s="236">
        <f>O921*H921</f>
        <v>0</v>
      </c>
      <c r="Q921" s="236">
        <v>0</v>
      </c>
      <c r="R921" s="236">
        <f>Q921*H921</f>
        <v>0</v>
      </c>
      <c r="S921" s="236">
        <v>0</v>
      </c>
      <c r="T921" s="237">
        <f>S921*H921</f>
        <v>0</v>
      </c>
      <c r="U921" s="39"/>
      <c r="V921" s="39"/>
      <c r="W921" s="39"/>
      <c r="X921" s="39"/>
      <c r="Y921" s="39"/>
      <c r="Z921" s="39"/>
      <c r="AA921" s="39"/>
      <c r="AB921" s="39"/>
      <c r="AC921" s="39"/>
      <c r="AD921" s="39"/>
      <c r="AE921" s="39"/>
      <c r="AR921" s="238" t="s">
        <v>360</v>
      </c>
      <c r="AT921" s="238" t="s">
        <v>343</v>
      </c>
      <c r="AU921" s="238" t="s">
        <v>85</v>
      </c>
      <c r="AY921" s="18" t="s">
        <v>342</v>
      </c>
      <c r="BE921" s="239">
        <f>IF(N921="základní",J921,0)</f>
        <v>0</v>
      </c>
      <c r="BF921" s="239">
        <f>IF(N921="snížená",J921,0)</f>
        <v>0</v>
      </c>
      <c r="BG921" s="239">
        <f>IF(N921="zákl. přenesená",J921,0)</f>
        <v>0</v>
      </c>
      <c r="BH921" s="239">
        <f>IF(N921="sníž. přenesená",J921,0)</f>
        <v>0</v>
      </c>
      <c r="BI921" s="239">
        <f>IF(N921="nulová",J921,0)</f>
        <v>0</v>
      </c>
      <c r="BJ921" s="18" t="s">
        <v>83</v>
      </c>
      <c r="BK921" s="239">
        <f>ROUND(I921*H921,2)</f>
        <v>0</v>
      </c>
      <c r="BL921" s="18" t="s">
        <v>360</v>
      </c>
      <c r="BM921" s="238" t="s">
        <v>6449</v>
      </c>
    </row>
    <row r="922" s="2" customFormat="1">
      <c r="A922" s="39"/>
      <c r="B922" s="40"/>
      <c r="C922" s="41"/>
      <c r="D922" s="240" t="s">
        <v>349</v>
      </c>
      <c r="E922" s="41"/>
      <c r="F922" s="241" t="s">
        <v>6442</v>
      </c>
      <c r="G922" s="41"/>
      <c r="H922" s="41"/>
      <c r="I922" s="242"/>
      <c r="J922" s="41"/>
      <c r="K922" s="41"/>
      <c r="L922" s="45"/>
      <c r="M922" s="243"/>
      <c r="N922" s="244"/>
      <c r="O922" s="92"/>
      <c r="P922" s="92"/>
      <c r="Q922" s="92"/>
      <c r="R922" s="92"/>
      <c r="S922" s="92"/>
      <c r="T922" s="93"/>
      <c r="U922" s="39"/>
      <c r="V922" s="39"/>
      <c r="W922" s="39"/>
      <c r="X922" s="39"/>
      <c r="Y922" s="39"/>
      <c r="Z922" s="39"/>
      <c r="AA922" s="39"/>
      <c r="AB922" s="39"/>
      <c r="AC922" s="39"/>
      <c r="AD922" s="39"/>
      <c r="AE922" s="39"/>
      <c r="AT922" s="18" t="s">
        <v>349</v>
      </c>
      <c r="AU922" s="18" t="s">
        <v>85</v>
      </c>
    </row>
    <row r="923" s="13" customFormat="1">
      <c r="A923" s="13"/>
      <c r="B923" s="252"/>
      <c r="C923" s="253"/>
      <c r="D923" s="240" t="s">
        <v>446</v>
      </c>
      <c r="E923" s="254" t="s">
        <v>1</v>
      </c>
      <c r="F923" s="255" t="s">
        <v>6450</v>
      </c>
      <c r="G923" s="253"/>
      <c r="H923" s="256">
        <v>713.57100000000003</v>
      </c>
      <c r="I923" s="257"/>
      <c r="J923" s="253"/>
      <c r="K923" s="253"/>
      <c r="L923" s="258"/>
      <c r="M923" s="259"/>
      <c r="N923" s="260"/>
      <c r="O923" s="260"/>
      <c r="P923" s="260"/>
      <c r="Q923" s="260"/>
      <c r="R923" s="260"/>
      <c r="S923" s="260"/>
      <c r="T923" s="261"/>
      <c r="U923" s="13"/>
      <c r="V923" s="13"/>
      <c r="W923" s="13"/>
      <c r="X923" s="13"/>
      <c r="Y923" s="13"/>
      <c r="Z923" s="13"/>
      <c r="AA923" s="13"/>
      <c r="AB923" s="13"/>
      <c r="AC923" s="13"/>
      <c r="AD923" s="13"/>
      <c r="AE923" s="13"/>
      <c r="AT923" s="262" t="s">
        <v>446</v>
      </c>
      <c r="AU923" s="262" t="s">
        <v>85</v>
      </c>
      <c r="AV923" s="13" t="s">
        <v>85</v>
      </c>
      <c r="AW923" s="13" t="s">
        <v>32</v>
      </c>
      <c r="AX923" s="13" t="s">
        <v>83</v>
      </c>
      <c r="AY923" s="262" t="s">
        <v>342</v>
      </c>
    </row>
    <row r="924" s="2" customFormat="1" ht="24.15" customHeight="1">
      <c r="A924" s="39"/>
      <c r="B924" s="40"/>
      <c r="C924" s="227" t="s">
        <v>6451</v>
      </c>
      <c r="D924" s="227" t="s">
        <v>343</v>
      </c>
      <c r="E924" s="228" t="s">
        <v>6452</v>
      </c>
      <c r="F924" s="229" t="s">
        <v>636</v>
      </c>
      <c r="G924" s="230" t="s">
        <v>462</v>
      </c>
      <c r="H924" s="231">
        <v>393.11599999999999</v>
      </c>
      <c r="I924" s="232"/>
      <c r="J924" s="233">
        <f>ROUND(I924*H924,2)</f>
        <v>0</v>
      </c>
      <c r="K924" s="229" t="s">
        <v>1</v>
      </c>
      <c r="L924" s="45"/>
      <c r="M924" s="234" t="s">
        <v>1</v>
      </c>
      <c r="N924" s="235" t="s">
        <v>41</v>
      </c>
      <c r="O924" s="92"/>
      <c r="P924" s="236">
        <f>O924*H924</f>
        <v>0</v>
      </c>
      <c r="Q924" s="236">
        <v>0</v>
      </c>
      <c r="R924" s="236">
        <f>Q924*H924</f>
        <v>0</v>
      </c>
      <c r="S924" s="236">
        <v>0</v>
      </c>
      <c r="T924" s="237">
        <f>S924*H924</f>
        <v>0</v>
      </c>
      <c r="U924" s="39"/>
      <c r="V924" s="39"/>
      <c r="W924" s="39"/>
      <c r="X924" s="39"/>
      <c r="Y924" s="39"/>
      <c r="Z924" s="39"/>
      <c r="AA924" s="39"/>
      <c r="AB924" s="39"/>
      <c r="AC924" s="39"/>
      <c r="AD924" s="39"/>
      <c r="AE924" s="39"/>
      <c r="AR924" s="238" t="s">
        <v>360</v>
      </c>
      <c r="AT924" s="238" t="s">
        <v>343</v>
      </c>
      <c r="AU924" s="238" t="s">
        <v>85</v>
      </c>
      <c r="AY924" s="18" t="s">
        <v>342</v>
      </c>
      <c r="BE924" s="239">
        <f>IF(N924="základní",J924,0)</f>
        <v>0</v>
      </c>
      <c r="BF924" s="239">
        <f>IF(N924="snížená",J924,0)</f>
        <v>0</v>
      </c>
      <c r="BG924" s="239">
        <f>IF(N924="zákl. přenesená",J924,0)</f>
        <v>0</v>
      </c>
      <c r="BH924" s="239">
        <f>IF(N924="sníž. přenesená",J924,0)</f>
        <v>0</v>
      </c>
      <c r="BI924" s="239">
        <f>IF(N924="nulová",J924,0)</f>
        <v>0</v>
      </c>
      <c r="BJ924" s="18" t="s">
        <v>83</v>
      </c>
      <c r="BK924" s="239">
        <f>ROUND(I924*H924,2)</f>
        <v>0</v>
      </c>
      <c r="BL924" s="18" t="s">
        <v>360</v>
      </c>
      <c r="BM924" s="238" t="s">
        <v>6453</v>
      </c>
    </row>
    <row r="925" s="2" customFormat="1">
      <c r="A925" s="39"/>
      <c r="B925" s="40"/>
      <c r="C925" s="41"/>
      <c r="D925" s="240" t="s">
        <v>349</v>
      </c>
      <c r="E925" s="41"/>
      <c r="F925" s="241" t="s">
        <v>636</v>
      </c>
      <c r="G925" s="41"/>
      <c r="H925" s="41"/>
      <c r="I925" s="242"/>
      <c r="J925" s="41"/>
      <c r="K925" s="41"/>
      <c r="L925" s="45"/>
      <c r="M925" s="243"/>
      <c r="N925" s="244"/>
      <c r="O925" s="92"/>
      <c r="P925" s="92"/>
      <c r="Q925" s="92"/>
      <c r="R925" s="92"/>
      <c r="S925" s="92"/>
      <c r="T925" s="93"/>
      <c r="U925" s="39"/>
      <c r="V925" s="39"/>
      <c r="W925" s="39"/>
      <c r="X925" s="39"/>
      <c r="Y925" s="39"/>
      <c r="Z925" s="39"/>
      <c r="AA925" s="39"/>
      <c r="AB925" s="39"/>
      <c r="AC925" s="39"/>
      <c r="AD925" s="39"/>
      <c r="AE925" s="39"/>
      <c r="AT925" s="18" t="s">
        <v>349</v>
      </c>
      <c r="AU925" s="18" t="s">
        <v>85</v>
      </c>
    </row>
    <row r="926" s="2" customFormat="1">
      <c r="A926" s="39"/>
      <c r="B926" s="40"/>
      <c r="C926" s="41"/>
      <c r="D926" s="240" t="s">
        <v>350</v>
      </c>
      <c r="E926" s="41"/>
      <c r="F926" s="245" t="s">
        <v>5936</v>
      </c>
      <c r="G926" s="41"/>
      <c r="H926" s="41"/>
      <c r="I926" s="242"/>
      <c r="J926" s="41"/>
      <c r="K926" s="41"/>
      <c r="L926" s="45"/>
      <c r="M926" s="243"/>
      <c r="N926" s="244"/>
      <c r="O926" s="92"/>
      <c r="P926" s="92"/>
      <c r="Q926" s="92"/>
      <c r="R926" s="92"/>
      <c r="S926" s="92"/>
      <c r="T926" s="93"/>
      <c r="U926" s="39"/>
      <c r="V926" s="39"/>
      <c r="W926" s="39"/>
      <c r="X926" s="39"/>
      <c r="Y926" s="39"/>
      <c r="Z926" s="39"/>
      <c r="AA926" s="39"/>
      <c r="AB926" s="39"/>
      <c r="AC926" s="39"/>
      <c r="AD926" s="39"/>
      <c r="AE926" s="39"/>
      <c r="AT926" s="18" t="s">
        <v>350</v>
      </c>
      <c r="AU926" s="18" t="s">
        <v>85</v>
      </c>
    </row>
    <row r="927" s="13" customFormat="1">
      <c r="A927" s="13"/>
      <c r="B927" s="252"/>
      <c r="C927" s="253"/>
      <c r="D927" s="240" t="s">
        <v>446</v>
      </c>
      <c r="E927" s="254" t="s">
        <v>1</v>
      </c>
      <c r="F927" s="255" t="s">
        <v>6454</v>
      </c>
      <c r="G927" s="253"/>
      <c r="H927" s="256">
        <v>393.11599999999999</v>
      </c>
      <c r="I927" s="257"/>
      <c r="J927" s="253"/>
      <c r="K927" s="253"/>
      <c r="L927" s="258"/>
      <c r="M927" s="259"/>
      <c r="N927" s="260"/>
      <c r="O927" s="260"/>
      <c r="P927" s="260"/>
      <c r="Q927" s="260"/>
      <c r="R927" s="260"/>
      <c r="S927" s="260"/>
      <c r="T927" s="261"/>
      <c r="U927" s="13"/>
      <c r="V927" s="13"/>
      <c r="W927" s="13"/>
      <c r="X927" s="13"/>
      <c r="Y927" s="13"/>
      <c r="Z927" s="13"/>
      <c r="AA927" s="13"/>
      <c r="AB927" s="13"/>
      <c r="AC927" s="13"/>
      <c r="AD927" s="13"/>
      <c r="AE927" s="13"/>
      <c r="AT927" s="262" t="s">
        <v>446</v>
      </c>
      <c r="AU927" s="262" t="s">
        <v>85</v>
      </c>
      <c r="AV927" s="13" t="s">
        <v>85</v>
      </c>
      <c r="AW927" s="13" t="s">
        <v>32</v>
      </c>
      <c r="AX927" s="13" t="s">
        <v>83</v>
      </c>
      <c r="AY927" s="262" t="s">
        <v>342</v>
      </c>
    </row>
    <row r="928" s="12" customFormat="1" ht="22.8" customHeight="1">
      <c r="A928" s="12"/>
      <c r="B928" s="213"/>
      <c r="C928" s="214"/>
      <c r="D928" s="215" t="s">
        <v>75</v>
      </c>
      <c r="E928" s="246" t="s">
        <v>458</v>
      </c>
      <c r="F928" s="246" t="s">
        <v>459</v>
      </c>
      <c r="G928" s="214"/>
      <c r="H928" s="214"/>
      <c r="I928" s="217"/>
      <c r="J928" s="247">
        <f>BK928</f>
        <v>0</v>
      </c>
      <c r="K928" s="214"/>
      <c r="L928" s="219"/>
      <c r="M928" s="220"/>
      <c r="N928" s="221"/>
      <c r="O928" s="221"/>
      <c r="P928" s="222">
        <f>SUM(P929:P930)</f>
        <v>0</v>
      </c>
      <c r="Q928" s="221"/>
      <c r="R928" s="222">
        <f>SUM(R929:R930)</f>
        <v>0</v>
      </c>
      <c r="S928" s="221"/>
      <c r="T928" s="223">
        <f>SUM(T929:T930)</f>
        <v>0</v>
      </c>
      <c r="U928" s="12"/>
      <c r="V928" s="12"/>
      <c r="W928" s="12"/>
      <c r="X928" s="12"/>
      <c r="Y928" s="12"/>
      <c r="Z928" s="12"/>
      <c r="AA928" s="12"/>
      <c r="AB928" s="12"/>
      <c r="AC928" s="12"/>
      <c r="AD928" s="12"/>
      <c r="AE928" s="12"/>
      <c r="AR928" s="224" t="s">
        <v>83</v>
      </c>
      <c r="AT928" s="225" t="s">
        <v>75</v>
      </c>
      <c r="AU928" s="225" t="s">
        <v>83</v>
      </c>
      <c r="AY928" s="224" t="s">
        <v>342</v>
      </c>
      <c r="BK928" s="226">
        <f>SUM(BK929:BK930)</f>
        <v>0</v>
      </c>
    </row>
    <row r="929" s="2" customFormat="1" ht="16.5" customHeight="1">
      <c r="A929" s="39"/>
      <c r="B929" s="40"/>
      <c r="C929" s="227" t="s">
        <v>6455</v>
      </c>
      <c r="D929" s="227" t="s">
        <v>343</v>
      </c>
      <c r="E929" s="228" t="s">
        <v>4029</v>
      </c>
      <c r="F929" s="229" t="s">
        <v>4030</v>
      </c>
      <c r="G929" s="230" t="s">
        <v>462</v>
      </c>
      <c r="H929" s="231">
        <v>36.100999999999999</v>
      </c>
      <c r="I929" s="232"/>
      <c r="J929" s="233">
        <f>ROUND(I929*H929,2)</f>
        <v>0</v>
      </c>
      <c r="K929" s="229" t="s">
        <v>443</v>
      </c>
      <c r="L929" s="45"/>
      <c r="M929" s="234" t="s">
        <v>1</v>
      </c>
      <c r="N929" s="235" t="s">
        <v>41</v>
      </c>
      <c r="O929" s="92"/>
      <c r="P929" s="236">
        <f>O929*H929</f>
        <v>0</v>
      </c>
      <c r="Q929" s="236">
        <v>0</v>
      </c>
      <c r="R929" s="236">
        <f>Q929*H929</f>
        <v>0</v>
      </c>
      <c r="S929" s="236">
        <v>0</v>
      </c>
      <c r="T929" s="237">
        <f>S929*H929</f>
        <v>0</v>
      </c>
      <c r="U929" s="39"/>
      <c r="V929" s="39"/>
      <c r="W929" s="39"/>
      <c r="X929" s="39"/>
      <c r="Y929" s="39"/>
      <c r="Z929" s="39"/>
      <c r="AA929" s="39"/>
      <c r="AB929" s="39"/>
      <c r="AC929" s="39"/>
      <c r="AD929" s="39"/>
      <c r="AE929" s="39"/>
      <c r="AR929" s="238" t="s">
        <v>360</v>
      </c>
      <c r="AT929" s="238" t="s">
        <v>343</v>
      </c>
      <c r="AU929" s="238" t="s">
        <v>85</v>
      </c>
      <c r="AY929" s="18" t="s">
        <v>342</v>
      </c>
      <c r="BE929" s="239">
        <f>IF(N929="základní",J929,0)</f>
        <v>0</v>
      </c>
      <c r="BF929" s="239">
        <f>IF(N929="snížená",J929,0)</f>
        <v>0</v>
      </c>
      <c r="BG929" s="239">
        <f>IF(N929="zákl. přenesená",J929,0)</f>
        <v>0</v>
      </c>
      <c r="BH929" s="239">
        <f>IF(N929="sníž. přenesená",J929,0)</f>
        <v>0</v>
      </c>
      <c r="BI929" s="239">
        <f>IF(N929="nulová",J929,0)</f>
        <v>0</v>
      </c>
      <c r="BJ929" s="18" t="s">
        <v>83</v>
      </c>
      <c r="BK929" s="239">
        <f>ROUND(I929*H929,2)</f>
        <v>0</v>
      </c>
      <c r="BL929" s="18" t="s">
        <v>360</v>
      </c>
      <c r="BM929" s="238" t="s">
        <v>6456</v>
      </c>
    </row>
    <row r="930" s="2" customFormat="1">
      <c r="A930" s="39"/>
      <c r="B930" s="40"/>
      <c r="C930" s="41"/>
      <c r="D930" s="240" t="s">
        <v>349</v>
      </c>
      <c r="E930" s="41"/>
      <c r="F930" s="241" t="s">
        <v>4032</v>
      </c>
      <c r="G930" s="41"/>
      <c r="H930" s="41"/>
      <c r="I930" s="242"/>
      <c r="J930" s="41"/>
      <c r="K930" s="41"/>
      <c r="L930" s="45"/>
      <c r="M930" s="248"/>
      <c r="N930" s="249"/>
      <c r="O930" s="250"/>
      <c r="P930" s="250"/>
      <c r="Q930" s="250"/>
      <c r="R930" s="250"/>
      <c r="S930" s="250"/>
      <c r="T930" s="251"/>
      <c r="U930" s="39"/>
      <c r="V930" s="39"/>
      <c r="W930" s="39"/>
      <c r="X930" s="39"/>
      <c r="Y930" s="39"/>
      <c r="Z930" s="39"/>
      <c r="AA930" s="39"/>
      <c r="AB930" s="39"/>
      <c r="AC930" s="39"/>
      <c r="AD930" s="39"/>
      <c r="AE930" s="39"/>
      <c r="AT930" s="18" t="s">
        <v>349</v>
      </c>
      <c r="AU930" s="18" t="s">
        <v>85</v>
      </c>
    </row>
    <row r="931" s="2" customFormat="1" ht="6.96" customHeight="1">
      <c r="A931" s="39"/>
      <c r="B931" s="67"/>
      <c r="C931" s="68"/>
      <c r="D931" s="68"/>
      <c r="E931" s="68"/>
      <c r="F931" s="68"/>
      <c r="G931" s="68"/>
      <c r="H931" s="68"/>
      <c r="I931" s="68"/>
      <c r="J931" s="68"/>
      <c r="K931" s="68"/>
      <c r="L931" s="45"/>
      <c r="M931" s="39"/>
      <c r="O931" s="39"/>
      <c r="P931" s="39"/>
      <c r="Q931" s="39"/>
      <c r="R931" s="39"/>
      <c r="S931" s="39"/>
      <c r="T931" s="39"/>
      <c r="U931" s="39"/>
      <c r="V931" s="39"/>
      <c r="W931" s="39"/>
      <c r="X931" s="39"/>
      <c r="Y931" s="39"/>
      <c r="Z931" s="39"/>
      <c r="AA931" s="39"/>
      <c r="AB931" s="39"/>
      <c r="AC931" s="39"/>
      <c r="AD931" s="39"/>
      <c r="AE931" s="39"/>
    </row>
  </sheetData>
  <sheetProtection sheet="1" autoFilter="0" formatColumns="0" formatRows="0" objects="1" scenarios="1" spinCount="100000" saltValue="aNiBJR1fQhRWIilMhs1sxCN808w5j36quuthH4ntybhf1Xc427QFapfTdXsKIsoPMRTD8lXXd7bvCICyelIh9Q==" hashValue="ivy5hy/JMPWBuApxZVKZ/g8ru4SICbD5kCGtyRsK7cMYfe0s2blrUP+EKrGwuu03gff5hOEcCn/MhEvWZ0bJVw==" algorithmName="SHA-512" password="CC35"/>
  <autoFilter ref="C131:K930"/>
  <mergeCells count="15">
    <mergeCell ref="E7:H7"/>
    <mergeCell ref="E11:H11"/>
    <mergeCell ref="E9:H9"/>
    <mergeCell ref="E13:H13"/>
    <mergeCell ref="E22:H22"/>
    <mergeCell ref="E31:H31"/>
    <mergeCell ref="E85:H85"/>
    <mergeCell ref="E89:H89"/>
    <mergeCell ref="E87:H87"/>
    <mergeCell ref="E91:H91"/>
    <mergeCell ref="E118:H118"/>
    <mergeCell ref="E122:H122"/>
    <mergeCell ref="E120:H120"/>
    <mergeCell ref="E124:H12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279</v>
      </c>
    </row>
    <row r="3" s="1" customFormat="1" ht="6.96" customHeight="1">
      <c r="B3" s="148"/>
      <c r="C3" s="149"/>
      <c r="D3" s="149"/>
      <c r="E3" s="149"/>
      <c r="F3" s="149"/>
      <c r="G3" s="149"/>
      <c r="H3" s="149"/>
      <c r="I3" s="149"/>
      <c r="J3" s="149"/>
      <c r="K3" s="149"/>
      <c r="L3" s="21"/>
      <c r="AT3" s="18" t="s">
        <v>85</v>
      </c>
    </row>
    <row r="4" s="1" customFormat="1" ht="24.96" customHeight="1">
      <c r="B4" s="21"/>
      <c r="D4" s="150" t="s">
        <v>309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II/610 TUŘICE - KBEL (BENÁTKY NAD JIZEROU, PRŮTAH)</v>
      </c>
      <c r="F7" s="152"/>
      <c r="G7" s="152"/>
      <c r="H7" s="152"/>
      <c r="L7" s="21"/>
    </row>
    <row r="8">
      <c r="B8" s="21"/>
      <c r="D8" s="152" t="s">
        <v>310</v>
      </c>
      <c r="L8" s="21"/>
    </row>
    <row r="9" s="1" customFormat="1" ht="16.5" customHeight="1">
      <c r="B9" s="21"/>
      <c r="E9" s="153" t="s">
        <v>5690</v>
      </c>
      <c r="F9" s="1"/>
      <c r="G9" s="1"/>
      <c r="H9" s="1"/>
      <c r="L9" s="21"/>
    </row>
    <row r="10" s="1" customFormat="1" ht="12" customHeight="1">
      <c r="B10" s="21"/>
      <c r="D10" s="152" t="s">
        <v>312</v>
      </c>
      <c r="L10" s="21"/>
    </row>
    <row r="11" s="2" customFormat="1" ht="16.5" customHeight="1">
      <c r="A11" s="39"/>
      <c r="B11" s="45"/>
      <c r="C11" s="39"/>
      <c r="D11" s="39"/>
      <c r="E11" s="154" t="s">
        <v>5769</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314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6457</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5693</v>
      </c>
      <c r="G16" s="39"/>
      <c r="H16" s="39"/>
      <c r="I16" s="152" t="s">
        <v>22</v>
      </c>
      <c r="J16" s="156" t="str">
        <f>'Rekapitulace stavby'!AN8</f>
        <v>15. 12. 2023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5694</v>
      </c>
      <c r="F19" s="39"/>
      <c r="G19" s="39"/>
      <c r="H19" s="39"/>
      <c r="I19" s="152"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36</v>
      </c>
      <c r="E34" s="39"/>
      <c r="F34" s="39"/>
      <c r="G34" s="39"/>
      <c r="H34" s="39"/>
      <c r="I34" s="39"/>
      <c r="J34" s="163">
        <f>ROUND(J132,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38</v>
      </c>
      <c r="G36" s="39"/>
      <c r="H36" s="39"/>
      <c r="I36" s="164" t="s">
        <v>37</v>
      </c>
      <c r="J36" s="164" t="s">
        <v>39</v>
      </c>
      <c r="K36" s="39"/>
      <c r="L36" s="64"/>
      <c r="S36" s="39"/>
      <c r="T36" s="39"/>
      <c r="U36" s="39"/>
      <c r="V36" s="39"/>
      <c r="W36" s="39"/>
      <c r="X36" s="39"/>
      <c r="Y36" s="39"/>
      <c r="Z36" s="39"/>
      <c r="AA36" s="39"/>
      <c r="AB36" s="39"/>
      <c r="AC36" s="39"/>
      <c r="AD36" s="39"/>
      <c r="AE36" s="39"/>
    </row>
    <row r="37" s="2" customFormat="1" ht="14.4" customHeight="1">
      <c r="A37" s="39"/>
      <c r="B37" s="45"/>
      <c r="C37" s="39"/>
      <c r="D37" s="154" t="s">
        <v>40</v>
      </c>
      <c r="E37" s="152" t="s">
        <v>41</v>
      </c>
      <c r="F37" s="165">
        <f>ROUND((SUM(BE132:BE647)),  2)</f>
        <v>0</v>
      </c>
      <c r="G37" s="39"/>
      <c r="H37" s="39"/>
      <c r="I37" s="166">
        <v>0.20999999999999999</v>
      </c>
      <c r="J37" s="165">
        <f>ROUND(((SUM(BE132:BE647))*I37),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ROUND((SUM(BF132:BF647)),  2)</f>
        <v>0</v>
      </c>
      <c r="G38" s="39"/>
      <c r="H38" s="39"/>
      <c r="I38" s="166">
        <v>0.14999999999999999</v>
      </c>
      <c r="J38" s="165">
        <f>ROUND(((SUM(BF132:BF647))*I38),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ROUND((SUM(BG132:BG647)),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ROUND((SUM(BH132:BH647)),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ROUND((SUM(BI132:BI647)),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316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II/610 TUŘICE - KBEL (BENÁTKY NAD JIZEROU, PRŮTAH)</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310</v>
      </c>
      <c r="D86" s="23"/>
      <c r="E86" s="23"/>
      <c r="F86" s="23"/>
      <c r="G86" s="23"/>
      <c r="H86" s="23"/>
      <c r="I86" s="23"/>
      <c r="J86" s="23"/>
      <c r="K86" s="23"/>
      <c r="L86" s="21"/>
    </row>
    <row r="87" s="1" customFormat="1" ht="16.5" customHeight="1">
      <c r="B87" s="22"/>
      <c r="C87" s="23"/>
      <c r="D87" s="23"/>
      <c r="E87" s="185" t="s">
        <v>5690</v>
      </c>
      <c r="F87" s="23"/>
      <c r="G87" s="23"/>
      <c r="H87" s="23"/>
      <c r="I87" s="23"/>
      <c r="J87" s="23"/>
      <c r="K87" s="23"/>
      <c r="L87" s="21"/>
    </row>
    <row r="88" s="1" customFormat="1" ht="12" customHeight="1">
      <c r="B88" s="22"/>
      <c r="C88" s="33" t="s">
        <v>312</v>
      </c>
      <c r="D88" s="23"/>
      <c r="E88" s="23"/>
      <c r="F88" s="23"/>
      <c r="G88" s="23"/>
      <c r="H88" s="23"/>
      <c r="I88" s="23"/>
      <c r="J88" s="23"/>
      <c r="K88" s="23"/>
      <c r="L88" s="21"/>
    </row>
    <row r="89" s="2" customFormat="1" ht="16.5" customHeight="1">
      <c r="A89" s="39"/>
      <c r="B89" s="40"/>
      <c r="C89" s="41"/>
      <c r="D89" s="41"/>
      <c r="E89" s="186" t="s">
        <v>5769</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314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01.2 - Řad B</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Benátky nad Jizerou</v>
      </c>
      <c r="G93" s="41"/>
      <c r="H93" s="41"/>
      <c r="I93" s="33" t="s">
        <v>22</v>
      </c>
      <c r="J93" s="80" t="str">
        <f>IF(J16="","",J16)</f>
        <v>15. 12. 2023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Vodovody a kanalizace Mladá Boleslav, a.s.</v>
      </c>
      <c r="G95" s="41"/>
      <c r="H95" s="41"/>
      <c r="I95" s="33" t="s">
        <v>30</v>
      </c>
      <c r="J95" s="37" t="str">
        <f>E25</f>
        <v>Valbek spol.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317</v>
      </c>
      <c r="D98" s="188"/>
      <c r="E98" s="188"/>
      <c r="F98" s="188"/>
      <c r="G98" s="188"/>
      <c r="H98" s="188"/>
      <c r="I98" s="188"/>
      <c r="J98" s="189" t="s">
        <v>318</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319</v>
      </c>
      <c r="D100" s="41"/>
      <c r="E100" s="41"/>
      <c r="F100" s="41"/>
      <c r="G100" s="41"/>
      <c r="H100" s="41"/>
      <c r="I100" s="41"/>
      <c r="J100" s="111">
        <f>J132</f>
        <v>0</v>
      </c>
      <c r="K100" s="41"/>
      <c r="L100" s="64"/>
      <c r="S100" s="39"/>
      <c r="T100" s="39"/>
      <c r="U100" s="39"/>
      <c r="V100" s="39"/>
      <c r="W100" s="39"/>
      <c r="X100" s="39"/>
      <c r="Y100" s="39"/>
      <c r="Z100" s="39"/>
      <c r="AA100" s="39"/>
      <c r="AB100" s="39"/>
      <c r="AC100" s="39"/>
      <c r="AD100" s="39"/>
      <c r="AE100" s="39"/>
      <c r="AU100" s="18" t="s">
        <v>320</v>
      </c>
    </row>
    <row r="101" s="9" customFormat="1" ht="24.96" customHeight="1">
      <c r="A101" s="9"/>
      <c r="B101" s="191"/>
      <c r="C101" s="192"/>
      <c r="D101" s="193" t="s">
        <v>434</v>
      </c>
      <c r="E101" s="194"/>
      <c r="F101" s="194"/>
      <c r="G101" s="194"/>
      <c r="H101" s="194"/>
      <c r="I101" s="194"/>
      <c r="J101" s="195">
        <f>J133</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435</v>
      </c>
      <c r="E102" s="199"/>
      <c r="F102" s="199"/>
      <c r="G102" s="199"/>
      <c r="H102" s="199"/>
      <c r="I102" s="199"/>
      <c r="J102" s="200">
        <f>J134</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2234</v>
      </c>
      <c r="E103" s="199"/>
      <c r="F103" s="199"/>
      <c r="G103" s="199"/>
      <c r="H103" s="199"/>
      <c r="I103" s="199"/>
      <c r="J103" s="200">
        <f>J336</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467</v>
      </c>
      <c r="E104" s="199"/>
      <c r="F104" s="199"/>
      <c r="G104" s="199"/>
      <c r="H104" s="199"/>
      <c r="I104" s="199"/>
      <c r="J104" s="200">
        <f>J355</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468</v>
      </c>
      <c r="E105" s="199"/>
      <c r="F105" s="199"/>
      <c r="G105" s="199"/>
      <c r="H105" s="199"/>
      <c r="I105" s="199"/>
      <c r="J105" s="200">
        <f>J390</f>
        <v>0</v>
      </c>
      <c r="K105" s="133"/>
      <c r="L105" s="201"/>
      <c r="S105" s="10"/>
      <c r="T105" s="10"/>
      <c r="U105" s="10"/>
      <c r="V105" s="10"/>
      <c r="W105" s="10"/>
      <c r="X105" s="10"/>
      <c r="Y105" s="10"/>
      <c r="Z105" s="10"/>
      <c r="AA105" s="10"/>
      <c r="AB105" s="10"/>
      <c r="AC105" s="10"/>
      <c r="AD105" s="10"/>
      <c r="AE105" s="10"/>
    </row>
    <row r="106" s="10" customFormat="1" ht="19.92" customHeight="1">
      <c r="A106" s="10"/>
      <c r="B106" s="197"/>
      <c r="C106" s="133"/>
      <c r="D106" s="198" t="s">
        <v>469</v>
      </c>
      <c r="E106" s="199"/>
      <c r="F106" s="199"/>
      <c r="G106" s="199"/>
      <c r="H106" s="199"/>
      <c r="I106" s="199"/>
      <c r="J106" s="200">
        <f>J587</f>
        <v>0</v>
      </c>
      <c r="K106" s="133"/>
      <c r="L106" s="201"/>
      <c r="S106" s="10"/>
      <c r="T106" s="10"/>
      <c r="U106" s="10"/>
      <c r="V106" s="10"/>
      <c r="W106" s="10"/>
      <c r="X106" s="10"/>
      <c r="Y106" s="10"/>
      <c r="Z106" s="10"/>
      <c r="AA106" s="10"/>
      <c r="AB106" s="10"/>
      <c r="AC106" s="10"/>
      <c r="AD106" s="10"/>
      <c r="AE106" s="10"/>
    </row>
    <row r="107" s="10" customFormat="1" ht="19.92" customHeight="1">
      <c r="A107" s="10"/>
      <c r="B107" s="197"/>
      <c r="C107" s="133"/>
      <c r="D107" s="198" t="s">
        <v>470</v>
      </c>
      <c r="E107" s="199"/>
      <c r="F107" s="199"/>
      <c r="G107" s="199"/>
      <c r="H107" s="199"/>
      <c r="I107" s="199"/>
      <c r="J107" s="200">
        <f>J604</f>
        <v>0</v>
      </c>
      <c r="K107" s="133"/>
      <c r="L107" s="201"/>
      <c r="S107" s="10"/>
      <c r="T107" s="10"/>
      <c r="U107" s="10"/>
      <c r="V107" s="10"/>
      <c r="W107" s="10"/>
      <c r="X107" s="10"/>
      <c r="Y107" s="10"/>
      <c r="Z107" s="10"/>
      <c r="AA107" s="10"/>
      <c r="AB107" s="10"/>
      <c r="AC107" s="10"/>
      <c r="AD107" s="10"/>
      <c r="AE107" s="10"/>
    </row>
    <row r="108" s="10" customFormat="1" ht="19.92" customHeight="1">
      <c r="A108" s="10"/>
      <c r="B108" s="197"/>
      <c r="C108" s="133"/>
      <c r="D108" s="198" t="s">
        <v>436</v>
      </c>
      <c r="E108" s="199"/>
      <c r="F108" s="199"/>
      <c r="G108" s="199"/>
      <c r="H108" s="199"/>
      <c r="I108" s="199"/>
      <c r="J108" s="200">
        <f>J645</f>
        <v>0</v>
      </c>
      <c r="K108" s="133"/>
      <c r="L108" s="201"/>
      <c r="S108" s="10"/>
      <c r="T108" s="10"/>
      <c r="U108" s="10"/>
      <c r="V108" s="10"/>
      <c r="W108" s="10"/>
      <c r="X108" s="10"/>
      <c r="Y108" s="10"/>
      <c r="Z108" s="10"/>
      <c r="AA108" s="10"/>
      <c r="AB108" s="10"/>
      <c r="AC108" s="10"/>
      <c r="AD108" s="10"/>
      <c r="AE108" s="10"/>
    </row>
    <row r="109" s="2" customFormat="1" ht="21.84"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67"/>
      <c r="C110" s="68"/>
      <c r="D110" s="68"/>
      <c r="E110" s="68"/>
      <c r="F110" s="68"/>
      <c r="G110" s="68"/>
      <c r="H110" s="68"/>
      <c r="I110" s="68"/>
      <c r="J110" s="68"/>
      <c r="K110" s="68"/>
      <c r="L110" s="64"/>
      <c r="S110" s="39"/>
      <c r="T110" s="39"/>
      <c r="U110" s="39"/>
      <c r="V110" s="39"/>
      <c r="W110" s="39"/>
      <c r="X110" s="39"/>
      <c r="Y110" s="39"/>
      <c r="Z110" s="39"/>
      <c r="AA110" s="39"/>
      <c r="AB110" s="39"/>
      <c r="AC110" s="39"/>
      <c r="AD110" s="39"/>
      <c r="AE110" s="39"/>
    </row>
    <row r="114" s="2" customFormat="1" ht="6.96" customHeight="1">
      <c r="A114" s="39"/>
      <c r="B114" s="69"/>
      <c r="C114" s="70"/>
      <c r="D114" s="70"/>
      <c r="E114" s="70"/>
      <c r="F114" s="70"/>
      <c r="G114" s="70"/>
      <c r="H114" s="70"/>
      <c r="I114" s="70"/>
      <c r="J114" s="70"/>
      <c r="K114" s="70"/>
      <c r="L114" s="64"/>
      <c r="S114" s="39"/>
      <c r="T114" s="39"/>
      <c r="U114" s="39"/>
      <c r="V114" s="39"/>
      <c r="W114" s="39"/>
      <c r="X114" s="39"/>
      <c r="Y114" s="39"/>
      <c r="Z114" s="39"/>
      <c r="AA114" s="39"/>
      <c r="AB114" s="39"/>
      <c r="AC114" s="39"/>
      <c r="AD114" s="39"/>
      <c r="AE114" s="39"/>
    </row>
    <row r="115" s="2" customFormat="1" ht="24.96" customHeight="1">
      <c r="A115" s="39"/>
      <c r="B115" s="40"/>
      <c r="C115" s="24" t="s">
        <v>326</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16</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185" t="str">
        <f>E7</f>
        <v>II/610 TUŘICE - KBEL (BENÁTKY NAD JIZEROU, PRŮTAH)</v>
      </c>
      <c r="F118" s="33"/>
      <c r="G118" s="33"/>
      <c r="H118" s="33"/>
      <c r="I118" s="41"/>
      <c r="J118" s="41"/>
      <c r="K118" s="41"/>
      <c r="L118" s="64"/>
      <c r="S118" s="39"/>
      <c r="T118" s="39"/>
      <c r="U118" s="39"/>
      <c r="V118" s="39"/>
      <c r="W118" s="39"/>
      <c r="X118" s="39"/>
      <c r="Y118" s="39"/>
      <c r="Z118" s="39"/>
      <c r="AA118" s="39"/>
      <c r="AB118" s="39"/>
      <c r="AC118" s="39"/>
      <c r="AD118" s="39"/>
      <c r="AE118" s="39"/>
    </row>
    <row r="119" s="1" customFormat="1" ht="12" customHeight="1">
      <c r="B119" s="22"/>
      <c r="C119" s="33" t="s">
        <v>310</v>
      </c>
      <c r="D119" s="23"/>
      <c r="E119" s="23"/>
      <c r="F119" s="23"/>
      <c r="G119" s="23"/>
      <c r="H119" s="23"/>
      <c r="I119" s="23"/>
      <c r="J119" s="23"/>
      <c r="K119" s="23"/>
      <c r="L119" s="21"/>
    </row>
    <row r="120" s="1" customFormat="1" ht="16.5" customHeight="1">
      <c r="B120" s="22"/>
      <c r="C120" s="23"/>
      <c r="D120" s="23"/>
      <c r="E120" s="185" t="s">
        <v>5690</v>
      </c>
      <c r="F120" s="23"/>
      <c r="G120" s="23"/>
      <c r="H120" s="23"/>
      <c r="I120" s="23"/>
      <c r="J120" s="23"/>
      <c r="K120" s="23"/>
      <c r="L120" s="21"/>
    </row>
    <row r="121" s="1" customFormat="1" ht="12" customHeight="1">
      <c r="B121" s="22"/>
      <c r="C121" s="33" t="s">
        <v>312</v>
      </c>
      <c r="D121" s="23"/>
      <c r="E121" s="23"/>
      <c r="F121" s="23"/>
      <c r="G121" s="23"/>
      <c r="H121" s="23"/>
      <c r="I121" s="23"/>
      <c r="J121" s="23"/>
      <c r="K121" s="23"/>
      <c r="L121" s="21"/>
    </row>
    <row r="122" s="2" customFormat="1" ht="16.5" customHeight="1">
      <c r="A122" s="39"/>
      <c r="B122" s="40"/>
      <c r="C122" s="41"/>
      <c r="D122" s="41"/>
      <c r="E122" s="186" t="s">
        <v>5769</v>
      </c>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314</v>
      </c>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6.5" customHeight="1">
      <c r="A124" s="39"/>
      <c r="B124" s="40"/>
      <c r="C124" s="41"/>
      <c r="D124" s="41"/>
      <c r="E124" s="77" t="str">
        <f>E13</f>
        <v>01.2 - Řad B</v>
      </c>
      <c r="F124" s="41"/>
      <c r="G124" s="41"/>
      <c r="H124" s="41"/>
      <c r="I124" s="41"/>
      <c r="J124" s="41"/>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2" customHeight="1">
      <c r="A126" s="39"/>
      <c r="B126" s="40"/>
      <c r="C126" s="33" t="s">
        <v>20</v>
      </c>
      <c r="D126" s="41"/>
      <c r="E126" s="41"/>
      <c r="F126" s="28" t="str">
        <f>F16</f>
        <v>Benátky nad Jizerou</v>
      </c>
      <c r="G126" s="41"/>
      <c r="H126" s="41"/>
      <c r="I126" s="33" t="s">
        <v>22</v>
      </c>
      <c r="J126" s="80" t="str">
        <f>IF(J16="","",J16)</f>
        <v>15. 12. 2023</v>
      </c>
      <c r="K126" s="41"/>
      <c r="L126" s="64"/>
      <c r="S126" s="39"/>
      <c r="T126" s="39"/>
      <c r="U126" s="39"/>
      <c r="V126" s="39"/>
      <c r="W126" s="39"/>
      <c r="X126" s="39"/>
      <c r="Y126" s="39"/>
      <c r="Z126" s="39"/>
      <c r="AA126" s="39"/>
      <c r="AB126" s="39"/>
      <c r="AC126" s="39"/>
      <c r="AD126" s="39"/>
      <c r="AE126" s="39"/>
    </row>
    <row r="127" s="2" customFormat="1" ht="6.96"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15.15" customHeight="1">
      <c r="A128" s="39"/>
      <c r="B128" s="40"/>
      <c r="C128" s="33" t="s">
        <v>24</v>
      </c>
      <c r="D128" s="41"/>
      <c r="E128" s="41"/>
      <c r="F128" s="28" t="str">
        <f>E19</f>
        <v>Vodovody a kanalizace Mladá Boleslav, a.s.</v>
      </c>
      <c r="G128" s="41"/>
      <c r="H128" s="41"/>
      <c r="I128" s="33" t="s">
        <v>30</v>
      </c>
      <c r="J128" s="37" t="str">
        <f>E25</f>
        <v>Valbek spol. s.r.o.</v>
      </c>
      <c r="K128" s="41"/>
      <c r="L128" s="64"/>
      <c r="S128" s="39"/>
      <c r="T128" s="39"/>
      <c r="U128" s="39"/>
      <c r="V128" s="39"/>
      <c r="W128" s="39"/>
      <c r="X128" s="39"/>
      <c r="Y128" s="39"/>
      <c r="Z128" s="39"/>
      <c r="AA128" s="39"/>
      <c r="AB128" s="39"/>
      <c r="AC128" s="39"/>
      <c r="AD128" s="39"/>
      <c r="AE128" s="39"/>
    </row>
    <row r="129" s="2" customFormat="1" ht="15.15" customHeight="1">
      <c r="A129" s="39"/>
      <c r="B129" s="40"/>
      <c r="C129" s="33" t="s">
        <v>28</v>
      </c>
      <c r="D129" s="41"/>
      <c r="E129" s="41"/>
      <c r="F129" s="28" t="str">
        <f>IF(E22="","",E22)</f>
        <v>Vyplň údaj</v>
      </c>
      <c r="G129" s="41"/>
      <c r="H129" s="41"/>
      <c r="I129" s="33" t="s">
        <v>33</v>
      </c>
      <c r="J129" s="37" t="str">
        <f>E28</f>
        <v xml:space="preserve"> </v>
      </c>
      <c r="K129" s="41"/>
      <c r="L129" s="64"/>
      <c r="S129" s="39"/>
      <c r="T129" s="39"/>
      <c r="U129" s="39"/>
      <c r="V129" s="39"/>
      <c r="W129" s="39"/>
      <c r="X129" s="39"/>
      <c r="Y129" s="39"/>
      <c r="Z129" s="39"/>
      <c r="AA129" s="39"/>
      <c r="AB129" s="39"/>
      <c r="AC129" s="39"/>
      <c r="AD129" s="39"/>
      <c r="AE129" s="39"/>
    </row>
    <row r="130" s="2" customFormat="1" ht="10.32"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11" customFormat="1" ht="29.28" customHeight="1">
      <c r="A131" s="202"/>
      <c r="B131" s="203"/>
      <c r="C131" s="204" t="s">
        <v>327</v>
      </c>
      <c r="D131" s="205" t="s">
        <v>61</v>
      </c>
      <c r="E131" s="205" t="s">
        <v>57</v>
      </c>
      <c r="F131" s="205" t="s">
        <v>58</v>
      </c>
      <c r="G131" s="205" t="s">
        <v>328</v>
      </c>
      <c r="H131" s="205" t="s">
        <v>329</v>
      </c>
      <c r="I131" s="205" t="s">
        <v>330</v>
      </c>
      <c r="J131" s="205" t="s">
        <v>318</v>
      </c>
      <c r="K131" s="206" t="s">
        <v>331</v>
      </c>
      <c r="L131" s="207"/>
      <c r="M131" s="101" t="s">
        <v>1</v>
      </c>
      <c r="N131" s="102" t="s">
        <v>40</v>
      </c>
      <c r="O131" s="102" t="s">
        <v>332</v>
      </c>
      <c r="P131" s="102" t="s">
        <v>333</v>
      </c>
      <c r="Q131" s="102" t="s">
        <v>334</v>
      </c>
      <c r="R131" s="102" t="s">
        <v>335</v>
      </c>
      <c r="S131" s="102" t="s">
        <v>336</v>
      </c>
      <c r="T131" s="103" t="s">
        <v>337</v>
      </c>
      <c r="U131" s="202"/>
      <c r="V131" s="202"/>
      <c r="W131" s="202"/>
      <c r="X131" s="202"/>
      <c r="Y131" s="202"/>
      <c r="Z131" s="202"/>
      <c r="AA131" s="202"/>
      <c r="AB131" s="202"/>
      <c r="AC131" s="202"/>
      <c r="AD131" s="202"/>
      <c r="AE131" s="202"/>
    </row>
    <row r="132" s="2" customFormat="1" ht="22.8" customHeight="1">
      <c r="A132" s="39"/>
      <c r="B132" s="40"/>
      <c r="C132" s="108" t="s">
        <v>338</v>
      </c>
      <c r="D132" s="41"/>
      <c r="E132" s="41"/>
      <c r="F132" s="41"/>
      <c r="G132" s="41"/>
      <c r="H132" s="41"/>
      <c r="I132" s="41"/>
      <c r="J132" s="208">
        <f>BK132</f>
        <v>0</v>
      </c>
      <c r="K132" s="41"/>
      <c r="L132" s="45"/>
      <c r="M132" s="104"/>
      <c r="N132" s="209"/>
      <c r="O132" s="105"/>
      <c r="P132" s="210">
        <f>P133</f>
        <v>0</v>
      </c>
      <c r="Q132" s="105"/>
      <c r="R132" s="210">
        <f>R133</f>
        <v>19.267637000000001</v>
      </c>
      <c r="S132" s="105"/>
      <c r="T132" s="211">
        <f>T133</f>
        <v>516.02977199999998</v>
      </c>
      <c r="U132" s="39"/>
      <c r="V132" s="39"/>
      <c r="W132" s="39"/>
      <c r="X132" s="39"/>
      <c r="Y132" s="39"/>
      <c r="Z132" s="39"/>
      <c r="AA132" s="39"/>
      <c r="AB132" s="39"/>
      <c r="AC132" s="39"/>
      <c r="AD132" s="39"/>
      <c r="AE132" s="39"/>
      <c r="AT132" s="18" t="s">
        <v>75</v>
      </c>
      <c r="AU132" s="18" t="s">
        <v>320</v>
      </c>
      <c r="BK132" s="212">
        <f>BK133</f>
        <v>0</v>
      </c>
    </row>
    <row r="133" s="12" customFormat="1" ht="25.92" customHeight="1">
      <c r="A133" s="12"/>
      <c r="B133" s="213"/>
      <c r="C133" s="214"/>
      <c r="D133" s="215" t="s">
        <v>75</v>
      </c>
      <c r="E133" s="216" t="s">
        <v>437</v>
      </c>
      <c r="F133" s="216" t="s">
        <v>438</v>
      </c>
      <c r="G133" s="214"/>
      <c r="H133" s="214"/>
      <c r="I133" s="217"/>
      <c r="J133" s="218">
        <f>BK133</f>
        <v>0</v>
      </c>
      <c r="K133" s="214"/>
      <c r="L133" s="219"/>
      <c r="M133" s="220"/>
      <c r="N133" s="221"/>
      <c r="O133" s="221"/>
      <c r="P133" s="222">
        <f>P134+P336+P355+P390+P587+P604+P645</f>
        <v>0</v>
      </c>
      <c r="Q133" s="221"/>
      <c r="R133" s="222">
        <f>R134+R336+R355+R390+R587+R604+R645</f>
        <v>19.267637000000001</v>
      </c>
      <c r="S133" s="221"/>
      <c r="T133" s="223">
        <f>T134+T336+T355+T390+T587+T604+T645</f>
        <v>516.02977199999998</v>
      </c>
      <c r="U133" s="12"/>
      <c r="V133" s="12"/>
      <c r="W133" s="12"/>
      <c r="X133" s="12"/>
      <c r="Y133" s="12"/>
      <c r="Z133" s="12"/>
      <c r="AA133" s="12"/>
      <c r="AB133" s="12"/>
      <c r="AC133" s="12"/>
      <c r="AD133" s="12"/>
      <c r="AE133" s="12"/>
      <c r="AR133" s="224" t="s">
        <v>83</v>
      </c>
      <c r="AT133" s="225" t="s">
        <v>75</v>
      </c>
      <c r="AU133" s="225" t="s">
        <v>76</v>
      </c>
      <c r="AY133" s="224" t="s">
        <v>342</v>
      </c>
      <c r="BK133" s="226">
        <f>BK134+BK336+BK355+BK390+BK587+BK604+BK645</f>
        <v>0</v>
      </c>
    </row>
    <row r="134" s="12" customFormat="1" ht="22.8" customHeight="1">
      <c r="A134" s="12"/>
      <c r="B134" s="213"/>
      <c r="C134" s="214"/>
      <c r="D134" s="215" t="s">
        <v>75</v>
      </c>
      <c r="E134" s="246" t="s">
        <v>83</v>
      </c>
      <c r="F134" s="246" t="s">
        <v>439</v>
      </c>
      <c r="G134" s="214"/>
      <c r="H134" s="214"/>
      <c r="I134" s="217"/>
      <c r="J134" s="247">
        <f>BK134</f>
        <v>0</v>
      </c>
      <c r="K134" s="214"/>
      <c r="L134" s="219"/>
      <c r="M134" s="220"/>
      <c r="N134" s="221"/>
      <c r="O134" s="221"/>
      <c r="P134" s="222">
        <f>SUM(P135:P335)</f>
        <v>0</v>
      </c>
      <c r="Q134" s="221"/>
      <c r="R134" s="222">
        <f>SUM(R135:R335)</f>
        <v>1.3725266</v>
      </c>
      <c r="S134" s="221"/>
      <c r="T134" s="223">
        <f>SUM(T135:T335)</f>
        <v>516.02977199999998</v>
      </c>
      <c r="U134" s="12"/>
      <c r="V134" s="12"/>
      <c r="W134" s="12"/>
      <c r="X134" s="12"/>
      <c r="Y134" s="12"/>
      <c r="Z134" s="12"/>
      <c r="AA134" s="12"/>
      <c r="AB134" s="12"/>
      <c r="AC134" s="12"/>
      <c r="AD134" s="12"/>
      <c r="AE134" s="12"/>
      <c r="AR134" s="224" t="s">
        <v>83</v>
      </c>
      <c r="AT134" s="225" t="s">
        <v>75</v>
      </c>
      <c r="AU134" s="225" t="s">
        <v>83</v>
      </c>
      <c r="AY134" s="224" t="s">
        <v>342</v>
      </c>
      <c r="BK134" s="226">
        <f>SUM(BK135:BK335)</f>
        <v>0</v>
      </c>
    </row>
    <row r="135" s="2" customFormat="1" ht="16.5" customHeight="1">
      <c r="A135" s="39"/>
      <c r="B135" s="40"/>
      <c r="C135" s="227" t="s">
        <v>83</v>
      </c>
      <c r="D135" s="227" t="s">
        <v>343</v>
      </c>
      <c r="E135" s="228" t="s">
        <v>4049</v>
      </c>
      <c r="F135" s="229" t="s">
        <v>4050</v>
      </c>
      <c r="G135" s="230" t="s">
        <v>473</v>
      </c>
      <c r="H135" s="231">
        <v>23.98</v>
      </c>
      <c r="I135" s="232"/>
      <c r="J135" s="233">
        <f>ROUND(I135*H135,2)</f>
        <v>0</v>
      </c>
      <c r="K135" s="229" t="s">
        <v>443</v>
      </c>
      <c r="L135" s="45"/>
      <c r="M135" s="234" t="s">
        <v>1</v>
      </c>
      <c r="N135" s="235" t="s">
        <v>41</v>
      </c>
      <c r="O135" s="92"/>
      <c r="P135" s="236">
        <f>O135*H135</f>
        <v>0</v>
      </c>
      <c r="Q135" s="236">
        <v>0</v>
      </c>
      <c r="R135" s="236">
        <f>Q135*H135</f>
        <v>0</v>
      </c>
      <c r="S135" s="236">
        <v>0.26000000000000001</v>
      </c>
      <c r="T135" s="237">
        <f>S135*H135</f>
        <v>6.2347999999999999</v>
      </c>
      <c r="U135" s="39"/>
      <c r="V135" s="39"/>
      <c r="W135" s="39"/>
      <c r="X135" s="39"/>
      <c r="Y135" s="39"/>
      <c r="Z135" s="39"/>
      <c r="AA135" s="39"/>
      <c r="AB135" s="39"/>
      <c r="AC135" s="39"/>
      <c r="AD135" s="39"/>
      <c r="AE135" s="39"/>
      <c r="AR135" s="238" t="s">
        <v>360</v>
      </c>
      <c r="AT135" s="238" t="s">
        <v>343</v>
      </c>
      <c r="AU135" s="238" t="s">
        <v>85</v>
      </c>
      <c r="AY135" s="18" t="s">
        <v>342</v>
      </c>
      <c r="BE135" s="239">
        <f>IF(N135="základní",J135,0)</f>
        <v>0</v>
      </c>
      <c r="BF135" s="239">
        <f>IF(N135="snížená",J135,0)</f>
        <v>0</v>
      </c>
      <c r="BG135" s="239">
        <f>IF(N135="zákl. přenesená",J135,0)</f>
        <v>0</v>
      </c>
      <c r="BH135" s="239">
        <f>IF(N135="sníž. přenesená",J135,0)</f>
        <v>0</v>
      </c>
      <c r="BI135" s="239">
        <f>IF(N135="nulová",J135,0)</f>
        <v>0</v>
      </c>
      <c r="BJ135" s="18" t="s">
        <v>83</v>
      </c>
      <c r="BK135" s="239">
        <f>ROUND(I135*H135,2)</f>
        <v>0</v>
      </c>
      <c r="BL135" s="18" t="s">
        <v>360</v>
      </c>
      <c r="BM135" s="238" t="s">
        <v>6458</v>
      </c>
    </row>
    <row r="136" s="2" customFormat="1">
      <c r="A136" s="39"/>
      <c r="B136" s="40"/>
      <c r="C136" s="41"/>
      <c r="D136" s="240" t="s">
        <v>349</v>
      </c>
      <c r="E136" s="41"/>
      <c r="F136" s="241" t="s">
        <v>4052</v>
      </c>
      <c r="G136" s="41"/>
      <c r="H136" s="41"/>
      <c r="I136" s="242"/>
      <c r="J136" s="41"/>
      <c r="K136" s="41"/>
      <c r="L136" s="45"/>
      <c r="M136" s="243"/>
      <c r="N136" s="244"/>
      <c r="O136" s="92"/>
      <c r="P136" s="92"/>
      <c r="Q136" s="92"/>
      <c r="R136" s="92"/>
      <c r="S136" s="92"/>
      <c r="T136" s="93"/>
      <c r="U136" s="39"/>
      <c r="V136" s="39"/>
      <c r="W136" s="39"/>
      <c r="X136" s="39"/>
      <c r="Y136" s="39"/>
      <c r="Z136" s="39"/>
      <c r="AA136" s="39"/>
      <c r="AB136" s="39"/>
      <c r="AC136" s="39"/>
      <c r="AD136" s="39"/>
      <c r="AE136" s="39"/>
      <c r="AT136" s="18" t="s">
        <v>349</v>
      </c>
      <c r="AU136" s="18" t="s">
        <v>85</v>
      </c>
    </row>
    <row r="137" s="14" customFormat="1">
      <c r="A137" s="14"/>
      <c r="B137" s="263"/>
      <c r="C137" s="264"/>
      <c r="D137" s="240" t="s">
        <v>446</v>
      </c>
      <c r="E137" s="265" t="s">
        <v>1</v>
      </c>
      <c r="F137" s="266" t="s">
        <v>5778</v>
      </c>
      <c r="G137" s="264"/>
      <c r="H137" s="265" t="s">
        <v>1</v>
      </c>
      <c r="I137" s="267"/>
      <c r="J137" s="264"/>
      <c r="K137" s="264"/>
      <c r="L137" s="268"/>
      <c r="M137" s="269"/>
      <c r="N137" s="270"/>
      <c r="O137" s="270"/>
      <c r="P137" s="270"/>
      <c r="Q137" s="270"/>
      <c r="R137" s="270"/>
      <c r="S137" s="270"/>
      <c r="T137" s="271"/>
      <c r="U137" s="14"/>
      <c r="V137" s="14"/>
      <c r="W137" s="14"/>
      <c r="X137" s="14"/>
      <c r="Y137" s="14"/>
      <c r="Z137" s="14"/>
      <c r="AA137" s="14"/>
      <c r="AB137" s="14"/>
      <c r="AC137" s="14"/>
      <c r="AD137" s="14"/>
      <c r="AE137" s="14"/>
      <c r="AT137" s="272" t="s">
        <v>446</v>
      </c>
      <c r="AU137" s="272" t="s">
        <v>85</v>
      </c>
      <c r="AV137" s="14" t="s">
        <v>83</v>
      </c>
      <c r="AW137" s="14" t="s">
        <v>32</v>
      </c>
      <c r="AX137" s="14" t="s">
        <v>76</v>
      </c>
      <c r="AY137" s="272" t="s">
        <v>342</v>
      </c>
    </row>
    <row r="138" s="14" customFormat="1">
      <c r="A138" s="14"/>
      <c r="B138" s="263"/>
      <c r="C138" s="264"/>
      <c r="D138" s="240" t="s">
        <v>446</v>
      </c>
      <c r="E138" s="265" t="s">
        <v>1</v>
      </c>
      <c r="F138" s="266" t="s">
        <v>2896</v>
      </c>
      <c r="G138" s="264"/>
      <c r="H138" s="265" t="s">
        <v>1</v>
      </c>
      <c r="I138" s="267"/>
      <c r="J138" s="264"/>
      <c r="K138" s="264"/>
      <c r="L138" s="268"/>
      <c r="M138" s="269"/>
      <c r="N138" s="270"/>
      <c r="O138" s="270"/>
      <c r="P138" s="270"/>
      <c r="Q138" s="270"/>
      <c r="R138" s="270"/>
      <c r="S138" s="270"/>
      <c r="T138" s="271"/>
      <c r="U138" s="14"/>
      <c r="V138" s="14"/>
      <c r="W138" s="14"/>
      <c r="X138" s="14"/>
      <c r="Y138" s="14"/>
      <c r="Z138" s="14"/>
      <c r="AA138" s="14"/>
      <c r="AB138" s="14"/>
      <c r="AC138" s="14"/>
      <c r="AD138" s="14"/>
      <c r="AE138" s="14"/>
      <c r="AT138" s="272" t="s">
        <v>446</v>
      </c>
      <c r="AU138" s="272" t="s">
        <v>85</v>
      </c>
      <c r="AV138" s="14" t="s">
        <v>83</v>
      </c>
      <c r="AW138" s="14" t="s">
        <v>32</v>
      </c>
      <c r="AX138" s="14" t="s">
        <v>76</v>
      </c>
      <c r="AY138" s="272" t="s">
        <v>342</v>
      </c>
    </row>
    <row r="139" s="13" customFormat="1">
      <c r="A139" s="13"/>
      <c r="B139" s="252"/>
      <c r="C139" s="253"/>
      <c r="D139" s="240" t="s">
        <v>446</v>
      </c>
      <c r="E139" s="254" t="s">
        <v>1</v>
      </c>
      <c r="F139" s="255" t="s">
        <v>6459</v>
      </c>
      <c r="G139" s="253"/>
      <c r="H139" s="256">
        <v>23.98</v>
      </c>
      <c r="I139" s="257"/>
      <c r="J139" s="253"/>
      <c r="K139" s="253"/>
      <c r="L139" s="258"/>
      <c r="M139" s="259"/>
      <c r="N139" s="260"/>
      <c r="O139" s="260"/>
      <c r="P139" s="260"/>
      <c r="Q139" s="260"/>
      <c r="R139" s="260"/>
      <c r="S139" s="260"/>
      <c r="T139" s="261"/>
      <c r="U139" s="13"/>
      <c r="V139" s="13"/>
      <c r="W139" s="13"/>
      <c r="X139" s="13"/>
      <c r="Y139" s="13"/>
      <c r="Z139" s="13"/>
      <c r="AA139" s="13"/>
      <c r="AB139" s="13"/>
      <c r="AC139" s="13"/>
      <c r="AD139" s="13"/>
      <c r="AE139" s="13"/>
      <c r="AT139" s="262" t="s">
        <v>446</v>
      </c>
      <c r="AU139" s="262" t="s">
        <v>85</v>
      </c>
      <c r="AV139" s="13" t="s">
        <v>85</v>
      </c>
      <c r="AW139" s="13" t="s">
        <v>32</v>
      </c>
      <c r="AX139" s="13" t="s">
        <v>83</v>
      </c>
      <c r="AY139" s="262" t="s">
        <v>342</v>
      </c>
    </row>
    <row r="140" s="2" customFormat="1" ht="21.75" customHeight="1">
      <c r="A140" s="39"/>
      <c r="B140" s="40"/>
      <c r="C140" s="227" t="s">
        <v>85</v>
      </c>
      <c r="D140" s="227" t="s">
        <v>343</v>
      </c>
      <c r="E140" s="228" t="s">
        <v>2155</v>
      </c>
      <c r="F140" s="229" t="s">
        <v>2156</v>
      </c>
      <c r="G140" s="230" t="s">
        <v>473</v>
      </c>
      <c r="H140" s="231">
        <v>23.98</v>
      </c>
      <c r="I140" s="232"/>
      <c r="J140" s="233">
        <f>ROUND(I140*H140,2)</f>
        <v>0</v>
      </c>
      <c r="K140" s="229" t="s">
        <v>443</v>
      </c>
      <c r="L140" s="45"/>
      <c r="M140" s="234" t="s">
        <v>1</v>
      </c>
      <c r="N140" s="235" t="s">
        <v>41</v>
      </c>
      <c r="O140" s="92"/>
      <c r="P140" s="236">
        <f>O140*H140</f>
        <v>0</v>
      </c>
      <c r="Q140" s="236">
        <v>0</v>
      </c>
      <c r="R140" s="236">
        <f>Q140*H140</f>
        <v>0</v>
      </c>
      <c r="S140" s="236">
        <v>0.28499999999999998</v>
      </c>
      <c r="T140" s="237">
        <f>S140*H140</f>
        <v>6.8342999999999998</v>
      </c>
      <c r="U140" s="39"/>
      <c r="V140" s="39"/>
      <c r="W140" s="39"/>
      <c r="X140" s="39"/>
      <c r="Y140" s="39"/>
      <c r="Z140" s="39"/>
      <c r="AA140" s="39"/>
      <c r="AB140" s="39"/>
      <c r="AC140" s="39"/>
      <c r="AD140" s="39"/>
      <c r="AE140" s="39"/>
      <c r="AR140" s="238" t="s">
        <v>360</v>
      </c>
      <c r="AT140" s="238" t="s">
        <v>343</v>
      </c>
      <c r="AU140" s="238" t="s">
        <v>85</v>
      </c>
      <c r="AY140" s="18" t="s">
        <v>342</v>
      </c>
      <c r="BE140" s="239">
        <f>IF(N140="základní",J140,0)</f>
        <v>0</v>
      </c>
      <c r="BF140" s="239">
        <f>IF(N140="snížená",J140,0)</f>
        <v>0</v>
      </c>
      <c r="BG140" s="239">
        <f>IF(N140="zákl. přenesená",J140,0)</f>
        <v>0</v>
      </c>
      <c r="BH140" s="239">
        <f>IF(N140="sníž. přenesená",J140,0)</f>
        <v>0</v>
      </c>
      <c r="BI140" s="239">
        <f>IF(N140="nulová",J140,0)</f>
        <v>0</v>
      </c>
      <c r="BJ140" s="18" t="s">
        <v>83</v>
      </c>
      <c r="BK140" s="239">
        <f>ROUND(I140*H140,2)</f>
        <v>0</v>
      </c>
      <c r="BL140" s="18" t="s">
        <v>360</v>
      </c>
      <c r="BM140" s="238" t="s">
        <v>6460</v>
      </c>
    </row>
    <row r="141" s="2" customFormat="1">
      <c r="A141" s="39"/>
      <c r="B141" s="40"/>
      <c r="C141" s="41"/>
      <c r="D141" s="240" t="s">
        <v>349</v>
      </c>
      <c r="E141" s="41"/>
      <c r="F141" s="241" t="s">
        <v>2158</v>
      </c>
      <c r="G141" s="41"/>
      <c r="H141" s="41"/>
      <c r="I141" s="242"/>
      <c r="J141" s="41"/>
      <c r="K141" s="41"/>
      <c r="L141" s="45"/>
      <c r="M141" s="243"/>
      <c r="N141" s="244"/>
      <c r="O141" s="92"/>
      <c r="P141" s="92"/>
      <c r="Q141" s="92"/>
      <c r="R141" s="92"/>
      <c r="S141" s="92"/>
      <c r="T141" s="93"/>
      <c r="U141" s="39"/>
      <c r="V141" s="39"/>
      <c r="W141" s="39"/>
      <c r="X141" s="39"/>
      <c r="Y141" s="39"/>
      <c r="Z141" s="39"/>
      <c r="AA141" s="39"/>
      <c r="AB141" s="39"/>
      <c r="AC141" s="39"/>
      <c r="AD141" s="39"/>
      <c r="AE141" s="39"/>
      <c r="AT141" s="18" t="s">
        <v>349</v>
      </c>
      <c r="AU141" s="18" t="s">
        <v>85</v>
      </c>
    </row>
    <row r="142" s="14" customFormat="1">
      <c r="A142" s="14"/>
      <c r="B142" s="263"/>
      <c r="C142" s="264"/>
      <c r="D142" s="240" t="s">
        <v>446</v>
      </c>
      <c r="E142" s="265" t="s">
        <v>1</v>
      </c>
      <c r="F142" s="266" t="s">
        <v>5783</v>
      </c>
      <c r="G142" s="264"/>
      <c r="H142" s="265" t="s">
        <v>1</v>
      </c>
      <c r="I142" s="267"/>
      <c r="J142" s="264"/>
      <c r="K142" s="264"/>
      <c r="L142" s="268"/>
      <c r="M142" s="269"/>
      <c r="N142" s="270"/>
      <c r="O142" s="270"/>
      <c r="P142" s="270"/>
      <c r="Q142" s="270"/>
      <c r="R142" s="270"/>
      <c r="S142" s="270"/>
      <c r="T142" s="271"/>
      <c r="U142" s="14"/>
      <c r="V142" s="14"/>
      <c r="W142" s="14"/>
      <c r="X142" s="14"/>
      <c r="Y142" s="14"/>
      <c r="Z142" s="14"/>
      <c r="AA142" s="14"/>
      <c r="AB142" s="14"/>
      <c r="AC142" s="14"/>
      <c r="AD142" s="14"/>
      <c r="AE142" s="14"/>
      <c r="AT142" s="272" t="s">
        <v>446</v>
      </c>
      <c r="AU142" s="272" t="s">
        <v>85</v>
      </c>
      <c r="AV142" s="14" t="s">
        <v>83</v>
      </c>
      <c r="AW142" s="14" t="s">
        <v>32</v>
      </c>
      <c r="AX142" s="14" t="s">
        <v>76</v>
      </c>
      <c r="AY142" s="272" t="s">
        <v>342</v>
      </c>
    </row>
    <row r="143" s="14" customFormat="1">
      <c r="A143" s="14"/>
      <c r="B143" s="263"/>
      <c r="C143" s="264"/>
      <c r="D143" s="240" t="s">
        <v>446</v>
      </c>
      <c r="E143" s="265" t="s">
        <v>1</v>
      </c>
      <c r="F143" s="266" t="s">
        <v>2896</v>
      </c>
      <c r="G143" s="264"/>
      <c r="H143" s="265" t="s">
        <v>1</v>
      </c>
      <c r="I143" s="267"/>
      <c r="J143" s="264"/>
      <c r="K143" s="264"/>
      <c r="L143" s="268"/>
      <c r="M143" s="269"/>
      <c r="N143" s="270"/>
      <c r="O143" s="270"/>
      <c r="P143" s="270"/>
      <c r="Q143" s="270"/>
      <c r="R143" s="270"/>
      <c r="S143" s="270"/>
      <c r="T143" s="271"/>
      <c r="U143" s="14"/>
      <c r="V143" s="14"/>
      <c r="W143" s="14"/>
      <c r="X143" s="14"/>
      <c r="Y143" s="14"/>
      <c r="Z143" s="14"/>
      <c r="AA143" s="14"/>
      <c r="AB143" s="14"/>
      <c r="AC143" s="14"/>
      <c r="AD143" s="14"/>
      <c r="AE143" s="14"/>
      <c r="AT143" s="272" t="s">
        <v>446</v>
      </c>
      <c r="AU143" s="272" t="s">
        <v>85</v>
      </c>
      <c r="AV143" s="14" t="s">
        <v>83</v>
      </c>
      <c r="AW143" s="14" t="s">
        <v>32</v>
      </c>
      <c r="AX143" s="14" t="s">
        <v>76</v>
      </c>
      <c r="AY143" s="272" t="s">
        <v>342</v>
      </c>
    </row>
    <row r="144" s="13" customFormat="1">
      <c r="A144" s="13"/>
      <c r="B144" s="252"/>
      <c r="C144" s="253"/>
      <c r="D144" s="240" t="s">
        <v>446</v>
      </c>
      <c r="E144" s="254" t="s">
        <v>1</v>
      </c>
      <c r="F144" s="255" t="s">
        <v>6459</v>
      </c>
      <c r="G144" s="253"/>
      <c r="H144" s="256">
        <v>23.98</v>
      </c>
      <c r="I144" s="257"/>
      <c r="J144" s="253"/>
      <c r="K144" s="253"/>
      <c r="L144" s="258"/>
      <c r="M144" s="259"/>
      <c r="N144" s="260"/>
      <c r="O144" s="260"/>
      <c r="P144" s="260"/>
      <c r="Q144" s="260"/>
      <c r="R144" s="260"/>
      <c r="S144" s="260"/>
      <c r="T144" s="261"/>
      <c r="U144" s="13"/>
      <c r="V144" s="13"/>
      <c r="W144" s="13"/>
      <c r="X144" s="13"/>
      <c r="Y144" s="13"/>
      <c r="Z144" s="13"/>
      <c r="AA144" s="13"/>
      <c r="AB144" s="13"/>
      <c r="AC144" s="13"/>
      <c r="AD144" s="13"/>
      <c r="AE144" s="13"/>
      <c r="AT144" s="262" t="s">
        <v>446</v>
      </c>
      <c r="AU144" s="262" t="s">
        <v>85</v>
      </c>
      <c r="AV144" s="13" t="s">
        <v>85</v>
      </c>
      <c r="AW144" s="13" t="s">
        <v>32</v>
      </c>
      <c r="AX144" s="13" t="s">
        <v>83</v>
      </c>
      <c r="AY144" s="262" t="s">
        <v>342</v>
      </c>
    </row>
    <row r="145" s="2" customFormat="1" ht="21.75" customHeight="1">
      <c r="A145" s="39"/>
      <c r="B145" s="40"/>
      <c r="C145" s="227" t="s">
        <v>92</v>
      </c>
      <c r="D145" s="227" t="s">
        <v>343</v>
      </c>
      <c r="E145" s="228" t="s">
        <v>1987</v>
      </c>
      <c r="F145" s="229" t="s">
        <v>1988</v>
      </c>
      <c r="G145" s="230" t="s">
        <v>473</v>
      </c>
      <c r="H145" s="231">
        <v>573.00800000000004</v>
      </c>
      <c r="I145" s="232"/>
      <c r="J145" s="233">
        <f>ROUND(I145*H145,2)</f>
        <v>0</v>
      </c>
      <c r="K145" s="229" t="s">
        <v>443</v>
      </c>
      <c r="L145" s="45"/>
      <c r="M145" s="234" t="s">
        <v>1</v>
      </c>
      <c r="N145" s="235" t="s">
        <v>41</v>
      </c>
      <c r="O145" s="92"/>
      <c r="P145" s="236">
        <f>O145*H145</f>
        <v>0</v>
      </c>
      <c r="Q145" s="236">
        <v>0</v>
      </c>
      <c r="R145" s="236">
        <f>Q145*H145</f>
        <v>0</v>
      </c>
      <c r="S145" s="236">
        <v>0.47499999999999998</v>
      </c>
      <c r="T145" s="237">
        <f>S145*H145</f>
        <v>272.17880000000002</v>
      </c>
      <c r="U145" s="39"/>
      <c r="V145" s="39"/>
      <c r="W145" s="39"/>
      <c r="X145" s="39"/>
      <c r="Y145" s="39"/>
      <c r="Z145" s="39"/>
      <c r="AA145" s="39"/>
      <c r="AB145" s="39"/>
      <c r="AC145" s="39"/>
      <c r="AD145" s="39"/>
      <c r="AE145" s="39"/>
      <c r="AR145" s="238" t="s">
        <v>360</v>
      </c>
      <c r="AT145" s="238" t="s">
        <v>343</v>
      </c>
      <c r="AU145" s="238" t="s">
        <v>85</v>
      </c>
      <c r="AY145" s="18" t="s">
        <v>342</v>
      </c>
      <c r="BE145" s="239">
        <f>IF(N145="základní",J145,0)</f>
        <v>0</v>
      </c>
      <c r="BF145" s="239">
        <f>IF(N145="snížená",J145,0)</f>
        <v>0</v>
      </c>
      <c r="BG145" s="239">
        <f>IF(N145="zákl. přenesená",J145,0)</f>
        <v>0</v>
      </c>
      <c r="BH145" s="239">
        <f>IF(N145="sníž. přenesená",J145,0)</f>
        <v>0</v>
      </c>
      <c r="BI145" s="239">
        <f>IF(N145="nulová",J145,0)</f>
        <v>0</v>
      </c>
      <c r="BJ145" s="18" t="s">
        <v>83</v>
      </c>
      <c r="BK145" s="239">
        <f>ROUND(I145*H145,2)</f>
        <v>0</v>
      </c>
      <c r="BL145" s="18" t="s">
        <v>360</v>
      </c>
      <c r="BM145" s="238" t="s">
        <v>6461</v>
      </c>
    </row>
    <row r="146" s="2" customFormat="1">
      <c r="A146" s="39"/>
      <c r="B146" s="40"/>
      <c r="C146" s="41"/>
      <c r="D146" s="240" t="s">
        <v>349</v>
      </c>
      <c r="E146" s="41"/>
      <c r="F146" s="241" t="s">
        <v>1990</v>
      </c>
      <c r="G146" s="41"/>
      <c r="H146" s="41"/>
      <c r="I146" s="242"/>
      <c r="J146" s="41"/>
      <c r="K146" s="41"/>
      <c r="L146" s="45"/>
      <c r="M146" s="243"/>
      <c r="N146" s="244"/>
      <c r="O146" s="92"/>
      <c r="P146" s="92"/>
      <c r="Q146" s="92"/>
      <c r="R146" s="92"/>
      <c r="S146" s="92"/>
      <c r="T146" s="93"/>
      <c r="U146" s="39"/>
      <c r="V146" s="39"/>
      <c r="W146" s="39"/>
      <c r="X146" s="39"/>
      <c r="Y146" s="39"/>
      <c r="Z146" s="39"/>
      <c r="AA146" s="39"/>
      <c r="AB146" s="39"/>
      <c r="AC146" s="39"/>
      <c r="AD146" s="39"/>
      <c r="AE146" s="39"/>
      <c r="AT146" s="18" t="s">
        <v>349</v>
      </c>
      <c r="AU146" s="18" t="s">
        <v>85</v>
      </c>
    </row>
    <row r="147" s="14" customFormat="1">
      <c r="A147" s="14"/>
      <c r="B147" s="263"/>
      <c r="C147" s="264"/>
      <c r="D147" s="240" t="s">
        <v>446</v>
      </c>
      <c r="E147" s="265" t="s">
        <v>1</v>
      </c>
      <c r="F147" s="266" t="s">
        <v>5786</v>
      </c>
      <c r="G147" s="264"/>
      <c r="H147" s="265" t="s">
        <v>1</v>
      </c>
      <c r="I147" s="267"/>
      <c r="J147" s="264"/>
      <c r="K147" s="264"/>
      <c r="L147" s="268"/>
      <c r="M147" s="269"/>
      <c r="N147" s="270"/>
      <c r="O147" s="270"/>
      <c r="P147" s="270"/>
      <c r="Q147" s="270"/>
      <c r="R147" s="270"/>
      <c r="S147" s="270"/>
      <c r="T147" s="271"/>
      <c r="U147" s="14"/>
      <c r="V147" s="14"/>
      <c r="W147" s="14"/>
      <c r="X147" s="14"/>
      <c r="Y147" s="14"/>
      <c r="Z147" s="14"/>
      <c r="AA147" s="14"/>
      <c r="AB147" s="14"/>
      <c r="AC147" s="14"/>
      <c r="AD147" s="14"/>
      <c r="AE147" s="14"/>
      <c r="AT147" s="272" t="s">
        <v>446</v>
      </c>
      <c r="AU147" s="272" t="s">
        <v>85</v>
      </c>
      <c r="AV147" s="14" t="s">
        <v>83</v>
      </c>
      <c r="AW147" s="14" t="s">
        <v>32</v>
      </c>
      <c r="AX147" s="14" t="s">
        <v>76</v>
      </c>
      <c r="AY147" s="272" t="s">
        <v>342</v>
      </c>
    </row>
    <row r="148" s="14" customFormat="1">
      <c r="A148" s="14"/>
      <c r="B148" s="263"/>
      <c r="C148" s="264"/>
      <c r="D148" s="240" t="s">
        <v>446</v>
      </c>
      <c r="E148" s="265" t="s">
        <v>1</v>
      </c>
      <c r="F148" s="266" t="s">
        <v>6462</v>
      </c>
      <c r="G148" s="264"/>
      <c r="H148" s="265" t="s">
        <v>1</v>
      </c>
      <c r="I148" s="267"/>
      <c r="J148" s="264"/>
      <c r="K148" s="264"/>
      <c r="L148" s="268"/>
      <c r="M148" s="269"/>
      <c r="N148" s="270"/>
      <c r="O148" s="270"/>
      <c r="P148" s="270"/>
      <c r="Q148" s="270"/>
      <c r="R148" s="270"/>
      <c r="S148" s="270"/>
      <c r="T148" s="271"/>
      <c r="U148" s="14"/>
      <c r="V148" s="14"/>
      <c r="W148" s="14"/>
      <c r="X148" s="14"/>
      <c r="Y148" s="14"/>
      <c r="Z148" s="14"/>
      <c r="AA148" s="14"/>
      <c r="AB148" s="14"/>
      <c r="AC148" s="14"/>
      <c r="AD148" s="14"/>
      <c r="AE148" s="14"/>
      <c r="AT148" s="272" t="s">
        <v>446</v>
      </c>
      <c r="AU148" s="272" t="s">
        <v>85</v>
      </c>
      <c r="AV148" s="14" t="s">
        <v>83</v>
      </c>
      <c r="AW148" s="14" t="s">
        <v>32</v>
      </c>
      <c r="AX148" s="14" t="s">
        <v>76</v>
      </c>
      <c r="AY148" s="272" t="s">
        <v>342</v>
      </c>
    </row>
    <row r="149" s="13" customFormat="1">
      <c r="A149" s="13"/>
      <c r="B149" s="252"/>
      <c r="C149" s="253"/>
      <c r="D149" s="240" t="s">
        <v>446</v>
      </c>
      <c r="E149" s="254" t="s">
        <v>1</v>
      </c>
      <c r="F149" s="255" t="s">
        <v>6463</v>
      </c>
      <c r="G149" s="253"/>
      <c r="H149" s="256">
        <v>467.27800000000002</v>
      </c>
      <c r="I149" s="257"/>
      <c r="J149" s="253"/>
      <c r="K149" s="253"/>
      <c r="L149" s="258"/>
      <c r="M149" s="259"/>
      <c r="N149" s="260"/>
      <c r="O149" s="260"/>
      <c r="P149" s="260"/>
      <c r="Q149" s="260"/>
      <c r="R149" s="260"/>
      <c r="S149" s="260"/>
      <c r="T149" s="261"/>
      <c r="U149" s="13"/>
      <c r="V149" s="13"/>
      <c r="W149" s="13"/>
      <c r="X149" s="13"/>
      <c r="Y149" s="13"/>
      <c r="Z149" s="13"/>
      <c r="AA149" s="13"/>
      <c r="AB149" s="13"/>
      <c r="AC149" s="13"/>
      <c r="AD149" s="13"/>
      <c r="AE149" s="13"/>
      <c r="AT149" s="262" t="s">
        <v>446</v>
      </c>
      <c r="AU149" s="262" t="s">
        <v>85</v>
      </c>
      <c r="AV149" s="13" t="s">
        <v>85</v>
      </c>
      <c r="AW149" s="13" t="s">
        <v>32</v>
      </c>
      <c r="AX149" s="13" t="s">
        <v>76</v>
      </c>
      <c r="AY149" s="262" t="s">
        <v>342</v>
      </c>
    </row>
    <row r="150" s="14" customFormat="1">
      <c r="A150" s="14"/>
      <c r="B150" s="263"/>
      <c r="C150" s="264"/>
      <c r="D150" s="240" t="s">
        <v>446</v>
      </c>
      <c r="E150" s="265" t="s">
        <v>1</v>
      </c>
      <c r="F150" s="266" t="s">
        <v>2896</v>
      </c>
      <c r="G150" s="264"/>
      <c r="H150" s="265" t="s">
        <v>1</v>
      </c>
      <c r="I150" s="267"/>
      <c r="J150" s="264"/>
      <c r="K150" s="264"/>
      <c r="L150" s="268"/>
      <c r="M150" s="269"/>
      <c r="N150" s="270"/>
      <c r="O150" s="270"/>
      <c r="P150" s="270"/>
      <c r="Q150" s="270"/>
      <c r="R150" s="270"/>
      <c r="S150" s="270"/>
      <c r="T150" s="271"/>
      <c r="U150" s="14"/>
      <c r="V150" s="14"/>
      <c r="W150" s="14"/>
      <c r="X150" s="14"/>
      <c r="Y150" s="14"/>
      <c r="Z150" s="14"/>
      <c r="AA150" s="14"/>
      <c r="AB150" s="14"/>
      <c r="AC150" s="14"/>
      <c r="AD150" s="14"/>
      <c r="AE150" s="14"/>
      <c r="AT150" s="272" t="s">
        <v>446</v>
      </c>
      <c r="AU150" s="272" t="s">
        <v>85</v>
      </c>
      <c r="AV150" s="14" t="s">
        <v>83</v>
      </c>
      <c r="AW150" s="14" t="s">
        <v>32</v>
      </c>
      <c r="AX150" s="14" t="s">
        <v>76</v>
      </c>
      <c r="AY150" s="272" t="s">
        <v>342</v>
      </c>
    </row>
    <row r="151" s="13" customFormat="1">
      <c r="A151" s="13"/>
      <c r="B151" s="252"/>
      <c r="C151" s="253"/>
      <c r="D151" s="240" t="s">
        <v>446</v>
      </c>
      <c r="E151" s="254" t="s">
        <v>1</v>
      </c>
      <c r="F151" s="255" t="s">
        <v>6464</v>
      </c>
      <c r="G151" s="253"/>
      <c r="H151" s="256">
        <v>98.890000000000001</v>
      </c>
      <c r="I151" s="257"/>
      <c r="J151" s="253"/>
      <c r="K151" s="253"/>
      <c r="L151" s="258"/>
      <c r="M151" s="259"/>
      <c r="N151" s="260"/>
      <c r="O151" s="260"/>
      <c r="P151" s="260"/>
      <c r="Q151" s="260"/>
      <c r="R151" s="260"/>
      <c r="S151" s="260"/>
      <c r="T151" s="261"/>
      <c r="U151" s="13"/>
      <c r="V151" s="13"/>
      <c r="W151" s="13"/>
      <c r="X151" s="13"/>
      <c r="Y151" s="13"/>
      <c r="Z151" s="13"/>
      <c r="AA151" s="13"/>
      <c r="AB151" s="13"/>
      <c r="AC151" s="13"/>
      <c r="AD151" s="13"/>
      <c r="AE151" s="13"/>
      <c r="AT151" s="262" t="s">
        <v>446</v>
      </c>
      <c r="AU151" s="262" t="s">
        <v>85</v>
      </c>
      <c r="AV151" s="13" t="s">
        <v>85</v>
      </c>
      <c r="AW151" s="13" t="s">
        <v>32</v>
      </c>
      <c r="AX151" s="13" t="s">
        <v>76</v>
      </c>
      <c r="AY151" s="262" t="s">
        <v>342</v>
      </c>
    </row>
    <row r="152" s="15" customFormat="1">
      <c r="A152" s="15"/>
      <c r="B152" s="273"/>
      <c r="C152" s="274"/>
      <c r="D152" s="240" t="s">
        <v>446</v>
      </c>
      <c r="E152" s="275" t="s">
        <v>1</v>
      </c>
      <c r="F152" s="276" t="s">
        <v>492</v>
      </c>
      <c r="G152" s="274"/>
      <c r="H152" s="277">
        <v>566.16800000000001</v>
      </c>
      <c r="I152" s="278"/>
      <c r="J152" s="274"/>
      <c r="K152" s="274"/>
      <c r="L152" s="279"/>
      <c r="M152" s="280"/>
      <c r="N152" s="281"/>
      <c r="O152" s="281"/>
      <c r="P152" s="281"/>
      <c r="Q152" s="281"/>
      <c r="R152" s="281"/>
      <c r="S152" s="281"/>
      <c r="T152" s="282"/>
      <c r="U152" s="15"/>
      <c r="V152" s="15"/>
      <c r="W152" s="15"/>
      <c r="X152" s="15"/>
      <c r="Y152" s="15"/>
      <c r="Z152" s="15"/>
      <c r="AA152" s="15"/>
      <c r="AB152" s="15"/>
      <c r="AC152" s="15"/>
      <c r="AD152" s="15"/>
      <c r="AE152" s="15"/>
      <c r="AT152" s="283" t="s">
        <v>446</v>
      </c>
      <c r="AU152" s="283" t="s">
        <v>85</v>
      </c>
      <c r="AV152" s="15" t="s">
        <v>92</v>
      </c>
      <c r="AW152" s="15" t="s">
        <v>32</v>
      </c>
      <c r="AX152" s="15" t="s">
        <v>76</v>
      </c>
      <c r="AY152" s="283" t="s">
        <v>342</v>
      </c>
    </row>
    <row r="153" s="14" customFormat="1">
      <c r="A153" s="14"/>
      <c r="B153" s="263"/>
      <c r="C153" s="264"/>
      <c r="D153" s="240" t="s">
        <v>446</v>
      </c>
      <c r="E153" s="265" t="s">
        <v>1</v>
      </c>
      <c r="F153" s="266" t="s">
        <v>5786</v>
      </c>
      <c r="G153" s="264"/>
      <c r="H153" s="265" t="s">
        <v>1</v>
      </c>
      <c r="I153" s="267"/>
      <c r="J153" s="264"/>
      <c r="K153" s="264"/>
      <c r="L153" s="268"/>
      <c r="M153" s="269"/>
      <c r="N153" s="270"/>
      <c r="O153" s="270"/>
      <c r="P153" s="270"/>
      <c r="Q153" s="270"/>
      <c r="R153" s="270"/>
      <c r="S153" s="270"/>
      <c r="T153" s="271"/>
      <c r="U153" s="14"/>
      <c r="V153" s="14"/>
      <c r="W153" s="14"/>
      <c r="X153" s="14"/>
      <c r="Y153" s="14"/>
      <c r="Z153" s="14"/>
      <c r="AA153" s="14"/>
      <c r="AB153" s="14"/>
      <c r="AC153" s="14"/>
      <c r="AD153" s="14"/>
      <c r="AE153" s="14"/>
      <c r="AT153" s="272" t="s">
        <v>446</v>
      </c>
      <c r="AU153" s="272" t="s">
        <v>85</v>
      </c>
      <c r="AV153" s="14" t="s">
        <v>83</v>
      </c>
      <c r="AW153" s="14" t="s">
        <v>32</v>
      </c>
      <c r="AX153" s="14" t="s">
        <v>76</v>
      </c>
      <c r="AY153" s="272" t="s">
        <v>342</v>
      </c>
    </row>
    <row r="154" s="14" customFormat="1">
      <c r="A154" s="14"/>
      <c r="B154" s="263"/>
      <c r="C154" s="264"/>
      <c r="D154" s="240" t="s">
        <v>446</v>
      </c>
      <c r="E154" s="265" t="s">
        <v>1</v>
      </c>
      <c r="F154" s="266" t="s">
        <v>2896</v>
      </c>
      <c r="G154" s="264"/>
      <c r="H154" s="265" t="s">
        <v>1</v>
      </c>
      <c r="I154" s="267"/>
      <c r="J154" s="264"/>
      <c r="K154" s="264"/>
      <c r="L154" s="268"/>
      <c r="M154" s="269"/>
      <c r="N154" s="270"/>
      <c r="O154" s="270"/>
      <c r="P154" s="270"/>
      <c r="Q154" s="270"/>
      <c r="R154" s="270"/>
      <c r="S154" s="270"/>
      <c r="T154" s="271"/>
      <c r="U154" s="14"/>
      <c r="V154" s="14"/>
      <c r="W154" s="14"/>
      <c r="X154" s="14"/>
      <c r="Y154" s="14"/>
      <c r="Z154" s="14"/>
      <c r="AA154" s="14"/>
      <c r="AB154" s="14"/>
      <c r="AC154" s="14"/>
      <c r="AD154" s="14"/>
      <c r="AE154" s="14"/>
      <c r="AT154" s="272" t="s">
        <v>446</v>
      </c>
      <c r="AU154" s="272" t="s">
        <v>85</v>
      </c>
      <c r="AV154" s="14" t="s">
        <v>83</v>
      </c>
      <c r="AW154" s="14" t="s">
        <v>32</v>
      </c>
      <c r="AX154" s="14" t="s">
        <v>76</v>
      </c>
      <c r="AY154" s="272" t="s">
        <v>342</v>
      </c>
    </row>
    <row r="155" s="13" customFormat="1">
      <c r="A155" s="13"/>
      <c r="B155" s="252"/>
      <c r="C155" s="253"/>
      <c r="D155" s="240" t="s">
        <v>446</v>
      </c>
      <c r="E155" s="254" t="s">
        <v>1</v>
      </c>
      <c r="F155" s="255" t="s">
        <v>6465</v>
      </c>
      <c r="G155" s="253"/>
      <c r="H155" s="256">
        <v>6.8399999999999999</v>
      </c>
      <c r="I155" s="257"/>
      <c r="J155" s="253"/>
      <c r="K155" s="253"/>
      <c r="L155" s="258"/>
      <c r="M155" s="259"/>
      <c r="N155" s="260"/>
      <c r="O155" s="260"/>
      <c r="P155" s="260"/>
      <c r="Q155" s="260"/>
      <c r="R155" s="260"/>
      <c r="S155" s="260"/>
      <c r="T155" s="261"/>
      <c r="U155" s="13"/>
      <c r="V155" s="13"/>
      <c r="W155" s="13"/>
      <c r="X155" s="13"/>
      <c r="Y155" s="13"/>
      <c r="Z155" s="13"/>
      <c r="AA155" s="13"/>
      <c r="AB155" s="13"/>
      <c r="AC155" s="13"/>
      <c r="AD155" s="13"/>
      <c r="AE155" s="13"/>
      <c r="AT155" s="262" t="s">
        <v>446</v>
      </c>
      <c r="AU155" s="262" t="s">
        <v>85</v>
      </c>
      <c r="AV155" s="13" t="s">
        <v>85</v>
      </c>
      <c r="AW155" s="13" t="s">
        <v>32</v>
      </c>
      <c r="AX155" s="13" t="s">
        <v>76</v>
      </c>
      <c r="AY155" s="262" t="s">
        <v>342</v>
      </c>
    </row>
    <row r="156" s="15" customFormat="1">
      <c r="A156" s="15"/>
      <c r="B156" s="273"/>
      <c r="C156" s="274"/>
      <c r="D156" s="240" t="s">
        <v>446</v>
      </c>
      <c r="E156" s="275" t="s">
        <v>1</v>
      </c>
      <c r="F156" s="276" t="s">
        <v>492</v>
      </c>
      <c r="G156" s="274"/>
      <c r="H156" s="277">
        <v>6.8399999999999999</v>
      </c>
      <c r="I156" s="278"/>
      <c r="J156" s="274"/>
      <c r="K156" s="274"/>
      <c r="L156" s="279"/>
      <c r="M156" s="280"/>
      <c r="N156" s="281"/>
      <c r="O156" s="281"/>
      <c r="P156" s="281"/>
      <c r="Q156" s="281"/>
      <c r="R156" s="281"/>
      <c r="S156" s="281"/>
      <c r="T156" s="282"/>
      <c r="U156" s="15"/>
      <c r="V156" s="15"/>
      <c r="W156" s="15"/>
      <c r="X156" s="15"/>
      <c r="Y156" s="15"/>
      <c r="Z156" s="15"/>
      <c r="AA156" s="15"/>
      <c r="AB156" s="15"/>
      <c r="AC156" s="15"/>
      <c r="AD156" s="15"/>
      <c r="AE156" s="15"/>
      <c r="AT156" s="283" t="s">
        <v>446</v>
      </c>
      <c r="AU156" s="283" t="s">
        <v>85</v>
      </c>
      <c r="AV156" s="15" t="s">
        <v>92</v>
      </c>
      <c r="AW156" s="15" t="s">
        <v>32</v>
      </c>
      <c r="AX156" s="15" t="s">
        <v>76</v>
      </c>
      <c r="AY156" s="283" t="s">
        <v>342</v>
      </c>
    </row>
    <row r="157" s="16" customFormat="1">
      <c r="A157" s="16"/>
      <c r="B157" s="284"/>
      <c r="C157" s="285"/>
      <c r="D157" s="240" t="s">
        <v>446</v>
      </c>
      <c r="E157" s="286" t="s">
        <v>1</v>
      </c>
      <c r="F157" s="287" t="s">
        <v>500</v>
      </c>
      <c r="G157" s="285"/>
      <c r="H157" s="288">
        <v>573.00800000000004</v>
      </c>
      <c r="I157" s="289"/>
      <c r="J157" s="285"/>
      <c r="K157" s="285"/>
      <c r="L157" s="290"/>
      <c r="M157" s="291"/>
      <c r="N157" s="292"/>
      <c r="O157" s="292"/>
      <c r="P157" s="292"/>
      <c r="Q157" s="292"/>
      <c r="R157" s="292"/>
      <c r="S157" s="292"/>
      <c r="T157" s="293"/>
      <c r="U157" s="16"/>
      <c r="V157" s="16"/>
      <c r="W157" s="16"/>
      <c r="X157" s="16"/>
      <c r="Y157" s="16"/>
      <c r="Z157" s="16"/>
      <c r="AA157" s="16"/>
      <c r="AB157" s="16"/>
      <c r="AC157" s="16"/>
      <c r="AD157" s="16"/>
      <c r="AE157" s="16"/>
      <c r="AT157" s="294" t="s">
        <v>446</v>
      </c>
      <c r="AU157" s="294" t="s">
        <v>85</v>
      </c>
      <c r="AV157" s="16" t="s">
        <v>360</v>
      </c>
      <c r="AW157" s="16" t="s">
        <v>32</v>
      </c>
      <c r="AX157" s="16" t="s">
        <v>83</v>
      </c>
      <c r="AY157" s="294" t="s">
        <v>342</v>
      </c>
    </row>
    <row r="158" s="2" customFormat="1" ht="16.5" customHeight="1">
      <c r="A158" s="39"/>
      <c r="B158" s="40"/>
      <c r="C158" s="227" t="s">
        <v>360</v>
      </c>
      <c r="D158" s="227" t="s">
        <v>343</v>
      </c>
      <c r="E158" s="228" t="s">
        <v>3175</v>
      </c>
      <c r="F158" s="229" t="s">
        <v>3176</v>
      </c>
      <c r="G158" s="230" t="s">
        <v>473</v>
      </c>
      <c r="H158" s="231">
        <v>566.16800000000001</v>
      </c>
      <c r="I158" s="232"/>
      <c r="J158" s="233">
        <f>ROUND(I158*H158,2)</f>
        <v>0</v>
      </c>
      <c r="K158" s="229" t="s">
        <v>443</v>
      </c>
      <c r="L158" s="45"/>
      <c r="M158" s="234" t="s">
        <v>1</v>
      </c>
      <c r="N158" s="235" t="s">
        <v>41</v>
      </c>
      <c r="O158" s="92"/>
      <c r="P158" s="236">
        <f>O158*H158</f>
        <v>0</v>
      </c>
      <c r="Q158" s="236">
        <v>0</v>
      </c>
      <c r="R158" s="236">
        <f>Q158*H158</f>
        <v>0</v>
      </c>
      <c r="S158" s="236">
        <v>0.312</v>
      </c>
      <c r="T158" s="237">
        <f>S158*H158</f>
        <v>176.64441600000001</v>
      </c>
      <c r="U158" s="39"/>
      <c r="V158" s="39"/>
      <c r="W158" s="39"/>
      <c r="X158" s="39"/>
      <c r="Y158" s="39"/>
      <c r="Z158" s="39"/>
      <c r="AA158" s="39"/>
      <c r="AB158" s="39"/>
      <c r="AC158" s="39"/>
      <c r="AD158" s="39"/>
      <c r="AE158" s="39"/>
      <c r="AR158" s="238" t="s">
        <v>360</v>
      </c>
      <c r="AT158" s="238" t="s">
        <v>343</v>
      </c>
      <c r="AU158" s="238" t="s">
        <v>85</v>
      </c>
      <c r="AY158" s="18" t="s">
        <v>342</v>
      </c>
      <c r="BE158" s="239">
        <f>IF(N158="základní",J158,0)</f>
        <v>0</v>
      </c>
      <c r="BF158" s="239">
        <f>IF(N158="snížená",J158,0)</f>
        <v>0</v>
      </c>
      <c r="BG158" s="239">
        <f>IF(N158="zákl. přenesená",J158,0)</f>
        <v>0</v>
      </c>
      <c r="BH158" s="239">
        <f>IF(N158="sníž. přenesená",J158,0)</f>
        <v>0</v>
      </c>
      <c r="BI158" s="239">
        <f>IF(N158="nulová",J158,0)</f>
        <v>0</v>
      </c>
      <c r="BJ158" s="18" t="s">
        <v>83</v>
      </c>
      <c r="BK158" s="239">
        <f>ROUND(I158*H158,2)</f>
        <v>0</v>
      </c>
      <c r="BL158" s="18" t="s">
        <v>360</v>
      </c>
      <c r="BM158" s="238" t="s">
        <v>6466</v>
      </c>
    </row>
    <row r="159" s="2" customFormat="1">
      <c r="A159" s="39"/>
      <c r="B159" s="40"/>
      <c r="C159" s="41"/>
      <c r="D159" s="240" t="s">
        <v>349</v>
      </c>
      <c r="E159" s="41"/>
      <c r="F159" s="241" t="s">
        <v>3178</v>
      </c>
      <c r="G159" s="41"/>
      <c r="H159" s="41"/>
      <c r="I159" s="242"/>
      <c r="J159" s="41"/>
      <c r="K159" s="41"/>
      <c r="L159" s="45"/>
      <c r="M159" s="243"/>
      <c r="N159" s="244"/>
      <c r="O159" s="92"/>
      <c r="P159" s="92"/>
      <c r="Q159" s="92"/>
      <c r="R159" s="92"/>
      <c r="S159" s="92"/>
      <c r="T159" s="93"/>
      <c r="U159" s="39"/>
      <c r="V159" s="39"/>
      <c r="W159" s="39"/>
      <c r="X159" s="39"/>
      <c r="Y159" s="39"/>
      <c r="Z159" s="39"/>
      <c r="AA159" s="39"/>
      <c r="AB159" s="39"/>
      <c r="AC159" s="39"/>
      <c r="AD159" s="39"/>
      <c r="AE159" s="39"/>
      <c r="AT159" s="18" t="s">
        <v>349</v>
      </c>
      <c r="AU159" s="18" t="s">
        <v>85</v>
      </c>
    </row>
    <row r="160" s="14" customFormat="1">
      <c r="A160" s="14"/>
      <c r="B160" s="263"/>
      <c r="C160" s="264"/>
      <c r="D160" s="240" t="s">
        <v>446</v>
      </c>
      <c r="E160" s="265" t="s">
        <v>1</v>
      </c>
      <c r="F160" s="266" t="s">
        <v>5793</v>
      </c>
      <c r="G160" s="264"/>
      <c r="H160" s="265" t="s">
        <v>1</v>
      </c>
      <c r="I160" s="267"/>
      <c r="J160" s="264"/>
      <c r="K160" s="264"/>
      <c r="L160" s="268"/>
      <c r="M160" s="269"/>
      <c r="N160" s="270"/>
      <c r="O160" s="270"/>
      <c r="P160" s="270"/>
      <c r="Q160" s="270"/>
      <c r="R160" s="270"/>
      <c r="S160" s="270"/>
      <c r="T160" s="271"/>
      <c r="U160" s="14"/>
      <c r="V160" s="14"/>
      <c r="W160" s="14"/>
      <c r="X160" s="14"/>
      <c r="Y160" s="14"/>
      <c r="Z160" s="14"/>
      <c r="AA160" s="14"/>
      <c r="AB160" s="14"/>
      <c r="AC160" s="14"/>
      <c r="AD160" s="14"/>
      <c r="AE160" s="14"/>
      <c r="AT160" s="272" t="s">
        <v>446</v>
      </c>
      <c r="AU160" s="272" t="s">
        <v>85</v>
      </c>
      <c r="AV160" s="14" t="s">
        <v>83</v>
      </c>
      <c r="AW160" s="14" t="s">
        <v>32</v>
      </c>
      <c r="AX160" s="14" t="s">
        <v>76</v>
      </c>
      <c r="AY160" s="272" t="s">
        <v>342</v>
      </c>
    </row>
    <row r="161" s="14" customFormat="1">
      <c r="A161" s="14"/>
      <c r="B161" s="263"/>
      <c r="C161" s="264"/>
      <c r="D161" s="240" t="s">
        <v>446</v>
      </c>
      <c r="E161" s="265" t="s">
        <v>1</v>
      </c>
      <c r="F161" s="266" t="s">
        <v>6462</v>
      </c>
      <c r="G161" s="264"/>
      <c r="H161" s="265" t="s">
        <v>1</v>
      </c>
      <c r="I161" s="267"/>
      <c r="J161" s="264"/>
      <c r="K161" s="264"/>
      <c r="L161" s="268"/>
      <c r="M161" s="269"/>
      <c r="N161" s="270"/>
      <c r="O161" s="270"/>
      <c r="P161" s="270"/>
      <c r="Q161" s="270"/>
      <c r="R161" s="270"/>
      <c r="S161" s="270"/>
      <c r="T161" s="271"/>
      <c r="U161" s="14"/>
      <c r="V161" s="14"/>
      <c r="W161" s="14"/>
      <c r="X161" s="14"/>
      <c r="Y161" s="14"/>
      <c r="Z161" s="14"/>
      <c r="AA161" s="14"/>
      <c r="AB161" s="14"/>
      <c r="AC161" s="14"/>
      <c r="AD161" s="14"/>
      <c r="AE161" s="14"/>
      <c r="AT161" s="272" t="s">
        <v>446</v>
      </c>
      <c r="AU161" s="272" t="s">
        <v>85</v>
      </c>
      <c r="AV161" s="14" t="s">
        <v>83</v>
      </c>
      <c r="AW161" s="14" t="s">
        <v>32</v>
      </c>
      <c r="AX161" s="14" t="s">
        <v>76</v>
      </c>
      <c r="AY161" s="272" t="s">
        <v>342</v>
      </c>
    </row>
    <row r="162" s="13" customFormat="1">
      <c r="A162" s="13"/>
      <c r="B162" s="252"/>
      <c r="C162" s="253"/>
      <c r="D162" s="240" t="s">
        <v>446</v>
      </c>
      <c r="E162" s="254" t="s">
        <v>1</v>
      </c>
      <c r="F162" s="255" t="s">
        <v>6463</v>
      </c>
      <c r="G162" s="253"/>
      <c r="H162" s="256">
        <v>467.27800000000002</v>
      </c>
      <c r="I162" s="257"/>
      <c r="J162" s="253"/>
      <c r="K162" s="253"/>
      <c r="L162" s="258"/>
      <c r="M162" s="259"/>
      <c r="N162" s="260"/>
      <c r="O162" s="260"/>
      <c r="P162" s="260"/>
      <c r="Q162" s="260"/>
      <c r="R162" s="260"/>
      <c r="S162" s="260"/>
      <c r="T162" s="261"/>
      <c r="U162" s="13"/>
      <c r="V162" s="13"/>
      <c r="W162" s="13"/>
      <c r="X162" s="13"/>
      <c r="Y162" s="13"/>
      <c r="Z162" s="13"/>
      <c r="AA162" s="13"/>
      <c r="AB162" s="13"/>
      <c r="AC162" s="13"/>
      <c r="AD162" s="13"/>
      <c r="AE162" s="13"/>
      <c r="AT162" s="262" t="s">
        <v>446</v>
      </c>
      <c r="AU162" s="262" t="s">
        <v>85</v>
      </c>
      <c r="AV162" s="13" t="s">
        <v>85</v>
      </c>
      <c r="AW162" s="13" t="s">
        <v>32</v>
      </c>
      <c r="AX162" s="13" t="s">
        <v>76</v>
      </c>
      <c r="AY162" s="262" t="s">
        <v>342</v>
      </c>
    </row>
    <row r="163" s="14" customFormat="1">
      <c r="A163" s="14"/>
      <c r="B163" s="263"/>
      <c r="C163" s="264"/>
      <c r="D163" s="240" t="s">
        <v>446</v>
      </c>
      <c r="E163" s="265" t="s">
        <v>1</v>
      </c>
      <c r="F163" s="266" t="s">
        <v>2896</v>
      </c>
      <c r="G163" s="264"/>
      <c r="H163" s="265" t="s">
        <v>1</v>
      </c>
      <c r="I163" s="267"/>
      <c r="J163" s="264"/>
      <c r="K163" s="264"/>
      <c r="L163" s="268"/>
      <c r="M163" s="269"/>
      <c r="N163" s="270"/>
      <c r="O163" s="270"/>
      <c r="P163" s="270"/>
      <c r="Q163" s="270"/>
      <c r="R163" s="270"/>
      <c r="S163" s="270"/>
      <c r="T163" s="271"/>
      <c r="U163" s="14"/>
      <c r="V163" s="14"/>
      <c r="W163" s="14"/>
      <c r="X163" s="14"/>
      <c r="Y163" s="14"/>
      <c r="Z163" s="14"/>
      <c r="AA163" s="14"/>
      <c r="AB163" s="14"/>
      <c r="AC163" s="14"/>
      <c r="AD163" s="14"/>
      <c r="AE163" s="14"/>
      <c r="AT163" s="272" t="s">
        <v>446</v>
      </c>
      <c r="AU163" s="272" t="s">
        <v>85</v>
      </c>
      <c r="AV163" s="14" t="s">
        <v>83</v>
      </c>
      <c r="AW163" s="14" t="s">
        <v>32</v>
      </c>
      <c r="AX163" s="14" t="s">
        <v>76</v>
      </c>
      <c r="AY163" s="272" t="s">
        <v>342</v>
      </c>
    </row>
    <row r="164" s="13" customFormat="1">
      <c r="A164" s="13"/>
      <c r="B164" s="252"/>
      <c r="C164" s="253"/>
      <c r="D164" s="240" t="s">
        <v>446</v>
      </c>
      <c r="E164" s="254" t="s">
        <v>1</v>
      </c>
      <c r="F164" s="255" t="s">
        <v>6464</v>
      </c>
      <c r="G164" s="253"/>
      <c r="H164" s="256">
        <v>98.890000000000001</v>
      </c>
      <c r="I164" s="257"/>
      <c r="J164" s="253"/>
      <c r="K164" s="253"/>
      <c r="L164" s="258"/>
      <c r="M164" s="259"/>
      <c r="N164" s="260"/>
      <c r="O164" s="260"/>
      <c r="P164" s="260"/>
      <c r="Q164" s="260"/>
      <c r="R164" s="260"/>
      <c r="S164" s="260"/>
      <c r="T164" s="261"/>
      <c r="U164" s="13"/>
      <c r="V164" s="13"/>
      <c r="W164" s="13"/>
      <c r="X164" s="13"/>
      <c r="Y164" s="13"/>
      <c r="Z164" s="13"/>
      <c r="AA164" s="13"/>
      <c r="AB164" s="13"/>
      <c r="AC164" s="13"/>
      <c r="AD164" s="13"/>
      <c r="AE164" s="13"/>
      <c r="AT164" s="262" t="s">
        <v>446</v>
      </c>
      <c r="AU164" s="262" t="s">
        <v>85</v>
      </c>
      <c r="AV164" s="13" t="s">
        <v>85</v>
      </c>
      <c r="AW164" s="13" t="s">
        <v>32</v>
      </c>
      <c r="AX164" s="13" t="s">
        <v>76</v>
      </c>
      <c r="AY164" s="262" t="s">
        <v>342</v>
      </c>
    </row>
    <row r="165" s="16" customFormat="1">
      <c r="A165" s="16"/>
      <c r="B165" s="284"/>
      <c r="C165" s="285"/>
      <c r="D165" s="240" t="s">
        <v>446</v>
      </c>
      <c r="E165" s="286" t="s">
        <v>1</v>
      </c>
      <c r="F165" s="287" t="s">
        <v>500</v>
      </c>
      <c r="G165" s="285"/>
      <c r="H165" s="288">
        <v>566.16800000000001</v>
      </c>
      <c r="I165" s="289"/>
      <c r="J165" s="285"/>
      <c r="K165" s="285"/>
      <c r="L165" s="290"/>
      <c r="M165" s="291"/>
      <c r="N165" s="292"/>
      <c r="O165" s="292"/>
      <c r="P165" s="292"/>
      <c r="Q165" s="292"/>
      <c r="R165" s="292"/>
      <c r="S165" s="292"/>
      <c r="T165" s="293"/>
      <c r="U165" s="16"/>
      <c r="V165" s="16"/>
      <c r="W165" s="16"/>
      <c r="X165" s="16"/>
      <c r="Y165" s="16"/>
      <c r="Z165" s="16"/>
      <c r="AA165" s="16"/>
      <c r="AB165" s="16"/>
      <c r="AC165" s="16"/>
      <c r="AD165" s="16"/>
      <c r="AE165" s="16"/>
      <c r="AT165" s="294" t="s">
        <v>446</v>
      </c>
      <c r="AU165" s="294" t="s">
        <v>85</v>
      </c>
      <c r="AV165" s="16" t="s">
        <v>360</v>
      </c>
      <c r="AW165" s="16" t="s">
        <v>32</v>
      </c>
      <c r="AX165" s="16" t="s">
        <v>83</v>
      </c>
      <c r="AY165" s="294" t="s">
        <v>342</v>
      </c>
    </row>
    <row r="166" s="2" customFormat="1" ht="21.75" customHeight="1">
      <c r="A166" s="39"/>
      <c r="B166" s="40"/>
      <c r="C166" s="227" t="s">
        <v>341</v>
      </c>
      <c r="D166" s="227" t="s">
        <v>343</v>
      </c>
      <c r="E166" s="228" t="s">
        <v>5794</v>
      </c>
      <c r="F166" s="229" t="s">
        <v>5795</v>
      </c>
      <c r="G166" s="230" t="s">
        <v>473</v>
      </c>
      <c r="H166" s="231">
        <v>566.16800000000001</v>
      </c>
      <c r="I166" s="232"/>
      <c r="J166" s="233">
        <f>ROUND(I166*H166,2)</f>
        <v>0</v>
      </c>
      <c r="K166" s="229" t="s">
        <v>443</v>
      </c>
      <c r="L166" s="45"/>
      <c r="M166" s="234" t="s">
        <v>1</v>
      </c>
      <c r="N166" s="235" t="s">
        <v>41</v>
      </c>
      <c r="O166" s="92"/>
      <c r="P166" s="236">
        <f>O166*H166</f>
        <v>0</v>
      </c>
      <c r="Q166" s="236">
        <v>4.0000000000000003E-05</v>
      </c>
      <c r="R166" s="236">
        <f>Q166*H166</f>
        <v>0.022646720000000002</v>
      </c>
      <c r="S166" s="236">
        <v>0.091999999999999998</v>
      </c>
      <c r="T166" s="237">
        <f>S166*H166</f>
        <v>52.087456000000003</v>
      </c>
      <c r="U166" s="39"/>
      <c r="V166" s="39"/>
      <c r="W166" s="39"/>
      <c r="X166" s="39"/>
      <c r="Y166" s="39"/>
      <c r="Z166" s="39"/>
      <c r="AA166" s="39"/>
      <c r="AB166" s="39"/>
      <c r="AC166" s="39"/>
      <c r="AD166" s="39"/>
      <c r="AE166" s="39"/>
      <c r="AR166" s="238" t="s">
        <v>360</v>
      </c>
      <c r="AT166" s="238" t="s">
        <v>343</v>
      </c>
      <c r="AU166" s="238" t="s">
        <v>85</v>
      </c>
      <c r="AY166" s="18" t="s">
        <v>342</v>
      </c>
      <c r="BE166" s="239">
        <f>IF(N166="základní",J166,0)</f>
        <v>0</v>
      </c>
      <c r="BF166" s="239">
        <f>IF(N166="snížená",J166,0)</f>
        <v>0</v>
      </c>
      <c r="BG166" s="239">
        <f>IF(N166="zákl. přenesená",J166,0)</f>
        <v>0</v>
      </c>
      <c r="BH166" s="239">
        <f>IF(N166="sníž. přenesená",J166,0)</f>
        <v>0</v>
      </c>
      <c r="BI166" s="239">
        <f>IF(N166="nulová",J166,0)</f>
        <v>0</v>
      </c>
      <c r="BJ166" s="18" t="s">
        <v>83</v>
      </c>
      <c r="BK166" s="239">
        <f>ROUND(I166*H166,2)</f>
        <v>0</v>
      </c>
      <c r="BL166" s="18" t="s">
        <v>360</v>
      </c>
      <c r="BM166" s="238" t="s">
        <v>6467</v>
      </c>
    </row>
    <row r="167" s="2" customFormat="1">
      <c r="A167" s="39"/>
      <c r="B167" s="40"/>
      <c r="C167" s="41"/>
      <c r="D167" s="240" t="s">
        <v>349</v>
      </c>
      <c r="E167" s="41"/>
      <c r="F167" s="241" t="s">
        <v>5797</v>
      </c>
      <c r="G167" s="41"/>
      <c r="H167" s="41"/>
      <c r="I167" s="242"/>
      <c r="J167" s="41"/>
      <c r="K167" s="41"/>
      <c r="L167" s="45"/>
      <c r="M167" s="243"/>
      <c r="N167" s="244"/>
      <c r="O167" s="92"/>
      <c r="P167" s="92"/>
      <c r="Q167" s="92"/>
      <c r="R167" s="92"/>
      <c r="S167" s="92"/>
      <c r="T167" s="93"/>
      <c r="U167" s="39"/>
      <c r="V167" s="39"/>
      <c r="W167" s="39"/>
      <c r="X167" s="39"/>
      <c r="Y167" s="39"/>
      <c r="Z167" s="39"/>
      <c r="AA167" s="39"/>
      <c r="AB167" s="39"/>
      <c r="AC167" s="39"/>
      <c r="AD167" s="39"/>
      <c r="AE167" s="39"/>
      <c r="AT167" s="18" t="s">
        <v>349</v>
      </c>
      <c r="AU167" s="18" t="s">
        <v>85</v>
      </c>
    </row>
    <row r="168" s="14" customFormat="1">
      <c r="A168" s="14"/>
      <c r="B168" s="263"/>
      <c r="C168" s="264"/>
      <c r="D168" s="240" t="s">
        <v>446</v>
      </c>
      <c r="E168" s="265" t="s">
        <v>1</v>
      </c>
      <c r="F168" s="266" t="s">
        <v>5798</v>
      </c>
      <c r="G168" s="264"/>
      <c r="H168" s="265" t="s">
        <v>1</v>
      </c>
      <c r="I168" s="267"/>
      <c r="J168" s="264"/>
      <c r="K168" s="264"/>
      <c r="L168" s="268"/>
      <c r="M168" s="269"/>
      <c r="N168" s="270"/>
      <c r="O168" s="270"/>
      <c r="P168" s="270"/>
      <c r="Q168" s="270"/>
      <c r="R168" s="270"/>
      <c r="S168" s="270"/>
      <c r="T168" s="271"/>
      <c r="U168" s="14"/>
      <c r="V168" s="14"/>
      <c r="W168" s="14"/>
      <c r="X168" s="14"/>
      <c r="Y168" s="14"/>
      <c r="Z168" s="14"/>
      <c r="AA168" s="14"/>
      <c r="AB168" s="14"/>
      <c r="AC168" s="14"/>
      <c r="AD168" s="14"/>
      <c r="AE168" s="14"/>
      <c r="AT168" s="272" t="s">
        <v>446</v>
      </c>
      <c r="AU168" s="272" t="s">
        <v>85</v>
      </c>
      <c r="AV168" s="14" t="s">
        <v>83</v>
      </c>
      <c r="AW168" s="14" t="s">
        <v>32</v>
      </c>
      <c r="AX168" s="14" t="s">
        <v>76</v>
      </c>
      <c r="AY168" s="272" t="s">
        <v>342</v>
      </c>
    </row>
    <row r="169" s="14" customFormat="1">
      <c r="A169" s="14"/>
      <c r="B169" s="263"/>
      <c r="C169" s="264"/>
      <c r="D169" s="240" t="s">
        <v>446</v>
      </c>
      <c r="E169" s="265" t="s">
        <v>1</v>
      </c>
      <c r="F169" s="266" t="s">
        <v>6462</v>
      </c>
      <c r="G169" s="264"/>
      <c r="H169" s="265" t="s">
        <v>1</v>
      </c>
      <c r="I169" s="267"/>
      <c r="J169" s="264"/>
      <c r="K169" s="264"/>
      <c r="L169" s="268"/>
      <c r="M169" s="269"/>
      <c r="N169" s="270"/>
      <c r="O169" s="270"/>
      <c r="P169" s="270"/>
      <c r="Q169" s="270"/>
      <c r="R169" s="270"/>
      <c r="S169" s="270"/>
      <c r="T169" s="271"/>
      <c r="U169" s="14"/>
      <c r="V169" s="14"/>
      <c r="W169" s="14"/>
      <c r="X169" s="14"/>
      <c r="Y169" s="14"/>
      <c r="Z169" s="14"/>
      <c r="AA169" s="14"/>
      <c r="AB169" s="14"/>
      <c r="AC169" s="14"/>
      <c r="AD169" s="14"/>
      <c r="AE169" s="14"/>
      <c r="AT169" s="272" t="s">
        <v>446</v>
      </c>
      <c r="AU169" s="272" t="s">
        <v>85</v>
      </c>
      <c r="AV169" s="14" t="s">
        <v>83</v>
      </c>
      <c r="AW169" s="14" t="s">
        <v>32</v>
      </c>
      <c r="AX169" s="14" t="s">
        <v>76</v>
      </c>
      <c r="AY169" s="272" t="s">
        <v>342</v>
      </c>
    </row>
    <row r="170" s="13" customFormat="1">
      <c r="A170" s="13"/>
      <c r="B170" s="252"/>
      <c r="C170" s="253"/>
      <c r="D170" s="240" t="s">
        <v>446</v>
      </c>
      <c r="E170" s="254" t="s">
        <v>1</v>
      </c>
      <c r="F170" s="255" t="s">
        <v>6463</v>
      </c>
      <c r="G170" s="253"/>
      <c r="H170" s="256">
        <v>467.27800000000002</v>
      </c>
      <c r="I170" s="257"/>
      <c r="J170" s="253"/>
      <c r="K170" s="253"/>
      <c r="L170" s="258"/>
      <c r="M170" s="259"/>
      <c r="N170" s="260"/>
      <c r="O170" s="260"/>
      <c r="P170" s="260"/>
      <c r="Q170" s="260"/>
      <c r="R170" s="260"/>
      <c r="S170" s="260"/>
      <c r="T170" s="261"/>
      <c r="U170" s="13"/>
      <c r="V170" s="13"/>
      <c r="W170" s="13"/>
      <c r="X170" s="13"/>
      <c r="Y170" s="13"/>
      <c r="Z170" s="13"/>
      <c r="AA170" s="13"/>
      <c r="AB170" s="13"/>
      <c r="AC170" s="13"/>
      <c r="AD170" s="13"/>
      <c r="AE170" s="13"/>
      <c r="AT170" s="262" t="s">
        <v>446</v>
      </c>
      <c r="AU170" s="262" t="s">
        <v>85</v>
      </c>
      <c r="AV170" s="13" t="s">
        <v>85</v>
      </c>
      <c r="AW170" s="13" t="s">
        <v>32</v>
      </c>
      <c r="AX170" s="13" t="s">
        <v>76</v>
      </c>
      <c r="AY170" s="262" t="s">
        <v>342</v>
      </c>
    </row>
    <row r="171" s="14" customFormat="1">
      <c r="A171" s="14"/>
      <c r="B171" s="263"/>
      <c r="C171" s="264"/>
      <c r="D171" s="240" t="s">
        <v>446</v>
      </c>
      <c r="E171" s="265" t="s">
        <v>1</v>
      </c>
      <c r="F171" s="266" t="s">
        <v>2896</v>
      </c>
      <c r="G171" s="264"/>
      <c r="H171" s="265" t="s">
        <v>1</v>
      </c>
      <c r="I171" s="267"/>
      <c r="J171" s="264"/>
      <c r="K171" s="264"/>
      <c r="L171" s="268"/>
      <c r="M171" s="269"/>
      <c r="N171" s="270"/>
      <c r="O171" s="270"/>
      <c r="P171" s="270"/>
      <c r="Q171" s="270"/>
      <c r="R171" s="270"/>
      <c r="S171" s="270"/>
      <c r="T171" s="271"/>
      <c r="U171" s="14"/>
      <c r="V171" s="14"/>
      <c r="W171" s="14"/>
      <c r="X171" s="14"/>
      <c r="Y171" s="14"/>
      <c r="Z171" s="14"/>
      <c r="AA171" s="14"/>
      <c r="AB171" s="14"/>
      <c r="AC171" s="14"/>
      <c r="AD171" s="14"/>
      <c r="AE171" s="14"/>
      <c r="AT171" s="272" t="s">
        <v>446</v>
      </c>
      <c r="AU171" s="272" t="s">
        <v>85</v>
      </c>
      <c r="AV171" s="14" t="s">
        <v>83</v>
      </c>
      <c r="AW171" s="14" t="s">
        <v>32</v>
      </c>
      <c r="AX171" s="14" t="s">
        <v>76</v>
      </c>
      <c r="AY171" s="272" t="s">
        <v>342</v>
      </c>
    </row>
    <row r="172" s="13" customFormat="1">
      <c r="A172" s="13"/>
      <c r="B172" s="252"/>
      <c r="C172" s="253"/>
      <c r="D172" s="240" t="s">
        <v>446</v>
      </c>
      <c r="E172" s="254" t="s">
        <v>1</v>
      </c>
      <c r="F172" s="255" t="s">
        <v>6464</v>
      </c>
      <c r="G172" s="253"/>
      <c r="H172" s="256">
        <v>98.890000000000001</v>
      </c>
      <c r="I172" s="257"/>
      <c r="J172" s="253"/>
      <c r="K172" s="253"/>
      <c r="L172" s="258"/>
      <c r="M172" s="259"/>
      <c r="N172" s="260"/>
      <c r="O172" s="260"/>
      <c r="P172" s="260"/>
      <c r="Q172" s="260"/>
      <c r="R172" s="260"/>
      <c r="S172" s="260"/>
      <c r="T172" s="261"/>
      <c r="U172" s="13"/>
      <c r="V172" s="13"/>
      <c r="W172" s="13"/>
      <c r="X172" s="13"/>
      <c r="Y172" s="13"/>
      <c r="Z172" s="13"/>
      <c r="AA172" s="13"/>
      <c r="AB172" s="13"/>
      <c r="AC172" s="13"/>
      <c r="AD172" s="13"/>
      <c r="AE172" s="13"/>
      <c r="AT172" s="262" t="s">
        <v>446</v>
      </c>
      <c r="AU172" s="262" t="s">
        <v>85</v>
      </c>
      <c r="AV172" s="13" t="s">
        <v>85</v>
      </c>
      <c r="AW172" s="13" t="s">
        <v>32</v>
      </c>
      <c r="AX172" s="13" t="s">
        <v>76</v>
      </c>
      <c r="AY172" s="262" t="s">
        <v>342</v>
      </c>
    </row>
    <row r="173" s="16" customFormat="1">
      <c r="A173" s="16"/>
      <c r="B173" s="284"/>
      <c r="C173" s="285"/>
      <c r="D173" s="240" t="s">
        <v>446</v>
      </c>
      <c r="E173" s="286" t="s">
        <v>1</v>
      </c>
      <c r="F173" s="287" t="s">
        <v>500</v>
      </c>
      <c r="G173" s="285"/>
      <c r="H173" s="288">
        <v>566.16800000000001</v>
      </c>
      <c r="I173" s="289"/>
      <c r="J173" s="285"/>
      <c r="K173" s="285"/>
      <c r="L173" s="290"/>
      <c r="M173" s="291"/>
      <c r="N173" s="292"/>
      <c r="O173" s="292"/>
      <c r="P173" s="292"/>
      <c r="Q173" s="292"/>
      <c r="R173" s="292"/>
      <c r="S173" s="292"/>
      <c r="T173" s="293"/>
      <c r="U173" s="16"/>
      <c r="V173" s="16"/>
      <c r="W173" s="16"/>
      <c r="X173" s="16"/>
      <c r="Y173" s="16"/>
      <c r="Z173" s="16"/>
      <c r="AA173" s="16"/>
      <c r="AB173" s="16"/>
      <c r="AC173" s="16"/>
      <c r="AD173" s="16"/>
      <c r="AE173" s="16"/>
      <c r="AT173" s="294" t="s">
        <v>446</v>
      </c>
      <c r="AU173" s="294" t="s">
        <v>85</v>
      </c>
      <c r="AV173" s="16" t="s">
        <v>360</v>
      </c>
      <c r="AW173" s="16" t="s">
        <v>32</v>
      </c>
      <c r="AX173" s="16" t="s">
        <v>83</v>
      </c>
      <c r="AY173" s="294" t="s">
        <v>342</v>
      </c>
    </row>
    <row r="174" s="2" customFormat="1" ht="16.5" customHeight="1">
      <c r="A174" s="39"/>
      <c r="B174" s="40"/>
      <c r="C174" s="227" t="s">
        <v>368</v>
      </c>
      <c r="D174" s="227" t="s">
        <v>343</v>
      </c>
      <c r="E174" s="228" t="s">
        <v>541</v>
      </c>
      <c r="F174" s="229" t="s">
        <v>542</v>
      </c>
      <c r="G174" s="230" t="s">
        <v>543</v>
      </c>
      <c r="H174" s="231">
        <v>10</v>
      </c>
      <c r="I174" s="232"/>
      <c r="J174" s="233">
        <f>ROUND(I174*H174,2)</f>
        <v>0</v>
      </c>
      <c r="K174" s="229" t="s">
        <v>443</v>
      </c>
      <c r="L174" s="45"/>
      <c r="M174" s="234" t="s">
        <v>1</v>
      </c>
      <c r="N174" s="235" t="s">
        <v>41</v>
      </c>
      <c r="O174" s="92"/>
      <c r="P174" s="236">
        <f>O174*H174</f>
        <v>0</v>
      </c>
      <c r="Q174" s="236">
        <v>0</v>
      </c>
      <c r="R174" s="236">
        <f>Q174*H174</f>
        <v>0</v>
      </c>
      <c r="S174" s="236">
        <v>0.20499999999999999</v>
      </c>
      <c r="T174" s="237">
        <f>S174*H174</f>
        <v>2.0499999999999998</v>
      </c>
      <c r="U174" s="39"/>
      <c r="V174" s="39"/>
      <c r="W174" s="39"/>
      <c r="X174" s="39"/>
      <c r="Y174" s="39"/>
      <c r="Z174" s="39"/>
      <c r="AA174" s="39"/>
      <c r="AB174" s="39"/>
      <c r="AC174" s="39"/>
      <c r="AD174" s="39"/>
      <c r="AE174" s="39"/>
      <c r="AR174" s="238" t="s">
        <v>360</v>
      </c>
      <c r="AT174" s="238" t="s">
        <v>343</v>
      </c>
      <c r="AU174" s="238" t="s">
        <v>85</v>
      </c>
      <c r="AY174" s="18" t="s">
        <v>342</v>
      </c>
      <c r="BE174" s="239">
        <f>IF(N174="základní",J174,0)</f>
        <v>0</v>
      </c>
      <c r="BF174" s="239">
        <f>IF(N174="snížená",J174,0)</f>
        <v>0</v>
      </c>
      <c r="BG174" s="239">
        <f>IF(N174="zákl. přenesená",J174,0)</f>
        <v>0</v>
      </c>
      <c r="BH174" s="239">
        <f>IF(N174="sníž. přenesená",J174,0)</f>
        <v>0</v>
      </c>
      <c r="BI174" s="239">
        <f>IF(N174="nulová",J174,0)</f>
        <v>0</v>
      </c>
      <c r="BJ174" s="18" t="s">
        <v>83</v>
      </c>
      <c r="BK174" s="239">
        <f>ROUND(I174*H174,2)</f>
        <v>0</v>
      </c>
      <c r="BL174" s="18" t="s">
        <v>360</v>
      </c>
      <c r="BM174" s="238" t="s">
        <v>6468</v>
      </c>
    </row>
    <row r="175" s="2" customFormat="1">
      <c r="A175" s="39"/>
      <c r="B175" s="40"/>
      <c r="C175" s="41"/>
      <c r="D175" s="240" t="s">
        <v>349</v>
      </c>
      <c r="E175" s="41"/>
      <c r="F175" s="241" t="s">
        <v>545</v>
      </c>
      <c r="G175" s="41"/>
      <c r="H175" s="41"/>
      <c r="I175" s="242"/>
      <c r="J175" s="41"/>
      <c r="K175" s="41"/>
      <c r="L175" s="45"/>
      <c r="M175" s="243"/>
      <c r="N175" s="244"/>
      <c r="O175" s="92"/>
      <c r="P175" s="92"/>
      <c r="Q175" s="92"/>
      <c r="R175" s="92"/>
      <c r="S175" s="92"/>
      <c r="T175" s="93"/>
      <c r="U175" s="39"/>
      <c r="V175" s="39"/>
      <c r="W175" s="39"/>
      <c r="X175" s="39"/>
      <c r="Y175" s="39"/>
      <c r="Z175" s="39"/>
      <c r="AA175" s="39"/>
      <c r="AB175" s="39"/>
      <c r="AC175" s="39"/>
      <c r="AD175" s="39"/>
      <c r="AE175" s="39"/>
      <c r="AT175" s="18" t="s">
        <v>349</v>
      </c>
      <c r="AU175" s="18" t="s">
        <v>85</v>
      </c>
    </row>
    <row r="176" s="13" customFormat="1">
      <c r="A176" s="13"/>
      <c r="B176" s="252"/>
      <c r="C176" s="253"/>
      <c r="D176" s="240" t="s">
        <v>446</v>
      </c>
      <c r="E176" s="254" t="s">
        <v>1</v>
      </c>
      <c r="F176" s="255" t="s">
        <v>5800</v>
      </c>
      <c r="G176" s="253"/>
      <c r="H176" s="256">
        <v>10</v>
      </c>
      <c r="I176" s="257"/>
      <c r="J176" s="253"/>
      <c r="K176" s="253"/>
      <c r="L176" s="258"/>
      <c r="M176" s="259"/>
      <c r="N176" s="260"/>
      <c r="O176" s="260"/>
      <c r="P176" s="260"/>
      <c r="Q176" s="260"/>
      <c r="R176" s="260"/>
      <c r="S176" s="260"/>
      <c r="T176" s="261"/>
      <c r="U176" s="13"/>
      <c r="V176" s="13"/>
      <c r="W176" s="13"/>
      <c r="X176" s="13"/>
      <c r="Y176" s="13"/>
      <c r="Z176" s="13"/>
      <c r="AA176" s="13"/>
      <c r="AB176" s="13"/>
      <c r="AC176" s="13"/>
      <c r="AD176" s="13"/>
      <c r="AE176" s="13"/>
      <c r="AT176" s="262" t="s">
        <v>446</v>
      </c>
      <c r="AU176" s="262" t="s">
        <v>85</v>
      </c>
      <c r="AV176" s="13" t="s">
        <v>85</v>
      </c>
      <c r="AW176" s="13" t="s">
        <v>32</v>
      </c>
      <c r="AX176" s="13" t="s">
        <v>83</v>
      </c>
      <c r="AY176" s="262" t="s">
        <v>342</v>
      </c>
    </row>
    <row r="177" s="2" customFormat="1" ht="16.5" customHeight="1">
      <c r="A177" s="39"/>
      <c r="B177" s="40"/>
      <c r="C177" s="227" t="s">
        <v>372</v>
      </c>
      <c r="D177" s="227" t="s">
        <v>343</v>
      </c>
      <c r="E177" s="228" t="s">
        <v>2006</v>
      </c>
      <c r="F177" s="229" t="s">
        <v>2007</v>
      </c>
      <c r="G177" s="230" t="s">
        <v>2008</v>
      </c>
      <c r="H177" s="231">
        <v>60</v>
      </c>
      <c r="I177" s="232"/>
      <c r="J177" s="233">
        <f>ROUND(I177*H177,2)</f>
        <v>0</v>
      </c>
      <c r="K177" s="229" t="s">
        <v>443</v>
      </c>
      <c r="L177" s="45"/>
      <c r="M177" s="234" t="s">
        <v>1</v>
      </c>
      <c r="N177" s="235" t="s">
        <v>41</v>
      </c>
      <c r="O177" s="92"/>
      <c r="P177" s="236">
        <f>O177*H177</f>
        <v>0</v>
      </c>
      <c r="Q177" s="236">
        <v>3.0000000000000001E-05</v>
      </c>
      <c r="R177" s="236">
        <f>Q177*H177</f>
        <v>0.0018</v>
      </c>
      <c r="S177" s="236">
        <v>0</v>
      </c>
      <c r="T177" s="237">
        <f>S177*H177</f>
        <v>0</v>
      </c>
      <c r="U177" s="39"/>
      <c r="V177" s="39"/>
      <c r="W177" s="39"/>
      <c r="X177" s="39"/>
      <c r="Y177" s="39"/>
      <c r="Z177" s="39"/>
      <c r="AA177" s="39"/>
      <c r="AB177" s="39"/>
      <c r="AC177" s="39"/>
      <c r="AD177" s="39"/>
      <c r="AE177" s="39"/>
      <c r="AR177" s="238" t="s">
        <v>360</v>
      </c>
      <c r="AT177" s="238" t="s">
        <v>343</v>
      </c>
      <c r="AU177" s="238" t="s">
        <v>85</v>
      </c>
      <c r="AY177" s="18" t="s">
        <v>342</v>
      </c>
      <c r="BE177" s="239">
        <f>IF(N177="základní",J177,0)</f>
        <v>0</v>
      </c>
      <c r="BF177" s="239">
        <f>IF(N177="snížená",J177,0)</f>
        <v>0</v>
      </c>
      <c r="BG177" s="239">
        <f>IF(N177="zákl. přenesená",J177,0)</f>
        <v>0</v>
      </c>
      <c r="BH177" s="239">
        <f>IF(N177="sníž. přenesená",J177,0)</f>
        <v>0</v>
      </c>
      <c r="BI177" s="239">
        <f>IF(N177="nulová",J177,0)</f>
        <v>0</v>
      </c>
      <c r="BJ177" s="18" t="s">
        <v>83</v>
      </c>
      <c r="BK177" s="239">
        <f>ROUND(I177*H177,2)</f>
        <v>0</v>
      </c>
      <c r="BL177" s="18" t="s">
        <v>360</v>
      </c>
      <c r="BM177" s="238" t="s">
        <v>6469</v>
      </c>
    </row>
    <row r="178" s="2" customFormat="1">
      <c r="A178" s="39"/>
      <c r="B178" s="40"/>
      <c r="C178" s="41"/>
      <c r="D178" s="240" t="s">
        <v>349</v>
      </c>
      <c r="E178" s="41"/>
      <c r="F178" s="241" t="s">
        <v>2010</v>
      </c>
      <c r="G178" s="41"/>
      <c r="H178" s="41"/>
      <c r="I178" s="242"/>
      <c r="J178" s="41"/>
      <c r="K178" s="41"/>
      <c r="L178" s="45"/>
      <c r="M178" s="243"/>
      <c r="N178" s="244"/>
      <c r="O178" s="92"/>
      <c r="P178" s="92"/>
      <c r="Q178" s="92"/>
      <c r="R178" s="92"/>
      <c r="S178" s="92"/>
      <c r="T178" s="93"/>
      <c r="U178" s="39"/>
      <c r="V178" s="39"/>
      <c r="W178" s="39"/>
      <c r="X178" s="39"/>
      <c r="Y178" s="39"/>
      <c r="Z178" s="39"/>
      <c r="AA178" s="39"/>
      <c r="AB178" s="39"/>
      <c r="AC178" s="39"/>
      <c r="AD178" s="39"/>
      <c r="AE178" s="39"/>
      <c r="AT178" s="18" t="s">
        <v>349</v>
      </c>
      <c r="AU178" s="18" t="s">
        <v>85</v>
      </c>
    </row>
    <row r="179" s="13" customFormat="1">
      <c r="A179" s="13"/>
      <c r="B179" s="252"/>
      <c r="C179" s="253"/>
      <c r="D179" s="240" t="s">
        <v>446</v>
      </c>
      <c r="E179" s="254" t="s">
        <v>1</v>
      </c>
      <c r="F179" s="255" t="s">
        <v>6470</v>
      </c>
      <c r="G179" s="253"/>
      <c r="H179" s="256">
        <v>60</v>
      </c>
      <c r="I179" s="257"/>
      <c r="J179" s="253"/>
      <c r="K179" s="253"/>
      <c r="L179" s="258"/>
      <c r="M179" s="259"/>
      <c r="N179" s="260"/>
      <c r="O179" s="260"/>
      <c r="P179" s="260"/>
      <c r="Q179" s="260"/>
      <c r="R179" s="260"/>
      <c r="S179" s="260"/>
      <c r="T179" s="261"/>
      <c r="U179" s="13"/>
      <c r="V179" s="13"/>
      <c r="W179" s="13"/>
      <c r="X179" s="13"/>
      <c r="Y179" s="13"/>
      <c r="Z179" s="13"/>
      <c r="AA179" s="13"/>
      <c r="AB179" s="13"/>
      <c r="AC179" s="13"/>
      <c r="AD179" s="13"/>
      <c r="AE179" s="13"/>
      <c r="AT179" s="262" t="s">
        <v>446</v>
      </c>
      <c r="AU179" s="262" t="s">
        <v>85</v>
      </c>
      <c r="AV179" s="13" t="s">
        <v>85</v>
      </c>
      <c r="AW179" s="13" t="s">
        <v>32</v>
      </c>
      <c r="AX179" s="13" t="s">
        <v>83</v>
      </c>
      <c r="AY179" s="262" t="s">
        <v>342</v>
      </c>
    </row>
    <row r="180" s="2" customFormat="1" ht="16.5" customHeight="1">
      <c r="A180" s="39"/>
      <c r="B180" s="40"/>
      <c r="C180" s="227" t="s">
        <v>376</v>
      </c>
      <c r="D180" s="227" t="s">
        <v>343</v>
      </c>
      <c r="E180" s="228" t="s">
        <v>2012</v>
      </c>
      <c r="F180" s="229" t="s">
        <v>2013</v>
      </c>
      <c r="G180" s="230" t="s">
        <v>2014</v>
      </c>
      <c r="H180" s="231">
        <v>20</v>
      </c>
      <c r="I180" s="232"/>
      <c r="J180" s="233">
        <f>ROUND(I180*H180,2)</f>
        <v>0</v>
      </c>
      <c r="K180" s="229" t="s">
        <v>443</v>
      </c>
      <c r="L180" s="45"/>
      <c r="M180" s="234" t="s">
        <v>1</v>
      </c>
      <c r="N180" s="235" t="s">
        <v>41</v>
      </c>
      <c r="O180" s="92"/>
      <c r="P180" s="236">
        <f>O180*H180</f>
        <v>0</v>
      </c>
      <c r="Q180" s="236">
        <v>0</v>
      </c>
      <c r="R180" s="236">
        <f>Q180*H180</f>
        <v>0</v>
      </c>
      <c r="S180" s="236">
        <v>0</v>
      </c>
      <c r="T180" s="237">
        <f>S180*H180</f>
        <v>0</v>
      </c>
      <c r="U180" s="39"/>
      <c r="V180" s="39"/>
      <c r="W180" s="39"/>
      <c r="X180" s="39"/>
      <c r="Y180" s="39"/>
      <c r="Z180" s="39"/>
      <c r="AA180" s="39"/>
      <c r="AB180" s="39"/>
      <c r="AC180" s="39"/>
      <c r="AD180" s="39"/>
      <c r="AE180" s="39"/>
      <c r="AR180" s="238" t="s">
        <v>360</v>
      </c>
      <c r="AT180" s="238" t="s">
        <v>343</v>
      </c>
      <c r="AU180" s="238" t="s">
        <v>85</v>
      </c>
      <c r="AY180" s="18" t="s">
        <v>342</v>
      </c>
      <c r="BE180" s="239">
        <f>IF(N180="základní",J180,0)</f>
        <v>0</v>
      </c>
      <c r="BF180" s="239">
        <f>IF(N180="snížená",J180,0)</f>
        <v>0</v>
      </c>
      <c r="BG180" s="239">
        <f>IF(N180="zákl. přenesená",J180,0)</f>
        <v>0</v>
      </c>
      <c r="BH180" s="239">
        <f>IF(N180="sníž. přenesená",J180,0)</f>
        <v>0</v>
      </c>
      <c r="BI180" s="239">
        <f>IF(N180="nulová",J180,0)</f>
        <v>0</v>
      </c>
      <c r="BJ180" s="18" t="s">
        <v>83</v>
      </c>
      <c r="BK180" s="239">
        <f>ROUND(I180*H180,2)</f>
        <v>0</v>
      </c>
      <c r="BL180" s="18" t="s">
        <v>360</v>
      </c>
      <c r="BM180" s="238" t="s">
        <v>6471</v>
      </c>
    </row>
    <row r="181" s="2" customFormat="1">
      <c r="A181" s="39"/>
      <c r="B181" s="40"/>
      <c r="C181" s="41"/>
      <c r="D181" s="240" t="s">
        <v>349</v>
      </c>
      <c r="E181" s="41"/>
      <c r="F181" s="241" t="s">
        <v>2016</v>
      </c>
      <c r="G181" s="41"/>
      <c r="H181" s="41"/>
      <c r="I181" s="242"/>
      <c r="J181" s="41"/>
      <c r="K181" s="41"/>
      <c r="L181" s="45"/>
      <c r="M181" s="243"/>
      <c r="N181" s="244"/>
      <c r="O181" s="92"/>
      <c r="P181" s="92"/>
      <c r="Q181" s="92"/>
      <c r="R181" s="92"/>
      <c r="S181" s="92"/>
      <c r="T181" s="93"/>
      <c r="U181" s="39"/>
      <c r="V181" s="39"/>
      <c r="W181" s="39"/>
      <c r="X181" s="39"/>
      <c r="Y181" s="39"/>
      <c r="Z181" s="39"/>
      <c r="AA181" s="39"/>
      <c r="AB181" s="39"/>
      <c r="AC181" s="39"/>
      <c r="AD181" s="39"/>
      <c r="AE181" s="39"/>
      <c r="AT181" s="18" t="s">
        <v>349</v>
      </c>
      <c r="AU181" s="18" t="s">
        <v>85</v>
      </c>
    </row>
    <row r="182" s="13" customFormat="1">
      <c r="A182" s="13"/>
      <c r="B182" s="252"/>
      <c r="C182" s="253"/>
      <c r="D182" s="240" t="s">
        <v>446</v>
      </c>
      <c r="E182" s="254" t="s">
        <v>1</v>
      </c>
      <c r="F182" s="255" t="s">
        <v>4065</v>
      </c>
      <c r="G182" s="253"/>
      <c r="H182" s="256">
        <v>20</v>
      </c>
      <c r="I182" s="257"/>
      <c r="J182" s="253"/>
      <c r="K182" s="253"/>
      <c r="L182" s="258"/>
      <c r="M182" s="259"/>
      <c r="N182" s="260"/>
      <c r="O182" s="260"/>
      <c r="P182" s="260"/>
      <c r="Q182" s="260"/>
      <c r="R182" s="260"/>
      <c r="S182" s="260"/>
      <c r="T182" s="261"/>
      <c r="U182" s="13"/>
      <c r="V182" s="13"/>
      <c r="W182" s="13"/>
      <c r="X182" s="13"/>
      <c r="Y182" s="13"/>
      <c r="Z182" s="13"/>
      <c r="AA182" s="13"/>
      <c r="AB182" s="13"/>
      <c r="AC182" s="13"/>
      <c r="AD182" s="13"/>
      <c r="AE182" s="13"/>
      <c r="AT182" s="262" t="s">
        <v>446</v>
      </c>
      <c r="AU182" s="262" t="s">
        <v>85</v>
      </c>
      <c r="AV182" s="13" t="s">
        <v>85</v>
      </c>
      <c r="AW182" s="13" t="s">
        <v>32</v>
      </c>
      <c r="AX182" s="13" t="s">
        <v>83</v>
      </c>
      <c r="AY182" s="262" t="s">
        <v>342</v>
      </c>
    </row>
    <row r="183" s="2" customFormat="1" ht="16.5" customHeight="1">
      <c r="A183" s="39"/>
      <c r="B183" s="40"/>
      <c r="C183" s="227" t="s">
        <v>381</v>
      </c>
      <c r="D183" s="227" t="s">
        <v>343</v>
      </c>
      <c r="E183" s="228" t="s">
        <v>3014</v>
      </c>
      <c r="F183" s="229" t="s">
        <v>3015</v>
      </c>
      <c r="G183" s="230" t="s">
        <v>473</v>
      </c>
      <c r="H183" s="231">
        <v>16.260000000000002</v>
      </c>
      <c r="I183" s="232"/>
      <c r="J183" s="233">
        <f>ROUND(I183*H183,2)</f>
        <v>0</v>
      </c>
      <c r="K183" s="229" t="s">
        <v>443</v>
      </c>
      <c r="L183" s="45"/>
      <c r="M183" s="234" t="s">
        <v>1</v>
      </c>
      <c r="N183" s="235" t="s">
        <v>41</v>
      </c>
      <c r="O183" s="92"/>
      <c r="P183" s="236">
        <f>O183*H183</f>
        <v>0</v>
      </c>
      <c r="Q183" s="236">
        <v>0</v>
      </c>
      <c r="R183" s="236">
        <f>Q183*H183</f>
        <v>0</v>
      </c>
      <c r="S183" s="236">
        <v>0</v>
      </c>
      <c r="T183" s="237">
        <f>S183*H183</f>
        <v>0</v>
      </c>
      <c r="U183" s="39"/>
      <c r="V183" s="39"/>
      <c r="W183" s="39"/>
      <c r="X183" s="39"/>
      <c r="Y183" s="39"/>
      <c r="Z183" s="39"/>
      <c r="AA183" s="39"/>
      <c r="AB183" s="39"/>
      <c r="AC183" s="39"/>
      <c r="AD183" s="39"/>
      <c r="AE183" s="39"/>
      <c r="AR183" s="238" t="s">
        <v>360</v>
      </c>
      <c r="AT183" s="238" t="s">
        <v>343</v>
      </c>
      <c r="AU183" s="238" t="s">
        <v>85</v>
      </c>
      <c r="AY183" s="18" t="s">
        <v>342</v>
      </c>
      <c r="BE183" s="239">
        <f>IF(N183="základní",J183,0)</f>
        <v>0</v>
      </c>
      <c r="BF183" s="239">
        <f>IF(N183="snížená",J183,0)</f>
        <v>0</v>
      </c>
      <c r="BG183" s="239">
        <f>IF(N183="zákl. přenesená",J183,0)</f>
        <v>0</v>
      </c>
      <c r="BH183" s="239">
        <f>IF(N183="sníž. přenesená",J183,0)</f>
        <v>0</v>
      </c>
      <c r="BI183" s="239">
        <f>IF(N183="nulová",J183,0)</f>
        <v>0</v>
      </c>
      <c r="BJ183" s="18" t="s">
        <v>83</v>
      </c>
      <c r="BK183" s="239">
        <f>ROUND(I183*H183,2)</f>
        <v>0</v>
      </c>
      <c r="BL183" s="18" t="s">
        <v>360</v>
      </c>
      <c r="BM183" s="238" t="s">
        <v>6472</v>
      </c>
    </row>
    <row r="184" s="2" customFormat="1">
      <c r="A184" s="39"/>
      <c r="B184" s="40"/>
      <c r="C184" s="41"/>
      <c r="D184" s="240" t="s">
        <v>349</v>
      </c>
      <c r="E184" s="41"/>
      <c r="F184" s="241" t="s">
        <v>3017</v>
      </c>
      <c r="G184" s="41"/>
      <c r="H184" s="41"/>
      <c r="I184" s="242"/>
      <c r="J184" s="41"/>
      <c r="K184" s="41"/>
      <c r="L184" s="45"/>
      <c r="M184" s="243"/>
      <c r="N184" s="244"/>
      <c r="O184" s="92"/>
      <c r="P184" s="92"/>
      <c r="Q184" s="92"/>
      <c r="R184" s="92"/>
      <c r="S184" s="92"/>
      <c r="T184" s="93"/>
      <c r="U184" s="39"/>
      <c r="V184" s="39"/>
      <c r="W184" s="39"/>
      <c r="X184" s="39"/>
      <c r="Y184" s="39"/>
      <c r="Z184" s="39"/>
      <c r="AA184" s="39"/>
      <c r="AB184" s="39"/>
      <c r="AC184" s="39"/>
      <c r="AD184" s="39"/>
      <c r="AE184" s="39"/>
      <c r="AT184" s="18" t="s">
        <v>349</v>
      </c>
      <c r="AU184" s="18" t="s">
        <v>85</v>
      </c>
    </row>
    <row r="185" s="14" customFormat="1">
      <c r="A185" s="14"/>
      <c r="B185" s="263"/>
      <c r="C185" s="264"/>
      <c r="D185" s="240" t="s">
        <v>446</v>
      </c>
      <c r="E185" s="265" t="s">
        <v>1</v>
      </c>
      <c r="F185" s="266" t="s">
        <v>2896</v>
      </c>
      <c r="G185" s="264"/>
      <c r="H185" s="265" t="s">
        <v>1</v>
      </c>
      <c r="I185" s="267"/>
      <c r="J185" s="264"/>
      <c r="K185" s="264"/>
      <c r="L185" s="268"/>
      <c r="M185" s="269"/>
      <c r="N185" s="270"/>
      <c r="O185" s="270"/>
      <c r="P185" s="270"/>
      <c r="Q185" s="270"/>
      <c r="R185" s="270"/>
      <c r="S185" s="270"/>
      <c r="T185" s="271"/>
      <c r="U185" s="14"/>
      <c r="V185" s="14"/>
      <c r="W185" s="14"/>
      <c r="X185" s="14"/>
      <c r="Y185" s="14"/>
      <c r="Z185" s="14"/>
      <c r="AA185" s="14"/>
      <c r="AB185" s="14"/>
      <c r="AC185" s="14"/>
      <c r="AD185" s="14"/>
      <c r="AE185" s="14"/>
      <c r="AT185" s="272" t="s">
        <v>446</v>
      </c>
      <c r="AU185" s="272" t="s">
        <v>85</v>
      </c>
      <c r="AV185" s="14" t="s">
        <v>83</v>
      </c>
      <c r="AW185" s="14" t="s">
        <v>32</v>
      </c>
      <c r="AX185" s="14" t="s">
        <v>76</v>
      </c>
      <c r="AY185" s="272" t="s">
        <v>342</v>
      </c>
    </row>
    <row r="186" s="13" customFormat="1">
      <c r="A186" s="13"/>
      <c r="B186" s="252"/>
      <c r="C186" s="253"/>
      <c r="D186" s="240" t="s">
        <v>446</v>
      </c>
      <c r="E186" s="254" t="s">
        <v>1</v>
      </c>
      <c r="F186" s="255" t="s">
        <v>6473</v>
      </c>
      <c r="G186" s="253"/>
      <c r="H186" s="256">
        <v>16.260000000000002</v>
      </c>
      <c r="I186" s="257"/>
      <c r="J186" s="253"/>
      <c r="K186" s="253"/>
      <c r="L186" s="258"/>
      <c r="M186" s="259"/>
      <c r="N186" s="260"/>
      <c r="O186" s="260"/>
      <c r="P186" s="260"/>
      <c r="Q186" s="260"/>
      <c r="R186" s="260"/>
      <c r="S186" s="260"/>
      <c r="T186" s="261"/>
      <c r="U186" s="13"/>
      <c r="V186" s="13"/>
      <c r="W186" s="13"/>
      <c r="X186" s="13"/>
      <c r="Y186" s="13"/>
      <c r="Z186" s="13"/>
      <c r="AA186" s="13"/>
      <c r="AB186" s="13"/>
      <c r="AC186" s="13"/>
      <c r="AD186" s="13"/>
      <c r="AE186" s="13"/>
      <c r="AT186" s="262" t="s">
        <v>446</v>
      </c>
      <c r="AU186" s="262" t="s">
        <v>85</v>
      </c>
      <c r="AV186" s="13" t="s">
        <v>85</v>
      </c>
      <c r="AW186" s="13" t="s">
        <v>32</v>
      </c>
      <c r="AX186" s="13" t="s">
        <v>83</v>
      </c>
      <c r="AY186" s="262" t="s">
        <v>342</v>
      </c>
    </row>
    <row r="187" s="2" customFormat="1" ht="21.75" customHeight="1">
      <c r="A187" s="39"/>
      <c r="B187" s="40"/>
      <c r="C187" s="227" t="s">
        <v>386</v>
      </c>
      <c r="D187" s="227" t="s">
        <v>343</v>
      </c>
      <c r="E187" s="228" t="s">
        <v>2274</v>
      </c>
      <c r="F187" s="229" t="s">
        <v>2275</v>
      </c>
      <c r="G187" s="230" t="s">
        <v>562</v>
      </c>
      <c r="H187" s="231">
        <v>316.08699999999999</v>
      </c>
      <c r="I187" s="232"/>
      <c r="J187" s="233">
        <f>ROUND(I187*H187,2)</f>
        <v>0</v>
      </c>
      <c r="K187" s="229" t="s">
        <v>443</v>
      </c>
      <c r="L187" s="45"/>
      <c r="M187" s="234" t="s">
        <v>1</v>
      </c>
      <c r="N187" s="235" t="s">
        <v>41</v>
      </c>
      <c r="O187" s="92"/>
      <c r="P187" s="236">
        <f>O187*H187</f>
        <v>0</v>
      </c>
      <c r="Q187" s="236">
        <v>0</v>
      </c>
      <c r="R187" s="236">
        <f>Q187*H187</f>
        <v>0</v>
      </c>
      <c r="S187" s="236">
        <v>0</v>
      </c>
      <c r="T187" s="237">
        <f>S187*H187</f>
        <v>0</v>
      </c>
      <c r="U187" s="39"/>
      <c r="V187" s="39"/>
      <c r="W187" s="39"/>
      <c r="X187" s="39"/>
      <c r="Y187" s="39"/>
      <c r="Z187" s="39"/>
      <c r="AA187" s="39"/>
      <c r="AB187" s="39"/>
      <c r="AC187" s="39"/>
      <c r="AD187" s="39"/>
      <c r="AE187" s="39"/>
      <c r="AR187" s="238" t="s">
        <v>360</v>
      </c>
      <c r="AT187" s="238" t="s">
        <v>343</v>
      </c>
      <c r="AU187" s="238" t="s">
        <v>85</v>
      </c>
      <c r="AY187" s="18" t="s">
        <v>342</v>
      </c>
      <c r="BE187" s="239">
        <f>IF(N187="základní",J187,0)</f>
        <v>0</v>
      </c>
      <c r="BF187" s="239">
        <f>IF(N187="snížená",J187,0)</f>
        <v>0</v>
      </c>
      <c r="BG187" s="239">
        <f>IF(N187="zákl. přenesená",J187,0)</f>
        <v>0</v>
      </c>
      <c r="BH187" s="239">
        <f>IF(N187="sníž. přenesená",J187,0)</f>
        <v>0</v>
      </c>
      <c r="BI187" s="239">
        <f>IF(N187="nulová",J187,0)</f>
        <v>0</v>
      </c>
      <c r="BJ187" s="18" t="s">
        <v>83</v>
      </c>
      <c r="BK187" s="239">
        <f>ROUND(I187*H187,2)</f>
        <v>0</v>
      </c>
      <c r="BL187" s="18" t="s">
        <v>360</v>
      </c>
      <c r="BM187" s="238" t="s">
        <v>6474</v>
      </c>
    </row>
    <row r="188" s="2" customFormat="1">
      <c r="A188" s="39"/>
      <c r="B188" s="40"/>
      <c r="C188" s="41"/>
      <c r="D188" s="240" t="s">
        <v>349</v>
      </c>
      <c r="E188" s="41"/>
      <c r="F188" s="241" t="s">
        <v>2277</v>
      </c>
      <c r="G188" s="41"/>
      <c r="H188" s="41"/>
      <c r="I188" s="242"/>
      <c r="J188" s="41"/>
      <c r="K188" s="41"/>
      <c r="L188" s="45"/>
      <c r="M188" s="243"/>
      <c r="N188" s="244"/>
      <c r="O188" s="92"/>
      <c r="P188" s="92"/>
      <c r="Q188" s="92"/>
      <c r="R188" s="92"/>
      <c r="S188" s="92"/>
      <c r="T188" s="93"/>
      <c r="U188" s="39"/>
      <c r="V188" s="39"/>
      <c r="W188" s="39"/>
      <c r="X188" s="39"/>
      <c r="Y188" s="39"/>
      <c r="Z188" s="39"/>
      <c r="AA188" s="39"/>
      <c r="AB188" s="39"/>
      <c r="AC188" s="39"/>
      <c r="AD188" s="39"/>
      <c r="AE188" s="39"/>
      <c r="AT188" s="18" t="s">
        <v>349</v>
      </c>
      <c r="AU188" s="18" t="s">
        <v>85</v>
      </c>
    </row>
    <row r="189" s="14" customFormat="1">
      <c r="A189" s="14"/>
      <c r="B189" s="263"/>
      <c r="C189" s="264"/>
      <c r="D189" s="240" t="s">
        <v>446</v>
      </c>
      <c r="E189" s="265" t="s">
        <v>1</v>
      </c>
      <c r="F189" s="266" t="s">
        <v>6475</v>
      </c>
      <c r="G189" s="264"/>
      <c r="H189" s="265" t="s">
        <v>1</v>
      </c>
      <c r="I189" s="267"/>
      <c r="J189" s="264"/>
      <c r="K189" s="264"/>
      <c r="L189" s="268"/>
      <c r="M189" s="269"/>
      <c r="N189" s="270"/>
      <c r="O189" s="270"/>
      <c r="P189" s="270"/>
      <c r="Q189" s="270"/>
      <c r="R189" s="270"/>
      <c r="S189" s="270"/>
      <c r="T189" s="271"/>
      <c r="U189" s="14"/>
      <c r="V189" s="14"/>
      <c r="W189" s="14"/>
      <c r="X189" s="14"/>
      <c r="Y189" s="14"/>
      <c r="Z189" s="14"/>
      <c r="AA189" s="14"/>
      <c r="AB189" s="14"/>
      <c r="AC189" s="14"/>
      <c r="AD189" s="14"/>
      <c r="AE189" s="14"/>
      <c r="AT189" s="272" t="s">
        <v>446</v>
      </c>
      <c r="AU189" s="272" t="s">
        <v>85</v>
      </c>
      <c r="AV189" s="14" t="s">
        <v>83</v>
      </c>
      <c r="AW189" s="14" t="s">
        <v>32</v>
      </c>
      <c r="AX189" s="14" t="s">
        <v>76</v>
      </c>
      <c r="AY189" s="272" t="s">
        <v>342</v>
      </c>
    </row>
    <row r="190" s="13" customFormat="1">
      <c r="A190" s="13"/>
      <c r="B190" s="252"/>
      <c r="C190" s="253"/>
      <c r="D190" s="240" t="s">
        <v>446</v>
      </c>
      <c r="E190" s="254" t="s">
        <v>1</v>
      </c>
      <c r="F190" s="255" t="s">
        <v>6476</v>
      </c>
      <c r="G190" s="253"/>
      <c r="H190" s="256">
        <v>15.67</v>
      </c>
      <c r="I190" s="257"/>
      <c r="J190" s="253"/>
      <c r="K190" s="253"/>
      <c r="L190" s="258"/>
      <c r="M190" s="259"/>
      <c r="N190" s="260"/>
      <c r="O190" s="260"/>
      <c r="P190" s="260"/>
      <c r="Q190" s="260"/>
      <c r="R190" s="260"/>
      <c r="S190" s="260"/>
      <c r="T190" s="261"/>
      <c r="U190" s="13"/>
      <c r="V190" s="13"/>
      <c r="W190" s="13"/>
      <c r="X190" s="13"/>
      <c r="Y190" s="13"/>
      <c r="Z190" s="13"/>
      <c r="AA190" s="13"/>
      <c r="AB190" s="13"/>
      <c r="AC190" s="13"/>
      <c r="AD190" s="13"/>
      <c r="AE190" s="13"/>
      <c r="AT190" s="262" t="s">
        <v>446</v>
      </c>
      <c r="AU190" s="262" t="s">
        <v>85</v>
      </c>
      <c r="AV190" s="13" t="s">
        <v>85</v>
      </c>
      <c r="AW190" s="13" t="s">
        <v>32</v>
      </c>
      <c r="AX190" s="13" t="s">
        <v>76</v>
      </c>
      <c r="AY190" s="262" t="s">
        <v>342</v>
      </c>
    </row>
    <row r="191" s="13" customFormat="1">
      <c r="A191" s="13"/>
      <c r="B191" s="252"/>
      <c r="C191" s="253"/>
      <c r="D191" s="240" t="s">
        <v>446</v>
      </c>
      <c r="E191" s="254" t="s">
        <v>1</v>
      </c>
      <c r="F191" s="255" t="s">
        <v>6477</v>
      </c>
      <c r="G191" s="253"/>
      <c r="H191" s="256">
        <v>7.6429999999999998</v>
      </c>
      <c r="I191" s="257"/>
      <c r="J191" s="253"/>
      <c r="K191" s="253"/>
      <c r="L191" s="258"/>
      <c r="M191" s="259"/>
      <c r="N191" s="260"/>
      <c r="O191" s="260"/>
      <c r="P191" s="260"/>
      <c r="Q191" s="260"/>
      <c r="R191" s="260"/>
      <c r="S191" s="260"/>
      <c r="T191" s="261"/>
      <c r="U191" s="13"/>
      <c r="V191" s="13"/>
      <c r="W191" s="13"/>
      <c r="X191" s="13"/>
      <c r="Y191" s="13"/>
      <c r="Z191" s="13"/>
      <c r="AA191" s="13"/>
      <c r="AB191" s="13"/>
      <c r="AC191" s="13"/>
      <c r="AD191" s="13"/>
      <c r="AE191" s="13"/>
      <c r="AT191" s="262" t="s">
        <v>446</v>
      </c>
      <c r="AU191" s="262" t="s">
        <v>85</v>
      </c>
      <c r="AV191" s="13" t="s">
        <v>85</v>
      </c>
      <c r="AW191" s="13" t="s">
        <v>32</v>
      </c>
      <c r="AX191" s="13" t="s">
        <v>76</v>
      </c>
      <c r="AY191" s="262" t="s">
        <v>342</v>
      </c>
    </row>
    <row r="192" s="13" customFormat="1">
      <c r="A192" s="13"/>
      <c r="B192" s="252"/>
      <c r="C192" s="253"/>
      <c r="D192" s="240" t="s">
        <v>446</v>
      </c>
      <c r="E192" s="254" t="s">
        <v>1</v>
      </c>
      <c r="F192" s="255" t="s">
        <v>6478</v>
      </c>
      <c r="G192" s="253"/>
      <c r="H192" s="256">
        <v>74.292000000000002</v>
      </c>
      <c r="I192" s="257"/>
      <c r="J192" s="253"/>
      <c r="K192" s="253"/>
      <c r="L192" s="258"/>
      <c r="M192" s="259"/>
      <c r="N192" s="260"/>
      <c r="O192" s="260"/>
      <c r="P192" s="260"/>
      <c r="Q192" s="260"/>
      <c r="R192" s="260"/>
      <c r="S192" s="260"/>
      <c r="T192" s="261"/>
      <c r="U192" s="13"/>
      <c r="V192" s="13"/>
      <c r="W192" s="13"/>
      <c r="X192" s="13"/>
      <c r="Y192" s="13"/>
      <c r="Z192" s="13"/>
      <c r="AA192" s="13"/>
      <c r="AB192" s="13"/>
      <c r="AC192" s="13"/>
      <c r="AD192" s="13"/>
      <c r="AE192" s="13"/>
      <c r="AT192" s="262" t="s">
        <v>446</v>
      </c>
      <c r="AU192" s="262" t="s">
        <v>85</v>
      </c>
      <c r="AV192" s="13" t="s">
        <v>85</v>
      </c>
      <c r="AW192" s="13" t="s">
        <v>32</v>
      </c>
      <c r="AX192" s="13" t="s">
        <v>76</v>
      </c>
      <c r="AY192" s="262" t="s">
        <v>342</v>
      </c>
    </row>
    <row r="193" s="13" customFormat="1">
      <c r="A193" s="13"/>
      <c r="B193" s="252"/>
      <c r="C193" s="253"/>
      <c r="D193" s="240" t="s">
        <v>446</v>
      </c>
      <c r="E193" s="254" t="s">
        <v>1</v>
      </c>
      <c r="F193" s="255" t="s">
        <v>6479</v>
      </c>
      <c r="G193" s="253"/>
      <c r="H193" s="256">
        <v>103.194</v>
      </c>
      <c r="I193" s="257"/>
      <c r="J193" s="253"/>
      <c r="K193" s="253"/>
      <c r="L193" s="258"/>
      <c r="M193" s="259"/>
      <c r="N193" s="260"/>
      <c r="O193" s="260"/>
      <c r="P193" s="260"/>
      <c r="Q193" s="260"/>
      <c r="R193" s="260"/>
      <c r="S193" s="260"/>
      <c r="T193" s="261"/>
      <c r="U193" s="13"/>
      <c r="V193" s="13"/>
      <c r="W193" s="13"/>
      <c r="X193" s="13"/>
      <c r="Y193" s="13"/>
      <c r="Z193" s="13"/>
      <c r="AA193" s="13"/>
      <c r="AB193" s="13"/>
      <c r="AC193" s="13"/>
      <c r="AD193" s="13"/>
      <c r="AE193" s="13"/>
      <c r="AT193" s="262" t="s">
        <v>446</v>
      </c>
      <c r="AU193" s="262" t="s">
        <v>85</v>
      </c>
      <c r="AV193" s="13" t="s">
        <v>85</v>
      </c>
      <c r="AW193" s="13" t="s">
        <v>32</v>
      </c>
      <c r="AX193" s="13" t="s">
        <v>76</v>
      </c>
      <c r="AY193" s="262" t="s">
        <v>342</v>
      </c>
    </row>
    <row r="194" s="13" customFormat="1">
      <c r="A194" s="13"/>
      <c r="B194" s="252"/>
      <c r="C194" s="253"/>
      <c r="D194" s="240" t="s">
        <v>446</v>
      </c>
      <c r="E194" s="254" t="s">
        <v>1</v>
      </c>
      <c r="F194" s="255" t="s">
        <v>6480</v>
      </c>
      <c r="G194" s="253"/>
      <c r="H194" s="256">
        <v>140.32499999999999</v>
      </c>
      <c r="I194" s="257"/>
      <c r="J194" s="253"/>
      <c r="K194" s="253"/>
      <c r="L194" s="258"/>
      <c r="M194" s="259"/>
      <c r="N194" s="260"/>
      <c r="O194" s="260"/>
      <c r="P194" s="260"/>
      <c r="Q194" s="260"/>
      <c r="R194" s="260"/>
      <c r="S194" s="260"/>
      <c r="T194" s="261"/>
      <c r="U194" s="13"/>
      <c r="V194" s="13"/>
      <c r="W194" s="13"/>
      <c r="X194" s="13"/>
      <c r="Y194" s="13"/>
      <c r="Z194" s="13"/>
      <c r="AA194" s="13"/>
      <c r="AB194" s="13"/>
      <c r="AC194" s="13"/>
      <c r="AD194" s="13"/>
      <c r="AE194" s="13"/>
      <c r="AT194" s="262" t="s">
        <v>446</v>
      </c>
      <c r="AU194" s="262" t="s">
        <v>85</v>
      </c>
      <c r="AV194" s="13" t="s">
        <v>85</v>
      </c>
      <c r="AW194" s="13" t="s">
        <v>32</v>
      </c>
      <c r="AX194" s="13" t="s">
        <v>76</v>
      </c>
      <c r="AY194" s="262" t="s">
        <v>342</v>
      </c>
    </row>
    <row r="195" s="13" customFormat="1">
      <c r="A195" s="13"/>
      <c r="B195" s="252"/>
      <c r="C195" s="253"/>
      <c r="D195" s="240" t="s">
        <v>446</v>
      </c>
      <c r="E195" s="254" t="s">
        <v>1</v>
      </c>
      <c r="F195" s="255" t="s">
        <v>6481</v>
      </c>
      <c r="G195" s="253"/>
      <c r="H195" s="256">
        <v>106.477</v>
      </c>
      <c r="I195" s="257"/>
      <c r="J195" s="253"/>
      <c r="K195" s="253"/>
      <c r="L195" s="258"/>
      <c r="M195" s="259"/>
      <c r="N195" s="260"/>
      <c r="O195" s="260"/>
      <c r="P195" s="260"/>
      <c r="Q195" s="260"/>
      <c r="R195" s="260"/>
      <c r="S195" s="260"/>
      <c r="T195" s="261"/>
      <c r="U195" s="13"/>
      <c r="V195" s="13"/>
      <c r="W195" s="13"/>
      <c r="X195" s="13"/>
      <c r="Y195" s="13"/>
      <c r="Z195" s="13"/>
      <c r="AA195" s="13"/>
      <c r="AB195" s="13"/>
      <c r="AC195" s="13"/>
      <c r="AD195" s="13"/>
      <c r="AE195" s="13"/>
      <c r="AT195" s="262" t="s">
        <v>446</v>
      </c>
      <c r="AU195" s="262" t="s">
        <v>85</v>
      </c>
      <c r="AV195" s="13" t="s">
        <v>85</v>
      </c>
      <c r="AW195" s="13" t="s">
        <v>32</v>
      </c>
      <c r="AX195" s="13" t="s">
        <v>76</v>
      </c>
      <c r="AY195" s="262" t="s">
        <v>342</v>
      </c>
    </row>
    <row r="196" s="13" customFormat="1">
      <c r="A196" s="13"/>
      <c r="B196" s="252"/>
      <c r="C196" s="253"/>
      <c r="D196" s="240" t="s">
        <v>446</v>
      </c>
      <c r="E196" s="254" t="s">
        <v>1</v>
      </c>
      <c r="F196" s="255" t="s">
        <v>6482</v>
      </c>
      <c r="G196" s="253"/>
      <c r="H196" s="256">
        <v>157.423</v>
      </c>
      <c r="I196" s="257"/>
      <c r="J196" s="253"/>
      <c r="K196" s="253"/>
      <c r="L196" s="258"/>
      <c r="M196" s="259"/>
      <c r="N196" s="260"/>
      <c r="O196" s="260"/>
      <c r="P196" s="260"/>
      <c r="Q196" s="260"/>
      <c r="R196" s="260"/>
      <c r="S196" s="260"/>
      <c r="T196" s="261"/>
      <c r="U196" s="13"/>
      <c r="V196" s="13"/>
      <c r="W196" s="13"/>
      <c r="X196" s="13"/>
      <c r="Y196" s="13"/>
      <c r="Z196" s="13"/>
      <c r="AA196" s="13"/>
      <c r="AB196" s="13"/>
      <c r="AC196" s="13"/>
      <c r="AD196" s="13"/>
      <c r="AE196" s="13"/>
      <c r="AT196" s="262" t="s">
        <v>446</v>
      </c>
      <c r="AU196" s="262" t="s">
        <v>85</v>
      </c>
      <c r="AV196" s="13" t="s">
        <v>85</v>
      </c>
      <c r="AW196" s="13" t="s">
        <v>32</v>
      </c>
      <c r="AX196" s="13" t="s">
        <v>76</v>
      </c>
      <c r="AY196" s="262" t="s">
        <v>342</v>
      </c>
    </row>
    <row r="197" s="13" customFormat="1">
      <c r="A197" s="13"/>
      <c r="B197" s="252"/>
      <c r="C197" s="253"/>
      <c r="D197" s="240" t="s">
        <v>446</v>
      </c>
      <c r="E197" s="254" t="s">
        <v>1</v>
      </c>
      <c r="F197" s="255" t="s">
        <v>6483</v>
      </c>
      <c r="G197" s="253"/>
      <c r="H197" s="256">
        <v>48.503999999999998</v>
      </c>
      <c r="I197" s="257"/>
      <c r="J197" s="253"/>
      <c r="K197" s="253"/>
      <c r="L197" s="258"/>
      <c r="M197" s="259"/>
      <c r="N197" s="260"/>
      <c r="O197" s="260"/>
      <c r="P197" s="260"/>
      <c r="Q197" s="260"/>
      <c r="R197" s="260"/>
      <c r="S197" s="260"/>
      <c r="T197" s="261"/>
      <c r="U197" s="13"/>
      <c r="V197" s="13"/>
      <c r="W197" s="13"/>
      <c r="X197" s="13"/>
      <c r="Y197" s="13"/>
      <c r="Z197" s="13"/>
      <c r="AA197" s="13"/>
      <c r="AB197" s="13"/>
      <c r="AC197" s="13"/>
      <c r="AD197" s="13"/>
      <c r="AE197" s="13"/>
      <c r="AT197" s="262" t="s">
        <v>446</v>
      </c>
      <c r="AU197" s="262" t="s">
        <v>85</v>
      </c>
      <c r="AV197" s="13" t="s">
        <v>85</v>
      </c>
      <c r="AW197" s="13" t="s">
        <v>32</v>
      </c>
      <c r="AX197" s="13" t="s">
        <v>76</v>
      </c>
      <c r="AY197" s="262" t="s">
        <v>342</v>
      </c>
    </row>
    <row r="198" s="13" customFormat="1">
      <c r="A198" s="13"/>
      <c r="B198" s="252"/>
      <c r="C198" s="253"/>
      <c r="D198" s="240" t="s">
        <v>446</v>
      </c>
      <c r="E198" s="254" t="s">
        <v>1</v>
      </c>
      <c r="F198" s="255" t="s">
        <v>6484</v>
      </c>
      <c r="G198" s="253"/>
      <c r="H198" s="256">
        <v>40.639000000000003</v>
      </c>
      <c r="I198" s="257"/>
      <c r="J198" s="253"/>
      <c r="K198" s="253"/>
      <c r="L198" s="258"/>
      <c r="M198" s="259"/>
      <c r="N198" s="260"/>
      <c r="O198" s="260"/>
      <c r="P198" s="260"/>
      <c r="Q198" s="260"/>
      <c r="R198" s="260"/>
      <c r="S198" s="260"/>
      <c r="T198" s="261"/>
      <c r="U198" s="13"/>
      <c r="V198" s="13"/>
      <c r="W198" s="13"/>
      <c r="X198" s="13"/>
      <c r="Y198" s="13"/>
      <c r="Z198" s="13"/>
      <c r="AA198" s="13"/>
      <c r="AB198" s="13"/>
      <c r="AC198" s="13"/>
      <c r="AD198" s="13"/>
      <c r="AE198" s="13"/>
      <c r="AT198" s="262" t="s">
        <v>446</v>
      </c>
      <c r="AU198" s="262" t="s">
        <v>85</v>
      </c>
      <c r="AV198" s="13" t="s">
        <v>85</v>
      </c>
      <c r="AW198" s="13" t="s">
        <v>32</v>
      </c>
      <c r="AX198" s="13" t="s">
        <v>76</v>
      </c>
      <c r="AY198" s="262" t="s">
        <v>342</v>
      </c>
    </row>
    <row r="199" s="13" customFormat="1">
      <c r="A199" s="13"/>
      <c r="B199" s="252"/>
      <c r="C199" s="253"/>
      <c r="D199" s="240" t="s">
        <v>446</v>
      </c>
      <c r="E199" s="254" t="s">
        <v>1</v>
      </c>
      <c r="F199" s="255" t="s">
        <v>6485</v>
      </c>
      <c r="G199" s="253"/>
      <c r="H199" s="256">
        <v>13.305999999999999</v>
      </c>
      <c r="I199" s="257"/>
      <c r="J199" s="253"/>
      <c r="K199" s="253"/>
      <c r="L199" s="258"/>
      <c r="M199" s="259"/>
      <c r="N199" s="260"/>
      <c r="O199" s="260"/>
      <c r="P199" s="260"/>
      <c r="Q199" s="260"/>
      <c r="R199" s="260"/>
      <c r="S199" s="260"/>
      <c r="T199" s="261"/>
      <c r="U199" s="13"/>
      <c r="V199" s="13"/>
      <c r="W199" s="13"/>
      <c r="X199" s="13"/>
      <c r="Y199" s="13"/>
      <c r="Z199" s="13"/>
      <c r="AA199" s="13"/>
      <c r="AB199" s="13"/>
      <c r="AC199" s="13"/>
      <c r="AD199" s="13"/>
      <c r="AE199" s="13"/>
      <c r="AT199" s="262" t="s">
        <v>446</v>
      </c>
      <c r="AU199" s="262" t="s">
        <v>85</v>
      </c>
      <c r="AV199" s="13" t="s">
        <v>85</v>
      </c>
      <c r="AW199" s="13" t="s">
        <v>32</v>
      </c>
      <c r="AX199" s="13" t="s">
        <v>76</v>
      </c>
      <c r="AY199" s="262" t="s">
        <v>342</v>
      </c>
    </row>
    <row r="200" s="13" customFormat="1">
      <c r="A200" s="13"/>
      <c r="B200" s="252"/>
      <c r="C200" s="253"/>
      <c r="D200" s="240" t="s">
        <v>446</v>
      </c>
      <c r="E200" s="254" t="s">
        <v>1</v>
      </c>
      <c r="F200" s="255" t="s">
        <v>6486</v>
      </c>
      <c r="G200" s="253"/>
      <c r="H200" s="256">
        <v>79.730000000000004</v>
      </c>
      <c r="I200" s="257"/>
      <c r="J200" s="253"/>
      <c r="K200" s="253"/>
      <c r="L200" s="258"/>
      <c r="M200" s="259"/>
      <c r="N200" s="260"/>
      <c r="O200" s="260"/>
      <c r="P200" s="260"/>
      <c r="Q200" s="260"/>
      <c r="R200" s="260"/>
      <c r="S200" s="260"/>
      <c r="T200" s="261"/>
      <c r="U200" s="13"/>
      <c r="V200" s="13"/>
      <c r="W200" s="13"/>
      <c r="X200" s="13"/>
      <c r="Y200" s="13"/>
      <c r="Z200" s="13"/>
      <c r="AA200" s="13"/>
      <c r="AB200" s="13"/>
      <c r="AC200" s="13"/>
      <c r="AD200" s="13"/>
      <c r="AE200" s="13"/>
      <c r="AT200" s="262" t="s">
        <v>446</v>
      </c>
      <c r="AU200" s="262" t="s">
        <v>85</v>
      </c>
      <c r="AV200" s="13" t="s">
        <v>85</v>
      </c>
      <c r="AW200" s="13" t="s">
        <v>32</v>
      </c>
      <c r="AX200" s="13" t="s">
        <v>76</v>
      </c>
      <c r="AY200" s="262" t="s">
        <v>342</v>
      </c>
    </row>
    <row r="201" s="15" customFormat="1">
      <c r="A201" s="15"/>
      <c r="B201" s="273"/>
      <c r="C201" s="274"/>
      <c r="D201" s="240" t="s">
        <v>446</v>
      </c>
      <c r="E201" s="275" t="s">
        <v>1</v>
      </c>
      <c r="F201" s="276" t="s">
        <v>492</v>
      </c>
      <c r="G201" s="274"/>
      <c r="H201" s="277">
        <v>787.20299999999997</v>
      </c>
      <c r="I201" s="278"/>
      <c r="J201" s="274"/>
      <c r="K201" s="274"/>
      <c r="L201" s="279"/>
      <c r="M201" s="280"/>
      <c r="N201" s="281"/>
      <c r="O201" s="281"/>
      <c r="P201" s="281"/>
      <c r="Q201" s="281"/>
      <c r="R201" s="281"/>
      <c r="S201" s="281"/>
      <c r="T201" s="282"/>
      <c r="U201" s="15"/>
      <c r="V201" s="15"/>
      <c r="W201" s="15"/>
      <c r="X201" s="15"/>
      <c r="Y201" s="15"/>
      <c r="Z201" s="15"/>
      <c r="AA201" s="15"/>
      <c r="AB201" s="15"/>
      <c r="AC201" s="15"/>
      <c r="AD201" s="15"/>
      <c r="AE201" s="15"/>
      <c r="AT201" s="283" t="s">
        <v>446</v>
      </c>
      <c r="AU201" s="283" t="s">
        <v>85</v>
      </c>
      <c r="AV201" s="15" t="s">
        <v>92</v>
      </c>
      <c r="AW201" s="15" t="s">
        <v>32</v>
      </c>
      <c r="AX201" s="15" t="s">
        <v>76</v>
      </c>
      <c r="AY201" s="283" t="s">
        <v>342</v>
      </c>
    </row>
    <row r="202" s="13" customFormat="1">
      <c r="A202" s="13"/>
      <c r="B202" s="252"/>
      <c r="C202" s="253"/>
      <c r="D202" s="240" t="s">
        <v>446</v>
      </c>
      <c r="E202" s="254" t="s">
        <v>1</v>
      </c>
      <c r="F202" s="255" t="s">
        <v>6487</v>
      </c>
      <c r="G202" s="253"/>
      <c r="H202" s="256">
        <v>31.710000000000001</v>
      </c>
      <c r="I202" s="257"/>
      <c r="J202" s="253"/>
      <c r="K202" s="253"/>
      <c r="L202" s="258"/>
      <c r="M202" s="259"/>
      <c r="N202" s="260"/>
      <c r="O202" s="260"/>
      <c r="P202" s="260"/>
      <c r="Q202" s="260"/>
      <c r="R202" s="260"/>
      <c r="S202" s="260"/>
      <c r="T202" s="261"/>
      <c r="U202" s="13"/>
      <c r="V202" s="13"/>
      <c r="W202" s="13"/>
      <c r="X202" s="13"/>
      <c r="Y202" s="13"/>
      <c r="Z202" s="13"/>
      <c r="AA202" s="13"/>
      <c r="AB202" s="13"/>
      <c r="AC202" s="13"/>
      <c r="AD202" s="13"/>
      <c r="AE202" s="13"/>
      <c r="AT202" s="262" t="s">
        <v>446</v>
      </c>
      <c r="AU202" s="262" t="s">
        <v>85</v>
      </c>
      <c r="AV202" s="13" t="s">
        <v>85</v>
      </c>
      <c r="AW202" s="13" t="s">
        <v>32</v>
      </c>
      <c r="AX202" s="13" t="s">
        <v>76</v>
      </c>
      <c r="AY202" s="262" t="s">
        <v>342</v>
      </c>
    </row>
    <row r="203" s="13" customFormat="1">
      <c r="A203" s="13"/>
      <c r="B203" s="252"/>
      <c r="C203" s="253"/>
      <c r="D203" s="240" t="s">
        <v>446</v>
      </c>
      <c r="E203" s="254" t="s">
        <v>1</v>
      </c>
      <c r="F203" s="255" t="s">
        <v>6488</v>
      </c>
      <c r="G203" s="253"/>
      <c r="H203" s="256">
        <v>219</v>
      </c>
      <c r="I203" s="257"/>
      <c r="J203" s="253"/>
      <c r="K203" s="253"/>
      <c r="L203" s="258"/>
      <c r="M203" s="259"/>
      <c r="N203" s="260"/>
      <c r="O203" s="260"/>
      <c r="P203" s="260"/>
      <c r="Q203" s="260"/>
      <c r="R203" s="260"/>
      <c r="S203" s="260"/>
      <c r="T203" s="261"/>
      <c r="U203" s="13"/>
      <c r="V203" s="13"/>
      <c r="W203" s="13"/>
      <c r="X203" s="13"/>
      <c r="Y203" s="13"/>
      <c r="Z203" s="13"/>
      <c r="AA203" s="13"/>
      <c r="AB203" s="13"/>
      <c r="AC203" s="13"/>
      <c r="AD203" s="13"/>
      <c r="AE203" s="13"/>
      <c r="AT203" s="262" t="s">
        <v>446</v>
      </c>
      <c r="AU203" s="262" t="s">
        <v>85</v>
      </c>
      <c r="AV203" s="13" t="s">
        <v>85</v>
      </c>
      <c r="AW203" s="13" t="s">
        <v>32</v>
      </c>
      <c r="AX203" s="13" t="s">
        <v>76</v>
      </c>
      <c r="AY203" s="262" t="s">
        <v>342</v>
      </c>
    </row>
    <row r="204" s="15" customFormat="1">
      <c r="A204" s="15"/>
      <c r="B204" s="273"/>
      <c r="C204" s="274"/>
      <c r="D204" s="240" t="s">
        <v>446</v>
      </c>
      <c r="E204" s="275" t="s">
        <v>1</v>
      </c>
      <c r="F204" s="276" t="s">
        <v>492</v>
      </c>
      <c r="G204" s="274"/>
      <c r="H204" s="277">
        <v>250.71000000000001</v>
      </c>
      <c r="I204" s="278"/>
      <c r="J204" s="274"/>
      <c r="K204" s="274"/>
      <c r="L204" s="279"/>
      <c r="M204" s="280"/>
      <c r="N204" s="281"/>
      <c r="O204" s="281"/>
      <c r="P204" s="281"/>
      <c r="Q204" s="281"/>
      <c r="R204" s="281"/>
      <c r="S204" s="281"/>
      <c r="T204" s="282"/>
      <c r="U204" s="15"/>
      <c r="V204" s="15"/>
      <c r="W204" s="15"/>
      <c r="X204" s="15"/>
      <c r="Y204" s="15"/>
      <c r="Z204" s="15"/>
      <c r="AA204" s="15"/>
      <c r="AB204" s="15"/>
      <c r="AC204" s="15"/>
      <c r="AD204" s="15"/>
      <c r="AE204" s="15"/>
      <c r="AT204" s="283" t="s">
        <v>446</v>
      </c>
      <c r="AU204" s="283" t="s">
        <v>85</v>
      </c>
      <c r="AV204" s="15" t="s">
        <v>92</v>
      </c>
      <c r="AW204" s="15" t="s">
        <v>32</v>
      </c>
      <c r="AX204" s="15" t="s">
        <v>76</v>
      </c>
      <c r="AY204" s="283" t="s">
        <v>342</v>
      </c>
    </row>
    <row r="205" s="14" customFormat="1">
      <c r="A205" s="14"/>
      <c r="B205" s="263"/>
      <c r="C205" s="264"/>
      <c r="D205" s="240" t="s">
        <v>446</v>
      </c>
      <c r="E205" s="265" t="s">
        <v>1</v>
      </c>
      <c r="F205" s="266" t="s">
        <v>6489</v>
      </c>
      <c r="G205" s="264"/>
      <c r="H205" s="265" t="s">
        <v>1</v>
      </c>
      <c r="I205" s="267"/>
      <c r="J205" s="264"/>
      <c r="K205" s="264"/>
      <c r="L205" s="268"/>
      <c r="M205" s="269"/>
      <c r="N205" s="270"/>
      <c r="O205" s="270"/>
      <c r="P205" s="270"/>
      <c r="Q205" s="270"/>
      <c r="R205" s="270"/>
      <c r="S205" s="270"/>
      <c r="T205" s="271"/>
      <c r="U205" s="14"/>
      <c r="V205" s="14"/>
      <c r="W205" s="14"/>
      <c r="X205" s="14"/>
      <c r="Y205" s="14"/>
      <c r="Z205" s="14"/>
      <c r="AA205" s="14"/>
      <c r="AB205" s="14"/>
      <c r="AC205" s="14"/>
      <c r="AD205" s="14"/>
      <c r="AE205" s="14"/>
      <c r="AT205" s="272" t="s">
        <v>446</v>
      </c>
      <c r="AU205" s="272" t="s">
        <v>85</v>
      </c>
      <c r="AV205" s="14" t="s">
        <v>83</v>
      </c>
      <c r="AW205" s="14" t="s">
        <v>32</v>
      </c>
      <c r="AX205" s="14" t="s">
        <v>76</v>
      </c>
      <c r="AY205" s="272" t="s">
        <v>342</v>
      </c>
    </row>
    <row r="206" s="13" customFormat="1">
      <c r="A206" s="13"/>
      <c r="B206" s="252"/>
      <c r="C206" s="253"/>
      <c r="D206" s="240" t="s">
        <v>446</v>
      </c>
      <c r="E206" s="254" t="s">
        <v>1</v>
      </c>
      <c r="F206" s="255" t="s">
        <v>6490</v>
      </c>
      <c r="G206" s="253"/>
      <c r="H206" s="256">
        <v>-196.25700000000001</v>
      </c>
      <c r="I206" s="257"/>
      <c r="J206" s="253"/>
      <c r="K206" s="253"/>
      <c r="L206" s="258"/>
      <c r="M206" s="259"/>
      <c r="N206" s="260"/>
      <c r="O206" s="260"/>
      <c r="P206" s="260"/>
      <c r="Q206" s="260"/>
      <c r="R206" s="260"/>
      <c r="S206" s="260"/>
      <c r="T206" s="261"/>
      <c r="U206" s="13"/>
      <c r="V206" s="13"/>
      <c r="W206" s="13"/>
      <c r="X206" s="13"/>
      <c r="Y206" s="13"/>
      <c r="Z206" s="13"/>
      <c r="AA206" s="13"/>
      <c r="AB206" s="13"/>
      <c r="AC206" s="13"/>
      <c r="AD206" s="13"/>
      <c r="AE206" s="13"/>
      <c r="AT206" s="262" t="s">
        <v>446</v>
      </c>
      <c r="AU206" s="262" t="s">
        <v>85</v>
      </c>
      <c r="AV206" s="13" t="s">
        <v>85</v>
      </c>
      <c r="AW206" s="13" t="s">
        <v>32</v>
      </c>
      <c r="AX206" s="13" t="s">
        <v>76</v>
      </c>
      <c r="AY206" s="262" t="s">
        <v>342</v>
      </c>
    </row>
    <row r="207" s="15" customFormat="1">
      <c r="A207" s="15"/>
      <c r="B207" s="273"/>
      <c r="C207" s="274"/>
      <c r="D207" s="240" t="s">
        <v>446</v>
      </c>
      <c r="E207" s="275" t="s">
        <v>1</v>
      </c>
      <c r="F207" s="276" t="s">
        <v>492</v>
      </c>
      <c r="G207" s="274"/>
      <c r="H207" s="277">
        <v>-196.25700000000001</v>
      </c>
      <c r="I207" s="278"/>
      <c r="J207" s="274"/>
      <c r="K207" s="274"/>
      <c r="L207" s="279"/>
      <c r="M207" s="280"/>
      <c r="N207" s="281"/>
      <c r="O207" s="281"/>
      <c r="P207" s="281"/>
      <c r="Q207" s="281"/>
      <c r="R207" s="281"/>
      <c r="S207" s="281"/>
      <c r="T207" s="282"/>
      <c r="U207" s="15"/>
      <c r="V207" s="15"/>
      <c r="W207" s="15"/>
      <c r="X207" s="15"/>
      <c r="Y207" s="15"/>
      <c r="Z207" s="15"/>
      <c r="AA207" s="15"/>
      <c r="AB207" s="15"/>
      <c r="AC207" s="15"/>
      <c r="AD207" s="15"/>
      <c r="AE207" s="15"/>
      <c r="AT207" s="283" t="s">
        <v>446</v>
      </c>
      <c r="AU207" s="283" t="s">
        <v>85</v>
      </c>
      <c r="AV207" s="15" t="s">
        <v>92</v>
      </c>
      <c r="AW207" s="15" t="s">
        <v>32</v>
      </c>
      <c r="AX207" s="15" t="s">
        <v>76</v>
      </c>
      <c r="AY207" s="283" t="s">
        <v>342</v>
      </c>
    </row>
    <row r="208" s="14" customFormat="1">
      <c r="A208" s="14"/>
      <c r="B208" s="263"/>
      <c r="C208" s="264"/>
      <c r="D208" s="240" t="s">
        <v>446</v>
      </c>
      <c r="E208" s="265" t="s">
        <v>1</v>
      </c>
      <c r="F208" s="266" t="s">
        <v>5859</v>
      </c>
      <c r="G208" s="264"/>
      <c r="H208" s="265" t="s">
        <v>1</v>
      </c>
      <c r="I208" s="267"/>
      <c r="J208" s="264"/>
      <c r="K208" s="264"/>
      <c r="L208" s="268"/>
      <c r="M208" s="269"/>
      <c r="N208" s="270"/>
      <c r="O208" s="270"/>
      <c r="P208" s="270"/>
      <c r="Q208" s="270"/>
      <c r="R208" s="270"/>
      <c r="S208" s="270"/>
      <c r="T208" s="271"/>
      <c r="U208" s="14"/>
      <c r="V208" s="14"/>
      <c r="W208" s="14"/>
      <c r="X208" s="14"/>
      <c r="Y208" s="14"/>
      <c r="Z208" s="14"/>
      <c r="AA208" s="14"/>
      <c r="AB208" s="14"/>
      <c r="AC208" s="14"/>
      <c r="AD208" s="14"/>
      <c r="AE208" s="14"/>
      <c r="AT208" s="272" t="s">
        <v>446</v>
      </c>
      <c r="AU208" s="272" t="s">
        <v>85</v>
      </c>
      <c r="AV208" s="14" t="s">
        <v>83</v>
      </c>
      <c r="AW208" s="14" t="s">
        <v>32</v>
      </c>
      <c r="AX208" s="14" t="s">
        <v>76</v>
      </c>
      <c r="AY208" s="272" t="s">
        <v>342</v>
      </c>
    </row>
    <row r="209" s="13" customFormat="1">
      <c r="A209" s="13"/>
      <c r="B209" s="252"/>
      <c r="C209" s="253"/>
      <c r="D209" s="240" t="s">
        <v>446</v>
      </c>
      <c r="E209" s="254" t="s">
        <v>1</v>
      </c>
      <c r="F209" s="255" t="s">
        <v>6491</v>
      </c>
      <c r="G209" s="253"/>
      <c r="H209" s="256">
        <v>-41.533999999999999</v>
      </c>
      <c r="I209" s="257"/>
      <c r="J209" s="253"/>
      <c r="K209" s="253"/>
      <c r="L209" s="258"/>
      <c r="M209" s="259"/>
      <c r="N209" s="260"/>
      <c r="O209" s="260"/>
      <c r="P209" s="260"/>
      <c r="Q209" s="260"/>
      <c r="R209" s="260"/>
      <c r="S209" s="260"/>
      <c r="T209" s="261"/>
      <c r="U209" s="13"/>
      <c r="V209" s="13"/>
      <c r="W209" s="13"/>
      <c r="X209" s="13"/>
      <c r="Y209" s="13"/>
      <c r="Z209" s="13"/>
      <c r="AA209" s="13"/>
      <c r="AB209" s="13"/>
      <c r="AC209" s="13"/>
      <c r="AD209" s="13"/>
      <c r="AE209" s="13"/>
      <c r="AT209" s="262" t="s">
        <v>446</v>
      </c>
      <c r="AU209" s="262" t="s">
        <v>85</v>
      </c>
      <c r="AV209" s="13" t="s">
        <v>85</v>
      </c>
      <c r="AW209" s="13" t="s">
        <v>32</v>
      </c>
      <c r="AX209" s="13" t="s">
        <v>76</v>
      </c>
      <c r="AY209" s="262" t="s">
        <v>342</v>
      </c>
    </row>
    <row r="210" s="13" customFormat="1">
      <c r="A210" s="13"/>
      <c r="B210" s="252"/>
      <c r="C210" s="253"/>
      <c r="D210" s="240" t="s">
        <v>446</v>
      </c>
      <c r="E210" s="254" t="s">
        <v>1</v>
      </c>
      <c r="F210" s="255" t="s">
        <v>6492</v>
      </c>
      <c r="G210" s="253"/>
      <c r="H210" s="256">
        <v>-5.7549999999999999</v>
      </c>
      <c r="I210" s="257"/>
      <c r="J210" s="253"/>
      <c r="K210" s="253"/>
      <c r="L210" s="258"/>
      <c r="M210" s="259"/>
      <c r="N210" s="260"/>
      <c r="O210" s="260"/>
      <c r="P210" s="260"/>
      <c r="Q210" s="260"/>
      <c r="R210" s="260"/>
      <c r="S210" s="260"/>
      <c r="T210" s="261"/>
      <c r="U210" s="13"/>
      <c r="V210" s="13"/>
      <c r="W210" s="13"/>
      <c r="X210" s="13"/>
      <c r="Y210" s="13"/>
      <c r="Z210" s="13"/>
      <c r="AA210" s="13"/>
      <c r="AB210" s="13"/>
      <c r="AC210" s="13"/>
      <c r="AD210" s="13"/>
      <c r="AE210" s="13"/>
      <c r="AT210" s="262" t="s">
        <v>446</v>
      </c>
      <c r="AU210" s="262" t="s">
        <v>85</v>
      </c>
      <c r="AV210" s="13" t="s">
        <v>85</v>
      </c>
      <c r="AW210" s="13" t="s">
        <v>32</v>
      </c>
      <c r="AX210" s="13" t="s">
        <v>76</v>
      </c>
      <c r="AY210" s="262" t="s">
        <v>342</v>
      </c>
    </row>
    <row r="211" s="13" customFormat="1">
      <c r="A211" s="13"/>
      <c r="B211" s="252"/>
      <c r="C211" s="253"/>
      <c r="D211" s="240" t="s">
        <v>446</v>
      </c>
      <c r="E211" s="254" t="s">
        <v>1</v>
      </c>
      <c r="F211" s="255" t="s">
        <v>6493</v>
      </c>
      <c r="G211" s="253"/>
      <c r="H211" s="256">
        <v>-2.4390000000000001</v>
      </c>
      <c r="I211" s="257"/>
      <c r="J211" s="253"/>
      <c r="K211" s="253"/>
      <c r="L211" s="258"/>
      <c r="M211" s="259"/>
      <c r="N211" s="260"/>
      <c r="O211" s="260"/>
      <c r="P211" s="260"/>
      <c r="Q211" s="260"/>
      <c r="R211" s="260"/>
      <c r="S211" s="260"/>
      <c r="T211" s="261"/>
      <c r="U211" s="13"/>
      <c r="V211" s="13"/>
      <c r="W211" s="13"/>
      <c r="X211" s="13"/>
      <c r="Y211" s="13"/>
      <c r="Z211" s="13"/>
      <c r="AA211" s="13"/>
      <c r="AB211" s="13"/>
      <c r="AC211" s="13"/>
      <c r="AD211" s="13"/>
      <c r="AE211" s="13"/>
      <c r="AT211" s="262" t="s">
        <v>446</v>
      </c>
      <c r="AU211" s="262" t="s">
        <v>85</v>
      </c>
      <c r="AV211" s="13" t="s">
        <v>85</v>
      </c>
      <c r="AW211" s="13" t="s">
        <v>32</v>
      </c>
      <c r="AX211" s="13" t="s">
        <v>76</v>
      </c>
      <c r="AY211" s="262" t="s">
        <v>342</v>
      </c>
    </row>
    <row r="212" s="13" customFormat="1">
      <c r="A212" s="13"/>
      <c r="B212" s="252"/>
      <c r="C212" s="253"/>
      <c r="D212" s="240" t="s">
        <v>446</v>
      </c>
      <c r="E212" s="254" t="s">
        <v>1</v>
      </c>
      <c r="F212" s="255" t="s">
        <v>6494</v>
      </c>
      <c r="G212" s="253"/>
      <c r="H212" s="256">
        <v>-1.71</v>
      </c>
      <c r="I212" s="257"/>
      <c r="J212" s="253"/>
      <c r="K212" s="253"/>
      <c r="L212" s="258"/>
      <c r="M212" s="259"/>
      <c r="N212" s="260"/>
      <c r="O212" s="260"/>
      <c r="P212" s="260"/>
      <c r="Q212" s="260"/>
      <c r="R212" s="260"/>
      <c r="S212" s="260"/>
      <c r="T212" s="261"/>
      <c r="U212" s="13"/>
      <c r="V212" s="13"/>
      <c r="W212" s="13"/>
      <c r="X212" s="13"/>
      <c r="Y212" s="13"/>
      <c r="Z212" s="13"/>
      <c r="AA212" s="13"/>
      <c r="AB212" s="13"/>
      <c r="AC212" s="13"/>
      <c r="AD212" s="13"/>
      <c r="AE212" s="13"/>
      <c r="AT212" s="262" t="s">
        <v>446</v>
      </c>
      <c r="AU212" s="262" t="s">
        <v>85</v>
      </c>
      <c r="AV212" s="13" t="s">
        <v>85</v>
      </c>
      <c r="AW212" s="13" t="s">
        <v>32</v>
      </c>
      <c r="AX212" s="13" t="s">
        <v>76</v>
      </c>
      <c r="AY212" s="262" t="s">
        <v>342</v>
      </c>
    </row>
    <row r="213" s="15" customFormat="1">
      <c r="A213" s="15"/>
      <c r="B213" s="273"/>
      <c r="C213" s="274"/>
      <c r="D213" s="240" t="s">
        <v>446</v>
      </c>
      <c r="E213" s="275" t="s">
        <v>1</v>
      </c>
      <c r="F213" s="276" t="s">
        <v>492</v>
      </c>
      <c r="G213" s="274"/>
      <c r="H213" s="277">
        <v>-51.438000000000002</v>
      </c>
      <c r="I213" s="278"/>
      <c r="J213" s="274"/>
      <c r="K213" s="274"/>
      <c r="L213" s="279"/>
      <c r="M213" s="280"/>
      <c r="N213" s="281"/>
      <c r="O213" s="281"/>
      <c r="P213" s="281"/>
      <c r="Q213" s="281"/>
      <c r="R213" s="281"/>
      <c r="S213" s="281"/>
      <c r="T213" s="282"/>
      <c r="U213" s="15"/>
      <c r="V213" s="15"/>
      <c r="W213" s="15"/>
      <c r="X213" s="15"/>
      <c r="Y213" s="15"/>
      <c r="Z213" s="15"/>
      <c r="AA213" s="15"/>
      <c r="AB213" s="15"/>
      <c r="AC213" s="15"/>
      <c r="AD213" s="15"/>
      <c r="AE213" s="15"/>
      <c r="AT213" s="283" t="s">
        <v>446</v>
      </c>
      <c r="AU213" s="283" t="s">
        <v>85</v>
      </c>
      <c r="AV213" s="15" t="s">
        <v>92</v>
      </c>
      <c r="AW213" s="15" t="s">
        <v>32</v>
      </c>
      <c r="AX213" s="15" t="s">
        <v>76</v>
      </c>
      <c r="AY213" s="283" t="s">
        <v>342</v>
      </c>
    </row>
    <row r="214" s="16" customFormat="1">
      <c r="A214" s="16"/>
      <c r="B214" s="284"/>
      <c r="C214" s="285"/>
      <c r="D214" s="240" t="s">
        <v>446</v>
      </c>
      <c r="E214" s="286" t="s">
        <v>1</v>
      </c>
      <c r="F214" s="287" t="s">
        <v>500</v>
      </c>
      <c r="G214" s="285"/>
      <c r="H214" s="288">
        <v>790.21799999999996</v>
      </c>
      <c r="I214" s="289"/>
      <c r="J214" s="285"/>
      <c r="K214" s="285"/>
      <c r="L214" s="290"/>
      <c r="M214" s="291"/>
      <c r="N214" s="292"/>
      <c r="O214" s="292"/>
      <c r="P214" s="292"/>
      <c r="Q214" s="292"/>
      <c r="R214" s="292"/>
      <c r="S214" s="292"/>
      <c r="T214" s="293"/>
      <c r="U214" s="16"/>
      <c r="V214" s="16"/>
      <c r="W214" s="16"/>
      <c r="X214" s="16"/>
      <c r="Y214" s="16"/>
      <c r="Z214" s="16"/>
      <c r="AA214" s="16"/>
      <c r="AB214" s="16"/>
      <c r="AC214" s="16"/>
      <c r="AD214" s="16"/>
      <c r="AE214" s="16"/>
      <c r="AT214" s="294" t="s">
        <v>446</v>
      </c>
      <c r="AU214" s="294" t="s">
        <v>85</v>
      </c>
      <c r="AV214" s="16" t="s">
        <v>360</v>
      </c>
      <c r="AW214" s="16" t="s">
        <v>32</v>
      </c>
      <c r="AX214" s="16" t="s">
        <v>76</v>
      </c>
      <c r="AY214" s="294" t="s">
        <v>342</v>
      </c>
    </row>
    <row r="215" s="13" customFormat="1">
      <c r="A215" s="13"/>
      <c r="B215" s="252"/>
      <c r="C215" s="253"/>
      <c r="D215" s="240" t="s">
        <v>446</v>
      </c>
      <c r="E215" s="254" t="s">
        <v>1</v>
      </c>
      <c r="F215" s="255" t="s">
        <v>6495</v>
      </c>
      <c r="G215" s="253"/>
      <c r="H215" s="256">
        <v>316.08699999999999</v>
      </c>
      <c r="I215" s="257"/>
      <c r="J215" s="253"/>
      <c r="K215" s="253"/>
      <c r="L215" s="258"/>
      <c r="M215" s="259"/>
      <c r="N215" s="260"/>
      <c r="O215" s="260"/>
      <c r="P215" s="260"/>
      <c r="Q215" s="260"/>
      <c r="R215" s="260"/>
      <c r="S215" s="260"/>
      <c r="T215" s="261"/>
      <c r="U215" s="13"/>
      <c r="V215" s="13"/>
      <c r="W215" s="13"/>
      <c r="X215" s="13"/>
      <c r="Y215" s="13"/>
      <c r="Z215" s="13"/>
      <c r="AA215" s="13"/>
      <c r="AB215" s="13"/>
      <c r="AC215" s="13"/>
      <c r="AD215" s="13"/>
      <c r="AE215" s="13"/>
      <c r="AT215" s="262" t="s">
        <v>446</v>
      </c>
      <c r="AU215" s="262" t="s">
        <v>85</v>
      </c>
      <c r="AV215" s="13" t="s">
        <v>85</v>
      </c>
      <c r="AW215" s="13" t="s">
        <v>32</v>
      </c>
      <c r="AX215" s="13" t="s">
        <v>83</v>
      </c>
      <c r="AY215" s="262" t="s">
        <v>342</v>
      </c>
    </row>
    <row r="216" s="2" customFormat="1" ht="21.75" customHeight="1">
      <c r="A216" s="39"/>
      <c r="B216" s="40"/>
      <c r="C216" s="227" t="s">
        <v>392</v>
      </c>
      <c r="D216" s="227" t="s">
        <v>343</v>
      </c>
      <c r="E216" s="228" t="s">
        <v>2300</v>
      </c>
      <c r="F216" s="229" t="s">
        <v>2301</v>
      </c>
      <c r="G216" s="230" t="s">
        <v>562</v>
      </c>
      <c r="H216" s="231">
        <v>316.08699999999999</v>
      </c>
      <c r="I216" s="232"/>
      <c r="J216" s="233">
        <f>ROUND(I216*H216,2)</f>
        <v>0</v>
      </c>
      <c r="K216" s="229" t="s">
        <v>443</v>
      </c>
      <c r="L216" s="45"/>
      <c r="M216" s="234" t="s">
        <v>1</v>
      </c>
      <c r="N216" s="235" t="s">
        <v>41</v>
      </c>
      <c r="O216" s="92"/>
      <c r="P216" s="236">
        <f>O216*H216</f>
        <v>0</v>
      </c>
      <c r="Q216" s="236">
        <v>0</v>
      </c>
      <c r="R216" s="236">
        <f>Q216*H216</f>
        <v>0</v>
      </c>
      <c r="S216" s="236">
        <v>0</v>
      </c>
      <c r="T216" s="237">
        <f>S216*H216</f>
        <v>0</v>
      </c>
      <c r="U216" s="39"/>
      <c r="V216" s="39"/>
      <c r="W216" s="39"/>
      <c r="X216" s="39"/>
      <c r="Y216" s="39"/>
      <c r="Z216" s="39"/>
      <c r="AA216" s="39"/>
      <c r="AB216" s="39"/>
      <c r="AC216" s="39"/>
      <c r="AD216" s="39"/>
      <c r="AE216" s="39"/>
      <c r="AR216" s="238" t="s">
        <v>360</v>
      </c>
      <c r="AT216" s="238" t="s">
        <v>343</v>
      </c>
      <c r="AU216" s="238" t="s">
        <v>85</v>
      </c>
      <c r="AY216" s="18" t="s">
        <v>342</v>
      </c>
      <c r="BE216" s="239">
        <f>IF(N216="základní",J216,0)</f>
        <v>0</v>
      </c>
      <c r="BF216" s="239">
        <f>IF(N216="snížená",J216,0)</f>
        <v>0</v>
      </c>
      <c r="BG216" s="239">
        <f>IF(N216="zákl. přenesená",J216,0)</f>
        <v>0</v>
      </c>
      <c r="BH216" s="239">
        <f>IF(N216="sníž. přenesená",J216,0)</f>
        <v>0</v>
      </c>
      <c r="BI216" s="239">
        <f>IF(N216="nulová",J216,0)</f>
        <v>0</v>
      </c>
      <c r="BJ216" s="18" t="s">
        <v>83</v>
      </c>
      <c r="BK216" s="239">
        <f>ROUND(I216*H216,2)</f>
        <v>0</v>
      </c>
      <c r="BL216" s="18" t="s">
        <v>360</v>
      </c>
      <c r="BM216" s="238" t="s">
        <v>6496</v>
      </c>
    </row>
    <row r="217" s="2" customFormat="1">
      <c r="A217" s="39"/>
      <c r="B217" s="40"/>
      <c r="C217" s="41"/>
      <c r="D217" s="240" t="s">
        <v>349</v>
      </c>
      <c r="E217" s="41"/>
      <c r="F217" s="241" t="s">
        <v>2303</v>
      </c>
      <c r="G217" s="41"/>
      <c r="H217" s="41"/>
      <c r="I217" s="242"/>
      <c r="J217" s="41"/>
      <c r="K217" s="41"/>
      <c r="L217" s="45"/>
      <c r="M217" s="243"/>
      <c r="N217" s="244"/>
      <c r="O217" s="92"/>
      <c r="P217" s="92"/>
      <c r="Q217" s="92"/>
      <c r="R217" s="92"/>
      <c r="S217" s="92"/>
      <c r="T217" s="93"/>
      <c r="U217" s="39"/>
      <c r="V217" s="39"/>
      <c r="W217" s="39"/>
      <c r="X217" s="39"/>
      <c r="Y217" s="39"/>
      <c r="Z217" s="39"/>
      <c r="AA217" s="39"/>
      <c r="AB217" s="39"/>
      <c r="AC217" s="39"/>
      <c r="AD217" s="39"/>
      <c r="AE217" s="39"/>
      <c r="AT217" s="18" t="s">
        <v>349</v>
      </c>
      <c r="AU217" s="18" t="s">
        <v>85</v>
      </c>
    </row>
    <row r="218" s="13" customFormat="1">
      <c r="A218" s="13"/>
      <c r="B218" s="252"/>
      <c r="C218" s="253"/>
      <c r="D218" s="240" t="s">
        <v>446</v>
      </c>
      <c r="E218" s="254" t="s">
        <v>1</v>
      </c>
      <c r="F218" s="255" t="s">
        <v>6497</v>
      </c>
      <c r="G218" s="253"/>
      <c r="H218" s="256">
        <v>316.08699999999999</v>
      </c>
      <c r="I218" s="257"/>
      <c r="J218" s="253"/>
      <c r="K218" s="253"/>
      <c r="L218" s="258"/>
      <c r="M218" s="259"/>
      <c r="N218" s="260"/>
      <c r="O218" s="260"/>
      <c r="P218" s="260"/>
      <c r="Q218" s="260"/>
      <c r="R218" s="260"/>
      <c r="S218" s="260"/>
      <c r="T218" s="261"/>
      <c r="U218" s="13"/>
      <c r="V218" s="13"/>
      <c r="W218" s="13"/>
      <c r="X218" s="13"/>
      <c r="Y218" s="13"/>
      <c r="Z218" s="13"/>
      <c r="AA218" s="13"/>
      <c r="AB218" s="13"/>
      <c r="AC218" s="13"/>
      <c r="AD218" s="13"/>
      <c r="AE218" s="13"/>
      <c r="AT218" s="262" t="s">
        <v>446</v>
      </c>
      <c r="AU218" s="262" t="s">
        <v>85</v>
      </c>
      <c r="AV218" s="13" t="s">
        <v>85</v>
      </c>
      <c r="AW218" s="13" t="s">
        <v>32</v>
      </c>
      <c r="AX218" s="13" t="s">
        <v>83</v>
      </c>
      <c r="AY218" s="262" t="s">
        <v>342</v>
      </c>
    </row>
    <row r="219" s="2" customFormat="1" ht="21.75" customHeight="1">
      <c r="A219" s="39"/>
      <c r="B219" s="40"/>
      <c r="C219" s="227" t="s">
        <v>397</v>
      </c>
      <c r="D219" s="227" t="s">
        <v>343</v>
      </c>
      <c r="E219" s="228" t="s">
        <v>2305</v>
      </c>
      <c r="F219" s="229" t="s">
        <v>2306</v>
      </c>
      <c r="G219" s="230" t="s">
        <v>562</v>
      </c>
      <c r="H219" s="231">
        <v>158.04400000000001</v>
      </c>
      <c r="I219" s="232"/>
      <c r="J219" s="233">
        <f>ROUND(I219*H219,2)</f>
        <v>0</v>
      </c>
      <c r="K219" s="229" t="s">
        <v>443</v>
      </c>
      <c r="L219" s="45"/>
      <c r="M219" s="234" t="s">
        <v>1</v>
      </c>
      <c r="N219" s="235" t="s">
        <v>41</v>
      </c>
      <c r="O219" s="92"/>
      <c r="P219" s="236">
        <f>O219*H219</f>
        <v>0</v>
      </c>
      <c r="Q219" s="236">
        <v>0</v>
      </c>
      <c r="R219" s="236">
        <f>Q219*H219</f>
        <v>0</v>
      </c>
      <c r="S219" s="236">
        <v>0</v>
      </c>
      <c r="T219" s="237">
        <f>S219*H219</f>
        <v>0</v>
      </c>
      <c r="U219" s="39"/>
      <c r="V219" s="39"/>
      <c r="W219" s="39"/>
      <c r="X219" s="39"/>
      <c r="Y219" s="39"/>
      <c r="Z219" s="39"/>
      <c r="AA219" s="39"/>
      <c r="AB219" s="39"/>
      <c r="AC219" s="39"/>
      <c r="AD219" s="39"/>
      <c r="AE219" s="39"/>
      <c r="AR219" s="238" t="s">
        <v>360</v>
      </c>
      <c r="AT219" s="238" t="s">
        <v>343</v>
      </c>
      <c r="AU219" s="238" t="s">
        <v>85</v>
      </c>
      <c r="AY219" s="18" t="s">
        <v>342</v>
      </c>
      <c r="BE219" s="239">
        <f>IF(N219="základní",J219,0)</f>
        <v>0</v>
      </c>
      <c r="BF219" s="239">
        <f>IF(N219="snížená",J219,0)</f>
        <v>0</v>
      </c>
      <c r="BG219" s="239">
        <f>IF(N219="zákl. přenesená",J219,0)</f>
        <v>0</v>
      </c>
      <c r="BH219" s="239">
        <f>IF(N219="sníž. přenesená",J219,0)</f>
        <v>0</v>
      </c>
      <c r="BI219" s="239">
        <f>IF(N219="nulová",J219,0)</f>
        <v>0</v>
      </c>
      <c r="BJ219" s="18" t="s">
        <v>83</v>
      </c>
      <c r="BK219" s="239">
        <f>ROUND(I219*H219,2)</f>
        <v>0</v>
      </c>
      <c r="BL219" s="18" t="s">
        <v>360</v>
      </c>
      <c r="BM219" s="238" t="s">
        <v>6498</v>
      </c>
    </row>
    <row r="220" s="2" customFormat="1">
      <c r="A220" s="39"/>
      <c r="B220" s="40"/>
      <c r="C220" s="41"/>
      <c r="D220" s="240" t="s">
        <v>349</v>
      </c>
      <c r="E220" s="41"/>
      <c r="F220" s="241" t="s">
        <v>2308</v>
      </c>
      <c r="G220" s="41"/>
      <c r="H220" s="41"/>
      <c r="I220" s="242"/>
      <c r="J220" s="41"/>
      <c r="K220" s="41"/>
      <c r="L220" s="45"/>
      <c r="M220" s="243"/>
      <c r="N220" s="244"/>
      <c r="O220" s="92"/>
      <c r="P220" s="92"/>
      <c r="Q220" s="92"/>
      <c r="R220" s="92"/>
      <c r="S220" s="92"/>
      <c r="T220" s="93"/>
      <c r="U220" s="39"/>
      <c r="V220" s="39"/>
      <c r="W220" s="39"/>
      <c r="X220" s="39"/>
      <c r="Y220" s="39"/>
      <c r="Z220" s="39"/>
      <c r="AA220" s="39"/>
      <c r="AB220" s="39"/>
      <c r="AC220" s="39"/>
      <c r="AD220" s="39"/>
      <c r="AE220" s="39"/>
      <c r="AT220" s="18" t="s">
        <v>349</v>
      </c>
      <c r="AU220" s="18" t="s">
        <v>85</v>
      </c>
    </row>
    <row r="221" s="13" customFormat="1">
      <c r="A221" s="13"/>
      <c r="B221" s="252"/>
      <c r="C221" s="253"/>
      <c r="D221" s="240" t="s">
        <v>446</v>
      </c>
      <c r="E221" s="254" t="s">
        <v>1</v>
      </c>
      <c r="F221" s="255" t="s">
        <v>6499</v>
      </c>
      <c r="G221" s="253"/>
      <c r="H221" s="256">
        <v>158.04400000000001</v>
      </c>
      <c r="I221" s="257"/>
      <c r="J221" s="253"/>
      <c r="K221" s="253"/>
      <c r="L221" s="258"/>
      <c r="M221" s="259"/>
      <c r="N221" s="260"/>
      <c r="O221" s="260"/>
      <c r="P221" s="260"/>
      <c r="Q221" s="260"/>
      <c r="R221" s="260"/>
      <c r="S221" s="260"/>
      <c r="T221" s="261"/>
      <c r="U221" s="13"/>
      <c r="V221" s="13"/>
      <c r="W221" s="13"/>
      <c r="X221" s="13"/>
      <c r="Y221" s="13"/>
      <c r="Z221" s="13"/>
      <c r="AA221" s="13"/>
      <c r="AB221" s="13"/>
      <c r="AC221" s="13"/>
      <c r="AD221" s="13"/>
      <c r="AE221" s="13"/>
      <c r="AT221" s="262" t="s">
        <v>446</v>
      </c>
      <c r="AU221" s="262" t="s">
        <v>85</v>
      </c>
      <c r="AV221" s="13" t="s">
        <v>85</v>
      </c>
      <c r="AW221" s="13" t="s">
        <v>32</v>
      </c>
      <c r="AX221" s="13" t="s">
        <v>83</v>
      </c>
      <c r="AY221" s="262" t="s">
        <v>342</v>
      </c>
    </row>
    <row r="222" s="2" customFormat="1" ht="16.5" customHeight="1">
      <c r="A222" s="39"/>
      <c r="B222" s="40"/>
      <c r="C222" s="227" t="s">
        <v>401</v>
      </c>
      <c r="D222" s="227" t="s">
        <v>343</v>
      </c>
      <c r="E222" s="228" t="s">
        <v>2735</v>
      </c>
      <c r="F222" s="229" t="s">
        <v>2736</v>
      </c>
      <c r="G222" s="230" t="s">
        <v>473</v>
      </c>
      <c r="H222" s="231">
        <v>1604.857</v>
      </c>
      <c r="I222" s="232"/>
      <c r="J222" s="233">
        <f>ROUND(I222*H222,2)</f>
        <v>0</v>
      </c>
      <c r="K222" s="229" t="s">
        <v>443</v>
      </c>
      <c r="L222" s="45"/>
      <c r="M222" s="234" t="s">
        <v>1</v>
      </c>
      <c r="N222" s="235" t="s">
        <v>41</v>
      </c>
      <c r="O222" s="92"/>
      <c r="P222" s="236">
        <f>O222*H222</f>
        <v>0</v>
      </c>
      <c r="Q222" s="236">
        <v>0.00084000000000000003</v>
      </c>
      <c r="R222" s="236">
        <f>Q222*H222</f>
        <v>1.34807988</v>
      </c>
      <c r="S222" s="236">
        <v>0</v>
      </c>
      <c r="T222" s="237">
        <f>S222*H222</f>
        <v>0</v>
      </c>
      <c r="U222" s="39"/>
      <c r="V222" s="39"/>
      <c r="W222" s="39"/>
      <c r="X222" s="39"/>
      <c r="Y222" s="39"/>
      <c r="Z222" s="39"/>
      <c r="AA222" s="39"/>
      <c r="AB222" s="39"/>
      <c r="AC222" s="39"/>
      <c r="AD222" s="39"/>
      <c r="AE222" s="39"/>
      <c r="AR222" s="238" t="s">
        <v>360</v>
      </c>
      <c r="AT222" s="238" t="s">
        <v>343</v>
      </c>
      <c r="AU222" s="238" t="s">
        <v>85</v>
      </c>
      <c r="AY222" s="18" t="s">
        <v>342</v>
      </c>
      <c r="BE222" s="239">
        <f>IF(N222="základní",J222,0)</f>
        <v>0</v>
      </c>
      <c r="BF222" s="239">
        <f>IF(N222="snížená",J222,0)</f>
        <v>0</v>
      </c>
      <c r="BG222" s="239">
        <f>IF(N222="zákl. přenesená",J222,0)</f>
        <v>0</v>
      </c>
      <c r="BH222" s="239">
        <f>IF(N222="sníž. přenesená",J222,0)</f>
        <v>0</v>
      </c>
      <c r="BI222" s="239">
        <f>IF(N222="nulová",J222,0)</f>
        <v>0</v>
      </c>
      <c r="BJ222" s="18" t="s">
        <v>83</v>
      </c>
      <c r="BK222" s="239">
        <f>ROUND(I222*H222,2)</f>
        <v>0</v>
      </c>
      <c r="BL222" s="18" t="s">
        <v>360</v>
      </c>
      <c r="BM222" s="238" t="s">
        <v>6500</v>
      </c>
    </row>
    <row r="223" s="2" customFormat="1">
      <c r="A223" s="39"/>
      <c r="B223" s="40"/>
      <c r="C223" s="41"/>
      <c r="D223" s="240" t="s">
        <v>349</v>
      </c>
      <c r="E223" s="41"/>
      <c r="F223" s="241" t="s">
        <v>2738</v>
      </c>
      <c r="G223" s="41"/>
      <c r="H223" s="41"/>
      <c r="I223" s="242"/>
      <c r="J223" s="41"/>
      <c r="K223" s="41"/>
      <c r="L223" s="45"/>
      <c r="M223" s="243"/>
      <c r="N223" s="244"/>
      <c r="O223" s="92"/>
      <c r="P223" s="92"/>
      <c r="Q223" s="92"/>
      <c r="R223" s="92"/>
      <c r="S223" s="92"/>
      <c r="T223" s="93"/>
      <c r="U223" s="39"/>
      <c r="V223" s="39"/>
      <c r="W223" s="39"/>
      <c r="X223" s="39"/>
      <c r="Y223" s="39"/>
      <c r="Z223" s="39"/>
      <c r="AA223" s="39"/>
      <c r="AB223" s="39"/>
      <c r="AC223" s="39"/>
      <c r="AD223" s="39"/>
      <c r="AE223" s="39"/>
      <c r="AT223" s="18" t="s">
        <v>349</v>
      </c>
      <c r="AU223" s="18" t="s">
        <v>85</v>
      </c>
    </row>
    <row r="224" s="14" customFormat="1">
      <c r="A224" s="14"/>
      <c r="B224" s="263"/>
      <c r="C224" s="264"/>
      <c r="D224" s="240" t="s">
        <v>446</v>
      </c>
      <c r="E224" s="265" t="s">
        <v>1</v>
      </c>
      <c r="F224" s="266" t="s">
        <v>6475</v>
      </c>
      <c r="G224" s="264"/>
      <c r="H224" s="265" t="s">
        <v>1</v>
      </c>
      <c r="I224" s="267"/>
      <c r="J224" s="264"/>
      <c r="K224" s="264"/>
      <c r="L224" s="268"/>
      <c r="M224" s="269"/>
      <c r="N224" s="270"/>
      <c r="O224" s="270"/>
      <c r="P224" s="270"/>
      <c r="Q224" s="270"/>
      <c r="R224" s="270"/>
      <c r="S224" s="270"/>
      <c r="T224" s="271"/>
      <c r="U224" s="14"/>
      <c r="V224" s="14"/>
      <c r="W224" s="14"/>
      <c r="X224" s="14"/>
      <c r="Y224" s="14"/>
      <c r="Z224" s="14"/>
      <c r="AA224" s="14"/>
      <c r="AB224" s="14"/>
      <c r="AC224" s="14"/>
      <c r="AD224" s="14"/>
      <c r="AE224" s="14"/>
      <c r="AT224" s="272" t="s">
        <v>446</v>
      </c>
      <c r="AU224" s="272" t="s">
        <v>85</v>
      </c>
      <c r="AV224" s="14" t="s">
        <v>83</v>
      </c>
      <c r="AW224" s="14" t="s">
        <v>32</v>
      </c>
      <c r="AX224" s="14" t="s">
        <v>76</v>
      </c>
      <c r="AY224" s="272" t="s">
        <v>342</v>
      </c>
    </row>
    <row r="225" s="13" customFormat="1">
      <c r="A225" s="13"/>
      <c r="B225" s="252"/>
      <c r="C225" s="253"/>
      <c r="D225" s="240" t="s">
        <v>446</v>
      </c>
      <c r="E225" s="254" t="s">
        <v>1</v>
      </c>
      <c r="F225" s="255" t="s">
        <v>6501</v>
      </c>
      <c r="G225" s="253"/>
      <c r="H225" s="256">
        <v>22.385999999999999</v>
      </c>
      <c r="I225" s="257"/>
      <c r="J225" s="253"/>
      <c r="K225" s="253"/>
      <c r="L225" s="258"/>
      <c r="M225" s="259"/>
      <c r="N225" s="260"/>
      <c r="O225" s="260"/>
      <c r="P225" s="260"/>
      <c r="Q225" s="260"/>
      <c r="R225" s="260"/>
      <c r="S225" s="260"/>
      <c r="T225" s="261"/>
      <c r="U225" s="13"/>
      <c r="V225" s="13"/>
      <c r="W225" s="13"/>
      <c r="X225" s="13"/>
      <c r="Y225" s="13"/>
      <c r="Z225" s="13"/>
      <c r="AA225" s="13"/>
      <c r="AB225" s="13"/>
      <c r="AC225" s="13"/>
      <c r="AD225" s="13"/>
      <c r="AE225" s="13"/>
      <c r="AT225" s="262" t="s">
        <v>446</v>
      </c>
      <c r="AU225" s="262" t="s">
        <v>85</v>
      </c>
      <c r="AV225" s="13" t="s">
        <v>85</v>
      </c>
      <c r="AW225" s="13" t="s">
        <v>32</v>
      </c>
      <c r="AX225" s="13" t="s">
        <v>76</v>
      </c>
      <c r="AY225" s="262" t="s">
        <v>342</v>
      </c>
    </row>
    <row r="226" s="13" customFormat="1">
      <c r="A226" s="13"/>
      <c r="B226" s="252"/>
      <c r="C226" s="253"/>
      <c r="D226" s="240" t="s">
        <v>446</v>
      </c>
      <c r="E226" s="254" t="s">
        <v>1</v>
      </c>
      <c r="F226" s="255" t="s">
        <v>6502</v>
      </c>
      <c r="G226" s="253"/>
      <c r="H226" s="256">
        <v>10.919000000000001</v>
      </c>
      <c r="I226" s="257"/>
      <c r="J226" s="253"/>
      <c r="K226" s="253"/>
      <c r="L226" s="258"/>
      <c r="M226" s="259"/>
      <c r="N226" s="260"/>
      <c r="O226" s="260"/>
      <c r="P226" s="260"/>
      <c r="Q226" s="260"/>
      <c r="R226" s="260"/>
      <c r="S226" s="260"/>
      <c r="T226" s="261"/>
      <c r="U226" s="13"/>
      <c r="V226" s="13"/>
      <c r="W226" s="13"/>
      <c r="X226" s="13"/>
      <c r="Y226" s="13"/>
      <c r="Z226" s="13"/>
      <c r="AA226" s="13"/>
      <c r="AB226" s="13"/>
      <c r="AC226" s="13"/>
      <c r="AD226" s="13"/>
      <c r="AE226" s="13"/>
      <c r="AT226" s="262" t="s">
        <v>446</v>
      </c>
      <c r="AU226" s="262" t="s">
        <v>85</v>
      </c>
      <c r="AV226" s="13" t="s">
        <v>85</v>
      </c>
      <c r="AW226" s="13" t="s">
        <v>32</v>
      </c>
      <c r="AX226" s="13" t="s">
        <v>76</v>
      </c>
      <c r="AY226" s="262" t="s">
        <v>342</v>
      </c>
    </row>
    <row r="227" s="13" customFormat="1">
      <c r="A227" s="13"/>
      <c r="B227" s="252"/>
      <c r="C227" s="253"/>
      <c r="D227" s="240" t="s">
        <v>446</v>
      </c>
      <c r="E227" s="254" t="s">
        <v>1</v>
      </c>
      <c r="F227" s="255" t="s">
        <v>6503</v>
      </c>
      <c r="G227" s="253"/>
      <c r="H227" s="256">
        <v>106.131</v>
      </c>
      <c r="I227" s="257"/>
      <c r="J227" s="253"/>
      <c r="K227" s="253"/>
      <c r="L227" s="258"/>
      <c r="M227" s="259"/>
      <c r="N227" s="260"/>
      <c r="O227" s="260"/>
      <c r="P227" s="260"/>
      <c r="Q227" s="260"/>
      <c r="R227" s="260"/>
      <c r="S227" s="260"/>
      <c r="T227" s="261"/>
      <c r="U227" s="13"/>
      <c r="V227" s="13"/>
      <c r="W227" s="13"/>
      <c r="X227" s="13"/>
      <c r="Y227" s="13"/>
      <c r="Z227" s="13"/>
      <c r="AA227" s="13"/>
      <c r="AB227" s="13"/>
      <c r="AC227" s="13"/>
      <c r="AD227" s="13"/>
      <c r="AE227" s="13"/>
      <c r="AT227" s="262" t="s">
        <v>446</v>
      </c>
      <c r="AU227" s="262" t="s">
        <v>85</v>
      </c>
      <c r="AV227" s="13" t="s">
        <v>85</v>
      </c>
      <c r="AW227" s="13" t="s">
        <v>32</v>
      </c>
      <c r="AX227" s="13" t="s">
        <v>76</v>
      </c>
      <c r="AY227" s="262" t="s">
        <v>342</v>
      </c>
    </row>
    <row r="228" s="13" customFormat="1">
      <c r="A228" s="13"/>
      <c r="B228" s="252"/>
      <c r="C228" s="253"/>
      <c r="D228" s="240" t="s">
        <v>446</v>
      </c>
      <c r="E228" s="254" t="s">
        <v>1</v>
      </c>
      <c r="F228" s="255" t="s">
        <v>6504</v>
      </c>
      <c r="G228" s="253"/>
      <c r="H228" s="256">
        <v>147.41999999999999</v>
      </c>
      <c r="I228" s="257"/>
      <c r="J228" s="253"/>
      <c r="K228" s="253"/>
      <c r="L228" s="258"/>
      <c r="M228" s="259"/>
      <c r="N228" s="260"/>
      <c r="O228" s="260"/>
      <c r="P228" s="260"/>
      <c r="Q228" s="260"/>
      <c r="R228" s="260"/>
      <c r="S228" s="260"/>
      <c r="T228" s="261"/>
      <c r="U228" s="13"/>
      <c r="V228" s="13"/>
      <c r="W228" s="13"/>
      <c r="X228" s="13"/>
      <c r="Y228" s="13"/>
      <c r="Z228" s="13"/>
      <c r="AA228" s="13"/>
      <c r="AB228" s="13"/>
      <c r="AC228" s="13"/>
      <c r="AD228" s="13"/>
      <c r="AE228" s="13"/>
      <c r="AT228" s="262" t="s">
        <v>446</v>
      </c>
      <c r="AU228" s="262" t="s">
        <v>85</v>
      </c>
      <c r="AV228" s="13" t="s">
        <v>85</v>
      </c>
      <c r="AW228" s="13" t="s">
        <v>32</v>
      </c>
      <c r="AX228" s="13" t="s">
        <v>76</v>
      </c>
      <c r="AY228" s="262" t="s">
        <v>342</v>
      </c>
    </row>
    <row r="229" s="13" customFormat="1">
      <c r="A229" s="13"/>
      <c r="B229" s="252"/>
      <c r="C229" s="253"/>
      <c r="D229" s="240" t="s">
        <v>446</v>
      </c>
      <c r="E229" s="254" t="s">
        <v>1</v>
      </c>
      <c r="F229" s="255" t="s">
        <v>6505</v>
      </c>
      <c r="G229" s="253"/>
      <c r="H229" s="256">
        <v>200.464</v>
      </c>
      <c r="I229" s="257"/>
      <c r="J229" s="253"/>
      <c r="K229" s="253"/>
      <c r="L229" s="258"/>
      <c r="M229" s="259"/>
      <c r="N229" s="260"/>
      <c r="O229" s="260"/>
      <c r="P229" s="260"/>
      <c r="Q229" s="260"/>
      <c r="R229" s="260"/>
      <c r="S229" s="260"/>
      <c r="T229" s="261"/>
      <c r="U229" s="13"/>
      <c r="V229" s="13"/>
      <c r="W229" s="13"/>
      <c r="X229" s="13"/>
      <c r="Y229" s="13"/>
      <c r="Z229" s="13"/>
      <c r="AA229" s="13"/>
      <c r="AB229" s="13"/>
      <c r="AC229" s="13"/>
      <c r="AD229" s="13"/>
      <c r="AE229" s="13"/>
      <c r="AT229" s="262" t="s">
        <v>446</v>
      </c>
      <c r="AU229" s="262" t="s">
        <v>85</v>
      </c>
      <c r="AV229" s="13" t="s">
        <v>85</v>
      </c>
      <c r="AW229" s="13" t="s">
        <v>32</v>
      </c>
      <c r="AX229" s="13" t="s">
        <v>76</v>
      </c>
      <c r="AY229" s="262" t="s">
        <v>342</v>
      </c>
    </row>
    <row r="230" s="13" customFormat="1">
      <c r="A230" s="13"/>
      <c r="B230" s="252"/>
      <c r="C230" s="253"/>
      <c r="D230" s="240" t="s">
        <v>446</v>
      </c>
      <c r="E230" s="254" t="s">
        <v>1</v>
      </c>
      <c r="F230" s="255" t="s">
        <v>6506</v>
      </c>
      <c r="G230" s="253"/>
      <c r="H230" s="256">
        <v>152.11000000000001</v>
      </c>
      <c r="I230" s="257"/>
      <c r="J230" s="253"/>
      <c r="K230" s="253"/>
      <c r="L230" s="258"/>
      <c r="M230" s="259"/>
      <c r="N230" s="260"/>
      <c r="O230" s="260"/>
      <c r="P230" s="260"/>
      <c r="Q230" s="260"/>
      <c r="R230" s="260"/>
      <c r="S230" s="260"/>
      <c r="T230" s="261"/>
      <c r="U230" s="13"/>
      <c r="V230" s="13"/>
      <c r="W230" s="13"/>
      <c r="X230" s="13"/>
      <c r="Y230" s="13"/>
      <c r="Z230" s="13"/>
      <c r="AA230" s="13"/>
      <c r="AB230" s="13"/>
      <c r="AC230" s="13"/>
      <c r="AD230" s="13"/>
      <c r="AE230" s="13"/>
      <c r="AT230" s="262" t="s">
        <v>446</v>
      </c>
      <c r="AU230" s="262" t="s">
        <v>85</v>
      </c>
      <c r="AV230" s="13" t="s">
        <v>85</v>
      </c>
      <c r="AW230" s="13" t="s">
        <v>32</v>
      </c>
      <c r="AX230" s="13" t="s">
        <v>76</v>
      </c>
      <c r="AY230" s="262" t="s">
        <v>342</v>
      </c>
    </row>
    <row r="231" s="13" customFormat="1">
      <c r="A231" s="13"/>
      <c r="B231" s="252"/>
      <c r="C231" s="253"/>
      <c r="D231" s="240" t="s">
        <v>446</v>
      </c>
      <c r="E231" s="254" t="s">
        <v>1</v>
      </c>
      <c r="F231" s="255" t="s">
        <v>6507</v>
      </c>
      <c r="G231" s="253"/>
      <c r="H231" s="256">
        <v>224.89099999999999</v>
      </c>
      <c r="I231" s="257"/>
      <c r="J231" s="253"/>
      <c r="K231" s="253"/>
      <c r="L231" s="258"/>
      <c r="M231" s="259"/>
      <c r="N231" s="260"/>
      <c r="O231" s="260"/>
      <c r="P231" s="260"/>
      <c r="Q231" s="260"/>
      <c r="R231" s="260"/>
      <c r="S231" s="260"/>
      <c r="T231" s="261"/>
      <c r="U231" s="13"/>
      <c r="V231" s="13"/>
      <c r="W231" s="13"/>
      <c r="X231" s="13"/>
      <c r="Y231" s="13"/>
      <c r="Z231" s="13"/>
      <c r="AA231" s="13"/>
      <c r="AB231" s="13"/>
      <c r="AC231" s="13"/>
      <c r="AD231" s="13"/>
      <c r="AE231" s="13"/>
      <c r="AT231" s="262" t="s">
        <v>446</v>
      </c>
      <c r="AU231" s="262" t="s">
        <v>85</v>
      </c>
      <c r="AV231" s="13" t="s">
        <v>85</v>
      </c>
      <c r="AW231" s="13" t="s">
        <v>32</v>
      </c>
      <c r="AX231" s="13" t="s">
        <v>76</v>
      </c>
      <c r="AY231" s="262" t="s">
        <v>342</v>
      </c>
    </row>
    <row r="232" s="13" customFormat="1">
      <c r="A232" s="13"/>
      <c r="B232" s="252"/>
      <c r="C232" s="253"/>
      <c r="D232" s="240" t="s">
        <v>446</v>
      </c>
      <c r="E232" s="254" t="s">
        <v>1</v>
      </c>
      <c r="F232" s="255" t="s">
        <v>6508</v>
      </c>
      <c r="G232" s="253"/>
      <c r="H232" s="256">
        <v>69.292000000000002</v>
      </c>
      <c r="I232" s="257"/>
      <c r="J232" s="253"/>
      <c r="K232" s="253"/>
      <c r="L232" s="258"/>
      <c r="M232" s="259"/>
      <c r="N232" s="260"/>
      <c r="O232" s="260"/>
      <c r="P232" s="260"/>
      <c r="Q232" s="260"/>
      <c r="R232" s="260"/>
      <c r="S232" s="260"/>
      <c r="T232" s="261"/>
      <c r="U232" s="13"/>
      <c r="V232" s="13"/>
      <c r="W232" s="13"/>
      <c r="X232" s="13"/>
      <c r="Y232" s="13"/>
      <c r="Z232" s="13"/>
      <c r="AA232" s="13"/>
      <c r="AB232" s="13"/>
      <c r="AC232" s="13"/>
      <c r="AD232" s="13"/>
      <c r="AE232" s="13"/>
      <c r="AT232" s="262" t="s">
        <v>446</v>
      </c>
      <c r="AU232" s="262" t="s">
        <v>85</v>
      </c>
      <c r="AV232" s="13" t="s">
        <v>85</v>
      </c>
      <c r="AW232" s="13" t="s">
        <v>32</v>
      </c>
      <c r="AX232" s="13" t="s">
        <v>76</v>
      </c>
      <c r="AY232" s="262" t="s">
        <v>342</v>
      </c>
    </row>
    <row r="233" s="13" customFormat="1">
      <c r="A233" s="13"/>
      <c r="B233" s="252"/>
      <c r="C233" s="253"/>
      <c r="D233" s="240" t="s">
        <v>446</v>
      </c>
      <c r="E233" s="254" t="s">
        <v>1</v>
      </c>
      <c r="F233" s="255" t="s">
        <v>6509</v>
      </c>
      <c r="G233" s="253"/>
      <c r="H233" s="256">
        <v>58.055999999999997</v>
      </c>
      <c r="I233" s="257"/>
      <c r="J233" s="253"/>
      <c r="K233" s="253"/>
      <c r="L233" s="258"/>
      <c r="M233" s="259"/>
      <c r="N233" s="260"/>
      <c r="O233" s="260"/>
      <c r="P233" s="260"/>
      <c r="Q233" s="260"/>
      <c r="R233" s="260"/>
      <c r="S233" s="260"/>
      <c r="T233" s="261"/>
      <c r="U233" s="13"/>
      <c r="V233" s="13"/>
      <c r="W233" s="13"/>
      <c r="X233" s="13"/>
      <c r="Y233" s="13"/>
      <c r="Z233" s="13"/>
      <c r="AA233" s="13"/>
      <c r="AB233" s="13"/>
      <c r="AC233" s="13"/>
      <c r="AD233" s="13"/>
      <c r="AE233" s="13"/>
      <c r="AT233" s="262" t="s">
        <v>446</v>
      </c>
      <c r="AU233" s="262" t="s">
        <v>85</v>
      </c>
      <c r="AV233" s="13" t="s">
        <v>85</v>
      </c>
      <c r="AW233" s="13" t="s">
        <v>32</v>
      </c>
      <c r="AX233" s="13" t="s">
        <v>76</v>
      </c>
      <c r="AY233" s="262" t="s">
        <v>342</v>
      </c>
    </row>
    <row r="234" s="13" customFormat="1">
      <c r="A234" s="13"/>
      <c r="B234" s="252"/>
      <c r="C234" s="253"/>
      <c r="D234" s="240" t="s">
        <v>446</v>
      </c>
      <c r="E234" s="254" t="s">
        <v>1</v>
      </c>
      <c r="F234" s="255" t="s">
        <v>6510</v>
      </c>
      <c r="G234" s="253"/>
      <c r="H234" s="256">
        <v>19.007999999999999</v>
      </c>
      <c r="I234" s="257"/>
      <c r="J234" s="253"/>
      <c r="K234" s="253"/>
      <c r="L234" s="258"/>
      <c r="M234" s="259"/>
      <c r="N234" s="260"/>
      <c r="O234" s="260"/>
      <c r="P234" s="260"/>
      <c r="Q234" s="260"/>
      <c r="R234" s="260"/>
      <c r="S234" s="260"/>
      <c r="T234" s="261"/>
      <c r="U234" s="13"/>
      <c r="V234" s="13"/>
      <c r="W234" s="13"/>
      <c r="X234" s="13"/>
      <c r="Y234" s="13"/>
      <c r="Z234" s="13"/>
      <c r="AA234" s="13"/>
      <c r="AB234" s="13"/>
      <c r="AC234" s="13"/>
      <c r="AD234" s="13"/>
      <c r="AE234" s="13"/>
      <c r="AT234" s="262" t="s">
        <v>446</v>
      </c>
      <c r="AU234" s="262" t="s">
        <v>85</v>
      </c>
      <c r="AV234" s="13" t="s">
        <v>85</v>
      </c>
      <c r="AW234" s="13" t="s">
        <v>32</v>
      </c>
      <c r="AX234" s="13" t="s">
        <v>76</v>
      </c>
      <c r="AY234" s="262" t="s">
        <v>342</v>
      </c>
    </row>
    <row r="235" s="13" customFormat="1">
      <c r="A235" s="13"/>
      <c r="B235" s="252"/>
      <c r="C235" s="253"/>
      <c r="D235" s="240" t="s">
        <v>446</v>
      </c>
      <c r="E235" s="254" t="s">
        <v>1</v>
      </c>
      <c r="F235" s="255" t="s">
        <v>6511</v>
      </c>
      <c r="G235" s="253"/>
      <c r="H235" s="256">
        <v>113.90000000000001</v>
      </c>
      <c r="I235" s="257"/>
      <c r="J235" s="253"/>
      <c r="K235" s="253"/>
      <c r="L235" s="258"/>
      <c r="M235" s="259"/>
      <c r="N235" s="260"/>
      <c r="O235" s="260"/>
      <c r="P235" s="260"/>
      <c r="Q235" s="260"/>
      <c r="R235" s="260"/>
      <c r="S235" s="260"/>
      <c r="T235" s="261"/>
      <c r="U235" s="13"/>
      <c r="V235" s="13"/>
      <c r="W235" s="13"/>
      <c r="X235" s="13"/>
      <c r="Y235" s="13"/>
      <c r="Z235" s="13"/>
      <c r="AA235" s="13"/>
      <c r="AB235" s="13"/>
      <c r="AC235" s="13"/>
      <c r="AD235" s="13"/>
      <c r="AE235" s="13"/>
      <c r="AT235" s="262" t="s">
        <v>446</v>
      </c>
      <c r="AU235" s="262" t="s">
        <v>85</v>
      </c>
      <c r="AV235" s="13" t="s">
        <v>85</v>
      </c>
      <c r="AW235" s="13" t="s">
        <v>32</v>
      </c>
      <c r="AX235" s="13" t="s">
        <v>76</v>
      </c>
      <c r="AY235" s="262" t="s">
        <v>342</v>
      </c>
    </row>
    <row r="236" s="15" customFormat="1">
      <c r="A236" s="15"/>
      <c r="B236" s="273"/>
      <c r="C236" s="274"/>
      <c r="D236" s="240" t="s">
        <v>446</v>
      </c>
      <c r="E236" s="275" t="s">
        <v>1</v>
      </c>
      <c r="F236" s="276" t="s">
        <v>492</v>
      </c>
      <c r="G236" s="274"/>
      <c r="H236" s="277">
        <v>1124.577</v>
      </c>
      <c r="I236" s="278"/>
      <c r="J236" s="274"/>
      <c r="K236" s="274"/>
      <c r="L236" s="279"/>
      <c r="M236" s="280"/>
      <c r="N236" s="281"/>
      <c r="O236" s="281"/>
      <c r="P236" s="281"/>
      <c r="Q236" s="281"/>
      <c r="R236" s="281"/>
      <c r="S236" s="281"/>
      <c r="T236" s="282"/>
      <c r="U236" s="15"/>
      <c r="V236" s="15"/>
      <c r="W236" s="15"/>
      <c r="X236" s="15"/>
      <c r="Y236" s="15"/>
      <c r="Z236" s="15"/>
      <c r="AA236" s="15"/>
      <c r="AB236" s="15"/>
      <c r="AC236" s="15"/>
      <c r="AD236" s="15"/>
      <c r="AE236" s="15"/>
      <c r="AT236" s="283" t="s">
        <v>446</v>
      </c>
      <c r="AU236" s="283" t="s">
        <v>85</v>
      </c>
      <c r="AV236" s="15" t="s">
        <v>92</v>
      </c>
      <c r="AW236" s="15" t="s">
        <v>32</v>
      </c>
      <c r="AX236" s="15" t="s">
        <v>76</v>
      </c>
      <c r="AY236" s="283" t="s">
        <v>342</v>
      </c>
    </row>
    <row r="237" s="13" customFormat="1">
      <c r="A237" s="13"/>
      <c r="B237" s="252"/>
      <c r="C237" s="253"/>
      <c r="D237" s="240" t="s">
        <v>446</v>
      </c>
      <c r="E237" s="254" t="s">
        <v>1</v>
      </c>
      <c r="F237" s="255" t="s">
        <v>6512</v>
      </c>
      <c r="G237" s="253"/>
      <c r="H237" s="256">
        <v>42.280000000000001</v>
      </c>
      <c r="I237" s="257"/>
      <c r="J237" s="253"/>
      <c r="K237" s="253"/>
      <c r="L237" s="258"/>
      <c r="M237" s="259"/>
      <c r="N237" s="260"/>
      <c r="O237" s="260"/>
      <c r="P237" s="260"/>
      <c r="Q237" s="260"/>
      <c r="R237" s="260"/>
      <c r="S237" s="260"/>
      <c r="T237" s="261"/>
      <c r="U237" s="13"/>
      <c r="V237" s="13"/>
      <c r="W237" s="13"/>
      <c r="X237" s="13"/>
      <c r="Y237" s="13"/>
      <c r="Z237" s="13"/>
      <c r="AA237" s="13"/>
      <c r="AB237" s="13"/>
      <c r="AC237" s="13"/>
      <c r="AD237" s="13"/>
      <c r="AE237" s="13"/>
      <c r="AT237" s="262" t="s">
        <v>446</v>
      </c>
      <c r="AU237" s="262" t="s">
        <v>85</v>
      </c>
      <c r="AV237" s="13" t="s">
        <v>85</v>
      </c>
      <c r="AW237" s="13" t="s">
        <v>32</v>
      </c>
      <c r="AX237" s="13" t="s">
        <v>76</v>
      </c>
      <c r="AY237" s="262" t="s">
        <v>342</v>
      </c>
    </row>
    <row r="238" s="13" customFormat="1">
      <c r="A238" s="13"/>
      <c r="B238" s="252"/>
      <c r="C238" s="253"/>
      <c r="D238" s="240" t="s">
        <v>446</v>
      </c>
      <c r="E238" s="254" t="s">
        <v>1</v>
      </c>
      <c r="F238" s="255" t="s">
        <v>6513</v>
      </c>
      <c r="G238" s="253"/>
      <c r="H238" s="256">
        <v>438</v>
      </c>
      <c r="I238" s="257"/>
      <c r="J238" s="253"/>
      <c r="K238" s="253"/>
      <c r="L238" s="258"/>
      <c r="M238" s="259"/>
      <c r="N238" s="260"/>
      <c r="O238" s="260"/>
      <c r="P238" s="260"/>
      <c r="Q238" s="260"/>
      <c r="R238" s="260"/>
      <c r="S238" s="260"/>
      <c r="T238" s="261"/>
      <c r="U238" s="13"/>
      <c r="V238" s="13"/>
      <c r="W238" s="13"/>
      <c r="X238" s="13"/>
      <c r="Y238" s="13"/>
      <c r="Z238" s="13"/>
      <c r="AA238" s="13"/>
      <c r="AB238" s="13"/>
      <c r="AC238" s="13"/>
      <c r="AD238" s="13"/>
      <c r="AE238" s="13"/>
      <c r="AT238" s="262" t="s">
        <v>446</v>
      </c>
      <c r="AU238" s="262" t="s">
        <v>85</v>
      </c>
      <c r="AV238" s="13" t="s">
        <v>85</v>
      </c>
      <c r="AW238" s="13" t="s">
        <v>32</v>
      </c>
      <c r="AX238" s="13" t="s">
        <v>76</v>
      </c>
      <c r="AY238" s="262" t="s">
        <v>342</v>
      </c>
    </row>
    <row r="239" s="16" customFormat="1">
      <c r="A239" s="16"/>
      <c r="B239" s="284"/>
      <c r="C239" s="285"/>
      <c r="D239" s="240" t="s">
        <v>446</v>
      </c>
      <c r="E239" s="286" t="s">
        <v>1</v>
      </c>
      <c r="F239" s="287" t="s">
        <v>500</v>
      </c>
      <c r="G239" s="285"/>
      <c r="H239" s="288">
        <v>1604.857</v>
      </c>
      <c r="I239" s="289"/>
      <c r="J239" s="285"/>
      <c r="K239" s="285"/>
      <c r="L239" s="290"/>
      <c r="M239" s="291"/>
      <c r="N239" s="292"/>
      <c r="O239" s="292"/>
      <c r="P239" s="292"/>
      <c r="Q239" s="292"/>
      <c r="R239" s="292"/>
      <c r="S239" s="292"/>
      <c r="T239" s="293"/>
      <c r="U239" s="16"/>
      <c r="V239" s="16"/>
      <c r="W239" s="16"/>
      <c r="X239" s="16"/>
      <c r="Y239" s="16"/>
      <c r="Z239" s="16"/>
      <c r="AA239" s="16"/>
      <c r="AB239" s="16"/>
      <c r="AC239" s="16"/>
      <c r="AD239" s="16"/>
      <c r="AE239" s="16"/>
      <c r="AT239" s="294" t="s">
        <v>446</v>
      </c>
      <c r="AU239" s="294" t="s">
        <v>85</v>
      </c>
      <c r="AV239" s="16" t="s">
        <v>360</v>
      </c>
      <c r="AW239" s="16" t="s">
        <v>32</v>
      </c>
      <c r="AX239" s="16" t="s">
        <v>83</v>
      </c>
      <c r="AY239" s="294" t="s">
        <v>342</v>
      </c>
    </row>
    <row r="240" s="2" customFormat="1" ht="16.5" customHeight="1">
      <c r="A240" s="39"/>
      <c r="B240" s="40"/>
      <c r="C240" s="227" t="s">
        <v>408</v>
      </c>
      <c r="D240" s="227" t="s">
        <v>343</v>
      </c>
      <c r="E240" s="228" t="s">
        <v>2755</v>
      </c>
      <c r="F240" s="229" t="s">
        <v>2756</v>
      </c>
      <c r="G240" s="230" t="s">
        <v>473</v>
      </c>
      <c r="H240" s="231">
        <v>1604.857</v>
      </c>
      <c r="I240" s="232"/>
      <c r="J240" s="233">
        <f>ROUND(I240*H240,2)</f>
        <v>0</v>
      </c>
      <c r="K240" s="229" t="s">
        <v>443</v>
      </c>
      <c r="L240" s="45"/>
      <c r="M240" s="234" t="s">
        <v>1</v>
      </c>
      <c r="N240" s="235" t="s">
        <v>41</v>
      </c>
      <c r="O240" s="92"/>
      <c r="P240" s="236">
        <f>O240*H240</f>
        <v>0</v>
      </c>
      <c r="Q240" s="236">
        <v>0</v>
      </c>
      <c r="R240" s="236">
        <f>Q240*H240</f>
        <v>0</v>
      </c>
      <c r="S240" s="236">
        <v>0</v>
      </c>
      <c r="T240" s="237">
        <f>S240*H240</f>
        <v>0</v>
      </c>
      <c r="U240" s="39"/>
      <c r="V240" s="39"/>
      <c r="W240" s="39"/>
      <c r="X240" s="39"/>
      <c r="Y240" s="39"/>
      <c r="Z240" s="39"/>
      <c r="AA240" s="39"/>
      <c r="AB240" s="39"/>
      <c r="AC240" s="39"/>
      <c r="AD240" s="39"/>
      <c r="AE240" s="39"/>
      <c r="AR240" s="238" t="s">
        <v>360</v>
      </c>
      <c r="AT240" s="238" t="s">
        <v>343</v>
      </c>
      <c r="AU240" s="238" t="s">
        <v>85</v>
      </c>
      <c r="AY240" s="18" t="s">
        <v>342</v>
      </c>
      <c r="BE240" s="239">
        <f>IF(N240="základní",J240,0)</f>
        <v>0</v>
      </c>
      <c r="BF240" s="239">
        <f>IF(N240="snížená",J240,0)</f>
        <v>0</v>
      </c>
      <c r="BG240" s="239">
        <f>IF(N240="zákl. přenesená",J240,0)</f>
        <v>0</v>
      </c>
      <c r="BH240" s="239">
        <f>IF(N240="sníž. přenesená",J240,0)</f>
        <v>0</v>
      </c>
      <c r="BI240" s="239">
        <f>IF(N240="nulová",J240,0)</f>
        <v>0</v>
      </c>
      <c r="BJ240" s="18" t="s">
        <v>83</v>
      </c>
      <c r="BK240" s="239">
        <f>ROUND(I240*H240,2)</f>
        <v>0</v>
      </c>
      <c r="BL240" s="18" t="s">
        <v>360</v>
      </c>
      <c r="BM240" s="238" t="s">
        <v>6514</v>
      </c>
    </row>
    <row r="241" s="2" customFormat="1">
      <c r="A241" s="39"/>
      <c r="B241" s="40"/>
      <c r="C241" s="41"/>
      <c r="D241" s="240" t="s">
        <v>349</v>
      </c>
      <c r="E241" s="41"/>
      <c r="F241" s="241" t="s">
        <v>2758</v>
      </c>
      <c r="G241" s="41"/>
      <c r="H241" s="41"/>
      <c r="I241" s="242"/>
      <c r="J241" s="41"/>
      <c r="K241" s="41"/>
      <c r="L241" s="45"/>
      <c r="M241" s="243"/>
      <c r="N241" s="244"/>
      <c r="O241" s="92"/>
      <c r="P241" s="92"/>
      <c r="Q241" s="92"/>
      <c r="R241" s="92"/>
      <c r="S241" s="92"/>
      <c r="T241" s="93"/>
      <c r="U241" s="39"/>
      <c r="V241" s="39"/>
      <c r="W241" s="39"/>
      <c r="X241" s="39"/>
      <c r="Y241" s="39"/>
      <c r="Z241" s="39"/>
      <c r="AA241" s="39"/>
      <c r="AB241" s="39"/>
      <c r="AC241" s="39"/>
      <c r="AD241" s="39"/>
      <c r="AE241" s="39"/>
      <c r="AT241" s="18" t="s">
        <v>349</v>
      </c>
      <c r="AU241" s="18" t="s">
        <v>85</v>
      </c>
    </row>
    <row r="242" s="13" customFormat="1">
      <c r="A242" s="13"/>
      <c r="B242" s="252"/>
      <c r="C242" s="253"/>
      <c r="D242" s="240" t="s">
        <v>446</v>
      </c>
      <c r="E242" s="254" t="s">
        <v>1</v>
      </c>
      <c r="F242" s="255" t="s">
        <v>6515</v>
      </c>
      <c r="G242" s="253"/>
      <c r="H242" s="256">
        <v>1604.857</v>
      </c>
      <c r="I242" s="257"/>
      <c r="J242" s="253"/>
      <c r="K242" s="253"/>
      <c r="L242" s="258"/>
      <c r="M242" s="259"/>
      <c r="N242" s="260"/>
      <c r="O242" s="260"/>
      <c r="P242" s="260"/>
      <c r="Q242" s="260"/>
      <c r="R242" s="260"/>
      <c r="S242" s="260"/>
      <c r="T242" s="261"/>
      <c r="U242" s="13"/>
      <c r="V242" s="13"/>
      <c r="W242" s="13"/>
      <c r="X242" s="13"/>
      <c r="Y242" s="13"/>
      <c r="Z242" s="13"/>
      <c r="AA242" s="13"/>
      <c r="AB242" s="13"/>
      <c r="AC242" s="13"/>
      <c r="AD242" s="13"/>
      <c r="AE242" s="13"/>
      <c r="AT242" s="262" t="s">
        <v>446</v>
      </c>
      <c r="AU242" s="262" t="s">
        <v>85</v>
      </c>
      <c r="AV242" s="13" t="s">
        <v>85</v>
      </c>
      <c r="AW242" s="13" t="s">
        <v>32</v>
      </c>
      <c r="AX242" s="13" t="s">
        <v>83</v>
      </c>
      <c r="AY242" s="262" t="s">
        <v>342</v>
      </c>
    </row>
    <row r="243" s="2" customFormat="1" ht="21.75" customHeight="1">
      <c r="A243" s="39"/>
      <c r="B243" s="40"/>
      <c r="C243" s="227" t="s">
        <v>8</v>
      </c>
      <c r="D243" s="227" t="s">
        <v>343</v>
      </c>
      <c r="E243" s="228" t="s">
        <v>5892</v>
      </c>
      <c r="F243" s="229" t="s">
        <v>5893</v>
      </c>
      <c r="G243" s="230" t="s">
        <v>562</v>
      </c>
      <c r="H243" s="231">
        <v>510.49799999999999</v>
      </c>
      <c r="I243" s="232"/>
      <c r="J243" s="233">
        <f>ROUND(I243*H243,2)</f>
        <v>0</v>
      </c>
      <c r="K243" s="229" t="s">
        <v>443</v>
      </c>
      <c r="L243" s="45"/>
      <c r="M243" s="234" t="s">
        <v>1</v>
      </c>
      <c r="N243" s="235" t="s">
        <v>41</v>
      </c>
      <c r="O243" s="92"/>
      <c r="P243" s="236">
        <f>O243*H243</f>
        <v>0</v>
      </c>
      <c r="Q243" s="236">
        <v>0</v>
      </c>
      <c r="R243" s="236">
        <f>Q243*H243</f>
        <v>0</v>
      </c>
      <c r="S243" s="236">
        <v>0</v>
      </c>
      <c r="T243" s="237">
        <f>S243*H243</f>
        <v>0</v>
      </c>
      <c r="U243" s="39"/>
      <c r="V243" s="39"/>
      <c r="W243" s="39"/>
      <c r="X243" s="39"/>
      <c r="Y243" s="39"/>
      <c r="Z243" s="39"/>
      <c r="AA243" s="39"/>
      <c r="AB243" s="39"/>
      <c r="AC243" s="39"/>
      <c r="AD243" s="39"/>
      <c r="AE243" s="39"/>
      <c r="AR243" s="238" t="s">
        <v>360</v>
      </c>
      <c r="AT243" s="238" t="s">
        <v>343</v>
      </c>
      <c r="AU243" s="238" t="s">
        <v>85</v>
      </c>
      <c r="AY243" s="18" t="s">
        <v>342</v>
      </c>
      <c r="BE243" s="239">
        <f>IF(N243="základní",J243,0)</f>
        <v>0</v>
      </c>
      <c r="BF243" s="239">
        <f>IF(N243="snížená",J243,0)</f>
        <v>0</v>
      </c>
      <c r="BG243" s="239">
        <f>IF(N243="zákl. přenesená",J243,0)</f>
        <v>0</v>
      </c>
      <c r="BH243" s="239">
        <f>IF(N243="sníž. přenesená",J243,0)</f>
        <v>0</v>
      </c>
      <c r="BI243" s="239">
        <f>IF(N243="nulová",J243,0)</f>
        <v>0</v>
      </c>
      <c r="BJ243" s="18" t="s">
        <v>83</v>
      </c>
      <c r="BK243" s="239">
        <f>ROUND(I243*H243,2)</f>
        <v>0</v>
      </c>
      <c r="BL243" s="18" t="s">
        <v>360</v>
      </c>
      <c r="BM243" s="238" t="s">
        <v>6516</v>
      </c>
    </row>
    <row r="244" s="2" customFormat="1">
      <c r="A244" s="39"/>
      <c r="B244" s="40"/>
      <c r="C244" s="41"/>
      <c r="D244" s="240" t="s">
        <v>349</v>
      </c>
      <c r="E244" s="41"/>
      <c r="F244" s="241" t="s">
        <v>5895</v>
      </c>
      <c r="G244" s="41"/>
      <c r="H244" s="41"/>
      <c r="I244" s="242"/>
      <c r="J244" s="41"/>
      <c r="K244" s="41"/>
      <c r="L244" s="45"/>
      <c r="M244" s="243"/>
      <c r="N244" s="244"/>
      <c r="O244" s="92"/>
      <c r="P244" s="92"/>
      <c r="Q244" s="92"/>
      <c r="R244" s="92"/>
      <c r="S244" s="92"/>
      <c r="T244" s="93"/>
      <c r="U244" s="39"/>
      <c r="V244" s="39"/>
      <c r="W244" s="39"/>
      <c r="X244" s="39"/>
      <c r="Y244" s="39"/>
      <c r="Z244" s="39"/>
      <c r="AA244" s="39"/>
      <c r="AB244" s="39"/>
      <c r="AC244" s="39"/>
      <c r="AD244" s="39"/>
      <c r="AE244" s="39"/>
      <c r="AT244" s="18" t="s">
        <v>349</v>
      </c>
      <c r="AU244" s="18" t="s">
        <v>85</v>
      </c>
    </row>
    <row r="245" s="13" customFormat="1">
      <c r="A245" s="13"/>
      <c r="B245" s="252"/>
      <c r="C245" s="253"/>
      <c r="D245" s="240" t="s">
        <v>446</v>
      </c>
      <c r="E245" s="254" t="s">
        <v>1</v>
      </c>
      <c r="F245" s="255" t="s">
        <v>6517</v>
      </c>
      <c r="G245" s="253"/>
      <c r="H245" s="256">
        <v>518.72400000000005</v>
      </c>
      <c r="I245" s="257"/>
      <c r="J245" s="253"/>
      <c r="K245" s="253"/>
      <c r="L245" s="258"/>
      <c r="M245" s="259"/>
      <c r="N245" s="260"/>
      <c r="O245" s="260"/>
      <c r="P245" s="260"/>
      <c r="Q245" s="260"/>
      <c r="R245" s="260"/>
      <c r="S245" s="260"/>
      <c r="T245" s="261"/>
      <c r="U245" s="13"/>
      <c r="V245" s="13"/>
      <c r="W245" s="13"/>
      <c r="X245" s="13"/>
      <c r="Y245" s="13"/>
      <c r="Z245" s="13"/>
      <c r="AA245" s="13"/>
      <c r="AB245" s="13"/>
      <c r="AC245" s="13"/>
      <c r="AD245" s="13"/>
      <c r="AE245" s="13"/>
      <c r="AT245" s="262" t="s">
        <v>446</v>
      </c>
      <c r="AU245" s="262" t="s">
        <v>85</v>
      </c>
      <c r="AV245" s="13" t="s">
        <v>85</v>
      </c>
      <c r="AW245" s="13" t="s">
        <v>32</v>
      </c>
      <c r="AX245" s="13" t="s">
        <v>76</v>
      </c>
      <c r="AY245" s="262" t="s">
        <v>342</v>
      </c>
    </row>
    <row r="246" s="13" customFormat="1">
      <c r="A246" s="13"/>
      <c r="B246" s="252"/>
      <c r="C246" s="253"/>
      <c r="D246" s="240" t="s">
        <v>446</v>
      </c>
      <c r="E246" s="254" t="s">
        <v>1</v>
      </c>
      <c r="F246" s="255" t="s">
        <v>6518</v>
      </c>
      <c r="G246" s="253"/>
      <c r="H246" s="256">
        <v>61.332000000000001</v>
      </c>
      <c r="I246" s="257"/>
      <c r="J246" s="253"/>
      <c r="K246" s="253"/>
      <c r="L246" s="258"/>
      <c r="M246" s="259"/>
      <c r="N246" s="260"/>
      <c r="O246" s="260"/>
      <c r="P246" s="260"/>
      <c r="Q246" s="260"/>
      <c r="R246" s="260"/>
      <c r="S246" s="260"/>
      <c r="T246" s="261"/>
      <c r="U246" s="13"/>
      <c r="V246" s="13"/>
      <c r="W246" s="13"/>
      <c r="X246" s="13"/>
      <c r="Y246" s="13"/>
      <c r="Z246" s="13"/>
      <c r="AA246" s="13"/>
      <c r="AB246" s="13"/>
      <c r="AC246" s="13"/>
      <c r="AD246" s="13"/>
      <c r="AE246" s="13"/>
      <c r="AT246" s="262" t="s">
        <v>446</v>
      </c>
      <c r="AU246" s="262" t="s">
        <v>85</v>
      </c>
      <c r="AV246" s="13" t="s">
        <v>85</v>
      </c>
      <c r="AW246" s="13" t="s">
        <v>32</v>
      </c>
      <c r="AX246" s="13" t="s">
        <v>76</v>
      </c>
      <c r="AY246" s="262" t="s">
        <v>342</v>
      </c>
    </row>
    <row r="247" s="13" customFormat="1">
      <c r="A247" s="13"/>
      <c r="B247" s="252"/>
      <c r="C247" s="253"/>
      <c r="D247" s="240" t="s">
        <v>446</v>
      </c>
      <c r="E247" s="254" t="s">
        <v>1</v>
      </c>
      <c r="F247" s="255" t="s">
        <v>6519</v>
      </c>
      <c r="G247" s="253"/>
      <c r="H247" s="256">
        <v>230.43700000000001</v>
      </c>
      <c r="I247" s="257"/>
      <c r="J247" s="253"/>
      <c r="K247" s="253"/>
      <c r="L247" s="258"/>
      <c r="M247" s="259"/>
      <c r="N247" s="260"/>
      <c r="O247" s="260"/>
      <c r="P247" s="260"/>
      <c r="Q247" s="260"/>
      <c r="R247" s="260"/>
      <c r="S247" s="260"/>
      <c r="T247" s="261"/>
      <c r="U247" s="13"/>
      <c r="V247" s="13"/>
      <c r="W247" s="13"/>
      <c r="X247" s="13"/>
      <c r="Y247" s="13"/>
      <c r="Z247" s="13"/>
      <c r="AA247" s="13"/>
      <c r="AB247" s="13"/>
      <c r="AC247" s="13"/>
      <c r="AD247" s="13"/>
      <c r="AE247" s="13"/>
      <c r="AT247" s="262" t="s">
        <v>446</v>
      </c>
      <c r="AU247" s="262" t="s">
        <v>85</v>
      </c>
      <c r="AV247" s="13" t="s">
        <v>85</v>
      </c>
      <c r="AW247" s="13" t="s">
        <v>32</v>
      </c>
      <c r="AX247" s="13" t="s">
        <v>76</v>
      </c>
      <c r="AY247" s="262" t="s">
        <v>342</v>
      </c>
    </row>
    <row r="248" s="13" customFormat="1">
      <c r="A248" s="13"/>
      <c r="B248" s="252"/>
      <c r="C248" s="253"/>
      <c r="D248" s="240" t="s">
        <v>446</v>
      </c>
      <c r="E248" s="254" t="s">
        <v>1</v>
      </c>
      <c r="F248" s="255" t="s">
        <v>6520</v>
      </c>
      <c r="G248" s="253"/>
      <c r="H248" s="256">
        <v>460.87400000000002</v>
      </c>
      <c r="I248" s="257"/>
      <c r="J248" s="253"/>
      <c r="K248" s="253"/>
      <c r="L248" s="258"/>
      <c r="M248" s="259"/>
      <c r="N248" s="260"/>
      <c r="O248" s="260"/>
      <c r="P248" s="260"/>
      <c r="Q248" s="260"/>
      <c r="R248" s="260"/>
      <c r="S248" s="260"/>
      <c r="T248" s="261"/>
      <c r="U248" s="13"/>
      <c r="V248" s="13"/>
      <c r="W248" s="13"/>
      <c r="X248" s="13"/>
      <c r="Y248" s="13"/>
      <c r="Z248" s="13"/>
      <c r="AA248" s="13"/>
      <c r="AB248" s="13"/>
      <c r="AC248" s="13"/>
      <c r="AD248" s="13"/>
      <c r="AE248" s="13"/>
      <c r="AT248" s="262" t="s">
        <v>446</v>
      </c>
      <c r="AU248" s="262" t="s">
        <v>85</v>
      </c>
      <c r="AV248" s="13" t="s">
        <v>85</v>
      </c>
      <c r="AW248" s="13" t="s">
        <v>32</v>
      </c>
      <c r="AX248" s="13" t="s">
        <v>76</v>
      </c>
      <c r="AY248" s="262" t="s">
        <v>342</v>
      </c>
    </row>
    <row r="249" s="13" customFormat="1">
      <c r="A249" s="13"/>
      <c r="B249" s="252"/>
      <c r="C249" s="253"/>
      <c r="D249" s="240" t="s">
        <v>446</v>
      </c>
      <c r="E249" s="254" t="s">
        <v>1</v>
      </c>
      <c r="F249" s="255" t="s">
        <v>6521</v>
      </c>
      <c r="G249" s="253"/>
      <c r="H249" s="256">
        <v>2.4390000000000001</v>
      </c>
      <c r="I249" s="257"/>
      <c r="J249" s="253"/>
      <c r="K249" s="253"/>
      <c r="L249" s="258"/>
      <c r="M249" s="259"/>
      <c r="N249" s="260"/>
      <c r="O249" s="260"/>
      <c r="P249" s="260"/>
      <c r="Q249" s="260"/>
      <c r="R249" s="260"/>
      <c r="S249" s="260"/>
      <c r="T249" s="261"/>
      <c r="U249" s="13"/>
      <c r="V249" s="13"/>
      <c r="W249" s="13"/>
      <c r="X249" s="13"/>
      <c r="Y249" s="13"/>
      <c r="Z249" s="13"/>
      <c r="AA249" s="13"/>
      <c r="AB249" s="13"/>
      <c r="AC249" s="13"/>
      <c r="AD249" s="13"/>
      <c r="AE249" s="13"/>
      <c r="AT249" s="262" t="s">
        <v>446</v>
      </c>
      <c r="AU249" s="262" t="s">
        <v>85</v>
      </c>
      <c r="AV249" s="13" t="s">
        <v>85</v>
      </c>
      <c r="AW249" s="13" t="s">
        <v>32</v>
      </c>
      <c r="AX249" s="13" t="s">
        <v>76</v>
      </c>
      <c r="AY249" s="262" t="s">
        <v>342</v>
      </c>
    </row>
    <row r="250" s="13" customFormat="1">
      <c r="A250" s="13"/>
      <c r="B250" s="252"/>
      <c r="C250" s="253"/>
      <c r="D250" s="240" t="s">
        <v>446</v>
      </c>
      <c r="E250" s="254" t="s">
        <v>1</v>
      </c>
      <c r="F250" s="255" t="s">
        <v>6522</v>
      </c>
      <c r="G250" s="253"/>
      <c r="H250" s="256">
        <v>2.4390000000000001</v>
      </c>
      <c r="I250" s="257"/>
      <c r="J250" s="253"/>
      <c r="K250" s="253"/>
      <c r="L250" s="258"/>
      <c r="M250" s="259"/>
      <c r="N250" s="260"/>
      <c r="O250" s="260"/>
      <c r="P250" s="260"/>
      <c r="Q250" s="260"/>
      <c r="R250" s="260"/>
      <c r="S250" s="260"/>
      <c r="T250" s="261"/>
      <c r="U250" s="13"/>
      <c r="V250" s="13"/>
      <c r="W250" s="13"/>
      <c r="X250" s="13"/>
      <c r="Y250" s="13"/>
      <c r="Z250" s="13"/>
      <c r="AA250" s="13"/>
      <c r="AB250" s="13"/>
      <c r="AC250" s="13"/>
      <c r="AD250" s="13"/>
      <c r="AE250" s="13"/>
      <c r="AT250" s="262" t="s">
        <v>446</v>
      </c>
      <c r="AU250" s="262" t="s">
        <v>85</v>
      </c>
      <c r="AV250" s="13" t="s">
        <v>85</v>
      </c>
      <c r="AW250" s="13" t="s">
        <v>32</v>
      </c>
      <c r="AX250" s="13" t="s">
        <v>76</v>
      </c>
      <c r="AY250" s="262" t="s">
        <v>342</v>
      </c>
    </row>
    <row r="251" s="16" customFormat="1">
      <c r="A251" s="16"/>
      <c r="B251" s="284"/>
      <c r="C251" s="285"/>
      <c r="D251" s="240" t="s">
        <v>446</v>
      </c>
      <c r="E251" s="286" t="s">
        <v>1</v>
      </c>
      <c r="F251" s="287" t="s">
        <v>500</v>
      </c>
      <c r="G251" s="285"/>
      <c r="H251" s="288">
        <v>1276.2449999999999</v>
      </c>
      <c r="I251" s="289"/>
      <c r="J251" s="285"/>
      <c r="K251" s="285"/>
      <c r="L251" s="290"/>
      <c r="M251" s="291"/>
      <c r="N251" s="292"/>
      <c r="O251" s="292"/>
      <c r="P251" s="292"/>
      <c r="Q251" s="292"/>
      <c r="R251" s="292"/>
      <c r="S251" s="292"/>
      <c r="T251" s="293"/>
      <c r="U251" s="16"/>
      <c r="V251" s="16"/>
      <c r="W251" s="16"/>
      <c r="X251" s="16"/>
      <c r="Y251" s="16"/>
      <c r="Z251" s="16"/>
      <c r="AA251" s="16"/>
      <c r="AB251" s="16"/>
      <c r="AC251" s="16"/>
      <c r="AD251" s="16"/>
      <c r="AE251" s="16"/>
      <c r="AT251" s="294" t="s">
        <v>446</v>
      </c>
      <c r="AU251" s="294" t="s">
        <v>85</v>
      </c>
      <c r="AV251" s="16" t="s">
        <v>360</v>
      </c>
      <c r="AW251" s="16" t="s">
        <v>32</v>
      </c>
      <c r="AX251" s="16" t="s">
        <v>76</v>
      </c>
      <c r="AY251" s="294" t="s">
        <v>342</v>
      </c>
    </row>
    <row r="252" s="13" customFormat="1">
      <c r="A252" s="13"/>
      <c r="B252" s="252"/>
      <c r="C252" s="253"/>
      <c r="D252" s="240" t="s">
        <v>446</v>
      </c>
      <c r="E252" s="254" t="s">
        <v>1</v>
      </c>
      <c r="F252" s="255" t="s">
        <v>6523</v>
      </c>
      <c r="G252" s="253"/>
      <c r="H252" s="256">
        <v>510.49799999999999</v>
      </c>
      <c r="I252" s="257"/>
      <c r="J252" s="253"/>
      <c r="K252" s="253"/>
      <c r="L252" s="258"/>
      <c r="M252" s="259"/>
      <c r="N252" s="260"/>
      <c r="O252" s="260"/>
      <c r="P252" s="260"/>
      <c r="Q252" s="260"/>
      <c r="R252" s="260"/>
      <c r="S252" s="260"/>
      <c r="T252" s="261"/>
      <c r="U252" s="13"/>
      <c r="V252" s="13"/>
      <c r="W252" s="13"/>
      <c r="X252" s="13"/>
      <c r="Y252" s="13"/>
      <c r="Z252" s="13"/>
      <c r="AA252" s="13"/>
      <c r="AB252" s="13"/>
      <c r="AC252" s="13"/>
      <c r="AD252" s="13"/>
      <c r="AE252" s="13"/>
      <c r="AT252" s="262" t="s">
        <v>446</v>
      </c>
      <c r="AU252" s="262" t="s">
        <v>85</v>
      </c>
      <c r="AV252" s="13" t="s">
        <v>85</v>
      </c>
      <c r="AW252" s="13" t="s">
        <v>32</v>
      </c>
      <c r="AX252" s="13" t="s">
        <v>83</v>
      </c>
      <c r="AY252" s="262" t="s">
        <v>342</v>
      </c>
    </row>
    <row r="253" s="2" customFormat="1" ht="21.75" customHeight="1">
      <c r="A253" s="39"/>
      <c r="B253" s="40"/>
      <c r="C253" s="227" t="s">
        <v>419</v>
      </c>
      <c r="D253" s="227" t="s">
        <v>343</v>
      </c>
      <c r="E253" s="228" t="s">
        <v>5903</v>
      </c>
      <c r="F253" s="229" t="s">
        <v>5904</v>
      </c>
      <c r="G253" s="230" t="s">
        <v>562</v>
      </c>
      <c r="H253" s="231">
        <v>765.74699999999996</v>
      </c>
      <c r="I253" s="232"/>
      <c r="J253" s="233">
        <f>ROUND(I253*H253,2)</f>
        <v>0</v>
      </c>
      <c r="K253" s="229" t="s">
        <v>443</v>
      </c>
      <c r="L253" s="45"/>
      <c r="M253" s="234" t="s">
        <v>1</v>
      </c>
      <c r="N253" s="235" t="s">
        <v>41</v>
      </c>
      <c r="O253" s="92"/>
      <c r="P253" s="236">
        <f>O253*H253</f>
        <v>0</v>
      </c>
      <c r="Q253" s="236">
        <v>0</v>
      </c>
      <c r="R253" s="236">
        <f>Q253*H253</f>
        <v>0</v>
      </c>
      <c r="S253" s="236">
        <v>0</v>
      </c>
      <c r="T253" s="237">
        <f>S253*H253</f>
        <v>0</v>
      </c>
      <c r="U253" s="39"/>
      <c r="V253" s="39"/>
      <c r="W253" s="39"/>
      <c r="X253" s="39"/>
      <c r="Y253" s="39"/>
      <c r="Z253" s="39"/>
      <c r="AA253" s="39"/>
      <c r="AB253" s="39"/>
      <c r="AC253" s="39"/>
      <c r="AD253" s="39"/>
      <c r="AE253" s="39"/>
      <c r="AR253" s="238" t="s">
        <v>360</v>
      </c>
      <c r="AT253" s="238" t="s">
        <v>343</v>
      </c>
      <c r="AU253" s="238" t="s">
        <v>85</v>
      </c>
      <c r="AY253" s="18" t="s">
        <v>342</v>
      </c>
      <c r="BE253" s="239">
        <f>IF(N253="základní",J253,0)</f>
        <v>0</v>
      </c>
      <c r="BF253" s="239">
        <f>IF(N253="snížená",J253,0)</f>
        <v>0</v>
      </c>
      <c r="BG253" s="239">
        <f>IF(N253="zákl. přenesená",J253,0)</f>
        <v>0</v>
      </c>
      <c r="BH253" s="239">
        <f>IF(N253="sníž. přenesená",J253,0)</f>
        <v>0</v>
      </c>
      <c r="BI253" s="239">
        <f>IF(N253="nulová",J253,0)</f>
        <v>0</v>
      </c>
      <c r="BJ253" s="18" t="s">
        <v>83</v>
      </c>
      <c r="BK253" s="239">
        <f>ROUND(I253*H253,2)</f>
        <v>0</v>
      </c>
      <c r="BL253" s="18" t="s">
        <v>360</v>
      </c>
      <c r="BM253" s="238" t="s">
        <v>6524</v>
      </c>
    </row>
    <row r="254" s="2" customFormat="1">
      <c r="A254" s="39"/>
      <c r="B254" s="40"/>
      <c r="C254" s="41"/>
      <c r="D254" s="240" t="s">
        <v>349</v>
      </c>
      <c r="E254" s="41"/>
      <c r="F254" s="241" t="s">
        <v>5906</v>
      </c>
      <c r="G254" s="41"/>
      <c r="H254" s="41"/>
      <c r="I254" s="242"/>
      <c r="J254" s="41"/>
      <c r="K254" s="41"/>
      <c r="L254" s="45"/>
      <c r="M254" s="243"/>
      <c r="N254" s="244"/>
      <c r="O254" s="92"/>
      <c r="P254" s="92"/>
      <c r="Q254" s="92"/>
      <c r="R254" s="92"/>
      <c r="S254" s="92"/>
      <c r="T254" s="93"/>
      <c r="U254" s="39"/>
      <c r="V254" s="39"/>
      <c r="W254" s="39"/>
      <c r="X254" s="39"/>
      <c r="Y254" s="39"/>
      <c r="Z254" s="39"/>
      <c r="AA254" s="39"/>
      <c r="AB254" s="39"/>
      <c r="AC254" s="39"/>
      <c r="AD254" s="39"/>
      <c r="AE254" s="39"/>
      <c r="AT254" s="18" t="s">
        <v>349</v>
      </c>
      <c r="AU254" s="18" t="s">
        <v>85</v>
      </c>
    </row>
    <row r="255" s="13" customFormat="1">
      <c r="A255" s="13"/>
      <c r="B255" s="252"/>
      <c r="C255" s="253"/>
      <c r="D255" s="240" t="s">
        <v>446</v>
      </c>
      <c r="E255" s="254" t="s">
        <v>1</v>
      </c>
      <c r="F255" s="255" t="s">
        <v>6525</v>
      </c>
      <c r="G255" s="253"/>
      <c r="H255" s="256">
        <v>765.74699999999996</v>
      </c>
      <c r="I255" s="257"/>
      <c r="J255" s="253"/>
      <c r="K255" s="253"/>
      <c r="L255" s="258"/>
      <c r="M255" s="259"/>
      <c r="N255" s="260"/>
      <c r="O255" s="260"/>
      <c r="P255" s="260"/>
      <c r="Q255" s="260"/>
      <c r="R255" s="260"/>
      <c r="S255" s="260"/>
      <c r="T255" s="261"/>
      <c r="U255" s="13"/>
      <c r="V255" s="13"/>
      <c r="W255" s="13"/>
      <c r="X255" s="13"/>
      <c r="Y255" s="13"/>
      <c r="Z255" s="13"/>
      <c r="AA255" s="13"/>
      <c r="AB255" s="13"/>
      <c r="AC255" s="13"/>
      <c r="AD255" s="13"/>
      <c r="AE255" s="13"/>
      <c r="AT255" s="262" t="s">
        <v>446</v>
      </c>
      <c r="AU255" s="262" t="s">
        <v>85</v>
      </c>
      <c r="AV255" s="13" t="s">
        <v>85</v>
      </c>
      <c r="AW255" s="13" t="s">
        <v>32</v>
      </c>
      <c r="AX255" s="13" t="s">
        <v>83</v>
      </c>
      <c r="AY255" s="262" t="s">
        <v>342</v>
      </c>
    </row>
    <row r="256" s="2" customFormat="1" ht="21.75" customHeight="1">
      <c r="A256" s="39"/>
      <c r="B256" s="40"/>
      <c r="C256" s="227" t="s">
        <v>423</v>
      </c>
      <c r="D256" s="227" t="s">
        <v>343</v>
      </c>
      <c r="E256" s="228" t="s">
        <v>5908</v>
      </c>
      <c r="F256" s="229" t="s">
        <v>5909</v>
      </c>
      <c r="G256" s="230" t="s">
        <v>562</v>
      </c>
      <c r="H256" s="231">
        <v>120.16800000000001</v>
      </c>
      <c r="I256" s="232"/>
      <c r="J256" s="233">
        <f>ROUND(I256*H256,2)</f>
        <v>0</v>
      </c>
      <c r="K256" s="229" t="s">
        <v>443</v>
      </c>
      <c r="L256" s="45"/>
      <c r="M256" s="234" t="s">
        <v>1</v>
      </c>
      <c r="N256" s="235" t="s">
        <v>41</v>
      </c>
      <c r="O256" s="92"/>
      <c r="P256" s="236">
        <f>O256*H256</f>
        <v>0</v>
      </c>
      <c r="Q256" s="236">
        <v>0</v>
      </c>
      <c r="R256" s="236">
        <f>Q256*H256</f>
        <v>0</v>
      </c>
      <c r="S256" s="236">
        <v>0</v>
      </c>
      <c r="T256" s="237">
        <f>S256*H256</f>
        <v>0</v>
      </c>
      <c r="U256" s="39"/>
      <c r="V256" s="39"/>
      <c r="W256" s="39"/>
      <c r="X256" s="39"/>
      <c r="Y256" s="39"/>
      <c r="Z256" s="39"/>
      <c r="AA256" s="39"/>
      <c r="AB256" s="39"/>
      <c r="AC256" s="39"/>
      <c r="AD256" s="39"/>
      <c r="AE256" s="39"/>
      <c r="AR256" s="238" t="s">
        <v>360</v>
      </c>
      <c r="AT256" s="238" t="s">
        <v>343</v>
      </c>
      <c r="AU256" s="238" t="s">
        <v>85</v>
      </c>
      <c r="AY256" s="18" t="s">
        <v>342</v>
      </c>
      <c r="BE256" s="239">
        <f>IF(N256="základní",J256,0)</f>
        <v>0</v>
      </c>
      <c r="BF256" s="239">
        <f>IF(N256="snížená",J256,0)</f>
        <v>0</v>
      </c>
      <c r="BG256" s="239">
        <f>IF(N256="zákl. přenesená",J256,0)</f>
        <v>0</v>
      </c>
      <c r="BH256" s="239">
        <f>IF(N256="sníž. přenesená",J256,0)</f>
        <v>0</v>
      </c>
      <c r="BI256" s="239">
        <f>IF(N256="nulová",J256,0)</f>
        <v>0</v>
      </c>
      <c r="BJ256" s="18" t="s">
        <v>83</v>
      </c>
      <c r="BK256" s="239">
        <f>ROUND(I256*H256,2)</f>
        <v>0</v>
      </c>
      <c r="BL256" s="18" t="s">
        <v>360</v>
      </c>
      <c r="BM256" s="238" t="s">
        <v>6526</v>
      </c>
    </row>
    <row r="257" s="2" customFormat="1">
      <c r="A257" s="39"/>
      <c r="B257" s="40"/>
      <c r="C257" s="41"/>
      <c r="D257" s="240" t="s">
        <v>349</v>
      </c>
      <c r="E257" s="41"/>
      <c r="F257" s="241" t="s">
        <v>5911</v>
      </c>
      <c r="G257" s="41"/>
      <c r="H257" s="41"/>
      <c r="I257" s="242"/>
      <c r="J257" s="41"/>
      <c r="K257" s="41"/>
      <c r="L257" s="45"/>
      <c r="M257" s="243"/>
      <c r="N257" s="244"/>
      <c r="O257" s="92"/>
      <c r="P257" s="92"/>
      <c r="Q257" s="92"/>
      <c r="R257" s="92"/>
      <c r="S257" s="92"/>
      <c r="T257" s="93"/>
      <c r="U257" s="39"/>
      <c r="V257" s="39"/>
      <c r="W257" s="39"/>
      <c r="X257" s="39"/>
      <c r="Y257" s="39"/>
      <c r="Z257" s="39"/>
      <c r="AA257" s="39"/>
      <c r="AB257" s="39"/>
      <c r="AC257" s="39"/>
      <c r="AD257" s="39"/>
      <c r="AE257" s="39"/>
      <c r="AT257" s="18" t="s">
        <v>349</v>
      </c>
      <c r="AU257" s="18" t="s">
        <v>85</v>
      </c>
    </row>
    <row r="258" s="13" customFormat="1">
      <c r="A258" s="13"/>
      <c r="B258" s="252"/>
      <c r="C258" s="253"/>
      <c r="D258" s="240" t="s">
        <v>446</v>
      </c>
      <c r="E258" s="254" t="s">
        <v>1</v>
      </c>
      <c r="F258" s="255" t="s">
        <v>6527</v>
      </c>
      <c r="G258" s="253"/>
      <c r="H258" s="256">
        <v>790.21799999999996</v>
      </c>
      <c r="I258" s="257"/>
      <c r="J258" s="253"/>
      <c r="K258" s="253"/>
      <c r="L258" s="258"/>
      <c r="M258" s="259"/>
      <c r="N258" s="260"/>
      <c r="O258" s="260"/>
      <c r="P258" s="260"/>
      <c r="Q258" s="260"/>
      <c r="R258" s="260"/>
      <c r="S258" s="260"/>
      <c r="T258" s="261"/>
      <c r="U258" s="13"/>
      <c r="V258" s="13"/>
      <c r="W258" s="13"/>
      <c r="X258" s="13"/>
      <c r="Y258" s="13"/>
      <c r="Z258" s="13"/>
      <c r="AA258" s="13"/>
      <c r="AB258" s="13"/>
      <c r="AC258" s="13"/>
      <c r="AD258" s="13"/>
      <c r="AE258" s="13"/>
      <c r="AT258" s="262" t="s">
        <v>446</v>
      </c>
      <c r="AU258" s="262" t="s">
        <v>85</v>
      </c>
      <c r="AV258" s="13" t="s">
        <v>85</v>
      </c>
      <c r="AW258" s="13" t="s">
        <v>32</v>
      </c>
      <c r="AX258" s="13" t="s">
        <v>76</v>
      </c>
      <c r="AY258" s="262" t="s">
        <v>342</v>
      </c>
    </row>
    <row r="259" s="13" customFormat="1">
      <c r="A259" s="13"/>
      <c r="B259" s="252"/>
      <c r="C259" s="253"/>
      <c r="D259" s="240" t="s">
        <v>446</v>
      </c>
      <c r="E259" s="254" t="s">
        <v>1</v>
      </c>
      <c r="F259" s="255" t="s">
        <v>6528</v>
      </c>
      <c r="G259" s="253"/>
      <c r="H259" s="256">
        <v>-230.43700000000001</v>
      </c>
      <c r="I259" s="257"/>
      <c r="J259" s="253"/>
      <c r="K259" s="253"/>
      <c r="L259" s="258"/>
      <c r="M259" s="259"/>
      <c r="N259" s="260"/>
      <c r="O259" s="260"/>
      <c r="P259" s="260"/>
      <c r="Q259" s="260"/>
      <c r="R259" s="260"/>
      <c r="S259" s="260"/>
      <c r="T259" s="261"/>
      <c r="U259" s="13"/>
      <c r="V259" s="13"/>
      <c r="W259" s="13"/>
      <c r="X259" s="13"/>
      <c r="Y259" s="13"/>
      <c r="Z259" s="13"/>
      <c r="AA259" s="13"/>
      <c r="AB259" s="13"/>
      <c r="AC259" s="13"/>
      <c r="AD259" s="13"/>
      <c r="AE259" s="13"/>
      <c r="AT259" s="262" t="s">
        <v>446</v>
      </c>
      <c r="AU259" s="262" t="s">
        <v>85</v>
      </c>
      <c r="AV259" s="13" t="s">
        <v>85</v>
      </c>
      <c r="AW259" s="13" t="s">
        <v>32</v>
      </c>
      <c r="AX259" s="13" t="s">
        <v>76</v>
      </c>
      <c r="AY259" s="262" t="s">
        <v>342</v>
      </c>
    </row>
    <row r="260" s="13" customFormat="1">
      <c r="A260" s="13"/>
      <c r="B260" s="252"/>
      <c r="C260" s="253"/>
      <c r="D260" s="240" t="s">
        <v>446</v>
      </c>
      <c r="E260" s="254" t="s">
        <v>1</v>
      </c>
      <c r="F260" s="255" t="s">
        <v>6529</v>
      </c>
      <c r="G260" s="253"/>
      <c r="H260" s="256">
        <v>-259.36200000000002</v>
      </c>
      <c r="I260" s="257"/>
      <c r="J260" s="253"/>
      <c r="K260" s="253"/>
      <c r="L260" s="258"/>
      <c r="M260" s="259"/>
      <c r="N260" s="260"/>
      <c r="O260" s="260"/>
      <c r="P260" s="260"/>
      <c r="Q260" s="260"/>
      <c r="R260" s="260"/>
      <c r="S260" s="260"/>
      <c r="T260" s="261"/>
      <c r="U260" s="13"/>
      <c r="V260" s="13"/>
      <c r="W260" s="13"/>
      <c r="X260" s="13"/>
      <c r="Y260" s="13"/>
      <c r="Z260" s="13"/>
      <c r="AA260" s="13"/>
      <c r="AB260" s="13"/>
      <c r="AC260" s="13"/>
      <c r="AD260" s="13"/>
      <c r="AE260" s="13"/>
      <c r="AT260" s="262" t="s">
        <v>446</v>
      </c>
      <c r="AU260" s="262" t="s">
        <v>85</v>
      </c>
      <c r="AV260" s="13" t="s">
        <v>85</v>
      </c>
      <c r="AW260" s="13" t="s">
        <v>32</v>
      </c>
      <c r="AX260" s="13" t="s">
        <v>76</v>
      </c>
      <c r="AY260" s="262" t="s">
        <v>342</v>
      </c>
    </row>
    <row r="261" s="16" customFormat="1">
      <c r="A261" s="16"/>
      <c r="B261" s="284"/>
      <c r="C261" s="285"/>
      <c r="D261" s="240" t="s">
        <v>446</v>
      </c>
      <c r="E261" s="286" t="s">
        <v>1</v>
      </c>
      <c r="F261" s="287" t="s">
        <v>500</v>
      </c>
      <c r="G261" s="285"/>
      <c r="H261" s="288">
        <v>300.41899999999998</v>
      </c>
      <c r="I261" s="289"/>
      <c r="J261" s="285"/>
      <c r="K261" s="285"/>
      <c r="L261" s="290"/>
      <c r="M261" s="291"/>
      <c r="N261" s="292"/>
      <c r="O261" s="292"/>
      <c r="P261" s="292"/>
      <c r="Q261" s="292"/>
      <c r="R261" s="292"/>
      <c r="S261" s="292"/>
      <c r="T261" s="293"/>
      <c r="U261" s="16"/>
      <c r="V261" s="16"/>
      <c r="W261" s="16"/>
      <c r="X261" s="16"/>
      <c r="Y261" s="16"/>
      <c r="Z261" s="16"/>
      <c r="AA261" s="16"/>
      <c r="AB261" s="16"/>
      <c r="AC261" s="16"/>
      <c r="AD261" s="16"/>
      <c r="AE261" s="16"/>
      <c r="AT261" s="294" t="s">
        <v>446</v>
      </c>
      <c r="AU261" s="294" t="s">
        <v>85</v>
      </c>
      <c r="AV261" s="16" t="s">
        <v>360</v>
      </c>
      <c r="AW261" s="16" t="s">
        <v>32</v>
      </c>
      <c r="AX261" s="16" t="s">
        <v>76</v>
      </c>
      <c r="AY261" s="294" t="s">
        <v>342</v>
      </c>
    </row>
    <row r="262" s="13" customFormat="1">
      <c r="A262" s="13"/>
      <c r="B262" s="252"/>
      <c r="C262" s="253"/>
      <c r="D262" s="240" t="s">
        <v>446</v>
      </c>
      <c r="E262" s="254" t="s">
        <v>1</v>
      </c>
      <c r="F262" s="255" t="s">
        <v>6530</v>
      </c>
      <c r="G262" s="253"/>
      <c r="H262" s="256">
        <v>120.16800000000001</v>
      </c>
      <c r="I262" s="257"/>
      <c r="J262" s="253"/>
      <c r="K262" s="253"/>
      <c r="L262" s="258"/>
      <c r="M262" s="259"/>
      <c r="N262" s="260"/>
      <c r="O262" s="260"/>
      <c r="P262" s="260"/>
      <c r="Q262" s="260"/>
      <c r="R262" s="260"/>
      <c r="S262" s="260"/>
      <c r="T262" s="261"/>
      <c r="U262" s="13"/>
      <c r="V262" s="13"/>
      <c r="W262" s="13"/>
      <c r="X262" s="13"/>
      <c r="Y262" s="13"/>
      <c r="Z262" s="13"/>
      <c r="AA262" s="13"/>
      <c r="AB262" s="13"/>
      <c r="AC262" s="13"/>
      <c r="AD262" s="13"/>
      <c r="AE262" s="13"/>
      <c r="AT262" s="262" t="s">
        <v>446</v>
      </c>
      <c r="AU262" s="262" t="s">
        <v>85</v>
      </c>
      <c r="AV262" s="13" t="s">
        <v>85</v>
      </c>
      <c r="AW262" s="13" t="s">
        <v>32</v>
      </c>
      <c r="AX262" s="13" t="s">
        <v>83</v>
      </c>
      <c r="AY262" s="262" t="s">
        <v>342</v>
      </c>
    </row>
    <row r="263" s="2" customFormat="1" ht="21.75" customHeight="1">
      <c r="A263" s="39"/>
      <c r="B263" s="40"/>
      <c r="C263" s="227" t="s">
        <v>428</v>
      </c>
      <c r="D263" s="227" t="s">
        <v>343</v>
      </c>
      <c r="E263" s="228" t="s">
        <v>5916</v>
      </c>
      <c r="F263" s="229" t="s">
        <v>5917</v>
      </c>
      <c r="G263" s="230" t="s">
        <v>562</v>
      </c>
      <c r="H263" s="231">
        <v>180.25100000000001</v>
      </c>
      <c r="I263" s="232"/>
      <c r="J263" s="233">
        <f>ROUND(I263*H263,2)</f>
        <v>0</v>
      </c>
      <c r="K263" s="229" t="s">
        <v>443</v>
      </c>
      <c r="L263" s="45"/>
      <c r="M263" s="234" t="s">
        <v>1</v>
      </c>
      <c r="N263" s="235" t="s">
        <v>41</v>
      </c>
      <c r="O263" s="92"/>
      <c r="P263" s="236">
        <f>O263*H263</f>
        <v>0</v>
      </c>
      <c r="Q263" s="236">
        <v>0</v>
      </c>
      <c r="R263" s="236">
        <f>Q263*H263</f>
        <v>0</v>
      </c>
      <c r="S263" s="236">
        <v>0</v>
      </c>
      <c r="T263" s="237">
        <f>S263*H263</f>
        <v>0</v>
      </c>
      <c r="U263" s="39"/>
      <c r="V263" s="39"/>
      <c r="W263" s="39"/>
      <c r="X263" s="39"/>
      <c r="Y263" s="39"/>
      <c r="Z263" s="39"/>
      <c r="AA263" s="39"/>
      <c r="AB263" s="39"/>
      <c r="AC263" s="39"/>
      <c r="AD263" s="39"/>
      <c r="AE263" s="39"/>
      <c r="AR263" s="238" t="s">
        <v>360</v>
      </c>
      <c r="AT263" s="238" t="s">
        <v>343</v>
      </c>
      <c r="AU263" s="238" t="s">
        <v>85</v>
      </c>
      <c r="AY263" s="18" t="s">
        <v>342</v>
      </c>
      <c r="BE263" s="239">
        <f>IF(N263="základní",J263,0)</f>
        <v>0</v>
      </c>
      <c r="BF263" s="239">
        <f>IF(N263="snížená",J263,0)</f>
        <v>0</v>
      </c>
      <c r="BG263" s="239">
        <f>IF(N263="zákl. přenesená",J263,0)</f>
        <v>0</v>
      </c>
      <c r="BH263" s="239">
        <f>IF(N263="sníž. přenesená",J263,0)</f>
        <v>0</v>
      </c>
      <c r="BI263" s="239">
        <f>IF(N263="nulová",J263,0)</f>
        <v>0</v>
      </c>
      <c r="BJ263" s="18" t="s">
        <v>83</v>
      </c>
      <c r="BK263" s="239">
        <f>ROUND(I263*H263,2)</f>
        <v>0</v>
      </c>
      <c r="BL263" s="18" t="s">
        <v>360</v>
      </c>
      <c r="BM263" s="238" t="s">
        <v>6531</v>
      </c>
    </row>
    <row r="264" s="2" customFormat="1">
      <c r="A264" s="39"/>
      <c r="B264" s="40"/>
      <c r="C264" s="41"/>
      <c r="D264" s="240" t="s">
        <v>349</v>
      </c>
      <c r="E264" s="41"/>
      <c r="F264" s="241" t="s">
        <v>5919</v>
      </c>
      <c r="G264" s="41"/>
      <c r="H264" s="41"/>
      <c r="I264" s="242"/>
      <c r="J264" s="41"/>
      <c r="K264" s="41"/>
      <c r="L264" s="45"/>
      <c r="M264" s="243"/>
      <c r="N264" s="244"/>
      <c r="O264" s="92"/>
      <c r="P264" s="92"/>
      <c r="Q264" s="92"/>
      <c r="R264" s="92"/>
      <c r="S264" s="92"/>
      <c r="T264" s="93"/>
      <c r="U264" s="39"/>
      <c r="V264" s="39"/>
      <c r="W264" s="39"/>
      <c r="X264" s="39"/>
      <c r="Y264" s="39"/>
      <c r="Z264" s="39"/>
      <c r="AA264" s="39"/>
      <c r="AB264" s="39"/>
      <c r="AC264" s="39"/>
      <c r="AD264" s="39"/>
      <c r="AE264" s="39"/>
      <c r="AT264" s="18" t="s">
        <v>349</v>
      </c>
      <c r="AU264" s="18" t="s">
        <v>85</v>
      </c>
    </row>
    <row r="265" s="13" customFormat="1">
      <c r="A265" s="13"/>
      <c r="B265" s="252"/>
      <c r="C265" s="253"/>
      <c r="D265" s="240" t="s">
        <v>446</v>
      </c>
      <c r="E265" s="254" t="s">
        <v>1</v>
      </c>
      <c r="F265" s="255" t="s">
        <v>6532</v>
      </c>
      <c r="G265" s="253"/>
      <c r="H265" s="256">
        <v>180.25100000000001</v>
      </c>
      <c r="I265" s="257"/>
      <c r="J265" s="253"/>
      <c r="K265" s="253"/>
      <c r="L265" s="258"/>
      <c r="M265" s="259"/>
      <c r="N265" s="260"/>
      <c r="O265" s="260"/>
      <c r="P265" s="260"/>
      <c r="Q265" s="260"/>
      <c r="R265" s="260"/>
      <c r="S265" s="260"/>
      <c r="T265" s="261"/>
      <c r="U265" s="13"/>
      <c r="V265" s="13"/>
      <c r="W265" s="13"/>
      <c r="X265" s="13"/>
      <c r="Y265" s="13"/>
      <c r="Z265" s="13"/>
      <c r="AA265" s="13"/>
      <c r="AB265" s="13"/>
      <c r="AC265" s="13"/>
      <c r="AD265" s="13"/>
      <c r="AE265" s="13"/>
      <c r="AT265" s="262" t="s">
        <v>446</v>
      </c>
      <c r="AU265" s="262" t="s">
        <v>85</v>
      </c>
      <c r="AV265" s="13" t="s">
        <v>85</v>
      </c>
      <c r="AW265" s="13" t="s">
        <v>32</v>
      </c>
      <c r="AX265" s="13" t="s">
        <v>83</v>
      </c>
      <c r="AY265" s="262" t="s">
        <v>342</v>
      </c>
    </row>
    <row r="266" s="2" customFormat="1" ht="16.5" customHeight="1">
      <c r="A266" s="39"/>
      <c r="B266" s="40"/>
      <c r="C266" s="227" t="s">
        <v>606</v>
      </c>
      <c r="D266" s="227" t="s">
        <v>343</v>
      </c>
      <c r="E266" s="228" t="s">
        <v>602</v>
      </c>
      <c r="F266" s="229" t="s">
        <v>603</v>
      </c>
      <c r="G266" s="230" t="s">
        <v>562</v>
      </c>
      <c r="H266" s="231">
        <v>313.60300000000001</v>
      </c>
      <c r="I266" s="232"/>
      <c r="J266" s="233">
        <f>ROUND(I266*H266,2)</f>
        <v>0</v>
      </c>
      <c r="K266" s="229" t="s">
        <v>443</v>
      </c>
      <c r="L266" s="45"/>
      <c r="M266" s="234" t="s">
        <v>1</v>
      </c>
      <c r="N266" s="235" t="s">
        <v>41</v>
      </c>
      <c r="O266" s="92"/>
      <c r="P266" s="236">
        <f>O266*H266</f>
        <v>0</v>
      </c>
      <c r="Q266" s="236">
        <v>0</v>
      </c>
      <c r="R266" s="236">
        <f>Q266*H266</f>
        <v>0</v>
      </c>
      <c r="S266" s="236">
        <v>0</v>
      </c>
      <c r="T266" s="237">
        <f>S266*H266</f>
        <v>0</v>
      </c>
      <c r="U266" s="39"/>
      <c r="V266" s="39"/>
      <c r="W266" s="39"/>
      <c r="X266" s="39"/>
      <c r="Y266" s="39"/>
      <c r="Z266" s="39"/>
      <c r="AA266" s="39"/>
      <c r="AB266" s="39"/>
      <c r="AC266" s="39"/>
      <c r="AD266" s="39"/>
      <c r="AE266" s="39"/>
      <c r="AR266" s="238" t="s">
        <v>360</v>
      </c>
      <c r="AT266" s="238" t="s">
        <v>343</v>
      </c>
      <c r="AU266" s="238" t="s">
        <v>85</v>
      </c>
      <c r="AY266" s="18" t="s">
        <v>342</v>
      </c>
      <c r="BE266" s="239">
        <f>IF(N266="základní",J266,0)</f>
        <v>0</v>
      </c>
      <c r="BF266" s="239">
        <f>IF(N266="snížená",J266,0)</f>
        <v>0</v>
      </c>
      <c r="BG266" s="239">
        <f>IF(N266="zákl. přenesená",J266,0)</f>
        <v>0</v>
      </c>
      <c r="BH266" s="239">
        <f>IF(N266="sníž. přenesená",J266,0)</f>
        <v>0</v>
      </c>
      <c r="BI266" s="239">
        <f>IF(N266="nulová",J266,0)</f>
        <v>0</v>
      </c>
      <c r="BJ266" s="18" t="s">
        <v>83</v>
      </c>
      <c r="BK266" s="239">
        <f>ROUND(I266*H266,2)</f>
        <v>0</v>
      </c>
      <c r="BL266" s="18" t="s">
        <v>360</v>
      </c>
      <c r="BM266" s="238" t="s">
        <v>6533</v>
      </c>
    </row>
    <row r="267" s="2" customFormat="1">
      <c r="A267" s="39"/>
      <c r="B267" s="40"/>
      <c r="C267" s="41"/>
      <c r="D267" s="240" t="s">
        <v>349</v>
      </c>
      <c r="E267" s="41"/>
      <c r="F267" s="241" t="s">
        <v>605</v>
      </c>
      <c r="G267" s="41"/>
      <c r="H267" s="41"/>
      <c r="I267" s="242"/>
      <c r="J267" s="41"/>
      <c r="K267" s="41"/>
      <c r="L267" s="45"/>
      <c r="M267" s="243"/>
      <c r="N267" s="244"/>
      <c r="O267" s="92"/>
      <c r="P267" s="92"/>
      <c r="Q267" s="92"/>
      <c r="R267" s="92"/>
      <c r="S267" s="92"/>
      <c r="T267" s="93"/>
      <c r="U267" s="39"/>
      <c r="V267" s="39"/>
      <c r="W267" s="39"/>
      <c r="X267" s="39"/>
      <c r="Y267" s="39"/>
      <c r="Z267" s="39"/>
      <c r="AA267" s="39"/>
      <c r="AB267" s="39"/>
      <c r="AC267" s="39"/>
      <c r="AD267" s="39"/>
      <c r="AE267" s="39"/>
      <c r="AT267" s="18" t="s">
        <v>349</v>
      </c>
      <c r="AU267" s="18" t="s">
        <v>85</v>
      </c>
    </row>
    <row r="268" s="13" customFormat="1">
      <c r="A268" s="13"/>
      <c r="B268" s="252"/>
      <c r="C268" s="253"/>
      <c r="D268" s="240" t="s">
        <v>446</v>
      </c>
      <c r="E268" s="254" t="s">
        <v>1</v>
      </c>
      <c r="F268" s="255" t="s">
        <v>6534</v>
      </c>
      <c r="G268" s="253"/>
      <c r="H268" s="256">
        <v>259.36200000000002</v>
      </c>
      <c r="I268" s="257"/>
      <c r="J268" s="253"/>
      <c r="K268" s="253"/>
      <c r="L268" s="258"/>
      <c r="M268" s="259"/>
      <c r="N268" s="260"/>
      <c r="O268" s="260"/>
      <c r="P268" s="260"/>
      <c r="Q268" s="260"/>
      <c r="R268" s="260"/>
      <c r="S268" s="260"/>
      <c r="T268" s="261"/>
      <c r="U268" s="13"/>
      <c r="V268" s="13"/>
      <c r="W268" s="13"/>
      <c r="X268" s="13"/>
      <c r="Y268" s="13"/>
      <c r="Z268" s="13"/>
      <c r="AA268" s="13"/>
      <c r="AB268" s="13"/>
      <c r="AC268" s="13"/>
      <c r="AD268" s="13"/>
      <c r="AE268" s="13"/>
      <c r="AT268" s="262" t="s">
        <v>446</v>
      </c>
      <c r="AU268" s="262" t="s">
        <v>85</v>
      </c>
      <c r="AV268" s="13" t="s">
        <v>85</v>
      </c>
      <c r="AW268" s="13" t="s">
        <v>32</v>
      </c>
      <c r="AX268" s="13" t="s">
        <v>76</v>
      </c>
      <c r="AY268" s="262" t="s">
        <v>342</v>
      </c>
    </row>
    <row r="269" s="13" customFormat="1">
      <c r="A269" s="13"/>
      <c r="B269" s="252"/>
      <c r="C269" s="253"/>
      <c r="D269" s="240" t="s">
        <v>446</v>
      </c>
      <c r="E269" s="254" t="s">
        <v>1</v>
      </c>
      <c r="F269" s="255" t="s">
        <v>6518</v>
      </c>
      <c r="G269" s="253"/>
      <c r="H269" s="256">
        <v>61.332000000000001</v>
      </c>
      <c r="I269" s="257"/>
      <c r="J269" s="253"/>
      <c r="K269" s="253"/>
      <c r="L269" s="258"/>
      <c r="M269" s="259"/>
      <c r="N269" s="260"/>
      <c r="O269" s="260"/>
      <c r="P269" s="260"/>
      <c r="Q269" s="260"/>
      <c r="R269" s="260"/>
      <c r="S269" s="260"/>
      <c r="T269" s="261"/>
      <c r="U269" s="13"/>
      <c r="V269" s="13"/>
      <c r="W269" s="13"/>
      <c r="X269" s="13"/>
      <c r="Y269" s="13"/>
      <c r="Z269" s="13"/>
      <c r="AA269" s="13"/>
      <c r="AB269" s="13"/>
      <c r="AC269" s="13"/>
      <c r="AD269" s="13"/>
      <c r="AE269" s="13"/>
      <c r="AT269" s="262" t="s">
        <v>446</v>
      </c>
      <c r="AU269" s="262" t="s">
        <v>85</v>
      </c>
      <c r="AV269" s="13" t="s">
        <v>85</v>
      </c>
      <c r="AW269" s="13" t="s">
        <v>32</v>
      </c>
      <c r="AX269" s="13" t="s">
        <v>76</v>
      </c>
      <c r="AY269" s="262" t="s">
        <v>342</v>
      </c>
    </row>
    <row r="270" s="13" customFormat="1">
      <c r="A270" s="13"/>
      <c r="B270" s="252"/>
      <c r="C270" s="253"/>
      <c r="D270" s="240" t="s">
        <v>446</v>
      </c>
      <c r="E270" s="254" t="s">
        <v>1</v>
      </c>
      <c r="F270" s="255" t="s">
        <v>6519</v>
      </c>
      <c r="G270" s="253"/>
      <c r="H270" s="256">
        <v>230.43700000000001</v>
      </c>
      <c r="I270" s="257"/>
      <c r="J270" s="253"/>
      <c r="K270" s="253"/>
      <c r="L270" s="258"/>
      <c r="M270" s="259"/>
      <c r="N270" s="260"/>
      <c r="O270" s="260"/>
      <c r="P270" s="260"/>
      <c r="Q270" s="260"/>
      <c r="R270" s="260"/>
      <c r="S270" s="260"/>
      <c r="T270" s="261"/>
      <c r="U270" s="13"/>
      <c r="V270" s="13"/>
      <c r="W270" s="13"/>
      <c r="X270" s="13"/>
      <c r="Y270" s="13"/>
      <c r="Z270" s="13"/>
      <c r="AA270" s="13"/>
      <c r="AB270" s="13"/>
      <c r="AC270" s="13"/>
      <c r="AD270" s="13"/>
      <c r="AE270" s="13"/>
      <c r="AT270" s="262" t="s">
        <v>446</v>
      </c>
      <c r="AU270" s="262" t="s">
        <v>85</v>
      </c>
      <c r="AV270" s="13" t="s">
        <v>85</v>
      </c>
      <c r="AW270" s="13" t="s">
        <v>32</v>
      </c>
      <c r="AX270" s="13" t="s">
        <v>76</v>
      </c>
      <c r="AY270" s="262" t="s">
        <v>342</v>
      </c>
    </row>
    <row r="271" s="13" customFormat="1">
      <c r="A271" s="13"/>
      <c r="B271" s="252"/>
      <c r="C271" s="253"/>
      <c r="D271" s="240" t="s">
        <v>446</v>
      </c>
      <c r="E271" s="254" t="s">
        <v>1</v>
      </c>
      <c r="F271" s="255" t="s">
        <v>6535</v>
      </c>
      <c r="G271" s="253"/>
      <c r="H271" s="256">
        <v>230.43700000000001</v>
      </c>
      <c r="I271" s="257"/>
      <c r="J271" s="253"/>
      <c r="K271" s="253"/>
      <c r="L271" s="258"/>
      <c r="M271" s="259"/>
      <c r="N271" s="260"/>
      <c r="O271" s="260"/>
      <c r="P271" s="260"/>
      <c r="Q271" s="260"/>
      <c r="R271" s="260"/>
      <c r="S271" s="260"/>
      <c r="T271" s="261"/>
      <c r="U271" s="13"/>
      <c r="V271" s="13"/>
      <c r="W271" s="13"/>
      <c r="X271" s="13"/>
      <c r="Y271" s="13"/>
      <c r="Z271" s="13"/>
      <c r="AA271" s="13"/>
      <c r="AB271" s="13"/>
      <c r="AC271" s="13"/>
      <c r="AD271" s="13"/>
      <c r="AE271" s="13"/>
      <c r="AT271" s="262" t="s">
        <v>446</v>
      </c>
      <c r="AU271" s="262" t="s">
        <v>85</v>
      </c>
      <c r="AV271" s="13" t="s">
        <v>85</v>
      </c>
      <c r="AW271" s="13" t="s">
        <v>32</v>
      </c>
      <c r="AX271" s="13" t="s">
        <v>76</v>
      </c>
      <c r="AY271" s="262" t="s">
        <v>342</v>
      </c>
    </row>
    <row r="272" s="13" customFormat="1">
      <c r="A272" s="13"/>
      <c r="B272" s="252"/>
      <c r="C272" s="253"/>
      <c r="D272" s="240" t="s">
        <v>446</v>
      </c>
      <c r="E272" s="254" t="s">
        <v>1</v>
      </c>
      <c r="F272" s="255" t="s">
        <v>6522</v>
      </c>
      <c r="G272" s="253"/>
      <c r="H272" s="256">
        <v>2.4390000000000001</v>
      </c>
      <c r="I272" s="257"/>
      <c r="J272" s="253"/>
      <c r="K272" s="253"/>
      <c r="L272" s="258"/>
      <c r="M272" s="259"/>
      <c r="N272" s="260"/>
      <c r="O272" s="260"/>
      <c r="P272" s="260"/>
      <c r="Q272" s="260"/>
      <c r="R272" s="260"/>
      <c r="S272" s="260"/>
      <c r="T272" s="261"/>
      <c r="U272" s="13"/>
      <c r="V272" s="13"/>
      <c r="W272" s="13"/>
      <c r="X272" s="13"/>
      <c r="Y272" s="13"/>
      <c r="Z272" s="13"/>
      <c r="AA272" s="13"/>
      <c r="AB272" s="13"/>
      <c r="AC272" s="13"/>
      <c r="AD272" s="13"/>
      <c r="AE272" s="13"/>
      <c r="AT272" s="262" t="s">
        <v>446</v>
      </c>
      <c r="AU272" s="262" t="s">
        <v>85</v>
      </c>
      <c r="AV272" s="13" t="s">
        <v>85</v>
      </c>
      <c r="AW272" s="13" t="s">
        <v>32</v>
      </c>
      <c r="AX272" s="13" t="s">
        <v>76</v>
      </c>
      <c r="AY272" s="262" t="s">
        <v>342</v>
      </c>
    </row>
    <row r="273" s="16" customFormat="1">
      <c r="A273" s="16"/>
      <c r="B273" s="284"/>
      <c r="C273" s="285"/>
      <c r="D273" s="240" t="s">
        <v>446</v>
      </c>
      <c r="E273" s="286" t="s">
        <v>1</v>
      </c>
      <c r="F273" s="287" t="s">
        <v>500</v>
      </c>
      <c r="G273" s="285"/>
      <c r="H273" s="288">
        <v>784.00699999999995</v>
      </c>
      <c r="I273" s="289"/>
      <c r="J273" s="285"/>
      <c r="K273" s="285"/>
      <c r="L273" s="290"/>
      <c r="M273" s="291"/>
      <c r="N273" s="292"/>
      <c r="O273" s="292"/>
      <c r="P273" s="292"/>
      <c r="Q273" s="292"/>
      <c r="R273" s="292"/>
      <c r="S273" s="292"/>
      <c r="T273" s="293"/>
      <c r="U273" s="16"/>
      <c r="V273" s="16"/>
      <c r="W273" s="16"/>
      <c r="X273" s="16"/>
      <c r="Y273" s="16"/>
      <c r="Z273" s="16"/>
      <c r="AA273" s="16"/>
      <c r="AB273" s="16"/>
      <c r="AC273" s="16"/>
      <c r="AD273" s="16"/>
      <c r="AE273" s="16"/>
      <c r="AT273" s="294" t="s">
        <v>446</v>
      </c>
      <c r="AU273" s="294" t="s">
        <v>85</v>
      </c>
      <c r="AV273" s="16" t="s">
        <v>360</v>
      </c>
      <c r="AW273" s="16" t="s">
        <v>32</v>
      </c>
      <c r="AX273" s="16" t="s">
        <v>76</v>
      </c>
      <c r="AY273" s="294" t="s">
        <v>342</v>
      </c>
    </row>
    <row r="274" s="13" customFormat="1">
      <c r="A274" s="13"/>
      <c r="B274" s="252"/>
      <c r="C274" s="253"/>
      <c r="D274" s="240" t="s">
        <v>446</v>
      </c>
      <c r="E274" s="254" t="s">
        <v>1</v>
      </c>
      <c r="F274" s="255" t="s">
        <v>6536</v>
      </c>
      <c r="G274" s="253"/>
      <c r="H274" s="256">
        <v>313.60300000000001</v>
      </c>
      <c r="I274" s="257"/>
      <c r="J274" s="253"/>
      <c r="K274" s="253"/>
      <c r="L274" s="258"/>
      <c r="M274" s="259"/>
      <c r="N274" s="260"/>
      <c r="O274" s="260"/>
      <c r="P274" s="260"/>
      <c r="Q274" s="260"/>
      <c r="R274" s="260"/>
      <c r="S274" s="260"/>
      <c r="T274" s="261"/>
      <c r="U274" s="13"/>
      <c r="V274" s="13"/>
      <c r="W274" s="13"/>
      <c r="X274" s="13"/>
      <c r="Y274" s="13"/>
      <c r="Z274" s="13"/>
      <c r="AA274" s="13"/>
      <c r="AB274" s="13"/>
      <c r="AC274" s="13"/>
      <c r="AD274" s="13"/>
      <c r="AE274" s="13"/>
      <c r="AT274" s="262" t="s">
        <v>446</v>
      </c>
      <c r="AU274" s="262" t="s">
        <v>85</v>
      </c>
      <c r="AV274" s="13" t="s">
        <v>85</v>
      </c>
      <c r="AW274" s="13" t="s">
        <v>32</v>
      </c>
      <c r="AX274" s="13" t="s">
        <v>83</v>
      </c>
      <c r="AY274" s="262" t="s">
        <v>342</v>
      </c>
    </row>
    <row r="275" s="2" customFormat="1" ht="16.5" customHeight="1">
      <c r="A275" s="39"/>
      <c r="B275" s="40"/>
      <c r="C275" s="227" t="s">
        <v>613</v>
      </c>
      <c r="D275" s="227" t="s">
        <v>343</v>
      </c>
      <c r="E275" s="228" t="s">
        <v>5925</v>
      </c>
      <c r="F275" s="229" t="s">
        <v>5926</v>
      </c>
      <c r="G275" s="230" t="s">
        <v>562</v>
      </c>
      <c r="H275" s="231">
        <v>470.404</v>
      </c>
      <c r="I275" s="232"/>
      <c r="J275" s="233">
        <f>ROUND(I275*H275,2)</f>
        <v>0</v>
      </c>
      <c r="K275" s="229" t="s">
        <v>443</v>
      </c>
      <c r="L275" s="45"/>
      <c r="M275" s="234" t="s">
        <v>1</v>
      </c>
      <c r="N275" s="235" t="s">
        <v>41</v>
      </c>
      <c r="O275" s="92"/>
      <c r="P275" s="236">
        <f>O275*H275</f>
        <v>0</v>
      </c>
      <c r="Q275" s="236">
        <v>0</v>
      </c>
      <c r="R275" s="236">
        <f>Q275*H275</f>
        <v>0</v>
      </c>
      <c r="S275" s="236">
        <v>0</v>
      </c>
      <c r="T275" s="237">
        <f>S275*H275</f>
        <v>0</v>
      </c>
      <c r="U275" s="39"/>
      <c r="V275" s="39"/>
      <c r="W275" s="39"/>
      <c r="X275" s="39"/>
      <c r="Y275" s="39"/>
      <c r="Z275" s="39"/>
      <c r="AA275" s="39"/>
      <c r="AB275" s="39"/>
      <c r="AC275" s="39"/>
      <c r="AD275" s="39"/>
      <c r="AE275" s="39"/>
      <c r="AR275" s="238" t="s">
        <v>360</v>
      </c>
      <c r="AT275" s="238" t="s">
        <v>343</v>
      </c>
      <c r="AU275" s="238" t="s">
        <v>85</v>
      </c>
      <c r="AY275" s="18" t="s">
        <v>342</v>
      </c>
      <c r="BE275" s="239">
        <f>IF(N275="základní",J275,0)</f>
        <v>0</v>
      </c>
      <c r="BF275" s="239">
        <f>IF(N275="snížená",J275,0)</f>
        <v>0</v>
      </c>
      <c r="BG275" s="239">
        <f>IF(N275="zákl. přenesená",J275,0)</f>
        <v>0</v>
      </c>
      <c r="BH275" s="239">
        <f>IF(N275="sníž. přenesená",J275,0)</f>
        <v>0</v>
      </c>
      <c r="BI275" s="239">
        <f>IF(N275="nulová",J275,0)</f>
        <v>0</v>
      </c>
      <c r="BJ275" s="18" t="s">
        <v>83</v>
      </c>
      <c r="BK275" s="239">
        <f>ROUND(I275*H275,2)</f>
        <v>0</v>
      </c>
      <c r="BL275" s="18" t="s">
        <v>360</v>
      </c>
      <c r="BM275" s="238" t="s">
        <v>6537</v>
      </c>
    </row>
    <row r="276" s="2" customFormat="1">
      <c r="A276" s="39"/>
      <c r="B276" s="40"/>
      <c r="C276" s="41"/>
      <c r="D276" s="240" t="s">
        <v>349</v>
      </c>
      <c r="E276" s="41"/>
      <c r="F276" s="241" t="s">
        <v>5928</v>
      </c>
      <c r="G276" s="41"/>
      <c r="H276" s="41"/>
      <c r="I276" s="242"/>
      <c r="J276" s="41"/>
      <c r="K276" s="41"/>
      <c r="L276" s="45"/>
      <c r="M276" s="243"/>
      <c r="N276" s="244"/>
      <c r="O276" s="92"/>
      <c r="P276" s="92"/>
      <c r="Q276" s="92"/>
      <c r="R276" s="92"/>
      <c r="S276" s="92"/>
      <c r="T276" s="93"/>
      <c r="U276" s="39"/>
      <c r="V276" s="39"/>
      <c r="W276" s="39"/>
      <c r="X276" s="39"/>
      <c r="Y276" s="39"/>
      <c r="Z276" s="39"/>
      <c r="AA276" s="39"/>
      <c r="AB276" s="39"/>
      <c r="AC276" s="39"/>
      <c r="AD276" s="39"/>
      <c r="AE276" s="39"/>
      <c r="AT276" s="18" t="s">
        <v>349</v>
      </c>
      <c r="AU276" s="18" t="s">
        <v>85</v>
      </c>
    </row>
    <row r="277" s="13" customFormat="1">
      <c r="A277" s="13"/>
      <c r="B277" s="252"/>
      <c r="C277" s="253"/>
      <c r="D277" s="240" t="s">
        <v>446</v>
      </c>
      <c r="E277" s="254" t="s">
        <v>1</v>
      </c>
      <c r="F277" s="255" t="s">
        <v>6538</v>
      </c>
      <c r="G277" s="253"/>
      <c r="H277" s="256">
        <v>470.404</v>
      </c>
      <c r="I277" s="257"/>
      <c r="J277" s="253"/>
      <c r="K277" s="253"/>
      <c r="L277" s="258"/>
      <c r="M277" s="259"/>
      <c r="N277" s="260"/>
      <c r="O277" s="260"/>
      <c r="P277" s="260"/>
      <c r="Q277" s="260"/>
      <c r="R277" s="260"/>
      <c r="S277" s="260"/>
      <c r="T277" s="261"/>
      <c r="U277" s="13"/>
      <c r="V277" s="13"/>
      <c r="W277" s="13"/>
      <c r="X277" s="13"/>
      <c r="Y277" s="13"/>
      <c r="Z277" s="13"/>
      <c r="AA277" s="13"/>
      <c r="AB277" s="13"/>
      <c r="AC277" s="13"/>
      <c r="AD277" s="13"/>
      <c r="AE277" s="13"/>
      <c r="AT277" s="262" t="s">
        <v>446</v>
      </c>
      <c r="AU277" s="262" t="s">
        <v>85</v>
      </c>
      <c r="AV277" s="13" t="s">
        <v>85</v>
      </c>
      <c r="AW277" s="13" t="s">
        <v>32</v>
      </c>
      <c r="AX277" s="13" t="s">
        <v>83</v>
      </c>
      <c r="AY277" s="262" t="s">
        <v>342</v>
      </c>
    </row>
    <row r="278" s="2" customFormat="1" ht="16.5" customHeight="1">
      <c r="A278" s="39"/>
      <c r="B278" s="40"/>
      <c r="C278" s="227" t="s">
        <v>7</v>
      </c>
      <c r="D278" s="227" t="s">
        <v>343</v>
      </c>
      <c r="E278" s="228" t="s">
        <v>627</v>
      </c>
      <c r="F278" s="229" t="s">
        <v>628</v>
      </c>
      <c r="G278" s="230" t="s">
        <v>562</v>
      </c>
      <c r="H278" s="231">
        <v>792.65700000000004</v>
      </c>
      <c r="I278" s="232"/>
      <c r="J278" s="233">
        <f>ROUND(I278*H278,2)</f>
        <v>0</v>
      </c>
      <c r="K278" s="229" t="s">
        <v>443</v>
      </c>
      <c r="L278" s="45"/>
      <c r="M278" s="234" t="s">
        <v>1</v>
      </c>
      <c r="N278" s="235" t="s">
        <v>41</v>
      </c>
      <c r="O278" s="92"/>
      <c r="P278" s="236">
        <f>O278*H278</f>
        <v>0</v>
      </c>
      <c r="Q278" s="236">
        <v>0</v>
      </c>
      <c r="R278" s="236">
        <f>Q278*H278</f>
        <v>0</v>
      </c>
      <c r="S278" s="236">
        <v>0</v>
      </c>
      <c r="T278" s="237">
        <f>S278*H278</f>
        <v>0</v>
      </c>
      <c r="U278" s="39"/>
      <c r="V278" s="39"/>
      <c r="W278" s="39"/>
      <c r="X278" s="39"/>
      <c r="Y278" s="39"/>
      <c r="Z278" s="39"/>
      <c r="AA278" s="39"/>
      <c r="AB278" s="39"/>
      <c r="AC278" s="39"/>
      <c r="AD278" s="39"/>
      <c r="AE278" s="39"/>
      <c r="AR278" s="238" t="s">
        <v>360</v>
      </c>
      <c r="AT278" s="238" t="s">
        <v>343</v>
      </c>
      <c r="AU278" s="238" t="s">
        <v>85</v>
      </c>
      <c r="AY278" s="18" t="s">
        <v>342</v>
      </c>
      <c r="BE278" s="239">
        <f>IF(N278="základní",J278,0)</f>
        <v>0</v>
      </c>
      <c r="BF278" s="239">
        <f>IF(N278="snížená",J278,0)</f>
        <v>0</v>
      </c>
      <c r="BG278" s="239">
        <f>IF(N278="zákl. přenesená",J278,0)</f>
        <v>0</v>
      </c>
      <c r="BH278" s="239">
        <f>IF(N278="sníž. přenesená",J278,0)</f>
        <v>0</v>
      </c>
      <c r="BI278" s="239">
        <f>IF(N278="nulová",J278,0)</f>
        <v>0</v>
      </c>
      <c r="BJ278" s="18" t="s">
        <v>83</v>
      </c>
      <c r="BK278" s="239">
        <f>ROUND(I278*H278,2)</f>
        <v>0</v>
      </c>
      <c r="BL278" s="18" t="s">
        <v>360</v>
      </c>
      <c r="BM278" s="238" t="s">
        <v>6539</v>
      </c>
    </row>
    <row r="279" s="2" customFormat="1">
      <c r="A279" s="39"/>
      <c r="B279" s="40"/>
      <c r="C279" s="41"/>
      <c r="D279" s="240" t="s">
        <v>349</v>
      </c>
      <c r="E279" s="41"/>
      <c r="F279" s="241" t="s">
        <v>630</v>
      </c>
      <c r="G279" s="41"/>
      <c r="H279" s="41"/>
      <c r="I279" s="242"/>
      <c r="J279" s="41"/>
      <c r="K279" s="41"/>
      <c r="L279" s="45"/>
      <c r="M279" s="243"/>
      <c r="N279" s="244"/>
      <c r="O279" s="92"/>
      <c r="P279" s="92"/>
      <c r="Q279" s="92"/>
      <c r="R279" s="92"/>
      <c r="S279" s="92"/>
      <c r="T279" s="93"/>
      <c r="U279" s="39"/>
      <c r="V279" s="39"/>
      <c r="W279" s="39"/>
      <c r="X279" s="39"/>
      <c r="Y279" s="39"/>
      <c r="Z279" s="39"/>
      <c r="AA279" s="39"/>
      <c r="AB279" s="39"/>
      <c r="AC279" s="39"/>
      <c r="AD279" s="39"/>
      <c r="AE279" s="39"/>
      <c r="AT279" s="18" t="s">
        <v>349</v>
      </c>
      <c r="AU279" s="18" t="s">
        <v>85</v>
      </c>
    </row>
    <row r="280" s="13" customFormat="1">
      <c r="A280" s="13"/>
      <c r="B280" s="252"/>
      <c r="C280" s="253"/>
      <c r="D280" s="240" t="s">
        <v>446</v>
      </c>
      <c r="E280" s="254" t="s">
        <v>1</v>
      </c>
      <c r="F280" s="255" t="s">
        <v>6540</v>
      </c>
      <c r="G280" s="253"/>
      <c r="H280" s="256">
        <v>790.21799999999996</v>
      </c>
      <c r="I280" s="257"/>
      <c r="J280" s="253"/>
      <c r="K280" s="253"/>
      <c r="L280" s="258"/>
      <c r="M280" s="259"/>
      <c r="N280" s="260"/>
      <c r="O280" s="260"/>
      <c r="P280" s="260"/>
      <c r="Q280" s="260"/>
      <c r="R280" s="260"/>
      <c r="S280" s="260"/>
      <c r="T280" s="261"/>
      <c r="U280" s="13"/>
      <c r="V280" s="13"/>
      <c r="W280" s="13"/>
      <c r="X280" s="13"/>
      <c r="Y280" s="13"/>
      <c r="Z280" s="13"/>
      <c r="AA280" s="13"/>
      <c r="AB280" s="13"/>
      <c r="AC280" s="13"/>
      <c r="AD280" s="13"/>
      <c r="AE280" s="13"/>
      <c r="AT280" s="262" t="s">
        <v>446</v>
      </c>
      <c r="AU280" s="262" t="s">
        <v>85</v>
      </c>
      <c r="AV280" s="13" t="s">
        <v>85</v>
      </c>
      <c r="AW280" s="13" t="s">
        <v>32</v>
      </c>
      <c r="AX280" s="13" t="s">
        <v>76</v>
      </c>
      <c r="AY280" s="262" t="s">
        <v>342</v>
      </c>
    </row>
    <row r="281" s="13" customFormat="1">
      <c r="A281" s="13"/>
      <c r="B281" s="252"/>
      <c r="C281" s="253"/>
      <c r="D281" s="240" t="s">
        <v>446</v>
      </c>
      <c r="E281" s="254" t="s">
        <v>1</v>
      </c>
      <c r="F281" s="255" t="s">
        <v>6521</v>
      </c>
      <c r="G281" s="253"/>
      <c r="H281" s="256">
        <v>2.4390000000000001</v>
      </c>
      <c r="I281" s="257"/>
      <c r="J281" s="253"/>
      <c r="K281" s="253"/>
      <c r="L281" s="258"/>
      <c r="M281" s="259"/>
      <c r="N281" s="260"/>
      <c r="O281" s="260"/>
      <c r="P281" s="260"/>
      <c r="Q281" s="260"/>
      <c r="R281" s="260"/>
      <c r="S281" s="260"/>
      <c r="T281" s="261"/>
      <c r="U281" s="13"/>
      <c r="V281" s="13"/>
      <c r="W281" s="13"/>
      <c r="X281" s="13"/>
      <c r="Y281" s="13"/>
      <c r="Z281" s="13"/>
      <c r="AA281" s="13"/>
      <c r="AB281" s="13"/>
      <c r="AC281" s="13"/>
      <c r="AD281" s="13"/>
      <c r="AE281" s="13"/>
      <c r="AT281" s="262" t="s">
        <v>446</v>
      </c>
      <c r="AU281" s="262" t="s">
        <v>85</v>
      </c>
      <c r="AV281" s="13" t="s">
        <v>85</v>
      </c>
      <c r="AW281" s="13" t="s">
        <v>32</v>
      </c>
      <c r="AX281" s="13" t="s">
        <v>76</v>
      </c>
      <c r="AY281" s="262" t="s">
        <v>342</v>
      </c>
    </row>
    <row r="282" s="16" customFormat="1">
      <c r="A282" s="16"/>
      <c r="B282" s="284"/>
      <c r="C282" s="285"/>
      <c r="D282" s="240" t="s">
        <v>446</v>
      </c>
      <c r="E282" s="286" t="s">
        <v>1</v>
      </c>
      <c r="F282" s="287" t="s">
        <v>500</v>
      </c>
      <c r="G282" s="285"/>
      <c r="H282" s="288">
        <v>792.65700000000004</v>
      </c>
      <c r="I282" s="289"/>
      <c r="J282" s="285"/>
      <c r="K282" s="285"/>
      <c r="L282" s="290"/>
      <c r="M282" s="291"/>
      <c r="N282" s="292"/>
      <c r="O282" s="292"/>
      <c r="P282" s="292"/>
      <c r="Q282" s="292"/>
      <c r="R282" s="292"/>
      <c r="S282" s="292"/>
      <c r="T282" s="293"/>
      <c r="U282" s="16"/>
      <c r="V282" s="16"/>
      <c r="W282" s="16"/>
      <c r="X282" s="16"/>
      <c r="Y282" s="16"/>
      <c r="Z282" s="16"/>
      <c r="AA282" s="16"/>
      <c r="AB282" s="16"/>
      <c r="AC282" s="16"/>
      <c r="AD282" s="16"/>
      <c r="AE282" s="16"/>
      <c r="AT282" s="294" t="s">
        <v>446</v>
      </c>
      <c r="AU282" s="294" t="s">
        <v>85</v>
      </c>
      <c r="AV282" s="16" t="s">
        <v>360</v>
      </c>
      <c r="AW282" s="16" t="s">
        <v>32</v>
      </c>
      <c r="AX282" s="16" t="s">
        <v>83</v>
      </c>
      <c r="AY282" s="294" t="s">
        <v>342</v>
      </c>
    </row>
    <row r="283" s="2" customFormat="1" ht="16.5" customHeight="1">
      <c r="A283" s="39"/>
      <c r="B283" s="40"/>
      <c r="C283" s="227" t="s">
        <v>626</v>
      </c>
      <c r="D283" s="227" t="s">
        <v>343</v>
      </c>
      <c r="E283" s="228" t="s">
        <v>5932</v>
      </c>
      <c r="F283" s="229" t="s">
        <v>5933</v>
      </c>
      <c r="G283" s="230" t="s">
        <v>462</v>
      </c>
      <c r="H283" s="231">
        <v>600.83799999999997</v>
      </c>
      <c r="I283" s="232"/>
      <c r="J283" s="233">
        <f>ROUND(I283*H283,2)</f>
        <v>0</v>
      </c>
      <c r="K283" s="229" t="s">
        <v>1</v>
      </c>
      <c r="L283" s="45"/>
      <c r="M283" s="234" t="s">
        <v>1</v>
      </c>
      <c r="N283" s="235" t="s">
        <v>41</v>
      </c>
      <c r="O283" s="92"/>
      <c r="P283" s="236">
        <f>O283*H283</f>
        <v>0</v>
      </c>
      <c r="Q283" s="236">
        <v>0</v>
      </c>
      <c r="R283" s="236">
        <f>Q283*H283</f>
        <v>0</v>
      </c>
      <c r="S283" s="236">
        <v>0</v>
      </c>
      <c r="T283" s="237">
        <f>S283*H283</f>
        <v>0</v>
      </c>
      <c r="U283" s="39"/>
      <c r="V283" s="39"/>
      <c r="W283" s="39"/>
      <c r="X283" s="39"/>
      <c r="Y283" s="39"/>
      <c r="Z283" s="39"/>
      <c r="AA283" s="39"/>
      <c r="AB283" s="39"/>
      <c r="AC283" s="39"/>
      <c r="AD283" s="39"/>
      <c r="AE283" s="39"/>
      <c r="AR283" s="238" t="s">
        <v>360</v>
      </c>
      <c r="AT283" s="238" t="s">
        <v>343</v>
      </c>
      <c r="AU283" s="238" t="s">
        <v>85</v>
      </c>
      <c r="AY283" s="18" t="s">
        <v>342</v>
      </c>
      <c r="BE283" s="239">
        <f>IF(N283="základní",J283,0)</f>
        <v>0</v>
      </c>
      <c r="BF283" s="239">
        <f>IF(N283="snížená",J283,0)</f>
        <v>0</v>
      </c>
      <c r="BG283" s="239">
        <f>IF(N283="zákl. přenesená",J283,0)</f>
        <v>0</v>
      </c>
      <c r="BH283" s="239">
        <f>IF(N283="sníž. přenesená",J283,0)</f>
        <v>0</v>
      </c>
      <c r="BI283" s="239">
        <f>IF(N283="nulová",J283,0)</f>
        <v>0</v>
      </c>
      <c r="BJ283" s="18" t="s">
        <v>83</v>
      </c>
      <c r="BK283" s="239">
        <f>ROUND(I283*H283,2)</f>
        <v>0</v>
      </c>
      <c r="BL283" s="18" t="s">
        <v>360</v>
      </c>
      <c r="BM283" s="238" t="s">
        <v>6541</v>
      </c>
    </row>
    <row r="284" s="2" customFormat="1">
      <c r="A284" s="39"/>
      <c r="B284" s="40"/>
      <c r="C284" s="41"/>
      <c r="D284" s="240" t="s">
        <v>349</v>
      </c>
      <c r="E284" s="41"/>
      <c r="F284" s="241" t="s">
        <v>5935</v>
      </c>
      <c r="G284" s="41"/>
      <c r="H284" s="41"/>
      <c r="I284" s="242"/>
      <c r="J284" s="41"/>
      <c r="K284" s="41"/>
      <c r="L284" s="45"/>
      <c r="M284" s="243"/>
      <c r="N284" s="244"/>
      <c r="O284" s="92"/>
      <c r="P284" s="92"/>
      <c r="Q284" s="92"/>
      <c r="R284" s="92"/>
      <c r="S284" s="92"/>
      <c r="T284" s="93"/>
      <c r="U284" s="39"/>
      <c r="V284" s="39"/>
      <c r="W284" s="39"/>
      <c r="X284" s="39"/>
      <c r="Y284" s="39"/>
      <c r="Z284" s="39"/>
      <c r="AA284" s="39"/>
      <c r="AB284" s="39"/>
      <c r="AC284" s="39"/>
      <c r="AD284" s="39"/>
      <c r="AE284" s="39"/>
      <c r="AT284" s="18" t="s">
        <v>349</v>
      </c>
      <c r="AU284" s="18" t="s">
        <v>85</v>
      </c>
    </row>
    <row r="285" s="2" customFormat="1">
      <c r="A285" s="39"/>
      <c r="B285" s="40"/>
      <c r="C285" s="41"/>
      <c r="D285" s="240" t="s">
        <v>350</v>
      </c>
      <c r="E285" s="41"/>
      <c r="F285" s="245" t="s">
        <v>5936</v>
      </c>
      <c r="G285" s="41"/>
      <c r="H285" s="41"/>
      <c r="I285" s="242"/>
      <c r="J285" s="41"/>
      <c r="K285" s="41"/>
      <c r="L285" s="45"/>
      <c r="M285" s="243"/>
      <c r="N285" s="244"/>
      <c r="O285" s="92"/>
      <c r="P285" s="92"/>
      <c r="Q285" s="92"/>
      <c r="R285" s="92"/>
      <c r="S285" s="92"/>
      <c r="T285" s="93"/>
      <c r="U285" s="39"/>
      <c r="V285" s="39"/>
      <c r="W285" s="39"/>
      <c r="X285" s="39"/>
      <c r="Y285" s="39"/>
      <c r="Z285" s="39"/>
      <c r="AA285" s="39"/>
      <c r="AB285" s="39"/>
      <c r="AC285" s="39"/>
      <c r="AD285" s="39"/>
      <c r="AE285" s="39"/>
      <c r="AT285" s="18" t="s">
        <v>350</v>
      </c>
      <c r="AU285" s="18" t="s">
        <v>85</v>
      </c>
    </row>
    <row r="286" s="13" customFormat="1">
      <c r="A286" s="13"/>
      <c r="B286" s="252"/>
      <c r="C286" s="253"/>
      <c r="D286" s="240" t="s">
        <v>446</v>
      </c>
      <c r="E286" s="254" t="s">
        <v>1</v>
      </c>
      <c r="F286" s="255" t="s">
        <v>6542</v>
      </c>
      <c r="G286" s="253"/>
      <c r="H286" s="256">
        <v>790.21799999999996</v>
      </c>
      <c r="I286" s="257"/>
      <c r="J286" s="253"/>
      <c r="K286" s="253"/>
      <c r="L286" s="258"/>
      <c r="M286" s="259"/>
      <c r="N286" s="260"/>
      <c r="O286" s="260"/>
      <c r="P286" s="260"/>
      <c r="Q286" s="260"/>
      <c r="R286" s="260"/>
      <c r="S286" s="260"/>
      <c r="T286" s="261"/>
      <c r="U286" s="13"/>
      <c r="V286" s="13"/>
      <c r="W286" s="13"/>
      <c r="X286" s="13"/>
      <c r="Y286" s="13"/>
      <c r="Z286" s="13"/>
      <c r="AA286" s="13"/>
      <c r="AB286" s="13"/>
      <c r="AC286" s="13"/>
      <c r="AD286" s="13"/>
      <c r="AE286" s="13"/>
      <c r="AT286" s="262" t="s">
        <v>446</v>
      </c>
      <c r="AU286" s="262" t="s">
        <v>85</v>
      </c>
      <c r="AV286" s="13" t="s">
        <v>85</v>
      </c>
      <c r="AW286" s="13" t="s">
        <v>32</v>
      </c>
      <c r="AX286" s="13" t="s">
        <v>76</v>
      </c>
      <c r="AY286" s="262" t="s">
        <v>342</v>
      </c>
    </row>
    <row r="287" s="13" customFormat="1">
      <c r="A287" s="13"/>
      <c r="B287" s="252"/>
      <c r="C287" s="253"/>
      <c r="D287" s="240" t="s">
        <v>446</v>
      </c>
      <c r="E287" s="254" t="s">
        <v>1</v>
      </c>
      <c r="F287" s="255" t="s">
        <v>6528</v>
      </c>
      <c r="G287" s="253"/>
      <c r="H287" s="256">
        <v>-230.43700000000001</v>
      </c>
      <c r="I287" s="257"/>
      <c r="J287" s="253"/>
      <c r="K287" s="253"/>
      <c r="L287" s="258"/>
      <c r="M287" s="259"/>
      <c r="N287" s="260"/>
      <c r="O287" s="260"/>
      <c r="P287" s="260"/>
      <c r="Q287" s="260"/>
      <c r="R287" s="260"/>
      <c r="S287" s="260"/>
      <c r="T287" s="261"/>
      <c r="U287" s="13"/>
      <c r="V287" s="13"/>
      <c r="W287" s="13"/>
      <c r="X287" s="13"/>
      <c r="Y287" s="13"/>
      <c r="Z287" s="13"/>
      <c r="AA287" s="13"/>
      <c r="AB287" s="13"/>
      <c r="AC287" s="13"/>
      <c r="AD287" s="13"/>
      <c r="AE287" s="13"/>
      <c r="AT287" s="262" t="s">
        <v>446</v>
      </c>
      <c r="AU287" s="262" t="s">
        <v>85</v>
      </c>
      <c r="AV287" s="13" t="s">
        <v>85</v>
      </c>
      <c r="AW287" s="13" t="s">
        <v>32</v>
      </c>
      <c r="AX287" s="13" t="s">
        <v>76</v>
      </c>
      <c r="AY287" s="262" t="s">
        <v>342</v>
      </c>
    </row>
    <row r="288" s="13" customFormat="1">
      <c r="A288" s="13"/>
      <c r="B288" s="252"/>
      <c r="C288" s="253"/>
      <c r="D288" s="240" t="s">
        <v>446</v>
      </c>
      <c r="E288" s="254" t="s">
        <v>1</v>
      </c>
      <c r="F288" s="255" t="s">
        <v>6529</v>
      </c>
      <c r="G288" s="253"/>
      <c r="H288" s="256">
        <v>-259.36200000000002</v>
      </c>
      <c r="I288" s="257"/>
      <c r="J288" s="253"/>
      <c r="K288" s="253"/>
      <c r="L288" s="258"/>
      <c r="M288" s="259"/>
      <c r="N288" s="260"/>
      <c r="O288" s="260"/>
      <c r="P288" s="260"/>
      <c r="Q288" s="260"/>
      <c r="R288" s="260"/>
      <c r="S288" s="260"/>
      <c r="T288" s="261"/>
      <c r="U288" s="13"/>
      <c r="V288" s="13"/>
      <c r="W288" s="13"/>
      <c r="X288" s="13"/>
      <c r="Y288" s="13"/>
      <c r="Z288" s="13"/>
      <c r="AA288" s="13"/>
      <c r="AB288" s="13"/>
      <c r="AC288" s="13"/>
      <c r="AD288" s="13"/>
      <c r="AE288" s="13"/>
      <c r="AT288" s="262" t="s">
        <v>446</v>
      </c>
      <c r="AU288" s="262" t="s">
        <v>85</v>
      </c>
      <c r="AV288" s="13" t="s">
        <v>85</v>
      </c>
      <c r="AW288" s="13" t="s">
        <v>32</v>
      </c>
      <c r="AX288" s="13" t="s">
        <v>76</v>
      </c>
      <c r="AY288" s="262" t="s">
        <v>342</v>
      </c>
    </row>
    <row r="289" s="16" customFormat="1">
      <c r="A289" s="16"/>
      <c r="B289" s="284"/>
      <c r="C289" s="285"/>
      <c r="D289" s="240" t="s">
        <v>446</v>
      </c>
      <c r="E289" s="286" t="s">
        <v>1</v>
      </c>
      <c r="F289" s="287" t="s">
        <v>500</v>
      </c>
      <c r="G289" s="285"/>
      <c r="H289" s="288">
        <v>300.41899999999998</v>
      </c>
      <c r="I289" s="289"/>
      <c r="J289" s="285"/>
      <c r="K289" s="285"/>
      <c r="L289" s="290"/>
      <c r="M289" s="291"/>
      <c r="N289" s="292"/>
      <c r="O289" s="292"/>
      <c r="P289" s="292"/>
      <c r="Q289" s="292"/>
      <c r="R289" s="292"/>
      <c r="S289" s="292"/>
      <c r="T289" s="293"/>
      <c r="U289" s="16"/>
      <c r="V289" s="16"/>
      <c r="W289" s="16"/>
      <c r="X289" s="16"/>
      <c r="Y289" s="16"/>
      <c r="Z289" s="16"/>
      <c r="AA289" s="16"/>
      <c r="AB289" s="16"/>
      <c r="AC289" s="16"/>
      <c r="AD289" s="16"/>
      <c r="AE289" s="16"/>
      <c r="AT289" s="294" t="s">
        <v>446</v>
      </c>
      <c r="AU289" s="294" t="s">
        <v>85</v>
      </c>
      <c r="AV289" s="16" t="s">
        <v>360</v>
      </c>
      <c r="AW289" s="16" t="s">
        <v>32</v>
      </c>
      <c r="AX289" s="16" t="s">
        <v>76</v>
      </c>
      <c r="AY289" s="294" t="s">
        <v>342</v>
      </c>
    </row>
    <row r="290" s="13" customFormat="1">
      <c r="A290" s="13"/>
      <c r="B290" s="252"/>
      <c r="C290" s="253"/>
      <c r="D290" s="240" t="s">
        <v>446</v>
      </c>
      <c r="E290" s="254" t="s">
        <v>1</v>
      </c>
      <c r="F290" s="255" t="s">
        <v>6543</v>
      </c>
      <c r="G290" s="253"/>
      <c r="H290" s="256">
        <v>600.83799999999997</v>
      </c>
      <c r="I290" s="257"/>
      <c r="J290" s="253"/>
      <c r="K290" s="253"/>
      <c r="L290" s="258"/>
      <c r="M290" s="259"/>
      <c r="N290" s="260"/>
      <c r="O290" s="260"/>
      <c r="P290" s="260"/>
      <c r="Q290" s="260"/>
      <c r="R290" s="260"/>
      <c r="S290" s="260"/>
      <c r="T290" s="261"/>
      <c r="U290" s="13"/>
      <c r="V290" s="13"/>
      <c r="W290" s="13"/>
      <c r="X290" s="13"/>
      <c r="Y290" s="13"/>
      <c r="Z290" s="13"/>
      <c r="AA290" s="13"/>
      <c r="AB290" s="13"/>
      <c r="AC290" s="13"/>
      <c r="AD290" s="13"/>
      <c r="AE290" s="13"/>
      <c r="AT290" s="262" t="s">
        <v>446</v>
      </c>
      <c r="AU290" s="262" t="s">
        <v>85</v>
      </c>
      <c r="AV290" s="13" t="s">
        <v>85</v>
      </c>
      <c r="AW290" s="13" t="s">
        <v>32</v>
      </c>
      <c r="AX290" s="13" t="s">
        <v>83</v>
      </c>
      <c r="AY290" s="262" t="s">
        <v>342</v>
      </c>
    </row>
    <row r="291" s="2" customFormat="1" ht="16.5" customHeight="1">
      <c r="A291" s="39"/>
      <c r="B291" s="40"/>
      <c r="C291" s="227" t="s">
        <v>632</v>
      </c>
      <c r="D291" s="227" t="s">
        <v>343</v>
      </c>
      <c r="E291" s="228" t="s">
        <v>2071</v>
      </c>
      <c r="F291" s="229" t="s">
        <v>641</v>
      </c>
      <c r="G291" s="230" t="s">
        <v>562</v>
      </c>
      <c r="H291" s="231">
        <v>460.87400000000002</v>
      </c>
      <c r="I291" s="232"/>
      <c r="J291" s="233">
        <f>ROUND(I291*H291,2)</f>
        <v>0</v>
      </c>
      <c r="K291" s="229" t="s">
        <v>443</v>
      </c>
      <c r="L291" s="45"/>
      <c r="M291" s="234" t="s">
        <v>1</v>
      </c>
      <c r="N291" s="235" t="s">
        <v>41</v>
      </c>
      <c r="O291" s="92"/>
      <c r="P291" s="236">
        <f>O291*H291</f>
        <v>0</v>
      </c>
      <c r="Q291" s="236">
        <v>0</v>
      </c>
      <c r="R291" s="236">
        <f>Q291*H291</f>
        <v>0</v>
      </c>
      <c r="S291" s="236">
        <v>0</v>
      </c>
      <c r="T291" s="237">
        <f>S291*H291</f>
        <v>0</v>
      </c>
      <c r="U291" s="39"/>
      <c r="V291" s="39"/>
      <c r="W291" s="39"/>
      <c r="X291" s="39"/>
      <c r="Y291" s="39"/>
      <c r="Z291" s="39"/>
      <c r="AA291" s="39"/>
      <c r="AB291" s="39"/>
      <c r="AC291" s="39"/>
      <c r="AD291" s="39"/>
      <c r="AE291" s="39"/>
      <c r="AR291" s="238" t="s">
        <v>360</v>
      </c>
      <c r="AT291" s="238" t="s">
        <v>343</v>
      </c>
      <c r="AU291" s="238" t="s">
        <v>85</v>
      </c>
      <c r="AY291" s="18" t="s">
        <v>342</v>
      </c>
      <c r="BE291" s="239">
        <f>IF(N291="základní",J291,0)</f>
        <v>0</v>
      </c>
      <c r="BF291" s="239">
        <f>IF(N291="snížená",J291,0)</f>
        <v>0</v>
      </c>
      <c r="BG291" s="239">
        <f>IF(N291="zákl. přenesená",J291,0)</f>
        <v>0</v>
      </c>
      <c r="BH291" s="239">
        <f>IF(N291="sníž. přenesená",J291,0)</f>
        <v>0</v>
      </c>
      <c r="BI291" s="239">
        <f>IF(N291="nulová",J291,0)</f>
        <v>0</v>
      </c>
      <c r="BJ291" s="18" t="s">
        <v>83</v>
      </c>
      <c r="BK291" s="239">
        <f>ROUND(I291*H291,2)</f>
        <v>0</v>
      </c>
      <c r="BL291" s="18" t="s">
        <v>360</v>
      </c>
      <c r="BM291" s="238" t="s">
        <v>6544</v>
      </c>
    </row>
    <row r="292" s="2" customFormat="1">
      <c r="A292" s="39"/>
      <c r="B292" s="40"/>
      <c r="C292" s="41"/>
      <c r="D292" s="240" t="s">
        <v>349</v>
      </c>
      <c r="E292" s="41"/>
      <c r="F292" s="241" t="s">
        <v>643</v>
      </c>
      <c r="G292" s="41"/>
      <c r="H292" s="41"/>
      <c r="I292" s="242"/>
      <c r="J292" s="41"/>
      <c r="K292" s="41"/>
      <c r="L292" s="45"/>
      <c r="M292" s="243"/>
      <c r="N292" s="244"/>
      <c r="O292" s="92"/>
      <c r="P292" s="92"/>
      <c r="Q292" s="92"/>
      <c r="R292" s="92"/>
      <c r="S292" s="92"/>
      <c r="T292" s="93"/>
      <c r="U292" s="39"/>
      <c r="V292" s="39"/>
      <c r="W292" s="39"/>
      <c r="X292" s="39"/>
      <c r="Y292" s="39"/>
      <c r="Z292" s="39"/>
      <c r="AA292" s="39"/>
      <c r="AB292" s="39"/>
      <c r="AC292" s="39"/>
      <c r="AD292" s="39"/>
      <c r="AE292" s="39"/>
      <c r="AT292" s="18" t="s">
        <v>349</v>
      </c>
      <c r="AU292" s="18" t="s">
        <v>85</v>
      </c>
    </row>
    <row r="293" s="13" customFormat="1">
      <c r="A293" s="13"/>
      <c r="B293" s="252"/>
      <c r="C293" s="253"/>
      <c r="D293" s="240" t="s">
        <v>446</v>
      </c>
      <c r="E293" s="254" t="s">
        <v>1</v>
      </c>
      <c r="F293" s="255" t="s">
        <v>6545</v>
      </c>
      <c r="G293" s="253"/>
      <c r="H293" s="256">
        <v>790.21799999999996</v>
      </c>
      <c r="I293" s="257"/>
      <c r="J293" s="253"/>
      <c r="K293" s="253"/>
      <c r="L293" s="258"/>
      <c r="M293" s="259"/>
      <c r="N293" s="260"/>
      <c r="O293" s="260"/>
      <c r="P293" s="260"/>
      <c r="Q293" s="260"/>
      <c r="R293" s="260"/>
      <c r="S293" s="260"/>
      <c r="T293" s="261"/>
      <c r="U293" s="13"/>
      <c r="V293" s="13"/>
      <c r="W293" s="13"/>
      <c r="X293" s="13"/>
      <c r="Y293" s="13"/>
      <c r="Z293" s="13"/>
      <c r="AA293" s="13"/>
      <c r="AB293" s="13"/>
      <c r="AC293" s="13"/>
      <c r="AD293" s="13"/>
      <c r="AE293" s="13"/>
      <c r="AT293" s="262" t="s">
        <v>446</v>
      </c>
      <c r="AU293" s="262" t="s">
        <v>85</v>
      </c>
      <c r="AV293" s="13" t="s">
        <v>85</v>
      </c>
      <c r="AW293" s="13" t="s">
        <v>32</v>
      </c>
      <c r="AX293" s="13" t="s">
        <v>76</v>
      </c>
      <c r="AY293" s="262" t="s">
        <v>342</v>
      </c>
    </row>
    <row r="294" s="14" customFormat="1">
      <c r="A294" s="14"/>
      <c r="B294" s="263"/>
      <c r="C294" s="264"/>
      <c r="D294" s="240" t="s">
        <v>446</v>
      </c>
      <c r="E294" s="265" t="s">
        <v>1</v>
      </c>
      <c r="F294" s="266" t="s">
        <v>2074</v>
      </c>
      <c r="G294" s="264"/>
      <c r="H294" s="265" t="s">
        <v>1</v>
      </c>
      <c r="I294" s="267"/>
      <c r="J294" s="264"/>
      <c r="K294" s="264"/>
      <c r="L294" s="268"/>
      <c r="M294" s="269"/>
      <c r="N294" s="270"/>
      <c r="O294" s="270"/>
      <c r="P294" s="270"/>
      <c r="Q294" s="270"/>
      <c r="R294" s="270"/>
      <c r="S294" s="270"/>
      <c r="T294" s="271"/>
      <c r="U294" s="14"/>
      <c r="V294" s="14"/>
      <c r="W294" s="14"/>
      <c r="X294" s="14"/>
      <c r="Y294" s="14"/>
      <c r="Z294" s="14"/>
      <c r="AA294" s="14"/>
      <c r="AB294" s="14"/>
      <c r="AC294" s="14"/>
      <c r="AD294" s="14"/>
      <c r="AE294" s="14"/>
      <c r="AT294" s="272" t="s">
        <v>446</v>
      </c>
      <c r="AU294" s="272" t="s">
        <v>85</v>
      </c>
      <c r="AV294" s="14" t="s">
        <v>83</v>
      </c>
      <c r="AW294" s="14" t="s">
        <v>32</v>
      </c>
      <c r="AX294" s="14" t="s">
        <v>76</v>
      </c>
      <c r="AY294" s="272" t="s">
        <v>342</v>
      </c>
    </row>
    <row r="295" s="13" customFormat="1">
      <c r="A295" s="13"/>
      <c r="B295" s="252"/>
      <c r="C295" s="253"/>
      <c r="D295" s="240" t="s">
        <v>446</v>
      </c>
      <c r="E295" s="254" t="s">
        <v>1</v>
      </c>
      <c r="F295" s="255" t="s">
        <v>6546</v>
      </c>
      <c r="G295" s="253"/>
      <c r="H295" s="256">
        <v>-259.36200000000002</v>
      </c>
      <c r="I295" s="257"/>
      <c r="J295" s="253"/>
      <c r="K295" s="253"/>
      <c r="L295" s="258"/>
      <c r="M295" s="259"/>
      <c r="N295" s="260"/>
      <c r="O295" s="260"/>
      <c r="P295" s="260"/>
      <c r="Q295" s="260"/>
      <c r="R295" s="260"/>
      <c r="S295" s="260"/>
      <c r="T295" s="261"/>
      <c r="U295" s="13"/>
      <c r="V295" s="13"/>
      <c r="W295" s="13"/>
      <c r="X295" s="13"/>
      <c r="Y295" s="13"/>
      <c r="Z295" s="13"/>
      <c r="AA295" s="13"/>
      <c r="AB295" s="13"/>
      <c r="AC295" s="13"/>
      <c r="AD295" s="13"/>
      <c r="AE295" s="13"/>
      <c r="AT295" s="262" t="s">
        <v>446</v>
      </c>
      <c r="AU295" s="262" t="s">
        <v>85</v>
      </c>
      <c r="AV295" s="13" t="s">
        <v>85</v>
      </c>
      <c r="AW295" s="13" t="s">
        <v>32</v>
      </c>
      <c r="AX295" s="13" t="s">
        <v>76</v>
      </c>
      <c r="AY295" s="262" t="s">
        <v>342</v>
      </c>
    </row>
    <row r="296" s="13" customFormat="1">
      <c r="A296" s="13"/>
      <c r="B296" s="252"/>
      <c r="C296" s="253"/>
      <c r="D296" s="240" t="s">
        <v>446</v>
      </c>
      <c r="E296" s="254" t="s">
        <v>1</v>
      </c>
      <c r="F296" s="255" t="s">
        <v>6547</v>
      </c>
      <c r="G296" s="253"/>
      <c r="H296" s="256">
        <v>-61.332000000000001</v>
      </c>
      <c r="I296" s="257"/>
      <c r="J296" s="253"/>
      <c r="K296" s="253"/>
      <c r="L296" s="258"/>
      <c r="M296" s="259"/>
      <c r="N296" s="260"/>
      <c r="O296" s="260"/>
      <c r="P296" s="260"/>
      <c r="Q296" s="260"/>
      <c r="R296" s="260"/>
      <c r="S296" s="260"/>
      <c r="T296" s="261"/>
      <c r="U296" s="13"/>
      <c r="V296" s="13"/>
      <c r="W296" s="13"/>
      <c r="X296" s="13"/>
      <c r="Y296" s="13"/>
      <c r="Z296" s="13"/>
      <c r="AA296" s="13"/>
      <c r="AB296" s="13"/>
      <c r="AC296" s="13"/>
      <c r="AD296" s="13"/>
      <c r="AE296" s="13"/>
      <c r="AT296" s="262" t="s">
        <v>446</v>
      </c>
      <c r="AU296" s="262" t="s">
        <v>85</v>
      </c>
      <c r="AV296" s="13" t="s">
        <v>85</v>
      </c>
      <c r="AW296" s="13" t="s">
        <v>32</v>
      </c>
      <c r="AX296" s="13" t="s">
        <v>76</v>
      </c>
      <c r="AY296" s="262" t="s">
        <v>342</v>
      </c>
    </row>
    <row r="297" s="13" customFormat="1">
      <c r="A297" s="13"/>
      <c r="B297" s="252"/>
      <c r="C297" s="253"/>
      <c r="D297" s="240" t="s">
        <v>446</v>
      </c>
      <c r="E297" s="254" t="s">
        <v>1</v>
      </c>
      <c r="F297" s="255" t="s">
        <v>6548</v>
      </c>
      <c r="G297" s="253"/>
      <c r="H297" s="256">
        <v>-1.2490000000000001</v>
      </c>
      <c r="I297" s="257"/>
      <c r="J297" s="253"/>
      <c r="K297" s="253"/>
      <c r="L297" s="258"/>
      <c r="M297" s="259"/>
      <c r="N297" s="260"/>
      <c r="O297" s="260"/>
      <c r="P297" s="260"/>
      <c r="Q297" s="260"/>
      <c r="R297" s="260"/>
      <c r="S297" s="260"/>
      <c r="T297" s="261"/>
      <c r="U297" s="13"/>
      <c r="V297" s="13"/>
      <c r="W297" s="13"/>
      <c r="X297" s="13"/>
      <c r="Y297" s="13"/>
      <c r="Z297" s="13"/>
      <c r="AA297" s="13"/>
      <c r="AB297" s="13"/>
      <c r="AC297" s="13"/>
      <c r="AD297" s="13"/>
      <c r="AE297" s="13"/>
      <c r="AT297" s="262" t="s">
        <v>446</v>
      </c>
      <c r="AU297" s="262" t="s">
        <v>85</v>
      </c>
      <c r="AV297" s="13" t="s">
        <v>85</v>
      </c>
      <c r="AW297" s="13" t="s">
        <v>32</v>
      </c>
      <c r="AX297" s="13" t="s">
        <v>76</v>
      </c>
      <c r="AY297" s="262" t="s">
        <v>342</v>
      </c>
    </row>
    <row r="298" s="13" customFormat="1">
      <c r="A298" s="13"/>
      <c r="B298" s="252"/>
      <c r="C298" s="253"/>
      <c r="D298" s="240" t="s">
        <v>446</v>
      </c>
      <c r="E298" s="254" t="s">
        <v>1</v>
      </c>
      <c r="F298" s="255" t="s">
        <v>6549</v>
      </c>
      <c r="G298" s="253"/>
      <c r="H298" s="256">
        <v>-0.17100000000000001</v>
      </c>
      <c r="I298" s="257"/>
      <c r="J298" s="253"/>
      <c r="K298" s="253"/>
      <c r="L298" s="258"/>
      <c r="M298" s="259"/>
      <c r="N298" s="260"/>
      <c r="O298" s="260"/>
      <c r="P298" s="260"/>
      <c r="Q298" s="260"/>
      <c r="R298" s="260"/>
      <c r="S298" s="260"/>
      <c r="T298" s="261"/>
      <c r="U298" s="13"/>
      <c r="V298" s="13"/>
      <c r="W298" s="13"/>
      <c r="X298" s="13"/>
      <c r="Y298" s="13"/>
      <c r="Z298" s="13"/>
      <c r="AA298" s="13"/>
      <c r="AB298" s="13"/>
      <c r="AC298" s="13"/>
      <c r="AD298" s="13"/>
      <c r="AE298" s="13"/>
      <c r="AT298" s="262" t="s">
        <v>446</v>
      </c>
      <c r="AU298" s="262" t="s">
        <v>85</v>
      </c>
      <c r="AV298" s="13" t="s">
        <v>85</v>
      </c>
      <c r="AW298" s="13" t="s">
        <v>32</v>
      </c>
      <c r="AX298" s="13" t="s">
        <v>76</v>
      </c>
      <c r="AY298" s="262" t="s">
        <v>342</v>
      </c>
    </row>
    <row r="299" s="13" customFormat="1">
      <c r="A299" s="13"/>
      <c r="B299" s="252"/>
      <c r="C299" s="253"/>
      <c r="D299" s="240" t="s">
        <v>446</v>
      </c>
      <c r="E299" s="254" t="s">
        <v>1</v>
      </c>
      <c r="F299" s="255" t="s">
        <v>6550</v>
      </c>
      <c r="G299" s="253"/>
      <c r="H299" s="256">
        <v>-7.2300000000000004</v>
      </c>
      <c r="I299" s="257"/>
      <c r="J299" s="253"/>
      <c r="K299" s="253"/>
      <c r="L299" s="258"/>
      <c r="M299" s="259"/>
      <c r="N299" s="260"/>
      <c r="O299" s="260"/>
      <c r="P299" s="260"/>
      <c r="Q299" s="260"/>
      <c r="R299" s="260"/>
      <c r="S299" s="260"/>
      <c r="T299" s="261"/>
      <c r="U299" s="13"/>
      <c r="V299" s="13"/>
      <c r="W299" s="13"/>
      <c r="X299" s="13"/>
      <c r="Y299" s="13"/>
      <c r="Z299" s="13"/>
      <c r="AA299" s="13"/>
      <c r="AB299" s="13"/>
      <c r="AC299" s="13"/>
      <c r="AD299" s="13"/>
      <c r="AE299" s="13"/>
      <c r="AT299" s="262" t="s">
        <v>446</v>
      </c>
      <c r="AU299" s="262" t="s">
        <v>85</v>
      </c>
      <c r="AV299" s="13" t="s">
        <v>85</v>
      </c>
      <c r="AW299" s="13" t="s">
        <v>32</v>
      </c>
      <c r="AX299" s="13" t="s">
        <v>76</v>
      </c>
      <c r="AY299" s="262" t="s">
        <v>342</v>
      </c>
    </row>
    <row r="300" s="16" customFormat="1">
      <c r="A300" s="16"/>
      <c r="B300" s="284"/>
      <c r="C300" s="285"/>
      <c r="D300" s="240" t="s">
        <v>446</v>
      </c>
      <c r="E300" s="286" t="s">
        <v>1</v>
      </c>
      <c r="F300" s="287" t="s">
        <v>500</v>
      </c>
      <c r="G300" s="285"/>
      <c r="H300" s="288">
        <v>460.87400000000002</v>
      </c>
      <c r="I300" s="289"/>
      <c r="J300" s="285"/>
      <c r="K300" s="285"/>
      <c r="L300" s="290"/>
      <c r="M300" s="291"/>
      <c r="N300" s="292"/>
      <c r="O300" s="292"/>
      <c r="P300" s="292"/>
      <c r="Q300" s="292"/>
      <c r="R300" s="292"/>
      <c r="S300" s="292"/>
      <c r="T300" s="293"/>
      <c r="U300" s="16"/>
      <c r="V300" s="16"/>
      <c r="W300" s="16"/>
      <c r="X300" s="16"/>
      <c r="Y300" s="16"/>
      <c r="Z300" s="16"/>
      <c r="AA300" s="16"/>
      <c r="AB300" s="16"/>
      <c r="AC300" s="16"/>
      <c r="AD300" s="16"/>
      <c r="AE300" s="16"/>
      <c r="AT300" s="294" t="s">
        <v>446</v>
      </c>
      <c r="AU300" s="294" t="s">
        <v>85</v>
      </c>
      <c r="AV300" s="16" t="s">
        <v>360</v>
      </c>
      <c r="AW300" s="16" t="s">
        <v>32</v>
      </c>
      <c r="AX300" s="16" t="s">
        <v>83</v>
      </c>
      <c r="AY300" s="294" t="s">
        <v>342</v>
      </c>
    </row>
    <row r="301" s="2" customFormat="1" ht="16.5" customHeight="1">
      <c r="A301" s="39"/>
      <c r="B301" s="40"/>
      <c r="C301" s="295" t="s">
        <v>639</v>
      </c>
      <c r="D301" s="295" t="s">
        <v>621</v>
      </c>
      <c r="E301" s="296" t="s">
        <v>2350</v>
      </c>
      <c r="F301" s="297" t="s">
        <v>2351</v>
      </c>
      <c r="G301" s="298" t="s">
        <v>462</v>
      </c>
      <c r="H301" s="299">
        <v>414.78699999999998</v>
      </c>
      <c r="I301" s="300"/>
      <c r="J301" s="301">
        <f>ROUND(I301*H301,2)</f>
        <v>0</v>
      </c>
      <c r="K301" s="297" t="s">
        <v>443</v>
      </c>
      <c r="L301" s="302"/>
      <c r="M301" s="303" t="s">
        <v>1</v>
      </c>
      <c r="N301" s="304" t="s">
        <v>41</v>
      </c>
      <c r="O301" s="92"/>
      <c r="P301" s="236">
        <f>O301*H301</f>
        <v>0</v>
      </c>
      <c r="Q301" s="236">
        <v>0</v>
      </c>
      <c r="R301" s="236">
        <f>Q301*H301</f>
        <v>0</v>
      </c>
      <c r="S301" s="236">
        <v>0</v>
      </c>
      <c r="T301" s="237">
        <f>S301*H301</f>
        <v>0</v>
      </c>
      <c r="U301" s="39"/>
      <c r="V301" s="39"/>
      <c r="W301" s="39"/>
      <c r="X301" s="39"/>
      <c r="Y301" s="39"/>
      <c r="Z301" s="39"/>
      <c r="AA301" s="39"/>
      <c r="AB301" s="39"/>
      <c r="AC301" s="39"/>
      <c r="AD301" s="39"/>
      <c r="AE301" s="39"/>
      <c r="AR301" s="238" t="s">
        <v>376</v>
      </c>
      <c r="AT301" s="238" t="s">
        <v>621</v>
      </c>
      <c r="AU301" s="238" t="s">
        <v>85</v>
      </c>
      <c r="AY301" s="18" t="s">
        <v>342</v>
      </c>
      <c r="BE301" s="239">
        <f>IF(N301="základní",J301,0)</f>
        <v>0</v>
      </c>
      <c r="BF301" s="239">
        <f>IF(N301="snížená",J301,0)</f>
        <v>0</v>
      </c>
      <c r="BG301" s="239">
        <f>IF(N301="zákl. přenesená",J301,0)</f>
        <v>0</v>
      </c>
      <c r="BH301" s="239">
        <f>IF(N301="sníž. přenesená",J301,0)</f>
        <v>0</v>
      </c>
      <c r="BI301" s="239">
        <f>IF(N301="nulová",J301,0)</f>
        <v>0</v>
      </c>
      <c r="BJ301" s="18" t="s">
        <v>83</v>
      </c>
      <c r="BK301" s="239">
        <f>ROUND(I301*H301,2)</f>
        <v>0</v>
      </c>
      <c r="BL301" s="18" t="s">
        <v>360</v>
      </c>
      <c r="BM301" s="238" t="s">
        <v>6551</v>
      </c>
    </row>
    <row r="302" s="2" customFormat="1">
      <c r="A302" s="39"/>
      <c r="B302" s="40"/>
      <c r="C302" s="41"/>
      <c r="D302" s="240" t="s">
        <v>349</v>
      </c>
      <c r="E302" s="41"/>
      <c r="F302" s="241" t="s">
        <v>2351</v>
      </c>
      <c r="G302" s="41"/>
      <c r="H302" s="41"/>
      <c r="I302" s="242"/>
      <c r="J302" s="41"/>
      <c r="K302" s="41"/>
      <c r="L302" s="45"/>
      <c r="M302" s="243"/>
      <c r="N302" s="244"/>
      <c r="O302" s="92"/>
      <c r="P302" s="92"/>
      <c r="Q302" s="92"/>
      <c r="R302" s="92"/>
      <c r="S302" s="92"/>
      <c r="T302" s="93"/>
      <c r="U302" s="39"/>
      <c r="V302" s="39"/>
      <c r="W302" s="39"/>
      <c r="X302" s="39"/>
      <c r="Y302" s="39"/>
      <c r="Z302" s="39"/>
      <c r="AA302" s="39"/>
      <c r="AB302" s="39"/>
      <c r="AC302" s="39"/>
      <c r="AD302" s="39"/>
      <c r="AE302" s="39"/>
      <c r="AT302" s="18" t="s">
        <v>349</v>
      </c>
      <c r="AU302" s="18" t="s">
        <v>85</v>
      </c>
    </row>
    <row r="303" s="13" customFormat="1">
      <c r="A303" s="13"/>
      <c r="B303" s="252"/>
      <c r="C303" s="253"/>
      <c r="D303" s="240" t="s">
        <v>446</v>
      </c>
      <c r="E303" s="254" t="s">
        <v>1</v>
      </c>
      <c r="F303" s="255" t="s">
        <v>6552</v>
      </c>
      <c r="G303" s="253"/>
      <c r="H303" s="256">
        <v>414.78699999999998</v>
      </c>
      <c r="I303" s="257"/>
      <c r="J303" s="253"/>
      <c r="K303" s="253"/>
      <c r="L303" s="258"/>
      <c r="M303" s="259"/>
      <c r="N303" s="260"/>
      <c r="O303" s="260"/>
      <c r="P303" s="260"/>
      <c r="Q303" s="260"/>
      <c r="R303" s="260"/>
      <c r="S303" s="260"/>
      <c r="T303" s="261"/>
      <c r="U303" s="13"/>
      <c r="V303" s="13"/>
      <c r="W303" s="13"/>
      <c r="X303" s="13"/>
      <c r="Y303" s="13"/>
      <c r="Z303" s="13"/>
      <c r="AA303" s="13"/>
      <c r="AB303" s="13"/>
      <c r="AC303" s="13"/>
      <c r="AD303" s="13"/>
      <c r="AE303" s="13"/>
      <c r="AT303" s="262" t="s">
        <v>446</v>
      </c>
      <c r="AU303" s="262" t="s">
        <v>85</v>
      </c>
      <c r="AV303" s="13" t="s">
        <v>85</v>
      </c>
      <c r="AW303" s="13" t="s">
        <v>32</v>
      </c>
      <c r="AX303" s="13" t="s">
        <v>83</v>
      </c>
      <c r="AY303" s="262" t="s">
        <v>342</v>
      </c>
    </row>
    <row r="304" s="2" customFormat="1" ht="16.5" customHeight="1">
      <c r="A304" s="39"/>
      <c r="B304" s="40"/>
      <c r="C304" s="227" t="s">
        <v>645</v>
      </c>
      <c r="D304" s="227" t="s">
        <v>343</v>
      </c>
      <c r="E304" s="228" t="s">
        <v>2354</v>
      </c>
      <c r="F304" s="229" t="s">
        <v>2355</v>
      </c>
      <c r="G304" s="230" t="s">
        <v>562</v>
      </c>
      <c r="H304" s="231">
        <v>489.79899999999998</v>
      </c>
      <c r="I304" s="232"/>
      <c r="J304" s="233">
        <f>ROUND(I304*H304,2)</f>
        <v>0</v>
      </c>
      <c r="K304" s="229" t="s">
        <v>1</v>
      </c>
      <c r="L304" s="45"/>
      <c r="M304" s="234" t="s">
        <v>1</v>
      </c>
      <c r="N304" s="235" t="s">
        <v>41</v>
      </c>
      <c r="O304" s="92"/>
      <c r="P304" s="236">
        <f>O304*H304</f>
        <v>0</v>
      </c>
      <c r="Q304" s="236">
        <v>0</v>
      </c>
      <c r="R304" s="236">
        <f>Q304*H304</f>
        <v>0</v>
      </c>
      <c r="S304" s="236">
        <v>0</v>
      </c>
      <c r="T304" s="237">
        <f>S304*H304</f>
        <v>0</v>
      </c>
      <c r="U304" s="39"/>
      <c r="V304" s="39"/>
      <c r="W304" s="39"/>
      <c r="X304" s="39"/>
      <c r="Y304" s="39"/>
      <c r="Z304" s="39"/>
      <c r="AA304" s="39"/>
      <c r="AB304" s="39"/>
      <c r="AC304" s="39"/>
      <c r="AD304" s="39"/>
      <c r="AE304" s="39"/>
      <c r="AR304" s="238" t="s">
        <v>360</v>
      </c>
      <c r="AT304" s="238" t="s">
        <v>343</v>
      </c>
      <c r="AU304" s="238" t="s">
        <v>85</v>
      </c>
      <c r="AY304" s="18" t="s">
        <v>342</v>
      </c>
      <c r="BE304" s="239">
        <f>IF(N304="základní",J304,0)</f>
        <v>0</v>
      </c>
      <c r="BF304" s="239">
        <f>IF(N304="snížená",J304,0)</f>
        <v>0</v>
      </c>
      <c r="BG304" s="239">
        <f>IF(N304="zákl. přenesená",J304,0)</f>
        <v>0</v>
      </c>
      <c r="BH304" s="239">
        <f>IF(N304="sníž. přenesená",J304,0)</f>
        <v>0</v>
      </c>
      <c r="BI304" s="239">
        <f>IF(N304="nulová",J304,0)</f>
        <v>0</v>
      </c>
      <c r="BJ304" s="18" t="s">
        <v>83</v>
      </c>
      <c r="BK304" s="239">
        <f>ROUND(I304*H304,2)</f>
        <v>0</v>
      </c>
      <c r="BL304" s="18" t="s">
        <v>360</v>
      </c>
      <c r="BM304" s="238" t="s">
        <v>6553</v>
      </c>
    </row>
    <row r="305" s="2" customFormat="1">
      <c r="A305" s="39"/>
      <c r="B305" s="40"/>
      <c r="C305" s="41"/>
      <c r="D305" s="240" t="s">
        <v>349</v>
      </c>
      <c r="E305" s="41"/>
      <c r="F305" s="241" t="s">
        <v>2355</v>
      </c>
      <c r="G305" s="41"/>
      <c r="H305" s="41"/>
      <c r="I305" s="242"/>
      <c r="J305" s="41"/>
      <c r="K305" s="41"/>
      <c r="L305" s="45"/>
      <c r="M305" s="243"/>
      <c r="N305" s="244"/>
      <c r="O305" s="92"/>
      <c r="P305" s="92"/>
      <c r="Q305" s="92"/>
      <c r="R305" s="92"/>
      <c r="S305" s="92"/>
      <c r="T305" s="93"/>
      <c r="U305" s="39"/>
      <c r="V305" s="39"/>
      <c r="W305" s="39"/>
      <c r="X305" s="39"/>
      <c r="Y305" s="39"/>
      <c r="Z305" s="39"/>
      <c r="AA305" s="39"/>
      <c r="AB305" s="39"/>
      <c r="AC305" s="39"/>
      <c r="AD305" s="39"/>
      <c r="AE305" s="39"/>
      <c r="AT305" s="18" t="s">
        <v>349</v>
      </c>
      <c r="AU305" s="18" t="s">
        <v>85</v>
      </c>
    </row>
    <row r="306" s="13" customFormat="1">
      <c r="A306" s="13"/>
      <c r="B306" s="252"/>
      <c r="C306" s="253"/>
      <c r="D306" s="240" t="s">
        <v>446</v>
      </c>
      <c r="E306" s="254" t="s">
        <v>1</v>
      </c>
      <c r="F306" s="255" t="s">
        <v>6554</v>
      </c>
      <c r="G306" s="253"/>
      <c r="H306" s="256">
        <v>230.43700000000001</v>
      </c>
      <c r="I306" s="257"/>
      <c r="J306" s="253"/>
      <c r="K306" s="253"/>
      <c r="L306" s="258"/>
      <c r="M306" s="259"/>
      <c r="N306" s="260"/>
      <c r="O306" s="260"/>
      <c r="P306" s="260"/>
      <c r="Q306" s="260"/>
      <c r="R306" s="260"/>
      <c r="S306" s="260"/>
      <c r="T306" s="261"/>
      <c r="U306" s="13"/>
      <c r="V306" s="13"/>
      <c r="W306" s="13"/>
      <c r="X306" s="13"/>
      <c r="Y306" s="13"/>
      <c r="Z306" s="13"/>
      <c r="AA306" s="13"/>
      <c r="AB306" s="13"/>
      <c r="AC306" s="13"/>
      <c r="AD306" s="13"/>
      <c r="AE306" s="13"/>
      <c r="AT306" s="262" t="s">
        <v>446</v>
      </c>
      <c r="AU306" s="262" t="s">
        <v>85</v>
      </c>
      <c r="AV306" s="13" t="s">
        <v>85</v>
      </c>
      <c r="AW306" s="13" t="s">
        <v>32</v>
      </c>
      <c r="AX306" s="13" t="s">
        <v>76</v>
      </c>
      <c r="AY306" s="262" t="s">
        <v>342</v>
      </c>
    </row>
    <row r="307" s="13" customFormat="1">
      <c r="A307" s="13"/>
      <c r="B307" s="252"/>
      <c r="C307" s="253"/>
      <c r="D307" s="240" t="s">
        <v>446</v>
      </c>
      <c r="E307" s="254" t="s">
        <v>1</v>
      </c>
      <c r="F307" s="255" t="s">
        <v>6555</v>
      </c>
      <c r="G307" s="253"/>
      <c r="H307" s="256">
        <v>259.36200000000002</v>
      </c>
      <c r="I307" s="257"/>
      <c r="J307" s="253"/>
      <c r="K307" s="253"/>
      <c r="L307" s="258"/>
      <c r="M307" s="259"/>
      <c r="N307" s="260"/>
      <c r="O307" s="260"/>
      <c r="P307" s="260"/>
      <c r="Q307" s="260"/>
      <c r="R307" s="260"/>
      <c r="S307" s="260"/>
      <c r="T307" s="261"/>
      <c r="U307" s="13"/>
      <c r="V307" s="13"/>
      <c r="W307" s="13"/>
      <c r="X307" s="13"/>
      <c r="Y307" s="13"/>
      <c r="Z307" s="13"/>
      <c r="AA307" s="13"/>
      <c r="AB307" s="13"/>
      <c r="AC307" s="13"/>
      <c r="AD307" s="13"/>
      <c r="AE307" s="13"/>
      <c r="AT307" s="262" t="s">
        <v>446</v>
      </c>
      <c r="AU307" s="262" t="s">
        <v>85</v>
      </c>
      <c r="AV307" s="13" t="s">
        <v>85</v>
      </c>
      <c r="AW307" s="13" t="s">
        <v>32</v>
      </c>
      <c r="AX307" s="13" t="s">
        <v>76</v>
      </c>
      <c r="AY307" s="262" t="s">
        <v>342</v>
      </c>
    </row>
    <row r="308" s="16" customFormat="1">
      <c r="A308" s="16"/>
      <c r="B308" s="284"/>
      <c r="C308" s="285"/>
      <c r="D308" s="240" t="s">
        <v>446</v>
      </c>
      <c r="E308" s="286" t="s">
        <v>1</v>
      </c>
      <c r="F308" s="287" t="s">
        <v>500</v>
      </c>
      <c r="G308" s="285"/>
      <c r="H308" s="288">
        <v>489.79899999999998</v>
      </c>
      <c r="I308" s="289"/>
      <c r="J308" s="285"/>
      <c r="K308" s="285"/>
      <c r="L308" s="290"/>
      <c r="M308" s="291"/>
      <c r="N308" s="292"/>
      <c r="O308" s="292"/>
      <c r="P308" s="292"/>
      <c r="Q308" s="292"/>
      <c r="R308" s="292"/>
      <c r="S308" s="292"/>
      <c r="T308" s="293"/>
      <c r="U308" s="16"/>
      <c r="V308" s="16"/>
      <c r="W308" s="16"/>
      <c r="X308" s="16"/>
      <c r="Y308" s="16"/>
      <c r="Z308" s="16"/>
      <c r="AA308" s="16"/>
      <c r="AB308" s="16"/>
      <c r="AC308" s="16"/>
      <c r="AD308" s="16"/>
      <c r="AE308" s="16"/>
      <c r="AT308" s="294" t="s">
        <v>446</v>
      </c>
      <c r="AU308" s="294" t="s">
        <v>85</v>
      </c>
      <c r="AV308" s="16" t="s">
        <v>360</v>
      </c>
      <c r="AW308" s="16" t="s">
        <v>32</v>
      </c>
      <c r="AX308" s="16" t="s">
        <v>83</v>
      </c>
      <c r="AY308" s="294" t="s">
        <v>342</v>
      </c>
    </row>
    <row r="309" s="2" customFormat="1" ht="16.5" customHeight="1">
      <c r="A309" s="39"/>
      <c r="B309" s="40"/>
      <c r="C309" s="227" t="s">
        <v>654</v>
      </c>
      <c r="D309" s="227" t="s">
        <v>343</v>
      </c>
      <c r="E309" s="228" t="s">
        <v>2358</v>
      </c>
      <c r="F309" s="229" t="s">
        <v>2359</v>
      </c>
      <c r="G309" s="230" t="s">
        <v>562</v>
      </c>
      <c r="H309" s="231">
        <v>259.36200000000002</v>
      </c>
      <c r="I309" s="232"/>
      <c r="J309" s="233">
        <f>ROUND(I309*H309,2)</f>
        <v>0</v>
      </c>
      <c r="K309" s="229" t="s">
        <v>443</v>
      </c>
      <c r="L309" s="45"/>
      <c r="M309" s="234" t="s">
        <v>1</v>
      </c>
      <c r="N309" s="235" t="s">
        <v>41</v>
      </c>
      <c r="O309" s="92"/>
      <c r="P309" s="236">
        <f>O309*H309</f>
        <v>0</v>
      </c>
      <c r="Q309" s="236">
        <v>0</v>
      </c>
      <c r="R309" s="236">
        <f>Q309*H309</f>
        <v>0</v>
      </c>
      <c r="S309" s="236">
        <v>0</v>
      </c>
      <c r="T309" s="237">
        <f>S309*H309</f>
        <v>0</v>
      </c>
      <c r="U309" s="39"/>
      <c r="V309" s="39"/>
      <c r="W309" s="39"/>
      <c r="X309" s="39"/>
      <c r="Y309" s="39"/>
      <c r="Z309" s="39"/>
      <c r="AA309" s="39"/>
      <c r="AB309" s="39"/>
      <c r="AC309" s="39"/>
      <c r="AD309" s="39"/>
      <c r="AE309" s="39"/>
      <c r="AR309" s="238" t="s">
        <v>360</v>
      </c>
      <c r="AT309" s="238" t="s">
        <v>343</v>
      </c>
      <c r="AU309" s="238" t="s">
        <v>85</v>
      </c>
      <c r="AY309" s="18" t="s">
        <v>342</v>
      </c>
      <c r="BE309" s="239">
        <f>IF(N309="základní",J309,0)</f>
        <v>0</v>
      </c>
      <c r="BF309" s="239">
        <f>IF(N309="snížená",J309,0)</f>
        <v>0</v>
      </c>
      <c r="BG309" s="239">
        <f>IF(N309="zákl. přenesená",J309,0)</f>
        <v>0</v>
      </c>
      <c r="BH309" s="239">
        <f>IF(N309="sníž. přenesená",J309,0)</f>
        <v>0</v>
      </c>
      <c r="BI309" s="239">
        <f>IF(N309="nulová",J309,0)</f>
        <v>0</v>
      </c>
      <c r="BJ309" s="18" t="s">
        <v>83</v>
      </c>
      <c r="BK309" s="239">
        <f>ROUND(I309*H309,2)</f>
        <v>0</v>
      </c>
      <c r="BL309" s="18" t="s">
        <v>360</v>
      </c>
      <c r="BM309" s="238" t="s">
        <v>6556</v>
      </c>
    </row>
    <row r="310" s="2" customFormat="1">
      <c r="A310" s="39"/>
      <c r="B310" s="40"/>
      <c r="C310" s="41"/>
      <c r="D310" s="240" t="s">
        <v>349</v>
      </c>
      <c r="E310" s="41"/>
      <c r="F310" s="241" t="s">
        <v>2361</v>
      </c>
      <c r="G310" s="41"/>
      <c r="H310" s="41"/>
      <c r="I310" s="242"/>
      <c r="J310" s="41"/>
      <c r="K310" s="41"/>
      <c r="L310" s="45"/>
      <c r="M310" s="243"/>
      <c r="N310" s="244"/>
      <c r="O310" s="92"/>
      <c r="P310" s="92"/>
      <c r="Q310" s="92"/>
      <c r="R310" s="92"/>
      <c r="S310" s="92"/>
      <c r="T310" s="93"/>
      <c r="U310" s="39"/>
      <c r="V310" s="39"/>
      <c r="W310" s="39"/>
      <c r="X310" s="39"/>
      <c r="Y310" s="39"/>
      <c r="Z310" s="39"/>
      <c r="AA310" s="39"/>
      <c r="AB310" s="39"/>
      <c r="AC310" s="39"/>
      <c r="AD310" s="39"/>
      <c r="AE310" s="39"/>
      <c r="AT310" s="18" t="s">
        <v>349</v>
      </c>
      <c r="AU310" s="18" t="s">
        <v>85</v>
      </c>
    </row>
    <row r="311" s="13" customFormat="1">
      <c r="A311" s="13"/>
      <c r="B311" s="252"/>
      <c r="C311" s="253"/>
      <c r="D311" s="240" t="s">
        <v>446</v>
      </c>
      <c r="E311" s="254" t="s">
        <v>1</v>
      </c>
      <c r="F311" s="255" t="s">
        <v>6557</v>
      </c>
      <c r="G311" s="253"/>
      <c r="H311" s="256">
        <v>8.7080000000000002</v>
      </c>
      <c r="I311" s="257"/>
      <c r="J311" s="253"/>
      <c r="K311" s="253"/>
      <c r="L311" s="258"/>
      <c r="M311" s="259"/>
      <c r="N311" s="260"/>
      <c r="O311" s="260"/>
      <c r="P311" s="260"/>
      <c r="Q311" s="260"/>
      <c r="R311" s="260"/>
      <c r="S311" s="260"/>
      <c r="T311" s="261"/>
      <c r="U311" s="13"/>
      <c r="V311" s="13"/>
      <c r="W311" s="13"/>
      <c r="X311" s="13"/>
      <c r="Y311" s="13"/>
      <c r="Z311" s="13"/>
      <c r="AA311" s="13"/>
      <c r="AB311" s="13"/>
      <c r="AC311" s="13"/>
      <c r="AD311" s="13"/>
      <c r="AE311" s="13"/>
      <c r="AT311" s="262" t="s">
        <v>446</v>
      </c>
      <c r="AU311" s="262" t="s">
        <v>85</v>
      </c>
      <c r="AV311" s="13" t="s">
        <v>85</v>
      </c>
      <c r="AW311" s="13" t="s">
        <v>32</v>
      </c>
      <c r="AX311" s="13" t="s">
        <v>76</v>
      </c>
      <c r="AY311" s="262" t="s">
        <v>342</v>
      </c>
    </row>
    <row r="312" s="13" customFormat="1">
      <c r="A312" s="13"/>
      <c r="B312" s="252"/>
      <c r="C312" s="253"/>
      <c r="D312" s="240" t="s">
        <v>446</v>
      </c>
      <c r="E312" s="254" t="s">
        <v>1</v>
      </c>
      <c r="F312" s="255" t="s">
        <v>6558</v>
      </c>
      <c r="G312" s="253"/>
      <c r="H312" s="256">
        <v>202.47399999999999</v>
      </c>
      <c r="I312" s="257"/>
      <c r="J312" s="253"/>
      <c r="K312" s="253"/>
      <c r="L312" s="258"/>
      <c r="M312" s="259"/>
      <c r="N312" s="260"/>
      <c r="O312" s="260"/>
      <c r="P312" s="260"/>
      <c r="Q312" s="260"/>
      <c r="R312" s="260"/>
      <c r="S312" s="260"/>
      <c r="T312" s="261"/>
      <c r="U312" s="13"/>
      <c r="V312" s="13"/>
      <c r="W312" s="13"/>
      <c r="X312" s="13"/>
      <c r="Y312" s="13"/>
      <c r="Z312" s="13"/>
      <c r="AA312" s="13"/>
      <c r="AB312" s="13"/>
      <c r="AC312" s="13"/>
      <c r="AD312" s="13"/>
      <c r="AE312" s="13"/>
      <c r="AT312" s="262" t="s">
        <v>446</v>
      </c>
      <c r="AU312" s="262" t="s">
        <v>85</v>
      </c>
      <c r="AV312" s="13" t="s">
        <v>85</v>
      </c>
      <c r="AW312" s="13" t="s">
        <v>32</v>
      </c>
      <c r="AX312" s="13" t="s">
        <v>76</v>
      </c>
      <c r="AY312" s="262" t="s">
        <v>342</v>
      </c>
    </row>
    <row r="313" s="13" customFormat="1">
      <c r="A313" s="13"/>
      <c r="B313" s="252"/>
      <c r="C313" s="253"/>
      <c r="D313" s="240" t="s">
        <v>446</v>
      </c>
      <c r="E313" s="254" t="s">
        <v>1</v>
      </c>
      <c r="F313" s="255" t="s">
        <v>6559</v>
      </c>
      <c r="G313" s="253"/>
      <c r="H313" s="256">
        <v>48.18</v>
      </c>
      <c r="I313" s="257"/>
      <c r="J313" s="253"/>
      <c r="K313" s="253"/>
      <c r="L313" s="258"/>
      <c r="M313" s="259"/>
      <c r="N313" s="260"/>
      <c r="O313" s="260"/>
      <c r="P313" s="260"/>
      <c r="Q313" s="260"/>
      <c r="R313" s="260"/>
      <c r="S313" s="260"/>
      <c r="T313" s="261"/>
      <c r="U313" s="13"/>
      <c r="V313" s="13"/>
      <c r="W313" s="13"/>
      <c r="X313" s="13"/>
      <c r="Y313" s="13"/>
      <c r="Z313" s="13"/>
      <c r="AA313" s="13"/>
      <c r="AB313" s="13"/>
      <c r="AC313" s="13"/>
      <c r="AD313" s="13"/>
      <c r="AE313" s="13"/>
      <c r="AT313" s="262" t="s">
        <v>446</v>
      </c>
      <c r="AU313" s="262" t="s">
        <v>85</v>
      </c>
      <c r="AV313" s="13" t="s">
        <v>85</v>
      </c>
      <c r="AW313" s="13" t="s">
        <v>32</v>
      </c>
      <c r="AX313" s="13" t="s">
        <v>76</v>
      </c>
      <c r="AY313" s="262" t="s">
        <v>342</v>
      </c>
    </row>
    <row r="314" s="16" customFormat="1">
      <c r="A314" s="16"/>
      <c r="B314" s="284"/>
      <c r="C314" s="285"/>
      <c r="D314" s="240" t="s">
        <v>446</v>
      </c>
      <c r="E314" s="286" t="s">
        <v>1</v>
      </c>
      <c r="F314" s="287" t="s">
        <v>500</v>
      </c>
      <c r="G314" s="285"/>
      <c r="H314" s="288">
        <v>259.36200000000002</v>
      </c>
      <c r="I314" s="289"/>
      <c r="J314" s="285"/>
      <c r="K314" s="285"/>
      <c r="L314" s="290"/>
      <c r="M314" s="291"/>
      <c r="N314" s="292"/>
      <c r="O314" s="292"/>
      <c r="P314" s="292"/>
      <c r="Q314" s="292"/>
      <c r="R314" s="292"/>
      <c r="S314" s="292"/>
      <c r="T314" s="293"/>
      <c r="U314" s="16"/>
      <c r="V314" s="16"/>
      <c r="W314" s="16"/>
      <c r="X314" s="16"/>
      <c r="Y314" s="16"/>
      <c r="Z314" s="16"/>
      <c r="AA314" s="16"/>
      <c r="AB314" s="16"/>
      <c r="AC314" s="16"/>
      <c r="AD314" s="16"/>
      <c r="AE314" s="16"/>
      <c r="AT314" s="294" t="s">
        <v>446</v>
      </c>
      <c r="AU314" s="294" t="s">
        <v>85</v>
      </c>
      <c r="AV314" s="16" t="s">
        <v>360</v>
      </c>
      <c r="AW314" s="16" t="s">
        <v>32</v>
      </c>
      <c r="AX314" s="16" t="s">
        <v>83</v>
      </c>
      <c r="AY314" s="294" t="s">
        <v>342</v>
      </c>
    </row>
    <row r="315" s="2" customFormat="1" ht="16.5" customHeight="1">
      <c r="A315" s="39"/>
      <c r="B315" s="40"/>
      <c r="C315" s="227" t="s">
        <v>665</v>
      </c>
      <c r="D315" s="227" t="s">
        <v>343</v>
      </c>
      <c r="E315" s="228" t="s">
        <v>1713</v>
      </c>
      <c r="F315" s="229" t="s">
        <v>1714</v>
      </c>
      <c r="G315" s="230" t="s">
        <v>473</v>
      </c>
      <c r="H315" s="231">
        <v>16.260000000000002</v>
      </c>
      <c r="I315" s="232"/>
      <c r="J315" s="233">
        <f>ROUND(I315*H315,2)</f>
        <v>0</v>
      </c>
      <c r="K315" s="229" t="s">
        <v>443</v>
      </c>
      <c r="L315" s="45"/>
      <c r="M315" s="234" t="s">
        <v>1</v>
      </c>
      <c r="N315" s="235" t="s">
        <v>41</v>
      </c>
      <c r="O315" s="92"/>
      <c r="P315" s="236">
        <f>O315*H315</f>
        <v>0</v>
      </c>
      <c r="Q315" s="236">
        <v>0</v>
      </c>
      <c r="R315" s="236">
        <f>Q315*H315</f>
        <v>0</v>
      </c>
      <c r="S315" s="236">
        <v>0</v>
      </c>
      <c r="T315" s="237">
        <f>S315*H315</f>
        <v>0</v>
      </c>
      <c r="U315" s="39"/>
      <c r="V315" s="39"/>
      <c r="W315" s="39"/>
      <c r="X315" s="39"/>
      <c r="Y315" s="39"/>
      <c r="Z315" s="39"/>
      <c r="AA315" s="39"/>
      <c r="AB315" s="39"/>
      <c r="AC315" s="39"/>
      <c r="AD315" s="39"/>
      <c r="AE315" s="39"/>
      <c r="AR315" s="238" t="s">
        <v>360</v>
      </c>
      <c r="AT315" s="238" t="s">
        <v>343</v>
      </c>
      <c r="AU315" s="238" t="s">
        <v>85</v>
      </c>
      <c r="AY315" s="18" t="s">
        <v>342</v>
      </c>
      <c r="BE315" s="239">
        <f>IF(N315="základní",J315,0)</f>
        <v>0</v>
      </c>
      <c r="BF315" s="239">
        <f>IF(N315="snížená",J315,0)</f>
        <v>0</v>
      </c>
      <c r="BG315" s="239">
        <f>IF(N315="zákl. přenesená",J315,0)</f>
        <v>0</v>
      </c>
      <c r="BH315" s="239">
        <f>IF(N315="sníž. přenesená",J315,0)</f>
        <v>0</v>
      </c>
      <c r="BI315" s="239">
        <f>IF(N315="nulová",J315,0)</f>
        <v>0</v>
      </c>
      <c r="BJ315" s="18" t="s">
        <v>83</v>
      </c>
      <c r="BK315" s="239">
        <f>ROUND(I315*H315,2)</f>
        <v>0</v>
      </c>
      <c r="BL315" s="18" t="s">
        <v>360</v>
      </c>
      <c r="BM315" s="238" t="s">
        <v>6560</v>
      </c>
    </row>
    <row r="316" s="2" customFormat="1">
      <c r="A316" s="39"/>
      <c r="B316" s="40"/>
      <c r="C316" s="41"/>
      <c r="D316" s="240" t="s">
        <v>349</v>
      </c>
      <c r="E316" s="41"/>
      <c r="F316" s="241" t="s">
        <v>1716</v>
      </c>
      <c r="G316" s="41"/>
      <c r="H316" s="41"/>
      <c r="I316" s="242"/>
      <c r="J316" s="41"/>
      <c r="K316" s="41"/>
      <c r="L316" s="45"/>
      <c r="M316" s="243"/>
      <c r="N316" s="244"/>
      <c r="O316" s="92"/>
      <c r="P316" s="92"/>
      <c r="Q316" s="92"/>
      <c r="R316" s="92"/>
      <c r="S316" s="92"/>
      <c r="T316" s="93"/>
      <c r="U316" s="39"/>
      <c r="V316" s="39"/>
      <c r="W316" s="39"/>
      <c r="X316" s="39"/>
      <c r="Y316" s="39"/>
      <c r="Z316" s="39"/>
      <c r="AA316" s="39"/>
      <c r="AB316" s="39"/>
      <c r="AC316" s="39"/>
      <c r="AD316" s="39"/>
      <c r="AE316" s="39"/>
      <c r="AT316" s="18" t="s">
        <v>349</v>
      </c>
      <c r="AU316" s="18" t="s">
        <v>85</v>
      </c>
    </row>
    <row r="317" s="14" customFormat="1">
      <c r="A317" s="14"/>
      <c r="B317" s="263"/>
      <c r="C317" s="264"/>
      <c r="D317" s="240" t="s">
        <v>446</v>
      </c>
      <c r="E317" s="265" t="s">
        <v>1</v>
      </c>
      <c r="F317" s="266" t="s">
        <v>2896</v>
      </c>
      <c r="G317" s="264"/>
      <c r="H317" s="265" t="s">
        <v>1</v>
      </c>
      <c r="I317" s="267"/>
      <c r="J317" s="264"/>
      <c r="K317" s="264"/>
      <c r="L317" s="268"/>
      <c r="M317" s="269"/>
      <c r="N317" s="270"/>
      <c r="O317" s="270"/>
      <c r="P317" s="270"/>
      <c r="Q317" s="270"/>
      <c r="R317" s="270"/>
      <c r="S317" s="270"/>
      <c r="T317" s="271"/>
      <c r="U317" s="14"/>
      <c r="V317" s="14"/>
      <c r="W317" s="14"/>
      <c r="X317" s="14"/>
      <c r="Y317" s="14"/>
      <c r="Z317" s="14"/>
      <c r="AA317" s="14"/>
      <c r="AB317" s="14"/>
      <c r="AC317" s="14"/>
      <c r="AD317" s="14"/>
      <c r="AE317" s="14"/>
      <c r="AT317" s="272" t="s">
        <v>446</v>
      </c>
      <c r="AU317" s="272" t="s">
        <v>85</v>
      </c>
      <c r="AV317" s="14" t="s">
        <v>83</v>
      </c>
      <c r="AW317" s="14" t="s">
        <v>32</v>
      </c>
      <c r="AX317" s="14" t="s">
        <v>76</v>
      </c>
      <c r="AY317" s="272" t="s">
        <v>342</v>
      </c>
    </row>
    <row r="318" s="13" customFormat="1">
      <c r="A318" s="13"/>
      <c r="B318" s="252"/>
      <c r="C318" s="253"/>
      <c r="D318" s="240" t="s">
        <v>446</v>
      </c>
      <c r="E318" s="254" t="s">
        <v>1</v>
      </c>
      <c r="F318" s="255" t="s">
        <v>6473</v>
      </c>
      <c r="G318" s="253"/>
      <c r="H318" s="256">
        <v>16.260000000000002</v>
      </c>
      <c r="I318" s="257"/>
      <c r="J318" s="253"/>
      <c r="K318" s="253"/>
      <c r="L318" s="258"/>
      <c r="M318" s="259"/>
      <c r="N318" s="260"/>
      <c r="O318" s="260"/>
      <c r="P318" s="260"/>
      <c r="Q318" s="260"/>
      <c r="R318" s="260"/>
      <c r="S318" s="260"/>
      <c r="T318" s="261"/>
      <c r="U318" s="13"/>
      <c r="V318" s="13"/>
      <c r="W318" s="13"/>
      <c r="X318" s="13"/>
      <c r="Y318" s="13"/>
      <c r="Z318" s="13"/>
      <c r="AA318" s="13"/>
      <c r="AB318" s="13"/>
      <c r="AC318" s="13"/>
      <c r="AD318" s="13"/>
      <c r="AE318" s="13"/>
      <c r="AT318" s="262" t="s">
        <v>446</v>
      </c>
      <c r="AU318" s="262" t="s">
        <v>85</v>
      </c>
      <c r="AV318" s="13" t="s">
        <v>85</v>
      </c>
      <c r="AW318" s="13" t="s">
        <v>32</v>
      </c>
      <c r="AX318" s="13" t="s">
        <v>83</v>
      </c>
      <c r="AY318" s="262" t="s">
        <v>342</v>
      </c>
    </row>
    <row r="319" s="2" customFormat="1" ht="16.5" customHeight="1">
      <c r="A319" s="39"/>
      <c r="B319" s="40"/>
      <c r="C319" s="227" t="s">
        <v>671</v>
      </c>
      <c r="D319" s="227" t="s">
        <v>343</v>
      </c>
      <c r="E319" s="228" t="s">
        <v>655</v>
      </c>
      <c r="F319" s="229" t="s">
        <v>656</v>
      </c>
      <c r="G319" s="230" t="s">
        <v>473</v>
      </c>
      <c r="H319" s="231">
        <v>1163.156</v>
      </c>
      <c r="I319" s="232"/>
      <c r="J319" s="233">
        <f>ROUND(I319*H319,2)</f>
        <v>0</v>
      </c>
      <c r="K319" s="229" t="s">
        <v>443</v>
      </c>
      <c r="L319" s="45"/>
      <c r="M319" s="234" t="s">
        <v>1</v>
      </c>
      <c r="N319" s="235" t="s">
        <v>41</v>
      </c>
      <c r="O319" s="92"/>
      <c r="P319" s="236">
        <f>O319*H319</f>
        <v>0</v>
      </c>
      <c r="Q319" s="236">
        <v>0</v>
      </c>
      <c r="R319" s="236">
        <f>Q319*H319</f>
        <v>0</v>
      </c>
      <c r="S319" s="236">
        <v>0</v>
      </c>
      <c r="T319" s="237">
        <f>S319*H319</f>
        <v>0</v>
      </c>
      <c r="U319" s="39"/>
      <c r="V319" s="39"/>
      <c r="W319" s="39"/>
      <c r="X319" s="39"/>
      <c r="Y319" s="39"/>
      <c r="Z319" s="39"/>
      <c r="AA319" s="39"/>
      <c r="AB319" s="39"/>
      <c r="AC319" s="39"/>
      <c r="AD319" s="39"/>
      <c r="AE319" s="39"/>
      <c r="AR319" s="238" t="s">
        <v>360</v>
      </c>
      <c r="AT319" s="238" t="s">
        <v>343</v>
      </c>
      <c r="AU319" s="238" t="s">
        <v>85</v>
      </c>
      <c r="AY319" s="18" t="s">
        <v>342</v>
      </c>
      <c r="BE319" s="239">
        <f>IF(N319="základní",J319,0)</f>
        <v>0</v>
      </c>
      <c r="BF319" s="239">
        <f>IF(N319="snížená",J319,0)</f>
        <v>0</v>
      </c>
      <c r="BG319" s="239">
        <f>IF(N319="zákl. přenesená",J319,0)</f>
        <v>0</v>
      </c>
      <c r="BH319" s="239">
        <f>IF(N319="sníž. přenesená",J319,0)</f>
        <v>0</v>
      </c>
      <c r="BI319" s="239">
        <f>IF(N319="nulová",J319,0)</f>
        <v>0</v>
      </c>
      <c r="BJ319" s="18" t="s">
        <v>83</v>
      </c>
      <c r="BK319" s="239">
        <f>ROUND(I319*H319,2)</f>
        <v>0</v>
      </c>
      <c r="BL319" s="18" t="s">
        <v>360</v>
      </c>
      <c r="BM319" s="238" t="s">
        <v>6561</v>
      </c>
    </row>
    <row r="320" s="2" customFormat="1">
      <c r="A320" s="39"/>
      <c r="B320" s="40"/>
      <c r="C320" s="41"/>
      <c r="D320" s="240" t="s">
        <v>349</v>
      </c>
      <c r="E320" s="41"/>
      <c r="F320" s="241" t="s">
        <v>658</v>
      </c>
      <c r="G320" s="41"/>
      <c r="H320" s="41"/>
      <c r="I320" s="242"/>
      <c r="J320" s="41"/>
      <c r="K320" s="41"/>
      <c r="L320" s="45"/>
      <c r="M320" s="243"/>
      <c r="N320" s="244"/>
      <c r="O320" s="92"/>
      <c r="P320" s="92"/>
      <c r="Q320" s="92"/>
      <c r="R320" s="92"/>
      <c r="S320" s="92"/>
      <c r="T320" s="93"/>
      <c r="U320" s="39"/>
      <c r="V320" s="39"/>
      <c r="W320" s="39"/>
      <c r="X320" s="39"/>
      <c r="Y320" s="39"/>
      <c r="Z320" s="39"/>
      <c r="AA320" s="39"/>
      <c r="AB320" s="39"/>
      <c r="AC320" s="39"/>
      <c r="AD320" s="39"/>
      <c r="AE320" s="39"/>
      <c r="AT320" s="18" t="s">
        <v>349</v>
      </c>
      <c r="AU320" s="18" t="s">
        <v>85</v>
      </c>
    </row>
    <row r="321" s="14" customFormat="1">
      <c r="A321" s="14"/>
      <c r="B321" s="263"/>
      <c r="C321" s="264"/>
      <c r="D321" s="240" t="s">
        <v>446</v>
      </c>
      <c r="E321" s="265" t="s">
        <v>1</v>
      </c>
      <c r="F321" s="266" t="s">
        <v>5965</v>
      </c>
      <c r="G321" s="264"/>
      <c r="H321" s="265" t="s">
        <v>1</v>
      </c>
      <c r="I321" s="267"/>
      <c r="J321" s="264"/>
      <c r="K321" s="264"/>
      <c r="L321" s="268"/>
      <c r="M321" s="269"/>
      <c r="N321" s="270"/>
      <c r="O321" s="270"/>
      <c r="P321" s="270"/>
      <c r="Q321" s="270"/>
      <c r="R321" s="270"/>
      <c r="S321" s="270"/>
      <c r="T321" s="271"/>
      <c r="U321" s="14"/>
      <c r="V321" s="14"/>
      <c r="W321" s="14"/>
      <c r="X321" s="14"/>
      <c r="Y321" s="14"/>
      <c r="Z321" s="14"/>
      <c r="AA321" s="14"/>
      <c r="AB321" s="14"/>
      <c r="AC321" s="14"/>
      <c r="AD321" s="14"/>
      <c r="AE321" s="14"/>
      <c r="AT321" s="272" t="s">
        <v>446</v>
      </c>
      <c r="AU321" s="272" t="s">
        <v>85</v>
      </c>
      <c r="AV321" s="14" t="s">
        <v>83</v>
      </c>
      <c r="AW321" s="14" t="s">
        <v>32</v>
      </c>
      <c r="AX321" s="14" t="s">
        <v>76</v>
      </c>
      <c r="AY321" s="272" t="s">
        <v>342</v>
      </c>
    </row>
    <row r="322" s="14" customFormat="1">
      <c r="A322" s="14"/>
      <c r="B322" s="263"/>
      <c r="C322" s="264"/>
      <c r="D322" s="240" t="s">
        <v>446</v>
      </c>
      <c r="E322" s="265" t="s">
        <v>1</v>
      </c>
      <c r="F322" s="266" t="s">
        <v>6462</v>
      </c>
      <c r="G322" s="264"/>
      <c r="H322" s="265" t="s">
        <v>1</v>
      </c>
      <c r="I322" s="267"/>
      <c r="J322" s="264"/>
      <c r="K322" s="264"/>
      <c r="L322" s="268"/>
      <c r="M322" s="269"/>
      <c r="N322" s="270"/>
      <c r="O322" s="270"/>
      <c r="P322" s="270"/>
      <c r="Q322" s="270"/>
      <c r="R322" s="270"/>
      <c r="S322" s="270"/>
      <c r="T322" s="271"/>
      <c r="U322" s="14"/>
      <c r="V322" s="14"/>
      <c r="W322" s="14"/>
      <c r="X322" s="14"/>
      <c r="Y322" s="14"/>
      <c r="Z322" s="14"/>
      <c r="AA322" s="14"/>
      <c r="AB322" s="14"/>
      <c r="AC322" s="14"/>
      <c r="AD322" s="14"/>
      <c r="AE322" s="14"/>
      <c r="AT322" s="272" t="s">
        <v>446</v>
      </c>
      <c r="AU322" s="272" t="s">
        <v>85</v>
      </c>
      <c r="AV322" s="14" t="s">
        <v>83</v>
      </c>
      <c r="AW322" s="14" t="s">
        <v>32</v>
      </c>
      <c r="AX322" s="14" t="s">
        <v>76</v>
      </c>
      <c r="AY322" s="272" t="s">
        <v>342</v>
      </c>
    </row>
    <row r="323" s="13" customFormat="1">
      <c r="A323" s="13"/>
      <c r="B323" s="252"/>
      <c r="C323" s="253"/>
      <c r="D323" s="240" t="s">
        <v>446</v>
      </c>
      <c r="E323" s="254" t="s">
        <v>1</v>
      </c>
      <c r="F323" s="255" t="s">
        <v>6562</v>
      </c>
      <c r="G323" s="253"/>
      <c r="H323" s="256">
        <v>934.55600000000004</v>
      </c>
      <c r="I323" s="257"/>
      <c r="J323" s="253"/>
      <c r="K323" s="253"/>
      <c r="L323" s="258"/>
      <c r="M323" s="259"/>
      <c r="N323" s="260"/>
      <c r="O323" s="260"/>
      <c r="P323" s="260"/>
      <c r="Q323" s="260"/>
      <c r="R323" s="260"/>
      <c r="S323" s="260"/>
      <c r="T323" s="261"/>
      <c r="U323" s="13"/>
      <c r="V323" s="13"/>
      <c r="W323" s="13"/>
      <c r="X323" s="13"/>
      <c r="Y323" s="13"/>
      <c r="Z323" s="13"/>
      <c r="AA323" s="13"/>
      <c r="AB323" s="13"/>
      <c r="AC323" s="13"/>
      <c r="AD323" s="13"/>
      <c r="AE323" s="13"/>
      <c r="AT323" s="262" t="s">
        <v>446</v>
      </c>
      <c r="AU323" s="262" t="s">
        <v>85</v>
      </c>
      <c r="AV323" s="13" t="s">
        <v>85</v>
      </c>
      <c r="AW323" s="13" t="s">
        <v>32</v>
      </c>
      <c r="AX323" s="13" t="s">
        <v>76</v>
      </c>
      <c r="AY323" s="262" t="s">
        <v>342</v>
      </c>
    </row>
    <row r="324" s="14" customFormat="1">
      <c r="A324" s="14"/>
      <c r="B324" s="263"/>
      <c r="C324" s="264"/>
      <c r="D324" s="240" t="s">
        <v>446</v>
      </c>
      <c r="E324" s="265" t="s">
        <v>1</v>
      </c>
      <c r="F324" s="266" t="s">
        <v>2896</v>
      </c>
      <c r="G324" s="264"/>
      <c r="H324" s="265" t="s">
        <v>1</v>
      </c>
      <c r="I324" s="267"/>
      <c r="J324" s="264"/>
      <c r="K324" s="264"/>
      <c r="L324" s="268"/>
      <c r="M324" s="269"/>
      <c r="N324" s="270"/>
      <c r="O324" s="270"/>
      <c r="P324" s="270"/>
      <c r="Q324" s="270"/>
      <c r="R324" s="270"/>
      <c r="S324" s="270"/>
      <c r="T324" s="271"/>
      <c r="U324" s="14"/>
      <c r="V324" s="14"/>
      <c r="W324" s="14"/>
      <c r="X324" s="14"/>
      <c r="Y324" s="14"/>
      <c r="Z324" s="14"/>
      <c r="AA324" s="14"/>
      <c r="AB324" s="14"/>
      <c r="AC324" s="14"/>
      <c r="AD324" s="14"/>
      <c r="AE324" s="14"/>
      <c r="AT324" s="272" t="s">
        <v>446</v>
      </c>
      <c r="AU324" s="272" t="s">
        <v>85</v>
      </c>
      <c r="AV324" s="14" t="s">
        <v>83</v>
      </c>
      <c r="AW324" s="14" t="s">
        <v>32</v>
      </c>
      <c r="AX324" s="14" t="s">
        <v>76</v>
      </c>
      <c r="AY324" s="272" t="s">
        <v>342</v>
      </c>
    </row>
    <row r="325" s="13" customFormat="1">
      <c r="A325" s="13"/>
      <c r="B325" s="252"/>
      <c r="C325" s="253"/>
      <c r="D325" s="240" t="s">
        <v>446</v>
      </c>
      <c r="E325" s="254" t="s">
        <v>1</v>
      </c>
      <c r="F325" s="255" t="s">
        <v>6563</v>
      </c>
      <c r="G325" s="253"/>
      <c r="H325" s="256">
        <v>197.78</v>
      </c>
      <c r="I325" s="257"/>
      <c r="J325" s="253"/>
      <c r="K325" s="253"/>
      <c r="L325" s="258"/>
      <c r="M325" s="259"/>
      <c r="N325" s="260"/>
      <c r="O325" s="260"/>
      <c r="P325" s="260"/>
      <c r="Q325" s="260"/>
      <c r="R325" s="260"/>
      <c r="S325" s="260"/>
      <c r="T325" s="261"/>
      <c r="U325" s="13"/>
      <c r="V325" s="13"/>
      <c r="W325" s="13"/>
      <c r="X325" s="13"/>
      <c r="Y325" s="13"/>
      <c r="Z325" s="13"/>
      <c r="AA325" s="13"/>
      <c r="AB325" s="13"/>
      <c r="AC325" s="13"/>
      <c r="AD325" s="13"/>
      <c r="AE325" s="13"/>
      <c r="AT325" s="262" t="s">
        <v>446</v>
      </c>
      <c r="AU325" s="262" t="s">
        <v>85</v>
      </c>
      <c r="AV325" s="13" t="s">
        <v>85</v>
      </c>
      <c r="AW325" s="13" t="s">
        <v>32</v>
      </c>
      <c r="AX325" s="13" t="s">
        <v>76</v>
      </c>
      <c r="AY325" s="262" t="s">
        <v>342</v>
      </c>
    </row>
    <row r="326" s="15" customFormat="1">
      <c r="A326" s="15"/>
      <c r="B326" s="273"/>
      <c r="C326" s="274"/>
      <c r="D326" s="240" t="s">
        <v>446</v>
      </c>
      <c r="E326" s="275" t="s">
        <v>1</v>
      </c>
      <c r="F326" s="276" t="s">
        <v>492</v>
      </c>
      <c r="G326" s="274"/>
      <c r="H326" s="277">
        <v>1132.336</v>
      </c>
      <c r="I326" s="278"/>
      <c r="J326" s="274"/>
      <c r="K326" s="274"/>
      <c r="L326" s="279"/>
      <c r="M326" s="280"/>
      <c r="N326" s="281"/>
      <c r="O326" s="281"/>
      <c r="P326" s="281"/>
      <c r="Q326" s="281"/>
      <c r="R326" s="281"/>
      <c r="S326" s="281"/>
      <c r="T326" s="282"/>
      <c r="U326" s="15"/>
      <c r="V326" s="15"/>
      <c r="W326" s="15"/>
      <c r="X326" s="15"/>
      <c r="Y326" s="15"/>
      <c r="Z326" s="15"/>
      <c r="AA326" s="15"/>
      <c r="AB326" s="15"/>
      <c r="AC326" s="15"/>
      <c r="AD326" s="15"/>
      <c r="AE326" s="15"/>
      <c r="AT326" s="283" t="s">
        <v>446</v>
      </c>
      <c r="AU326" s="283" t="s">
        <v>85</v>
      </c>
      <c r="AV326" s="15" t="s">
        <v>92</v>
      </c>
      <c r="AW326" s="15" t="s">
        <v>32</v>
      </c>
      <c r="AX326" s="15" t="s">
        <v>76</v>
      </c>
      <c r="AY326" s="283" t="s">
        <v>342</v>
      </c>
    </row>
    <row r="327" s="14" customFormat="1">
      <c r="A327" s="14"/>
      <c r="B327" s="263"/>
      <c r="C327" s="264"/>
      <c r="D327" s="240" t="s">
        <v>446</v>
      </c>
      <c r="E327" s="265" t="s">
        <v>1</v>
      </c>
      <c r="F327" s="266" t="s">
        <v>6011</v>
      </c>
      <c r="G327" s="264"/>
      <c r="H327" s="265" t="s">
        <v>1</v>
      </c>
      <c r="I327" s="267"/>
      <c r="J327" s="264"/>
      <c r="K327" s="264"/>
      <c r="L327" s="268"/>
      <c r="M327" s="269"/>
      <c r="N327" s="270"/>
      <c r="O327" s="270"/>
      <c r="P327" s="270"/>
      <c r="Q327" s="270"/>
      <c r="R327" s="270"/>
      <c r="S327" s="270"/>
      <c r="T327" s="271"/>
      <c r="U327" s="14"/>
      <c r="V327" s="14"/>
      <c r="W327" s="14"/>
      <c r="X327" s="14"/>
      <c r="Y327" s="14"/>
      <c r="Z327" s="14"/>
      <c r="AA327" s="14"/>
      <c r="AB327" s="14"/>
      <c r="AC327" s="14"/>
      <c r="AD327" s="14"/>
      <c r="AE327" s="14"/>
      <c r="AT327" s="272" t="s">
        <v>446</v>
      </c>
      <c r="AU327" s="272" t="s">
        <v>85</v>
      </c>
      <c r="AV327" s="14" t="s">
        <v>83</v>
      </c>
      <c r="AW327" s="14" t="s">
        <v>32</v>
      </c>
      <c r="AX327" s="14" t="s">
        <v>76</v>
      </c>
      <c r="AY327" s="272" t="s">
        <v>342</v>
      </c>
    </row>
    <row r="328" s="14" customFormat="1">
      <c r="A328" s="14"/>
      <c r="B328" s="263"/>
      <c r="C328" s="264"/>
      <c r="D328" s="240" t="s">
        <v>446</v>
      </c>
      <c r="E328" s="265" t="s">
        <v>1</v>
      </c>
      <c r="F328" s="266" t="s">
        <v>2896</v>
      </c>
      <c r="G328" s="264"/>
      <c r="H328" s="265" t="s">
        <v>1</v>
      </c>
      <c r="I328" s="267"/>
      <c r="J328" s="264"/>
      <c r="K328" s="264"/>
      <c r="L328" s="268"/>
      <c r="M328" s="269"/>
      <c r="N328" s="270"/>
      <c r="O328" s="270"/>
      <c r="P328" s="270"/>
      <c r="Q328" s="270"/>
      <c r="R328" s="270"/>
      <c r="S328" s="270"/>
      <c r="T328" s="271"/>
      <c r="U328" s="14"/>
      <c r="V328" s="14"/>
      <c r="W328" s="14"/>
      <c r="X328" s="14"/>
      <c r="Y328" s="14"/>
      <c r="Z328" s="14"/>
      <c r="AA328" s="14"/>
      <c r="AB328" s="14"/>
      <c r="AC328" s="14"/>
      <c r="AD328" s="14"/>
      <c r="AE328" s="14"/>
      <c r="AT328" s="272" t="s">
        <v>446</v>
      </c>
      <c r="AU328" s="272" t="s">
        <v>85</v>
      </c>
      <c r="AV328" s="14" t="s">
        <v>83</v>
      </c>
      <c r="AW328" s="14" t="s">
        <v>32</v>
      </c>
      <c r="AX328" s="14" t="s">
        <v>76</v>
      </c>
      <c r="AY328" s="272" t="s">
        <v>342</v>
      </c>
    </row>
    <row r="329" s="13" customFormat="1">
      <c r="A329" s="13"/>
      <c r="B329" s="252"/>
      <c r="C329" s="253"/>
      <c r="D329" s="240" t="s">
        <v>446</v>
      </c>
      <c r="E329" s="254" t="s">
        <v>1</v>
      </c>
      <c r="F329" s="255" t="s">
        <v>6459</v>
      </c>
      <c r="G329" s="253"/>
      <c r="H329" s="256">
        <v>23.98</v>
      </c>
      <c r="I329" s="257"/>
      <c r="J329" s="253"/>
      <c r="K329" s="253"/>
      <c r="L329" s="258"/>
      <c r="M329" s="259"/>
      <c r="N329" s="260"/>
      <c r="O329" s="260"/>
      <c r="P329" s="260"/>
      <c r="Q329" s="260"/>
      <c r="R329" s="260"/>
      <c r="S329" s="260"/>
      <c r="T329" s="261"/>
      <c r="U329" s="13"/>
      <c r="V329" s="13"/>
      <c r="W329" s="13"/>
      <c r="X329" s="13"/>
      <c r="Y329" s="13"/>
      <c r="Z329" s="13"/>
      <c r="AA329" s="13"/>
      <c r="AB329" s="13"/>
      <c r="AC329" s="13"/>
      <c r="AD329" s="13"/>
      <c r="AE329" s="13"/>
      <c r="AT329" s="262" t="s">
        <v>446</v>
      </c>
      <c r="AU329" s="262" t="s">
        <v>85</v>
      </c>
      <c r="AV329" s="13" t="s">
        <v>85</v>
      </c>
      <c r="AW329" s="13" t="s">
        <v>32</v>
      </c>
      <c r="AX329" s="13" t="s">
        <v>76</v>
      </c>
      <c r="AY329" s="262" t="s">
        <v>342</v>
      </c>
    </row>
    <row r="330" s="15" customFormat="1">
      <c r="A330" s="15"/>
      <c r="B330" s="273"/>
      <c r="C330" s="274"/>
      <c r="D330" s="240" t="s">
        <v>446</v>
      </c>
      <c r="E330" s="275" t="s">
        <v>1</v>
      </c>
      <c r="F330" s="276" t="s">
        <v>492</v>
      </c>
      <c r="G330" s="274"/>
      <c r="H330" s="277">
        <v>23.98</v>
      </c>
      <c r="I330" s="278"/>
      <c r="J330" s="274"/>
      <c r="K330" s="274"/>
      <c r="L330" s="279"/>
      <c r="M330" s="280"/>
      <c r="N330" s="281"/>
      <c r="O330" s="281"/>
      <c r="P330" s="281"/>
      <c r="Q330" s="281"/>
      <c r="R330" s="281"/>
      <c r="S330" s="281"/>
      <c r="T330" s="282"/>
      <c r="U330" s="15"/>
      <c r="V330" s="15"/>
      <c r="W330" s="15"/>
      <c r="X330" s="15"/>
      <c r="Y330" s="15"/>
      <c r="Z330" s="15"/>
      <c r="AA330" s="15"/>
      <c r="AB330" s="15"/>
      <c r="AC330" s="15"/>
      <c r="AD330" s="15"/>
      <c r="AE330" s="15"/>
      <c r="AT330" s="283" t="s">
        <v>446</v>
      </c>
      <c r="AU330" s="283" t="s">
        <v>85</v>
      </c>
      <c r="AV330" s="15" t="s">
        <v>92</v>
      </c>
      <c r="AW330" s="15" t="s">
        <v>32</v>
      </c>
      <c r="AX330" s="15" t="s">
        <v>76</v>
      </c>
      <c r="AY330" s="283" t="s">
        <v>342</v>
      </c>
    </row>
    <row r="331" s="14" customFormat="1">
      <c r="A331" s="14"/>
      <c r="B331" s="263"/>
      <c r="C331" s="264"/>
      <c r="D331" s="240" t="s">
        <v>446</v>
      </c>
      <c r="E331" s="265" t="s">
        <v>1</v>
      </c>
      <c r="F331" s="266" t="s">
        <v>5786</v>
      </c>
      <c r="G331" s="264"/>
      <c r="H331" s="265" t="s">
        <v>1</v>
      </c>
      <c r="I331" s="267"/>
      <c r="J331" s="264"/>
      <c r="K331" s="264"/>
      <c r="L331" s="268"/>
      <c r="M331" s="269"/>
      <c r="N331" s="270"/>
      <c r="O331" s="270"/>
      <c r="P331" s="270"/>
      <c r="Q331" s="270"/>
      <c r="R331" s="270"/>
      <c r="S331" s="270"/>
      <c r="T331" s="271"/>
      <c r="U331" s="14"/>
      <c r="V331" s="14"/>
      <c r="W331" s="14"/>
      <c r="X331" s="14"/>
      <c r="Y331" s="14"/>
      <c r="Z331" s="14"/>
      <c r="AA331" s="14"/>
      <c r="AB331" s="14"/>
      <c r="AC331" s="14"/>
      <c r="AD331" s="14"/>
      <c r="AE331" s="14"/>
      <c r="AT331" s="272" t="s">
        <v>446</v>
      </c>
      <c r="AU331" s="272" t="s">
        <v>85</v>
      </c>
      <c r="AV331" s="14" t="s">
        <v>83</v>
      </c>
      <c r="AW331" s="14" t="s">
        <v>32</v>
      </c>
      <c r="AX331" s="14" t="s">
        <v>76</v>
      </c>
      <c r="AY331" s="272" t="s">
        <v>342</v>
      </c>
    </row>
    <row r="332" s="14" customFormat="1">
      <c r="A332" s="14"/>
      <c r="B332" s="263"/>
      <c r="C332" s="264"/>
      <c r="D332" s="240" t="s">
        <v>446</v>
      </c>
      <c r="E332" s="265" t="s">
        <v>1</v>
      </c>
      <c r="F332" s="266" t="s">
        <v>2896</v>
      </c>
      <c r="G332" s="264"/>
      <c r="H332" s="265" t="s">
        <v>1</v>
      </c>
      <c r="I332" s="267"/>
      <c r="J332" s="264"/>
      <c r="K332" s="264"/>
      <c r="L332" s="268"/>
      <c r="M332" s="269"/>
      <c r="N332" s="270"/>
      <c r="O332" s="270"/>
      <c r="P332" s="270"/>
      <c r="Q332" s="270"/>
      <c r="R332" s="270"/>
      <c r="S332" s="270"/>
      <c r="T332" s="271"/>
      <c r="U332" s="14"/>
      <c r="V332" s="14"/>
      <c r="W332" s="14"/>
      <c r="X332" s="14"/>
      <c r="Y332" s="14"/>
      <c r="Z332" s="14"/>
      <c r="AA332" s="14"/>
      <c r="AB332" s="14"/>
      <c r="AC332" s="14"/>
      <c r="AD332" s="14"/>
      <c r="AE332" s="14"/>
      <c r="AT332" s="272" t="s">
        <v>446</v>
      </c>
      <c r="AU332" s="272" t="s">
        <v>85</v>
      </c>
      <c r="AV332" s="14" t="s">
        <v>83</v>
      </c>
      <c r="AW332" s="14" t="s">
        <v>32</v>
      </c>
      <c r="AX332" s="14" t="s">
        <v>76</v>
      </c>
      <c r="AY332" s="272" t="s">
        <v>342</v>
      </c>
    </row>
    <row r="333" s="13" customFormat="1">
      <c r="A333" s="13"/>
      <c r="B333" s="252"/>
      <c r="C333" s="253"/>
      <c r="D333" s="240" t="s">
        <v>446</v>
      </c>
      <c r="E333" s="254" t="s">
        <v>1</v>
      </c>
      <c r="F333" s="255" t="s">
        <v>6465</v>
      </c>
      <c r="G333" s="253"/>
      <c r="H333" s="256">
        <v>6.8399999999999999</v>
      </c>
      <c r="I333" s="257"/>
      <c r="J333" s="253"/>
      <c r="K333" s="253"/>
      <c r="L333" s="258"/>
      <c r="M333" s="259"/>
      <c r="N333" s="260"/>
      <c r="O333" s="260"/>
      <c r="P333" s="260"/>
      <c r="Q333" s="260"/>
      <c r="R333" s="260"/>
      <c r="S333" s="260"/>
      <c r="T333" s="261"/>
      <c r="U333" s="13"/>
      <c r="V333" s="13"/>
      <c r="W333" s="13"/>
      <c r="X333" s="13"/>
      <c r="Y333" s="13"/>
      <c r="Z333" s="13"/>
      <c r="AA333" s="13"/>
      <c r="AB333" s="13"/>
      <c r="AC333" s="13"/>
      <c r="AD333" s="13"/>
      <c r="AE333" s="13"/>
      <c r="AT333" s="262" t="s">
        <v>446</v>
      </c>
      <c r="AU333" s="262" t="s">
        <v>85</v>
      </c>
      <c r="AV333" s="13" t="s">
        <v>85</v>
      </c>
      <c r="AW333" s="13" t="s">
        <v>32</v>
      </c>
      <c r="AX333" s="13" t="s">
        <v>76</v>
      </c>
      <c r="AY333" s="262" t="s">
        <v>342</v>
      </c>
    </row>
    <row r="334" s="15" customFormat="1">
      <c r="A334" s="15"/>
      <c r="B334" s="273"/>
      <c r="C334" s="274"/>
      <c r="D334" s="240" t="s">
        <v>446</v>
      </c>
      <c r="E334" s="275" t="s">
        <v>1</v>
      </c>
      <c r="F334" s="276" t="s">
        <v>492</v>
      </c>
      <c r="G334" s="274"/>
      <c r="H334" s="277">
        <v>6.8399999999999999</v>
      </c>
      <c r="I334" s="278"/>
      <c r="J334" s="274"/>
      <c r="K334" s="274"/>
      <c r="L334" s="279"/>
      <c r="M334" s="280"/>
      <c r="N334" s="281"/>
      <c r="O334" s="281"/>
      <c r="P334" s="281"/>
      <c r="Q334" s="281"/>
      <c r="R334" s="281"/>
      <c r="S334" s="281"/>
      <c r="T334" s="282"/>
      <c r="U334" s="15"/>
      <c r="V334" s="15"/>
      <c r="W334" s="15"/>
      <c r="X334" s="15"/>
      <c r="Y334" s="15"/>
      <c r="Z334" s="15"/>
      <c r="AA334" s="15"/>
      <c r="AB334" s="15"/>
      <c r="AC334" s="15"/>
      <c r="AD334" s="15"/>
      <c r="AE334" s="15"/>
      <c r="AT334" s="283" t="s">
        <v>446</v>
      </c>
      <c r="AU334" s="283" t="s">
        <v>85</v>
      </c>
      <c r="AV334" s="15" t="s">
        <v>92</v>
      </c>
      <c r="AW334" s="15" t="s">
        <v>32</v>
      </c>
      <c r="AX334" s="15" t="s">
        <v>76</v>
      </c>
      <c r="AY334" s="283" t="s">
        <v>342</v>
      </c>
    </row>
    <row r="335" s="16" customFormat="1">
      <c r="A335" s="16"/>
      <c r="B335" s="284"/>
      <c r="C335" s="285"/>
      <c r="D335" s="240" t="s">
        <v>446</v>
      </c>
      <c r="E335" s="286" t="s">
        <v>1</v>
      </c>
      <c r="F335" s="287" t="s">
        <v>500</v>
      </c>
      <c r="G335" s="285"/>
      <c r="H335" s="288">
        <v>1163.156</v>
      </c>
      <c r="I335" s="289"/>
      <c r="J335" s="285"/>
      <c r="K335" s="285"/>
      <c r="L335" s="290"/>
      <c r="M335" s="291"/>
      <c r="N335" s="292"/>
      <c r="O335" s="292"/>
      <c r="P335" s="292"/>
      <c r="Q335" s="292"/>
      <c r="R335" s="292"/>
      <c r="S335" s="292"/>
      <c r="T335" s="293"/>
      <c r="U335" s="16"/>
      <c r="V335" s="16"/>
      <c r="W335" s="16"/>
      <c r="X335" s="16"/>
      <c r="Y335" s="16"/>
      <c r="Z335" s="16"/>
      <c r="AA335" s="16"/>
      <c r="AB335" s="16"/>
      <c r="AC335" s="16"/>
      <c r="AD335" s="16"/>
      <c r="AE335" s="16"/>
      <c r="AT335" s="294" t="s">
        <v>446</v>
      </c>
      <c r="AU335" s="294" t="s">
        <v>85</v>
      </c>
      <c r="AV335" s="16" t="s">
        <v>360</v>
      </c>
      <c r="AW335" s="16" t="s">
        <v>32</v>
      </c>
      <c r="AX335" s="16" t="s">
        <v>83</v>
      </c>
      <c r="AY335" s="294" t="s">
        <v>342</v>
      </c>
    </row>
    <row r="336" s="12" customFormat="1" ht="22.8" customHeight="1">
      <c r="A336" s="12"/>
      <c r="B336" s="213"/>
      <c r="C336" s="214"/>
      <c r="D336" s="215" t="s">
        <v>75</v>
      </c>
      <c r="E336" s="246" t="s">
        <v>360</v>
      </c>
      <c r="F336" s="246" t="s">
        <v>2379</v>
      </c>
      <c r="G336" s="214"/>
      <c r="H336" s="214"/>
      <c r="I336" s="217"/>
      <c r="J336" s="247">
        <f>BK336</f>
        <v>0</v>
      </c>
      <c r="K336" s="214"/>
      <c r="L336" s="219"/>
      <c r="M336" s="220"/>
      <c r="N336" s="221"/>
      <c r="O336" s="221"/>
      <c r="P336" s="222">
        <f>SUM(P337:P354)</f>
        <v>0</v>
      </c>
      <c r="Q336" s="221"/>
      <c r="R336" s="222">
        <f>SUM(R337:R354)</f>
        <v>0.052091279999999997</v>
      </c>
      <c r="S336" s="221"/>
      <c r="T336" s="223">
        <f>SUM(T337:T354)</f>
        <v>0</v>
      </c>
      <c r="U336" s="12"/>
      <c r="V336" s="12"/>
      <c r="W336" s="12"/>
      <c r="X336" s="12"/>
      <c r="Y336" s="12"/>
      <c r="Z336" s="12"/>
      <c r="AA336" s="12"/>
      <c r="AB336" s="12"/>
      <c r="AC336" s="12"/>
      <c r="AD336" s="12"/>
      <c r="AE336" s="12"/>
      <c r="AR336" s="224" t="s">
        <v>83</v>
      </c>
      <c r="AT336" s="225" t="s">
        <v>75</v>
      </c>
      <c r="AU336" s="225" t="s">
        <v>83</v>
      </c>
      <c r="AY336" s="224" t="s">
        <v>342</v>
      </c>
      <c r="BK336" s="226">
        <f>SUM(BK337:BK354)</f>
        <v>0</v>
      </c>
    </row>
    <row r="337" s="2" customFormat="1" ht="16.5" customHeight="1">
      <c r="A337" s="39"/>
      <c r="B337" s="40"/>
      <c r="C337" s="227" t="s">
        <v>677</v>
      </c>
      <c r="D337" s="227" t="s">
        <v>343</v>
      </c>
      <c r="E337" s="228" t="s">
        <v>2849</v>
      </c>
      <c r="F337" s="229" t="s">
        <v>2850</v>
      </c>
      <c r="G337" s="230" t="s">
        <v>562</v>
      </c>
      <c r="H337" s="231">
        <v>61.332000000000001</v>
      </c>
      <c r="I337" s="232"/>
      <c r="J337" s="233">
        <f>ROUND(I337*H337,2)</f>
        <v>0</v>
      </c>
      <c r="K337" s="229" t="s">
        <v>443</v>
      </c>
      <c r="L337" s="45"/>
      <c r="M337" s="234" t="s">
        <v>1</v>
      </c>
      <c r="N337" s="235" t="s">
        <v>41</v>
      </c>
      <c r="O337" s="92"/>
      <c r="P337" s="236">
        <f>O337*H337</f>
        <v>0</v>
      </c>
      <c r="Q337" s="236">
        <v>0</v>
      </c>
      <c r="R337" s="236">
        <f>Q337*H337</f>
        <v>0</v>
      </c>
      <c r="S337" s="236">
        <v>0</v>
      </c>
      <c r="T337" s="237">
        <f>S337*H337</f>
        <v>0</v>
      </c>
      <c r="U337" s="39"/>
      <c r="V337" s="39"/>
      <c r="W337" s="39"/>
      <c r="X337" s="39"/>
      <c r="Y337" s="39"/>
      <c r="Z337" s="39"/>
      <c r="AA337" s="39"/>
      <c r="AB337" s="39"/>
      <c r="AC337" s="39"/>
      <c r="AD337" s="39"/>
      <c r="AE337" s="39"/>
      <c r="AR337" s="238" t="s">
        <v>360</v>
      </c>
      <c r="AT337" s="238" t="s">
        <v>343</v>
      </c>
      <c r="AU337" s="238" t="s">
        <v>85</v>
      </c>
      <c r="AY337" s="18" t="s">
        <v>342</v>
      </c>
      <c r="BE337" s="239">
        <f>IF(N337="základní",J337,0)</f>
        <v>0</v>
      </c>
      <c r="BF337" s="239">
        <f>IF(N337="snížená",J337,0)</f>
        <v>0</v>
      </c>
      <c r="BG337" s="239">
        <f>IF(N337="zákl. přenesená",J337,0)</f>
        <v>0</v>
      </c>
      <c r="BH337" s="239">
        <f>IF(N337="sníž. přenesená",J337,0)</f>
        <v>0</v>
      </c>
      <c r="BI337" s="239">
        <f>IF(N337="nulová",J337,0)</f>
        <v>0</v>
      </c>
      <c r="BJ337" s="18" t="s">
        <v>83</v>
      </c>
      <c r="BK337" s="239">
        <f>ROUND(I337*H337,2)</f>
        <v>0</v>
      </c>
      <c r="BL337" s="18" t="s">
        <v>360</v>
      </c>
      <c r="BM337" s="238" t="s">
        <v>6564</v>
      </c>
    </row>
    <row r="338" s="2" customFormat="1">
      <c r="A338" s="39"/>
      <c r="B338" s="40"/>
      <c r="C338" s="41"/>
      <c r="D338" s="240" t="s">
        <v>349</v>
      </c>
      <c r="E338" s="41"/>
      <c r="F338" s="241" t="s">
        <v>2852</v>
      </c>
      <c r="G338" s="41"/>
      <c r="H338" s="41"/>
      <c r="I338" s="242"/>
      <c r="J338" s="41"/>
      <c r="K338" s="41"/>
      <c r="L338" s="45"/>
      <c r="M338" s="243"/>
      <c r="N338" s="244"/>
      <c r="O338" s="92"/>
      <c r="P338" s="92"/>
      <c r="Q338" s="92"/>
      <c r="R338" s="92"/>
      <c r="S338" s="92"/>
      <c r="T338" s="93"/>
      <c r="U338" s="39"/>
      <c r="V338" s="39"/>
      <c r="W338" s="39"/>
      <c r="X338" s="39"/>
      <c r="Y338" s="39"/>
      <c r="Z338" s="39"/>
      <c r="AA338" s="39"/>
      <c r="AB338" s="39"/>
      <c r="AC338" s="39"/>
      <c r="AD338" s="39"/>
      <c r="AE338" s="39"/>
      <c r="AT338" s="18" t="s">
        <v>349</v>
      </c>
      <c r="AU338" s="18" t="s">
        <v>85</v>
      </c>
    </row>
    <row r="339" s="13" customFormat="1">
      <c r="A339" s="13"/>
      <c r="B339" s="252"/>
      <c r="C339" s="253"/>
      <c r="D339" s="240" t="s">
        <v>446</v>
      </c>
      <c r="E339" s="254" t="s">
        <v>1</v>
      </c>
      <c r="F339" s="255" t="s">
        <v>6565</v>
      </c>
      <c r="G339" s="253"/>
      <c r="H339" s="256">
        <v>2.1139999999999999</v>
      </c>
      <c r="I339" s="257"/>
      <c r="J339" s="253"/>
      <c r="K339" s="253"/>
      <c r="L339" s="258"/>
      <c r="M339" s="259"/>
      <c r="N339" s="260"/>
      <c r="O339" s="260"/>
      <c r="P339" s="260"/>
      <c r="Q339" s="260"/>
      <c r="R339" s="260"/>
      <c r="S339" s="260"/>
      <c r="T339" s="261"/>
      <c r="U339" s="13"/>
      <c r="V339" s="13"/>
      <c r="W339" s="13"/>
      <c r="X339" s="13"/>
      <c r="Y339" s="13"/>
      <c r="Z339" s="13"/>
      <c r="AA339" s="13"/>
      <c r="AB339" s="13"/>
      <c r="AC339" s="13"/>
      <c r="AD339" s="13"/>
      <c r="AE339" s="13"/>
      <c r="AT339" s="262" t="s">
        <v>446</v>
      </c>
      <c r="AU339" s="262" t="s">
        <v>85</v>
      </c>
      <c r="AV339" s="13" t="s">
        <v>85</v>
      </c>
      <c r="AW339" s="13" t="s">
        <v>32</v>
      </c>
      <c r="AX339" s="13" t="s">
        <v>76</v>
      </c>
      <c r="AY339" s="262" t="s">
        <v>342</v>
      </c>
    </row>
    <row r="340" s="13" customFormat="1">
      <c r="A340" s="13"/>
      <c r="B340" s="252"/>
      <c r="C340" s="253"/>
      <c r="D340" s="240" t="s">
        <v>446</v>
      </c>
      <c r="E340" s="254" t="s">
        <v>1</v>
      </c>
      <c r="F340" s="255" t="s">
        <v>6566</v>
      </c>
      <c r="G340" s="253"/>
      <c r="H340" s="256">
        <v>44.618000000000002</v>
      </c>
      <c r="I340" s="257"/>
      <c r="J340" s="253"/>
      <c r="K340" s="253"/>
      <c r="L340" s="258"/>
      <c r="M340" s="259"/>
      <c r="N340" s="260"/>
      <c r="O340" s="260"/>
      <c r="P340" s="260"/>
      <c r="Q340" s="260"/>
      <c r="R340" s="260"/>
      <c r="S340" s="260"/>
      <c r="T340" s="261"/>
      <c r="U340" s="13"/>
      <c r="V340" s="13"/>
      <c r="W340" s="13"/>
      <c r="X340" s="13"/>
      <c r="Y340" s="13"/>
      <c r="Z340" s="13"/>
      <c r="AA340" s="13"/>
      <c r="AB340" s="13"/>
      <c r="AC340" s="13"/>
      <c r="AD340" s="13"/>
      <c r="AE340" s="13"/>
      <c r="AT340" s="262" t="s">
        <v>446</v>
      </c>
      <c r="AU340" s="262" t="s">
        <v>85</v>
      </c>
      <c r="AV340" s="13" t="s">
        <v>85</v>
      </c>
      <c r="AW340" s="13" t="s">
        <v>32</v>
      </c>
      <c r="AX340" s="13" t="s">
        <v>76</v>
      </c>
      <c r="AY340" s="262" t="s">
        <v>342</v>
      </c>
    </row>
    <row r="341" s="13" customFormat="1">
      <c r="A341" s="13"/>
      <c r="B341" s="252"/>
      <c r="C341" s="253"/>
      <c r="D341" s="240" t="s">
        <v>446</v>
      </c>
      <c r="E341" s="254" t="s">
        <v>1</v>
      </c>
      <c r="F341" s="255" t="s">
        <v>6567</v>
      </c>
      <c r="G341" s="253"/>
      <c r="H341" s="256">
        <v>14.6</v>
      </c>
      <c r="I341" s="257"/>
      <c r="J341" s="253"/>
      <c r="K341" s="253"/>
      <c r="L341" s="258"/>
      <c r="M341" s="259"/>
      <c r="N341" s="260"/>
      <c r="O341" s="260"/>
      <c r="P341" s="260"/>
      <c r="Q341" s="260"/>
      <c r="R341" s="260"/>
      <c r="S341" s="260"/>
      <c r="T341" s="261"/>
      <c r="U341" s="13"/>
      <c r="V341" s="13"/>
      <c r="W341" s="13"/>
      <c r="X341" s="13"/>
      <c r="Y341" s="13"/>
      <c r="Z341" s="13"/>
      <c r="AA341" s="13"/>
      <c r="AB341" s="13"/>
      <c r="AC341" s="13"/>
      <c r="AD341" s="13"/>
      <c r="AE341" s="13"/>
      <c r="AT341" s="262" t="s">
        <v>446</v>
      </c>
      <c r="AU341" s="262" t="s">
        <v>85</v>
      </c>
      <c r="AV341" s="13" t="s">
        <v>85</v>
      </c>
      <c r="AW341" s="13" t="s">
        <v>32</v>
      </c>
      <c r="AX341" s="13" t="s">
        <v>76</v>
      </c>
      <c r="AY341" s="262" t="s">
        <v>342</v>
      </c>
    </row>
    <row r="342" s="16" customFormat="1">
      <c r="A342" s="16"/>
      <c r="B342" s="284"/>
      <c r="C342" s="285"/>
      <c r="D342" s="240" t="s">
        <v>446</v>
      </c>
      <c r="E342" s="286" t="s">
        <v>1</v>
      </c>
      <c r="F342" s="287" t="s">
        <v>500</v>
      </c>
      <c r="G342" s="285"/>
      <c r="H342" s="288">
        <v>61.332000000000001</v>
      </c>
      <c r="I342" s="289"/>
      <c r="J342" s="285"/>
      <c r="K342" s="285"/>
      <c r="L342" s="290"/>
      <c r="M342" s="291"/>
      <c r="N342" s="292"/>
      <c r="O342" s="292"/>
      <c r="P342" s="292"/>
      <c r="Q342" s="292"/>
      <c r="R342" s="292"/>
      <c r="S342" s="292"/>
      <c r="T342" s="293"/>
      <c r="U342" s="16"/>
      <c r="V342" s="16"/>
      <c r="W342" s="16"/>
      <c r="X342" s="16"/>
      <c r="Y342" s="16"/>
      <c r="Z342" s="16"/>
      <c r="AA342" s="16"/>
      <c r="AB342" s="16"/>
      <c r="AC342" s="16"/>
      <c r="AD342" s="16"/>
      <c r="AE342" s="16"/>
      <c r="AT342" s="294" t="s">
        <v>446</v>
      </c>
      <c r="AU342" s="294" t="s">
        <v>85</v>
      </c>
      <c r="AV342" s="16" t="s">
        <v>360</v>
      </c>
      <c r="AW342" s="16" t="s">
        <v>32</v>
      </c>
      <c r="AX342" s="16" t="s">
        <v>83</v>
      </c>
      <c r="AY342" s="294" t="s">
        <v>342</v>
      </c>
    </row>
    <row r="343" s="2" customFormat="1" ht="16.5" customHeight="1">
      <c r="A343" s="39"/>
      <c r="B343" s="40"/>
      <c r="C343" s="227" t="s">
        <v>687</v>
      </c>
      <c r="D343" s="227" t="s">
        <v>343</v>
      </c>
      <c r="E343" s="228" t="s">
        <v>4157</v>
      </c>
      <c r="F343" s="229" t="s">
        <v>4158</v>
      </c>
      <c r="G343" s="230" t="s">
        <v>562</v>
      </c>
      <c r="H343" s="231">
        <v>1.2490000000000001</v>
      </c>
      <c r="I343" s="232"/>
      <c r="J343" s="233">
        <f>ROUND(I343*H343,2)</f>
        <v>0</v>
      </c>
      <c r="K343" s="229" t="s">
        <v>443</v>
      </c>
      <c r="L343" s="45"/>
      <c r="M343" s="234" t="s">
        <v>1</v>
      </c>
      <c r="N343" s="235" t="s">
        <v>41</v>
      </c>
      <c r="O343" s="92"/>
      <c r="P343" s="236">
        <f>O343*H343</f>
        <v>0</v>
      </c>
      <c r="Q343" s="236">
        <v>0</v>
      </c>
      <c r="R343" s="236">
        <f>Q343*H343</f>
        <v>0</v>
      </c>
      <c r="S343" s="236">
        <v>0</v>
      </c>
      <c r="T343" s="237">
        <f>S343*H343</f>
        <v>0</v>
      </c>
      <c r="U343" s="39"/>
      <c r="V343" s="39"/>
      <c r="W343" s="39"/>
      <c r="X343" s="39"/>
      <c r="Y343" s="39"/>
      <c r="Z343" s="39"/>
      <c r="AA343" s="39"/>
      <c r="AB343" s="39"/>
      <c r="AC343" s="39"/>
      <c r="AD343" s="39"/>
      <c r="AE343" s="39"/>
      <c r="AR343" s="238" t="s">
        <v>360</v>
      </c>
      <c r="AT343" s="238" t="s">
        <v>343</v>
      </c>
      <c r="AU343" s="238" t="s">
        <v>85</v>
      </c>
      <c r="AY343" s="18" t="s">
        <v>342</v>
      </c>
      <c r="BE343" s="239">
        <f>IF(N343="základní",J343,0)</f>
        <v>0</v>
      </c>
      <c r="BF343" s="239">
        <f>IF(N343="snížená",J343,0)</f>
        <v>0</v>
      </c>
      <c r="BG343" s="239">
        <f>IF(N343="zákl. přenesená",J343,0)</f>
        <v>0</v>
      </c>
      <c r="BH343" s="239">
        <f>IF(N343="sníž. přenesená",J343,0)</f>
        <v>0</v>
      </c>
      <c r="BI343" s="239">
        <f>IF(N343="nulová",J343,0)</f>
        <v>0</v>
      </c>
      <c r="BJ343" s="18" t="s">
        <v>83</v>
      </c>
      <c r="BK343" s="239">
        <f>ROUND(I343*H343,2)</f>
        <v>0</v>
      </c>
      <c r="BL343" s="18" t="s">
        <v>360</v>
      </c>
      <c r="BM343" s="238" t="s">
        <v>6568</v>
      </c>
    </row>
    <row r="344" s="2" customFormat="1">
      <c r="A344" s="39"/>
      <c r="B344" s="40"/>
      <c r="C344" s="41"/>
      <c r="D344" s="240" t="s">
        <v>349</v>
      </c>
      <c r="E344" s="41"/>
      <c r="F344" s="241" t="s">
        <v>4160</v>
      </c>
      <c r="G344" s="41"/>
      <c r="H344" s="41"/>
      <c r="I344" s="242"/>
      <c r="J344" s="41"/>
      <c r="K344" s="41"/>
      <c r="L344" s="45"/>
      <c r="M344" s="243"/>
      <c r="N344" s="244"/>
      <c r="O344" s="92"/>
      <c r="P344" s="92"/>
      <c r="Q344" s="92"/>
      <c r="R344" s="92"/>
      <c r="S344" s="92"/>
      <c r="T344" s="93"/>
      <c r="U344" s="39"/>
      <c r="V344" s="39"/>
      <c r="W344" s="39"/>
      <c r="X344" s="39"/>
      <c r="Y344" s="39"/>
      <c r="Z344" s="39"/>
      <c r="AA344" s="39"/>
      <c r="AB344" s="39"/>
      <c r="AC344" s="39"/>
      <c r="AD344" s="39"/>
      <c r="AE344" s="39"/>
      <c r="AT344" s="18" t="s">
        <v>349</v>
      </c>
      <c r="AU344" s="18" t="s">
        <v>85</v>
      </c>
    </row>
    <row r="345" s="13" customFormat="1">
      <c r="A345" s="13"/>
      <c r="B345" s="252"/>
      <c r="C345" s="253"/>
      <c r="D345" s="240" t="s">
        <v>446</v>
      </c>
      <c r="E345" s="254" t="s">
        <v>1</v>
      </c>
      <c r="F345" s="255" t="s">
        <v>6569</v>
      </c>
      <c r="G345" s="253"/>
      <c r="H345" s="256">
        <v>0.26400000000000001</v>
      </c>
      <c r="I345" s="257"/>
      <c r="J345" s="253"/>
      <c r="K345" s="253"/>
      <c r="L345" s="258"/>
      <c r="M345" s="259"/>
      <c r="N345" s="260"/>
      <c r="O345" s="260"/>
      <c r="P345" s="260"/>
      <c r="Q345" s="260"/>
      <c r="R345" s="260"/>
      <c r="S345" s="260"/>
      <c r="T345" s="261"/>
      <c r="U345" s="13"/>
      <c r="V345" s="13"/>
      <c r="W345" s="13"/>
      <c r="X345" s="13"/>
      <c r="Y345" s="13"/>
      <c r="Z345" s="13"/>
      <c r="AA345" s="13"/>
      <c r="AB345" s="13"/>
      <c r="AC345" s="13"/>
      <c r="AD345" s="13"/>
      <c r="AE345" s="13"/>
      <c r="AT345" s="262" t="s">
        <v>446</v>
      </c>
      <c r="AU345" s="262" t="s">
        <v>85</v>
      </c>
      <c r="AV345" s="13" t="s">
        <v>85</v>
      </c>
      <c r="AW345" s="13" t="s">
        <v>32</v>
      </c>
      <c r="AX345" s="13" t="s">
        <v>76</v>
      </c>
      <c r="AY345" s="262" t="s">
        <v>342</v>
      </c>
    </row>
    <row r="346" s="13" customFormat="1">
      <c r="A346" s="13"/>
      <c r="B346" s="252"/>
      <c r="C346" s="253"/>
      <c r="D346" s="240" t="s">
        <v>446</v>
      </c>
      <c r="E346" s="254" t="s">
        <v>1</v>
      </c>
      <c r="F346" s="255" t="s">
        <v>6570</v>
      </c>
      <c r="G346" s="253"/>
      <c r="H346" s="256">
        <v>0.66500000000000004</v>
      </c>
      <c r="I346" s="257"/>
      <c r="J346" s="253"/>
      <c r="K346" s="253"/>
      <c r="L346" s="258"/>
      <c r="M346" s="259"/>
      <c r="N346" s="260"/>
      <c r="O346" s="260"/>
      <c r="P346" s="260"/>
      <c r="Q346" s="260"/>
      <c r="R346" s="260"/>
      <c r="S346" s="260"/>
      <c r="T346" s="261"/>
      <c r="U346" s="13"/>
      <c r="V346" s="13"/>
      <c r="W346" s="13"/>
      <c r="X346" s="13"/>
      <c r="Y346" s="13"/>
      <c r="Z346" s="13"/>
      <c r="AA346" s="13"/>
      <c r="AB346" s="13"/>
      <c r="AC346" s="13"/>
      <c r="AD346" s="13"/>
      <c r="AE346" s="13"/>
      <c r="AT346" s="262" t="s">
        <v>446</v>
      </c>
      <c r="AU346" s="262" t="s">
        <v>85</v>
      </c>
      <c r="AV346" s="13" t="s">
        <v>85</v>
      </c>
      <c r="AW346" s="13" t="s">
        <v>32</v>
      </c>
      <c r="AX346" s="13" t="s">
        <v>76</v>
      </c>
      <c r="AY346" s="262" t="s">
        <v>342</v>
      </c>
    </row>
    <row r="347" s="13" customFormat="1">
      <c r="A347" s="13"/>
      <c r="B347" s="252"/>
      <c r="C347" s="253"/>
      <c r="D347" s="240" t="s">
        <v>446</v>
      </c>
      <c r="E347" s="254" t="s">
        <v>1</v>
      </c>
      <c r="F347" s="255" t="s">
        <v>6571</v>
      </c>
      <c r="G347" s="253"/>
      <c r="H347" s="256">
        <v>0.32000000000000001</v>
      </c>
      <c r="I347" s="257"/>
      <c r="J347" s="253"/>
      <c r="K347" s="253"/>
      <c r="L347" s="258"/>
      <c r="M347" s="259"/>
      <c r="N347" s="260"/>
      <c r="O347" s="260"/>
      <c r="P347" s="260"/>
      <c r="Q347" s="260"/>
      <c r="R347" s="260"/>
      <c r="S347" s="260"/>
      <c r="T347" s="261"/>
      <c r="U347" s="13"/>
      <c r="V347" s="13"/>
      <c r="W347" s="13"/>
      <c r="X347" s="13"/>
      <c r="Y347" s="13"/>
      <c r="Z347" s="13"/>
      <c r="AA347" s="13"/>
      <c r="AB347" s="13"/>
      <c r="AC347" s="13"/>
      <c r="AD347" s="13"/>
      <c r="AE347" s="13"/>
      <c r="AT347" s="262" t="s">
        <v>446</v>
      </c>
      <c r="AU347" s="262" t="s">
        <v>85</v>
      </c>
      <c r="AV347" s="13" t="s">
        <v>85</v>
      </c>
      <c r="AW347" s="13" t="s">
        <v>32</v>
      </c>
      <c r="AX347" s="13" t="s">
        <v>76</v>
      </c>
      <c r="AY347" s="262" t="s">
        <v>342</v>
      </c>
    </row>
    <row r="348" s="16" customFormat="1">
      <c r="A348" s="16"/>
      <c r="B348" s="284"/>
      <c r="C348" s="285"/>
      <c r="D348" s="240" t="s">
        <v>446</v>
      </c>
      <c r="E348" s="286" t="s">
        <v>1</v>
      </c>
      <c r="F348" s="287" t="s">
        <v>500</v>
      </c>
      <c r="G348" s="285"/>
      <c r="H348" s="288">
        <v>1.2490000000000001</v>
      </c>
      <c r="I348" s="289"/>
      <c r="J348" s="285"/>
      <c r="K348" s="285"/>
      <c r="L348" s="290"/>
      <c r="M348" s="291"/>
      <c r="N348" s="292"/>
      <c r="O348" s="292"/>
      <c r="P348" s="292"/>
      <c r="Q348" s="292"/>
      <c r="R348" s="292"/>
      <c r="S348" s="292"/>
      <c r="T348" s="293"/>
      <c r="U348" s="16"/>
      <c r="V348" s="16"/>
      <c r="W348" s="16"/>
      <c r="X348" s="16"/>
      <c r="Y348" s="16"/>
      <c r="Z348" s="16"/>
      <c r="AA348" s="16"/>
      <c r="AB348" s="16"/>
      <c r="AC348" s="16"/>
      <c r="AD348" s="16"/>
      <c r="AE348" s="16"/>
      <c r="AT348" s="294" t="s">
        <v>446</v>
      </c>
      <c r="AU348" s="294" t="s">
        <v>85</v>
      </c>
      <c r="AV348" s="16" t="s">
        <v>360</v>
      </c>
      <c r="AW348" s="16" t="s">
        <v>32</v>
      </c>
      <c r="AX348" s="16" t="s">
        <v>83</v>
      </c>
      <c r="AY348" s="294" t="s">
        <v>342</v>
      </c>
    </row>
    <row r="349" s="2" customFormat="1" ht="16.5" customHeight="1">
      <c r="A349" s="39"/>
      <c r="B349" s="40"/>
      <c r="C349" s="227" t="s">
        <v>692</v>
      </c>
      <c r="D349" s="227" t="s">
        <v>343</v>
      </c>
      <c r="E349" s="228" t="s">
        <v>4165</v>
      </c>
      <c r="F349" s="229" t="s">
        <v>4166</v>
      </c>
      <c r="G349" s="230" t="s">
        <v>473</v>
      </c>
      <c r="H349" s="231">
        <v>8.1519999999999992</v>
      </c>
      <c r="I349" s="232"/>
      <c r="J349" s="233">
        <f>ROUND(I349*H349,2)</f>
        <v>0</v>
      </c>
      <c r="K349" s="229" t="s">
        <v>443</v>
      </c>
      <c r="L349" s="45"/>
      <c r="M349" s="234" t="s">
        <v>1</v>
      </c>
      <c r="N349" s="235" t="s">
        <v>41</v>
      </c>
      <c r="O349" s="92"/>
      <c r="P349" s="236">
        <f>O349*H349</f>
        <v>0</v>
      </c>
      <c r="Q349" s="236">
        <v>0.0063899999999999998</v>
      </c>
      <c r="R349" s="236">
        <f>Q349*H349</f>
        <v>0.052091279999999997</v>
      </c>
      <c r="S349" s="236">
        <v>0</v>
      </c>
      <c r="T349" s="237">
        <f>S349*H349</f>
        <v>0</v>
      </c>
      <c r="U349" s="39"/>
      <c r="V349" s="39"/>
      <c r="W349" s="39"/>
      <c r="X349" s="39"/>
      <c r="Y349" s="39"/>
      <c r="Z349" s="39"/>
      <c r="AA349" s="39"/>
      <c r="AB349" s="39"/>
      <c r="AC349" s="39"/>
      <c r="AD349" s="39"/>
      <c r="AE349" s="39"/>
      <c r="AR349" s="238" t="s">
        <v>360</v>
      </c>
      <c r="AT349" s="238" t="s">
        <v>343</v>
      </c>
      <c r="AU349" s="238" t="s">
        <v>85</v>
      </c>
      <c r="AY349" s="18" t="s">
        <v>342</v>
      </c>
      <c r="BE349" s="239">
        <f>IF(N349="základní",J349,0)</f>
        <v>0</v>
      </c>
      <c r="BF349" s="239">
        <f>IF(N349="snížená",J349,0)</f>
        <v>0</v>
      </c>
      <c r="BG349" s="239">
        <f>IF(N349="zákl. přenesená",J349,0)</f>
        <v>0</v>
      </c>
      <c r="BH349" s="239">
        <f>IF(N349="sníž. přenesená",J349,0)</f>
        <v>0</v>
      </c>
      <c r="BI349" s="239">
        <f>IF(N349="nulová",J349,0)</f>
        <v>0</v>
      </c>
      <c r="BJ349" s="18" t="s">
        <v>83</v>
      </c>
      <c r="BK349" s="239">
        <f>ROUND(I349*H349,2)</f>
        <v>0</v>
      </c>
      <c r="BL349" s="18" t="s">
        <v>360</v>
      </c>
      <c r="BM349" s="238" t="s">
        <v>6572</v>
      </c>
    </row>
    <row r="350" s="2" customFormat="1">
      <c r="A350" s="39"/>
      <c r="B350" s="40"/>
      <c r="C350" s="41"/>
      <c r="D350" s="240" t="s">
        <v>349</v>
      </c>
      <c r="E350" s="41"/>
      <c r="F350" s="241" t="s">
        <v>4168</v>
      </c>
      <c r="G350" s="41"/>
      <c r="H350" s="41"/>
      <c r="I350" s="242"/>
      <c r="J350" s="41"/>
      <c r="K350" s="41"/>
      <c r="L350" s="45"/>
      <c r="M350" s="243"/>
      <c r="N350" s="244"/>
      <c r="O350" s="92"/>
      <c r="P350" s="92"/>
      <c r="Q350" s="92"/>
      <c r="R350" s="92"/>
      <c r="S350" s="92"/>
      <c r="T350" s="93"/>
      <c r="U350" s="39"/>
      <c r="V350" s="39"/>
      <c r="W350" s="39"/>
      <c r="X350" s="39"/>
      <c r="Y350" s="39"/>
      <c r="Z350" s="39"/>
      <c r="AA350" s="39"/>
      <c r="AB350" s="39"/>
      <c r="AC350" s="39"/>
      <c r="AD350" s="39"/>
      <c r="AE350" s="39"/>
      <c r="AT350" s="18" t="s">
        <v>349</v>
      </c>
      <c r="AU350" s="18" t="s">
        <v>85</v>
      </c>
    </row>
    <row r="351" s="13" customFormat="1">
      <c r="A351" s="13"/>
      <c r="B351" s="252"/>
      <c r="C351" s="253"/>
      <c r="D351" s="240" t="s">
        <v>446</v>
      </c>
      <c r="E351" s="254" t="s">
        <v>1</v>
      </c>
      <c r="F351" s="255" t="s">
        <v>6573</v>
      </c>
      <c r="G351" s="253"/>
      <c r="H351" s="256">
        <v>1.46</v>
      </c>
      <c r="I351" s="257"/>
      <c r="J351" s="253"/>
      <c r="K351" s="253"/>
      <c r="L351" s="258"/>
      <c r="M351" s="259"/>
      <c r="N351" s="260"/>
      <c r="O351" s="260"/>
      <c r="P351" s="260"/>
      <c r="Q351" s="260"/>
      <c r="R351" s="260"/>
      <c r="S351" s="260"/>
      <c r="T351" s="261"/>
      <c r="U351" s="13"/>
      <c r="V351" s="13"/>
      <c r="W351" s="13"/>
      <c r="X351" s="13"/>
      <c r="Y351" s="13"/>
      <c r="Z351" s="13"/>
      <c r="AA351" s="13"/>
      <c r="AB351" s="13"/>
      <c r="AC351" s="13"/>
      <c r="AD351" s="13"/>
      <c r="AE351" s="13"/>
      <c r="AT351" s="262" t="s">
        <v>446</v>
      </c>
      <c r="AU351" s="262" t="s">
        <v>85</v>
      </c>
      <c r="AV351" s="13" t="s">
        <v>85</v>
      </c>
      <c r="AW351" s="13" t="s">
        <v>32</v>
      </c>
      <c r="AX351" s="13" t="s">
        <v>76</v>
      </c>
      <c r="AY351" s="262" t="s">
        <v>342</v>
      </c>
    </row>
    <row r="352" s="13" customFormat="1">
      <c r="A352" s="13"/>
      <c r="B352" s="252"/>
      <c r="C352" s="253"/>
      <c r="D352" s="240" t="s">
        <v>446</v>
      </c>
      <c r="E352" s="254" t="s">
        <v>1</v>
      </c>
      <c r="F352" s="255" t="s">
        <v>6574</v>
      </c>
      <c r="G352" s="253"/>
      <c r="H352" s="256">
        <v>4.7880000000000003</v>
      </c>
      <c r="I352" s="257"/>
      <c r="J352" s="253"/>
      <c r="K352" s="253"/>
      <c r="L352" s="258"/>
      <c r="M352" s="259"/>
      <c r="N352" s="260"/>
      <c r="O352" s="260"/>
      <c r="P352" s="260"/>
      <c r="Q352" s="260"/>
      <c r="R352" s="260"/>
      <c r="S352" s="260"/>
      <c r="T352" s="261"/>
      <c r="U352" s="13"/>
      <c r="V352" s="13"/>
      <c r="W352" s="13"/>
      <c r="X352" s="13"/>
      <c r="Y352" s="13"/>
      <c r="Z352" s="13"/>
      <c r="AA352" s="13"/>
      <c r="AB352" s="13"/>
      <c r="AC352" s="13"/>
      <c r="AD352" s="13"/>
      <c r="AE352" s="13"/>
      <c r="AT352" s="262" t="s">
        <v>446</v>
      </c>
      <c r="AU352" s="262" t="s">
        <v>85</v>
      </c>
      <c r="AV352" s="13" t="s">
        <v>85</v>
      </c>
      <c r="AW352" s="13" t="s">
        <v>32</v>
      </c>
      <c r="AX352" s="13" t="s">
        <v>76</v>
      </c>
      <c r="AY352" s="262" t="s">
        <v>342</v>
      </c>
    </row>
    <row r="353" s="13" customFormat="1">
      <c r="A353" s="13"/>
      <c r="B353" s="252"/>
      <c r="C353" s="253"/>
      <c r="D353" s="240" t="s">
        <v>446</v>
      </c>
      <c r="E353" s="254" t="s">
        <v>1</v>
      </c>
      <c r="F353" s="255" t="s">
        <v>6575</v>
      </c>
      <c r="G353" s="253"/>
      <c r="H353" s="256">
        <v>1.9039999999999999</v>
      </c>
      <c r="I353" s="257"/>
      <c r="J353" s="253"/>
      <c r="K353" s="253"/>
      <c r="L353" s="258"/>
      <c r="M353" s="259"/>
      <c r="N353" s="260"/>
      <c r="O353" s="260"/>
      <c r="P353" s="260"/>
      <c r="Q353" s="260"/>
      <c r="R353" s="260"/>
      <c r="S353" s="260"/>
      <c r="T353" s="261"/>
      <c r="U353" s="13"/>
      <c r="V353" s="13"/>
      <c r="W353" s="13"/>
      <c r="X353" s="13"/>
      <c r="Y353" s="13"/>
      <c r="Z353" s="13"/>
      <c r="AA353" s="13"/>
      <c r="AB353" s="13"/>
      <c r="AC353" s="13"/>
      <c r="AD353" s="13"/>
      <c r="AE353" s="13"/>
      <c r="AT353" s="262" t="s">
        <v>446</v>
      </c>
      <c r="AU353" s="262" t="s">
        <v>85</v>
      </c>
      <c r="AV353" s="13" t="s">
        <v>85</v>
      </c>
      <c r="AW353" s="13" t="s">
        <v>32</v>
      </c>
      <c r="AX353" s="13" t="s">
        <v>76</v>
      </c>
      <c r="AY353" s="262" t="s">
        <v>342</v>
      </c>
    </row>
    <row r="354" s="16" customFormat="1">
      <c r="A354" s="16"/>
      <c r="B354" s="284"/>
      <c r="C354" s="285"/>
      <c r="D354" s="240" t="s">
        <v>446</v>
      </c>
      <c r="E354" s="286" t="s">
        <v>1</v>
      </c>
      <c r="F354" s="287" t="s">
        <v>500</v>
      </c>
      <c r="G354" s="285"/>
      <c r="H354" s="288">
        <v>8.1519999999999992</v>
      </c>
      <c r="I354" s="289"/>
      <c r="J354" s="285"/>
      <c r="K354" s="285"/>
      <c r="L354" s="290"/>
      <c r="M354" s="291"/>
      <c r="N354" s="292"/>
      <c r="O354" s="292"/>
      <c r="P354" s="292"/>
      <c r="Q354" s="292"/>
      <c r="R354" s="292"/>
      <c r="S354" s="292"/>
      <c r="T354" s="293"/>
      <c r="U354" s="16"/>
      <c r="V354" s="16"/>
      <c r="W354" s="16"/>
      <c r="X354" s="16"/>
      <c r="Y354" s="16"/>
      <c r="Z354" s="16"/>
      <c r="AA354" s="16"/>
      <c r="AB354" s="16"/>
      <c r="AC354" s="16"/>
      <c r="AD354" s="16"/>
      <c r="AE354" s="16"/>
      <c r="AT354" s="294" t="s">
        <v>446</v>
      </c>
      <c r="AU354" s="294" t="s">
        <v>85</v>
      </c>
      <c r="AV354" s="16" t="s">
        <v>360</v>
      </c>
      <c r="AW354" s="16" t="s">
        <v>32</v>
      </c>
      <c r="AX354" s="16" t="s">
        <v>83</v>
      </c>
      <c r="AY354" s="294" t="s">
        <v>342</v>
      </c>
    </row>
    <row r="355" s="12" customFormat="1" ht="22.8" customHeight="1">
      <c r="A355" s="12"/>
      <c r="B355" s="213"/>
      <c r="C355" s="214"/>
      <c r="D355" s="215" t="s">
        <v>75</v>
      </c>
      <c r="E355" s="246" t="s">
        <v>341</v>
      </c>
      <c r="F355" s="246" t="s">
        <v>676</v>
      </c>
      <c r="G355" s="214"/>
      <c r="H355" s="214"/>
      <c r="I355" s="217"/>
      <c r="J355" s="247">
        <f>BK355</f>
        <v>0</v>
      </c>
      <c r="K355" s="214"/>
      <c r="L355" s="219"/>
      <c r="M355" s="220"/>
      <c r="N355" s="221"/>
      <c r="O355" s="221"/>
      <c r="P355" s="222">
        <f>SUM(P356:P389)</f>
        <v>0</v>
      </c>
      <c r="Q355" s="221"/>
      <c r="R355" s="222">
        <f>SUM(R356:R389)</f>
        <v>0</v>
      </c>
      <c r="S355" s="221"/>
      <c r="T355" s="223">
        <f>SUM(T356:T389)</f>
        <v>0</v>
      </c>
      <c r="U355" s="12"/>
      <c r="V355" s="12"/>
      <c r="W355" s="12"/>
      <c r="X355" s="12"/>
      <c r="Y355" s="12"/>
      <c r="Z355" s="12"/>
      <c r="AA355" s="12"/>
      <c r="AB355" s="12"/>
      <c r="AC355" s="12"/>
      <c r="AD355" s="12"/>
      <c r="AE355" s="12"/>
      <c r="AR355" s="224" t="s">
        <v>83</v>
      </c>
      <c r="AT355" s="225" t="s">
        <v>75</v>
      </c>
      <c r="AU355" s="225" t="s">
        <v>83</v>
      </c>
      <c r="AY355" s="224" t="s">
        <v>342</v>
      </c>
      <c r="BK355" s="226">
        <f>SUM(BK356:BK389)</f>
        <v>0</v>
      </c>
    </row>
    <row r="356" s="2" customFormat="1" ht="16.5" customHeight="1">
      <c r="A356" s="39"/>
      <c r="B356" s="40"/>
      <c r="C356" s="227" t="s">
        <v>700</v>
      </c>
      <c r="D356" s="227" t="s">
        <v>343</v>
      </c>
      <c r="E356" s="228" t="s">
        <v>5993</v>
      </c>
      <c r="F356" s="229" t="s">
        <v>5994</v>
      </c>
      <c r="G356" s="230" t="s">
        <v>473</v>
      </c>
      <c r="H356" s="231">
        <v>566.16800000000001</v>
      </c>
      <c r="I356" s="232"/>
      <c r="J356" s="233">
        <f>ROUND(I356*H356,2)</f>
        <v>0</v>
      </c>
      <c r="K356" s="229" t="s">
        <v>443</v>
      </c>
      <c r="L356" s="45"/>
      <c r="M356" s="234" t="s">
        <v>1</v>
      </c>
      <c r="N356" s="235" t="s">
        <v>41</v>
      </c>
      <c r="O356" s="92"/>
      <c r="P356" s="236">
        <f>O356*H356</f>
        <v>0</v>
      </c>
      <c r="Q356" s="236">
        <v>0</v>
      </c>
      <c r="R356" s="236">
        <f>Q356*H356</f>
        <v>0</v>
      </c>
      <c r="S356" s="236">
        <v>0</v>
      </c>
      <c r="T356" s="237">
        <f>S356*H356</f>
        <v>0</v>
      </c>
      <c r="U356" s="39"/>
      <c r="V356" s="39"/>
      <c r="W356" s="39"/>
      <c r="X356" s="39"/>
      <c r="Y356" s="39"/>
      <c r="Z356" s="39"/>
      <c r="AA356" s="39"/>
      <c r="AB356" s="39"/>
      <c r="AC356" s="39"/>
      <c r="AD356" s="39"/>
      <c r="AE356" s="39"/>
      <c r="AR356" s="238" t="s">
        <v>360</v>
      </c>
      <c r="AT356" s="238" t="s">
        <v>343</v>
      </c>
      <c r="AU356" s="238" t="s">
        <v>85</v>
      </c>
      <c r="AY356" s="18" t="s">
        <v>342</v>
      </c>
      <c r="BE356" s="239">
        <f>IF(N356="základní",J356,0)</f>
        <v>0</v>
      </c>
      <c r="BF356" s="239">
        <f>IF(N356="snížená",J356,0)</f>
        <v>0</v>
      </c>
      <c r="BG356" s="239">
        <f>IF(N356="zákl. přenesená",J356,0)</f>
        <v>0</v>
      </c>
      <c r="BH356" s="239">
        <f>IF(N356="sníž. přenesená",J356,0)</f>
        <v>0</v>
      </c>
      <c r="BI356" s="239">
        <f>IF(N356="nulová",J356,0)</f>
        <v>0</v>
      </c>
      <c r="BJ356" s="18" t="s">
        <v>83</v>
      </c>
      <c r="BK356" s="239">
        <f>ROUND(I356*H356,2)</f>
        <v>0</v>
      </c>
      <c r="BL356" s="18" t="s">
        <v>360</v>
      </c>
      <c r="BM356" s="238" t="s">
        <v>6576</v>
      </c>
    </row>
    <row r="357" s="2" customFormat="1">
      <c r="A357" s="39"/>
      <c r="B357" s="40"/>
      <c r="C357" s="41"/>
      <c r="D357" s="240" t="s">
        <v>349</v>
      </c>
      <c r="E357" s="41"/>
      <c r="F357" s="241" t="s">
        <v>5996</v>
      </c>
      <c r="G357" s="41"/>
      <c r="H357" s="41"/>
      <c r="I357" s="242"/>
      <c r="J357" s="41"/>
      <c r="K357" s="41"/>
      <c r="L357" s="45"/>
      <c r="M357" s="243"/>
      <c r="N357" s="244"/>
      <c r="O357" s="92"/>
      <c r="P357" s="92"/>
      <c r="Q357" s="92"/>
      <c r="R357" s="92"/>
      <c r="S357" s="92"/>
      <c r="T357" s="93"/>
      <c r="U357" s="39"/>
      <c r="V357" s="39"/>
      <c r="W357" s="39"/>
      <c r="X357" s="39"/>
      <c r="Y357" s="39"/>
      <c r="Z357" s="39"/>
      <c r="AA357" s="39"/>
      <c r="AB357" s="39"/>
      <c r="AC357" s="39"/>
      <c r="AD357" s="39"/>
      <c r="AE357" s="39"/>
      <c r="AT357" s="18" t="s">
        <v>349</v>
      </c>
      <c r="AU357" s="18" t="s">
        <v>85</v>
      </c>
    </row>
    <row r="358" s="14" customFormat="1">
      <c r="A358" s="14"/>
      <c r="B358" s="263"/>
      <c r="C358" s="264"/>
      <c r="D358" s="240" t="s">
        <v>446</v>
      </c>
      <c r="E358" s="265" t="s">
        <v>1</v>
      </c>
      <c r="F358" s="266" t="s">
        <v>5997</v>
      </c>
      <c r="G358" s="264"/>
      <c r="H358" s="265" t="s">
        <v>1</v>
      </c>
      <c r="I358" s="267"/>
      <c r="J358" s="264"/>
      <c r="K358" s="264"/>
      <c r="L358" s="268"/>
      <c r="M358" s="269"/>
      <c r="N358" s="270"/>
      <c r="O358" s="270"/>
      <c r="P358" s="270"/>
      <c r="Q358" s="270"/>
      <c r="R358" s="270"/>
      <c r="S358" s="270"/>
      <c r="T358" s="271"/>
      <c r="U358" s="14"/>
      <c r="V358" s="14"/>
      <c r="W358" s="14"/>
      <c r="X358" s="14"/>
      <c r="Y358" s="14"/>
      <c r="Z358" s="14"/>
      <c r="AA358" s="14"/>
      <c r="AB358" s="14"/>
      <c r="AC358" s="14"/>
      <c r="AD358" s="14"/>
      <c r="AE358" s="14"/>
      <c r="AT358" s="272" t="s">
        <v>446</v>
      </c>
      <c r="AU358" s="272" t="s">
        <v>85</v>
      </c>
      <c r="AV358" s="14" t="s">
        <v>83</v>
      </c>
      <c r="AW358" s="14" t="s">
        <v>32</v>
      </c>
      <c r="AX358" s="14" t="s">
        <v>76</v>
      </c>
      <c r="AY358" s="272" t="s">
        <v>342</v>
      </c>
    </row>
    <row r="359" s="14" customFormat="1">
      <c r="A359" s="14"/>
      <c r="B359" s="263"/>
      <c r="C359" s="264"/>
      <c r="D359" s="240" t="s">
        <v>446</v>
      </c>
      <c r="E359" s="265" t="s">
        <v>1</v>
      </c>
      <c r="F359" s="266" t="s">
        <v>6462</v>
      </c>
      <c r="G359" s="264"/>
      <c r="H359" s="265" t="s">
        <v>1</v>
      </c>
      <c r="I359" s="267"/>
      <c r="J359" s="264"/>
      <c r="K359" s="264"/>
      <c r="L359" s="268"/>
      <c r="M359" s="269"/>
      <c r="N359" s="270"/>
      <c r="O359" s="270"/>
      <c r="P359" s="270"/>
      <c r="Q359" s="270"/>
      <c r="R359" s="270"/>
      <c r="S359" s="270"/>
      <c r="T359" s="271"/>
      <c r="U359" s="14"/>
      <c r="V359" s="14"/>
      <c r="W359" s="14"/>
      <c r="X359" s="14"/>
      <c r="Y359" s="14"/>
      <c r="Z359" s="14"/>
      <c r="AA359" s="14"/>
      <c r="AB359" s="14"/>
      <c r="AC359" s="14"/>
      <c r="AD359" s="14"/>
      <c r="AE359" s="14"/>
      <c r="AT359" s="272" t="s">
        <v>446</v>
      </c>
      <c r="AU359" s="272" t="s">
        <v>85</v>
      </c>
      <c r="AV359" s="14" t="s">
        <v>83</v>
      </c>
      <c r="AW359" s="14" t="s">
        <v>32</v>
      </c>
      <c r="AX359" s="14" t="s">
        <v>76</v>
      </c>
      <c r="AY359" s="272" t="s">
        <v>342</v>
      </c>
    </row>
    <row r="360" s="13" customFormat="1">
      <c r="A360" s="13"/>
      <c r="B360" s="252"/>
      <c r="C360" s="253"/>
      <c r="D360" s="240" t="s">
        <v>446</v>
      </c>
      <c r="E360" s="254" t="s">
        <v>1</v>
      </c>
      <c r="F360" s="255" t="s">
        <v>6463</v>
      </c>
      <c r="G360" s="253"/>
      <c r="H360" s="256">
        <v>467.27800000000002</v>
      </c>
      <c r="I360" s="257"/>
      <c r="J360" s="253"/>
      <c r="K360" s="253"/>
      <c r="L360" s="258"/>
      <c r="M360" s="259"/>
      <c r="N360" s="260"/>
      <c r="O360" s="260"/>
      <c r="P360" s="260"/>
      <c r="Q360" s="260"/>
      <c r="R360" s="260"/>
      <c r="S360" s="260"/>
      <c r="T360" s="261"/>
      <c r="U360" s="13"/>
      <c r="V360" s="13"/>
      <c r="W360" s="13"/>
      <c r="X360" s="13"/>
      <c r="Y360" s="13"/>
      <c r="Z360" s="13"/>
      <c r="AA360" s="13"/>
      <c r="AB360" s="13"/>
      <c r="AC360" s="13"/>
      <c r="AD360" s="13"/>
      <c r="AE360" s="13"/>
      <c r="AT360" s="262" t="s">
        <v>446</v>
      </c>
      <c r="AU360" s="262" t="s">
        <v>85</v>
      </c>
      <c r="AV360" s="13" t="s">
        <v>85</v>
      </c>
      <c r="AW360" s="13" t="s">
        <v>32</v>
      </c>
      <c r="AX360" s="13" t="s">
        <v>76</v>
      </c>
      <c r="AY360" s="262" t="s">
        <v>342</v>
      </c>
    </row>
    <row r="361" s="14" customFormat="1">
      <c r="A361" s="14"/>
      <c r="B361" s="263"/>
      <c r="C361" s="264"/>
      <c r="D361" s="240" t="s">
        <v>446</v>
      </c>
      <c r="E361" s="265" t="s">
        <v>1</v>
      </c>
      <c r="F361" s="266" t="s">
        <v>2896</v>
      </c>
      <c r="G361" s="264"/>
      <c r="H361" s="265" t="s">
        <v>1</v>
      </c>
      <c r="I361" s="267"/>
      <c r="J361" s="264"/>
      <c r="K361" s="264"/>
      <c r="L361" s="268"/>
      <c r="M361" s="269"/>
      <c r="N361" s="270"/>
      <c r="O361" s="270"/>
      <c r="P361" s="270"/>
      <c r="Q361" s="270"/>
      <c r="R361" s="270"/>
      <c r="S361" s="270"/>
      <c r="T361" s="271"/>
      <c r="U361" s="14"/>
      <c r="V361" s="14"/>
      <c r="W361" s="14"/>
      <c r="X361" s="14"/>
      <c r="Y361" s="14"/>
      <c r="Z361" s="14"/>
      <c r="AA361" s="14"/>
      <c r="AB361" s="14"/>
      <c r="AC361" s="14"/>
      <c r="AD361" s="14"/>
      <c r="AE361" s="14"/>
      <c r="AT361" s="272" t="s">
        <v>446</v>
      </c>
      <c r="AU361" s="272" t="s">
        <v>85</v>
      </c>
      <c r="AV361" s="14" t="s">
        <v>83</v>
      </c>
      <c r="AW361" s="14" t="s">
        <v>32</v>
      </c>
      <c r="AX361" s="14" t="s">
        <v>76</v>
      </c>
      <c r="AY361" s="272" t="s">
        <v>342</v>
      </c>
    </row>
    <row r="362" s="13" customFormat="1">
      <c r="A362" s="13"/>
      <c r="B362" s="252"/>
      <c r="C362" s="253"/>
      <c r="D362" s="240" t="s">
        <v>446</v>
      </c>
      <c r="E362" s="254" t="s">
        <v>1</v>
      </c>
      <c r="F362" s="255" t="s">
        <v>6464</v>
      </c>
      <c r="G362" s="253"/>
      <c r="H362" s="256">
        <v>98.890000000000001</v>
      </c>
      <c r="I362" s="257"/>
      <c r="J362" s="253"/>
      <c r="K362" s="253"/>
      <c r="L362" s="258"/>
      <c r="M362" s="259"/>
      <c r="N362" s="260"/>
      <c r="O362" s="260"/>
      <c r="P362" s="260"/>
      <c r="Q362" s="260"/>
      <c r="R362" s="260"/>
      <c r="S362" s="260"/>
      <c r="T362" s="261"/>
      <c r="U362" s="13"/>
      <c r="V362" s="13"/>
      <c r="W362" s="13"/>
      <c r="X362" s="13"/>
      <c r="Y362" s="13"/>
      <c r="Z362" s="13"/>
      <c r="AA362" s="13"/>
      <c r="AB362" s="13"/>
      <c r="AC362" s="13"/>
      <c r="AD362" s="13"/>
      <c r="AE362" s="13"/>
      <c r="AT362" s="262" t="s">
        <v>446</v>
      </c>
      <c r="AU362" s="262" t="s">
        <v>85</v>
      </c>
      <c r="AV362" s="13" t="s">
        <v>85</v>
      </c>
      <c r="AW362" s="13" t="s">
        <v>32</v>
      </c>
      <c r="AX362" s="13" t="s">
        <v>76</v>
      </c>
      <c r="AY362" s="262" t="s">
        <v>342</v>
      </c>
    </row>
    <row r="363" s="16" customFormat="1">
      <c r="A363" s="16"/>
      <c r="B363" s="284"/>
      <c r="C363" s="285"/>
      <c r="D363" s="240" t="s">
        <v>446</v>
      </c>
      <c r="E363" s="286" t="s">
        <v>1</v>
      </c>
      <c r="F363" s="287" t="s">
        <v>500</v>
      </c>
      <c r="G363" s="285"/>
      <c r="H363" s="288">
        <v>566.16800000000001</v>
      </c>
      <c r="I363" s="289"/>
      <c r="J363" s="285"/>
      <c r="K363" s="285"/>
      <c r="L363" s="290"/>
      <c r="M363" s="291"/>
      <c r="N363" s="292"/>
      <c r="O363" s="292"/>
      <c r="P363" s="292"/>
      <c r="Q363" s="292"/>
      <c r="R363" s="292"/>
      <c r="S363" s="292"/>
      <c r="T363" s="293"/>
      <c r="U363" s="16"/>
      <c r="V363" s="16"/>
      <c r="W363" s="16"/>
      <c r="X363" s="16"/>
      <c r="Y363" s="16"/>
      <c r="Z363" s="16"/>
      <c r="AA363" s="16"/>
      <c r="AB363" s="16"/>
      <c r="AC363" s="16"/>
      <c r="AD363" s="16"/>
      <c r="AE363" s="16"/>
      <c r="AT363" s="294" t="s">
        <v>446</v>
      </c>
      <c r="AU363" s="294" t="s">
        <v>85</v>
      </c>
      <c r="AV363" s="16" t="s">
        <v>360</v>
      </c>
      <c r="AW363" s="16" t="s">
        <v>32</v>
      </c>
      <c r="AX363" s="16" t="s">
        <v>83</v>
      </c>
      <c r="AY363" s="294" t="s">
        <v>342</v>
      </c>
    </row>
    <row r="364" s="2" customFormat="1" ht="16.5" customHeight="1">
      <c r="A364" s="39"/>
      <c r="B364" s="40"/>
      <c r="C364" s="227" t="s">
        <v>710</v>
      </c>
      <c r="D364" s="227" t="s">
        <v>343</v>
      </c>
      <c r="E364" s="228" t="s">
        <v>6003</v>
      </c>
      <c r="F364" s="229" t="s">
        <v>6004</v>
      </c>
      <c r="G364" s="230" t="s">
        <v>473</v>
      </c>
      <c r="H364" s="231">
        <v>566.16800000000001</v>
      </c>
      <c r="I364" s="232"/>
      <c r="J364" s="233">
        <f>ROUND(I364*H364,2)</f>
        <v>0</v>
      </c>
      <c r="K364" s="229" t="s">
        <v>443</v>
      </c>
      <c r="L364" s="45"/>
      <c r="M364" s="234" t="s">
        <v>1</v>
      </c>
      <c r="N364" s="235" t="s">
        <v>41</v>
      </c>
      <c r="O364" s="92"/>
      <c r="P364" s="236">
        <f>O364*H364</f>
        <v>0</v>
      </c>
      <c r="Q364" s="236">
        <v>0</v>
      </c>
      <c r="R364" s="236">
        <f>Q364*H364</f>
        <v>0</v>
      </c>
      <c r="S364" s="236">
        <v>0</v>
      </c>
      <c r="T364" s="237">
        <f>S364*H364</f>
        <v>0</v>
      </c>
      <c r="U364" s="39"/>
      <c r="V364" s="39"/>
      <c r="W364" s="39"/>
      <c r="X364" s="39"/>
      <c r="Y364" s="39"/>
      <c r="Z364" s="39"/>
      <c r="AA364" s="39"/>
      <c r="AB364" s="39"/>
      <c r="AC364" s="39"/>
      <c r="AD364" s="39"/>
      <c r="AE364" s="39"/>
      <c r="AR364" s="238" t="s">
        <v>360</v>
      </c>
      <c r="AT364" s="238" t="s">
        <v>343</v>
      </c>
      <c r="AU364" s="238" t="s">
        <v>85</v>
      </c>
      <c r="AY364" s="18" t="s">
        <v>342</v>
      </c>
      <c r="BE364" s="239">
        <f>IF(N364="základní",J364,0)</f>
        <v>0</v>
      </c>
      <c r="BF364" s="239">
        <f>IF(N364="snížená",J364,0)</f>
        <v>0</v>
      </c>
      <c r="BG364" s="239">
        <f>IF(N364="zákl. přenesená",J364,0)</f>
        <v>0</v>
      </c>
      <c r="BH364" s="239">
        <f>IF(N364="sníž. přenesená",J364,0)</f>
        <v>0</v>
      </c>
      <c r="BI364" s="239">
        <f>IF(N364="nulová",J364,0)</f>
        <v>0</v>
      </c>
      <c r="BJ364" s="18" t="s">
        <v>83</v>
      </c>
      <c r="BK364" s="239">
        <f>ROUND(I364*H364,2)</f>
        <v>0</v>
      </c>
      <c r="BL364" s="18" t="s">
        <v>360</v>
      </c>
      <c r="BM364" s="238" t="s">
        <v>6577</v>
      </c>
    </row>
    <row r="365" s="2" customFormat="1">
      <c r="A365" s="39"/>
      <c r="B365" s="40"/>
      <c r="C365" s="41"/>
      <c r="D365" s="240" t="s">
        <v>349</v>
      </c>
      <c r="E365" s="41"/>
      <c r="F365" s="241" t="s">
        <v>6006</v>
      </c>
      <c r="G365" s="41"/>
      <c r="H365" s="41"/>
      <c r="I365" s="242"/>
      <c r="J365" s="41"/>
      <c r="K365" s="41"/>
      <c r="L365" s="45"/>
      <c r="M365" s="243"/>
      <c r="N365" s="244"/>
      <c r="O365" s="92"/>
      <c r="P365" s="92"/>
      <c r="Q365" s="92"/>
      <c r="R365" s="92"/>
      <c r="S365" s="92"/>
      <c r="T365" s="93"/>
      <c r="U365" s="39"/>
      <c r="V365" s="39"/>
      <c r="W365" s="39"/>
      <c r="X365" s="39"/>
      <c r="Y365" s="39"/>
      <c r="Z365" s="39"/>
      <c r="AA365" s="39"/>
      <c r="AB365" s="39"/>
      <c r="AC365" s="39"/>
      <c r="AD365" s="39"/>
      <c r="AE365" s="39"/>
      <c r="AT365" s="18" t="s">
        <v>349</v>
      </c>
      <c r="AU365" s="18" t="s">
        <v>85</v>
      </c>
    </row>
    <row r="366" s="14" customFormat="1">
      <c r="A366" s="14"/>
      <c r="B366" s="263"/>
      <c r="C366" s="264"/>
      <c r="D366" s="240" t="s">
        <v>446</v>
      </c>
      <c r="E366" s="265" t="s">
        <v>1</v>
      </c>
      <c r="F366" s="266" t="s">
        <v>5997</v>
      </c>
      <c r="G366" s="264"/>
      <c r="H366" s="265" t="s">
        <v>1</v>
      </c>
      <c r="I366" s="267"/>
      <c r="J366" s="264"/>
      <c r="K366" s="264"/>
      <c r="L366" s="268"/>
      <c r="M366" s="269"/>
      <c r="N366" s="270"/>
      <c r="O366" s="270"/>
      <c r="P366" s="270"/>
      <c r="Q366" s="270"/>
      <c r="R366" s="270"/>
      <c r="S366" s="270"/>
      <c r="T366" s="271"/>
      <c r="U366" s="14"/>
      <c r="V366" s="14"/>
      <c r="W366" s="14"/>
      <c r="X366" s="14"/>
      <c r="Y366" s="14"/>
      <c r="Z366" s="14"/>
      <c r="AA366" s="14"/>
      <c r="AB366" s="14"/>
      <c r="AC366" s="14"/>
      <c r="AD366" s="14"/>
      <c r="AE366" s="14"/>
      <c r="AT366" s="272" t="s">
        <v>446</v>
      </c>
      <c r="AU366" s="272" t="s">
        <v>85</v>
      </c>
      <c r="AV366" s="14" t="s">
        <v>83</v>
      </c>
      <c r="AW366" s="14" t="s">
        <v>32</v>
      </c>
      <c r="AX366" s="14" t="s">
        <v>76</v>
      </c>
      <c r="AY366" s="272" t="s">
        <v>342</v>
      </c>
    </row>
    <row r="367" s="14" customFormat="1">
      <c r="A367" s="14"/>
      <c r="B367" s="263"/>
      <c r="C367" s="264"/>
      <c r="D367" s="240" t="s">
        <v>446</v>
      </c>
      <c r="E367" s="265" t="s">
        <v>1</v>
      </c>
      <c r="F367" s="266" t="s">
        <v>6462</v>
      </c>
      <c r="G367" s="264"/>
      <c r="H367" s="265" t="s">
        <v>1</v>
      </c>
      <c r="I367" s="267"/>
      <c r="J367" s="264"/>
      <c r="K367" s="264"/>
      <c r="L367" s="268"/>
      <c r="M367" s="269"/>
      <c r="N367" s="270"/>
      <c r="O367" s="270"/>
      <c r="P367" s="270"/>
      <c r="Q367" s="270"/>
      <c r="R367" s="270"/>
      <c r="S367" s="270"/>
      <c r="T367" s="271"/>
      <c r="U367" s="14"/>
      <c r="V367" s="14"/>
      <c r="W367" s="14"/>
      <c r="X367" s="14"/>
      <c r="Y367" s="14"/>
      <c r="Z367" s="14"/>
      <c r="AA367" s="14"/>
      <c r="AB367" s="14"/>
      <c r="AC367" s="14"/>
      <c r="AD367" s="14"/>
      <c r="AE367" s="14"/>
      <c r="AT367" s="272" t="s">
        <v>446</v>
      </c>
      <c r="AU367" s="272" t="s">
        <v>85</v>
      </c>
      <c r="AV367" s="14" t="s">
        <v>83</v>
      </c>
      <c r="AW367" s="14" t="s">
        <v>32</v>
      </c>
      <c r="AX367" s="14" t="s">
        <v>76</v>
      </c>
      <c r="AY367" s="272" t="s">
        <v>342</v>
      </c>
    </row>
    <row r="368" s="13" customFormat="1">
      <c r="A368" s="13"/>
      <c r="B368" s="252"/>
      <c r="C368" s="253"/>
      <c r="D368" s="240" t="s">
        <v>446</v>
      </c>
      <c r="E368" s="254" t="s">
        <v>1</v>
      </c>
      <c r="F368" s="255" t="s">
        <v>6463</v>
      </c>
      <c r="G368" s="253"/>
      <c r="H368" s="256">
        <v>467.27800000000002</v>
      </c>
      <c r="I368" s="257"/>
      <c r="J368" s="253"/>
      <c r="K368" s="253"/>
      <c r="L368" s="258"/>
      <c r="M368" s="259"/>
      <c r="N368" s="260"/>
      <c r="O368" s="260"/>
      <c r="P368" s="260"/>
      <c r="Q368" s="260"/>
      <c r="R368" s="260"/>
      <c r="S368" s="260"/>
      <c r="T368" s="261"/>
      <c r="U368" s="13"/>
      <c r="V368" s="13"/>
      <c r="W368" s="13"/>
      <c r="X368" s="13"/>
      <c r="Y368" s="13"/>
      <c r="Z368" s="13"/>
      <c r="AA368" s="13"/>
      <c r="AB368" s="13"/>
      <c r="AC368" s="13"/>
      <c r="AD368" s="13"/>
      <c r="AE368" s="13"/>
      <c r="AT368" s="262" t="s">
        <v>446</v>
      </c>
      <c r="AU368" s="262" t="s">
        <v>85</v>
      </c>
      <c r="AV368" s="13" t="s">
        <v>85</v>
      </c>
      <c r="AW368" s="13" t="s">
        <v>32</v>
      </c>
      <c r="AX368" s="13" t="s">
        <v>76</v>
      </c>
      <c r="AY368" s="262" t="s">
        <v>342</v>
      </c>
    </row>
    <row r="369" s="14" customFormat="1">
      <c r="A369" s="14"/>
      <c r="B369" s="263"/>
      <c r="C369" s="264"/>
      <c r="D369" s="240" t="s">
        <v>446</v>
      </c>
      <c r="E369" s="265" t="s">
        <v>1</v>
      </c>
      <c r="F369" s="266" t="s">
        <v>2896</v>
      </c>
      <c r="G369" s="264"/>
      <c r="H369" s="265" t="s">
        <v>1</v>
      </c>
      <c r="I369" s="267"/>
      <c r="J369" s="264"/>
      <c r="K369" s="264"/>
      <c r="L369" s="268"/>
      <c r="M369" s="269"/>
      <c r="N369" s="270"/>
      <c r="O369" s="270"/>
      <c r="P369" s="270"/>
      <c r="Q369" s="270"/>
      <c r="R369" s="270"/>
      <c r="S369" s="270"/>
      <c r="T369" s="271"/>
      <c r="U369" s="14"/>
      <c r="V369" s="14"/>
      <c r="W369" s="14"/>
      <c r="X369" s="14"/>
      <c r="Y369" s="14"/>
      <c r="Z369" s="14"/>
      <c r="AA369" s="14"/>
      <c r="AB369" s="14"/>
      <c r="AC369" s="14"/>
      <c r="AD369" s="14"/>
      <c r="AE369" s="14"/>
      <c r="AT369" s="272" t="s">
        <v>446</v>
      </c>
      <c r="AU369" s="272" t="s">
        <v>85</v>
      </c>
      <c r="AV369" s="14" t="s">
        <v>83</v>
      </c>
      <c r="AW369" s="14" t="s">
        <v>32</v>
      </c>
      <c r="AX369" s="14" t="s">
        <v>76</v>
      </c>
      <c r="AY369" s="272" t="s">
        <v>342</v>
      </c>
    </row>
    <row r="370" s="13" customFormat="1">
      <c r="A370" s="13"/>
      <c r="B370" s="252"/>
      <c r="C370" s="253"/>
      <c r="D370" s="240" t="s">
        <v>446</v>
      </c>
      <c r="E370" s="254" t="s">
        <v>1</v>
      </c>
      <c r="F370" s="255" t="s">
        <v>6464</v>
      </c>
      <c r="G370" s="253"/>
      <c r="H370" s="256">
        <v>98.890000000000001</v>
      </c>
      <c r="I370" s="257"/>
      <c r="J370" s="253"/>
      <c r="K370" s="253"/>
      <c r="L370" s="258"/>
      <c r="M370" s="259"/>
      <c r="N370" s="260"/>
      <c r="O370" s="260"/>
      <c r="P370" s="260"/>
      <c r="Q370" s="260"/>
      <c r="R370" s="260"/>
      <c r="S370" s="260"/>
      <c r="T370" s="261"/>
      <c r="U370" s="13"/>
      <c r="V370" s="13"/>
      <c r="W370" s="13"/>
      <c r="X370" s="13"/>
      <c r="Y370" s="13"/>
      <c r="Z370" s="13"/>
      <c r="AA370" s="13"/>
      <c r="AB370" s="13"/>
      <c r="AC370" s="13"/>
      <c r="AD370" s="13"/>
      <c r="AE370" s="13"/>
      <c r="AT370" s="262" t="s">
        <v>446</v>
      </c>
      <c r="AU370" s="262" t="s">
        <v>85</v>
      </c>
      <c r="AV370" s="13" t="s">
        <v>85</v>
      </c>
      <c r="AW370" s="13" t="s">
        <v>32</v>
      </c>
      <c r="AX370" s="13" t="s">
        <v>76</v>
      </c>
      <c r="AY370" s="262" t="s">
        <v>342</v>
      </c>
    </row>
    <row r="371" s="16" customFormat="1">
      <c r="A371" s="16"/>
      <c r="B371" s="284"/>
      <c r="C371" s="285"/>
      <c r="D371" s="240" t="s">
        <v>446</v>
      </c>
      <c r="E371" s="286" t="s">
        <v>1</v>
      </c>
      <c r="F371" s="287" t="s">
        <v>500</v>
      </c>
      <c r="G371" s="285"/>
      <c r="H371" s="288">
        <v>566.16800000000001</v>
      </c>
      <c r="I371" s="289"/>
      <c r="J371" s="285"/>
      <c r="K371" s="285"/>
      <c r="L371" s="290"/>
      <c r="M371" s="291"/>
      <c r="N371" s="292"/>
      <c r="O371" s="292"/>
      <c r="P371" s="292"/>
      <c r="Q371" s="292"/>
      <c r="R371" s="292"/>
      <c r="S371" s="292"/>
      <c r="T371" s="293"/>
      <c r="U371" s="16"/>
      <c r="V371" s="16"/>
      <c r="W371" s="16"/>
      <c r="X371" s="16"/>
      <c r="Y371" s="16"/>
      <c r="Z371" s="16"/>
      <c r="AA371" s="16"/>
      <c r="AB371" s="16"/>
      <c r="AC371" s="16"/>
      <c r="AD371" s="16"/>
      <c r="AE371" s="16"/>
      <c r="AT371" s="294" t="s">
        <v>446</v>
      </c>
      <c r="AU371" s="294" t="s">
        <v>85</v>
      </c>
      <c r="AV371" s="16" t="s">
        <v>360</v>
      </c>
      <c r="AW371" s="16" t="s">
        <v>32</v>
      </c>
      <c r="AX371" s="16" t="s">
        <v>83</v>
      </c>
      <c r="AY371" s="294" t="s">
        <v>342</v>
      </c>
    </row>
    <row r="372" s="2" customFormat="1" ht="16.5" customHeight="1">
      <c r="A372" s="39"/>
      <c r="B372" s="40"/>
      <c r="C372" s="227" t="s">
        <v>717</v>
      </c>
      <c r="D372" s="227" t="s">
        <v>343</v>
      </c>
      <c r="E372" s="228" t="s">
        <v>6578</v>
      </c>
      <c r="F372" s="229" t="s">
        <v>6579</v>
      </c>
      <c r="G372" s="230" t="s">
        <v>473</v>
      </c>
      <c r="H372" s="231">
        <v>23.98</v>
      </c>
      <c r="I372" s="232"/>
      <c r="J372" s="233">
        <f>ROUND(I372*H372,2)</f>
        <v>0</v>
      </c>
      <c r="K372" s="229" t="s">
        <v>443</v>
      </c>
      <c r="L372" s="45"/>
      <c r="M372" s="234" t="s">
        <v>1</v>
      </c>
      <c r="N372" s="235" t="s">
        <v>41</v>
      </c>
      <c r="O372" s="92"/>
      <c r="P372" s="236">
        <f>O372*H372</f>
        <v>0</v>
      </c>
      <c r="Q372" s="236">
        <v>0</v>
      </c>
      <c r="R372" s="236">
        <f>Q372*H372</f>
        <v>0</v>
      </c>
      <c r="S372" s="236">
        <v>0</v>
      </c>
      <c r="T372" s="237">
        <f>S372*H372</f>
        <v>0</v>
      </c>
      <c r="U372" s="39"/>
      <c r="V372" s="39"/>
      <c r="W372" s="39"/>
      <c r="X372" s="39"/>
      <c r="Y372" s="39"/>
      <c r="Z372" s="39"/>
      <c r="AA372" s="39"/>
      <c r="AB372" s="39"/>
      <c r="AC372" s="39"/>
      <c r="AD372" s="39"/>
      <c r="AE372" s="39"/>
      <c r="AR372" s="238" t="s">
        <v>360</v>
      </c>
      <c r="AT372" s="238" t="s">
        <v>343</v>
      </c>
      <c r="AU372" s="238" t="s">
        <v>85</v>
      </c>
      <c r="AY372" s="18" t="s">
        <v>342</v>
      </c>
      <c r="BE372" s="239">
        <f>IF(N372="základní",J372,0)</f>
        <v>0</v>
      </c>
      <c r="BF372" s="239">
        <f>IF(N372="snížená",J372,0)</f>
        <v>0</v>
      </c>
      <c r="BG372" s="239">
        <f>IF(N372="zákl. přenesená",J372,0)</f>
        <v>0</v>
      </c>
      <c r="BH372" s="239">
        <f>IF(N372="sníž. přenesená",J372,0)</f>
        <v>0</v>
      </c>
      <c r="BI372" s="239">
        <f>IF(N372="nulová",J372,0)</f>
        <v>0</v>
      </c>
      <c r="BJ372" s="18" t="s">
        <v>83</v>
      </c>
      <c r="BK372" s="239">
        <f>ROUND(I372*H372,2)</f>
        <v>0</v>
      </c>
      <c r="BL372" s="18" t="s">
        <v>360</v>
      </c>
      <c r="BM372" s="238" t="s">
        <v>6580</v>
      </c>
    </row>
    <row r="373" s="2" customFormat="1">
      <c r="A373" s="39"/>
      <c r="B373" s="40"/>
      <c r="C373" s="41"/>
      <c r="D373" s="240" t="s">
        <v>349</v>
      </c>
      <c r="E373" s="41"/>
      <c r="F373" s="241" t="s">
        <v>6581</v>
      </c>
      <c r="G373" s="41"/>
      <c r="H373" s="41"/>
      <c r="I373" s="242"/>
      <c r="J373" s="41"/>
      <c r="K373" s="41"/>
      <c r="L373" s="45"/>
      <c r="M373" s="243"/>
      <c r="N373" s="244"/>
      <c r="O373" s="92"/>
      <c r="P373" s="92"/>
      <c r="Q373" s="92"/>
      <c r="R373" s="92"/>
      <c r="S373" s="92"/>
      <c r="T373" s="93"/>
      <c r="U373" s="39"/>
      <c r="V373" s="39"/>
      <c r="W373" s="39"/>
      <c r="X373" s="39"/>
      <c r="Y373" s="39"/>
      <c r="Z373" s="39"/>
      <c r="AA373" s="39"/>
      <c r="AB373" s="39"/>
      <c r="AC373" s="39"/>
      <c r="AD373" s="39"/>
      <c r="AE373" s="39"/>
      <c r="AT373" s="18" t="s">
        <v>349</v>
      </c>
      <c r="AU373" s="18" t="s">
        <v>85</v>
      </c>
    </row>
    <row r="374" s="14" customFormat="1">
      <c r="A374" s="14"/>
      <c r="B374" s="263"/>
      <c r="C374" s="264"/>
      <c r="D374" s="240" t="s">
        <v>446</v>
      </c>
      <c r="E374" s="265" t="s">
        <v>1</v>
      </c>
      <c r="F374" s="266" t="s">
        <v>6011</v>
      </c>
      <c r="G374" s="264"/>
      <c r="H374" s="265" t="s">
        <v>1</v>
      </c>
      <c r="I374" s="267"/>
      <c r="J374" s="264"/>
      <c r="K374" s="264"/>
      <c r="L374" s="268"/>
      <c r="M374" s="269"/>
      <c r="N374" s="270"/>
      <c r="O374" s="270"/>
      <c r="P374" s="270"/>
      <c r="Q374" s="270"/>
      <c r="R374" s="270"/>
      <c r="S374" s="270"/>
      <c r="T374" s="271"/>
      <c r="U374" s="14"/>
      <c r="V374" s="14"/>
      <c r="W374" s="14"/>
      <c r="X374" s="14"/>
      <c r="Y374" s="14"/>
      <c r="Z374" s="14"/>
      <c r="AA374" s="14"/>
      <c r="AB374" s="14"/>
      <c r="AC374" s="14"/>
      <c r="AD374" s="14"/>
      <c r="AE374" s="14"/>
      <c r="AT374" s="272" t="s">
        <v>446</v>
      </c>
      <c r="AU374" s="272" t="s">
        <v>85</v>
      </c>
      <c r="AV374" s="14" t="s">
        <v>83</v>
      </c>
      <c r="AW374" s="14" t="s">
        <v>32</v>
      </c>
      <c r="AX374" s="14" t="s">
        <v>76</v>
      </c>
      <c r="AY374" s="272" t="s">
        <v>342</v>
      </c>
    </row>
    <row r="375" s="14" customFormat="1">
      <c r="A375" s="14"/>
      <c r="B375" s="263"/>
      <c r="C375" s="264"/>
      <c r="D375" s="240" t="s">
        <v>446</v>
      </c>
      <c r="E375" s="265" t="s">
        <v>1</v>
      </c>
      <c r="F375" s="266" t="s">
        <v>2896</v>
      </c>
      <c r="G375" s="264"/>
      <c r="H375" s="265" t="s">
        <v>1</v>
      </c>
      <c r="I375" s="267"/>
      <c r="J375" s="264"/>
      <c r="K375" s="264"/>
      <c r="L375" s="268"/>
      <c r="M375" s="269"/>
      <c r="N375" s="270"/>
      <c r="O375" s="270"/>
      <c r="P375" s="270"/>
      <c r="Q375" s="270"/>
      <c r="R375" s="270"/>
      <c r="S375" s="270"/>
      <c r="T375" s="271"/>
      <c r="U375" s="14"/>
      <c r="V375" s="14"/>
      <c r="W375" s="14"/>
      <c r="X375" s="14"/>
      <c r="Y375" s="14"/>
      <c r="Z375" s="14"/>
      <c r="AA375" s="14"/>
      <c r="AB375" s="14"/>
      <c r="AC375" s="14"/>
      <c r="AD375" s="14"/>
      <c r="AE375" s="14"/>
      <c r="AT375" s="272" t="s">
        <v>446</v>
      </c>
      <c r="AU375" s="272" t="s">
        <v>85</v>
      </c>
      <c r="AV375" s="14" t="s">
        <v>83</v>
      </c>
      <c r="AW375" s="14" t="s">
        <v>32</v>
      </c>
      <c r="AX375" s="14" t="s">
        <v>76</v>
      </c>
      <c r="AY375" s="272" t="s">
        <v>342</v>
      </c>
    </row>
    <row r="376" s="13" customFormat="1">
      <c r="A376" s="13"/>
      <c r="B376" s="252"/>
      <c r="C376" s="253"/>
      <c r="D376" s="240" t="s">
        <v>446</v>
      </c>
      <c r="E376" s="254" t="s">
        <v>1</v>
      </c>
      <c r="F376" s="255" t="s">
        <v>6459</v>
      </c>
      <c r="G376" s="253"/>
      <c r="H376" s="256">
        <v>23.98</v>
      </c>
      <c r="I376" s="257"/>
      <c r="J376" s="253"/>
      <c r="K376" s="253"/>
      <c r="L376" s="258"/>
      <c r="M376" s="259"/>
      <c r="N376" s="260"/>
      <c r="O376" s="260"/>
      <c r="P376" s="260"/>
      <c r="Q376" s="260"/>
      <c r="R376" s="260"/>
      <c r="S376" s="260"/>
      <c r="T376" s="261"/>
      <c r="U376" s="13"/>
      <c r="V376" s="13"/>
      <c r="W376" s="13"/>
      <c r="X376" s="13"/>
      <c r="Y376" s="13"/>
      <c r="Z376" s="13"/>
      <c r="AA376" s="13"/>
      <c r="AB376" s="13"/>
      <c r="AC376" s="13"/>
      <c r="AD376" s="13"/>
      <c r="AE376" s="13"/>
      <c r="AT376" s="262" t="s">
        <v>446</v>
      </c>
      <c r="AU376" s="262" t="s">
        <v>85</v>
      </c>
      <c r="AV376" s="13" t="s">
        <v>85</v>
      </c>
      <c r="AW376" s="13" t="s">
        <v>32</v>
      </c>
      <c r="AX376" s="13" t="s">
        <v>83</v>
      </c>
      <c r="AY376" s="262" t="s">
        <v>342</v>
      </c>
    </row>
    <row r="377" s="2" customFormat="1" ht="16.5" customHeight="1">
      <c r="A377" s="39"/>
      <c r="B377" s="40"/>
      <c r="C377" s="227" t="s">
        <v>724</v>
      </c>
      <c r="D377" s="227" t="s">
        <v>343</v>
      </c>
      <c r="E377" s="228" t="s">
        <v>1393</v>
      </c>
      <c r="F377" s="229" t="s">
        <v>1394</v>
      </c>
      <c r="G377" s="230" t="s">
        <v>473</v>
      </c>
      <c r="H377" s="231">
        <v>6.8399999999999999</v>
      </c>
      <c r="I377" s="232"/>
      <c r="J377" s="233">
        <f>ROUND(I377*H377,2)</f>
        <v>0</v>
      </c>
      <c r="K377" s="229" t="s">
        <v>443</v>
      </c>
      <c r="L377" s="45"/>
      <c r="M377" s="234" t="s">
        <v>1</v>
      </c>
      <c r="N377" s="235" t="s">
        <v>41</v>
      </c>
      <c r="O377" s="92"/>
      <c r="P377" s="236">
        <f>O377*H377</f>
        <v>0</v>
      </c>
      <c r="Q377" s="236">
        <v>0</v>
      </c>
      <c r="R377" s="236">
        <f>Q377*H377</f>
        <v>0</v>
      </c>
      <c r="S377" s="236">
        <v>0</v>
      </c>
      <c r="T377" s="237">
        <f>S377*H377</f>
        <v>0</v>
      </c>
      <c r="U377" s="39"/>
      <c r="V377" s="39"/>
      <c r="W377" s="39"/>
      <c r="X377" s="39"/>
      <c r="Y377" s="39"/>
      <c r="Z377" s="39"/>
      <c r="AA377" s="39"/>
      <c r="AB377" s="39"/>
      <c r="AC377" s="39"/>
      <c r="AD377" s="39"/>
      <c r="AE377" s="39"/>
      <c r="AR377" s="238" t="s">
        <v>360</v>
      </c>
      <c r="AT377" s="238" t="s">
        <v>343</v>
      </c>
      <c r="AU377" s="238" t="s">
        <v>85</v>
      </c>
      <c r="AY377" s="18" t="s">
        <v>342</v>
      </c>
      <c r="BE377" s="239">
        <f>IF(N377="základní",J377,0)</f>
        <v>0</v>
      </c>
      <c r="BF377" s="239">
        <f>IF(N377="snížená",J377,0)</f>
        <v>0</v>
      </c>
      <c r="BG377" s="239">
        <f>IF(N377="zákl. přenesená",J377,0)</f>
        <v>0</v>
      </c>
      <c r="BH377" s="239">
        <f>IF(N377="sníž. přenesená",J377,0)</f>
        <v>0</v>
      </c>
      <c r="BI377" s="239">
        <f>IF(N377="nulová",J377,0)</f>
        <v>0</v>
      </c>
      <c r="BJ377" s="18" t="s">
        <v>83</v>
      </c>
      <c r="BK377" s="239">
        <f>ROUND(I377*H377,2)</f>
        <v>0</v>
      </c>
      <c r="BL377" s="18" t="s">
        <v>360</v>
      </c>
      <c r="BM377" s="238" t="s">
        <v>6582</v>
      </c>
    </row>
    <row r="378" s="2" customFormat="1">
      <c r="A378" s="39"/>
      <c r="B378" s="40"/>
      <c r="C378" s="41"/>
      <c r="D378" s="240" t="s">
        <v>349</v>
      </c>
      <c r="E378" s="41"/>
      <c r="F378" s="241" t="s">
        <v>1396</v>
      </c>
      <c r="G378" s="41"/>
      <c r="H378" s="41"/>
      <c r="I378" s="242"/>
      <c r="J378" s="41"/>
      <c r="K378" s="41"/>
      <c r="L378" s="45"/>
      <c r="M378" s="243"/>
      <c r="N378" s="244"/>
      <c r="O378" s="92"/>
      <c r="P378" s="92"/>
      <c r="Q378" s="92"/>
      <c r="R378" s="92"/>
      <c r="S378" s="92"/>
      <c r="T378" s="93"/>
      <c r="U378" s="39"/>
      <c r="V378" s="39"/>
      <c r="W378" s="39"/>
      <c r="X378" s="39"/>
      <c r="Y378" s="39"/>
      <c r="Z378" s="39"/>
      <c r="AA378" s="39"/>
      <c r="AB378" s="39"/>
      <c r="AC378" s="39"/>
      <c r="AD378" s="39"/>
      <c r="AE378" s="39"/>
      <c r="AT378" s="18" t="s">
        <v>349</v>
      </c>
      <c r="AU378" s="18" t="s">
        <v>85</v>
      </c>
    </row>
    <row r="379" s="14" customFormat="1">
      <c r="A379" s="14"/>
      <c r="B379" s="263"/>
      <c r="C379" s="264"/>
      <c r="D379" s="240" t="s">
        <v>446</v>
      </c>
      <c r="E379" s="265" t="s">
        <v>1</v>
      </c>
      <c r="F379" s="266" t="s">
        <v>5786</v>
      </c>
      <c r="G379" s="264"/>
      <c r="H379" s="265" t="s">
        <v>1</v>
      </c>
      <c r="I379" s="267"/>
      <c r="J379" s="264"/>
      <c r="K379" s="264"/>
      <c r="L379" s="268"/>
      <c r="M379" s="269"/>
      <c r="N379" s="270"/>
      <c r="O379" s="270"/>
      <c r="P379" s="270"/>
      <c r="Q379" s="270"/>
      <c r="R379" s="270"/>
      <c r="S379" s="270"/>
      <c r="T379" s="271"/>
      <c r="U379" s="14"/>
      <c r="V379" s="14"/>
      <c r="W379" s="14"/>
      <c r="X379" s="14"/>
      <c r="Y379" s="14"/>
      <c r="Z379" s="14"/>
      <c r="AA379" s="14"/>
      <c r="AB379" s="14"/>
      <c r="AC379" s="14"/>
      <c r="AD379" s="14"/>
      <c r="AE379" s="14"/>
      <c r="AT379" s="272" t="s">
        <v>446</v>
      </c>
      <c r="AU379" s="272" t="s">
        <v>85</v>
      </c>
      <c r="AV379" s="14" t="s">
        <v>83</v>
      </c>
      <c r="AW379" s="14" t="s">
        <v>32</v>
      </c>
      <c r="AX379" s="14" t="s">
        <v>76</v>
      </c>
      <c r="AY379" s="272" t="s">
        <v>342</v>
      </c>
    </row>
    <row r="380" s="14" customFormat="1">
      <c r="A380" s="14"/>
      <c r="B380" s="263"/>
      <c r="C380" s="264"/>
      <c r="D380" s="240" t="s">
        <v>446</v>
      </c>
      <c r="E380" s="265" t="s">
        <v>1</v>
      </c>
      <c r="F380" s="266" t="s">
        <v>2896</v>
      </c>
      <c r="G380" s="264"/>
      <c r="H380" s="265" t="s">
        <v>1</v>
      </c>
      <c r="I380" s="267"/>
      <c r="J380" s="264"/>
      <c r="K380" s="264"/>
      <c r="L380" s="268"/>
      <c r="M380" s="269"/>
      <c r="N380" s="270"/>
      <c r="O380" s="270"/>
      <c r="P380" s="270"/>
      <c r="Q380" s="270"/>
      <c r="R380" s="270"/>
      <c r="S380" s="270"/>
      <c r="T380" s="271"/>
      <c r="U380" s="14"/>
      <c r="V380" s="14"/>
      <c r="W380" s="14"/>
      <c r="X380" s="14"/>
      <c r="Y380" s="14"/>
      <c r="Z380" s="14"/>
      <c r="AA380" s="14"/>
      <c r="AB380" s="14"/>
      <c r="AC380" s="14"/>
      <c r="AD380" s="14"/>
      <c r="AE380" s="14"/>
      <c r="AT380" s="272" t="s">
        <v>446</v>
      </c>
      <c r="AU380" s="272" t="s">
        <v>85</v>
      </c>
      <c r="AV380" s="14" t="s">
        <v>83</v>
      </c>
      <c r="AW380" s="14" t="s">
        <v>32</v>
      </c>
      <c r="AX380" s="14" t="s">
        <v>76</v>
      </c>
      <c r="AY380" s="272" t="s">
        <v>342</v>
      </c>
    </row>
    <row r="381" s="13" customFormat="1">
      <c r="A381" s="13"/>
      <c r="B381" s="252"/>
      <c r="C381" s="253"/>
      <c r="D381" s="240" t="s">
        <v>446</v>
      </c>
      <c r="E381" s="254" t="s">
        <v>1</v>
      </c>
      <c r="F381" s="255" t="s">
        <v>6465</v>
      </c>
      <c r="G381" s="253"/>
      <c r="H381" s="256">
        <v>6.8399999999999999</v>
      </c>
      <c r="I381" s="257"/>
      <c r="J381" s="253"/>
      <c r="K381" s="253"/>
      <c r="L381" s="258"/>
      <c r="M381" s="259"/>
      <c r="N381" s="260"/>
      <c r="O381" s="260"/>
      <c r="P381" s="260"/>
      <c r="Q381" s="260"/>
      <c r="R381" s="260"/>
      <c r="S381" s="260"/>
      <c r="T381" s="261"/>
      <c r="U381" s="13"/>
      <c r="V381" s="13"/>
      <c r="W381" s="13"/>
      <c r="X381" s="13"/>
      <c r="Y381" s="13"/>
      <c r="Z381" s="13"/>
      <c r="AA381" s="13"/>
      <c r="AB381" s="13"/>
      <c r="AC381" s="13"/>
      <c r="AD381" s="13"/>
      <c r="AE381" s="13"/>
      <c r="AT381" s="262" t="s">
        <v>446</v>
      </c>
      <c r="AU381" s="262" t="s">
        <v>85</v>
      </c>
      <c r="AV381" s="13" t="s">
        <v>85</v>
      </c>
      <c r="AW381" s="13" t="s">
        <v>32</v>
      </c>
      <c r="AX381" s="13" t="s">
        <v>83</v>
      </c>
      <c r="AY381" s="262" t="s">
        <v>342</v>
      </c>
    </row>
    <row r="382" s="2" customFormat="1" ht="16.5" customHeight="1">
      <c r="A382" s="39"/>
      <c r="B382" s="40"/>
      <c r="C382" s="227" t="s">
        <v>730</v>
      </c>
      <c r="D382" s="227" t="s">
        <v>343</v>
      </c>
      <c r="E382" s="228" t="s">
        <v>6013</v>
      </c>
      <c r="F382" s="229" t="s">
        <v>6014</v>
      </c>
      <c r="G382" s="230" t="s">
        <v>473</v>
      </c>
      <c r="H382" s="231">
        <v>566.16800000000001</v>
      </c>
      <c r="I382" s="232"/>
      <c r="J382" s="233">
        <f>ROUND(I382*H382,2)</f>
        <v>0</v>
      </c>
      <c r="K382" s="229" t="s">
        <v>443</v>
      </c>
      <c r="L382" s="45"/>
      <c r="M382" s="234" t="s">
        <v>1</v>
      </c>
      <c r="N382" s="235" t="s">
        <v>41</v>
      </c>
      <c r="O382" s="92"/>
      <c r="P382" s="236">
        <f>O382*H382</f>
        <v>0</v>
      </c>
      <c r="Q382" s="236">
        <v>0</v>
      </c>
      <c r="R382" s="236">
        <f>Q382*H382</f>
        <v>0</v>
      </c>
      <c r="S382" s="236">
        <v>0</v>
      </c>
      <c r="T382" s="237">
        <f>S382*H382</f>
        <v>0</v>
      </c>
      <c r="U382" s="39"/>
      <c r="V382" s="39"/>
      <c r="W382" s="39"/>
      <c r="X382" s="39"/>
      <c r="Y382" s="39"/>
      <c r="Z382" s="39"/>
      <c r="AA382" s="39"/>
      <c r="AB382" s="39"/>
      <c r="AC382" s="39"/>
      <c r="AD382" s="39"/>
      <c r="AE382" s="39"/>
      <c r="AR382" s="238" t="s">
        <v>360</v>
      </c>
      <c r="AT382" s="238" t="s">
        <v>343</v>
      </c>
      <c r="AU382" s="238" t="s">
        <v>85</v>
      </c>
      <c r="AY382" s="18" t="s">
        <v>342</v>
      </c>
      <c r="BE382" s="239">
        <f>IF(N382="základní",J382,0)</f>
        <v>0</v>
      </c>
      <c r="BF382" s="239">
        <f>IF(N382="snížená",J382,0)</f>
        <v>0</v>
      </c>
      <c r="BG382" s="239">
        <f>IF(N382="zákl. přenesená",J382,0)</f>
        <v>0</v>
      </c>
      <c r="BH382" s="239">
        <f>IF(N382="sníž. přenesená",J382,0)</f>
        <v>0</v>
      </c>
      <c r="BI382" s="239">
        <f>IF(N382="nulová",J382,0)</f>
        <v>0</v>
      </c>
      <c r="BJ382" s="18" t="s">
        <v>83</v>
      </c>
      <c r="BK382" s="239">
        <f>ROUND(I382*H382,2)</f>
        <v>0</v>
      </c>
      <c r="BL382" s="18" t="s">
        <v>360</v>
      </c>
      <c r="BM382" s="238" t="s">
        <v>6583</v>
      </c>
    </row>
    <row r="383" s="2" customFormat="1">
      <c r="A383" s="39"/>
      <c r="B383" s="40"/>
      <c r="C383" s="41"/>
      <c r="D383" s="240" t="s">
        <v>349</v>
      </c>
      <c r="E383" s="41"/>
      <c r="F383" s="241" t="s">
        <v>6016</v>
      </c>
      <c r="G383" s="41"/>
      <c r="H383" s="41"/>
      <c r="I383" s="242"/>
      <c r="J383" s="41"/>
      <c r="K383" s="41"/>
      <c r="L383" s="45"/>
      <c r="M383" s="243"/>
      <c r="N383" s="244"/>
      <c r="O383" s="92"/>
      <c r="P383" s="92"/>
      <c r="Q383" s="92"/>
      <c r="R383" s="92"/>
      <c r="S383" s="92"/>
      <c r="T383" s="93"/>
      <c r="U383" s="39"/>
      <c r="V383" s="39"/>
      <c r="W383" s="39"/>
      <c r="X383" s="39"/>
      <c r="Y383" s="39"/>
      <c r="Z383" s="39"/>
      <c r="AA383" s="39"/>
      <c r="AB383" s="39"/>
      <c r="AC383" s="39"/>
      <c r="AD383" s="39"/>
      <c r="AE383" s="39"/>
      <c r="AT383" s="18" t="s">
        <v>349</v>
      </c>
      <c r="AU383" s="18" t="s">
        <v>85</v>
      </c>
    </row>
    <row r="384" s="14" customFormat="1">
      <c r="A384" s="14"/>
      <c r="B384" s="263"/>
      <c r="C384" s="264"/>
      <c r="D384" s="240" t="s">
        <v>446</v>
      </c>
      <c r="E384" s="265" t="s">
        <v>1</v>
      </c>
      <c r="F384" s="266" t="s">
        <v>5997</v>
      </c>
      <c r="G384" s="264"/>
      <c r="H384" s="265" t="s">
        <v>1</v>
      </c>
      <c r="I384" s="267"/>
      <c r="J384" s="264"/>
      <c r="K384" s="264"/>
      <c r="L384" s="268"/>
      <c r="M384" s="269"/>
      <c r="N384" s="270"/>
      <c r="O384" s="270"/>
      <c r="P384" s="270"/>
      <c r="Q384" s="270"/>
      <c r="R384" s="270"/>
      <c r="S384" s="270"/>
      <c r="T384" s="271"/>
      <c r="U384" s="14"/>
      <c r="V384" s="14"/>
      <c r="W384" s="14"/>
      <c r="X384" s="14"/>
      <c r="Y384" s="14"/>
      <c r="Z384" s="14"/>
      <c r="AA384" s="14"/>
      <c r="AB384" s="14"/>
      <c r="AC384" s="14"/>
      <c r="AD384" s="14"/>
      <c r="AE384" s="14"/>
      <c r="AT384" s="272" t="s">
        <v>446</v>
      </c>
      <c r="AU384" s="272" t="s">
        <v>85</v>
      </c>
      <c r="AV384" s="14" t="s">
        <v>83</v>
      </c>
      <c r="AW384" s="14" t="s">
        <v>32</v>
      </c>
      <c r="AX384" s="14" t="s">
        <v>76</v>
      </c>
      <c r="AY384" s="272" t="s">
        <v>342</v>
      </c>
    </row>
    <row r="385" s="14" customFormat="1">
      <c r="A385" s="14"/>
      <c r="B385" s="263"/>
      <c r="C385" s="264"/>
      <c r="D385" s="240" t="s">
        <v>446</v>
      </c>
      <c r="E385" s="265" t="s">
        <v>1</v>
      </c>
      <c r="F385" s="266" t="s">
        <v>6462</v>
      </c>
      <c r="G385" s="264"/>
      <c r="H385" s="265" t="s">
        <v>1</v>
      </c>
      <c r="I385" s="267"/>
      <c r="J385" s="264"/>
      <c r="K385" s="264"/>
      <c r="L385" s="268"/>
      <c r="M385" s="269"/>
      <c r="N385" s="270"/>
      <c r="O385" s="270"/>
      <c r="P385" s="270"/>
      <c r="Q385" s="270"/>
      <c r="R385" s="270"/>
      <c r="S385" s="270"/>
      <c r="T385" s="271"/>
      <c r="U385" s="14"/>
      <c r="V385" s="14"/>
      <c r="W385" s="14"/>
      <c r="X385" s="14"/>
      <c r="Y385" s="14"/>
      <c r="Z385" s="14"/>
      <c r="AA385" s="14"/>
      <c r="AB385" s="14"/>
      <c r="AC385" s="14"/>
      <c r="AD385" s="14"/>
      <c r="AE385" s="14"/>
      <c r="AT385" s="272" t="s">
        <v>446</v>
      </c>
      <c r="AU385" s="272" t="s">
        <v>85</v>
      </c>
      <c r="AV385" s="14" t="s">
        <v>83</v>
      </c>
      <c r="AW385" s="14" t="s">
        <v>32</v>
      </c>
      <c r="AX385" s="14" t="s">
        <v>76</v>
      </c>
      <c r="AY385" s="272" t="s">
        <v>342</v>
      </c>
    </row>
    <row r="386" s="13" customFormat="1">
      <c r="A386" s="13"/>
      <c r="B386" s="252"/>
      <c r="C386" s="253"/>
      <c r="D386" s="240" t="s">
        <v>446</v>
      </c>
      <c r="E386" s="254" t="s">
        <v>1</v>
      </c>
      <c r="F386" s="255" t="s">
        <v>6463</v>
      </c>
      <c r="G386" s="253"/>
      <c r="H386" s="256">
        <v>467.27800000000002</v>
      </c>
      <c r="I386" s="257"/>
      <c r="J386" s="253"/>
      <c r="K386" s="253"/>
      <c r="L386" s="258"/>
      <c r="M386" s="259"/>
      <c r="N386" s="260"/>
      <c r="O386" s="260"/>
      <c r="P386" s="260"/>
      <c r="Q386" s="260"/>
      <c r="R386" s="260"/>
      <c r="S386" s="260"/>
      <c r="T386" s="261"/>
      <c r="U386" s="13"/>
      <c r="V386" s="13"/>
      <c r="W386" s="13"/>
      <c r="X386" s="13"/>
      <c r="Y386" s="13"/>
      <c r="Z386" s="13"/>
      <c r="AA386" s="13"/>
      <c r="AB386" s="13"/>
      <c r="AC386" s="13"/>
      <c r="AD386" s="13"/>
      <c r="AE386" s="13"/>
      <c r="AT386" s="262" t="s">
        <v>446</v>
      </c>
      <c r="AU386" s="262" t="s">
        <v>85</v>
      </c>
      <c r="AV386" s="13" t="s">
        <v>85</v>
      </c>
      <c r="AW386" s="13" t="s">
        <v>32</v>
      </c>
      <c r="AX386" s="13" t="s">
        <v>76</v>
      </c>
      <c r="AY386" s="262" t="s">
        <v>342</v>
      </c>
    </row>
    <row r="387" s="14" customFormat="1">
      <c r="A387" s="14"/>
      <c r="B387" s="263"/>
      <c r="C387" s="264"/>
      <c r="D387" s="240" t="s">
        <v>446</v>
      </c>
      <c r="E387" s="265" t="s">
        <v>1</v>
      </c>
      <c r="F387" s="266" t="s">
        <v>2896</v>
      </c>
      <c r="G387" s="264"/>
      <c r="H387" s="265" t="s">
        <v>1</v>
      </c>
      <c r="I387" s="267"/>
      <c r="J387" s="264"/>
      <c r="K387" s="264"/>
      <c r="L387" s="268"/>
      <c r="M387" s="269"/>
      <c r="N387" s="270"/>
      <c r="O387" s="270"/>
      <c r="P387" s="270"/>
      <c r="Q387" s="270"/>
      <c r="R387" s="270"/>
      <c r="S387" s="270"/>
      <c r="T387" s="271"/>
      <c r="U387" s="14"/>
      <c r="V387" s="14"/>
      <c r="W387" s="14"/>
      <c r="X387" s="14"/>
      <c r="Y387" s="14"/>
      <c r="Z387" s="14"/>
      <c r="AA387" s="14"/>
      <c r="AB387" s="14"/>
      <c r="AC387" s="14"/>
      <c r="AD387" s="14"/>
      <c r="AE387" s="14"/>
      <c r="AT387" s="272" t="s">
        <v>446</v>
      </c>
      <c r="AU387" s="272" t="s">
        <v>85</v>
      </c>
      <c r="AV387" s="14" t="s">
        <v>83</v>
      </c>
      <c r="AW387" s="14" t="s">
        <v>32</v>
      </c>
      <c r="AX387" s="14" t="s">
        <v>76</v>
      </c>
      <c r="AY387" s="272" t="s">
        <v>342</v>
      </c>
    </row>
    <row r="388" s="13" customFormat="1">
      <c r="A388" s="13"/>
      <c r="B388" s="252"/>
      <c r="C388" s="253"/>
      <c r="D388" s="240" t="s">
        <v>446</v>
      </c>
      <c r="E388" s="254" t="s">
        <v>1</v>
      </c>
      <c r="F388" s="255" t="s">
        <v>6464</v>
      </c>
      <c r="G388" s="253"/>
      <c r="H388" s="256">
        <v>98.890000000000001</v>
      </c>
      <c r="I388" s="257"/>
      <c r="J388" s="253"/>
      <c r="K388" s="253"/>
      <c r="L388" s="258"/>
      <c r="M388" s="259"/>
      <c r="N388" s="260"/>
      <c r="O388" s="260"/>
      <c r="P388" s="260"/>
      <c r="Q388" s="260"/>
      <c r="R388" s="260"/>
      <c r="S388" s="260"/>
      <c r="T388" s="261"/>
      <c r="U388" s="13"/>
      <c r="V388" s="13"/>
      <c r="W388" s="13"/>
      <c r="X388" s="13"/>
      <c r="Y388" s="13"/>
      <c r="Z388" s="13"/>
      <c r="AA388" s="13"/>
      <c r="AB388" s="13"/>
      <c r="AC388" s="13"/>
      <c r="AD388" s="13"/>
      <c r="AE388" s="13"/>
      <c r="AT388" s="262" t="s">
        <v>446</v>
      </c>
      <c r="AU388" s="262" t="s">
        <v>85</v>
      </c>
      <c r="AV388" s="13" t="s">
        <v>85</v>
      </c>
      <c r="AW388" s="13" t="s">
        <v>32</v>
      </c>
      <c r="AX388" s="13" t="s">
        <v>76</v>
      </c>
      <c r="AY388" s="262" t="s">
        <v>342</v>
      </c>
    </row>
    <row r="389" s="16" customFormat="1">
      <c r="A389" s="16"/>
      <c r="B389" s="284"/>
      <c r="C389" s="285"/>
      <c r="D389" s="240" t="s">
        <v>446</v>
      </c>
      <c r="E389" s="286" t="s">
        <v>1</v>
      </c>
      <c r="F389" s="287" t="s">
        <v>500</v>
      </c>
      <c r="G389" s="285"/>
      <c r="H389" s="288">
        <v>566.16800000000001</v>
      </c>
      <c r="I389" s="289"/>
      <c r="J389" s="285"/>
      <c r="K389" s="285"/>
      <c r="L389" s="290"/>
      <c r="M389" s="291"/>
      <c r="N389" s="292"/>
      <c r="O389" s="292"/>
      <c r="P389" s="292"/>
      <c r="Q389" s="292"/>
      <c r="R389" s="292"/>
      <c r="S389" s="292"/>
      <c r="T389" s="293"/>
      <c r="U389" s="16"/>
      <c r="V389" s="16"/>
      <c r="W389" s="16"/>
      <c r="X389" s="16"/>
      <c r="Y389" s="16"/>
      <c r="Z389" s="16"/>
      <c r="AA389" s="16"/>
      <c r="AB389" s="16"/>
      <c r="AC389" s="16"/>
      <c r="AD389" s="16"/>
      <c r="AE389" s="16"/>
      <c r="AT389" s="294" t="s">
        <v>446</v>
      </c>
      <c r="AU389" s="294" t="s">
        <v>85</v>
      </c>
      <c r="AV389" s="16" t="s">
        <v>360</v>
      </c>
      <c r="AW389" s="16" t="s">
        <v>32</v>
      </c>
      <c r="AX389" s="16" t="s">
        <v>83</v>
      </c>
      <c r="AY389" s="294" t="s">
        <v>342</v>
      </c>
    </row>
    <row r="390" s="12" customFormat="1" ht="22.8" customHeight="1">
      <c r="A390" s="12"/>
      <c r="B390" s="213"/>
      <c r="C390" s="214"/>
      <c r="D390" s="215" t="s">
        <v>75</v>
      </c>
      <c r="E390" s="246" t="s">
        <v>376</v>
      </c>
      <c r="F390" s="246" t="s">
        <v>814</v>
      </c>
      <c r="G390" s="214"/>
      <c r="H390" s="214"/>
      <c r="I390" s="217"/>
      <c r="J390" s="247">
        <f>BK390</f>
        <v>0</v>
      </c>
      <c r="K390" s="214"/>
      <c r="L390" s="219"/>
      <c r="M390" s="220"/>
      <c r="N390" s="221"/>
      <c r="O390" s="221"/>
      <c r="P390" s="222">
        <f>SUM(P391:P586)</f>
        <v>0</v>
      </c>
      <c r="Q390" s="221"/>
      <c r="R390" s="222">
        <f>SUM(R391:R586)</f>
        <v>17.843019120000001</v>
      </c>
      <c r="S390" s="221"/>
      <c r="T390" s="223">
        <f>SUM(T391:T586)</f>
        <v>0</v>
      </c>
      <c r="U390" s="12"/>
      <c r="V390" s="12"/>
      <c r="W390" s="12"/>
      <c r="X390" s="12"/>
      <c r="Y390" s="12"/>
      <c r="Z390" s="12"/>
      <c r="AA390" s="12"/>
      <c r="AB390" s="12"/>
      <c r="AC390" s="12"/>
      <c r="AD390" s="12"/>
      <c r="AE390" s="12"/>
      <c r="AR390" s="224" t="s">
        <v>83</v>
      </c>
      <c r="AT390" s="225" t="s">
        <v>75</v>
      </c>
      <c r="AU390" s="225" t="s">
        <v>83</v>
      </c>
      <c r="AY390" s="224" t="s">
        <v>342</v>
      </c>
      <c r="BK390" s="226">
        <f>SUM(BK391:BK586)</f>
        <v>0</v>
      </c>
    </row>
    <row r="391" s="2" customFormat="1" ht="16.5" customHeight="1">
      <c r="A391" s="39"/>
      <c r="B391" s="40"/>
      <c r="C391" s="227" t="s">
        <v>737</v>
      </c>
      <c r="D391" s="227" t="s">
        <v>343</v>
      </c>
      <c r="E391" s="228" t="s">
        <v>4179</v>
      </c>
      <c r="F391" s="229" t="s">
        <v>4180</v>
      </c>
      <c r="G391" s="230" t="s">
        <v>442</v>
      </c>
      <c r="H391" s="231">
        <v>2</v>
      </c>
      <c r="I391" s="232"/>
      <c r="J391" s="233">
        <f>ROUND(I391*H391,2)</f>
        <v>0</v>
      </c>
      <c r="K391" s="229" t="s">
        <v>443</v>
      </c>
      <c r="L391" s="45"/>
      <c r="M391" s="234" t="s">
        <v>1</v>
      </c>
      <c r="N391" s="235" t="s">
        <v>41</v>
      </c>
      <c r="O391" s="92"/>
      <c r="P391" s="236">
        <f>O391*H391</f>
        <v>0</v>
      </c>
      <c r="Q391" s="236">
        <v>0</v>
      </c>
      <c r="R391" s="236">
        <f>Q391*H391</f>
        <v>0</v>
      </c>
      <c r="S391" s="236">
        <v>0</v>
      </c>
      <c r="T391" s="237">
        <f>S391*H391</f>
        <v>0</v>
      </c>
      <c r="U391" s="39"/>
      <c r="V391" s="39"/>
      <c r="W391" s="39"/>
      <c r="X391" s="39"/>
      <c r="Y391" s="39"/>
      <c r="Z391" s="39"/>
      <c r="AA391" s="39"/>
      <c r="AB391" s="39"/>
      <c r="AC391" s="39"/>
      <c r="AD391" s="39"/>
      <c r="AE391" s="39"/>
      <c r="AR391" s="238" t="s">
        <v>360</v>
      </c>
      <c r="AT391" s="238" t="s">
        <v>343</v>
      </c>
      <c r="AU391" s="238" t="s">
        <v>85</v>
      </c>
      <c r="AY391" s="18" t="s">
        <v>342</v>
      </c>
      <c r="BE391" s="239">
        <f>IF(N391="základní",J391,0)</f>
        <v>0</v>
      </c>
      <c r="BF391" s="239">
        <f>IF(N391="snížená",J391,0)</f>
        <v>0</v>
      </c>
      <c r="BG391" s="239">
        <f>IF(N391="zákl. přenesená",J391,0)</f>
        <v>0</v>
      </c>
      <c r="BH391" s="239">
        <f>IF(N391="sníž. přenesená",J391,0)</f>
        <v>0</v>
      </c>
      <c r="BI391" s="239">
        <f>IF(N391="nulová",J391,0)</f>
        <v>0</v>
      </c>
      <c r="BJ391" s="18" t="s">
        <v>83</v>
      </c>
      <c r="BK391" s="239">
        <f>ROUND(I391*H391,2)</f>
        <v>0</v>
      </c>
      <c r="BL391" s="18" t="s">
        <v>360</v>
      </c>
      <c r="BM391" s="238" t="s">
        <v>6584</v>
      </c>
    </row>
    <row r="392" s="2" customFormat="1">
      <c r="A392" s="39"/>
      <c r="B392" s="40"/>
      <c r="C392" s="41"/>
      <c r="D392" s="240" t="s">
        <v>349</v>
      </c>
      <c r="E392" s="41"/>
      <c r="F392" s="241" t="s">
        <v>4180</v>
      </c>
      <c r="G392" s="41"/>
      <c r="H392" s="41"/>
      <c r="I392" s="242"/>
      <c r="J392" s="41"/>
      <c r="K392" s="41"/>
      <c r="L392" s="45"/>
      <c r="M392" s="243"/>
      <c r="N392" s="244"/>
      <c r="O392" s="92"/>
      <c r="P392" s="92"/>
      <c r="Q392" s="92"/>
      <c r="R392" s="92"/>
      <c r="S392" s="92"/>
      <c r="T392" s="93"/>
      <c r="U392" s="39"/>
      <c r="V392" s="39"/>
      <c r="W392" s="39"/>
      <c r="X392" s="39"/>
      <c r="Y392" s="39"/>
      <c r="Z392" s="39"/>
      <c r="AA392" s="39"/>
      <c r="AB392" s="39"/>
      <c r="AC392" s="39"/>
      <c r="AD392" s="39"/>
      <c r="AE392" s="39"/>
      <c r="AT392" s="18" t="s">
        <v>349</v>
      </c>
      <c r="AU392" s="18" t="s">
        <v>85</v>
      </c>
    </row>
    <row r="393" s="13" customFormat="1">
      <c r="A393" s="13"/>
      <c r="B393" s="252"/>
      <c r="C393" s="253"/>
      <c r="D393" s="240" t="s">
        <v>446</v>
      </c>
      <c r="E393" s="254" t="s">
        <v>1</v>
      </c>
      <c r="F393" s="255" t="s">
        <v>6585</v>
      </c>
      <c r="G393" s="253"/>
      <c r="H393" s="256">
        <v>2</v>
      </c>
      <c r="I393" s="257"/>
      <c r="J393" s="253"/>
      <c r="K393" s="253"/>
      <c r="L393" s="258"/>
      <c r="M393" s="259"/>
      <c r="N393" s="260"/>
      <c r="O393" s="260"/>
      <c r="P393" s="260"/>
      <c r="Q393" s="260"/>
      <c r="R393" s="260"/>
      <c r="S393" s="260"/>
      <c r="T393" s="261"/>
      <c r="U393" s="13"/>
      <c r="V393" s="13"/>
      <c r="W393" s="13"/>
      <c r="X393" s="13"/>
      <c r="Y393" s="13"/>
      <c r="Z393" s="13"/>
      <c r="AA393" s="13"/>
      <c r="AB393" s="13"/>
      <c r="AC393" s="13"/>
      <c r="AD393" s="13"/>
      <c r="AE393" s="13"/>
      <c r="AT393" s="262" t="s">
        <v>446</v>
      </c>
      <c r="AU393" s="262" t="s">
        <v>85</v>
      </c>
      <c r="AV393" s="13" t="s">
        <v>85</v>
      </c>
      <c r="AW393" s="13" t="s">
        <v>32</v>
      </c>
      <c r="AX393" s="13" t="s">
        <v>83</v>
      </c>
      <c r="AY393" s="262" t="s">
        <v>342</v>
      </c>
    </row>
    <row r="394" s="2" customFormat="1" ht="16.5" customHeight="1">
      <c r="A394" s="39"/>
      <c r="B394" s="40"/>
      <c r="C394" s="227" t="s">
        <v>743</v>
      </c>
      <c r="D394" s="227" t="s">
        <v>343</v>
      </c>
      <c r="E394" s="228" t="s">
        <v>4188</v>
      </c>
      <c r="F394" s="229" t="s">
        <v>4189</v>
      </c>
      <c r="G394" s="230" t="s">
        <v>543</v>
      </c>
      <c r="H394" s="231">
        <v>15.1</v>
      </c>
      <c r="I394" s="232"/>
      <c r="J394" s="233">
        <f>ROUND(I394*H394,2)</f>
        <v>0</v>
      </c>
      <c r="K394" s="229" t="s">
        <v>443</v>
      </c>
      <c r="L394" s="45"/>
      <c r="M394" s="234" t="s">
        <v>1</v>
      </c>
      <c r="N394" s="235" t="s">
        <v>41</v>
      </c>
      <c r="O394" s="92"/>
      <c r="P394" s="236">
        <f>O394*H394</f>
        <v>0</v>
      </c>
      <c r="Q394" s="236">
        <v>0</v>
      </c>
      <c r="R394" s="236">
        <f>Q394*H394</f>
        <v>0</v>
      </c>
      <c r="S394" s="236">
        <v>0</v>
      </c>
      <c r="T394" s="237">
        <f>S394*H394</f>
        <v>0</v>
      </c>
      <c r="U394" s="39"/>
      <c r="V394" s="39"/>
      <c r="W394" s="39"/>
      <c r="X394" s="39"/>
      <c r="Y394" s="39"/>
      <c r="Z394" s="39"/>
      <c r="AA394" s="39"/>
      <c r="AB394" s="39"/>
      <c r="AC394" s="39"/>
      <c r="AD394" s="39"/>
      <c r="AE394" s="39"/>
      <c r="AR394" s="238" t="s">
        <v>360</v>
      </c>
      <c r="AT394" s="238" t="s">
        <v>343</v>
      </c>
      <c r="AU394" s="238" t="s">
        <v>85</v>
      </c>
      <c r="AY394" s="18" t="s">
        <v>342</v>
      </c>
      <c r="BE394" s="239">
        <f>IF(N394="základní",J394,0)</f>
        <v>0</v>
      </c>
      <c r="BF394" s="239">
        <f>IF(N394="snížená",J394,0)</f>
        <v>0</v>
      </c>
      <c r="BG394" s="239">
        <f>IF(N394="zákl. přenesená",J394,0)</f>
        <v>0</v>
      </c>
      <c r="BH394" s="239">
        <f>IF(N394="sníž. přenesená",J394,0)</f>
        <v>0</v>
      </c>
      <c r="BI394" s="239">
        <f>IF(N394="nulová",J394,0)</f>
        <v>0</v>
      </c>
      <c r="BJ394" s="18" t="s">
        <v>83</v>
      </c>
      <c r="BK394" s="239">
        <f>ROUND(I394*H394,2)</f>
        <v>0</v>
      </c>
      <c r="BL394" s="18" t="s">
        <v>360</v>
      </c>
      <c r="BM394" s="238" t="s">
        <v>6586</v>
      </c>
    </row>
    <row r="395" s="2" customFormat="1">
      <c r="A395" s="39"/>
      <c r="B395" s="40"/>
      <c r="C395" s="41"/>
      <c r="D395" s="240" t="s">
        <v>349</v>
      </c>
      <c r="E395" s="41"/>
      <c r="F395" s="241" t="s">
        <v>4191</v>
      </c>
      <c r="G395" s="41"/>
      <c r="H395" s="41"/>
      <c r="I395" s="242"/>
      <c r="J395" s="41"/>
      <c r="K395" s="41"/>
      <c r="L395" s="45"/>
      <c r="M395" s="243"/>
      <c r="N395" s="244"/>
      <c r="O395" s="92"/>
      <c r="P395" s="92"/>
      <c r="Q395" s="92"/>
      <c r="R395" s="92"/>
      <c r="S395" s="92"/>
      <c r="T395" s="93"/>
      <c r="U395" s="39"/>
      <c r="V395" s="39"/>
      <c r="W395" s="39"/>
      <c r="X395" s="39"/>
      <c r="Y395" s="39"/>
      <c r="Z395" s="39"/>
      <c r="AA395" s="39"/>
      <c r="AB395" s="39"/>
      <c r="AC395" s="39"/>
      <c r="AD395" s="39"/>
      <c r="AE395" s="39"/>
      <c r="AT395" s="18" t="s">
        <v>349</v>
      </c>
      <c r="AU395" s="18" t="s">
        <v>85</v>
      </c>
    </row>
    <row r="396" s="13" customFormat="1">
      <c r="A396" s="13"/>
      <c r="B396" s="252"/>
      <c r="C396" s="253"/>
      <c r="D396" s="240" t="s">
        <v>446</v>
      </c>
      <c r="E396" s="254" t="s">
        <v>1</v>
      </c>
      <c r="F396" s="255" t="s">
        <v>6587</v>
      </c>
      <c r="G396" s="253"/>
      <c r="H396" s="256">
        <v>15.1</v>
      </c>
      <c r="I396" s="257"/>
      <c r="J396" s="253"/>
      <c r="K396" s="253"/>
      <c r="L396" s="258"/>
      <c r="M396" s="259"/>
      <c r="N396" s="260"/>
      <c r="O396" s="260"/>
      <c r="P396" s="260"/>
      <c r="Q396" s="260"/>
      <c r="R396" s="260"/>
      <c r="S396" s="260"/>
      <c r="T396" s="261"/>
      <c r="U396" s="13"/>
      <c r="V396" s="13"/>
      <c r="W396" s="13"/>
      <c r="X396" s="13"/>
      <c r="Y396" s="13"/>
      <c r="Z396" s="13"/>
      <c r="AA396" s="13"/>
      <c r="AB396" s="13"/>
      <c r="AC396" s="13"/>
      <c r="AD396" s="13"/>
      <c r="AE396" s="13"/>
      <c r="AT396" s="262" t="s">
        <v>446</v>
      </c>
      <c r="AU396" s="262" t="s">
        <v>85</v>
      </c>
      <c r="AV396" s="13" t="s">
        <v>85</v>
      </c>
      <c r="AW396" s="13" t="s">
        <v>32</v>
      </c>
      <c r="AX396" s="13" t="s">
        <v>83</v>
      </c>
      <c r="AY396" s="262" t="s">
        <v>342</v>
      </c>
    </row>
    <row r="397" s="2" customFormat="1" ht="16.5" customHeight="1">
      <c r="A397" s="39"/>
      <c r="B397" s="40"/>
      <c r="C397" s="295" t="s">
        <v>749</v>
      </c>
      <c r="D397" s="295" t="s">
        <v>621</v>
      </c>
      <c r="E397" s="296" t="s">
        <v>4193</v>
      </c>
      <c r="F397" s="297" t="s">
        <v>4194</v>
      </c>
      <c r="G397" s="298" t="s">
        <v>543</v>
      </c>
      <c r="H397" s="299">
        <v>15.1</v>
      </c>
      <c r="I397" s="300"/>
      <c r="J397" s="301">
        <f>ROUND(I397*H397,2)</f>
        <v>0</v>
      </c>
      <c r="K397" s="297" t="s">
        <v>443</v>
      </c>
      <c r="L397" s="302"/>
      <c r="M397" s="303" t="s">
        <v>1</v>
      </c>
      <c r="N397" s="304" t="s">
        <v>41</v>
      </c>
      <c r="O397" s="92"/>
      <c r="P397" s="236">
        <f>O397*H397</f>
        <v>0</v>
      </c>
      <c r="Q397" s="236">
        <v>0.01593</v>
      </c>
      <c r="R397" s="236">
        <f>Q397*H397</f>
        <v>0.24054299999999998</v>
      </c>
      <c r="S397" s="236">
        <v>0</v>
      </c>
      <c r="T397" s="237">
        <f>S397*H397</f>
        <v>0</v>
      </c>
      <c r="U397" s="39"/>
      <c r="V397" s="39"/>
      <c r="W397" s="39"/>
      <c r="X397" s="39"/>
      <c r="Y397" s="39"/>
      <c r="Z397" s="39"/>
      <c r="AA397" s="39"/>
      <c r="AB397" s="39"/>
      <c r="AC397" s="39"/>
      <c r="AD397" s="39"/>
      <c r="AE397" s="39"/>
      <c r="AR397" s="238" t="s">
        <v>376</v>
      </c>
      <c r="AT397" s="238" t="s">
        <v>621</v>
      </c>
      <c r="AU397" s="238" t="s">
        <v>85</v>
      </c>
      <c r="AY397" s="18" t="s">
        <v>342</v>
      </c>
      <c r="BE397" s="239">
        <f>IF(N397="základní",J397,0)</f>
        <v>0</v>
      </c>
      <c r="BF397" s="239">
        <f>IF(N397="snížená",J397,0)</f>
        <v>0</v>
      </c>
      <c r="BG397" s="239">
        <f>IF(N397="zákl. přenesená",J397,0)</f>
        <v>0</v>
      </c>
      <c r="BH397" s="239">
        <f>IF(N397="sníž. přenesená",J397,0)</f>
        <v>0</v>
      </c>
      <c r="BI397" s="239">
        <f>IF(N397="nulová",J397,0)</f>
        <v>0</v>
      </c>
      <c r="BJ397" s="18" t="s">
        <v>83</v>
      </c>
      <c r="BK397" s="239">
        <f>ROUND(I397*H397,2)</f>
        <v>0</v>
      </c>
      <c r="BL397" s="18" t="s">
        <v>360</v>
      </c>
      <c r="BM397" s="238" t="s">
        <v>6588</v>
      </c>
    </row>
    <row r="398" s="2" customFormat="1">
      <c r="A398" s="39"/>
      <c r="B398" s="40"/>
      <c r="C398" s="41"/>
      <c r="D398" s="240" t="s">
        <v>349</v>
      </c>
      <c r="E398" s="41"/>
      <c r="F398" s="241" t="s">
        <v>4194</v>
      </c>
      <c r="G398" s="41"/>
      <c r="H398" s="41"/>
      <c r="I398" s="242"/>
      <c r="J398" s="41"/>
      <c r="K398" s="41"/>
      <c r="L398" s="45"/>
      <c r="M398" s="243"/>
      <c r="N398" s="244"/>
      <c r="O398" s="92"/>
      <c r="P398" s="92"/>
      <c r="Q398" s="92"/>
      <c r="R398" s="92"/>
      <c r="S398" s="92"/>
      <c r="T398" s="93"/>
      <c r="U398" s="39"/>
      <c r="V398" s="39"/>
      <c r="W398" s="39"/>
      <c r="X398" s="39"/>
      <c r="Y398" s="39"/>
      <c r="Z398" s="39"/>
      <c r="AA398" s="39"/>
      <c r="AB398" s="39"/>
      <c r="AC398" s="39"/>
      <c r="AD398" s="39"/>
      <c r="AE398" s="39"/>
      <c r="AT398" s="18" t="s">
        <v>349</v>
      </c>
      <c r="AU398" s="18" t="s">
        <v>85</v>
      </c>
    </row>
    <row r="399" s="2" customFormat="1">
      <c r="A399" s="39"/>
      <c r="B399" s="40"/>
      <c r="C399" s="41"/>
      <c r="D399" s="240" t="s">
        <v>350</v>
      </c>
      <c r="E399" s="41"/>
      <c r="F399" s="245" t="s">
        <v>4196</v>
      </c>
      <c r="G399" s="41"/>
      <c r="H399" s="41"/>
      <c r="I399" s="242"/>
      <c r="J399" s="41"/>
      <c r="K399" s="41"/>
      <c r="L399" s="45"/>
      <c r="M399" s="243"/>
      <c r="N399" s="244"/>
      <c r="O399" s="92"/>
      <c r="P399" s="92"/>
      <c r="Q399" s="92"/>
      <c r="R399" s="92"/>
      <c r="S399" s="92"/>
      <c r="T399" s="93"/>
      <c r="U399" s="39"/>
      <c r="V399" s="39"/>
      <c r="W399" s="39"/>
      <c r="X399" s="39"/>
      <c r="Y399" s="39"/>
      <c r="Z399" s="39"/>
      <c r="AA399" s="39"/>
      <c r="AB399" s="39"/>
      <c r="AC399" s="39"/>
      <c r="AD399" s="39"/>
      <c r="AE399" s="39"/>
      <c r="AT399" s="18" t="s">
        <v>350</v>
      </c>
      <c r="AU399" s="18" t="s">
        <v>85</v>
      </c>
    </row>
    <row r="400" s="13" customFormat="1">
      <c r="A400" s="13"/>
      <c r="B400" s="252"/>
      <c r="C400" s="253"/>
      <c r="D400" s="240" t="s">
        <v>446</v>
      </c>
      <c r="E400" s="254" t="s">
        <v>1</v>
      </c>
      <c r="F400" s="255" t="s">
        <v>6589</v>
      </c>
      <c r="G400" s="253"/>
      <c r="H400" s="256">
        <v>15.1</v>
      </c>
      <c r="I400" s="257"/>
      <c r="J400" s="253"/>
      <c r="K400" s="253"/>
      <c r="L400" s="258"/>
      <c r="M400" s="259"/>
      <c r="N400" s="260"/>
      <c r="O400" s="260"/>
      <c r="P400" s="260"/>
      <c r="Q400" s="260"/>
      <c r="R400" s="260"/>
      <c r="S400" s="260"/>
      <c r="T400" s="261"/>
      <c r="U400" s="13"/>
      <c r="V400" s="13"/>
      <c r="W400" s="13"/>
      <c r="X400" s="13"/>
      <c r="Y400" s="13"/>
      <c r="Z400" s="13"/>
      <c r="AA400" s="13"/>
      <c r="AB400" s="13"/>
      <c r="AC400" s="13"/>
      <c r="AD400" s="13"/>
      <c r="AE400" s="13"/>
      <c r="AT400" s="262" t="s">
        <v>446</v>
      </c>
      <c r="AU400" s="262" t="s">
        <v>85</v>
      </c>
      <c r="AV400" s="13" t="s">
        <v>85</v>
      </c>
      <c r="AW400" s="13" t="s">
        <v>32</v>
      </c>
      <c r="AX400" s="13" t="s">
        <v>83</v>
      </c>
      <c r="AY400" s="262" t="s">
        <v>342</v>
      </c>
    </row>
    <row r="401" s="2" customFormat="1" ht="16.5" customHeight="1">
      <c r="A401" s="39"/>
      <c r="B401" s="40"/>
      <c r="C401" s="227" t="s">
        <v>755</v>
      </c>
      <c r="D401" s="227" t="s">
        <v>343</v>
      </c>
      <c r="E401" s="228" t="s">
        <v>6048</v>
      </c>
      <c r="F401" s="229" t="s">
        <v>6049</v>
      </c>
      <c r="G401" s="230" t="s">
        <v>543</v>
      </c>
      <c r="H401" s="231">
        <v>318.69999999999999</v>
      </c>
      <c r="I401" s="232"/>
      <c r="J401" s="233">
        <f>ROUND(I401*H401,2)</f>
        <v>0</v>
      </c>
      <c r="K401" s="229" t="s">
        <v>443</v>
      </c>
      <c r="L401" s="45"/>
      <c r="M401" s="234" t="s">
        <v>1</v>
      </c>
      <c r="N401" s="235" t="s">
        <v>41</v>
      </c>
      <c r="O401" s="92"/>
      <c r="P401" s="236">
        <f>O401*H401</f>
        <v>0</v>
      </c>
      <c r="Q401" s="236">
        <v>0</v>
      </c>
      <c r="R401" s="236">
        <f>Q401*H401</f>
        <v>0</v>
      </c>
      <c r="S401" s="236">
        <v>0</v>
      </c>
      <c r="T401" s="237">
        <f>S401*H401</f>
        <v>0</v>
      </c>
      <c r="U401" s="39"/>
      <c r="V401" s="39"/>
      <c r="W401" s="39"/>
      <c r="X401" s="39"/>
      <c r="Y401" s="39"/>
      <c r="Z401" s="39"/>
      <c r="AA401" s="39"/>
      <c r="AB401" s="39"/>
      <c r="AC401" s="39"/>
      <c r="AD401" s="39"/>
      <c r="AE401" s="39"/>
      <c r="AR401" s="238" t="s">
        <v>360</v>
      </c>
      <c r="AT401" s="238" t="s">
        <v>343</v>
      </c>
      <c r="AU401" s="238" t="s">
        <v>85</v>
      </c>
      <c r="AY401" s="18" t="s">
        <v>342</v>
      </c>
      <c r="BE401" s="239">
        <f>IF(N401="základní",J401,0)</f>
        <v>0</v>
      </c>
      <c r="BF401" s="239">
        <f>IF(N401="snížená",J401,0)</f>
        <v>0</v>
      </c>
      <c r="BG401" s="239">
        <f>IF(N401="zákl. přenesená",J401,0)</f>
        <v>0</v>
      </c>
      <c r="BH401" s="239">
        <f>IF(N401="sníž. přenesená",J401,0)</f>
        <v>0</v>
      </c>
      <c r="BI401" s="239">
        <f>IF(N401="nulová",J401,0)</f>
        <v>0</v>
      </c>
      <c r="BJ401" s="18" t="s">
        <v>83</v>
      </c>
      <c r="BK401" s="239">
        <f>ROUND(I401*H401,2)</f>
        <v>0</v>
      </c>
      <c r="BL401" s="18" t="s">
        <v>360</v>
      </c>
      <c r="BM401" s="238" t="s">
        <v>6590</v>
      </c>
    </row>
    <row r="402" s="2" customFormat="1">
      <c r="A402" s="39"/>
      <c r="B402" s="40"/>
      <c r="C402" s="41"/>
      <c r="D402" s="240" t="s">
        <v>349</v>
      </c>
      <c r="E402" s="41"/>
      <c r="F402" s="241" t="s">
        <v>6051</v>
      </c>
      <c r="G402" s="41"/>
      <c r="H402" s="41"/>
      <c r="I402" s="242"/>
      <c r="J402" s="41"/>
      <c r="K402" s="41"/>
      <c r="L402" s="45"/>
      <c r="M402" s="243"/>
      <c r="N402" s="244"/>
      <c r="O402" s="92"/>
      <c r="P402" s="92"/>
      <c r="Q402" s="92"/>
      <c r="R402" s="92"/>
      <c r="S402" s="92"/>
      <c r="T402" s="93"/>
      <c r="U402" s="39"/>
      <c r="V402" s="39"/>
      <c r="W402" s="39"/>
      <c r="X402" s="39"/>
      <c r="Y402" s="39"/>
      <c r="Z402" s="39"/>
      <c r="AA402" s="39"/>
      <c r="AB402" s="39"/>
      <c r="AC402" s="39"/>
      <c r="AD402" s="39"/>
      <c r="AE402" s="39"/>
      <c r="AT402" s="18" t="s">
        <v>349</v>
      </c>
      <c r="AU402" s="18" t="s">
        <v>85</v>
      </c>
    </row>
    <row r="403" s="13" customFormat="1">
      <c r="A403" s="13"/>
      <c r="B403" s="252"/>
      <c r="C403" s="253"/>
      <c r="D403" s="240" t="s">
        <v>446</v>
      </c>
      <c r="E403" s="254" t="s">
        <v>1</v>
      </c>
      <c r="F403" s="255" t="s">
        <v>6591</v>
      </c>
      <c r="G403" s="253"/>
      <c r="H403" s="256">
        <v>318.69999999999999</v>
      </c>
      <c r="I403" s="257"/>
      <c r="J403" s="253"/>
      <c r="K403" s="253"/>
      <c r="L403" s="258"/>
      <c r="M403" s="259"/>
      <c r="N403" s="260"/>
      <c r="O403" s="260"/>
      <c r="P403" s="260"/>
      <c r="Q403" s="260"/>
      <c r="R403" s="260"/>
      <c r="S403" s="260"/>
      <c r="T403" s="261"/>
      <c r="U403" s="13"/>
      <c r="V403" s="13"/>
      <c r="W403" s="13"/>
      <c r="X403" s="13"/>
      <c r="Y403" s="13"/>
      <c r="Z403" s="13"/>
      <c r="AA403" s="13"/>
      <c r="AB403" s="13"/>
      <c r="AC403" s="13"/>
      <c r="AD403" s="13"/>
      <c r="AE403" s="13"/>
      <c r="AT403" s="262" t="s">
        <v>446</v>
      </c>
      <c r="AU403" s="262" t="s">
        <v>85</v>
      </c>
      <c r="AV403" s="13" t="s">
        <v>85</v>
      </c>
      <c r="AW403" s="13" t="s">
        <v>32</v>
      </c>
      <c r="AX403" s="13" t="s">
        <v>83</v>
      </c>
      <c r="AY403" s="262" t="s">
        <v>342</v>
      </c>
    </row>
    <row r="404" s="2" customFormat="1" ht="16.5" customHeight="1">
      <c r="A404" s="39"/>
      <c r="B404" s="40"/>
      <c r="C404" s="295" t="s">
        <v>760</v>
      </c>
      <c r="D404" s="295" t="s">
        <v>621</v>
      </c>
      <c r="E404" s="296" t="s">
        <v>6053</v>
      </c>
      <c r="F404" s="297" t="s">
        <v>6054</v>
      </c>
      <c r="G404" s="298" t="s">
        <v>543</v>
      </c>
      <c r="H404" s="299">
        <v>321.887</v>
      </c>
      <c r="I404" s="300"/>
      <c r="J404" s="301">
        <f>ROUND(I404*H404,2)</f>
        <v>0</v>
      </c>
      <c r="K404" s="297" t="s">
        <v>443</v>
      </c>
      <c r="L404" s="302"/>
      <c r="M404" s="303" t="s">
        <v>1</v>
      </c>
      <c r="N404" s="304" t="s">
        <v>41</v>
      </c>
      <c r="O404" s="92"/>
      <c r="P404" s="236">
        <f>O404*H404</f>
        <v>0</v>
      </c>
      <c r="Q404" s="236">
        <v>0.024160000000000001</v>
      </c>
      <c r="R404" s="236">
        <f>Q404*H404</f>
        <v>7.7767899200000006</v>
      </c>
      <c r="S404" s="236">
        <v>0</v>
      </c>
      <c r="T404" s="237">
        <f>S404*H404</f>
        <v>0</v>
      </c>
      <c r="U404" s="39"/>
      <c r="V404" s="39"/>
      <c r="W404" s="39"/>
      <c r="X404" s="39"/>
      <c r="Y404" s="39"/>
      <c r="Z404" s="39"/>
      <c r="AA404" s="39"/>
      <c r="AB404" s="39"/>
      <c r="AC404" s="39"/>
      <c r="AD404" s="39"/>
      <c r="AE404" s="39"/>
      <c r="AR404" s="238" t="s">
        <v>376</v>
      </c>
      <c r="AT404" s="238" t="s">
        <v>621</v>
      </c>
      <c r="AU404" s="238" t="s">
        <v>85</v>
      </c>
      <c r="AY404" s="18" t="s">
        <v>342</v>
      </c>
      <c r="BE404" s="239">
        <f>IF(N404="základní",J404,0)</f>
        <v>0</v>
      </c>
      <c r="BF404" s="239">
        <f>IF(N404="snížená",J404,0)</f>
        <v>0</v>
      </c>
      <c r="BG404" s="239">
        <f>IF(N404="zákl. přenesená",J404,0)</f>
        <v>0</v>
      </c>
      <c r="BH404" s="239">
        <f>IF(N404="sníž. přenesená",J404,0)</f>
        <v>0</v>
      </c>
      <c r="BI404" s="239">
        <f>IF(N404="nulová",J404,0)</f>
        <v>0</v>
      </c>
      <c r="BJ404" s="18" t="s">
        <v>83</v>
      </c>
      <c r="BK404" s="239">
        <f>ROUND(I404*H404,2)</f>
        <v>0</v>
      </c>
      <c r="BL404" s="18" t="s">
        <v>360</v>
      </c>
      <c r="BM404" s="238" t="s">
        <v>6592</v>
      </c>
    </row>
    <row r="405" s="2" customFormat="1">
      <c r="A405" s="39"/>
      <c r="B405" s="40"/>
      <c r="C405" s="41"/>
      <c r="D405" s="240" t="s">
        <v>349</v>
      </c>
      <c r="E405" s="41"/>
      <c r="F405" s="241" t="s">
        <v>6054</v>
      </c>
      <c r="G405" s="41"/>
      <c r="H405" s="41"/>
      <c r="I405" s="242"/>
      <c r="J405" s="41"/>
      <c r="K405" s="41"/>
      <c r="L405" s="45"/>
      <c r="M405" s="243"/>
      <c r="N405" s="244"/>
      <c r="O405" s="92"/>
      <c r="P405" s="92"/>
      <c r="Q405" s="92"/>
      <c r="R405" s="92"/>
      <c r="S405" s="92"/>
      <c r="T405" s="93"/>
      <c r="U405" s="39"/>
      <c r="V405" s="39"/>
      <c r="W405" s="39"/>
      <c r="X405" s="39"/>
      <c r="Y405" s="39"/>
      <c r="Z405" s="39"/>
      <c r="AA405" s="39"/>
      <c r="AB405" s="39"/>
      <c r="AC405" s="39"/>
      <c r="AD405" s="39"/>
      <c r="AE405" s="39"/>
      <c r="AT405" s="18" t="s">
        <v>349</v>
      </c>
      <c r="AU405" s="18" t="s">
        <v>85</v>
      </c>
    </row>
    <row r="406" s="2" customFormat="1">
      <c r="A406" s="39"/>
      <c r="B406" s="40"/>
      <c r="C406" s="41"/>
      <c r="D406" s="240" t="s">
        <v>350</v>
      </c>
      <c r="E406" s="41"/>
      <c r="F406" s="245" t="s">
        <v>4196</v>
      </c>
      <c r="G406" s="41"/>
      <c r="H406" s="41"/>
      <c r="I406" s="242"/>
      <c r="J406" s="41"/>
      <c r="K406" s="41"/>
      <c r="L406" s="45"/>
      <c r="M406" s="243"/>
      <c r="N406" s="244"/>
      <c r="O406" s="92"/>
      <c r="P406" s="92"/>
      <c r="Q406" s="92"/>
      <c r="R406" s="92"/>
      <c r="S406" s="92"/>
      <c r="T406" s="93"/>
      <c r="U406" s="39"/>
      <c r="V406" s="39"/>
      <c r="W406" s="39"/>
      <c r="X406" s="39"/>
      <c r="Y406" s="39"/>
      <c r="Z406" s="39"/>
      <c r="AA406" s="39"/>
      <c r="AB406" s="39"/>
      <c r="AC406" s="39"/>
      <c r="AD406" s="39"/>
      <c r="AE406" s="39"/>
      <c r="AT406" s="18" t="s">
        <v>350</v>
      </c>
      <c r="AU406" s="18" t="s">
        <v>85</v>
      </c>
    </row>
    <row r="407" s="13" customFormat="1">
      <c r="A407" s="13"/>
      <c r="B407" s="252"/>
      <c r="C407" s="253"/>
      <c r="D407" s="240" t="s">
        <v>446</v>
      </c>
      <c r="E407" s="254" t="s">
        <v>1</v>
      </c>
      <c r="F407" s="255" t="s">
        <v>6593</v>
      </c>
      <c r="G407" s="253"/>
      <c r="H407" s="256">
        <v>318.69999999999999</v>
      </c>
      <c r="I407" s="257"/>
      <c r="J407" s="253"/>
      <c r="K407" s="253"/>
      <c r="L407" s="258"/>
      <c r="M407" s="259"/>
      <c r="N407" s="260"/>
      <c r="O407" s="260"/>
      <c r="P407" s="260"/>
      <c r="Q407" s="260"/>
      <c r="R407" s="260"/>
      <c r="S407" s="260"/>
      <c r="T407" s="261"/>
      <c r="U407" s="13"/>
      <c r="V407" s="13"/>
      <c r="W407" s="13"/>
      <c r="X407" s="13"/>
      <c r="Y407" s="13"/>
      <c r="Z407" s="13"/>
      <c r="AA407" s="13"/>
      <c r="AB407" s="13"/>
      <c r="AC407" s="13"/>
      <c r="AD407" s="13"/>
      <c r="AE407" s="13"/>
      <c r="AT407" s="262" t="s">
        <v>446</v>
      </c>
      <c r="AU407" s="262" t="s">
        <v>85</v>
      </c>
      <c r="AV407" s="13" t="s">
        <v>85</v>
      </c>
      <c r="AW407" s="13" t="s">
        <v>32</v>
      </c>
      <c r="AX407" s="13" t="s">
        <v>83</v>
      </c>
      <c r="AY407" s="262" t="s">
        <v>342</v>
      </c>
    </row>
    <row r="408" s="13" customFormat="1">
      <c r="A408" s="13"/>
      <c r="B408" s="252"/>
      <c r="C408" s="253"/>
      <c r="D408" s="240" t="s">
        <v>446</v>
      </c>
      <c r="E408" s="253"/>
      <c r="F408" s="255" t="s">
        <v>6594</v>
      </c>
      <c r="G408" s="253"/>
      <c r="H408" s="256">
        <v>321.887</v>
      </c>
      <c r="I408" s="257"/>
      <c r="J408" s="253"/>
      <c r="K408" s="253"/>
      <c r="L408" s="258"/>
      <c r="M408" s="259"/>
      <c r="N408" s="260"/>
      <c r="O408" s="260"/>
      <c r="P408" s="260"/>
      <c r="Q408" s="260"/>
      <c r="R408" s="260"/>
      <c r="S408" s="260"/>
      <c r="T408" s="261"/>
      <c r="U408" s="13"/>
      <c r="V408" s="13"/>
      <c r="W408" s="13"/>
      <c r="X408" s="13"/>
      <c r="Y408" s="13"/>
      <c r="Z408" s="13"/>
      <c r="AA408" s="13"/>
      <c r="AB408" s="13"/>
      <c r="AC408" s="13"/>
      <c r="AD408" s="13"/>
      <c r="AE408" s="13"/>
      <c r="AT408" s="262" t="s">
        <v>446</v>
      </c>
      <c r="AU408" s="262" t="s">
        <v>85</v>
      </c>
      <c r="AV408" s="13" t="s">
        <v>85</v>
      </c>
      <c r="AW408" s="13" t="s">
        <v>4</v>
      </c>
      <c r="AX408" s="13" t="s">
        <v>83</v>
      </c>
      <c r="AY408" s="262" t="s">
        <v>342</v>
      </c>
    </row>
    <row r="409" s="2" customFormat="1" ht="16.5" customHeight="1">
      <c r="A409" s="39"/>
      <c r="B409" s="40"/>
      <c r="C409" s="227" t="s">
        <v>766</v>
      </c>
      <c r="D409" s="227" t="s">
        <v>343</v>
      </c>
      <c r="E409" s="228" t="s">
        <v>6058</v>
      </c>
      <c r="F409" s="229" t="s">
        <v>6059</v>
      </c>
      <c r="G409" s="230" t="s">
        <v>442</v>
      </c>
      <c r="H409" s="231">
        <v>36</v>
      </c>
      <c r="I409" s="232"/>
      <c r="J409" s="233">
        <f>ROUND(I409*H409,2)</f>
        <v>0</v>
      </c>
      <c r="K409" s="229" t="s">
        <v>443</v>
      </c>
      <c r="L409" s="45"/>
      <c r="M409" s="234" t="s">
        <v>1</v>
      </c>
      <c r="N409" s="235" t="s">
        <v>41</v>
      </c>
      <c r="O409" s="92"/>
      <c r="P409" s="236">
        <f>O409*H409</f>
        <v>0</v>
      </c>
      <c r="Q409" s="236">
        <v>0</v>
      </c>
      <c r="R409" s="236">
        <f>Q409*H409</f>
        <v>0</v>
      </c>
      <c r="S409" s="236">
        <v>0</v>
      </c>
      <c r="T409" s="237">
        <f>S409*H409</f>
        <v>0</v>
      </c>
      <c r="U409" s="39"/>
      <c r="V409" s="39"/>
      <c r="W409" s="39"/>
      <c r="X409" s="39"/>
      <c r="Y409" s="39"/>
      <c r="Z409" s="39"/>
      <c r="AA409" s="39"/>
      <c r="AB409" s="39"/>
      <c r="AC409" s="39"/>
      <c r="AD409" s="39"/>
      <c r="AE409" s="39"/>
      <c r="AR409" s="238" t="s">
        <v>360</v>
      </c>
      <c r="AT409" s="238" t="s">
        <v>343</v>
      </c>
      <c r="AU409" s="238" t="s">
        <v>85</v>
      </c>
      <c r="AY409" s="18" t="s">
        <v>342</v>
      </c>
      <c r="BE409" s="239">
        <f>IF(N409="základní",J409,0)</f>
        <v>0</v>
      </c>
      <c r="BF409" s="239">
        <f>IF(N409="snížená",J409,0)</f>
        <v>0</v>
      </c>
      <c r="BG409" s="239">
        <f>IF(N409="zákl. přenesená",J409,0)</f>
        <v>0</v>
      </c>
      <c r="BH409" s="239">
        <f>IF(N409="sníž. přenesená",J409,0)</f>
        <v>0</v>
      </c>
      <c r="BI409" s="239">
        <f>IF(N409="nulová",J409,0)</f>
        <v>0</v>
      </c>
      <c r="BJ409" s="18" t="s">
        <v>83</v>
      </c>
      <c r="BK409" s="239">
        <f>ROUND(I409*H409,2)</f>
        <v>0</v>
      </c>
      <c r="BL409" s="18" t="s">
        <v>360</v>
      </c>
      <c r="BM409" s="238" t="s">
        <v>6595</v>
      </c>
    </row>
    <row r="410" s="2" customFormat="1">
      <c r="A410" s="39"/>
      <c r="B410" s="40"/>
      <c r="C410" s="41"/>
      <c r="D410" s="240" t="s">
        <v>349</v>
      </c>
      <c r="E410" s="41"/>
      <c r="F410" s="241" t="s">
        <v>6061</v>
      </c>
      <c r="G410" s="41"/>
      <c r="H410" s="41"/>
      <c r="I410" s="242"/>
      <c r="J410" s="41"/>
      <c r="K410" s="41"/>
      <c r="L410" s="45"/>
      <c r="M410" s="243"/>
      <c r="N410" s="244"/>
      <c r="O410" s="92"/>
      <c r="P410" s="92"/>
      <c r="Q410" s="92"/>
      <c r="R410" s="92"/>
      <c r="S410" s="92"/>
      <c r="T410" s="93"/>
      <c r="U410" s="39"/>
      <c r="V410" s="39"/>
      <c r="W410" s="39"/>
      <c r="X410" s="39"/>
      <c r="Y410" s="39"/>
      <c r="Z410" s="39"/>
      <c r="AA410" s="39"/>
      <c r="AB410" s="39"/>
      <c r="AC410" s="39"/>
      <c r="AD410" s="39"/>
      <c r="AE410" s="39"/>
      <c r="AT410" s="18" t="s">
        <v>349</v>
      </c>
      <c r="AU410" s="18" t="s">
        <v>85</v>
      </c>
    </row>
    <row r="411" s="13" customFormat="1">
      <c r="A411" s="13"/>
      <c r="B411" s="252"/>
      <c r="C411" s="253"/>
      <c r="D411" s="240" t="s">
        <v>446</v>
      </c>
      <c r="E411" s="254" t="s">
        <v>1</v>
      </c>
      <c r="F411" s="255" t="s">
        <v>6596</v>
      </c>
      <c r="G411" s="253"/>
      <c r="H411" s="256">
        <v>36</v>
      </c>
      <c r="I411" s="257"/>
      <c r="J411" s="253"/>
      <c r="K411" s="253"/>
      <c r="L411" s="258"/>
      <c r="M411" s="259"/>
      <c r="N411" s="260"/>
      <c r="O411" s="260"/>
      <c r="P411" s="260"/>
      <c r="Q411" s="260"/>
      <c r="R411" s="260"/>
      <c r="S411" s="260"/>
      <c r="T411" s="261"/>
      <c r="U411" s="13"/>
      <c r="V411" s="13"/>
      <c r="W411" s="13"/>
      <c r="X411" s="13"/>
      <c r="Y411" s="13"/>
      <c r="Z411" s="13"/>
      <c r="AA411" s="13"/>
      <c r="AB411" s="13"/>
      <c r="AC411" s="13"/>
      <c r="AD411" s="13"/>
      <c r="AE411" s="13"/>
      <c r="AT411" s="262" t="s">
        <v>446</v>
      </c>
      <c r="AU411" s="262" t="s">
        <v>85</v>
      </c>
      <c r="AV411" s="13" t="s">
        <v>85</v>
      </c>
      <c r="AW411" s="13" t="s">
        <v>32</v>
      </c>
      <c r="AX411" s="13" t="s">
        <v>83</v>
      </c>
      <c r="AY411" s="262" t="s">
        <v>342</v>
      </c>
    </row>
    <row r="412" s="2" customFormat="1" ht="16.5" customHeight="1">
      <c r="A412" s="39"/>
      <c r="B412" s="40"/>
      <c r="C412" s="295" t="s">
        <v>772</v>
      </c>
      <c r="D412" s="295" t="s">
        <v>621</v>
      </c>
      <c r="E412" s="296" t="s">
        <v>6069</v>
      </c>
      <c r="F412" s="297" t="s">
        <v>6070</v>
      </c>
      <c r="G412" s="298" t="s">
        <v>442</v>
      </c>
      <c r="H412" s="299">
        <v>14</v>
      </c>
      <c r="I412" s="300"/>
      <c r="J412" s="301">
        <f>ROUND(I412*H412,2)</f>
        <v>0</v>
      </c>
      <c r="K412" s="297" t="s">
        <v>1</v>
      </c>
      <c r="L412" s="302"/>
      <c r="M412" s="303" t="s">
        <v>1</v>
      </c>
      <c r="N412" s="304" t="s">
        <v>41</v>
      </c>
      <c r="O412" s="92"/>
      <c r="P412" s="236">
        <f>O412*H412</f>
        <v>0</v>
      </c>
      <c r="Q412" s="236">
        <v>0.00016000000000000001</v>
      </c>
      <c r="R412" s="236">
        <f>Q412*H412</f>
        <v>0.0022400000000000002</v>
      </c>
      <c r="S412" s="236">
        <v>0</v>
      </c>
      <c r="T412" s="237">
        <f>S412*H412</f>
        <v>0</v>
      </c>
      <c r="U412" s="39"/>
      <c r="V412" s="39"/>
      <c r="W412" s="39"/>
      <c r="X412" s="39"/>
      <c r="Y412" s="39"/>
      <c r="Z412" s="39"/>
      <c r="AA412" s="39"/>
      <c r="AB412" s="39"/>
      <c r="AC412" s="39"/>
      <c r="AD412" s="39"/>
      <c r="AE412" s="39"/>
      <c r="AR412" s="238" t="s">
        <v>376</v>
      </c>
      <c r="AT412" s="238" t="s">
        <v>621</v>
      </c>
      <c r="AU412" s="238" t="s">
        <v>85</v>
      </c>
      <c r="AY412" s="18" t="s">
        <v>342</v>
      </c>
      <c r="BE412" s="239">
        <f>IF(N412="základní",J412,0)</f>
        <v>0</v>
      </c>
      <c r="BF412" s="239">
        <f>IF(N412="snížená",J412,0)</f>
        <v>0</v>
      </c>
      <c r="BG412" s="239">
        <f>IF(N412="zákl. přenesená",J412,0)</f>
        <v>0</v>
      </c>
      <c r="BH412" s="239">
        <f>IF(N412="sníž. přenesená",J412,0)</f>
        <v>0</v>
      </c>
      <c r="BI412" s="239">
        <f>IF(N412="nulová",J412,0)</f>
        <v>0</v>
      </c>
      <c r="BJ412" s="18" t="s">
        <v>83</v>
      </c>
      <c r="BK412" s="239">
        <f>ROUND(I412*H412,2)</f>
        <v>0</v>
      </c>
      <c r="BL412" s="18" t="s">
        <v>360</v>
      </c>
      <c r="BM412" s="238" t="s">
        <v>6597</v>
      </c>
    </row>
    <row r="413" s="2" customFormat="1">
      <c r="A413" s="39"/>
      <c r="B413" s="40"/>
      <c r="C413" s="41"/>
      <c r="D413" s="240" t="s">
        <v>349</v>
      </c>
      <c r="E413" s="41"/>
      <c r="F413" s="241" t="s">
        <v>6070</v>
      </c>
      <c r="G413" s="41"/>
      <c r="H413" s="41"/>
      <c r="I413" s="242"/>
      <c r="J413" s="41"/>
      <c r="K413" s="41"/>
      <c r="L413" s="45"/>
      <c r="M413" s="243"/>
      <c r="N413" s="244"/>
      <c r="O413" s="92"/>
      <c r="P413" s="92"/>
      <c r="Q413" s="92"/>
      <c r="R413" s="92"/>
      <c r="S413" s="92"/>
      <c r="T413" s="93"/>
      <c r="U413" s="39"/>
      <c r="V413" s="39"/>
      <c r="W413" s="39"/>
      <c r="X413" s="39"/>
      <c r="Y413" s="39"/>
      <c r="Z413" s="39"/>
      <c r="AA413" s="39"/>
      <c r="AB413" s="39"/>
      <c r="AC413" s="39"/>
      <c r="AD413" s="39"/>
      <c r="AE413" s="39"/>
      <c r="AT413" s="18" t="s">
        <v>349</v>
      </c>
      <c r="AU413" s="18" t="s">
        <v>85</v>
      </c>
    </row>
    <row r="414" s="13" customFormat="1">
      <c r="A414" s="13"/>
      <c r="B414" s="252"/>
      <c r="C414" s="253"/>
      <c r="D414" s="240" t="s">
        <v>446</v>
      </c>
      <c r="E414" s="254" t="s">
        <v>1</v>
      </c>
      <c r="F414" s="255" t="s">
        <v>6072</v>
      </c>
      <c r="G414" s="253"/>
      <c r="H414" s="256">
        <v>14</v>
      </c>
      <c r="I414" s="257"/>
      <c r="J414" s="253"/>
      <c r="K414" s="253"/>
      <c r="L414" s="258"/>
      <c r="M414" s="259"/>
      <c r="N414" s="260"/>
      <c r="O414" s="260"/>
      <c r="P414" s="260"/>
      <c r="Q414" s="260"/>
      <c r="R414" s="260"/>
      <c r="S414" s="260"/>
      <c r="T414" s="261"/>
      <c r="U414" s="13"/>
      <c r="V414" s="13"/>
      <c r="W414" s="13"/>
      <c r="X414" s="13"/>
      <c r="Y414" s="13"/>
      <c r="Z414" s="13"/>
      <c r="AA414" s="13"/>
      <c r="AB414" s="13"/>
      <c r="AC414" s="13"/>
      <c r="AD414" s="13"/>
      <c r="AE414" s="13"/>
      <c r="AT414" s="262" t="s">
        <v>446</v>
      </c>
      <c r="AU414" s="262" t="s">
        <v>85</v>
      </c>
      <c r="AV414" s="13" t="s">
        <v>85</v>
      </c>
      <c r="AW414" s="13" t="s">
        <v>32</v>
      </c>
      <c r="AX414" s="13" t="s">
        <v>83</v>
      </c>
      <c r="AY414" s="262" t="s">
        <v>342</v>
      </c>
    </row>
    <row r="415" s="2" customFormat="1" ht="24.15" customHeight="1">
      <c r="A415" s="39"/>
      <c r="B415" s="40"/>
      <c r="C415" s="295" t="s">
        <v>777</v>
      </c>
      <c r="D415" s="295" t="s">
        <v>621</v>
      </c>
      <c r="E415" s="296" t="s">
        <v>6076</v>
      </c>
      <c r="F415" s="297" t="s">
        <v>6077</v>
      </c>
      <c r="G415" s="298" t="s">
        <v>442</v>
      </c>
      <c r="H415" s="299">
        <v>22</v>
      </c>
      <c r="I415" s="300"/>
      <c r="J415" s="301">
        <f>ROUND(I415*H415,2)</f>
        <v>0</v>
      </c>
      <c r="K415" s="297" t="s">
        <v>1</v>
      </c>
      <c r="L415" s="302"/>
      <c r="M415" s="303" t="s">
        <v>1</v>
      </c>
      <c r="N415" s="304" t="s">
        <v>41</v>
      </c>
      <c r="O415" s="92"/>
      <c r="P415" s="236">
        <f>O415*H415</f>
        <v>0</v>
      </c>
      <c r="Q415" s="236">
        <v>0.00050000000000000001</v>
      </c>
      <c r="R415" s="236">
        <f>Q415*H415</f>
        <v>0.010999999999999999</v>
      </c>
      <c r="S415" s="236">
        <v>0</v>
      </c>
      <c r="T415" s="237">
        <f>S415*H415</f>
        <v>0</v>
      </c>
      <c r="U415" s="39"/>
      <c r="V415" s="39"/>
      <c r="W415" s="39"/>
      <c r="X415" s="39"/>
      <c r="Y415" s="39"/>
      <c r="Z415" s="39"/>
      <c r="AA415" s="39"/>
      <c r="AB415" s="39"/>
      <c r="AC415" s="39"/>
      <c r="AD415" s="39"/>
      <c r="AE415" s="39"/>
      <c r="AR415" s="238" t="s">
        <v>376</v>
      </c>
      <c r="AT415" s="238" t="s">
        <v>621</v>
      </c>
      <c r="AU415" s="238" t="s">
        <v>85</v>
      </c>
      <c r="AY415" s="18" t="s">
        <v>342</v>
      </c>
      <c r="BE415" s="239">
        <f>IF(N415="základní",J415,0)</f>
        <v>0</v>
      </c>
      <c r="BF415" s="239">
        <f>IF(N415="snížená",J415,0)</f>
        <v>0</v>
      </c>
      <c r="BG415" s="239">
        <f>IF(N415="zákl. přenesená",J415,0)</f>
        <v>0</v>
      </c>
      <c r="BH415" s="239">
        <f>IF(N415="sníž. přenesená",J415,0)</f>
        <v>0</v>
      </c>
      <c r="BI415" s="239">
        <f>IF(N415="nulová",J415,0)</f>
        <v>0</v>
      </c>
      <c r="BJ415" s="18" t="s">
        <v>83</v>
      </c>
      <c r="BK415" s="239">
        <f>ROUND(I415*H415,2)</f>
        <v>0</v>
      </c>
      <c r="BL415" s="18" t="s">
        <v>360</v>
      </c>
      <c r="BM415" s="238" t="s">
        <v>6598</v>
      </c>
    </row>
    <row r="416" s="2" customFormat="1">
      <c r="A416" s="39"/>
      <c r="B416" s="40"/>
      <c r="C416" s="41"/>
      <c r="D416" s="240" t="s">
        <v>349</v>
      </c>
      <c r="E416" s="41"/>
      <c r="F416" s="241" t="s">
        <v>6077</v>
      </c>
      <c r="G416" s="41"/>
      <c r="H416" s="41"/>
      <c r="I416" s="242"/>
      <c r="J416" s="41"/>
      <c r="K416" s="41"/>
      <c r="L416" s="45"/>
      <c r="M416" s="243"/>
      <c r="N416" s="244"/>
      <c r="O416" s="92"/>
      <c r="P416" s="92"/>
      <c r="Q416" s="92"/>
      <c r="R416" s="92"/>
      <c r="S416" s="92"/>
      <c r="T416" s="93"/>
      <c r="U416" s="39"/>
      <c r="V416" s="39"/>
      <c r="W416" s="39"/>
      <c r="X416" s="39"/>
      <c r="Y416" s="39"/>
      <c r="Z416" s="39"/>
      <c r="AA416" s="39"/>
      <c r="AB416" s="39"/>
      <c r="AC416" s="39"/>
      <c r="AD416" s="39"/>
      <c r="AE416" s="39"/>
      <c r="AT416" s="18" t="s">
        <v>349</v>
      </c>
      <c r="AU416" s="18" t="s">
        <v>85</v>
      </c>
    </row>
    <row r="417" s="13" customFormat="1">
      <c r="A417" s="13"/>
      <c r="B417" s="252"/>
      <c r="C417" s="253"/>
      <c r="D417" s="240" t="s">
        <v>446</v>
      </c>
      <c r="E417" s="254" t="s">
        <v>1</v>
      </c>
      <c r="F417" s="255" t="s">
        <v>6599</v>
      </c>
      <c r="G417" s="253"/>
      <c r="H417" s="256">
        <v>22</v>
      </c>
      <c r="I417" s="257"/>
      <c r="J417" s="253"/>
      <c r="K417" s="253"/>
      <c r="L417" s="258"/>
      <c r="M417" s="259"/>
      <c r="N417" s="260"/>
      <c r="O417" s="260"/>
      <c r="P417" s="260"/>
      <c r="Q417" s="260"/>
      <c r="R417" s="260"/>
      <c r="S417" s="260"/>
      <c r="T417" s="261"/>
      <c r="U417" s="13"/>
      <c r="V417" s="13"/>
      <c r="W417" s="13"/>
      <c r="X417" s="13"/>
      <c r="Y417" s="13"/>
      <c r="Z417" s="13"/>
      <c r="AA417" s="13"/>
      <c r="AB417" s="13"/>
      <c r="AC417" s="13"/>
      <c r="AD417" s="13"/>
      <c r="AE417" s="13"/>
      <c r="AT417" s="262" t="s">
        <v>446</v>
      </c>
      <c r="AU417" s="262" t="s">
        <v>85</v>
      </c>
      <c r="AV417" s="13" t="s">
        <v>85</v>
      </c>
      <c r="AW417" s="13" t="s">
        <v>32</v>
      </c>
      <c r="AX417" s="13" t="s">
        <v>83</v>
      </c>
      <c r="AY417" s="262" t="s">
        <v>342</v>
      </c>
    </row>
    <row r="418" s="2" customFormat="1" ht="16.5" customHeight="1">
      <c r="A418" s="39"/>
      <c r="B418" s="40"/>
      <c r="C418" s="227" t="s">
        <v>782</v>
      </c>
      <c r="D418" s="227" t="s">
        <v>343</v>
      </c>
      <c r="E418" s="228" t="s">
        <v>6083</v>
      </c>
      <c r="F418" s="229" t="s">
        <v>6084</v>
      </c>
      <c r="G418" s="230" t="s">
        <v>442</v>
      </c>
      <c r="H418" s="231">
        <v>1</v>
      </c>
      <c r="I418" s="232"/>
      <c r="J418" s="233">
        <f>ROUND(I418*H418,2)</f>
        <v>0</v>
      </c>
      <c r="K418" s="229" t="s">
        <v>443</v>
      </c>
      <c r="L418" s="45"/>
      <c r="M418" s="234" t="s">
        <v>1</v>
      </c>
      <c r="N418" s="235" t="s">
        <v>41</v>
      </c>
      <c r="O418" s="92"/>
      <c r="P418" s="236">
        <f>O418*H418</f>
        <v>0</v>
      </c>
      <c r="Q418" s="236">
        <v>0.00167</v>
      </c>
      <c r="R418" s="236">
        <f>Q418*H418</f>
        <v>0.00167</v>
      </c>
      <c r="S418" s="236">
        <v>0</v>
      </c>
      <c r="T418" s="237">
        <f>S418*H418</f>
        <v>0</v>
      </c>
      <c r="U418" s="39"/>
      <c r="V418" s="39"/>
      <c r="W418" s="39"/>
      <c r="X418" s="39"/>
      <c r="Y418" s="39"/>
      <c r="Z418" s="39"/>
      <c r="AA418" s="39"/>
      <c r="AB418" s="39"/>
      <c r="AC418" s="39"/>
      <c r="AD418" s="39"/>
      <c r="AE418" s="39"/>
      <c r="AR418" s="238" t="s">
        <v>360</v>
      </c>
      <c r="AT418" s="238" t="s">
        <v>343</v>
      </c>
      <c r="AU418" s="238" t="s">
        <v>85</v>
      </c>
      <c r="AY418" s="18" t="s">
        <v>342</v>
      </c>
      <c r="BE418" s="239">
        <f>IF(N418="základní",J418,0)</f>
        <v>0</v>
      </c>
      <c r="BF418" s="239">
        <f>IF(N418="snížená",J418,0)</f>
        <v>0</v>
      </c>
      <c r="BG418" s="239">
        <f>IF(N418="zákl. přenesená",J418,0)</f>
        <v>0</v>
      </c>
      <c r="BH418" s="239">
        <f>IF(N418="sníž. přenesená",J418,0)</f>
        <v>0</v>
      </c>
      <c r="BI418" s="239">
        <f>IF(N418="nulová",J418,0)</f>
        <v>0</v>
      </c>
      <c r="BJ418" s="18" t="s">
        <v>83</v>
      </c>
      <c r="BK418" s="239">
        <f>ROUND(I418*H418,2)</f>
        <v>0</v>
      </c>
      <c r="BL418" s="18" t="s">
        <v>360</v>
      </c>
      <c r="BM418" s="238" t="s">
        <v>6600</v>
      </c>
    </row>
    <row r="419" s="2" customFormat="1">
      <c r="A419" s="39"/>
      <c r="B419" s="40"/>
      <c r="C419" s="41"/>
      <c r="D419" s="240" t="s">
        <v>349</v>
      </c>
      <c r="E419" s="41"/>
      <c r="F419" s="241" t="s">
        <v>6086</v>
      </c>
      <c r="G419" s="41"/>
      <c r="H419" s="41"/>
      <c r="I419" s="242"/>
      <c r="J419" s="41"/>
      <c r="K419" s="41"/>
      <c r="L419" s="45"/>
      <c r="M419" s="243"/>
      <c r="N419" s="244"/>
      <c r="O419" s="92"/>
      <c r="P419" s="92"/>
      <c r="Q419" s="92"/>
      <c r="R419" s="92"/>
      <c r="S419" s="92"/>
      <c r="T419" s="93"/>
      <c r="U419" s="39"/>
      <c r="V419" s="39"/>
      <c r="W419" s="39"/>
      <c r="X419" s="39"/>
      <c r="Y419" s="39"/>
      <c r="Z419" s="39"/>
      <c r="AA419" s="39"/>
      <c r="AB419" s="39"/>
      <c r="AC419" s="39"/>
      <c r="AD419" s="39"/>
      <c r="AE419" s="39"/>
      <c r="AT419" s="18" t="s">
        <v>349</v>
      </c>
      <c r="AU419" s="18" t="s">
        <v>85</v>
      </c>
    </row>
    <row r="420" s="13" customFormat="1">
      <c r="A420" s="13"/>
      <c r="B420" s="252"/>
      <c r="C420" s="253"/>
      <c r="D420" s="240" t="s">
        <v>446</v>
      </c>
      <c r="E420" s="254" t="s">
        <v>1</v>
      </c>
      <c r="F420" s="255" t="s">
        <v>2489</v>
      </c>
      <c r="G420" s="253"/>
      <c r="H420" s="256">
        <v>1</v>
      </c>
      <c r="I420" s="257"/>
      <c r="J420" s="253"/>
      <c r="K420" s="253"/>
      <c r="L420" s="258"/>
      <c r="M420" s="259"/>
      <c r="N420" s="260"/>
      <c r="O420" s="260"/>
      <c r="P420" s="260"/>
      <c r="Q420" s="260"/>
      <c r="R420" s="260"/>
      <c r="S420" s="260"/>
      <c r="T420" s="261"/>
      <c r="U420" s="13"/>
      <c r="V420" s="13"/>
      <c r="W420" s="13"/>
      <c r="X420" s="13"/>
      <c r="Y420" s="13"/>
      <c r="Z420" s="13"/>
      <c r="AA420" s="13"/>
      <c r="AB420" s="13"/>
      <c r="AC420" s="13"/>
      <c r="AD420" s="13"/>
      <c r="AE420" s="13"/>
      <c r="AT420" s="262" t="s">
        <v>446</v>
      </c>
      <c r="AU420" s="262" t="s">
        <v>85</v>
      </c>
      <c r="AV420" s="13" t="s">
        <v>85</v>
      </c>
      <c r="AW420" s="13" t="s">
        <v>32</v>
      </c>
      <c r="AX420" s="13" t="s">
        <v>83</v>
      </c>
      <c r="AY420" s="262" t="s">
        <v>342</v>
      </c>
    </row>
    <row r="421" s="2" customFormat="1" ht="16.5" customHeight="1">
      <c r="A421" s="39"/>
      <c r="B421" s="40"/>
      <c r="C421" s="295" t="s">
        <v>787</v>
      </c>
      <c r="D421" s="295" t="s">
        <v>621</v>
      </c>
      <c r="E421" s="296" t="s">
        <v>6097</v>
      </c>
      <c r="F421" s="297" t="s">
        <v>6098</v>
      </c>
      <c r="G421" s="298" t="s">
        <v>442</v>
      </c>
      <c r="H421" s="299">
        <v>1</v>
      </c>
      <c r="I421" s="300"/>
      <c r="J421" s="301">
        <f>ROUND(I421*H421,2)</f>
        <v>0</v>
      </c>
      <c r="K421" s="297" t="s">
        <v>1</v>
      </c>
      <c r="L421" s="302"/>
      <c r="M421" s="303" t="s">
        <v>1</v>
      </c>
      <c r="N421" s="304" t="s">
        <v>41</v>
      </c>
      <c r="O421" s="92"/>
      <c r="P421" s="236">
        <f>O421*H421</f>
        <v>0</v>
      </c>
      <c r="Q421" s="236">
        <v>0.016400000000000001</v>
      </c>
      <c r="R421" s="236">
        <f>Q421*H421</f>
        <v>0.016400000000000001</v>
      </c>
      <c r="S421" s="236">
        <v>0</v>
      </c>
      <c r="T421" s="237">
        <f>S421*H421</f>
        <v>0</v>
      </c>
      <c r="U421" s="39"/>
      <c r="V421" s="39"/>
      <c r="W421" s="39"/>
      <c r="X421" s="39"/>
      <c r="Y421" s="39"/>
      <c r="Z421" s="39"/>
      <c r="AA421" s="39"/>
      <c r="AB421" s="39"/>
      <c r="AC421" s="39"/>
      <c r="AD421" s="39"/>
      <c r="AE421" s="39"/>
      <c r="AR421" s="238" t="s">
        <v>376</v>
      </c>
      <c r="AT421" s="238" t="s">
        <v>621</v>
      </c>
      <c r="AU421" s="238" t="s">
        <v>85</v>
      </c>
      <c r="AY421" s="18" t="s">
        <v>342</v>
      </c>
      <c r="BE421" s="239">
        <f>IF(N421="základní",J421,0)</f>
        <v>0</v>
      </c>
      <c r="BF421" s="239">
        <f>IF(N421="snížená",J421,0)</f>
        <v>0</v>
      </c>
      <c r="BG421" s="239">
        <f>IF(N421="zákl. přenesená",J421,0)</f>
        <v>0</v>
      </c>
      <c r="BH421" s="239">
        <f>IF(N421="sníž. přenesená",J421,0)</f>
        <v>0</v>
      </c>
      <c r="BI421" s="239">
        <f>IF(N421="nulová",J421,0)</f>
        <v>0</v>
      </c>
      <c r="BJ421" s="18" t="s">
        <v>83</v>
      </c>
      <c r="BK421" s="239">
        <f>ROUND(I421*H421,2)</f>
        <v>0</v>
      </c>
      <c r="BL421" s="18" t="s">
        <v>360</v>
      </c>
      <c r="BM421" s="238" t="s">
        <v>6601</v>
      </c>
    </row>
    <row r="422" s="2" customFormat="1">
      <c r="A422" s="39"/>
      <c r="B422" s="40"/>
      <c r="C422" s="41"/>
      <c r="D422" s="240" t="s">
        <v>349</v>
      </c>
      <c r="E422" s="41"/>
      <c r="F422" s="241" t="s">
        <v>6098</v>
      </c>
      <c r="G422" s="41"/>
      <c r="H422" s="41"/>
      <c r="I422" s="242"/>
      <c r="J422" s="41"/>
      <c r="K422" s="41"/>
      <c r="L422" s="45"/>
      <c r="M422" s="243"/>
      <c r="N422" s="244"/>
      <c r="O422" s="92"/>
      <c r="P422" s="92"/>
      <c r="Q422" s="92"/>
      <c r="R422" s="92"/>
      <c r="S422" s="92"/>
      <c r="T422" s="93"/>
      <c r="U422" s="39"/>
      <c r="V422" s="39"/>
      <c r="W422" s="39"/>
      <c r="X422" s="39"/>
      <c r="Y422" s="39"/>
      <c r="Z422" s="39"/>
      <c r="AA422" s="39"/>
      <c r="AB422" s="39"/>
      <c r="AC422" s="39"/>
      <c r="AD422" s="39"/>
      <c r="AE422" s="39"/>
      <c r="AT422" s="18" t="s">
        <v>349</v>
      </c>
      <c r="AU422" s="18" t="s">
        <v>85</v>
      </c>
    </row>
    <row r="423" s="13" customFormat="1">
      <c r="A423" s="13"/>
      <c r="B423" s="252"/>
      <c r="C423" s="253"/>
      <c r="D423" s="240" t="s">
        <v>446</v>
      </c>
      <c r="E423" s="254" t="s">
        <v>1</v>
      </c>
      <c r="F423" s="255" t="s">
        <v>4234</v>
      </c>
      <c r="G423" s="253"/>
      <c r="H423" s="256">
        <v>1</v>
      </c>
      <c r="I423" s="257"/>
      <c r="J423" s="253"/>
      <c r="K423" s="253"/>
      <c r="L423" s="258"/>
      <c r="M423" s="259"/>
      <c r="N423" s="260"/>
      <c r="O423" s="260"/>
      <c r="P423" s="260"/>
      <c r="Q423" s="260"/>
      <c r="R423" s="260"/>
      <c r="S423" s="260"/>
      <c r="T423" s="261"/>
      <c r="U423" s="13"/>
      <c r="V423" s="13"/>
      <c r="W423" s="13"/>
      <c r="X423" s="13"/>
      <c r="Y423" s="13"/>
      <c r="Z423" s="13"/>
      <c r="AA423" s="13"/>
      <c r="AB423" s="13"/>
      <c r="AC423" s="13"/>
      <c r="AD423" s="13"/>
      <c r="AE423" s="13"/>
      <c r="AT423" s="262" t="s">
        <v>446</v>
      </c>
      <c r="AU423" s="262" t="s">
        <v>85</v>
      </c>
      <c r="AV423" s="13" t="s">
        <v>85</v>
      </c>
      <c r="AW423" s="13" t="s">
        <v>32</v>
      </c>
      <c r="AX423" s="13" t="s">
        <v>83</v>
      </c>
      <c r="AY423" s="262" t="s">
        <v>342</v>
      </c>
    </row>
    <row r="424" s="2" customFormat="1" ht="16.5" customHeight="1">
      <c r="A424" s="39"/>
      <c r="B424" s="40"/>
      <c r="C424" s="227" t="s">
        <v>793</v>
      </c>
      <c r="D424" s="227" t="s">
        <v>343</v>
      </c>
      <c r="E424" s="228" t="s">
        <v>4203</v>
      </c>
      <c r="F424" s="229" t="s">
        <v>4204</v>
      </c>
      <c r="G424" s="230" t="s">
        <v>442</v>
      </c>
      <c r="H424" s="231">
        <v>3</v>
      </c>
      <c r="I424" s="232"/>
      <c r="J424" s="233">
        <f>ROUND(I424*H424,2)</f>
        <v>0</v>
      </c>
      <c r="K424" s="229" t="s">
        <v>443</v>
      </c>
      <c r="L424" s="45"/>
      <c r="M424" s="234" t="s">
        <v>1</v>
      </c>
      <c r="N424" s="235" t="s">
        <v>41</v>
      </c>
      <c r="O424" s="92"/>
      <c r="P424" s="236">
        <f>O424*H424</f>
        <v>0</v>
      </c>
      <c r="Q424" s="236">
        <v>0</v>
      </c>
      <c r="R424" s="236">
        <f>Q424*H424</f>
        <v>0</v>
      </c>
      <c r="S424" s="236">
        <v>0</v>
      </c>
      <c r="T424" s="237">
        <f>S424*H424</f>
        <v>0</v>
      </c>
      <c r="U424" s="39"/>
      <c r="V424" s="39"/>
      <c r="W424" s="39"/>
      <c r="X424" s="39"/>
      <c r="Y424" s="39"/>
      <c r="Z424" s="39"/>
      <c r="AA424" s="39"/>
      <c r="AB424" s="39"/>
      <c r="AC424" s="39"/>
      <c r="AD424" s="39"/>
      <c r="AE424" s="39"/>
      <c r="AR424" s="238" t="s">
        <v>360</v>
      </c>
      <c r="AT424" s="238" t="s">
        <v>343</v>
      </c>
      <c r="AU424" s="238" t="s">
        <v>85</v>
      </c>
      <c r="AY424" s="18" t="s">
        <v>342</v>
      </c>
      <c r="BE424" s="239">
        <f>IF(N424="základní",J424,0)</f>
        <v>0</v>
      </c>
      <c r="BF424" s="239">
        <f>IF(N424="snížená",J424,0)</f>
        <v>0</v>
      </c>
      <c r="BG424" s="239">
        <f>IF(N424="zákl. přenesená",J424,0)</f>
        <v>0</v>
      </c>
      <c r="BH424" s="239">
        <f>IF(N424="sníž. přenesená",J424,0)</f>
        <v>0</v>
      </c>
      <c r="BI424" s="239">
        <f>IF(N424="nulová",J424,0)</f>
        <v>0</v>
      </c>
      <c r="BJ424" s="18" t="s">
        <v>83</v>
      </c>
      <c r="BK424" s="239">
        <f>ROUND(I424*H424,2)</f>
        <v>0</v>
      </c>
      <c r="BL424" s="18" t="s">
        <v>360</v>
      </c>
      <c r="BM424" s="238" t="s">
        <v>6602</v>
      </c>
    </row>
    <row r="425" s="2" customFormat="1">
      <c r="A425" s="39"/>
      <c r="B425" s="40"/>
      <c r="C425" s="41"/>
      <c r="D425" s="240" t="s">
        <v>349</v>
      </c>
      <c r="E425" s="41"/>
      <c r="F425" s="241" t="s">
        <v>4206</v>
      </c>
      <c r="G425" s="41"/>
      <c r="H425" s="41"/>
      <c r="I425" s="242"/>
      <c r="J425" s="41"/>
      <c r="K425" s="41"/>
      <c r="L425" s="45"/>
      <c r="M425" s="243"/>
      <c r="N425" s="244"/>
      <c r="O425" s="92"/>
      <c r="P425" s="92"/>
      <c r="Q425" s="92"/>
      <c r="R425" s="92"/>
      <c r="S425" s="92"/>
      <c r="T425" s="93"/>
      <c r="U425" s="39"/>
      <c r="V425" s="39"/>
      <c r="W425" s="39"/>
      <c r="X425" s="39"/>
      <c r="Y425" s="39"/>
      <c r="Z425" s="39"/>
      <c r="AA425" s="39"/>
      <c r="AB425" s="39"/>
      <c r="AC425" s="39"/>
      <c r="AD425" s="39"/>
      <c r="AE425" s="39"/>
      <c r="AT425" s="18" t="s">
        <v>349</v>
      </c>
      <c r="AU425" s="18" t="s">
        <v>85</v>
      </c>
    </row>
    <row r="426" s="13" customFormat="1">
      <c r="A426" s="13"/>
      <c r="B426" s="252"/>
      <c r="C426" s="253"/>
      <c r="D426" s="240" t="s">
        <v>446</v>
      </c>
      <c r="E426" s="254" t="s">
        <v>1</v>
      </c>
      <c r="F426" s="255" t="s">
        <v>6603</v>
      </c>
      <c r="G426" s="253"/>
      <c r="H426" s="256">
        <v>3</v>
      </c>
      <c r="I426" s="257"/>
      <c r="J426" s="253"/>
      <c r="K426" s="253"/>
      <c r="L426" s="258"/>
      <c r="M426" s="259"/>
      <c r="N426" s="260"/>
      <c r="O426" s="260"/>
      <c r="P426" s="260"/>
      <c r="Q426" s="260"/>
      <c r="R426" s="260"/>
      <c r="S426" s="260"/>
      <c r="T426" s="261"/>
      <c r="U426" s="13"/>
      <c r="V426" s="13"/>
      <c r="W426" s="13"/>
      <c r="X426" s="13"/>
      <c r="Y426" s="13"/>
      <c r="Z426" s="13"/>
      <c r="AA426" s="13"/>
      <c r="AB426" s="13"/>
      <c r="AC426" s="13"/>
      <c r="AD426" s="13"/>
      <c r="AE426" s="13"/>
      <c r="AT426" s="262" t="s">
        <v>446</v>
      </c>
      <c r="AU426" s="262" t="s">
        <v>85</v>
      </c>
      <c r="AV426" s="13" t="s">
        <v>85</v>
      </c>
      <c r="AW426" s="13" t="s">
        <v>32</v>
      </c>
      <c r="AX426" s="13" t="s">
        <v>83</v>
      </c>
      <c r="AY426" s="262" t="s">
        <v>342</v>
      </c>
    </row>
    <row r="427" s="2" customFormat="1" ht="16.5" customHeight="1">
      <c r="A427" s="39"/>
      <c r="B427" s="40"/>
      <c r="C427" s="295" t="s">
        <v>798</v>
      </c>
      <c r="D427" s="295" t="s">
        <v>621</v>
      </c>
      <c r="E427" s="296" t="s">
        <v>6604</v>
      </c>
      <c r="F427" s="297" t="s">
        <v>6605</v>
      </c>
      <c r="G427" s="298" t="s">
        <v>442</v>
      </c>
      <c r="H427" s="299">
        <v>1</v>
      </c>
      <c r="I427" s="300"/>
      <c r="J427" s="301">
        <f>ROUND(I427*H427,2)</f>
        <v>0</v>
      </c>
      <c r="K427" s="297" t="s">
        <v>443</v>
      </c>
      <c r="L427" s="302"/>
      <c r="M427" s="303" t="s">
        <v>1</v>
      </c>
      <c r="N427" s="304" t="s">
        <v>41</v>
      </c>
      <c r="O427" s="92"/>
      <c r="P427" s="236">
        <f>O427*H427</f>
        <v>0</v>
      </c>
      <c r="Q427" s="236">
        <v>0.0088000000000000005</v>
      </c>
      <c r="R427" s="236">
        <f>Q427*H427</f>
        <v>0.0088000000000000005</v>
      </c>
      <c r="S427" s="236">
        <v>0</v>
      </c>
      <c r="T427" s="237">
        <f>S427*H427</f>
        <v>0</v>
      </c>
      <c r="U427" s="39"/>
      <c r="V427" s="39"/>
      <c r="W427" s="39"/>
      <c r="X427" s="39"/>
      <c r="Y427" s="39"/>
      <c r="Z427" s="39"/>
      <c r="AA427" s="39"/>
      <c r="AB427" s="39"/>
      <c r="AC427" s="39"/>
      <c r="AD427" s="39"/>
      <c r="AE427" s="39"/>
      <c r="AR427" s="238" t="s">
        <v>376</v>
      </c>
      <c r="AT427" s="238" t="s">
        <v>621</v>
      </c>
      <c r="AU427" s="238" t="s">
        <v>85</v>
      </c>
      <c r="AY427" s="18" t="s">
        <v>342</v>
      </c>
      <c r="BE427" s="239">
        <f>IF(N427="základní",J427,0)</f>
        <v>0</v>
      </c>
      <c r="BF427" s="239">
        <f>IF(N427="snížená",J427,0)</f>
        <v>0</v>
      </c>
      <c r="BG427" s="239">
        <f>IF(N427="zákl. přenesená",J427,0)</f>
        <v>0</v>
      </c>
      <c r="BH427" s="239">
        <f>IF(N427="sníž. přenesená",J427,0)</f>
        <v>0</v>
      </c>
      <c r="BI427" s="239">
        <f>IF(N427="nulová",J427,0)</f>
        <v>0</v>
      </c>
      <c r="BJ427" s="18" t="s">
        <v>83</v>
      </c>
      <c r="BK427" s="239">
        <f>ROUND(I427*H427,2)</f>
        <v>0</v>
      </c>
      <c r="BL427" s="18" t="s">
        <v>360</v>
      </c>
      <c r="BM427" s="238" t="s">
        <v>6606</v>
      </c>
    </row>
    <row r="428" s="2" customFormat="1">
      <c r="A428" s="39"/>
      <c r="B428" s="40"/>
      <c r="C428" s="41"/>
      <c r="D428" s="240" t="s">
        <v>349</v>
      </c>
      <c r="E428" s="41"/>
      <c r="F428" s="241" t="s">
        <v>6605</v>
      </c>
      <c r="G428" s="41"/>
      <c r="H428" s="41"/>
      <c r="I428" s="242"/>
      <c r="J428" s="41"/>
      <c r="K428" s="41"/>
      <c r="L428" s="45"/>
      <c r="M428" s="243"/>
      <c r="N428" s="244"/>
      <c r="O428" s="92"/>
      <c r="P428" s="92"/>
      <c r="Q428" s="92"/>
      <c r="R428" s="92"/>
      <c r="S428" s="92"/>
      <c r="T428" s="93"/>
      <c r="U428" s="39"/>
      <c r="V428" s="39"/>
      <c r="W428" s="39"/>
      <c r="X428" s="39"/>
      <c r="Y428" s="39"/>
      <c r="Z428" s="39"/>
      <c r="AA428" s="39"/>
      <c r="AB428" s="39"/>
      <c r="AC428" s="39"/>
      <c r="AD428" s="39"/>
      <c r="AE428" s="39"/>
      <c r="AT428" s="18" t="s">
        <v>349</v>
      </c>
      <c r="AU428" s="18" t="s">
        <v>85</v>
      </c>
    </row>
    <row r="429" s="13" customFormat="1">
      <c r="A429" s="13"/>
      <c r="B429" s="252"/>
      <c r="C429" s="253"/>
      <c r="D429" s="240" t="s">
        <v>446</v>
      </c>
      <c r="E429" s="254" t="s">
        <v>1</v>
      </c>
      <c r="F429" s="255" t="s">
        <v>4234</v>
      </c>
      <c r="G429" s="253"/>
      <c r="H429" s="256">
        <v>1</v>
      </c>
      <c r="I429" s="257"/>
      <c r="J429" s="253"/>
      <c r="K429" s="253"/>
      <c r="L429" s="258"/>
      <c r="M429" s="259"/>
      <c r="N429" s="260"/>
      <c r="O429" s="260"/>
      <c r="P429" s="260"/>
      <c r="Q429" s="260"/>
      <c r="R429" s="260"/>
      <c r="S429" s="260"/>
      <c r="T429" s="261"/>
      <c r="U429" s="13"/>
      <c r="V429" s="13"/>
      <c r="W429" s="13"/>
      <c r="X429" s="13"/>
      <c r="Y429" s="13"/>
      <c r="Z429" s="13"/>
      <c r="AA429" s="13"/>
      <c r="AB429" s="13"/>
      <c r="AC429" s="13"/>
      <c r="AD429" s="13"/>
      <c r="AE429" s="13"/>
      <c r="AT429" s="262" t="s">
        <v>446</v>
      </c>
      <c r="AU429" s="262" t="s">
        <v>85</v>
      </c>
      <c r="AV429" s="13" t="s">
        <v>85</v>
      </c>
      <c r="AW429" s="13" t="s">
        <v>32</v>
      </c>
      <c r="AX429" s="13" t="s">
        <v>83</v>
      </c>
      <c r="AY429" s="262" t="s">
        <v>342</v>
      </c>
    </row>
    <row r="430" s="2" customFormat="1" ht="16.5" customHeight="1">
      <c r="A430" s="39"/>
      <c r="B430" s="40"/>
      <c r="C430" s="295" t="s">
        <v>803</v>
      </c>
      <c r="D430" s="295" t="s">
        <v>621</v>
      </c>
      <c r="E430" s="296" t="s">
        <v>6107</v>
      </c>
      <c r="F430" s="297" t="s">
        <v>6108</v>
      </c>
      <c r="G430" s="298" t="s">
        <v>442</v>
      </c>
      <c r="H430" s="299">
        <v>2</v>
      </c>
      <c r="I430" s="300"/>
      <c r="J430" s="301">
        <f>ROUND(I430*H430,2)</f>
        <v>0</v>
      </c>
      <c r="K430" s="297" t="s">
        <v>1</v>
      </c>
      <c r="L430" s="302"/>
      <c r="M430" s="303" t="s">
        <v>1</v>
      </c>
      <c r="N430" s="304" t="s">
        <v>41</v>
      </c>
      <c r="O430" s="92"/>
      <c r="P430" s="236">
        <f>O430*H430</f>
        <v>0</v>
      </c>
      <c r="Q430" s="236">
        <v>0.0091999999999999998</v>
      </c>
      <c r="R430" s="236">
        <f>Q430*H430</f>
        <v>0.0184</v>
      </c>
      <c r="S430" s="236">
        <v>0</v>
      </c>
      <c r="T430" s="237">
        <f>S430*H430</f>
        <v>0</v>
      </c>
      <c r="U430" s="39"/>
      <c r="V430" s="39"/>
      <c r="W430" s="39"/>
      <c r="X430" s="39"/>
      <c r="Y430" s="39"/>
      <c r="Z430" s="39"/>
      <c r="AA430" s="39"/>
      <c r="AB430" s="39"/>
      <c r="AC430" s="39"/>
      <c r="AD430" s="39"/>
      <c r="AE430" s="39"/>
      <c r="AR430" s="238" t="s">
        <v>376</v>
      </c>
      <c r="AT430" s="238" t="s">
        <v>621</v>
      </c>
      <c r="AU430" s="238" t="s">
        <v>85</v>
      </c>
      <c r="AY430" s="18" t="s">
        <v>342</v>
      </c>
      <c r="BE430" s="239">
        <f>IF(N430="základní",J430,0)</f>
        <v>0</v>
      </c>
      <c r="BF430" s="239">
        <f>IF(N430="snížená",J430,0)</f>
        <v>0</v>
      </c>
      <c r="BG430" s="239">
        <f>IF(N430="zákl. přenesená",J430,0)</f>
        <v>0</v>
      </c>
      <c r="BH430" s="239">
        <f>IF(N430="sníž. přenesená",J430,0)</f>
        <v>0</v>
      </c>
      <c r="BI430" s="239">
        <f>IF(N430="nulová",J430,0)</f>
        <v>0</v>
      </c>
      <c r="BJ430" s="18" t="s">
        <v>83</v>
      </c>
      <c r="BK430" s="239">
        <f>ROUND(I430*H430,2)</f>
        <v>0</v>
      </c>
      <c r="BL430" s="18" t="s">
        <v>360</v>
      </c>
      <c r="BM430" s="238" t="s">
        <v>6607</v>
      </c>
    </row>
    <row r="431" s="2" customFormat="1">
      <c r="A431" s="39"/>
      <c r="B431" s="40"/>
      <c r="C431" s="41"/>
      <c r="D431" s="240" t="s">
        <v>349</v>
      </c>
      <c r="E431" s="41"/>
      <c r="F431" s="241" t="s">
        <v>6108</v>
      </c>
      <c r="G431" s="41"/>
      <c r="H431" s="41"/>
      <c r="I431" s="242"/>
      <c r="J431" s="41"/>
      <c r="K431" s="41"/>
      <c r="L431" s="45"/>
      <c r="M431" s="243"/>
      <c r="N431" s="244"/>
      <c r="O431" s="92"/>
      <c r="P431" s="92"/>
      <c r="Q431" s="92"/>
      <c r="R431" s="92"/>
      <c r="S431" s="92"/>
      <c r="T431" s="93"/>
      <c r="U431" s="39"/>
      <c r="V431" s="39"/>
      <c r="W431" s="39"/>
      <c r="X431" s="39"/>
      <c r="Y431" s="39"/>
      <c r="Z431" s="39"/>
      <c r="AA431" s="39"/>
      <c r="AB431" s="39"/>
      <c r="AC431" s="39"/>
      <c r="AD431" s="39"/>
      <c r="AE431" s="39"/>
      <c r="AT431" s="18" t="s">
        <v>349</v>
      </c>
      <c r="AU431" s="18" t="s">
        <v>85</v>
      </c>
    </row>
    <row r="432" s="13" customFormat="1">
      <c r="A432" s="13"/>
      <c r="B432" s="252"/>
      <c r="C432" s="253"/>
      <c r="D432" s="240" t="s">
        <v>446</v>
      </c>
      <c r="E432" s="254" t="s">
        <v>1</v>
      </c>
      <c r="F432" s="255" t="s">
        <v>4211</v>
      </c>
      <c r="G432" s="253"/>
      <c r="H432" s="256">
        <v>2</v>
      </c>
      <c r="I432" s="257"/>
      <c r="J432" s="253"/>
      <c r="K432" s="253"/>
      <c r="L432" s="258"/>
      <c r="M432" s="259"/>
      <c r="N432" s="260"/>
      <c r="O432" s="260"/>
      <c r="P432" s="260"/>
      <c r="Q432" s="260"/>
      <c r="R432" s="260"/>
      <c r="S432" s="260"/>
      <c r="T432" s="261"/>
      <c r="U432" s="13"/>
      <c r="V432" s="13"/>
      <c r="W432" s="13"/>
      <c r="X432" s="13"/>
      <c r="Y432" s="13"/>
      <c r="Z432" s="13"/>
      <c r="AA432" s="13"/>
      <c r="AB432" s="13"/>
      <c r="AC432" s="13"/>
      <c r="AD432" s="13"/>
      <c r="AE432" s="13"/>
      <c r="AT432" s="262" t="s">
        <v>446</v>
      </c>
      <c r="AU432" s="262" t="s">
        <v>85</v>
      </c>
      <c r="AV432" s="13" t="s">
        <v>85</v>
      </c>
      <c r="AW432" s="13" t="s">
        <v>32</v>
      </c>
      <c r="AX432" s="13" t="s">
        <v>83</v>
      </c>
      <c r="AY432" s="262" t="s">
        <v>342</v>
      </c>
    </row>
    <row r="433" s="2" customFormat="1" ht="16.5" customHeight="1">
      <c r="A433" s="39"/>
      <c r="B433" s="40"/>
      <c r="C433" s="227" t="s">
        <v>808</v>
      </c>
      <c r="D433" s="227" t="s">
        <v>343</v>
      </c>
      <c r="E433" s="228" t="s">
        <v>4226</v>
      </c>
      <c r="F433" s="229" t="s">
        <v>4227</v>
      </c>
      <c r="G433" s="230" t="s">
        <v>442</v>
      </c>
      <c r="H433" s="231">
        <v>2</v>
      </c>
      <c r="I433" s="232"/>
      <c r="J433" s="233">
        <f>ROUND(I433*H433,2)</f>
        <v>0</v>
      </c>
      <c r="K433" s="229" t="s">
        <v>443</v>
      </c>
      <c r="L433" s="45"/>
      <c r="M433" s="234" t="s">
        <v>1</v>
      </c>
      <c r="N433" s="235" t="s">
        <v>41</v>
      </c>
      <c r="O433" s="92"/>
      <c r="P433" s="236">
        <f>O433*H433</f>
        <v>0</v>
      </c>
      <c r="Q433" s="236">
        <v>0.00167</v>
      </c>
      <c r="R433" s="236">
        <f>Q433*H433</f>
        <v>0.0033400000000000001</v>
      </c>
      <c r="S433" s="236">
        <v>0</v>
      </c>
      <c r="T433" s="237">
        <f>S433*H433</f>
        <v>0</v>
      </c>
      <c r="U433" s="39"/>
      <c r="V433" s="39"/>
      <c r="W433" s="39"/>
      <c r="X433" s="39"/>
      <c r="Y433" s="39"/>
      <c r="Z433" s="39"/>
      <c r="AA433" s="39"/>
      <c r="AB433" s="39"/>
      <c r="AC433" s="39"/>
      <c r="AD433" s="39"/>
      <c r="AE433" s="39"/>
      <c r="AR433" s="238" t="s">
        <v>360</v>
      </c>
      <c r="AT433" s="238" t="s">
        <v>343</v>
      </c>
      <c r="AU433" s="238" t="s">
        <v>85</v>
      </c>
      <c r="AY433" s="18" t="s">
        <v>342</v>
      </c>
      <c r="BE433" s="239">
        <f>IF(N433="základní",J433,0)</f>
        <v>0</v>
      </c>
      <c r="BF433" s="239">
        <f>IF(N433="snížená",J433,0)</f>
        <v>0</v>
      </c>
      <c r="BG433" s="239">
        <f>IF(N433="zákl. přenesená",J433,0)</f>
        <v>0</v>
      </c>
      <c r="BH433" s="239">
        <f>IF(N433="sníž. přenesená",J433,0)</f>
        <v>0</v>
      </c>
      <c r="BI433" s="239">
        <f>IF(N433="nulová",J433,0)</f>
        <v>0</v>
      </c>
      <c r="BJ433" s="18" t="s">
        <v>83</v>
      </c>
      <c r="BK433" s="239">
        <f>ROUND(I433*H433,2)</f>
        <v>0</v>
      </c>
      <c r="BL433" s="18" t="s">
        <v>360</v>
      </c>
      <c r="BM433" s="238" t="s">
        <v>6608</v>
      </c>
    </row>
    <row r="434" s="2" customFormat="1">
      <c r="A434" s="39"/>
      <c r="B434" s="40"/>
      <c r="C434" s="41"/>
      <c r="D434" s="240" t="s">
        <v>349</v>
      </c>
      <c r="E434" s="41"/>
      <c r="F434" s="241" t="s">
        <v>4229</v>
      </c>
      <c r="G434" s="41"/>
      <c r="H434" s="41"/>
      <c r="I434" s="242"/>
      <c r="J434" s="41"/>
      <c r="K434" s="41"/>
      <c r="L434" s="45"/>
      <c r="M434" s="243"/>
      <c r="N434" s="244"/>
      <c r="O434" s="92"/>
      <c r="P434" s="92"/>
      <c r="Q434" s="92"/>
      <c r="R434" s="92"/>
      <c r="S434" s="92"/>
      <c r="T434" s="93"/>
      <c r="U434" s="39"/>
      <c r="V434" s="39"/>
      <c r="W434" s="39"/>
      <c r="X434" s="39"/>
      <c r="Y434" s="39"/>
      <c r="Z434" s="39"/>
      <c r="AA434" s="39"/>
      <c r="AB434" s="39"/>
      <c r="AC434" s="39"/>
      <c r="AD434" s="39"/>
      <c r="AE434" s="39"/>
      <c r="AT434" s="18" t="s">
        <v>349</v>
      </c>
      <c r="AU434" s="18" t="s">
        <v>85</v>
      </c>
    </row>
    <row r="435" s="13" customFormat="1">
      <c r="A435" s="13"/>
      <c r="B435" s="252"/>
      <c r="C435" s="253"/>
      <c r="D435" s="240" t="s">
        <v>446</v>
      </c>
      <c r="E435" s="254" t="s">
        <v>1</v>
      </c>
      <c r="F435" s="255" t="s">
        <v>2403</v>
      </c>
      <c r="G435" s="253"/>
      <c r="H435" s="256">
        <v>2</v>
      </c>
      <c r="I435" s="257"/>
      <c r="J435" s="253"/>
      <c r="K435" s="253"/>
      <c r="L435" s="258"/>
      <c r="M435" s="259"/>
      <c r="N435" s="260"/>
      <c r="O435" s="260"/>
      <c r="P435" s="260"/>
      <c r="Q435" s="260"/>
      <c r="R435" s="260"/>
      <c r="S435" s="260"/>
      <c r="T435" s="261"/>
      <c r="U435" s="13"/>
      <c r="V435" s="13"/>
      <c r="W435" s="13"/>
      <c r="X435" s="13"/>
      <c r="Y435" s="13"/>
      <c r="Z435" s="13"/>
      <c r="AA435" s="13"/>
      <c r="AB435" s="13"/>
      <c r="AC435" s="13"/>
      <c r="AD435" s="13"/>
      <c r="AE435" s="13"/>
      <c r="AT435" s="262" t="s">
        <v>446</v>
      </c>
      <c r="AU435" s="262" t="s">
        <v>85</v>
      </c>
      <c r="AV435" s="13" t="s">
        <v>85</v>
      </c>
      <c r="AW435" s="13" t="s">
        <v>32</v>
      </c>
      <c r="AX435" s="13" t="s">
        <v>83</v>
      </c>
      <c r="AY435" s="262" t="s">
        <v>342</v>
      </c>
    </row>
    <row r="436" s="2" customFormat="1" ht="16.5" customHeight="1">
      <c r="A436" s="39"/>
      <c r="B436" s="40"/>
      <c r="C436" s="295" t="s">
        <v>815</v>
      </c>
      <c r="D436" s="295" t="s">
        <v>621</v>
      </c>
      <c r="E436" s="296" t="s">
        <v>6111</v>
      </c>
      <c r="F436" s="297" t="s">
        <v>6112</v>
      </c>
      <c r="G436" s="298" t="s">
        <v>442</v>
      </c>
      <c r="H436" s="299">
        <v>2</v>
      </c>
      <c r="I436" s="300"/>
      <c r="J436" s="301">
        <f>ROUND(I436*H436,2)</f>
        <v>0</v>
      </c>
      <c r="K436" s="297" t="s">
        <v>443</v>
      </c>
      <c r="L436" s="302"/>
      <c r="M436" s="303" t="s">
        <v>1</v>
      </c>
      <c r="N436" s="304" t="s">
        <v>41</v>
      </c>
      <c r="O436" s="92"/>
      <c r="P436" s="236">
        <f>O436*H436</f>
        <v>0</v>
      </c>
      <c r="Q436" s="236">
        <v>0.0088000000000000005</v>
      </c>
      <c r="R436" s="236">
        <f>Q436*H436</f>
        <v>0.017600000000000001</v>
      </c>
      <c r="S436" s="236">
        <v>0</v>
      </c>
      <c r="T436" s="237">
        <f>S436*H436</f>
        <v>0</v>
      </c>
      <c r="U436" s="39"/>
      <c r="V436" s="39"/>
      <c r="W436" s="39"/>
      <c r="X436" s="39"/>
      <c r="Y436" s="39"/>
      <c r="Z436" s="39"/>
      <c r="AA436" s="39"/>
      <c r="AB436" s="39"/>
      <c r="AC436" s="39"/>
      <c r="AD436" s="39"/>
      <c r="AE436" s="39"/>
      <c r="AR436" s="238" t="s">
        <v>376</v>
      </c>
      <c r="AT436" s="238" t="s">
        <v>621</v>
      </c>
      <c r="AU436" s="238" t="s">
        <v>85</v>
      </c>
      <c r="AY436" s="18" t="s">
        <v>342</v>
      </c>
      <c r="BE436" s="239">
        <f>IF(N436="základní",J436,0)</f>
        <v>0</v>
      </c>
      <c r="BF436" s="239">
        <f>IF(N436="snížená",J436,0)</f>
        <v>0</v>
      </c>
      <c r="BG436" s="239">
        <f>IF(N436="zákl. přenesená",J436,0)</f>
        <v>0</v>
      </c>
      <c r="BH436" s="239">
        <f>IF(N436="sníž. přenesená",J436,0)</f>
        <v>0</v>
      </c>
      <c r="BI436" s="239">
        <f>IF(N436="nulová",J436,0)</f>
        <v>0</v>
      </c>
      <c r="BJ436" s="18" t="s">
        <v>83</v>
      </c>
      <c r="BK436" s="239">
        <f>ROUND(I436*H436,2)</f>
        <v>0</v>
      </c>
      <c r="BL436" s="18" t="s">
        <v>360</v>
      </c>
      <c r="BM436" s="238" t="s">
        <v>6609</v>
      </c>
    </row>
    <row r="437" s="2" customFormat="1">
      <c r="A437" s="39"/>
      <c r="B437" s="40"/>
      <c r="C437" s="41"/>
      <c r="D437" s="240" t="s">
        <v>349</v>
      </c>
      <c r="E437" s="41"/>
      <c r="F437" s="241" t="s">
        <v>6112</v>
      </c>
      <c r="G437" s="41"/>
      <c r="H437" s="41"/>
      <c r="I437" s="242"/>
      <c r="J437" s="41"/>
      <c r="K437" s="41"/>
      <c r="L437" s="45"/>
      <c r="M437" s="243"/>
      <c r="N437" s="244"/>
      <c r="O437" s="92"/>
      <c r="P437" s="92"/>
      <c r="Q437" s="92"/>
      <c r="R437" s="92"/>
      <c r="S437" s="92"/>
      <c r="T437" s="93"/>
      <c r="U437" s="39"/>
      <c r="V437" s="39"/>
      <c r="W437" s="39"/>
      <c r="X437" s="39"/>
      <c r="Y437" s="39"/>
      <c r="Z437" s="39"/>
      <c r="AA437" s="39"/>
      <c r="AB437" s="39"/>
      <c r="AC437" s="39"/>
      <c r="AD437" s="39"/>
      <c r="AE437" s="39"/>
      <c r="AT437" s="18" t="s">
        <v>349</v>
      </c>
      <c r="AU437" s="18" t="s">
        <v>85</v>
      </c>
    </row>
    <row r="438" s="13" customFormat="1">
      <c r="A438" s="13"/>
      <c r="B438" s="252"/>
      <c r="C438" s="253"/>
      <c r="D438" s="240" t="s">
        <v>446</v>
      </c>
      <c r="E438" s="254" t="s">
        <v>1</v>
      </c>
      <c r="F438" s="255" t="s">
        <v>4211</v>
      </c>
      <c r="G438" s="253"/>
      <c r="H438" s="256">
        <v>2</v>
      </c>
      <c r="I438" s="257"/>
      <c r="J438" s="253"/>
      <c r="K438" s="253"/>
      <c r="L438" s="258"/>
      <c r="M438" s="259"/>
      <c r="N438" s="260"/>
      <c r="O438" s="260"/>
      <c r="P438" s="260"/>
      <c r="Q438" s="260"/>
      <c r="R438" s="260"/>
      <c r="S438" s="260"/>
      <c r="T438" s="261"/>
      <c r="U438" s="13"/>
      <c r="V438" s="13"/>
      <c r="W438" s="13"/>
      <c r="X438" s="13"/>
      <c r="Y438" s="13"/>
      <c r="Z438" s="13"/>
      <c r="AA438" s="13"/>
      <c r="AB438" s="13"/>
      <c r="AC438" s="13"/>
      <c r="AD438" s="13"/>
      <c r="AE438" s="13"/>
      <c r="AT438" s="262" t="s">
        <v>446</v>
      </c>
      <c r="AU438" s="262" t="s">
        <v>85</v>
      </c>
      <c r="AV438" s="13" t="s">
        <v>85</v>
      </c>
      <c r="AW438" s="13" t="s">
        <v>32</v>
      </c>
      <c r="AX438" s="13" t="s">
        <v>83</v>
      </c>
      <c r="AY438" s="262" t="s">
        <v>342</v>
      </c>
    </row>
    <row r="439" s="2" customFormat="1" ht="16.5" customHeight="1">
      <c r="A439" s="39"/>
      <c r="B439" s="40"/>
      <c r="C439" s="227" t="s">
        <v>821</v>
      </c>
      <c r="D439" s="227" t="s">
        <v>343</v>
      </c>
      <c r="E439" s="228" t="s">
        <v>6117</v>
      </c>
      <c r="F439" s="229" t="s">
        <v>6118</v>
      </c>
      <c r="G439" s="230" t="s">
        <v>442</v>
      </c>
      <c r="H439" s="231">
        <v>7</v>
      </c>
      <c r="I439" s="232"/>
      <c r="J439" s="233">
        <f>ROUND(I439*H439,2)</f>
        <v>0</v>
      </c>
      <c r="K439" s="229" t="s">
        <v>443</v>
      </c>
      <c r="L439" s="45"/>
      <c r="M439" s="234" t="s">
        <v>1</v>
      </c>
      <c r="N439" s="235" t="s">
        <v>41</v>
      </c>
      <c r="O439" s="92"/>
      <c r="P439" s="236">
        <f>O439*H439</f>
        <v>0</v>
      </c>
      <c r="Q439" s="236">
        <v>0</v>
      </c>
      <c r="R439" s="236">
        <f>Q439*H439</f>
        <v>0</v>
      </c>
      <c r="S439" s="236">
        <v>0</v>
      </c>
      <c r="T439" s="237">
        <f>S439*H439</f>
        <v>0</v>
      </c>
      <c r="U439" s="39"/>
      <c r="V439" s="39"/>
      <c r="W439" s="39"/>
      <c r="X439" s="39"/>
      <c r="Y439" s="39"/>
      <c r="Z439" s="39"/>
      <c r="AA439" s="39"/>
      <c r="AB439" s="39"/>
      <c r="AC439" s="39"/>
      <c r="AD439" s="39"/>
      <c r="AE439" s="39"/>
      <c r="AR439" s="238" t="s">
        <v>360</v>
      </c>
      <c r="AT439" s="238" t="s">
        <v>343</v>
      </c>
      <c r="AU439" s="238" t="s">
        <v>85</v>
      </c>
      <c r="AY439" s="18" t="s">
        <v>342</v>
      </c>
      <c r="BE439" s="239">
        <f>IF(N439="základní",J439,0)</f>
        <v>0</v>
      </c>
      <c r="BF439" s="239">
        <f>IF(N439="snížená",J439,0)</f>
        <v>0</v>
      </c>
      <c r="BG439" s="239">
        <f>IF(N439="zákl. přenesená",J439,0)</f>
        <v>0</v>
      </c>
      <c r="BH439" s="239">
        <f>IF(N439="sníž. přenesená",J439,0)</f>
        <v>0</v>
      </c>
      <c r="BI439" s="239">
        <f>IF(N439="nulová",J439,0)</f>
        <v>0</v>
      </c>
      <c r="BJ439" s="18" t="s">
        <v>83</v>
      </c>
      <c r="BK439" s="239">
        <f>ROUND(I439*H439,2)</f>
        <v>0</v>
      </c>
      <c r="BL439" s="18" t="s">
        <v>360</v>
      </c>
      <c r="BM439" s="238" t="s">
        <v>6610</v>
      </c>
    </row>
    <row r="440" s="2" customFormat="1">
      <c r="A440" s="39"/>
      <c r="B440" s="40"/>
      <c r="C440" s="41"/>
      <c r="D440" s="240" t="s">
        <v>349</v>
      </c>
      <c r="E440" s="41"/>
      <c r="F440" s="241" t="s">
        <v>6120</v>
      </c>
      <c r="G440" s="41"/>
      <c r="H440" s="41"/>
      <c r="I440" s="242"/>
      <c r="J440" s="41"/>
      <c r="K440" s="41"/>
      <c r="L440" s="45"/>
      <c r="M440" s="243"/>
      <c r="N440" s="244"/>
      <c r="O440" s="92"/>
      <c r="P440" s="92"/>
      <c r="Q440" s="92"/>
      <c r="R440" s="92"/>
      <c r="S440" s="92"/>
      <c r="T440" s="93"/>
      <c r="U440" s="39"/>
      <c r="V440" s="39"/>
      <c r="W440" s="39"/>
      <c r="X440" s="39"/>
      <c r="Y440" s="39"/>
      <c r="Z440" s="39"/>
      <c r="AA440" s="39"/>
      <c r="AB440" s="39"/>
      <c r="AC440" s="39"/>
      <c r="AD440" s="39"/>
      <c r="AE440" s="39"/>
      <c r="AT440" s="18" t="s">
        <v>349</v>
      </c>
      <c r="AU440" s="18" t="s">
        <v>85</v>
      </c>
    </row>
    <row r="441" s="13" customFormat="1">
      <c r="A441" s="13"/>
      <c r="B441" s="252"/>
      <c r="C441" s="253"/>
      <c r="D441" s="240" t="s">
        <v>446</v>
      </c>
      <c r="E441" s="254" t="s">
        <v>1</v>
      </c>
      <c r="F441" s="255" t="s">
        <v>6611</v>
      </c>
      <c r="G441" s="253"/>
      <c r="H441" s="256">
        <v>7</v>
      </c>
      <c r="I441" s="257"/>
      <c r="J441" s="253"/>
      <c r="K441" s="253"/>
      <c r="L441" s="258"/>
      <c r="M441" s="259"/>
      <c r="N441" s="260"/>
      <c r="O441" s="260"/>
      <c r="P441" s="260"/>
      <c r="Q441" s="260"/>
      <c r="R441" s="260"/>
      <c r="S441" s="260"/>
      <c r="T441" s="261"/>
      <c r="U441" s="13"/>
      <c r="V441" s="13"/>
      <c r="W441" s="13"/>
      <c r="X441" s="13"/>
      <c r="Y441" s="13"/>
      <c r="Z441" s="13"/>
      <c r="AA441" s="13"/>
      <c r="AB441" s="13"/>
      <c r="AC441" s="13"/>
      <c r="AD441" s="13"/>
      <c r="AE441" s="13"/>
      <c r="AT441" s="262" t="s">
        <v>446</v>
      </c>
      <c r="AU441" s="262" t="s">
        <v>85</v>
      </c>
      <c r="AV441" s="13" t="s">
        <v>85</v>
      </c>
      <c r="AW441" s="13" t="s">
        <v>32</v>
      </c>
      <c r="AX441" s="13" t="s">
        <v>83</v>
      </c>
      <c r="AY441" s="262" t="s">
        <v>342</v>
      </c>
    </row>
    <row r="442" s="2" customFormat="1" ht="16.5" customHeight="1">
      <c r="A442" s="39"/>
      <c r="B442" s="40"/>
      <c r="C442" s="295" t="s">
        <v>828</v>
      </c>
      <c r="D442" s="295" t="s">
        <v>621</v>
      </c>
      <c r="E442" s="296" t="s">
        <v>6122</v>
      </c>
      <c r="F442" s="297" t="s">
        <v>6123</v>
      </c>
      <c r="G442" s="298" t="s">
        <v>442</v>
      </c>
      <c r="H442" s="299">
        <v>1</v>
      </c>
      <c r="I442" s="300"/>
      <c r="J442" s="301">
        <f>ROUND(I442*H442,2)</f>
        <v>0</v>
      </c>
      <c r="K442" s="297" t="s">
        <v>443</v>
      </c>
      <c r="L442" s="302"/>
      <c r="M442" s="303" t="s">
        <v>1</v>
      </c>
      <c r="N442" s="304" t="s">
        <v>41</v>
      </c>
      <c r="O442" s="92"/>
      <c r="P442" s="236">
        <f>O442*H442</f>
        <v>0</v>
      </c>
      <c r="Q442" s="236">
        <v>0.0144</v>
      </c>
      <c r="R442" s="236">
        <f>Q442*H442</f>
        <v>0.0144</v>
      </c>
      <c r="S442" s="236">
        <v>0</v>
      </c>
      <c r="T442" s="237">
        <f>S442*H442</f>
        <v>0</v>
      </c>
      <c r="U442" s="39"/>
      <c r="V442" s="39"/>
      <c r="W442" s="39"/>
      <c r="X442" s="39"/>
      <c r="Y442" s="39"/>
      <c r="Z442" s="39"/>
      <c r="AA442" s="39"/>
      <c r="AB442" s="39"/>
      <c r="AC442" s="39"/>
      <c r="AD442" s="39"/>
      <c r="AE442" s="39"/>
      <c r="AR442" s="238" t="s">
        <v>376</v>
      </c>
      <c r="AT442" s="238" t="s">
        <v>621</v>
      </c>
      <c r="AU442" s="238" t="s">
        <v>85</v>
      </c>
      <c r="AY442" s="18" t="s">
        <v>342</v>
      </c>
      <c r="BE442" s="239">
        <f>IF(N442="základní",J442,0)</f>
        <v>0</v>
      </c>
      <c r="BF442" s="239">
        <f>IF(N442="snížená",J442,0)</f>
        <v>0</v>
      </c>
      <c r="BG442" s="239">
        <f>IF(N442="zákl. přenesená",J442,0)</f>
        <v>0</v>
      </c>
      <c r="BH442" s="239">
        <f>IF(N442="sníž. přenesená",J442,0)</f>
        <v>0</v>
      </c>
      <c r="BI442" s="239">
        <f>IF(N442="nulová",J442,0)</f>
        <v>0</v>
      </c>
      <c r="BJ442" s="18" t="s">
        <v>83</v>
      </c>
      <c r="BK442" s="239">
        <f>ROUND(I442*H442,2)</f>
        <v>0</v>
      </c>
      <c r="BL442" s="18" t="s">
        <v>360</v>
      </c>
      <c r="BM442" s="238" t="s">
        <v>6612</v>
      </c>
    </row>
    <row r="443" s="2" customFormat="1">
      <c r="A443" s="39"/>
      <c r="B443" s="40"/>
      <c r="C443" s="41"/>
      <c r="D443" s="240" t="s">
        <v>349</v>
      </c>
      <c r="E443" s="41"/>
      <c r="F443" s="241" t="s">
        <v>6123</v>
      </c>
      <c r="G443" s="41"/>
      <c r="H443" s="41"/>
      <c r="I443" s="242"/>
      <c r="J443" s="41"/>
      <c r="K443" s="41"/>
      <c r="L443" s="45"/>
      <c r="M443" s="243"/>
      <c r="N443" s="244"/>
      <c r="O443" s="92"/>
      <c r="P443" s="92"/>
      <c r="Q443" s="92"/>
      <c r="R443" s="92"/>
      <c r="S443" s="92"/>
      <c r="T443" s="93"/>
      <c r="U443" s="39"/>
      <c r="V443" s="39"/>
      <c r="W443" s="39"/>
      <c r="X443" s="39"/>
      <c r="Y443" s="39"/>
      <c r="Z443" s="39"/>
      <c r="AA443" s="39"/>
      <c r="AB443" s="39"/>
      <c r="AC443" s="39"/>
      <c r="AD443" s="39"/>
      <c r="AE443" s="39"/>
      <c r="AT443" s="18" t="s">
        <v>349</v>
      </c>
      <c r="AU443" s="18" t="s">
        <v>85</v>
      </c>
    </row>
    <row r="444" s="13" customFormat="1">
      <c r="A444" s="13"/>
      <c r="B444" s="252"/>
      <c r="C444" s="253"/>
      <c r="D444" s="240" t="s">
        <v>446</v>
      </c>
      <c r="E444" s="254" t="s">
        <v>1</v>
      </c>
      <c r="F444" s="255" t="s">
        <v>4234</v>
      </c>
      <c r="G444" s="253"/>
      <c r="H444" s="256">
        <v>1</v>
      </c>
      <c r="I444" s="257"/>
      <c r="J444" s="253"/>
      <c r="K444" s="253"/>
      <c r="L444" s="258"/>
      <c r="M444" s="259"/>
      <c r="N444" s="260"/>
      <c r="O444" s="260"/>
      <c r="P444" s="260"/>
      <c r="Q444" s="260"/>
      <c r="R444" s="260"/>
      <c r="S444" s="260"/>
      <c r="T444" s="261"/>
      <c r="U444" s="13"/>
      <c r="V444" s="13"/>
      <c r="W444" s="13"/>
      <c r="X444" s="13"/>
      <c r="Y444" s="13"/>
      <c r="Z444" s="13"/>
      <c r="AA444" s="13"/>
      <c r="AB444" s="13"/>
      <c r="AC444" s="13"/>
      <c r="AD444" s="13"/>
      <c r="AE444" s="13"/>
      <c r="AT444" s="262" t="s">
        <v>446</v>
      </c>
      <c r="AU444" s="262" t="s">
        <v>85</v>
      </c>
      <c r="AV444" s="13" t="s">
        <v>85</v>
      </c>
      <c r="AW444" s="13" t="s">
        <v>32</v>
      </c>
      <c r="AX444" s="13" t="s">
        <v>83</v>
      </c>
      <c r="AY444" s="262" t="s">
        <v>342</v>
      </c>
    </row>
    <row r="445" s="2" customFormat="1" ht="16.5" customHeight="1">
      <c r="A445" s="39"/>
      <c r="B445" s="40"/>
      <c r="C445" s="295" t="s">
        <v>834</v>
      </c>
      <c r="D445" s="295" t="s">
        <v>621</v>
      </c>
      <c r="E445" s="296" t="s">
        <v>6128</v>
      </c>
      <c r="F445" s="297" t="s">
        <v>6129</v>
      </c>
      <c r="G445" s="298" t="s">
        <v>442</v>
      </c>
      <c r="H445" s="299">
        <v>3</v>
      </c>
      <c r="I445" s="300"/>
      <c r="J445" s="301">
        <f>ROUND(I445*H445,2)</f>
        <v>0</v>
      </c>
      <c r="K445" s="297" t="s">
        <v>443</v>
      </c>
      <c r="L445" s="302"/>
      <c r="M445" s="303" t="s">
        <v>1</v>
      </c>
      <c r="N445" s="304" t="s">
        <v>41</v>
      </c>
      <c r="O445" s="92"/>
      <c r="P445" s="236">
        <f>O445*H445</f>
        <v>0</v>
      </c>
      <c r="Q445" s="236">
        <v>0.016500000000000001</v>
      </c>
      <c r="R445" s="236">
        <f>Q445*H445</f>
        <v>0.049500000000000002</v>
      </c>
      <c r="S445" s="236">
        <v>0</v>
      </c>
      <c r="T445" s="237">
        <f>S445*H445</f>
        <v>0</v>
      </c>
      <c r="U445" s="39"/>
      <c r="V445" s="39"/>
      <c r="W445" s="39"/>
      <c r="X445" s="39"/>
      <c r="Y445" s="39"/>
      <c r="Z445" s="39"/>
      <c r="AA445" s="39"/>
      <c r="AB445" s="39"/>
      <c r="AC445" s="39"/>
      <c r="AD445" s="39"/>
      <c r="AE445" s="39"/>
      <c r="AR445" s="238" t="s">
        <v>376</v>
      </c>
      <c r="AT445" s="238" t="s">
        <v>621</v>
      </c>
      <c r="AU445" s="238" t="s">
        <v>85</v>
      </c>
      <c r="AY445" s="18" t="s">
        <v>342</v>
      </c>
      <c r="BE445" s="239">
        <f>IF(N445="základní",J445,0)</f>
        <v>0</v>
      </c>
      <c r="BF445" s="239">
        <f>IF(N445="snížená",J445,0)</f>
        <v>0</v>
      </c>
      <c r="BG445" s="239">
        <f>IF(N445="zákl. přenesená",J445,0)</f>
        <v>0</v>
      </c>
      <c r="BH445" s="239">
        <f>IF(N445="sníž. přenesená",J445,0)</f>
        <v>0</v>
      </c>
      <c r="BI445" s="239">
        <f>IF(N445="nulová",J445,0)</f>
        <v>0</v>
      </c>
      <c r="BJ445" s="18" t="s">
        <v>83</v>
      </c>
      <c r="BK445" s="239">
        <f>ROUND(I445*H445,2)</f>
        <v>0</v>
      </c>
      <c r="BL445" s="18" t="s">
        <v>360</v>
      </c>
      <c r="BM445" s="238" t="s">
        <v>6613</v>
      </c>
    </row>
    <row r="446" s="2" customFormat="1">
      <c r="A446" s="39"/>
      <c r="B446" s="40"/>
      <c r="C446" s="41"/>
      <c r="D446" s="240" t="s">
        <v>349</v>
      </c>
      <c r="E446" s="41"/>
      <c r="F446" s="241" t="s">
        <v>6129</v>
      </c>
      <c r="G446" s="41"/>
      <c r="H446" s="41"/>
      <c r="I446" s="242"/>
      <c r="J446" s="41"/>
      <c r="K446" s="41"/>
      <c r="L446" s="45"/>
      <c r="M446" s="243"/>
      <c r="N446" s="244"/>
      <c r="O446" s="92"/>
      <c r="P446" s="92"/>
      <c r="Q446" s="92"/>
      <c r="R446" s="92"/>
      <c r="S446" s="92"/>
      <c r="T446" s="93"/>
      <c r="U446" s="39"/>
      <c r="V446" s="39"/>
      <c r="W446" s="39"/>
      <c r="X446" s="39"/>
      <c r="Y446" s="39"/>
      <c r="Z446" s="39"/>
      <c r="AA446" s="39"/>
      <c r="AB446" s="39"/>
      <c r="AC446" s="39"/>
      <c r="AD446" s="39"/>
      <c r="AE446" s="39"/>
      <c r="AT446" s="18" t="s">
        <v>349</v>
      </c>
      <c r="AU446" s="18" t="s">
        <v>85</v>
      </c>
    </row>
    <row r="447" s="13" customFormat="1">
      <c r="A447" s="13"/>
      <c r="B447" s="252"/>
      <c r="C447" s="253"/>
      <c r="D447" s="240" t="s">
        <v>446</v>
      </c>
      <c r="E447" s="254" t="s">
        <v>1</v>
      </c>
      <c r="F447" s="255" t="s">
        <v>4218</v>
      </c>
      <c r="G447" s="253"/>
      <c r="H447" s="256">
        <v>3</v>
      </c>
      <c r="I447" s="257"/>
      <c r="J447" s="253"/>
      <c r="K447" s="253"/>
      <c r="L447" s="258"/>
      <c r="M447" s="259"/>
      <c r="N447" s="260"/>
      <c r="O447" s="260"/>
      <c r="P447" s="260"/>
      <c r="Q447" s="260"/>
      <c r="R447" s="260"/>
      <c r="S447" s="260"/>
      <c r="T447" s="261"/>
      <c r="U447" s="13"/>
      <c r="V447" s="13"/>
      <c r="W447" s="13"/>
      <c r="X447" s="13"/>
      <c r="Y447" s="13"/>
      <c r="Z447" s="13"/>
      <c r="AA447" s="13"/>
      <c r="AB447" s="13"/>
      <c r="AC447" s="13"/>
      <c r="AD447" s="13"/>
      <c r="AE447" s="13"/>
      <c r="AT447" s="262" t="s">
        <v>446</v>
      </c>
      <c r="AU447" s="262" t="s">
        <v>85</v>
      </c>
      <c r="AV447" s="13" t="s">
        <v>85</v>
      </c>
      <c r="AW447" s="13" t="s">
        <v>32</v>
      </c>
      <c r="AX447" s="13" t="s">
        <v>83</v>
      </c>
      <c r="AY447" s="262" t="s">
        <v>342</v>
      </c>
    </row>
    <row r="448" s="2" customFormat="1" ht="16.5" customHeight="1">
      <c r="A448" s="39"/>
      <c r="B448" s="40"/>
      <c r="C448" s="295" t="s">
        <v>840</v>
      </c>
      <c r="D448" s="295" t="s">
        <v>621</v>
      </c>
      <c r="E448" s="296" t="s">
        <v>6131</v>
      </c>
      <c r="F448" s="297" t="s">
        <v>6132</v>
      </c>
      <c r="G448" s="298" t="s">
        <v>442</v>
      </c>
      <c r="H448" s="299">
        <v>3</v>
      </c>
      <c r="I448" s="300"/>
      <c r="J448" s="301">
        <f>ROUND(I448*H448,2)</f>
        <v>0</v>
      </c>
      <c r="K448" s="297" t="s">
        <v>1</v>
      </c>
      <c r="L448" s="302"/>
      <c r="M448" s="303" t="s">
        <v>1</v>
      </c>
      <c r="N448" s="304" t="s">
        <v>41</v>
      </c>
      <c r="O448" s="92"/>
      <c r="P448" s="236">
        <f>O448*H448</f>
        <v>0</v>
      </c>
      <c r="Q448" s="236">
        <v>0.0183</v>
      </c>
      <c r="R448" s="236">
        <f>Q448*H448</f>
        <v>0.054900000000000004</v>
      </c>
      <c r="S448" s="236">
        <v>0</v>
      </c>
      <c r="T448" s="237">
        <f>S448*H448</f>
        <v>0</v>
      </c>
      <c r="U448" s="39"/>
      <c r="V448" s="39"/>
      <c r="W448" s="39"/>
      <c r="X448" s="39"/>
      <c r="Y448" s="39"/>
      <c r="Z448" s="39"/>
      <c r="AA448" s="39"/>
      <c r="AB448" s="39"/>
      <c r="AC448" s="39"/>
      <c r="AD448" s="39"/>
      <c r="AE448" s="39"/>
      <c r="AR448" s="238" t="s">
        <v>376</v>
      </c>
      <c r="AT448" s="238" t="s">
        <v>621</v>
      </c>
      <c r="AU448" s="238" t="s">
        <v>85</v>
      </c>
      <c r="AY448" s="18" t="s">
        <v>342</v>
      </c>
      <c r="BE448" s="239">
        <f>IF(N448="základní",J448,0)</f>
        <v>0</v>
      </c>
      <c r="BF448" s="239">
        <f>IF(N448="snížená",J448,0)</f>
        <v>0</v>
      </c>
      <c r="BG448" s="239">
        <f>IF(N448="zákl. přenesená",J448,0)</f>
        <v>0</v>
      </c>
      <c r="BH448" s="239">
        <f>IF(N448="sníž. přenesená",J448,0)</f>
        <v>0</v>
      </c>
      <c r="BI448" s="239">
        <f>IF(N448="nulová",J448,0)</f>
        <v>0</v>
      </c>
      <c r="BJ448" s="18" t="s">
        <v>83</v>
      </c>
      <c r="BK448" s="239">
        <f>ROUND(I448*H448,2)</f>
        <v>0</v>
      </c>
      <c r="BL448" s="18" t="s">
        <v>360</v>
      </c>
      <c r="BM448" s="238" t="s">
        <v>6614</v>
      </c>
    </row>
    <row r="449" s="2" customFormat="1">
      <c r="A449" s="39"/>
      <c r="B449" s="40"/>
      <c r="C449" s="41"/>
      <c r="D449" s="240" t="s">
        <v>349</v>
      </c>
      <c r="E449" s="41"/>
      <c r="F449" s="241" t="s">
        <v>6132</v>
      </c>
      <c r="G449" s="41"/>
      <c r="H449" s="41"/>
      <c r="I449" s="242"/>
      <c r="J449" s="41"/>
      <c r="K449" s="41"/>
      <c r="L449" s="45"/>
      <c r="M449" s="243"/>
      <c r="N449" s="244"/>
      <c r="O449" s="92"/>
      <c r="P449" s="92"/>
      <c r="Q449" s="92"/>
      <c r="R449" s="92"/>
      <c r="S449" s="92"/>
      <c r="T449" s="93"/>
      <c r="U449" s="39"/>
      <c r="V449" s="39"/>
      <c r="W449" s="39"/>
      <c r="X449" s="39"/>
      <c r="Y449" s="39"/>
      <c r="Z449" s="39"/>
      <c r="AA449" s="39"/>
      <c r="AB449" s="39"/>
      <c r="AC449" s="39"/>
      <c r="AD449" s="39"/>
      <c r="AE449" s="39"/>
      <c r="AT449" s="18" t="s">
        <v>349</v>
      </c>
      <c r="AU449" s="18" t="s">
        <v>85</v>
      </c>
    </row>
    <row r="450" s="13" customFormat="1">
      <c r="A450" s="13"/>
      <c r="B450" s="252"/>
      <c r="C450" s="253"/>
      <c r="D450" s="240" t="s">
        <v>446</v>
      </c>
      <c r="E450" s="254" t="s">
        <v>1</v>
      </c>
      <c r="F450" s="255" t="s">
        <v>4218</v>
      </c>
      <c r="G450" s="253"/>
      <c r="H450" s="256">
        <v>3</v>
      </c>
      <c r="I450" s="257"/>
      <c r="J450" s="253"/>
      <c r="K450" s="253"/>
      <c r="L450" s="258"/>
      <c r="M450" s="259"/>
      <c r="N450" s="260"/>
      <c r="O450" s="260"/>
      <c r="P450" s="260"/>
      <c r="Q450" s="260"/>
      <c r="R450" s="260"/>
      <c r="S450" s="260"/>
      <c r="T450" s="261"/>
      <c r="U450" s="13"/>
      <c r="V450" s="13"/>
      <c r="W450" s="13"/>
      <c r="X450" s="13"/>
      <c r="Y450" s="13"/>
      <c r="Z450" s="13"/>
      <c r="AA450" s="13"/>
      <c r="AB450" s="13"/>
      <c r="AC450" s="13"/>
      <c r="AD450" s="13"/>
      <c r="AE450" s="13"/>
      <c r="AT450" s="262" t="s">
        <v>446</v>
      </c>
      <c r="AU450" s="262" t="s">
        <v>85</v>
      </c>
      <c r="AV450" s="13" t="s">
        <v>85</v>
      </c>
      <c r="AW450" s="13" t="s">
        <v>32</v>
      </c>
      <c r="AX450" s="13" t="s">
        <v>83</v>
      </c>
      <c r="AY450" s="262" t="s">
        <v>342</v>
      </c>
    </row>
    <row r="451" s="2" customFormat="1" ht="16.5" customHeight="1">
      <c r="A451" s="39"/>
      <c r="B451" s="40"/>
      <c r="C451" s="227" t="s">
        <v>847</v>
      </c>
      <c r="D451" s="227" t="s">
        <v>343</v>
      </c>
      <c r="E451" s="228" t="s">
        <v>6134</v>
      </c>
      <c r="F451" s="229" t="s">
        <v>6135</v>
      </c>
      <c r="G451" s="230" t="s">
        <v>442</v>
      </c>
      <c r="H451" s="231">
        <v>6</v>
      </c>
      <c r="I451" s="232"/>
      <c r="J451" s="233">
        <f>ROUND(I451*H451,2)</f>
        <v>0</v>
      </c>
      <c r="K451" s="229" t="s">
        <v>443</v>
      </c>
      <c r="L451" s="45"/>
      <c r="M451" s="234" t="s">
        <v>1</v>
      </c>
      <c r="N451" s="235" t="s">
        <v>41</v>
      </c>
      <c r="O451" s="92"/>
      <c r="P451" s="236">
        <f>O451*H451</f>
        <v>0</v>
      </c>
      <c r="Q451" s="236">
        <v>0.00282</v>
      </c>
      <c r="R451" s="236">
        <f>Q451*H451</f>
        <v>0.016920000000000001</v>
      </c>
      <c r="S451" s="236">
        <v>0</v>
      </c>
      <c r="T451" s="237">
        <f>S451*H451</f>
        <v>0</v>
      </c>
      <c r="U451" s="39"/>
      <c r="V451" s="39"/>
      <c r="W451" s="39"/>
      <c r="X451" s="39"/>
      <c r="Y451" s="39"/>
      <c r="Z451" s="39"/>
      <c r="AA451" s="39"/>
      <c r="AB451" s="39"/>
      <c r="AC451" s="39"/>
      <c r="AD451" s="39"/>
      <c r="AE451" s="39"/>
      <c r="AR451" s="238" t="s">
        <v>360</v>
      </c>
      <c r="AT451" s="238" t="s">
        <v>343</v>
      </c>
      <c r="AU451" s="238" t="s">
        <v>85</v>
      </c>
      <c r="AY451" s="18" t="s">
        <v>342</v>
      </c>
      <c r="BE451" s="239">
        <f>IF(N451="základní",J451,0)</f>
        <v>0</v>
      </c>
      <c r="BF451" s="239">
        <f>IF(N451="snížená",J451,0)</f>
        <v>0</v>
      </c>
      <c r="BG451" s="239">
        <f>IF(N451="zákl. přenesená",J451,0)</f>
        <v>0</v>
      </c>
      <c r="BH451" s="239">
        <f>IF(N451="sníž. přenesená",J451,0)</f>
        <v>0</v>
      </c>
      <c r="BI451" s="239">
        <f>IF(N451="nulová",J451,0)</f>
        <v>0</v>
      </c>
      <c r="BJ451" s="18" t="s">
        <v>83</v>
      </c>
      <c r="BK451" s="239">
        <f>ROUND(I451*H451,2)</f>
        <v>0</v>
      </c>
      <c r="BL451" s="18" t="s">
        <v>360</v>
      </c>
      <c r="BM451" s="238" t="s">
        <v>6615</v>
      </c>
    </row>
    <row r="452" s="2" customFormat="1">
      <c r="A452" s="39"/>
      <c r="B452" s="40"/>
      <c r="C452" s="41"/>
      <c r="D452" s="240" t="s">
        <v>349</v>
      </c>
      <c r="E452" s="41"/>
      <c r="F452" s="241" t="s">
        <v>6137</v>
      </c>
      <c r="G452" s="41"/>
      <c r="H452" s="41"/>
      <c r="I452" s="242"/>
      <c r="J452" s="41"/>
      <c r="K452" s="41"/>
      <c r="L452" s="45"/>
      <c r="M452" s="243"/>
      <c r="N452" s="244"/>
      <c r="O452" s="92"/>
      <c r="P452" s="92"/>
      <c r="Q452" s="92"/>
      <c r="R452" s="92"/>
      <c r="S452" s="92"/>
      <c r="T452" s="93"/>
      <c r="U452" s="39"/>
      <c r="V452" s="39"/>
      <c r="W452" s="39"/>
      <c r="X452" s="39"/>
      <c r="Y452" s="39"/>
      <c r="Z452" s="39"/>
      <c r="AA452" s="39"/>
      <c r="AB452" s="39"/>
      <c r="AC452" s="39"/>
      <c r="AD452" s="39"/>
      <c r="AE452" s="39"/>
      <c r="AT452" s="18" t="s">
        <v>349</v>
      </c>
      <c r="AU452" s="18" t="s">
        <v>85</v>
      </c>
    </row>
    <row r="453" s="13" customFormat="1">
      <c r="A453" s="13"/>
      <c r="B453" s="252"/>
      <c r="C453" s="253"/>
      <c r="D453" s="240" t="s">
        <v>446</v>
      </c>
      <c r="E453" s="254" t="s">
        <v>1</v>
      </c>
      <c r="F453" s="255" t="s">
        <v>6616</v>
      </c>
      <c r="G453" s="253"/>
      <c r="H453" s="256">
        <v>6</v>
      </c>
      <c r="I453" s="257"/>
      <c r="J453" s="253"/>
      <c r="K453" s="253"/>
      <c r="L453" s="258"/>
      <c r="M453" s="259"/>
      <c r="N453" s="260"/>
      <c r="O453" s="260"/>
      <c r="P453" s="260"/>
      <c r="Q453" s="260"/>
      <c r="R453" s="260"/>
      <c r="S453" s="260"/>
      <c r="T453" s="261"/>
      <c r="U453" s="13"/>
      <c r="V453" s="13"/>
      <c r="W453" s="13"/>
      <c r="X453" s="13"/>
      <c r="Y453" s="13"/>
      <c r="Z453" s="13"/>
      <c r="AA453" s="13"/>
      <c r="AB453" s="13"/>
      <c r="AC453" s="13"/>
      <c r="AD453" s="13"/>
      <c r="AE453" s="13"/>
      <c r="AT453" s="262" t="s">
        <v>446</v>
      </c>
      <c r="AU453" s="262" t="s">
        <v>85</v>
      </c>
      <c r="AV453" s="13" t="s">
        <v>85</v>
      </c>
      <c r="AW453" s="13" t="s">
        <v>32</v>
      </c>
      <c r="AX453" s="13" t="s">
        <v>83</v>
      </c>
      <c r="AY453" s="262" t="s">
        <v>342</v>
      </c>
    </row>
    <row r="454" s="2" customFormat="1" ht="16.5" customHeight="1">
      <c r="A454" s="39"/>
      <c r="B454" s="40"/>
      <c r="C454" s="295" t="s">
        <v>854</v>
      </c>
      <c r="D454" s="295" t="s">
        <v>621</v>
      </c>
      <c r="E454" s="296" t="s">
        <v>6139</v>
      </c>
      <c r="F454" s="297" t="s">
        <v>6140</v>
      </c>
      <c r="G454" s="298" t="s">
        <v>442</v>
      </c>
      <c r="H454" s="299">
        <v>5</v>
      </c>
      <c r="I454" s="300"/>
      <c r="J454" s="301">
        <f>ROUND(I454*H454,2)</f>
        <v>0</v>
      </c>
      <c r="K454" s="297" t="s">
        <v>443</v>
      </c>
      <c r="L454" s="302"/>
      <c r="M454" s="303" t="s">
        <v>1</v>
      </c>
      <c r="N454" s="304" t="s">
        <v>41</v>
      </c>
      <c r="O454" s="92"/>
      <c r="P454" s="236">
        <f>O454*H454</f>
        <v>0</v>
      </c>
      <c r="Q454" s="236">
        <v>0.016</v>
      </c>
      <c r="R454" s="236">
        <f>Q454*H454</f>
        <v>0.080000000000000002</v>
      </c>
      <c r="S454" s="236">
        <v>0</v>
      </c>
      <c r="T454" s="237">
        <f>S454*H454</f>
        <v>0</v>
      </c>
      <c r="U454" s="39"/>
      <c r="V454" s="39"/>
      <c r="W454" s="39"/>
      <c r="X454" s="39"/>
      <c r="Y454" s="39"/>
      <c r="Z454" s="39"/>
      <c r="AA454" s="39"/>
      <c r="AB454" s="39"/>
      <c r="AC454" s="39"/>
      <c r="AD454" s="39"/>
      <c r="AE454" s="39"/>
      <c r="AR454" s="238" t="s">
        <v>376</v>
      </c>
      <c r="AT454" s="238" t="s">
        <v>621</v>
      </c>
      <c r="AU454" s="238" t="s">
        <v>85</v>
      </c>
      <c r="AY454" s="18" t="s">
        <v>342</v>
      </c>
      <c r="BE454" s="239">
        <f>IF(N454="základní",J454,0)</f>
        <v>0</v>
      </c>
      <c r="BF454" s="239">
        <f>IF(N454="snížená",J454,0)</f>
        <v>0</v>
      </c>
      <c r="BG454" s="239">
        <f>IF(N454="zákl. přenesená",J454,0)</f>
        <v>0</v>
      </c>
      <c r="BH454" s="239">
        <f>IF(N454="sníž. přenesená",J454,0)</f>
        <v>0</v>
      </c>
      <c r="BI454" s="239">
        <f>IF(N454="nulová",J454,0)</f>
        <v>0</v>
      </c>
      <c r="BJ454" s="18" t="s">
        <v>83</v>
      </c>
      <c r="BK454" s="239">
        <f>ROUND(I454*H454,2)</f>
        <v>0</v>
      </c>
      <c r="BL454" s="18" t="s">
        <v>360</v>
      </c>
      <c r="BM454" s="238" t="s">
        <v>6617</v>
      </c>
    </row>
    <row r="455" s="2" customFormat="1">
      <c r="A455" s="39"/>
      <c r="B455" s="40"/>
      <c r="C455" s="41"/>
      <c r="D455" s="240" t="s">
        <v>349</v>
      </c>
      <c r="E455" s="41"/>
      <c r="F455" s="241" t="s">
        <v>6140</v>
      </c>
      <c r="G455" s="41"/>
      <c r="H455" s="41"/>
      <c r="I455" s="242"/>
      <c r="J455" s="41"/>
      <c r="K455" s="41"/>
      <c r="L455" s="45"/>
      <c r="M455" s="243"/>
      <c r="N455" s="244"/>
      <c r="O455" s="92"/>
      <c r="P455" s="92"/>
      <c r="Q455" s="92"/>
      <c r="R455" s="92"/>
      <c r="S455" s="92"/>
      <c r="T455" s="93"/>
      <c r="U455" s="39"/>
      <c r="V455" s="39"/>
      <c r="W455" s="39"/>
      <c r="X455" s="39"/>
      <c r="Y455" s="39"/>
      <c r="Z455" s="39"/>
      <c r="AA455" s="39"/>
      <c r="AB455" s="39"/>
      <c r="AC455" s="39"/>
      <c r="AD455" s="39"/>
      <c r="AE455" s="39"/>
      <c r="AT455" s="18" t="s">
        <v>349</v>
      </c>
      <c r="AU455" s="18" t="s">
        <v>85</v>
      </c>
    </row>
    <row r="456" s="13" customFormat="1">
      <c r="A456" s="13"/>
      <c r="B456" s="252"/>
      <c r="C456" s="253"/>
      <c r="D456" s="240" t="s">
        <v>446</v>
      </c>
      <c r="E456" s="254" t="s">
        <v>1</v>
      </c>
      <c r="F456" s="255" t="s">
        <v>6114</v>
      </c>
      <c r="G456" s="253"/>
      <c r="H456" s="256">
        <v>5</v>
      </c>
      <c r="I456" s="257"/>
      <c r="J456" s="253"/>
      <c r="K456" s="253"/>
      <c r="L456" s="258"/>
      <c r="M456" s="259"/>
      <c r="N456" s="260"/>
      <c r="O456" s="260"/>
      <c r="P456" s="260"/>
      <c r="Q456" s="260"/>
      <c r="R456" s="260"/>
      <c r="S456" s="260"/>
      <c r="T456" s="261"/>
      <c r="U456" s="13"/>
      <c r="V456" s="13"/>
      <c r="W456" s="13"/>
      <c r="X456" s="13"/>
      <c r="Y456" s="13"/>
      <c r="Z456" s="13"/>
      <c r="AA456" s="13"/>
      <c r="AB456" s="13"/>
      <c r="AC456" s="13"/>
      <c r="AD456" s="13"/>
      <c r="AE456" s="13"/>
      <c r="AT456" s="262" t="s">
        <v>446</v>
      </c>
      <c r="AU456" s="262" t="s">
        <v>85</v>
      </c>
      <c r="AV456" s="13" t="s">
        <v>85</v>
      </c>
      <c r="AW456" s="13" t="s">
        <v>32</v>
      </c>
      <c r="AX456" s="13" t="s">
        <v>83</v>
      </c>
      <c r="AY456" s="262" t="s">
        <v>342</v>
      </c>
    </row>
    <row r="457" s="2" customFormat="1" ht="16.5" customHeight="1">
      <c r="A457" s="39"/>
      <c r="B457" s="40"/>
      <c r="C457" s="295" t="s">
        <v>859</v>
      </c>
      <c r="D457" s="295" t="s">
        <v>621</v>
      </c>
      <c r="E457" s="296" t="s">
        <v>6618</v>
      </c>
      <c r="F457" s="297" t="s">
        <v>6619</v>
      </c>
      <c r="G457" s="298" t="s">
        <v>442</v>
      </c>
      <c r="H457" s="299">
        <v>1</v>
      </c>
      <c r="I457" s="300"/>
      <c r="J457" s="301">
        <f>ROUND(I457*H457,2)</f>
        <v>0</v>
      </c>
      <c r="K457" s="297" t="s">
        <v>1</v>
      </c>
      <c r="L457" s="302"/>
      <c r="M457" s="303" t="s">
        <v>1</v>
      </c>
      <c r="N457" s="304" t="s">
        <v>41</v>
      </c>
      <c r="O457" s="92"/>
      <c r="P457" s="236">
        <f>O457*H457</f>
        <v>0</v>
      </c>
      <c r="Q457" s="236">
        <v>0.012200000000000001</v>
      </c>
      <c r="R457" s="236">
        <f>Q457*H457</f>
        <v>0.012200000000000001</v>
      </c>
      <c r="S457" s="236">
        <v>0</v>
      </c>
      <c r="T457" s="237">
        <f>S457*H457</f>
        <v>0</v>
      </c>
      <c r="U457" s="39"/>
      <c r="V457" s="39"/>
      <c r="W457" s="39"/>
      <c r="X457" s="39"/>
      <c r="Y457" s="39"/>
      <c r="Z457" s="39"/>
      <c r="AA457" s="39"/>
      <c r="AB457" s="39"/>
      <c r="AC457" s="39"/>
      <c r="AD457" s="39"/>
      <c r="AE457" s="39"/>
      <c r="AR457" s="238" t="s">
        <v>376</v>
      </c>
      <c r="AT457" s="238" t="s">
        <v>621</v>
      </c>
      <c r="AU457" s="238" t="s">
        <v>85</v>
      </c>
      <c r="AY457" s="18" t="s">
        <v>342</v>
      </c>
      <c r="BE457" s="239">
        <f>IF(N457="základní",J457,0)</f>
        <v>0</v>
      </c>
      <c r="BF457" s="239">
        <f>IF(N457="snížená",J457,0)</f>
        <v>0</v>
      </c>
      <c r="BG457" s="239">
        <f>IF(N457="zákl. přenesená",J457,0)</f>
        <v>0</v>
      </c>
      <c r="BH457" s="239">
        <f>IF(N457="sníž. přenesená",J457,0)</f>
        <v>0</v>
      </c>
      <c r="BI457" s="239">
        <f>IF(N457="nulová",J457,0)</f>
        <v>0</v>
      </c>
      <c r="BJ457" s="18" t="s">
        <v>83</v>
      </c>
      <c r="BK457" s="239">
        <f>ROUND(I457*H457,2)</f>
        <v>0</v>
      </c>
      <c r="BL457" s="18" t="s">
        <v>360</v>
      </c>
      <c r="BM457" s="238" t="s">
        <v>6620</v>
      </c>
    </row>
    <row r="458" s="2" customFormat="1">
      <c r="A458" s="39"/>
      <c r="B458" s="40"/>
      <c r="C458" s="41"/>
      <c r="D458" s="240" t="s">
        <v>349</v>
      </c>
      <c r="E458" s="41"/>
      <c r="F458" s="241" t="s">
        <v>6619</v>
      </c>
      <c r="G458" s="41"/>
      <c r="H458" s="41"/>
      <c r="I458" s="242"/>
      <c r="J458" s="41"/>
      <c r="K458" s="41"/>
      <c r="L458" s="45"/>
      <c r="M458" s="243"/>
      <c r="N458" s="244"/>
      <c r="O458" s="92"/>
      <c r="P458" s="92"/>
      <c r="Q458" s="92"/>
      <c r="R458" s="92"/>
      <c r="S458" s="92"/>
      <c r="T458" s="93"/>
      <c r="U458" s="39"/>
      <c r="V458" s="39"/>
      <c r="W458" s="39"/>
      <c r="X458" s="39"/>
      <c r="Y458" s="39"/>
      <c r="Z458" s="39"/>
      <c r="AA458" s="39"/>
      <c r="AB458" s="39"/>
      <c r="AC458" s="39"/>
      <c r="AD458" s="39"/>
      <c r="AE458" s="39"/>
      <c r="AT458" s="18" t="s">
        <v>349</v>
      </c>
      <c r="AU458" s="18" t="s">
        <v>85</v>
      </c>
    </row>
    <row r="459" s="13" customFormat="1">
      <c r="A459" s="13"/>
      <c r="B459" s="252"/>
      <c r="C459" s="253"/>
      <c r="D459" s="240" t="s">
        <v>446</v>
      </c>
      <c r="E459" s="254" t="s">
        <v>1</v>
      </c>
      <c r="F459" s="255" t="s">
        <v>4234</v>
      </c>
      <c r="G459" s="253"/>
      <c r="H459" s="256">
        <v>1</v>
      </c>
      <c r="I459" s="257"/>
      <c r="J459" s="253"/>
      <c r="K459" s="253"/>
      <c r="L459" s="258"/>
      <c r="M459" s="259"/>
      <c r="N459" s="260"/>
      <c r="O459" s="260"/>
      <c r="P459" s="260"/>
      <c r="Q459" s="260"/>
      <c r="R459" s="260"/>
      <c r="S459" s="260"/>
      <c r="T459" s="261"/>
      <c r="U459" s="13"/>
      <c r="V459" s="13"/>
      <c r="W459" s="13"/>
      <c r="X459" s="13"/>
      <c r="Y459" s="13"/>
      <c r="Z459" s="13"/>
      <c r="AA459" s="13"/>
      <c r="AB459" s="13"/>
      <c r="AC459" s="13"/>
      <c r="AD459" s="13"/>
      <c r="AE459" s="13"/>
      <c r="AT459" s="262" t="s">
        <v>446</v>
      </c>
      <c r="AU459" s="262" t="s">
        <v>85</v>
      </c>
      <c r="AV459" s="13" t="s">
        <v>85</v>
      </c>
      <c r="AW459" s="13" t="s">
        <v>32</v>
      </c>
      <c r="AX459" s="13" t="s">
        <v>83</v>
      </c>
      <c r="AY459" s="262" t="s">
        <v>342</v>
      </c>
    </row>
    <row r="460" s="2" customFormat="1" ht="16.5" customHeight="1">
      <c r="A460" s="39"/>
      <c r="B460" s="40"/>
      <c r="C460" s="227" t="s">
        <v>864</v>
      </c>
      <c r="D460" s="227" t="s">
        <v>343</v>
      </c>
      <c r="E460" s="228" t="s">
        <v>6154</v>
      </c>
      <c r="F460" s="229" t="s">
        <v>6155</v>
      </c>
      <c r="G460" s="230" t="s">
        <v>442</v>
      </c>
      <c r="H460" s="231">
        <v>2</v>
      </c>
      <c r="I460" s="232"/>
      <c r="J460" s="233">
        <f>ROUND(I460*H460,2)</f>
        <v>0</v>
      </c>
      <c r="K460" s="229" t="s">
        <v>443</v>
      </c>
      <c r="L460" s="45"/>
      <c r="M460" s="234" t="s">
        <v>1</v>
      </c>
      <c r="N460" s="235" t="s">
        <v>41</v>
      </c>
      <c r="O460" s="92"/>
      <c r="P460" s="236">
        <f>O460*H460</f>
        <v>0</v>
      </c>
      <c r="Q460" s="236">
        <v>0.0036600000000000001</v>
      </c>
      <c r="R460" s="236">
        <f>Q460*H460</f>
        <v>0.0073200000000000001</v>
      </c>
      <c r="S460" s="236">
        <v>0</v>
      </c>
      <c r="T460" s="237">
        <f>S460*H460</f>
        <v>0</v>
      </c>
      <c r="U460" s="39"/>
      <c r="V460" s="39"/>
      <c r="W460" s="39"/>
      <c r="X460" s="39"/>
      <c r="Y460" s="39"/>
      <c r="Z460" s="39"/>
      <c r="AA460" s="39"/>
      <c r="AB460" s="39"/>
      <c r="AC460" s="39"/>
      <c r="AD460" s="39"/>
      <c r="AE460" s="39"/>
      <c r="AR460" s="238" t="s">
        <v>360</v>
      </c>
      <c r="AT460" s="238" t="s">
        <v>343</v>
      </c>
      <c r="AU460" s="238" t="s">
        <v>85</v>
      </c>
      <c r="AY460" s="18" t="s">
        <v>342</v>
      </c>
      <c r="BE460" s="239">
        <f>IF(N460="základní",J460,0)</f>
        <v>0</v>
      </c>
      <c r="BF460" s="239">
        <f>IF(N460="snížená",J460,0)</f>
        <v>0</v>
      </c>
      <c r="BG460" s="239">
        <f>IF(N460="zákl. přenesená",J460,0)</f>
        <v>0</v>
      </c>
      <c r="BH460" s="239">
        <f>IF(N460="sníž. přenesená",J460,0)</f>
        <v>0</v>
      </c>
      <c r="BI460" s="239">
        <f>IF(N460="nulová",J460,0)</f>
        <v>0</v>
      </c>
      <c r="BJ460" s="18" t="s">
        <v>83</v>
      </c>
      <c r="BK460" s="239">
        <f>ROUND(I460*H460,2)</f>
        <v>0</v>
      </c>
      <c r="BL460" s="18" t="s">
        <v>360</v>
      </c>
      <c r="BM460" s="238" t="s">
        <v>6621</v>
      </c>
    </row>
    <row r="461" s="2" customFormat="1">
      <c r="A461" s="39"/>
      <c r="B461" s="40"/>
      <c r="C461" s="41"/>
      <c r="D461" s="240" t="s">
        <v>349</v>
      </c>
      <c r="E461" s="41"/>
      <c r="F461" s="241" t="s">
        <v>6157</v>
      </c>
      <c r="G461" s="41"/>
      <c r="H461" s="41"/>
      <c r="I461" s="242"/>
      <c r="J461" s="41"/>
      <c r="K461" s="41"/>
      <c r="L461" s="45"/>
      <c r="M461" s="243"/>
      <c r="N461" s="244"/>
      <c r="O461" s="92"/>
      <c r="P461" s="92"/>
      <c r="Q461" s="92"/>
      <c r="R461" s="92"/>
      <c r="S461" s="92"/>
      <c r="T461" s="93"/>
      <c r="U461" s="39"/>
      <c r="V461" s="39"/>
      <c r="W461" s="39"/>
      <c r="X461" s="39"/>
      <c r="Y461" s="39"/>
      <c r="Z461" s="39"/>
      <c r="AA461" s="39"/>
      <c r="AB461" s="39"/>
      <c r="AC461" s="39"/>
      <c r="AD461" s="39"/>
      <c r="AE461" s="39"/>
      <c r="AT461" s="18" t="s">
        <v>349</v>
      </c>
      <c r="AU461" s="18" t="s">
        <v>85</v>
      </c>
    </row>
    <row r="462" s="13" customFormat="1">
      <c r="A462" s="13"/>
      <c r="B462" s="252"/>
      <c r="C462" s="253"/>
      <c r="D462" s="240" t="s">
        <v>446</v>
      </c>
      <c r="E462" s="254" t="s">
        <v>1</v>
      </c>
      <c r="F462" s="255" t="s">
        <v>2403</v>
      </c>
      <c r="G462" s="253"/>
      <c r="H462" s="256">
        <v>2</v>
      </c>
      <c r="I462" s="257"/>
      <c r="J462" s="253"/>
      <c r="K462" s="253"/>
      <c r="L462" s="258"/>
      <c r="M462" s="259"/>
      <c r="N462" s="260"/>
      <c r="O462" s="260"/>
      <c r="P462" s="260"/>
      <c r="Q462" s="260"/>
      <c r="R462" s="260"/>
      <c r="S462" s="260"/>
      <c r="T462" s="261"/>
      <c r="U462" s="13"/>
      <c r="V462" s="13"/>
      <c r="W462" s="13"/>
      <c r="X462" s="13"/>
      <c r="Y462" s="13"/>
      <c r="Z462" s="13"/>
      <c r="AA462" s="13"/>
      <c r="AB462" s="13"/>
      <c r="AC462" s="13"/>
      <c r="AD462" s="13"/>
      <c r="AE462" s="13"/>
      <c r="AT462" s="262" t="s">
        <v>446</v>
      </c>
      <c r="AU462" s="262" t="s">
        <v>85</v>
      </c>
      <c r="AV462" s="13" t="s">
        <v>85</v>
      </c>
      <c r="AW462" s="13" t="s">
        <v>32</v>
      </c>
      <c r="AX462" s="13" t="s">
        <v>83</v>
      </c>
      <c r="AY462" s="262" t="s">
        <v>342</v>
      </c>
    </row>
    <row r="463" s="2" customFormat="1" ht="16.5" customHeight="1">
      <c r="A463" s="39"/>
      <c r="B463" s="40"/>
      <c r="C463" s="295" t="s">
        <v>871</v>
      </c>
      <c r="D463" s="295" t="s">
        <v>621</v>
      </c>
      <c r="E463" s="296" t="s">
        <v>6161</v>
      </c>
      <c r="F463" s="297" t="s">
        <v>6162</v>
      </c>
      <c r="G463" s="298" t="s">
        <v>442</v>
      </c>
      <c r="H463" s="299">
        <v>2</v>
      </c>
      <c r="I463" s="300"/>
      <c r="J463" s="301">
        <f>ROUND(I463*H463,2)</f>
        <v>0</v>
      </c>
      <c r="K463" s="297" t="s">
        <v>1</v>
      </c>
      <c r="L463" s="302"/>
      <c r="M463" s="303" t="s">
        <v>1</v>
      </c>
      <c r="N463" s="304" t="s">
        <v>41</v>
      </c>
      <c r="O463" s="92"/>
      <c r="P463" s="236">
        <f>O463*H463</f>
        <v>0</v>
      </c>
      <c r="Q463" s="236">
        <v>0.029499999999999998</v>
      </c>
      <c r="R463" s="236">
        <f>Q463*H463</f>
        <v>0.058999999999999997</v>
      </c>
      <c r="S463" s="236">
        <v>0</v>
      </c>
      <c r="T463" s="237">
        <f>S463*H463</f>
        <v>0</v>
      </c>
      <c r="U463" s="39"/>
      <c r="V463" s="39"/>
      <c r="W463" s="39"/>
      <c r="X463" s="39"/>
      <c r="Y463" s="39"/>
      <c r="Z463" s="39"/>
      <c r="AA463" s="39"/>
      <c r="AB463" s="39"/>
      <c r="AC463" s="39"/>
      <c r="AD463" s="39"/>
      <c r="AE463" s="39"/>
      <c r="AR463" s="238" t="s">
        <v>376</v>
      </c>
      <c r="AT463" s="238" t="s">
        <v>621</v>
      </c>
      <c r="AU463" s="238" t="s">
        <v>85</v>
      </c>
      <c r="AY463" s="18" t="s">
        <v>342</v>
      </c>
      <c r="BE463" s="239">
        <f>IF(N463="základní",J463,0)</f>
        <v>0</v>
      </c>
      <c r="BF463" s="239">
        <f>IF(N463="snížená",J463,0)</f>
        <v>0</v>
      </c>
      <c r="BG463" s="239">
        <f>IF(N463="zákl. přenesená",J463,0)</f>
        <v>0</v>
      </c>
      <c r="BH463" s="239">
        <f>IF(N463="sníž. přenesená",J463,0)</f>
        <v>0</v>
      </c>
      <c r="BI463" s="239">
        <f>IF(N463="nulová",J463,0)</f>
        <v>0</v>
      </c>
      <c r="BJ463" s="18" t="s">
        <v>83</v>
      </c>
      <c r="BK463" s="239">
        <f>ROUND(I463*H463,2)</f>
        <v>0</v>
      </c>
      <c r="BL463" s="18" t="s">
        <v>360</v>
      </c>
      <c r="BM463" s="238" t="s">
        <v>6622</v>
      </c>
    </row>
    <row r="464" s="2" customFormat="1">
      <c r="A464" s="39"/>
      <c r="B464" s="40"/>
      <c r="C464" s="41"/>
      <c r="D464" s="240" t="s">
        <v>349</v>
      </c>
      <c r="E464" s="41"/>
      <c r="F464" s="241" t="s">
        <v>6162</v>
      </c>
      <c r="G464" s="41"/>
      <c r="H464" s="41"/>
      <c r="I464" s="242"/>
      <c r="J464" s="41"/>
      <c r="K464" s="41"/>
      <c r="L464" s="45"/>
      <c r="M464" s="243"/>
      <c r="N464" s="244"/>
      <c r="O464" s="92"/>
      <c r="P464" s="92"/>
      <c r="Q464" s="92"/>
      <c r="R464" s="92"/>
      <c r="S464" s="92"/>
      <c r="T464" s="93"/>
      <c r="U464" s="39"/>
      <c r="V464" s="39"/>
      <c r="W464" s="39"/>
      <c r="X464" s="39"/>
      <c r="Y464" s="39"/>
      <c r="Z464" s="39"/>
      <c r="AA464" s="39"/>
      <c r="AB464" s="39"/>
      <c r="AC464" s="39"/>
      <c r="AD464" s="39"/>
      <c r="AE464" s="39"/>
      <c r="AT464" s="18" t="s">
        <v>349</v>
      </c>
      <c r="AU464" s="18" t="s">
        <v>85</v>
      </c>
    </row>
    <row r="465" s="13" customFormat="1">
      <c r="A465" s="13"/>
      <c r="B465" s="252"/>
      <c r="C465" s="253"/>
      <c r="D465" s="240" t="s">
        <v>446</v>
      </c>
      <c r="E465" s="254" t="s">
        <v>1</v>
      </c>
      <c r="F465" s="255" t="s">
        <v>4211</v>
      </c>
      <c r="G465" s="253"/>
      <c r="H465" s="256">
        <v>2</v>
      </c>
      <c r="I465" s="257"/>
      <c r="J465" s="253"/>
      <c r="K465" s="253"/>
      <c r="L465" s="258"/>
      <c r="M465" s="259"/>
      <c r="N465" s="260"/>
      <c r="O465" s="260"/>
      <c r="P465" s="260"/>
      <c r="Q465" s="260"/>
      <c r="R465" s="260"/>
      <c r="S465" s="260"/>
      <c r="T465" s="261"/>
      <c r="U465" s="13"/>
      <c r="V465" s="13"/>
      <c r="W465" s="13"/>
      <c r="X465" s="13"/>
      <c r="Y465" s="13"/>
      <c r="Z465" s="13"/>
      <c r="AA465" s="13"/>
      <c r="AB465" s="13"/>
      <c r="AC465" s="13"/>
      <c r="AD465" s="13"/>
      <c r="AE465" s="13"/>
      <c r="AT465" s="262" t="s">
        <v>446</v>
      </c>
      <c r="AU465" s="262" t="s">
        <v>85</v>
      </c>
      <c r="AV465" s="13" t="s">
        <v>85</v>
      </c>
      <c r="AW465" s="13" t="s">
        <v>32</v>
      </c>
      <c r="AX465" s="13" t="s">
        <v>83</v>
      </c>
      <c r="AY465" s="262" t="s">
        <v>342</v>
      </c>
    </row>
    <row r="466" s="2" customFormat="1" ht="16.5" customHeight="1">
      <c r="A466" s="39"/>
      <c r="B466" s="40"/>
      <c r="C466" s="227" t="s">
        <v>876</v>
      </c>
      <c r="D466" s="227" t="s">
        <v>343</v>
      </c>
      <c r="E466" s="228" t="s">
        <v>6164</v>
      </c>
      <c r="F466" s="229" t="s">
        <v>6165</v>
      </c>
      <c r="G466" s="230" t="s">
        <v>543</v>
      </c>
      <c r="H466" s="231">
        <v>149</v>
      </c>
      <c r="I466" s="232"/>
      <c r="J466" s="233">
        <f>ROUND(I466*H466,2)</f>
        <v>0</v>
      </c>
      <c r="K466" s="229" t="s">
        <v>443</v>
      </c>
      <c r="L466" s="45"/>
      <c r="M466" s="234" t="s">
        <v>1</v>
      </c>
      <c r="N466" s="235" t="s">
        <v>41</v>
      </c>
      <c r="O466" s="92"/>
      <c r="P466" s="236">
        <f>O466*H466</f>
        <v>0</v>
      </c>
      <c r="Q466" s="236">
        <v>0</v>
      </c>
      <c r="R466" s="236">
        <f>Q466*H466</f>
        <v>0</v>
      </c>
      <c r="S466" s="236">
        <v>0</v>
      </c>
      <c r="T466" s="237">
        <f>S466*H466</f>
        <v>0</v>
      </c>
      <c r="U466" s="39"/>
      <c r="V466" s="39"/>
      <c r="W466" s="39"/>
      <c r="X466" s="39"/>
      <c r="Y466" s="39"/>
      <c r="Z466" s="39"/>
      <c r="AA466" s="39"/>
      <c r="AB466" s="39"/>
      <c r="AC466" s="39"/>
      <c r="AD466" s="39"/>
      <c r="AE466" s="39"/>
      <c r="AR466" s="238" t="s">
        <v>360</v>
      </c>
      <c r="AT466" s="238" t="s">
        <v>343</v>
      </c>
      <c r="AU466" s="238" t="s">
        <v>85</v>
      </c>
      <c r="AY466" s="18" t="s">
        <v>342</v>
      </c>
      <c r="BE466" s="239">
        <f>IF(N466="základní",J466,0)</f>
        <v>0</v>
      </c>
      <c r="BF466" s="239">
        <f>IF(N466="snížená",J466,0)</f>
        <v>0</v>
      </c>
      <c r="BG466" s="239">
        <f>IF(N466="zákl. přenesená",J466,0)</f>
        <v>0</v>
      </c>
      <c r="BH466" s="239">
        <f>IF(N466="sníž. přenesená",J466,0)</f>
        <v>0</v>
      </c>
      <c r="BI466" s="239">
        <f>IF(N466="nulová",J466,0)</f>
        <v>0</v>
      </c>
      <c r="BJ466" s="18" t="s">
        <v>83</v>
      </c>
      <c r="BK466" s="239">
        <f>ROUND(I466*H466,2)</f>
        <v>0</v>
      </c>
      <c r="BL466" s="18" t="s">
        <v>360</v>
      </c>
      <c r="BM466" s="238" t="s">
        <v>6623</v>
      </c>
    </row>
    <row r="467" s="2" customFormat="1">
      <c r="A467" s="39"/>
      <c r="B467" s="40"/>
      <c r="C467" s="41"/>
      <c r="D467" s="240" t="s">
        <v>349</v>
      </c>
      <c r="E467" s="41"/>
      <c r="F467" s="241" t="s">
        <v>6167</v>
      </c>
      <c r="G467" s="41"/>
      <c r="H467" s="41"/>
      <c r="I467" s="242"/>
      <c r="J467" s="41"/>
      <c r="K467" s="41"/>
      <c r="L467" s="45"/>
      <c r="M467" s="243"/>
      <c r="N467" s="244"/>
      <c r="O467" s="92"/>
      <c r="P467" s="92"/>
      <c r="Q467" s="92"/>
      <c r="R467" s="92"/>
      <c r="S467" s="92"/>
      <c r="T467" s="93"/>
      <c r="U467" s="39"/>
      <c r="V467" s="39"/>
      <c r="W467" s="39"/>
      <c r="X467" s="39"/>
      <c r="Y467" s="39"/>
      <c r="Z467" s="39"/>
      <c r="AA467" s="39"/>
      <c r="AB467" s="39"/>
      <c r="AC467" s="39"/>
      <c r="AD467" s="39"/>
      <c r="AE467" s="39"/>
      <c r="AT467" s="18" t="s">
        <v>349</v>
      </c>
      <c r="AU467" s="18" t="s">
        <v>85</v>
      </c>
    </row>
    <row r="468" s="13" customFormat="1">
      <c r="A468" s="13"/>
      <c r="B468" s="252"/>
      <c r="C468" s="253"/>
      <c r="D468" s="240" t="s">
        <v>446</v>
      </c>
      <c r="E468" s="254" t="s">
        <v>1</v>
      </c>
      <c r="F468" s="255" t="s">
        <v>6624</v>
      </c>
      <c r="G468" s="253"/>
      <c r="H468" s="256">
        <v>149</v>
      </c>
      <c r="I468" s="257"/>
      <c r="J468" s="253"/>
      <c r="K468" s="253"/>
      <c r="L468" s="258"/>
      <c r="M468" s="259"/>
      <c r="N468" s="260"/>
      <c r="O468" s="260"/>
      <c r="P468" s="260"/>
      <c r="Q468" s="260"/>
      <c r="R468" s="260"/>
      <c r="S468" s="260"/>
      <c r="T468" s="261"/>
      <c r="U468" s="13"/>
      <c r="V468" s="13"/>
      <c r="W468" s="13"/>
      <c r="X468" s="13"/>
      <c r="Y468" s="13"/>
      <c r="Z468" s="13"/>
      <c r="AA468" s="13"/>
      <c r="AB468" s="13"/>
      <c r="AC468" s="13"/>
      <c r="AD468" s="13"/>
      <c r="AE468" s="13"/>
      <c r="AT468" s="262" t="s">
        <v>446</v>
      </c>
      <c r="AU468" s="262" t="s">
        <v>85</v>
      </c>
      <c r="AV468" s="13" t="s">
        <v>85</v>
      </c>
      <c r="AW468" s="13" t="s">
        <v>32</v>
      </c>
      <c r="AX468" s="13" t="s">
        <v>83</v>
      </c>
      <c r="AY468" s="262" t="s">
        <v>342</v>
      </c>
    </row>
    <row r="469" s="2" customFormat="1" ht="16.5" customHeight="1">
      <c r="A469" s="39"/>
      <c r="B469" s="40"/>
      <c r="C469" s="295" t="s">
        <v>884</v>
      </c>
      <c r="D469" s="295" t="s">
        <v>621</v>
      </c>
      <c r="E469" s="296" t="s">
        <v>6169</v>
      </c>
      <c r="F469" s="297" t="s">
        <v>6170</v>
      </c>
      <c r="G469" s="298" t="s">
        <v>543</v>
      </c>
      <c r="H469" s="299">
        <v>151.23500000000001</v>
      </c>
      <c r="I469" s="300"/>
      <c r="J469" s="301">
        <f>ROUND(I469*H469,2)</f>
        <v>0</v>
      </c>
      <c r="K469" s="297" t="s">
        <v>443</v>
      </c>
      <c r="L469" s="302"/>
      <c r="M469" s="303" t="s">
        <v>1</v>
      </c>
      <c r="N469" s="304" t="s">
        <v>41</v>
      </c>
      <c r="O469" s="92"/>
      <c r="P469" s="236">
        <f>O469*H469</f>
        <v>0</v>
      </c>
      <c r="Q469" s="236">
        <v>0.00027</v>
      </c>
      <c r="R469" s="236">
        <f>Q469*H469</f>
        <v>0.040833450000000007</v>
      </c>
      <c r="S469" s="236">
        <v>0</v>
      </c>
      <c r="T469" s="237">
        <f>S469*H469</f>
        <v>0</v>
      </c>
      <c r="U469" s="39"/>
      <c r="V469" s="39"/>
      <c r="W469" s="39"/>
      <c r="X469" s="39"/>
      <c r="Y469" s="39"/>
      <c r="Z469" s="39"/>
      <c r="AA469" s="39"/>
      <c r="AB469" s="39"/>
      <c r="AC469" s="39"/>
      <c r="AD469" s="39"/>
      <c r="AE469" s="39"/>
      <c r="AR469" s="238" t="s">
        <v>376</v>
      </c>
      <c r="AT469" s="238" t="s">
        <v>621</v>
      </c>
      <c r="AU469" s="238" t="s">
        <v>85</v>
      </c>
      <c r="AY469" s="18" t="s">
        <v>342</v>
      </c>
      <c r="BE469" s="239">
        <f>IF(N469="základní",J469,0)</f>
        <v>0</v>
      </c>
      <c r="BF469" s="239">
        <f>IF(N469="snížená",J469,0)</f>
        <v>0</v>
      </c>
      <c r="BG469" s="239">
        <f>IF(N469="zákl. přenesená",J469,0)</f>
        <v>0</v>
      </c>
      <c r="BH469" s="239">
        <f>IF(N469="sníž. přenesená",J469,0)</f>
        <v>0</v>
      </c>
      <c r="BI469" s="239">
        <f>IF(N469="nulová",J469,0)</f>
        <v>0</v>
      </c>
      <c r="BJ469" s="18" t="s">
        <v>83</v>
      </c>
      <c r="BK469" s="239">
        <f>ROUND(I469*H469,2)</f>
        <v>0</v>
      </c>
      <c r="BL469" s="18" t="s">
        <v>360</v>
      </c>
      <c r="BM469" s="238" t="s">
        <v>6625</v>
      </c>
    </row>
    <row r="470" s="2" customFormat="1">
      <c r="A470" s="39"/>
      <c r="B470" s="40"/>
      <c r="C470" s="41"/>
      <c r="D470" s="240" t="s">
        <v>349</v>
      </c>
      <c r="E470" s="41"/>
      <c r="F470" s="241" t="s">
        <v>6170</v>
      </c>
      <c r="G470" s="41"/>
      <c r="H470" s="41"/>
      <c r="I470" s="242"/>
      <c r="J470" s="41"/>
      <c r="K470" s="41"/>
      <c r="L470" s="45"/>
      <c r="M470" s="243"/>
      <c r="N470" s="244"/>
      <c r="O470" s="92"/>
      <c r="P470" s="92"/>
      <c r="Q470" s="92"/>
      <c r="R470" s="92"/>
      <c r="S470" s="92"/>
      <c r="T470" s="93"/>
      <c r="U470" s="39"/>
      <c r="V470" s="39"/>
      <c r="W470" s="39"/>
      <c r="X470" s="39"/>
      <c r="Y470" s="39"/>
      <c r="Z470" s="39"/>
      <c r="AA470" s="39"/>
      <c r="AB470" s="39"/>
      <c r="AC470" s="39"/>
      <c r="AD470" s="39"/>
      <c r="AE470" s="39"/>
      <c r="AT470" s="18" t="s">
        <v>349</v>
      </c>
      <c r="AU470" s="18" t="s">
        <v>85</v>
      </c>
    </row>
    <row r="471" s="13" customFormat="1">
      <c r="A471" s="13"/>
      <c r="B471" s="252"/>
      <c r="C471" s="253"/>
      <c r="D471" s="240" t="s">
        <v>446</v>
      </c>
      <c r="E471" s="254" t="s">
        <v>1</v>
      </c>
      <c r="F471" s="255" t="s">
        <v>6624</v>
      </c>
      <c r="G471" s="253"/>
      <c r="H471" s="256">
        <v>149</v>
      </c>
      <c r="I471" s="257"/>
      <c r="J471" s="253"/>
      <c r="K471" s="253"/>
      <c r="L471" s="258"/>
      <c r="M471" s="259"/>
      <c r="N471" s="260"/>
      <c r="O471" s="260"/>
      <c r="P471" s="260"/>
      <c r="Q471" s="260"/>
      <c r="R471" s="260"/>
      <c r="S471" s="260"/>
      <c r="T471" s="261"/>
      <c r="U471" s="13"/>
      <c r="V471" s="13"/>
      <c r="W471" s="13"/>
      <c r="X471" s="13"/>
      <c r="Y471" s="13"/>
      <c r="Z471" s="13"/>
      <c r="AA471" s="13"/>
      <c r="AB471" s="13"/>
      <c r="AC471" s="13"/>
      <c r="AD471" s="13"/>
      <c r="AE471" s="13"/>
      <c r="AT471" s="262" t="s">
        <v>446</v>
      </c>
      <c r="AU471" s="262" t="s">
        <v>85</v>
      </c>
      <c r="AV471" s="13" t="s">
        <v>85</v>
      </c>
      <c r="AW471" s="13" t="s">
        <v>32</v>
      </c>
      <c r="AX471" s="13" t="s">
        <v>83</v>
      </c>
      <c r="AY471" s="262" t="s">
        <v>342</v>
      </c>
    </row>
    <row r="472" s="13" customFormat="1">
      <c r="A472" s="13"/>
      <c r="B472" s="252"/>
      <c r="C472" s="253"/>
      <c r="D472" s="240" t="s">
        <v>446</v>
      </c>
      <c r="E472" s="253"/>
      <c r="F472" s="255" t="s">
        <v>6626</v>
      </c>
      <c r="G472" s="253"/>
      <c r="H472" s="256">
        <v>151.23500000000001</v>
      </c>
      <c r="I472" s="257"/>
      <c r="J472" s="253"/>
      <c r="K472" s="253"/>
      <c r="L472" s="258"/>
      <c r="M472" s="259"/>
      <c r="N472" s="260"/>
      <c r="O472" s="260"/>
      <c r="P472" s="260"/>
      <c r="Q472" s="260"/>
      <c r="R472" s="260"/>
      <c r="S472" s="260"/>
      <c r="T472" s="261"/>
      <c r="U472" s="13"/>
      <c r="V472" s="13"/>
      <c r="W472" s="13"/>
      <c r="X472" s="13"/>
      <c r="Y472" s="13"/>
      <c r="Z472" s="13"/>
      <c r="AA472" s="13"/>
      <c r="AB472" s="13"/>
      <c r="AC472" s="13"/>
      <c r="AD472" s="13"/>
      <c r="AE472" s="13"/>
      <c r="AT472" s="262" t="s">
        <v>446</v>
      </c>
      <c r="AU472" s="262" t="s">
        <v>85</v>
      </c>
      <c r="AV472" s="13" t="s">
        <v>85</v>
      </c>
      <c r="AW472" s="13" t="s">
        <v>4</v>
      </c>
      <c r="AX472" s="13" t="s">
        <v>83</v>
      </c>
      <c r="AY472" s="262" t="s">
        <v>342</v>
      </c>
    </row>
    <row r="473" s="2" customFormat="1" ht="16.5" customHeight="1">
      <c r="A473" s="39"/>
      <c r="B473" s="40"/>
      <c r="C473" s="227" t="s">
        <v>889</v>
      </c>
      <c r="D473" s="227" t="s">
        <v>343</v>
      </c>
      <c r="E473" s="228" t="s">
        <v>6191</v>
      </c>
      <c r="F473" s="229" t="s">
        <v>6192</v>
      </c>
      <c r="G473" s="230" t="s">
        <v>442</v>
      </c>
      <c r="H473" s="231">
        <v>8</v>
      </c>
      <c r="I473" s="232"/>
      <c r="J473" s="233">
        <f>ROUND(I473*H473,2)</f>
        <v>0</v>
      </c>
      <c r="K473" s="229" t="s">
        <v>443</v>
      </c>
      <c r="L473" s="45"/>
      <c r="M473" s="234" t="s">
        <v>1</v>
      </c>
      <c r="N473" s="235" t="s">
        <v>41</v>
      </c>
      <c r="O473" s="92"/>
      <c r="P473" s="236">
        <f>O473*H473</f>
        <v>0</v>
      </c>
      <c r="Q473" s="236">
        <v>0</v>
      </c>
      <c r="R473" s="236">
        <f>Q473*H473</f>
        <v>0</v>
      </c>
      <c r="S473" s="236">
        <v>0</v>
      </c>
      <c r="T473" s="237">
        <f>S473*H473</f>
        <v>0</v>
      </c>
      <c r="U473" s="39"/>
      <c r="V473" s="39"/>
      <c r="W473" s="39"/>
      <c r="X473" s="39"/>
      <c r="Y473" s="39"/>
      <c r="Z473" s="39"/>
      <c r="AA473" s="39"/>
      <c r="AB473" s="39"/>
      <c r="AC473" s="39"/>
      <c r="AD473" s="39"/>
      <c r="AE473" s="39"/>
      <c r="AR473" s="238" t="s">
        <v>360</v>
      </c>
      <c r="AT473" s="238" t="s">
        <v>343</v>
      </c>
      <c r="AU473" s="238" t="s">
        <v>85</v>
      </c>
      <c r="AY473" s="18" t="s">
        <v>342</v>
      </c>
      <c r="BE473" s="239">
        <f>IF(N473="základní",J473,0)</f>
        <v>0</v>
      </c>
      <c r="BF473" s="239">
        <f>IF(N473="snížená",J473,0)</f>
        <v>0</v>
      </c>
      <c r="BG473" s="239">
        <f>IF(N473="zákl. přenesená",J473,0)</f>
        <v>0</v>
      </c>
      <c r="BH473" s="239">
        <f>IF(N473="sníž. přenesená",J473,0)</f>
        <v>0</v>
      </c>
      <c r="BI473" s="239">
        <f>IF(N473="nulová",J473,0)</f>
        <v>0</v>
      </c>
      <c r="BJ473" s="18" t="s">
        <v>83</v>
      </c>
      <c r="BK473" s="239">
        <f>ROUND(I473*H473,2)</f>
        <v>0</v>
      </c>
      <c r="BL473" s="18" t="s">
        <v>360</v>
      </c>
      <c r="BM473" s="238" t="s">
        <v>6627</v>
      </c>
    </row>
    <row r="474" s="2" customFormat="1">
      <c r="A474" s="39"/>
      <c r="B474" s="40"/>
      <c r="C474" s="41"/>
      <c r="D474" s="240" t="s">
        <v>349</v>
      </c>
      <c r="E474" s="41"/>
      <c r="F474" s="241" t="s">
        <v>6194</v>
      </c>
      <c r="G474" s="41"/>
      <c r="H474" s="41"/>
      <c r="I474" s="242"/>
      <c r="J474" s="41"/>
      <c r="K474" s="41"/>
      <c r="L474" s="45"/>
      <c r="M474" s="243"/>
      <c r="N474" s="244"/>
      <c r="O474" s="92"/>
      <c r="P474" s="92"/>
      <c r="Q474" s="92"/>
      <c r="R474" s="92"/>
      <c r="S474" s="92"/>
      <c r="T474" s="93"/>
      <c r="U474" s="39"/>
      <c r="V474" s="39"/>
      <c r="W474" s="39"/>
      <c r="X474" s="39"/>
      <c r="Y474" s="39"/>
      <c r="Z474" s="39"/>
      <c r="AA474" s="39"/>
      <c r="AB474" s="39"/>
      <c r="AC474" s="39"/>
      <c r="AD474" s="39"/>
      <c r="AE474" s="39"/>
      <c r="AT474" s="18" t="s">
        <v>349</v>
      </c>
      <c r="AU474" s="18" t="s">
        <v>85</v>
      </c>
    </row>
    <row r="475" s="13" customFormat="1">
      <c r="A475" s="13"/>
      <c r="B475" s="252"/>
      <c r="C475" s="253"/>
      <c r="D475" s="240" t="s">
        <v>446</v>
      </c>
      <c r="E475" s="254" t="s">
        <v>1</v>
      </c>
      <c r="F475" s="255" t="s">
        <v>6628</v>
      </c>
      <c r="G475" s="253"/>
      <c r="H475" s="256">
        <v>8</v>
      </c>
      <c r="I475" s="257"/>
      <c r="J475" s="253"/>
      <c r="K475" s="253"/>
      <c r="L475" s="258"/>
      <c r="M475" s="259"/>
      <c r="N475" s="260"/>
      <c r="O475" s="260"/>
      <c r="P475" s="260"/>
      <c r="Q475" s="260"/>
      <c r="R475" s="260"/>
      <c r="S475" s="260"/>
      <c r="T475" s="261"/>
      <c r="U475" s="13"/>
      <c r="V475" s="13"/>
      <c r="W475" s="13"/>
      <c r="X475" s="13"/>
      <c r="Y475" s="13"/>
      <c r="Z475" s="13"/>
      <c r="AA475" s="13"/>
      <c r="AB475" s="13"/>
      <c r="AC475" s="13"/>
      <c r="AD475" s="13"/>
      <c r="AE475" s="13"/>
      <c r="AT475" s="262" t="s">
        <v>446</v>
      </c>
      <c r="AU475" s="262" t="s">
        <v>85</v>
      </c>
      <c r="AV475" s="13" t="s">
        <v>85</v>
      </c>
      <c r="AW475" s="13" t="s">
        <v>32</v>
      </c>
      <c r="AX475" s="13" t="s">
        <v>83</v>
      </c>
      <c r="AY475" s="262" t="s">
        <v>342</v>
      </c>
    </row>
    <row r="476" s="2" customFormat="1" ht="16.5" customHeight="1">
      <c r="A476" s="39"/>
      <c r="B476" s="40"/>
      <c r="C476" s="295" t="s">
        <v>895</v>
      </c>
      <c r="D476" s="295" t="s">
        <v>621</v>
      </c>
      <c r="E476" s="296" t="s">
        <v>4778</v>
      </c>
      <c r="F476" s="297" t="s">
        <v>4779</v>
      </c>
      <c r="G476" s="298" t="s">
        <v>442</v>
      </c>
      <c r="H476" s="299">
        <v>8</v>
      </c>
      <c r="I476" s="300"/>
      <c r="J476" s="301">
        <f>ROUND(I476*H476,2)</f>
        <v>0</v>
      </c>
      <c r="K476" s="297" t="s">
        <v>443</v>
      </c>
      <c r="L476" s="302"/>
      <c r="M476" s="303" t="s">
        <v>1</v>
      </c>
      <c r="N476" s="304" t="s">
        <v>41</v>
      </c>
      <c r="O476" s="92"/>
      <c r="P476" s="236">
        <f>O476*H476</f>
        <v>0</v>
      </c>
      <c r="Q476" s="236">
        <v>5.0000000000000002E-05</v>
      </c>
      <c r="R476" s="236">
        <f>Q476*H476</f>
        <v>0.00040000000000000002</v>
      </c>
      <c r="S476" s="236">
        <v>0</v>
      </c>
      <c r="T476" s="237">
        <f>S476*H476</f>
        <v>0</v>
      </c>
      <c r="U476" s="39"/>
      <c r="V476" s="39"/>
      <c r="W476" s="39"/>
      <c r="X476" s="39"/>
      <c r="Y476" s="39"/>
      <c r="Z476" s="39"/>
      <c r="AA476" s="39"/>
      <c r="AB476" s="39"/>
      <c r="AC476" s="39"/>
      <c r="AD476" s="39"/>
      <c r="AE476" s="39"/>
      <c r="AR476" s="238" t="s">
        <v>376</v>
      </c>
      <c r="AT476" s="238" t="s">
        <v>621</v>
      </c>
      <c r="AU476" s="238" t="s">
        <v>85</v>
      </c>
      <c r="AY476" s="18" t="s">
        <v>342</v>
      </c>
      <c r="BE476" s="239">
        <f>IF(N476="základní",J476,0)</f>
        <v>0</v>
      </c>
      <c r="BF476" s="239">
        <f>IF(N476="snížená",J476,0)</f>
        <v>0</v>
      </c>
      <c r="BG476" s="239">
        <f>IF(N476="zákl. přenesená",J476,0)</f>
        <v>0</v>
      </c>
      <c r="BH476" s="239">
        <f>IF(N476="sníž. přenesená",J476,0)</f>
        <v>0</v>
      </c>
      <c r="BI476" s="239">
        <f>IF(N476="nulová",J476,0)</f>
        <v>0</v>
      </c>
      <c r="BJ476" s="18" t="s">
        <v>83</v>
      </c>
      <c r="BK476" s="239">
        <f>ROUND(I476*H476,2)</f>
        <v>0</v>
      </c>
      <c r="BL476" s="18" t="s">
        <v>360</v>
      </c>
      <c r="BM476" s="238" t="s">
        <v>6629</v>
      </c>
    </row>
    <row r="477" s="2" customFormat="1">
      <c r="A477" s="39"/>
      <c r="B477" s="40"/>
      <c r="C477" s="41"/>
      <c r="D477" s="240" t="s">
        <v>349</v>
      </c>
      <c r="E477" s="41"/>
      <c r="F477" s="241" t="s">
        <v>4779</v>
      </c>
      <c r="G477" s="41"/>
      <c r="H477" s="41"/>
      <c r="I477" s="242"/>
      <c r="J477" s="41"/>
      <c r="K477" s="41"/>
      <c r="L477" s="45"/>
      <c r="M477" s="243"/>
      <c r="N477" s="244"/>
      <c r="O477" s="92"/>
      <c r="P477" s="92"/>
      <c r="Q477" s="92"/>
      <c r="R477" s="92"/>
      <c r="S477" s="92"/>
      <c r="T477" s="93"/>
      <c r="U477" s="39"/>
      <c r="V477" s="39"/>
      <c r="W477" s="39"/>
      <c r="X477" s="39"/>
      <c r="Y477" s="39"/>
      <c r="Z477" s="39"/>
      <c r="AA477" s="39"/>
      <c r="AB477" s="39"/>
      <c r="AC477" s="39"/>
      <c r="AD477" s="39"/>
      <c r="AE477" s="39"/>
      <c r="AT477" s="18" t="s">
        <v>349</v>
      </c>
      <c r="AU477" s="18" t="s">
        <v>85</v>
      </c>
    </row>
    <row r="478" s="13" customFormat="1">
      <c r="A478" s="13"/>
      <c r="B478" s="252"/>
      <c r="C478" s="253"/>
      <c r="D478" s="240" t="s">
        <v>446</v>
      </c>
      <c r="E478" s="254" t="s">
        <v>1</v>
      </c>
      <c r="F478" s="255" t="s">
        <v>3363</v>
      </c>
      <c r="G478" s="253"/>
      <c r="H478" s="256">
        <v>8</v>
      </c>
      <c r="I478" s="257"/>
      <c r="J478" s="253"/>
      <c r="K478" s="253"/>
      <c r="L478" s="258"/>
      <c r="M478" s="259"/>
      <c r="N478" s="260"/>
      <c r="O478" s="260"/>
      <c r="P478" s="260"/>
      <c r="Q478" s="260"/>
      <c r="R478" s="260"/>
      <c r="S478" s="260"/>
      <c r="T478" s="261"/>
      <c r="U478" s="13"/>
      <c r="V478" s="13"/>
      <c r="W478" s="13"/>
      <c r="X478" s="13"/>
      <c r="Y478" s="13"/>
      <c r="Z478" s="13"/>
      <c r="AA478" s="13"/>
      <c r="AB478" s="13"/>
      <c r="AC478" s="13"/>
      <c r="AD478" s="13"/>
      <c r="AE478" s="13"/>
      <c r="AT478" s="262" t="s">
        <v>446</v>
      </c>
      <c r="AU478" s="262" t="s">
        <v>85</v>
      </c>
      <c r="AV478" s="13" t="s">
        <v>85</v>
      </c>
      <c r="AW478" s="13" t="s">
        <v>32</v>
      </c>
      <c r="AX478" s="13" t="s">
        <v>83</v>
      </c>
      <c r="AY478" s="262" t="s">
        <v>342</v>
      </c>
    </row>
    <row r="479" s="2" customFormat="1" ht="16.5" customHeight="1">
      <c r="A479" s="39"/>
      <c r="B479" s="40"/>
      <c r="C479" s="227" t="s">
        <v>900</v>
      </c>
      <c r="D479" s="227" t="s">
        <v>343</v>
      </c>
      <c r="E479" s="228" t="s">
        <v>6197</v>
      </c>
      <c r="F479" s="229" t="s">
        <v>6198</v>
      </c>
      <c r="G479" s="230" t="s">
        <v>442</v>
      </c>
      <c r="H479" s="231">
        <v>44</v>
      </c>
      <c r="I479" s="232"/>
      <c r="J479" s="233">
        <f>ROUND(I479*H479,2)</f>
        <v>0</v>
      </c>
      <c r="K479" s="229" t="s">
        <v>443</v>
      </c>
      <c r="L479" s="45"/>
      <c r="M479" s="234" t="s">
        <v>1</v>
      </c>
      <c r="N479" s="235" t="s">
        <v>41</v>
      </c>
      <c r="O479" s="92"/>
      <c r="P479" s="236">
        <f>O479*H479</f>
        <v>0</v>
      </c>
      <c r="Q479" s="236">
        <v>0</v>
      </c>
      <c r="R479" s="236">
        <f>Q479*H479</f>
        <v>0</v>
      </c>
      <c r="S479" s="236">
        <v>0</v>
      </c>
      <c r="T479" s="237">
        <f>S479*H479</f>
        <v>0</v>
      </c>
      <c r="U479" s="39"/>
      <c r="V479" s="39"/>
      <c r="W479" s="39"/>
      <c r="X479" s="39"/>
      <c r="Y479" s="39"/>
      <c r="Z479" s="39"/>
      <c r="AA479" s="39"/>
      <c r="AB479" s="39"/>
      <c r="AC479" s="39"/>
      <c r="AD479" s="39"/>
      <c r="AE479" s="39"/>
      <c r="AR479" s="238" t="s">
        <v>360</v>
      </c>
      <c r="AT479" s="238" t="s">
        <v>343</v>
      </c>
      <c r="AU479" s="238" t="s">
        <v>85</v>
      </c>
      <c r="AY479" s="18" t="s">
        <v>342</v>
      </c>
      <c r="BE479" s="239">
        <f>IF(N479="základní",J479,0)</f>
        <v>0</v>
      </c>
      <c r="BF479" s="239">
        <f>IF(N479="snížená",J479,0)</f>
        <v>0</v>
      </c>
      <c r="BG479" s="239">
        <f>IF(N479="zákl. přenesená",J479,0)</f>
        <v>0</v>
      </c>
      <c r="BH479" s="239">
        <f>IF(N479="sníž. přenesená",J479,0)</f>
        <v>0</v>
      </c>
      <c r="BI479" s="239">
        <f>IF(N479="nulová",J479,0)</f>
        <v>0</v>
      </c>
      <c r="BJ479" s="18" t="s">
        <v>83</v>
      </c>
      <c r="BK479" s="239">
        <f>ROUND(I479*H479,2)</f>
        <v>0</v>
      </c>
      <c r="BL479" s="18" t="s">
        <v>360</v>
      </c>
      <c r="BM479" s="238" t="s">
        <v>6630</v>
      </c>
    </row>
    <row r="480" s="2" customFormat="1">
      <c r="A480" s="39"/>
      <c r="B480" s="40"/>
      <c r="C480" s="41"/>
      <c r="D480" s="240" t="s">
        <v>349</v>
      </c>
      <c r="E480" s="41"/>
      <c r="F480" s="241" t="s">
        <v>6200</v>
      </c>
      <c r="G480" s="41"/>
      <c r="H480" s="41"/>
      <c r="I480" s="242"/>
      <c r="J480" s="41"/>
      <c r="K480" s="41"/>
      <c r="L480" s="45"/>
      <c r="M480" s="243"/>
      <c r="N480" s="244"/>
      <c r="O480" s="92"/>
      <c r="P480" s="92"/>
      <c r="Q480" s="92"/>
      <c r="R480" s="92"/>
      <c r="S480" s="92"/>
      <c r="T480" s="93"/>
      <c r="U480" s="39"/>
      <c r="V480" s="39"/>
      <c r="W480" s="39"/>
      <c r="X480" s="39"/>
      <c r="Y480" s="39"/>
      <c r="Z480" s="39"/>
      <c r="AA480" s="39"/>
      <c r="AB480" s="39"/>
      <c r="AC480" s="39"/>
      <c r="AD480" s="39"/>
      <c r="AE480" s="39"/>
      <c r="AT480" s="18" t="s">
        <v>349</v>
      </c>
      <c r="AU480" s="18" t="s">
        <v>85</v>
      </c>
    </row>
    <row r="481" s="13" customFormat="1">
      <c r="A481" s="13"/>
      <c r="B481" s="252"/>
      <c r="C481" s="253"/>
      <c r="D481" s="240" t="s">
        <v>446</v>
      </c>
      <c r="E481" s="254" t="s">
        <v>1</v>
      </c>
      <c r="F481" s="255" t="s">
        <v>6631</v>
      </c>
      <c r="G481" s="253"/>
      <c r="H481" s="256">
        <v>44</v>
      </c>
      <c r="I481" s="257"/>
      <c r="J481" s="253"/>
      <c r="K481" s="253"/>
      <c r="L481" s="258"/>
      <c r="M481" s="259"/>
      <c r="N481" s="260"/>
      <c r="O481" s="260"/>
      <c r="P481" s="260"/>
      <c r="Q481" s="260"/>
      <c r="R481" s="260"/>
      <c r="S481" s="260"/>
      <c r="T481" s="261"/>
      <c r="U481" s="13"/>
      <c r="V481" s="13"/>
      <c r="W481" s="13"/>
      <c r="X481" s="13"/>
      <c r="Y481" s="13"/>
      <c r="Z481" s="13"/>
      <c r="AA481" s="13"/>
      <c r="AB481" s="13"/>
      <c r="AC481" s="13"/>
      <c r="AD481" s="13"/>
      <c r="AE481" s="13"/>
      <c r="AT481" s="262" t="s">
        <v>446</v>
      </c>
      <c r="AU481" s="262" t="s">
        <v>85</v>
      </c>
      <c r="AV481" s="13" t="s">
        <v>85</v>
      </c>
      <c r="AW481" s="13" t="s">
        <v>32</v>
      </c>
      <c r="AX481" s="13" t="s">
        <v>83</v>
      </c>
      <c r="AY481" s="262" t="s">
        <v>342</v>
      </c>
    </row>
    <row r="482" s="2" customFormat="1" ht="16.5" customHeight="1">
      <c r="A482" s="39"/>
      <c r="B482" s="40"/>
      <c r="C482" s="295" t="s">
        <v>905</v>
      </c>
      <c r="D482" s="295" t="s">
        <v>621</v>
      </c>
      <c r="E482" s="296" t="s">
        <v>6202</v>
      </c>
      <c r="F482" s="297" t="s">
        <v>6203</v>
      </c>
      <c r="G482" s="298" t="s">
        <v>442</v>
      </c>
      <c r="H482" s="299">
        <v>44</v>
      </c>
      <c r="I482" s="300"/>
      <c r="J482" s="301">
        <f>ROUND(I482*H482,2)</f>
        <v>0</v>
      </c>
      <c r="K482" s="297" t="s">
        <v>443</v>
      </c>
      <c r="L482" s="302"/>
      <c r="M482" s="303" t="s">
        <v>1</v>
      </c>
      <c r="N482" s="304" t="s">
        <v>41</v>
      </c>
      <c r="O482" s="92"/>
      <c r="P482" s="236">
        <f>O482*H482</f>
        <v>0</v>
      </c>
      <c r="Q482" s="236">
        <v>8.0000000000000007E-05</v>
      </c>
      <c r="R482" s="236">
        <f>Q482*H482</f>
        <v>0.0035200000000000001</v>
      </c>
      <c r="S482" s="236">
        <v>0</v>
      </c>
      <c r="T482" s="237">
        <f>S482*H482</f>
        <v>0</v>
      </c>
      <c r="U482" s="39"/>
      <c r="V482" s="39"/>
      <c r="W482" s="39"/>
      <c r="X482" s="39"/>
      <c r="Y482" s="39"/>
      <c r="Z482" s="39"/>
      <c r="AA482" s="39"/>
      <c r="AB482" s="39"/>
      <c r="AC482" s="39"/>
      <c r="AD482" s="39"/>
      <c r="AE482" s="39"/>
      <c r="AR482" s="238" t="s">
        <v>376</v>
      </c>
      <c r="AT482" s="238" t="s">
        <v>621</v>
      </c>
      <c r="AU482" s="238" t="s">
        <v>85</v>
      </c>
      <c r="AY482" s="18" t="s">
        <v>342</v>
      </c>
      <c r="BE482" s="239">
        <f>IF(N482="základní",J482,0)</f>
        <v>0</v>
      </c>
      <c r="BF482" s="239">
        <f>IF(N482="snížená",J482,0)</f>
        <v>0</v>
      </c>
      <c r="BG482" s="239">
        <f>IF(N482="zákl. přenesená",J482,0)</f>
        <v>0</v>
      </c>
      <c r="BH482" s="239">
        <f>IF(N482="sníž. přenesená",J482,0)</f>
        <v>0</v>
      </c>
      <c r="BI482" s="239">
        <f>IF(N482="nulová",J482,0)</f>
        <v>0</v>
      </c>
      <c r="BJ482" s="18" t="s">
        <v>83</v>
      </c>
      <c r="BK482" s="239">
        <f>ROUND(I482*H482,2)</f>
        <v>0</v>
      </c>
      <c r="BL482" s="18" t="s">
        <v>360</v>
      </c>
      <c r="BM482" s="238" t="s">
        <v>6632</v>
      </c>
    </row>
    <row r="483" s="2" customFormat="1">
      <c r="A483" s="39"/>
      <c r="B483" s="40"/>
      <c r="C483" s="41"/>
      <c r="D483" s="240" t="s">
        <v>349</v>
      </c>
      <c r="E483" s="41"/>
      <c r="F483" s="241" t="s">
        <v>6203</v>
      </c>
      <c r="G483" s="41"/>
      <c r="H483" s="41"/>
      <c r="I483" s="242"/>
      <c r="J483" s="41"/>
      <c r="K483" s="41"/>
      <c r="L483" s="45"/>
      <c r="M483" s="243"/>
      <c r="N483" s="244"/>
      <c r="O483" s="92"/>
      <c r="P483" s="92"/>
      <c r="Q483" s="92"/>
      <c r="R483" s="92"/>
      <c r="S483" s="92"/>
      <c r="T483" s="93"/>
      <c r="U483" s="39"/>
      <c r="V483" s="39"/>
      <c r="W483" s="39"/>
      <c r="X483" s="39"/>
      <c r="Y483" s="39"/>
      <c r="Z483" s="39"/>
      <c r="AA483" s="39"/>
      <c r="AB483" s="39"/>
      <c r="AC483" s="39"/>
      <c r="AD483" s="39"/>
      <c r="AE483" s="39"/>
      <c r="AT483" s="18" t="s">
        <v>349</v>
      </c>
      <c r="AU483" s="18" t="s">
        <v>85</v>
      </c>
    </row>
    <row r="484" s="2" customFormat="1" ht="16.5" customHeight="1">
      <c r="A484" s="39"/>
      <c r="B484" s="40"/>
      <c r="C484" s="227" t="s">
        <v>911</v>
      </c>
      <c r="D484" s="227" t="s">
        <v>343</v>
      </c>
      <c r="E484" s="228" t="s">
        <v>6218</v>
      </c>
      <c r="F484" s="229" t="s">
        <v>6219</v>
      </c>
      <c r="G484" s="230" t="s">
        <v>442</v>
      </c>
      <c r="H484" s="231">
        <v>22</v>
      </c>
      <c r="I484" s="232"/>
      <c r="J484" s="233">
        <f>ROUND(I484*H484,2)</f>
        <v>0</v>
      </c>
      <c r="K484" s="229" t="s">
        <v>443</v>
      </c>
      <c r="L484" s="45"/>
      <c r="M484" s="234" t="s">
        <v>1</v>
      </c>
      <c r="N484" s="235" t="s">
        <v>41</v>
      </c>
      <c r="O484" s="92"/>
      <c r="P484" s="236">
        <f>O484*H484</f>
        <v>0</v>
      </c>
      <c r="Q484" s="236">
        <v>0.00072000000000000005</v>
      </c>
      <c r="R484" s="236">
        <f>Q484*H484</f>
        <v>0.01584</v>
      </c>
      <c r="S484" s="236">
        <v>0</v>
      </c>
      <c r="T484" s="237">
        <f>S484*H484</f>
        <v>0</v>
      </c>
      <c r="U484" s="39"/>
      <c r="V484" s="39"/>
      <c r="W484" s="39"/>
      <c r="X484" s="39"/>
      <c r="Y484" s="39"/>
      <c r="Z484" s="39"/>
      <c r="AA484" s="39"/>
      <c r="AB484" s="39"/>
      <c r="AC484" s="39"/>
      <c r="AD484" s="39"/>
      <c r="AE484" s="39"/>
      <c r="AR484" s="238" t="s">
        <v>360</v>
      </c>
      <c r="AT484" s="238" t="s">
        <v>343</v>
      </c>
      <c r="AU484" s="238" t="s">
        <v>85</v>
      </c>
      <c r="AY484" s="18" t="s">
        <v>342</v>
      </c>
      <c r="BE484" s="239">
        <f>IF(N484="základní",J484,0)</f>
        <v>0</v>
      </c>
      <c r="BF484" s="239">
        <f>IF(N484="snížená",J484,0)</f>
        <v>0</v>
      </c>
      <c r="BG484" s="239">
        <f>IF(N484="zákl. přenesená",J484,0)</f>
        <v>0</v>
      </c>
      <c r="BH484" s="239">
        <f>IF(N484="sníž. přenesená",J484,0)</f>
        <v>0</v>
      </c>
      <c r="BI484" s="239">
        <f>IF(N484="nulová",J484,0)</f>
        <v>0</v>
      </c>
      <c r="BJ484" s="18" t="s">
        <v>83</v>
      </c>
      <c r="BK484" s="239">
        <f>ROUND(I484*H484,2)</f>
        <v>0</v>
      </c>
      <c r="BL484" s="18" t="s">
        <v>360</v>
      </c>
      <c r="BM484" s="238" t="s">
        <v>6633</v>
      </c>
    </row>
    <row r="485" s="2" customFormat="1">
      <c r="A485" s="39"/>
      <c r="B485" s="40"/>
      <c r="C485" s="41"/>
      <c r="D485" s="240" t="s">
        <v>349</v>
      </c>
      <c r="E485" s="41"/>
      <c r="F485" s="241" t="s">
        <v>6221</v>
      </c>
      <c r="G485" s="41"/>
      <c r="H485" s="41"/>
      <c r="I485" s="242"/>
      <c r="J485" s="41"/>
      <c r="K485" s="41"/>
      <c r="L485" s="45"/>
      <c r="M485" s="243"/>
      <c r="N485" s="244"/>
      <c r="O485" s="92"/>
      <c r="P485" s="92"/>
      <c r="Q485" s="92"/>
      <c r="R485" s="92"/>
      <c r="S485" s="92"/>
      <c r="T485" s="93"/>
      <c r="U485" s="39"/>
      <c r="V485" s="39"/>
      <c r="W485" s="39"/>
      <c r="X485" s="39"/>
      <c r="Y485" s="39"/>
      <c r="Z485" s="39"/>
      <c r="AA485" s="39"/>
      <c r="AB485" s="39"/>
      <c r="AC485" s="39"/>
      <c r="AD485" s="39"/>
      <c r="AE485" s="39"/>
      <c r="AT485" s="18" t="s">
        <v>349</v>
      </c>
      <c r="AU485" s="18" t="s">
        <v>85</v>
      </c>
    </row>
    <row r="486" s="13" customFormat="1">
      <c r="A486" s="13"/>
      <c r="B486" s="252"/>
      <c r="C486" s="253"/>
      <c r="D486" s="240" t="s">
        <v>446</v>
      </c>
      <c r="E486" s="254" t="s">
        <v>1</v>
      </c>
      <c r="F486" s="255" t="s">
        <v>2551</v>
      </c>
      <c r="G486" s="253"/>
      <c r="H486" s="256">
        <v>22</v>
      </c>
      <c r="I486" s="257"/>
      <c r="J486" s="253"/>
      <c r="K486" s="253"/>
      <c r="L486" s="258"/>
      <c r="M486" s="259"/>
      <c r="N486" s="260"/>
      <c r="O486" s="260"/>
      <c r="P486" s="260"/>
      <c r="Q486" s="260"/>
      <c r="R486" s="260"/>
      <c r="S486" s="260"/>
      <c r="T486" s="261"/>
      <c r="U486" s="13"/>
      <c r="V486" s="13"/>
      <c r="W486" s="13"/>
      <c r="X486" s="13"/>
      <c r="Y486" s="13"/>
      <c r="Z486" s="13"/>
      <c r="AA486" s="13"/>
      <c r="AB486" s="13"/>
      <c r="AC486" s="13"/>
      <c r="AD486" s="13"/>
      <c r="AE486" s="13"/>
      <c r="AT486" s="262" t="s">
        <v>446</v>
      </c>
      <c r="AU486" s="262" t="s">
        <v>85</v>
      </c>
      <c r="AV486" s="13" t="s">
        <v>85</v>
      </c>
      <c r="AW486" s="13" t="s">
        <v>32</v>
      </c>
      <c r="AX486" s="13" t="s">
        <v>83</v>
      </c>
      <c r="AY486" s="262" t="s">
        <v>342</v>
      </c>
    </row>
    <row r="487" s="2" customFormat="1" ht="24.15" customHeight="1">
      <c r="A487" s="39"/>
      <c r="B487" s="40"/>
      <c r="C487" s="295" t="s">
        <v>917</v>
      </c>
      <c r="D487" s="295" t="s">
        <v>621</v>
      </c>
      <c r="E487" s="296" t="s">
        <v>6224</v>
      </c>
      <c r="F487" s="297" t="s">
        <v>6225</v>
      </c>
      <c r="G487" s="298" t="s">
        <v>442</v>
      </c>
      <c r="H487" s="299">
        <v>22</v>
      </c>
      <c r="I487" s="300"/>
      <c r="J487" s="301">
        <f>ROUND(I487*H487,2)</f>
        <v>0</v>
      </c>
      <c r="K487" s="297" t="s">
        <v>1</v>
      </c>
      <c r="L487" s="302"/>
      <c r="M487" s="303" t="s">
        <v>1</v>
      </c>
      <c r="N487" s="304" t="s">
        <v>41</v>
      </c>
      <c r="O487" s="92"/>
      <c r="P487" s="236">
        <f>O487*H487</f>
        <v>0</v>
      </c>
      <c r="Q487" s="236">
        <v>0.0040000000000000001</v>
      </c>
      <c r="R487" s="236">
        <f>Q487*H487</f>
        <v>0.087999999999999995</v>
      </c>
      <c r="S487" s="236">
        <v>0</v>
      </c>
      <c r="T487" s="237">
        <f>S487*H487</f>
        <v>0</v>
      </c>
      <c r="U487" s="39"/>
      <c r="V487" s="39"/>
      <c r="W487" s="39"/>
      <c r="X487" s="39"/>
      <c r="Y487" s="39"/>
      <c r="Z487" s="39"/>
      <c r="AA487" s="39"/>
      <c r="AB487" s="39"/>
      <c r="AC487" s="39"/>
      <c r="AD487" s="39"/>
      <c r="AE487" s="39"/>
      <c r="AR487" s="238" t="s">
        <v>376</v>
      </c>
      <c r="AT487" s="238" t="s">
        <v>621</v>
      </c>
      <c r="AU487" s="238" t="s">
        <v>85</v>
      </c>
      <c r="AY487" s="18" t="s">
        <v>342</v>
      </c>
      <c r="BE487" s="239">
        <f>IF(N487="základní",J487,0)</f>
        <v>0</v>
      </c>
      <c r="BF487" s="239">
        <f>IF(N487="snížená",J487,0)</f>
        <v>0</v>
      </c>
      <c r="BG487" s="239">
        <f>IF(N487="zákl. přenesená",J487,0)</f>
        <v>0</v>
      </c>
      <c r="BH487" s="239">
        <f>IF(N487="sníž. přenesená",J487,0)</f>
        <v>0</v>
      </c>
      <c r="BI487" s="239">
        <f>IF(N487="nulová",J487,0)</f>
        <v>0</v>
      </c>
      <c r="BJ487" s="18" t="s">
        <v>83</v>
      </c>
      <c r="BK487" s="239">
        <f>ROUND(I487*H487,2)</f>
        <v>0</v>
      </c>
      <c r="BL487" s="18" t="s">
        <v>360</v>
      </c>
      <c r="BM487" s="238" t="s">
        <v>6634</v>
      </c>
    </row>
    <row r="488" s="2" customFormat="1">
      <c r="A488" s="39"/>
      <c r="B488" s="40"/>
      <c r="C488" s="41"/>
      <c r="D488" s="240" t="s">
        <v>349</v>
      </c>
      <c r="E488" s="41"/>
      <c r="F488" s="241" t="s">
        <v>6225</v>
      </c>
      <c r="G488" s="41"/>
      <c r="H488" s="41"/>
      <c r="I488" s="242"/>
      <c r="J488" s="41"/>
      <c r="K488" s="41"/>
      <c r="L488" s="45"/>
      <c r="M488" s="243"/>
      <c r="N488" s="244"/>
      <c r="O488" s="92"/>
      <c r="P488" s="92"/>
      <c r="Q488" s="92"/>
      <c r="R488" s="92"/>
      <c r="S488" s="92"/>
      <c r="T488" s="93"/>
      <c r="U488" s="39"/>
      <c r="V488" s="39"/>
      <c r="W488" s="39"/>
      <c r="X488" s="39"/>
      <c r="Y488" s="39"/>
      <c r="Z488" s="39"/>
      <c r="AA488" s="39"/>
      <c r="AB488" s="39"/>
      <c r="AC488" s="39"/>
      <c r="AD488" s="39"/>
      <c r="AE488" s="39"/>
      <c r="AT488" s="18" t="s">
        <v>349</v>
      </c>
      <c r="AU488" s="18" t="s">
        <v>85</v>
      </c>
    </row>
    <row r="489" s="13" customFormat="1">
      <c r="A489" s="13"/>
      <c r="B489" s="252"/>
      <c r="C489" s="253"/>
      <c r="D489" s="240" t="s">
        <v>446</v>
      </c>
      <c r="E489" s="254" t="s">
        <v>1</v>
      </c>
      <c r="F489" s="255" t="s">
        <v>6599</v>
      </c>
      <c r="G489" s="253"/>
      <c r="H489" s="256">
        <v>22</v>
      </c>
      <c r="I489" s="257"/>
      <c r="J489" s="253"/>
      <c r="K489" s="253"/>
      <c r="L489" s="258"/>
      <c r="M489" s="259"/>
      <c r="N489" s="260"/>
      <c r="O489" s="260"/>
      <c r="P489" s="260"/>
      <c r="Q489" s="260"/>
      <c r="R489" s="260"/>
      <c r="S489" s="260"/>
      <c r="T489" s="261"/>
      <c r="U489" s="13"/>
      <c r="V489" s="13"/>
      <c r="W489" s="13"/>
      <c r="X489" s="13"/>
      <c r="Y489" s="13"/>
      <c r="Z489" s="13"/>
      <c r="AA489" s="13"/>
      <c r="AB489" s="13"/>
      <c r="AC489" s="13"/>
      <c r="AD489" s="13"/>
      <c r="AE489" s="13"/>
      <c r="AT489" s="262" t="s">
        <v>446</v>
      </c>
      <c r="AU489" s="262" t="s">
        <v>85</v>
      </c>
      <c r="AV489" s="13" t="s">
        <v>85</v>
      </c>
      <c r="AW489" s="13" t="s">
        <v>32</v>
      </c>
      <c r="AX489" s="13" t="s">
        <v>83</v>
      </c>
      <c r="AY489" s="262" t="s">
        <v>342</v>
      </c>
    </row>
    <row r="490" s="2" customFormat="1" ht="24.15" customHeight="1">
      <c r="A490" s="39"/>
      <c r="B490" s="40"/>
      <c r="C490" s="295" t="s">
        <v>923</v>
      </c>
      <c r="D490" s="295" t="s">
        <v>621</v>
      </c>
      <c r="E490" s="296" t="s">
        <v>6236</v>
      </c>
      <c r="F490" s="297" t="s">
        <v>6237</v>
      </c>
      <c r="G490" s="298" t="s">
        <v>442</v>
      </c>
      <c r="H490" s="299">
        <v>22</v>
      </c>
      <c r="I490" s="300"/>
      <c r="J490" s="301">
        <f>ROUND(I490*H490,2)</f>
        <v>0</v>
      </c>
      <c r="K490" s="297" t="s">
        <v>1</v>
      </c>
      <c r="L490" s="302"/>
      <c r="M490" s="303" t="s">
        <v>1</v>
      </c>
      <c r="N490" s="304" t="s">
        <v>41</v>
      </c>
      <c r="O490" s="92"/>
      <c r="P490" s="236">
        <f>O490*H490</f>
        <v>0</v>
      </c>
      <c r="Q490" s="236">
        <v>0.0050000000000000001</v>
      </c>
      <c r="R490" s="236">
        <f>Q490*H490</f>
        <v>0.11</v>
      </c>
      <c r="S490" s="236">
        <v>0</v>
      </c>
      <c r="T490" s="237">
        <f>S490*H490</f>
        <v>0</v>
      </c>
      <c r="U490" s="39"/>
      <c r="V490" s="39"/>
      <c r="W490" s="39"/>
      <c r="X490" s="39"/>
      <c r="Y490" s="39"/>
      <c r="Z490" s="39"/>
      <c r="AA490" s="39"/>
      <c r="AB490" s="39"/>
      <c r="AC490" s="39"/>
      <c r="AD490" s="39"/>
      <c r="AE490" s="39"/>
      <c r="AR490" s="238" t="s">
        <v>376</v>
      </c>
      <c r="AT490" s="238" t="s">
        <v>621</v>
      </c>
      <c r="AU490" s="238" t="s">
        <v>85</v>
      </c>
      <c r="AY490" s="18" t="s">
        <v>342</v>
      </c>
      <c r="BE490" s="239">
        <f>IF(N490="základní",J490,0)</f>
        <v>0</v>
      </c>
      <c r="BF490" s="239">
        <f>IF(N490="snížená",J490,0)</f>
        <v>0</v>
      </c>
      <c r="BG490" s="239">
        <f>IF(N490="zákl. přenesená",J490,0)</f>
        <v>0</v>
      </c>
      <c r="BH490" s="239">
        <f>IF(N490="sníž. přenesená",J490,0)</f>
        <v>0</v>
      </c>
      <c r="BI490" s="239">
        <f>IF(N490="nulová",J490,0)</f>
        <v>0</v>
      </c>
      <c r="BJ490" s="18" t="s">
        <v>83</v>
      </c>
      <c r="BK490" s="239">
        <f>ROUND(I490*H490,2)</f>
        <v>0</v>
      </c>
      <c r="BL490" s="18" t="s">
        <v>360</v>
      </c>
      <c r="BM490" s="238" t="s">
        <v>6635</v>
      </c>
    </row>
    <row r="491" s="2" customFormat="1">
      <c r="A491" s="39"/>
      <c r="B491" s="40"/>
      <c r="C491" s="41"/>
      <c r="D491" s="240" t="s">
        <v>349</v>
      </c>
      <c r="E491" s="41"/>
      <c r="F491" s="241" t="s">
        <v>6237</v>
      </c>
      <c r="G491" s="41"/>
      <c r="H491" s="41"/>
      <c r="I491" s="242"/>
      <c r="J491" s="41"/>
      <c r="K491" s="41"/>
      <c r="L491" s="45"/>
      <c r="M491" s="243"/>
      <c r="N491" s="244"/>
      <c r="O491" s="92"/>
      <c r="P491" s="92"/>
      <c r="Q491" s="92"/>
      <c r="R491" s="92"/>
      <c r="S491" s="92"/>
      <c r="T491" s="93"/>
      <c r="U491" s="39"/>
      <c r="V491" s="39"/>
      <c r="W491" s="39"/>
      <c r="X491" s="39"/>
      <c r="Y491" s="39"/>
      <c r="Z491" s="39"/>
      <c r="AA491" s="39"/>
      <c r="AB491" s="39"/>
      <c r="AC491" s="39"/>
      <c r="AD491" s="39"/>
      <c r="AE491" s="39"/>
      <c r="AT491" s="18" t="s">
        <v>349</v>
      </c>
      <c r="AU491" s="18" t="s">
        <v>85</v>
      </c>
    </row>
    <row r="492" s="13" customFormat="1">
      <c r="A492" s="13"/>
      <c r="B492" s="252"/>
      <c r="C492" s="253"/>
      <c r="D492" s="240" t="s">
        <v>446</v>
      </c>
      <c r="E492" s="254" t="s">
        <v>1</v>
      </c>
      <c r="F492" s="255" t="s">
        <v>6599</v>
      </c>
      <c r="G492" s="253"/>
      <c r="H492" s="256">
        <v>22</v>
      </c>
      <c r="I492" s="257"/>
      <c r="J492" s="253"/>
      <c r="K492" s="253"/>
      <c r="L492" s="258"/>
      <c r="M492" s="259"/>
      <c r="N492" s="260"/>
      <c r="O492" s="260"/>
      <c r="P492" s="260"/>
      <c r="Q492" s="260"/>
      <c r="R492" s="260"/>
      <c r="S492" s="260"/>
      <c r="T492" s="261"/>
      <c r="U492" s="13"/>
      <c r="V492" s="13"/>
      <c r="W492" s="13"/>
      <c r="X492" s="13"/>
      <c r="Y492" s="13"/>
      <c r="Z492" s="13"/>
      <c r="AA492" s="13"/>
      <c r="AB492" s="13"/>
      <c r="AC492" s="13"/>
      <c r="AD492" s="13"/>
      <c r="AE492" s="13"/>
      <c r="AT492" s="262" t="s">
        <v>446</v>
      </c>
      <c r="AU492" s="262" t="s">
        <v>85</v>
      </c>
      <c r="AV492" s="13" t="s">
        <v>85</v>
      </c>
      <c r="AW492" s="13" t="s">
        <v>32</v>
      </c>
      <c r="AX492" s="13" t="s">
        <v>83</v>
      </c>
      <c r="AY492" s="262" t="s">
        <v>342</v>
      </c>
    </row>
    <row r="493" s="2" customFormat="1" ht="16.5" customHeight="1">
      <c r="A493" s="39"/>
      <c r="B493" s="40"/>
      <c r="C493" s="227" t="s">
        <v>929</v>
      </c>
      <c r="D493" s="227" t="s">
        <v>343</v>
      </c>
      <c r="E493" s="228" t="s">
        <v>6240</v>
      </c>
      <c r="F493" s="229" t="s">
        <v>6241</v>
      </c>
      <c r="G493" s="230" t="s">
        <v>442</v>
      </c>
      <c r="H493" s="231">
        <v>1</v>
      </c>
      <c r="I493" s="232"/>
      <c r="J493" s="233">
        <f>ROUND(I493*H493,2)</f>
        <v>0</v>
      </c>
      <c r="K493" s="229" t="s">
        <v>443</v>
      </c>
      <c r="L493" s="45"/>
      <c r="M493" s="234" t="s">
        <v>1</v>
      </c>
      <c r="N493" s="235" t="s">
        <v>41</v>
      </c>
      <c r="O493" s="92"/>
      <c r="P493" s="236">
        <f>O493*H493</f>
        <v>0</v>
      </c>
      <c r="Q493" s="236">
        <v>0.0016199999999999999</v>
      </c>
      <c r="R493" s="236">
        <f>Q493*H493</f>
        <v>0.0016199999999999999</v>
      </c>
      <c r="S493" s="236">
        <v>0</v>
      </c>
      <c r="T493" s="237">
        <f>S493*H493</f>
        <v>0</v>
      </c>
      <c r="U493" s="39"/>
      <c r="V493" s="39"/>
      <c r="W493" s="39"/>
      <c r="X493" s="39"/>
      <c r="Y493" s="39"/>
      <c r="Z493" s="39"/>
      <c r="AA493" s="39"/>
      <c r="AB493" s="39"/>
      <c r="AC493" s="39"/>
      <c r="AD493" s="39"/>
      <c r="AE493" s="39"/>
      <c r="AR493" s="238" t="s">
        <v>360</v>
      </c>
      <c r="AT493" s="238" t="s">
        <v>343</v>
      </c>
      <c r="AU493" s="238" t="s">
        <v>85</v>
      </c>
      <c r="AY493" s="18" t="s">
        <v>342</v>
      </c>
      <c r="BE493" s="239">
        <f>IF(N493="základní",J493,0)</f>
        <v>0</v>
      </c>
      <c r="BF493" s="239">
        <f>IF(N493="snížená",J493,0)</f>
        <v>0</v>
      </c>
      <c r="BG493" s="239">
        <f>IF(N493="zákl. přenesená",J493,0)</f>
        <v>0</v>
      </c>
      <c r="BH493" s="239">
        <f>IF(N493="sníž. přenesená",J493,0)</f>
        <v>0</v>
      </c>
      <c r="BI493" s="239">
        <f>IF(N493="nulová",J493,0)</f>
        <v>0</v>
      </c>
      <c r="BJ493" s="18" t="s">
        <v>83</v>
      </c>
      <c r="BK493" s="239">
        <f>ROUND(I493*H493,2)</f>
        <v>0</v>
      </c>
      <c r="BL493" s="18" t="s">
        <v>360</v>
      </c>
      <c r="BM493" s="238" t="s">
        <v>6636</v>
      </c>
    </row>
    <row r="494" s="2" customFormat="1">
      <c r="A494" s="39"/>
      <c r="B494" s="40"/>
      <c r="C494" s="41"/>
      <c r="D494" s="240" t="s">
        <v>349</v>
      </c>
      <c r="E494" s="41"/>
      <c r="F494" s="241" t="s">
        <v>6243</v>
      </c>
      <c r="G494" s="41"/>
      <c r="H494" s="41"/>
      <c r="I494" s="242"/>
      <c r="J494" s="41"/>
      <c r="K494" s="41"/>
      <c r="L494" s="45"/>
      <c r="M494" s="243"/>
      <c r="N494" s="244"/>
      <c r="O494" s="92"/>
      <c r="P494" s="92"/>
      <c r="Q494" s="92"/>
      <c r="R494" s="92"/>
      <c r="S494" s="92"/>
      <c r="T494" s="93"/>
      <c r="U494" s="39"/>
      <c r="V494" s="39"/>
      <c r="W494" s="39"/>
      <c r="X494" s="39"/>
      <c r="Y494" s="39"/>
      <c r="Z494" s="39"/>
      <c r="AA494" s="39"/>
      <c r="AB494" s="39"/>
      <c r="AC494" s="39"/>
      <c r="AD494" s="39"/>
      <c r="AE494" s="39"/>
      <c r="AT494" s="18" t="s">
        <v>349</v>
      </c>
      <c r="AU494" s="18" t="s">
        <v>85</v>
      </c>
    </row>
    <row r="495" s="13" customFormat="1">
      <c r="A495" s="13"/>
      <c r="B495" s="252"/>
      <c r="C495" s="253"/>
      <c r="D495" s="240" t="s">
        <v>446</v>
      </c>
      <c r="E495" s="254" t="s">
        <v>1</v>
      </c>
      <c r="F495" s="255" t="s">
        <v>2489</v>
      </c>
      <c r="G495" s="253"/>
      <c r="H495" s="256">
        <v>1</v>
      </c>
      <c r="I495" s="257"/>
      <c r="J495" s="253"/>
      <c r="K495" s="253"/>
      <c r="L495" s="258"/>
      <c r="M495" s="259"/>
      <c r="N495" s="260"/>
      <c r="O495" s="260"/>
      <c r="P495" s="260"/>
      <c r="Q495" s="260"/>
      <c r="R495" s="260"/>
      <c r="S495" s="260"/>
      <c r="T495" s="261"/>
      <c r="U495" s="13"/>
      <c r="V495" s="13"/>
      <c r="W495" s="13"/>
      <c r="X495" s="13"/>
      <c r="Y495" s="13"/>
      <c r="Z495" s="13"/>
      <c r="AA495" s="13"/>
      <c r="AB495" s="13"/>
      <c r="AC495" s="13"/>
      <c r="AD495" s="13"/>
      <c r="AE495" s="13"/>
      <c r="AT495" s="262" t="s">
        <v>446</v>
      </c>
      <c r="AU495" s="262" t="s">
        <v>85</v>
      </c>
      <c r="AV495" s="13" t="s">
        <v>85</v>
      </c>
      <c r="AW495" s="13" t="s">
        <v>32</v>
      </c>
      <c r="AX495" s="13" t="s">
        <v>83</v>
      </c>
      <c r="AY495" s="262" t="s">
        <v>342</v>
      </c>
    </row>
    <row r="496" s="2" customFormat="1" ht="24.15" customHeight="1">
      <c r="A496" s="39"/>
      <c r="B496" s="40"/>
      <c r="C496" s="295" t="s">
        <v>934</v>
      </c>
      <c r="D496" s="295" t="s">
        <v>621</v>
      </c>
      <c r="E496" s="296" t="s">
        <v>6245</v>
      </c>
      <c r="F496" s="297" t="s">
        <v>6246</v>
      </c>
      <c r="G496" s="298" t="s">
        <v>442</v>
      </c>
      <c r="H496" s="299">
        <v>1</v>
      </c>
      <c r="I496" s="300"/>
      <c r="J496" s="301">
        <f>ROUND(I496*H496,2)</f>
        <v>0</v>
      </c>
      <c r="K496" s="297" t="s">
        <v>1</v>
      </c>
      <c r="L496" s="302"/>
      <c r="M496" s="303" t="s">
        <v>1</v>
      </c>
      <c r="N496" s="304" t="s">
        <v>41</v>
      </c>
      <c r="O496" s="92"/>
      <c r="P496" s="236">
        <f>O496*H496</f>
        <v>0</v>
      </c>
      <c r="Q496" s="236">
        <v>0.016199999999999999</v>
      </c>
      <c r="R496" s="236">
        <f>Q496*H496</f>
        <v>0.016199999999999999</v>
      </c>
      <c r="S496" s="236">
        <v>0</v>
      </c>
      <c r="T496" s="237">
        <f>S496*H496</f>
        <v>0</v>
      </c>
      <c r="U496" s="39"/>
      <c r="V496" s="39"/>
      <c r="W496" s="39"/>
      <c r="X496" s="39"/>
      <c r="Y496" s="39"/>
      <c r="Z496" s="39"/>
      <c r="AA496" s="39"/>
      <c r="AB496" s="39"/>
      <c r="AC496" s="39"/>
      <c r="AD496" s="39"/>
      <c r="AE496" s="39"/>
      <c r="AR496" s="238" t="s">
        <v>376</v>
      </c>
      <c r="AT496" s="238" t="s">
        <v>621</v>
      </c>
      <c r="AU496" s="238" t="s">
        <v>85</v>
      </c>
      <c r="AY496" s="18" t="s">
        <v>342</v>
      </c>
      <c r="BE496" s="239">
        <f>IF(N496="základní",J496,0)</f>
        <v>0</v>
      </c>
      <c r="BF496" s="239">
        <f>IF(N496="snížená",J496,0)</f>
        <v>0</v>
      </c>
      <c r="BG496" s="239">
        <f>IF(N496="zákl. přenesená",J496,0)</f>
        <v>0</v>
      </c>
      <c r="BH496" s="239">
        <f>IF(N496="sníž. přenesená",J496,0)</f>
        <v>0</v>
      </c>
      <c r="BI496" s="239">
        <f>IF(N496="nulová",J496,0)</f>
        <v>0</v>
      </c>
      <c r="BJ496" s="18" t="s">
        <v>83</v>
      </c>
      <c r="BK496" s="239">
        <f>ROUND(I496*H496,2)</f>
        <v>0</v>
      </c>
      <c r="BL496" s="18" t="s">
        <v>360</v>
      </c>
      <c r="BM496" s="238" t="s">
        <v>6637</v>
      </c>
    </row>
    <row r="497" s="2" customFormat="1">
      <c r="A497" s="39"/>
      <c r="B497" s="40"/>
      <c r="C497" s="41"/>
      <c r="D497" s="240" t="s">
        <v>349</v>
      </c>
      <c r="E497" s="41"/>
      <c r="F497" s="241" t="s">
        <v>6246</v>
      </c>
      <c r="G497" s="41"/>
      <c r="H497" s="41"/>
      <c r="I497" s="242"/>
      <c r="J497" s="41"/>
      <c r="K497" s="41"/>
      <c r="L497" s="45"/>
      <c r="M497" s="243"/>
      <c r="N497" s="244"/>
      <c r="O497" s="92"/>
      <c r="P497" s="92"/>
      <c r="Q497" s="92"/>
      <c r="R497" s="92"/>
      <c r="S497" s="92"/>
      <c r="T497" s="93"/>
      <c r="U497" s="39"/>
      <c r="V497" s="39"/>
      <c r="W497" s="39"/>
      <c r="X497" s="39"/>
      <c r="Y497" s="39"/>
      <c r="Z497" s="39"/>
      <c r="AA497" s="39"/>
      <c r="AB497" s="39"/>
      <c r="AC497" s="39"/>
      <c r="AD497" s="39"/>
      <c r="AE497" s="39"/>
      <c r="AT497" s="18" t="s">
        <v>349</v>
      </c>
      <c r="AU497" s="18" t="s">
        <v>85</v>
      </c>
    </row>
    <row r="498" s="13" customFormat="1">
      <c r="A498" s="13"/>
      <c r="B498" s="252"/>
      <c r="C498" s="253"/>
      <c r="D498" s="240" t="s">
        <v>446</v>
      </c>
      <c r="E498" s="254" t="s">
        <v>1</v>
      </c>
      <c r="F498" s="255" t="s">
        <v>4234</v>
      </c>
      <c r="G498" s="253"/>
      <c r="H498" s="256">
        <v>1</v>
      </c>
      <c r="I498" s="257"/>
      <c r="J498" s="253"/>
      <c r="K498" s="253"/>
      <c r="L498" s="258"/>
      <c r="M498" s="259"/>
      <c r="N498" s="260"/>
      <c r="O498" s="260"/>
      <c r="P498" s="260"/>
      <c r="Q498" s="260"/>
      <c r="R498" s="260"/>
      <c r="S498" s="260"/>
      <c r="T498" s="261"/>
      <c r="U498" s="13"/>
      <c r="V498" s="13"/>
      <c r="W498" s="13"/>
      <c r="X498" s="13"/>
      <c r="Y498" s="13"/>
      <c r="Z498" s="13"/>
      <c r="AA498" s="13"/>
      <c r="AB498" s="13"/>
      <c r="AC498" s="13"/>
      <c r="AD498" s="13"/>
      <c r="AE498" s="13"/>
      <c r="AT498" s="262" t="s">
        <v>446</v>
      </c>
      <c r="AU498" s="262" t="s">
        <v>85</v>
      </c>
      <c r="AV498" s="13" t="s">
        <v>85</v>
      </c>
      <c r="AW498" s="13" t="s">
        <v>32</v>
      </c>
      <c r="AX498" s="13" t="s">
        <v>83</v>
      </c>
      <c r="AY498" s="262" t="s">
        <v>342</v>
      </c>
    </row>
    <row r="499" s="2" customFormat="1" ht="24.15" customHeight="1">
      <c r="A499" s="39"/>
      <c r="B499" s="40"/>
      <c r="C499" s="295" t="s">
        <v>939</v>
      </c>
      <c r="D499" s="295" t="s">
        <v>621</v>
      </c>
      <c r="E499" s="296" t="s">
        <v>6249</v>
      </c>
      <c r="F499" s="297" t="s">
        <v>6250</v>
      </c>
      <c r="G499" s="298" t="s">
        <v>442</v>
      </c>
      <c r="H499" s="299">
        <v>3</v>
      </c>
      <c r="I499" s="300"/>
      <c r="J499" s="301">
        <f>ROUND(I499*H499,2)</f>
        <v>0</v>
      </c>
      <c r="K499" s="297" t="s">
        <v>1</v>
      </c>
      <c r="L499" s="302"/>
      <c r="M499" s="303" t="s">
        <v>1</v>
      </c>
      <c r="N499" s="304" t="s">
        <v>41</v>
      </c>
      <c r="O499" s="92"/>
      <c r="P499" s="236">
        <f>O499*H499</f>
        <v>0</v>
      </c>
      <c r="Q499" s="236">
        <v>0.0063099999999999996</v>
      </c>
      <c r="R499" s="236">
        <f>Q499*H499</f>
        <v>0.018929999999999999</v>
      </c>
      <c r="S499" s="236">
        <v>0</v>
      </c>
      <c r="T499" s="237">
        <f>S499*H499</f>
        <v>0</v>
      </c>
      <c r="U499" s="39"/>
      <c r="V499" s="39"/>
      <c r="W499" s="39"/>
      <c r="X499" s="39"/>
      <c r="Y499" s="39"/>
      <c r="Z499" s="39"/>
      <c r="AA499" s="39"/>
      <c r="AB499" s="39"/>
      <c r="AC499" s="39"/>
      <c r="AD499" s="39"/>
      <c r="AE499" s="39"/>
      <c r="AR499" s="238" t="s">
        <v>376</v>
      </c>
      <c r="AT499" s="238" t="s">
        <v>621</v>
      </c>
      <c r="AU499" s="238" t="s">
        <v>85</v>
      </c>
      <c r="AY499" s="18" t="s">
        <v>342</v>
      </c>
      <c r="BE499" s="239">
        <f>IF(N499="základní",J499,0)</f>
        <v>0</v>
      </c>
      <c r="BF499" s="239">
        <f>IF(N499="snížená",J499,0)</f>
        <v>0</v>
      </c>
      <c r="BG499" s="239">
        <f>IF(N499="zákl. přenesená",J499,0)</f>
        <v>0</v>
      </c>
      <c r="BH499" s="239">
        <f>IF(N499="sníž. přenesená",J499,0)</f>
        <v>0</v>
      </c>
      <c r="BI499" s="239">
        <f>IF(N499="nulová",J499,0)</f>
        <v>0</v>
      </c>
      <c r="BJ499" s="18" t="s">
        <v>83</v>
      </c>
      <c r="BK499" s="239">
        <f>ROUND(I499*H499,2)</f>
        <v>0</v>
      </c>
      <c r="BL499" s="18" t="s">
        <v>360</v>
      </c>
      <c r="BM499" s="238" t="s">
        <v>6638</v>
      </c>
    </row>
    <row r="500" s="2" customFormat="1">
      <c r="A500" s="39"/>
      <c r="B500" s="40"/>
      <c r="C500" s="41"/>
      <c r="D500" s="240" t="s">
        <v>349</v>
      </c>
      <c r="E500" s="41"/>
      <c r="F500" s="241" t="s">
        <v>6250</v>
      </c>
      <c r="G500" s="41"/>
      <c r="H500" s="41"/>
      <c r="I500" s="242"/>
      <c r="J500" s="41"/>
      <c r="K500" s="41"/>
      <c r="L500" s="45"/>
      <c r="M500" s="243"/>
      <c r="N500" s="244"/>
      <c r="O500" s="92"/>
      <c r="P500" s="92"/>
      <c r="Q500" s="92"/>
      <c r="R500" s="92"/>
      <c r="S500" s="92"/>
      <c r="T500" s="93"/>
      <c r="U500" s="39"/>
      <c r="V500" s="39"/>
      <c r="W500" s="39"/>
      <c r="X500" s="39"/>
      <c r="Y500" s="39"/>
      <c r="Z500" s="39"/>
      <c r="AA500" s="39"/>
      <c r="AB500" s="39"/>
      <c r="AC500" s="39"/>
      <c r="AD500" s="39"/>
      <c r="AE500" s="39"/>
      <c r="AT500" s="18" t="s">
        <v>349</v>
      </c>
      <c r="AU500" s="18" t="s">
        <v>85</v>
      </c>
    </row>
    <row r="501" s="13" customFormat="1">
      <c r="A501" s="13"/>
      <c r="B501" s="252"/>
      <c r="C501" s="253"/>
      <c r="D501" s="240" t="s">
        <v>446</v>
      </c>
      <c r="E501" s="254" t="s">
        <v>1</v>
      </c>
      <c r="F501" s="255" t="s">
        <v>6639</v>
      </c>
      <c r="G501" s="253"/>
      <c r="H501" s="256">
        <v>1</v>
      </c>
      <c r="I501" s="257"/>
      <c r="J501" s="253"/>
      <c r="K501" s="253"/>
      <c r="L501" s="258"/>
      <c r="M501" s="259"/>
      <c r="N501" s="260"/>
      <c r="O501" s="260"/>
      <c r="P501" s="260"/>
      <c r="Q501" s="260"/>
      <c r="R501" s="260"/>
      <c r="S501" s="260"/>
      <c r="T501" s="261"/>
      <c r="U501" s="13"/>
      <c r="V501" s="13"/>
      <c r="W501" s="13"/>
      <c r="X501" s="13"/>
      <c r="Y501" s="13"/>
      <c r="Z501" s="13"/>
      <c r="AA501" s="13"/>
      <c r="AB501" s="13"/>
      <c r="AC501" s="13"/>
      <c r="AD501" s="13"/>
      <c r="AE501" s="13"/>
      <c r="AT501" s="262" t="s">
        <v>446</v>
      </c>
      <c r="AU501" s="262" t="s">
        <v>85</v>
      </c>
      <c r="AV501" s="13" t="s">
        <v>85</v>
      </c>
      <c r="AW501" s="13" t="s">
        <v>32</v>
      </c>
      <c r="AX501" s="13" t="s">
        <v>76</v>
      </c>
      <c r="AY501" s="262" t="s">
        <v>342</v>
      </c>
    </row>
    <row r="502" s="13" customFormat="1">
      <c r="A502" s="13"/>
      <c r="B502" s="252"/>
      <c r="C502" s="253"/>
      <c r="D502" s="240" t="s">
        <v>446</v>
      </c>
      <c r="E502" s="254" t="s">
        <v>1</v>
      </c>
      <c r="F502" s="255" t="s">
        <v>6640</v>
      </c>
      <c r="G502" s="253"/>
      <c r="H502" s="256">
        <v>2</v>
      </c>
      <c r="I502" s="257"/>
      <c r="J502" s="253"/>
      <c r="K502" s="253"/>
      <c r="L502" s="258"/>
      <c r="M502" s="259"/>
      <c r="N502" s="260"/>
      <c r="O502" s="260"/>
      <c r="P502" s="260"/>
      <c r="Q502" s="260"/>
      <c r="R502" s="260"/>
      <c r="S502" s="260"/>
      <c r="T502" s="261"/>
      <c r="U502" s="13"/>
      <c r="V502" s="13"/>
      <c r="W502" s="13"/>
      <c r="X502" s="13"/>
      <c r="Y502" s="13"/>
      <c r="Z502" s="13"/>
      <c r="AA502" s="13"/>
      <c r="AB502" s="13"/>
      <c r="AC502" s="13"/>
      <c r="AD502" s="13"/>
      <c r="AE502" s="13"/>
      <c r="AT502" s="262" t="s">
        <v>446</v>
      </c>
      <c r="AU502" s="262" t="s">
        <v>85</v>
      </c>
      <c r="AV502" s="13" t="s">
        <v>85</v>
      </c>
      <c r="AW502" s="13" t="s">
        <v>32</v>
      </c>
      <c r="AX502" s="13" t="s">
        <v>76</v>
      </c>
      <c r="AY502" s="262" t="s">
        <v>342</v>
      </c>
    </row>
    <row r="503" s="16" customFormat="1">
      <c r="A503" s="16"/>
      <c r="B503" s="284"/>
      <c r="C503" s="285"/>
      <c r="D503" s="240" t="s">
        <v>446</v>
      </c>
      <c r="E503" s="286" t="s">
        <v>1</v>
      </c>
      <c r="F503" s="287" t="s">
        <v>500</v>
      </c>
      <c r="G503" s="285"/>
      <c r="H503" s="288">
        <v>3</v>
      </c>
      <c r="I503" s="289"/>
      <c r="J503" s="285"/>
      <c r="K503" s="285"/>
      <c r="L503" s="290"/>
      <c r="M503" s="291"/>
      <c r="N503" s="292"/>
      <c r="O503" s="292"/>
      <c r="P503" s="292"/>
      <c r="Q503" s="292"/>
      <c r="R503" s="292"/>
      <c r="S503" s="292"/>
      <c r="T503" s="293"/>
      <c r="U503" s="16"/>
      <c r="V503" s="16"/>
      <c r="W503" s="16"/>
      <c r="X503" s="16"/>
      <c r="Y503" s="16"/>
      <c r="Z503" s="16"/>
      <c r="AA503" s="16"/>
      <c r="AB503" s="16"/>
      <c r="AC503" s="16"/>
      <c r="AD503" s="16"/>
      <c r="AE503" s="16"/>
      <c r="AT503" s="294" t="s">
        <v>446</v>
      </c>
      <c r="AU503" s="294" t="s">
        <v>85</v>
      </c>
      <c r="AV503" s="16" t="s">
        <v>360</v>
      </c>
      <c r="AW503" s="16" t="s">
        <v>32</v>
      </c>
      <c r="AX503" s="16" t="s">
        <v>83</v>
      </c>
      <c r="AY503" s="294" t="s">
        <v>342</v>
      </c>
    </row>
    <row r="504" s="2" customFormat="1" ht="16.5" customHeight="1">
      <c r="A504" s="39"/>
      <c r="B504" s="40"/>
      <c r="C504" s="295" t="s">
        <v>944</v>
      </c>
      <c r="D504" s="295" t="s">
        <v>621</v>
      </c>
      <c r="E504" s="296" t="s">
        <v>4260</v>
      </c>
      <c r="F504" s="297" t="s">
        <v>4261</v>
      </c>
      <c r="G504" s="298" t="s">
        <v>442</v>
      </c>
      <c r="H504" s="299">
        <v>128</v>
      </c>
      <c r="I504" s="300"/>
      <c r="J504" s="301">
        <f>ROUND(I504*H504,2)</f>
        <v>0</v>
      </c>
      <c r="K504" s="297" t="s">
        <v>1</v>
      </c>
      <c r="L504" s="302"/>
      <c r="M504" s="303" t="s">
        <v>1</v>
      </c>
      <c r="N504" s="304" t="s">
        <v>41</v>
      </c>
      <c r="O504" s="92"/>
      <c r="P504" s="236">
        <f>O504*H504</f>
        <v>0</v>
      </c>
      <c r="Q504" s="236">
        <v>0.00025000000000000001</v>
      </c>
      <c r="R504" s="236">
        <f>Q504*H504</f>
        <v>0.032000000000000001</v>
      </c>
      <c r="S504" s="236">
        <v>0</v>
      </c>
      <c r="T504" s="237">
        <f>S504*H504</f>
        <v>0</v>
      </c>
      <c r="U504" s="39"/>
      <c r="V504" s="39"/>
      <c r="W504" s="39"/>
      <c r="X504" s="39"/>
      <c r="Y504" s="39"/>
      <c r="Z504" s="39"/>
      <c r="AA504" s="39"/>
      <c r="AB504" s="39"/>
      <c r="AC504" s="39"/>
      <c r="AD504" s="39"/>
      <c r="AE504" s="39"/>
      <c r="AR504" s="238" t="s">
        <v>376</v>
      </c>
      <c r="AT504" s="238" t="s">
        <v>621</v>
      </c>
      <c r="AU504" s="238" t="s">
        <v>85</v>
      </c>
      <c r="AY504" s="18" t="s">
        <v>342</v>
      </c>
      <c r="BE504" s="239">
        <f>IF(N504="základní",J504,0)</f>
        <v>0</v>
      </c>
      <c r="BF504" s="239">
        <f>IF(N504="snížená",J504,0)</f>
        <v>0</v>
      </c>
      <c r="BG504" s="239">
        <f>IF(N504="zákl. přenesená",J504,0)</f>
        <v>0</v>
      </c>
      <c r="BH504" s="239">
        <f>IF(N504="sníž. přenesená",J504,0)</f>
        <v>0</v>
      </c>
      <c r="BI504" s="239">
        <f>IF(N504="nulová",J504,0)</f>
        <v>0</v>
      </c>
      <c r="BJ504" s="18" t="s">
        <v>83</v>
      </c>
      <c r="BK504" s="239">
        <f>ROUND(I504*H504,2)</f>
        <v>0</v>
      </c>
      <c r="BL504" s="18" t="s">
        <v>360</v>
      </c>
      <c r="BM504" s="238" t="s">
        <v>6641</v>
      </c>
    </row>
    <row r="505" s="2" customFormat="1">
      <c r="A505" s="39"/>
      <c r="B505" s="40"/>
      <c r="C505" s="41"/>
      <c r="D505" s="240" t="s">
        <v>349</v>
      </c>
      <c r="E505" s="41"/>
      <c r="F505" s="241" t="s">
        <v>4261</v>
      </c>
      <c r="G505" s="41"/>
      <c r="H505" s="41"/>
      <c r="I505" s="242"/>
      <c r="J505" s="41"/>
      <c r="K505" s="41"/>
      <c r="L505" s="45"/>
      <c r="M505" s="243"/>
      <c r="N505" s="244"/>
      <c r="O505" s="92"/>
      <c r="P505" s="92"/>
      <c r="Q505" s="92"/>
      <c r="R505" s="92"/>
      <c r="S505" s="92"/>
      <c r="T505" s="93"/>
      <c r="U505" s="39"/>
      <c r="V505" s="39"/>
      <c r="W505" s="39"/>
      <c r="X505" s="39"/>
      <c r="Y505" s="39"/>
      <c r="Z505" s="39"/>
      <c r="AA505" s="39"/>
      <c r="AB505" s="39"/>
      <c r="AC505" s="39"/>
      <c r="AD505" s="39"/>
      <c r="AE505" s="39"/>
      <c r="AT505" s="18" t="s">
        <v>349</v>
      </c>
      <c r="AU505" s="18" t="s">
        <v>85</v>
      </c>
    </row>
    <row r="506" s="13" customFormat="1">
      <c r="A506" s="13"/>
      <c r="B506" s="252"/>
      <c r="C506" s="253"/>
      <c r="D506" s="240" t="s">
        <v>446</v>
      </c>
      <c r="E506" s="254" t="s">
        <v>1</v>
      </c>
      <c r="F506" s="255" t="s">
        <v>6642</v>
      </c>
      <c r="G506" s="253"/>
      <c r="H506" s="256">
        <v>128</v>
      </c>
      <c r="I506" s="257"/>
      <c r="J506" s="253"/>
      <c r="K506" s="253"/>
      <c r="L506" s="258"/>
      <c r="M506" s="259"/>
      <c r="N506" s="260"/>
      <c r="O506" s="260"/>
      <c r="P506" s="260"/>
      <c r="Q506" s="260"/>
      <c r="R506" s="260"/>
      <c r="S506" s="260"/>
      <c r="T506" s="261"/>
      <c r="U506" s="13"/>
      <c r="V506" s="13"/>
      <c r="W506" s="13"/>
      <c r="X506" s="13"/>
      <c r="Y506" s="13"/>
      <c r="Z506" s="13"/>
      <c r="AA506" s="13"/>
      <c r="AB506" s="13"/>
      <c r="AC506" s="13"/>
      <c r="AD506" s="13"/>
      <c r="AE506" s="13"/>
      <c r="AT506" s="262" t="s">
        <v>446</v>
      </c>
      <c r="AU506" s="262" t="s">
        <v>85</v>
      </c>
      <c r="AV506" s="13" t="s">
        <v>85</v>
      </c>
      <c r="AW506" s="13" t="s">
        <v>32</v>
      </c>
      <c r="AX506" s="13" t="s">
        <v>83</v>
      </c>
      <c r="AY506" s="262" t="s">
        <v>342</v>
      </c>
    </row>
    <row r="507" s="2" customFormat="1" ht="16.5" customHeight="1">
      <c r="A507" s="39"/>
      <c r="B507" s="40"/>
      <c r="C507" s="227" t="s">
        <v>952</v>
      </c>
      <c r="D507" s="227" t="s">
        <v>343</v>
      </c>
      <c r="E507" s="228" t="s">
        <v>6267</v>
      </c>
      <c r="F507" s="229" t="s">
        <v>6268</v>
      </c>
      <c r="G507" s="230" t="s">
        <v>442</v>
      </c>
      <c r="H507" s="231">
        <v>1</v>
      </c>
      <c r="I507" s="232"/>
      <c r="J507" s="233">
        <f>ROUND(I507*H507,2)</f>
        <v>0</v>
      </c>
      <c r="K507" s="229" t="s">
        <v>443</v>
      </c>
      <c r="L507" s="45"/>
      <c r="M507" s="234" t="s">
        <v>1</v>
      </c>
      <c r="N507" s="235" t="s">
        <v>41</v>
      </c>
      <c r="O507" s="92"/>
      <c r="P507" s="236">
        <f>O507*H507</f>
        <v>0</v>
      </c>
      <c r="Q507" s="236">
        <v>0.0013600000000000001</v>
      </c>
      <c r="R507" s="236">
        <f>Q507*H507</f>
        <v>0.0013600000000000001</v>
      </c>
      <c r="S507" s="236">
        <v>0</v>
      </c>
      <c r="T507" s="237">
        <f>S507*H507</f>
        <v>0</v>
      </c>
      <c r="U507" s="39"/>
      <c r="V507" s="39"/>
      <c r="W507" s="39"/>
      <c r="X507" s="39"/>
      <c r="Y507" s="39"/>
      <c r="Z507" s="39"/>
      <c r="AA507" s="39"/>
      <c r="AB507" s="39"/>
      <c r="AC507" s="39"/>
      <c r="AD507" s="39"/>
      <c r="AE507" s="39"/>
      <c r="AR507" s="238" t="s">
        <v>360</v>
      </c>
      <c r="AT507" s="238" t="s">
        <v>343</v>
      </c>
      <c r="AU507" s="238" t="s">
        <v>85</v>
      </c>
      <c r="AY507" s="18" t="s">
        <v>342</v>
      </c>
      <c r="BE507" s="239">
        <f>IF(N507="základní",J507,0)</f>
        <v>0</v>
      </c>
      <c r="BF507" s="239">
        <f>IF(N507="snížená",J507,0)</f>
        <v>0</v>
      </c>
      <c r="BG507" s="239">
        <f>IF(N507="zákl. přenesená",J507,0)</f>
        <v>0</v>
      </c>
      <c r="BH507" s="239">
        <f>IF(N507="sníž. přenesená",J507,0)</f>
        <v>0</v>
      </c>
      <c r="BI507" s="239">
        <f>IF(N507="nulová",J507,0)</f>
        <v>0</v>
      </c>
      <c r="BJ507" s="18" t="s">
        <v>83</v>
      </c>
      <c r="BK507" s="239">
        <f>ROUND(I507*H507,2)</f>
        <v>0</v>
      </c>
      <c r="BL507" s="18" t="s">
        <v>360</v>
      </c>
      <c r="BM507" s="238" t="s">
        <v>6643</v>
      </c>
    </row>
    <row r="508" s="2" customFormat="1">
      <c r="A508" s="39"/>
      <c r="B508" s="40"/>
      <c r="C508" s="41"/>
      <c r="D508" s="240" t="s">
        <v>349</v>
      </c>
      <c r="E508" s="41"/>
      <c r="F508" s="241" t="s">
        <v>6270</v>
      </c>
      <c r="G508" s="41"/>
      <c r="H508" s="41"/>
      <c r="I508" s="242"/>
      <c r="J508" s="41"/>
      <c r="K508" s="41"/>
      <c r="L508" s="45"/>
      <c r="M508" s="243"/>
      <c r="N508" s="244"/>
      <c r="O508" s="92"/>
      <c r="P508" s="92"/>
      <c r="Q508" s="92"/>
      <c r="R508" s="92"/>
      <c r="S508" s="92"/>
      <c r="T508" s="93"/>
      <c r="U508" s="39"/>
      <c r="V508" s="39"/>
      <c r="W508" s="39"/>
      <c r="X508" s="39"/>
      <c r="Y508" s="39"/>
      <c r="Z508" s="39"/>
      <c r="AA508" s="39"/>
      <c r="AB508" s="39"/>
      <c r="AC508" s="39"/>
      <c r="AD508" s="39"/>
      <c r="AE508" s="39"/>
      <c r="AT508" s="18" t="s">
        <v>349</v>
      </c>
      <c r="AU508" s="18" t="s">
        <v>85</v>
      </c>
    </row>
    <row r="509" s="13" customFormat="1">
      <c r="A509" s="13"/>
      <c r="B509" s="252"/>
      <c r="C509" s="253"/>
      <c r="D509" s="240" t="s">
        <v>446</v>
      </c>
      <c r="E509" s="254" t="s">
        <v>1</v>
      </c>
      <c r="F509" s="255" t="s">
        <v>2489</v>
      </c>
      <c r="G509" s="253"/>
      <c r="H509" s="256">
        <v>1</v>
      </c>
      <c r="I509" s="257"/>
      <c r="J509" s="253"/>
      <c r="K509" s="253"/>
      <c r="L509" s="258"/>
      <c r="M509" s="259"/>
      <c r="N509" s="260"/>
      <c r="O509" s="260"/>
      <c r="P509" s="260"/>
      <c r="Q509" s="260"/>
      <c r="R509" s="260"/>
      <c r="S509" s="260"/>
      <c r="T509" s="261"/>
      <c r="U509" s="13"/>
      <c r="V509" s="13"/>
      <c r="W509" s="13"/>
      <c r="X509" s="13"/>
      <c r="Y509" s="13"/>
      <c r="Z509" s="13"/>
      <c r="AA509" s="13"/>
      <c r="AB509" s="13"/>
      <c r="AC509" s="13"/>
      <c r="AD509" s="13"/>
      <c r="AE509" s="13"/>
      <c r="AT509" s="262" t="s">
        <v>446</v>
      </c>
      <c r="AU509" s="262" t="s">
        <v>85</v>
      </c>
      <c r="AV509" s="13" t="s">
        <v>85</v>
      </c>
      <c r="AW509" s="13" t="s">
        <v>32</v>
      </c>
      <c r="AX509" s="13" t="s">
        <v>83</v>
      </c>
      <c r="AY509" s="262" t="s">
        <v>342</v>
      </c>
    </row>
    <row r="510" s="2" customFormat="1" ht="24.15" customHeight="1">
      <c r="A510" s="39"/>
      <c r="B510" s="40"/>
      <c r="C510" s="295" t="s">
        <v>959</v>
      </c>
      <c r="D510" s="295" t="s">
        <v>621</v>
      </c>
      <c r="E510" s="296" t="s">
        <v>6272</v>
      </c>
      <c r="F510" s="297" t="s">
        <v>6273</v>
      </c>
      <c r="G510" s="298" t="s">
        <v>442</v>
      </c>
      <c r="H510" s="299">
        <v>1</v>
      </c>
      <c r="I510" s="300"/>
      <c r="J510" s="301">
        <f>ROUND(I510*H510,2)</f>
        <v>0</v>
      </c>
      <c r="K510" s="297" t="s">
        <v>1</v>
      </c>
      <c r="L510" s="302"/>
      <c r="M510" s="303" t="s">
        <v>1</v>
      </c>
      <c r="N510" s="304" t="s">
        <v>41</v>
      </c>
      <c r="O510" s="92"/>
      <c r="P510" s="236">
        <f>O510*H510</f>
        <v>0</v>
      </c>
      <c r="Q510" s="236">
        <v>0.0395</v>
      </c>
      <c r="R510" s="236">
        <f>Q510*H510</f>
        <v>0.0395</v>
      </c>
      <c r="S510" s="236">
        <v>0</v>
      </c>
      <c r="T510" s="237">
        <f>S510*H510</f>
        <v>0</v>
      </c>
      <c r="U510" s="39"/>
      <c r="V510" s="39"/>
      <c r="W510" s="39"/>
      <c r="X510" s="39"/>
      <c r="Y510" s="39"/>
      <c r="Z510" s="39"/>
      <c r="AA510" s="39"/>
      <c r="AB510" s="39"/>
      <c r="AC510" s="39"/>
      <c r="AD510" s="39"/>
      <c r="AE510" s="39"/>
      <c r="AR510" s="238" t="s">
        <v>376</v>
      </c>
      <c r="AT510" s="238" t="s">
        <v>621</v>
      </c>
      <c r="AU510" s="238" t="s">
        <v>85</v>
      </c>
      <c r="AY510" s="18" t="s">
        <v>342</v>
      </c>
      <c r="BE510" s="239">
        <f>IF(N510="základní",J510,0)</f>
        <v>0</v>
      </c>
      <c r="BF510" s="239">
        <f>IF(N510="snížená",J510,0)</f>
        <v>0</v>
      </c>
      <c r="BG510" s="239">
        <f>IF(N510="zákl. přenesená",J510,0)</f>
        <v>0</v>
      </c>
      <c r="BH510" s="239">
        <f>IF(N510="sníž. přenesená",J510,0)</f>
        <v>0</v>
      </c>
      <c r="BI510" s="239">
        <f>IF(N510="nulová",J510,0)</f>
        <v>0</v>
      </c>
      <c r="BJ510" s="18" t="s">
        <v>83</v>
      </c>
      <c r="BK510" s="239">
        <f>ROUND(I510*H510,2)</f>
        <v>0</v>
      </c>
      <c r="BL510" s="18" t="s">
        <v>360</v>
      </c>
      <c r="BM510" s="238" t="s">
        <v>6644</v>
      </c>
    </row>
    <row r="511" s="2" customFormat="1">
      <c r="A511" s="39"/>
      <c r="B511" s="40"/>
      <c r="C511" s="41"/>
      <c r="D511" s="240" t="s">
        <v>349</v>
      </c>
      <c r="E511" s="41"/>
      <c r="F511" s="241" t="s">
        <v>6273</v>
      </c>
      <c r="G511" s="41"/>
      <c r="H511" s="41"/>
      <c r="I511" s="242"/>
      <c r="J511" s="41"/>
      <c r="K511" s="41"/>
      <c r="L511" s="45"/>
      <c r="M511" s="243"/>
      <c r="N511" s="244"/>
      <c r="O511" s="92"/>
      <c r="P511" s="92"/>
      <c r="Q511" s="92"/>
      <c r="R511" s="92"/>
      <c r="S511" s="92"/>
      <c r="T511" s="93"/>
      <c r="U511" s="39"/>
      <c r="V511" s="39"/>
      <c r="W511" s="39"/>
      <c r="X511" s="39"/>
      <c r="Y511" s="39"/>
      <c r="Z511" s="39"/>
      <c r="AA511" s="39"/>
      <c r="AB511" s="39"/>
      <c r="AC511" s="39"/>
      <c r="AD511" s="39"/>
      <c r="AE511" s="39"/>
      <c r="AT511" s="18" t="s">
        <v>349</v>
      </c>
      <c r="AU511" s="18" t="s">
        <v>85</v>
      </c>
    </row>
    <row r="512" s="13" customFormat="1">
      <c r="A512" s="13"/>
      <c r="B512" s="252"/>
      <c r="C512" s="253"/>
      <c r="D512" s="240" t="s">
        <v>446</v>
      </c>
      <c r="E512" s="254" t="s">
        <v>1</v>
      </c>
      <c r="F512" s="255" t="s">
        <v>4234</v>
      </c>
      <c r="G512" s="253"/>
      <c r="H512" s="256">
        <v>1</v>
      </c>
      <c r="I512" s="257"/>
      <c r="J512" s="253"/>
      <c r="K512" s="253"/>
      <c r="L512" s="258"/>
      <c r="M512" s="259"/>
      <c r="N512" s="260"/>
      <c r="O512" s="260"/>
      <c r="P512" s="260"/>
      <c r="Q512" s="260"/>
      <c r="R512" s="260"/>
      <c r="S512" s="260"/>
      <c r="T512" s="261"/>
      <c r="U512" s="13"/>
      <c r="V512" s="13"/>
      <c r="W512" s="13"/>
      <c r="X512" s="13"/>
      <c r="Y512" s="13"/>
      <c r="Z512" s="13"/>
      <c r="AA512" s="13"/>
      <c r="AB512" s="13"/>
      <c r="AC512" s="13"/>
      <c r="AD512" s="13"/>
      <c r="AE512" s="13"/>
      <c r="AT512" s="262" t="s">
        <v>446</v>
      </c>
      <c r="AU512" s="262" t="s">
        <v>85</v>
      </c>
      <c r="AV512" s="13" t="s">
        <v>85</v>
      </c>
      <c r="AW512" s="13" t="s">
        <v>32</v>
      </c>
      <c r="AX512" s="13" t="s">
        <v>83</v>
      </c>
      <c r="AY512" s="262" t="s">
        <v>342</v>
      </c>
    </row>
    <row r="513" s="2" customFormat="1" ht="16.5" customHeight="1">
      <c r="A513" s="39"/>
      <c r="B513" s="40"/>
      <c r="C513" s="227" t="s">
        <v>964</v>
      </c>
      <c r="D513" s="227" t="s">
        <v>343</v>
      </c>
      <c r="E513" s="228" t="s">
        <v>4249</v>
      </c>
      <c r="F513" s="229" t="s">
        <v>4250</v>
      </c>
      <c r="G513" s="230" t="s">
        <v>442</v>
      </c>
      <c r="H513" s="231">
        <v>2</v>
      </c>
      <c r="I513" s="232"/>
      <c r="J513" s="233">
        <f>ROUND(I513*H513,2)</f>
        <v>0</v>
      </c>
      <c r="K513" s="229" t="s">
        <v>443</v>
      </c>
      <c r="L513" s="45"/>
      <c r="M513" s="234" t="s">
        <v>1</v>
      </c>
      <c r="N513" s="235" t="s">
        <v>41</v>
      </c>
      <c r="O513" s="92"/>
      <c r="P513" s="236">
        <f>O513*H513</f>
        <v>0</v>
      </c>
      <c r="Q513" s="236">
        <v>0.00165</v>
      </c>
      <c r="R513" s="236">
        <f>Q513*H513</f>
        <v>0.0033</v>
      </c>
      <c r="S513" s="236">
        <v>0</v>
      </c>
      <c r="T513" s="237">
        <f>S513*H513</f>
        <v>0</v>
      </c>
      <c r="U513" s="39"/>
      <c r="V513" s="39"/>
      <c r="W513" s="39"/>
      <c r="X513" s="39"/>
      <c r="Y513" s="39"/>
      <c r="Z513" s="39"/>
      <c r="AA513" s="39"/>
      <c r="AB513" s="39"/>
      <c r="AC513" s="39"/>
      <c r="AD513" s="39"/>
      <c r="AE513" s="39"/>
      <c r="AR513" s="238" t="s">
        <v>360</v>
      </c>
      <c r="AT513" s="238" t="s">
        <v>343</v>
      </c>
      <c r="AU513" s="238" t="s">
        <v>85</v>
      </c>
      <c r="AY513" s="18" t="s">
        <v>342</v>
      </c>
      <c r="BE513" s="239">
        <f>IF(N513="základní",J513,0)</f>
        <v>0</v>
      </c>
      <c r="BF513" s="239">
        <f>IF(N513="snížená",J513,0)</f>
        <v>0</v>
      </c>
      <c r="BG513" s="239">
        <f>IF(N513="zákl. přenesená",J513,0)</f>
        <v>0</v>
      </c>
      <c r="BH513" s="239">
        <f>IF(N513="sníž. přenesená",J513,0)</f>
        <v>0</v>
      </c>
      <c r="BI513" s="239">
        <f>IF(N513="nulová",J513,0)</f>
        <v>0</v>
      </c>
      <c r="BJ513" s="18" t="s">
        <v>83</v>
      </c>
      <c r="BK513" s="239">
        <f>ROUND(I513*H513,2)</f>
        <v>0</v>
      </c>
      <c r="BL513" s="18" t="s">
        <v>360</v>
      </c>
      <c r="BM513" s="238" t="s">
        <v>6645</v>
      </c>
    </row>
    <row r="514" s="2" customFormat="1">
      <c r="A514" s="39"/>
      <c r="B514" s="40"/>
      <c r="C514" s="41"/>
      <c r="D514" s="240" t="s">
        <v>349</v>
      </c>
      <c r="E514" s="41"/>
      <c r="F514" s="241" t="s">
        <v>4252</v>
      </c>
      <c r="G514" s="41"/>
      <c r="H514" s="41"/>
      <c r="I514" s="242"/>
      <c r="J514" s="41"/>
      <c r="K514" s="41"/>
      <c r="L514" s="45"/>
      <c r="M514" s="243"/>
      <c r="N514" s="244"/>
      <c r="O514" s="92"/>
      <c r="P514" s="92"/>
      <c r="Q514" s="92"/>
      <c r="R514" s="92"/>
      <c r="S514" s="92"/>
      <c r="T514" s="93"/>
      <c r="U514" s="39"/>
      <c r="V514" s="39"/>
      <c r="W514" s="39"/>
      <c r="X514" s="39"/>
      <c r="Y514" s="39"/>
      <c r="Z514" s="39"/>
      <c r="AA514" s="39"/>
      <c r="AB514" s="39"/>
      <c r="AC514" s="39"/>
      <c r="AD514" s="39"/>
      <c r="AE514" s="39"/>
      <c r="AT514" s="18" t="s">
        <v>349</v>
      </c>
      <c r="AU514" s="18" t="s">
        <v>85</v>
      </c>
    </row>
    <row r="515" s="13" customFormat="1">
      <c r="A515" s="13"/>
      <c r="B515" s="252"/>
      <c r="C515" s="253"/>
      <c r="D515" s="240" t="s">
        <v>446</v>
      </c>
      <c r="E515" s="254" t="s">
        <v>1</v>
      </c>
      <c r="F515" s="255" t="s">
        <v>2403</v>
      </c>
      <c r="G515" s="253"/>
      <c r="H515" s="256">
        <v>2</v>
      </c>
      <c r="I515" s="257"/>
      <c r="J515" s="253"/>
      <c r="K515" s="253"/>
      <c r="L515" s="258"/>
      <c r="M515" s="259"/>
      <c r="N515" s="260"/>
      <c r="O515" s="260"/>
      <c r="P515" s="260"/>
      <c r="Q515" s="260"/>
      <c r="R515" s="260"/>
      <c r="S515" s="260"/>
      <c r="T515" s="261"/>
      <c r="U515" s="13"/>
      <c r="V515" s="13"/>
      <c r="W515" s="13"/>
      <c r="X515" s="13"/>
      <c r="Y515" s="13"/>
      <c r="Z515" s="13"/>
      <c r="AA515" s="13"/>
      <c r="AB515" s="13"/>
      <c r="AC515" s="13"/>
      <c r="AD515" s="13"/>
      <c r="AE515" s="13"/>
      <c r="AT515" s="262" t="s">
        <v>446</v>
      </c>
      <c r="AU515" s="262" t="s">
        <v>85</v>
      </c>
      <c r="AV515" s="13" t="s">
        <v>85</v>
      </c>
      <c r="AW515" s="13" t="s">
        <v>32</v>
      </c>
      <c r="AX515" s="13" t="s">
        <v>83</v>
      </c>
      <c r="AY515" s="262" t="s">
        <v>342</v>
      </c>
    </row>
    <row r="516" s="2" customFormat="1" ht="24.15" customHeight="1">
      <c r="A516" s="39"/>
      <c r="B516" s="40"/>
      <c r="C516" s="295" t="s">
        <v>969</v>
      </c>
      <c r="D516" s="295" t="s">
        <v>621</v>
      </c>
      <c r="E516" s="296" t="s">
        <v>6277</v>
      </c>
      <c r="F516" s="297" t="s">
        <v>6278</v>
      </c>
      <c r="G516" s="298" t="s">
        <v>442</v>
      </c>
      <c r="H516" s="299">
        <v>2</v>
      </c>
      <c r="I516" s="300"/>
      <c r="J516" s="301">
        <f>ROUND(I516*H516,2)</f>
        <v>0</v>
      </c>
      <c r="K516" s="297" t="s">
        <v>1</v>
      </c>
      <c r="L516" s="302"/>
      <c r="M516" s="303" t="s">
        <v>1</v>
      </c>
      <c r="N516" s="304" t="s">
        <v>41</v>
      </c>
      <c r="O516" s="92"/>
      <c r="P516" s="236">
        <f>O516*H516</f>
        <v>0</v>
      </c>
      <c r="Q516" s="236">
        <v>0.020500000000000001</v>
      </c>
      <c r="R516" s="236">
        <f>Q516*H516</f>
        <v>0.041000000000000002</v>
      </c>
      <c r="S516" s="236">
        <v>0</v>
      </c>
      <c r="T516" s="237">
        <f>S516*H516</f>
        <v>0</v>
      </c>
      <c r="U516" s="39"/>
      <c r="V516" s="39"/>
      <c r="W516" s="39"/>
      <c r="X516" s="39"/>
      <c r="Y516" s="39"/>
      <c r="Z516" s="39"/>
      <c r="AA516" s="39"/>
      <c r="AB516" s="39"/>
      <c r="AC516" s="39"/>
      <c r="AD516" s="39"/>
      <c r="AE516" s="39"/>
      <c r="AR516" s="238" t="s">
        <v>376</v>
      </c>
      <c r="AT516" s="238" t="s">
        <v>621</v>
      </c>
      <c r="AU516" s="238" t="s">
        <v>85</v>
      </c>
      <c r="AY516" s="18" t="s">
        <v>342</v>
      </c>
      <c r="BE516" s="239">
        <f>IF(N516="základní",J516,0)</f>
        <v>0</v>
      </c>
      <c r="BF516" s="239">
        <f>IF(N516="snížená",J516,0)</f>
        <v>0</v>
      </c>
      <c r="BG516" s="239">
        <f>IF(N516="zákl. přenesená",J516,0)</f>
        <v>0</v>
      </c>
      <c r="BH516" s="239">
        <f>IF(N516="sníž. přenesená",J516,0)</f>
        <v>0</v>
      </c>
      <c r="BI516" s="239">
        <f>IF(N516="nulová",J516,0)</f>
        <v>0</v>
      </c>
      <c r="BJ516" s="18" t="s">
        <v>83</v>
      </c>
      <c r="BK516" s="239">
        <f>ROUND(I516*H516,2)</f>
        <v>0</v>
      </c>
      <c r="BL516" s="18" t="s">
        <v>360</v>
      </c>
      <c r="BM516" s="238" t="s">
        <v>6646</v>
      </c>
    </row>
    <row r="517" s="2" customFormat="1">
      <c r="A517" s="39"/>
      <c r="B517" s="40"/>
      <c r="C517" s="41"/>
      <c r="D517" s="240" t="s">
        <v>349</v>
      </c>
      <c r="E517" s="41"/>
      <c r="F517" s="241" t="s">
        <v>6278</v>
      </c>
      <c r="G517" s="41"/>
      <c r="H517" s="41"/>
      <c r="I517" s="242"/>
      <c r="J517" s="41"/>
      <c r="K517" s="41"/>
      <c r="L517" s="45"/>
      <c r="M517" s="243"/>
      <c r="N517" s="244"/>
      <c r="O517" s="92"/>
      <c r="P517" s="92"/>
      <c r="Q517" s="92"/>
      <c r="R517" s="92"/>
      <c r="S517" s="92"/>
      <c r="T517" s="93"/>
      <c r="U517" s="39"/>
      <c r="V517" s="39"/>
      <c r="W517" s="39"/>
      <c r="X517" s="39"/>
      <c r="Y517" s="39"/>
      <c r="Z517" s="39"/>
      <c r="AA517" s="39"/>
      <c r="AB517" s="39"/>
      <c r="AC517" s="39"/>
      <c r="AD517" s="39"/>
      <c r="AE517" s="39"/>
      <c r="AT517" s="18" t="s">
        <v>349</v>
      </c>
      <c r="AU517" s="18" t="s">
        <v>85</v>
      </c>
    </row>
    <row r="518" s="13" customFormat="1">
      <c r="A518" s="13"/>
      <c r="B518" s="252"/>
      <c r="C518" s="253"/>
      <c r="D518" s="240" t="s">
        <v>446</v>
      </c>
      <c r="E518" s="254" t="s">
        <v>1</v>
      </c>
      <c r="F518" s="255" t="s">
        <v>4211</v>
      </c>
      <c r="G518" s="253"/>
      <c r="H518" s="256">
        <v>2</v>
      </c>
      <c r="I518" s="257"/>
      <c r="J518" s="253"/>
      <c r="K518" s="253"/>
      <c r="L518" s="258"/>
      <c r="M518" s="259"/>
      <c r="N518" s="260"/>
      <c r="O518" s="260"/>
      <c r="P518" s="260"/>
      <c r="Q518" s="260"/>
      <c r="R518" s="260"/>
      <c r="S518" s="260"/>
      <c r="T518" s="261"/>
      <c r="U518" s="13"/>
      <c r="V518" s="13"/>
      <c r="W518" s="13"/>
      <c r="X518" s="13"/>
      <c r="Y518" s="13"/>
      <c r="Z518" s="13"/>
      <c r="AA518" s="13"/>
      <c r="AB518" s="13"/>
      <c r="AC518" s="13"/>
      <c r="AD518" s="13"/>
      <c r="AE518" s="13"/>
      <c r="AT518" s="262" t="s">
        <v>446</v>
      </c>
      <c r="AU518" s="262" t="s">
        <v>85</v>
      </c>
      <c r="AV518" s="13" t="s">
        <v>85</v>
      </c>
      <c r="AW518" s="13" t="s">
        <v>32</v>
      </c>
      <c r="AX518" s="13" t="s">
        <v>83</v>
      </c>
      <c r="AY518" s="262" t="s">
        <v>342</v>
      </c>
    </row>
    <row r="519" s="2" customFormat="1" ht="16.5" customHeight="1">
      <c r="A519" s="39"/>
      <c r="B519" s="40"/>
      <c r="C519" s="227" t="s">
        <v>975</v>
      </c>
      <c r="D519" s="227" t="s">
        <v>343</v>
      </c>
      <c r="E519" s="228" t="s">
        <v>6281</v>
      </c>
      <c r="F519" s="229" t="s">
        <v>6282</v>
      </c>
      <c r="G519" s="230" t="s">
        <v>442</v>
      </c>
      <c r="H519" s="231">
        <v>4</v>
      </c>
      <c r="I519" s="232"/>
      <c r="J519" s="233">
        <f>ROUND(I519*H519,2)</f>
        <v>0</v>
      </c>
      <c r="K519" s="229" t="s">
        <v>443</v>
      </c>
      <c r="L519" s="45"/>
      <c r="M519" s="234" t="s">
        <v>1</v>
      </c>
      <c r="N519" s="235" t="s">
        <v>41</v>
      </c>
      <c r="O519" s="92"/>
      <c r="P519" s="236">
        <f>O519*H519</f>
        <v>0</v>
      </c>
      <c r="Q519" s="236">
        <v>0.00281</v>
      </c>
      <c r="R519" s="236">
        <f>Q519*H519</f>
        <v>0.01124</v>
      </c>
      <c r="S519" s="236">
        <v>0</v>
      </c>
      <c r="T519" s="237">
        <f>S519*H519</f>
        <v>0</v>
      </c>
      <c r="U519" s="39"/>
      <c r="V519" s="39"/>
      <c r="W519" s="39"/>
      <c r="X519" s="39"/>
      <c r="Y519" s="39"/>
      <c r="Z519" s="39"/>
      <c r="AA519" s="39"/>
      <c r="AB519" s="39"/>
      <c r="AC519" s="39"/>
      <c r="AD519" s="39"/>
      <c r="AE519" s="39"/>
      <c r="AR519" s="238" t="s">
        <v>360</v>
      </c>
      <c r="AT519" s="238" t="s">
        <v>343</v>
      </c>
      <c r="AU519" s="238" t="s">
        <v>85</v>
      </c>
      <c r="AY519" s="18" t="s">
        <v>342</v>
      </c>
      <c r="BE519" s="239">
        <f>IF(N519="základní",J519,0)</f>
        <v>0</v>
      </c>
      <c r="BF519" s="239">
        <f>IF(N519="snížená",J519,0)</f>
        <v>0</v>
      </c>
      <c r="BG519" s="239">
        <f>IF(N519="zákl. přenesená",J519,0)</f>
        <v>0</v>
      </c>
      <c r="BH519" s="239">
        <f>IF(N519="sníž. přenesená",J519,0)</f>
        <v>0</v>
      </c>
      <c r="BI519" s="239">
        <f>IF(N519="nulová",J519,0)</f>
        <v>0</v>
      </c>
      <c r="BJ519" s="18" t="s">
        <v>83</v>
      </c>
      <c r="BK519" s="239">
        <f>ROUND(I519*H519,2)</f>
        <v>0</v>
      </c>
      <c r="BL519" s="18" t="s">
        <v>360</v>
      </c>
      <c r="BM519" s="238" t="s">
        <v>6647</v>
      </c>
    </row>
    <row r="520" s="2" customFormat="1">
      <c r="A520" s="39"/>
      <c r="B520" s="40"/>
      <c r="C520" s="41"/>
      <c r="D520" s="240" t="s">
        <v>349</v>
      </c>
      <c r="E520" s="41"/>
      <c r="F520" s="241" t="s">
        <v>6284</v>
      </c>
      <c r="G520" s="41"/>
      <c r="H520" s="41"/>
      <c r="I520" s="242"/>
      <c r="J520" s="41"/>
      <c r="K520" s="41"/>
      <c r="L520" s="45"/>
      <c r="M520" s="243"/>
      <c r="N520" s="244"/>
      <c r="O520" s="92"/>
      <c r="P520" s="92"/>
      <c r="Q520" s="92"/>
      <c r="R520" s="92"/>
      <c r="S520" s="92"/>
      <c r="T520" s="93"/>
      <c r="U520" s="39"/>
      <c r="V520" s="39"/>
      <c r="W520" s="39"/>
      <c r="X520" s="39"/>
      <c r="Y520" s="39"/>
      <c r="Z520" s="39"/>
      <c r="AA520" s="39"/>
      <c r="AB520" s="39"/>
      <c r="AC520" s="39"/>
      <c r="AD520" s="39"/>
      <c r="AE520" s="39"/>
      <c r="AT520" s="18" t="s">
        <v>349</v>
      </c>
      <c r="AU520" s="18" t="s">
        <v>85</v>
      </c>
    </row>
    <row r="521" s="13" customFormat="1">
      <c r="A521" s="13"/>
      <c r="B521" s="252"/>
      <c r="C521" s="253"/>
      <c r="D521" s="240" t="s">
        <v>446</v>
      </c>
      <c r="E521" s="254" t="s">
        <v>1</v>
      </c>
      <c r="F521" s="255" t="s">
        <v>2947</v>
      </c>
      <c r="G521" s="253"/>
      <c r="H521" s="256">
        <v>4</v>
      </c>
      <c r="I521" s="257"/>
      <c r="J521" s="253"/>
      <c r="K521" s="253"/>
      <c r="L521" s="258"/>
      <c r="M521" s="259"/>
      <c r="N521" s="260"/>
      <c r="O521" s="260"/>
      <c r="P521" s="260"/>
      <c r="Q521" s="260"/>
      <c r="R521" s="260"/>
      <c r="S521" s="260"/>
      <c r="T521" s="261"/>
      <c r="U521" s="13"/>
      <c r="V521" s="13"/>
      <c r="W521" s="13"/>
      <c r="X521" s="13"/>
      <c r="Y521" s="13"/>
      <c r="Z521" s="13"/>
      <c r="AA521" s="13"/>
      <c r="AB521" s="13"/>
      <c r="AC521" s="13"/>
      <c r="AD521" s="13"/>
      <c r="AE521" s="13"/>
      <c r="AT521" s="262" t="s">
        <v>446</v>
      </c>
      <c r="AU521" s="262" t="s">
        <v>85</v>
      </c>
      <c r="AV521" s="13" t="s">
        <v>85</v>
      </c>
      <c r="AW521" s="13" t="s">
        <v>32</v>
      </c>
      <c r="AX521" s="13" t="s">
        <v>83</v>
      </c>
      <c r="AY521" s="262" t="s">
        <v>342</v>
      </c>
    </row>
    <row r="522" s="2" customFormat="1" ht="24.15" customHeight="1">
      <c r="A522" s="39"/>
      <c r="B522" s="40"/>
      <c r="C522" s="295" t="s">
        <v>980</v>
      </c>
      <c r="D522" s="295" t="s">
        <v>621</v>
      </c>
      <c r="E522" s="296" t="s">
        <v>6286</v>
      </c>
      <c r="F522" s="297" t="s">
        <v>6287</v>
      </c>
      <c r="G522" s="298" t="s">
        <v>442</v>
      </c>
      <c r="H522" s="299">
        <v>4</v>
      </c>
      <c r="I522" s="300"/>
      <c r="J522" s="301">
        <f>ROUND(I522*H522,2)</f>
        <v>0</v>
      </c>
      <c r="K522" s="297" t="s">
        <v>1</v>
      </c>
      <c r="L522" s="302"/>
      <c r="M522" s="303" t="s">
        <v>1</v>
      </c>
      <c r="N522" s="304" t="s">
        <v>41</v>
      </c>
      <c r="O522" s="92"/>
      <c r="P522" s="236">
        <f>O522*H522</f>
        <v>0</v>
      </c>
      <c r="Q522" s="236">
        <v>0.036799999999999999</v>
      </c>
      <c r="R522" s="236">
        <f>Q522*H522</f>
        <v>0.1472</v>
      </c>
      <c r="S522" s="236">
        <v>0</v>
      </c>
      <c r="T522" s="237">
        <f>S522*H522</f>
        <v>0</v>
      </c>
      <c r="U522" s="39"/>
      <c r="V522" s="39"/>
      <c r="W522" s="39"/>
      <c r="X522" s="39"/>
      <c r="Y522" s="39"/>
      <c r="Z522" s="39"/>
      <c r="AA522" s="39"/>
      <c r="AB522" s="39"/>
      <c r="AC522" s="39"/>
      <c r="AD522" s="39"/>
      <c r="AE522" s="39"/>
      <c r="AR522" s="238" t="s">
        <v>376</v>
      </c>
      <c r="AT522" s="238" t="s">
        <v>621</v>
      </c>
      <c r="AU522" s="238" t="s">
        <v>85</v>
      </c>
      <c r="AY522" s="18" t="s">
        <v>342</v>
      </c>
      <c r="BE522" s="239">
        <f>IF(N522="základní",J522,0)</f>
        <v>0</v>
      </c>
      <c r="BF522" s="239">
        <f>IF(N522="snížená",J522,0)</f>
        <v>0</v>
      </c>
      <c r="BG522" s="239">
        <f>IF(N522="zákl. přenesená",J522,0)</f>
        <v>0</v>
      </c>
      <c r="BH522" s="239">
        <f>IF(N522="sníž. přenesená",J522,0)</f>
        <v>0</v>
      </c>
      <c r="BI522" s="239">
        <f>IF(N522="nulová",J522,0)</f>
        <v>0</v>
      </c>
      <c r="BJ522" s="18" t="s">
        <v>83</v>
      </c>
      <c r="BK522" s="239">
        <f>ROUND(I522*H522,2)</f>
        <v>0</v>
      </c>
      <c r="BL522" s="18" t="s">
        <v>360</v>
      </c>
      <c r="BM522" s="238" t="s">
        <v>6648</v>
      </c>
    </row>
    <row r="523" s="2" customFormat="1">
      <c r="A523" s="39"/>
      <c r="B523" s="40"/>
      <c r="C523" s="41"/>
      <c r="D523" s="240" t="s">
        <v>349</v>
      </c>
      <c r="E523" s="41"/>
      <c r="F523" s="241" t="s">
        <v>6287</v>
      </c>
      <c r="G523" s="41"/>
      <c r="H523" s="41"/>
      <c r="I523" s="242"/>
      <c r="J523" s="41"/>
      <c r="K523" s="41"/>
      <c r="L523" s="45"/>
      <c r="M523" s="243"/>
      <c r="N523" s="244"/>
      <c r="O523" s="92"/>
      <c r="P523" s="92"/>
      <c r="Q523" s="92"/>
      <c r="R523" s="92"/>
      <c r="S523" s="92"/>
      <c r="T523" s="93"/>
      <c r="U523" s="39"/>
      <c r="V523" s="39"/>
      <c r="W523" s="39"/>
      <c r="X523" s="39"/>
      <c r="Y523" s="39"/>
      <c r="Z523" s="39"/>
      <c r="AA523" s="39"/>
      <c r="AB523" s="39"/>
      <c r="AC523" s="39"/>
      <c r="AD523" s="39"/>
      <c r="AE523" s="39"/>
      <c r="AT523" s="18" t="s">
        <v>349</v>
      </c>
      <c r="AU523" s="18" t="s">
        <v>85</v>
      </c>
    </row>
    <row r="524" s="13" customFormat="1">
      <c r="A524" s="13"/>
      <c r="B524" s="252"/>
      <c r="C524" s="253"/>
      <c r="D524" s="240" t="s">
        <v>446</v>
      </c>
      <c r="E524" s="254" t="s">
        <v>1</v>
      </c>
      <c r="F524" s="255" t="s">
        <v>6153</v>
      </c>
      <c r="G524" s="253"/>
      <c r="H524" s="256">
        <v>4</v>
      </c>
      <c r="I524" s="257"/>
      <c r="J524" s="253"/>
      <c r="K524" s="253"/>
      <c r="L524" s="258"/>
      <c r="M524" s="259"/>
      <c r="N524" s="260"/>
      <c r="O524" s="260"/>
      <c r="P524" s="260"/>
      <c r="Q524" s="260"/>
      <c r="R524" s="260"/>
      <c r="S524" s="260"/>
      <c r="T524" s="261"/>
      <c r="U524" s="13"/>
      <c r="V524" s="13"/>
      <c r="W524" s="13"/>
      <c r="X524" s="13"/>
      <c r="Y524" s="13"/>
      <c r="Z524" s="13"/>
      <c r="AA524" s="13"/>
      <c r="AB524" s="13"/>
      <c r="AC524" s="13"/>
      <c r="AD524" s="13"/>
      <c r="AE524" s="13"/>
      <c r="AT524" s="262" t="s">
        <v>446</v>
      </c>
      <c r="AU524" s="262" t="s">
        <v>85</v>
      </c>
      <c r="AV524" s="13" t="s">
        <v>85</v>
      </c>
      <c r="AW524" s="13" t="s">
        <v>32</v>
      </c>
      <c r="AX524" s="13" t="s">
        <v>83</v>
      </c>
      <c r="AY524" s="262" t="s">
        <v>342</v>
      </c>
    </row>
    <row r="525" s="2" customFormat="1" ht="24.15" customHeight="1">
      <c r="A525" s="39"/>
      <c r="B525" s="40"/>
      <c r="C525" s="295" t="s">
        <v>987</v>
      </c>
      <c r="D525" s="295" t="s">
        <v>621</v>
      </c>
      <c r="E525" s="296" t="s">
        <v>6290</v>
      </c>
      <c r="F525" s="297" t="s">
        <v>6291</v>
      </c>
      <c r="G525" s="298" t="s">
        <v>442</v>
      </c>
      <c r="H525" s="299">
        <v>4</v>
      </c>
      <c r="I525" s="300"/>
      <c r="J525" s="301">
        <f>ROUND(I525*H525,2)</f>
        <v>0</v>
      </c>
      <c r="K525" s="297" t="s">
        <v>1</v>
      </c>
      <c r="L525" s="302"/>
      <c r="M525" s="303" t="s">
        <v>1</v>
      </c>
      <c r="N525" s="304" t="s">
        <v>41</v>
      </c>
      <c r="O525" s="92"/>
      <c r="P525" s="236">
        <f>O525*H525</f>
        <v>0</v>
      </c>
      <c r="Q525" s="236">
        <v>0.0058900000000000003</v>
      </c>
      <c r="R525" s="236">
        <f>Q525*H525</f>
        <v>0.023560000000000001</v>
      </c>
      <c r="S525" s="236">
        <v>0</v>
      </c>
      <c r="T525" s="237">
        <f>S525*H525</f>
        <v>0</v>
      </c>
      <c r="U525" s="39"/>
      <c r="V525" s="39"/>
      <c r="W525" s="39"/>
      <c r="X525" s="39"/>
      <c r="Y525" s="39"/>
      <c r="Z525" s="39"/>
      <c r="AA525" s="39"/>
      <c r="AB525" s="39"/>
      <c r="AC525" s="39"/>
      <c r="AD525" s="39"/>
      <c r="AE525" s="39"/>
      <c r="AR525" s="238" t="s">
        <v>376</v>
      </c>
      <c r="AT525" s="238" t="s">
        <v>621</v>
      </c>
      <c r="AU525" s="238" t="s">
        <v>85</v>
      </c>
      <c r="AY525" s="18" t="s">
        <v>342</v>
      </c>
      <c r="BE525" s="239">
        <f>IF(N525="základní",J525,0)</f>
        <v>0</v>
      </c>
      <c r="BF525" s="239">
        <f>IF(N525="snížená",J525,0)</f>
        <v>0</v>
      </c>
      <c r="BG525" s="239">
        <f>IF(N525="zákl. přenesená",J525,0)</f>
        <v>0</v>
      </c>
      <c r="BH525" s="239">
        <f>IF(N525="sníž. přenesená",J525,0)</f>
        <v>0</v>
      </c>
      <c r="BI525" s="239">
        <f>IF(N525="nulová",J525,0)</f>
        <v>0</v>
      </c>
      <c r="BJ525" s="18" t="s">
        <v>83</v>
      </c>
      <c r="BK525" s="239">
        <f>ROUND(I525*H525,2)</f>
        <v>0</v>
      </c>
      <c r="BL525" s="18" t="s">
        <v>360</v>
      </c>
      <c r="BM525" s="238" t="s">
        <v>6649</v>
      </c>
    </row>
    <row r="526" s="2" customFormat="1">
      <c r="A526" s="39"/>
      <c r="B526" s="40"/>
      <c r="C526" s="41"/>
      <c r="D526" s="240" t="s">
        <v>349</v>
      </c>
      <c r="E526" s="41"/>
      <c r="F526" s="241" t="s">
        <v>6291</v>
      </c>
      <c r="G526" s="41"/>
      <c r="H526" s="41"/>
      <c r="I526" s="242"/>
      <c r="J526" s="41"/>
      <c r="K526" s="41"/>
      <c r="L526" s="45"/>
      <c r="M526" s="243"/>
      <c r="N526" s="244"/>
      <c r="O526" s="92"/>
      <c r="P526" s="92"/>
      <c r="Q526" s="92"/>
      <c r="R526" s="92"/>
      <c r="S526" s="92"/>
      <c r="T526" s="93"/>
      <c r="U526" s="39"/>
      <c r="V526" s="39"/>
      <c r="W526" s="39"/>
      <c r="X526" s="39"/>
      <c r="Y526" s="39"/>
      <c r="Z526" s="39"/>
      <c r="AA526" s="39"/>
      <c r="AB526" s="39"/>
      <c r="AC526" s="39"/>
      <c r="AD526" s="39"/>
      <c r="AE526" s="39"/>
      <c r="AT526" s="18" t="s">
        <v>349</v>
      </c>
      <c r="AU526" s="18" t="s">
        <v>85</v>
      </c>
    </row>
    <row r="527" s="13" customFormat="1">
      <c r="A527" s="13"/>
      <c r="B527" s="252"/>
      <c r="C527" s="253"/>
      <c r="D527" s="240" t="s">
        <v>446</v>
      </c>
      <c r="E527" s="254" t="s">
        <v>1</v>
      </c>
      <c r="F527" s="255" t="s">
        <v>6650</v>
      </c>
      <c r="G527" s="253"/>
      <c r="H527" s="256">
        <v>4</v>
      </c>
      <c r="I527" s="257"/>
      <c r="J527" s="253"/>
      <c r="K527" s="253"/>
      <c r="L527" s="258"/>
      <c r="M527" s="259"/>
      <c r="N527" s="260"/>
      <c r="O527" s="260"/>
      <c r="P527" s="260"/>
      <c r="Q527" s="260"/>
      <c r="R527" s="260"/>
      <c r="S527" s="260"/>
      <c r="T527" s="261"/>
      <c r="U527" s="13"/>
      <c r="V527" s="13"/>
      <c r="W527" s="13"/>
      <c r="X527" s="13"/>
      <c r="Y527" s="13"/>
      <c r="Z527" s="13"/>
      <c r="AA527" s="13"/>
      <c r="AB527" s="13"/>
      <c r="AC527" s="13"/>
      <c r="AD527" s="13"/>
      <c r="AE527" s="13"/>
      <c r="AT527" s="262" t="s">
        <v>446</v>
      </c>
      <c r="AU527" s="262" t="s">
        <v>85</v>
      </c>
      <c r="AV527" s="13" t="s">
        <v>85</v>
      </c>
      <c r="AW527" s="13" t="s">
        <v>32</v>
      </c>
      <c r="AX527" s="13" t="s">
        <v>83</v>
      </c>
      <c r="AY527" s="262" t="s">
        <v>342</v>
      </c>
    </row>
    <row r="528" s="2" customFormat="1" ht="16.5" customHeight="1">
      <c r="A528" s="39"/>
      <c r="B528" s="40"/>
      <c r="C528" s="227" t="s">
        <v>996</v>
      </c>
      <c r="D528" s="227" t="s">
        <v>343</v>
      </c>
      <c r="E528" s="228" t="s">
        <v>6295</v>
      </c>
      <c r="F528" s="229" t="s">
        <v>6296</v>
      </c>
      <c r="G528" s="230" t="s">
        <v>442</v>
      </c>
      <c r="H528" s="231">
        <v>22</v>
      </c>
      <c r="I528" s="232"/>
      <c r="J528" s="233">
        <f>ROUND(I528*H528,2)</f>
        <v>0</v>
      </c>
      <c r="K528" s="229" t="s">
        <v>443</v>
      </c>
      <c r="L528" s="45"/>
      <c r="M528" s="234" t="s">
        <v>1</v>
      </c>
      <c r="N528" s="235" t="s">
        <v>41</v>
      </c>
      <c r="O528" s="92"/>
      <c r="P528" s="236">
        <f>O528*H528</f>
        <v>0</v>
      </c>
      <c r="Q528" s="236">
        <v>0</v>
      </c>
      <c r="R528" s="236">
        <f>Q528*H528</f>
        <v>0</v>
      </c>
      <c r="S528" s="236">
        <v>0</v>
      </c>
      <c r="T528" s="237">
        <f>S528*H528</f>
        <v>0</v>
      </c>
      <c r="U528" s="39"/>
      <c r="V528" s="39"/>
      <c r="W528" s="39"/>
      <c r="X528" s="39"/>
      <c r="Y528" s="39"/>
      <c r="Z528" s="39"/>
      <c r="AA528" s="39"/>
      <c r="AB528" s="39"/>
      <c r="AC528" s="39"/>
      <c r="AD528" s="39"/>
      <c r="AE528" s="39"/>
      <c r="AR528" s="238" t="s">
        <v>360</v>
      </c>
      <c r="AT528" s="238" t="s">
        <v>343</v>
      </c>
      <c r="AU528" s="238" t="s">
        <v>85</v>
      </c>
      <c r="AY528" s="18" t="s">
        <v>342</v>
      </c>
      <c r="BE528" s="239">
        <f>IF(N528="základní",J528,0)</f>
        <v>0</v>
      </c>
      <c r="BF528" s="239">
        <f>IF(N528="snížená",J528,0)</f>
        <v>0</v>
      </c>
      <c r="BG528" s="239">
        <f>IF(N528="zákl. přenesená",J528,0)</f>
        <v>0</v>
      </c>
      <c r="BH528" s="239">
        <f>IF(N528="sníž. přenesená",J528,0)</f>
        <v>0</v>
      </c>
      <c r="BI528" s="239">
        <f>IF(N528="nulová",J528,0)</f>
        <v>0</v>
      </c>
      <c r="BJ528" s="18" t="s">
        <v>83</v>
      </c>
      <c r="BK528" s="239">
        <f>ROUND(I528*H528,2)</f>
        <v>0</v>
      </c>
      <c r="BL528" s="18" t="s">
        <v>360</v>
      </c>
      <c r="BM528" s="238" t="s">
        <v>6651</v>
      </c>
    </row>
    <row r="529" s="2" customFormat="1">
      <c r="A529" s="39"/>
      <c r="B529" s="40"/>
      <c r="C529" s="41"/>
      <c r="D529" s="240" t="s">
        <v>349</v>
      </c>
      <c r="E529" s="41"/>
      <c r="F529" s="241" t="s">
        <v>6298</v>
      </c>
      <c r="G529" s="41"/>
      <c r="H529" s="41"/>
      <c r="I529" s="242"/>
      <c r="J529" s="41"/>
      <c r="K529" s="41"/>
      <c r="L529" s="45"/>
      <c r="M529" s="243"/>
      <c r="N529" s="244"/>
      <c r="O529" s="92"/>
      <c r="P529" s="92"/>
      <c r="Q529" s="92"/>
      <c r="R529" s="92"/>
      <c r="S529" s="92"/>
      <c r="T529" s="93"/>
      <c r="U529" s="39"/>
      <c r="V529" s="39"/>
      <c r="W529" s="39"/>
      <c r="X529" s="39"/>
      <c r="Y529" s="39"/>
      <c r="Z529" s="39"/>
      <c r="AA529" s="39"/>
      <c r="AB529" s="39"/>
      <c r="AC529" s="39"/>
      <c r="AD529" s="39"/>
      <c r="AE529" s="39"/>
      <c r="AT529" s="18" t="s">
        <v>349</v>
      </c>
      <c r="AU529" s="18" t="s">
        <v>85</v>
      </c>
    </row>
    <row r="530" s="13" customFormat="1">
      <c r="A530" s="13"/>
      <c r="B530" s="252"/>
      <c r="C530" s="253"/>
      <c r="D530" s="240" t="s">
        <v>446</v>
      </c>
      <c r="E530" s="254" t="s">
        <v>1</v>
      </c>
      <c r="F530" s="255" t="s">
        <v>2551</v>
      </c>
      <c r="G530" s="253"/>
      <c r="H530" s="256">
        <v>22</v>
      </c>
      <c r="I530" s="257"/>
      <c r="J530" s="253"/>
      <c r="K530" s="253"/>
      <c r="L530" s="258"/>
      <c r="M530" s="259"/>
      <c r="N530" s="260"/>
      <c r="O530" s="260"/>
      <c r="P530" s="260"/>
      <c r="Q530" s="260"/>
      <c r="R530" s="260"/>
      <c r="S530" s="260"/>
      <c r="T530" s="261"/>
      <c r="U530" s="13"/>
      <c r="V530" s="13"/>
      <c r="W530" s="13"/>
      <c r="X530" s="13"/>
      <c r="Y530" s="13"/>
      <c r="Z530" s="13"/>
      <c r="AA530" s="13"/>
      <c r="AB530" s="13"/>
      <c r="AC530" s="13"/>
      <c r="AD530" s="13"/>
      <c r="AE530" s="13"/>
      <c r="AT530" s="262" t="s">
        <v>446</v>
      </c>
      <c r="AU530" s="262" t="s">
        <v>85</v>
      </c>
      <c r="AV530" s="13" t="s">
        <v>85</v>
      </c>
      <c r="AW530" s="13" t="s">
        <v>32</v>
      </c>
      <c r="AX530" s="13" t="s">
        <v>83</v>
      </c>
      <c r="AY530" s="262" t="s">
        <v>342</v>
      </c>
    </row>
    <row r="531" s="2" customFormat="1" ht="24.15" customHeight="1">
      <c r="A531" s="39"/>
      <c r="B531" s="40"/>
      <c r="C531" s="295" t="s">
        <v>1001</v>
      </c>
      <c r="D531" s="295" t="s">
        <v>621</v>
      </c>
      <c r="E531" s="296" t="s">
        <v>6301</v>
      </c>
      <c r="F531" s="297" t="s">
        <v>6302</v>
      </c>
      <c r="G531" s="298" t="s">
        <v>442</v>
      </c>
      <c r="H531" s="299">
        <v>22</v>
      </c>
      <c r="I531" s="300"/>
      <c r="J531" s="301">
        <f>ROUND(I531*H531,2)</f>
        <v>0</v>
      </c>
      <c r="K531" s="297" t="s">
        <v>1</v>
      </c>
      <c r="L531" s="302"/>
      <c r="M531" s="303" t="s">
        <v>1</v>
      </c>
      <c r="N531" s="304" t="s">
        <v>41</v>
      </c>
      <c r="O531" s="92"/>
      <c r="P531" s="236">
        <f>O531*H531</f>
        <v>0</v>
      </c>
      <c r="Q531" s="236">
        <v>0.0030000000000000001</v>
      </c>
      <c r="R531" s="236">
        <f>Q531*H531</f>
        <v>0.066000000000000003</v>
      </c>
      <c r="S531" s="236">
        <v>0</v>
      </c>
      <c r="T531" s="237">
        <f>S531*H531</f>
        <v>0</v>
      </c>
      <c r="U531" s="39"/>
      <c r="V531" s="39"/>
      <c r="W531" s="39"/>
      <c r="X531" s="39"/>
      <c r="Y531" s="39"/>
      <c r="Z531" s="39"/>
      <c r="AA531" s="39"/>
      <c r="AB531" s="39"/>
      <c r="AC531" s="39"/>
      <c r="AD531" s="39"/>
      <c r="AE531" s="39"/>
      <c r="AR531" s="238" t="s">
        <v>376</v>
      </c>
      <c r="AT531" s="238" t="s">
        <v>621</v>
      </c>
      <c r="AU531" s="238" t="s">
        <v>85</v>
      </c>
      <c r="AY531" s="18" t="s">
        <v>342</v>
      </c>
      <c r="BE531" s="239">
        <f>IF(N531="základní",J531,0)</f>
        <v>0</v>
      </c>
      <c r="BF531" s="239">
        <f>IF(N531="snížená",J531,0)</f>
        <v>0</v>
      </c>
      <c r="BG531" s="239">
        <f>IF(N531="zákl. přenesená",J531,0)</f>
        <v>0</v>
      </c>
      <c r="BH531" s="239">
        <f>IF(N531="sníž. přenesená",J531,0)</f>
        <v>0</v>
      </c>
      <c r="BI531" s="239">
        <f>IF(N531="nulová",J531,0)</f>
        <v>0</v>
      </c>
      <c r="BJ531" s="18" t="s">
        <v>83</v>
      </c>
      <c r="BK531" s="239">
        <f>ROUND(I531*H531,2)</f>
        <v>0</v>
      </c>
      <c r="BL531" s="18" t="s">
        <v>360</v>
      </c>
      <c r="BM531" s="238" t="s">
        <v>6652</v>
      </c>
    </row>
    <row r="532" s="2" customFormat="1">
      <c r="A532" s="39"/>
      <c r="B532" s="40"/>
      <c r="C532" s="41"/>
      <c r="D532" s="240" t="s">
        <v>349</v>
      </c>
      <c r="E532" s="41"/>
      <c r="F532" s="241" t="s">
        <v>6302</v>
      </c>
      <c r="G532" s="41"/>
      <c r="H532" s="41"/>
      <c r="I532" s="242"/>
      <c r="J532" s="41"/>
      <c r="K532" s="41"/>
      <c r="L532" s="45"/>
      <c r="M532" s="243"/>
      <c r="N532" s="244"/>
      <c r="O532" s="92"/>
      <c r="P532" s="92"/>
      <c r="Q532" s="92"/>
      <c r="R532" s="92"/>
      <c r="S532" s="92"/>
      <c r="T532" s="93"/>
      <c r="U532" s="39"/>
      <c r="V532" s="39"/>
      <c r="W532" s="39"/>
      <c r="X532" s="39"/>
      <c r="Y532" s="39"/>
      <c r="Z532" s="39"/>
      <c r="AA532" s="39"/>
      <c r="AB532" s="39"/>
      <c r="AC532" s="39"/>
      <c r="AD532" s="39"/>
      <c r="AE532" s="39"/>
      <c r="AT532" s="18" t="s">
        <v>349</v>
      </c>
      <c r="AU532" s="18" t="s">
        <v>85</v>
      </c>
    </row>
    <row r="533" s="13" customFormat="1">
      <c r="A533" s="13"/>
      <c r="B533" s="252"/>
      <c r="C533" s="253"/>
      <c r="D533" s="240" t="s">
        <v>446</v>
      </c>
      <c r="E533" s="254" t="s">
        <v>1</v>
      </c>
      <c r="F533" s="255" t="s">
        <v>6599</v>
      </c>
      <c r="G533" s="253"/>
      <c r="H533" s="256">
        <v>22</v>
      </c>
      <c r="I533" s="257"/>
      <c r="J533" s="253"/>
      <c r="K533" s="253"/>
      <c r="L533" s="258"/>
      <c r="M533" s="259"/>
      <c r="N533" s="260"/>
      <c r="O533" s="260"/>
      <c r="P533" s="260"/>
      <c r="Q533" s="260"/>
      <c r="R533" s="260"/>
      <c r="S533" s="260"/>
      <c r="T533" s="261"/>
      <c r="U533" s="13"/>
      <c r="V533" s="13"/>
      <c r="W533" s="13"/>
      <c r="X533" s="13"/>
      <c r="Y533" s="13"/>
      <c r="Z533" s="13"/>
      <c r="AA533" s="13"/>
      <c r="AB533" s="13"/>
      <c r="AC533" s="13"/>
      <c r="AD533" s="13"/>
      <c r="AE533" s="13"/>
      <c r="AT533" s="262" t="s">
        <v>446</v>
      </c>
      <c r="AU533" s="262" t="s">
        <v>85</v>
      </c>
      <c r="AV533" s="13" t="s">
        <v>85</v>
      </c>
      <c r="AW533" s="13" t="s">
        <v>32</v>
      </c>
      <c r="AX533" s="13" t="s">
        <v>83</v>
      </c>
      <c r="AY533" s="262" t="s">
        <v>342</v>
      </c>
    </row>
    <row r="534" s="2" customFormat="1" ht="16.5" customHeight="1">
      <c r="A534" s="39"/>
      <c r="B534" s="40"/>
      <c r="C534" s="227" t="s">
        <v>1006</v>
      </c>
      <c r="D534" s="227" t="s">
        <v>343</v>
      </c>
      <c r="E534" s="228" t="s">
        <v>6309</v>
      </c>
      <c r="F534" s="229" t="s">
        <v>6310</v>
      </c>
      <c r="G534" s="230" t="s">
        <v>543</v>
      </c>
      <c r="H534" s="231">
        <v>149</v>
      </c>
      <c r="I534" s="232"/>
      <c r="J534" s="233">
        <f>ROUND(I534*H534,2)</f>
        <v>0</v>
      </c>
      <c r="K534" s="229" t="s">
        <v>1</v>
      </c>
      <c r="L534" s="45"/>
      <c r="M534" s="234" t="s">
        <v>1</v>
      </c>
      <c r="N534" s="235" t="s">
        <v>41</v>
      </c>
      <c r="O534" s="92"/>
      <c r="P534" s="236">
        <f>O534*H534</f>
        <v>0</v>
      </c>
      <c r="Q534" s="236">
        <v>0</v>
      </c>
      <c r="R534" s="236">
        <f>Q534*H534</f>
        <v>0</v>
      </c>
      <c r="S534" s="236">
        <v>0</v>
      </c>
      <c r="T534" s="237">
        <f>S534*H534</f>
        <v>0</v>
      </c>
      <c r="U534" s="39"/>
      <c r="V534" s="39"/>
      <c r="W534" s="39"/>
      <c r="X534" s="39"/>
      <c r="Y534" s="39"/>
      <c r="Z534" s="39"/>
      <c r="AA534" s="39"/>
      <c r="AB534" s="39"/>
      <c r="AC534" s="39"/>
      <c r="AD534" s="39"/>
      <c r="AE534" s="39"/>
      <c r="AR534" s="238" t="s">
        <v>360</v>
      </c>
      <c r="AT534" s="238" t="s">
        <v>343</v>
      </c>
      <c r="AU534" s="238" t="s">
        <v>85</v>
      </c>
      <c r="AY534" s="18" t="s">
        <v>342</v>
      </c>
      <c r="BE534" s="239">
        <f>IF(N534="základní",J534,0)</f>
        <v>0</v>
      </c>
      <c r="BF534" s="239">
        <f>IF(N534="snížená",J534,0)</f>
        <v>0</v>
      </c>
      <c r="BG534" s="239">
        <f>IF(N534="zákl. přenesená",J534,0)</f>
        <v>0</v>
      </c>
      <c r="BH534" s="239">
        <f>IF(N534="sníž. přenesená",J534,0)</f>
        <v>0</v>
      </c>
      <c r="BI534" s="239">
        <f>IF(N534="nulová",J534,0)</f>
        <v>0</v>
      </c>
      <c r="BJ534" s="18" t="s">
        <v>83</v>
      </c>
      <c r="BK534" s="239">
        <f>ROUND(I534*H534,2)</f>
        <v>0</v>
      </c>
      <c r="BL534" s="18" t="s">
        <v>360</v>
      </c>
      <c r="BM534" s="238" t="s">
        <v>6653</v>
      </c>
    </row>
    <row r="535" s="2" customFormat="1">
      <c r="A535" s="39"/>
      <c r="B535" s="40"/>
      <c r="C535" s="41"/>
      <c r="D535" s="240" t="s">
        <v>349</v>
      </c>
      <c r="E535" s="41"/>
      <c r="F535" s="241" t="s">
        <v>6310</v>
      </c>
      <c r="G535" s="41"/>
      <c r="H535" s="41"/>
      <c r="I535" s="242"/>
      <c r="J535" s="41"/>
      <c r="K535" s="41"/>
      <c r="L535" s="45"/>
      <c r="M535" s="243"/>
      <c r="N535" s="244"/>
      <c r="O535" s="92"/>
      <c r="P535" s="92"/>
      <c r="Q535" s="92"/>
      <c r="R535" s="92"/>
      <c r="S535" s="92"/>
      <c r="T535" s="93"/>
      <c r="U535" s="39"/>
      <c r="V535" s="39"/>
      <c r="W535" s="39"/>
      <c r="X535" s="39"/>
      <c r="Y535" s="39"/>
      <c r="Z535" s="39"/>
      <c r="AA535" s="39"/>
      <c r="AB535" s="39"/>
      <c r="AC535" s="39"/>
      <c r="AD535" s="39"/>
      <c r="AE535" s="39"/>
      <c r="AT535" s="18" t="s">
        <v>349</v>
      </c>
      <c r="AU535" s="18" t="s">
        <v>85</v>
      </c>
    </row>
    <row r="536" s="13" customFormat="1">
      <c r="A536" s="13"/>
      <c r="B536" s="252"/>
      <c r="C536" s="253"/>
      <c r="D536" s="240" t="s">
        <v>446</v>
      </c>
      <c r="E536" s="254" t="s">
        <v>1</v>
      </c>
      <c r="F536" s="255" t="s">
        <v>6654</v>
      </c>
      <c r="G536" s="253"/>
      <c r="H536" s="256">
        <v>149</v>
      </c>
      <c r="I536" s="257"/>
      <c r="J536" s="253"/>
      <c r="K536" s="253"/>
      <c r="L536" s="258"/>
      <c r="M536" s="259"/>
      <c r="N536" s="260"/>
      <c r="O536" s="260"/>
      <c r="P536" s="260"/>
      <c r="Q536" s="260"/>
      <c r="R536" s="260"/>
      <c r="S536" s="260"/>
      <c r="T536" s="261"/>
      <c r="U536" s="13"/>
      <c r="V536" s="13"/>
      <c r="W536" s="13"/>
      <c r="X536" s="13"/>
      <c r="Y536" s="13"/>
      <c r="Z536" s="13"/>
      <c r="AA536" s="13"/>
      <c r="AB536" s="13"/>
      <c r="AC536" s="13"/>
      <c r="AD536" s="13"/>
      <c r="AE536" s="13"/>
      <c r="AT536" s="262" t="s">
        <v>446</v>
      </c>
      <c r="AU536" s="262" t="s">
        <v>85</v>
      </c>
      <c r="AV536" s="13" t="s">
        <v>85</v>
      </c>
      <c r="AW536" s="13" t="s">
        <v>32</v>
      </c>
      <c r="AX536" s="13" t="s">
        <v>83</v>
      </c>
      <c r="AY536" s="262" t="s">
        <v>342</v>
      </c>
    </row>
    <row r="537" s="2" customFormat="1" ht="16.5" customHeight="1">
      <c r="A537" s="39"/>
      <c r="B537" s="40"/>
      <c r="C537" s="227" t="s">
        <v>1010</v>
      </c>
      <c r="D537" s="227" t="s">
        <v>343</v>
      </c>
      <c r="E537" s="228" t="s">
        <v>6321</v>
      </c>
      <c r="F537" s="229" t="s">
        <v>6322</v>
      </c>
      <c r="G537" s="230" t="s">
        <v>543</v>
      </c>
      <c r="H537" s="231">
        <v>149</v>
      </c>
      <c r="I537" s="232"/>
      <c r="J537" s="233">
        <f>ROUND(I537*H537,2)</f>
        <v>0</v>
      </c>
      <c r="K537" s="229" t="s">
        <v>1</v>
      </c>
      <c r="L537" s="45"/>
      <c r="M537" s="234" t="s">
        <v>1</v>
      </c>
      <c r="N537" s="235" t="s">
        <v>41</v>
      </c>
      <c r="O537" s="92"/>
      <c r="P537" s="236">
        <f>O537*H537</f>
        <v>0</v>
      </c>
      <c r="Q537" s="236">
        <v>0</v>
      </c>
      <c r="R537" s="236">
        <f>Q537*H537</f>
        <v>0</v>
      </c>
      <c r="S537" s="236">
        <v>0</v>
      </c>
      <c r="T537" s="237">
        <f>S537*H537</f>
        <v>0</v>
      </c>
      <c r="U537" s="39"/>
      <c r="V537" s="39"/>
      <c r="W537" s="39"/>
      <c r="X537" s="39"/>
      <c r="Y537" s="39"/>
      <c r="Z537" s="39"/>
      <c r="AA537" s="39"/>
      <c r="AB537" s="39"/>
      <c r="AC537" s="39"/>
      <c r="AD537" s="39"/>
      <c r="AE537" s="39"/>
      <c r="AR537" s="238" t="s">
        <v>360</v>
      </c>
      <c r="AT537" s="238" t="s">
        <v>343</v>
      </c>
      <c r="AU537" s="238" t="s">
        <v>85</v>
      </c>
      <c r="AY537" s="18" t="s">
        <v>342</v>
      </c>
      <c r="BE537" s="239">
        <f>IF(N537="základní",J537,0)</f>
        <v>0</v>
      </c>
      <c r="BF537" s="239">
        <f>IF(N537="snížená",J537,0)</f>
        <v>0</v>
      </c>
      <c r="BG537" s="239">
        <f>IF(N537="zákl. přenesená",J537,0)</f>
        <v>0</v>
      </c>
      <c r="BH537" s="239">
        <f>IF(N537="sníž. přenesená",J537,0)</f>
        <v>0</v>
      </c>
      <c r="BI537" s="239">
        <f>IF(N537="nulová",J537,0)</f>
        <v>0</v>
      </c>
      <c r="BJ537" s="18" t="s">
        <v>83</v>
      </c>
      <c r="BK537" s="239">
        <f>ROUND(I537*H537,2)</f>
        <v>0</v>
      </c>
      <c r="BL537" s="18" t="s">
        <v>360</v>
      </c>
      <c r="BM537" s="238" t="s">
        <v>6655</v>
      </c>
    </row>
    <row r="538" s="2" customFormat="1">
      <c r="A538" s="39"/>
      <c r="B538" s="40"/>
      <c r="C538" s="41"/>
      <c r="D538" s="240" t="s">
        <v>349</v>
      </c>
      <c r="E538" s="41"/>
      <c r="F538" s="241" t="s">
        <v>6322</v>
      </c>
      <c r="G538" s="41"/>
      <c r="H538" s="41"/>
      <c r="I538" s="242"/>
      <c r="J538" s="41"/>
      <c r="K538" s="41"/>
      <c r="L538" s="45"/>
      <c r="M538" s="243"/>
      <c r="N538" s="244"/>
      <c r="O538" s="92"/>
      <c r="P538" s="92"/>
      <c r="Q538" s="92"/>
      <c r="R538" s="92"/>
      <c r="S538" s="92"/>
      <c r="T538" s="93"/>
      <c r="U538" s="39"/>
      <c r="V538" s="39"/>
      <c r="W538" s="39"/>
      <c r="X538" s="39"/>
      <c r="Y538" s="39"/>
      <c r="Z538" s="39"/>
      <c r="AA538" s="39"/>
      <c r="AB538" s="39"/>
      <c r="AC538" s="39"/>
      <c r="AD538" s="39"/>
      <c r="AE538" s="39"/>
      <c r="AT538" s="18" t="s">
        <v>349</v>
      </c>
      <c r="AU538" s="18" t="s">
        <v>85</v>
      </c>
    </row>
    <row r="539" s="13" customFormat="1">
      <c r="A539" s="13"/>
      <c r="B539" s="252"/>
      <c r="C539" s="253"/>
      <c r="D539" s="240" t="s">
        <v>446</v>
      </c>
      <c r="E539" s="254" t="s">
        <v>1</v>
      </c>
      <c r="F539" s="255" t="s">
        <v>6654</v>
      </c>
      <c r="G539" s="253"/>
      <c r="H539" s="256">
        <v>149</v>
      </c>
      <c r="I539" s="257"/>
      <c r="J539" s="253"/>
      <c r="K539" s="253"/>
      <c r="L539" s="258"/>
      <c r="M539" s="259"/>
      <c r="N539" s="260"/>
      <c r="O539" s="260"/>
      <c r="P539" s="260"/>
      <c r="Q539" s="260"/>
      <c r="R539" s="260"/>
      <c r="S539" s="260"/>
      <c r="T539" s="261"/>
      <c r="U539" s="13"/>
      <c r="V539" s="13"/>
      <c r="W539" s="13"/>
      <c r="X539" s="13"/>
      <c r="Y539" s="13"/>
      <c r="Z539" s="13"/>
      <c r="AA539" s="13"/>
      <c r="AB539" s="13"/>
      <c r="AC539" s="13"/>
      <c r="AD539" s="13"/>
      <c r="AE539" s="13"/>
      <c r="AT539" s="262" t="s">
        <v>446</v>
      </c>
      <c r="AU539" s="262" t="s">
        <v>85</v>
      </c>
      <c r="AV539" s="13" t="s">
        <v>85</v>
      </c>
      <c r="AW539" s="13" t="s">
        <v>32</v>
      </c>
      <c r="AX539" s="13" t="s">
        <v>83</v>
      </c>
      <c r="AY539" s="262" t="s">
        <v>342</v>
      </c>
    </row>
    <row r="540" s="2" customFormat="1" ht="16.5" customHeight="1">
      <c r="A540" s="39"/>
      <c r="B540" s="40"/>
      <c r="C540" s="227" t="s">
        <v>1284</v>
      </c>
      <c r="D540" s="227" t="s">
        <v>343</v>
      </c>
      <c r="E540" s="228" t="s">
        <v>4263</v>
      </c>
      <c r="F540" s="229" t="s">
        <v>4264</v>
      </c>
      <c r="G540" s="230" t="s">
        <v>543</v>
      </c>
      <c r="H540" s="231">
        <v>15.1</v>
      </c>
      <c r="I540" s="232"/>
      <c r="J540" s="233">
        <f>ROUND(I540*H540,2)</f>
        <v>0</v>
      </c>
      <c r="K540" s="229" t="s">
        <v>443</v>
      </c>
      <c r="L540" s="45"/>
      <c r="M540" s="234" t="s">
        <v>1</v>
      </c>
      <c r="N540" s="235" t="s">
        <v>41</v>
      </c>
      <c r="O540" s="92"/>
      <c r="P540" s="236">
        <f>O540*H540</f>
        <v>0</v>
      </c>
      <c r="Q540" s="236">
        <v>0</v>
      </c>
      <c r="R540" s="236">
        <f>Q540*H540</f>
        <v>0</v>
      </c>
      <c r="S540" s="236">
        <v>0</v>
      </c>
      <c r="T540" s="237">
        <f>S540*H540</f>
        <v>0</v>
      </c>
      <c r="U540" s="39"/>
      <c r="V540" s="39"/>
      <c r="W540" s="39"/>
      <c r="X540" s="39"/>
      <c r="Y540" s="39"/>
      <c r="Z540" s="39"/>
      <c r="AA540" s="39"/>
      <c r="AB540" s="39"/>
      <c r="AC540" s="39"/>
      <c r="AD540" s="39"/>
      <c r="AE540" s="39"/>
      <c r="AR540" s="238" t="s">
        <v>360</v>
      </c>
      <c r="AT540" s="238" t="s">
        <v>343</v>
      </c>
      <c r="AU540" s="238" t="s">
        <v>85</v>
      </c>
      <c r="AY540" s="18" t="s">
        <v>342</v>
      </c>
      <c r="BE540" s="239">
        <f>IF(N540="základní",J540,0)</f>
        <v>0</v>
      </c>
      <c r="BF540" s="239">
        <f>IF(N540="snížená",J540,0)</f>
        <v>0</v>
      </c>
      <c r="BG540" s="239">
        <f>IF(N540="zákl. přenesená",J540,0)</f>
        <v>0</v>
      </c>
      <c r="BH540" s="239">
        <f>IF(N540="sníž. přenesená",J540,0)</f>
        <v>0</v>
      </c>
      <c r="BI540" s="239">
        <f>IF(N540="nulová",J540,0)</f>
        <v>0</v>
      </c>
      <c r="BJ540" s="18" t="s">
        <v>83</v>
      </c>
      <c r="BK540" s="239">
        <f>ROUND(I540*H540,2)</f>
        <v>0</v>
      </c>
      <c r="BL540" s="18" t="s">
        <v>360</v>
      </c>
      <c r="BM540" s="238" t="s">
        <v>6656</v>
      </c>
    </row>
    <row r="541" s="2" customFormat="1">
      <c r="A541" s="39"/>
      <c r="B541" s="40"/>
      <c r="C541" s="41"/>
      <c r="D541" s="240" t="s">
        <v>349</v>
      </c>
      <c r="E541" s="41"/>
      <c r="F541" s="241" t="s">
        <v>4266</v>
      </c>
      <c r="G541" s="41"/>
      <c r="H541" s="41"/>
      <c r="I541" s="242"/>
      <c r="J541" s="41"/>
      <c r="K541" s="41"/>
      <c r="L541" s="45"/>
      <c r="M541" s="243"/>
      <c r="N541" s="244"/>
      <c r="O541" s="92"/>
      <c r="P541" s="92"/>
      <c r="Q541" s="92"/>
      <c r="R541" s="92"/>
      <c r="S541" s="92"/>
      <c r="T541" s="93"/>
      <c r="U541" s="39"/>
      <c r="V541" s="39"/>
      <c r="W541" s="39"/>
      <c r="X541" s="39"/>
      <c r="Y541" s="39"/>
      <c r="Z541" s="39"/>
      <c r="AA541" s="39"/>
      <c r="AB541" s="39"/>
      <c r="AC541" s="39"/>
      <c r="AD541" s="39"/>
      <c r="AE541" s="39"/>
      <c r="AT541" s="18" t="s">
        <v>349</v>
      </c>
      <c r="AU541" s="18" t="s">
        <v>85</v>
      </c>
    </row>
    <row r="542" s="13" customFormat="1">
      <c r="A542" s="13"/>
      <c r="B542" s="252"/>
      <c r="C542" s="253"/>
      <c r="D542" s="240" t="s">
        <v>446</v>
      </c>
      <c r="E542" s="254" t="s">
        <v>1</v>
      </c>
      <c r="F542" s="255" t="s">
        <v>6657</v>
      </c>
      <c r="G542" s="253"/>
      <c r="H542" s="256">
        <v>15.1</v>
      </c>
      <c r="I542" s="257"/>
      <c r="J542" s="253"/>
      <c r="K542" s="253"/>
      <c r="L542" s="258"/>
      <c r="M542" s="259"/>
      <c r="N542" s="260"/>
      <c r="O542" s="260"/>
      <c r="P542" s="260"/>
      <c r="Q542" s="260"/>
      <c r="R542" s="260"/>
      <c r="S542" s="260"/>
      <c r="T542" s="261"/>
      <c r="U542" s="13"/>
      <c r="V542" s="13"/>
      <c r="W542" s="13"/>
      <c r="X542" s="13"/>
      <c r="Y542" s="13"/>
      <c r="Z542" s="13"/>
      <c r="AA542" s="13"/>
      <c r="AB542" s="13"/>
      <c r="AC542" s="13"/>
      <c r="AD542" s="13"/>
      <c r="AE542" s="13"/>
      <c r="AT542" s="262" t="s">
        <v>446</v>
      </c>
      <c r="AU542" s="262" t="s">
        <v>85</v>
      </c>
      <c r="AV542" s="13" t="s">
        <v>85</v>
      </c>
      <c r="AW542" s="13" t="s">
        <v>32</v>
      </c>
      <c r="AX542" s="13" t="s">
        <v>83</v>
      </c>
      <c r="AY542" s="262" t="s">
        <v>342</v>
      </c>
    </row>
    <row r="543" s="2" customFormat="1" ht="16.5" customHeight="1">
      <c r="A543" s="39"/>
      <c r="B543" s="40"/>
      <c r="C543" s="227" t="s">
        <v>1290</v>
      </c>
      <c r="D543" s="227" t="s">
        <v>343</v>
      </c>
      <c r="E543" s="228" t="s">
        <v>4268</v>
      </c>
      <c r="F543" s="229" t="s">
        <v>4269</v>
      </c>
      <c r="G543" s="230" t="s">
        <v>543</v>
      </c>
      <c r="H543" s="231">
        <v>15.1</v>
      </c>
      <c r="I543" s="232"/>
      <c r="J543" s="233">
        <f>ROUND(I543*H543,2)</f>
        <v>0</v>
      </c>
      <c r="K543" s="229" t="s">
        <v>443</v>
      </c>
      <c r="L543" s="45"/>
      <c r="M543" s="234" t="s">
        <v>1</v>
      </c>
      <c r="N543" s="235" t="s">
        <v>41</v>
      </c>
      <c r="O543" s="92"/>
      <c r="P543" s="236">
        <f>O543*H543</f>
        <v>0</v>
      </c>
      <c r="Q543" s="236">
        <v>0</v>
      </c>
      <c r="R543" s="236">
        <f>Q543*H543</f>
        <v>0</v>
      </c>
      <c r="S543" s="236">
        <v>0</v>
      </c>
      <c r="T543" s="237">
        <f>S543*H543</f>
        <v>0</v>
      </c>
      <c r="U543" s="39"/>
      <c r="V543" s="39"/>
      <c r="W543" s="39"/>
      <c r="X543" s="39"/>
      <c r="Y543" s="39"/>
      <c r="Z543" s="39"/>
      <c r="AA543" s="39"/>
      <c r="AB543" s="39"/>
      <c r="AC543" s="39"/>
      <c r="AD543" s="39"/>
      <c r="AE543" s="39"/>
      <c r="AR543" s="238" t="s">
        <v>360</v>
      </c>
      <c r="AT543" s="238" t="s">
        <v>343</v>
      </c>
      <c r="AU543" s="238" t="s">
        <v>85</v>
      </c>
      <c r="AY543" s="18" t="s">
        <v>342</v>
      </c>
      <c r="BE543" s="239">
        <f>IF(N543="základní",J543,0)</f>
        <v>0</v>
      </c>
      <c r="BF543" s="239">
        <f>IF(N543="snížená",J543,0)</f>
        <v>0</v>
      </c>
      <c r="BG543" s="239">
        <f>IF(N543="zákl. přenesená",J543,0)</f>
        <v>0</v>
      </c>
      <c r="BH543" s="239">
        <f>IF(N543="sníž. přenesená",J543,0)</f>
        <v>0</v>
      </c>
      <c r="BI543" s="239">
        <f>IF(N543="nulová",J543,0)</f>
        <v>0</v>
      </c>
      <c r="BJ543" s="18" t="s">
        <v>83</v>
      </c>
      <c r="BK543" s="239">
        <f>ROUND(I543*H543,2)</f>
        <v>0</v>
      </c>
      <c r="BL543" s="18" t="s">
        <v>360</v>
      </c>
      <c r="BM543" s="238" t="s">
        <v>6658</v>
      </c>
    </row>
    <row r="544" s="2" customFormat="1">
      <c r="A544" s="39"/>
      <c r="B544" s="40"/>
      <c r="C544" s="41"/>
      <c r="D544" s="240" t="s">
        <v>349</v>
      </c>
      <c r="E544" s="41"/>
      <c r="F544" s="241" t="s">
        <v>4269</v>
      </c>
      <c r="G544" s="41"/>
      <c r="H544" s="41"/>
      <c r="I544" s="242"/>
      <c r="J544" s="41"/>
      <c r="K544" s="41"/>
      <c r="L544" s="45"/>
      <c r="M544" s="243"/>
      <c r="N544" s="244"/>
      <c r="O544" s="92"/>
      <c r="P544" s="92"/>
      <c r="Q544" s="92"/>
      <c r="R544" s="92"/>
      <c r="S544" s="92"/>
      <c r="T544" s="93"/>
      <c r="U544" s="39"/>
      <c r="V544" s="39"/>
      <c r="W544" s="39"/>
      <c r="X544" s="39"/>
      <c r="Y544" s="39"/>
      <c r="Z544" s="39"/>
      <c r="AA544" s="39"/>
      <c r="AB544" s="39"/>
      <c r="AC544" s="39"/>
      <c r="AD544" s="39"/>
      <c r="AE544" s="39"/>
      <c r="AT544" s="18" t="s">
        <v>349</v>
      </c>
      <c r="AU544" s="18" t="s">
        <v>85</v>
      </c>
    </row>
    <row r="545" s="13" customFormat="1">
      <c r="A545" s="13"/>
      <c r="B545" s="252"/>
      <c r="C545" s="253"/>
      <c r="D545" s="240" t="s">
        <v>446</v>
      </c>
      <c r="E545" s="254" t="s">
        <v>1</v>
      </c>
      <c r="F545" s="255" t="s">
        <v>6657</v>
      </c>
      <c r="G545" s="253"/>
      <c r="H545" s="256">
        <v>15.1</v>
      </c>
      <c r="I545" s="257"/>
      <c r="J545" s="253"/>
      <c r="K545" s="253"/>
      <c r="L545" s="258"/>
      <c r="M545" s="259"/>
      <c r="N545" s="260"/>
      <c r="O545" s="260"/>
      <c r="P545" s="260"/>
      <c r="Q545" s="260"/>
      <c r="R545" s="260"/>
      <c r="S545" s="260"/>
      <c r="T545" s="261"/>
      <c r="U545" s="13"/>
      <c r="V545" s="13"/>
      <c r="W545" s="13"/>
      <c r="X545" s="13"/>
      <c r="Y545" s="13"/>
      <c r="Z545" s="13"/>
      <c r="AA545" s="13"/>
      <c r="AB545" s="13"/>
      <c r="AC545" s="13"/>
      <c r="AD545" s="13"/>
      <c r="AE545" s="13"/>
      <c r="AT545" s="262" t="s">
        <v>446</v>
      </c>
      <c r="AU545" s="262" t="s">
        <v>85</v>
      </c>
      <c r="AV545" s="13" t="s">
        <v>85</v>
      </c>
      <c r="AW545" s="13" t="s">
        <v>32</v>
      </c>
      <c r="AX545" s="13" t="s">
        <v>83</v>
      </c>
      <c r="AY545" s="262" t="s">
        <v>342</v>
      </c>
    </row>
    <row r="546" s="2" customFormat="1" ht="16.5" customHeight="1">
      <c r="A546" s="39"/>
      <c r="B546" s="40"/>
      <c r="C546" s="227" t="s">
        <v>1292</v>
      </c>
      <c r="D546" s="227" t="s">
        <v>343</v>
      </c>
      <c r="E546" s="228" t="s">
        <v>6330</v>
      </c>
      <c r="F546" s="229" t="s">
        <v>6331</v>
      </c>
      <c r="G546" s="230" t="s">
        <v>543</v>
      </c>
      <c r="H546" s="231">
        <v>318.69999999999999</v>
      </c>
      <c r="I546" s="232"/>
      <c r="J546" s="233">
        <f>ROUND(I546*H546,2)</f>
        <v>0</v>
      </c>
      <c r="K546" s="229" t="s">
        <v>443</v>
      </c>
      <c r="L546" s="45"/>
      <c r="M546" s="234" t="s">
        <v>1</v>
      </c>
      <c r="N546" s="235" t="s">
        <v>41</v>
      </c>
      <c r="O546" s="92"/>
      <c r="P546" s="236">
        <f>O546*H546</f>
        <v>0</v>
      </c>
      <c r="Q546" s="236">
        <v>0</v>
      </c>
      <c r="R546" s="236">
        <f>Q546*H546</f>
        <v>0</v>
      </c>
      <c r="S546" s="236">
        <v>0</v>
      </c>
      <c r="T546" s="237">
        <f>S546*H546</f>
        <v>0</v>
      </c>
      <c r="U546" s="39"/>
      <c r="V546" s="39"/>
      <c r="W546" s="39"/>
      <c r="X546" s="39"/>
      <c r="Y546" s="39"/>
      <c r="Z546" s="39"/>
      <c r="AA546" s="39"/>
      <c r="AB546" s="39"/>
      <c r="AC546" s="39"/>
      <c r="AD546" s="39"/>
      <c r="AE546" s="39"/>
      <c r="AR546" s="238" t="s">
        <v>360</v>
      </c>
      <c r="AT546" s="238" t="s">
        <v>343</v>
      </c>
      <c r="AU546" s="238" t="s">
        <v>85</v>
      </c>
      <c r="AY546" s="18" t="s">
        <v>342</v>
      </c>
      <c r="BE546" s="239">
        <f>IF(N546="základní",J546,0)</f>
        <v>0</v>
      </c>
      <c r="BF546" s="239">
        <f>IF(N546="snížená",J546,0)</f>
        <v>0</v>
      </c>
      <c r="BG546" s="239">
        <f>IF(N546="zákl. přenesená",J546,0)</f>
        <v>0</v>
      </c>
      <c r="BH546" s="239">
        <f>IF(N546="sníž. přenesená",J546,0)</f>
        <v>0</v>
      </c>
      <c r="BI546" s="239">
        <f>IF(N546="nulová",J546,0)</f>
        <v>0</v>
      </c>
      <c r="BJ546" s="18" t="s">
        <v>83</v>
      </c>
      <c r="BK546" s="239">
        <f>ROUND(I546*H546,2)</f>
        <v>0</v>
      </c>
      <c r="BL546" s="18" t="s">
        <v>360</v>
      </c>
      <c r="BM546" s="238" t="s">
        <v>6659</v>
      </c>
    </row>
    <row r="547" s="2" customFormat="1">
      <c r="A547" s="39"/>
      <c r="B547" s="40"/>
      <c r="C547" s="41"/>
      <c r="D547" s="240" t="s">
        <v>349</v>
      </c>
      <c r="E547" s="41"/>
      <c r="F547" s="241" t="s">
        <v>6333</v>
      </c>
      <c r="G547" s="41"/>
      <c r="H547" s="41"/>
      <c r="I547" s="242"/>
      <c r="J547" s="41"/>
      <c r="K547" s="41"/>
      <c r="L547" s="45"/>
      <c r="M547" s="243"/>
      <c r="N547" s="244"/>
      <c r="O547" s="92"/>
      <c r="P547" s="92"/>
      <c r="Q547" s="92"/>
      <c r="R547" s="92"/>
      <c r="S547" s="92"/>
      <c r="T547" s="93"/>
      <c r="U547" s="39"/>
      <c r="V547" s="39"/>
      <c r="W547" s="39"/>
      <c r="X547" s="39"/>
      <c r="Y547" s="39"/>
      <c r="Z547" s="39"/>
      <c r="AA547" s="39"/>
      <c r="AB547" s="39"/>
      <c r="AC547" s="39"/>
      <c r="AD547" s="39"/>
      <c r="AE547" s="39"/>
      <c r="AT547" s="18" t="s">
        <v>349</v>
      </c>
      <c r="AU547" s="18" t="s">
        <v>85</v>
      </c>
    </row>
    <row r="548" s="13" customFormat="1">
      <c r="A548" s="13"/>
      <c r="B548" s="252"/>
      <c r="C548" s="253"/>
      <c r="D548" s="240" t="s">
        <v>446</v>
      </c>
      <c r="E548" s="254" t="s">
        <v>1</v>
      </c>
      <c r="F548" s="255" t="s">
        <v>6660</v>
      </c>
      <c r="G548" s="253"/>
      <c r="H548" s="256">
        <v>318.69999999999999</v>
      </c>
      <c r="I548" s="257"/>
      <c r="J548" s="253"/>
      <c r="K548" s="253"/>
      <c r="L548" s="258"/>
      <c r="M548" s="259"/>
      <c r="N548" s="260"/>
      <c r="O548" s="260"/>
      <c r="P548" s="260"/>
      <c r="Q548" s="260"/>
      <c r="R548" s="260"/>
      <c r="S548" s="260"/>
      <c r="T548" s="261"/>
      <c r="U548" s="13"/>
      <c r="V548" s="13"/>
      <c r="W548" s="13"/>
      <c r="X548" s="13"/>
      <c r="Y548" s="13"/>
      <c r="Z548" s="13"/>
      <c r="AA548" s="13"/>
      <c r="AB548" s="13"/>
      <c r="AC548" s="13"/>
      <c r="AD548" s="13"/>
      <c r="AE548" s="13"/>
      <c r="AT548" s="262" t="s">
        <v>446</v>
      </c>
      <c r="AU548" s="262" t="s">
        <v>85</v>
      </c>
      <c r="AV548" s="13" t="s">
        <v>85</v>
      </c>
      <c r="AW548" s="13" t="s">
        <v>32</v>
      </c>
      <c r="AX548" s="13" t="s">
        <v>83</v>
      </c>
      <c r="AY548" s="262" t="s">
        <v>342</v>
      </c>
    </row>
    <row r="549" s="2" customFormat="1" ht="16.5" customHeight="1">
      <c r="A549" s="39"/>
      <c r="B549" s="40"/>
      <c r="C549" s="227" t="s">
        <v>1294</v>
      </c>
      <c r="D549" s="227" t="s">
        <v>343</v>
      </c>
      <c r="E549" s="228" t="s">
        <v>6336</v>
      </c>
      <c r="F549" s="229" t="s">
        <v>6337</v>
      </c>
      <c r="G549" s="230" t="s">
        <v>543</v>
      </c>
      <c r="H549" s="231">
        <v>318.69999999999999</v>
      </c>
      <c r="I549" s="232"/>
      <c r="J549" s="233">
        <f>ROUND(I549*H549,2)</f>
        <v>0</v>
      </c>
      <c r="K549" s="229" t="s">
        <v>443</v>
      </c>
      <c r="L549" s="45"/>
      <c r="M549" s="234" t="s">
        <v>1</v>
      </c>
      <c r="N549" s="235" t="s">
        <v>41</v>
      </c>
      <c r="O549" s="92"/>
      <c r="P549" s="236">
        <f>O549*H549</f>
        <v>0</v>
      </c>
      <c r="Q549" s="236">
        <v>0</v>
      </c>
      <c r="R549" s="236">
        <f>Q549*H549</f>
        <v>0</v>
      </c>
      <c r="S549" s="236">
        <v>0</v>
      </c>
      <c r="T549" s="237">
        <f>S549*H549</f>
        <v>0</v>
      </c>
      <c r="U549" s="39"/>
      <c r="V549" s="39"/>
      <c r="W549" s="39"/>
      <c r="X549" s="39"/>
      <c r="Y549" s="39"/>
      <c r="Z549" s="39"/>
      <c r="AA549" s="39"/>
      <c r="AB549" s="39"/>
      <c r="AC549" s="39"/>
      <c r="AD549" s="39"/>
      <c r="AE549" s="39"/>
      <c r="AR549" s="238" t="s">
        <v>360</v>
      </c>
      <c r="AT549" s="238" t="s">
        <v>343</v>
      </c>
      <c r="AU549" s="238" t="s">
        <v>85</v>
      </c>
      <c r="AY549" s="18" t="s">
        <v>342</v>
      </c>
      <c r="BE549" s="239">
        <f>IF(N549="základní",J549,0)</f>
        <v>0</v>
      </c>
      <c r="BF549" s="239">
        <f>IF(N549="snížená",J549,0)</f>
        <v>0</v>
      </c>
      <c r="BG549" s="239">
        <f>IF(N549="zákl. přenesená",J549,0)</f>
        <v>0</v>
      </c>
      <c r="BH549" s="239">
        <f>IF(N549="sníž. přenesená",J549,0)</f>
        <v>0</v>
      </c>
      <c r="BI549" s="239">
        <f>IF(N549="nulová",J549,0)</f>
        <v>0</v>
      </c>
      <c r="BJ549" s="18" t="s">
        <v>83</v>
      </c>
      <c r="BK549" s="239">
        <f>ROUND(I549*H549,2)</f>
        <v>0</v>
      </c>
      <c r="BL549" s="18" t="s">
        <v>360</v>
      </c>
      <c r="BM549" s="238" t="s">
        <v>6661</v>
      </c>
    </row>
    <row r="550" s="2" customFormat="1">
      <c r="A550" s="39"/>
      <c r="B550" s="40"/>
      <c r="C550" s="41"/>
      <c r="D550" s="240" t="s">
        <v>349</v>
      </c>
      <c r="E550" s="41"/>
      <c r="F550" s="241" t="s">
        <v>6337</v>
      </c>
      <c r="G550" s="41"/>
      <c r="H550" s="41"/>
      <c r="I550" s="242"/>
      <c r="J550" s="41"/>
      <c r="K550" s="41"/>
      <c r="L550" s="45"/>
      <c r="M550" s="243"/>
      <c r="N550" s="244"/>
      <c r="O550" s="92"/>
      <c r="P550" s="92"/>
      <c r="Q550" s="92"/>
      <c r="R550" s="92"/>
      <c r="S550" s="92"/>
      <c r="T550" s="93"/>
      <c r="U550" s="39"/>
      <c r="V550" s="39"/>
      <c r="W550" s="39"/>
      <c r="X550" s="39"/>
      <c r="Y550" s="39"/>
      <c r="Z550" s="39"/>
      <c r="AA550" s="39"/>
      <c r="AB550" s="39"/>
      <c r="AC550" s="39"/>
      <c r="AD550" s="39"/>
      <c r="AE550" s="39"/>
      <c r="AT550" s="18" t="s">
        <v>349</v>
      </c>
      <c r="AU550" s="18" t="s">
        <v>85</v>
      </c>
    </row>
    <row r="551" s="13" customFormat="1">
      <c r="A551" s="13"/>
      <c r="B551" s="252"/>
      <c r="C551" s="253"/>
      <c r="D551" s="240" t="s">
        <v>446</v>
      </c>
      <c r="E551" s="254" t="s">
        <v>1</v>
      </c>
      <c r="F551" s="255" t="s">
        <v>6660</v>
      </c>
      <c r="G551" s="253"/>
      <c r="H551" s="256">
        <v>318.69999999999999</v>
      </c>
      <c r="I551" s="257"/>
      <c r="J551" s="253"/>
      <c r="K551" s="253"/>
      <c r="L551" s="258"/>
      <c r="M551" s="259"/>
      <c r="N551" s="260"/>
      <c r="O551" s="260"/>
      <c r="P551" s="260"/>
      <c r="Q551" s="260"/>
      <c r="R551" s="260"/>
      <c r="S551" s="260"/>
      <c r="T551" s="261"/>
      <c r="U551" s="13"/>
      <c r="V551" s="13"/>
      <c r="W551" s="13"/>
      <c r="X551" s="13"/>
      <c r="Y551" s="13"/>
      <c r="Z551" s="13"/>
      <c r="AA551" s="13"/>
      <c r="AB551" s="13"/>
      <c r="AC551" s="13"/>
      <c r="AD551" s="13"/>
      <c r="AE551" s="13"/>
      <c r="AT551" s="262" t="s">
        <v>446</v>
      </c>
      <c r="AU551" s="262" t="s">
        <v>85</v>
      </c>
      <c r="AV551" s="13" t="s">
        <v>85</v>
      </c>
      <c r="AW551" s="13" t="s">
        <v>32</v>
      </c>
      <c r="AX551" s="13" t="s">
        <v>83</v>
      </c>
      <c r="AY551" s="262" t="s">
        <v>342</v>
      </c>
    </row>
    <row r="552" s="2" customFormat="1" ht="16.5" customHeight="1">
      <c r="A552" s="39"/>
      <c r="B552" s="40"/>
      <c r="C552" s="227" t="s">
        <v>1296</v>
      </c>
      <c r="D552" s="227" t="s">
        <v>343</v>
      </c>
      <c r="E552" s="228" t="s">
        <v>4271</v>
      </c>
      <c r="F552" s="229" t="s">
        <v>4272</v>
      </c>
      <c r="G552" s="230" t="s">
        <v>442</v>
      </c>
      <c r="H552" s="231">
        <v>2</v>
      </c>
      <c r="I552" s="232"/>
      <c r="J552" s="233">
        <f>ROUND(I552*H552,2)</f>
        <v>0</v>
      </c>
      <c r="K552" s="229" t="s">
        <v>443</v>
      </c>
      <c r="L552" s="45"/>
      <c r="M552" s="234" t="s">
        <v>1</v>
      </c>
      <c r="N552" s="235" t="s">
        <v>41</v>
      </c>
      <c r="O552" s="92"/>
      <c r="P552" s="236">
        <f>O552*H552</f>
        <v>0</v>
      </c>
      <c r="Q552" s="236">
        <v>0.45937</v>
      </c>
      <c r="R552" s="236">
        <f>Q552*H552</f>
        <v>0.91874</v>
      </c>
      <c r="S552" s="236">
        <v>0</v>
      </c>
      <c r="T552" s="237">
        <f>S552*H552</f>
        <v>0</v>
      </c>
      <c r="U552" s="39"/>
      <c r="V552" s="39"/>
      <c r="W552" s="39"/>
      <c r="X552" s="39"/>
      <c r="Y552" s="39"/>
      <c r="Z552" s="39"/>
      <c r="AA552" s="39"/>
      <c r="AB552" s="39"/>
      <c r="AC552" s="39"/>
      <c r="AD552" s="39"/>
      <c r="AE552" s="39"/>
      <c r="AR552" s="238" t="s">
        <v>360</v>
      </c>
      <c r="AT552" s="238" t="s">
        <v>343</v>
      </c>
      <c r="AU552" s="238" t="s">
        <v>85</v>
      </c>
      <c r="AY552" s="18" t="s">
        <v>342</v>
      </c>
      <c r="BE552" s="239">
        <f>IF(N552="základní",J552,0)</f>
        <v>0</v>
      </c>
      <c r="BF552" s="239">
        <f>IF(N552="snížená",J552,0)</f>
        <v>0</v>
      </c>
      <c r="BG552" s="239">
        <f>IF(N552="zákl. přenesená",J552,0)</f>
        <v>0</v>
      </c>
      <c r="BH552" s="239">
        <f>IF(N552="sníž. přenesená",J552,0)</f>
        <v>0</v>
      </c>
      <c r="BI552" s="239">
        <f>IF(N552="nulová",J552,0)</f>
        <v>0</v>
      </c>
      <c r="BJ552" s="18" t="s">
        <v>83</v>
      </c>
      <c r="BK552" s="239">
        <f>ROUND(I552*H552,2)</f>
        <v>0</v>
      </c>
      <c r="BL552" s="18" t="s">
        <v>360</v>
      </c>
      <c r="BM552" s="238" t="s">
        <v>6662</v>
      </c>
    </row>
    <row r="553" s="2" customFormat="1">
      <c r="A553" s="39"/>
      <c r="B553" s="40"/>
      <c r="C553" s="41"/>
      <c r="D553" s="240" t="s">
        <v>349</v>
      </c>
      <c r="E553" s="41"/>
      <c r="F553" s="241" t="s">
        <v>4274</v>
      </c>
      <c r="G553" s="41"/>
      <c r="H553" s="41"/>
      <c r="I553" s="242"/>
      <c r="J553" s="41"/>
      <c r="K553" s="41"/>
      <c r="L553" s="45"/>
      <c r="M553" s="243"/>
      <c r="N553" s="244"/>
      <c r="O553" s="92"/>
      <c r="P553" s="92"/>
      <c r="Q553" s="92"/>
      <c r="R553" s="92"/>
      <c r="S553" s="92"/>
      <c r="T553" s="93"/>
      <c r="U553" s="39"/>
      <c r="V553" s="39"/>
      <c r="W553" s="39"/>
      <c r="X553" s="39"/>
      <c r="Y553" s="39"/>
      <c r="Z553" s="39"/>
      <c r="AA553" s="39"/>
      <c r="AB553" s="39"/>
      <c r="AC553" s="39"/>
      <c r="AD553" s="39"/>
      <c r="AE553" s="39"/>
      <c r="AT553" s="18" t="s">
        <v>349</v>
      </c>
      <c r="AU553" s="18" t="s">
        <v>85</v>
      </c>
    </row>
    <row r="554" s="13" customFormat="1">
      <c r="A554" s="13"/>
      <c r="B554" s="252"/>
      <c r="C554" s="253"/>
      <c r="D554" s="240" t="s">
        <v>446</v>
      </c>
      <c r="E554" s="254" t="s">
        <v>1</v>
      </c>
      <c r="F554" s="255" t="s">
        <v>6663</v>
      </c>
      <c r="G554" s="253"/>
      <c r="H554" s="256">
        <v>2</v>
      </c>
      <c r="I554" s="257"/>
      <c r="J554" s="253"/>
      <c r="K554" s="253"/>
      <c r="L554" s="258"/>
      <c r="M554" s="259"/>
      <c r="N554" s="260"/>
      <c r="O554" s="260"/>
      <c r="P554" s="260"/>
      <c r="Q554" s="260"/>
      <c r="R554" s="260"/>
      <c r="S554" s="260"/>
      <c r="T554" s="261"/>
      <c r="U554" s="13"/>
      <c r="V554" s="13"/>
      <c r="W554" s="13"/>
      <c r="X554" s="13"/>
      <c r="Y554" s="13"/>
      <c r="Z554" s="13"/>
      <c r="AA554" s="13"/>
      <c r="AB554" s="13"/>
      <c r="AC554" s="13"/>
      <c r="AD554" s="13"/>
      <c r="AE554" s="13"/>
      <c r="AT554" s="262" t="s">
        <v>446</v>
      </c>
      <c r="AU554" s="262" t="s">
        <v>85</v>
      </c>
      <c r="AV554" s="13" t="s">
        <v>85</v>
      </c>
      <c r="AW554" s="13" t="s">
        <v>32</v>
      </c>
      <c r="AX554" s="13" t="s">
        <v>83</v>
      </c>
      <c r="AY554" s="262" t="s">
        <v>342</v>
      </c>
    </row>
    <row r="555" s="2" customFormat="1" ht="16.5" customHeight="1">
      <c r="A555" s="39"/>
      <c r="B555" s="40"/>
      <c r="C555" s="227" t="s">
        <v>2615</v>
      </c>
      <c r="D555" s="227" t="s">
        <v>343</v>
      </c>
      <c r="E555" s="228" t="s">
        <v>4276</v>
      </c>
      <c r="F555" s="229" t="s">
        <v>4277</v>
      </c>
      <c r="G555" s="230" t="s">
        <v>442</v>
      </c>
      <c r="H555" s="231">
        <v>29</v>
      </c>
      <c r="I555" s="232"/>
      <c r="J555" s="233">
        <f>ROUND(I555*H555,2)</f>
        <v>0</v>
      </c>
      <c r="K555" s="229" t="s">
        <v>443</v>
      </c>
      <c r="L555" s="45"/>
      <c r="M555" s="234" t="s">
        <v>1</v>
      </c>
      <c r="N555" s="235" t="s">
        <v>41</v>
      </c>
      <c r="O555" s="92"/>
      <c r="P555" s="236">
        <f>O555*H555</f>
        <v>0</v>
      </c>
      <c r="Q555" s="236">
        <v>0.12303</v>
      </c>
      <c r="R555" s="236">
        <f>Q555*H555</f>
        <v>3.5678700000000001</v>
      </c>
      <c r="S555" s="236">
        <v>0</v>
      </c>
      <c r="T555" s="237">
        <f>S555*H555</f>
        <v>0</v>
      </c>
      <c r="U555" s="39"/>
      <c r="V555" s="39"/>
      <c r="W555" s="39"/>
      <c r="X555" s="39"/>
      <c r="Y555" s="39"/>
      <c r="Z555" s="39"/>
      <c r="AA555" s="39"/>
      <c r="AB555" s="39"/>
      <c r="AC555" s="39"/>
      <c r="AD555" s="39"/>
      <c r="AE555" s="39"/>
      <c r="AR555" s="238" t="s">
        <v>360</v>
      </c>
      <c r="AT555" s="238" t="s">
        <v>343</v>
      </c>
      <c r="AU555" s="238" t="s">
        <v>85</v>
      </c>
      <c r="AY555" s="18" t="s">
        <v>342</v>
      </c>
      <c r="BE555" s="239">
        <f>IF(N555="základní",J555,0)</f>
        <v>0</v>
      </c>
      <c r="BF555" s="239">
        <f>IF(N555="snížená",J555,0)</f>
        <v>0</v>
      </c>
      <c r="BG555" s="239">
        <f>IF(N555="zákl. přenesená",J555,0)</f>
        <v>0</v>
      </c>
      <c r="BH555" s="239">
        <f>IF(N555="sníž. přenesená",J555,0)</f>
        <v>0</v>
      </c>
      <c r="BI555" s="239">
        <f>IF(N555="nulová",J555,0)</f>
        <v>0</v>
      </c>
      <c r="BJ555" s="18" t="s">
        <v>83</v>
      </c>
      <c r="BK555" s="239">
        <f>ROUND(I555*H555,2)</f>
        <v>0</v>
      </c>
      <c r="BL555" s="18" t="s">
        <v>360</v>
      </c>
      <c r="BM555" s="238" t="s">
        <v>6664</v>
      </c>
    </row>
    <row r="556" s="2" customFormat="1">
      <c r="A556" s="39"/>
      <c r="B556" s="40"/>
      <c r="C556" s="41"/>
      <c r="D556" s="240" t="s">
        <v>349</v>
      </c>
      <c r="E556" s="41"/>
      <c r="F556" s="241" t="s">
        <v>4277</v>
      </c>
      <c r="G556" s="41"/>
      <c r="H556" s="41"/>
      <c r="I556" s="242"/>
      <c r="J556" s="41"/>
      <c r="K556" s="41"/>
      <c r="L556" s="45"/>
      <c r="M556" s="243"/>
      <c r="N556" s="244"/>
      <c r="O556" s="92"/>
      <c r="P556" s="92"/>
      <c r="Q556" s="92"/>
      <c r="R556" s="92"/>
      <c r="S556" s="92"/>
      <c r="T556" s="93"/>
      <c r="U556" s="39"/>
      <c r="V556" s="39"/>
      <c r="W556" s="39"/>
      <c r="X556" s="39"/>
      <c r="Y556" s="39"/>
      <c r="Z556" s="39"/>
      <c r="AA556" s="39"/>
      <c r="AB556" s="39"/>
      <c r="AC556" s="39"/>
      <c r="AD556" s="39"/>
      <c r="AE556" s="39"/>
      <c r="AT556" s="18" t="s">
        <v>349</v>
      </c>
      <c r="AU556" s="18" t="s">
        <v>85</v>
      </c>
    </row>
    <row r="557" s="13" customFormat="1">
      <c r="A557" s="13"/>
      <c r="B557" s="252"/>
      <c r="C557" s="253"/>
      <c r="D557" s="240" t="s">
        <v>446</v>
      </c>
      <c r="E557" s="254" t="s">
        <v>1</v>
      </c>
      <c r="F557" s="255" t="s">
        <v>6665</v>
      </c>
      <c r="G557" s="253"/>
      <c r="H557" s="256">
        <v>29</v>
      </c>
      <c r="I557" s="257"/>
      <c r="J557" s="253"/>
      <c r="K557" s="253"/>
      <c r="L557" s="258"/>
      <c r="M557" s="259"/>
      <c r="N557" s="260"/>
      <c r="O557" s="260"/>
      <c r="P557" s="260"/>
      <c r="Q557" s="260"/>
      <c r="R557" s="260"/>
      <c r="S557" s="260"/>
      <c r="T557" s="261"/>
      <c r="U557" s="13"/>
      <c r="V557" s="13"/>
      <c r="W557" s="13"/>
      <c r="X557" s="13"/>
      <c r="Y557" s="13"/>
      <c r="Z557" s="13"/>
      <c r="AA557" s="13"/>
      <c r="AB557" s="13"/>
      <c r="AC557" s="13"/>
      <c r="AD557" s="13"/>
      <c r="AE557" s="13"/>
      <c r="AT557" s="262" t="s">
        <v>446</v>
      </c>
      <c r="AU557" s="262" t="s">
        <v>85</v>
      </c>
      <c r="AV557" s="13" t="s">
        <v>85</v>
      </c>
      <c r="AW557" s="13" t="s">
        <v>32</v>
      </c>
      <c r="AX557" s="13" t="s">
        <v>83</v>
      </c>
      <c r="AY557" s="262" t="s">
        <v>342</v>
      </c>
    </row>
    <row r="558" s="2" customFormat="1" ht="24.15" customHeight="1">
      <c r="A558" s="39"/>
      <c r="B558" s="40"/>
      <c r="C558" s="295" t="s">
        <v>2619</v>
      </c>
      <c r="D558" s="295" t="s">
        <v>621</v>
      </c>
      <c r="E558" s="296" t="s">
        <v>6348</v>
      </c>
      <c r="F558" s="297" t="s">
        <v>6349</v>
      </c>
      <c r="G558" s="298" t="s">
        <v>4281</v>
      </c>
      <c r="H558" s="299">
        <v>29</v>
      </c>
      <c r="I558" s="300"/>
      <c r="J558" s="301">
        <f>ROUND(I558*H558,2)</f>
        <v>0</v>
      </c>
      <c r="K558" s="297" t="s">
        <v>1</v>
      </c>
      <c r="L558" s="302"/>
      <c r="M558" s="303" t="s">
        <v>1</v>
      </c>
      <c r="N558" s="304" t="s">
        <v>41</v>
      </c>
      <c r="O558" s="92"/>
      <c r="P558" s="236">
        <f>O558*H558</f>
        <v>0</v>
      </c>
      <c r="Q558" s="236">
        <v>0.01123</v>
      </c>
      <c r="R558" s="236">
        <f>Q558*H558</f>
        <v>0.32567000000000002</v>
      </c>
      <c r="S558" s="236">
        <v>0</v>
      </c>
      <c r="T558" s="237">
        <f>S558*H558</f>
        <v>0</v>
      </c>
      <c r="U558" s="39"/>
      <c r="V558" s="39"/>
      <c r="W558" s="39"/>
      <c r="X558" s="39"/>
      <c r="Y558" s="39"/>
      <c r="Z558" s="39"/>
      <c r="AA558" s="39"/>
      <c r="AB558" s="39"/>
      <c r="AC558" s="39"/>
      <c r="AD558" s="39"/>
      <c r="AE558" s="39"/>
      <c r="AR558" s="238" t="s">
        <v>376</v>
      </c>
      <c r="AT558" s="238" t="s">
        <v>621</v>
      </c>
      <c r="AU558" s="238" t="s">
        <v>85</v>
      </c>
      <c r="AY558" s="18" t="s">
        <v>342</v>
      </c>
      <c r="BE558" s="239">
        <f>IF(N558="základní",J558,0)</f>
        <v>0</v>
      </c>
      <c r="BF558" s="239">
        <f>IF(N558="snížená",J558,0)</f>
        <v>0</v>
      </c>
      <c r="BG558" s="239">
        <f>IF(N558="zákl. přenesená",J558,0)</f>
        <v>0</v>
      </c>
      <c r="BH558" s="239">
        <f>IF(N558="sníž. přenesená",J558,0)</f>
        <v>0</v>
      </c>
      <c r="BI558" s="239">
        <f>IF(N558="nulová",J558,0)</f>
        <v>0</v>
      </c>
      <c r="BJ558" s="18" t="s">
        <v>83</v>
      </c>
      <c r="BK558" s="239">
        <f>ROUND(I558*H558,2)</f>
        <v>0</v>
      </c>
      <c r="BL558" s="18" t="s">
        <v>360</v>
      </c>
      <c r="BM558" s="238" t="s">
        <v>6666</v>
      </c>
    </row>
    <row r="559" s="2" customFormat="1">
      <c r="A559" s="39"/>
      <c r="B559" s="40"/>
      <c r="C559" s="41"/>
      <c r="D559" s="240" t="s">
        <v>349</v>
      </c>
      <c r="E559" s="41"/>
      <c r="F559" s="241" t="s">
        <v>6349</v>
      </c>
      <c r="G559" s="41"/>
      <c r="H559" s="41"/>
      <c r="I559" s="242"/>
      <c r="J559" s="41"/>
      <c r="K559" s="41"/>
      <c r="L559" s="45"/>
      <c r="M559" s="243"/>
      <c r="N559" s="244"/>
      <c r="O559" s="92"/>
      <c r="P559" s="92"/>
      <c r="Q559" s="92"/>
      <c r="R559" s="92"/>
      <c r="S559" s="92"/>
      <c r="T559" s="93"/>
      <c r="U559" s="39"/>
      <c r="V559" s="39"/>
      <c r="W559" s="39"/>
      <c r="X559" s="39"/>
      <c r="Y559" s="39"/>
      <c r="Z559" s="39"/>
      <c r="AA559" s="39"/>
      <c r="AB559" s="39"/>
      <c r="AC559" s="39"/>
      <c r="AD559" s="39"/>
      <c r="AE559" s="39"/>
      <c r="AT559" s="18" t="s">
        <v>349</v>
      </c>
      <c r="AU559" s="18" t="s">
        <v>85</v>
      </c>
    </row>
    <row r="560" s="13" customFormat="1">
      <c r="A560" s="13"/>
      <c r="B560" s="252"/>
      <c r="C560" s="253"/>
      <c r="D560" s="240" t="s">
        <v>446</v>
      </c>
      <c r="E560" s="254" t="s">
        <v>1</v>
      </c>
      <c r="F560" s="255" t="s">
        <v>6667</v>
      </c>
      <c r="G560" s="253"/>
      <c r="H560" s="256">
        <v>7</v>
      </c>
      <c r="I560" s="257"/>
      <c r="J560" s="253"/>
      <c r="K560" s="253"/>
      <c r="L560" s="258"/>
      <c r="M560" s="259"/>
      <c r="N560" s="260"/>
      <c r="O560" s="260"/>
      <c r="P560" s="260"/>
      <c r="Q560" s="260"/>
      <c r="R560" s="260"/>
      <c r="S560" s="260"/>
      <c r="T560" s="261"/>
      <c r="U560" s="13"/>
      <c r="V560" s="13"/>
      <c r="W560" s="13"/>
      <c r="X560" s="13"/>
      <c r="Y560" s="13"/>
      <c r="Z560" s="13"/>
      <c r="AA560" s="13"/>
      <c r="AB560" s="13"/>
      <c r="AC560" s="13"/>
      <c r="AD560" s="13"/>
      <c r="AE560" s="13"/>
      <c r="AT560" s="262" t="s">
        <v>446</v>
      </c>
      <c r="AU560" s="262" t="s">
        <v>85</v>
      </c>
      <c r="AV560" s="13" t="s">
        <v>85</v>
      </c>
      <c r="AW560" s="13" t="s">
        <v>32</v>
      </c>
      <c r="AX560" s="13" t="s">
        <v>76</v>
      </c>
      <c r="AY560" s="262" t="s">
        <v>342</v>
      </c>
    </row>
    <row r="561" s="13" customFormat="1">
      <c r="A561" s="13"/>
      <c r="B561" s="252"/>
      <c r="C561" s="253"/>
      <c r="D561" s="240" t="s">
        <v>446</v>
      </c>
      <c r="E561" s="254" t="s">
        <v>1</v>
      </c>
      <c r="F561" s="255" t="s">
        <v>6599</v>
      </c>
      <c r="G561" s="253"/>
      <c r="H561" s="256">
        <v>22</v>
      </c>
      <c r="I561" s="257"/>
      <c r="J561" s="253"/>
      <c r="K561" s="253"/>
      <c r="L561" s="258"/>
      <c r="M561" s="259"/>
      <c r="N561" s="260"/>
      <c r="O561" s="260"/>
      <c r="P561" s="260"/>
      <c r="Q561" s="260"/>
      <c r="R561" s="260"/>
      <c r="S561" s="260"/>
      <c r="T561" s="261"/>
      <c r="U561" s="13"/>
      <c r="V561" s="13"/>
      <c r="W561" s="13"/>
      <c r="X561" s="13"/>
      <c r="Y561" s="13"/>
      <c r="Z561" s="13"/>
      <c r="AA561" s="13"/>
      <c r="AB561" s="13"/>
      <c r="AC561" s="13"/>
      <c r="AD561" s="13"/>
      <c r="AE561" s="13"/>
      <c r="AT561" s="262" t="s">
        <v>446</v>
      </c>
      <c r="AU561" s="262" t="s">
        <v>85</v>
      </c>
      <c r="AV561" s="13" t="s">
        <v>85</v>
      </c>
      <c r="AW561" s="13" t="s">
        <v>32</v>
      </c>
      <c r="AX561" s="13" t="s">
        <v>76</v>
      </c>
      <c r="AY561" s="262" t="s">
        <v>342</v>
      </c>
    </row>
    <row r="562" s="16" customFormat="1">
      <c r="A562" s="16"/>
      <c r="B562" s="284"/>
      <c r="C562" s="285"/>
      <c r="D562" s="240" t="s">
        <v>446</v>
      </c>
      <c r="E562" s="286" t="s">
        <v>1</v>
      </c>
      <c r="F562" s="287" t="s">
        <v>500</v>
      </c>
      <c r="G562" s="285"/>
      <c r="H562" s="288">
        <v>29</v>
      </c>
      <c r="I562" s="289"/>
      <c r="J562" s="285"/>
      <c r="K562" s="285"/>
      <c r="L562" s="290"/>
      <c r="M562" s="291"/>
      <c r="N562" s="292"/>
      <c r="O562" s="292"/>
      <c r="P562" s="292"/>
      <c r="Q562" s="292"/>
      <c r="R562" s="292"/>
      <c r="S562" s="292"/>
      <c r="T562" s="293"/>
      <c r="U562" s="16"/>
      <c r="V562" s="16"/>
      <c r="W562" s="16"/>
      <c r="X562" s="16"/>
      <c r="Y562" s="16"/>
      <c r="Z562" s="16"/>
      <c r="AA562" s="16"/>
      <c r="AB562" s="16"/>
      <c r="AC562" s="16"/>
      <c r="AD562" s="16"/>
      <c r="AE562" s="16"/>
      <c r="AT562" s="294" t="s">
        <v>446</v>
      </c>
      <c r="AU562" s="294" t="s">
        <v>85</v>
      </c>
      <c r="AV562" s="16" t="s">
        <v>360</v>
      </c>
      <c r="AW562" s="16" t="s">
        <v>32</v>
      </c>
      <c r="AX562" s="16" t="s">
        <v>83</v>
      </c>
      <c r="AY562" s="294" t="s">
        <v>342</v>
      </c>
    </row>
    <row r="563" s="2" customFormat="1" ht="16.5" customHeight="1">
      <c r="A563" s="39"/>
      <c r="B563" s="40"/>
      <c r="C563" s="295" t="s">
        <v>2623</v>
      </c>
      <c r="D563" s="295" t="s">
        <v>621</v>
      </c>
      <c r="E563" s="296" t="s">
        <v>4283</v>
      </c>
      <c r="F563" s="297" t="s">
        <v>4284</v>
      </c>
      <c r="G563" s="298" t="s">
        <v>4281</v>
      </c>
      <c r="H563" s="299">
        <v>7</v>
      </c>
      <c r="I563" s="300"/>
      <c r="J563" s="301">
        <f>ROUND(I563*H563,2)</f>
        <v>0</v>
      </c>
      <c r="K563" s="297" t="s">
        <v>1</v>
      </c>
      <c r="L563" s="302"/>
      <c r="M563" s="303" t="s">
        <v>1</v>
      </c>
      <c r="N563" s="304" t="s">
        <v>41</v>
      </c>
      <c r="O563" s="92"/>
      <c r="P563" s="236">
        <f>O563*H563</f>
        <v>0</v>
      </c>
      <c r="Q563" s="236">
        <v>0.00064999999999999997</v>
      </c>
      <c r="R563" s="236">
        <f>Q563*H563</f>
        <v>0.0045500000000000002</v>
      </c>
      <c r="S563" s="236">
        <v>0</v>
      </c>
      <c r="T563" s="237">
        <f>S563*H563</f>
        <v>0</v>
      </c>
      <c r="U563" s="39"/>
      <c r="V563" s="39"/>
      <c r="W563" s="39"/>
      <c r="X563" s="39"/>
      <c r="Y563" s="39"/>
      <c r="Z563" s="39"/>
      <c r="AA563" s="39"/>
      <c r="AB563" s="39"/>
      <c r="AC563" s="39"/>
      <c r="AD563" s="39"/>
      <c r="AE563" s="39"/>
      <c r="AR563" s="238" t="s">
        <v>376</v>
      </c>
      <c r="AT563" s="238" t="s">
        <v>621</v>
      </c>
      <c r="AU563" s="238" t="s">
        <v>85</v>
      </c>
      <c r="AY563" s="18" t="s">
        <v>342</v>
      </c>
      <c r="BE563" s="239">
        <f>IF(N563="základní",J563,0)</f>
        <v>0</v>
      </c>
      <c r="BF563" s="239">
        <f>IF(N563="snížená",J563,0)</f>
        <v>0</v>
      </c>
      <c r="BG563" s="239">
        <f>IF(N563="zákl. přenesená",J563,0)</f>
        <v>0</v>
      </c>
      <c r="BH563" s="239">
        <f>IF(N563="sníž. přenesená",J563,0)</f>
        <v>0</v>
      </c>
      <c r="BI563" s="239">
        <f>IF(N563="nulová",J563,0)</f>
        <v>0</v>
      </c>
      <c r="BJ563" s="18" t="s">
        <v>83</v>
      </c>
      <c r="BK563" s="239">
        <f>ROUND(I563*H563,2)</f>
        <v>0</v>
      </c>
      <c r="BL563" s="18" t="s">
        <v>360</v>
      </c>
      <c r="BM563" s="238" t="s">
        <v>6668</v>
      </c>
    </row>
    <row r="564" s="2" customFormat="1">
      <c r="A564" s="39"/>
      <c r="B564" s="40"/>
      <c r="C564" s="41"/>
      <c r="D564" s="240" t="s">
        <v>349</v>
      </c>
      <c r="E564" s="41"/>
      <c r="F564" s="241" t="s">
        <v>4286</v>
      </c>
      <c r="G564" s="41"/>
      <c r="H564" s="41"/>
      <c r="I564" s="242"/>
      <c r="J564" s="41"/>
      <c r="K564" s="41"/>
      <c r="L564" s="45"/>
      <c r="M564" s="243"/>
      <c r="N564" s="244"/>
      <c r="O564" s="92"/>
      <c r="P564" s="92"/>
      <c r="Q564" s="92"/>
      <c r="R564" s="92"/>
      <c r="S564" s="92"/>
      <c r="T564" s="93"/>
      <c r="U564" s="39"/>
      <c r="V564" s="39"/>
      <c r="W564" s="39"/>
      <c r="X564" s="39"/>
      <c r="Y564" s="39"/>
      <c r="Z564" s="39"/>
      <c r="AA564" s="39"/>
      <c r="AB564" s="39"/>
      <c r="AC564" s="39"/>
      <c r="AD564" s="39"/>
      <c r="AE564" s="39"/>
      <c r="AT564" s="18" t="s">
        <v>349</v>
      </c>
      <c r="AU564" s="18" t="s">
        <v>85</v>
      </c>
    </row>
    <row r="565" s="13" customFormat="1">
      <c r="A565" s="13"/>
      <c r="B565" s="252"/>
      <c r="C565" s="253"/>
      <c r="D565" s="240" t="s">
        <v>446</v>
      </c>
      <c r="E565" s="254" t="s">
        <v>1</v>
      </c>
      <c r="F565" s="255" t="s">
        <v>6669</v>
      </c>
      <c r="G565" s="253"/>
      <c r="H565" s="256">
        <v>7</v>
      </c>
      <c r="I565" s="257"/>
      <c r="J565" s="253"/>
      <c r="K565" s="253"/>
      <c r="L565" s="258"/>
      <c r="M565" s="259"/>
      <c r="N565" s="260"/>
      <c r="O565" s="260"/>
      <c r="P565" s="260"/>
      <c r="Q565" s="260"/>
      <c r="R565" s="260"/>
      <c r="S565" s="260"/>
      <c r="T565" s="261"/>
      <c r="U565" s="13"/>
      <c r="V565" s="13"/>
      <c r="W565" s="13"/>
      <c r="X565" s="13"/>
      <c r="Y565" s="13"/>
      <c r="Z565" s="13"/>
      <c r="AA565" s="13"/>
      <c r="AB565" s="13"/>
      <c r="AC565" s="13"/>
      <c r="AD565" s="13"/>
      <c r="AE565" s="13"/>
      <c r="AT565" s="262" t="s">
        <v>446</v>
      </c>
      <c r="AU565" s="262" t="s">
        <v>85</v>
      </c>
      <c r="AV565" s="13" t="s">
        <v>85</v>
      </c>
      <c r="AW565" s="13" t="s">
        <v>32</v>
      </c>
      <c r="AX565" s="13" t="s">
        <v>83</v>
      </c>
      <c r="AY565" s="262" t="s">
        <v>342</v>
      </c>
    </row>
    <row r="566" s="2" customFormat="1" ht="16.5" customHeight="1">
      <c r="A566" s="39"/>
      <c r="B566" s="40"/>
      <c r="C566" s="227" t="s">
        <v>2627</v>
      </c>
      <c r="D566" s="227" t="s">
        <v>343</v>
      </c>
      <c r="E566" s="228" t="s">
        <v>6356</v>
      </c>
      <c r="F566" s="229" t="s">
        <v>6357</v>
      </c>
      <c r="G566" s="230" t="s">
        <v>442</v>
      </c>
      <c r="H566" s="231">
        <v>1</v>
      </c>
      <c r="I566" s="232"/>
      <c r="J566" s="233">
        <f>ROUND(I566*H566,2)</f>
        <v>0</v>
      </c>
      <c r="K566" s="229" t="s">
        <v>443</v>
      </c>
      <c r="L566" s="45"/>
      <c r="M566" s="234" t="s">
        <v>1</v>
      </c>
      <c r="N566" s="235" t="s">
        <v>41</v>
      </c>
      <c r="O566" s="92"/>
      <c r="P566" s="236">
        <f>O566*H566</f>
        <v>0</v>
      </c>
      <c r="Q566" s="236">
        <v>0.32906000000000002</v>
      </c>
      <c r="R566" s="236">
        <f>Q566*H566</f>
        <v>0.32906000000000002</v>
      </c>
      <c r="S566" s="236">
        <v>0</v>
      </c>
      <c r="T566" s="237">
        <f>S566*H566</f>
        <v>0</v>
      </c>
      <c r="U566" s="39"/>
      <c r="V566" s="39"/>
      <c r="W566" s="39"/>
      <c r="X566" s="39"/>
      <c r="Y566" s="39"/>
      <c r="Z566" s="39"/>
      <c r="AA566" s="39"/>
      <c r="AB566" s="39"/>
      <c r="AC566" s="39"/>
      <c r="AD566" s="39"/>
      <c r="AE566" s="39"/>
      <c r="AR566" s="238" t="s">
        <v>360</v>
      </c>
      <c r="AT566" s="238" t="s">
        <v>343</v>
      </c>
      <c r="AU566" s="238" t="s">
        <v>85</v>
      </c>
      <c r="AY566" s="18" t="s">
        <v>342</v>
      </c>
      <c r="BE566" s="239">
        <f>IF(N566="základní",J566,0)</f>
        <v>0</v>
      </c>
      <c r="BF566" s="239">
        <f>IF(N566="snížená",J566,0)</f>
        <v>0</v>
      </c>
      <c r="BG566" s="239">
        <f>IF(N566="zákl. přenesená",J566,0)</f>
        <v>0</v>
      </c>
      <c r="BH566" s="239">
        <f>IF(N566="sníž. přenesená",J566,0)</f>
        <v>0</v>
      </c>
      <c r="BI566" s="239">
        <f>IF(N566="nulová",J566,0)</f>
        <v>0</v>
      </c>
      <c r="BJ566" s="18" t="s">
        <v>83</v>
      </c>
      <c r="BK566" s="239">
        <f>ROUND(I566*H566,2)</f>
        <v>0</v>
      </c>
      <c r="BL566" s="18" t="s">
        <v>360</v>
      </c>
      <c r="BM566" s="238" t="s">
        <v>6670</v>
      </c>
    </row>
    <row r="567" s="2" customFormat="1">
      <c r="A567" s="39"/>
      <c r="B567" s="40"/>
      <c r="C567" s="41"/>
      <c r="D567" s="240" t="s">
        <v>349</v>
      </c>
      <c r="E567" s="41"/>
      <c r="F567" s="241" t="s">
        <v>6357</v>
      </c>
      <c r="G567" s="41"/>
      <c r="H567" s="41"/>
      <c r="I567" s="242"/>
      <c r="J567" s="41"/>
      <c r="K567" s="41"/>
      <c r="L567" s="45"/>
      <c r="M567" s="243"/>
      <c r="N567" s="244"/>
      <c r="O567" s="92"/>
      <c r="P567" s="92"/>
      <c r="Q567" s="92"/>
      <c r="R567" s="92"/>
      <c r="S567" s="92"/>
      <c r="T567" s="93"/>
      <c r="U567" s="39"/>
      <c r="V567" s="39"/>
      <c r="W567" s="39"/>
      <c r="X567" s="39"/>
      <c r="Y567" s="39"/>
      <c r="Z567" s="39"/>
      <c r="AA567" s="39"/>
      <c r="AB567" s="39"/>
      <c r="AC567" s="39"/>
      <c r="AD567" s="39"/>
      <c r="AE567" s="39"/>
      <c r="AT567" s="18" t="s">
        <v>349</v>
      </c>
      <c r="AU567" s="18" t="s">
        <v>85</v>
      </c>
    </row>
    <row r="568" s="13" customFormat="1">
      <c r="A568" s="13"/>
      <c r="B568" s="252"/>
      <c r="C568" s="253"/>
      <c r="D568" s="240" t="s">
        <v>446</v>
      </c>
      <c r="E568" s="254" t="s">
        <v>1</v>
      </c>
      <c r="F568" s="255" t="s">
        <v>2489</v>
      </c>
      <c r="G568" s="253"/>
      <c r="H568" s="256">
        <v>1</v>
      </c>
      <c r="I568" s="257"/>
      <c r="J568" s="253"/>
      <c r="K568" s="253"/>
      <c r="L568" s="258"/>
      <c r="M568" s="259"/>
      <c r="N568" s="260"/>
      <c r="O568" s="260"/>
      <c r="P568" s="260"/>
      <c r="Q568" s="260"/>
      <c r="R568" s="260"/>
      <c r="S568" s="260"/>
      <c r="T568" s="261"/>
      <c r="U568" s="13"/>
      <c r="V568" s="13"/>
      <c r="W568" s="13"/>
      <c r="X568" s="13"/>
      <c r="Y568" s="13"/>
      <c r="Z568" s="13"/>
      <c r="AA568" s="13"/>
      <c r="AB568" s="13"/>
      <c r="AC568" s="13"/>
      <c r="AD568" s="13"/>
      <c r="AE568" s="13"/>
      <c r="AT568" s="262" t="s">
        <v>446</v>
      </c>
      <c r="AU568" s="262" t="s">
        <v>85</v>
      </c>
      <c r="AV568" s="13" t="s">
        <v>85</v>
      </c>
      <c r="AW568" s="13" t="s">
        <v>32</v>
      </c>
      <c r="AX568" s="13" t="s">
        <v>83</v>
      </c>
      <c r="AY568" s="262" t="s">
        <v>342</v>
      </c>
    </row>
    <row r="569" s="2" customFormat="1" ht="24.15" customHeight="1">
      <c r="A569" s="39"/>
      <c r="B569" s="40"/>
      <c r="C569" s="295" t="s">
        <v>2632</v>
      </c>
      <c r="D569" s="295" t="s">
        <v>621</v>
      </c>
      <c r="E569" s="296" t="s">
        <v>6671</v>
      </c>
      <c r="F569" s="297" t="s">
        <v>6361</v>
      </c>
      <c r="G569" s="298" t="s">
        <v>4281</v>
      </c>
      <c r="H569" s="299">
        <v>1</v>
      </c>
      <c r="I569" s="300"/>
      <c r="J569" s="301">
        <f>ROUND(I569*H569,2)</f>
        <v>0</v>
      </c>
      <c r="K569" s="297" t="s">
        <v>1</v>
      </c>
      <c r="L569" s="302"/>
      <c r="M569" s="303" t="s">
        <v>1</v>
      </c>
      <c r="N569" s="304" t="s">
        <v>41</v>
      </c>
      <c r="O569" s="92"/>
      <c r="P569" s="236">
        <f>O569*H569</f>
        <v>0</v>
      </c>
      <c r="Q569" s="236">
        <v>2.0000000000000002E-05</v>
      </c>
      <c r="R569" s="236">
        <f>Q569*H569</f>
        <v>2.0000000000000002E-05</v>
      </c>
      <c r="S569" s="236">
        <v>0</v>
      </c>
      <c r="T569" s="237">
        <f>S569*H569</f>
        <v>0</v>
      </c>
      <c r="U569" s="39"/>
      <c r="V569" s="39"/>
      <c r="W569" s="39"/>
      <c r="X569" s="39"/>
      <c r="Y569" s="39"/>
      <c r="Z569" s="39"/>
      <c r="AA569" s="39"/>
      <c r="AB569" s="39"/>
      <c r="AC569" s="39"/>
      <c r="AD569" s="39"/>
      <c r="AE569" s="39"/>
      <c r="AR569" s="238" t="s">
        <v>376</v>
      </c>
      <c r="AT569" s="238" t="s">
        <v>621</v>
      </c>
      <c r="AU569" s="238" t="s">
        <v>85</v>
      </c>
      <c r="AY569" s="18" t="s">
        <v>342</v>
      </c>
      <c r="BE569" s="239">
        <f>IF(N569="základní",J569,0)</f>
        <v>0</v>
      </c>
      <c r="BF569" s="239">
        <f>IF(N569="snížená",J569,0)</f>
        <v>0</v>
      </c>
      <c r="BG569" s="239">
        <f>IF(N569="zákl. přenesená",J569,0)</f>
        <v>0</v>
      </c>
      <c r="BH569" s="239">
        <f>IF(N569="sníž. přenesená",J569,0)</f>
        <v>0</v>
      </c>
      <c r="BI569" s="239">
        <f>IF(N569="nulová",J569,0)</f>
        <v>0</v>
      </c>
      <c r="BJ569" s="18" t="s">
        <v>83</v>
      </c>
      <c r="BK569" s="239">
        <f>ROUND(I569*H569,2)</f>
        <v>0</v>
      </c>
      <c r="BL569" s="18" t="s">
        <v>360</v>
      </c>
      <c r="BM569" s="238" t="s">
        <v>6672</v>
      </c>
    </row>
    <row r="570" s="2" customFormat="1">
      <c r="A570" s="39"/>
      <c r="B570" s="40"/>
      <c r="C570" s="41"/>
      <c r="D570" s="240" t="s">
        <v>349</v>
      </c>
      <c r="E570" s="41"/>
      <c r="F570" s="241" t="s">
        <v>6361</v>
      </c>
      <c r="G570" s="41"/>
      <c r="H570" s="41"/>
      <c r="I570" s="242"/>
      <c r="J570" s="41"/>
      <c r="K570" s="41"/>
      <c r="L570" s="45"/>
      <c r="M570" s="243"/>
      <c r="N570" s="244"/>
      <c r="O570" s="92"/>
      <c r="P570" s="92"/>
      <c r="Q570" s="92"/>
      <c r="R570" s="92"/>
      <c r="S570" s="92"/>
      <c r="T570" s="93"/>
      <c r="U570" s="39"/>
      <c r="V570" s="39"/>
      <c r="W570" s="39"/>
      <c r="X570" s="39"/>
      <c r="Y570" s="39"/>
      <c r="Z570" s="39"/>
      <c r="AA570" s="39"/>
      <c r="AB570" s="39"/>
      <c r="AC570" s="39"/>
      <c r="AD570" s="39"/>
      <c r="AE570" s="39"/>
      <c r="AT570" s="18" t="s">
        <v>349</v>
      </c>
      <c r="AU570" s="18" t="s">
        <v>85</v>
      </c>
    </row>
    <row r="571" s="13" customFormat="1">
      <c r="A571" s="13"/>
      <c r="B571" s="252"/>
      <c r="C571" s="253"/>
      <c r="D571" s="240" t="s">
        <v>446</v>
      </c>
      <c r="E571" s="254" t="s">
        <v>1</v>
      </c>
      <c r="F571" s="255" t="s">
        <v>4234</v>
      </c>
      <c r="G571" s="253"/>
      <c r="H571" s="256">
        <v>1</v>
      </c>
      <c r="I571" s="257"/>
      <c r="J571" s="253"/>
      <c r="K571" s="253"/>
      <c r="L571" s="258"/>
      <c r="M571" s="259"/>
      <c r="N571" s="260"/>
      <c r="O571" s="260"/>
      <c r="P571" s="260"/>
      <c r="Q571" s="260"/>
      <c r="R571" s="260"/>
      <c r="S571" s="260"/>
      <c r="T571" s="261"/>
      <c r="U571" s="13"/>
      <c r="V571" s="13"/>
      <c r="W571" s="13"/>
      <c r="X571" s="13"/>
      <c r="Y571" s="13"/>
      <c r="Z571" s="13"/>
      <c r="AA571" s="13"/>
      <c r="AB571" s="13"/>
      <c r="AC571" s="13"/>
      <c r="AD571" s="13"/>
      <c r="AE571" s="13"/>
      <c r="AT571" s="262" t="s">
        <v>446</v>
      </c>
      <c r="AU571" s="262" t="s">
        <v>85</v>
      </c>
      <c r="AV571" s="13" t="s">
        <v>85</v>
      </c>
      <c r="AW571" s="13" t="s">
        <v>32</v>
      </c>
      <c r="AX571" s="13" t="s">
        <v>83</v>
      </c>
      <c r="AY571" s="262" t="s">
        <v>342</v>
      </c>
    </row>
    <row r="572" s="2" customFormat="1" ht="16.5" customHeight="1">
      <c r="A572" s="39"/>
      <c r="B572" s="40"/>
      <c r="C572" s="295" t="s">
        <v>2634</v>
      </c>
      <c r="D572" s="295" t="s">
        <v>621</v>
      </c>
      <c r="E572" s="296" t="s">
        <v>6368</v>
      </c>
      <c r="F572" s="297" t="s">
        <v>6369</v>
      </c>
      <c r="G572" s="298" t="s">
        <v>4281</v>
      </c>
      <c r="H572" s="299">
        <v>1</v>
      </c>
      <c r="I572" s="300"/>
      <c r="J572" s="301">
        <f>ROUND(I572*H572,2)</f>
        <v>0</v>
      </c>
      <c r="K572" s="297" t="s">
        <v>1</v>
      </c>
      <c r="L572" s="302"/>
      <c r="M572" s="303" t="s">
        <v>1</v>
      </c>
      <c r="N572" s="304" t="s">
        <v>41</v>
      </c>
      <c r="O572" s="92"/>
      <c r="P572" s="236">
        <f>O572*H572</f>
        <v>0</v>
      </c>
      <c r="Q572" s="236">
        <v>0</v>
      </c>
      <c r="R572" s="236">
        <f>Q572*H572</f>
        <v>0</v>
      </c>
      <c r="S572" s="236">
        <v>0</v>
      </c>
      <c r="T572" s="237">
        <f>S572*H572</f>
        <v>0</v>
      </c>
      <c r="U572" s="39"/>
      <c r="V572" s="39"/>
      <c r="W572" s="39"/>
      <c r="X572" s="39"/>
      <c r="Y572" s="39"/>
      <c r="Z572" s="39"/>
      <c r="AA572" s="39"/>
      <c r="AB572" s="39"/>
      <c r="AC572" s="39"/>
      <c r="AD572" s="39"/>
      <c r="AE572" s="39"/>
      <c r="AR572" s="238" t="s">
        <v>376</v>
      </c>
      <c r="AT572" s="238" t="s">
        <v>621</v>
      </c>
      <c r="AU572" s="238" t="s">
        <v>85</v>
      </c>
      <c r="AY572" s="18" t="s">
        <v>342</v>
      </c>
      <c r="BE572" s="239">
        <f>IF(N572="základní",J572,0)</f>
        <v>0</v>
      </c>
      <c r="BF572" s="239">
        <f>IF(N572="snížená",J572,0)</f>
        <v>0</v>
      </c>
      <c r="BG572" s="239">
        <f>IF(N572="zákl. přenesená",J572,0)</f>
        <v>0</v>
      </c>
      <c r="BH572" s="239">
        <f>IF(N572="sníž. přenesená",J572,0)</f>
        <v>0</v>
      </c>
      <c r="BI572" s="239">
        <f>IF(N572="nulová",J572,0)</f>
        <v>0</v>
      </c>
      <c r="BJ572" s="18" t="s">
        <v>83</v>
      </c>
      <c r="BK572" s="239">
        <f>ROUND(I572*H572,2)</f>
        <v>0</v>
      </c>
      <c r="BL572" s="18" t="s">
        <v>360</v>
      </c>
      <c r="BM572" s="238" t="s">
        <v>6673</v>
      </c>
    </row>
    <row r="573" s="2" customFormat="1">
      <c r="A573" s="39"/>
      <c r="B573" s="40"/>
      <c r="C573" s="41"/>
      <c r="D573" s="240" t="s">
        <v>349</v>
      </c>
      <c r="E573" s="41"/>
      <c r="F573" s="241" t="s">
        <v>6369</v>
      </c>
      <c r="G573" s="41"/>
      <c r="H573" s="41"/>
      <c r="I573" s="242"/>
      <c r="J573" s="41"/>
      <c r="K573" s="41"/>
      <c r="L573" s="45"/>
      <c r="M573" s="243"/>
      <c r="N573" s="244"/>
      <c r="O573" s="92"/>
      <c r="P573" s="92"/>
      <c r="Q573" s="92"/>
      <c r="R573" s="92"/>
      <c r="S573" s="92"/>
      <c r="T573" s="93"/>
      <c r="U573" s="39"/>
      <c r="V573" s="39"/>
      <c r="W573" s="39"/>
      <c r="X573" s="39"/>
      <c r="Y573" s="39"/>
      <c r="Z573" s="39"/>
      <c r="AA573" s="39"/>
      <c r="AB573" s="39"/>
      <c r="AC573" s="39"/>
      <c r="AD573" s="39"/>
      <c r="AE573" s="39"/>
      <c r="AT573" s="18" t="s">
        <v>349</v>
      </c>
      <c r="AU573" s="18" t="s">
        <v>85</v>
      </c>
    </row>
    <row r="574" s="13" customFormat="1">
      <c r="A574" s="13"/>
      <c r="B574" s="252"/>
      <c r="C574" s="253"/>
      <c r="D574" s="240" t="s">
        <v>446</v>
      </c>
      <c r="E574" s="254" t="s">
        <v>1</v>
      </c>
      <c r="F574" s="255" t="s">
        <v>4234</v>
      </c>
      <c r="G574" s="253"/>
      <c r="H574" s="256">
        <v>1</v>
      </c>
      <c r="I574" s="257"/>
      <c r="J574" s="253"/>
      <c r="K574" s="253"/>
      <c r="L574" s="258"/>
      <c r="M574" s="259"/>
      <c r="N574" s="260"/>
      <c r="O574" s="260"/>
      <c r="P574" s="260"/>
      <c r="Q574" s="260"/>
      <c r="R574" s="260"/>
      <c r="S574" s="260"/>
      <c r="T574" s="261"/>
      <c r="U574" s="13"/>
      <c r="V574" s="13"/>
      <c r="W574" s="13"/>
      <c r="X574" s="13"/>
      <c r="Y574" s="13"/>
      <c r="Z574" s="13"/>
      <c r="AA574" s="13"/>
      <c r="AB574" s="13"/>
      <c r="AC574" s="13"/>
      <c r="AD574" s="13"/>
      <c r="AE574" s="13"/>
      <c r="AT574" s="262" t="s">
        <v>446</v>
      </c>
      <c r="AU574" s="262" t="s">
        <v>85</v>
      </c>
      <c r="AV574" s="13" t="s">
        <v>85</v>
      </c>
      <c r="AW574" s="13" t="s">
        <v>32</v>
      </c>
      <c r="AX574" s="13" t="s">
        <v>83</v>
      </c>
      <c r="AY574" s="262" t="s">
        <v>342</v>
      </c>
    </row>
    <row r="575" s="2" customFormat="1" ht="16.5" customHeight="1">
      <c r="A575" s="39"/>
      <c r="B575" s="40"/>
      <c r="C575" s="227" t="s">
        <v>2637</v>
      </c>
      <c r="D575" s="227" t="s">
        <v>343</v>
      </c>
      <c r="E575" s="228" t="s">
        <v>4288</v>
      </c>
      <c r="F575" s="229" t="s">
        <v>4289</v>
      </c>
      <c r="G575" s="230" t="s">
        <v>442</v>
      </c>
      <c r="H575" s="231">
        <v>29</v>
      </c>
      <c r="I575" s="232"/>
      <c r="J575" s="233">
        <f>ROUND(I575*H575,2)</f>
        <v>0</v>
      </c>
      <c r="K575" s="229" t="s">
        <v>443</v>
      </c>
      <c r="L575" s="45"/>
      <c r="M575" s="234" t="s">
        <v>1</v>
      </c>
      <c r="N575" s="235" t="s">
        <v>41</v>
      </c>
      <c r="O575" s="92"/>
      <c r="P575" s="236">
        <f>O575*H575</f>
        <v>0</v>
      </c>
      <c r="Q575" s="236">
        <v>0.00031</v>
      </c>
      <c r="R575" s="236">
        <f>Q575*H575</f>
        <v>0.0089899999999999997</v>
      </c>
      <c r="S575" s="236">
        <v>0</v>
      </c>
      <c r="T575" s="237">
        <f>S575*H575</f>
        <v>0</v>
      </c>
      <c r="U575" s="39"/>
      <c r="V575" s="39"/>
      <c r="W575" s="39"/>
      <c r="X575" s="39"/>
      <c r="Y575" s="39"/>
      <c r="Z575" s="39"/>
      <c r="AA575" s="39"/>
      <c r="AB575" s="39"/>
      <c r="AC575" s="39"/>
      <c r="AD575" s="39"/>
      <c r="AE575" s="39"/>
      <c r="AR575" s="238" t="s">
        <v>360</v>
      </c>
      <c r="AT575" s="238" t="s">
        <v>343</v>
      </c>
      <c r="AU575" s="238" t="s">
        <v>85</v>
      </c>
      <c r="AY575" s="18" t="s">
        <v>342</v>
      </c>
      <c r="BE575" s="239">
        <f>IF(N575="základní",J575,0)</f>
        <v>0</v>
      </c>
      <c r="BF575" s="239">
        <f>IF(N575="snížená",J575,0)</f>
        <v>0</v>
      </c>
      <c r="BG575" s="239">
        <f>IF(N575="zákl. přenesená",J575,0)</f>
        <v>0</v>
      </c>
      <c r="BH575" s="239">
        <f>IF(N575="sníž. přenesená",J575,0)</f>
        <v>0</v>
      </c>
      <c r="BI575" s="239">
        <f>IF(N575="nulová",J575,0)</f>
        <v>0</v>
      </c>
      <c r="BJ575" s="18" t="s">
        <v>83</v>
      </c>
      <c r="BK575" s="239">
        <f>ROUND(I575*H575,2)</f>
        <v>0</v>
      </c>
      <c r="BL575" s="18" t="s">
        <v>360</v>
      </c>
      <c r="BM575" s="238" t="s">
        <v>6674</v>
      </c>
    </row>
    <row r="576" s="2" customFormat="1">
      <c r="A576" s="39"/>
      <c r="B576" s="40"/>
      <c r="C576" s="41"/>
      <c r="D576" s="240" t="s">
        <v>349</v>
      </c>
      <c r="E576" s="41"/>
      <c r="F576" s="241" t="s">
        <v>4291</v>
      </c>
      <c r="G576" s="41"/>
      <c r="H576" s="41"/>
      <c r="I576" s="242"/>
      <c r="J576" s="41"/>
      <c r="K576" s="41"/>
      <c r="L576" s="45"/>
      <c r="M576" s="243"/>
      <c r="N576" s="244"/>
      <c r="O576" s="92"/>
      <c r="P576" s="92"/>
      <c r="Q576" s="92"/>
      <c r="R576" s="92"/>
      <c r="S576" s="92"/>
      <c r="T576" s="93"/>
      <c r="U576" s="39"/>
      <c r="V576" s="39"/>
      <c r="W576" s="39"/>
      <c r="X576" s="39"/>
      <c r="Y576" s="39"/>
      <c r="Z576" s="39"/>
      <c r="AA576" s="39"/>
      <c r="AB576" s="39"/>
      <c r="AC576" s="39"/>
      <c r="AD576" s="39"/>
      <c r="AE576" s="39"/>
      <c r="AT576" s="18" t="s">
        <v>349</v>
      </c>
      <c r="AU576" s="18" t="s">
        <v>85</v>
      </c>
    </row>
    <row r="577" s="13" customFormat="1">
      <c r="A577" s="13"/>
      <c r="B577" s="252"/>
      <c r="C577" s="253"/>
      <c r="D577" s="240" t="s">
        <v>446</v>
      </c>
      <c r="E577" s="254" t="s">
        <v>1</v>
      </c>
      <c r="F577" s="255" t="s">
        <v>6675</v>
      </c>
      <c r="G577" s="253"/>
      <c r="H577" s="256">
        <v>29</v>
      </c>
      <c r="I577" s="257"/>
      <c r="J577" s="253"/>
      <c r="K577" s="253"/>
      <c r="L577" s="258"/>
      <c r="M577" s="259"/>
      <c r="N577" s="260"/>
      <c r="O577" s="260"/>
      <c r="P577" s="260"/>
      <c r="Q577" s="260"/>
      <c r="R577" s="260"/>
      <c r="S577" s="260"/>
      <c r="T577" s="261"/>
      <c r="U577" s="13"/>
      <c r="V577" s="13"/>
      <c r="W577" s="13"/>
      <c r="X577" s="13"/>
      <c r="Y577" s="13"/>
      <c r="Z577" s="13"/>
      <c r="AA577" s="13"/>
      <c r="AB577" s="13"/>
      <c r="AC577" s="13"/>
      <c r="AD577" s="13"/>
      <c r="AE577" s="13"/>
      <c r="AT577" s="262" t="s">
        <v>446</v>
      </c>
      <c r="AU577" s="262" t="s">
        <v>85</v>
      </c>
      <c r="AV577" s="13" t="s">
        <v>85</v>
      </c>
      <c r="AW577" s="13" t="s">
        <v>32</v>
      </c>
      <c r="AX577" s="13" t="s">
        <v>83</v>
      </c>
      <c r="AY577" s="262" t="s">
        <v>342</v>
      </c>
    </row>
    <row r="578" s="2" customFormat="1" ht="16.5" customHeight="1">
      <c r="A578" s="39"/>
      <c r="B578" s="40"/>
      <c r="C578" s="227" t="s">
        <v>2640</v>
      </c>
      <c r="D578" s="227" t="s">
        <v>343</v>
      </c>
      <c r="E578" s="228" t="s">
        <v>2601</v>
      </c>
      <c r="F578" s="229" t="s">
        <v>2602</v>
      </c>
      <c r="G578" s="230" t="s">
        <v>543</v>
      </c>
      <c r="H578" s="231">
        <v>482.80000000000001</v>
      </c>
      <c r="I578" s="232"/>
      <c r="J578" s="233">
        <f>ROUND(I578*H578,2)</f>
        <v>0</v>
      </c>
      <c r="K578" s="229" t="s">
        <v>443</v>
      </c>
      <c r="L578" s="45"/>
      <c r="M578" s="234" t="s">
        <v>1</v>
      </c>
      <c r="N578" s="235" t="s">
        <v>41</v>
      </c>
      <c r="O578" s="92"/>
      <c r="P578" s="236">
        <f>O578*H578</f>
        <v>0</v>
      </c>
      <c r="Q578" s="236">
        <v>6.9999999999999994E-05</v>
      </c>
      <c r="R578" s="236">
        <f>Q578*H578</f>
        <v>0.033796</v>
      </c>
      <c r="S578" s="236">
        <v>0</v>
      </c>
      <c r="T578" s="237">
        <f>S578*H578</f>
        <v>0</v>
      </c>
      <c r="U578" s="39"/>
      <c r="V578" s="39"/>
      <c r="W578" s="39"/>
      <c r="X578" s="39"/>
      <c r="Y578" s="39"/>
      <c r="Z578" s="39"/>
      <c r="AA578" s="39"/>
      <c r="AB578" s="39"/>
      <c r="AC578" s="39"/>
      <c r="AD578" s="39"/>
      <c r="AE578" s="39"/>
      <c r="AR578" s="238" t="s">
        <v>360</v>
      </c>
      <c r="AT578" s="238" t="s">
        <v>343</v>
      </c>
      <c r="AU578" s="238" t="s">
        <v>85</v>
      </c>
      <c r="AY578" s="18" t="s">
        <v>342</v>
      </c>
      <c r="BE578" s="239">
        <f>IF(N578="základní",J578,0)</f>
        <v>0</v>
      </c>
      <c r="BF578" s="239">
        <f>IF(N578="snížená",J578,0)</f>
        <v>0</v>
      </c>
      <c r="BG578" s="239">
        <f>IF(N578="zákl. přenesená",J578,0)</f>
        <v>0</v>
      </c>
      <c r="BH578" s="239">
        <f>IF(N578="sníž. přenesená",J578,0)</f>
        <v>0</v>
      </c>
      <c r="BI578" s="239">
        <f>IF(N578="nulová",J578,0)</f>
        <v>0</v>
      </c>
      <c r="BJ578" s="18" t="s">
        <v>83</v>
      </c>
      <c r="BK578" s="239">
        <f>ROUND(I578*H578,2)</f>
        <v>0</v>
      </c>
      <c r="BL578" s="18" t="s">
        <v>360</v>
      </c>
      <c r="BM578" s="238" t="s">
        <v>6676</v>
      </c>
    </row>
    <row r="579" s="2" customFormat="1">
      <c r="A579" s="39"/>
      <c r="B579" s="40"/>
      <c r="C579" s="41"/>
      <c r="D579" s="240" t="s">
        <v>349</v>
      </c>
      <c r="E579" s="41"/>
      <c r="F579" s="241" t="s">
        <v>2604</v>
      </c>
      <c r="G579" s="41"/>
      <c r="H579" s="41"/>
      <c r="I579" s="242"/>
      <c r="J579" s="41"/>
      <c r="K579" s="41"/>
      <c r="L579" s="45"/>
      <c r="M579" s="243"/>
      <c r="N579" s="244"/>
      <c r="O579" s="92"/>
      <c r="P579" s="92"/>
      <c r="Q579" s="92"/>
      <c r="R579" s="92"/>
      <c r="S579" s="92"/>
      <c r="T579" s="93"/>
      <c r="U579" s="39"/>
      <c r="V579" s="39"/>
      <c r="W579" s="39"/>
      <c r="X579" s="39"/>
      <c r="Y579" s="39"/>
      <c r="Z579" s="39"/>
      <c r="AA579" s="39"/>
      <c r="AB579" s="39"/>
      <c r="AC579" s="39"/>
      <c r="AD579" s="39"/>
      <c r="AE579" s="39"/>
      <c r="AT579" s="18" t="s">
        <v>349</v>
      </c>
      <c r="AU579" s="18" t="s">
        <v>85</v>
      </c>
    </row>
    <row r="580" s="13" customFormat="1">
      <c r="A580" s="13"/>
      <c r="B580" s="252"/>
      <c r="C580" s="253"/>
      <c r="D580" s="240" t="s">
        <v>446</v>
      </c>
      <c r="E580" s="254" t="s">
        <v>1</v>
      </c>
      <c r="F580" s="255" t="s">
        <v>6657</v>
      </c>
      <c r="G580" s="253"/>
      <c r="H580" s="256">
        <v>15.1</v>
      </c>
      <c r="I580" s="257"/>
      <c r="J580" s="253"/>
      <c r="K580" s="253"/>
      <c r="L580" s="258"/>
      <c r="M580" s="259"/>
      <c r="N580" s="260"/>
      <c r="O580" s="260"/>
      <c r="P580" s="260"/>
      <c r="Q580" s="260"/>
      <c r="R580" s="260"/>
      <c r="S580" s="260"/>
      <c r="T580" s="261"/>
      <c r="U580" s="13"/>
      <c r="V580" s="13"/>
      <c r="W580" s="13"/>
      <c r="X580" s="13"/>
      <c r="Y580" s="13"/>
      <c r="Z580" s="13"/>
      <c r="AA580" s="13"/>
      <c r="AB580" s="13"/>
      <c r="AC580" s="13"/>
      <c r="AD580" s="13"/>
      <c r="AE580" s="13"/>
      <c r="AT580" s="262" t="s">
        <v>446</v>
      </c>
      <c r="AU580" s="262" t="s">
        <v>85</v>
      </c>
      <c r="AV580" s="13" t="s">
        <v>85</v>
      </c>
      <c r="AW580" s="13" t="s">
        <v>32</v>
      </c>
      <c r="AX580" s="13" t="s">
        <v>76</v>
      </c>
      <c r="AY580" s="262" t="s">
        <v>342</v>
      </c>
    </row>
    <row r="581" s="13" customFormat="1">
      <c r="A581" s="13"/>
      <c r="B581" s="252"/>
      <c r="C581" s="253"/>
      <c r="D581" s="240" t="s">
        <v>446</v>
      </c>
      <c r="E581" s="254" t="s">
        <v>1</v>
      </c>
      <c r="F581" s="255" t="s">
        <v>6660</v>
      </c>
      <c r="G581" s="253"/>
      <c r="H581" s="256">
        <v>318.69999999999999</v>
      </c>
      <c r="I581" s="257"/>
      <c r="J581" s="253"/>
      <c r="K581" s="253"/>
      <c r="L581" s="258"/>
      <c r="M581" s="259"/>
      <c r="N581" s="260"/>
      <c r="O581" s="260"/>
      <c r="P581" s="260"/>
      <c r="Q581" s="260"/>
      <c r="R581" s="260"/>
      <c r="S581" s="260"/>
      <c r="T581" s="261"/>
      <c r="U581" s="13"/>
      <c r="V581" s="13"/>
      <c r="W581" s="13"/>
      <c r="X581" s="13"/>
      <c r="Y581" s="13"/>
      <c r="Z581" s="13"/>
      <c r="AA581" s="13"/>
      <c r="AB581" s="13"/>
      <c r="AC581" s="13"/>
      <c r="AD581" s="13"/>
      <c r="AE581" s="13"/>
      <c r="AT581" s="262" t="s">
        <v>446</v>
      </c>
      <c r="AU581" s="262" t="s">
        <v>85</v>
      </c>
      <c r="AV581" s="13" t="s">
        <v>85</v>
      </c>
      <c r="AW581" s="13" t="s">
        <v>32</v>
      </c>
      <c r="AX581" s="13" t="s">
        <v>76</v>
      </c>
      <c r="AY581" s="262" t="s">
        <v>342</v>
      </c>
    </row>
    <row r="582" s="13" customFormat="1">
      <c r="A582" s="13"/>
      <c r="B582" s="252"/>
      <c r="C582" s="253"/>
      <c r="D582" s="240" t="s">
        <v>446</v>
      </c>
      <c r="E582" s="254" t="s">
        <v>1</v>
      </c>
      <c r="F582" s="255" t="s">
        <v>6654</v>
      </c>
      <c r="G582" s="253"/>
      <c r="H582" s="256">
        <v>149</v>
      </c>
      <c r="I582" s="257"/>
      <c r="J582" s="253"/>
      <c r="K582" s="253"/>
      <c r="L582" s="258"/>
      <c r="M582" s="259"/>
      <c r="N582" s="260"/>
      <c r="O582" s="260"/>
      <c r="P582" s="260"/>
      <c r="Q582" s="260"/>
      <c r="R582" s="260"/>
      <c r="S582" s="260"/>
      <c r="T582" s="261"/>
      <c r="U582" s="13"/>
      <c r="V582" s="13"/>
      <c r="W582" s="13"/>
      <c r="X582" s="13"/>
      <c r="Y582" s="13"/>
      <c r="Z582" s="13"/>
      <c r="AA582" s="13"/>
      <c r="AB582" s="13"/>
      <c r="AC582" s="13"/>
      <c r="AD582" s="13"/>
      <c r="AE582" s="13"/>
      <c r="AT582" s="262" t="s">
        <v>446</v>
      </c>
      <c r="AU582" s="262" t="s">
        <v>85</v>
      </c>
      <c r="AV582" s="13" t="s">
        <v>85</v>
      </c>
      <c r="AW582" s="13" t="s">
        <v>32</v>
      </c>
      <c r="AX582" s="13" t="s">
        <v>76</v>
      </c>
      <c r="AY582" s="262" t="s">
        <v>342</v>
      </c>
    </row>
    <row r="583" s="16" customFormat="1">
      <c r="A583" s="16"/>
      <c r="B583" s="284"/>
      <c r="C583" s="285"/>
      <c r="D583" s="240" t="s">
        <v>446</v>
      </c>
      <c r="E583" s="286" t="s">
        <v>1</v>
      </c>
      <c r="F583" s="287" t="s">
        <v>500</v>
      </c>
      <c r="G583" s="285"/>
      <c r="H583" s="288">
        <v>482.80000000000001</v>
      </c>
      <c r="I583" s="289"/>
      <c r="J583" s="285"/>
      <c r="K583" s="285"/>
      <c r="L583" s="290"/>
      <c r="M583" s="291"/>
      <c r="N583" s="292"/>
      <c r="O583" s="292"/>
      <c r="P583" s="292"/>
      <c r="Q583" s="292"/>
      <c r="R583" s="292"/>
      <c r="S583" s="292"/>
      <c r="T583" s="293"/>
      <c r="U583" s="16"/>
      <c r="V583" s="16"/>
      <c r="W583" s="16"/>
      <c r="X583" s="16"/>
      <c r="Y583" s="16"/>
      <c r="Z583" s="16"/>
      <c r="AA583" s="16"/>
      <c r="AB583" s="16"/>
      <c r="AC583" s="16"/>
      <c r="AD583" s="16"/>
      <c r="AE583" s="16"/>
      <c r="AT583" s="294" t="s">
        <v>446</v>
      </c>
      <c r="AU583" s="294" t="s">
        <v>85</v>
      </c>
      <c r="AV583" s="16" t="s">
        <v>360</v>
      </c>
      <c r="AW583" s="16" t="s">
        <v>32</v>
      </c>
      <c r="AX583" s="16" t="s">
        <v>83</v>
      </c>
      <c r="AY583" s="294" t="s">
        <v>342</v>
      </c>
    </row>
    <row r="584" s="2" customFormat="1" ht="16.5" customHeight="1">
      <c r="A584" s="39"/>
      <c r="B584" s="40"/>
      <c r="C584" s="227" t="s">
        <v>2642</v>
      </c>
      <c r="D584" s="227" t="s">
        <v>343</v>
      </c>
      <c r="E584" s="228" t="s">
        <v>2605</v>
      </c>
      <c r="F584" s="229" t="s">
        <v>2606</v>
      </c>
      <c r="G584" s="230" t="s">
        <v>562</v>
      </c>
      <c r="H584" s="231">
        <v>2.355</v>
      </c>
      <c r="I584" s="232"/>
      <c r="J584" s="233">
        <f>ROUND(I584*H584,2)</f>
        <v>0</v>
      </c>
      <c r="K584" s="229" t="s">
        <v>1</v>
      </c>
      <c r="L584" s="45"/>
      <c r="M584" s="234" t="s">
        <v>1</v>
      </c>
      <c r="N584" s="235" t="s">
        <v>41</v>
      </c>
      <c r="O584" s="92"/>
      <c r="P584" s="236">
        <f>O584*H584</f>
        <v>0</v>
      </c>
      <c r="Q584" s="236">
        <v>1.5298499999999999</v>
      </c>
      <c r="R584" s="236">
        <f>Q584*H584</f>
        <v>3.60279675</v>
      </c>
      <c r="S584" s="236">
        <v>0</v>
      </c>
      <c r="T584" s="237">
        <f>S584*H584</f>
        <v>0</v>
      </c>
      <c r="U584" s="39"/>
      <c r="V584" s="39"/>
      <c r="W584" s="39"/>
      <c r="X584" s="39"/>
      <c r="Y584" s="39"/>
      <c r="Z584" s="39"/>
      <c r="AA584" s="39"/>
      <c r="AB584" s="39"/>
      <c r="AC584" s="39"/>
      <c r="AD584" s="39"/>
      <c r="AE584" s="39"/>
      <c r="AR584" s="238" t="s">
        <v>360</v>
      </c>
      <c r="AT584" s="238" t="s">
        <v>343</v>
      </c>
      <c r="AU584" s="238" t="s">
        <v>85</v>
      </c>
      <c r="AY584" s="18" t="s">
        <v>342</v>
      </c>
      <c r="BE584" s="239">
        <f>IF(N584="základní",J584,0)</f>
        <v>0</v>
      </c>
      <c r="BF584" s="239">
        <f>IF(N584="snížená",J584,0)</f>
        <v>0</v>
      </c>
      <c r="BG584" s="239">
        <f>IF(N584="zákl. přenesená",J584,0)</f>
        <v>0</v>
      </c>
      <c r="BH584" s="239">
        <f>IF(N584="sníž. přenesená",J584,0)</f>
        <v>0</v>
      </c>
      <c r="BI584" s="239">
        <f>IF(N584="nulová",J584,0)</f>
        <v>0</v>
      </c>
      <c r="BJ584" s="18" t="s">
        <v>83</v>
      </c>
      <c r="BK584" s="239">
        <f>ROUND(I584*H584,2)</f>
        <v>0</v>
      </c>
      <c r="BL584" s="18" t="s">
        <v>360</v>
      </c>
      <c r="BM584" s="238" t="s">
        <v>6677</v>
      </c>
    </row>
    <row r="585" s="2" customFormat="1">
      <c r="A585" s="39"/>
      <c r="B585" s="40"/>
      <c r="C585" s="41"/>
      <c r="D585" s="240" t="s">
        <v>349</v>
      </c>
      <c r="E585" s="41"/>
      <c r="F585" s="241" t="s">
        <v>2606</v>
      </c>
      <c r="G585" s="41"/>
      <c r="H585" s="41"/>
      <c r="I585" s="242"/>
      <c r="J585" s="41"/>
      <c r="K585" s="41"/>
      <c r="L585" s="45"/>
      <c r="M585" s="243"/>
      <c r="N585" s="244"/>
      <c r="O585" s="92"/>
      <c r="P585" s="92"/>
      <c r="Q585" s="92"/>
      <c r="R585" s="92"/>
      <c r="S585" s="92"/>
      <c r="T585" s="93"/>
      <c r="U585" s="39"/>
      <c r="V585" s="39"/>
      <c r="W585" s="39"/>
      <c r="X585" s="39"/>
      <c r="Y585" s="39"/>
      <c r="Z585" s="39"/>
      <c r="AA585" s="39"/>
      <c r="AB585" s="39"/>
      <c r="AC585" s="39"/>
      <c r="AD585" s="39"/>
      <c r="AE585" s="39"/>
      <c r="AT585" s="18" t="s">
        <v>349</v>
      </c>
      <c r="AU585" s="18" t="s">
        <v>85</v>
      </c>
    </row>
    <row r="586" s="13" customFormat="1">
      <c r="A586" s="13"/>
      <c r="B586" s="252"/>
      <c r="C586" s="253"/>
      <c r="D586" s="240" t="s">
        <v>446</v>
      </c>
      <c r="E586" s="254" t="s">
        <v>1</v>
      </c>
      <c r="F586" s="255" t="s">
        <v>6678</v>
      </c>
      <c r="G586" s="253"/>
      <c r="H586" s="256">
        <v>2.355</v>
      </c>
      <c r="I586" s="257"/>
      <c r="J586" s="253"/>
      <c r="K586" s="253"/>
      <c r="L586" s="258"/>
      <c r="M586" s="259"/>
      <c r="N586" s="260"/>
      <c r="O586" s="260"/>
      <c r="P586" s="260"/>
      <c r="Q586" s="260"/>
      <c r="R586" s="260"/>
      <c r="S586" s="260"/>
      <c r="T586" s="261"/>
      <c r="U586" s="13"/>
      <c r="V586" s="13"/>
      <c r="W586" s="13"/>
      <c r="X586" s="13"/>
      <c r="Y586" s="13"/>
      <c r="Z586" s="13"/>
      <c r="AA586" s="13"/>
      <c r="AB586" s="13"/>
      <c r="AC586" s="13"/>
      <c r="AD586" s="13"/>
      <c r="AE586" s="13"/>
      <c r="AT586" s="262" t="s">
        <v>446</v>
      </c>
      <c r="AU586" s="262" t="s">
        <v>85</v>
      </c>
      <c r="AV586" s="13" t="s">
        <v>85</v>
      </c>
      <c r="AW586" s="13" t="s">
        <v>32</v>
      </c>
      <c r="AX586" s="13" t="s">
        <v>83</v>
      </c>
      <c r="AY586" s="262" t="s">
        <v>342</v>
      </c>
    </row>
    <row r="587" s="12" customFormat="1" ht="22.8" customHeight="1">
      <c r="A587" s="12"/>
      <c r="B587" s="213"/>
      <c r="C587" s="214"/>
      <c r="D587" s="215" t="s">
        <v>75</v>
      </c>
      <c r="E587" s="246" t="s">
        <v>381</v>
      </c>
      <c r="F587" s="246" t="s">
        <v>839</v>
      </c>
      <c r="G587" s="214"/>
      <c r="H587" s="214"/>
      <c r="I587" s="217"/>
      <c r="J587" s="247">
        <f>BK587</f>
        <v>0</v>
      </c>
      <c r="K587" s="214"/>
      <c r="L587" s="219"/>
      <c r="M587" s="220"/>
      <c r="N587" s="221"/>
      <c r="O587" s="221"/>
      <c r="P587" s="222">
        <f>SUM(P588:P603)</f>
        <v>0</v>
      </c>
      <c r="Q587" s="221"/>
      <c r="R587" s="222">
        <f>SUM(R588:R603)</f>
        <v>0</v>
      </c>
      <c r="S587" s="221"/>
      <c r="T587" s="223">
        <f>SUM(T588:T603)</f>
        <v>0</v>
      </c>
      <c r="U587" s="12"/>
      <c r="V587" s="12"/>
      <c r="W587" s="12"/>
      <c r="X587" s="12"/>
      <c r="Y587" s="12"/>
      <c r="Z587" s="12"/>
      <c r="AA587" s="12"/>
      <c r="AB587" s="12"/>
      <c r="AC587" s="12"/>
      <c r="AD587" s="12"/>
      <c r="AE587" s="12"/>
      <c r="AR587" s="224" t="s">
        <v>83</v>
      </c>
      <c r="AT587" s="225" t="s">
        <v>75</v>
      </c>
      <c r="AU587" s="225" t="s">
        <v>83</v>
      </c>
      <c r="AY587" s="224" t="s">
        <v>342</v>
      </c>
      <c r="BK587" s="226">
        <f>SUM(BK588:BK603)</f>
        <v>0</v>
      </c>
    </row>
    <row r="588" s="2" customFormat="1" ht="16.5" customHeight="1">
      <c r="A588" s="39"/>
      <c r="B588" s="40"/>
      <c r="C588" s="227" t="s">
        <v>2644</v>
      </c>
      <c r="D588" s="227" t="s">
        <v>343</v>
      </c>
      <c r="E588" s="228" t="s">
        <v>6385</v>
      </c>
      <c r="F588" s="229" t="s">
        <v>6386</v>
      </c>
      <c r="G588" s="230" t="s">
        <v>543</v>
      </c>
      <c r="H588" s="231">
        <v>865.32000000000005</v>
      </c>
      <c r="I588" s="232"/>
      <c r="J588" s="233">
        <f>ROUND(I588*H588,2)</f>
        <v>0</v>
      </c>
      <c r="K588" s="229" t="s">
        <v>443</v>
      </c>
      <c r="L588" s="45"/>
      <c r="M588" s="234" t="s">
        <v>1</v>
      </c>
      <c r="N588" s="235" t="s">
        <v>41</v>
      </c>
      <c r="O588" s="92"/>
      <c r="P588" s="236">
        <f>O588*H588</f>
        <v>0</v>
      </c>
      <c r="Q588" s="236">
        <v>0</v>
      </c>
      <c r="R588" s="236">
        <f>Q588*H588</f>
        <v>0</v>
      </c>
      <c r="S588" s="236">
        <v>0</v>
      </c>
      <c r="T588" s="237">
        <f>S588*H588</f>
        <v>0</v>
      </c>
      <c r="U588" s="39"/>
      <c r="V588" s="39"/>
      <c r="W588" s="39"/>
      <c r="X588" s="39"/>
      <c r="Y588" s="39"/>
      <c r="Z588" s="39"/>
      <c r="AA588" s="39"/>
      <c r="AB588" s="39"/>
      <c r="AC588" s="39"/>
      <c r="AD588" s="39"/>
      <c r="AE588" s="39"/>
      <c r="AR588" s="238" t="s">
        <v>360</v>
      </c>
      <c r="AT588" s="238" t="s">
        <v>343</v>
      </c>
      <c r="AU588" s="238" t="s">
        <v>85</v>
      </c>
      <c r="AY588" s="18" t="s">
        <v>342</v>
      </c>
      <c r="BE588" s="239">
        <f>IF(N588="základní",J588,0)</f>
        <v>0</v>
      </c>
      <c r="BF588" s="239">
        <f>IF(N588="snížená",J588,0)</f>
        <v>0</v>
      </c>
      <c r="BG588" s="239">
        <f>IF(N588="zákl. přenesená",J588,0)</f>
        <v>0</v>
      </c>
      <c r="BH588" s="239">
        <f>IF(N588="sníž. přenesená",J588,0)</f>
        <v>0</v>
      </c>
      <c r="BI588" s="239">
        <f>IF(N588="nulová",J588,0)</f>
        <v>0</v>
      </c>
      <c r="BJ588" s="18" t="s">
        <v>83</v>
      </c>
      <c r="BK588" s="239">
        <f>ROUND(I588*H588,2)</f>
        <v>0</v>
      </c>
      <c r="BL588" s="18" t="s">
        <v>360</v>
      </c>
      <c r="BM588" s="238" t="s">
        <v>6679</v>
      </c>
    </row>
    <row r="589" s="2" customFormat="1">
      <c r="A589" s="39"/>
      <c r="B589" s="40"/>
      <c r="C589" s="41"/>
      <c r="D589" s="240" t="s">
        <v>349</v>
      </c>
      <c r="E589" s="41"/>
      <c r="F589" s="241" t="s">
        <v>6388</v>
      </c>
      <c r="G589" s="41"/>
      <c r="H589" s="41"/>
      <c r="I589" s="242"/>
      <c r="J589" s="41"/>
      <c r="K589" s="41"/>
      <c r="L589" s="45"/>
      <c r="M589" s="243"/>
      <c r="N589" s="244"/>
      <c r="O589" s="92"/>
      <c r="P589" s="92"/>
      <c r="Q589" s="92"/>
      <c r="R589" s="92"/>
      <c r="S589" s="92"/>
      <c r="T589" s="93"/>
      <c r="U589" s="39"/>
      <c r="V589" s="39"/>
      <c r="W589" s="39"/>
      <c r="X589" s="39"/>
      <c r="Y589" s="39"/>
      <c r="Z589" s="39"/>
      <c r="AA589" s="39"/>
      <c r="AB589" s="39"/>
      <c r="AC589" s="39"/>
      <c r="AD589" s="39"/>
      <c r="AE589" s="39"/>
      <c r="AT589" s="18" t="s">
        <v>349</v>
      </c>
      <c r="AU589" s="18" t="s">
        <v>85</v>
      </c>
    </row>
    <row r="590" s="14" customFormat="1">
      <c r="A590" s="14"/>
      <c r="B590" s="263"/>
      <c r="C590" s="264"/>
      <c r="D590" s="240" t="s">
        <v>446</v>
      </c>
      <c r="E590" s="265" t="s">
        <v>1</v>
      </c>
      <c r="F590" s="266" t="s">
        <v>6389</v>
      </c>
      <c r="G590" s="264"/>
      <c r="H590" s="265" t="s">
        <v>1</v>
      </c>
      <c r="I590" s="267"/>
      <c r="J590" s="264"/>
      <c r="K590" s="264"/>
      <c r="L590" s="268"/>
      <c r="M590" s="269"/>
      <c r="N590" s="270"/>
      <c r="O590" s="270"/>
      <c r="P590" s="270"/>
      <c r="Q590" s="270"/>
      <c r="R590" s="270"/>
      <c r="S590" s="270"/>
      <c r="T590" s="271"/>
      <c r="U590" s="14"/>
      <c r="V590" s="14"/>
      <c r="W590" s="14"/>
      <c r="X590" s="14"/>
      <c r="Y590" s="14"/>
      <c r="Z590" s="14"/>
      <c r="AA590" s="14"/>
      <c r="AB590" s="14"/>
      <c r="AC590" s="14"/>
      <c r="AD590" s="14"/>
      <c r="AE590" s="14"/>
      <c r="AT590" s="272" t="s">
        <v>446</v>
      </c>
      <c r="AU590" s="272" t="s">
        <v>85</v>
      </c>
      <c r="AV590" s="14" t="s">
        <v>83</v>
      </c>
      <c r="AW590" s="14" t="s">
        <v>32</v>
      </c>
      <c r="AX590" s="14" t="s">
        <v>76</v>
      </c>
      <c r="AY590" s="272" t="s">
        <v>342</v>
      </c>
    </row>
    <row r="591" s="14" customFormat="1">
      <c r="A591" s="14"/>
      <c r="B591" s="263"/>
      <c r="C591" s="264"/>
      <c r="D591" s="240" t="s">
        <v>446</v>
      </c>
      <c r="E591" s="265" t="s">
        <v>1</v>
      </c>
      <c r="F591" s="266" t="s">
        <v>6462</v>
      </c>
      <c r="G591" s="264"/>
      <c r="H591" s="265" t="s">
        <v>1</v>
      </c>
      <c r="I591" s="267"/>
      <c r="J591" s="264"/>
      <c r="K591" s="264"/>
      <c r="L591" s="268"/>
      <c r="M591" s="269"/>
      <c r="N591" s="270"/>
      <c r="O591" s="270"/>
      <c r="P591" s="270"/>
      <c r="Q591" s="270"/>
      <c r="R591" s="270"/>
      <c r="S591" s="270"/>
      <c r="T591" s="271"/>
      <c r="U591" s="14"/>
      <c r="V591" s="14"/>
      <c r="W591" s="14"/>
      <c r="X591" s="14"/>
      <c r="Y591" s="14"/>
      <c r="Z591" s="14"/>
      <c r="AA591" s="14"/>
      <c r="AB591" s="14"/>
      <c r="AC591" s="14"/>
      <c r="AD591" s="14"/>
      <c r="AE591" s="14"/>
      <c r="AT591" s="272" t="s">
        <v>446</v>
      </c>
      <c r="AU591" s="272" t="s">
        <v>85</v>
      </c>
      <c r="AV591" s="14" t="s">
        <v>83</v>
      </c>
      <c r="AW591" s="14" t="s">
        <v>32</v>
      </c>
      <c r="AX591" s="14" t="s">
        <v>76</v>
      </c>
      <c r="AY591" s="272" t="s">
        <v>342</v>
      </c>
    </row>
    <row r="592" s="13" customFormat="1">
      <c r="A592" s="13"/>
      <c r="B592" s="252"/>
      <c r="C592" s="253"/>
      <c r="D592" s="240" t="s">
        <v>446</v>
      </c>
      <c r="E592" s="254" t="s">
        <v>1</v>
      </c>
      <c r="F592" s="255" t="s">
        <v>6680</v>
      </c>
      <c r="G592" s="253"/>
      <c r="H592" s="256">
        <v>667.53999999999996</v>
      </c>
      <c r="I592" s="257"/>
      <c r="J592" s="253"/>
      <c r="K592" s="253"/>
      <c r="L592" s="258"/>
      <c r="M592" s="259"/>
      <c r="N592" s="260"/>
      <c r="O592" s="260"/>
      <c r="P592" s="260"/>
      <c r="Q592" s="260"/>
      <c r="R592" s="260"/>
      <c r="S592" s="260"/>
      <c r="T592" s="261"/>
      <c r="U592" s="13"/>
      <c r="V592" s="13"/>
      <c r="W592" s="13"/>
      <c r="X592" s="13"/>
      <c r="Y592" s="13"/>
      <c r="Z592" s="13"/>
      <c r="AA592" s="13"/>
      <c r="AB592" s="13"/>
      <c r="AC592" s="13"/>
      <c r="AD592" s="13"/>
      <c r="AE592" s="13"/>
      <c r="AT592" s="262" t="s">
        <v>446</v>
      </c>
      <c r="AU592" s="262" t="s">
        <v>85</v>
      </c>
      <c r="AV592" s="13" t="s">
        <v>85</v>
      </c>
      <c r="AW592" s="13" t="s">
        <v>32</v>
      </c>
      <c r="AX592" s="13" t="s">
        <v>76</v>
      </c>
      <c r="AY592" s="262" t="s">
        <v>342</v>
      </c>
    </row>
    <row r="593" s="14" customFormat="1">
      <c r="A593" s="14"/>
      <c r="B593" s="263"/>
      <c r="C593" s="264"/>
      <c r="D593" s="240" t="s">
        <v>446</v>
      </c>
      <c r="E593" s="265" t="s">
        <v>1</v>
      </c>
      <c r="F593" s="266" t="s">
        <v>2896</v>
      </c>
      <c r="G593" s="264"/>
      <c r="H593" s="265" t="s">
        <v>1</v>
      </c>
      <c r="I593" s="267"/>
      <c r="J593" s="264"/>
      <c r="K593" s="264"/>
      <c r="L593" s="268"/>
      <c r="M593" s="269"/>
      <c r="N593" s="270"/>
      <c r="O593" s="270"/>
      <c r="P593" s="270"/>
      <c r="Q593" s="270"/>
      <c r="R593" s="270"/>
      <c r="S593" s="270"/>
      <c r="T593" s="271"/>
      <c r="U593" s="14"/>
      <c r="V593" s="14"/>
      <c r="W593" s="14"/>
      <c r="X593" s="14"/>
      <c r="Y593" s="14"/>
      <c r="Z593" s="14"/>
      <c r="AA593" s="14"/>
      <c r="AB593" s="14"/>
      <c r="AC593" s="14"/>
      <c r="AD593" s="14"/>
      <c r="AE593" s="14"/>
      <c r="AT593" s="272" t="s">
        <v>446</v>
      </c>
      <c r="AU593" s="272" t="s">
        <v>85</v>
      </c>
      <c r="AV593" s="14" t="s">
        <v>83</v>
      </c>
      <c r="AW593" s="14" t="s">
        <v>32</v>
      </c>
      <c r="AX593" s="14" t="s">
        <v>76</v>
      </c>
      <c r="AY593" s="272" t="s">
        <v>342</v>
      </c>
    </row>
    <row r="594" s="13" customFormat="1">
      <c r="A594" s="13"/>
      <c r="B594" s="252"/>
      <c r="C594" s="253"/>
      <c r="D594" s="240" t="s">
        <v>446</v>
      </c>
      <c r="E594" s="254" t="s">
        <v>1</v>
      </c>
      <c r="F594" s="255" t="s">
        <v>6681</v>
      </c>
      <c r="G594" s="253"/>
      <c r="H594" s="256">
        <v>197.78</v>
      </c>
      <c r="I594" s="257"/>
      <c r="J594" s="253"/>
      <c r="K594" s="253"/>
      <c r="L594" s="258"/>
      <c r="M594" s="259"/>
      <c r="N594" s="260"/>
      <c r="O594" s="260"/>
      <c r="P594" s="260"/>
      <c r="Q594" s="260"/>
      <c r="R594" s="260"/>
      <c r="S594" s="260"/>
      <c r="T594" s="261"/>
      <c r="U594" s="13"/>
      <c r="V594" s="13"/>
      <c r="W594" s="13"/>
      <c r="X594" s="13"/>
      <c r="Y594" s="13"/>
      <c r="Z594" s="13"/>
      <c r="AA594" s="13"/>
      <c r="AB594" s="13"/>
      <c r="AC594" s="13"/>
      <c r="AD594" s="13"/>
      <c r="AE594" s="13"/>
      <c r="AT594" s="262" t="s">
        <v>446</v>
      </c>
      <c r="AU594" s="262" t="s">
        <v>85</v>
      </c>
      <c r="AV594" s="13" t="s">
        <v>85</v>
      </c>
      <c r="AW594" s="13" t="s">
        <v>32</v>
      </c>
      <c r="AX594" s="13" t="s">
        <v>76</v>
      </c>
      <c r="AY594" s="262" t="s">
        <v>342</v>
      </c>
    </row>
    <row r="595" s="16" customFormat="1">
      <c r="A595" s="16"/>
      <c r="B595" s="284"/>
      <c r="C595" s="285"/>
      <c r="D595" s="240" t="s">
        <v>446</v>
      </c>
      <c r="E595" s="286" t="s">
        <v>1</v>
      </c>
      <c r="F595" s="287" t="s">
        <v>500</v>
      </c>
      <c r="G595" s="285"/>
      <c r="H595" s="288">
        <v>865.32000000000005</v>
      </c>
      <c r="I595" s="289"/>
      <c r="J595" s="285"/>
      <c r="K595" s="285"/>
      <c r="L595" s="290"/>
      <c r="M595" s="291"/>
      <c r="N595" s="292"/>
      <c r="O595" s="292"/>
      <c r="P595" s="292"/>
      <c r="Q595" s="292"/>
      <c r="R595" s="292"/>
      <c r="S595" s="292"/>
      <c r="T595" s="293"/>
      <c r="U595" s="16"/>
      <c r="V595" s="16"/>
      <c r="W595" s="16"/>
      <c r="X595" s="16"/>
      <c r="Y595" s="16"/>
      <c r="Z595" s="16"/>
      <c r="AA595" s="16"/>
      <c r="AB595" s="16"/>
      <c r="AC595" s="16"/>
      <c r="AD595" s="16"/>
      <c r="AE595" s="16"/>
      <c r="AT595" s="294" t="s">
        <v>446</v>
      </c>
      <c r="AU595" s="294" t="s">
        <v>85</v>
      </c>
      <c r="AV595" s="16" t="s">
        <v>360</v>
      </c>
      <c r="AW595" s="16" t="s">
        <v>32</v>
      </c>
      <c r="AX595" s="16" t="s">
        <v>83</v>
      </c>
      <c r="AY595" s="294" t="s">
        <v>342</v>
      </c>
    </row>
    <row r="596" s="2" customFormat="1" ht="16.5" customHeight="1">
      <c r="A596" s="39"/>
      <c r="B596" s="40"/>
      <c r="C596" s="227" t="s">
        <v>3805</v>
      </c>
      <c r="D596" s="227" t="s">
        <v>343</v>
      </c>
      <c r="E596" s="228" t="s">
        <v>1777</v>
      </c>
      <c r="F596" s="229" t="s">
        <v>1778</v>
      </c>
      <c r="G596" s="230" t="s">
        <v>543</v>
      </c>
      <c r="H596" s="231">
        <v>865.32000000000005</v>
      </c>
      <c r="I596" s="232"/>
      <c r="J596" s="233">
        <f>ROUND(I596*H596,2)</f>
        <v>0</v>
      </c>
      <c r="K596" s="229" t="s">
        <v>443</v>
      </c>
      <c r="L596" s="45"/>
      <c r="M596" s="234" t="s">
        <v>1</v>
      </c>
      <c r="N596" s="235" t="s">
        <v>41</v>
      </c>
      <c r="O596" s="92"/>
      <c r="P596" s="236">
        <f>O596*H596</f>
        <v>0</v>
      </c>
      <c r="Q596" s="236">
        <v>0</v>
      </c>
      <c r="R596" s="236">
        <f>Q596*H596</f>
        <v>0</v>
      </c>
      <c r="S596" s="236">
        <v>0</v>
      </c>
      <c r="T596" s="237">
        <f>S596*H596</f>
        <v>0</v>
      </c>
      <c r="U596" s="39"/>
      <c r="V596" s="39"/>
      <c r="W596" s="39"/>
      <c r="X596" s="39"/>
      <c r="Y596" s="39"/>
      <c r="Z596" s="39"/>
      <c r="AA596" s="39"/>
      <c r="AB596" s="39"/>
      <c r="AC596" s="39"/>
      <c r="AD596" s="39"/>
      <c r="AE596" s="39"/>
      <c r="AR596" s="238" t="s">
        <v>360</v>
      </c>
      <c r="AT596" s="238" t="s">
        <v>343</v>
      </c>
      <c r="AU596" s="238" t="s">
        <v>85</v>
      </c>
      <c r="AY596" s="18" t="s">
        <v>342</v>
      </c>
      <c r="BE596" s="239">
        <f>IF(N596="základní",J596,0)</f>
        <v>0</v>
      </c>
      <c r="BF596" s="239">
        <f>IF(N596="snížená",J596,0)</f>
        <v>0</v>
      </c>
      <c r="BG596" s="239">
        <f>IF(N596="zákl. přenesená",J596,0)</f>
        <v>0</v>
      </c>
      <c r="BH596" s="239">
        <f>IF(N596="sníž. přenesená",J596,0)</f>
        <v>0</v>
      </c>
      <c r="BI596" s="239">
        <f>IF(N596="nulová",J596,0)</f>
        <v>0</v>
      </c>
      <c r="BJ596" s="18" t="s">
        <v>83</v>
      </c>
      <c r="BK596" s="239">
        <f>ROUND(I596*H596,2)</f>
        <v>0</v>
      </c>
      <c r="BL596" s="18" t="s">
        <v>360</v>
      </c>
      <c r="BM596" s="238" t="s">
        <v>6682</v>
      </c>
    </row>
    <row r="597" s="2" customFormat="1">
      <c r="A597" s="39"/>
      <c r="B597" s="40"/>
      <c r="C597" s="41"/>
      <c r="D597" s="240" t="s">
        <v>349</v>
      </c>
      <c r="E597" s="41"/>
      <c r="F597" s="241" t="s">
        <v>1780</v>
      </c>
      <c r="G597" s="41"/>
      <c r="H597" s="41"/>
      <c r="I597" s="242"/>
      <c r="J597" s="41"/>
      <c r="K597" s="41"/>
      <c r="L597" s="45"/>
      <c r="M597" s="243"/>
      <c r="N597" s="244"/>
      <c r="O597" s="92"/>
      <c r="P597" s="92"/>
      <c r="Q597" s="92"/>
      <c r="R597" s="92"/>
      <c r="S597" s="92"/>
      <c r="T597" s="93"/>
      <c r="U597" s="39"/>
      <c r="V597" s="39"/>
      <c r="W597" s="39"/>
      <c r="X597" s="39"/>
      <c r="Y597" s="39"/>
      <c r="Z597" s="39"/>
      <c r="AA597" s="39"/>
      <c r="AB597" s="39"/>
      <c r="AC597" s="39"/>
      <c r="AD597" s="39"/>
      <c r="AE597" s="39"/>
      <c r="AT597" s="18" t="s">
        <v>349</v>
      </c>
      <c r="AU597" s="18" t="s">
        <v>85</v>
      </c>
    </row>
    <row r="598" s="14" customFormat="1">
      <c r="A598" s="14"/>
      <c r="B598" s="263"/>
      <c r="C598" s="264"/>
      <c r="D598" s="240" t="s">
        <v>446</v>
      </c>
      <c r="E598" s="265" t="s">
        <v>1</v>
      </c>
      <c r="F598" s="266" t="s">
        <v>6389</v>
      </c>
      <c r="G598" s="264"/>
      <c r="H598" s="265" t="s">
        <v>1</v>
      </c>
      <c r="I598" s="267"/>
      <c r="J598" s="264"/>
      <c r="K598" s="264"/>
      <c r="L598" s="268"/>
      <c r="M598" s="269"/>
      <c r="N598" s="270"/>
      <c r="O598" s="270"/>
      <c r="P598" s="270"/>
      <c r="Q598" s="270"/>
      <c r="R598" s="270"/>
      <c r="S598" s="270"/>
      <c r="T598" s="271"/>
      <c r="U598" s="14"/>
      <c r="V598" s="14"/>
      <c r="W598" s="14"/>
      <c r="X598" s="14"/>
      <c r="Y598" s="14"/>
      <c r="Z598" s="14"/>
      <c r="AA598" s="14"/>
      <c r="AB598" s="14"/>
      <c r="AC598" s="14"/>
      <c r="AD598" s="14"/>
      <c r="AE598" s="14"/>
      <c r="AT598" s="272" t="s">
        <v>446</v>
      </c>
      <c r="AU598" s="272" t="s">
        <v>85</v>
      </c>
      <c r="AV598" s="14" t="s">
        <v>83</v>
      </c>
      <c r="AW598" s="14" t="s">
        <v>32</v>
      </c>
      <c r="AX598" s="14" t="s">
        <v>76</v>
      </c>
      <c r="AY598" s="272" t="s">
        <v>342</v>
      </c>
    </row>
    <row r="599" s="14" customFormat="1">
      <c r="A599" s="14"/>
      <c r="B599" s="263"/>
      <c r="C599" s="264"/>
      <c r="D599" s="240" t="s">
        <v>446</v>
      </c>
      <c r="E599" s="265" t="s">
        <v>1</v>
      </c>
      <c r="F599" s="266" t="s">
        <v>6462</v>
      </c>
      <c r="G599" s="264"/>
      <c r="H599" s="265" t="s">
        <v>1</v>
      </c>
      <c r="I599" s="267"/>
      <c r="J599" s="264"/>
      <c r="K599" s="264"/>
      <c r="L599" s="268"/>
      <c r="M599" s="269"/>
      <c r="N599" s="270"/>
      <c r="O599" s="270"/>
      <c r="P599" s="270"/>
      <c r="Q599" s="270"/>
      <c r="R599" s="270"/>
      <c r="S599" s="270"/>
      <c r="T599" s="271"/>
      <c r="U599" s="14"/>
      <c r="V599" s="14"/>
      <c r="W599" s="14"/>
      <c r="X599" s="14"/>
      <c r="Y599" s="14"/>
      <c r="Z599" s="14"/>
      <c r="AA599" s="14"/>
      <c r="AB599" s="14"/>
      <c r="AC599" s="14"/>
      <c r="AD599" s="14"/>
      <c r="AE599" s="14"/>
      <c r="AT599" s="272" t="s">
        <v>446</v>
      </c>
      <c r="AU599" s="272" t="s">
        <v>85</v>
      </c>
      <c r="AV599" s="14" t="s">
        <v>83</v>
      </c>
      <c r="AW599" s="14" t="s">
        <v>32</v>
      </c>
      <c r="AX599" s="14" t="s">
        <v>76</v>
      </c>
      <c r="AY599" s="272" t="s">
        <v>342</v>
      </c>
    </row>
    <row r="600" s="13" customFormat="1">
      <c r="A600" s="13"/>
      <c r="B600" s="252"/>
      <c r="C600" s="253"/>
      <c r="D600" s="240" t="s">
        <v>446</v>
      </c>
      <c r="E600" s="254" t="s">
        <v>1</v>
      </c>
      <c r="F600" s="255" t="s">
        <v>6680</v>
      </c>
      <c r="G600" s="253"/>
      <c r="H600" s="256">
        <v>667.53999999999996</v>
      </c>
      <c r="I600" s="257"/>
      <c r="J600" s="253"/>
      <c r="K600" s="253"/>
      <c r="L600" s="258"/>
      <c r="M600" s="259"/>
      <c r="N600" s="260"/>
      <c r="O600" s="260"/>
      <c r="P600" s="260"/>
      <c r="Q600" s="260"/>
      <c r="R600" s="260"/>
      <c r="S600" s="260"/>
      <c r="T600" s="261"/>
      <c r="U600" s="13"/>
      <c r="V600" s="13"/>
      <c r="W600" s="13"/>
      <c r="X600" s="13"/>
      <c r="Y600" s="13"/>
      <c r="Z600" s="13"/>
      <c r="AA600" s="13"/>
      <c r="AB600" s="13"/>
      <c r="AC600" s="13"/>
      <c r="AD600" s="13"/>
      <c r="AE600" s="13"/>
      <c r="AT600" s="262" t="s">
        <v>446</v>
      </c>
      <c r="AU600" s="262" t="s">
        <v>85</v>
      </c>
      <c r="AV600" s="13" t="s">
        <v>85</v>
      </c>
      <c r="AW600" s="13" t="s">
        <v>32</v>
      </c>
      <c r="AX600" s="13" t="s">
        <v>76</v>
      </c>
      <c r="AY600" s="262" t="s">
        <v>342</v>
      </c>
    </row>
    <row r="601" s="14" customFormat="1">
      <c r="A601" s="14"/>
      <c r="B601" s="263"/>
      <c r="C601" s="264"/>
      <c r="D601" s="240" t="s">
        <v>446</v>
      </c>
      <c r="E601" s="265" t="s">
        <v>1</v>
      </c>
      <c r="F601" s="266" t="s">
        <v>2896</v>
      </c>
      <c r="G601" s="264"/>
      <c r="H601" s="265" t="s">
        <v>1</v>
      </c>
      <c r="I601" s="267"/>
      <c r="J601" s="264"/>
      <c r="K601" s="264"/>
      <c r="L601" s="268"/>
      <c r="M601" s="269"/>
      <c r="N601" s="270"/>
      <c r="O601" s="270"/>
      <c r="P601" s="270"/>
      <c r="Q601" s="270"/>
      <c r="R601" s="270"/>
      <c r="S601" s="270"/>
      <c r="T601" s="271"/>
      <c r="U601" s="14"/>
      <c r="V601" s="14"/>
      <c r="W601" s="14"/>
      <c r="X601" s="14"/>
      <c r="Y601" s="14"/>
      <c r="Z601" s="14"/>
      <c r="AA601" s="14"/>
      <c r="AB601" s="14"/>
      <c r="AC601" s="14"/>
      <c r="AD601" s="14"/>
      <c r="AE601" s="14"/>
      <c r="AT601" s="272" t="s">
        <v>446</v>
      </c>
      <c r="AU601" s="272" t="s">
        <v>85</v>
      </c>
      <c r="AV601" s="14" t="s">
        <v>83</v>
      </c>
      <c r="AW601" s="14" t="s">
        <v>32</v>
      </c>
      <c r="AX601" s="14" t="s">
        <v>76</v>
      </c>
      <c r="AY601" s="272" t="s">
        <v>342</v>
      </c>
    </row>
    <row r="602" s="13" customFormat="1">
      <c r="A602" s="13"/>
      <c r="B602" s="252"/>
      <c r="C602" s="253"/>
      <c r="D602" s="240" t="s">
        <v>446</v>
      </c>
      <c r="E602" s="254" t="s">
        <v>1</v>
      </c>
      <c r="F602" s="255" t="s">
        <v>6681</v>
      </c>
      <c r="G602" s="253"/>
      <c r="H602" s="256">
        <v>197.78</v>
      </c>
      <c r="I602" s="257"/>
      <c r="J602" s="253"/>
      <c r="K602" s="253"/>
      <c r="L602" s="258"/>
      <c r="M602" s="259"/>
      <c r="N602" s="260"/>
      <c r="O602" s="260"/>
      <c r="P602" s="260"/>
      <c r="Q602" s="260"/>
      <c r="R602" s="260"/>
      <c r="S602" s="260"/>
      <c r="T602" s="261"/>
      <c r="U602" s="13"/>
      <c r="V602" s="13"/>
      <c r="W602" s="13"/>
      <c r="X602" s="13"/>
      <c r="Y602" s="13"/>
      <c r="Z602" s="13"/>
      <c r="AA602" s="13"/>
      <c r="AB602" s="13"/>
      <c r="AC602" s="13"/>
      <c r="AD602" s="13"/>
      <c r="AE602" s="13"/>
      <c r="AT602" s="262" t="s">
        <v>446</v>
      </c>
      <c r="AU602" s="262" t="s">
        <v>85</v>
      </c>
      <c r="AV602" s="13" t="s">
        <v>85</v>
      </c>
      <c r="AW602" s="13" t="s">
        <v>32</v>
      </c>
      <c r="AX602" s="13" t="s">
        <v>76</v>
      </c>
      <c r="AY602" s="262" t="s">
        <v>342</v>
      </c>
    </row>
    <row r="603" s="16" customFormat="1">
      <c r="A603" s="16"/>
      <c r="B603" s="284"/>
      <c r="C603" s="285"/>
      <c r="D603" s="240" t="s">
        <v>446</v>
      </c>
      <c r="E603" s="286" t="s">
        <v>1</v>
      </c>
      <c r="F603" s="287" t="s">
        <v>500</v>
      </c>
      <c r="G603" s="285"/>
      <c r="H603" s="288">
        <v>865.32000000000005</v>
      </c>
      <c r="I603" s="289"/>
      <c r="J603" s="285"/>
      <c r="K603" s="285"/>
      <c r="L603" s="290"/>
      <c r="M603" s="291"/>
      <c r="N603" s="292"/>
      <c r="O603" s="292"/>
      <c r="P603" s="292"/>
      <c r="Q603" s="292"/>
      <c r="R603" s="292"/>
      <c r="S603" s="292"/>
      <c r="T603" s="293"/>
      <c r="U603" s="16"/>
      <c r="V603" s="16"/>
      <c r="W603" s="16"/>
      <c r="X603" s="16"/>
      <c r="Y603" s="16"/>
      <c r="Z603" s="16"/>
      <c r="AA603" s="16"/>
      <c r="AB603" s="16"/>
      <c r="AC603" s="16"/>
      <c r="AD603" s="16"/>
      <c r="AE603" s="16"/>
      <c r="AT603" s="294" t="s">
        <v>446</v>
      </c>
      <c r="AU603" s="294" t="s">
        <v>85</v>
      </c>
      <c r="AV603" s="16" t="s">
        <v>360</v>
      </c>
      <c r="AW603" s="16" t="s">
        <v>32</v>
      </c>
      <c r="AX603" s="16" t="s">
        <v>83</v>
      </c>
      <c r="AY603" s="294" t="s">
        <v>342</v>
      </c>
    </row>
    <row r="604" s="12" customFormat="1" ht="22.8" customHeight="1">
      <c r="A604" s="12"/>
      <c r="B604" s="213"/>
      <c r="C604" s="214"/>
      <c r="D604" s="215" t="s">
        <v>75</v>
      </c>
      <c r="E604" s="246" t="s">
        <v>950</v>
      </c>
      <c r="F604" s="246" t="s">
        <v>951</v>
      </c>
      <c r="G604" s="214"/>
      <c r="H604" s="214"/>
      <c r="I604" s="217"/>
      <c r="J604" s="247">
        <f>BK604</f>
        <v>0</v>
      </c>
      <c r="K604" s="214"/>
      <c r="L604" s="219"/>
      <c r="M604" s="220"/>
      <c r="N604" s="221"/>
      <c r="O604" s="221"/>
      <c r="P604" s="222">
        <f>SUM(P605:P644)</f>
        <v>0</v>
      </c>
      <c r="Q604" s="221"/>
      <c r="R604" s="222">
        <f>SUM(R605:R644)</f>
        <v>0</v>
      </c>
      <c r="S604" s="221"/>
      <c r="T604" s="223">
        <f>SUM(T605:T644)</f>
        <v>0</v>
      </c>
      <c r="U604" s="12"/>
      <c r="V604" s="12"/>
      <c r="W604" s="12"/>
      <c r="X604" s="12"/>
      <c r="Y604" s="12"/>
      <c r="Z604" s="12"/>
      <c r="AA604" s="12"/>
      <c r="AB604" s="12"/>
      <c r="AC604" s="12"/>
      <c r="AD604" s="12"/>
      <c r="AE604" s="12"/>
      <c r="AR604" s="224" t="s">
        <v>83</v>
      </c>
      <c r="AT604" s="225" t="s">
        <v>75</v>
      </c>
      <c r="AU604" s="225" t="s">
        <v>83</v>
      </c>
      <c r="AY604" s="224" t="s">
        <v>342</v>
      </c>
      <c r="BK604" s="226">
        <f>SUM(BK605:BK644)</f>
        <v>0</v>
      </c>
    </row>
    <row r="605" s="2" customFormat="1" ht="16.5" customHeight="1">
      <c r="A605" s="39"/>
      <c r="B605" s="40"/>
      <c r="C605" s="227" t="s">
        <v>102</v>
      </c>
      <c r="D605" s="227" t="s">
        <v>343</v>
      </c>
      <c r="E605" s="228" t="s">
        <v>6406</v>
      </c>
      <c r="F605" s="229" t="s">
        <v>6407</v>
      </c>
      <c r="G605" s="230" t="s">
        <v>462</v>
      </c>
      <c r="H605" s="231">
        <v>6.1500000000000004</v>
      </c>
      <c r="I605" s="232"/>
      <c r="J605" s="233">
        <f>ROUND(I605*H605,2)</f>
        <v>0</v>
      </c>
      <c r="K605" s="229" t="s">
        <v>443</v>
      </c>
      <c r="L605" s="45"/>
      <c r="M605" s="234" t="s">
        <v>1</v>
      </c>
      <c r="N605" s="235" t="s">
        <v>41</v>
      </c>
      <c r="O605" s="92"/>
      <c r="P605" s="236">
        <f>O605*H605</f>
        <v>0</v>
      </c>
      <c r="Q605" s="236">
        <v>0</v>
      </c>
      <c r="R605" s="236">
        <f>Q605*H605</f>
        <v>0</v>
      </c>
      <c r="S605" s="236">
        <v>0</v>
      </c>
      <c r="T605" s="237">
        <f>S605*H605</f>
        <v>0</v>
      </c>
      <c r="U605" s="39"/>
      <c r="V605" s="39"/>
      <c r="W605" s="39"/>
      <c r="X605" s="39"/>
      <c r="Y605" s="39"/>
      <c r="Z605" s="39"/>
      <c r="AA605" s="39"/>
      <c r="AB605" s="39"/>
      <c r="AC605" s="39"/>
      <c r="AD605" s="39"/>
      <c r="AE605" s="39"/>
      <c r="AR605" s="238" t="s">
        <v>360</v>
      </c>
      <c r="AT605" s="238" t="s">
        <v>343</v>
      </c>
      <c r="AU605" s="238" t="s">
        <v>85</v>
      </c>
      <c r="AY605" s="18" t="s">
        <v>342</v>
      </c>
      <c r="BE605" s="239">
        <f>IF(N605="základní",J605,0)</f>
        <v>0</v>
      </c>
      <c r="BF605" s="239">
        <f>IF(N605="snížená",J605,0)</f>
        <v>0</v>
      </c>
      <c r="BG605" s="239">
        <f>IF(N605="zákl. přenesená",J605,0)</f>
        <v>0</v>
      </c>
      <c r="BH605" s="239">
        <f>IF(N605="sníž. přenesená",J605,0)</f>
        <v>0</v>
      </c>
      <c r="BI605" s="239">
        <f>IF(N605="nulová",J605,0)</f>
        <v>0</v>
      </c>
      <c r="BJ605" s="18" t="s">
        <v>83</v>
      </c>
      <c r="BK605" s="239">
        <f>ROUND(I605*H605,2)</f>
        <v>0</v>
      </c>
      <c r="BL605" s="18" t="s">
        <v>360</v>
      </c>
      <c r="BM605" s="238" t="s">
        <v>6683</v>
      </c>
    </row>
    <row r="606" s="2" customFormat="1">
      <c r="A606" s="39"/>
      <c r="B606" s="40"/>
      <c r="C606" s="41"/>
      <c r="D606" s="240" t="s">
        <v>349</v>
      </c>
      <c r="E606" s="41"/>
      <c r="F606" s="241" t="s">
        <v>6409</v>
      </c>
      <c r="G606" s="41"/>
      <c r="H606" s="41"/>
      <c r="I606" s="242"/>
      <c r="J606" s="41"/>
      <c r="K606" s="41"/>
      <c r="L606" s="45"/>
      <c r="M606" s="243"/>
      <c r="N606" s="244"/>
      <c r="O606" s="92"/>
      <c r="P606" s="92"/>
      <c r="Q606" s="92"/>
      <c r="R606" s="92"/>
      <c r="S606" s="92"/>
      <c r="T606" s="93"/>
      <c r="U606" s="39"/>
      <c r="V606" s="39"/>
      <c r="W606" s="39"/>
      <c r="X606" s="39"/>
      <c r="Y606" s="39"/>
      <c r="Z606" s="39"/>
      <c r="AA606" s="39"/>
      <c r="AB606" s="39"/>
      <c r="AC606" s="39"/>
      <c r="AD606" s="39"/>
      <c r="AE606" s="39"/>
      <c r="AT606" s="18" t="s">
        <v>349</v>
      </c>
      <c r="AU606" s="18" t="s">
        <v>85</v>
      </c>
    </row>
    <row r="607" s="13" customFormat="1">
      <c r="A607" s="13"/>
      <c r="B607" s="252"/>
      <c r="C607" s="253"/>
      <c r="D607" s="240" t="s">
        <v>446</v>
      </c>
      <c r="E607" s="254" t="s">
        <v>1</v>
      </c>
      <c r="F607" s="255" t="s">
        <v>6684</v>
      </c>
      <c r="G607" s="253"/>
      <c r="H607" s="256">
        <v>6.1500000000000004</v>
      </c>
      <c r="I607" s="257"/>
      <c r="J607" s="253"/>
      <c r="K607" s="253"/>
      <c r="L607" s="258"/>
      <c r="M607" s="259"/>
      <c r="N607" s="260"/>
      <c r="O607" s="260"/>
      <c r="P607" s="260"/>
      <c r="Q607" s="260"/>
      <c r="R607" s="260"/>
      <c r="S607" s="260"/>
      <c r="T607" s="261"/>
      <c r="U607" s="13"/>
      <c r="V607" s="13"/>
      <c r="W607" s="13"/>
      <c r="X607" s="13"/>
      <c r="Y607" s="13"/>
      <c r="Z607" s="13"/>
      <c r="AA607" s="13"/>
      <c r="AB607" s="13"/>
      <c r="AC607" s="13"/>
      <c r="AD607" s="13"/>
      <c r="AE607" s="13"/>
      <c r="AT607" s="262" t="s">
        <v>446</v>
      </c>
      <c r="AU607" s="262" t="s">
        <v>85</v>
      </c>
      <c r="AV607" s="13" t="s">
        <v>85</v>
      </c>
      <c r="AW607" s="13" t="s">
        <v>32</v>
      </c>
      <c r="AX607" s="13" t="s">
        <v>83</v>
      </c>
      <c r="AY607" s="262" t="s">
        <v>342</v>
      </c>
    </row>
    <row r="608" s="2" customFormat="1" ht="16.5" customHeight="1">
      <c r="A608" s="39"/>
      <c r="B608" s="40"/>
      <c r="C608" s="227" t="s">
        <v>108</v>
      </c>
      <c r="D608" s="227" t="s">
        <v>343</v>
      </c>
      <c r="E608" s="228" t="s">
        <v>6413</v>
      </c>
      <c r="F608" s="229" t="s">
        <v>6414</v>
      </c>
      <c r="G608" s="230" t="s">
        <v>462</v>
      </c>
      <c r="H608" s="231">
        <v>2.0499999999999998</v>
      </c>
      <c r="I608" s="232"/>
      <c r="J608" s="233">
        <f>ROUND(I608*H608,2)</f>
        <v>0</v>
      </c>
      <c r="K608" s="229" t="s">
        <v>443</v>
      </c>
      <c r="L608" s="45"/>
      <c r="M608" s="234" t="s">
        <v>1</v>
      </c>
      <c r="N608" s="235" t="s">
        <v>41</v>
      </c>
      <c r="O608" s="92"/>
      <c r="P608" s="236">
        <f>O608*H608</f>
        <v>0</v>
      </c>
      <c r="Q608" s="236">
        <v>0</v>
      </c>
      <c r="R608" s="236">
        <f>Q608*H608</f>
        <v>0</v>
      </c>
      <c r="S608" s="236">
        <v>0</v>
      </c>
      <c r="T608" s="237">
        <f>S608*H608</f>
        <v>0</v>
      </c>
      <c r="U608" s="39"/>
      <c r="V608" s="39"/>
      <c r="W608" s="39"/>
      <c r="X608" s="39"/>
      <c r="Y608" s="39"/>
      <c r="Z608" s="39"/>
      <c r="AA608" s="39"/>
      <c r="AB608" s="39"/>
      <c r="AC608" s="39"/>
      <c r="AD608" s="39"/>
      <c r="AE608" s="39"/>
      <c r="AR608" s="238" t="s">
        <v>360</v>
      </c>
      <c r="AT608" s="238" t="s">
        <v>343</v>
      </c>
      <c r="AU608" s="238" t="s">
        <v>85</v>
      </c>
      <c r="AY608" s="18" t="s">
        <v>342</v>
      </c>
      <c r="BE608" s="239">
        <f>IF(N608="základní",J608,0)</f>
        <v>0</v>
      </c>
      <c r="BF608" s="239">
        <f>IF(N608="snížená",J608,0)</f>
        <v>0</v>
      </c>
      <c r="BG608" s="239">
        <f>IF(N608="zákl. přenesená",J608,0)</f>
        <v>0</v>
      </c>
      <c r="BH608" s="239">
        <f>IF(N608="sníž. přenesená",J608,0)</f>
        <v>0</v>
      </c>
      <c r="BI608" s="239">
        <f>IF(N608="nulová",J608,0)</f>
        <v>0</v>
      </c>
      <c r="BJ608" s="18" t="s">
        <v>83</v>
      </c>
      <c r="BK608" s="239">
        <f>ROUND(I608*H608,2)</f>
        <v>0</v>
      </c>
      <c r="BL608" s="18" t="s">
        <v>360</v>
      </c>
      <c r="BM608" s="238" t="s">
        <v>6685</v>
      </c>
    </row>
    <row r="609" s="2" customFormat="1">
      <c r="A609" s="39"/>
      <c r="B609" s="40"/>
      <c r="C609" s="41"/>
      <c r="D609" s="240" t="s">
        <v>349</v>
      </c>
      <c r="E609" s="41"/>
      <c r="F609" s="241" t="s">
        <v>6416</v>
      </c>
      <c r="G609" s="41"/>
      <c r="H609" s="41"/>
      <c r="I609" s="242"/>
      <c r="J609" s="41"/>
      <c r="K609" s="41"/>
      <c r="L609" s="45"/>
      <c r="M609" s="243"/>
      <c r="N609" s="244"/>
      <c r="O609" s="92"/>
      <c r="P609" s="92"/>
      <c r="Q609" s="92"/>
      <c r="R609" s="92"/>
      <c r="S609" s="92"/>
      <c r="T609" s="93"/>
      <c r="U609" s="39"/>
      <c r="V609" s="39"/>
      <c r="W609" s="39"/>
      <c r="X609" s="39"/>
      <c r="Y609" s="39"/>
      <c r="Z609" s="39"/>
      <c r="AA609" s="39"/>
      <c r="AB609" s="39"/>
      <c r="AC609" s="39"/>
      <c r="AD609" s="39"/>
      <c r="AE609" s="39"/>
      <c r="AT609" s="18" t="s">
        <v>349</v>
      </c>
      <c r="AU609" s="18" t="s">
        <v>85</v>
      </c>
    </row>
    <row r="610" s="13" customFormat="1">
      <c r="A610" s="13"/>
      <c r="B610" s="252"/>
      <c r="C610" s="253"/>
      <c r="D610" s="240" t="s">
        <v>446</v>
      </c>
      <c r="E610" s="254" t="s">
        <v>1</v>
      </c>
      <c r="F610" s="255" t="s">
        <v>6419</v>
      </c>
      <c r="G610" s="253"/>
      <c r="H610" s="256">
        <v>2.0499999999999998</v>
      </c>
      <c r="I610" s="257"/>
      <c r="J610" s="253"/>
      <c r="K610" s="253"/>
      <c r="L610" s="258"/>
      <c r="M610" s="259"/>
      <c r="N610" s="260"/>
      <c r="O610" s="260"/>
      <c r="P610" s="260"/>
      <c r="Q610" s="260"/>
      <c r="R610" s="260"/>
      <c r="S610" s="260"/>
      <c r="T610" s="261"/>
      <c r="U610" s="13"/>
      <c r="V610" s="13"/>
      <c r="W610" s="13"/>
      <c r="X610" s="13"/>
      <c r="Y610" s="13"/>
      <c r="Z610" s="13"/>
      <c r="AA610" s="13"/>
      <c r="AB610" s="13"/>
      <c r="AC610" s="13"/>
      <c r="AD610" s="13"/>
      <c r="AE610" s="13"/>
      <c r="AT610" s="262" t="s">
        <v>446</v>
      </c>
      <c r="AU610" s="262" t="s">
        <v>85</v>
      </c>
      <c r="AV610" s="13" t="s">
        <v>85</v>
      </c>
      <c r="AW610" s="13" t="s">
        <v>32</v>
      </c>
      <c r="AX610" s="13" t="s">
        <v>83</v>
      </c>
      <c r="AY610" s="262" t="s">
        <v>342</v>
      </c>
    </row>
    <row r="611" s="2" customFormat="1" ht="21.75" customHeight="1">
      <c r="A611" s="39"/>
      <c r="B611" s="40"/>
      <c r="C611" s="227" t="s">
        <v>114</v>
      </c>
      <c r="D611" s="227" t="s">
        <v>343</v>
      </c>
      <c r="E611" s="228" t="s">
        <v>6421</v>
      </c>
      <c r="F611" s="229" t="s">
        <v>961</v>
      </c>
      <c r="G611" s="230" t="s">
        <v>462</v>
      </c>
      <c r="H611" s="231">
        <v>182.00299999999999</v>
      </c>
      <c r="I611" s="232"/>
      <c r="J611" s="233">
        <f>ROUND(I611*H611,2)</f>
        <v>0</v>
      </c>
      <c r="K611" s="229" t="s">
        <v>1</v>
      </c>
      <c r="L611" s="45"/>
      <c r="M611" s="234" t="s">
        <v>1</v>
      </c>
      <c r="N611" s="235" t="s">
        <v>41</v>
      </c>
      <c r="O611" s="92"/>
      <c r="P611" s="236">
        <f>O611*H611</f>
        <v>0</v>
      </c>
      <c r="Q611" s="236">
        <v>0</v>
      </c>
      <c r="R611" s="236">
        <f>Q611*H611</f>
        <v>0</v>
      </c>
      <c r="S611" s="236">
        <v>0</v>
      </c>
      <c r="T611" s="237">
        <f>S611*H611</f>
        <v>0</v>
      </c>
      <c r="U611" s="39"/>
      <c r="V611" s="39"/>
      <c r="W611" s="39"/>
      <c r="X611" s="39"/>
      <c r="Y611" s="39"/>
      <c r="Z611" s="39"/>
      <c r="AA611" s="39"/>
      <c r="AB611" s="39"/>
      <c r="AC611" s="39"/>
      <c r="AD611" s="39"/>
      <c r="AE611" s="39"/>
      <c r="AR611" s="238" t="s">
        <v>360</v>
      </c>
      <c r="AT611" s="238" t="s">
        <v>343</v>
      </c>
      <c r="AU611" s="238" t="s">
        <v>85</v>
      </c>
      <c r="AY611" s="18" t="s">
        <v>342</v>
      </c>
      <c r="BE611" s="239">
        <f>IF(N611="základní",J611,0)</f>
        <v>0</v>
      </c>
      <c r="BF611" s="239">
        <f>IF(N611="snížená",J611,0)</f>
        <v>0</v>
      </c>
      <c r="BG611" s="239">
        <f>IF(N611="zákl. přenesená",J611,0)</f>
        <v>0</v>
      </c>
      <c r="BH611" s="239">
        <f>IF(N611="sníž. přenesená",J611,0)</f>
        <v>0</v>
      </c>
      <c r="BI611" s="239">
        <f>IF(N611="nulová",J611,0)</f>
        <v>0</v>
      </c>
      <c r="BJ611" s="18" t="s">
        <v>83</v>
      </c>
      <c r="BK611" s="239">
        <f>ROUND(I611*H611,2)</f>
        <v>0</v>
      </c>
      <c r="BL611" s="18" t="s">
        <v>360</v>
      </c>
      <c r="BM611" s="238" t="s">
        <v>6686</v>
      </c>
    </row>
    <row r="612" s="2" customFormat="1">
      <c r="A612" s="39"/>
      <c r="B612" s="40"/>
      <c r="C612" s="41"/>
      <c r="D612" s="240" t="s">
        <v>349</v>
      </c>
      <c r="E612" s="41"/>
      <c r="F612" s="241" t="s">
        <v>6423</v>
      </c>
      <c r="G612" s="41"/>
      <c r="H612" s="41"/>
      <c r="I612" s="242"/>
      <c r="J612" s="41"/>
      <c r="K612" s="41"/>
      <c r="L612" s="45"/>
      <c r="M612" s="243"/>
      <c r="N612" s="244"/>
      <c r="O612" s="92"/>
      <c r="P612" s="92"/>
      <c r="Q612" s="92"/>
      <c r="R612" s="92"/>
      <c r="S612" s="92"/>
      <c r="T612" s="93"/>
      <c r="U612" s="39"/>
      <c r="V612" s="39"/>
      <c r="W612" s="39"/>
      <c r="X612" s="39"/>
      <c r="Y612" s="39"/>
      <c r="Z612" s="39"/>
      <c r="AA612" s="39"/>
      <c r="AB612" s="39"/>
      <c r="AC612" s="39"/>
      <c r="AD612" s="39"/>
      <c r="AE612" s="39"/>
      <c r="AT612" s="18" t="s">
        <v>349</v>
      </c>
      <c r="AU612" s="18" t="s">
        <v>85</v>
      </c>
    </row>
    <row r="613" s="2" customFormat="1">
      <c r="A613" s="39"/>
      <c r="B613" s="40"/>
      <c r="C613" s="41"/>
      <c r="D613" s="240" t="s">
        <v>350</v>
      </c>
      <c r="E613" s="41"/>
      <c r="F613" s="245" t="s">
        <v>5936</v>
      </c>
      <c r="G613" s="41"/>
      <c r="H613" s="41"/>
      <c r="I613" s="242"/>
      <c r="J613" s="41"/>
      <c r="K613" s="41"/>
      <c r="L613" s="45"/>
      <c r="M613" s="243"/>
      <c r="N613" s="244"/>
      <c r="O613" s="92"/>
      <c r="P613" s="92"/>
      <c r="Q613" s="92"/>
      <c r="R613" s="92"/>
      <c r="S613" s="92"/>
      <c r="T613" s="93"/>
      <c r="U613" s="39"/>
      <c r="V613" s="39"/>
      <c r="W613" s="39"/>
      <c r="X613" s="39"/>
      <c r="Y613" s="39"/>
      <c r="Z613" s="39"/>
      <c r="AA613" s="39"/>
      <c r="AB613" s="39"/>
      <c r="AC613" s="39"/>
      <c r="AD613" s="39"/>
      <c r="AE613" s="39"/>
      <c r="AT613" s="18" t="s">
        <v>350</v>
      </c>
      <c r="AU613" s="18" t="s">
        <v>85</v>
      </c>
    </row>
    <row r="614" s="13" customFormat="1">
      <c r="A614" s="13"/>
      <c r="B614" s="252"/>
      <c r="C614" s="253"/>
      <c r="D614" s="240" t="s">
        <v>446</v>
      </c>
      <c r="E614" s="254" t="s">
        <v>1</v>
      </c>
      <c r="F614" s="255" t="s">
        <v>6687</v>
      </c>
      <c r="G614" s="253"/>
      <c r="H614" s="256">
        <v>3.3090000000000002</v>
      </c>
      <c r="I614" s="257"/>
      <c r="J614" s="253"/>
      <c r="K614" s="253"/>
      <c r="L614" s="258"/>
      <c r="M614" s="259"/>
      <c r="N614" s="260"/>
      <c r="O614" s="260"/>
      <c r="P614" s="260"/>
      <c r="Q614" s="260"/>
      <c r="R614" s="260"/>
      <c r="S614" s="260"/>
      <c r="T614" s="261"/>
      <c r="U614" s="13"/>
      <c r="V614" s="13"/>
      <c r="W614" s="13"/>
      <c r="X614" s="13"/>
      <c r="Y614" s="13"/>
      <c r="Z614" s="13"/>
      <c r="AA614" s="13"/>
      <c r="AB614" s="13"/>
      <c r="AC614" s="13"/>
      <c r="AD614" s="13"/>
      <c r="AE614" s="13"/>
      <c r="AT614" s="262" t="s">
        <v>446</v>
      </c>
      <c r="AU614" s="262" t="s">
        <v>85</v>
      </c>
      <c r="AV614" s="13" t="s">
        <v>85</v>
      </c>
      <c r="AW614" s="13" t="s">
        <v>32</v>
      </c>
      <c r="AX614" s="13" t="s">
        <v>76</v>
      </c>
      <c r="AY614" s="262" t="s">
        <v>342</v>
      </c>
    </row>
    <row r="615" s="13" customFormat="1">
      <c r="A615" s="13"/>
      <c r="B615" s="252"/>
      <c r="C615" s="253"/>
      <c r="D615" s="240" t="s">
        <v>446</v>
      </c>
      <c r="E615" s="254" t="s">
        <v>1</v>
      </c>
      <c r="F615" s="255" t="s">
        <v>6688</v>
      </c>
      <c r="G615" s="253"/>
      <c r="H615" s="256">
        <v>176.64400000000001</v>
      </c>
      <c r="I615" s="257"/>
      <c r="J615" s="253"/>
      <c r="K615" s="253"/>
      <c r="L615" s="258"/>
      <c r="M615" s="259"/>
      <c r="N615" s="260"/>
      <c r="O615" s="260"/>
      <c r="P615" s="260"/>
      <c r="Q615" s="260"/>
      <c r="R615" s="260"/>
      <c r="S615" s="260"/>
      <c r="T615" s="261"/>
      <c r="U615" s="13"/>
      <c r="V615" s="13"/>
      <c r="W615" s="13"/>
      <c r="X615" s="13"/>
      <c r="Y615" s="13"/>
      <c r="Z615" s="13"/>
      <c r="AA615" s="13"/>
      <c r="AB615" s="13"/>
      <c r="AC615" s="13"/>
      <c r="AD615" s="13"/>
      <c r="AE615" s="13"/>
      <c r="AT615" s="262" t="s">
        <v>446</v>
      </c>
      <c r="AU615" s="262" t="s">
        <v>85</v>
      </c>
      <c r="AV615" s="13" t="s">
        <v>85</v>
      </c>
      <c r="AW615" s="13" t="s">
        <v>32</v>
      </c>
      <c r="AX615" s="13" t="s">
        <v>76</v>
      </c>
      <c r="AY615" s="262" t="s">
        <v>342</v>
      </c>
    </row>
    <row r="616" s="13" customFormat="1">
      <c r="A616" s="13"/>
      <c r="B616" s="252"/>
      <c r="C616" s="253"/>
      <c r="D616" s="240" t="s">
        <v>446</v>
      </c>
      <c r="E616" s="254" t="s">
        <v>1</v>
      </c>
      <c r="F616" s="255" t="s">
        <v>6419</v>
      </c>
      <c r="G616" s="253"/>
      <c r="H616" s="256">
        <v>2.0499999999999998</v>
      </c>
      <c r="I616" s="257"/>
      <c r="J616" s="253"/>
      <c r="K616" s="253"/>
      <c r="L616" s="258"/>
      <c r="M616" s="259"/>
      <c r="N616" s="260"/>
      <c r="O616" s="260"/>
      <c r="P616" s="260"/>
      <c r="Q616" s="260"/>
      <c r="R616" s="260"/>
      <c r="S616" s="260"/>
      <c r="T616" s="261"/>
      <c r="U616" s="13"/>
      <c r="V616" s="13"/>
      <c r="W616" s="13"/>
      <c r="X616" s="13"/>
      <c r="Y616" s="13"/>
      <c r="Z616" s="13"/>
      <c r="AA616" s="13"/>
      <c r="AB616" s="13"/>
      <c r="AC616" s="13"/>
      <c r="AD616" s="13"/>
      <c r="AE616" s="13"/>
      <c r="AT616" s="262" t="s">
        <v>446</v>
      </c>
      <c r="AU616" s="262" t="s">
        <v>85</v>
      </c>
      <c r="AV616" s="13" t="s">
        <v>85</v>
      </c>
      <c r="AW616" s="13" t="s">
        <v>32</v>
      </c>
      <c r="AX616" s="13" t="s">
        <v>76</v>
      </c>
      <c r="AY616" s="262" t="s">
        <v>342</v>
      </c>
    </row>
    <row r="617" s="16" customFormat="1">
      <c r="A617" s="16"/>
      <c r="B617" s="284"/>
      <c r="C617" s="285"/>
      <c r="D617" s="240" t="s">
        <v>446</v>
      </c>
      <c r="E617" s="286" t="s">
        <v>1</v>
      </c>
      <c r="F617" s="287" t="s">
        <v>500</v>
      </c>
      <c r="G617" s="285"/>
      <c r="H617" s="288">
        <v>182.00300000000001</v>
      </c>
      <c r="I617" s="289"/>
      <c r="J617" s="285"/>
      <c r="K617" s="285"/>
      <c r="L617" s="290"/>
      <c r="M617" s="291"/>
      <c r="N617" s="292"/>
      <c r="O617" s="292"/>
      <c r="P617" s="292"/>
      <c r="Q617" s="292"/>
      <c r="R617" s="292"/>
      <c r="S617" s="292"/>
      <c r="T617" s="293"/>
      <c r="U617" s="16"/>
      <c r="V617" s="16"/>
      <c r="W617" s="16"/>
      <c r="X617" s="16"/>
      <c r="Y617" s="16"/>
      <c r="Z617" s="16"/>
      <c r="AA617" s="16"/>
      <c r="AB617" s="16"/>
      <c r="AC617" s="16"/>
      <c r="AD617" s="16"/>
      <c r="AE617" s="16"/>
      <c r="AT617" s="294" t="s">
        <v>446</v>
      </c>
      <c r="AU617" s="294" t="s">
        <v>85</v>
      </c>
      <c r="AV617" s="16" t="s">
        <v>360</v>
      </c>
      <c r="AW617" s="16" t="s">
        <v>32</v>
      </c>
      <c r="AX617" s="16" t="s">
        <v>83</v>
      </c>
      <c r="AY617" s="294" t="s">
        <v>342</v>
      </c>
    </row>
    <row r="618" s="2" customFormat="1" ht="24.15" customHeight="1">
      <c r="A618" s="39"/>
      <c r="B618" s="40"/>
      <c r="C618" s="227" t="s">
        <v>6210</v>
      </c>
      <c r="D618" s="227" t="s">
        <v>343</v>
      </c>
      <c r="E618" s="228" t="s">
        <v>976</v>
      </c>
      <c r="F618" s="229" t="s">
        <v>977</v>
      </c>
      <c r="G618" s="230" t="s">
        <v>462</v>
      </c>
      <c r="H618" s="231">
        <v>52.087000000000003</v>
      </c>
      <c r="I618" s="232"/>
      <c r="J618" s="233">
        <f>ROUND(I618*H618,2)</f>
        <v>0</v>
      </c>
      <c r="K618" s="229" t="s">
        <v>443</v>
      </c>
      <c r="L618" s="45"/>
      <c r="M618" s="234" t="s">
        <v>1</v>
      </c>
      <c r="N618" s="235" t="s">
        <v>41</v>
      </c>
      <c r="O618" s="92"/>
      <c r="P618" s="236">
        <f>O618*H618</f>
        <v>0</v>
      </c>
      <c r="Q618" s="236">
        <v>0</v>
      </c>
      <c r="R618" s="236">
        <f>Q618*H618</f>
        <v>0</v>
      </c>
      <c r="S618" s="236">
        <v>0</v>
      </c>
      <c r="T618" s="237">
        <f>S618*H618</f>
        <v>0</v>
      </c>
      <c r="U618" s="39"/>
      <c r="V618" s="39"/>
      <c r="W618" s="39"/>
      <c r="X618" s="39"/>
      <c r="Y618" s="39"/>
      <c r="Z618" s="39"/>
      <c r="AA618" s="39"/>
      <c r="AB618" s="39"/>
      <c r="AC618" s="39"/>
      <c r="AD618" s="39"/>
      <c r="AE618" s="39"/>
      <c r="AR618" s="238" t="s">
        <v>360</v>
      </c>
      <c r="AT618" s="238" t="s">
        <v>343</v>
      </c>
      <c r="AU618" s="238" t="s">
        <v>85</v>
      </c>
      <c r="AY618" s="18" t="s">
        <v>342</v>
      </c>
      <c r="BE618" s="239">
        <f>IF(N618="základní",J618,0)</f>
        <v>0</v>
      </c>
      <c r="BF618" s="239">
        <f>IF(N618="snížená",J618,0)</f>
        <v>0</v>
      </c>
      <c r="BG618" s="239">
        <f>IF(N618="zákl. přenesená",J618,0)</f>
        <v>0</v>
      </c>
      <c r="BH618" s="239">
        <f>IF(N618="sníž. přenesená",J618,0)</f>
        <v>0</v>
      </c>
      <c r="BI618" s="239">
        <f>IF(N618="nulová",J618,0)</f>
        <v>0</v>
      </c>
      <c r="BJ618" s="18" t="s">
        <v>83</v>
      </c>
      <c r="BK618" s="239">
        <f>ROUND(I618*H618,2)</f>
        <v>0</v>
      </c>
      <c r="BL618" s="18" t="s">
        <v>360</v>
      </c>
      <c r="BM618" s="238" t="s">
        <v>6689</v>
      </c>
    </row>
    <row r="619" s="2" customFormat="1">
      <c r="A619" s="39"/>
      <c r="B619" s="40"/>
      <c r="C619" s="41"/>
      <c r="D619" s="240" t="s">
        <v>349</v>
      </c>
      <c r="E619" s="41"/>
      <c r="F619" s="241" t="s">
        <v>977</v>
      </c>
      <c r="G619" s="41"/>
      <c r="H619" s="41"/>
      <c r="I619" s="242"/>
      <c r="J619" s="41"/>
      <c r="K619" s="41"/>
      <c r="L619" s="45"/>
      <c r="M619" s="243"/>
      <c r="N619" s="244"/>
      <c r="O619" s="92"/>
      <c r="P619" s="92"/>
      <c r="Q619" s="92"/>
      <c r="R619" s="92"/>
      <c r="S619" s="92"/>
      <c r="T619" s="93"/>
      <c r="U619" s="39"/>
      <c r="V619" s="39"/>
      <c r="W619" s="39"/>
      <c r="X619" s="39"/>
      <c r="Y619" s="39"/>
      <c r="Z619" s="39"/>
      <c r="AA619" s="39"/>
      <c r="AB619" s="39"/>
      <c r="AC619" s="39"/>
      <c r="AD619" s="39"/>
      <c r="AE619" s="39"/>
      <c r="AT619" s="18" t="s">
        <v>349</v>
      </c>
      <c r="AU619" s="18" t="s">
        <v>85</v>
      </c>
    </row>
    <row r="620" s="13" customFormat="1">
      <c r="A620" s="13"/>
      <c r="B620" s="252"/>
      <c r="C620" s="253"/>
      <c r="D620" s="240" t="s">
        <v>446</v>
      </c>
      <c r="E620" s="254" t="s">
        <v>1</v>
      </c>
      <c r="F620" s="255" t="s">
        <v>6690</v>
      </c>
      <c r="G620" s="253"/>
      <c r="H620" s="256">
        <v>52.087000000000003</v>
      </c>
      <c r="I620" s="257"/>
      <c r="J620" s="253"/>
      <c r="K620" s="253"/>
      <c r="L620" s="258"/>
      <c r="M620" s="259"/>
      <c r="N620" s="260"/>
      <c r="O620" s="260"/>
      <c r="P620" s="260"/>
      <c r="Q620" s="260"/>
      <c r="R620" s="260"/>
      <c r="S620" s="260"/>
      <c r="T620" s="261"/>
      <c r="U620" s="13"/>
      <c r="V620" s="13"/>
      <c r="W620" s="13"/>
      <c r="X620" s="13"/>
      <c r="Y620" s="13"/>
      <c r="Z620" s="13"/>
      <c r="AA620" s="13"/>
      <c r="AB620" s="13"/>
      <c r="AC620" s="13"/>
      <c r="AD620" s="13"/>
      <c r="AE620" s="13"/>
      <c r="AT620" s="262" t="s">
        <v>446</v>
      </c>
      <c r="AU620" s="262" t="s">
        <v>85</v>
      </c>
      <c r="AV620" s="13" t="s">
        <v>85</v>
      </c>
      <c r="AW620" s="13" t="s">
        <v>32</v>
      </c>
      <c r="AX620" s="13" t="s">
        <v>83</v>
      </c>
      <c r="AY620" s="262" t="s">
        <v>342</v>
      </c>
    </row>
    <row r="621" s="2" customFormat="1" ht="16.5" customHeight="1">
      <c r="A621" s="39"/>
      <c r="B621" s="40"/>
      <c r="C621" s="227" t="s">
        <v>6215</v>
      </c>
      <c r="D621" s="227" t="s">
        <v>343</v>
      </c>
      <c r="E621" s="228" t="s">
        <v>4738</v>
      </c>
      <c r="F621" s="229" t="s">
        <v>4739</v>
      </c>
      <c r="G621" s="230" t="s">
        <v>462</v>
      </c>
      <c r="H621" s="231">
        <v>332.46699999999998</v>
      </c>
      <c r="I621" s="232"/>
      <c r="J621" s="233">
        <f>ROUND(I621*H621,2)</f>
        <v>0</v>
      </c>
      <c r="K621" s="229" t="s">
        <v>443</v>
      </c>
      <c r="L621" s="45"/>
      <c r="M621" s="234" t="s">
        <v>1</v>
      </c>
      <c r="N621" s="235" t="s">
        <v>41</v>
      </c>
      <c r="O621" s="92"/>
      <c r="P621" s="236">
        <f>O621*H621</f>
        <v>0</v>
      </c>
      <c r="Q621" s="236">
        <v>0</v>
      </c>
      <c r="R621" s="236">
        <f>Q621*H621</f>
        <v>0</v>
      </c>
      <c r="S621" s="236">
        <v>0</v>
      </c>
      <c r="T621" s="237">
        <f>S621*H621</f>
        <v>0</v>
      </c>
      <c r="U621" s="39"/>
      <c r="V621" s="39"/>
      <c r="W621" s="39"/>
      <c r="X621" s="39"/>
      <c r="Y621" s="39"/>
      <c r="Z621" s="39"/>
      <c r="AA621" s="39"/>
      <c r="AB621" s="39"/>
      <c r="AC621" s="39"/>
      <c r="AD621" s="39"/>
      <c r="AE621" s="39"/>
      <c r="AR621" s="238" t="s">
        <v>360</v>
      </c>
      <c r="AT621" s="238" t="s">
        <v>343</v>
      </c>
      <c r="AU621" s="238" t="s">
        <v>85</v>
      </c>
      <c r="AY621" s="18" t="s">
        <v>342</v>
      </c>
      <c r="BE621" s="239">
        <f>IF(N621="základní",J621,0)</f>
        <v>0</v>
      </c>
      <c r="BF621" s="239">
        <f>IF(N621="snížená",J621,0)</f>
        <v>0</v>
      </c>
      <c r="BG621" s="239">
        <f>IF(N621="zákl. přenesená",J621,0)</f>
        <v>0</v>
      </c>
      <c r="BH621" s="239">
        <f>IF(N621="sníž. přenesená",J621,0)</f>
        <v>0</v>
      </c>
      <c r="BI621" s="239">
        <f>IF(N621="nulová",J621,0)</f>
        <v>0</v>
      </c>
      <c r="BJ621" s="18" t="s">
        <v>83</v>
      </c>
      <c r="BK621" s="239">
        <f>ROUND(I621*H621,2)</f>
        <v>0</v>
      </c>
      <c r="BL621" s="18" t="s">
        <v>360</v>
      </c>
      <c r="BM621" s="238" t="s">
        <v>6691</v>
      </c>
    </row>
    <row r="622" s="2" customFormat="1">
      <c r="A622" s="39"/>
      <c r="B622" s="40"/>
      <c r="C622" s="41"/>
      <c r="D622" s="240" t="s">
        <v>349</v>
      </c>
      <c r="E622" s="41"/>
      <c r="F622" s="241" t="s">
        <v>6437</v>
      </c>
      <c r="G622" s="41"/>
      <c r="H622" s="41"/>
      <c r="I622" s="242"/>
      <c r="J622" s="41"/>
      <c r="K622" s="41"/>
      <c r="L622" s="45"/>
      <c r="M622" s="243"/>
      <c r="N622" s="244"/>
      <c r="O622" s="92"/>
      <c r="P622" s="92"/>
      <c r="Q622" s="92"/>
      <c r="R622" s="92"/>
      <c r="S622" s="92"/>
      <c r="T622" s="93"/>
      <c r="U622" s="39"/>
      <c r="V622" s="39"/>
      <c r="W622" s="39"/>
      <c r="X622" s="39"/>
      <c r="Y622" s="39"/>
      <c r="Z622" s="39"/>
      <c r="AA622" s="39"/>
      <c r="AB622" s="39"/>
      <c r="AC622" s="39"/>
      <c r="AD622" s="39"/>
      <c r="AE622" s="39"/>
      <c r="AT622" s="18" t="s">
        <v>349</v>
      </c>
      <c r="AU622" s="18" t="s">
        <v>85</v>
      </c>
    </row>
    <row r="623" s="13" customFormat="1">
      <c r="A623" s="13"/>
      <c r="B623" s="252"/>
      <c r="C623" s="253"/>
      <c r="D623" s="240" t="s">
        <v>446</v>
      </c>
      <c r="E623" s="254" t="s">
        <v>1</v>
      </c>
      <c r="F623" s="255" t="s">
        <v>6692</v>
      </c>
      <c r="G623" s="253"/>
      <c r="H623" s="256">
        <v>1.367</v>
      </c>
      <c r="I623" s="257"/>
      <c r="J623" s="253"/>
      <c r="K623" s="253"/>
      <c r="L623" s="258"/>
      <c r="M623" s="259"/>
      <c r="N623" s="260"/>
      <c r="O623" s="260"/>
      <c r="P623" s="260"/>
      <c r="Q623" s="260"/>
      <c r="R623" s="260"/>
      <c r="S623" s="260"/>
      <c r="T623" s="261"/>
      <c r="U623" s="13"/>
      <c r="V623" s="13"/>
      <c r="W623" s="13"/>
      <c r="X623" s="13"/>
      <c r="Y623" s="13"/>
      <c r="Z623" s="13"/>
      <c r="AA623" s="13"/>
      <c r="AB623" s="13"/>
      <c r="AC623" s="13"/>
      <c r="AD623" s="13"/>
      <c r="AE623" s="13"/>
      <c r="AT623" s="262" t="s">
        <v>446</v>
      </c>
      <c r="AU623" s="262" t="s">
        <v>85</v>
      </c>
      <c r="AV623" s="13" t="s">
        <v>85</v>
      </c>
      <c r="AW623" s="13" t="s">
        <v>32</v>
      </c>
      <c r="AX623" s="13" t="s">
        <v>76</v>
      </c>
      <c r="AY623" s="262" t="s">
        <v>342</v>
      </c>
    </row>
    <row r="624" s="13" customFormat="1">
      <c r="A624" s="13"/>
      <c r="B624" s="252"/>
      <c r="C624" s="253"/>
      <c r="D624" s="240" t="s">
        <v>446</v>
      </c>
      <c r="E624" s="254" t="s">
        <v>1</v>
      </c>
      <c r="F624" s="255" t="s">
        <v>6693</v>
      </c>
      <c r="G624" s="253"/>
      <c r="H624" s="256">
        <v>279.01299999999998</v>
      </c>
      <c r="I624" s="257"/>
      <c r="J624" s="253"/>
      <c r="K624" s="253"/>
      <c r="L624" s="258"/>
      <c r="M624" s="259"/>
      <c r="N624" s="260"/>
      <c r="O624" s="260"/>
      <c r="P624" s="260"/>
      <c r="Q624" s="260"/>
      <c r="R624" s="260"/>
      <c r="S624" s="260"/>
      <c r="T624" s="261"/>
      <c r="U624" s="13"/>
      <c r="V624" s="13"/>
      <c r="W624" s="13"/>
      <c r="X624" s="13"/>
      <c r="Y624" s="13"/>
      <c r="Z624" s="13"/>
      <c r="AA624" s="13"/>
      <c r="AB624" s="13"/>
      <c r="AC624" s="13"/>
      <c r="AD624" s="13"/>
      <c r="AE624" s="13"/>
      <c r="AT624" s="262" t="s">
        <v>446</v>
      </c>
      <c r="AU624" s="262" t="s">
        <v>85</v>
      </c>
      <c r="AV624" s="13" t="s">
        <v>85</v>
      </c>
      <c r="AW624" s="13" t="s">
        <v>32</v>
      </c>
      <c r="AX624" s="13" t="s">
        <v>76</v>
      </c>
      <c r="AY624" s="262" t="s">
        <v>342</v>
      </c>
    </row>
    <row r="625" s="15" customFormat="1">
      <c r="A625" s="15"/>
      <c r="B625" s="273"/>
      <c r="C625" s="274"/>
      <c r="D625" s="240" t="s">
        <v>446</v>
      </c>
      <c r="E625" s="275" t="s">
        <v>1</v>
      </c>
      <c r="F625" s="276" t="s">
        <v>492</v>
      </c>
      <c r="G625" s="274"/>
      <c r="H625" s="277">
        <v>280.38</v>
      </c>
      <c r="I625" s="278"/>
      <c r="J625" s="274"/>
      <c r="K625" s="274"/>
      <c r="L625" s="279"/>
      <c r="M625" s="280"/>
      <c r="N625" s="281"/>
      <c r="O625" s="281"/>
      <c r="P625" s="281"/>
      <c r="Q625" s="281"/>
      <c r="R625" s="281"/>
      <c r="S625" s="281"/>
      <c r="T625" s="282"/>
      <c r="U625" s="15"/>
      <c r="V625" s="15"/>
      <c r="W625" s="15"/>
      <c r="X625" s="15"/>
      <c r="Y625" s="15"/>
      <c r="Z625" s="15"/>
      <c r="AA625" s="15"/>
      <c r="AB625" s="15"/>
      <c r="AC625" s="15"/>
      <c r="AD625" s="15"/>
      <c r="AE625" s="15"/>
      <c r="AT625" s="283" t="s">
        <v>446</v>
      </c>
      <c r="AU625" s="283" t="s">
        <v>85</v>
      </c>
      <c r="AV625" s="15" t="s">
        <v>92</v>
      </c>
      <c r="AW625" s="15" t="s">
        <v>32</v>
      </c>
      <c r="AX625" s="15" t="s">
        <v>76</v>
      </c>
      <c r="AY625" s="283" t="s">
        <v>342</v>
      </c>
    </row>
    <row r="626" s="13" customFormat="1">
      <c r="A626" s="13"/>
      <c r="B626" s="252"/>
      <c r="C626" s="253"/>
      <c r="D626" s="240" t="s">
        <v>446</v>
      </c>
      <c r="E626" s="254" t="s">
        <v>1</v>
      </c>
      <c r="F626" s="255" t="s">
        <v>6690</v>
      </c>
      <c r="G626" s="253"/>
      <c r="H626" s="256">
        <v>52.087000000000003</v>
      </c>
      <c r="I626" s="257"/>
      <c r="J626" s="253"/>
      <c r="K626" s="253"/>
      <c r="L626" s="258"/>
      <c r="M626" s="259"/>
      <c r="N626" s="260"/>
      <c r="O626" s="260"/>
      <c r="P626" s="260"/>
      <c r="Q626" s="260"/>
      <c r="R626" s="260"/>
      <c r="S626" s="260"/>
      <c r="T626" s="261"/>
      <c r="U626" s="13"/>
      <c r="V626" s="13"/>
      <c r="W626" s="13"/>
      <c r="X626" s="13"/>
      <c r="Y626" s="13"/>
      <c r="Z626" s="13"/>
      <c r="AA626" s="13"/>
      <c r="AB626" s="13"/>
      <c r="AC626" s="13"/>
      <c r="AD626" s="13"/>
      <c r="AE626" s="13"/>
      <c r="AT626" s="262" t="s">
        <v>446</v>
      </c>
      <c r="AU626" s="262" t="s">
        <v>85</v>
      </c>
      <c r="AV626" s="13" t="s">
        <v>85</v>
      </c>
      <c r="AW626" s="13" t="s">
        <v>32</v>
      </c>
      <c r="AX626" s="13" t="s">
        <v>76</v>
      </c>
      <c r="AY626" s="262" t="s">
        <v>342</v>
      </c>
    </row>
    <row r="627" s="16" customFormat="1">
      <c r="A627" s="16"/>
      <c r="B627" s="284"/>
      <c r="C627" s="285"/>
      <c r="D627" s="240" t="s">
        <v>446</v>
      </c>
      <c r="E627" s="286" t="s">
        <v>1</v>
      </c>
      <c r="F627" s="287" t="s">
        <v>500</v>
      </c>
      <c r="G627" s="285"/>
      <c r="H627" s="288">
        <v>332.46699999999998</v>
      </c>
      <c r="I627" s="289"/>
      <c r="J627" s="285"/>
      <c r="K627" s="285"/>
      <c r="L627" s="290"/>
      <c r="M627" s="291"/>
      <c r="N627" s="292"/>
      <c r="O627" s="292"/>
      <c r="P627" s="292"/>
      <c r="Q627" s="292"/>
      <c r="R627" s="292"/>
      <c r="S627" s="292"/>
      <c r="T627" s="293"/>
      <c r="U627" s="16"/>
      <c r="V627" s="16"/>
      <c r="W627" s="16"/>
      <c r="X627" s="16"/>
      <c r="Y627" s="16"/>
      <c r="Z627" s="16"/>
      <c r="AA627" s="16"/>
      <c r="AB627" s="16"/>
      <c r="AC627" s="16"/>
      <c r="AD627" s="16"/>
      <c r="AE627" s="16"/>
      <c r="AT627" s="294" t="s">
        <v>446</v>
      </c>
      <c r="AU627" s="294" t="s">
        <v>85</v>
      </c>
      <c r="AV627" s="16" t="s">
        <v>360</v>
      </c>
      <c r="AW627" s="16" t="s">
        <v>32</v>
      </c>
      <c r="AX627" s="16" t="s">
        <v>83</v>
      </c>
      <c r="AY627" s="294" t="s">
        <v>342</v>
      </c>
    </row>
    <row r="628" s="2" customFormat="1" ht="16.5" customHeight="1">
      <c r="A628" s="39"/>
      <c r="B628" s="40"/>
      <c r="C628" s="227" t="s">
        <v>6217</v>
      </c>
      <c r="D628" s="227" t="s">
        <v>343</v>
      </c>
      <c r="E628" s="228" t="s">
        <v>4742</v>
      </c>
      <c r="F628" s="229" t="s">
        <v>4743</v>
      </c>
      <c r="G628" s="230" t="s">
        <v>462</v>
      </c>
      <c r="H628" s="231">
        <v>893.22699999999998</v>
      </c>
      <c r="I628" s="232"/>
      <c r="J628" s="233">
        <f>ROUND(I628*H628,2)</f>
        <v>0</v>
      </c>
      <c r="K628" s="229" t="s">
        <v>443</v>
      </c>
      <c r="L628" s="45"/>
      <c r="M628" s="234" t="s">
        <v>1</v>
      </c>
      <c r="N628" s="235" t="s">
        <v>41</v>
      </c>
      <c r="O628" s="92"/>
      <c r="P628" s="236">
        <f>O628*H628</f>
        <v>0</v>
      </c>
      <c r="Q628" s="236">
        <v>0</v>
      </c>
      <c r="R628" s="236">
        <f>Q628*H628</f>
        <v>0</v>
      </c>
      <c r="S628" s="236">
        <v>0</v>
      </c>
      <c r="T628" s="237">
        <f>S628*H628</f>
        <v>0</v>
      </c>
      <c r="U628" s="39"/>
      <c r="V628" s="39"/>
      <c r="W628" s="39"/>
      <c r="X628" s="39"/>
      <c r="Y628" s="39"/>
      <c r="Z628" s="39"/>
      <c r="AA628" s="39"/>
      <c r="AB628" s="39"/>
      <c r="AC628" s="39"/>
      <c r="AD628" s="39"/>
      <c r="AE628" s="39"/>
      <c r="AR628" s="238" t="s">
        <v>360</v>
      </c>
      <c r="AT628" s="238" t="s">
        <v>343</v>
      </c>
      <c r="AU628" s="238" t="s">
        <v>85</v>
      </c>
      <c r="AY628" s="18" t="s">
        <v>342</v>
      </c>
      <c r="BE628" s="239">
        <f>IF(N628="základní",J628,0)</f>
        <v>0</v>
      </c>
      <c r="BF628" s="239">
        <f>IF(N628="snížená",J628,0)</f>
        <v>0</v>
      </c>
      <c r="BG628" s="239">
        <f>IF(N628="zákl. přenesená",J628,0)</f>
        <v>0</v>
      </c>
      <c r="BH628" s="239">
        <f>IF(N628="sníž. přenesená",J628,0)</f>
        <v>0</v>
      </c>
      <c r="BI628" s="239">
        <f>IF(N628="nulová",J628,0)</f>
        <v>0</v>
      </c>
      <c r="BJ628" s="18" t="s">
        <v>83</v>
      </c>
      <c r="BK628" s="239">
        <f>ROUND(I628*H628,2)</f>
        <v>0</v>
      </c>
      <c r="BL628" s="18" t="s">
        <v>360</v>
      </c>
      <c r="BM628" s="238" t="s">
        <v>6694</v>
      </c>
    </row>
    <row r="629" s="2" customFormat="1">
      <c r="A629" s="39"/>
      <c r="B629" s="40"/>
      <c r="C629" s="41"/>
      <c r="D629" s="240" t="s">
        <v>349</v>
      </c>
      <c r="E629" s="41"/>
      <c r="F629" s="241" t="s">
        <v>6442</v>
      </c>
      <c r="G629" s="41"/>
      <c r="H629" s="41"/>
      <c r="I629" s="242"/>
      <c r="J629" s="41"/>
      <c r="K629" s="41"/>
      <c r="L629" s="45"/>
      <c r="M629" s="243"/>
      <c r="N629" s="244"/>
      <c r="O629" s="92"/>
      <c r="P629" s="92"/>
      <c r="Q629" s="92"/>
      <c r="R629" s="92"/>
      <c r="S629" s="92"/>
      <c r="T629" s="93"/>
      <c r="U629" s="39"/>
      <c r="V629" s="39"/>
      <c r="W629" s="39"/>
      <c r="X629" s="39"/>
      <c r="Y629" s="39"/>
      <c r="Z629" s="39"/>
      <c r="AA629" s="39"/>
      <c r="AB629" s="39"/>
      <c r="AC629" s="39"/>
      <c r="AD629" s="39"/>
      <c r="AE629" s="39"/>
      <c r="AT629" s="18" t="s">
        <v>349</v>
      </c>
      <c r="AU629" s="18" t="s">
        <v>85</v>
      </c>
    </row>
    <row r="630" s="13" customFormat="1">
      <c r="A630" s="13"/>
      <c r="B630" s="252"/>
      <c r="C630" s="253"/>
      <c r="D630" s="240" t="s">
        <v>446</v>
      </c>
      <c r="E630" s="254" t="s">
        <v>1</v>
      </c>
      <c r="F630" s="255" t="s">
        <v>6695</v>
      </c>
      <c r="G630" s="253"/>
      <c r="H630" s="256">
        <v>841.13999999999999</v>
      </c>
      <c r="I630" s="257"/>
      <c r="J630" s="253"/>
      <c r="K630" s="253"/>
      <c r="L630" s="258"/>
      <c r="M630" s="259"/>
      <c r="N630" s="260"/>
      <c r="O630" s="260"/>
      <c r="P630" s="260"/>
      <c r="Q630" s="260"/>
      <c r="R630" s="260"/>
      <c r="S630" s="260"/>
      <c r="T630" s="261"/>
      <c r="U630" s="13"/>
      <c r="V630" s="13"/>
      <c r="W630" s="13"/>
      <c r="X630" s="13"/>
      <c r="Y630" s="13"/>
      <c r="Z630" s="13"/>
      <c r="AA630" s="13"/>
      <c r="AB630" s="13"/>
      <c r="AC630" s="13"/>
      <c r="AD630" s="13"/>
      <c r="AE630" s="13"/>
      <c r="AT630" s="262" t="s">
        <v>446</v>
      </c>
      <c r="AU630" s="262" t="s">
        <v>85</v>
      </c>
      <c r="AV630" s="13" t="s">
        <v>85</v>
      </c>
      <c r="AW630" s="13" t="s">
        <v>32</v>
      </c>
      <c r="AX630" s="13" t="s">
        <v>76</v>
      </c>
      <c r="AY630" s="262" t="s">
        <v>342</v>
      </c>
    </row>
    <row r="631" s="13" customFormat="1">
      <c r="A631" s="13"/>
      <c r="B631" s="252"/>
      <c r="C631" s="253"/>
      <c r="D631" s="240" t="s">
        <v>446</v>
      </c>
      <c r="E631" s="254" t="s">
        <v>1</v>
      </c>
      <c r="F631" s="255" t="s">
        <v>6696</v>
      </c>
      <c r="G631" s="253"/>
      <c r="H631" s="256">
        <v>52.087000000000003</v>
      </c>
      <c r="I631" s="257"/>
      <c r="J631" s="253"/>
      <c r="K631" s="253"/>
      <c r="L631" s="258"/>
      <c r="M631" s="259"/>
      <c r="N631" s="260"/>
      <c r="O631" s="260"/>
      <c r="P631" s="260"/>
      <c r="Q631" s="260"/>
      <c r="R631" s="260"/>
      <c r="S631" s="260"/>
      <c r="T631" s="261"/>
      <c r="U631" s="13"/>
      <c r="V631" s="13"/>
      <c r="W631" s="13"/>
      <c r="X631" s="13"/>
      <c r="Y631" s="13"/>
      <c r="Z631" s="13"/>
      <c r="AA631" s="13"/>
      <c r="AB631" s="13"/>
      <c r="AC631" s="13"/>
      <c r="AD631" s="13"/>
      <c r="AE631" s="13"/>
      <c r="AT631" s="262" t="s">
        <v>446</v>
      </c>
      <c r="AU631" s="262" t="s">
        <v>85</v>
      </c>
      <c r="AV631" s="13" t="s">
        <v>85</v>
      </c>
      <c r="AW631" s="13" t="s">
        <v>32</v>
      </c>
      <c r="AX631" s="13" t="s">
        <v>76</v>
      </c>
      <c r="AY631" s="262" t="s">
        <v>342</v>
      </c>
    </row>
    <row r="632" s="16" customFormat="1">
      <c r="A632" s="16"/>
      <c r="B632" s="284"/>
      <c r="C632" s="285"/>
      <c r="D632" s="240" t="s">
        <v>446</v>
      </c>
      <c r="E632" s="286" t="s">
        <v>1</v>
      </c>
      <c r="F632" s="287" t="s">
        <v>500</v>
      </c>
      <c r="G632" s="285"/>
      <c r="H632" s="288">
        <v>893.22699999999998</v>
      </c>
      <c r="I632" s="289"/>
      <c r="J632" s="285"/>
      <c r="K632" s="285"/>
      <c r="L632" s="290"/>
      <c r="M632" s="291"/>
      <c r="N632" s="292"/>
      <c r="O632" s="292"/>
      <c r="P632" s="292"/>
      <c r="Q632" s="292"/>
      <c r="R632" s="292"/>
      <c r="S632" s="292"/>
      <c r="T632" s="293"/>
      <c r="U632" s="16"/>
      <c r="V632" s="16"/>
      <c r="W632" s="16"/>
      <c r="X632" s="16"/>
      <c r="Y632" s="16"/>
      <c r="Z632" s="16"/>
      <c r="AA632" s="16"/>
      <c r="AB632" s="16"/>
      <c r="AC632" s="16"/>
      <c r="AD632" s="16"/>
      <c r="AE632" s="16"/>
      <c r="AT632" s="294" t="s">
        <v>446</v>
      </c>
      <c r="AU632" s="294" t="s">
        <v>85</v>
      </c>
      <c r="AV632" s="16" t="s">
        <v>360</v>
      </c>
      <c r="AW632" s="16" t="s">
        <v>32</v>
      </c>
      <c r="AX632" s="16" t="s">
        <v>83</v>
      </c>
      <c r="AY632" s="294" t="s">
        <v>342</v>
      </c>
    </row>
    <row r="633" s="2" customFormat="1" ht="16.5" customHeight="1">
      <c r="A633" s="39"/>
      <c r="B633" s="40"/>
      <c r="C633" s="227" t="s">
        <v>6223</v>
      </c>
      <c r="D633" s="227" t="s">
        <v>343</v>
      </c>
      <c r="E633" s="228" t="s">
        <v>4746</v>
      </c>
      <c r="F633" s="229" t="s">
        <v>4747</v>
      </c>
      <c r="G633" s="230" t="s">
        <v>462</v>
      </c>
      <c r="H633" s="231">
        <v>179.953</v>
      </c>
      <c r="I633" s="232"/>
      <c r="J633" s="233">
        <f>ROUND(I633*H633,2)</f>
        <v>0</v>
      </c>
      <c r="K633" s="229" t="s">
        <v>443</v>
      </c>
      <c r="L633" s="45"/>
      <c r="M633" s="234" t="s">
        <v>1</v>
      </c>
      <c r="N633" s="235" t="s">
        <v>41</v>
      </c>
      <c r="O633" s="92"/>
      <c r="P633" s="236">
        <f>O633*H633</f>
        <v>0</v>
      </c>
      <c r="Q633" s="236">
        <v>0</v>
      </c>
      <c r="R633" s="236">
        <f>Q633*H633</f>
        <v>0</v>
      </c>
      <c r="S633" s="236">
        <v>0</v>
      </c>
      <c r="T633" s="237">
        <f>S633*H633</f>
        <v>0</v>
      </c>
      <c r="U633" s="39"/>
      <c r="V633" s="39"/>
      <c r="W633" s="39"/>
      <c r="X633" s="39"/>
      <c r="Y633" s="39"/>
      <c r="Z633" s="39"/>
      <c r="AA633" s="39"/>
      <c r="AB633" s="39"/>
      <c r="AC633" s="39"/>
      <c r="AD633" s="39"/>
      <c r="AE633" s="39"/>
      <c r="AR633" s="238" t="s">
        <v>360</v>
      </c>
      <c r="AT633" s="238" t="s">
        <v>343</v>
      </c>
      <c r="AU633" s="238" t="s">
        <v>85</v>
      </c>
      <c r="AY633" s="18" t="s">
        <v>342</v>
      </c>
      <c r="BE633" s="239">
        <f>IF(N633="základní",J633,0)</f>
        <v>0</v>
      </c>
      <c r="BF633" s="239">
        <f>IF(N633="snížená",J633,0)</f>
        <v>0</v>
      </c>
      <c r="BG633" s="239">
        <f>IF(N633="zákl. přenesená",J633,0)</f>
        <v>0</v>
      </c>
      <c r="BH633" s="239">
        <f>IF(N633="sníž. přenesená",J633,0)</f>
        <v>0</v>
      </c>
      <c r="BI633" s="239">
        <f>IF(N633="nulová",J633,0)</f>
        <v>0</v>
      </c>
      <c r="BJ633" s="18" t="s">
        <v>83</v>
      </c>
      <c r="BK633" s="239">
        <f>ROUND(I633*H633,2)</f>
        <v>0</v>
      </c>
      <c r="BL633" s="18" t="s">
        <v>360</v>
      </c>
      <c r="BM633" s="238" t="s">
        <v>6697</v>
      </c>
    </row>
    <row r="634" s="2" customFormat="1">
      <c r="A634" s="39"/>
      <c r="B634" s="40"/>
      <c r="C634" s="41"/>
      <c r="D634" s="240" t="s">
        <v>349</v>
      </c>
      <c r="E634" s="41"/>
      <c r="F634" s="241" t="s">
        <v>6447</v>
      </c>
      <c r="G634" s="41"/>
      <c r="H634" s="41"/>
      <c r="I634" s="242"/>
      <c r="J634" s="41"/>
      <c r="K634" s="41"/>
      <c r="L634" s="45"/>
      <c r="M634" s="243"/>
      <c r="N634" s="244"/>
      <c r="O634" s="92"/>
      <c r="P634" s="92"/>
      <c r="Q634" s="92"/>
      <c r="R634" s="92"/>
      <c r="S634" s="92"/>
      <c r="T634" s="93"/>
      <c r="U634" s="39"/>
      <c r="V634" s="39"/>
      <c r="W634" s="39"/>
      <c r="X634" s="39"/>
      <c r="Y634" s="39"/>
      <c r="Z634" s="39"/>
      <c r="AA634" s="39"/>
      <c r="AB634" s="39"/>
      <c r="AC634" s="39"/>
      <c r="AD634" s="39"/>
      <c r="AE634" s="39"/>
      <c r="AT634" s="18" t="s">
        <v>349</v>
      </c>
      <c r="AU634" s="18" t="s">
        <v>85</v>
      </c>
    </row>
    <row r="635" s="13" customFormat="1">
      <c r="A635" s="13"/>
      <c r="B635" s="252"/>
      <c r="C635" s="253"/>
      <c r="D635" s="240" t="s">
        <v>446</v>
      </c>
      <c r="E635" s="254" t="s">
        <v>1</v>
      </c>
      <c r="F635" s="255" t="s">
        <v>6687</v>
      </c>
      <c r="G635" s="253"/>
      <c r="H635" s="256">
        <v>3.3090000000000002</v>
      </c>
      <c r="I635" s="257"/>
      <c r="J635" s="253"/>
      <c r="K635" s="253"/>
      <c r="L635" s="258"/>
      <c r="M635" s="259"/>
      <c r="N635" s="260"/>
      <c r="O635" s="260"/>
      <c r="P635" s="260"/>
      <c r="Q635" s="260"/>
      <c r="R635" s="260"/>
      <c r="S635" s="260"/>
      <c r="T635" s="261"/>
      <c r="U635" s="13"/>
      <c r="V635" s="13"/>
      <c r="W635" s="13"/>
      <c r="X635" s="13"/>
      <c r="Y635" s="13"/>
      <c r="Z635" s="13"/>
      <c r="AA635" s="13"/>
      <c r="AB635" s="13"/>
      <c r="AC635" s="13"/>
      <c r="AD635" s="13"/>
      <c r="AE635" s="13"/>
      <c r="AT635" s="262" t="s">
        <v>446</v>
      </c>
      <c r="AU635" s="262" t="s">
        <v>85</v>
      </c>
      <c r="AV635" s="13" t="s">
        <v>85</v>
      </c>
      <c r="AW635" s="13" t="s">
        <v>32</v>
      </c>
      <c r="AX635" s="13" t="s">
        <v>76</v>
      </c>
      <c r="AY635" s="262" t="s">
        <v>342</v>
      </c>
    </row>
    <row r="636" s="13" customFormat="1">
      <c r="A636" s="13"/>
      <c r="B636" s="252"/>
      <c r="C636" s="253"/>
      <c r="D636" s="240" t="s">
        <v>446</v>
      </c>
      <c r="E636" s="254" t="s">
        <v>1</v>
      </c>
      <c r="F636" s="255" t="s">
        <v>6688</v>
      </c>
      <c r="G636" s="253"/>
      <c r="H636" s="256">
        <v>176.64400000000001</v>
      </c>
      <c r="I636" s="257"/>
      <c r="J636" s="253"/>
      <c r="K636" s="253"/>
      <c r="L636" s="258"/>
      <c r="M636" s="259"/>
      <c r="N636" s="260"/>
      <c r="O636" s="260"/>
      <c r="P636" s="260"/>
      <c r="Q636" s="260"/>
      <c r="R636" s="260"/>
      <c r="S636" s="260"/>
      <c r="T636" s="261"/>
      <c r="U636" s="13"/>
      <c r="V636" s="13"/>
      <c r="W636" s="13"/>
      <c r="X636" s="13"/>
      <c r="Y636" s="13"/>
      <c r="Z636" s="13"/>
      <c r="AA636" s="13"/>
      <c r="AB636" s="13"/>
      <c r="AC636" s="13"/>
      <c r="AD636" s="13"/>
      <c r="AE636" s="13"/>
      <c r="AT636" s="262" t="s">
        <v>446</v>
      </c>
      <c r="AU636" s="262" t="s">
        <v>85</v>
      </c>
      <c r="AV636" s="13" t="s">
        <v>85</v>
      </c>
      <c r="AW636" s="13" t="s">
        <v>32</v>
      </c>
      <c r="AX636" s="13" t="s">
        <v>76</v>
      </c>
      <c r="AY636" s="262" t="s">
        <v>342</v>
      </c>
    </row>
    <row r="637" s="16" customFormat="1">
      <c r="A637" s="16"/>
      <c r="B637" s="284"/>
      <c r="C637" s="285"/>
      <c r="D637" s="240" t="s">
        <v>446</v>
      </c>
      <c r="E637" s="286" t="s">
        <v>1</v>
      </c>
      <c r="F637" s="287" t="s">
        <v>500</v>
      </c>
      <c r="G637" s="285"/>
      <c r="H637" s="288">
        <v>179.953</v>
      </c>
      <c r="I637" s="289"/>
      <c r="J637" s="285"/>
      <c r="K637" s="285"/>
      <c r="L637" s="290"/>
      <c r="M637" s="291"/>
      <c r="N637" s="292"/>
      <c r="O637" s="292"/>
      <c r="P637" s="292"/>
      <c r="Q637" s="292"/>
      <c r="R637" s="292"/>
      <c r="S637" s="292"/>
      <c r="T637" s="293"/>
      <c r="U637" s="16"/>
      <c r="V637" s="16"/>
      <c r="W637" s="16"/>
      <c r="X637" s="16"/>
      <c r="Y637" s="16"/>
      <c r="Z637" s="16"/>
      <c r="AA637" s="16"/>
      <c r="AB637" s="16"/>
      <c r="AC637" s="16"/>
      <c r="AD637" s="16"/>
      <c r="AE637" s="16"/>
      <c r="AT637" s="294" t="s">
        <v>446</v>
      </c>
      <c r="AU637" s="294" t="s">
        <v>85</v>
      </c>
      <c r="AV637" s="16" t="s">
        <v>360</v>
      </c>
      <c r="AW637" s="16" t="s">
        <v>32</v>
      </c>
      <c r="AX637" s="16" t="s">
        <v>83</v>
      </c>
      <c r="AY637" s="294" t="s">
        <v>342</v>
      </c>
    </row>
    <row r="638" s="2" customFormat="1" ht="16.5" customHeight="1">
      <c r="A638" s="39"/>
      <c r="B638" s="40"/>
      <c r="C638" s="227" t="s">
        <v>6227</v>
      </c>
      <c r="D638" s="227" t="s">
        <v>343</v>
      </c>
      <c r="E638" s="228" t="s">
        <v>4751</v>
      </c>
      <c r="F638" s="229" t="s">
        <v>4752</v>
      </c>
      <c r="G638" s="230" t="s">
        <v>462</v>
      </c>
      <c r="H638" s="231">
        <v>539.85900000000004</v>
      </c>
      <c r="I638" s="232"/>
      <c r="J638" s="233">
        <f>ROUND(I638*H638,2)</f>
        <v>0</v>
      </c>
      <c r="K638" s="229" t="s">
        <v>443</v>
      </c>
      <c r="L638" s="45"/>
      <c r="M638" s="234" t="s">
        <v>1</v>
      </c>
      <c r="N638" s="235" t="s">
        <v>41</v>
      </c>
      <c r="O638" s="92"/>
      <c r="P638" s="236">
        <f>O638*H638</f>
        <v>0</v>
      </c>
      <c r="Q638" s="236">
        <v>0</v>
      </c>
      <c r="R638" s="236">
        <f>Q638*H638</f>
        <v>0</v>
      </c>
      <c r="S638" s="236">
        <v>0</v>
      </c>
      <c r="T638" s="237">
        <f>S638*H638</f>
        <v>0</v>
      </c>
      <c r="U638" s="39"/>
      <c r="V638" s="39"/>
      <c r="W638" s="39"/>
      <c r="X638" s="39"/>
      <c r="Y638" s="39"/>
      <c r="Z638" s="39"/>
      <c r="AA638" s="39"/>
      <c r="AB638" s="39"/>
      <c r="AC638" s="39"/>
      <c r="AD638" s="39"/>
      <c r="AE638" s="39"/>
      <c r="AR638" s="238" t="s">
        <v>360</v>
      </c>
      <c r="AT638" s="238" t="s">
        <v>343</v>
      </c>
      <c r="AU638" s="238" t="s">
        <v>85</v>
      </c>
      <c r="AY638" s="18" t="s">
        <v>342</v>
      </c>
      <c r="BE638" s="239">
        <f>IF(N638="základní",J638,0)</f>
        <v>0</v>
      </c>
      <c r="BF638" s="239">
        <f>IF(N638="snížená",J638,0)</f>
        <v>0</v>
      </c>
      <c r="BG638" s="239">
        <f>IF(N638="zákl. přenesená",J638,0)</f>
        <v>0</v>
      </c>
      <c r="BH638" s="239">
        <f>IF(N638="sníž. přenesená",J638,0)</f>
        <v>0</v>
      </c>
      <c r="BI638" s="239">
        <f>IF(N638="nulová",J638,0)</f>
        <v>0</v>
      </c>
      <c r="BJ638" s="18" t="s">
        <v>83</v>
      </c>
      <c r="BK638" s="239">
        <f>ROUND(I638*H638,2)</f>
        <v>0</v>
      </c>
      <c r="BL638" s="18" t="s">
        <v>360</v>
      </c>
      <c r="BM638" s="238" t="s">
        <v>6698</v>
      </c>
    </row>
    <row r="639" s="2" customFormat="1">
      <c r="A639" s="39"/>
      <c r="B639" s="40"/>
      <c r="C639" s="41"/>
      <c r="D639" s="240" t="s">
        <v>349</v>
      </c>
      <c r="E639" s="41"/>
      <c r="F639" s="241" t="s">
        <v>6442</v>
      </c>
      <c r="G639" s="41"/>
      <c r="H639" s="41"/>
      <c r="I639" s="242"/>
      <c r="J639" s="41"/>
      <c r="K639" s="41"/>
      <c r="L639" s="45"/>
      <c r="M639" s="243"/>
      <c r="N639" s="244"/>
      <c r="O639" s="92"/>
      <c r="P639" s="92"/>
      <c r="Q639" s="92"/>
      <c r="R639" s="92"/>
      <c r="S639" s="92"/>
      <c r="T639" s="93"/>
      <c r="U639" s="39"/>
      <c r="V639" s="39"/>
      <c r="W639" s="39"/>
      <c r="X639" s="39"/>
      <c r="Y639" s="39"/>
      <c r="Z639" s="39"/>
      <c r="AA639" s="39"/>
      <c r="AB639" s="39"/>
      <c r="AC639" s="39"/>
      <c r="AD639" s="39"/>
      <c r="AE639" s="39"/>
      <c r="AT639" s="18" t="s">
        <v>349</v>
      </c>
      <c r="AU639" s="18" t="s">
        <v>85</v>
      </c>
    </row>
    <row r="640" s="13" customFormat="1">
      <c r="A640" s="13"/>
      <c r="B640" s="252"/>
      <c r="C640" s="253"/>
      <c r="D640" s="240" t="s">
        <v>446</v>
      </c>
      <c r="E640" s="254" t="s">
        <v>1</v>
      </c>
      <c r="F640" s="255" t="s">
        <v>6699</v>
      </c>
      <c r="G640" s="253"/>
      <c r="H640" s="256">
        <v>539.85900000000004</v>
      </c>
      <c r="I640" s="257"/>
      <c r="J640" s="253"/>
      <c r="K640" s="253"/>
      <c r="L640" s="258"/>
      <c r="M640" s="259"/>
      <c r="N640" s="260"/>
      <c r="O640" s="260"/>
      <c r="P640" s="260"/>
      <c r="Q640" s="260"/>
      <c r="R640" s="260"/>
      <c r="S640" s="260"/>
      <c r="T640" s="261"/>
      <c r="U640" s="13"/>
      <c r="V640" s="13"/>
      <c r="W640" s="13"/>
      <c r="X640" s="13"/>
      <c r="Y640" s="13"/>
      <c r="Z640" s="13"/>
      <c r="AA640" s="13"/>
      <c r="AB640" s="13"/>
      <c r="AC640" s="13"/>
      <c r="AD640" s="13"/>
      <c r="AE640" s="13"/>
      <c r="AT640" s="262" t="s">
        <v>446</v>
      </c>
      <c r="AU640" s="262" t="s">
        <v>85</v>
      </c>
      <c r="AV640" s="13" t="s">
        <v>85</v>
      </c>
      <c r="AW640" s="13" t="s">
        <v>32</v>
      </c>
      <c r="AX640" s="13" t="s">
        <v>83</v>
      </c>
      <c r="AY640" s="262" t="s">
        <v>342</v>
      </c>
    </row>
    <row r="641" s="2" customFormat="1" ht="24.15" customHeight="1">
      <c r="A641" s="39"/>
      <c r="B641" s="40"/>
      <c r="C641" s="227" t="s">
        <v>6232</v>
      </c>
      <c r="D641" s="227" t="s">
        <v>343</v>
      </c>
      <c r="E641" s="228" t="s">
        <v>6452</v>
      </c>
      <c r="F641" s="229" t="s">
        <v>636</v>
      </c>
      <c r="G641" s="230" t="s">
        <v>462</v>
      </c>
      <c r="H641" s="231">
        <v>280.38</v>
      </c>
      <c r="I641" s="232"/>
      <c r="J641" s="233">
        <f>ROUND(I641*H641,2)</f>
        <v>0</v>
      </c>
      <c r="K641" s="229" t="s">
        <v>1</v>
      </c>
      <c r="L641" s="45"/>
      <c r="M641" s="234" t="s">
        <v>1</v>
      </c>
      <c r="N641" s="235" t="s">
        <v>41</v>
      </c>
      <c r="O641" s="92"/>
      <c r="P641" s="236">
        <f>O641*H641</f>
        <v>0</v>
      </c>
      <c r="Q641" s="236">
        <v>0</v>
      </c>
      <c r="R641" s="236">
        <f>Q641*H641</f>
        <v>0</v>
      </c>
      <c r="S641" s="236">
        <v>0</v>
      </c>
      <c r="T641" s="237">
        <f>S641*H641</f>
        <v>0</v>
      </c>
      <c r="U641" s="39"/>
      <c r="V641" s="39"/>
      <c r="W641" s="39"/>
      <c r="X641" s="39"/>
      <c r="Y641" s="39"/>
      <c r="Z641" s="39"/>
      <c r="AA641" s="39"/>
      <c r="AB641" s="39"/>
      <c r="AC641" s="39"/>
      <c r="AD641" s="39"/>
      <c r="AE641" s="39"/>
      <c r="AR641" s="238" t="s">
        <v>360</v>
      </c>
      <c r="AT641" s="238" t="s">
        <v>343</v>
      </c>
      <c r="AU641" s="238" t="s">
        <v>85</v>
      </c>
      <c r="AY641" s="18" t="s">
        <v>342</v>
      </c>
      <c r="BE641" s="239">
        <f>IF(N641="základní",J641,0)</f>
        <v>0</v>
      </c>
      <c r="BF641" s="239">
        <f>IF(N641="snížená",J641,0)</f>
        <v>0</v>
      </c>
      <c r="BG641" s="239">
        <f>IF(N641="zákl. přenesená",J641,0)</f>
        <v>0</v>
      </c>
      <c r="BH641" s="239">
        <f>IF(N641="sníž. přenesená",J641,0)</f>
        <v>0</v>
      </c>
      <c r="BI641" s="239">
        <f>IF(N641="nulová",J641,0)</f>
        <v>0</v>
      </c>
      <c r="BJ641" s="18" t="s">
        <v>83</v>
      </c>
      <c r="BK641" s="239">
        <f>ROUND(I641*H641,2)</f>
        <v>0</v>
      </c>
      <c r="BL641" s="18" t="s">
        <v>360</v>
      </c>
      <c r="BM641" s="238" t="s">
        <v>6700</v>
      </c>
    </row>
    <row r="642" s="2" customFormat="1">
      <c r="A642" s="39"/>
      <c r="B642" s="40"/>
      <c r="C642" s="41"/>
      <c r="D642" s="240" t="s">
        <v>349</v>
      </c>
      <c r="E642" s="41"/>
      <c r="F642" s="241" t="s">
        <v>636</v>
      </c>
      <c r="G642" s="41"/>
      <c r="H642" s="41"/>
      <c r="I642" s="242"/>
      <c r="J642" s="41"/>
      <c r="K642" s="41"/>
      <c r="L642" s="45"/>
      <c r="M642" s="243"/>
      <c r="N642" s="244"/>
      <c r="O642" s="92"/>
      <c r="P642" s="92"/>
      <c r="Q642" s="92"/>
      <c r="R642" s="92"/>
      <c r="S642" s="92"/>
      <c r="T642" s="93"/>
      <c r="U642" s="39"/>
      <c r="V642" s="39"/>
      <c r="W642" s="39"/>
      <c r="X642" s="39"/>
      <c r="Y642" s="39"/>
      <c r="Z642" s="39"/>
      <c r="AA642" s="39"/>
      <c r="AB642" s="39"/>
      <c r="AC642" s="39"/>
      <c r="AD642" s="39"/>
      <c r="AE642" s="39"/>
      <c r="AT642" s="18" t="s">
        <v>349</v>
      </c>
      <c r="AU642" s="18" t="s">
        <v>85</v>
      </c>
    </row>
    <row r="643" s="2" customFormat="1">
      <c r="A643" s="39"/>
      <c r="B643" s="40"/>
      <c r="C643" s="41"/>
      <c r="D643" s="240" t="s">
        <v>350</v>
      </c>
      <c r="E643" s="41"/>
      <c r="F643" s="245" t="s">
        <v>5936</v>
      </c>
      <c r="G643" s="41"/>
      <c r="H643" s="41"/>
      <c r="I643" s="242"/>
      <c r="J643" s="41"/>
      <c r="K643" s="41"/>
      <c r="L643" s="45"/>
      <c r="M643" s="243"/>
      <c r="N643" s="244"/>
      <c r="O643" s="92"/>
      <c r="P643" s="92"/>
      <c r="Q643" s="92"/>
      <c r="R643" s="92"/>
      <c r="S643" s="92"/>
      <c r="T643" s="93"/>
      <c r="U643" s="39"/>
      <c r="V643" s="39"/>
      <c r="W643" s="39"/>
      <c r="X643" s="39"/>
      <c r="Y643" s="39"/>
      <c r="Z643" s="39"/>
      <c r="AA643" s="39"/>
      <c r="AB643" s="39"/>
      <c r="AC643" s="39"/>
      <c r="AD643" s="39"/>
      <c r="AE643" s="39"/>
      <c r="AT643" s="18" t="s">
        <v>350</v>
      </c>
      <c r="AU643" s="18" t="s">
        <v>85</v>
      </c>
    </row>
    <row r="644" s="13" customFormat="1">
      <c r="A644" s="13"/>
      <c r="B644" s="252"/>
      <c r="C644" s="253"/>
      <c r="D644" s="240" t="s">
        <v>446</v>
      </c>
      <c r="E644" s="254" t="s">
        <v>1</v>
      </c>
      <c r="F644" s="255" t="s">
        <v>6701</v>
      </c>
      <c r="G644" s="253"/>
      <c r="H644" s="256">
        <v>280.38</v>
      </c>
      <c r="I644" s="257"/>
      <c r="J644" s="253"/>
      <c r="K644" s="253"/>
      <c r="L644" s="258"/>
      <c r="M644" s="259"/>
      <c r="N644" s="260"/>
      <c r="O644" s="260"/>
      <c r="P644" s="260"/>
      <c r="Q644" s="260"/>
      <c r="R644" s="260"/>
      <c r="S644" s="260"/>
      <c r="T644" s="261"/>
      <c r="U644" s="13"/>
      <c r="V644" s="13"/>
      <c r="W644" s="13"/>
      <c r="X644" s="13"/>
      <c r="Y644" s="13"/>
      <c r="Z644" s="13"/>
      <c r="AA644" s="13"/>
      <c r="AB644" s="13"/>
      <c r="AC644" s="13"/>
      <c r="AD644" s="13"/>
      <c r="AE644" s="13"/>
      <c r="AT644" s="262" t="s">
        <v>446</v>
      </c>
      <c r="AU644" s="262" t="s">
        <v>85</v>
      </c>
      <c r="AV644" s="13" t="s">
        <v>85</v>
      </c>
      <c r="AW644" s="13" t="s">
        <v>32</v>
      </c>
      <c r="AX644" s="13" t="s">
        <v>83</v>
      </c>
      <c r="AY644" s="262" t="s">
        <v>342</v>
      </c>
    </row>
    <row r="645" s="12" customFormat="1" ht="22.8" customHeight="1">
      <c r="A645" s="12"/>
      <c r="B645" s="213"/>
      <c r="C645" s="214"/>
      <c r="D645" s="215" t="s">
        <v>75</v>
      </c>
      <c r="E645" s="246" t="s">
        <v>458</v>
      </c>
      <c r="F645" s="246" t="s">
        <v>459</v>
      </c>
      <c r="G645" s="214"/>
      <c r="H645" s="214"/>
      <c r="I645" s="217"/>
      <c r="J645" s="247">
        <f>BK645</f>
        <v>0</v>
      </c>
      <c r="K645" s="214"/>
      <c r="L645" s="219"/>
      <c r="M645" s="220"/>
      <c r="N645" s="221"/>
      <c r="O645" s="221"/>
      <c r="P645" s="222">
        <f>SUM(P646:P647)</f>
        <v>0</v>
      </c>
      <c r="Q645" s="221"/>
      <c r="R645" s="222">
        <f>SUM(R646:R647)</f>
        <v>0</v>
      </c>
      <c r="S645" s="221"/>
      <c r="T645" s="223">
        <f>SUM(T646:T647)</f>
        <v>0</v>
      </c>
      <c r="U645" s="12"/>
      <c r="V645" s="12"/>
      <c r="W645" s="12"/>
      <c r="X645" s="12"/>
      <c r="Y645" s="12"/>
      <c r="Z645" s="12"/>
      <c r="AA645" s="12"/>
      <c r="AB645" s="12"/>
      <c r="AC645" s="12"/>
      <c r="AD645" s="12"/>
      <c r="AE645" s="12"/>
      <c r="AR645" s="224" t="s">
        <v>83</v>
      </c>
      <c r="AT645" s="225" t="s">
        <v>75</v>
      </c>
      <c r="AU645" s="225" t="s">
        <v>83</v>
      </c>
      <c r="AY645" s="224" t="s">
        <v>342</v>
      </c>
      <c r="BK645" s="226">
        <f>SUM(BK646:BK647)</f>
        <v>0</v>
      </c>
    </row>
    <row r="646" s="2" customFormat="1" ht="16.5" customHeight="1">
      <c r="A646" s="39"/>
      <c r="B646" s="40"/>
      <c r="C646" s="227" t="s">
        <v>120</v>
      </c>
      <c r="D646" s="227" t="s">
        <v>343</v>
      </c>
      <c r="E646" s="228" t="s">
        <v>4029</v>
      </c>
      <c r="F646" s="229" t="s">
        <v>4030</v>
      </c>
      <c r="G646" s="230" t="s">
        <v>462</v>
      </c>
      <c r="H646" s="231">
        <v>19.268000000000001</v>
      </c>
      <c r="I646" s="232"/>
      <c r="J646" s="233">
        <f>ROUND(I646*H646,2)</f>
        <v>0</v>
      </c>
      <c r="K646" s="229" t="s">
        <v>443</v>
      </c>
      <c r="L646" s="45"/>
      <c r="M646" s="234" t="s">
        <v>1</v>
      </c>
      <c r="N646" s="235" t="s">
        <v>41</v>
      </c>
      <c r="O646" s="92"/>
      <c r="P646" s="236">
        <f>O646*H646</f>
        <v>0</v>
      </c>
      <c r="Q646" s="236">
        <v>0</v>
      </c>
      <c r="R646" s="236">
        <f>Q646*H646</f>
        <v>0</v>
      </c>
      <c r="S646" s="236">
        <v>0</v>
      </c>
      <c r="T646" s="237">
        <f>S646*H646</f>
        <v>0</v>
      </c>
      <c r="U646" s="39"/>
      <c r="V646" s="39"/>
      <c r="W646" s="39"/>
      <c r="X646" s="39"/>
      <c r="Y646" s="39"/>
      <c r="Z646" s="39"/>
      <c r="AA646" s="39"/>
      <c r="AB646" s="39"/>
      <c r="AC646" s="39"/>
      <c r="AD646" s="39"/>
      <c r="AE646" s="39"/>
      <c r="AR646" s="238" t="s">
        <v>360</v>
      </c>
      <c r="AT646" s="238" t="s">
        <v>343</v>
      </c>
      <c r="AU646" s="238" t="s">
        <v>85</v>
      </c>
      <c r="AY646" s="18" t="s">
        <v>342</v>
      </c>
      <c r="BE646" s="239">
        <f>IF(N646="základní",J646,0)</f>
        <v>0</v>
      </c>
      <c r="BF646" s="239">
        <f>IF(N646="snížená",J646,0)</f>
        <v>0</v>
      </c>
      <c r="BG646" s="239">
        <f>IF(N646="zákl. přenesená",J646,0)</f>
        <v>0</v>
      </c>
      <c r="BH646" s="239">
        <f>IF(N646="sníž. přenesená",J646,0)</f>
        <v>0</v>
      </c>
      <c r="BI646" s="239">
        <f>IF(N646="nulová",J646,0)</f>
        <v>0</v>
      </c>
      <c r="BJ646" s="18" t="s">
        <v>83</v>
      </c>
      <c r="BK646" s="239">
        <f>ROUND(I646*H646,2)</f>
        <v>0</v>
      </c>
      <c r="BL646" s="18" t="s">
        <v>360</v>
      </c>
      <c r="BM646" s="238" t="s">
        <v>6702</v>
      </c>
    </row>
    <row r="647" s="2" customFormat="1">
      <c r="A647" s="39"/>
      <c r="B647" s="40"/>
      <c r="C647" s="41"/>
      <c r="D647" s="240" t="s">
        <v>349</v>
      </c>
      <c r="E647" s="41"/>
      <c r="F647" s="241" t="s">
        <v>4032</v>
      </c>
      <c r="G647" s="41"/>
      <c r="H647" s="41"/>
      <c r="I647" s="242"/>
      <c r="J647" s="41"/>
      <c r="K647" s="41"/>
      <c r="L647" s="45"/>
      <c r="M647" s="248"/>
      <c r="N647" s="249"/>
      <c r="O647" s="250"/>
      <c r="P647" s="250"/>
      <c r="Q647" s="250"/>
      <c r="R647" s="250"/>
      <c r="S647" s="250"/>
      <c r="T647" s="251"/>
      <c r="U647" s="39"/>
      <c r="V647" s="39"/>
      <c r="W647" s="39"/>
      <c r="X647" s="39"/>
      <c r="Y647" s="39"/>
      <c r="Z647" s="39"/>
      <c r="AA647" s="39"/>
      <c r="AB647" s="39"/>
      <c r="AC647" s="39"/>
      <c r="AD647" s="39"/>
      <c r="AE647" s="39"/>
      <c r="AT647" s="18" t="s">
        <v>349</v>
      </c>
      <c r="AU647" s="18" t="s">
        <v>85</v>
      </c>
    </row>
    <row r="648" s="2" customFormat="1" ht="6.96" customHeight="1">
      <c r="A648" s="39"/>
      <c r="B648" s="67"/>
      <c r="C648" s="68"/>
      <c r="D648" s="68"/>
      <c r="E648" s="68"/>
      <c r="F648" s="68"/>
      <c r="G648" s="68"/>
      <c r="H648" s="68"/>
      <c r="I648" s="68"/>
      <c r="J648" s="68"/>
      <c r="K648" s="68"/>
      <c r="L648" s="45"/>
      <c r="M648" s="39"/>
      <c r="O648" s="39"/>
      <c r="P648" s="39"/>
      <c r="Q648" s="39"/>
      <c r="R648" s="39"/>
      <c r="S648" s="39"/>
      <c r="T648" s="39"/>
      <c r="U648" s="39"/>
      <c r="V648" s="39"/>
      <c r="W648" s="39"/>
      <c r="X648" s="39"/>
      <c r="Y648" s="39"/>
      <c r="Z648" s="39"/>
      <c r="AA648" s="39"/>
      <c r="AB648" s="39"/>
      <c r="AC648" s="39"/>
      <c r="AD648" s="39"/>
      <c r="AE648" s="39"/>
    </row>
  </sheetData>
  <sheetProtection sheet="1" autoFilter="0" formatColumns="0" formatRows="0" objects="1" scenarios="1" spinCount="100000" saltValue="0SeuphZaipfIFNTNYi4g1t3ccEMXG6v4v89I0WueMUDk+H6+chz1j5p6iAYx0kZxQfZFWkpfzqH88qeczL9jfw==" hashValue="9PH+5V3mIdZHi+fLdkmvwHY8J4+an7Jrb0J9q8asLwyGcHBcssSDroj7P5RdpbSyCYSsCBAnstq1fRqvzusSgQ==" algorithmName="SHA-512" password="CC35"/>
  <autoFilter ref="C131:K647"/>
  <mergeCells count="15">
    <mergeCell ref="E7:H7"/>
    <mergeCell ref="E11:H11"/>
    <mergeCell ref="E9:H9"/>
    <mergeCell ref="E13:H13"/>
    <mergeCell ref="E22:H22"/>
    <mergeCell ref="E31:H31"/>
    <mergeCell ref="E85:H85"/>
    <mergeCell ref="E89:H89"/>
    <mergeCell ref="E87:H87"/>
    <mergeCell ref="E91:H91"/>
    <mergeCell ref="E118:H118"/>
    <mergeCell ref="E122:H122"/>
    <mergeCell ref="E120:H120"/>
    <mergeCell ref="E124:H12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282</v>
      </c>
    </row>
    <row r="3" s="1" customFormat="1" ht="6.96" customHeight="1">
      <c r="B3" s="148"/>
      <c r="C3" s="149"/>
      <c r="D3" s="149"/>
      <c r="E3" s="149"/>
      <c r="F3" s="149"/>
      <c r="G3" s="149"/>
      <c r="H3" s="149"/>
      <c r="I3" s="149"/>
      <c r="J3" s="149"/>
      <c r="K3" s="149"/>
      <c r="L3" s="21"/>
      <c r="AT3" s="18" t="s">
        <v>85</v>
      </c>
    </row>
    <row r="4" s="1" customFormat="1" ht="24.96" customHeight="1">
      <c r="B4" s="21"/>
      <c r="D4" s="150" t="s">
        <v>309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II/610 TUŘICE - KBEL (BENÁTKY NAD JIZEROU, PRŮTAH)</v>
      </c>
      <c r="F7" s="152"/>
      <c r="G7" s="152"/>
      <c r="H7" s="152"/>
      <c r="L7" s="21"/>
    </row>
    <row r="8">
      <c r="B8" s="21"/>
      <c r="D8" s="152" t="s">
        <v>310</v>
      </c>
      <c r="L8" s="21"/>
    </row>
    <row r="9" s="1" customFormat="1" ht="16.5" customHeight="1">
      <c r="B9" s="21"/>
      <c r="E9" s="153" t="s">
        <v>5690</v>
      </c>
      <c r="F9" s="1"/>
      <c r="G9" s="1"/>
      <c r="H9" s="1"/>
      <c r="L9" s="21"/>
    </row>
    <row r="10" s="1" customFormat="1" ht="12" customHeight="1">
      <c r="B10" s="21"/>
      <c r="D10" s="152" t="s">
        <v>312</v>
      </c>
      <c r="L10" s="21"/>
    </row>
    <row r="11" s="2" customFormat="1" ht="16.5" customHeight="1">
      <c r="A11" s="39"/>
      <c r="B11" s="45"/>
      <c r="C11" s="39"/>
      <c r="D11" s="39"/>
      <c r="E11" s="154" t="s">
        <v>5769</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314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6703</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5693</v>
      </c>
      <c r="G16" s="39"/>
      <c r="H16" s="39"/>
      <c r="I16" s="152" t="s">
        <v>22</v>
      </c>
      <c r="J16" s="156" t="str">
        <f>'Rekapitulace stavby'!AN8</f>
        <v>15. 12. 2023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5694</v>
      </c>
      <c r="F19" s="39"/>
      <c r="G19" s="39"/>
      <c r="H19" s="39"/>
      <c r="I19" s="152"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36</v>
      </c>
      <c r="E34" s="39"/>
      <c r="F34" s="39"/>
      <c r="G34" s="39"/>
      <c r="H34" s="39"/>
      <c r="I34" s="39"/>
      <c r="J34" s="163">
        <f>ROUND(J132,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38</v>
      </c>
      <c r="G36" s="39"/>
      <c r="H36" s="39"/>
      <c r="I36" s="164" t="s">
        <v>37</v>
      </c>
      <c r="J36" s="164" t="s">
        <v>39</v>
      </c>
      <c r="K36" s="39"/>
      <c r="L36" s="64"/>
      <c r="S36" s="39"/>
      <c r="T36" s="39"/>
      <c r="U36" s="39"/>
      <c r="V36" s="39"/>
      <c r="W36" s="39"/>
      <c r="X36" s="39"/>
      <c r="Y36" s="39"/>
      <c r="Z36" s="39"/>
      <c r="AA36" s="39"/>
      <c r="AB36" s="39"/>
      <c r="AC36" s="39"/>
      <c r="AD36" s="39"/>
      <c r="AE36" s="39"/>
    </row>
    <row r="37" s="2" customFormat="1" ht="14.4" customHeight="1">
      <c r="A37" s="39"/>
      <c r="B37" s="45"/>
      <c r="C37" s="39"/>
      <c r="D37" s="154" t="s">
        <v>40</v>
      </c>
      <c r="E37" s="152" t="s">
        <v>41</v>
      </c>
      <c r="F37" s="165">
        <f>ROUND((SUM(BE132:BE399)),  2)</f>
        <v>0</v>
      </c>
      <c r="G37" s="39"/>
      <c r="H37" s="39"/>
      <c r="I37" s="166">
        <v>0.20999999999999999</v>
      </c>
      <c r="J37" s="165">
        <f>ROUND(((SUM(BE132:BE399))*I37),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ROUND((SUM(BF132:BF399)),  2)</f>
        <v>0</v>
      </c>
      <c r="G38" s="39"/>
      <c r="H38" s="39"/>
      <c r="I38" s="166">
        <v>0.14999999999999999</v>
      </c>
      <c r="J38" s="165">
        <f>ROUND(((SUM(BF132:BF399))*I38),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ROUND((SUM(BG132:BG399)),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ROUND((SUM(BH132:BH399)),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ROUND((SUM(BI132:BI399)),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316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II/610 TUŘICE - KBEL (BENÁTKY NAD JIZEROU, PRŮTAH)</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310</v>
      </c>
      <c r="D86" s="23"/>
      <c r="E86" s="23"/>
      <c r="F86" s="23"/>
      <c r="G86" s="23"/>
      <c r="H86" s="23"/>
      <c r="I86" s="23"/>
      <c r="J86" s="23"/>
      <c r="K86" s="23"/>
      <c r="L86" s="21"/>
    </row>
    <row r="87" s="1" customFormat="1" ht="16.5" customHeight="1">
      <c r="B87" s="22"/>
      <c r="C87" s="23"/>
      <c r="D87" s="23"/>
      <c r="E87" s="185" t="s">
        <v>5690</v>
      </c>
      <c r="F87" s="23"/>
      <c r="G87" s="23"/>
      <c r="H87" s="23"/>
      <c r="I87" s="23"/>
      <c r="J87" s="23"/>
      <c r="K87" s="23"/>
      <c r="L87" s="21"/>
    </row>
    <row r="88" s="1" customFormat="1" ht="12" customHeight="1">
      <c r="B88" s="22"/>
      <c r="C88" s="33" t="s">
        <v>312</v>
      </c>
      <c r="D88" s="23"/>
      <c r="E88" s="23"/>
      <c r="F88" s="23"/>
      <c r="G88" s="23"/>
      <c r="H88" s="23"/>
      <c r="I88" s="23"/>
      <c r="J88" s="23"/>
      <c r="K88" s="23"/>
      <c r="L88" s="21"/>
    </row>
    <row r="89" s="2" customFormat="1" ht="16.5" customHeight="1">
      <c r="A89" s="39"/>
      <c r="B89" s="40"/>
      <c r="C89" s="41"/>
      <c r="D89" s="41"/>
      <c r="E89" s="186" t="s">
        <v>5769</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314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01.3 - Řad D</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Benátky nad Jizerou</v>
      </c>
      <c r="G93" s="41"/>
      <c r="H93" s="41"/>
      <c r="I93" s="33" t="s">
        <v>22</v>
      </c>
      <c r="J93" s="80" t="str">
        <f>IF(J16="","",J16)</f>
        <v>15. 12. 2023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Vodovody a kanalizace Mladá Boleslav, a.s.</v>
      </c>
      <c r="G95" s="41"/>
      <c r="H95" s="41"/>
      <c r="I95" s="33" t="s">
        <v>30</v>
      </c>
      <c r="J95" s="37" t="str">
        <f>E25</f>
        <v>Valbek spol.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317</v>
      </c>
      <c r="D98" s="188"/>
      <c r="E98" s="188"/>
      <c r="F98" s="188"/>
      <c r="G98" s="188"/>
      <c r="H98" s="188"/>
      <c r="I98" s="188"/>
      <c r="J98" s="189" t="s">
        <v>318</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319</v>
      </c>
      <c r="D100" s="41"/>
      <c r="E100" s="41"/>
      <c r="F100" s="41"/>
      <c r="G100" s="41"/>
      <c r="H100" s="41"/>
      <c r="I100" s="41"/>
      <c r="J100" s="111">
        <f>J132</f>
        <v>0</v>
      </c>
      <c r="K100" s="41"/>
      <c r="L100" s="64"/>
      <c r="S100" s="39"/>
      <c r="T100" s="39"/>
      <c r="U100" s="39"/>
      <c r="V100" s="39"/>
      <c r="W100" s="39"/>
      <c r="X100" s="39"/>
      <c r="Y100" s="39"/>
      <c r="Z100" s="39"/>
      <c r="AA100" s="39"/>
      <c r="AB100" s="39"/>
      <c r="AC100" s="39"/>
      <c r="AD100" s="39"/>
      <c r="AE100" s="39"/>
      <c r="AU100" s="18" t="s">
        <v>320</v>
      </c>
    </row>
    <row r="101" s="9" customFormat="1" ht="24.96" customHeight="1">
      <c r="A101" s="9"/>
      <c r="B101" s="191"/>
      <c r="C101" s="192"/>
      <c r="D101" s="193" t="s">
        <v>434</v>
      </c>
      <c r="E101" s="194"/>
      <c r="F101" s="194"/>
      <c r="G101" s="194"/>
      <c r="H101" s="194"/>
      <c r="I101" s="194"/>
      <c r="J101" s="195">
        <f>J133</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435</v>
      </c>
      <c r="E102" s="199"/>
      <c r="F102" s="199"/>
      <c r="G102" s="199"/>
      <c r="H102" s="199"/>
      <c r="I102" s="199"/>
      <c r="J102" s="200">
        <f>J134</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2234</v>
      </c>
      <c r="E103" s="199"/>
      <c r="F103" s="199"/>
      <c r="G103" s="199"/>
      <c r="H103" s="199"/>
      <c r="I103" s="199"/>
      <c r="J103" s="200">
        <f>J245</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467</v>
      </c>
      <c r="E104" s="199"/>
      <c r="F104" s="199"/>
      <c r="G104" s="199"/>
      <c r="H104" s="199"/>
      <c r="I104" s="199"/>
      <c r="J104" s="200">
        <f>J259</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468</v>
      </c>
      <c r="E105" s="199"/>
      <c r="F105" s="199"/>
      <c r="G105" s="199"/>
      <c r="H105" s="199"/>
      <c r="I105" s="199"/>
      <c r="J105" s="200">
        <f>J264</f>
        <v>0</v>
      </c>
      <c r="K105" s="133"/>
      <c r="L105" s="201"/>
      <c r="S105" s="10"/>
      <c r="T105" s="10"/>
      <c r="U105" s="10"/>
      <c r="V105" s="10"/>
      <c r="W105" s="10"/>
      <c r="X105" s="10"/>
      <c r="Y105" s="10"/>
      <c r="Z105" s="10"/>
      <c r="AA105" s="10"/>
      <c r="AB105" s="10"/>
      <c r="AC105" s="10"/>
      <c r="AD105" s="10"/>
      <c r="AE105" s="10"/>
    </row>
    <row r="106" s="10" customFormat="1" ht="19.92" customHeight="1">
      <c r="A106" s="10"/>
      <c r="B106" s="197"/>
      <c r="C106" s="133"/>
      <c r="D106" s="198" t="s">
        <v>469</v>
      </c>
      <c r="E106" s="199"/>
      <c r="F106" s="199"/>
      <c r="G106" s="199"/>
      <c r="H106" s="199"/>
      <c r="I106" s="199"/>
      <c r="J106" s="200">
        <f>J351</f>
        <v>0</v>
      </c>
      <c r="K106" s="133"/>
      <c r="L106" s="201"/>
      <c r="S106" s="10"/>
      <c r="T106" s="10"/>
      <c r="U106" s="10"/>
      <c r="V106" s="10"/>
      <c r="W106" s="10"/>
      <c r="X106" s="10"/>
      <c r="Y106" s="10"/>
      <c r="Z106" s="10"/>
      <c r="AA106" s="10"/>
      <c r="AB106" s="10"/>
      <c r="AC106" s="10"/>
      <c r="AD106" s="10"/>
      <c r="AE106" s="10"/>
    </row>
    <row r="107" s="10" customFormat="1" ht="19.92" customHeight="1">
      <c r="A107" s="10"/>
      <c r="B107" s="197"/>
      <c r="C107" s="133"/>
      <c r="D107" s="198" t="s">
        <v>470</v>
      </c>
      <c r="E107" s="199"/>
      <c r="F107" s="199"/>
      <c r="G107" s="199"/>
      <c r="H107" s="199"/>
      <c r="I107" s="199"/>
      <c r="J107" s="200">
        <f>J360</f>
        <v>0</v>
      </c>
      <c r="K107" s="133"/>
      <c r="L107" s="201"/>
      <c r="S107" s="10"/>
      <c r="T107" s="10"/>
      <c r="U107" s="10"/>
      <c r="V107" s="10"/>
      <c r="W107" s="10"/>
      <c r="X107" s="10"/>
      <c r="Y107" s="10"/>
      <c r="Z107" s="10"/>
      <c r="AA107" s="10"/>
      <c r="AB107" s="10"/>
      <c r="AC107" s="10"/>
      <c r="AD107" s="10"/>
      <c r="AE107" s="10"/>
    </row>
    <row r="108" s="10" customFormat="1" ht="19.92" customHeight="1">
      <c r="A108" s="10"/>
      <c r="B108" s="197"/>
      <c r="C108" s="133"/>
      <c r="D108" s="198" t="s">
        <v>436</v>
      </c>
      <c r="E108" s="199"/>
      <c r="F108" s="199"/>
      <c r="G108" s="199"/>
      <c r="H108" s="199"/>
      <c r="I108" s="199"/>
      <c r="J108" s="200">
        <f>J397</f>
        <v>0</v>
      </c>
      <c r="K108" s="133"/>
      <c r="L108" s="201"/>
      <c r="S108" s="10"/>
      <c r="T108" s="10"/>
      <c r="U108" s="10"/>
      <c r="V108" s="10"/>
      <c r="W108" s="10"/>
      <c r="X108" s="10"/>
      <c r="Y108" s="10"/>
      <c r="Z108" s="10"/>
      <c r="AA108" s="10"/>
      <c r="AB108" s="10"/>
      <c r="AC108" s="10"/>
      <c r="AD108" s="10"/>
      <c r="AE108" s="10"/>
    </row>
    <row r="109" s="2" customFormat="1" ht="21.84"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67"/>
      <c r="C110" s="68"/>
      <c r="D110" s="68"/>
      <c r="E110" s="68"/>
      <c r="F110" s="68"/>
      <c r="G110" s="68"/>
      <c r="H110" s="68"/>
      <c r="I110" s="68"/>
      <c r="J110" s="68"/>
      <c r="K110" s="68"/>
      <c r="L110" s="64"/>
      <c r="S110" s="39"/>
      <c r="T110" s="39"/>
      <c r="U110" s="39"/>
      <c r="V110" s="39"/>
      <c r="W110" s="39"/>
      <c r="X110" s="39"/>
      <c r="Y110" s="39"/>
      <c r="Z110" s="39"/>
      <c r="AA110" s="39"/>
      <c r="AB110" s="39"/>
      <c r="AC110" s="39"/>
      <c r="AD110" s="39"/>
      <c r="AE110" s="39"/>
    </row>
    <row r="114" s="2" customFormat="1" ht="6.96" customHeight="1">
      <c r="A114" s="39"/>
      <c r="B114" s="69"/>
      <c r="C114" s="70"/>
      <c r="D114" s="70"/>
      <c r="E114" s="70"/>
      <c r="F114" s="70"/>
      <c r="G114" s="70"/>
      <c r="H114" s="70"/>
      <c r="I114" s="70"/>
      <c r="J114" s="70"/>
      <c r="K114" s="70"/>
      <c r="L114" s="64"/>
      <c r="S114" s="39"/>
      <c r="T114" s="39"/>
      <c r="U114" s="39"/>
      <c r="V114" s="39"/>
      <c r="W114" s="39"/>
      <c r="X114" s="39"/>
      <c r="Y114" s="39"/>
      <c r="Z114" s="39"/>
      <c r="AA114" s="39"/>
      <c r="AB114" s="39"/>
      <c r="AC114" s="39"/>
      <c r="AD114" s="39"/>
      <c r="AE114" s="39"/>
    </row>
    <row r="115" s="2" customFormat="1" ht="24.96" customHeight="1">
      <c r="A115" s="39"/>
      <c r="B115" s="40"/>
      <c r="C115" s="24" t="s">
        <v>326</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16</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185" t="str">
        <f>E7</f>
        <v>II/610 TUŘICE - KBEL (BENÁTKY NAD JIZEROU, PRŮTAH)</v>
      </c>
      <c r="F118" s="33"/>
      <c r="G118" s="33"/>
      <c r="H118" s="33"/>
      <c r="I118" s="41"/>
      <c r="J118" s="41"/>
      <c r="K118" s="41"/>
      <c r="L118" s="64"/>
      <c r="S118" s="39"/>
      <c r="T118" s="39"/>
      <c r="U118" s="39"/>
      <c r="V118" s="39"/>
      <c r="W118" s="39"/>
      <c r="X118" s="39"/>
      <c r="Y118" s="39"/>
      <c r="Z118" s="39"/>
      <c r="AA118" s="39"/>
      <c r="AB118" s="39"/>
      <c r="AC118" s="39"/>
      <c r="AD118" s="39"/>
      <c r="AE118" s="39"/>
    </row>
    <row r="119" s="1" customFormat="1" ht="12" customHeight="1">
      <c r="B119" s="22"/>
      <c r="C119" s="33" t="s">
        <v>310</v>
      </c>
      <c r="D119" s="23"/>
      <c r="E119" s="23"/>
      <c r="F119" s="23"/>
      <c r="G119" s="23"/>
      <c r="H119" s="23"/>
      <c r="I119" s="23"/>
      <c r="J119" s="23"/>
      <c r="K119" s="23"/>
      <c r="L119" s="21"/>
    </row>
    <row r="120" s="1" customFormat="1" ht="16.5" customHeight="1">
      <c r="B120" s="22"/>
      <c r="C120" s="23"/>
      <c r="D120" s="23"/>
      <c r="E120" s="185" t="s">
        <v>5690</v>
      </c>
      <c r="F120" s="23"/>
      <c r="G120" s="23"/>
      <c r="H120" s="23"/>
      <c r="I120" s="23"/>
      <c r="J120" s="23"/>
      <c r="K120" s="23"/>
      <c r="L120" s="21"/>
    </row>
    <row r="121" s="1" customFormat="1" ht="12" customHeight="1">
      <c r="B121" s="22"/>
      <c r="C121" s="33" t="s">
        <v>312</v>
      </c>
      <c r="D121" s="23"/>
      <c r="E121" s="23"/>
      <c r="F121" s="23"/>
      <c r="G121" s="23"/>
      <c r="H121" s="23"/>
      <c r="I121" s="23"/>
      <c r="J121" s="23"/>
      <c r="K121" s="23"/>
      <c r="L121" s="21"/>
    </row>
    <row r="122" s="2" customFormat="1" ht="16.5" customHeight="1">
      <c r="A122" s="39"/>
      <c r="B122" s="40"/>
      <c r="C122" s="41"/>
      <c r="D122" s="41"/>
      <c r="E122" s="186" t="s">
        <v>5769</v>
      </c>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314</v>
      </c>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6.5" customHeight="1">
      <c r="A124" s="39"/>
      <c r="B124" s="40"/>
      <c r="C124" s="41"/>
      <c r="D124" s="41"/>
      <c r="E124" s="77" t="str">
        <f>E13</f>
        <v>01.3 - Řad D</v>
      </c>
      <c r="F124" s="41"/>
      <c r="G124" s="41"/>
      <c r="H124" s="41"/>
      <c r="I124" s="41"/>
      <c r="J124" s="41"/>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2" customHeight="1">
      <c r="A126" s="39"/>
      <c r="B126" s="40"/>
      <c r="C126" s="33" t="s">
        <v>20</v>
      </c>
      <c r="D126" s="41"/>
      <c r="E126" s="41"/>
      <c r="F126" s="28" t="str">
        <f>F16</f>
        <v>Benátky nad Jizerou</v>
      </c>
      <c r="G126" s="41"/>
      <c r="H126" s="41"/>
      <c r="I126" s="33" t="s">
        <v>22</v>
      </c>
      <c r="J126" s="80" t="str">
        <f>IF(J16="","",J16)</f>
        <v>15. 12. 2023</v>
      </c>
      <c r="K126" s="41"/>
      <c r="L126" s="64"/>
      <c r="S126" s="39"/>
      <c r="T126" s="39"/>
      <c r="U126" s="39"/>
      <c r="V126" s="39"/>
      <c r="W126" s="39"/>
      <c r="X126" s="39"/>
      <c r="Y126" s="39"/>
      <c r="Z126" s="39"/>
      <c r="AA126" s="39"/>
      <c r="AB126" s="39"/>
      <c r="AC126" s="39"/>
      <c r="AD126" s="39"/>
      <c r="AE126" s="39"/>
    </row>
    <row r="127" s="2" customFormat="1" ht="6.96"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15.15" customHeight="1">
      <c r="A128" s="39"/>
      <c r="B128" s="40"/>
      <c r="C128" s="33" t="s">
        <v>24</v>
      </c>
      <c r="D128" s="41"/>
      <c r="E128" s="41"/>
      <c r="F128" s="28" t="str">
        <f>E19</f>
        <v>Vodovody a kanalizace Mladá Boleslav, a.s.</v>
      </c>
      <c r="G128" s="41"/>
      <c r="H128" s="41"/>
      <c r="I128" s="33" t="s">
        <v>30</v>
      </c>
      <c r="J128" s="37" t="str">
        <f>E25</f>
        <v>Valbek spol. s.r.o.</v>
      </c>
      <c r="K128" s="41"/>
      <c r="L128" s="64"/>
      <c r="S128" s="39"/>
      <c r="T128" s="39"/>
      <c r="U128" s="39"/>
      <c r="V128" s="39"/>
      <c r="W128" s="39"/>
      <c r="X128" s="39"/>
      <c r="Y128" s="39"/>
      <c r="Z128" s="39"/>
      <c r="AA128" s="39"/>
      <c r="AB128" s="39"/>
      <c r="AC128" s="39"/>
      <c r="AD128" s="39"/>
      <c r="AE128" s="39"/>
    </row>
    <row r="129" s="2" customFormat="1" ht="15.15" customHeight="1">
      <c r="A129" s="39"/>
      <c r="B129" s="40"/>
      <c r="C129" s="33" t="s">
        <v>28</v>
      </c>
      <c r="D129" s="41"/>
      <c r="E129" s="41"/>
      <c r="F129" s="28" t="str">
        <f>IF(E22="","",E22)</f>
        <v>Vyplň údaj</v>
      </c>
      <c r="G129" s="41"/>
      <c r="H129" s="41"/>
      <c r="I129" s="33" t="s">
        <v>33</v>
      </c>
      <c r="J129" s="37" t="str">
        <f>E28</f>
        <v xml:space="preserve"> </v>
      </c>
      <c r="K129" s="41"/>
      <c r="L129" s="64"/>
      <c r="S129" s="39"/>
      <c r="T129" s="39"/>
      <c r="U129" s="39"/>
      <c r="V129" s="39"/>
      <c r="W129" s="39"/>
      <c r="X129" s="39"/>
      <c r="Y129" s="39"/>
      <c r="Z129" s="39"/>
      <c r="AA129" s="39"/>
      <c r="AB129" s="39"/>
      <c r="AC129" s="39"/>
      <c r="AD129" s="39"/>
      <c r="AE129" s="39"/>
    </row>
    <row r="130" s="2" customFormat="1" ht="10.32"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11" customFormat="1" ht="29.28" customHeight="1">
      <c r="A131" s="202"/>
      <c r="B131" s="203"/>
      <c r="C131" s="204" t="s">
        <v>327</v>
      </c>
      <c r="D131" s="205" t="s">
        <v>61</v>
      </c>
      <c r="E131" s="205" t="s">
        <v>57</v>
      </c>
      <c r="F131" s="205" t="s">
        <v>58</v>
      </c>
      <c r="G131" s="205" t="s">
        <v>328</v>
      </c>
      <c r="H131" s="205" t="s">
        <v>329</v>
      </c>
      <c r="I131" s="205" t="s">
        <v>330</v>
      </c>
      <c r="J131" s="205" t="s">
        <v>318</v>
      </c>
      <c r="K131" s="206" t="s">
        <v>331</v>
      </c>
      <c r="L131" s="207"/>
      <c r="M131" s="101" t="s">
        <v>1</v>
      </c>
      <c r="N131" s="102" t="s">
        <v>40</v>
      </c>
      <c r="O131" s="102" t="s">
        <v>332</v>
      </c>
      <c r="P131" s="102" t="s">
        <v>333</v>
      </c>
      <c r="Q131" s="102" t="s">
        <v>334</v>
      </c>
      <c r="R131" s="102" t="s">
        <v>335</v>
      </c>
      <c r="S131" s="102" t="s">
        <v>336</v>
      </c>
      <c r="T131" s="103" t="s">
        <v>337</v>
      </c>
      <c r="U131" s="202"/>
      <c r="V131" s="202"/>
      <c r="W131" s="202"/>
      <c r="X131" s="202"/>
      <c r="Y131" s="202"/>
      <c r="Z131" s="202"/>
      <c r="AA131" s="202"/>
      <c r="AB131" s="202"/>
      <c r="AC131" s="202"/>
      <c r="AD131" s="202"/>
      <c r="AE131" s="202"/>
    </row>
    <row r="132" s="2" customFormat="1" ht="22.8" customHeight="1">
      <c r="A132" s="39"/>
      <c r="B132" s="40"/>
      <c r="C132" s="108" t="s">
        <v>338</v>
      </c>
      <c r="D132" s="41"/>
      <c r="E132" s="41"/>
      <c r="F132" s="41"/>
      <c r="G132" s="41"/>
      <c r="H132" s="41"/>
      <c r="I132" s="41"/>
      <c r="J132" s="208">
        <f>BK132</f>
        <v>0</v>
      </c>
      <c r="K132" s="41"/>
      <c r="L132" s="45"/>
      <c r="M132" s="104"/>
      <c r="N132" s="209"/>
      <c r="O132" s="105"/>
      <c r="P132" s="210">
        <f>P133</f>
        <v>0</v>
      </c>
      <c r="Q132" s="105"/>
      <c r="R132" s="210">
        <f>R133</f>
        <v>1.46808173</v>
      </c>
      <c r="S132" s="105"/>
      <c r="T132" s="211">
        <f>T133</f>
        <v>37.717068000000005</v>
      </c>
      <c r="U132" s="39"/>
      <c r="V132" s="39"/>
      <c r="W132" s="39"/>
      <c r="X132" s="39"/>
      <c r="Y132" s="39"/>
      <c r="Z132" s="39"/>
      <c r="AA132" s="39"/>
      <c r="AB132" s="39"/>
      <c r="AC132" s="39"/>
      <c r="AD132" s="39"/>
      <c r="AE132" s="39"/>
      <c r="AT132" s="18" t="s">
        <v>75</v>
      </c>
      <c r="AU132" s="18" t="s">
        <v>320</v>
      </c>
      <c r="BK132" s="212">
        <f>BK133</f>
        <v>0</v>
      </c>
    </row>
    <row r="133" s="12" customFormat="1" ht="25.92" customHeight="1">
      <c r="A133" s="12"/>
      <c r="B133" s="213"/>
      <c r="C133" s="214"/>
      <c r="D133" s="215" t="s">
        <v>75</v>
      </c>
      <c r="E133" s="216" t="s">
        <v>437</v>
      </c>
      <c r="F133" s="216" t="s">
        <v>438</v>
      </c>
      <c r="G133" s="214"/>
      <c r="H133" s="214"/>
      <c r="I133" s="217"/>
      <c r="J133" s="218">
        <f>BK133</f>
        <v>0</v>
      </c>
      <c r="K133" s="214"/>
      <c r="L133" s="219"/>
      <c r="M133" s="220"/>
      <c r="N133" s="221"/>
      <c r="O133" s="221"/>
      <c r="P133" s="222">
        <f>P134+P245+P259+P264+P351+P360+P397</f>
        <v>0</v>
      </c>
      <c r="Q133" s="221"/>
      <c r="R133" s="222">
        <f>R134+R245+R259+R264+R351+R360+R397</f>
        <v>1.46808173</v>
      </c>
      <c r="S133" s="221"/>
      <c r="T133" s="223">
        <f>T134+T245+T259+T264+T351+T360+T397</f>
        <v>37.717068000000005</v>
      </c>
      <c r="U133" s="12"/>
      <c r="V133" s="12"/>
      <c r="W133" s="12"/>
      <c r="X133" s="12"/>
      <c r="Y133" s="12"/>
      <c r="Z133" s="12"/>
      <c r="AA133" s="12"/>
      <c r="AB133" s="12"/>
      <c r="AC133" s="12"/>
      <c r="AD133" s="12"/>
      <c r="AE133" s="12"/>
      <c r="AR133" s="224" t="s">
        <v>83</v>
      </c>
      <c r="AT133" s="225" t="s">
        <v>75</v>
      </c>
      <c r="AU133" s="225" t="s">
        <v>76</v>
      </c>
      <c r="AY133" s="224" t="s">
        <v>342</v>
      </c>
      <c r="BK133" s="226">
        <f>BK134+BK245+BK259+BK264+BK351+BK360+BK397</f>
        <v>0</v>
      </c>
    </row>
    <row r="134" s="12" customFormat="1" ht="22.8" customHeight="1">
      <c r="A134" s="12"/>
      <c r="B134" s="213"/>
      <c r="C134" s="214"/>
      <c r="D134" s="215" t="s">
        <v>75</v>
      </c>
      <c r="E134" s="246" t="s">
        <v>83</v>
      </c>
      <c r="F134" s="246" t="s">
        <v>439</v>
      </c>
      <c r="G134" s="214"/>
      <c r="H134" s="214"/>
      <c r="I134" s="217"/>
      <c r="J134" s="247">
        <f>BK134</f>
        <v>0</v>
      </c>
      <c r="K134" s="214"/>
      <c r="L134" s="219"/>
      <c r="M134" s="220"/>
      <c r="N134" s="221"/>
      <c r="O134" s="221"/>
      <c r="P134" s="222">
        <f>SUM(P135:P244)</f>
        <v>0</v>
      </c>
      <c r="Q134" s="221"/>
      <c r="R134" s="222">
        <f>SUM(R135:R244)</f>
        <v>0.092186959999999998</v>
      </c>
      <c r="S134" s="221"/>
      <c r="T134" s="223">
        <f>SUM(T135:T244)</f>
        <v>37.262568000000002</v>
      </c>
      <c r="U134" s="12"/>
      <c r="V134" s="12"/>
      <c r="W134" s="12"/>
      <c r="X134" s="12"/>
      <c r="Y134" s="12"/>
      <c r="Z134" s="12"/>
      <c r="AA134" s="12"/>
      <c r="AB134" s="12"/>
      <c r="AC134" s="12"/>
      <c r="AD134" s="12"/>
      <c r="AE134" s="12"/>
      <c r="AR134" s="224" t="s">
        <v>83</v>
      </c>
      <c r="AT134" s="225" t="s">
        <v>75</v>
      </c>
      <c r="AU134" s="225" t="s">
        <v>83</v>
      </c>
      <c r="AY134" s="224" t="s">
        <v>342</v>
      </c>
      <c r="BK134" s="226">
        <f>SUM(BK135:BK244)</f>
        <v>0</v>
      </c>
    </row>
    <row r="135" s="2" customFormat="1" ht="21.75" customHeight="1">
      <c r="A135" s="39"/>
      <c r="B135" s="40"/>
      <c r="C135" s="227" t="s">
        <v>83</v>
      </c>
      <c r="D135" s="227" t="s">
        <v>343</v>
      </c>
      <c r="E135" s="228" t="s">
        <v>1987</v>
      </c>
      <c r="F135" s="229" t="s">
        <v>1988</v>
      </c>
      <c r="G135" s="230" t="s">
        <v>473</v>
      </c>
      <c r="H135" s="231">
        <v>42.392000000000003</v>
      </c>
      <c r="I135" s="232"/>
      <c r="J135" s="233">
        <f>ROUND(I135*H135,2)</f>
        <v>0</v>
      </c>
      <c r="K135" s="229" t="s">
        <v>443</v>
      </c>
      <c r="L135" s="45"/>
      <c r="M135" s="234" t="s">
        <v>1</v>
      </c>
      <c r="N135" s="235" t="s">
        <v>41</v>
      </c>
      <c r="O135" s="92"/>
      <c r="P135" s="236">
        <f>O135*H135</f>
        <v>0</v>
      </c>
      <c r="Q135" s="236">
        <v>0</v>
      </c>
      <c r="R135" s="236">
        <f>Q135*H135</f>
        <v>0</v>
      </c>
      <c r="S135" s="236">
        <v>0.47499999999999998</v>
      </c>
      <c r="T135" s="237">
        <f>S135*H135</f>
        <v>20.136199999999999</v>
      </c>
      <c r="U135" s="39"/>
      <c r="V135" s="39"/>
      <c r="W135" s="39"/>
      <c r="X135" s="39"/>
      <c r="Y135" s="39"/>
      <c r="Z135" s="39"/>
      <c r="AA135" s="39"/>
      <c r="AB135" s="39"/>
      <c r="AC135" s="39"/>
      <c r="AD135" s="39"/>
      <c r="AE135" s="39"/>
      <c r="AR135" s="238" t="s">
        <v>360</v>
      </c>
      <c r="AT135" s="238" t="s">
        <v>343</v>
      </c>
      <c r="AU135" s="238" t="s">
        <v>85</v>
      </c>
      <c r="AY135" s="18" t="s">
        <v>342</v>
      </c>
      <c r="BE135" s="239">
        <f>IF(N135="základní",J135,0)</f>
        <v>0</v>
      </c>
      <c r="BF135" s="239">
        <f>IF(N135="snížená",J135,0)</f>
        <v>0</v>
      </c>
      <c r="BG135" s="239">
        <f>IF(N135="zákl. přenesená",J135,0)</f>
        <v>0</v>
      </c>
      <c r="BH135" s="239">
        <f>IF(N135="sníž. přenesená",J135,0)</f>
        <v>0</v>
      </c>
      <c r="BI135" s="239">
        <f>IF(N135="nulová",J135,0)</f>
        <v>0</v>
      </c>
      <c r="BJ135" s="18" t="s">
        <v>83</v>
      </c>
      <c r="BK135" s="239">
        <f>ROUND(I135*H135,2)</f>
        <v>0</v>
      </c>
      <c r="BL135" s="18" t="s">
        <v>360</v>
      </c>
      <c r="BM135" s="238" t="s">
        <v>6704</v>
      </c>
    </row>
    <row r="136" s="2" customFormat="1">
      <c r="A136" s="39"/>
      <c r="B136" s="40"/>
      <c r="C136" s="41"/>
      <c r="D136" s="240" t="s">
        <v>349</v>
      </c>
      <c r="E136" s="41"/>
      <c r="F136" s="241" t="s">
        <v>1990</v>
      </c>
      <c r="G136" s="41"/>
      <c r="H136" s="41"/>
      <c r="I136" s="242"/>
      <c r="J136" s="41"/>
      <c r="K136" s="41"/>
      <c r="L136" s="45"/>
      <c r="M136" s="243"/>
      <c r="N136" s="244"/>
      <c r="O136" s="92"/>
      <c r="P136" s="92"/>
      <c r="Q136" s="92"/>
      <c r="R136" s="92"/>
      <c r="S136" s="92"/>
      <c r="T136" s="93"/>
      <c r="U136" s="39"/>
      <c r="V136" s="39"/>
      <c r="W136" s="39"/>
      <c r="X136" s="39"/>
      <c r="Y136" s="39"/>
      <c r="Z136" s="39"/>
      <c r="AA136" s="39"/>
      <c r="AB136" s="39"/>
      <c r="AC136" s="39"/>
      <c r="AD136" s="39"/>
      <c r="AE136" s="39"/>
      <c r="AT136" s="18" t="s">
        <v>349</v>
      </c>
      <c r="AU136" s="18" t="s">
        <v>85</v>
      </c>
    </row>
    <row r="137" s="14" customFormat="1">
      <c r="A137" s="14"/>
      <c r="B137" s="263"/>
      <c r="C137" s="264"/>
      <c r="D137" s="240" t="s">
        <v>446</v>
      </c>
      <c r="E137" s="265" t="s">
        <v>1</v>
      </c>
      <c r="F137" s="266" t="s">
        <v>5786</v>
      </c>
      <c r="G137" s="264"/>
      <c r="H137" s="265" t="s">
        <v>1</v>
      </c>
      <c r="I137" s="267"/>
      <c r="J137" s="264"/>
      <c r="K137" s="264"/>
      <c r="L137" s="268"/>
      <c r="M137" s="269"/>
      <c r="N137" s="270"/>
      <c r="O137" s="270"/>
      <c r="P137" s="270"/>
      <c r="Q137" s="270"/>
      <c r="R137" s="270"/>
      <c r="S137" s="270"/>
      <c r="T137" s="271"/>
      <c r="U137" s="14"/>
      <c r="V137" s="14"/>
      <c r="W137" s="14"/>
      <c r="X137" s="14"/>
      <c r="Y137" s="14"/>
      <c r="Z137" s="14"/>
      <c r="AA137" s="14"/>
      <c r="AB137" s="14"/>
      <c r="AC137" s="14"/>
      <c r="AD137" s="14"/>
      <c r="AE137" s="14"/>
      <c r="AT137" s="272" t="s">
        <v>446</v>
      </c>
      <c r="AU137" s="272" t="s">
        <v>85</v>
      </c>
      <c r="AV137" s="14" t="s">
        <v>83</v>
      </c>
      <c r="AW137" s="14" t="s">
        <v>32</v>
      </c>
      <c r="AX137" s="14" t="s">
        <v>76</v>
      </c>
      <c r="AY137" s="272" t="s">
        <v>342</v>
      </c>
    </row>
    <row r="138" s="13" customFormat="1">
      <c r="A138" s="13"/>
      <c r="B138" s="252"/>
      <c r="C138" s="253"/>
      <c r="D138" s="240" t="s">
        <v>446</v>
      </c>
      <c r="E138" s="254" t="s">
        <v>1</v>
      </c>
      <c r="F138" s="255" t="s">
        <v>6705</v>
      </c>
      <c r="G138" s="253"/>
      <c r="H138" s="256">
        <v>42.392000000000003</v>
      </c>
      <c r="I138" s="257"/>
      <c r="J138" s="253"/>
      <c r="K138" s="253"/>
      <c r="L138" s="258"/>
      <c r="M138" s="259"/>
      <c r="N138" s="260"/>
      <c r="O138" s="260"/>
      <c r="P138" s="260"/>
      <c r="Q138" s="260"/>
      <c r="R138" s="260"/>
      <c r="S138" s="260"/>
      <c r="T138" s="261"/>
      <c r="U138" s="13"/>
      <c r="V138" s="13"/>
      <c r="W138" s="13"/>
      <c r="X138" s="13"/>
      <c r="Y138" s="13"/>
      <c r="Z138" s="13"/>
      <c r="AA138" s="13"/>
      <c r="AB138" s="13"/>
      <c r="AC138" s="13"/>
      <c r="AD138" s="13"/>
      <c r="AE138" s="13"/>
      <c r="AT138" s="262" t="s">
        <v>446</v>
      </c>
      <c r="AU138" s="262" t="s">
        <v>85</v>
      </c>
      <c r="AV138" s="13" t="s">
        <v>85</v>
      </c>
      <c r="AW138" s="13" t="s">
        <v>32</v>
      </c>
      <c r="AX138" s="13" t="s">
        <v>83</v>
      </c>
      <c r="AY138" s="262" t="s">
        <v>342</v>
      </c>
    </row>
    <row r="139" s="2" customFormat="1" ht="16.5" customHeight="1">
      <c r="A139" s="39"/>
      <c r="B139" s="40"/>
      <c r="C139" s="227" t="s">
        <v>85</v>
      </c>
      <c r="D139" s="227" t="s">
        <v>343</v>
      </c>
      <c r="E139" s="228" t="s">
        <v>3175</v>
      </c>
      <c r="F139" s="229" t="s">
        <v>3176</v>
      </c>
      <c r="G139" s="230" t="s">
        <v>473</v>
      </c>
      <c r="H139" s="231">
        <v>42.392000000000003</v>
      </c>
      <c r="I139" s="232"/>
      <c r="J139" s="233">
        <f>ROUND(I139*H139,2)</f>
        <v>0</v>
      </c>
      <c r="K139" s="229" t="s">
        <v>443</v>
      </c>
      <c r="L139" s="45"/>
      <c r="M139" s="234" t="s">
        <v>1</v>
      </c>
      <c r="N139" s="235" t="s">
        <v>41</v>
      </c>
      <c r="O139" s="92"/>
      <c r="P139" s="236">
        <f>O139*H139</f>
        <v>0</v>
      </c>
      <c r="Q139" s="236">
        <v>0</v>
      </c>
      <c r="R139" s="236">
        <f>Q139*H139</f>
        <v>0</v>
      </c>
      <c r="S139" s="236">
        <v>0.312</v>
      </c>
      <c r="T139" s="237">
        <f>S139*H139</f>
        <v>13.226304000000001</v>
      </c>
      <c r="U139" s="39"/>
      <c r="V139" s="39"/>
      <c r="W139" s="39"/>
      <c r="X139" s="39"/>
      <c r="Y139" s="39"/>
      <c r="Z139" s="39"/>
      <c r="AA139" s="39"/>
      <c r="AB139" s="39"/>
      <c r="AC139" s="39"/>
      <c r="AD139" s="39"/>
      <c r="AE139" s="39"/>
      <c r="AR139" s="238" t="s">
        <v>360</v>
      </c>
      <c r="AT139" s="238" t="s">
        <v>343</v>
      </c>
      <c r="AU139" s="238" t="s">
        <v>85</v>
      </c>
      <c r="AY139" s="18" t="s">
        <v>342</v>
      </c>
      <c r="BE139" s="239">
        <f>IF(N139="základní",J139,0)</f>
        <v>0</v>
      </c>
      <c r="BF139" s="239">
        <f>IF(N139="snížená",J139,0)</f>
        <v>0</v>
      </c>
      <c r="BG139" s="239">
        <f>IF(N139="zákl. přenesená",J139,0)</f>
        <v>0</v>
      </c>
      <c r="BH139" s="239">
        <f>IF(N139="sníž. přenesená",J139,0)</f>
        <v>0</v>
      </c>
      <c r="BI139" s="239">
        <f>IF(N139="nulová",J139,0)</f>
        <v>0</v>
      </c>
      <c r="BJ139" s="18" t="s">
        <v>83</v>
      </c>
      <c r="BK139" s="239">
        <f>ROUND(I139*H139,2)</f>
        <v>0</v>
      </c>
      <c r="BL139" s="18" t="s">
        <v>360</v>
      </c>
      <c r="BM139" s="238" t="s">
        <v>6706</v>
      </c>
    </row>
    <row r="140" s="2" customFormat="1">
      <c r="A140" s="39"/>
      <c r="B140" s="40"/>
      <c r="C140" s="41"/>
      <c r="D140" s="240" t="s">
        <v>349</v>
      </c>
      <c r="E140" s="41"/>
      <c r="F140" s="241" t="s">
        <v>3178</v>
      </c>
      <c r="G140" s="41"/>
      <c r="H140" s="41"/>
      <c r="I140" s="242"/>
      <c r="J140" s="41"/>
      <c r="K140" s="41"/>
      <c r="L140" s="45"/>
      <c r="M140" s="243"/>
      <c r="N140" s="244"/>
      <c r="O140" s="92"/>
      <c r="P140" s="92"/>
      <c r="Q140" s="92"/>
      <c r="R140" s="92"/>
      <c r="S140" s="92"/>
      <c r="T140" s="93"/>
      <c r="U140" s="39"/>
      <c r="V140" s="39"/>
      <c r="W140" s="39"/>
      <c r="X140" s="39"/>
      <c r="Y140" s="39"/>
      <c r="Z140" s="39"/>
      <c r="AA140" s="39"/>
      <c r="AB140" s="39"/>
      <c r="AC140" s="39"/>
      <c r="AD140" s="39"/>
      <c r="AE140" s="39"/>
      <c r="AT140" s="18" t="s">
        <v>349</v>
      </c>
      <c r="AU140" s="18" t="s">
        <v>85</v>
      </c>
    </row>
    <row r="141" s="14" customFormat="1">
      <c r="A141" s="14"/>
      <c r="B141" s="263"/>
      <c r="C141" s="264"/>
      <c r="D141" s="240" t="s">
        <v>446</v>
      </c>
      <c r="E141" s="265" t="s">
        <v>1</v>
      </c>
      <c r="F141" s="266" t="s">
        <v>5793</v>
      </c>
      <c r="G141" s="264"/>
      <c r="H141" s="265" t="s">
        <v>1</v>
      </c>
      <c r="I141" s="267"/>
      <c r="J141" s="264"/>
      <c r="K141" s="264"/>
      <c r="L141" s="268"/>
      <c r="M141" s="269"/>
      <c r="N141" s="270"/>
      <c r="O141" s="270"/>
      <c r="P141" s="270"/>
      <c r="Q141" s="270"/>
      <c r="R141" s="270"/>
      <c r="S141" s="270"/>
      <c r="T141" s="271"/>
      <c r="U141" s="14"/>
      <c r="V141" s="14"/>
      <c r="W141" s="14"/>
      <c r="X141" s="14"/>
      <c r="Y141" s="14"/>
      <c r="Z141" s="14"/>
      <c r="AA141" s="14"/>
      <c r="AB141" s="14"/>
      <c r="AC141" s="14"/>
      <c r="AD141" s="14"/>
      <c r="AE141" s="14"/>
      <c r="AT141" s="272" t="s">
        <v>446</v>
      </c>
      <c r="AU141" s="272" t="s">
        <v>85</v>
      </c>
      <c r="AV141" s="14" t="s">
        <v>83</v>
      </c>
      <c r="AW141" s="14" t="s">
        <v>32</v>
      </c>
      <c r="AX141" s="14" t="s">
        <v>76</v>
      </c>
      <c r="AY141" s="272" t="s">
        <v>342</v>
      </c>
    </row>
    <row r="142" s="13" customFormat="1">
      <c r="A142" s="13"/>
      <c r="B142" s="252"/>
      <c r="C142" s="253"/>
      <c r="D142" s="240" t="s">
        <v>446</v>
      </c>
      <c r="E142" s="254" t="s">
        <v>1</v>
      </c>
      <c r="F142" s="255" t="s">
        <v>6705</v>
      </c>
      <c r="G142" s="253"/>
      <c r="H142" s="256">
        <v>42.392000000000003</v>
      </c>
      <c r="I142" s="257"/>
      <c r="J142" s="253"/>
      <c r="K142" s="253"/>
      <c r="L142" s="258"/>
      <c r="M142" s="259"/>
      <c r="N142" s="260"/>
      <c r="O142" s="260"/>
      <c r="P142" s="260"/>
      <c r="Q142" s="260"/>
      <c r="R142" s="260"/>
      <c r="S142" s="260"/>
      <c r="T142" s="261"/>
      <c r="U142" s="13"/>
      <c r="V142" s="13"/>
      <c r="W142" s="13"/>
      <c r="X142" s="13"/>
      <c r="Y142" s="13"/>
      <c r="Z142" s="13"/>
      <c r="AA142" s="13"/>
      <c r="AB142" s="13"/>
      <c r="AC142" s="13"/>
      <c r="AD142" s="13"/>
      <c r="AE142" s="13"/>
      <c r="AT142" s="262" t="s">
        <v>446</v>
      </c>
      <c r="AU142" s="262" t="s">
        <v>85</v>
      </c>
      <c r="AV142" s="13" t="s">
        <v>85</v>
      </c>
      <c r="AW142" s="13" t="s">
        <v>32</v>
      </c>
      <c r="AX142" s="13" t="s">
        <v>83</v>
      </c>
      <c r="AY142" s="262" t="s">
        <v>342</v>
      </c>
    </row>
    <row r="143" s="2" customFormat="1" ht="21.75" customHeight="1">
      <c r="A143" s="39"/>
      <c r="B143" s="40"/>
      <c r="C143" s="227" t="s">
        <v>92</v>
      </c>
      <c r="D143" s="227" t="s">
        <v>343</v>
      </c>
      <c r="E143" s="228" t="s">
        <v>5794</v>
      </c>
      <c r="F143" s="229" t="s">
        <v>5795</v>
      </c>
      <c r="G143" s="230" t="s">
        <v>473</v>
      </c>
      <c r="H143" s="231">
        <v>42.392000000000003</v>
      </c>
      <c r="I143" s="232"/>
      <c r="J143" s="233">
        <f>ROUND(I143*H143,2)</f>
        <v>0</v>
      </c>
      <c r="K143" s="229" t="s">
        <v>443</v>
      </c>
      <c r="L143" s="45"/>
      <c r="M143" s="234" t="s">
        <v>1</v>
      </c>
      <c r="N143" s="235" t="s">
        <v>41</v>
      </c>
      <c r="O143" s="92"/>
      <c r="P143" s="236">
        <f>O143*H143</f>
        <v>0</v>
      </c>
      <c r="Q143" s="236">
        <v>4.0000000000000003E-05</v>
      </c>
      <c r="R143" s="236">
        <f>Q143*H143</f>
        <v>0.0016956800000000002</v>
      </c>
      <c r="S143" s="236">
        <v>0.091999999999999998</v>
      </c>
      <c r="T143" s="237">
        <f>S143*H143</f>
        <v>3.9000640000000004</v>
      </c>
      <c r="U143" s="39"/>
      <c r="V143" s="39"/>
      <c r="W143" s="39"/>
      <c r="X143" s="39"/>
      <c r="Y143" s="39"/>
      <c r="Z143" s="39"/>
      <c r="AA143" s="39"/>
      <c r="AB143" s="39"/>
      <c r="AC143" s="39"/>
      <c r="AD143" s="39"/>
      <c r="AE143" s="39"/>
      <c r="AR143" s="238" t="s">
        <v>360</v>
      </c>
      <c r="AT143" s="238" t="s">
        <v>343</v>
      </c>
      <c r="AU143" s="238" t="s">
        <v>85</v>
      </c>
      <c r="AY143" s="18" t="s">
        <v>342</v>
      </c>
      <c r="BE143" s="239">
        <f>IF(N143="základní",J143,0)</f>
        <v>0</v>
      </c>
      <c r="BF143" s="239">
        <f>IF(N143="snížená",J143,0)</f>
        <v>0</v>
      </c>
      <c r="BG143" s="239">
        <f>IF(N143="zákl. přenesená",J143,0)</f>
        <v>0</v>
      </c>
      <c r="BH143" s="239">
        <f>IF(N143="sníž. přenesená",J143,0)</f>
        <v>0</v>
      </c>
      <c r="BI143" s="239">
        <f>IF(N143="nulová",J143,0)</f>
        <v>0</v>
      </c>
      <c r="BJ143" s="18" t="s">
        <v>83</v>
      </c>
      <c r="BK143" s="239">
        <f>ROUND(I143*H143,2)</f>
        <v>0</v>
      </c>
      <c r="BL143" s="18" t="s">
        <v>360</v>
      </c>
      <c r="BM143" s="238" t="s">
        <v>6707</v>
      </c>
    </row>
    <row r="144" s="2" customFormat="1">
      <c r="A144" s="39"/>
      <c r="B144" s="40"/>
      <c r="C144" s="41"/>
      <c r="D144" s="240" t="s">
        <v>349</v>
      </c>
      <c r="E144" s="41"/>
      <c r="F144" s="241" t="s">
        <v>5797</v>
      </c>
      <c r="G144" s="41"/>
      <c r="H144" s="41"/>
      <c r="I144" s="242"/>
      <c r="J144" s="41"/>
      <c r="K144" s="41"/>
      <c r="L144" s="45"/>
      <c r="M144" s="243"/>
      <c r="N144" s="244"/>
      <c r="O144" s="92"/>
      <c r="P144" s="92"/>
      <c r="Q144" s="92"/>
      <c r="R144" s="92"/>
      <c r="S144" s="92"/>
      <c r="T144" s="93"/>
      <c r="U144" s="39"/>
      <c r="V144" s="39"/>
      <c r="W144" s="39"/>
      <c r="X144" s="39"/>
      <c r="Y144" s="39"/>
      <c r="Z144" s="39"/>
      <c r="AA144" s="39"/>
      <c r="AB144" s="39"/>
      <c r="AC144" s="39"/>
      <c r="AD144" s="39"/>
      <c r="AE144" s="39"/>
      <c r="AT144" s="18" t="s">
        <v>349</v>
      </c>
      <c r="AU144" s="18" t="s">
        <v>85</v>
      </c>
    </row>
    <row r="145" s="14" customFormat="1">
      <c r="A145" s="14"/>
      <c r="B145" s="263"/>
      <c r="C145" s="264"/>
      <c r="D145" s="240" t="s">
        <v>446</v>
      </c>
      <c r="E145" s="265" t="s">
        <v>1</v>
      </c>
      <c r="F145" s="266" t="s">
        <v>5798</v>
      </c>
      <c r="G145" s="264"/>
      <c r="H145" s="265" t="s">
        <v>1</v>
      </c>
      <c r="I145" s="267"/>
      <c r="J145" s="264"/>
      <c r="K145" s="264"/>
      <c r="L145" s="268"/>
      <c r="M145" s="269"/>
      <c r="N145" s="270"/>
      <c r="O145" s="270"/>
      <c r="P145" s="270"/>
      <c r="Q145" s="270"/>
      <c r="R145" s="270"/>
      <c r="S145" s="270"/>
      <c r="T145" s="271"/>
      <c r="U145" s="14"/>
      <c r="V145" s="14"/>
      <c r="W145" s="14"/>
      <c r="X145" s="14"/>
      <c r="Y145" s="14"/>
      <c r="Z145" s="14"/>
      <c r="AA145" s="14"/>
      <c r="AB145" s="14"/>
      <c r="AC145" s="14"/>
      <c r="AD145" s="14"/>
      <c r="AE145" s="14"/>
      <c r="AT145" s="272" t="s">
        <v>446</v>
      </c>
      <c r="AU145" s="272" t="s">
        <v>85</v>
      </c>
      <c r="AV145" s="14" t="s">
        <v>83</v>
      </c>
      <c r="AW145" s="14" t="s">
        <v>32</v>
      </c>
      <c r="AX145" s="14" t="s">
        <v>76</v>
      </c>
      <c r="AY145" s="272" t="s">
        <v>342</v>
      </c>
    </row>
    <row r="146" s="13" customFormat="1">
      <c r="A146" s="13"/>
      <c r="B146" s="252"/>
      <c r="C146" s="253"/>
      <c r="D146" s="240" t="s">
        <v>446</v>
      </c>
      <c r="E146" s="254" t="s">
        <v>1</v>
      </c>
      <c r="F146" s="255" t="s">
        <v>6705</v>
      </c>
      <c r="G146" s="253"/>
      <c r="H146" s="256">
        <v>42.392000000000003</v>
      </c>
      <c r="I146" s="257"/>
      <c r="J146" s="253"/>
      <c r="K146" s="253"/>
      <c r="L146" s="258"/>
      <c r="M146" s="259"/>
      <c r="N146" s="260"/>
      <c r="O146" s="260"/>
      <c r="P146" s="260"/>
      <c r="Q146" s="260"/>
      <c r="R146" s="260"/>
      <c r="S146" s="260"/>
      <c r="T146" s="261"/>
      <c r="U146" s="13"/>
      <c r="V146" s="13"/>
      <c r="W146" s="13"/>
      <c r="X146" s="13"/>
      <c r="Y146" s="13"/>
      <c r="Z146" s="13"/>
      <c r="AA146" s="13"/>
      <c r="AB146" s="13"/>
      <c r="AC146" s="13"/>
      <c r="AD146" s="13"/>
      <c r="AE146" s="13"/>
      <c r="AT146" s="262" t="s">
        <v>446</v>
      </c>
      <c r="AU146" s="262" t="s">
        <v>85</v>
      </c>
      <c r="AV146" s="13" t="s">
        <v>85</v>
      </c>
      <c r="AW146" s="13" t="s">
        <v>32</v>
      </c>
      <c r="AX146" s="13" t="s">
        <v>83</v>
      </c>
      <c r="AY146" s="262" t="s">
        <v>342</v>
      </c>
    </row>
    <row r="147" s="2" customFormat="1" ht="16.5" customHeight="1">
      <c r="A147" s="39"/>
      <c r="B147" s="40"/>
      <c r="C147" s="227" t="s">
        <v>360</v>
      </c>
      <c r="D147" s="227" t="s">
        <v>343</v>
      </c>
      <c r="E147" s="228" t="s">
        <v>2006</v>
      </c>
      <c r="F147" s="229" t="s">
        <v>2007</v>
      </c>
      <c r="G147" s="230" t="s">
        <v>2008</v>
      </c>
      <c r="H147" s="231">
        <v>15</v>
      </c>
      <c r="I147" s="232"/>
      <c r="J147" s="233">
        <f>ROUND(I147*H147,2)</f>
        <v>0</v>
      </c>
      <c r="K147" s="229" t="s">
        <v>443</v>
      </c>
      <c r="L147" s="45"/>
      <c r="M147" s="234" t="s">
        <v>1</v>
      </c>
      <c r="N147" s="235" t="s">
        <v>41</v>
      </c>
      <c r="O147" s="92"/>
      <c r="P147" s="236">
        <f>O147*H147</f>
        <v>0</v>
      </c>
      <c r="Q147" s="236">
        <v>3.0000000000000001E-05</v>
      </c>
      <c r="R147" s="236">
        <f>Q147*H147</f>
        <v>0.00044999999999999999</v>
      </c>
      <c r="S147" s="236">
        <v>0</v>
      </c>
      <c r="T147" s="237">
        <f>S147*H147</f>
        <v>0</v>
      </c>
      <c r="U147" s="39"/>
      <c r="V147" s="39"/>
      <c r="W147" s="39"/>
      <c r="X147" s="39"/>
      <c r="Y147" s="39"/>
      <c r="Z147" s="39"/>
      <c r="AA147" s="39"/>
      <c r="AB147" s="39"/>
      <c r="AC147" s="39"/>
      <c r="AD147" s="39"/>
      <c r="AE147" s="39"/>
      <c r="AR147" s="238" t="s">
        <v>360</v>
      </c>
      <c r="AT147" s="238" t="s">
        <v>343</v>
      </c>
      <c r="AU147" s="238" t="s">
        <v>85</v>
      </c>
      <c r="AY147" s="18" t="s">
        <v>342</v>
      </c>
      <c r="BE147" s="239">
        <f>IF(N147="základní",J147,0)</f>
        <v>0</v>
      </c>
      <c r="BF147" s="239">
        <f>IF(N147="snížená",J147,0)</f>
        <v>0</v>
      </c>
      <c r="BG147" s="239">
        <f>IF(N147="zákl. přenesená",J147,0)</f>
        <v>0</v>
      </c>
      <c r="BH147" s="239">
        <f>IF(N147="sníž. přenesená",J147,0)</f>
        <v>0</v>
      </c>
      <c r="BI147" s="239">
        <f>IF(N147="nulová",J147,0)</f>
        <v>0</v>
      </c>
      <c r="BJ147" s="18" t="s">
        <v>83</v>
      </c>
      <c r="BK147" s="239">
        <f>ROUND(I147*H147,2)</f>
        <v>0</v>
      </c>
      <c r="BL147" s="18" t="s">
        <v>360</v>
      </c>
      <c r="BM147" s="238" t="s">
        <v>6708</v>
      </c>
    </row>
    <row r="148" s="2" customFormat="1">
      <c r="A148" s="39"/>
      <c r="B148" s="40"/>
      <c r="C148" s="41"/>
      <c r="D148" s="240" t="s">
        <v>349</v>
      </c>
      <c r="E148" s="41"/>
      <c r="F148" s="241" t="s">
        <v>2010</v>
      </c>
      <c r="G148" s="41"/>
      <c r="H148" s="41"/>
      <c r="I148" s="242"/>
      <c r="J148" s="41"/>
      <c r="K148" s="41"/>
      <c r="L148" s="45"/>
      <c r="M148" s="243"/>
      <c r="N148" s="244"/>
      <c r="O148" s="92"/>
      <c r="P148" s="92"/>
      <c r="Q148" s="92"/>
      <c r="R148" s="92"/>
      <c r="S148" s="92"/>
      <c r="T148" s="93"/>
      <c r="U148" s="39"/>
      <c r="V148" s="39"/>
      <c r="W148" s="39"/>
      <c r="X148" s="39"/>
      <c r="Y148" s="39"/>
      <c r="Z148" s="39"/>
      <c r="AA148" s="39"/>
      <c r="AB148" s="39"/>
      <c r="AC148" s="39"/>
      <c r="AD148" s="39"/>
      <c r="AE148" s="39"/>
      <c r="AT148" s="18" t="s">
        <v>349</v>
      </c>
      <c r="AU148" s="18" t="s">
        <v>85</v>
      </c>
    </row>
    <row r="149" s="13" customFormat="1">
      <c r="A149" s="13"/>
      <c r="B149" s="252"/>
      <c r="C149" s="253"/>
      <c r="D149" s="240" t="s">
        <v>446</v>
      </c>
      <c r="E149" s="254" t="s">
        <v>1</v>
      </c>
      <c r="F149" s="255" t="s">
        <v>6709</v>
      </c>
      <c r="G149" s="253"/>
      <c r="H149" s="256">
        <v>15</v>
      </c>
      <c r="I149" s="257"/>
      <c r="J149" s="253"/>
      <c r="K149" s="253"/>
      <c r="L149" s="258"/>
      <c r="M149" s="259"/>
      <c r="N149" s="260"/>
      <c r="O149" s="260"/>
      <c r="P149" s="260"/>
      <c r="Q149" s="260"/>
      <c r="R149" s="260"/>
      <c r="S149" s="260"/>
      <c r="T149" s="261"/>
      <c r="U149" s="13"/>
      <c r="V149" s="13"/>
      <c r="W149" s="13"/>
      <c r="X149" s="13"/>
      <c r="Y149" s="13"/>
      <c r="Z149" s="13"/>
      <c r="AA149" s="13"/>
      <c r="AB149" s="13"/>
      <c r="AC149" s="13"/>
      <c r="AD149" s="13"/>
      <c r="AE149" s="13"/>
      <c r="AT149" s="262" t="s">
        <v>446</v>
      </c>
      <c r="AU149" s="262" t="s">
        <v>85</v>
      </c>
      <c r="AV149" s="13" t="s">
        <v>85</v>
      </c>
      <c r="AW149" s="13" t="s">
        <v>32</v>
      </c>
      <c r="AX149" s="13" t="s">
        <v>83</v>
      </c>
      <c r="AY149" s="262" t="s">
        <v>342</v>
      </c>
    </row>
    <row r="150" s="2" customFormat="1" ht="16.5" customHeight="1">
      <c r="A150" s="39"/>
      <c r="B150" s="40"/>
      <c r="C150" s="227" t="s">
        <v>341</v>
      </c>
      <c r="D150" s="227" t="s">
        <v>343</v>
      </c>
      <c r="E150" s="228" t="s">
        <v>2012</v>
      </c>
      <c r="F150" s="229" t="s">
        <v>2013</v>
      </c>
      <c r="G150" s="230" t="s">
        <v>2014</v>
      </c>
      <c r="H150" s="231">
        <v>3</v>
      </c>
      <c r="I150" s="232"/>
      <c r="J150" s="233">
        <f>ROUND(I150*H150,2)</f>
        <v>0</v>
      </c>
      <c r="K150" s="229" t="s">
        <v>443</v>
      </c>
      <c r="L150" s="45"/>
      <c r="M150" s="234" t="s">
        <v>1</v>
      </c>
      <c r="N150" s="235" t="s">
        <v>41</v>
      </c>
      <c r="O150" s="92"/>
      <c r="P150" s="236">
        <f>O150*H150</f>
        <v>0</v>
      </c>
      <c r="Q150" s="236">
        <v>0</v>
      </c>
      <c r="R150" s="236">
        <f>Q150*H150</f>
        <v>0</v>
      </c>
      <c r="S150" s="236">
        <v>0</v>
      </c>
      <c r="T150" s="237">
        <f>S150*H150</f>
        <v>0</v>
      </c>
      <c r="U150" s="39"/>
      <c r="V150" s="39"/>
      <c r="W150" s="39"/>
      <c r="X150" s="39"/>
      <c r="Y150" s="39"/>
      <c r="Z150" s="39"/>
      <c r="AA150" s="39"/>
      <c r="AB150" s="39"/>
      <c r="AC150" s="39"/>
      <c r="AD150" s="39"/>
      <c r="AE150" s="39"/>
      <c r="AR150" s="238" t="s">
        <v>360</v>
      </c>
      <c r="AT150" s="238" t="s">
        <v>343</v>
      </c>
      <c r="AU150" s="238" t="s">
        <v>85</v>
      </c>
      <c r="AY150" s="18" t="s">
        <v>342</v>
      </c>
      <c r="BE150" s="239">
        <f>IF(N150="základní",J150,0)</f>
        <v>0</v>
      </c>
      <c r="BF150" s="239">
        <f>IF(N150="snížená",J150,0)</f>
        <v>0</v>
      </c>
      <c r="BG150" s="239">
        <f>IF(N150="zákl. přenesená",J150,0)</f>
        <v>0</v>
      </c>
      <c r="BH150" s="239">
        <f>IF(N150="sníž. přenesená",J150,0)</f>
        <v>0</v>
      </c>
      <c r="BI150" s="239">
        <f>IF(N150="nulová",J150,0)</f>
        <v>0</v>
      </c>
      <c r="BJ150" s="18" t="s">
        <v>83</v>
      </c>
      <c r="BK150" s="239">
        <f>ROUND(I150*H150,2)</f>
        <v>0</v>
      </c>
      <c r="BL150" s="18" t="s">
        <v>360</v>
      </c>
      <c r="BM150" s="238" t="s">
        <v>6710</v>
      </c>
    </row>
    <row r="151" s="2" customFormat="1">
      <c r="A151" s="39"/>
      <c r="B151" s="40"/>
      <c r="C151" s="41"/>
      <c r="D151" s="240" t="s">
        <v>349</v>
      </c>
      <c r="E151" s="41"/>
      <c r="F151" s="241" t="s">
        <v>2016</v>
      </c>
      <c r="G151" s="41"/>
      <c r="H151" s="41"/>
      <c r="I151" s="242"/>
      <c r="J151" s="41"/>
      <c r="K151" s="41"/>
      <c r="L151" s="45"/>
      <c r="M151" s="243"/>
      <c r="N151" s="244"/>
      <c r="O151" s="92"/>
      <c r="P151" s="92"/>
      <c r="Q151" s="92"/>
      <c r="R151" s="92"/>
      <c r="S151" s="92"/>
      <c r="T151" s="93"/>
      <c r="U151" s="39"/>
      <c r="V151" s="39"/>
      <c r="W151" s="39"/>
      <c r="X151" s="39"/>
      <c r="Y151" s="39"/>
      <c r="Z151" s="39"/>
      <c r="AA151" s="39"/>
      <c r="AB151" s="39"/>
      <c r="AC151" s="39"/>
      <c r="AD151" s="39"/>
      <c r="AE151" s="39"/>
      <c r="AT151" s="18" t="s">
        <v>349</v>
      </c>
      <c r="AU151" s="18" t="s">
        <v>85</v>
      </c>
    </row>
    <row r="152" s="13" customFormat="1">
      <c r="A152" s="13"/>
      <c r="B152" s="252"/>
      <c r="C152" s="253"/>
      <c r="D152" s="240" t="s">
        <v>446</v>
      </c>
      <c r="E152" s="254" t="s">
        <v>1</v>
      </c>
      <c r="F152" s="255" t="s">
        <v>3982</v>
      </c>
      <c r="G152" s="253"/>
      <c r="H152" s="256">
        <v>3</v>
      </c>
      <c r="I152" s="257"/>
      <c r="J152" s="253"/>
      <c r="K152" s="253"/>
      <c r="L152" s="258"/>
      <c r="M152" s="259"/>
      <c r="N152" s="260"/>
      <c r="O152" s="260"/>
      <c r="P152" s="260"/>
      <c r="Q152" s="260"/>
      <c r="R152" s="260"/>
      <c r="S152" s="260"/>
      <c r="T152" s="261"/>
      <c r="U152" s="13"/>
      <c r="V152" s="13"/>
      <c r="W152" s="13"/>
      <c r="X152" s="13"/>
      <c r="Y152" s="13"/>
      <c r="Z152" s="13"/>
      <c r="AA152" s="13"/>
      <c r="AB152" s="13"/>
      <c r="AC152" s="13"/>
      <c r="AD152" s="13"/>
      <c r="AE152" s="13"/>
      <c r="AT152" s="262" t="s">
        <v>446</v>
      </c>
      <c r="AU152" s="262" t="s">
        <v>85</v>
      </c>
      <c r="AV152" s="13" t="s">
        <v>85</v>
      </c>
      <c r="AW152" s="13" t="s">
        <v>32</v>
      </c>
      <c r="AX152" s="13" t="s">
        <v>83</v>
      </c>
      <c r="AY152" s="262" t="s">
        <v>342</v>
      </c>
    </row>
    <row r="153" s="2" customFormat="1" ht="21.75" customHeight="1">
      <c r="A153" s="39"/>
      <c r="B153" s="40"/>
      <c r="C153" s="227" t="s">
        <v>368</v>
      </c>
      <c r="D153" s="227" t="s">
        <v>343</v>
      </c>
      <c r="E153" s="228" t="s">
        <v>3817</v>
      </c>
      <c r="F153" s="229" t="s">
        <v>3818</v>
      </c>
      <c r="G153" s="230" t="s">
        <v>562</v>
      </c>
      <c r="H153" s="231">
        <v>22.891999999999999</v>
      </c>
      <c r="I153" s="232"/>
      <c r="J153" s="233">
        <f>ROUND(I153*H153,2)</f>
        <v>0</v>
      </c>
      <c r="K153" s="229" t="s">
        <v>443</v>
      </c>
      <c r="L153" s="45"/>
      <c r="M153" s="234" t="s">
        <v>1</v>
      </c>
      <c r="N153" s="235" t="s">
        <v>41</v>
      </c>
      <c r="O153" s="92"/>
      <c r="P153" s="236">
        <f>O153*H153</f>
        <v>0</v>
      </c>
      <c r="Q153" s="236">
        <v>0</v>
      </c>
      <c r="R153" s="236">
        <f>Q153*H153</f>
        <v>0</v>
      </c>
      <c r="S153" s="236">
        <v>0</v>
      </c>
      <c r="T153" s="237">
        <f>S153*H153</f>
        <v>0</v>
      </c>
      <c r="U153" s="39"/>
      <c r="V153" s="39"/>
      <c r="W153" s="39"/>
      <c r="X153" s="39"/>
      <c r="Y153" s="39"/>
      <c r="Z153" s="39"/>
      <c r="AA153" s="39"/>
      <c r="AB153" s="39"/>
      <c r="AC153" s="39"/>
      <c r="AD153" s="39"/>
      <c r="AE153" s="39"/>
      <c r="AR153" s="238" t="s">
        <v>360</v>
      </c>
      <c r="AT153" s="238" t="s">
        <v>343</v>
      </c>
      <c r="AU153" s="238" t="s">
        <v>85</v>
      </c>
      <c r="AY153" s="18" t="s">
        <v>342</v>
      </c>
      <c r="BE153" s="239">
        <f>IF(N153="základní",J153,0)</f>
        <v>0</v>
      </c>
      <c r="BF153" s="239">
        <f>IF(N153="snížená",J153,0)</f>
        <v>0</v>
      </c>
      <c r="BG153" s="239">
        <f>IF(N153="zákl. přenesená",J153,0)</f>
        <v>0</v>
      </c>
      <c r="BH153" s="239">
        <f>IF(N153="sníž. přenesená",J153,0)</f>
        <v>0</v>
      </c>
      <c r="BI153" s="239">
        <f>IF(N153="nulová",J153,0)</f>
        <v>0</v>
      </c>
      <c r="BJ153" s="18" t="s">
        <v>83</v>
      </c>
      <c r="BK153" s="239">
        <f>ROUND(I153*H153,2)</f>
        <v>0</v>
      </c>
      <c r="BL153" s="18" t="s">
        <v>360</v>
      </c>
      <c r="BM153" s="238" t="s">
        <v>6711</v>
      </c>
    </row>
    <row r="154" s="2" customFormat="1">
      <c r="A154" s="39"/>
      <c r="B154" s="40"/>
      <c r="C154" s="41"/>
      <c r="D154" s="240" t="s">
        <v>349</v>
      </c>
      <c r="E154" s="41"/>
      <c r="F154" s="241" t="s">
        <v>3820</v>
      </c>
      <c r="G154" s="41"/>
      <c r="H154" s="41"/>
      <c r="I154" s="242"/>
      <c r="J154" s="41"/>
      <c r="K154" s="41"/>
      <c r="L154" s="45"/>
      <c r="M154" s="243"/>
      <c r="N154" s="244"/>
      <c r="O154" s="92"/>
      <c r="P154" s="92"/>
      <c r="Q154" s="92"/>
      <c r="R154" s="92"/>
      <c r="S154" s="92"/>
      <c r="T154" s="93"/>
      <c r="U154" s="39"/>
      <c r="V154" s="39"/>
      <c r="W154" s="39"/>
      <c r="X154" s="39"/>
      <c r="Y154" s="39"/>
      <c r="Z154" s="39"/>
      <c r="AA154" s="39"/>
      <c r="AB154" s="39"/>
      <c r="AC154" s="39"/>
      <c r="AD154" s="39"/>
      <c r="AE154" s="39"/>
      <c r="AT154" s="18" t="s">
        <v>349</v>
      </c>
      <c r="AU154" s="18" t="s">
        <v>85</v>
      </c>
    </row>
    <row r="155" s="14" customFormat="1">
      <c r="A155" s="14"/>
      <c r="B155" s="263"/>
      <c r="C155" s="264"/>
      <c r="D155" s="240" t="s">
        <v>446</v>
      </c>
      <c r="E155" s="265" t="s">
        <v>1</v>
      </c>
      <c r="F155" s="266" t="s">
        <v>6712</v>
      </c>
      <c r="G155" s="264"/>
      <c r="H155" s="265" t="s">
        <v>1</v>
      </c>
      <c r="I155" s="267"/>
      <c r="J155" s="264"/>
      <c r="K155" s="264"/>
      <c r="L155" s="268"/>
      <c r="M155" s="269"/>
      <c r="N155" s="270"/>
      <c r="O155" s="270"/>
      <c r="P155" s="270"/>
      <c r="Q155" s="270"/>
      <c r="R155" s="270"/>
      <c r="S155" s="270"/>
      <c r="T155" s="271"/>
      <c r="U155" s="14"/>
      <c r="V155" s="14"/>
      <c r="W155" s="14"/>
      <c r="X155" s="14"/>
      <c r="Y155" s="14"/>
      <c r="Z155" s="14"/>
      <c r="AA155" s="14"/>
      <c r="AB155" s="14"/>
      <c r="AC155" s="14"/>
      <c r="AD155" s="14"/>
      <c r="AE155" s="14"/>
      <c r="AT155" s="272" t="s">
        <v>446</v>
      </c>
      <c r="AU155" s="272" t="s">
        <v>85</v>
      </c>
      <c r="AV155" s="14" t="s">
        <v>83</v>
      </c>
      <c r="AW155" s="14" t="s">
        <v>32</v>
      </c>
      <c r="AX155" s="14" t="s">
        <v>76</v>
      </c>
      <c r="AY155" s="272" t="s">
        <v>342</v>
      </c>
    </row>
    <row r="156" s="13" customFormat="1">
      <c r="A156" s="13"/>
      <c r="B156" s="252"/>
      <c r="C156" s="253"/>
      <c r="D156" s="240" t="s">
        <v>446</v>
      </c>
      <c r="E156" s="254" t="s">
        <v>1</v>
      </c>
      <c r="F156" s="255" t="s">
        <v>6713</v>
      </c>
      <c r="G156" s="253"/>
      <c r="H156" s="256">
        <v>23.888000000000002</v>
      </c>
      <c r="I156" s="257"/>
      <c r="J156" s="253"/>
      <c r="K156" s="253"/>
      <c r="L156" s="258"/>
      <c r="M156" s="259"/>
      <c r="N156" s="260"/>
      <c r="O156" s="260"/>
      <c r="P156" s="260"/>
      <c r="Q156" s="260"/>
      <c r="R156" s="260"/>
      <c r="S156" s="260"/>
      <c r="T156" s="261"/>
      <c r="U156" s="13"/>
      <c r="V156" s="13"/>
      <c r="W156" s="13"/>
      <c r="X156" s="13"/>
      <c r="Y156" s="13"/>
      <c r="Z156" s="13"/>
      <c r="AA156" s="13"/>
      <c r="AB156" s="13"/>
      <c r="AC156" s="13"/>
      <c r="AD156" s="13"/>
      <c r="AE156" s="13"/>
      <c r="AT156" s="262" t="s">
        <v>446</v>
      </c>
      <c r="AU156" s="262" t="s">
        <v>85</v>
      </c>
      <c r="AV156" s="13" t="s">
        <v>85</v>
      </c>
      <c r="AW156" s="13" t="s">
        <v>32</v>
      </c>
      <c r="AX156" s="13" t="s">
        <v>76</v>
      </c>
      <c r="AY156" s="262" t="s">
        <v>342</v>
      </c>
    </row>
    <row r="157" s="13" customFormat="1">
      <c r="A157" s="13"/>
      <c r="B157" s="252"/>
      <c r="C157" s="253"/>
      <c r="D157" s="240" t="s">
        <v>446</v>
      </c>
      <c r="E157" s="254" t="s">
        <v>1</v>
      </c>
      <c r="F157" s="255" t="s">
        <v>6714</v>
      </c>
      <c r="G157" s="253"/>
      <c r="H157" s="256">
        <v>51.146000000000001</v>
      </c>
      <c r="I157" s="257"/>
      <c r="J157" s="253"/>
      <c r="K157" s="253"/>
      <c r="L157" s="258"/>
      <c r="M157" s="259"/>
      <c r="N157" s="260"/>
      <c r="O157" s="260"/>
      <c r="P157" s="260"/>
      <c r="Q157" s="260"/>
      <c r="R157" s="260"/>
      <c r="S157" s="260"/>
      <c r="T157" s="261"/>
      <c r="U157" s="13"/>
      <c r="V157" s="13"/>
      <c r="W157" s="13"/>
      <c r="X157" s="13"/>
      <c r="Y157" s="13"/>
      <c r="Z157" s="13"/>
      <c r="AA157" s="13"/>
      <c r="AB157" s="13"/>
      <c r="AC157" s="13"/>
      <c r="AD157" s="13"/>
      <c r="AE157" s="13"/>
      <c r="AT157" s="262" t="s">
        <v>446</v>
      </c>
      <c r="AU157" s="262" t="s">
        <v>85</v>
      </c>
      <c r="AV157" s="13" t="s">
        <v>85</v>
      </c>
      <c r="AW157" s="13" t="s">
        <v>32</v>
      </c>
      <c r="AX157" s="13" t="s">
        <v>76</v>
      </c>
      <c r="AY157" s="262" t="s">
        <v>342</v>
      </c>
    </row>
    <row r="158" s="15" customFormat="1">
      <c r="A158" s="15"/>
      <c r="B158" s="273"/>
      <c r="C158" s="274"/>
      <c r="D158" s="240" t="s">
        <v>446</v>
      </c>
      <c r="E158" s="275" t="s">
        <v>1</v>
      </c>
      <c r="F158" s="276" t="s">
        <v>492</v>
      </c>
      <c r="G158" s="274"/>
      <c r="H158" s="277">
        <v>75.034000000000006</v>
      </c>
      <c r="I158" s="278"/>
      <c r="J158" s="274"/>
      <c r="K158" s="274"/>
      <c r="L158" s="279"/>
      <c r="M158" s="280"/>
      <c r="N158" s="281"/>
      <c r="O158" s="281"/>
      <c r="P158" s="281"/>
      <c r="Q158" s="281"/>
      <c r="R158" s="281"/>
      <c r="S158" s="281"/>
      <c r="T158" s="282"/>
      <c r="U158" s="15"/>
      <c r="V158" s="15"/>
      <c r="W158" s="15"/>
      <c r="X158" s="15"/>
      <c r="Y158" s="15"/>
      <c r="Z158" s="15"/>
      <c r="AA158" s="15"/>
      <c r="AB158" s="15"/>
      <c r="AC158" s="15"/>
      <c r="AD158" s="15"/>
      <c r="AE158" s="15"/>
      <c r="AT158" s="283" t="s">
        <v>446</v>
      </c>
      <c r="AU158" s="283" t="s">
        <v>85</v>
      </c>
      <c r="AV158" s="15" t="s">
        <v>92</v>
      </c>
      <c r="AW158" s="15" t="s">
        <v>32</v>
      </c>
      <c r="AX158" s="15" t="s">
        <v>76</v>
      </c>
      <c r="AY158" s="283" t="s">
        <v>342</v>
      </c>
    </row>
    <row r="159" s="14" customFormat="1">
      <c r="A159" s="14"/>
      <c r="B159" s="263"/>
      <c r="C159" s="264"/>
      <c r="D159" s="240" t="s">
        <v>446</v>
      </c>
      <c r="E159" s="265" t="s">
        <v>1</v>
      </c>
      <c r="F159" s="266" t="s">
        <v>2044</v>
      </c>
      <c r="G159" s="264"/>
      <c r="H159" s="265" t="s">
        <v>1</v>
      </c>
      <c r="I159" s="267"/>
      <c r="J159" s="264"/>
      <c r="K159" s="264"/>
      <c r="L159" s="268"/>
      <c r="M159" s="269"/>
      <c r="N159" s="270"/>
      <c r="O159" s="270"/>
      <c r="P159" s="270"/>
      <c r="Q159" s="270"/>
      <c r="R159" s="270"/>
      <c r="S159" s="270"/>
      <c r="T159" s="271"/>
      <c r="U159" s="14"/>
      <c r="V159" s="14"/>
      <c r="W159" s="14"/>
      <c r="X159" s="14"/>
      <c r="Y159" s="14"/>
      <c r="Z159" s="14"/>
      <c r="AA159" s="14"/>
      <c r="AB159" s="14"/>
      <c r="AC159" s="14"/>
      <c r="AD159" s="14"/>
      <c r="AE159" s="14"/>
      <c r="AT159" s="272" t="s">
        <v>446</v>
      </c>
      <c r="AU159" s="272" t="s">
        <v>85</v>
      </c>
      <c r="AV159" s="14" t="s">
        <v>83</v>
      </c>
      <c r="AW159" s="14" t="s">
        <v>32</v>
      </c>
      <c r="AX159" s="14" t="s">
        <v>76</v>
      </c>
      <c r="AY159" s="272" t="s">
        <v>342</v>
      </c>
    </row>
    <row r="160" s="13" customFormat="1">
      <c r="A160" s="13"/>
      <c r="B160" s="252"/>
      <c r="C160" s="253"/>
      <c r="D160" s="240" t="s">
        <v>446</v>
      </c>
      <c r="E160" s="254" t="s">
        <v>1</v>
      </c>
      <c r="F160" s="255" t="s">
        <v>6715</v>
      </c>
      <c r="G160" s="253"/>
      <c r="H160" s="256">
        <v>-17.805</v>
      </c>
      <c r="I160" s="257"/>
      <c r="J160" s="253"/>
      <c r="K160" s="253"/>
      <c r="L160" s="258"/>
      <c r="M160" s="259"/>
      <c r="N160" s="260"/>
      <c r="O160" s="260"/>
      <c r="P160" s="260"/>
      <c r="Q160" s="260"/>
      <c r="R160" s="260"/>
      <c r="S160" s="260"/>
      <c r="T160" s="261"/>
      <c r="U160" s="13"/>
      <c r="V160" s="13"/>
      <c r="W160" s="13"/>
      <c r="X160" s="13"/>
      <c r="Y160" s="13"/>
      <c r="Z160" s="13"/>
      <c r="AA160" s="13"/>
      <c r="AB160" s="13"/>
      <c r="AC160" s="13"/>
      <c r="AD160" s="13"/>
      <c r="AE160" s="13"/>
      <c r="AT160" s="262" t="s">
        <v>446</v>
      </c>
      <c r="AU160" s="262" t="s">
        <v>85</v>
      </c>
      <c r="AV160" s="13" t="s">
        <v>85</v>
      </c>
      <c r="AW160" s="13" t="s">
        <v>32</v>
      </c>
      <c r="AX160" s="13" t="s">
        <v>76</v>
      </c>
      <c r="AY160" s="262" t="s">
        <v>342</v>
      </c>
    </row>
    <row r="161" s="16" customFormat="1">
      <c r="A161" s="16"/>
      <c r="B161" s="284"/>
      <c r="C161" s="285"/>
      <c r="D161" s="240" t="s">
        <v>446</v>
      </c>
      <c r="E161" s="286" t="s">
        <v>1</v>
      </c>
      <c r="F161" s="287" t="s">
        <v>500</v>
      </c>
      <c r="G161" s="285"/>
      <c r="H161" s="288">
        <v>57.228999999999999</v>
      </c>
      <c r="I161" s="289"/>
      <c r="J161" s="285"/>
      <c r="K161" s="285"/>
      <c r="L161" s="290"/>
      <c r="M161" s="291"/>
      <c r="N161" s="292"/>
      <c r="O161" s="292"/>
      <c r="P161" s="292"/>
      <c r="Q161" s="292"/>
      <c r="R161" s="292"/>
      <c r="S161" s="292"/>
      <c r="T161" s="293"/>
      <c r="U161" s="16"/>
      <c r="V161" s="16"/>
      <c r="W161" s="16"/>
      <c r="X161" s="16"/>
      <c r="Y161" s="16"/>
      <c r="Z161" s="16"/>
      <c r="AA161" s="16"/>
      <c r="AB161" s="16"/>
      <c r="AC161" s="16"/>
      <c r="AD161" s="16"/>
      <c r="AE161" s="16"/>
      <c r="AT161" s="294" t="s">
        <v>446</v>
      </c>
      <c r="AU161" s="294" t="s">
        <v>85</v>
      </c>
      <c r="AV161" s="16" t="s">
        <v>360</v>
      </c>
      <c r="AW161" s="16" t="s">
        <v>32</v>
      </c>
      <c r="AX161" s="16" t="s">
        <v>76</v>
      </c>
      <c r="AY161" s="294" t="s">
        <v>342</v>
      </c>
    </row>
    <row r="162" s="13" customFormat="1">
      <c r="A162" s="13"/>
      <c r="B162" s="252"/>
      <c r="C162" s="253"/>
      <c r="D162" s="240" t="s">
        <v>446</v>
      </c>
      <c r="E162" s="254" t="s">
        <v>1</v>
      </c>
      <c r="F162" s="255" t="s">
        <v>6716</v>
      </c>
      <c r="G162" s="253"/>
      <c r="H162" s="256">
        <v>22.891999999999999</v>
      </c>
      <c r="I162" s="257"/>
      <c r="J162" s="253"/>
      <c r="K162" s="253"/>
      <c r="L162" s="258"/>
      <c r="M162" s="259"/>
      <c r="N162" s="260"/>
      <c r="O162" s="260"/>
      <c r="P162" s="260"/>
      <c r="Q162" s="260"/>
      <c r="R162" s="260"/>
      <c r="S162" s="260"/>
      <c r="T162" s="261"/>
      <c r="U162" s="13"/>
      <c r="V162" s="13"/>
      <c r="W162" s="13"/>
      <c r="X162" s="13"/>
      <c r="Y162" s="13"/>
      <c r="Z162" s="13"/>
      <c r="AA162" s="13"/>
      <c r="AB162" s="13"/>
      <c r="AC162" s="13"/>
      <c r="AD162" s="13"/>
      <c r="AE162" s="13"/>
      <c r="AT162" s="262" t="s">
        <v>446</v>
      </c>
      <c r="AU162" s="262" t="s">
        <v>85</v>
      </c>
      <c r="AV162" s="13" t="s">
        <v>85</v>
      </c>
      <c r="AW162" s="13" t="s">
        <v>32</v>
      </c>
      <c r="AX162" s="13" t="s">
        <v>83</v>
      </c>
      <c r="AY162" s="262" t="s">
        <v>342</v>
      </c>
    </row>
    <row r="163" s="2" customFormat="1" ht="21.75" customHeight="1">
      <c r="A163" s="39"/>
      <c r="B163" s="40"/>
      <c r="C163" s="227" t="s">
        <v>372</v>
      </c>
      <c r="D163" s="227" t="s">
        <v>343</v>
      </c>
      <c r="E163" s="228" t="s">
        <v>3832</v>
      </c>
      <c r="F163" s="229" t="s">
        <v>3833</v>
      </c>
      <c r="G163" s="230" t="s">
        <v>562</v>
      </c>
      <c r="H163" s="231">
        <v>22.891999999999999</v>
      </c>
      <c r="I163" s="232"/>
      <c r="J163" s="233">
        <f>ROUND(I163*H163,2)</f>
        <v>0</v>
      </c>
      <c r="K163" s="229" t="s">
        <v>443</v>
      </c>
      <c r="L163" s="45"/>
      <c r="M163" s="234" t="s">
        <v>1</v>
      </c>
      <c r="N163" s="235" t="s">
        <v>41</v>
      </c>
      <c r="O163" s="92"/>
      <c r="P163" s="236">
        <f>O163*H163</f>
        <v>0</v>
      </c>
      <c r="Q163" s="236">
        <v>0</v>
      </c>
      <c r="R163" s="236">
        <f>Q163*H163</f>
        <v>0</v>
      </c>
      <c r="S163" s="236">
        <v>0</v>
      </c>
      <c r="T163" s="237">
        <f>S163*H163</f>
        <v>0</v>
      </c>
      <c r="U163" s="39"/>
      <c r="V163" s="39"/>
      <c r="W163" s="39"/>
      <c r="X163" s="39"/>
      <c r="Y163" s="39"/>
      <c r="Z163" s="39"/>
      <c r="AA163" s="39"/>
      <c r="AB163" s="39"/>
      <c r="AC163" s="39"/>
      <c r="AD163" s="39"/>
      <c r="AE163" s="39"/>
      <c r="AR163" s="238" t="s">
        <v>360</v>
      </c>
      <c r="AT163" s="238" t="s">
        <v>343</v>
      </c>
      <c r="AU163" s="238" t="s">
        <v>85</v>
      </c>
      <c r="AY163" s="18" t="s">
        <v>342</v>
      </c>
      <c r="BE163" s="239">
        <f>IF(N163="základní",J163,0)</f>
        <v>0</v>
      </c>
      <c r="BF163" s="239">
        <f>IF(N163="snížená",J163,0)</f>
        <v>0</v>
      </c>
      <c r="BG163" s="239">
        <f>IF(N163="zákl. přenesená",J163,0)</f>
        <v>0</v>
      </c>
      <c r="BH163" s="239">
        <f>IF(N163="sníž. přenesená",J163,0)</f>
        <v>0</v>
      </c>
      <c r="BI163" s="239">
        <f>IF(N163="nulová",J163,0)</f>
        <v>0</v>
      </c>
      <c r="BJ163" s="18" t="s">
        <v>83</v>
      </c>
      <c r="BK163" s="239">
        <f>ROUND(I163*H163,2)</f>
        <v>0</v>
      </c>
      <c r="BL163" s="18" t="s">
        <v>360</v>
      </c>
      <c r="BM163" s="238" t="s">
        <v>6717</v>
      </c>
    </row>
    <row r="164" s="2" customFormat="1">
      <c r="A164" s="39"/>
      <c r="B164" s="40"/>
      <c r="C164" s="41"/>
      <c r="D164" s="240" t="s">
        <v>349</v>
      </c>
      <c r="E164" s="41"/>
      <c r="F164" s="241" t="s">
        <v>3835</v>
      </c>
      <c r="G164" s="41"/>
      <c r="H164" s="41"/>
      <c r="I164" s="242"/>
      <c r="J164" s="41"/>
      <c r="K164" s="41"/>
      <c r="L164" s="45"/>
      <c r="M164" s="243"/>
      <c r="N164" s="244"/>
      <c r="O164" s="92"/>
      <c r="P164" s="92"/>
      <c r="Q164" s="92"/>
      <c r="R164" s="92"/>
      <c r="S164" s="92"/>
      <c r="T164" s="93"/>
      <c r="U164" s="39"/>
      <c r="V164" s="39"/>
      <c r="W164" s="39"/>
      <c r="X164" s="39"/>
      <c r="Y164" s="39"/>
      <c r="Z164" s="39"/>
      <c r="AA164" s="39"/>
      <c r="AB164" s="39"/>
      <c r="AC164" s="39"/>
      <c r="AD164" s="39"/>
      <c r="AE164" s="39"/>
      <c r="AT164" s="18" t="s">
        <v>349</v>
      </c>
      <c r="AU164" s="18" t="s">
        <v>85</v>
      </c>
    </row>
    <row r="165" s="13" customFormat="1">
      <c r="A165" s="13"/>
      <c r="B165" s="252"/>
      <c r="C165" s="253"/>
      <c r="D165" s="240" t="s">
        <v>446</v>
      </c>
      <c r="E165" s="254" t="s">
        <v>1</v>
      </c>
      <c r="F165" s="255" t="s">
        <v>6718</v>
      </c>
      <c r="G165" s="253"/>
      <c r="H165" s="256">
        <v>22.891999999999999</v>
      </c>
      <c r="I165" s="257"/>
      <c r="J165" s="253"/>
      <c r="K165" s="253"/>
      <c r="L165" s="258"/>
      <c r="M165" s="259"/>
      <c r="N165" s="260"/>
      <c r="O165" s="260"/>
      <c r="P165" s="260"/>
      <c r="Q165" s="260"/>
      <c r="R165" s="260"/>
      <c r="S165" s="260"/>
      <c r="T165" s="261"/>
      <c r="U165" s="13"/>
      <c r="V165" s="13"/>
      <c r="W165" s="13"/>
      <c r="X165" s="13"/>
      <c r="Y165" s="13"/>
      <c r="Z165" s="13"/>
      <c r="AA165" s="13"/>
      <c r="AB165" s="13"/>
      <c r="AC165" s="13"/>
      <c r="AD165" s="13"/>
      <c r="AE165" s="13"/>
      <c r="AT165" s="262" t="s">
        <v>446</v>
      </c>
      <c r="AU165" s="262" t="s">
        <v>85</v>
      </c>
      <c r="AV165" s="13" t="s">
        <v>85</v>
      </c>
      <c r="AW165" s="13" t="s">
        <v>32</v>
      </c>
      <c r="AX165" s="13" t="s">
        <v>83</v>
      </c>
      <c r="AY165" s="262" t="s">
        <v>342</v>
      </c>
    </row>
    <row r="166" s="2" customFormat="1" ht="21.75" customHeight="1">
      <c r="A166" s="39"/>
      <c r="B166" s="40"/>
      <c r="C166" s="227" t="s">
        <v>376</v>
      </c>
      <c r="D166" s="227" t="s">
        <v>343</v>
      </c>
      <c r="E166" s="228" t="s">
        <v>3837</v>
      </c>
      <c r="F166" s="229" t="s">
        <v>3838</v>
      </c>
      <c r="G166" s="230" t="s">
        <v>562</v>
      </c>
      <c r="H166" s="231">
        <v>11.446</v>
      </c>
      <c r="I166" s="232"/>
      <c r="J166" s="233">
        <f>ROUND(I166*H166,2)</f>
        <v>0</v>
      </c>
      <c r="K166" s="229" t="s">
        <v>443</v>
      </c>
      <c r="L166" s="45"/>
      <c r="M166" s="234" t="s">
        <v>1</v>
      </c>
      <c r="N166" s="235" t="s">
        <v>41</v>
      </c>
      <c r="O166" s="92"/>
      <c r="P166" s="236">
        <f>O166*H166</f>
        <v>0</v>
      </c>
      <c r="Q166" s="236">
        <v>0</v>
      </c>
      <c r="R166" s="236">
        <f>Q166*H166</f>
        <v>0</v>
      </c>
      <c r="S166" s="236">
        <v>0</v>
      </c>
      <c r="T166" s="237">
        <f>S166*H166</f>
        <v>0</v>
      </c>
      <c r="U166" s="39"/>
      <c r="V166" s="39"/>
      <c r="W166" s="39"/>
      <c r="X166" s="39"/>
      <c r="Y166" s="39"/>
      <c r="Z166" s="39"/>
      <c r="AA166" s="39"/>
      <c r="AB166" s="39"/>
      <c r="AC166" s="39"/>
      <c r="AD166" s="39"/>
      <c r="AE166" s="39"/>
      <c r="AR166" s="238" t="s">
        <v>360</v>
      </c>
      <c r="AT166" s="238" t="s">
        <v>343</v>
      </c>
      <c r="AU166" s="238" t="s">
        <v>85</v>
      </c>
      <c r="AY166" s="18" t="s">
        <v>342</v>
      </c>
      <c r="BE166" s="239">
        <f>IF(N166="základní",J166,0)</f>
        <v>0</v>
      </c>
      <c r="BF166" s="239">
        <f>IF(N166="snížená",J166,0)</f>
        <v>0</v>
      </c>
      <c r="BG166" s="239">
        <f>IF(N166="zákl. přenesená",J166,0)</f>
        <v>0</v>
      </c>
      <c r="BH166" s="239">
        <f>IF(N166="sníž. přenesená",J166,0)</f>
        <v>0</v>
      </c>
      <c r="BI166" s="239">
        <f>IF(N166="nulová",J166,0)</f>
        <v>0</v>
      </c>
      <c r="BJ166" s="18" t="s">
        <v>83</v>
      </c>
      <c r="BK166" s="239">
        <f>ROUND(I166*H166,2)</f>
        <v>0</v>
      </c>
      <c r="BL166" s="18" t="s">
        <v>360</v>
      </c>
      <c r="BM166" s="238" t="s">
        <v>6719</v>
      </c>
    </row>
    <row r="167" s="2" customFormat="1">
      <c r="A167" s="39"/>
      <c r="B167" s="40"/>
      <c r="C167" s="41"/>
      <c r="D167" s="240" t="s">
        <v>349</v>
      </c>
      <c r="E167" s="41"/>
      <c r="F167" s="241" t="s">
        <v>3840</v>
      </c>
      <c r="G167" s="41"/>
      <c r="H167" s="41"/>
      <c r="I167" s="242"/>
      <c r="J167" s="41"/>
      <c r="K167" s="41"/>
      <c r="L167" s="45"/>
      <c r="M167" s="243"/>
      <c r="N167" s="244"/>
      <c r="O167" s="92"/>
      <c r="P167" s="92"/>
      <c r="Q167" s="92"/>
      <c r="R167" s="92"/>
      <c r="S167" s="92"/>
      <c r="T167" s="93"/>
      <c r="U167" s="39"/>
      <c r="V167" s="39"/>
      <c r="W167" s="39"/>
      <c r="X167" s="39"/>
      <c r="Y167" s="39"/>
      <c r="Z167" s="39"/>
      <c r="AA167" s="39"/>
      <c r="AB167" s="39"/>
      <c r="AC167" s="39"/>
      <c r="AD167" s="39"/>
      <c r="AE167" s="39"/>
      <c r="AT167" s="18" t="s">
        <v>349</v>
      </c>
      <c r="AU167" s="18" t="s">
        <v>85</v>
      </c>
    </row>
    <row r="168" s="13" customFormat="1">
      <c r="A168" s="13"/>
      <c r="B168" s="252"/>
      <c r="C168" s="253"/>
      <c r="D168" s="240" t="s">
        <v>446</v>
      </c>
      <c r="E168" s="254" t="s">
        <v>1</v>
      </c>
      <c r="F168" s="255" t="s">
        <v>6720</v>
      </c>
      <c r="G168" s="253"/>
      <c r="H168" s="256">
        <v>11.446</v>
      </c>
      <c r="I168" s="257"/>
      <c r="J168" s="253"/>
      <c r="K168" s="253"/>
      <c r="L168" s="258"/>
      <c r="M168" s="259"/>
      <c r="N168" s="260"/>
      <c r="O168" s="260"/>
      <c r="P168" s="260"/>
      <c r="Q168" s="260"/>
      <c r="R168" s="260"/>
      <c r="S168" s="260"/>
      <c r="T168" s="261"/>
      <c r="U168" s="13"/>
      <c r="V168" s="13"/>
      <c r="W168" s="13"/>
      <c r="X168" s="13"/>
      <c r="Y168" s="13"/>
      <c r="Z168" s="13"/>
      <c r="AA168" s="13"/>
      <c r="AB168" s="13"/>
      <c r="AC168" s="13"/>
      <c r="AD168" s="13"/>
      <c r="AE168" s="13"/>
      <c r="AT168" s="262" t="s">
        <v>446</v>
      </c>
      <c r="AU168" s="262" t="s">
        <v>85</v>
      </c>
      <c r="AV168" s="13" t="s">
        <v>85</v>
      </c>
      <c r="AW168" s="13" t="s">
        <v>32</v>
      </c>
      <c r="AX168" s="13" t="s">
        <v>83</v>
      </c>
      <c r="AY168" s="262" t="s">
        <v>342</v>
      </c>
    </row>
    <row r="169" s="2" customFormat="1" ht="16.5" customHeight="1">
      <c r="A169" s="39"/>
      <c r="B169" s="40"/>
      <c r="C169" s="227" t="s">
        <v>381</v>
      </c>
      <c r="D169" s="227" t="s">
        <v>343</v>
      </c>
      <c r="E169" s="228" t="s">
        <v>2735</v>
      </c>
      <c r="F169" s="229" t="s">
        <v>2736</v>
      </c>
      <c r="G169" s="230" t="s">
        <v>473</v>
      </c>
      <c r="H169" s="231">
        <v>107.19199999999999</v>
      </c>
      <c r="I169" s="232"/>
      <c r="J169" s="233">
        <f>ROUND(I169*H169,2)</f>
        <v>0</v>
      </c>
      <c r="K169" s="229" t="s">
        <v>443</v>
      </c>
      <c r="L169" s="45"/>
      <c r="M169" s="234" t="s">
        <v>1</v>
      </c>
      <c r="N169" s="235" t="s">
        <v>41</v>
      </c>
      <c r="O169" s="92"/>
      <c r="P169" s="236">
        <f>O169*H169</f>
        <v>0</v>
      </c>
      <c r="Q169" s="236">
        <v>0.00084000000000000003</v>
      </c>
      <c r="R169" s="236">
        <f>Q169*H169</f>
        <v>0.090041280000000001</v>
      </c>
      <c r="S169" s="236">
        <v>0</v>
      </c>
      <c r="T169" s="237">
        <f>S169*H169</f>
        <v>0</v>
      </c>
      <c r="U169" s="39"/>
      <c r="V169" s="39"/>
      <c r="W169" s="39"/>
      <c r="X169" s="39"/>
      <c r="Y169" s="39"/>
      <c r="Z169" s="39"/>
      <c r="AA169" s="39"/>
      <c r="AB169" s="39"/>
      <c r="AC169" s="39"/>
      <c r="AD169" s="39"/>
      <c r="AE169" s="39"/>
      <c r="AR169" s="238" t="s">
        <v>360</v>
      </c>
      <c r="AT169" s="238" t="s">
        <v>343</v>
      </c>
      <c r="AU169" s="238" t="s">
        <v>85</v>
      </c>
      <c r="AY169" s="18" t="s">
        <v>342</v>
      </c>
      <c r="BE169" s="239">
        <f>IF(N169="základní",J169,0)</f>
        <v>0</v>
      </c>
      <c r="BF169" s="239">
        <f>IF(N169="snížená",J169,0)</f>
        <v>0</v>
      </c>
      <c r="BG169" s="239">
        <f>IF(N169="zákl. přenesená",J169,0)</f>
        <v>0</v>
      </c>
      <c r="BH169" s="239">
        <f>IF(N169="sníž. přenesená",J169,0)</f>
        <v>0</v>
      </c>
      <c r="BI169" s="239">
        <f>IF(N169="nulová",J169,0)</f>
        <v>0</v>
      </c>
      <c r="BJ169" s="18" t="s">
        <v>83</v>
      </c>
      <c r="BK169" s="239">
        <f>ROUND(I169*H169,2)</f>
        <v>0</v>
      </c>
      <c r="BL169" s="18" t="s">
        <v>360</v>
      </c>
      <c r="BM169" s="238" t="s">
        <v>6721</v>
      </c>
    </row>
    <row r="170" s="2" customFormat="1">
      <c r="A170" s="39"/>
      <c r="B170" s="40"/>
      <c r="C170" s="41"/>
      <c r="D170" s="240" t="s">
        <v>349</v>
      </c>
      <c r="E170" s="41"/>
      <c r="F170" s="241" t="s">
        <v>2738</v>
      </c>
      <c r="G170" s="41"/>
      <c r="H170" s="41"/>
      <c r="I170" s="242"/>
      <c r="J170" s="41"/>
      <c r="K170" s="41"/>
      <c r="L170" s="45"/>
      <c r="M170" s="243"/>
      <c r="N170" s="244"/>
      <c r="O170" s="92"/>
      <c r="P170" s="92"/>
      <c r="Q170" s="92"/>
      <c r="R170" s="92"/>
      <c r="S170" s="92"/>
      <c r="T170" s="93"/>
      <c r="U170" s="39"/>
      <c r="V170" s="39"/>
      <c r="W170" s="39"/>
      <c r="X170" s="39"/>
      <c r="Y170" s="39"/>
      <c r="Z170" s="39"/>
      <c r="AA170" s="39"/>
      <c r="AB170" s="39"/>
      <c r="AC170" s="39"/>
      <c r="AD170" s="39"/>
      <c r="AE170" s="39"/>
      <c r="AT170" s="18" t="s">
        <v>349</v>
      </c>
      <c r="AU170" s="18" t="s">
        <v>85</v>
      </c>
    </row>
    <row r="171" s="14" customFormat="1">
      <c r="A171" s="14"/>
      <c r="B171" s="263"/>
      <c r="C171" s="264"/>
      <c r="D171" s="240" t="s">
        <v>446</v>
      </c>
      <c r="E171" s="265" t="s">
        <v>1</v>
      </c>
      <c r="F171" s="266" t="s">
        <v>6712</v>
      </c>
      <c r="G171" s="264"/>
      <c r="H171" s="265" t="s">
        <v>1</v>
      </c>
      <c r="I171" s="267"/>
      <c r="J171" s="264"/>
      <c r="K171" s="264"/>
      <c r="L171" s="268"/>
      <c r="M171" s="269"/>
      <c r="N171" s="270"/>
      <c r="O171" s="270"/>
      <c r="P171" s="270"/>
      <c r="Q171" s="270"/>
      <c r="R171" s="270"/>
      <c r="S171" s="270"/>
      <c r="T171" s="271"/>
      <c r="U171" s="14"/>
      <c r="V171" s="14"/>
      <c r="W171" s="14"/>
      <c r="X171" s="14"/>
      <c r="Y171" s="14"/>
      <c r="Z171" s="14"/>
      <c r="AA171" s="14"/>
      <c r="AB171" s="14"/>
      <c r="AC171" s="14"/>
      <c r="AD171" s="14"/>
      <c r="AE171" s="14"/>
      <c r="AT171" s="272" t="s">
        <v>446</v>
      </c>
      <c r="AU171" s="272" t="s">
        <v>85</v>
      </c>
      <c r="AV171" s="14" t="s">
        <v>83</v>
      </c>
      <c r="AW171" s="14" t="s">
        <v>32</v>
      </c>
      <c r="AX171" s="14" t="s">
        <v>76</v>
      </c>
      <c r="AY171" s="272" t="s">
        <v>342</v>
      </c>
    </row>
    <row r="172" s="13" customFormat="1">
      <c r="A172" s="13"/>
      <c r="B172" s="252"/>
      <c r="C172" s="253"/>
      <c r="D172" s="240" t="s">
        <v>446</v>
      </c>
      <c r="E172" s="254" t="s">
        <v>1</v>
      </c>
      <c r="F172" s="255" t="s">
        <v>6722</v>
      </c>
      <c r="G172" s="253"/>
      <c r="H172" s="256">
        <v>34.125999999999998</v>
      </c>
      <c r="I172" s="257"/>
      <c r="J172" s="253"/>
      <c r="K172" s="253"/>
      <c r="L172" s="258"/>
      <c r="M172" s="259"/>
      <c r="N172" s="260"/>
      <c r="O172" s="260"/>
      <c r="P172" s="260"/>
      <c r="Q172" s="260"/>
      <c r="R172" s="260"/>
      <c r="S172" s="260"/>
      <c r="T172" s="261"/>
      <c r="U172" s="13"/>
      <c r="V172" s="13"/>
      <c r="W172" s="13"/>
      <c r="X172" s="13"/>
      <c r="Y172" s="13"/>
      <c r="Z172" s="13"/>
      <c r="AA172" s="13"/>
      <c r="AB172" s="13"/>
      <c r="AC172" s="13"/>
      <c r="AD172" s="13"/>
      <c r="AE172" s="13"/>
      <c r="AT172" s="262" t="s">
        <v>446</v>
      </c>
      <c r="AU172" s="262" t="s">
        <v>85</v>
      </c>
      <c r="AV172" s="13" t="s">
        <v>85</v>
      </c>
      <c r="AW172" s="13" t="s">
        <v>32</v>
      </c>
      <c r="AX172" s="13" t="s">
        <v>76</v>
      </c>
      <c r="AY172" s="262" t="s">
        <v>342</v>
      </c>
    </row>
    <row r="173" s="13" customFormat="1">
      <c r="A173" s="13"/>
      <c r="B173" s="252"/>
      <c r="C173" s="253"/>
      <c r="D173" s="240" t="s">
        <v>446</v>
      </c>
      <c r="E173" s="254" t="s">
        <v>1</v>
      </c>
      <c r="F173" s="255" t="s">
        <v>6723</v>
      </c>
      <c r="G173" s="253"/>
      <c r="H173" s="256">
        <v>73.066000000000002</v>
      </c>
      <c r="I173" s="257"/>
      <c r="J173" s="253"/>
      <c r="K173" s="253"/>
      <c r="L173" s="258"/>
      <c r="M173" s="259"/>
      <c r="N173" s="260"/>
      <c r="O173" s="260"/>
      <c r="P173" s="260"/>
      <c r="Q173" s="260"/>
      <c r="R173" s="260"/>
      <c r="S173" s="260"/>
      <c r="T173" s="261"/>
      <c r="U173" s="13"/>
      <c r="V173" s="13"/>
      <c r="W173" s="13"/>
      <c r="X173" s="13"/>
      <c r="Y173" s="13"/>
      <c r="Z173" s="13"/>
      <c r="AA173" s="13"/>
      <c r="AB173" s="13"/>
      <c r="AC173" s="13"/>
      <c r="AD173" s="13"/>
      <c r="AE173" s="13"/>
      <c r="AT173" s="262" t="s">
        <v>446</v>
      </c>
      <c r="AU173" s="262" t="s">
        <v>85</v>
      </c>
      <c r="AV173" s="13" t="s">
        <v>85</v>
      </c>
      <c r="AW173" s="13" t="s">
        <v>32</v>
      </c>
      <c r="AX173" s="13" t="s">
        <v>76</v>
      </c>
      <c r="AY173" s="262" t="s">
        <v>342</v>
      </c>
    </row>
    <row r="174" s="16" customFormat="1">
      <c r="A174" s="16"/>
      <c r="B174" s="284"/>
      <c r="C174" s="285"/>
      <c r="D174" s="240" t="s">
        <v>446</v>
      </c>
      <c r="E174" s="286" t="s">
        <v>1</v>
      </c>
      <c r="F174" s="287" t="s">
        <v>500</v>
      </c>
      <c r="G174" s="285"/>
      <c r="H174" s="288">
        <v>107.19199999999999</v>
      </c>
      <c r="I174" s="289"/>
      <c r="J174" s="285"/>
      <c r="K174" s="285"/>
      <c r="L174" s="290"/>
      <c r="M174" s="291"/>
      <c r="N174" s="292"/>
      <c r="O174" s="292"/>
      <c r="P174" s="292"/>
      <c r="Q174" s="292"/>
      <c r="R174" s="292"/>
      <c r="S174" s="292"/>
      <c r="T174" s="293"/>
      <c r="U174" s="16"/>
      <c r="V174" s="16"/>
      <c r="W174" s="16"/>
      <c r="X174" s="16"/>
      <c r="Y174" s="16"/>
      <c r="Z174" s="16"/>
      <c r="AA174" s="16"/>
      <c r="AB174" s="16"/>
      <c r="AC174" s="16"/>
      <c r="AD174" s="16"/>
      <c r="AE174" s="16"/>
      <c r="AT174" s="294" t="s">
        <v>446</v>
      </c>
      <c r="AU174" s="294" t="s">
        <v>85</v>
      </c>
      <c r="AV174" s="16" t="s">
        <v>360</v>
      </c>
      <c r="AW174" s="16" t="s">
        <v>32</v>
      </c>
      <c r="AX174" s="16" t="s">
        <v>83</v>
      </c>
      <c r="AY174" s="294" t="s">
        <v>342</v>
      </c>
    </row>
    <row r="175" s="2" customFormat="1" ht="16.5" customHeight="1">
      <c r="A175" s="39"/>
      <c r="B175" s="40"/>
      <c r="C175" s="227" t="s">
        <v>386</v>
      </c>
      <c r="D175" s="227" t="s">
        <v>343</v>
      </c>
      <c r="E175" s="228" t="s">
        <v>2755</v>
      </c>
      <c r="F175" s="229" t="s">
        <v>2756</v>
      </c>
      <c r="G175" s="230" t="s">
        <v>473</v>
      </c>
      <c r="H175" s="231">
        <v>107.19199999999999</v>
      </c>
      <c r="I175" s="232"/>
      <c r="J175" s="233">
        <f>ROUND(I175*H175,2)</f>
        <v>0</v>
      </c>
      <c r="K175" s="229" t="s">
        <v>443</v>
      </c>
      <c r="L175" s="45"/>
      <c r="M175" s="234" t="s">
        <v>1</v>
      </c>
      <c r="N175" s="235" t="s">
        <v>41</v>
      </c>
      <c r="O175" s="92"/>
      <c r="P175" s="236">
        <f>O175*H175</f>
        <v>0</v>
      </c>
      <c r="Q175" s="236">
        <v>0</v>
      </c>
      <c r="R175" s="236">
        <f>Q175*H175</f>
        <v>0</v>
      </c>
      <c r="S175" s="236">
        <v>0</v>
      </c>
      <c r="T175" s="237">
        <f>S175*H175</f>
        <v>0</v>
      </c>
      <c r="U175" s="39"/>
      <c r="V175" s="39"/>
      <c r="W175" s="39"/>
      <c r="X175" s="39"/>
      <c r="Y175" s="39"/>
      <c r="Z175" s="39"/>
      <c r="AA175" s="39"/>
      <c r="AB175" s="39"/>
      <c r="AC175" s="39"/>
      <c r="AD175" s="39"/>
      <c r="AE175" s="39"/>
      <c r="AR175" s="238" t="s">
        <v>360</v>
      </c>
      <c r="AT175" s="238" t="s">
        <v>343</v>
      </c>
      <c r="AU175" s="238" t="s">
        <v>85</v>
      </c>
      <c r="AY175" s="18" t="s">
        <v>342</v>
      </c>
      <c r="BE175" s="239">
        <f>IF(N175="základní",J175,0)</f>
        <v>0</v>
      </c>
      <c r="BF175" s="239">
        <f>IF(N175="snížená",J175,0)</f>
        <v>0</v>
      </c>
      <c r="BG175" s="239">
        <f>IF(N175="zákl. přenesená",J175,0)</f>
        <v>0</v>
      </c>
      <c r="BH175" s="239">
        <f>IF(N175="sníž. přenesená",J175,0)</f>
        <v>0</v>
      </c>
      <c r="BI175" s="239">
        <f>IF(N175="nulová",J175,0)</f>
        <v>0</v>
      </c>
      <c r="BJ175" s="18" t="s">
        <v>83</v>
      </c>
      <c r="BK175" s="239">
        <f>ROUND(I175*H175,2)</f>
        <v>0</v>
      </c>
      <c r="BL175" s="18" t="s">
        <v>360</v>
      </c>
      <c r="BM175" s="238" t="s">
        <v>6724</v>
      </c>
    </row>
    <row r="176" s="2" customFormat="1">
      <c r="A176" s="39"/>
      <c r="B176" s="40"/>
      <c r="C176" s="41"/>
      <c r="D176" s="240" t="s">
        <v>349</v>
      </c>
      <c r="E176" s="41"/>
      <c r="F176" s="241" t="s">
        <v>2758</v>
      </c>
      <c r="G176" s="41"/>
      <c r="H176" s="41"/>
      <c r="I176" s="242"/>
      <c r="J176" s="41"/>
      <c r="K176" s="41"/>
      <c r="L176" s="45"/>
      <c r="M176" s="243"/>
      <c r="N176" s="244"/>
      <c r="O176" s="92"/>
      <c r="P176" s="92"/>
      <c r="Q176" s="92"/>
      <c r="R176" s="92"/>
      <c r="S176" s="92"/>
      <c r="T176" s="93"/>
      <c r="U176" s="39"/>
      <c r="V176" s="39"/>
      <c r="W176" s="39"/>
      <c r="X176" s="39"/>
      <c r="Y176" s="39"/>
      <c r="Z176" s="39"/>
      <c r="AA176" s="39"/>
      <c r="AB176" s="39"/>
      <c r="AC176" s="39"/>
      <c r="AD176" s="39"/>
      <c r="AE176" s="39"/>
      <c r="AT176" s="18" t="s">
        <v>349</v>
      </c>
      <c r="AU176" s="18" t="s">
        <v>85</v>
      </c>
    </row>
    <row r="177" s="13" customFormat="1">
      <c r="A177" s="13"/>
      <c r="B177" s="252"/>
      <c r="C177" s="253"/>
      <c r="D177" s="240" t="s">
        <v>446</v>
      </c>
      <c r="E177" s="254" t="s">
        <v>1</v>
      </c>
      <c r="F177" s="255" t="s">
        <v>6725</v>
      </c>
      <c r="G177" s="253"/>
      <c r="H177" s="256">
        <v>107.19199999999999</v>
      </c>
      <c r="I177" s="257"/>
      <c r="J177" s="253"/>
      <c r="K177" s="253"/>
      <c r="L177" s="258"/>
      <c r="M177" s="259"/>
      <c r="N177" s="260"/>
      <c r="O177" s="260"/>
      <c r="P177" s="260"/>
      <c r="Q177" s="260"/>
      <c r="R177" s="260"/>
      <c r="S177" s="260"/>
      <c r="T177" s="261"/>
      <c r="U177" s="13"/>
      <c r="V177" s="13"/>
      <c r="W177" s="13"/>
      <c r="X177" s="13"/>
      <c r="Y177" s="13"/>
      <c r="Z177" s="13"/>
      <c r="AA177" s="13"/>
      <c r="AB177" s="13"/>
      <c r="AC177" s="13"/>
      <c r="AD177" s="13"/>
      <c r="AE177" s="13"/>
      <c r="AT177" s="262" t="s">
        <v>446</v>
      </c>
      <c r="AU177" s="262" t="s">
        <v>85</v>
      </c>
      <c r="AV177" s="13" t="s">
        <v>85</v>
      </c>
      <c r="AW177" s="13" t="s">
        <v>32</v>
      </c>
      <c r="AX177" s="13" t="s">
        <v>83</v>
      </c>
      <c r="AY177" s="262" t="s">
        <v>342</v>
      </c>
    </row>
    <row r="178" s="2" customFormat="1" ht="21.75" customHeight="1">
      <c r="A178" s="39"/>
      <c r="B178" s="40"/>
      <c r="C178" s="227" t="s">
        <v>392</v>
      </c>
      <c r="D178" s="227" t="s">
        <v>343</v>
      </c>
      <c r="E178" s="228" t="s">
        <v>5892</v>
      </c>
      <c r="F178" s="229" t="s">
        <v>5893</v>
      </c>
      <c r="G178" s="230" t="s">
        <v>562</v>
      </c>
      <c r="H178" s="231">
        <v>36.603999999999999</v>
      </c>
      <c r="I178" s="232"/>
      <c r="J178" s="233">
        <f>ROUND(I178*H178,2)</f>
        <v>0</v>
      </c>
      <c r="K178" s="229" t="s">
        <v>443</v>
      </c>
      <c r="L178" s="45"/>
      <c r="M178" s="234" t="s">
        <v>1</v>
      </c>
      <c r="N178" s="235" t="s">
        <v>41</v>
      </c>
      <c r="O178" s="92"/>
      <c r="P178" s="236">
        <f>O178*H178</f>
        <v>0</v>
      </c>
      <c r="Q178" s="236">
        <v>0</v>
      </c>
      <c r="R178" s="236">
        <f>Q178*H178</f>
        <v>0</v>
      </c>
      <c r="S178" s="236">
        <v>0</v>
      </c>
      <c r="T178" s="237">
        <f>S178*H178</f>
        <v>0</v>
      </c>
      <c r="U178" s="39"/>
      <c r="V178" s="39"/>
      <c r="W178" s="39"/>
      <c r="X178" s="39"/>
      <c r="Y178" s="39"/>
      <c r="Z178" s="39"/>
      <c r="AA178" s="39"/>
      <c r="AB178" s="39"/>
      <c r="AC178" s="39"/>
      <c r="AD178" s="39"/>
      <c r="AE178" s="39"/>
      <c r="AR178" s="238" t="s">
        <v>360</v>
      </c>
      <c r="AT178" s="238" t="s">
        <v>343</v>
      </c>
      <c r="AU178" s="238" t="s">
        <v>85</v>
      </c>
      <c r="AY178" s="18" t="s">
        <v>342</v>
      </c>
      <c r="BE178" s="239">
        <f>IF(N178="základní",J178,0)</f>
        <v>0</v>
      </c>
      <c r="BF178" s="239">
        <f>IF(N178="snížená",J178,0)</f>
        <v>0</v>
      </c>
      <c r="BG178" s="239">
        <f>IF(N178="zákl. přenesená",J178,0)</f>
        <v>0</v>
      </c>
      <c r="BH178" s="239">
        <f>IF(N178="sníž. přenesená",J178,0)</f>
        <v>0</v>
      </c>
      <c r="BI178" s="239">
        <f>IF(N178="nulová",J178,0)</f>
        <v>0</v>
      </c>
      <c r="BJ178" s="18" t="s">
        <v>83</v>
      </c>
      <c r="BK178" s="239">
        <f>ROUND(I178*H178,2)</f>
        <v>0</v>
      </c>
      <c r="BL178" s="18" t="s">
        <v>360</v>
      </c>
      <c r="BM178" s="238" t="s">
        <v>6726</v>
      </c>
    </row>
    <row r="179" s="2" customFormat="1">
      <c r="A179" s="39"/>
      <c r="B179" s="40"/>
      <c r="C179" s="41"/>
      <c r="D179" s="240" t="s">
        <v>349</v>
      </c>
      <c r="E179" s="41"/>
      <c r="F179" s="241" t="s">
        <v>5895</v>
      </c>
      <c r="G179" s="41"/>
      <c r="H179" s="41"/>
      <c r="I179" s="242"/>
      <c r="J179" s="41"/>
      <c r="K179" s="41"/>
      <c r="L179" s="45"/>
      <c r="M179" s="243"/>
      <c r="N179" s="244"/>
      <c r="O179" s="92"/>
      <c r="P179" s="92"/>
      <c r="Q179" s="92"/>
      <c r="R179" s="92"/>
      <c r="S179" s="92"/>
      <c r="T179" s="93"/>
      <c r="U179" s="39"/>
      <c r="V179" s="39"/>
      <c r="W179" s="39"/>
      <c r="X179" s="39"/>
      <c r="Y179" s="39"/>
      <c r="Z179" s="39"/>
      <c r="AA179" s="39"/>
      <c r="AB179" s="39"/>
      <c r="AC179" s="39"/>
      <c r="AD179" s="39"/>
      <c r="AE179" s="39"/>
      <c r="AT179" s="18" t="s">
        <v>349</v>
      </c>
      <c r="AU179" s="18" t="s">
        <v>85</v>
      </c>
    </row>
    <row r="180" s="13" customFormat="1">
      <c r="A180" s="13"/>
      <c r="B180" s="252"/>
      <c r="C180" s="253"/>
      <c r="D180" s="240" t="s">
        <v>446</v>
      </c>
      <c r="E180" s="254" t="s">
        <v>1</v>
      </c>
      <c r="F180" s="255" t="s">
        <v>6727</v>
      </c>
      <c r="G180" s="253"/>
      <c r="H180" s="256">
        <v>34.948</v>
      </c>
      <c r="I180" s="257"/>
      <c r="J180" s="253"/>
      <c r="K180" s="253"/>
      <c r="L180" s="258"/>
      <c r="M180" s="259"/>
      <c r="N180" s="260"/>
      <c r="O180" s="260"/>
      <c r="P180" s="260"/>
      <c r="Q180" s="260"/>
      <c r="R180" s="260"/>
      <c r="S180" s="260"/>
      <c r="T180" s="261"/>
      <c r="U180" s="13"/>
      <c r="V180" s="13"/>
      <c r="W180" s="13"/>
      <c r="X180" s="13"/>
      <c r="Y180" s="13"/>
      <c r="Z180" s="13"/>
      <c r="AA180" s="13"/>
      <c r="AB180" s="13"/>
      <c r="AC180" s="13"/>
      <c r="AD180" s="13"/>
      <c r="AE180" s="13"/>
      <c r="AT180" s="262" t="s">
        <v>446</v>
      </c>
      <c r="AU180" s="262" t="s">
        <v>85</v>
      </c>
      <c r="AV180" s="13" t="s">
        <v>85</v>
      </c>
      <c r="AW180" s="13" t="s">
        <v>32</v>
      </c>
      <c r="AX180" s="13" t="s">
        <v>76</v>
      </c>
      <c r="AY180" s="262" t="s">
        <v>342</v>
      </c>
    </row>
    <row r="181" s="13" customFormat="1">
      <c r="A181" s="13"/>
      <c r="B181" s="252"/>
      <c r="C181" s="253"/>
      <c r="D181" s="240" t="s">
        <v>446</v>
      </c>
      <c r="E181" s="254" t="s">
        <v>1</v>
      </c>
      <c r="F181" s="255" t="s">
        <v>6728</v>
      </c>
      <c r="G181" s="253"/>
      <c r="H181" s="256">
        <v>4.242</v>
      </c>
      <c r="I181" s="257"/>
      <c r="J181" s="253"/>
      <c r="K181" s="253"/>
      <c r="L181" s="258"/>
      <c r="M181" s="259"/>
      <c r="N181" s="260"/>
      <c r="O181" s="260"/>
      <c r="P181" s="260"/>
      <c r="Q181" s="260"/>
      <c r="R181" s="260"/>
      <c r="S181" s="260"/>
      <c r="T181" s="261"/>
      <c r="U181" s="13"/>
      <c r="V181" s="13"/>
      <c r="W181" s="13"/>
      <c r="X181" s="13"/>
      <c r="Y181" s="13"/>
      <c r="Z181" s="13"/>
      <c r="AA181" s="13"/>
      <c r="AB181" s="13"/>
      <c r="AC181" s="13"/>
      <c r="AD181" s="13"/>
      <c r="AE181" s="13"/>
      <c r="AT181" s="262" t="s">
        <v>446</v>
      </c>
      <c r="AU181" s="262" t="s">
        <v>85</v>
      </c>
      <c r="AV181" s="13" t="s">
        <v>85</v>
      </c>
      <c r="AW181" s="13" t="s">
        <v>32</v>
      </c>
      <c r="AX181" s="13" t="s">
        <v>76</v>
      </c>
      <c r="AY181" s="262" t="s">
        <v>342</v>
      </c>
    </row>
    <row r="182" s="13" customFormat="1">
      <c r="A182" s="13"/>
      <c r="B182" s="252"/>
      <c r="C182" s="253"/>
      <c r="D182" s="240" t="s">
        <v>446</v>
      </c>
      <c r="E182" s="254" t="s">
        <v>1</v>
      </c>
      <c r="F182" s="255" t="s">
        <v>6729</v>
      </c>
      <c r="G182" s="253"/>
      <c r="H182" s="256">
        <v>17.440000000000001</v>
      </c>
      <c r="I182" s="257"/>
      <c r="J182" s="253"/>
      <c r="K182" s="253"/>
      <c r="L182" s="258"/>
      <c r="M182" s="259"/>
      <c r="N182" s="260"/>
      <c r="O182" s="260"/>
      <c r="P182" s="260"/>
      <c r="Q182" s="260"/>
      <c r="R182" s="260"/>
      <c r="S182" s="260"/>
      <c r="T182" s="261"/>
      <c r="U182" s="13"/>
      <c r="V182" s="13"/>
      <c r="W182" s="13"/>
      <c r="X182" s="13"/>
      <c r="Y182" s="13"/>
      <c r="Z182" s="13"/>
      <c r="AA182" s="13"/>
      <c r="AB182" s="13"/>
      <c r="AC182" s="13"/>
      <c r="AD182" s="13"/>
      <c r="AE182" s="13"/>
      <c r="AT182" s="262" t="s">
        <v>446</v>
      </c>
      <c r="AU182" s="262" t="s">
        <v>85</v>
      </c>
      <c r="AV182" s="13" t="s">
        <v>85</v>
      </c>
      <c r="AW182" s="13" t="s">
        <v>32</v>
      </c>
      <c r="AX182" s="13" t="s">
        <v>76</v>
      </c>
      <c r="AY182" s="262" t="s">
        <v>342</v>
      </c>
    </row>
    <row r="183" s="13" customFormat="1">
      <c r="A183" s="13"/>
      <c r="B183" s="252"/>
      <c r="C183" s="253"/>
      <c r="D183" s="240" t="s">
        <v>446</v>
      </c>
      <c r="E183" s="254" t="s">
        <v>1</v>
      </c>
      <c r="F183" s="255" t="s">
        <v>6730</v>
      </c>
      <c r="G183" s="253"/>
      <c r="H183" s="256">
        <v>34.878999999999998</v>
      </c>
      <c r="I183" s="257"/>
      <c r="J183" s="253"/>
      <c r="K183" s="253"/>
      <c r="L183" s="258"/>
      <c r="M183" s="259"/>
      <c r="N183" s="260"/>
      <c r="O183" s="260"/>
      <c r="P183" s="260"/>
      <c r="Q183" s="260"/>
      <c r="R183" s="260"/>
      <c r="S183" s="260"/>
      <c r="T183" s="261"/>
      <c r="U183" s="13"/>
      <c r="V183" s="13"/>
      <c r="W183" s="13"/>
      <c r="X183" s="13"/>
      <c r="Y183" s="13"/>
      <c r="Z183" s="13"/>
      <c r="AA183" s="13"/>
      <c r="AB183" s="13"/>
      <c r="AC183" s="13"/>
      <c r="AD183" s="13"/>
      <c r="AE183" s="13"/>
      <c r="AT183" s="262" t="s">
        <v>446</v>
      </c>
      <c r="AU183" s="262" t="s">
        <v>85</v>
      </c>
      <c r="AV183" s="13" t="s">
        <v>85</v>
      </c>
      <c r="AW183" s="13" t="s">
        <v>32</v>
      </c>
      <c r="AX183" s="13" t="s">
        <v>76</v>
      </c>
      <c r="AY183" s="262" t="s">
        <v>342</v>
      </c>
    </row>
    <row r="184" s="16" customFormat="1">
      <c r="A184" s="16"/>
      <c r="B184" s="284"/>
      <c r="C184" s="285"/>
      <c r="D184" s="240" t="s">
        <v>446</v>
      </c>
      <c r="E184" s="286" t="s">
        <v>1</v>
      </c>
      <c r="F184" s="287" t="s">
        <v>500</v>
      </c>
      <c r="G184" s="285"/>
      <c r="H184" s="288">
        <v>91.509</v>
      </c>
      <c r="I184" s="289"/>
      <c r="J184" s="285"/>
      <c r="K184" s="285"/>
      <c r="L184" s="290"/>
      <c r="M184" s="291"/>
      <c r="N184" s="292"/>
      <c r="O184" s="292"/>
      <c r="P184" s="292"/>
      <c r="Q184" s="292"/>
      <c r="R184" s="292"/>
      <c r="S184" s="292"/>
      <c r="T184" s="293"/>
      <c r="U184" s="16"/>
      <c r="V184" s="16"/>
      <c r="W184" s="16"/>
      <c r="X184" s="16"/>
      <c r="Y184" s="16"/>
      <c r="Z184" s="16"/>
      <c r="AA184" s="16"/>
      <c r="AB184" s="16"/>
      <c r="AC184" s="16"/>
      <c r="AD184" s="16"/>
      <c r="AE184" s="16"/>
      <c r="AT184" s="294" t="s">
        <v>446</v>
      </c>
      <c r="AU184" s="294" t="s">
        <v>85</v>
      </c>
      <c r="AV184" s="16" t="s">
        <v>360</v>
      </c>
      <c r="AW184" s="16" t="s">
        <v>32</v>
      </c>
      <c r="AX184" s="16" t="s">
        <v>76</v>
      </c>
      <c r="AY184" s="294" t="s">
        <v>342</v>
      </c>
    </row>
    <row r="185" s="13" customFormat="1">
      <c r="A185" s="13"/>
      <c r="B185" s="252"/>
      <c r="C185" s="253"/>
      <c r="D185" s="240" t="s">
        <v>446</v>
      </c>
      <c r="E185" s="254" t="s">
        <v>1</v>
      </c>
      <c r="F185" s="255" t="s">
        <v>6731</v>
      </c>
      <c r="G185" s="253"/>
      <c r="H185" s="256">
        <v>36.603999999999999</v>
      </c>
      <c r="I185" s="257"/>
      <c r="J185" s="253"/>
      <c r="K185" s="253"/>
      <c r="L185" s="258"/>
      <c r="M185" s="259"/>
      <c r="N185" s="260"/>
      <c r="O185" s="260"/>
      <c r="P185" s="260"/>
      <c r="Q185" s="260"/>
      <c r="R185" s="260"/>
      <c r="S185" s="260"/>
      <c r="T185" s="261"/>
      <c r="U185" s="13"/>
      <c r="V185" s="13"/>
      <c r="W185" s="13"/>
      <c r="X185" s="13"/>
      <c r="Y185" s="13"/>
      <c r="Z185" s="13"/>
      <c r="AA185" s="13"/>
      <c r="AB185" s="13"/>
      <c r="AC185" s="13"/>
      <c r="AD185" s="13"/>
      <c r="AE185" s="13"/>
      <c r="AT185" s="262" t="s">
        <v>446</v>
      </c>
      <c r="AU185" s="262" t="s">
        <v>85</v>
      </c>
      <c r="AV185" s="13" t="s">
        <v>85</v>
      </c>
      <c r="AW185" s="13" t="s">
        <v>32</v>
      </c>
      <c r="AX185" s="13" t="s">
        <v>83</v>
      </c>
      <c r="AY185" s="262" t="s">
        <v>342</v>
      </c>
    </row>
    <row r="186" s="2" customFormat="1" ht="21.75" customHeight="1">
      <c r="A186" s="39"/>
      <c r="B186" s="40"/>
      <c r="C186" s="227" t="s">
        <v>397</v>
      </c>
      <c r="D186" s="227" t="s">
        <v>343</v>
      </c>
      <c r="E186" s="228" t="s">
        <v>5903</v>
      </c>
      <c r="F186" s="229" t="s">
        <v>5904</v>
      </c>
      <c r="G186" s="230" t="s">
        <v>562</v>
      </c>
      <c r="H186" s="231">
        <v>54.905000000000001</v>
      </c>
      <c r="I186" s="232"/>
      <c r="J186" s="233">
        <f>ROUND(I186*H186,2)</f>
        <v>0</v>
      </c>
      <c r="K186" s="229" t="s">
        <v>443</v>
      </c>
      <c r="L186" s="45"/>
      <c r="M186" s="234" t="s">
        <v>1</v>
      </c>
      <c r="N186" s="235" t="s">
        <v>41</v>
      </c>
      <c r="O186" s="92"/>
      <c r="P186" s="236">
        <f>O186*H186</f>
        <v>0</v>
      </c>
      <c r="Q186" s="236">
        <v>0</v>
      </c>
      <c r="R186" s="236">
        <f>Q186*H186</f>
        <v>0</v>
      </c>
      <c r="S186" s="236">
        <v>0</v>
      </c>
      <c r="T186" s="237">
        <f>S186*H186</f>
        <v>0</v>
      </c>
      <c r="U186" s="39"/>
      <c r="V186" s="39"/>
      <c r="W186" s="39"/>
      <c r="X186" s="39"/>
      <c r="Y186" s="39"/>
      <c r="Z186" s="39"/>
      <c r="AA186" s="39"/>
      <c r="AB186" s="39"/>
      <c r="AC186" s="39"/>
      <c r="AD186" s="39"/>
      <c r="AE186" s="39"/>
      <c r="AR186" s="238" t="s">
        <v>360</v>
      </c>
      <c r="AT186" s="238" t="s">
        <v>343</v>
      </c>
      <c r="AU186" s="238" t="s">
        <v>85</v>
      </c>
      <c r="AY186" s="18" t="s">
        <v>342</v>
      </c>
      <c r="BE186" s="239">
        <f>IF(N186="základní",J186,0)</f>
        <v>0</v>
      </c>
      <c r="BF186" s="239">
        <f>IF(N186="snížená",J186,0)</f>
        <v>0</v>
      </c>
      <c r="BG186" s="239">
        <f>IF(N186="zákl. přenesená",J186,0)</f>
        <v>0</v>
      </c>
      <c r="BH186" s="239">
        <f>IF(N186="sníž. přenesená",J186,0)</f>
        <v>0</v>
      </c>
      <c r="BI186" s="239">
        <f>IF(N186="nulová",J186,0)</f>
        <v>0</v>
      </c>
      <c r="BJ186" s="18" t="s">
        <v>83</v>
      </c>
      <c r="BK186" s="239">
        <f>ROUND(I186*H186,2)</f>
        <v>0</v>
      </c>
      <c r="BL186" s="18" t="s">
        <v>360</v>
      </c>
      <c r="BM186" s="238" t="s">
        <v>6732</v>
      </c>
    </row>
    <row r="187" s="2" customFormat="1">
      <c r="A187" s="39"/>
      <c r="B187" s="40"/>
      <c r="C187" s="41"/>
      <c r="D187" s="240" t="s">
        <v>349</v>
      </c>
      <c r="E187" s="41"/>
      <c r="F187" s="241" t="s">
        <v>5906</v>
      </c>
      <c r="G187" s="41"/>
      <c r="H187" s="41"/>
      <c r="I187" s="242"/>
      <c r="J187" s="41"/>
      <c r="K187" s="41"/>
      <c r="L187" s="45"/>
      <c r="M187" s="243"/>
      <c r="N187" s="244"/>
      <c r="O187" s="92"/>
      <c r="P187" s="92"/>
      <c r="Q187" s="92"/>
      <c r="R187" s="92"/>
      <c r="S187" s="92"/>
      <c r="T187" s="93"/>
      <c r="U187" s="39"/>
      <c r="V187" s="39"/>
      <c r="W187" s="39"/>
      <c r="X187" s="39"/>
      <c r="Y187" s="39"/>
      <c r="Z187" s="39"/>
      <c r="AA187" s="39"/>
      <c r="AB187" s="39"/>
      <c r="AC187" s="39"/>
      <c r="AD187" s="39"/>
      <c r="AE187" s="39"/>
      <c r="AT187" s="18" t="s">
        <v>349</v>
      </c>
      <c r="AU187" s="18" t="s">
        <v>85</v>
      </c>
    </row>
    <row r="188" s="13" customFormat="1">
      <c r="A188" s="13"/>
      <c r="B188" s="252"/>
      <c r="C188" s="253"/>
      <c r="D188" s="240" t="s">
        <v>446</v>
      </c>
      <c r="E188" s="254" t="s">
        <v>1</v>
      </c>
      <c r="F188" s="255" t="s">
        <v>6733</v>
      </c>
      <c r="G188" s="253"/>
      <c r="H188" s="256">
        <v>54.905000000000001</v>
      </c>
      <c r="I188" s="257"/>
      <c r="J188" s="253"/>
      <c r="K188" s="253"/>
      <c r="L188" s="258"/>
      <c r="M188" s="259"/>
      <c r="N188" s="260"/>
      <c r="O188" s="260"/>
      <c r="P188" s="260"/>
      <c r="Q188" s="260"/>
      <c r="R188" s="260"/>
      <c r="S188" s="260"/>
      <c r="T188" s="261"/>
      <c r="U188" s="13"/>
      <c r="V188" s="13"/>
      <c r="W188" s="13"/>
      <c r="X188" s="13"/>
      <c r="Y188" s="13"/>
      <c r="Z188" s="13"/>
      <c r="AA188" s="13"/>
      <c r="AB188" s="13"/>
      <c r="AC188" s="13"/>
      <c r="AD188" s="13"/>
      <c r="AE188" s="13"/>
      <c r="AT188" s="262" t="s">
        <v>446</v>
      </c>
      <c r="AU188" s="262" t="s">
        <v>85</v>
      </c>
      <c r="AV188" s="13" t="s">
        <v>85</v>
      </c>
      <c r="AW188" s="13" t="s">
        <v>32</v>
      </c>
      <c r="AX188" s="13" t="s">
        <v>83</v>
      </c>
      <c r="AY188" s="262" t="s">
        <v>342</v>
      </c>
    </row>
    <row r="189" s="2" customFormat="1" ht="21.75" customHeight="1">
      <c r="A189" s="39"/>
      <c r="B189" s="40"/>
      <c r="C189" s="227" t="s">
        <v>401</v>
      </c>
      <c r="D189" s="227" t="s">
        <v>343</v>
      </c>
      <c r="E189" s="228" t="s">
        <v>5908</v>
      </c>
      <c r="F189" s="229" t="s">
        <v>5909</v>
      </c>
      <c r="G189" s="230" t="s">
        <v>562</v>
      </c>
      <c r="H189" s="231">
        <v>8.9260000000000002</v>
      </c>
      <c r="I189" s="232"/>
      <c r="J189" s="233">
        <f>ROUND(I189*H189,2)</f>
        <v>0</v>
      </c>
      <c r="K189" s="229" t="s">
        <v>443</v>
      </c>
      <c r="L189" s="45"/>
      <c r="M189" s="234" t="s">
        <v>1</v>
      </c>
      <c r="N189" s="235" t="s">
        <v>41</v>
      </c>
      <c r="O189" s="92"/>
      <c r="P189" s="236">
        <f>O189*H189</f>
        <v>0</v>
      </c>
      <c r="Q189" s="236">
        <v>0</v>
      </c>
      <c r="R189" s="236">
        <f>Q189*H189</f>
        <v>0</v>
      </c>
      <c r="S189" s="236">
        <v>0</v>
      </c>
      <c r="T189" s="237">
        <f>S189*H189</f>
        <v>0</v>
      </c>
      <c r="U189" s="39"/>
      <c r="V189" s="39"/>
      <c r="W189" s="39"/>
      <c r="X189" s="39"/>
      <c r="Y189" s="39"/>
      <c r="Z189" s="39"/>
      <c r="AA189" s="39"/>
      <c r="AB189" s="39"/>
      <c r="AC189" s="39"/>
      <c r="AD189" s="39"/>
      <c r="AE189" s="39"/>
      <c r="AR189" s="238" t="s">
        <v>360</v>
      </c>
      <c r="AT189" s="238" t="s">
        <v>343</v>
      </c>
      <c r="AU189" s="238" t="s">
        <v>85</v>
      </c>
      <c r="AY189" s="18" t="s">
        <v>342</v>
      </c>
      <c r="BE189" s="239">
        <f>IF(N189="základní",J189,0)</f>
        <v>0</v>
      </c>
      <c r="BF189" s="239">
        <f>IF(N189="snížená",J189,0)</f>
        <v>0</v>
      </c>
      <c r="BG189" s="239">
        <f>IF(N189="zákl. přenesená",J189,0)</f>
        <v>0</v>
      </c>
      <c r="BH189" s="239">
        <f>IF(N189="sníž. přenesená",J189,0)</f>
        <v>0</v>
      </c>
      <c r="BI189" s="239">
        <f>IF(N189="nulová",J189,0)</f>
        <v>0</v>
      </c>
      <c r="BJ189" s="18" t="s">
        <v>83</v>
      </c>
      <c r="BK189" s="239">
        <f>ROUND(I189*H189,2)</f>
        <v>0</v>
      </c>
      <c r="BL189" s="18" t="s">
        <v>360</v>
      </c>
      <c r="BM189" s="238" t="s">
        <v>6734</v>
      </c>
    </row>
    <row r="190" s="2" customFormat="1">
      <c r="A190" s="39"/>
      <c r="B190" s="40"/>
      <c r="C190" s="41"/>
      <c r="D190" s="240" t="s">
        <v>349</v>
      </c>
      <c r="E190" s="41"/>
      <c r="F190" s="241" t="s">
        <v>5911</v>
      </c>
      <c r="G190" s="41"/>
      <c r="H190" s="41"/>
      <c r="I190" s="242"/>
      <c r="J190" s="41"/>
      <c r="K190" s="41"/>
      <c r="L190" s="45"/>
      <c r="M190" s="243"/>
      <c r="N190" s="244"/>
      <c r="O190" s="92"/>
      <c r="P190" s="92"/>
      <c r="Q190" s="92"/>
      <c r="R190" s="92"/>
      <c r="S190" s="92"/>
      <c r="T190" s="93"/>
      <c r="U190" s="39"/>
      <c r="V190" s="39"/>
      <c r="W190" s="39"/>
      <c r="X190" s="39"/>
      <c r="Y190" s="39"/>
      <c r="Z190" s="39"/>
      <c r="AA190" s="39"/>
      <c r="AB190" s="39"/>
      <c r="AC190" s="39"/>
      <c r="AD190" s="39"/>
      <c r="AE190" s="39"/>
      <c r="AT190" s="18" t="s">
        <v>349</v>
      </c>
      <c r="AU190" s="18" t="s">
        <v>85</v>
      </c>
    </row>
    <row r="191" s="13" customFormat="1">
      <c r="A191" s="13"/>
      <c r="B191" s="252"/>
      <c r="C191" s="253"/>
      <c r="D191" s="240" t="s">
        <v>446</v>
      </c>
      <c r="E191" s="254" t="s">
        <v>1</v>
      </c>
      <c r="F191" s="255" t="s">
        <v>6735</v>
      </c>
      <c r="G191" s="253"/>
      <c r="H191" s="256">
        <v>57.229999999999997</v>
      </c>
      <c r="I191" s="257"/>
      <c r="J191" s="253"/>
      <c r="K191" s="253"/>
      <c r="L191" s="258"/>
      <c r="M191" s="259"/>
      <c r="N191" s="260"/>
      <c r="O191" s="260"/>
      <c r="P191" s="260"/>
      <c r="Q191" s="260"/>
      <c r="R191" s="260"/>
      <c r="S191" s="260"/>
      <c r="T191" s="261"/>
      <c r="U191" s="13"/>
      <c r="V191" s="13"/>
      <c r="W191" s="13"/>
      <c r="X191" s="13"/>
      <c r="Y191" s="13"/>
      <c r="Z191" s="13"/>
      <c r="AA191" s="13"/>
      <c r="AB191" s="13"/>
      <c r="AC191" s="13"/>
      <c r="AD191" s="13"/>
      <c r="AE191" s="13"/>
      <c r="AT191" s="262" t="s">
        <v>446</v>
      </c>
      <c r="AU191" s="262" t="s">
        <v>85</v>
      </c>
      <c r="AV191" s="13" t="s">
        <v>85</v>
      </c>
      <c r="AW191" s="13" t="s">
        <v>32</v>
      </c>
      <c r="AX191" s="13" t="s">
        <v>76</v>
      </c>
      <c r="AY191" s="262" t="s">
        <v>342</v>
      </c>
    </row>
    <row r="192" s="13" customFormat="1">
      <c r="A192" s="13"/>
      <c r="B192" s="252"/>
      <c r="C192" s="253"/>
      <c r="D192" s="240" t="s">
        <v>446</v>
      </c>
      <c r="E192" s="254" t="s">
        <v>1</v>
      </c>
      <c r="F192" s="255" t="s">
        <v>6736</v>
      </c>
      <c r="G192" s="253"/>
      <c r="H192" s="256">
        <v>-17.440000000000001</v>
      </c>
      <c r="I192" s="257"/>
      <c r="J192" s="253"/>
      <c r="K192" s="253"/>
      <c r="L192" s="258"/>
      <c r="M192" s="259"/>
      <c r="N192" s="260"/>
      <c r="O192" s="260"/>
      <c r="P192" s="260"/>
      <c r="Q192" s="260"/>
      <c r="R192" s="260"/>
      <c r="S192" s="260"/>
      <c r="T192" s="261"/>
      <c r="U192" s="13"/>
      <c r="V192" s="13"/>
      <c r="W192" s="13"/>
      <c r="X192" s="13"/>
      <c r="Y192" s="13"/>
      <c r="Z192" s="13"/>
      <c r="AA192" s="13"/>
      <c r="AB192" s="13"/>
      <c r="AC192" s="13"/>
      <c r="AD192" s="13"/>
      <c r="AE192" s="13"/>
      <c r="AT192" s="262" t="s">
        <v>446</v>
      </c>
      <c r="AU192" s="262" t="s">
        <v>85</v>
      </c>
      <c r="AV192" s="13" t="s">
        <v>85</v>
      </c>
      <c r="AW192" s="13" t="s">
        <v>32</v>
      </c>
      <c r="AX192" s="13" t="s">
        <v>76</v>
      </c>
      <c r="AY192" s="262" t="s">
        <v>342</v>
      </c>
    </row>
    <row r="193" s="13" customFormat="1">
      <c r="A193" s="13"/>
      <c r="B193" s="252"/>
      <c r="C193" s="253"/>
      <c r="D193" s="240" t="s">
        <v>446</v>
      </c>
      <c r="E193" s="254" t="s">
        <v>1</v>
      </c>
      <c r="F193" s="255" t="s">
        <v>6737</v>
      </c>
      <c r="G193" s="253"/>
      <c r="H193" s="256">
        <v>-17.474</v>
      </c>
      <c r="I193" s="257"/>
      <c r="J193" s="253"/>
      <c r="K193" s="253"/>
      <c r="L193" s="258"/>
      <c r="M193" s="259"/>
      <c r="N193" s="260"/>
      <c r="O193" s="260"/>
      <c r="P193" s="260"/>
      <c r="Q193" s="260"/>
      <c r="R193" s="260"/>
      <c r="S193" s="260"/>
      <c r="T193" s="261"/>
      <c r="U193" s="13"/>
      <c r="V193" s="13"/>
      <c r="W193" s="13"/>
      <c r="X193" s="13"/>
      <c r="Y193" s="13"/>
      <c r="Z193" s="13"/>
      <c r="AA193" s="13"/>
      <c r="AB193" s="13"/>
      <c r="AC193" s="13"/>
      <c r="AD193" s="13"/>
      <c r="AE193" s="13"/>
      <c r="AT193" s="262" t="s">
        <v>446</v>
      </c>
      <c r="AU193" s="262" t="s">
        <v>85</v>
      </c>
      <c r="AV193" s="13" t="s">
        <v>85</v>
      </c>
      <c r="AW193" s="13" t="s">
        <v>32</v>
      </c>
      <c r="AX193" s="13" t="s">
        <v>76</v>
      </c>
      <c r="AY193" s="262" t="s">
        <v>342</v>
      </c>
    </row>
    <row r="194" s="16" customFormat="1">
      <c r="A194" s="16"/>
      <c r="B194" s="284"/>
      <c r="C194" s="285"/>
      <c r="D194" s="240" t="s">
        <v>446</v>
      </c>
      <c r="E194" s="286" t="s">
        <v>1</v>
      </c>
      <c r="F194" s="287" t="s">
        <v>500</v>
      </c>
      <c r="G194" s="285"/>
      <c r="H194" s="288">
        <v>22.315999999999999</v>
      </c>
      <c r="I194" s="289"/>
      <c r="J194" s="285"/>
      <c r="K194" s="285"/>
      <c r="L194" s="290"/>
      <c r="M194" s="291"/>
      <c r="N194" s="292"/>
      <c r="O194" s="292"/>
      <c r="P194" s="292"/>
      <c r="Q194" s="292"/>
      <c r="R194" s="292"/>
      <c r="S194" s="292"/>
      <c r="T194" s="293"/>
      <c r="U194" s="16"/>
      <c r="V194" s="16"/>
      <c r="W194" s="16"/>
      <c r="X194" s="16"/>
      <c r="Y194" s="16"/>
      <c r="Z194" s="16"/>
      <c r="AA194" s="16"/>
      <c r="AB194" s="16"/>
      <c r="AC194" s="16"/>
      <c r="AD194" s="16"/>
      <c r="AE194" s="16"/>
      <c r="AT194" s="294" t="s">
        <v>446</v>
      </c>
      <c r="AU194" s="294" t="s">
        <v>85</v>
      </c>
      <c r="AV194" s="16" t="s">
        <v>360</v>
      </c>
      <c r="AW194" s="16" t="s">
        <v>32</v>
      </c>
      <c r="AX194" s="16" t="s">
        <v>76</v>
      </c>
      <c r="AY194" s="294" t="s">
        <v>342</v>
      </c>
    </row>
    <row r="195" s="13" customFormat="1">
      <c r="A195" s="13"/>
      <c r="B195" s="252"/>
      <c r="C195" s="253"/>
      <c r="D195" s="240" t="s">
        <v>446</v>
      </c>
      <c r="E195" s="254" t="s">
        <v>1</v>
      </c>
      <c r="F195" s="255" t="s">
        <v>6738</v>
      </c>
      <c r="G195" s="253"/>
      <c r="H195" s="256">
        <v>8.9260000000000002</v>
      </c>
      <c r="I195" s="257"/>
      <c r="J195" s="253"/>
      <c r="K195" s="253"/>
      <c r="L195" s="258"/>
      <c r="M195" s="259"/>
      <c r="N195" s="260"/>
      <c r="O195" s="260"/>
      <c r="P195" s="260"/>
      <c r="Q195" s="260"/>
      <c r="R195" s="260"/>
      <c r="S195" s="260"/>
      <c r="T195" s="261"/>
      <c r="U195" s="13"/>
      <c r="V195" s="13"/>
      <c r="W195" s="13"/>
      <c r="X195" s="13"/>
      <c r="Y195" s="13"/>
      <c r="Z195" s="13"/>
      <c r="AA195" s="13"/>
      <c r="AB195" s="13"/>
      <c r="AC195" s="13"/>
      <c r="AD195" s="13"/>
      <c r="AE195" s="13"/>
      <c r="AT195" s="262" t="s">
        <v>446</v>
      </c>
      <c r="AU195" s="262" t="s">
        <v>85</v>
      </c>
      <c r="AV195" s="13" t="s">
        <v>85</v>
      </c>
      <c r="AW195" s="13" t="s">
        <v>32</v>
      </c>
      <c r="AX195" s="13" t="s">
        <v>83</v>
      </c>
      <c r="AY195" s="262" t="s">
        <v>342</v>
      </c>
    </row>
    <row r="196" s="2" customFormat="1" ht="21.75" customHeight="1">
      <c r="A196" s="39"/>
      <c r="B196" s="40"/>
      <c r="C196" s="227" t="s">
        <v>408</v>
      </c>
      <c r="D196" s="227" t="s">
        <v>343</v>
      </c>
      <c r="E196" s="228" t="s">
        <v>5916</v>
      </c>
      <c r="F196" s="229" t="s">
        <v>5917</v>
      </c>
      <c r="G196" s="230" t="s">
        <v>562</v>
      </c>
      <c r="H196" s="231">
        <v>13.390000000000001</v>
      </c>
      <c r="I196" s="232"/>
      <c r="J196" s="233">
        <f>ROUND(I196*H196,2)</f>
        <v>0</v>
      </c>
      <c r="K196" s="229" t="s">
        <v>443</v>
      </c>
      <c r="L196" s="45"/>
      <c r="M196" s="234" t="s">
        <v>1</v>
      </c>
      <c r="N196" s="235" t="s">
        <v>41</v>
      </c>
      <c r="O196" s="92"/>
      <c r="P196" s="236">
        <f>O196*H196</f>
        <v>0</v>
      </c>
      <c r="Q196" s="236">
        <v>0</v>
      </c>
      <c r="R196" s="236">
        <f>Q196*H196</f>
        <v>0</v>
      </c>
      <c r="S196" s="236">
        <v>0</v>
      </c>
      <c r="T196" s="237">
        <f>S196*H196</f>
        <v>0</v>
      </c>
      <c r="U196" s="39"/>
      <c r="V196" s="39"/>
      <c r="W196" s="39"/>
      <c r="X196" s="39"/>
      <c r="Y196" s="39"/>
      <c r="Z196" s="39"/>
      <c r="AA196" s="39"/>
      <c r="AB196" s="39"/>
      <c r="AC196" s="39"/>
      <c r="AD196" s="39"/>
      <c r="AE196" s="39"/>
      <c r="AR196" s="238" t="s">
        <v>360</v>
      </c>
      <c r="AT196" s="238" t="s">
        <v>343</v>
      </c>
      <c r="AU196" s="238" t="s">
        <v>85</v>
      </c>
      <c r="AY196" s="18" t="s">
        <v>342</v>
      </c>
      <c r="BE196" s="239">
        <f>IF(N196="základní",J196,0)</f>
        <v>0</v>
      </c>
      <c r="BF196" s="239">
        <f>IF(N196="snížená",J196,0)</f>
        <v>0</v>
      </c>
      <c r="BG196" s="239">
        <f>IF(N196="zákl. přenesená",J196,0)</f>
        <v>0</v>
      </c>
      <c r="BH196" s="239">
        <f>IF(N196="sníž. přenesená",J196,0)</f>
        <v>0</v>
      </c>
      <c r="BI196" s="239">
        <f>IF(N196="nulová",J196,0)</f>
        <v>0</v>
      </c>
      <c r="BJ196" s="18" t="s">
        <v>83</v>
      </c>
      <c r="BK196" s="239">
        <f>ROUND(I196*H196,2)</f>
        <v>0</v>
      </c>
      <c r="BL196" s="18" t="s">
        <v>360</v>
      </c>
      <c r="BM196" s="238" t="s">
        <v>6739</v>
      </c>
    </row>
    <row r="197" s="2" customFormat="1">
      <c r="A197" s="39"/>
      <c r="B197" s="40"/>
      <c r="C197" s="41"/>
      <c r="D197" s="240" t="s">
        <v>349</v>
      </c>
      <c r="E197" s="41"/>
      <c r="F197" s="241" t="s">
        <v>5919</v>
      </c>
      <c r="G197" s="41"/>
      <c r="H197" s="41"/>
      <c r="I197" s="242"/>
      <c r="J197" s="41"/>
      <c r="K197" s="41"/>
      <c r="L197" s="45"/>
      <c r="M197" s="243"/>
      <c r="N197" s="244"/>
      <c r="O197" s="92"/>
      <c r="P197" s="92"/>
      <c r="Q197" s="92"/>
      <c r="R197" s="92"/>
      <c r="S197" s="92"/>
      <c r="T197" s="93"/>
      <c r="U197" s="39"/>
      <c r="V197" s="39"/>
      <c r="W197" s="39"/>
      <c r="X197" s="39"/>
      <c r="Y197" s="39"/>
      <c r="Z197" s="39"/>
      <c r="AA197" s="39"/>
      <c r="AB197" s="39"/>
      <c r="AC197" s="39"/>
      <c r="AD197" s="39"/>
      <c r="AE197" s="39"/>
      <c r="AT197" s="18" t="s">
        <v>349</v>
      </c>
      <c r="AU197" s="18" t="s">
        <v>85</v>
      </c>
    </row>
    <row r="198" s="13" customFormat="1">
      <c r="A198" s="13"/>
      <c r="B198" s="252"/>
      <c r="C198" s="253"/>
      <c r="D198" s="240" t="s">
        <v>446</v>
      </c>
      <c r="E198" s="254" t="s">
        <v>1</v>
      </c>
      <c r="F198" s="255" t="s">
        <v>6740</v>
      </c>
      <c r="G198" s="253"/>
      <c r="H198" s="256">
        <v>13.390000000000001</v>
      </c>
      <c r="I198" s="257"/>
      <c r="J198" s="253"/>
      <c r="K198" s="253"/>
      <c r="L198" s="258"/>
      <c r="M198" s="259"/>
      <c r="N198" s="260"/>
      <c r="O198" s="260"/>
      <c r="P198" s="260"/>
      <c r="Q198" s="260"/>
      <c r="R198" s="260"/>
      <c r="S198" s="260"/>
      <c r="T198" s="261"/>
      <c r="U198" s="13"/>
      <c r="V198" s="13"/>
      <c r="W198" s="13"/>
      <c r="X198" s="13"/>
      <c r="Y198" s="13"/>
      <c r="Z198" s="13"/>
      <c r="AA198" s="13"/>
      <c r="AB198" s="13"/>
      <c r="AC198" s="13"/>
      <c r="AD198" s="13"/>
      <c r="AE198" s="13"/>
      <c r="AT198" s="262" t="s">
        <v>446</v>
      </c>
      <c r="AU198" s="262" t="s">
        <v>85</v>
      </c>
      <c r="AV198" s="13" t="s">
        <v>85</v>
      </c>
      <c r="AW198" s="13" t="s">
        <v>32</v>
      </c>
      <c r="AX198" s="13" t="s">
        <v>83</v>
      </c>
      <c r="AY198" s="262" t="s">
        <v>342</v>
      </c>
    </row>
    <row r="199" s="2" customFormat="1" ht="16.5" customHeight="1">
      <c r="A199" s="39"/>
      <c r="B199" s="40"/>
      <c r="C199" s="227" t="s">
        <v>8</v>
      </c>
      <c r="D199" s="227" t="s">
        <v>343</v>
      </c>
      <c r="E199" s="228" t="s">
        <v>3058</v>
      </c>
      <c r="F199" s="229" t="s">
        <v>3059</v>
      </c>
      <c r="G199" s="230" t="s">
        <v>562</v>
      </c>
      <c r="H199" s="231">
        <v>22.638000000000002</v>
      </c>
      <c r="I199" s="232"/>
      <c r="J199" s="233">
        <f>ROUND(I199*H199,2)</f>
        <v>0</v>
      </c>
      <c r="K199" s="229" t="s">
        <v>443</v>
      </c>
      <c r="L199" s="45"/>
      <c r="M199" s="234" t="s">
        <v>1</v>
      </c>
      <c r="N199" s="235" t="s">
        <v>41</v>
      </c>
      <c r="O199" s="92"/>
      <c r="P199" s="236">
        <f>O199*H199</f>
        <v>0</v>
      </c>
      <c r="Q199" s="236">
        <v>0</v>
      </c>
      <c r="R199" s="236">
        <f>Q199*H199</f>
        <v>0</v>
      </c>
      <c r="S199" s="236">
        <v>0</v>
      </c>
      <c r="T199" s="237">
        <f>S199*H199</f>
        <v>0</v>
      </c>
      <c r="U199" s="39"/>
      <c r="V199" s="39"/>
      <c r="W199" s="39"/>
      <c r="X199" s="39"/>
      <c r="Y199" s="39"/>
      <c r="Z199" s="39"/>
      <c r="AA199" s="39"/>
      <c r="AB199" s="39"/>
      <c r="AC199" s="39"/>
      <c r="AD199" s="39"/>
      <c r="AE199" s="39"/>
      <c r="AR199" s="238" t="s">
        <v>360</v>
      </c>
      <c r="AT199" s="238" t="s">
        <v>343</v>
      </c>
      <c r="AU199" s="238" t="s">
        <v>85</v>
      </c>
      <c r="AY199" s="18" t="s">
        <v>342</v>
      </c>
      <c r="BE199" s="239">
        <f>IF(N199="základní",J199,0)</f>
        <v>0</v>
      </c>
      <c r="BF199" s="239">
        <f>IF(N199="snížená",J199,0)</f>
        <v>0</v>
      </c>
      <c r="BG199" s="239">
        <f>IF(N199="zákl. přenesená",J199,0)</f>
        <v>0</v>
      </c>
      <c r="BH199" s="239">
        <f>IF(N199="sníž. přenesená",J199,0)</f>
        <v>0</v>
      </c>
      <c r="BI199" s="239">
        <f>IF(N199="nulová",J199,0)</f>
        <v>0</v>
      </c>
      <c r="BJ199" s="18" t="s">
        <v>83</v>
      </c>
      <c r="BK199" s="239">
        <f>ROUND(I199*H199,2)</f>
        <v>0</v>
      </c>
      <c r="BL199" s="18" t="s">
        <v>360</v>
      </c>
      <c r="BM199" s="238" t="s">
        <v>6741</v>
      </c>
    </row>
    <row r="200" s="2" customFormat="1">
      <c r="A200" s="39"/>
      <c r="B200" s="40"/>
      <c r="C200" s="41"/>
      <c r="D200" s="240" t="s">
        <v>349</v>
      </c>
      <c r="E200" s="41"/>
      <c r="F200" s="241" t="s">
        <v>3061</v>
      </c>
      <c r="G200" s="41"/>
      <c r="H200" s="41"/>
      <c r="I200" s="242"/>
      <c r="J200" s="41"/>
      <c r="K200" s="41"/>
      <c r="L200" s="45"/>
      <c r="M200" s="243"/>
      <c r="N200" s="244"/>
      <c r="O200" s="92"/>
      <c r="P200" s="92"/>
      <c r="Q200" s="92"/>
      <c r="R200" s="92"/>
      <c r="S200" s="92"/>
      <c r="T200" s="93"/>
      <c r="U200" s="39"/>
      <c r="V200" s="39"/>
      <c r="W200" s="39"/>
      <c r="X200" s="39"/>
      <c r="Y200" s="39"/>
      <c r="Z200" s="39"/>
      <c r="AA200" s="39"/>
      <c r="AB200" s="39"/>
      <c r="AC200" s="39"/>
      <c r="AD200" s="39"/>
      <c r="AE200" s="39"/>
      <c r="AT200" s="18" t="s">
        <v>349</v>
      </c>
      <c r="AU200" s="18" t="s">
        <v>85</v>
      </c>
    </row>
    <row r="201" s="13" customFormat="1">
      <c r="A201" s="13"/>
      <c r="B201" s="252"/>
      <c r="C201" s="253"/>
      <c r="D201" s="240" t="s">
        <v>446</v>
      </c>
      <c r="E201" s="254" t="s">
        <v>1</v>
      </c>
      <c r="F201" s="255" t="s">
        <v>6742</v>
      </c>
      <c r="G201" s="253"/>
      <c r="H201" s="256">
        <v>17.474</v>
      </c>
      <c r="I201" s="257"/>
      <c r="J201" s="253"/>
      <c r="K201" s="253"/>
      <c r="L201" s="258"/>
      <c r="M201" s="259"/>
      <c r="N201" s="260"/>
      <c r="O201" s="260"/>
      <c r="P201" s="260"/>
      <c r="Q201" s="260"/>
      <c r="R201" s="260"/>
      <c r="S201" s="260"/>
      <c r="T201" s="261"/>
      <c r="U201" s="13"/>
      <c r="V201" s="13"/>
      <c r="W201" s="13"/>
      <c r="X201" s="13"/>
      <c r="Y201" s="13"/>
      <c r="Z201" s="13"/>
      <c r="AA201" s="13"/>
      <c r="AB201" s="13"/>
      <c r="AC201" s="13"/>
      <c r="AD201" s="13"/>
      <c r="AE201" s="13"/>
      <c r="AT201" s="262" t="s">
        <v>446</v>
      </c>
      <c r="AU201" s="262" t="s">
        <v>85</v>
      </c>
      <c r="AV201" s="13" t="s">
        <v>85</v>
      </c>
      <c r="AW201" s="13" t="s">
        <v>32</v>
      </c>
      <c r="AX201" s="13" t="s">
        <v>76</v>
      </c>
      <c r="AY201" s="262" t="s">
        <v>342</v>
      </c>
    </row>
    <row r="202" s="13" customFormat="1">
      <c r="A202" s="13"/>
      <c r="B202" s="252"/>
      <c r="C202" s="253"/>
      <c r="D202" s="240" t="s">
        <v>446</v>
      </c>
      <c r="E202" s="254" t="s">
        <v>1</v>
      </c>
      <c r="F202" s="255" t="s">
        <v>6728</v>
      </c>
      <c r="G202" s="253"/>
      <c r="H202" s="256">
        <v>4.242</v>
      </c>
      <c r="I202" s="257"/>
      <c r="J202" s="253"/>
      <c r="K202" s="253"/>
      <c r="L202" s="258"/>
      <c r="M202" s="259"/>
      <c r="N202" s="260"/>
      <c r="O202" s="260"/>
      <c r="P202" s="260"/>
      <c r="Q202" s="260"/>
      <c r="R202" s="260"/>
      <c r="S202" s="260"/>
      <c r="T202" s="261"/>
      <c r="U202" s="13"/>
      <c r="V202" s="13"/>
      <c r="W202" s="13"/>
      <c r="X202" s="13"/>
      <c r="Y202" s="13"/>
      <c r="Z202" s="13"/>
      <c r="AA202" s="13"/>
      <c r="AB202" s="13"/>
      <c r="AC202" s="13"/>
      <c r="AD202" s="13"/>
      <c r="AE202" s="13"/>
      <c r="AT202" s="262" t="s">
        <v>446</v>
      </c>
      <c r="AU202" s="262" t="s">
        <v>85</v>
      </c>
      <c r="AV202" s="13" t="s">
        <v>85</v>
      </c>
      <c r="AW202" s="13" t="s">
        <v>32</v>
      </c>
      <c r="AX202" s="13" t="s">
        <v>76</v>
      </c>
      <c r="AY202" s="262" t="s">
        <v>342</v>
      </c>
    </row>
    <row r="203" s="13" customFormat="1">
      <c r="A203" s="13"/>
      <c r="B203" s="252"/>
      <c r="C203" s="253"/>
      <c r="D203" s="240" t="s">
        <v>446</v>
      </c>
      <c r="E203" s="254" t="s">
        <v>1</v>
      </c>
      <c r="F203" s="255" t="s">
        <v>6729</v>
      </c>
      <c r="G203" s="253"/>
      <c r="H203" s="256">
        <v>17.440000000000001</v>
      </c>
      <c r="I203" s="257"/>
      <c r="J203" s="253"/>
      <c r="K203" s="253"/>
      <c r="L203" s="258"/>
      <c r="M203" s="259"/>
      <c r="N203" s="260"/>
      <c r="O203" s="260"/>
      <c r="P203" s="260"/>
      <c r="Q203" s="260"/>
      <c r="R203" s="260"/>
      <c r="S203" s="260"/>
      <c r="T203" s="261"/>
      <c r="U203" s="13"/>
      <c r="V203" s="13"/>
      <c r="W203" s="13"/>
      <c r="X203" s="13"/>
      <c r="Y203" s="13"/>
      <c r="Z203" s="13"/>
      <c r="AA203" s="13"/>
      <c r="AB203" s="13"/>
      <c r="AC203" s="13"/>
      <c r="AD203" s="13"/>
      <c r="AE203" s="13"/>
      <c r="AT203" s="262" t="s">
        <v>446</v>
      </c>
      <c r="AU203" s="262" t="s">
        <v>85</v>
      </c>
      <c r="AV203" s="13" t="s">
        <v>85</v>
      </c>
      <c r="AW203" s="13" t="s">
        <v>32</v>
      </c>
      <c r="AX203" s="13" t="s">
        <v>76</v>
      </c>
      <c r="AY203" s="262" t="s">
        <v>342</v>
      </c>
    </row>
    <row r="204" s="13" customFormat="1">
      <c r="A204" s="13"/>
      <c r="B204" s="252"/>
      <c r="C204" s="253"/>
      <c r="D204" s="240" t="s">
        <v>446</v>
      </c>
      <c r="E204" s="254" t="s">
        <v>1</v>
      </c>
      <c r="F204" s="255" t="s">
        <v>6743</v>
      </c>
      <c r="G204" s="253"/>
      <c r="H204" s="256">
        <v>17.440000000000001</v>
      </c>
      <c r="I204" s="257"/>
      <c r="J204" s="253"/>
      <c r="K204" s="253"/>
      <c r="L204" s="258"/>
      <c r="M204" s="259"/>
      <c r="N204" s="260"/>
      <c r="O204" s="260"/>
      <c r="P204" s="260"/>
      <c r="Q204" s="260"/>
      <c r="R204" s="260"/>
      <c r="S204" s="260"/>
      <c r="T204" s="261"/>
      <c r="U204" s="13"/>
      <c r="V204" s="13"/>
      <c r="W204" s="13"/>
      <c r="X204" s="13"/>
      <c r="Y204" s="13"/>
      <c r="Z204" s="13"/>
      <c r="AA204" s="13"/>
      <c r="AB204" s="13"/>
      <c r="AC204" s="13"/>
      <c r="AD204" s="13"/>
      <c r="AE204" s="13"/>
      <c r="AT204" s="262" t="s">
        <v>446</v>
      </c>
      <c r="AU204" s="262" t="s">
        <v>85</v>
      </c>
      <c r="AV204" s="13" t="s">
        <v>85</v>
      </c>
      <c r="AW204" s="13" t="s">
        <v>32</v>
      </c>
      <c r="AX204" s="13" t="s">
        <v>76</v>
      </c>
      <c r="AY204" s="262" t="s">
        <v>342</v>
      </c>
    </row>
    <row r="205" s="16" customFormat="1">
      <c r="A205" s="16"/>
      <c r="B205" s="284"/>
      <c r="C205" s="285"/>
      <c r="D205" s="240" t="s">
        <v>446</v>
      </c>
      <c r="E205" s="286" t="s">
        <v>1</v>
      </c>
      <c r="F205" s="287" t="s">
        <v>500</v>
      </c>
      <c r="G205" s="285"/>
      <c r="H205" s="288">
        <v>56.595999999999997</v>
      </c>
      <c r="I205" s="289"/>
      <c r="J205" s="285"/>
      <c r="K205" s="285"/>
      <c r="L205" s="290"/>
      <c r="M205" s="291"/>
      <c r="N205" s="292"/>
      <c r="O205" s="292"/>
      <c r="P205" s="292"/>
      <c r="Q205" s="292"/>
      <c r="R205" s="292"/>
      <c r="S205" s="292"/>
      <c r="T205" s="293"/>
      <c r="U205" s="16"/>
      <c r="V205" s="16"/>
      <c r="W205" s="16"/>
      <c r="X205" s="16"/>
      <c r="Y205" s="16"/>
      <c r="Z205" s="16"/>
      <c r="AA205" s="16"/>
      <c r="AB205" s="16"/>
      <c r="AC205" s="16"/>
      <c r="AD205" s="16"/>
      <c r="AE205" s="16"/>
      <c r="AT205" s="294" t="s">
        <v>446</v>
      </c>
      <c r="AU205" s="294" t="s">
        <v>85</v>
      </c>
      <c r="AV205" s="16" t="s">
        <v>360</v>
      </c>
      <c r="AW205" s="16" t="s">
        <v>32</v>
      </c>
      <c r="AX205" s="16" t="s">
        <v>76</v>
      </c>
      <c r="AY205" s="294" t="s">
        <v>342</v>
      </c>
    </row>
    <row r="206" s="13" customFormat="1">
      <c r="A206" s="13"/>
      <c r="B206" s="252"/>
      <c r="C206" s="253"/>
      <c r="D206" s="240" t="s">
        <v>446</v>
      </c>
      <c r="E206" s="254" t="s">
        <v>1</v>
      </c>
      <c r="F206" s="255" t="s">
        <v>6744</v>
      </c>
      <c r="G206" s="253"/>
      <c r="H206" s="256">
        <v>22.638000000000002</v>
      </c>
      <c r="I206" s="257"/>
      <c r="J206" s="253"/>
      <c r="K206" s="253"/>
      <c r="L206" s="258"/>
      <c r="M206" s="259"/>
      <c r="N206" s="260"/>
      <c r="O206" s="260"/>
      <c r="P206" s="260"/>
      <c r="Q206" s="260"/>
      <c r="R206" s="260"/>
      <c r="S206" s="260"/>
      <c r="T206" s="261"/>
      <c r="U206" s="13"/>
      <c r="V206" s="13"/>
      <c r="W206" s="13"/>
      <c r="X206" s="13"/>
      <c r="Y206" s="13"/>
      <c r="Z206" s="13"/>
      <c r="AA206" s="13"/>
      <c r="AB206" s="13"/>
      <c r="AC206" s="13"/>
      <c r="AD206" s="13"/>
      <c r="AE206" s="13"/>
      <c r="AT206" s="262" t="s">
        <v>446</v>
      </c>
      <c r="AU206" s="262" t="s">
        <v>85</v>
      </c>
      <c r="AV206" s="13" t="s">
        <v>85</v>
      </c>
      <c r="AW206" s="13" t="s">
        <v>32</v>
      </c>
      <c r="AX206" s="13" t="s">
        <v>83</v>
      </c>
      <c r="AY206" s="262" t="s">
        <v>342</v>
      </c>
    </row>
    <row r="207" s="2" customFormat="1" ht="16.5" customHeight="1">
      <c r="A207" s="39"/>
      <c r="B207" s="40"/>
      <c r="C207" s="227" t="s">
        <v>419</v>
      </c>
      <c r="D207" s="227" t="s">
        <v>343</v>
      </c>
      <c r="E207" s="228" t="s">
        <v>4703</v>
      </c>
      <c r="F207" s="229" t="s">
        <v>4704</v>
      </c>
      <c r="G207" s="230" t="s">
        <v>562</v>
      </c>
      <c r="H207" s="231">
        <v>33.957999999999998</v>
      </c>
      <c r="I207" s="232"/>
      <c r="J207" s="233">
        <f>ROUND(I207*H207,2)</f>
        <v>0</v>
      </c>
      <c r="K207" s="229" t="s">
        <v>443</v>
      </c>
      <c r="L207" s="45"/>
      <c r="M207" s="234" t="s">
        <v>1</v>
      </c>
      <c r="N207" s="235" t="s">
        <v>41</v>
      </c>
      <c r="O207" s="92"/>
      <c r="P207" s="236">
        <f>O207*H207</f>
        <v>0</v>
      </c>
      <c r="Q207" s="236">
        <v>0</v>
      </c>
      <c r="R207" s="236">
        <f>Q207*H207</f>
        <v>0</v>
      </c>
      <c r="S207" s="236">
        <v>0</v>
      </c>
      <c r="T207" s="237">
        <f>S207*H207</f>
        <v>0</v>
      </c>
      <c r="U207" s="39"/>
      <c r="V207" s="39"/>
      <c r="W207" s="39"/>
      <c r="X207" s="39"/>
      <c r="Y207" s="39"/>
      <c r="Z207" s="39"/>
      <c r="AA207" s="39"/>
      <c r="AB207" s="39"/>
      <c r="AC207" s="39"/>
      <c r="AD207" s="39"/>
      <c r="AE207" s="39"/>
      <c r="AR207" s="238" t="s">
        <v>360</v>
      </c>
      <c r="AT207" s="238" t="s">
        <v>343</v>
      </c>
      <c r="AU207" s="238" t="s">
        <v>85</v>
      </c>
      <c r="AY207" s="18" t="s">
        <v>342</v>
      </c>
      <c r="BE207" s="239">
        <f>IF(N207="základní",J207,0)</f>
        <v>0</v>
      </c>
      <c r="BF207" s="239">
        <f>IF(N207="snížená",J207,0)</f>
        <v>0</v>
      </c>
      <c r="BG207" s="239">
        <f>IF(N207="zákl. přenesená",J207,0)</f>
        <v>0</v>
      </c>
      <c r="BH207" s="239">
        <f>IF(N207="sníž. přenesená",J207,0)</f>
        <v>0</v>
      </c>
      <c r="BI207" s="239">
        <f>IF(N207="nulová",J207,0)</f>
        <v>0</v>
      </c>
      <c r="BJ207" s="18" t="s">
        <v>83</v>
      </c>
      <c r="BK207" s="239">
        <f>ROUND(I207*H207,2)</f>
        <v>0</v>
      </c>
      <c r="BL207" s="18" t="s">
        <v>360</v>
      </c>
      <c r="BM207" s="238" t="s">
        <v>6745</v>
      </c>
    </row>
    <row r="208" s="2" customFormat="1">
      <c r="A208" s="39"/>
      <c r="B208" s="40"/>
      <c r="C208" s="41"/>
      <c r="D208" s="240" t="s">
        <v>349</v>
      </c>
      <c r="E208" s="41"/>
      <c r="F208" s="241" t="s">
        <v>6746</v>
      </c>
      <c r="G208" s="41"/>
      <c r="H208" s="41"/>
      <c r="I208" s="242"/>
      <c r="J208" s="41"/>
      <c r="K208" s="41"/>
      <c r="L208" s="45"/>
      <c r="M208" s="243"/>
      <c r="N208" s="244"/>
      <c r="O208" s="92"/>
      <c r="P208" s="92"/>
      <c r="Q208" s="92"/>
      <c r="R208" s="92"/>
      <c r="S208" s="92"/>
      <c r="T208" s="93"/>
      <c r="U208" s="39"/>
      <c r="V208" s="39"/>
      <c r="W208" s="39"/>
      <c r="X208" s="39"/>
      <c r="Y208" s="39"/>
      <c r="Z208" s="39"/>
      <c r="AA208" s="39"/>
      <c r="AB208" s="39"/>
      <c r="AC208" s="39"/>
      <c r="AD208" s="39"/>
      <c r="AE208" s="39"/>
      <c r="AT208" s="18" t="s">
        <v>349</v>
      </c>
      <c r="AU208" s="18" t="s">
        <v>85</v>
      </c>
    </row>
    <row r="209" s="13" customFormat="1">
      <c r="A209" s="13"/>
      <c r="B209" s="252"/>
      <c r="C209" s="253"/>
      <c r="D209" s="240" t="s">
        <v>446</v>
      </c>
      <c r="E209" s="254" t="s">
        <v>1</v>
      </c>
      <c r="F209" s="255" t="s">
        <v>6747</v>
      </c>
      <c r="G209" s="253"/>
      <c r="H209" s="256">
        <v>33.957999999999998</v>
      </c>
      <c r="I209" s="257"/>
      <c r="J209" s="253"/>
      <c r="K209" s="253"/>
      <c r="L209" s="258"/>
      <c r="M209" s="259"/>
      <c r="N209" s="260"/>
      <c r="O209" s="260"/>
      <c r="P209" s="260"/>
      <c r="Q209" s="260"/>
      <c r="R209" s="260"/>
      <c r="S209" s="260"/>
      <c r="T209" s="261"/>
      <c r="U209" s="13"/>
      <c r="V209" s="13"/>
      <c r="W209" s="13"/>
      <c r="X209" s="13"/>
      <c r="Y209" s="13"/>
      <c r="Z209" s="13"/>
      <c r="AA209" s="13"/>
      <c r="AB209" s="13"/>
      <c r="AC209" s="13"/>
      <c r="AD209" s="13"/>
      <c r="AE209" s="13"/>
      <c r="AT209" s="262" t="s">
        <v>446</v>
      </c>
      <c r="AU209" s="262" t="s">
        <v>85</v>
      </c>
      <c r="AV209" s="13" t="s">
        <v>85</v>
      </c>
      <c r="AW209" s="13" t="s">
        <v>32</v>
      </c>
      <c r="AX209" s="13" t="s">
        <v>83</v>
      </c>
      <c r="AY209" s="262" t="s">
        <v>342</v>
      </c>
    </row>
    <row r="210" s="2" customFormat="1" ht="16.5" customHeight="1">
      <c r="A210" s="39"/>
      <c r="B210" s="40"/>
      <c r="C210" s="227" t="s">
        <v>423</v>
      </c>
      <c r="D210" s="227" t="s">
        <v>343</v>
      </c>
      <c r="E210" s="228" t="s">
        <v>627</v>
      </c>
      <c r="F210" s="229" t="s">
        <v>628</v>
      </c>
      <c r="G210" s="230" t="s">
        <v>562</v>
      </c>
      <c r="H210" s="231">
        <v>57.229999999999997</v>
      </c>
      <c r="I210" s="232"/>
      <c r="J210" s="233">
        <f>ROUND(I210*H210,2)</f>
        <v>0</v>
      </c>
      <c r="K210" s="229" t="s">
        <v>443</v>
      </c>
      <c r="L210" s="45"/>
      <c r="M210" s="234" t="s">
        <v>1</v>
      </c>
      <c r="N210" s="235" t="s">
        <v>41</v>
      </c>
      <c r="O210" s="92"/>
      <c r="P210" s="236">
        <f>O210*H210</f>
        <v>0</v>
      </c>
      <c r="Q210" s="236">
        <v>0</v>
      </c>
      <c r="R210" s="236">
        <f>Q210*H210</f>
        <v>0</v>
      </c>
      <c r="S210" s="236">
        <v>0</v>
      </c>
      <c r="T210" s="237">
        <f>S210*H210</f>
        <v>0</v>
      </c>
      <c r="U210" s="39"/>
      <c r="V210" s="39"/>
      <c r="W210" s="39"/>
      <c r="X210" s="39"/>
      <c r="Y210" s="39"/>
      <c r="Z210" s="39"/>
      <c r="AA210" s="39"/>
      <c r="AB210" s="39"/>
      <c r="AC210" s="39"/>
      <c r="AD210" s="39"/>
      <c r="AE210" s="39"/>
      <c r="AR210" s="238" t="s">
        <v>360</v>
      </c>
      <c r="AT210" s="238" t="s">
        <v>343</v>
      </c>
      <c r="AU210" s="238" t="s">
        <v>85</v>
      </c>
      <c r="AY210" s="18" t="s">
        <v>342</v>
      </c>
      <c r="BE210" s="239">
        <f>IF(N210="základní",J210,0)</f>
        <v>0</v>
      </c>
      <c r="BF210" s="239">
        <f>IF(N210="snížená",J210,0)</f>
        <v>0</v>
      </c>
      <c r="BG210" s="239">
        <f>IF(N210="zákl. přenesená",J210,0)</f>
        <v>0</v>
      </c>
      <c r="BH210" s="239">
        <f>IF(N210="sníž. přenesená",J210,0)</f>
        <v>0</v>
      </c>
      <c r="BI210" s="239">
        <f>IF(N210="nulová",J210,0)</f>
        <v>0</v>
      </c>
      <c r="BJ210" s="18" t="s">
        <v>83</v>
      </c>
      <c r="BK210" s="239">
        <f>ROUND(I210*H210,2)</f>
        <v>0</v>
      </c>
      <c r="BL210" s="18" t="s">
        <v>360</v>
      </c>
      <c r="BM210" s="238" t="s">
        <v>6748</v>
      </c>
    </row>
    <row r="211" s="2" customFormat="1">
      <c r="A211" s="39"/>
      <c r="B211" s="40"/>
      <c r="C211" s="41"/>
      <c r="D211" s="240" t="s">
        <v>349</v>
      </c>
      <c r="E211" s="41"/>
      <c r="F211" s="241" t="s">
        <v>630</v>
      </c>
      <c r="G211" s="41"/>
      <c r="H211" s="41"/>
      <c r="I211" s="242"/>
      <c r="J211" s="41"/>
      <c r="K211" s="41"/>
      <c r="L211" s="45"/>
      <c r="M211" s="243"/>
      <c r="N211" s="244"/>
      <c r="O211" s="92"/>
      <c r="P211" s="92"/>
      <c r="Q211" s="92"/>
      <c r="R211" s="92"/>
      <c r="S211" s="92"/>
      <c r="T211" s="93"/>
      <c r="U211" s="39"/>
      <c r="V211" s="39"/>
      <c r="W211" s="39"/>
      <c r="X211" s="39"/>
      <c r="Y211" s="39"/>
      <c r="Z211" s="39"/>
      <c r="AA211" s="39"/>
      <c r="AB211" s="39"/>
      <c r="AC211" s="39"/>
      <c r="AD211" s="39"/>
      <c r="AE211" s="39"/>
      <c r="AT211" s="18" t="s">
        <v>349</v>
      </c>
      <c r="AU211" s="18" t="s">
        <v>85</v>
      </c>
    </row>
    <row r="212" s="13" customFormat="1">
      <c r="A212" s="13"/>
      <c r="B212" s="252"/>
      <c r="C212" s="253"/>
      <c r="D212" s="240" t="s">
        <v>446</v>
      </c>
      <c r="E212" s="254" t="s">
        <v>1</v>
      </c>
      <c r="F212" s="255" t="s">
        <v>6749</v>
      </c>
      <c r="G212" s="253"/>
      <c r="H212" s="256">
        <v>57.229999999999997</v>
      </c>
      <c r="I212" s="257"/>
      <c r="J212" s="253"/>
      <c r="K212" s="253"/>
      <c r="L212" s="258"/>
      <c r="M212" s="259"/>
      <c r="N212" s="260"/>
      <c r="O212" s="260"/>
      <c r="P212" s="260"/>
      <c r="Q212" s="260"/>
      <c r="R212" s="260"/>
      <c r="S212" s="260"/>
      <c r="T212" s="261"/>
      <c r="U212" s="13"/>
      <c r="V212" s="13"/>
      <c r="W212" s="13"/>
      <c r="X212" s="13"/>
      <c r="Y212" s="13"/>
      <c r="Z212" s="13"/>
      <c r="AA212" s="13"/>
      <c r="AB212" s="13"/>
      <c r="AC212" s="13"/>
      <c r="AD212" s="13"/>
      <c r="AE212" s="13"/>
      <c r="AT212" s="262" t="s">
        <v>446</v>
      </c>
      <c r="AU212" s="262" t="s">
        <v>85</v>
      </c>
      <c r="AV212" s="13" t="s">
        <v>85</v>
      </c>
      <c r="AW212" s="13" t="s">
        <v>32</v>
      </c>
      <c r="AX212" s="13" t="s">
        <v>83</v>
      </c>
      <c r="AY212" s="262" t="s">
        <v>342</v>
      </c>
    </row>
    <row r="213" s="2" customFormat="1" ht="16.5" customHeight="1">
      <c r="A213" s="39"/>
      <c r="B213" s="40"/>
      <c r="C213" s="227" t="s">
        <v>428</v>
      </c>
      <c r="D213" s="227" t="s">
        <v>343</v>
      </c>
      <c r="E213" s="228" t="s">
        <v>5932</v>
      </c>
      <c r="F213" s="229" t="s">
        <v>5933</v>
      </c>
      <c r="G213" s="230" t="s">
        <v>462</v>
      </c>
      <c r="H213" s="231">
        <v>44.631999999999998</v>
      </c>
      <c r="I213" s="232"/>
      <c r="J213" s="233">
        <f>ROUND(I213*H213,2)</f>
        <v>0</v>
      </c>
      <c r="K213" s="229" t="s">
        <v>1</v>
      </c>
      <c r="L213" s="45"/>
      <c r="M213" s="234" t="s">
        <v>1</v>
      </c>
      <c r="N213" s="235" t="s">
        <v>41</v>
      </c>
      <c r="O213" s="92"/>
      <c r="P213" s="236">
        <f>O213*H213</f>
        <v>0</v>
      </c>
      <c r="Q213" s="236">
        <v>0</v>
      </c>
      <c r="R213" s="236">
        <f>Q213*H213</f>
        <v>0</v>
      </c>
      <c r="S213" s="236">
        <v>0</v>
      </c>
      <c r="T213" s="237">
        <f>S213*H213</f>
        <v>0</v>
      </c>
      <c r="U213" s="39"/>
      <c r="V213" s="39"/>
      <c r="W213" s="39"/>
      <c r="X213" s="39"/>
      <c r="Y213" s="39"/>
      <c r="Z213" s="39"/>
      <c r="AA213" s="39"/>
      <c r="AB213" s="39"/>
      <c r="AC213" s="39"/>
      <c r="AD213" s="39"/>
      <c r="AE213" s="39"/>
      <c r="AR213" s="238" t="s">
        <v>360</v>
      </c>
      <c r="AT213" s="238" t="s">
        <v>343</v>
      </c>
      <c r="AU213" s="238" t="s">
        <v>85</v>
      </c>
      <c r="AY213" s="18" t="s">
        <v>342</v>
      </c>
      <c r="BE213" s="239">
        <f>IF(N213="základní",J213,0)</f>
        <v>0</v>
      </c>
      <c r="BF213" s="239">
        <f>IF(N213="snížená",J213,0)</f>
        <v>0</v>
      </c>
      <c r="BG213" s="239">
        <f>IF(N213="zákl. přenesená",J213,0)</f>
        <v>0</v>
      </c>
      <c r="BH213" s="239">
        <f>IF(N213="sníž. přenesená",J213,0)</f>
        <v>0</v>
      </c>
      <c r="BI213" s="239">
        <f>IF(N213="nulová",J213,0)</f>
        <v>0</v>
      </c>
      <c r="BJ213" s="18" t="s">
        <v>83</v>
      </c>
      <c r="BK213" s="239">
        <f>ROUND(I213*H213,2)</f>
        <v>0</v>
      </c>
      <c r="BL213" s="18" t="s">
        <v>360</v>
      </c>
      <c r="BM213" s="238" t="s">
        <v>6750</v>
      </c>
    </row>
    <row r="214" s="2" customFormat="1">
      <c r="A214" s="39"/>
      <c r="B214" s="40"/>
      <c r="C214" s="41"/>
      <c r="D214" s="240" t="s">
        <v>349</v>
      </c>
      <c r="E214" s="41"/>
      <c r="F214" s="241" t="s">
        <v>5935</v>
      </c>
      <c r="G214" s="41"/>
      <c r="H214" s="41"/>
      <c r="I214" s="242"/>
      <c r="J214" s="41"/>
      <c r="K214" s="41"/>
      <c r="L214" s="45"/>
      <c r="M214" s="243"/>
      <c r="N214" s="244"/>
      <c r="O214" s="92"/>
      <c r="P214" s="92"/>
      <c r="Q214" s="92"/>
      <c r="R214" s="92"/>
      <c r="S214" s="92"/>
      <c r="T214" s="93"/>
      <c r="U214" s="39"/>
      <c r="V214" s="39"/>
      <c r="W214" s="39"/>
      <c r="X214" s="39"/>
      <c r="Y214" s="39"/>
      <c r="Z214" s="39"/>
      <c r="AA214" s="39"/>
      <c r="AB214" s="39"/>
      <c r="AC214" s="39"/>
      <c r="AD214" s="39"/>
      <c r="AE214" s="39"/>
      <c r="AT214" s="18" t="s">
        <v>349</v>
      </c>
      <c r="AU214" s="18" t="s">
        <v>85</v>
      </c>
    </row>
    <row r="215" s="2" customFormat="1">
      <c r="A215" s="39"/>
      <c r="B215" s="40"/>
      <c r="C215" s="41"/>
      <c r="D215" s="240" t="s">
        <v>350</v>
      </c>
      <c r="E215" s="41"/>
      <c r="F215" s="245" t="s">
        <v>5936</v>
      </c>
      <c r="G215" s="41"/>
      <c r="H215" s="41"/>
      <c r="I215" s="242"/>
      <c r="J215" s="41"/>
      <c r="K215" s="41"/>
      <c r="L215" s="45"/>
      <c r="M215" s="243"/>
      <c r="N215" s="244"/>
      <c r="O215" s="92"/>
      <c r="P215" s="92"/>
      <c r="Q215" s="92"/>
      <c r="R215" s="92"/>
      <c r="S215" s="92"/>
      <c r="T215" s="93"/>
      <c r="U215" s="39"/>
      <c r="V215" s="39"/>
      <c r="W215" s="39"/>
      <c r="X215" s="39"/>
      <c r="Y215" s="39"/>
      <c r="Z215" s="39"/>
      <c r="AA215" s="39"/>
      <c r="AB215" s="39"/>
      <c r="AC215" s="39"/>
      <c r="AD215" s="39"/>
      <c r="AE215" s="39"/>
      <c r="AT215" s="18" t="s">
        <v>350</v>
      </c>
      <c r="AU215" s="18" t="s">
        <v>85</v>
      </c>
    </row>
    <row r="216" s="13" customFormat="1">
      <c r="A216" s="13"/>
      <c r="B216" s="252"/>
      <c r="C216" s="253"/>
      <c r="D216" s="240" t="s">
        <v>446</v>
      </c>
      <c r="E216" s="254" t="s">
        <v>1</v>
      </c>
      <c r="F216" s="255" t="s">
        <v>6751</v>
      </c>
      <c r="G216" s="253"/>
      <c r="H216" s="256">
        <v>57.229999999999997</v>
      </c>
      <c r="I216" s="257"/>
      <c r="J216" s="253"/>
      <c r="K216" s="253"/>
      <c r="L216" s="258"/>
      <c r="M216" s="259"/>
      <c r="N216" s="260"/>
      <c r="O216" s="260"/>
      <c r="P216" s="260"/>
      <c r="Q216" s="260"/>
      <c r="R216" s="260"/>
      <c r="S216" s="260"/>
      <c r="T216" s="261"/>
      <c r="U216" s="13"/>
      <c r="V216" s="13"/>
      <c r="W216" s="13"/>
      <c r="X216" s="13"/>
      <c r="Y216" s="13"/>
      <c r="Z216" s="13"/>
      <c r="AA216" s="13"/>
      <c r="AB216" s="13"/>
      <c r="AC216" s="13"/>
      <c r="AD216" s="13"/>
      <c r="AE216" s="13"/>
      <c r="AT216" s="262" t="s">
        <v>446</v>
      </c>
      <c r="AU216" s="262" t="s">
        <v>85</v>
      </c>
      <c r="AV216" s="13" t="s">
        <v>85</v>
      </c>
      <c r="AW216" s="13" t="s">
        <v>32</v>
      </c>
      <c r="AX216" s="13" t="s">
        <v>76</v>
      </c>
      <c r="AY216" s="262" t="s">
        <v>342</v>
      </c>
    </row>
    <row r="217" s="13" customFormat="1">
      <c r="A217" s="13"/>
      <c r="B217" s="252"/>
      <c r="C217" s="253"/>
      <c r="D217" s="240" t="s">
        <v>446</v>
      </c>
      <c r="E217" s="254" t="s">
        <v>1</v>
      </c>
      <c r="F217" s="255" t="s">
        <v>6736</v>
      </c>
      <c r="G217" s="253"/>
      <c r="H217" s="256">
        <v>-17.440000000000001</v>
      </c>
      <c r="I217" s="257"/>
      <c r="J217" s="253"/>
      <c r="K217" s="253"/>
      <c r="L217" s="258"/>
      <c r="M217" s="259"/>
      <c r="N217" s="260"/>
      <c r="O217" s="260"/>
      <c r="P217" s="260"/>
      <c r="Q217" s="260"/>
      <c r="R217" s="260"/>
      <c r="S217" s="260"/>
      <c r="T217" s="261"/>
      <c r="U217" s="13"/>
      <c r="V217" s="13"/>
      <c r="W217" s="13"/>
      <c r="X217" s="13"/>
      <c r="Y217" s="13"/>
      <c r="Z217" s="13"/>
      <c r="AA217" s="13"/>
      <c r="AB217" s="13"/>
      <c r="AC217" s="13"/>
      <c r="AD217" s="13"/>
      <c r="AE217" s="13"/>
      <c r="AT217" s="262" t="s">
        <v>446</v>
      </c>
      <c r="AU217" s="262" t="s">
        <v>85</v>
      </c>
      <c r="AV217" s="13" t="s">
        <v>85</v>
      </c>
      <c r="AW217" s="13" t="s">
        <v>32</v>
      </c>
      <c r="AX217" s="13" t="s">
        <v>76</v>
      </c>
      <c r="AY217" s="262" t="s">
        <v>342</v>
      </c>
    </row>
    <row r="218" s="13" customFormat="1">
      <c r="A218" s="13"/>
      <c r="B218" s="252"/>
      <c r="C218" s="253"/>
      <c r="D218" s="240" t="s">
        <v>446</v>
      </c>
      <c r="E218" s="254" t="s">
        <v>1</v>
      </c>
      <c r="F218" s="255" t="s">
        <v>6737</v>
      </c>
      <c r="G218" s="253"/>
      <c r="H218" s="256">
        <v>-17.474</v>
      </c>
      <c r="I218" s="257"/>
      <c r="J218" s="253"/>
      <c r="K218" s="253"/>
      <c r="L218" s="258"/>
      <c r="M218" s="259"/>
      <c r="N218" s="260"/>
      <c r="O218" s="260"/>
      <c r="P218" s="260"/>
      <c r="Q218" s="260"/>
      <c r="R218" s="260"/>
      <c r="S218" s="260"/>
      <c r="T218" s="261"/>
      <c r="U218" s="13"/>
      <c r="V218" s="13"/>
      <c r="W218" s="13"/>
      <c r="X218" s="13"/>
      <c r="Y218" s="13"/>
      <c r="Z218" s="13"/>
      <c r="AA218" s="13"/>
      <c r="AB218" s="13"/>
      <c r="AC218" s="13"/>
      <c r="AD218" s="13"/>
      <c r="AE218" s="13"/>
      <c r="AT218" s="262" t="s">
        <v>446</v>
      </c>
      <c r="AU218" s="262" t="s">
        <v>85</v>
      </c>
      <c r="AV218" s="13" t="s">
        <v>85</v>
      </c>
      <c r="AW218" s="13" t="s">
        <v>32</v>
      </c>
      <c r="AX218" s="13" t="s">
        <v>76</v>
      </c>
      <c r="AY218" s="262" t="s">
        <v>342</v>
      </c>
    </row>
    <row r="219" s="16" customFormat="1">
      <c r="A219" s="16"/>
      <c r="B219" s="284"/>
      <c r="C219" s="285"/>
      <c r="D219" s="240" t="s">
        <v>446</v>
      </c>
      <c r="E219" s="286" t="s">
        <v>1</v>
      </c>
      <c r="F219" s="287" t="s">
        <v>500</v>
      </c>
      <c r="G219" s="285"/>
      <c r="H219" s="288">
        <v>22.315999999999999</v>
      </c>
      <c r="I219" s="289"/>
      <c r="J219" s="285"/>
      <c r="K219" s="285"/>
      <c r="L219" s="290"/>
      <c r="M219" s="291"/>
      <c r="N219" s="292"/>
      <c r="O219" s="292"/>
      <c r="P219" s="292"/>
      <c r="Q219" s="292"/>
      <c r="R219" s="292"/>
      <c r="S219" s="292"/>
      <c r="T219" s="293"/>
      <c r="U219" s="16"/>
      <c r="V219" s="16"/>
      <c r="W219" s="16"/>
      <c r="X219" s="16"/>
      <c r="Y219" s="16"/>
      <c r="Z219" s="16"/>
      <c r="AA219" s="16"/>
      <c r="AB219" s="16"/>
      <c r="AC219" s="16"/>
      <c r="AD219" s="16"/>
      <c r="AE219" s="16"/>
      <c r="AT219" s="294" t="s">
        <v>446</v>
      </c>
      <c r="AU219" s="294" t="s">
        <v>85</v>
      </c>
      <c r="AV219" s="16" t="s">
        <v>360</v>
      </c>
      <c r="AW219" s="16" t="s">
        <v>32</v>
      </c>
      <c r="AX219" s="16" t="s">
        <v>76</v>
      </c>
      <c r="AY219" s="294" t="s">
        <v>342</v>
      </c>
    </row>
    <row r="220" s="13" customFormat="1">
      <c r="A220" s="13"/>
      <c r="B220" s="252"/>
      <c r="C220" s="253"/>
      <c r="D220" s="240" t="s">
        <v>446</v>
      </c>
      <c r="E220" s="254" t="s">
        <v>1</v>
      </c>
      <c r="F220" s="255" t="s">
        <v>6752</v>
      </c>
      <c r="G220" s="253"/>
      <c r="H220" s="256">
        <v>44.631999999999998</v>
      </c>
      <c r="I220" s="257"/>
      <c r="J220" s="253"/>
      <c r="K220" s="253"/>
      <c r="L220" s="258"/>
      <c r="M220" s="259"/>
      <c r="N220" s="260"/>
      <c r="O220" s="260"/>
      <c r="P220" s="260"/>
      <c r="Q220" s="260"/>
      <c r="R220" s="260"/>
      <c r="S220" s="260"/>
      <c r="T220" s="261"/>
      <c r="U220" s="13"/>
      <c r="V220" s="13"/>
      <c r="W220" s="13"/>
      <c r="X220" s="13"/>
      <c r="Y220" s="13"/>
      <c r="Z220" s="13"/>
      <c r="AA220" s="13"/>
      <c r="AB220" s="13"/>
      <c r="AC220" s="13"/>
      <c r="AD220" s="13"/>
      <c r="AE220" s="13"/>
      <c r="AT220" s="262" t="s">
        <v>446</v>
      </c>
      <c r="AU220" s="262" t="s">
        <v>85</v>
      </c>
      <c r="AV220" s="13" t="s">
        <v>85</v>
      </c>
      <c r="AW220" s="13" t="s">
        <v>32</v>
      </c>
      <c r="AX220" s="13" t="s">
        <v>83</v>
      </c>
      <c r="AY220" s="262" t="s">
        <v>342</v>
      </c>
    </row>
    <row r="221" s="2" customFormat="1" ht="16.5" customHeight="1">
      <c r="A221" s="39"/>
      <c r="B221" s="40"/>
      <c r="C221" s="227" t="s">
        <v>606</v>
      </c>
      <c r="D221" s="227" t="s">
        <v>343</v>
      </c>
      <c r="E221" s="228" t="s">
        <v>2071</v>
      </c>
      <c r="F221" s="229" t="s">
        <v>641</v>
      </c>
      <c r="G221" s="230" t="s">
        <v>562</v>
      </c>
      <c r="H221" s="231">
        <v>34.878999999999998</v>
      </c>
      <c r="I221" s="232"/>
      <c r="J221" s="233">
        <f>ROUND(I221*H221,2)</f>
        <v>0</v>
      </c>
      <c r="K221" s="229" t="s">
        <v>443</v>
      </c>
      <c r="L221" s="45"/>
      <c r="M221" s="234" t="s">
        <v>1</v>
      </c>
      <c r="N221" s="235" t="s">
        <v>41</v>
      </c>
      <c r="O221" s="92"/>
      <c r="P221" s="236">
        <f>O221*H221</f>
        <v>0</v>
      </c>
      <c r="Q221" s="236">
        <v>0</v>
      </c>
      <c r="R221" s="236">
        <f>Q221*H221</f>
        <v>0</v>
      </c>
      <c r="S221" s="236">
        <v>0</v>
      </c>
      <c r="T221" s="237">
        <f>S221*H221</f>
        <v>0</v>
      </c>
      <c r="U221" s="39"/>
      <c r="V221" s="39"/>
      <c r="W221" s="39"/>
      <c r="X221" s="39"/>
      <c r="Y221" s="39"/>
      <c r="Z221" s="39"/>
      <c r="AA221" s="39"/>
      <c r="AB221" s="39"/>
      <c r="AC221" s="39"/>
      <c r="AD221" s="39"/>
      <c r="AE221" s="39"/>
      <c r="AR221" s="238" t="s">
        <v>360</v>
      </c>
      <c r="AT221" s="238" t="s">
        <v>343</v>
      </c>
      <c r="AU221" s="238" t="s">
        <v>85</v>
      </c>
      <c r="AY221" s="18" t="s">
        <v>342</v>
      </c>
      <c r="BE221" s="239">
        <f>IF(N221="základní",J221,0)</f>
        <v>0</v>
      </c>
      <c r="BF221" s="239">
        <f>IF(N221="snížená",J221,0)</f>
        <v>0</v>
      </c>
      <c r="BG221" s="239">
        <f>IF(N221="zákl. přenesená",J221,0)</f>
        <v>0</v>
      </c>
      <c r="BH221" s="239">
        <f>IF(N221="sníž. přenesená",J221,0)</f>
        <v>0</v>
      </c>
      <c r="BI221" s="239">
        <f>IF(N221="nulová",J221,0)</f>
        <v>0</v>
      </c>
      <c r="BJ221" s="18" t="s">
        <v>83</v>
      </c>
      <c r="BK221" s="239">
        <f>ROUND(I221*H221,2)</f>
        <v>0</v>
      </c>
      <c r="BL221" s="18" t="s">
        <v>360</v>
      </c>
      <c r="BM221" s="238" t="s">
        <v>6753</v>
      </c>
    </row>
    <row r="222" s="2" customFormat="1">
      <c r="A222" s="39"/>
      <c r="B222" s="40"/>
      <c r="C222" s="41"/>
      <c r="D222" s="240" t="s">
        <v>349</v>
      </c>
      <c r="E222" s="41"/>
      <c r="F222" s="241" t="s">
        <v>643</v>
      </c>
      <c r="G222" s="41"/>
      <c r="H222" s="41"/>
      <c r="I222" s="242"/>
      <c r="J222" s="41"/>
      <c r="K222" s="41"/>
      <c r="L222" s="45"/>
      <c r="M222" s="243"/>
      <c r="N222" s="244"/>
      <c r="O222" s="92"/>
      <c r="P222" s="92"/>
      <c r="Q222" s="92"/>
      <c r="R222" s="92"/>
      <c r="S222" s="92"/>
      <c r="T222" s="93"/>
      <c r="U222" s="39"/>
      <c r="V222" s="39"/>
      <c r="W222" s="39"/>
      <c r="X222" s="39"/>
      <c r="Y222" s="39"/>
      <c r="Z222" s="39"/>
      <c r="AA222" s="39"/>
      <c r="AB222" s="39"/>
      <c r="AC222" s="39"/>
      <c r="AD222" s="39"/>
      <c r="AE222" s="39"/>
      <c r="AT222" s="18" t="s">
        <v>349</v>
      </c>
      <c r="AU222" s="18" t="s">
        <v>85</v>
      </c>
    </row>
    <row r="223" s="13" customFormat="1">
      <c r="A223" s="13"/>
      <c r="B223" s="252"/>
      <c r="C223" s="253"/>
      <c r="D223" s="240" t="s">
        <v>446</v>
      </c>
      <c r="E223" s="254" t="s">
        <v>1</v>
      </c>
      <c r="F223" s="255" t="s">
        <v>6754</v>
      </c>
      <c r="G223" s="253"/>
      <c r="H223" s="256">
        <v>57.229999999999997</v>
      </c>
      <c r="I223" s="257"/>
      <c r="J223" s="253"/>
      <c r="K223" s="253"/>
      <c r="L223" s="258"/>
      <c r="M223" s="259"/>
      <c r="N223" s="260"/>
      <c r="O223" s="260"/>
      <c r="P223" s="260"/>
      <c r="Q223" s="260"/>
      <c r="R223" s="260"/>
      <c r="S223" s="260"/>
      <c r="T223" s="261"/>
      <c r="U223" s="13"/>
      <c r="V223" s="13"/>
      <c r="W223" s="13"/>
      <c r="X223" s="13"/>
      <c r="Y223" s="13"/>
      <c r="Z223" s="13"/>
      <c r="AA223" s="13"/>
      <c r="AB223" s="13"/>
      <c r="AC223" s="13"/>
      <c r="AD223" s="13"/>
      <c r="AE223" s="13"/>
      <c r="AT223" s="262" t="s">
        <v>446</v>
      </c>
      <c r="AU223" s="262" t="s">
        <v>85</v>
      </c>
      <c r="AV223" s="13" t="s">
        <v>85</v>
      </c>
      <c r="AW223" s="13" t="s">
        <v>32</v>
      </c>
      <c r="AX223" s="13" t="s">
        <v>76</v>
      </c>
      <c r="AY223" s="262" t="s">
        <v>342</v>
      </c>
    </row>
    <row r="224" s="14" customFormat="1">
      <c r="A224" s="14"/>
      <c r="B224" s="263"/>
      <c r="C224" s="264"/>
      <c r="D224" s="240" t="s">
        <v>446</v>
      </c>
      <c r="E224" s="265" t="s">
        <v>1</v>
      </c>
      <c r="F224" s="266" t="s">
        <v>2074</v>
      </c>
      <c r="G224" s="264"/>
      <c r="H224" s="265" t="s">
        <v>1</v>
      </c>
      <c r="I224" s="267"/>
      <c r="J224" s="264"/>
      <c r="K224" s="264"/>
      <c r="L224" s="268"/>
      <c r="M224" s="269"/>
      <c r="N224" s="270"/>
      <c r="O224" s="270"/>
      <c r="P224" s="270"/>
      <c r="Q224" s="270"/>
      <c r="R224" s="270"/>
      <c r="S224" s="270"/>
      <c r="T224" s="271"/>
      <c r="U224" s="14"/>
      <c r="V224" s="14"/>
      <c r="W224" s="14"/>
      <c r="X224" s="14"/>
      <c r="Y224" s="14"/>
      <c r="Z224" s="14"/>
      <c r="AA224" s="14"/>
      <c r="AB224" s="14"/>
      <c r="AC224" s="14"/>
      <c r="AD224" s="14"/>
      <c r="AE224" s="14"/>
      <c r="AT224" s="272" t="s">
        <v>446</v>
      </c>
      <c r="AU224" s="272" t="s">
        <v>85</v>
      </c>
      <c r="AV224" s="14" t="s">
        <v>83</v>
      </c>
      <c r="AW224" s="14" t="s">
        <v>32</v>
      </c>
      <c r="AX224" s="14" t="s">
        <v>76</v>
      </c>
      <c r="AY224" s="272" t="s">
        <v>342</v>
      </c>
    </row>
    <row r="225" s="13" customFormat="1">
      <c r="A225" s="13"/>
      <c r="B225" s="252"/>
      <c r="C225" s="253"/>
      <c r="D225" s="240" t="s">
        <v>446</v>
      </c>
      <c r="E225" s="254" t="s">
        <v>1</v>
      </c>
      <c r="F225" s="255" t="s">
        <v>6755</v>
      </c>
      <c r="G225" s="253"/>
      <c r="H225" s="256">
        <v>-17.474</v>
      </c>
      <c r="I225" s="257"/>
      <c r="J225" s="253"/>
      <c r="K225" s="253"/>
      <c r="L225" s="258"/>
      <c r="M225" s="259"/>
      <c r="N225" s="260"/>
      <c r="O225" s="260"/>
      <c r="P225" s="260"/>
      <c r="Q225" s="260"/>
      <c r="R225" s="260"/>
      <c r="S225" s="260"/>
      <c r="T225" s="261"/>
      <c r="U225" s="13"/>
      <c r="V225" s="13"/>
      <c r="W225" s="13"/>
      <c r="X225" s="13"/>
      <c r="Y225" s="13"/>
      <c r="Z225" s="13"/>
      <c r="AA225" s="13"/>
      <c r="AB225" s="13"/>
      <c r="AC225" s="13"/>
      <c r="AD225" s="13"/>
      <c r="AE225" s="13"/>
      <c r="AT225" s="262" t="s">
        <v>446</v>
      </c>
      <c r="AU225" s="262" t="s">
        <v>85</v>
      </c>
      <c r="AV225" s="13" t="s">
        <v>85</v>
      </c>
      <c r="AW225" s="13" t="s">
        <v>32</v>
      </c>
      <c r="AX225" s="13" t="s">
        <v>76</v>
      </c>
      <c r="AY225" s="262" t="s">
        <v>342</v>
      </c>
    </row>
    <row r="226" s="13" customFormat="1">
      <c r="A226" s="13"/>
      <c r="B226" s="252"/>
      <c r="C226" s="253"/>
      <c r="D226" s="240" t="s">
        <v>446</v>
      </c>
      <c r="E226" s="254" t="s">
        <v>1</v>
      </c>
      <c r="F226" s="255" t="s">
        <v>6756</v>
      </c>
      <c r="G226" s="253"/>
      <c r="H226" s="256">
        <v>-4.242</v>
      </c>
      <c r="I226" s="257"/>
      <c r="J226" s="253"/>
      <c r="K226" s="253"/>
      <c r="L226" s="258"/>
      <c r="M226" s="259"/>
      <c r="N226" s="260"/>
      <c r="O226" s="260"/>
      <c r="P226" s="260"/>
      <c r="Q226" s="260"/>
      <c r="R226" s="260"/>
      <c r="S226" s="260"/>
      <c r="T226" s="261"/>
      <c r="U226" s="13"/>
      <c r="V226" s="13"/>
      <c r="W226" s="13"/>
      <c r="X226" s="13"/>
      <c r="Y226" s="13"/>
      <c r="Z226" s="13"/>
      <c r="AA226" s="13"/>
      <c r="AB226" s="13"/>
      <c r="AC226" s="13"/>
      <c r="AD226" s="13"/>
      <c r="AE226" s="13"/>
      <c r="AT226" s="262" t="s">
        <v>446</v>
      </c>
      <c r="AU226" s="262" t="s">
        <v>85</v>
      </c>
      <c r="AV226" s="13" t="s">
        <v>85</v>
      </c>
      <c r="AW226" s="13" t="s">
        <v>32</v>
      </c>
      <c r="AX226" s="13" t="s">
        <v>76</v>
      </c>
      <c r="AY226" s="262" t="s">
        <v>342</v>
      </c>
    </row>
    <row r="227" s="13" customFormat="1">
      <c r="A227" s="13"/>
      <c r="B227" s="252"/>
      <c r="C227" s="253"/>
      <c r="D227" s="240" t="s">
        <v>446</v>
      </c>
      <c r="E227" s="254" t="s">
        <v>1</v>
      </c>
      <c r="F227" s="255" t="s">
        <v>6757</v>
      </c>
      <c r="G227" s="253"/>
      <c r="H227" s="256">
        <v>-0.29199999999999998</v>
      </c>
      <c r="I227" s="257"/>
      <c r="J227" s="253"/>
      <c r="K227" s="253"/>
      <c r="L227" s="258"/>
      <c r="M227" s="259"/>
      <c r="N227" s="260"/>
      <c r="O227" s="260"/>
      <c r="P227" s="260"/>
      <c r="Q227" s="260"/>
      <c r="R227" s="260"/>
      <c r="S227" s="260"/>
      <c r="T227" s="261"/>
      <c r="U227" s="13"/>
      <c r="V227" s="13"/>
      <c r="W227" s="13"/>
      <c r="X227" s="13"/>
      <c r="Y227" s="13"/>
      <c r="Z227" s="13"/>
      <c r="AA227" s="13"/>
      <c r="AB227" s="13"/>
      <c r="AC227" s="13"/>
      <c r="AD227" s="13"/>
      <c r="AE227" s="13"/>
      <c r="AT227" s="262" t="s">
        <v>446</v>
      </c>
      <c r="AU227" s="262" t="s">
        <v>85</v>
      </c>
      <c r="AV227" s="13" t="s">
        <v>85</v>
      </c>
      <c r="AW227" s="13" t="s">
        <v>32</v>
      </c>
      <c r="AX227" s="13" t="s">
        <v>76</v>
      </c>
      <c r="AY227" s="262" t="s">
        <v>342</v>
      </c>
    </row>
    <row r="228" s="13" customFormat="1">
      <c r="A228" s="13"/>
      <c r="B228" s="252"/>
      <c r="C228" s="253"/>
      <c r="D228" s="240" t="s">
        <v>446</v>
      </c>
      <c r="E228" s="254" t="s">
        <v>1</v>
      </c>
      <c r="F228" s="255" t="s">
        <v>6758</v>
      </c>
      <c r="G228" s="253"/>
      <c r="H228" s="256">
        <v>-0.34300000000000003</v>
      </c>
      <c r="I228" s="257"/>
      <c r="J228" s="253"/>
      <c r="K228" s="253"/>
      <c r="L228" s="258"/>
      <c r="M228" s="259"/>
      <c r="N228" s="260"/>
      <c r="O228" s="260"/>
      <c r="P228" s="260"/>
      <c r="Q228" s="260"/>
      <c r="R228" s="260"/>
      <c r="S228" s="260"/>
      <c r="T228" s="261"/>
      <c r="U228" s="13"/>
      <c r="V228" s="13"/>
      <c r="W228" s="13"/>
      <c r="X228" s="13"/>
      <c r="Y228" s="13"/>
      <c r="Z228" s="13"/>
      <c r="AA228" s="13"/>
      <c r="AB228" s="13"/>
      <c r="AC228" s="13"/>
      <c r="AD228" s="13"/>
      <c r="AE228" s="13"/>
      <c r="AT228" s="262" t="s">
        <v>446</v>
      </c>
      <c r="AU228" s="262" t="s">
        <v>85</v>
      </c>
      <c r="AV228" s="13" t="s">
        <v>85</v>
      </c>
      <c r="AW228" s="13" t="s">
        <v>32</v>
      </c>
      <c r="AX228" s="13" t="s">
        <v>76</v>
      </c>
      <c r="AY228" s="262" t="s">
        <v>342</v>
      </c>
    </row>
    <row r="229" s="16" customFormat="1">
      <c r="A229" s="16"/>
      <c r="B229" s="284"/>
      <c r="C229" s="285"/>
      <c r="D229" s="240" t="s">
        <v>446</v>
      </c>
      <c r="E229" s="286" t="s">
        <v>1</v>
      </c>
      <c r="F229" s="287" t="s">
        <v>500</v>
      </c>
      <c r="G229" s="285"/>
      <c r="H229" s="288">
        <v>34.878999999999998</v>
      </c>
      <c r="I229" s="289"/>
      <c r="J229" s="285"/>
      <c r="K229" s="285"/>
      <c r="L229" s="290"/>
      <c r="M229" s="291"/>
      <c r="N229" s="292"/>
      <c r="O229" s="292"/>
      <c r="P229" s="292"/>
      <c r="Q229" s="292"/>
      <c r="R229" s="292"/>
      <c r="S229" s="292"/>
      <c r="T229" s="293"/>
      <c r="U229" s="16"/>
      <c r="V229" s="16"/>
      <c r="W229" s="16"/>
      <c r="X229" s="16"/>
      <c r="Y229" s="16"/>
      <c r="Z229" s="16"/>
      <c r="AA229" s="16"/>
      <c r="AB229" s="16"/>
      <c r="AC229" s="16"/>
      <c r="AD229" s="16"/>
      <c r="AE229" s="16"/>
      <c r="AT229" s="294" t="s">
        <v>446</v>
      </c>
      <c r="AU229" s="294" t="s">
        <v>85</v>
      </c>
      <c r="AV229" s="16" t="s">
        <v>360</v>
      </c>
      <c r="AW229" s="16" t="s">
        <v>32</v>
      </c>
      <c r="AX229" s="16" t="s">
        <v>83</v>
      </c>
      <c r="AY229" s="294" t="s">
        <v>342</v>
      </c>
    </row>
    <row r="230" s="2" customFormat="1" ht="16.5" customHeight="1">
      <c r="A230" s="39"/>
      <c r="B230" s="40"/>
      <c r="C230" s="295" t="s">
        <v>613</v>
      </c>
      <c r="D230" s="295" t="s">
        <v>621</v>
      </c>
      <c r="E230" s="296" t="s">
        <v>2350</v>
      </c>
      <c r="F230" s="297" t="s">
        <v>2351</v>
      </c>
      <c r="G230" s="298" t="s">
        <v>462</v>
      </c>
      <c r="H230" s="299">
        <v>31.390999999999998</v>
      </c>
      <c r="I230" s="300"/>
      <c r="J230" s="301">
        <f>ROUND(I230*H230,2)</f>
        <v>0</v>
      </c>
      <c r="K230" s="297" t="s">
        <v>443</v>
      </c>
      <c r="L230" s="302"/>
      <c r="M230" s="303" t="s">
        <v>1</v>
      </c>
      <c r="N230" s="304" t="s">
        <v>41</v>
      </c>
      <c r="O230" s="92"/>
      <c r="P230" s="236">
        <f>O230*H230</f>
        <v>0</v>
      </c>
      <c r="Q230" s="236">
        <v>0</v>
      </c>
      <c r="R230" s="236">
        <f>Q230*H230</f>
        <v>0</v>
      </c>
      <c r="S230" s="236">
        <v>0</v>
      </c>
      <c r="T230" s="237">
        <f>S230*H230</f>
        <v>0</v>
      </c>
      <c r="U230" s="39"/>
      <c r="V230" s="39"/>
      <c r="W230" s="39"/>
      <c r="X230" s="39"/>
      <c r="Y230" s="39"/>
      <c r="Z230" s="39"/>
      <c r="AA230" s="39"/>
      <c r="AB230" s="39"/>
      <c r="AC230" s="39"/>
      <c r="AD230" s="39"/>
      <c r="AE230" s="39"/>
      <c r="AR230" s="238" t="s">
        <v>376</v>
      </c>
      <c r="AT230" s="238" t="s">
        <v>621</v>
      </c>
      <c r="AU230" s="238" t="s">
        <v>85</v>
      </c>
      <c r="AY230" s="18" t="s">
        <v>342</v>
      </c>
      <c r="BE230" s="239">
        <f>IF(N230="základní",J230,0)</f>
        <v>0</v>
      </c>
      <c r="BF230" s="239">
        <f>IF(N230="snížená",J230,0)</f>
        <v>0</v>
      </c>
      <c r="BG230" s="239">
        <f>IF(N230="zákl. přenesená",J230,0)</f>
        <v>0</v>
      </c>
      <c r="BH230" s="239">
        <f>IF(N230="sníž. přenesená",J230,0)</f>
        <v>0</v>
      </c>
      <c r="BI230" s="239">
        <f>IF(N230="nulová",J230,0)</f>
        <v>0</v>
      </c>
      <c r="BJ230" s="18" t="s">
        <v>83</v>
      </c>
      <c r="BK230" s="239">
        <f>ROUND(I230*H230,2)</f>
        <v>0</v>
      </c>
      <c r="BL230" s="18" t="s">
        <v>360</v>
      </c>
      <c r="BM230" s="238" t="s">
        <v>6759</v>
      </c>
    </row>
    <row r="231" s="2" customFormat="1">
      <c r="A231" s="39"/>
      <c r="B231" s="40"/>
      <c r="C231" s="41"/>
      <c r="D231" s="240" t="s">
        <v>349</v>
      </c>
      <c r="E231" s="41"/>
      <c r="F231" s="241" t="s">
        <v>2351</v>
      </c>
      <c r="G231" s="41"/>
      <c r="H231" s="41"/>
      <c r="I231" s="242"/>
      <c r="J231" s="41"/>
      <c r="K231" s="41"/>
      <c r="L231" s="45"/>
      <c r="M231" s="243"/>
      <c r="N231" s="244"/>
      <c r="O231" s="92"/>
      <c r="P231" s="92"/>
      <c r="Q231" s="92"/>
      <c r="R231" s="92"/>
      <c r="S231" s="92"/>
      <c r="T231" s="93"/>
      <c r="U231" s="39"/>
      <c r="V231" s="39"/>
      <c r="W231" s="39"/>
      <c r="X231" s="39"/>
      <c r="Y231" s="39"/>
      <c r="Z231" s="39"/>
      <c r="AA231" s="39"/>
      <c r="AB231" s="39"/>
      <c r="AC231" s="39"/>
      <c r="AD231" s="39"/>
      <c r="AE231" s="39"/>
      <c r="AT231" s="18" t="s">
        <v>349</v>
      </c>
      <c r="AU231" s="18" t="s">
        <v>85</v>
      </c>
    </row>
    <row r="232" s="13" customFormat="1">
      <c r="A232" s="13"/>
      <c r="B232" s="252"/>
      <c r="C232" s="253"/>
      <c r="D232" s="240" t="s">
        <v>446</v>
      </c>
      <c r="E232" s="254" t="s">
        <v>1</v>
      </c>
      <c r="F232" s="255" t="s">
        <v>6760</v>
      </c>
      <c r="G232" s="253"/>
      <c r="H232" s="256">
        <v>31.390999999999998</v>
      </c>
      <c r="I232" s="257"/>
      <c r="J232" s="253"/>
      <c r="K232" s="253"/>
      <c r="L232" s="258"/>
      <c r="M232" s="259"/>
      <c r="N232" s="260"/>
      <c r="O232" s="260"/>
      <c r="P232" s="260"/>
      <c r="Q232" s="260"/>
      <c r="R232" s="260"/>
      <c r="S232" s="260"/>
      <c r="T232" s="261"/>
      <c r="U232" s="13"/>
      <c r="V232" s="13"/>
      <c r="W232" s="13"/>
      <c r="X232" s="13"/>
      <c r="Y232" s="13"/>
      <c r="Z232" s="13"/>
      <c r="AA232" s="13"/>
      <c r="AB232" s="13"/>
      <c r="AC232" s="13"/>
      <c r="AD232" s="13"/>
      <c r="AE232" s="13"/>
      <c r="AT232" s="262" t="s">
        <v>446</v>
      </c>
      <c r="AU232" s="262" t="s">
        <v>85</v>
      </c>
      <c r="AV232" s="13" t="s">
        <v>85</v>
      </c>
      <c r="AW232" s="13" t="s">
        <v>32</v>
      </c>
      <c r="AX232" s="13" t="s">
        <v>83</v>
      </c>
      <c r="AY232" s="262" t="s">
        <v>342</v>
      </c>
    </row>
    <row r="233" s="2" customFormat="1" ht="16.5" customHeight="1">
      <c r="A233" s="39"/>
      <c r="B233" s="40"/>
      <c r="C233" s="227" t="s">
        <v>7</v>
      </c>
      <c r="D233" s="227" t="s">
        <v>343</v>
      </c>
      <c r="E233" s="228" t="s">
        <v>2354</v>
      </c>
      <c r="F233" s="229" t="s">
        <v>2355</v>
      </c>
      <c r="G233" s="230" t="s">
        <v>562</v>
      </c>
      <c r="H233" s="231">
        <v>34.914000000000001</v>
      </c>
      <c r="I233" s="232"/>
      <c r="J233" s="233">
        <f>ROUND(I233*H233,2)</f>
        <v>0</v>
      </c>
      <c r="K233" s="229" t="s">
        <v>1</v>
      </c>
      <c r="L233" s="45"/>
      <c r="M233" s="234" t="s">
        <v>1</v>
      </c>
      <c r="N233" s="235" t="s">
        <v>41</v>
      </c>
      <c r="O233" s="92"/>
      <c r="P233" s="236">
        <f>O233*H233</f>
        <v>0</v>
      </c>
      <c r="Q233" s="236">
        <v>0</v>
      </c>
      <c r="R233" s="236">
        <f>Q233*H233</f>
        <v>0</v>
      </c>
      <c r="S233" s="236">
        <v>0</v>
      </c>
      <c r="T233" s="237">
        <f>S233*H233</f>
        <v>0</v>
      </c>
      <c r="U233" s="39"/>
      <c r="V233" s="39"/>
      <c r="W233" s="39"/>
      <c r="X233" s="39"/>
      <c r="Y233" s="39"/>
      <c r="Z233" s="39"/>
      <c r="AA233" s="39"/>
      <c r="AB233" s="39"/>
      <c r="AC233" s="39"/>
      <c r="AD233" s="39"/>
      <c r="AE233" s="39"/>
      <c r="AR233" s="238" t="s">
        <v>360</v>
      </c>
      <c r="AT233" s="238" t="s">
        <v>343</v>
      </c>
      <c r="AU233" s="238" t="s">
        <v>85</v>
      </c>
      <c r="AY233" s="18" t="s">
        <v>342</v>
      </c>
      <c r="BE233" s="239">
        <f>IF(N233="základní",J233,0)</f>
        <v>0</v>
      </c>
      <c r="BF233" s="239">
        <f>IF(N233="snížená",J233,0)</f>
        <v>0</v>
      </c>
      <c r="BG233" s="239">
        <f>IF(N233="zákl. přenesená",J233,0)</f>
        <v>0</v>
      </c>
      <c r="BH233" s="239">
        <f>IF(N233="sníž. přenesená",J233,0)</f>
        <v>0</v>
      </c>
      <c r="BI233" s="239">
        <f>IF(N233="nulová",J233,0)</f>
        <v>0</v>
      </c>
      <c r="BJ233" s="18" t="s">
        <v>83</v>
      </c>
      <c r="BK233" s="239">
        <f>ROUND(I233*H233,2)</f>
        <v>0</v>
      </c>
      <c r="BL233" s="18" t="s">
        <v>360</v>
      </c>
      <c r="BM233" s="238" t="s">
        <v>6761</v>
      </c>
    </row>
    <row r="234" s="2" customFormat="1">
      <c r="A234" s="39"/>
      <c r="B234" s="40"/>
      <c r="C234" s="41"/>
      <c r="D234" s="240" t="s">
        <v>349</v>
      </c>
      <c r="E234" s="41"/>
      <c r="F234" s="241" t="s">
        <v>2355</v>
      </c>
      <c r="G234" s="41"/>
      <c r="H234" s="41"/>
      <c r="I234" s="242"/>
      <c r="J234" s="41"/>
      <c r="K234" s="41"/>
      <c r="L234" s="45"/>
      <c r="M234" s="243"/>
      <c r="N234" s="244"/>
      <c r="O234" s="92"/>
      <c r="P234" s="92"/>
      <c r="Q234" s="92"/>
      <c r="R234" s="92"/>
      <c r="S234" s="92"/>
      <c r="T234" s="93"/>
      <c r="U234" s="39"/>
      <c r="V234" s="39"/>
      <c r="W234" s="39"/>
      <c r="X234" s="39"/>
      <c r="Y234" s="39"/>
      <c r="Z234" s="39"/>
      <c r="AA234" s="39"/>
      <c r="AB234" s="39"/>
      <c r="AC234" s="39"/>
      <c r="AD234" s="39"/>
      <c r="AE234" s="39"/>
      <c r="AT234" s="18" t="s">
        <v>349</v>
      </c>
      <c r="AU234" s="18" t="s">
        <v>85</v>
      </c>
    </row>
    <row r="235" s="13" customFormat="1">
      <c r="A235" s="13"/>
      <c r="B235" s="252"/>
      <c r="C235" s="253"/>
      <c r="D235" s="240" t="s">
        <v>446</v>
      </c>
      <c r="E235" s="254" t="s">
        <v>1</v>
      </c>
      <c r="F235" s="255" t="s">
        <v>6762</v>
      </c>
      <c r="G235" s="253"/>
      <c r="H235" s="256">
        <v>17.440000000000001</v>
      </c>
      <c r="I235" s="257"/>
      <c r="J235" s="253"/>
      <c r="K235" s="253"/>
      <c r="L235" s="258"/>
      <c r="M235" s="259"/>
      <c r="N235" s="260"/>
      <c r="O235" s="260"/>
      <c r="P235" s="260"/>
      <c r="Q235" s="260"/>
      <c r="R235" s="260"/>
      <c r="S235" s="260"/>
      <c r="T235" s="261"/>
      <c r="U235" s="13"/>
      <c r="V235" s="13"/>
      <c r="W235" s="13"/>
      <c r="X235" s="13"/>
      <c r="Y235" s="13"/>
      <c r="Z235" s="13"/>
      <c r="AA235" s="13"/>
      <c r="AB235" s="13"/>
      <c r="AC235" s="13"/>
      <c r="AD235" s="13"/>
      <c r="AE235" s="13"/>
      <c r="AT235" s="262" t="s">
        <v>446</v>
      </c>
      <c r="AU235" s="262" t="s">
        <v>85</v>
      </c>
      <c r="AV235" s="13" t="s">
        <v>85</v>
      </c>
      <c r="AW235" s="13" t="s">
        <v>32</v>
      </c>
      <c r="AX235" s="13" t="s">
        <v>76</v>
      </c>
      <c r="AY235" s="262" t="s">
        <v>342</v>
      </c>
    </row>
    <row r="236" s="13" customFormat="1">
      <c r="A236" s="13"/>
      <c r="B236" s="252"/>
      <c r="C236" s="253"/>
      <c r="D236" s="240" t="s">
        <v>446</v>
      </c>
      <c r="E236" s="254" t="s">
        <v>1</v>
      </c>
      <c r="F236" s="255" t="s">
        <v>6763</v>
      </c>
      <c r="G236" s="253"/>
      <c r="H236" s="256">
        <v>17.474</v>
      </c>
      <c r="I236" s="257"/>
      <c r="J236" s="253"/>
      <c r="K236" s="253"/>
      <c r="L236" s="258"/>
      <c r="M236" s="259"/>
      <c r="N236" s="260"/>
      <c r="O236" s="260"/>
      <c r="P236" s="260"/>
      <c r="Q236" s="260"/>
      <c r="R236" s="260"/>
      <c r="S236" s="260"/>
      <c r="T236" s="261"/>
      <c r="U236" s="13"/>
      <c r="V236" s="13"/>
      <c r="W236" s="13"/>
      <c r="X236" s="13"/>
      <c r="Y236" s="13"/>
      <c r="Z236" s="13"/>
      <c r="AA236" s="13"/>
      <c r="AB236" s="13"/>
      <c r="AC236" s="13"/>
      <c r="AD236" s="13"/>
      <c r="AE236" s="13"/>
      <c r="AT236" s="262" t="s">
        <v>446</v>
      </c>
      <c r="AU236" s="262" t="s">
        <v>85</v>
      </c>
      <c r="AV236" s="13" t="s">
        <v>85</v>
      </c>
      <c r="AW236" s="13" t="s">
        <v>32</v>
      </c>
      <c r="AX236" s="13" t="s">
        <v>76</v>
      </c>
      <c r="AY236" s="262" t="s">
        <v>342</v>
      </c>
    </row>
    <row r="237" s="16" customFormat="1">
      <c r="A237" s="16"/>
      <c r="B237" s="284"/>
      <c r="C237" s="285"/>
      <c r="D237" s="240" t="s">
        <v>446</v>
      </c>
      <c r="E237" s="286" t="s">
        <v>1</v>
      </c>
      <c r="F237" s="287" t="s">
        <v>500</v>
      </c>
      <c r="G237" s="285"/>
      <c r="H237" s="288">
        <v>34.914000000000001</v>
      </c>
      <c r="I237" s="289"/>
      <c r="J237" s="285"/>
      <c r="K237" s="285"/>
      <c r="L237" s="290"/>
      <c r="M237" s="291"/>
      <c r="N237" s="292"/>
      <c r="O237" s="292"/>
      <c r="P237" s="292"/>
      <c r="Q237" s="292"/>
      <c r="R237" s="292"/>
      <c r="S237" s="292"/>
      <c r="T237" s="293"/>
      <c r="U237" s="16"/>
      <c r="V237" s="16"/>
      <c r="W237" s="16"/>
      <c r="X237" s="16"/>
      <c r="Y237" s="16"/>
      <c r="Z237" s="16"/>
      <c r="AA237" s="16"/>
      <c r="AB237" s="16"/>
      <c r="AC237" s="16"/>
      <c r="AD237" s="16"/>
      <c r="AE237" s="16"/>
      <c r="AT237" s="294" t="s">
        <v>446</v>
      </c>
      <c r="AU237" s="294" t="s">
        <v>85</v>
      </c>
      <c r="AV237" s="16" t="s">
        <v>360</v>
      </c>
      <c r="AW237" s="16" t="s">
        <v>32</v>
      </c>
      <c r="AX237" s="16" t="s">
        <v>83</v>
      </c>
      <c r="AY237" s="294" t="s">
        <v>342</v>
      </c>
    </row>
    <row r="238" s="2" customFormat="1" ht="16.5" customHeight="1">
      <c r="A238" s="39"/>
      <c r="B238" s="40"/>
      <c r="C238" s="227" t="s">
        <v>626</v>
      </c>
      <c r="D238" s="227" t="s">
        <v>343</v>
      </c>
      <c r="E238" s="228" t="s">
        <v>2358</v>
      </c>
      <c r="F238" s="229" t="s">
        <v>2359</v>
      </c>
      <c r="G238" s="230" t="s">
        <v>562</v>
      </c>
      <c r="H238" s="231">
        <v>17.474</v>
      </c>
      <c r="I238" s="232"/>
      <c r="J238" s="233">
        <f>ROUND(I238*H238,2)</f>
        <v>0</v>
      </c>
      <c r="K238" s="229" t="s">
        <v>443</v>
      </c>
      <c r="L238" s="45"/>
      <c r="M238" s="234" t="s">
        <v>1</v>
      </c>
      <c r="N238" s="235" t="s">
        <v>41</v>
      </c>
      <c r="O238" s="92"/>
      <c r="P238" s="236">
        <f>O238*H238</f>
        <v>0</v>
      </c>
      <c r="Q238" s="236">
        <v>0</v>
      </c>
      <c r="R238" s="236">
        <f>Q238*H238</f>
        <v>0</v>
      </c>
      <c r="S238" s="236">
        <v>0</v>
      </c>
      <c r="T238" s="237">
        <f>S238*H238</f>
        <v>0</v>
      </c>
      <c r="U238" s="39"/>
      <c r="V238" s="39"/>
      <c r="W238" s="39"/>
      <c r="X238" s="39"/>
      <c r="Y238" s="39"/>
      <c r="Z238" s="39"/>
      <c r="AA238" s="39"/>
      <c r="AB238" s="39"/>
      <c r="AC238" s="39"/>
      <c r="AD238" s="39"/>
      <c r="AE238" s="39"/>
      <c r="AR238" s="238" t="s">
        <v>360</v>
      </c>
      <c r="AT238" s="238" t="s">
        <v>343</v>
      </c>
      <c r="AU238" s="238" t="s">
        <v>85</v>
      </c>
      <c r="AY238" s="18" t="s">
        <v>342</v>
      </c>
      <c r="BE238" s="239">
        <f>IF(N238="základní",J238,0)</f>
        <v>0</v>
      </c>
      <c r="BF238" s="239">
        <f>IF(N238="snížená",J238,0)</f>
        <v>0</v>
      </c>
      <c r="BG238" s="239">
        <f>IF(N238="zákl. přenesená",J238,0)</f>
        <v>0</v>
      </c>
      <c r="BH238" s="239">
        <f>IF(N238="sníž. přenesená",J238,0)</f>
        <v>0</v>
      </c>
      <c r="BI238" s="239">
        <f>IF(N238="nulová",J238,0)</f>
        <v>0</v>
      </c>
      <c r="BJ238" s="18" t="s">
        <v>83</v>
      </c>
      <c r="BK238" s="239">
        <f>ROUND(I238*H238,2)</f>
        <v>0</v>
      </c>
      <c r="BL238" s="18" t="s">
        <v>360</v>
      </c>
      <c r="BM238" s="238" t="s">
        <v>6764</v>
      </c>
    </row>
    <row r="239" s="2" customFormat="1">
      <c r="A239" s="39"/>
      <c r="B239" s="40"/>
      <c r="C239" s="41"/>
      <c r="D239" s="240" t="s">
        <v>349</v>
      </c>
      <c r="E239" s="41"/>
      <c r="F239" s="241" t="s">
        <v>2361</v>
      </c>
      <c r="G239" s="41"/>
      <c r="H239" s="41"/>
      <c r="I239" s="242"/>
      <c r="J239" s="41"/>
      <c r="K239" s="41"/>
      <c r="L239" s="45"/>
      <c r="M239" s="243"/>
      <c r="N239" s="244"/>
      <c r="O239" s="92"/>
      <c r="P239" s="92"/>
      <c r="Q239" s="92"/>
      <c r="R239" s="92"/>
      <c r="S239" s="92"/>
      <c r="T239" s="93"/>
      <c r="U239" s="39"/>
      <c r="V239" s="39"/>
      <c r="W239" s="39"/>
      <c r="X239" s="39"/>
      <c r="Y239" s="39"/>
      <c r="Z239" s="39"/>
      <c r="AA239" s="39"/>
      <c r="AB239" s="39"/>
      <c r="AC239" s="39"/>
      <c r="AD239" s="39"/>
      <c r="AE239" s="39"/>
      <c r="AT239" s="18" t="s">
        <v>349</v>
      </c>
      <c r="AU239" s="18" t="s">
        <v>85</v>
      </c>
    </row>
    <row r="240" s="13" customFormat="1">
      <c r="A240" s="13"/>
      <c r="B240" s="252"/>
      <c r="C240" s="253"/>
      <c r="D240" s="240" t="s">
        <v>446</v>
      </c>
      <c r="E240" s="254" t="s">
        <v>1</v>
      </c>
      <c r="F240" s="255" t="s">
        <v>6765</v>
      </c>
      <c r="G240" s="253"/>
      <c r="H240" s="256">
        <v>17.474</v>
      </c>
      <c r="I240" s="257"/>
      <c r="J240" s="253"/>
      <c r="K240" s="253"/>
      <c r="L240" s="258"/>
      <c r="M240" s="259"/>
      <c r="N240" s="260"/>
      <c r="O240" s="260"/>
      <c r="P240" s="260"/>
      <c r="Q240" s="260"/>
      <c r="R240" s="260"/>
      <c r="S240" s="260"/>
      <c r="T240" s="261"/>
      <c r="U240" s="13"/>
      <c r="V240" s="13"/>
      <c r="W240" s="13"/>
      <c r="X240" s="13"/>
      <c r="Y240" s="13"/>
      <c r="Z240" s="13"/>
      <c r="AA240" s="13"/>
      <c r="AB240" s="13"/>
      <c r="AC240" s="13"/>
      <c r="AD240" s="13"/>
      <c r="AE240" s="13"/>
      <c r="AT240" s="262" t="s">
        <v>446</v>
      </c>
      <c r="AU240" s="262" t="s">
        <v>85</v>
      </c>
      <c r="AV240" s="13" t="s">
        <v>85</v>
      </c>
      <c r="AW240" s="13" t="s">
        <v>32</v>
      </c>
      <c r="AX240" s="13" t="s">
        <v>83</v>
      </c>
      <c r="AY240" s="262" t="s">
        <v>342</v>
      </c>
    </row>
    <row r="241" s="2" customFormat="1" ht="16.5" customHeight="1">
      <c r="A241" s="39"/>
      <c r="B241" s="40"/>
      <c r="C241" s="227" t="s">
        <v>632</v>
      </c>
      <c r="D241" s="227" t="s">
        <v>343</v>
      </c>
      <c r="E241" s="228" t="s">
        <v>655</v>
      </c>
      <c r="F241" s="229" t="s">
        <v>656</v>
      </c>
      <c r="G241" s="230" t="s">
        <v>473</v>
      </c>
      <c r="H241" s="231">
        <v>42.392000000000003</v>
      </c>
      <c r="I241" s="232"/>
      <c r="J241" s="233">
        <f>ROUND(I241*H241,2)</f>
        <v>0</v>
      </c>
      <c r="K241" s="229" t="s">
        <v>443</v>
      </c>
      <c r="L241" s="45"/>
      <c r="M241" s="234" t="s">
        <v>1</v>
      </c>
      <c r="N241" s="235" t="s">
        <v>41</v>
      </c>
      <c r="O241" s="92"/>
      <c r="P241" s="236">
        <f>O241*H241</f>
        <v>0</v>
      </c>
      <c r="Q241" s="236">
        <v>0</v>
      </c>
      <c r="R241" s="236">
        <f>Q241*H241</f>
        <v>0</v>
      </c>
      <c r="S241" s="236">
        <v>0</v>
      </c>
      <c r="T241" s="237">
        <f>S241*H241</f>
        <v>0</v>
      </c>
      <c r="U241" s="39"/>
      <c r="V241" s="39"/>
      <c r="W241" s="39"/>
      <c r="X241" s="39"/>
      <c r="Y241" s="39"/>
      <c r="Z241" s="39"/>
      <c r="AA241" s="39"/>
      <c r="AB241" s="39"/>
      <c r="AC241" s="39"/>
      <c r="AD241" s="39"/>
      <c r="AE241" s="39"/>
      <c r="AR241" s="238" t="s">
        <v>360</v>
      </c>
      <c r="AT241" s="238" t="s">
        <v>343</v>
      </c>
      <c r="AU241" s="238" t="s">
        <v>85</v>
      </c>
      <c r="AY241" s="18" t="s">
        <v>342</v>
      </c>
      <c r="BE241" s="239">
        <f>IF(N241="základní",J241,0)</f>
        <v>0</v>
      </c>
      <c r="BF241" s="239">
        <f>IF(N241="snížená",J241,0)</f>
        <v>0</v>
      </c>
      <c r="BG241" s="239">
        <f>IF(N241="zákl. přenesená",J241,0)</f>
        <v>0</v>
      </c>
      <c r="BH241" s="239">
        <f>IF(N241="sníž. přenesená",J241,0)</f>
        <v>0</v>
      </c>
      <c r="BI241" s="239">
        <f>IF(N241="nulová",J241,0)</f>
        <v>0</v>
      </c>
      <c r="BJ241" s="18" t="s">
        <v>83</v>
      </c>
      <c r="BK241" s="239">
        <f>ROUND(I241*H241,2)</f>
        <v>0</v>
      </c>
      <c r="BL241" s="18" t="s">
        <v>360</v>
      </c>
      <c r="BM241" s="238" t="s">
        <v>6766</v>
      </c>
    </row>
    <row r="242" s="2" customFormat="1">
      <c r="A242" s="39"/>
      <c r="B242" s="40"/>
      <c r="C242" s="41"/>
      <c r="D242" s="240" t="s">
        <v>349</v>
      </c>
      <c r="E242" s="41"/>
      <c r="F242" s="241" t="s">
        <v>658</v>
      </c>
      <c r="G242" s="41"/>
      <c r="H242" s="41"/>
      <c r="I242" s="242"/>
      <c r="J242" s="41"/>
      <c r="K242" s="41"/>
      <c r="L242" s="45"/>
      <c r="M242" s="243"/>
      <c r="N242" s="244"/>
      <c r="O242" s="92"/>
      <c r="P242" s="92"/>
      <c r="Q242" s="92"/>
      <c r="R242" s="92"/>
      <c r="S242" s="92"/>
      <c r="T242" s="93"/>
      <c r="U242" s="39"/>
      <c r="V242" s="39"/>
      <c r="W242" s="39"/>
      <c r="X242" s="39"/>
      <c r="Y242" s="39"/>
      <c r="Z242" s="39"/>
      <c r="AA242" s="39"/>
      <c r="AB242" s="39"/>
      <c r="AC242" s="39"/>
      <c r="AD242" s="39"/>
      <c r="AE242" s="39"/>
      <c r="AT242" s="18" t="s">
        <v>349</v>
      </c>
      <c r="AU242" s="18" t="s">
        <v>85</v>
      </c>
    </row>
    <row r="243" s="14" customFormat="1">
      <c r="A243" s="14"/>
      <c r="B243" s="263"/>
      <c r="C243" s="264"/>
      <c r="D243" s="240" t="s">
        <v>446</v>
      </c>
      <c r="E243" s="265" t="s">
        <v>1</v>
      </c>
      <c r="F243" s="266" t="s">
        <v>5965</v>
      </c>
      <c r="G243" s="264"/>
      <c r="H243" s="265" t="s">
        <v>1</v>
      </c>
      <c r="I243" s="267"/>
      <c r="J243" s="264"/>
      <c r="K243" s="264"/>
      <c r="L243" s="268"/>
      <c r="M243" s="269"/>
      <c r="N243" s="270"/>
      <c r="O243" s="270"/>
      <c r="P243" s="270"/>
      <c r="Q243" s="270"/>
      <c r="R243" s="270"/>
      <c r="S243" s="270"/>
      <c r="T243" s="271"/>
      <c r="U243" s="14"/>
      <c r="V243" s="14"/>
      <c r="W243" s="14"/>
      <c r="X243" s="14"/>
      <c r="Y243" s="14"/>
      <c r="Z243" s="14"/>
      <c r="AA243" s="14"/>
      <c r="AB243" s="14"/>
      <c r="AC243" s="14"/>
      <c r="AD243" s="14"/>
      <c r="AE243" s="14"/>
      <c r="AT243" s="272" t="s">
        <v>446</v>
      </c>
      <c r="AU243" s="272" t="s">
        <v>85</v>
      </c>
      <c r="AV243" s="14" t="s">
        <v>83</v>
      </c>
      <c r="AW243" s="14" t="s">
        <v>32</v>
      </c>
      <c r="AX243" s="14" t="s">
        <v>76</v>
      </c>
      <c r="AY243" s="272" t="s">
        <v>342</v>
      </c>
    </row>
    <row r="244" s="13" customFormat="1">
      <c r="A244" s="13"/>
      <c r="B244" s="252"/>
      <c r="C244" s="253"/>
      <c r="D244" s="240" t="s">
        <v>446</v>
      </c>
      <c r="E244" s="254" t="s">
        <v>1</v>
      </c>
      <c r="F244" s="255" t="s">
        <v>6705</v>
      </c>
      <c r="G244" s="253"/>
      <c r="H244" s="256">
        <v>42.392000000000003</v>
      </c>
      <c r="I244" s="257"/>
      <c r="J244" s="253"/>
      <c r="K244" s="253"/>
      <c r="L244" s="258"/>
      <c r="M244" s="259"/>
      <c r="N244" s="260"/>
      <c r="O244" s="260"/>
      <c r="P244" s="260"/>
      <c r="Q244" s="260"/>
      <c r="R244" s="260"/>
      <c r="S244" s="260"/>
      <c r="T244" s="261"/>
      <c r="U244" s="13"/>
      <c r="V244" s="13"/>
      <c r="W244" s="13"/>
      <c r="X244" s="13"/>
      <c r="Y244" s="13"/>
      <c r="Z244" s="13"/>
      <c r="AA244" s="13"/>
      <c r="AB244" s="13"/>
      <c r="AC244" s="13"/>
      <c r="AD244" s="13"/>
      <c r="AE244" s="13"/>
      <c r="AT244" s="262" t="s">
        <v>446</v>
      </c>
      <c r="AU244" s="262" t="s">
        <v>85</v>
      </c>
      <c r="AV244" s="13" t="s">
        <v>85</v>
      </c>
      <c r="AW244" s="13" t="s">
        <v>32</v>
      </c>
      <c r="AX244" s="13" t="s">
        <v>83</v>
      </c>
      <c r="AY244" s="262" t="s">
        <v>342</v>
      </c>
    </row>
    <row r="245" s="12" customFormat="1" ht="22.8" customHeight="1">
      <c r="A245" s="12"/>
      <c r="B245" s="213"/>
      <c r="C245" s="214"/>
      <c r="D245" s="215" t="s">
        <v>75</v>
      </c>
      <c r="E245" s="246" t="s">
        <v>360</v>
      </c>
      <c r="F245" s="246" t="s">
        <v>2379</v>
      </c>
      <c r="G245" s="214"/>
      <c r="H245" s="214"/>
      <c r="I245" s="217"/>
      <c r="J245" s="247">
        <f>BK245</f>
        <v>0</v>
      </c>
      <c r="K245" s="214"/>
      <c r="L245" s="219"/>
      <c r="M245" s="220"/>
      <c r="N245" s="221"/>
      <c r="O245" s="221"/>
      <c r="P245" s="222">
        <f>SUM(P246:P258)</f>
        <v>0</v>
      </c>
      <c r="Q245" s="221"/>
      <c r="R245" s="222">
        <f>SUM(R246:R258)</f>
        <v>0.010747979999999999</v>
      </c>
      <c r="S245" s="221"/>
      <c r="T245" s="223">
        <f>SUM(T246:T258)</f>
        <v>0</v>
      </c>
      <c r="U245" s="12"/>
      <c r="V245" s="12"/>
      <c r="W245" s="12"/>
      <c r="X245" s="12"/>
      <c r="Y245" s="12"/>
      <c r="Z245" s="12"/>
      <c r="AA245" s="12"/>
      <c r="AB245" s="12"/>
      <c r="AC245" s="12"/>
      <c r="AD245" s="12"/>
      <c r="AE245" s="12"/>
      <c r="AR245" s="224" t="s">
        <v>83</v>
      </c>
      <c r="AT245" s="225" t="s">
        <v>75</v>
      </c>
      <c r="AU245" s="225" t="s">
        <v>83</v>
      </c>
      <c r="AY245" s="224" t="s">
        <v>342</v>
      </c>
      <c r="BK245" s="226">
        <f>SUM(BK246:BK258)</f>
        <v>0</v>
      </c>
    </row>
    <row r="246" s="2" customFormat="1" ht="16.5" customHeight="1">
      <c r="A246" s="39"/>
      <c r="B246" s="40"/>
      <c r="C246" s="227" t="s">
        <v>639</v>
      </c>
      <c r="D246" s="227" t="s">
        <v>343</v>
      </c>
      <c r="E246" s="228" t="s">
        <v>2849</v>
      </c>
      <c r="F246" s="229" t="s">
        <v>2850</v>
      </c>
      <c r="G246" s="230" t="s">
        <v>562</v>
      </c>
      <c r="H246" s="231">
        <v>4.242</v>
      </c>
      <c r="I246" s="232"/>
      <c r="J246" s="233">
        <f>ROUND(I246*H246,2)</f>
        <v>0</v>
      </c>
      <c r="K246" s="229" t="s">
        <v>443</v>
      </c>
      <c r="L246" s="45"/>
      <c r="M246" s="234" t="s">
        <v>1</v>
      </c>
      <c r="N246" s="235" t="s">
        <v>41</v>
      </c>
      <c r="O246" s="92"/>
      <c r="P246" s="236">
        <f>O246*H246</f>
        <v>0</v>
      </c>
      <c r="Q246" s="236">
        <v>0</v>
      </c>
      <c r="R246" s="236">
        <f>Q246*H246</f>
        <v>0</v>
      </c>
      <c r="S246" s="236">
        <v>0</v>
      </c>
      <c r="T246" s="237">
        <f>S246*H246</f>
        <v>0</v>
      </c>
      <c r="U246" s="39"/>
      <c r="V246" s="39"/>
      <c r="W246" s="39"/>
      <c r="X246" s="39"/>
      <c r="Y246" s="39"/>
      <c r="Z246" s="39"/>
      <c r="AA246" s="39"/>
      <c r="AB246" s="39"/>
      <c r="AC246" s="39"/>
      <c r="AD246" s="39"/>
      <c r="AE246" s="39"/>
      <c r="AR246" s="238" t="s">
        <v>360</v>
      </c>
      <c r="AT246" s="238" t="s">
        <v>343</v>
      </c>
      <c r="AU246" s="238" t="s">
        <v>85</v>
      </c>
      <c r="AY246" s="18" t="s">
        <v>342</v>
      </c>
      <c r="BE246" s="239">
        <f>IF(N246="základní",J246,0)</f>
        <v>0</v>
      </c>
      <c r="BF246" s="239">
        <f>IF(N246="snížená",J246,0)</f>
        <v>0</v>
      </c>
      <c r="BG246" s="239">
        <f>IF(N246="zákl. přenesená",J246,0)</f>
        <v>0</v>
      </c>
      <c r="BH246" s="239">
        <f>IF(N246="sníž. přenesená",J246,0)</f>
        <v>0</v>
      </c>
      <c r="BI246" s="239">
        <f>IF(N246="nulová",J246,0)</f>
        <v>0</v>
      </c>
      <c r="BJ246" s="18" t="s">
        <v>83</v>
      </c>
      <c r="BK246" s="239">
        <f>ROUND(I246*H246,2)</f>
        <v>0</v>
      </c>
      <c r="BL246" s="18" t="s">
        <v>360</v>
      </c>
      <c r="BM246" s="238" t="s">
        <v>6767</v>
      </c>
    </row>
    <row r="247" s="2" customFormat="1">
      <c r="A247" s="39"/>
      <c r="B247" s="40"/>
      <c r="C247" s="41"/>
      <c r="D247" s="240" t="s">
        <v>349</v>
      </c>
      <c r="E247" s="41"/>
      <c r="F247" s="241" t="s">
        <v>2852</v>
      </c>
      <c r="G247" s="41"/>
      <c r="H247" s="41"/>
      <c r="I247" s="242"/>
      <c r="J247" s="41"/>
      <c r="K247" s="41"/>
      <c r="L247" s="45"/>
      <c r="M247" s="243"/>
      <c r="N247" s="244"/>
      <c r="O247" s="92"/>
      <c r="P247" s="92"/>
      <c r="Q247" s="92"/>
      <c r="R247" s="92"/>
      <c r="S247" s="92"/>
      <c r="T247" s="93"/>
      <c r="U247" s="39"/>
      <c r="V247" s="39"/>
      <c r="W247" s="39"/>
      <c r="X247" s="39"/>
      <c r="Y247" s="39"/>
      <c r="Z247" s="39"/>
      <c r="AA247" s="39"/>
      <c r="AB247" s="39"/>
      <c r="AC247" s="39"/>
      <c r="AD247" s="39"/>
      <c r="AE247" s="39"/>
      <c r="AT247" s="18" t="s">
        <v>349</v>
      </c>
      <c r="AU247" s="18" t="s">
        <v>85</v>
      </c>
    </row>
    <row r="248" s="13" customFormat="1">
      <c r="A248" s="13"/>
      <c r="B248" s="252"/>
      <c r="C248" s="253"/>
      <c r="D248" s="240" t="s">
        <v>446</v>
      </c>
      <c r="E248" s="254" t="s">
        <v>1</v>
      </c>
      <c r="F248" s="255" t="s">
        <v>6768</v>
      </c>
      <c r="G248" s="253"/>
      <c r="H248" s="256">
        <v>4.242</v>
      </c>
      <c r="I248" s="257"/>
      <c r="J248" s="253"/>
      <c r="K248" s="253"/>
      <c r="L248" s="258"/>
      <c r="M248" s="259"/>
      <c r="N248" s="260"/>
      <c r="O248" s="260"/>
      <c r="P248" s="260"/>
      <c r="Q248" s="260"/>
      <c r="R248" s="260"/>
      <c r="S248" s="260"/>
      <c r="T248" s="261"/>
      <c r="U248" s="13"/>
      <c r="V248" s="13"/>
      <c r="W248" s="13"/>
      <c r="X248" s="13"/>
      <c r="Y248" s="13"/>
      <c r="Z248" s="13"/>
      <c r="AA248" s="13"/>
      <c r="AB248" s="13"/>
      <c r="AC248" s="13"/>
      <c r="AD248" s="13"/>
      <c r="AE248" s="13"/>
      <c r="AT248" s="262" t="s">
        <v>446</v>
      </c>
      <c r="AU248" s="262" t="s">
        <v>85</v>
      </c>
      <c r="AV248" s="13" t="s">
        <v>85</v>
      </c>
      <c r="AW248" s="13" t="s">
        <v>32</v>
      </c>
      <c r="AX248" s="13" t="s">
        <v>83</v>
      </c>
      <c r="AY248" s="262" t="s">
        <v>342</v>
      </c>
    </row>
    <row r="249" s="2" customFormat="1" ht="16.5" customHeight="1">
      <c r="A249" s="39"/>
      <c r="B249" s="40"/>
      <c r="C249" s="227" t="s">
        <v>645</v>
      </c>
      <c r="D249" s="227" t="s">
        <v>343</v>
      </c>
      <c r="E249" s="228" t="s">
        <v>4157</v>
      </c>
      <c r="F249" s="229" t="s">
        <v>4158</v>
      </c>
      <c r="G249" s="230" t="s">
        <v>562</v>
      </c>
      <c r="H249" s="231">
        <v>0.29199999999999998</v>
      </c>
      <c r="I249" s="232"/>
      <c r="J249" s="233">
        <f>ROUND(I249*H249,2)</f>
        <v>0</v>
      </c>
      <c r="K249" s="229" t="s">
        <v>443</v>
      </c>
      <c r="L249" s="45"/>
      <c r="M249" s="234" t="s">
        <v>1</v>
      </c>
      <c r="N249" s="235" t="s">
        <v>41</v>
      </c>
      <c r="O249" s="92"/>
      <c r="P249" s="236">
        <f>O249*H249</f>
        <v>0</v>
      </c>
      <c r="Q249" s="236">
        <v>0</v>
      </c>
      <c r="R249" s="236">
        <f>Q249*H249</f>
        <v>0</v>
      </c>
      <c r="S249" s="236">
        <v>0</v>
      </c>
      <c r="T249" s="237">
        <f>S249*H249</f>
        <v>0</v>
      </c>
      <c r="U249" s="39"/>
      <c r="V249" s="39"/>
      <c r="W249" s="39"/>
      <c r="X249" s="39"/>
      <c r="Y249" s="39"/>
      <c r="Z249" s="39"/>
      <c r="AA249" s="39"/>
      <c r="AB249" s="39"/>
      <c r="AC249" s="39"/>
      <c r="AD249" s="39"/>
      <c r="AE249" s="39"/>
      <c r="AR249" s="238" t="s">
        <v>360</v>
      </c>
      <c r="AT249" s="238" t="s">
        <v>343</v>
      </c>
      <c r="AU249" s="238" t="s">
        <v>85</v>
      </c>
      <c r="AY249" s="18" t="s">
        <v>342</v>
      </c>
      <c r="BE249" s="239">
        <f>IF(N249="základní",J249,0)</f>
        <v>0</v>
      </c>
      <c r="BF249" s="239">
        <f>IF(N249="snížená",J249,0)</f>
        <v>0</v>
      </c>
      <c r="BG249" s="239">
        <f>IF(N249="zákl. přenesená",J249,0)</f>
        <v>0</v>
      </c>
      <c r="BH249" s="239">
        <f>IF(N249="sníž. přenesená",J249,0)</f>
        <v>0</v>
      </c>
      <c r="BI249" s="239">
        <f>IF(N249="nulová",J249,0)</f>
        <v>0</v>
      </c>
      <c r="BJ249" s="18" t="s">
        <v>83</v>
      </c>
      <c r="BK249" s="239">
        <f>ROUND(I249*H249,2)</f>
        <v>0</v>
      </c>
      <c r="BL249" s="18" t="s">
        <v>360</v>
      </c>
      <c r="BM249" s="238" t="s">
        <v>6769</v>
      </c>
    </row>
    <row r="250" s="2" customFormat="1">
      <c r="A250" s="39"/>
      <c r="B250" s="40"/>
      <c r="C250" s="41"/>
      <c r="D250" s="240" t="s">
        <v>349</v>
      </c>
      <c r="E250" s="41"/>
      <c r="F250" s="241" t="s">
        <v>4160</v>
      </c>
      <c r="G250" s="41"/>
      <c r="H250" s="41"/>
      <c r="I250" s="242"/>
      <c r="J250" s="41"/>
      <c r="K250" s="41"/>
      <c r="L250" s="45"/>
      <c r="M250" s="243"/>
      <c r="N250" s="244"/>
      <c r="O250" s="92"/>
      <c r="P250" s="92"/>
      <c r="Q250" s="92"/>
      <c r="R250" s="92"/>
      <c r="S250" s="92"/>
      <c r="T250" s="93"/>
      <c r="U250" s="39"/>
      <c r="V250" s="39"/>
      <c r="W250" s="39"/>
      <c r="X250" s="39"/>
      <c r="Y250" s="39"/>
      <c r="Z250" s="39"/>
      <c r="AA250" s="39"/>
      <c r="AB250" s="39"/>
      <c r="AC250" s="39"/>
      <c r="AD250" s="39"/>
      <c r="AE250" s="39"/>
      <c r="AT250" s="18" t="s">
        <v>349</v>
      </c>
      <c r="AU250" s="18" t="s">
        <v>85</v>
      </c>
    </row>
    <row r="251" s="13" customFormat="1">
      <c r="A251" s="13"/>
      <c r="B251" s="252"/>
      <c r="C251" s="253"/>
      <c r="D251" s="240" t="s">
        <v>446</v>
      </c>
      <c r="E251" s="254" t="s">
        <v>1</v>
      </c>
      <c r="F251" s="255" t="s">
        <v>6770</v>
      </c>
      <c r="G251" s="253"/>
      <c r="H251" s="256">
        <v>0.13200000000000001</v>
      </c>
      <c r="I251" s="257"/>
      <c r="J251" s="253"/>
      <c r="K251" s="253"/>
      <c r="L251" s="258"/>
      <c r="M251" s="259"/>
      <c r="N251" s="260"/>
      <c r="O251" s="260"/>
      <c r="P251" s="260"/>
      <c r="Q251" s="260"/>
      <c r="R251" s="260"/>
      <c r="S251" s="260"/>
      <c r="T251" s="261"/>
      <c r="U251" s="13"/>
      <c r="V251" s="13"/>
      <c r="W251" s="13"/>
      <c r="X251" s="13"/>
      <c r="Y251" s="13"/>
      <c r="Z251" s="13"/>
      <c r="AA251" s="13"/>
      <c r="AB251" s="13"/>
      <c r="AC251" s="13"/>
      <c r="AD251" s="13"/>
      <c r="AE251" s="13"/>
      <c r="AT251" s="262" t="s">
        <v>446</v>
      </c>
      <c r="AU251" s="262" t="s">
        <v>85</v>
      </c>
      <c r="AV251" s="13" t="s">
        <v>85</v>
      </c>
      <c r="AW251" s="13" t="s">
        <v>32</v>
      </c>
      <c r="AX251" s="13" t="s">
        <v>76</v>
      </c>
      <c r="AY251" s="262" t="s">
        <v>342</v>
      </c>
    </row>
    <row r="252" s="13" customFormat="1">
      <c r="A252" s="13"/>
      <c r="B252" s="252"/>
      <c r="C252" s="253"/>
      <c r="D252" s="240" t="s">
        <v>446</v>
      </c>
      <c r="E252" s="254" t="s">
        <v>1</v>
      </c>
      <c r="F252" s="255" t="s">
        <v>6771</v>
      </c>
      <c r="G252" s="253"/>
      <c r="H252" s="256">
        <v>0.16</v>
      </c>
      <c r="I252" s="257"/>
      <c r="J252" s="253"/>
      <c r="K252" s="253"/>
      <c r="L252" s="258"/>
      <c r="M252" s="259"/>
      <c r="N252" s="260"/>
      <c r="O252" s="260"/>
      <c r="P252" s="260"/>
      <c r="Q252" s="260"/>
      <c r="R252" s="260"/>
      <c r="S252" s="260"/>
      <c r="T252" s="261"/>
      <c r="U252" s="13"/>
      <c r="V252" s="13"/>
      <c r="W252" s="13"/>
      <c r="X252" s="13"/>
      <c r="Y252" s="13"/>
      <c r="Z252" s="13"/>
      <c r="AA252" s="13"/>
      <c r="AB252" s="13"/>
      <c r="AC252" s="13"/>
      <c r="AD252" s="13"/>
      <c r="AE252" s="13"/>
      <c r="AT252" s="262" t="s">
        <v>446</v>
      </c>
      <c r="AU252" s="262" t="s">
        <v>85</v>
      </c>
      <c r="AV252" s="13" t="s">
        <v>85</v>
      </c>
      <c r="AW252" s="13" t="s">
        <v>32</v>
      </c>
      <c r="AX252" s="13" t="s">
        <v>76</v>
      </c>
      <c r="AY252" s="262" t="s">
        <v>342</v>
      </c>
    </row>
    <row r="253" s="16" customFormat="1">
      <c r="A253" s="16"/>
      <c r="B253" s="284"/>
      <c r="C253" s="285"/>
      <c r="D253" s="240" t="s">
        <v>446</v>
      </c>
      <c r="E253" s="286" t="s">
        <v>1</v>
      </c>
      <c r="F253" s="287" t="s">
        <v>500</v>
      </c>
      <c r="G253" s="285"/>
      <c r="H253" s="288">
        <v>0.29199999999999998</v>
      </c>
      <c r="I253" s="289"/>
      <c r="J253" s="285"/>
      <c r="K253" s="285"/>
      <c r="L253" s="290"/>
      <c r="M253" s="291"/>
      <c r="N253" s="292"/>
      <c r="O253" s="292"/>
      <c r="P253" s="292"/>
      <c r="Q253" s="292"/>
      <c r="R253" s="292"/>
      <c r="S253" s="292"/>
      <c r="T253" s="293"/>
      <c r="U253" s="16"/>
      <c r="V253" s="16"/>
      <c r="W253" s="16"/>
      <c r="X253" s="16"/>
      <c r="Y253" s="16"/>
      <c r="Z253" s="16"/>
      <c r="AA253" s="16"/>
      <c r="AB253" s="16"/>
      <c r="AC253" s="16"/>
      <c r="AD253" s="16"/>
      <c r="AE253" s="16"/>
      <c r="AT253" s="294" t="s">
        <v>446</v>
      </c>
      <c r="AU253" s="294" t="s">
        <v>85</v>
      </c>
      <c r="AV253" s="16" t="s">
        <v>360</v>
      </c>
      <c r="AW253" s="16" t="s">
        <v>32</v>
      </c>
      <c r="AX253" s="16" t="s">
        <v>83</v>
      </c>
      <c r="AY253" s="294" t="s">
        <v>342</v>
      </c>
    </row>
    <row r="254" s="2" customFormat="1" ht="16.5" customHeight="1">
      <c r="A254" s="39"/>
      <c r="B254" s="40"/>
      <c r="C254" s="227" t="s">
        <v>654</v>
      </c>
      <c r="D254" s="227" t="s">
        <v>343</v>
      </c>
      <c r="E254" s="228" t="s">
        <v>4165</v>
      </c>
      <c r="F254" s="229" t="s">
        <v>4166</v>
      </c>
      <c r="G254" s="230" t="s">
        <v>473</v>
      </c>
      <c r="H254" s="231">
        <v>1.6819999999999999</v>
      </c>
      <c r="I254" s="232"/>
      <c r="J254" s="233">
        <f>ROUND(I254*H254,2)</f>
        <v>0</v>
      </c>
      <c r="K254" s="229" t="s">
        <v>443</v>
      </c>
      <c r="L254" s="45"/>
      <c r="M254" s="234" t="s">
        <v>1</v>
      </c>
      <c r="N254" s="235" t="s">
        <v>41</v>
      </c>
      <c r="O254" s="92"/>
      <c r="P254" s="236">
        <f>O254*H254</f>
        <v>0</v>
      </c>
      <c r="Q254" s="236">
        <v>0.0063899999999999998</v>
      </c>
      <c r="R254" s="236">
        <f>Q254*H254</f>
        <v>0.010747979999999999</v>
      </c>
      <c r="S254" s="236">
        <v>0</v>
      </c>
      <c r="T254" s="237">
        <f>S254*H254</f>
        <v>0</v>
      </c>
      <c r="U254" s="39"/>
      <c r="V254" s="39"/>
      <c r="W254" s="39"/>
      <c r="X254" s="39"/>
      <c r="Y254" s="39"/>
      <c r="Z254" s="39"/>
      <c r="AA254" s="39"/>
      <c r="AB254" s="39"/>
      <c r="AC254" s="39"/>
      <c r="AD254" s="39"/>
      <c r="AE254" s="39"/>
      <c r="AR254" s="238" t="s">
        <v>360</v>
      </c>
      <c r="AT254" s="238" t="s">
        <v>343</v>
      </c>
      <c r="AU254" s="238" t="s">
        <v>85</v>
      </c>
      <c r="AY254" s="18" t="s">
        <v>342</v>
      </c>
      <c r="BE254" s="239">
        <f>IF(N254="základní",J254,0)</f>
        <v>0</v>
      </c>
      <c r="BF254" s="239">
        <f>IF(N254="snížená",J254,0)</f>
        <v>0</v>
      </c>
      <c r="BG254" s="239">
        <f>IF(N254="zákl. přenesená",J254,0)</f>
        <v>0</v>
      </c>
      <c r="BH254" s="239">
        <f>IF(N254="sníž. přenesená",J254,0)</f>
        <v>0</v>
      </c>
      <c r="BI254" s="239">
        <f>IF(N254="nulová",J254,0)</f>
        <v>0</v>
      </c>
      <c r="BJ254" s="18" t="s">
        <v>83</v>
      </c>
      <c r="BK254" s="239">
        <f>ROUND(I254*H254,2)</f>
        <v>0</v>
      </c>
      <c r="BL254" s="18" t="s">
        <v>360</v>
      </c>
      <c r="BM254" s="238" t="s">
        <v>6772</v>
      </c>
    </row>
    <row r="255" s="2" customFormat="1">
      <c r="A255" s="39"/>
      <c r="B255" s="40"/>
      <c r="C255" s="41"/>
      <c r="D255" s="240" t="s">
        <v>349</v>
      </c>
      <c r="E255" s="41"/>
      <c r="F255" s="241" t="s">
        <v>4168</v>
      </c>
      <c r="G255" s="41"/>
      <c r="H255" s="41"/>
      <c r="I255" s="242"/>
      <c r="J255" s="41"/>
      <c r="K255" s="41"/>
      <c r="L255" s="45"/>
      <c r="M255" s="243"/>
      <c r="N255" s="244"/>
      <c r="O255" s="92"/>
      <c r="P255" s="92"/>
      <c r="Q255" s="92"/>
      <c r="R255" s="92"/>
      <c r="S255" s="92"/>
      <c r="T255" s="93"/>
      <c r="U255" s="39"/>
      <c r="V255" s="39"/>
      <c r="W255" s="39"/>
      <c r="X255" s="39"/>
      <c r="Y255" s="39"/>
      <c r="Z255" s="39"/>
      <c r="AA255" s="39"/>
      <c r="AB255" s="39"/>
      <c r="AC255" s="39"/>
      <c r="AD255" s="39"/>
      <c r="AE255" s="39"/>
      <c r="AT255" s="18" t="s">
        <v>349</v>
      </c>
      <c r="AU255" s="18" t="s">
        <v>85</v>
      </c>
    </row>
    <row r="256" s="13" customFormat="1">
      <c r="A256" s="13"/>
      <c r="B256" s="252"/>
      <c r="C256" s="253"/>
      <c r="D256" s="240" t="s">
        <v>446</v>
      </c>
      <c r="E256" s="254" t="s">
        <v>1</v>
      </c>
      <c r="F256" s="255" t="s">
        <v>6773</v>
      </c>
      <c r="G256" s="253"/>
      <c r="H256" s="256">
        <v>0.72999999999999998</v>
      </c>
      <c r="I256" s="257"/>
      <c r="J256" s="253"/>
      <c r="K256" s="253"/>
      <c r="L256" s="258"/>
      <c r="M256" s="259"/>
      <c r="N256" s="260"/>
      <c r="O256" s="260"/>
      <c r="P256" s="260"/>
      <c r="Q256" s="260"/>
      <c r="R256" s="260"/>
      <c r="S256" s="260"/>
      <c r="T256" s="261"/>
      <c r="U256" s="13"/>
      <c r="V256" s="13"/>
      <c r="W256" s="13"/>
      <c r="X256" s="13"/>
      <c r="Y256" s="13"/>
      <c r="Z256" s="13"/>
      <c r="AA256" s="13"/>
      <c r="AB256" s="13"/>
      <c r="AC256" s="13"/>
      <c r="AD256" s="13"/>
      <c r="AE256" s="13"/>
      <c r="AT256" s="262" t="s">
        <v>446</v>
      </c>
      <c r="AU256" s="262" t="s">
        <v>85</v>
      </c>
      <c r="AV256" s="13" t="s">
        <v>85</v>
      </c>
      <c r="AW256" s="13" t="s">
        <v>32</v>
      </c>
      <c r="AX256" s="13" t="s">
        <v>76</v>
      </c>
      <c r="AY256" s="262" t="s">
        <v>342</v>
      </c>
    </row>
    <row r="257" s="13" customFormat="1">
      <c r="A257" s="13"/>
      <c r="B257" s="252"/>
      <c r="C257" s="253"/>
      <c r="D257" s="240" t="s">
        <v>446</v>
      </c>
      <c r="E257" s="254" t="s">
        <v>1</v>
      </c>
      <c r="F257" s="255" t="s">
        <v>6774</v>
      </c>
      <c r="G257" s="253"/>
      <c r="H257" s="256">
        <v>0.95199999999999996</v>
      </c>
      <c r="I257" s="257"/>
      <c r="J257" s="253"/>
      <c r="K257" s="253"/>
      <c r="L257" s="258"/>
      <c r="M257" s="259"/>
      <c r="N257" s="260"/>
      <c r="O257" s="260"/>
      <c r="P257" s="260"/>
      <c r="Q257" s="260"/>
      <c r="R257" s="260"/>
      <c r="S257" s="260"/>
      <c r="T257" s="261"/>
      <c r="U257" s="13"/>
      <c r="V257" s="13"/>
      <c r="W257" s="13"/>
      <c r="X257" s="13"/>
      <c r="Y257" s="13"/>
      <c r="Z257" s="13"/>
      <c r="AA257" s="13"/>
      <c r="AB257" s="13"/>
      <c r="AC257" s="13"/>
      <c r="AD257" s="13"/>
      <c r="AE257" s="13"/>
      <c r="AT257" s="262" t="s">
        <v>446</v>
      </c>
      <c r="AU257" s="262" t="s">
        <v>85</v>
      </c>
      <c r="AV257" s="13" t="s">
        <v>85</v>
      </c>
      <c r="AW257" s="13" t="s">
        <v>32</v>
      </c>
      <c r="AX257" s="13" t="s">
        <v>76</v>
      </c>
      <c r="AY257" s="262" t="s">
        <v>342</v>
      </c>
    </row>
    <row r="258" s="16" customFormat="1">
      <c r="A258" s="16"/>
      <c r="B258" s="284"/>
      <c r="C258" s="285"/>
      <c r="D258" s="240" t="s">
        <v>446</v>
      </c>
      <c r="E258" s="286" t="s">
        <v>1</v>
      </c>
      <c r="F258" s="287" t="s">
        <v>500</v>
      </c>
      <c r="G258" s="285"/>
      <c r="H258" s="288">
        <v>1.6819999999999999</v>
      </c>
      <c r="I258" s="289"/>
      <c r="J258" s="285"/>
      <c r="K258" s="285"/>
      <c r="L258" s="290"/>
      <c r="M258" s="291"/>
      <c r="N258" s="292"/>
      <c r="O258" s="292"/>
      <c r="P258" s="292"/>
      <c r="Q258" s="292"/>
      <c r="R258" s="292"/>
      <c r="S258" s="292"/>
      <c r="T258" s="293"/>
      <c r="U258" s="16"/>
      <c r="V258" s="16"/>
      <c r="W258" s="16"/>
      <c r="X258" s="16"/>
      <c r="Y258" s="16"/>
      <c r="Z258" s="16"/>
      <c r="AA258" s="16"/>
      <c r="AB258" s="16"/>
      <c r="AC258" s="16"/>
      <c r="AD258" s="16"/>
      <c r="AE258" s="16"/>
      <c r="AT258" s="294" t="s">
        <v>446</v>
      </c>
      <c r="AU258" s="294" t="s">
        <v>85</v>
      </c>
      <c r="AV258" s="16" t="s">
        <v>360</v>
      </c>
      <c r="AW258" s="16" t="s">
        <v>32</v>
      </c>
      <c r="AX258" s="16" t="s">
        <v>83</v>
      </c>
      <c r="AY258" s="294" t="s">
        <v>342</v>
      </c>
    </row>
    <row r="259" s="12" customFormat="1" ht="22.8" customHeight="1">
      <c r="A259" s="12"/>
      <c r="B259" s="213"/>
      <c r="C259" s="214"/>
      <c r="D259" s="215" t="s">
        <v>75</v>
      </c>
      <c r="E259" s="246" t="s">
        <v>341</v>
      </c>
      <c r="F259" s="246" t="s">
        <v>676</v>
      </c>
      <c r="G259" s="214"/>
      <c r="H259" s="214"/>
      <c r="I259" s="217"/>
      <c r="J259" s="247">
        <f>BK259</f>
        <v>0</v>
      </c>
      <c r="K259" s="214"/>
      <c r="L259" s="219"/>
      <c r="M259" s="220"/>
      <c r="N259" s="221"/>
      <c r="O259" s="221"/>
      <c r="P259" s="222">
        <f>SUM(P260:P263)</f>
        <v>0</v>
      </c>
      <c r="Q259" s="221"/>
      <c r="R259" s="222">
        <f>SUM(R260:R263)</f>
        <v>0</v>
      </c>
      <c r="S259" s="221"/>
      <c r="T259" s="223">
        <f>SUM(T260:T263)</f>
        <v>0</v>
      </c>
      <c r="U259" s="12"/>
      <c r="V259" s="12"/>
      <c r="W259" s="12"/>
      <c r="X259" s="12"/>
      <c r="Y259" s="12"/>
      <c r="Z259" s="12"/>
      <c r="AA259" s="12"/>
      <c r="AB259" s="12"/>
      <c r="AC259" s="12"/>
      <c r="AD259" s="12"/>
      <c r="AE259" s="12"/>
      <c r="AR259" s="224" t="s">
        <v>83</v>
      </c>
      <c r="AT259" s="225" t="s">
        <v>75</v>
      </c>
      <c r="AU259" s="225" t="s">
        <v>83</v>
      </c>
      <c r="AY259" s="224" t="s">
        <v>342</v>
      </c>
      <c r="BK259" s="226">
        <f>SUM(BK260:BK263)</f>
        <v>0</v>
      </c>
    </row>
    <row r="260" s="2" customFormat="1" ht="16.5" customHeight="1">
      <c r="A260" s="39"/>
      <c r="B260" s="40"/>
      <c r="C260" s="227" t="s">
        <v>665</v>
      </c>
      <c r="D260" s="227" t="s">
        <v>343</v>
      </c>
      <c r="E260" s="228" t="s">
        <v>3098</v>
      </c>
      <c r="F260" s="229" t="s">
        <v>3099</v>
      </c>
      <c r="G260" s="230" t="s">
        <v>473</v>
      </c>
      <c r="H260" s="231">
        <v>84.784000000000006</v>
      </c>
      <c r="I260" s="232"/>
      <c r="J260" s="233">
        <f>ROUND(I260*H260,2)</f>
        <v>0</v>
      </c>
      <c r="K260" s="229" t="s">
        <v>443</v>
      </c>
      <c r="L260" s="45"/>
      <c r="M260" s="234" t="s">
        <v>1</v>
      </c>
      <c r="N260" s="235" t="s">
        <v>41</v>
      </c>
      <c r="O260" s="92"/>
      <c r="P260" s="236">
        <f>O260*H260</f>
        <v>0</v>
      </c>
      <c r="Q260" s="236">
        <v>0</v>
      </c>
      <c r="R260" s="236">
        <f>Q260*H260</f>
        <v>0</v>
      </c>
      <c r="S260" s="236">
        <v>0</v>
      </c>
      <c r="T260" s="237">
        <f>S260*H260</f>
        <v>0</v>
      </c>
      <c r="U260" s="39"/>
      <c r="V260" s="39"/>
      <c r="W260" s="39"/>
      <c r="X260" s="39"/>
      <c r="Y260" s="39"/>
      <c r="Z260" s="39"/>
      <c r="AA260" s="39"/>
      <c r="AB260" s="39"/>
      <c r="AC260" s="39"/>
      <c r="AD260" s="39"/>
      <c r="AE260" s="39"/>
      <c r="AR260" s="238" t="s">
        <v>360</v>
      </c>
      <c r="AT260" s="238" t="s">
        <v>343</v>
      </c>
      <c r="AU260" s="238" t="s">
        <v>85</v>
      </c>
      <c r="AY260" s="18" t="s">
        <v>342</v>
      </c>
      <c r="BE260" s="239">
        <f>IF(N260="základní",J260,0)</f>
        <v>0</v>
      </c>
      <c r="BF260" s="239">
        <f>IF(N260="snížená",J260,0)</f>
        <v>0</v>
      </c>
      <c r="BG260" s="239">
        <f>IF(N260="zákl. přenesená",J260,0)</f>
        <v>0</v>
      </c>
      <c r="BH260" s="239">
        <f>IF(N260="sníž. přenesená",J260,0)</f>
        <v>0</v>
      </c>
      <c r="BI260" s="239">
        <f>IF(N260="nulová",J260,0)</f>
        <v>0</v>
      </c>
      <c r="BJ260" s="18" t="s">
        <v>83</v>
      </c>
      <c r="BK260" s="239">
        <f>ROUND(I260*H260,2)</f>
        <v>0</v>
      </c>
      <c r="BL260" s="18" t="s">
        <v>360</v>
      </c>
      <c r="BM260" s="238" t="s">
        <v>6775</v>
      </c>
    </row>
    <row r="261" s="2" customFormat="1">
      <c r="A261" s="39"/>
      <c r="B261" s="40"/>
      <c r="C261" s="41"/>
      <c r="D261" s="240" t="s">
        <v>349</v>
      </c>
      <c r="E261" s="41"/>
      <c r="F261" s="241" t="s">
        <v>3101</v>
      </c>
      <c r="G261" s="41"/>
      <c r="H261" s="41"/>
      <c r="I261" s="242"/>
      <c r="J261" s="41"/>
      <c r="K261" s="41"/>
      <c r="L261" s="45"/>
      <c r="M261" s="243"/>
      <c r="N261" s="244"/>
      <c r="O261" s="92"/>
      <c r="P261" s="92"/>
      <c r="Q261" s="92"/>
      <c r="R261" s="92"/>
      <c r="S261" s="92"/>
      <c r="T261" s="93"/>
      <c r="U261" s="39"/>
      <c r="V261" s="39"/>
      <c r="W261" s="39"/>
      <c r="X261" s="39"/>
      <c r="Y261" s="39"/>
      <c r="Z261" s="39"/>
      <c r="AA261" s="39"/>
      <c r="AB261" s="39"/>
      <c r="AC261" s="39"/>
      <c r="AD261" s="39"/>
      <c r="AE261" s="39"/>
      <c r="AT261" s="18" t="s">
        <v>349</v>
      </c>
      <c r="AU261" s="18" t="s">
        <v>85</v>
      </c>
    </row>
    <row r="262" s="14" customFormat="1">
      <c r="A262" s="14"/>
      <c r="B262" s="263"/>
      <c r="C262" s="264"/>
      <c r="D262" s="240" t="s">
        <v>446</v>
      </c>
      <c r="E262" s="265" t="s">
        <v>1</v>
      </c>
      <c r="F262" s="266" t="s">
        <v>5965</v>
      </c>
      <c r="G262" s="264"/>
      <c r="H262" s="265" t="s">
        <v>1</v>
      </c>
      <c r="I262" s="267"/>
      <c r="J262" s="264"/>
      <c r="K262" s="264"/>
      <c r="L262" s="268"/>
      <c r="M262" s="269"/>
      <c r="N262" s="270"/>
      <c r="O262" s="270"/>
      <c r="P262" s="270"/>
      <c r="Q262" s="270"/>
      <c r="R262" s="270"/>
      <c r="S262" s="270"/>
      <c r="T262" s="271"/>
      <c r="U262" s="14"/>
      <c r="V262" s="14"/>
      <c r="W262" s="14"/>
      <c r="X262" s="14"/>
      <c r="Y262" s="14"/>
      <c r="Z262" s="14"/>
      <c r="AA262" s="14"/>
      <c r="AB262" s="14"/>
      <c r="AC262" s="14"/>
      <c r="AD262" s="14"/>
      <c r="AE262" s="14"/>
      <c r="AT262" s="272" t="s">
        <v>446</v>
      </c>
      <c r="AU262" s="272" t="s">
        <v>85</v>
      </c>
      <c r="AV262" s="14" t="s">
        <v>83</v>
      </c>
      <c r="AW262" s="14" t="s">
        <v>32</v>
      </c>
      <c r="AX262" s="14" t="s">
        <v>76</v>
      </c>
      <c r="AY262" s="272" t="s">
        <v>342</v>
      </c>
    </row>
    <row r="263" s="13" customFormat="1">
      <c r="A263" s="13"/>
      <c r="B263" s="252"/>
      <c r="C263" s="253"/>
      <c r="D263" s="240" t="s">
        <v>446</v>
      </c>
      <c r="E263" s="254" t="s">
        <v>1</v>
      </c>
      <c r="F263" s="255" t="s">
        <v>6776</v>
      </c>
      <c r="G263" s="253"/>
      <c r="H263" s="256">
        <v>84.784000000000006</v>
      </c>
      <c r="I263" s="257"/>
      <c r="J263" s="253"/>
      <c r="K263" s="253"/>
      <c r="L263" s="258"/>
      <c r="M263" s="259"/>
      <c r="N263" s="260"/>
      <c r="O263" s="260"/>
      <c r="P263" s="260"/>
      <c r="Q263" s="260"/>
      <c r="R263" s="260"/>
      <c r="S263" s="260"/>
      <c r="T263" s="261"/>
      <c r="U263" s="13"/>
      <c r="V263" s="13"/>
      <c r="W263" s="13"/>
      <c r="X263" s="13"/>
      <c r="Y263" s="13"/>
      <c r="Z263" s="13"/>
      <c r="AA263" s="13"/>
      <c r="AB263" s="13"/>
      <c r="AC263" s="13"/>
      <c r="AD263" s="13"/>
      <c r="AE263" s="13"/>
      <c r="AT263" s="262" t="s">
        <v>446</v>
      </c>
      <c r="AU263" s="262" t="s">
        <v>85</v>
      </c>
      <c r="AV263" s="13" t="s">
        <v>85</v>
      </c>
      <c r="AW263" s="13" t="s">
        <v>32</v>
      </c>
      <c r="AX263" s="13" t="s">
        <v>83</v>
      </c>
      <c r="AY263" s="262" t="s">
        <v>342</v>
      </c>
    </row>
    <row r="264" s="12" customFormat="1" ht="22.8" customHeight="1">
      <c r="A264" s="12"/>
      <c r="B264" s="213"/>
      <c r="C264" s="214"/>
      <c r="D264" s="215" t="s">
        <v>75</v>
      </c>
      <c r="E264" s="246" t="s">
        <v>376</v>
      </c>
      <c r="F264" s="246" t="s">
        <v>814</v>
      </c>
      <c r="G264" s="214"/>
      <c r="H264" s="214"/>
      <c r="I264" s="217"/>
      <c r="J264" s="247">
        <f>BK264</f>
        <v>0</v>
      </c>
      <c r="K264" s="214"/>
      <c r="L264" s="219"/>
      <c r="M264" s="220"/>
      <c r="N264" s="221"/>
      <c r="O264" s="221"/>
      <c r="P264" s="222">
        <f>SUM(P265:P350)</f>
        <v>0</v>
      </c>
      <c r="Q264" s="221"/>
      <c r="R264" s="222">
        <f>SUM(R265:R350)</f>
        <v>1.3651467900000001</v>
      </c>
      <c r="S264" s="221"/>
      <c r="T264" s="223">
        <f>SUM(T265:T350)</f>
        <v>0.45450000000000002</v>
      </c>
      <c r="U264" s="12"/>
      <c r="V264" s="12"/>
      <c r="W264" s="12"/>
      <c r="X264" s="12"/>
      <c r="Y264" s="12"/>
      <c r="Z264" s="12"/>
      <c r="AA264" s="12"/>
      <c r="AB264" s="12"/>
      <c r="AC264" s="12"/>
      <c r="AD264" s="12"/>
      <c r="AE264" s="12"/>
      <c r="AR264" s="224" t="s">
        <v>83</v>
      </c>
      <c r="AT264" s="225" t="s">
        <v>75</v>
      </c>
      <c r="AU264" s="225" t="s">
        <v>83</v>
      </c>
      <c r="AY264" s="224" t="s">
        <v>342</v>
      </c>
      <c r="BK264" s="226">
        <f>SUM(BK265:BK350)</f>
        <v>0</v>
      </c>
    </row>
    <row r="265" s="2" customFormat="1" ht="16.5" customHeight="1">
      <c r="A265" s="39"/>
      <c r="B265" s="40"/>
      <c r="C265" s="227" t="s">
        <v>671</v>
      </c>
      <c r="D265" s="227" t="s">
        <v>343</v>
      </c>
      <c r="E265" s="228" t="s">
        <v>6026</v>
      </c>
      <c r="F265" s="229" t="s">
        <v>6027</v>
      </c>
      <c r="G265" s="230" t="s">
        <v>442</v>
      </c>
      <c r="H265" s="231">
        <v>1</v>
      </c>
      <c r="I265" s="232"/>
      <c r="J265" s="233">
        <f>ROUND(I265*H265,2)</f>
        <v>0</v>
      </c>
      <c r="K265" s="229" t="s">
        <v>443</v>
      </c>
      <c r="L265" s="45"/>
      <c r="M265" s="234" t="s">
        <v>1</v>
      </c>
      <c r="N265" s="235" t="s">
        <v>41</v>
      </c>
      <c r="O265" s="92"/>
      <c r="P265" s="236">
        <f>O265*H265</f>
        <v>0</v>
      </c>
      <c r="Q265" s="236">
        <v>0</v>
      </c>
      <c r="R265" s="236">
        <f>Q265*H265</f>
        <v>0</v>
      </c>
      <c r="S265" s="236">
        <v>0</v>
      </c>
      <c r="T265" s="237">
        <f>S265*H265</f>
        <v>0</v>
      </c>
      <c r="U265" s="39"/>
      <c r="V265" s="39"/>
      <c r="W265" s="39"/>
      <c r="X265" s="39"/>
      <c r="Y265" s="39"/>
      <c r="Z265" s="39"/>
      <c r="AA265" s="39"/>
      <c r="AB265" s="39"/>
      <c r="AC265" s="39"/>
      <c r="AD265" s="39"/>
      <c r="AE265" s="39"/>
      <c r="AR265" s="238" t="s">
        <v>360</v>
      </c>
      <c r="AT265" s="238" t="s">
        <v>343</v>
      </c>
      <c r="AU265" s="238" t="s">
        <v>85</v>
      </c>
      <c r="AY265" s="18" t="s">
        <v>342</v>
      </c>
      <c r="BE265" s="239">
        <f>IF(N265="základní",J265,0)</f>
        <v>0</v>
      </c>
      <c r="BF265" s="239">
        <f>IF(N265="snížená",J265,0)</f>
        <v>0</v>
      </c>
      <c r="BG265" s="239">
        <f>IF(N265="zákl. přenesená",J265,0)</f>
        <v>0</v>
      </c>
      <c r="BH265" s="239">
        <f>IF(N265="sníž. přenesená",J265,0)</f>
        <v>0</v>
      </c>
      <c r="BI265" s="239">
        <f>IF(N265="nulová",J265,0)</f>
        <v>0</v>
      </c>
      <c r="BJ265" s="18" t="s">
        <v>83</v>
      </c>
      <c r="BK265" s="239">
        <f>ROUND(I265*H265,2)</f>
        <v>0</v>
      </c>
      <c r="BL265" s="18" t="s">
        <v>360</v>
      </c>
      <c r="BM265" s="238" t="s">
        <v>6777</v>
      </c>
    </row>
    <row r="266" s="2" customFormat="1">
      <c r="A266" s="39"/>
      <c r="B266" s="40"/>
      <c r="C266" s="41"/>
      <c r="D266" s="240" t="s">
        <v>349</v>
      </c>
      <c r="E266" s="41"/>
      <c r="F266" s="241" t="s">
        <v>6027</v>
      </c>
      <c r="G266" s="41"/>
      <c r="H266" s="41"/>
      <c r="I266" s="242"/>
      <c r="J266" s="41"/>
      <c r="K266" s="41"/>
      <c r="L266" s="45"/>
      <c r="M266" s="243"/>
      <c r="N266" s="244"/>
      <c r="O266" s="92"/>
      <c r="P266" s="92"/>
      <c r="Q266" s="92"/>
      <c r="R266" s="92"/>
      <c r="S266" s="92"/>
      <c r="T266" s="93"/>
      <c r="U266" s="39"/>
      <c r="V266" s="39"/>
      <c r="W266" s="39"/>
      <c r="X266" s="39"/>
      <c r="Y266" s="39"/>
      <c r="Z266" s="39"/>
      <c r="AA266" s="39"/>
      <c r="AB266" s="39"/>
      <c r="AC266" s="39"/>
      <c r="AD266" s="39"/>
      <c r="AE266" s="39"/>
      <c r="AT266" s="18" t="s">
        <v>349</v>
      </c>
      <c r="AU266" s="18" t="s">
        <v>85</v>
      </c>
    </row>
    <row r="267" s="13" customFormat="1">
      <c r="A267" s="13"/>
      <c r="B267" s="252"/>
      <c r="C267" s="253"/>
      <c r="D267" s="240" t="s">
        <v>446</v>
      </c>
      <c r="E267" s="254" t="s">
        <v>1</v>
      </c>
      <c r="F267" s="255" t="s">
        <v>6778</v>
      </c>
      <c r="G267" s="253"/>
      <c r="H267" s="256">
        <v>1</v>
      </c>
      <c r="I267" s="257"/>
      <c r="J267" s="253"/>
      <c r="K267" s="253"/>
      <c r="L267" s="258"/>
      <c r="M267" s="259"/>
      <c r="N267" s="260"/>
      <c r="O267" s="260"/>
      <c r="P267" s="260"/>
      <c r="Q267" s="260"/>
      <c r="R267" s="260"/>
      <c r="S267" s="260"/>
      <c r="T267" s="261"/>
      <c r="U267" s="13"/>
      <c r="V267" s="13"/>
      <c r="W267" s="13"/>
      <c r="X267" s="13"/>
      <c r="Y267" s="13"/>
      <c r="Z267" s="13"/>
      <c r="AA267" s="13"/>
      <c r="AB267" s="13"/>
      <c r="AC267" s="13"/>
      <c r="AD267" s="13"/>
      <c r="AE267" s="13"/>
      <c r="AT267" s="262" t="s">
        <v>446</v>
      </c>
      <c r="AU267" s="262" t="s">
        <v>85</v>
      </c>
      <c r="AV267" s="13" t="s">
        <v>85</v>
      </c>
      <c r="AW267" s="13" t="s">
        <v>32</v>
      </c>
      <c r="AX267" s="13" t="s">
        <v>83</v>
      </c>
      <c r="AY267" s="262" t="s">
        <v>342</v>
      </c>
    </row>
    <row r="268" s="2" customFormat="1" ht="16.5" customHeight="1">
      <c r="A268" s="39"/>
      <c r="B268" s="40"/>
      <c r="C268" s="227" t="s">
        <v>677</v>
      </c>
      <c r="D268" s="227" t="s">
        <v>343</v>
      </c>
      <c r="E268" s="228" t="s">
        <v>4179</v>
      </c>
      <c r="F268" s="229" t="s">
        <v>4180</v>
      </c>
      <c r="G268" s="230" t="s">
        <v>442</v>
      </c>
      <c r="H268" s="231">
        <v>2</v>
      </c>
      <c r="I268" s="232"/>
      <c r="J268" s="233">
        <f>ROUND(I268*H268,2)</f>
        <v>0</v>
      </c>
      <c r="K268" s="229" t="s">
        <v>443</v>
      </c>
      <c r="L268" s="45"/>
      <c r="M268" s="234" t="s">
        <v>1</v>
      </c>
      <c r="N268" s="235" t="s">
        <v>41</v>
      </c>
      <c r="O268" s="92"/>
      <c r="P268" s="236">
        <f>O268*H268</f>
        <v>0</v>
      </c>
      <c r="Q268" s="236">
        <v>0</v>
      </c>
      <c r="R268" s="236">
        <f>Q268*H268</f>
        <v>0</v>
      </c>
      <c r="S268" s="236">
        <v>0</v>
      </c>
      <c r="T268" s="237">
        <f>S268*H268</f>
        <v>0</v>
      </c>
      <c r="U268" s="39"/>
      <c r="V268" s="39"/>
      <c r="W268" s="39"/>
      <c r="X268" s="39"/>
      <c r="Y268" s="39"/>
      <c r="Z268" s="39"/>
      <c r="AA268" s="39"/>
      <c r="AB268" s="39"/>
      <c r="AC268" s="39"/>
      <c r="AD268" s="39"/>
      <c r="AE268" s="39"/>
      <c r="AR268" s="238" t="s">
        <v>360</v>
      </c>
      <c r="AT268" s="238" t="s">
        <v>343</v>
      </c>
      <c r="AU268" s="238" t="s">
        <v>85</v>
      </c>
      <c r="AY268" s="18" t="s">
        <v>342</v>
      </c>
      <c r="BE268" s="239">
        <f>IF(N268="základní",J268,0)</f>
        <v>0</v>
      </c>
      <c r="BF268" s="239">
        <f>IF(N268="snížená",J268,0)</f>
        <v>0</v>
      </c>
      <c r="BG268" s="239">
        <f>IF(N268="zákl. přenesená",J268,0)</f>
        <v>0</v>
      </c>
      <c r="BH268" s="239">
        <f>IF(N268="sníž. přenesená",J268,0)</f>
        <v>0</v>
      </c>
      <c r="BI268" s="239">
        <f>IF(N268="nulová",J268,0)</f>
        <v>0</v>
      </c>
      <c r="BJ268" s="18" t="s">
        <v>83</v>
      </c>
      <c r="BK268" s="239">
        <f>ROUND(I268*H268,2)</f>
        <v>0</v>
      </c>
      <c r="BL268" s="18" t="s">
        <v>360</v>
      </c>
      <c r="BM268" s="238" t="s">
        <v>6779</v>
      </c>
    </row>
    <row r="269" s="2" customFormat="1">
      <c r="A269" s="39"/>
      <c r="B269" s="40"/>
      <c r="C269" s="41"/>
      <c r="D269" s="240" t="s">
        <v>349</v>
      </c>
      <c r="E269" s="41"/>
      <c r="F269" s="241" t="s">
        <v>4180</v>
      </c>
      <c r="G269" s="41"/>
      <c r="H269" s="41"/>
      <c r="I269" s="242"/>
      <c r="J269" s="41"/>
      <c r="K269" s="41"/>
      <c r="L269" s="45"/>
      <c r="M269" s="243"/>
      <c r="N269" s="244"/>
      <c r="O269" s="92"/>
      <c r="P269" s="92"/>
      <c r="Q269" s="92"/>
      <c r="R269" s="92"/>
      <c r="S269" s="92"/>
      <c r="T269" s="93"/>
      <c r="U269" s="39"/>
      <c r="V269" s="39"/>
      <c r="W269" s="39"/>
      <c r="X269" s="39"/>
      <c r="Y269" s="39"/>
      <c r="Z269" s="39"/>
      <c r="AA269" s="39"/>
      <c r="AB269" s="39"/>
      <c r="AC269" s="39"/>
      <c r="AD269" s="39"/>
      <c r="AE269" s="39"/>
      <c r="AT269" s="18" t="s">
        <v>349</v>
      </c>
      <c r="AU269" s="18" t="s">
        <v>85</v>
      </c>
    </row>
    <row r="270" s="13" customFormat="1">
      <c r="A270" s="13"/>
      <c r="B270" s="252"/>
      <c r="C270" s="253"/>
      <c r="D270" s="240" t="s">
        <v>446</v>
      </c>
      <c r="E270" s="254" t="s">
        <v>1</v>
      </c>
      <c r="F270" s="255" t="s">
        <v>6585</v>
      </c>
      <c r="G270" s="253"/>
      <c r="H270" s="256">
        <v>2</v>
      </c>
      <c r="I270" s="257"/>
      <c r="J270" s="253"/>
      <c r="K270" s="253"/>
      <c r="L270" s="258"/>
      <c r="M270" s="259"/>
      <c r="N270" s="260"/>
      <c r="O270" s="260"/>
      <c r="P270" s="260"/>
      <c r="Q270" s="260"/>
      <c r="R270" s="260"/>
      <c r="S270" s="260"/>
      <c r="T270" s="261"/>
      <c r="U270" s="13"/>
      <c r="V270" s="13"/>
      <c r="W270" s="13"/>
      <c r="X270" s="13"/>
      <c r="Y270" s="13"/>
      <c r="Z270" s="13"/>
      <c r="AA270" s="13"/>
      <c r="AB270" s="13"/>
      <c r="AC270" s="13"/>
      <c r="AD270" s="13"/>
      <c r="AE270" s="13"/>
      <c r="AT270" s="262" t="s">
        <v>446</v>
      </c>
      <c r="AU270" s="262" t="s">
        <v>85</v>
      </c>
      <c r="AV270" s="13" t="s">
        <v>85</v>
      </c>
      <c r="AW270" s="13" t="s">
        <v>32</v>
      </c>
      <c r="AX270" s="13" t="s">
        <v>83</v>
      </c>
      <c r="AY270" s="262" t="s">
        <v>342</v>
      </c>
    </row>
    <row r="271" s="2" customFormat="1" ht="16.5" customHeight="1">
      <c r="A271" s="39"/>
      <c r="B271" s="40"/>
      <c r="C271" s="227" t="s">
        <v>687</v>
      </c>
      <c r="D271" s="227" t="s">
        <v>343</v>
      </c>
      <c r="E271" s="228" t="s">
        <v>4183</v>
      </c>
      <c r="F271" s="229" t="s">
        <v>4184</v>
      </c>
      <c r="G271" s="230" t="s">
        <v>543</v>
      </c>
      <c r="H271" s="231">
        <v>30.300000000000001</v>
      </c>
      <c r="I271" s="232"/>
      <c r="J271" s="233">
        <f>ROUND(I271*H271,2)</f>
        <v>0</v>
      </c>
      <c r="K271" s="229" t="s">
        <v>443</v>
      </c>
      <c r="L271" s="45"/>
      <c r="M271" s="234" t="s">
        <v>1</v>
      </c>
      <c r="N271" s="235" t="s">
        <v>41</v>
      </c>
      <c r="O271" s="92"/>
      <c r="P271" s="236">
        <f>O271*H271</f>
        <v>0</v>
      </c>
      <c r="Q271" s="236">
        <v>0</v>
      </c>
      <c r="R271" s="236">
        <f>Q271*H271</f>
        <v>0</v>
      </c>
      <c r="S271" s="236">
        <v>0.014999999999999999</v>
      </c>
      <c r="T271" s="237">
        <f>S271*H271</f>
        <v>0.45450000000000002</v>
      </c>
      <c r="U271" s="39"/>
      <c r="V271" s="39"/>
      <c r="W271" s="39"/>
      <c r="X271" s="39"/>
      <c r="Y271" s="39"/>
      <c r="Z271" s="39"/>
      <c r="AA271" s="39"/>
      <c r="AB271" s="39"/>
      <c r="AC271" s="39"/>
      <c r="AD271" s="39"/>
      <c r="AE271" s="39"/>
      <c r="AR271" s="238" t="s">
        <v>360</v>
      </c>
      <c r="AT271" s="238" t="s">
        <v>343</v>
      </c>
      <c r="AU271" s="238" t="s">
        <v>85</v>
      </c>
      <c r="AY271" s="18" t="s">
        <v>342</v>
      </c>
      <c r="BE271" s="239">
        <f>IF(N271="základní",J271,0)</f>
        <v>0</v>
      </c>
      <c r="BF271" s="239">
        <f>IF(N271="snížená",J271,0)</f>
        <v>0</v>
      </c>
      <c r="BG271" s="239">
        <f>IF(N271="zákl. přenesená",J271,0)</f>
        <v>0</v>
      </c>
      <c r="BH271" s="239">
        <f>IF(N271="sníž. přenesená",J271,0)</f>
        <v>0</v>
      </c>
      <c r="BI271" s="239">
        <f>IF(N271="nulová",J271,0)</f>
        <v>0</v>
      </c>
      <c r="BJ271" s="18" t="s">
        <v>83</v>
      </c>
      <c r="BK271" s="239">
        <f>ROUND(I271*H271,2)</f>
        <v>0</v>
      </c>
      <c r="BL271" s="18" t="s">
        <v>360</v>
      </c>
      <c r="BM271" s="238" t="s">
        <v>6780</v>
      </c>
    </row>
    <row r="272" s="2" customFormat="1">
      <c r="A272" s="39"/>
      <c r="B272" s="40"/>
      <c r="C272" s="41"/>
      <c r="D272" s="240" t="s">
        <v>349</v>
      </c>
      <c r="E272" s="41"/>
      <c r="F272" s="241" t="s">
        <v>4186</v>
      </c>
      <c r="G272" s="41"/>
      <c r="H272" s="41"/>
      <c r="I272" s="242"/>
      <c r="J272" s="41"/>
      <c r="K272" s="41"/>
      <c r="L272" s="45"/>
      <c r="M272" s="243"/>
      <c r="N272" s="244"/>
      <c r="O272" s="92"/>
      <c r="P272" s="92"/>
      <c r="Q272" s="92"/>
      <c r="R272" s="92"/>
      <c r="S272" s="92"/>
      <c r="T272" s="93"/>
      <c r="U272" s="39"/>
      <c r="V272" s="39"/>
      <c r="W272" s="39"/>
      <c r="X272" s="39"/>
      <c r="Y272" s="39"/>
      <c r="Z272" s="39"/>
      <c r="AA272" s="39"/>
      <c r="AB272" s="39"/>
      <c r="AC272" s="39"/>
      <c r="AD272" s="39"/>
      <c r="AE272" s="39"/>
      <c r="AT272" s="18" t="s">
        <v>349</v>
      </c>
      <c r="AU272" s="18" t="s">
        <v>85</v>
      </c>
    </row>
    <row r="273" s="13" customFormat="1">
      <c r="A273" s="13"/>
      <c r="B273" s="252"/>
      <c r="C273" s="253"/>
      <c r="D273" s="240" t="s">
        <v>446</v>
      </c>
      <c r="E273" s="254" t="s">
        <v>1</v>
      </c>
      <c r="F273" s="255" t="s">
        <v>6781</v>
      </c>
      <c r="G273" s="253"/>
      <c r="H273" s="256">
        <v>30.300000000000001</v>
      </c>
      <c r="I273" s="257"/>
      <c r="J273" s="253"/>
      <c r="K273" s="253"/>
      <c r="L273" s="258"/>
      <c r="M273" s="259"/>
      <c r="N273" s="260"/>
      <c r="O273" s="260"/>
      <c r="P273" s="260"/>
      <c r="Q273" s="260"/>
      <c r="R273" s="260"/>
      <c r="S273" s="260"/>
      <c r="T273" s="261"/>
      <c r="U273" s="13"/>
      <c r="V273" s="13"/>
      <c r="W273" s="13"/>
      <c r="X273" s="13"/>
      <c r="Y273" s="13"/>
      <c r="Z273" s="13"/>
      <c r="AA273" s="13"/>
      <c r="AB273" s="13"/>
      <c r="AC273" s="13"/>
      <c r="AD273" s="13"/>
      <c r="AE273" s="13"/>
      <c r="AT273" s="262" t="s">
        <v>446</v>
      </c>
      <c r="AU273" s="262" t="s">
        <v>85</v>
      </c>
      <c r="AV273" s="13" t="s">
        <v>85</v>
      </c>
      <c r="AW273" s="13" t="s">
        <v>32</v>
      </c>
      <c r="AX273" s="13" t="s">
        <v>83</v>
      </c>
      <c r="AY273" s="262" t="s">
        <v>342</v>
      </c>
    </row>
    <row r="274" s="2" customFormat="1" ht="16.5" customHeight="1">
      <c r="A274" s="39"/>
      <c r="B274" s="40"/>
      <c r="C274" s="227" t="s">
        <v>692</v>
      </c>
      <c r="D274" s="227" t="s">
        <v>343</v>
      </c>
      <c r="E274" s="228" t="s">
        <v>4188</v>
      </c>
      <c r="F274" s="229" t="s">
        <v>4189</v>
      </c>
      <c r="G274" s="230" t="s">
        <v>543</v>
      </c>
      <c r="H274" s="231">
        <v>30.300000000000001</v>
      </c>
      <c r="I274" s="232"/>
      <c r="J274" s="233">
        <f>ROUND(I274*H274,2)</f>
        <v>0</v>
      </c>
      <c r="K274" s="229" t="s">
        <v>443</v>
      </c>
      <c r="L274" s="45"/>
      <c r="M274" s="234" t="s">
        <v>1</v>
      </c>
      <c r="N274" s="235" t="s">
        <v>41</v>
      </c>
      <c r="O274" s="92"/>
      <c r="P274" s="236">
        <f>O274*H274</f>
        <v>0</v>
      </c>
      <c r="Q274" s="236">
        <v>0</v>
      </c>
      <c r="R274" s="236">
        <f>Q274*H274</f>
        <v>0</v>
      </c>
      <c r="S274" s="236">
        <v>0</v>
      </c>
      <c r="T274" s="237">
        <f>S274*H274</f>
        <v>0</v>
      </c>
      <c r="U274" s="39"/>
      <c r="V274" s="39"/>
      <c r="W274" s="39"/>
      <c r="X274" s="39"/>
      <c r="Y274" s="39"/>
      <c r="Z274" s="39"/>
      <c r="AA274" s="39"/>
      <c r="AB274" s="39"/>
      <c r="AC274" s="39"/>
      <c r="AD274" s="39"/>
      <c r="AE274" s="39"/>
      <c r="AR274" s="238" t="s">
        <v>360</v>
      </c>
      <c r="AT274" s="238" t="s">
        <v>343</v>
      </c>
      <c r="AU274" s="238" t="s">
        <v>85</v>
      </c>
      <c r="AY274" s="18" t="s">
        <v>342</v>
      </c>
      <c r="BE274" s="239">
        <f>IF(N274="základní",J274,0)</f>
        <v>0</v>
      </c>
      <c r="BF274" s="239">
        <f>IF(N274="snížená",J274,0)</f>
        <v>0</v>
      </c>
      <c r="BG274" s="239">
        <f>IF(N274="zákl. přenesená",J274,0)</f>
        <v>0</v>
      </c>
      <c r="BH274" s="239">
        <f>IF(N274="sníž. přenesená",J274,0)</f>
        <v>0</v>
      </c>
      <c r="BI274" s="239">
        <f>IF(N274="nulová",J274,0)</f>
        <v>0</v>
      </c>
      <c r="BJ274" s="18" t="s">
        <v>83</v>
      </c>
      <c r="BK274" s="239">
        <f>ROUND(I274*H274,2)</f>
        <v>0</v>
      </c>
      <c r="BL274" s="18" t="s">
        <v>360</v>
      </c>
      <c r="BM274" s="238" t="s">
        <v>6782</v>
      </c>
    </row>
    <row r="275" s="2" customFormat="1">
      <c r="A275" s="39"/>
      <c r="B275" s="40"/>
      <c r="C275" s="41"/>
      <c r="D275" s="240" t="s">
        <v>349</v>
      </c>
      <c r="E275" s="41"/>
      <c r="F275" s="241" t="s">
        <v>4191</v>
      </c>
      <c r="G275" s="41"/>
      <c r="H275" s="41"/>
      <c r="I275" s="242"/>
      <c r="J275" s="41"/>
      <c r="K275" s="41"/>
      <c r="L275" s="45"/>
      <c r="M275" s="243"/>
      <c r="N275" s="244"/>
      <c r="O275" s="92"/>
      <c r="P275" s="92"/>
      <c r="Q275" s="92"/>
      <c r="R275" s="92"/>
      <c r="S275" s="92"/>
      <c r="T275" s="93"/>
      <c r="U275" s="39"/>
      <c r="V275" s="39"/>
      <c r="W275" s="39"/>
      <c r="X275" s="39"/>
      <c r="Y275" s="39"/>
      <c r="Z275" s="39"/>
      <c r="AA275" s="39"/>
      <c r="AB275" s="39"/>
      <c r="AC275" s="39"/>
      <c r="AD275" s="39"/>
      <c r="AE275" s="39"/>
      <c r="AT275" s="18" t="s">
        <v>349</v>
      </c>
      <c r="AU275" s="18" t="s">
        <v>85</v>
      </c>
    </row>
    <row r="276" s="13" customFormat="1">
      <c r="A276" s="13"/>
      <c r="B276" s="252"/>
      <c r="C276" s="253"/>
      <c r="D276" s="240" t="s">
        <v>446</v>
      </c>
      <c r="E276" s="254" t="s">
        <v>1</v>
      </c>
      <c r="F276" s="255" t="s">
        <v>6783</v>
      </c>
      <c r="G276" s="253"/>
      <c r="H276" s="256">
        <v>30.300000000000001</v>
      </c>
      <c r="I276" s="257"/>
      <c r="J276" s="253"/>
      <c r="K276" s="253"/>
      <c r="L276" s="258"/>
      <c r="M276" s="259"/>
      <c r="N276" s="260"/>
      <c r="O276" s="260"/>
      <c r="P276" s="260"/>
      <c r="Q276" s="260"/>
      <c r="R276" s="260"/>
      <c r="S276" s="260"/>
      <c r="T276" s="261"/>
      <c r="U276" s="13"/>
      <c r="V276" s="13"/>
      <c r="W276" s="13"/>
      <c r="X276" s="13"/>
      <c r="Y276" s="13"/>
      <c r="Z276" s="13"/>
      <c r="AA276" s="13"/>
      <c r="AB276" s="13"/>
      <c r="AC276" s="13"/>
      <c r="AD276" s="13"/>
      <c r="AE276" s="13"/>
      <c r="AT276" s="262" t="s">
        <v>446</v>
      </c>
      <c r="AU276" s="262" t="s">
        <v>85</v>
      </c>
      <c r="AV276" s="13" t="s">
        <v>85</v>
      </c>
      <c r="AW276" s="13" t="s">
        <v>32</v>
      </c>
      <c r="AX276" s="13" t="s">
        <v>83</v>
      </c>
      <c r="AY276" s="262" t="s">
        <v>342</v>
      </c>
    </row>
    <row r="277" s="2" customFormat="1" ht="16.5" customHeight="1">
      <c r="A277" s="39"/>
      <c r="B277" s="40"/>
      <c r="C277" s="295" t="s">
        <v>700</v>
      </c>
      <c r="D277" s="295" t="s">
        <v>621</v>
      </c>
      <c r="E277" s="296" t="s">
        <v>4193</v>
      </c>
      <c r="F277" s="297" t="s">
        <v>4194</v>
      </c>
      <c r="G277" s="298" t="s">
        <v>543</v>
      </c>
      <c r="H277" s="299">
        <v>30.603000000000002</v>
      </c>
      <c r="I277" s="300"/>
      <c r="J277" s="301">
        <f>ROUND(I277*H277,2)</f>
        <v>0</v>
      </c>
      <c r="K277" s="297" t="s">
        <v>443</v>
      </c>
      <c r="L277" s="302"/>
      <c r="M277" s="303" t="s">
        <v>1</v>
      </c>
      <c r="N277" s="304" t="s">
        <v>41</v>
      </c>
      <c r="O277" s="92"/>
      <c r="P277" s="236">
        <f>O277*H277</f>
        <v>0</v>
      </c>
      <c r="Q277" s="236">
        <v>0.01593</v>
      </c>
      <c r="R277" s="236">
        <f>Q277*H277</f>
        <v>0.48750578999999999</v>
      </c>
      <c r="S277" s="236">
        <v>0</v>
      </c>
      <c r="T277" s="237">
        <f>S277*H277</f>
        <v>0</v>
      </c>
      <c r="U277" s="39"/>
      <c r="V277" s="39"/>
      <c r="W277" s="39"/>
      <c r="X277" s="39"/>
      <c r="Y277" s="39"/>
      <c r="Z277" s="39"/>
      <c r="AA277" s="39"/>
      <c r="AB277" s="39"/>
      <c r="AC277" s="39"/>
      <c r="AD277" s="39"/>
      <c r="AE277" s="39"/>
      <c r="AR277" s="238" t="s">
        <v>376</v>
      </c>
      <c r="AT277" s="238" t="s">
        <v>621</v>
      </c>
      <c r="AU277" s="238" t="s">
        <v>85</v>
      </c>
      <c r="AY277" s="18" t="s">
        <v>342</v>
      </c>
      <c r="BE277" s="239">
        <f>IF(N277="základní",J277,0)</f>
        <v>0</v>
      </c>
      <c r="BF277" s="239">
        <f>IF(N277="snížená",J277,0)</f>
        <v>0</v>
      </c>
      <c r="BG277" s="239">
        <f>IF(N277="zákl. přenesená",J277,0)</f>
        <v>0</v>
      </c>
      <c r="BH277" s="239">
        <f>IF(N277="sníž. přenesená",J277,0)</f>
        <v>0</v>
      </c>
      <c r="BI277" s="239">
        <f>IF(N277="nulová",J277,0)</f>
        <v>0</v>
      </c>
      <c r="BJ277" s="18" t="s">
        <v>83</v>
      </c>
      <c r="BK277" s="239">
        <f>ROUND(I277*H277,2)</f>
        <v>0</v>
      </c>
      <c r="BL277" s="18" t="s">
        <v>360</v>
      </c>
      <c r="BM277" s="238" t="s">
        <v>6784</v>
      </c>
    </row>
    <row r="278" s="2" customFormat="1">
      <c r="A278" s="39"/>
      <c r="B278" s="40"/>
      <c r="C278" s="41"/>
      <c r="D278" s="240" t="s">
        <v>349</v>
      </c>
      <c r="E278" s="41"/>
      <c r="F278" s="241" t="s">
        <v>4194</v>
      </c>
      <c r="G278" s="41"/>
      <c r="H278" s="41"/>
      <c r="I278" s="242"/>
      <c r="J278" s="41"/>
      <c r="K278" s="41"/>
      <c r="L278" s="45"/>
      <c r="M278" s="243"/>
      <c r="N278" s="244"/>
      <c r="O278" s="92"/>
      <c r="P278" s="92"/>
      <c r="Q278" s="92"/>
      <c r="R278" s="92"/>
      <c r="S278" s="92"/>
      <c r="T278" s="93"/>
      <c r="U278" s="39"/>
      <c r="V278" s="39"/>
      <c r="W278" s="39"/>
      <c r="X278" s="39"/>
      <c r="Y278" s="39"/>
      <c r="Z278" s="39"/>
      <c r="AA278" s="39"/>
      <c r="AB278" s="39"/>
      <c r="AC278" s="39"/>
      <c r="AD278" s="39"/>
      <c r="AE278" s="39"/>
      <c r="AT278" s="18" t="s">
        <v>349</v>
      </c>
      <c r="AU278" s="18" t="s">
        <v>85</v>
      </c>
    </row>
    <row r="279" s="2" customFormat="1">
      <c r="A279" s="39"/>
      <c r="B279" s="40"/>
      <c r="C279" s="41"/>
      <c r="D279" s="240" t="s">
        <v>350</v>
      </c>
      <c r="E279" s="41"/>
      <c r="F279" s="245" t="s">
        <v>4196</v>
      </c>
      <c r="G279" s="41"/>
      <c r="H279" s="41"/>
      <c r="I279" s="242"/>
      <c r="J279" s="41"/>
      <c r="K279" s="41"/>
      <c r="L279" s="45"/>
      <c r="M279" s="243"/>
      <c r="N279" s="244"/>
      <c r="O279" s="92"/>
      <c r="P279" s="92"/>
      <c r="Q279" s="92"/>
      <c r="R279" s="92"/>
      <c r="S279" s="92"/>
      <c r="T279" s="93"/>
      <c r="U279" s="39"/>
      <c r="V279" s="39"/>
      <c r="W279" s="39"/>
      <c r="X279" s="39"/>
      <c r="Y279" s="39"/>
      <c r="Z279" s="39"/>
      <c r="AA279" s="39"/>
      <c r="AB279" s="39"/>
      <c r="AC279" s="39"/>
      <c r="AD279" s="39"/>
      <c r="AE279" s="39"/>
      <c r="AT279" s="18" t="s">
        <v>350</v>
      </c>
      <c r="AU279" s="18" t="s">
        <v>85</v>
      </c>
    </row>
    <row r="280" s="13" customFormat="1">
      <c r="A280" s="13"/>
      <c r="B280" s="252"/>
      <c r="C280" s="253"/>
      <c r="D280" s="240" t="s">
        <v>446</v>
      </c>
      <c r="E280" s="254" t="s">
        <v>1</v>
      </c>
      <c r="F280" s="255" t="s">
        <v>6783</v>
      </c>
      <c r="G280" s="253"/>
      <c r="H280" s="256">
        <v>30.300000000000001</v>
      </c>
      <c r="I280" s="257"/>
      <c r="J280" s="253"/>
      <c r="K280" s="253"/>
      <c r="L280" s="258"/>
      <c r="M280" s="259"/>
      <c r="N280" s="260"/>
      <c r="O280" s="260"/>
      <c r="P280" s="260"/>
      <c r="Q280" s="260"/>
      <c r="R280" s="260"/>
      <c r="S280" s="260"/>
      <c r="T280" s="261"/>
      <c r="U280" s="13"/>
      <c r="V280" s="13"/>
      <c r="W280" s="13"/>
      <c r="X280" s="13"/>
      <c r="Y280" s="13"/>
      <c r="Z280" s="13"/>
      <c r="AA280" s="13"/>
      <c r="AB280" s="13"/>
      <c r="AC280" s="13"/>
      <c r="AD280" s="13"/>
      <c r="AE280" s="13"/>
      <c r="AT280" s="262" t="s">
        <v>446</v>
      </c>
      <c r="AU280" s="262" t="s">
        <v>85</v>
      </c>
      <c r="AV280" s="13" t="s">
        <v>85</v>
      </c>
      <c r="AW280" s="13" t="s">
        <v>32</v>
      </c>
      <c r="AX280" s="13" t="s">
        <v>83</v>
      </c>
      <c r="AY280" s="262" t="s">
        <v>342</v>
      </c>
    </row>
    <row r="281" s="13" customFormat="1">
      <c r="A281" s="13"/>
      <c r="B281" s="252"/>
      <c r="C281" s="253"/>
      <c r="D281" s="240" t="s">
        <v>446</v>
      </c>
      <c r="E281" s="253"/>
      <c r="F281" s="255" t="s">
        <v>6785</v>
      </c>
      <c r="G281" s="253"/>
      <c r="H281" s="256">
        <v>30.603000000000002</v>
      </c>
      <c r="I281" s="257"/>
      <c r="J281" s="253"/>
      <c r="K281" s="253"/>
      <c r="L281" s="258"/>
      <c r="M281" s="259"/>
      <c r="N281" s="260"/>
      <c r="O281" s="260"/>
      <c r="P281" s="260"/>
      <c r="Q281" s="260"/>
      <c r="R281" s="260"/>
      <c r="S281" s="260"/>
      <c r="T281" s="261"/>
      <c r="U281" s="13"/>
      <c r="V281" s="13"/>
      <c r="W281" s="13"/>
      <c r="X281" s="13"/>
      <c r="Y281" s="13"/>
      <c r="Z281" s="13"/>
      <c r="AA281" s="13"/>
      <c r="AB281" s="13"/>
      <c r="AC281" s="13"/>
      <c r="AD281" s="13"/>
      <c r="AE281" s="13"/>
      <c r="AT281" s="262" t="s">
        <v>446</v>
      </c>
      <c r="AU281" s="262" t="s">
        <v>85</v>
      </c>
      <c r="AV281" s="13" t="s">
        <v>85</v>
      </c>
      <c r="AW281" s="13" t="s">
        <v>4</v>
      </c>
      <c r="AX281" s="13" t="s">
        <v>83</v>
      </c>
      <c r="AY281" s="262" t="s">
        <v>342</v>
      </c>
    </row>
    <row r="282" s="2" customFormat="1" ht="16.5" customHeight="1">
      <c r="A282" s="39"/>
      <c r="B282" s="40"/>
      <c r="C282" s="227" t="s">
        <v>710</v>
      </c>
      <c r="D282" s="227" t="s">
        <v>343</v>
      </c>
      <c r="E282" s="228" t="s">
        <v>6083</v>
      </c>
      <c r="F282" s="229" t="s">
        <v>6084</v>
      </c>
      <c r="G282" s="230" t="s">
        <v>442</v>
      </c>
      <c r="H282" s="231">
        <v>1</v>
      </c>
      <c r="I282" s="232"/>
      <c r="J282" s="233">
        <f>ROUND(I282*H282,2)</f>
        <v>0</v>
      </c>
      <c r="K282" s="229" t="s">
        <v>443</v>
      </c>
      <c r="L282" s="45"/>
      <c r="M282" s="234" t="s">
        <v>1</v>
      </c>
      <c r="N282" s="235" t="s">
        <v>41</v>
      </c>
      <c r="O282" s="92"/>
      <c r="P282" s="236">
        <f>O282*H282</f>
        <v>0</v>
      </c>
      <c r="Q282" s="236">
        <v>0.00167</v>
      </c>
      <c r="R282" s="236">
        <f>Q282*H282</f>
        <v>0.00167</v>
      </c>
      <c r="S282" s="236">
        <v>0</v>
      </c>
      <c r="T282" s="237">
        <f>S282*H282</f>
        <v>0</v>
      </c>
      <c r="U282" s="39"/>
      <c r="V282" s="39"/>
      <c r="W282" s="39"/>
      <c r="X282" s="39"/>
      <c r="Y282" s="39"/>
      <c r="Z282" s="39"/>
      <c r="AA282" s="39"/>
      <c r="AB282" s="39"/>
      <c r="AC282" s="39"/>
      <c r="AD282" s="39"/>
      <c r="AE282" s="39"/>
      <c r="AR282" s="238" t="s">
        <v>360</v>
      </c>
      <c r="AT282" s="238" t="s">
        <v>343</v>
      </c>
      <c r="AU282" s="238" t="s">
        <v>85</v>
      </c>
      <c r="AY282" s="18" t="s">
        <v>342</v>
      </c>
      <c r="BE282" s="239">
        <f>IF(N282="základní",J282,0)</f>
        <v>0</v>
      </c>
      <c r="BF282" s="239">
        <f>IF(N282="snížená",J282,0)</f>
        <v>0</v>
      </c>
      <c r="BG282" s="239">
        <f>IF(N282="zákl. přenesená",J282,0)</f>
        <v>0</v>
      </c>
      <c r="BH282" s="239">
        <f>IF(N282="sníž. přenesená",J282,0)</f>
        <v>0</v>
      </c>
      <c r="BI282" s="239">
        <f>IF(N282="nulová",J282,0)</f>
        <v>0</v>
      </c>
      <c r="BJ282" s="18" t="s">
        <v>83</v>
      </c>
      <c r="BK282" s="239">
        <f>ROUND(I282*H282,2)</f>
        <v>0</v>
      </c>
      <c r="BL282" s="18" t="s">
        <v>360</v>
      </c>
      <c r="BM282" s="238" t="s">
        <v>6786</v>
      </c>
    </row>
    <row r="283" s="2" customFormat="1">
      <c r="A283" s="39"/>
      <c r="B283" s="40"/>
      <c r="C283" s="41"/>
      <c r="D283" s="240" t="s">
        <v>349</v>
      </c>
      <c r="E283" s="41"/>
      <c r="F283" s="241" t="s">
        <v>6086</v>
      </c>
      <c r="G283" s="41"/>
      <c r="H283" s="41"/>
      <c r="I283" s="242"/>
      <c r="J283" s="41"/>
      <c r="K283" s="41"/>
      <c r="L283" s="45"/>
      <c r="M283" s="243"/>
      <c r="N283" s="244"/>
      <c r="O283" s="92"/>
      <c r="P283" s="92"/>
      <c r="Q283" s="92"/>
      <c r="R283" s="92"/>
      <c r="S283" s="92"/>
      <c r="T283" s="93"/>
      <c r="U283" s="39"/>
      <c r="V283" s="39"/>
      <c r="W283" s="39"/>
      <c r="X283" s="39"/>
      <c r="Y283" s="39"/>
      <c r="Z283" s="39"/>
      <c r="AA283" s="39"/>
      <c r="AB283" s="39"/>
      <c r="AC283" s="39"/>
      <c r="AD283" s="39"/>
      <c r="AE283" s="39"/>
      <c r="AT283" s="18" t="s">
        <v>349</v>
      </c>
      <c r="AU283" s="18" t="s">
        <v>85</v>
      </c>
    </row>
    <row r="284" s="13" customFormat="1">
      <c r="A284" s="13"/>
      <c r="B284" s="252"/>
      <c r="C284" s="253"/>
      <c r="D284" s="240" t="s">
        <v>446</v>
      </c>
      <c r="E284" s="254" t="s">
        <v>1</v>
      </c>
      <c r="F284" s="255" t="s">
        <v>2489</v>
      </c>
      <c r="G284" s="253"/>
      <c r="H284" s="256">
        <v>1</v>
      </c>
      <c r="I284" s="257"/>
      <c r="J284" s="253"/>
      <c r="K284" s="253"/>
      <c r="L284" s="258"/>
      <c r="M284" s="259"/>
      <c r="N284" s="260"/>
      <c r="O284" s="260"/>
      <c r="P284" s="260"/>
      <c r="Q284" s="260"/>
      <c r="R284" s="260"/>
      <c r="S284" s="260"/>
      <c r="T284" s="261"/>
      <c r="U284" s="13"/>
      <c r="V284" s="13"/>
      <c r="W284" s="13"/>
      <c r="X284" s="13"/>
      <c r="Y284" s="13"/>
      <c r="Z284" s="13"/>
      <c r="AA284" s="13"/>
      <c r="AB284" s="13"/>
      <c r="AC284" s="13"/>
      <c r="AD284" s="13"/>
      <c r="AE284" s="13"/>
      <c r="AT284" s="262" t="s">
        <v>446</v>
      </c>
      <c r="AU284" s="262" t="s">
        <v>85</v>
      </c>
      <c r="AV284" s="13" t="s">
        <v>85</v>
      </c>
      <c r="AW284" s="13" t="s">
        <v>32</v>
      </c>
      <c r="AX284" s="13" t="s">
        <v>83</v>
      </c>
      <c r="AY284" s="262" t="s">
        <v>342</v>
      </c>
    </row>
    <row r="285" s="2" customFormat="1" ht="16.5" customHeight="1">
      <c r="A285" s="39"/>
      <c r="B285" s="40"/>
      <c r="C285" s="295" t="s">
        <v>717</v>
      </c>
      <c r="D285" s="295" t="s">
        <v>621</v>
      </c>
      <c r="E285" s="296" t="s">
        <v>6100</v>
      </c>
      <c r="F285" s="297" t="s">
        <v>6101</v>
      </c>
      <c r="G285" s="298" t="s">
        <v>442</v>
      </c>
      <c r="H285" s="299">
        <v>1</v>
      </c>
      <c r="I285" s="300"/>
      <c r="J285" s="301">
        <f>ROUND(I285*H285,2)</f>
        <v>0</v>
      </c>
      <c r="K285" s="297" t="s">
        <v>1</v>
      </c>
      <c r="L285" s="302"/>
      <c r="M285" s="303" t="s">
        <v>1</v>
      </c>
      <c r="N285" s="304" t="s">
        <v>41</v>
      </c>
      <c r="O285" s="92"/>
      <c r="P285" s="236">
        <f>O285*H285</f>
        <v>0</v>
      </c>
      <c r="Q285" s="236">
        <v>0.0067000000000000002</v>
      </c>
      <c r="R285" s="236">
        <f>Q285*H285</f>
        <v>0.0067000000000000002</v>
      </c>
      <c r="S285" s="236">
        <v>0</v>
      </c>
      <c r="T285" s="237">
        <f>S285*H285</f>
        <v>0</v>
      </c>
      <c r="U285" s="39"/>
      <c r="V285" s="39"/>
      <c r="W285" s="39"/>
      <c r="X285" s="39"/>
      <c r="Y285" s="39"/>
      <c r="Z285" s="39"/>
      <c r="AA285" s="39"/>
      <c r="AB285" s="39"/>
      <c r="AC285" s="39"/>
      <c r="AD285" s="39"/>
      <c r="AE285" s="39"/>
      <c r="AR285" s="238" t="s">
        <v>376</v>
      </c>
      <c r="AT285" s="238" t="s">
        <v>621</v>
      </c>
      <c r="AU285" s="238" t="s">
        <v>85</v>
      </c>
      <c r="AY285" s="18" t="s">
        <v>342</v>
      </c>
      <c r="BE285" s="239">
        <f>IF(N285="základní",J285,0)</f>
        <v>0</v>
      </c>
      <c r="BF285" s="239">
        <f>IF(N285="snížená",J285,0)</f>
        <v>0</v>
      </c>
      <c r="BG285" s="239">
        <f>IF(N285="zákl. přenesená",J285,0)</f>
        <v>0</v>
      </c>
      <c r="BH285" s="239">
        <f>IF(N285="sníž. přenesená",J285,0)</f>
        <v>0</v>
      </c>
      <c r="BI285" s="239">
        <f>IF(N285="nulová",J285,0)</f>
        <v>0</v>
      </c>
      <c r="BJ285" s="18" t="s">
        <v>83</v>
      </c>
      <c r="BK285" s="239">
        <f>ROUND(I285*H285,2)</f>
        <v>0</v>
      </c>
      <c r="BL285" s="18" t="s">
        <v>360</v>
      </c>
      <c r="BM285" s="238" t="s">
        <v>6787</v>
      </c>
    </row>
    <row r="286" s="2" customFormat="1">
      <c r="A286" s="39"/>
      <c r="B286" s="40"/>
      <c r="C286" s="41"/>
      <c r="D286" s="240" t="s">
        <v>349</v>
      </c>
      <c r="E286" s="41"/>
      <c r="F286" s="241" t="s">
        <v>6101</v>
      </c>
      <c r="G286" s="41"/>
      <c r="H286" s="41"/>
      <c r="I286" s="242"/>
      <c r="J286" s="41"/>
      <c r="K286" s="41"/>
      <c r="L286" s="45"/>
      <c r="M286" s="243"/>
      <c r="N286" s="244"/>
      <c r="O286" s="92"/>
      <c r="P286" s="92"/>
      <c r="Q286" s="92"/>
      <c r="R286" s="92"/>
      <c r="S286" s="92"/>
      <c r="T286" s="93"/>
      <c r="U286" s="39"/>
      <c r="V286" s="39"/>
      <c r="W286" s="39"/>
      <c r="X286" s="39"/>
      <c r="Y286" s="39"/>
      <c r="Z286" s="39"/>
      <c r="AA286" s="39"/>
      <c r="AB286" s="39"/>
      <c r="AC286" s="39"/>
      <c r="AD286" s="39"/>
      <c r="AE286" s="39"/>
      <c r="AT286" s="18" t="s">
        <v>349</v>
      </c>
      <c r="AU286" s="18" t="s">
        <v>85</v>
      </c>
    </row>
    <row r="287" s="13" customFormat="1">
      <c r="A287" s="13"/>
      <c r="B287" s="252"/>
      <c r="C287" s="253"/>
      <c r="D287" s="240" t="s">
        <v>446</v>
      </c>
      <c r="E287" s="254" t="s">
        <v>1</v>
      </c>
      <c r="F287" s="255" t="s">
        <v>4234</v>
      </c>
      <c r="G287" s="253"/>
      <c r="H287" s="256">
        <v>1</v>
      </c>
      <c r="I287" s="257"/>
      <c r="J287" s="253"/>
      <c r="K287" s="253"/>
      <c r="L287" s="258"/>
      <c r="M287" s="259"/>
      <c r="N287" s="260"/>
      <c r="O287" s="260"/>
      <c r="P287" s="260"/>
      <c r="Q287" s="260"/>
      <c r="R287" s="260"/>
      <c r="S287" s="260"/>
      <c r="T287" s="261"/>
      <c r="U287" s="13"/>
      <c r="V287" s="13"/>
      <c r="W287" s="13"/>
      <c r="X287" s="13"/>
      <c r="Y287" s="13"/>
      <c r="Z287" s="13"/>
      <c r="AA287" s="13"/>
      <c r="AB287" s="13"/>
      <c r="AC287" s="13"/>
      <c r="AD287" s="13"/>
      <c r="AE287" s="13"/>
      <c r="AT287" s="262" t="s">
        <v>446</v>
      </c>
      <c r="AU287" s="262" t="s">
        <v>85</v>
      </c>
      <c r="AV287" s="13" t="s">
        <v>85</v>
      </c>
      <c r="AW287" s="13" t="s">
        <v>32</v>
      </c>
      <c r="AX287" s="13" t="s">
        <v>83</v>
      </c>
      <c r="AY287" s="262" t="s">
        <v>342</v>
      </c>
    </row>
    <row r="288" s="2" customFormat="1" ht="16.5" customHeight="1">
      <c r="A288" s="39"/>
      <c r="B288" s="40"/>
      <c r="C288" s="227" t="s">
        <v>724</v>
      </c>
      <c r="D288" s="227" t="s">
        <v>343</v>
      </c>
      <c r="E288" s="228" t="s">
        <v>4203</v>
      </c>
      <c r="F288" s="229" t="s">
        <v>4204</v>
      </c>
      <c r="G288" s="230" t="s">
        <v>442</v>
      </c>
      <c r="H288" s="231">
        <v>2</v>
      </c>
      <c r="I288" s="232"/>
      <c r="J288" s="233">
        <f>ROUND(I288*H288,2)</f>
        <v>0</v>
      </c>
      <c r="K288" s="229" t="s">
        <v>443</v>
      </c>
      <c r="L288" s="45"/>
      <c r="M288" s="234" t="s">
        <v>1</v>
      </c>
      <c r="N288" s="235" t="s">
        <v>41</v>
      </c>
      <c r="O288" s="92"/>
      <c r="P288" s="236">
        <f>O288*H288</f>
        <v>0</v>
      </c>
      <c r="Q288" s="236">
        <v>0</v>
      </c>
      <c r="R288" s="236">
        <f>Q288*H288</f>
        <v>0</v>
      </c>
      <c r="S288" s="236">
        <v>0</v>
      </c>
      <c r="T288" s="237">
        <f>S288*H288</f>
        <v>0</v>
      </c>
      <c r="U288" s="39"/>
      <c r="V288" s="39"/>
      <c r="W288" s="39"/>
      <c r="X288" s="39"/>
      <c r="Y288" s="39"/>
      <c r="Z288" s="39"/>
      <c r="AA288" s="39"/>
      <c r="AB288" s="39"/>
      <c r="AC288" s="39"/>
      <c r="AD288" s="39"/>
      <c r="AE288" s="39"/>
      <c r="AR288" s="238" t="s">
        <v>360</v>
      </c>
      <c r="AT288" s="238" t="s">
        <v>343</v>
      </c>
      <c r="AU288" s="238" t="s">
        <v>85</v>
      </c>
      <c r="AY288" s="18" t="s">
        <v>342</v>
      </c>
      <c r="BE288" s="239">
        <f>IF(N288="základní",J288,0)</f>
        <v>0</v>
      </c>
      <c r="BF288" s="239">
        <f>IF(N288="snížená",J288,0)</f>
        <v>0</v>
      </c>
      <c r="BG288" s="239">
        <f>IF(N288="zákl. přenesená",J288,0)</f>
        <v>0</v>
      </c>
      <c r="BH288" s="239">
        <f>IF(N288="sníž. přenesená",J288,0)</f>
        <v>0</v>
      </c>
      <c r="BI288" s="239">
        <f>IF(N288="nulová",J288,0)</f>
        <v>0</v>
      </c>
      <c r="BJ288" s="18" t="s">
        <v>83</v>
      </c>
      <c r="BK288" s="239">
        <f>ROUND(I288*H288,2)</f>
        <v>0</v>
      </c>
      <c r="BL288" s="18" t="s">
        <v>360</v>
      </c>
      <c r="BM288" s="238" t="s">
        <v>6788</v>
      </c>
    </row>
    <row r="289" s="2" customFormat="1">
      <c r="A289" s="39"/>
      <c r="B289" s="40"/>
      <c r="C289" s="41"/>
      <c r="D289" s="240" t="s">
        <v>349</v>
      </c>
      <c r="E289" s="41"/>
      <c r="F289" s="241" t="s">
        <v>4206</v>
      </c>
      <c r="G289" s="41"/>
      <c r="H289" s="41"/>
      <c r="I289" s="242"/>
      <c r="J289" s="41"/>
      <c r="K289" s="41"/>
      <c r="L289" s="45"/>
      <c r="M289" s="243"/>
      <c r="N289" s="244"/>
      <c r="O289" s="92"/>
      <c r="P289" s="92"/>
      <c r="Q289" s="92"/>
      <c r="R289" s="92"/>
      <c r="S289" s="92"/>
      <c r="T289" s="93"/>
      <c r="U289" s="39"/>
      <c r="V289" s="39"/>
      <c r="W289" s="39"/>
      <c r="X289" s="39"/>
      <c r="Y289" s="39"/>
      <c r="Z289" s="39"/>
      <c r="AA289" s="39"/>
      <c r="AB289" s="39"/>
      <c r="AC289" s="39"/>
      <c r="AD289" s="39"/>
      <c r="AE289" s="39"/>
      <c r="AT289" s="18" t="s">
        <v>349</v>
      </c>
      <c r="AU289" s="18" t="s">
        <v>85</v>
      </c>
    </row>
    <row r="290" s="13" customFormat="1">
      <c r="A290" s="13"/>
      <c r="B290" s="252"/>
      <c r="C290" s="253"/>
      <c r="D290" s="240" t="s">
        <v>446</v>
      </c>
      <c r="E290" s="254" t="s">
        <v>1</v>
      </c>
      <c r="F290" s="255" t="s">
        <v>6789</v>
      </c>
      <c r="G290" s="253"/>
      <c r="H290" s="256">
        <v>2</v>
      </c>
      <c r="I290" s="257"/>
      <c r="J290" s="253"/>
      <c r="K290" s="253"/>
      <c r="L290" s="258"/>
      <c r="M290" s="259"/>
      <c r="N290" s="260"/>
      <c r="O290" s="260"/>
      <c r="P290" s="260"/>
      <c r="Q290" s="260"/>
      <c r="R290" s="260"/>
      <c r="S290" s="260"/>
      <c r="T290" s="261"/>
      <c r="U290" s="13"/>
      <c r="V290" s="13"/>
      <c r="W290" s="13"/>
      <c r="X290" s="13"/>
      <c r="Y290" s="13"/>
      <c r="Z290" s="13"/>
      <c r="AA290" s="13"/>
      <c r="AB290" s="13"/>
      <c r="AC290" s="13"/>
      <c r="AD290" s="13"/>
      <c r="AE290" s="13"/>
      <c r="AT290" s="262" t="s">
        <v>446</v>
      </c>
      <c r="AU290" s="262" t="s">
        <v>85</v>
      </c>
      <c r="AV290" s="13" t="s">
        <v>85</v>
      </c>
      <c r="AW290" s="13" t="s">
        <v>32</v>
      </c>
      <c r="AX290" s="13" t="s">
        <v>83</v>
      </c>
      <c r="AY290" s="262" t="s">
        <v>342</v>
      </c>
    </row>
    <row r="291" s="2" customFormat="1" ht="16.5" customHeight="1">
      <c r="A291" s="39"/>
      <c r="B291" s="40"/>
      <c r="C291" s="295" t="s">
        <v>730</v>
      </c>
      <c r="D291" s="295" t="s">
        <v>621</v>
      </c>
      <c r="E291" s="296" t="s">
        <v>6604</v>
      </c>
      <c r="F291" s="297" t="s">
        <v>6605</v>
      </c>
      <c r="G291" s="298" t="s">
        <v>442</v>
      </c>
      <c r="H291" s="299">
        <v>1</v>
      </c>
      <c r="I291" s="300"/>
      <c r="J291" s="301">
        <f>ROUND(I291*H291,2)</f>
        <v>0</v>
      </c>
      <c r="K291" s="297" t="s">
        <v>443</v>
      </c>
      <c r="L291" s="302"/>
      <c r="M291" s="303" t="s">
        <v>1</v>
      </c>
      <c r="N291" s="304" t="s">
        <v>41</v>
      </c>
      <c r="O291" s="92"/>
      <c r="P291" s="236">
        <f>O291*H291</f>
        <v>0</v>
      </c>
      <c r="Q291" s="236">
        <v>0.0088000000000000005</v>
      </c>
      <c r="R291" s="236">
        <f>Q291*H291</f>
        <v>0.0088000000000000005</v>
      </c>
      <c r="S291" s="236">
        <v>0</v>
      </c>
      <c r="T291" s="237">
        <f>S291*H291</f>
        <v>0</v>
      </c>
      <c r="U291" s="39"/>
      <c r="V291" s="39"/>
      <c r="W291" s="39"/>
      <c r="X291" s="39"/>
      <c r="Y291" s="39"/>
      <c r="Z291" s="39"/>
      <c r="AA291" s="39"/>
      <c r="AB291" s="39"/>
      <c r="AC291" s="39"/>
      <c r="AD291" s="39"/>
      <c r="AE291" s="39"/>
      <c r="AR291" s="238" t="s">
        <v>376</v>
      </c>
      <c r="AT291" s="238" t="s">
        <v>621</v>
      </c>
      <c r="AU291" s="238" t="s">
        <v>85</v>
      </c>
      <c r="AY291" s="18" t="s">
        <v>342</v>
      </c>
      <c r="BE291" s="239">
        <f>IF(N291="základní",J291,0)</f>
        <v>0</v>
      </c>
      <c r="BF291" s="239">
        <f>IF(N291="snížená",J291,0)</f>
        <v>0</v>
      </c>
      <c r="BG291" s="239">
        <f>IF(N291="zákl. přenesená",J291,0)</f>
        <v>0</v>
      </c>
      <c r="BH291" s="239">
        <f>IF(N291="sníž. přenesená",J291,0)</f>
        <v>0</v>
      </c>
      <c r="BI291" s="239">
        <f>IF(N291="nulová",J291,0)</f>
        <v>0</v>
      </c>
      <c r="BJ291" s="18" t="s">
        <v>83</v>
      </c>
      <c r="BK291" s="239">
        <f>ROUND(I291*H291,2)</f>
        <v>0</v>
      </c>
      <c r="BL291" s="18" t="s">
        <v>360</v>
      </c>
      <c r="BM291" s="238" t="s">
        <v>6790</v>
      </c>
    </row>
    <row r="292" s="2" customFormat="1">
      <c r="A292" s="39"/>
      <c r="B292" s="40"/>
      <c r="C292" s="41"/>
      <c r="D292" s="240" t="s">
        <v>349</v>
      </c>
      <c r="E292" s="41"/>
      <c r="F292" s="241" t="s">
        <v>6605</v>
      </c>
      <c r="G292" s="41"/>
      <c r="H292" s="41"/>
      <c r="I292" s="242"/>
      <c r="J292" s="41"/>
      <c r="K292" s="41"/>
      <c r="L292" s="45"/>
      <c r="M292" s="243"/>
      <c r="N292" s="244"/>
      <c r="O292" s="92"/>
      <c r="P292" s="92"/>
      <c r="Q292" s="92"/>
      <c r="R292" s="92"/>
      <c r="S292" s="92"/>
      <c r="T292" s="93"/>
      <c r="U292" s="39"/>
      <c r="V292" s="39"/>
      <c r="W292" s="39"/>
      <c r="X292" s="39"/>
      <c r="Y292" s="39"/>
      <c r="Z292" s="39"/>
      <c r="AA292" s="39"/>
      <c r="AB292" s="39"/>
      <c r="AC292" s="39"/>
      <c r="AD292" s="39"/>
      <c r="AE292" s="39"/>
      <c r="AT292" s="18" t="s">
        <v>349</v>
      </c>
      <c r="AU292" s="18" t="s">
        <v>85</v>
      </c>
    </row>
    <row r="293" s="13" customFormat="1">
      <c r="A293" s="13"/>
      <c r="B293" s="252"/>
      <c r="C293" s="253"/>
      <c r="D293" s="240" t="s">
        <v>446</v>
      </c>
      <c r="E293" s="254" t="s">
        <v>1</v>
      </c>
      <c r="F293" s="255" t="s">
        <v>4234</v>
      </c>
      <c r="G293" s="253"/>
      <c r="H293" s="256">
        <v>1</v>
      </c>
      <c r="I293" s="257"/>
      <c r="J293" s="253"/>
      <c r="K293" s="253"/>
      <c r="L293" s="258"/>
      <c r="M293" s="259"/>
      <c r="N293" s="260"/>
      <c r="O293" s="260"/>
      <c r="P293" s="260"/>
      <c r="Q293" s="260"/>
      <c r="R293" s="260"/>
      <c r="S293" s="260"/>
      <c r="T293" s="261"/>
      <c r="U293" s="13"/>
      <c r="V293" s="13"/>
      <c r="W293" s="13"/>
      <c r="X293" s="13"/>
      <c r="Y293" s="13"/>
      <c r="Z293" s="13"/>
      <c r="AA293" s="13"/>
      <c r="AB293" s="13"/>
      <c r="AC293" s="13"/>
      <c r="AD293" s="13"/>
      <c r="AE293" s="13"/>
      <c r="AT293" s="262" t="s">
        <v>446</v>
      </c>
      <c r="AU293" s="262" t="s">
        <v>85</v>
      </c>
      <c r="AV293" s="13" t="s">
        <v>85</v>
      </c>
      <c r="AW293" s="13" t="s">
        <v>32</v>
      </c>
      <c r="AX293" s="13" t="s">
        <v>83</v>
      </c>
      <c r="AY293" s="262" t="s">
        <v>342</v>
      </c>
    </row>
    <row r="294" s="2" customFormat="1" ht="16.5" customHeight="1">
      <c r="A294" s="39"/>
      <c r="B294" s="40"/>
      <c r="C294" s="295" t="s">
        <v>737</v>
      </c>
      <c r="D294" s="295" t="s">
        <v>621</v>
      </c>
      <c r="E294" s="296" t="s">
        <v>6107</v>
      </c>
      <c r="F294" s="297" t="s">
        <v>6108</v>
      </c>
      <c r="G294" s="298" t="s">
        <v>442</v>
      </c>
      <c r="H294" s="299">
        <v>1</v>
      </c>
      <c r="I294" s="300"/>
      <c r="J294" s="301">
        <f>ROUND(I294*H294,2)</f>
        <v>0</v>
      </c>
      <c r="K294" s="297" t="s">
        <v>1</v>
      </c>
      <c r="L294" s="302"/>
      <c r="M294" s="303" t="s">
        <v>1</v>
      </c>
      <c r="N294" s="304" t="s">
        <v>41</v>
      </c>
      <c r="O294" s="92"/>
      <c r="P294" s="236">
        <f>O294*H294</f>
        <v>0</v>
      </c>
      <c r="Q294" s="236">
        <v>0.0091999999999999998</v>
      </c>
      <c r="R294" s="236">
        <f>Q294*H294</f>
        <v>0.0091999999999999998</v>
      </c>
      <c r="S294" s="236">
        <v>0</v>
      </c>
      <c r="T294" s="237">
        <f>S294*H294</f>
        <v>0</v>
      </c>
      <c r="U294" s="39"/>
      <c r="V294" s="39"/>
      <c r="W294" s="39"/>
      <c r="X294" s="39"/>
      <c r="Y294" s="39"/>
      <c r="Z294" s="39"/>
      <c r="AA294" s="39"/>
      <c r="AB294" s="39"/>
      <c r="AC294" s="39"/>
      <c r="AD294" s="39"/>
      <c r="AE294" s="39"/>
      <c r="AR294" s="238" t="s">
        <v>376</v>
      </c>
      <c r="AT294" s="238" t="s">
        <v>621</v>
      </c>
      <c r="AU294" s="238" t="s">
        <v>85</v>
      </c>
      <c r="AY294" s="18" t="s">
        <v>342</v>
      </c>
      <c r="BE294" s="239">
        <f>IF(N294="základní",J294,0)</f>
        <v>0</v>
      </c>
      <c r="BF294" s="239">
        <f>IF(N294="snížená",J294,0)</f>
        <v>0</v>
      </c>
      <c r="BG294" s="239">
        <f>IF(N294="zákl. přenesená",J294,0)</f>
        <v>0</v>
      </c>
      <c r="BH294" s="239">
        <f>IF(N294="sníž. přenesená",J294,0)</f>
        <v>0</v>
      </c>
      <c r="BI294" s="239">
        <f>IF(N294="nulová",J294,0)</f>
        <v>0</v>
      </c>
      <c r="BJ294" s="18" t="s">
        <v>83</v>
      </c>
      <c r="BK294" s="239">
        <f>ROUND(I294*H294,2)</f>
        <v>0</v>
      </c>
      <c r="BL294" s="18" t="s">
        <v>360</v>
      </c>
      <c r="BM294" s="238" t="s">
        <v>6791</v>
      </c>
    </row>
    <row r="295" s="2" customFormat="1">
      <c r="A295" s="39"/>
      <c r="B295" s="40"/>
      <c r="C295" s="41"/>
      <c r="D295" s="240" t="s">
        <v>349</v>
      </c>
      <c r="E295" s="41"/>
      <c r="F295" s="241" t="s">
        <v>6108</v>
      </c>
      <c r="G295" s="41"/>
      <c r="H295" s="41"/>
      <c r="I295" s="242"/>
      <c r="J295" s="41"/>
      <c r="K295" s="41"/>
      <c r="L295" s="45"/>
      <c r="M295" s="243"/>
      <c r="N295" s="244"/>
      <c r="O295" s="92"/>
      <c r="P295" s="92"/>
      <c r="Q295" s="92"/>
      <c r="R295" s="92"/>
      <c r="S295" s="92"/>
      <c r="T295" s="93"/>
      <c r="U295" s="39"/>
      <c r="V295" s="39"/>
      <c r="W295" s="39"/>
      <c r="X295" s="39"/>
      <c r="Y295" s="39"/>
      <c r="Z295" s="39"/>
      <c r="AA295" s="39"/>
      <c r="AB295" s="39"/>
      <c r="AC295" s="39"/>
      <c r="AD295" s="39"/>
      <c r="AE295" s="39"/>
      <c r="AT295" s="18" t="s">
        <v>349</v>
      </c>
      <c r="AU295" s="18" t="s">
        <v>85</v>
      </c>
    </row>
    <row r="296" s="13" customFormat="1">
      <c r="A296" s="13"/>
      <c r="B296" s="252"/>
      <c r="C296" s="253"/>
      <c r="D296" s="240" t="s">
        <v>446</v>
      </c>
      <c r="E296" s="254" t="s">
        <v>1</v>
      </c>
      <c r="F296" s="255" t="s">
        <v>4234</v>
      </c>
      <c r="G296" s="253"/>
      <c r="H296" s="256">
        <v>1</v>
      </c>
      <c r="I296" s="257"/>
      <c r="J296" s="253"/>
      <c r="K296" s="253"/>
      <c r="L296" s="258"/>
      <c r="M296" s="259"/>
      <c r="N296" s="260"/>
      <c r="O296" s="260"/>
      <c r="P296" s="260"/>
      <c r="Q296" s="260"/>
      <c r="R296" s="260"/>
      <c r="S296" s="260"/>
      <c r="T296" s="261"/>
      <c r="U296" s="13"/>
      <c r="V296" s="13"/>
      <c r="W296" s="13"/>
      <c r="X296" s="13"/>
      <c r="Y296" s="13"/>
      <c r="Z296" s="13"/>
      <c r="AA296" s="13"/>
      <c r="AB296" s="13"/>
      <c r="AC296" s="13"/>
      <c r="AD296" s="13"/>
      <c r="AE296" s="13"/>
      <c r="AT296" s="262" t="s">
        <v>446</v>
      </c>
      <c r="AU296" s="262" t="s">
        <v>85</v>
      </c>
      <c r="AV296" s="13" t="s">
        <v>85</v>
      </c>
      <c r="AW296" s="13" t="s">
        <v>32</v>
      </c>
      <c r="AX296" s="13" t="s">
        <v>83</v>
      </c>
      <c r="AY296" s="262" t="s">
        <v>342</v>
      </c>
    </row>
    <row r="297" s="2" customFormat="1" ht="16.5" customHeight="1">
      <c r="A297" s="39"/>
      <c r="B297" s="40"/>
      <c r="C297" s="227" t="s">
        <v>743</v>
      </c>
      <c r="D297" s="227" t="s">
        <v>343</v>
      </c>
      <c r="E297" s="228" t="s">
        <v>4226</v>
      </c>
      <c r="F297" s="229" t="s">
        <v>4227</v>
      </c>
      <c r="G297" s="230" t="s">
        <v>442</v>
      </c>
      <c r="H297" s="231">
        <v>3</v>
      </c>
      <c r="I297" s="232"/>
      <c r="J297" s="233">
        <f>ROUND(I297*H297,2)</f>
        <v>0</v>
      </c>
      <c r="K297" s="229" t="s">
        <v>443</v>
      </c>
      <c r="L297" s="45"/>
      <c r="M297" s="234" t="s">
        <v>1</v>
      </c>
      <c r="N297" s="235" t="s">
        <v>41</v>
      </c>
      <c r="O297" s="92"/>
      <c r="P297" s="236">
        <f>O297*H297</f>
        <v>0</v>
      </c>
      <c r="Q297" s="236">
        <v>0.00167</v>
      </c>
      <c r="R297" s="236">
        <f>Q297*H297</f>
        <v>0.0050100000000000006</v>
      </c>
      <c r="S297" s="236">
        <v>0</v>
      </c>
      <c r="T297" s="237">
        <f>S297*H297</f>
        <v>0</v>
      </c>
      <c r="U297" s="39"/>
      <c r="V297" s="39"/>
      <c r="W297" s="39"/>
      <c r="X297" s="39"/>
      <c r="Y297" s="39"/>
      <c r="Z297" s="39"/>
      <c r="AA297" s="39"/>
      <c r="AB297" s="39"/>
      <c r="AC297" s="39"/>
      <c r="AD297" s="39"/>
      <c r="AE297" s="39"/>
      <c r="AR297" s="238" t="s">
        <v>360</v>
      </c>
      <c r="AT297" s="238" t="s">
        <v>343</v>
      </c>
      <c r="AU297" s="238" t="s">
        <v>85</v>
      </c>
      <c r="AY297" s="18" t="s">
        <v>342</v>
      </c>
      <c r="BE297" s="239">
        <f>IF(N297="základní",J297,0)</f>
        <v>0</v>
      </c>
      <c r="BF297" s="239">
        <f>IF(N297="snížená",J297,0)</f>
        <v>0</v>
      </c>
      <c r="BG297" s="239">
        <f>IF(N297="zákl. přenesená",J297,0)</f>
        <v>0</v>
      </c>
      <c r="BH297" s="239">
        <f>IF(N297="sníž. přenesená",J297,0)</f>
        <v>0</v>
      </c>
      <c r="BI297" s="239">
        <f>IF(N297="nulová",J297,0)</f>
        <v>0</v>
      </c>
      <c r="BJ297" s="18" t="s">
        <v>83</v>
      </c>
      <c r="BK297" s="239">
        <f>ROUND(I297*H297,2)</f>
        <v>0</v>
      </c>
      <c r="BL297" s="18" t="s">
        <v>360</v>
      </c>
      <c r="BM297" s="238" t="s">
        <v>6792</v>
      </c>
    </row>
    <row r="298" s="2" customFormat="1">
      <c r="A298" s="39"/>
      <c r="B298" s="40"/>
      <c r="C298" s="41"/>
      <c r="D298" s="240" t="s">
        <v>349</v>
      </c>
      <c r="E298" s="41"/>
      <c r="F298" s="241" t="s">
        <v>4229</v>
      </c>
      <c r="G298" s="41"/>
      <c r="H298" s="41"/>
      <c r="I298" s="242"/>
      <c r="J298" s="41"/>
      <c r="K298" s="41"/>
      <c r="L298" s="45"/>
      <c r="M298" s="243"/>
      <c r="N298" s="244"/>
      <c r="O298" s="92"/>
      <c r="P298" s="92"/>
      <c r="Q298" s="92"/>
      <c r="R298" s="92"/>
      <c r="S298" s="92"/>
      <c r="T298" s="93"/>
      <c r="U298" s="39"/>
      <c r="V298" s="39"/>
      <c r="W298" s="39"/>
      <c r="X298" s="39"/>
      <c r="Y298" s="39"/>
      <c r="Z298" s="39"/>
      <c r="AA298" s="39"/>
      <c r="AB298" s="39"/>
      <c r="AC298" s="39"/>
      <c r="AD298" s="39"/>
      <c r="AE298" s="39"/>
      <c r="AT298" s="18" t="s">
        <v>349</v>
      </c>
      <c r="AU298" s="18" t="s">
        <v>85</v>
      </c>
    </row>
    <row r="299" s="13" customFormat="1">
      <c r="A299" s="13"/>
      <c r="B299" s="252"/>
      <c r="C299" s="253"/>
      <c r="D299" s="240" t="s">
        <v>446</v>
      </c>
      <c r="E299" s="254" t="s">
        <v>1</v>
      </c>
      <c r="F299" s="255" t="s">
        <v>4230</v>
      </c>
      <c r="G299" s="253"/>
      <c r="H299" s="256">
        <v>3</v>
      </c>
      <c r="I299" s="257"/>
      <c r="J299" s="253"/>
      <c r="K299" s="253"/>
      <c r="L299" s="258"/>
      <c r="M299" s="259"/>
      <c r="N299" s="260"/>
      <c r="O299" s="260"/>
      <c r="P299" s="260"/>
      <c r="Q299" s="260"/>
      <c r="R299" s="260"/>
      <c r="S299" s="260"/>
      <c r="T299" s="261"/>
      <c r="U299" s="13"/>
      <c r="V299" s="13"/>
      <c r="W299" s="13"/>
      <c r="X299" s="13"/>
      <c r="Y299" s="13"/>
      <c r="Z299" s="13"/>
      <c r="AA299" s="13"/>
      <c r="AB299" s="13"/>
      <c r="AC299" s="13"/>
      <c r="AD299" s="13"/>
      <c r="AE299" s="13"/>
      <c r="AT299" s="262" t="s">
        <v>446</v>
      </c>
      <c r="AU299" s="262" t="s">
        <v>85</v>
      </c>
      <c r="AV299" s="13" t="s">
        <v>85</v>
      </c>
      <c r="AW299" s="13" t="s">
        <v>32</v>
      </c>
      <c r="AX299" s="13" t="s">
        <v>83</v>
      </c>
      <c r="AY299" s="262" t="s">
        <v>342</v>
      </c>
    </row>
    <row r="300" s="2" customFormat="1" ht="16.5" customHeight="1">
      <c r="A300" s="39"/>
      <c r="B300" s="40"/>
      <c r="C300" s="295" t="s">
        <v>749</v>
      </c>
      <c r="D300" s="295" t="s">
        <v>621</v>
      </c>
      <c r="E300" s="296" t="s">
        <v>6111</v>
      </c>
      <c r="F300" s="297" t="s">
        <v>6112</v>
      </c>
      <c r="G300" s="298" t="s">
        <v>442</v>
      </c>
      <c r="H300" s="299">
        <v>1</v>
      </c>
      <c r="I300" s="300"/>
      <c r="J300" s="301">
        <f>ROUND(I300*H300,2)</f>
        <v>0</v>
      </c>
      <c r="K300" s="297" t="s">
        <v>443</v>
      </c>
      <c r="L300" s="302"/>
      <c r="M300" s="303" t="s">
        <v>1</v>
      </c>
      <c r="N300" s="304" t="s">
        <v>41</v>
      </c>
      <c r="O300" s="92"/>
      <c r="P300" s="236">
        <f>O300*H300</f>
        <v>0</v>
      </c>
      <c r="Q300" s="236">
        <v>0.0088000000000000005</v>
      </c>
      <c r="R300" s="236">
        <f>Q300*H300</f>
        <v>0.0088000000000000005</v>
      </c>
      <c r="S300" s="236">
        <v>0</v>
      </c>
      <c r="T300" s="237">
        <f>S300*H300</f>
        <v>0</v>
      </c>
      <c r="U300" s="39"/>
      <c r="V300" s="39"/>
      <c r="W300" s="39"/>
      <c r="X300" s="39"/>
      <c r="Y300" s="39"/>
      <c r="Z300" s="39"/>
      <c r="AA300" s="39"/>
      <c r="AB300" s="39"/>
      <c r="AC300" s="39"/>
      <c r="AD300" s="39"/>
      <c r="AE300" s="39"/>
      <c r="AR300" s="238" t="s">
        <v>376</v>
      </c>
      <c r="AT300" s="238" t="s">
        <v>621</v>
      </c>
      <c r="AU300" s="238" t="s">
        <v>85</v>
      </c>
      <c r="AY300" s="18" t="s">
        <v>342</v>
      </c>
      <c r="BE300" s="239">
        <f>IF(N300="základní",J300,0)</f>
        <v>0</v>
      </c>
      <c r="BF300" s="239">
        <f>IF(N300="snížená",J300,0)</f>
        <v>0</v>
      </c>
      <c r="BG300" s="239">
        <f>IF(N300="zákl. přenesená",J300,0)</f>
        <v>0</v>
      </c>
      <c r="BH300" s="239">
        <f>IF(N300="sníž. přenesená",J300,0)</f>
        <v>0</v>
      </c>
      <c r="BI300" s="239">
        <f>IF(N300="nulová",J300,0)</f>
        <v>0</v>
      </c>
      <c r="BJ300" s="18" t="s">
        <v>83</v>
      </c>
      <c r="BK300" s="239">
        <f>ROUND(I300*H300,2)</f>
        <v>0</v>
      </c>
      <c r="BL300" s="18" t="s">
        <v>360</v>
      </c>
      <c r="BM300" s="238" t="s">
        <v>6793</v>
      </c>
    </row>
    <row r="301" s="2" customFormat="1">
      <c r="A301" s="39"/>
      <c r="B301" s="40"/>
      <c r="C301" s="41"/>
      <c r="D301" s="240" t="s">
        <v>349</v>
      </c>
      <c r="E301" s="41"/>
      <c r="F301" s="241" t="s">
        <v>6112</v>
      </c>
      <c r="G301" s="41"/>
      <c r="H301" s="41"/>
      <c r="I301" s="242"/>
      <c r="J301" s="41"/>
      <c r="K301" s="41"/>
      <c r="L301" s="45"/>
      <c r="M301" s="243"/>
      <c r="N301" s="244"/>
      <c r="O301" s="92"/>
      <c r="P301" s="92"/>
      <c r="Q301" s="92"/>
      <c r="R301" s="92"/>
      <c r="S301" s="92"/>
      <c r="T301" s="93"/>
      <c r="U301" s="39"/>
      <c r="V301" s="39"/>
      <c r="W301" s="39"/>
      <c r="X301" s="39"/>
      <c r="Y301" s="39"/>
      <c r="Z301" s="39"/>
      <c r="AA301" s="39"/>
      <c r="AB301" s="39"/>
      <c r="AC301" s="39"/>
      <c r="AD301" s="39"/>
      <c r="AE301" s="39"/>
      <c r="AT301" s="18" t="s">
        <v>349</v>
      </c>
      <c r="AU301" s="18" t="s">
        <v>85</v>
      </c>
    </row>
    <row r="302" s="13" customFormat="1">
      <c r="A302" s="13"/>
      <c r="B302" s="252"/>
      <c r="C302" s="253"/>
      <c r="D302" s="240" t="s">
        <v>446</v>
      </c>
      <c r="E302" s="254" t="s">
        <v>1</v>
      </c>
      <c r="F302" s="255" t="s">
        <v>4234</v>
      </c>
      <c r="G302" s="253"/>
      <c r="H302" s="256">
        <v>1</v>
      </c>
      <c r="I302" s="257"/>
      <c r="J302" s="253"/>
      <c r="K302" s="253"/>
      <c r="L302" s="258"/>
      <c r="M302" s="259"/>
      <c r="N302" s="260"/>
      <c r="O302" s="260"/>
      <c r="P302" s="260"/>
      <c r="Q302" s="260"/>
      <c r="R302" s="260"/>
      <c r="S302" s="260"/>
      <c r="T302" s="261"/>
      <c r="U302" s="13"/>
      <c r="V302" s="13"/>
      <c r="W302" s="13"/>
      <c r="X302" s="13"/>
      <c r="Y302" s="13"/>
      <c r="Z302" s="13"/>
      <c r="AA302" s="13"/>
      <c r="AB302" s="13"/>
      <c r="AC302" s="13"/>
      <c r="AD302" s="13"/>
      <c r="AE302" s="13"/>
      <c r="AT302" s="262" t="s">
        <v>446</v>
      </c>
      <c r="AU302" s="262" t="s">
        <v>85</v>
      </c>
      <c r="AV302" s="13" t="s">
        <v>85</v>
      </c>
      <c r="AW302" s="13" t="s">
        <v>32</v>
      </c>
      <c r="AX302" s="13" t="s">
        <v>83</v>
      </c>
      <c r="AY302" s="262" t="s">
        <v>342</v>
      </c>
    </row>
    <row r="303" s="2" customFormat="1" ht="16.5" customHeight="1">
      <c r="A303" s="39"/>
      <c r="B303" s="40"/>
      <c r="C303" s="295" t="s">
        <v>755</v>
      </c>
      <c r="D303" s="295" t="s">
        <v>621</v>
      </c>
      <c r="E303" s="296" t="s">
        <v>6794</v>
      </c>
      <c r="F303" s="297" t="s">
        <v>6795</v>
      </c>
      <c r="G303" s="298" t="s">
        <v>442</v>
      </c>
      <c r="H303" s="299">
        <v>1</v>
      </c>
      <c r="I303" s="300"/>
      <c r="J303" s="301">
        <f>ROUND(I303*H303,2)</f>
        <v>0</v>
      </c>
      <c r="K303" s="297" t="s">
        <v>1</v>
      </c>
      <c r="L303" s="302"/>
      <c r="M303" s="303" t="s">
        <v>1</v>
      </c>
      <c r="N303" s="304" t="s">
        <v>41</v>
      </c>
      <c r="O303" s="92"/>
      <c r="P303" s="236">
        <f>O303*H303</f>
        <v>0</v>
      </c>
      <c r="Q303" s="236">
        <v>0.0094999999999999998</v>
      </c>
      <c r="R303" s="236">
        <f>Q303*H303</f>
        <v>0.0094999999999999998</v>
      </c>
      <c r="S303" s="236">
        <v>0</v>
      </c>
      <c r="T303" s="237">
        <f>S303*H303</f>
        <v>0</v>
      </c>
      <c r="U303" s="39"/>
      <c r="V303" s="39"/>
      <c r="W303" s="39"/>
      <c r="X303" s="39"/>
      <c r="Y303" s="39"/>
      <c r="Z303" s="39"/>
      <c r="AA303" s="39"/>
      <c r="AB303" s="39"/>
      <c r="AC303" s="39"/>
      <c r="AD303" s="39"/>
      <c r="AE303" s="39"/>
      <c r="AR303" s="238" t="s">
        <v>376</v>
      </c>
      <c r="AT303" s="238" t="s">
        <v>621</v>
      </c>
      <c r="AU303" s="238" t="s">
        <v>85</v>
      </c>
      <c r="AY303" s="18" t="s">
        <v>342</v>
      </c>
      <c r="BE303" s="239">
        <f>IF(N303="základní",J303,0)</f>
        <v>0</v>
      </c>
      <c r="BF303" s="239">
        <f>IF(N303="snížená",J303,0)</f>
        <v>0</v>
      </c>
      <c r="BG303" s="239">
        <f>IF(N303="zákl. přenesená",J303,0)</f>
        <v>0</v>
      </c>
      <c r="BH303" s="239">
        <f>IF(N303="sníž. přenesená",J303,0)</f>
        <v>0</v>
      </c>
      <c r="BI303" s="239">
        <f>IF(N303="nulová",J303,0)</f>
        <v>0</v>
      </c>
      <c r="BJ303" s="18" t="s">
        <v>83</v>
      </c>
      <c r="BK303" s="239">
        <f>ROUND(I303*H303,2)</f>
        <v>0</v>
      </c>
      <c r="BL303" s="18" t="s">
        <v>360</v>
      </c>
      <c r="BM303" s="238" t="s">
        <v>6796</v>
      </c>
    </row>
    <row r="304" s="2" customFormat="1">
      <c r="A304" s="39"/>
      <c r="B304" s="40"/>
      <c r="C304" s="41"/>
      <c r="D304" s="240" t="s">
        <v>349</v>
      </c>
      <c r="E304" s="41"/>
      <c r="F304" s="241" t="s">
        <v>6795</v>
      </c>
      <c r="G304" s="41"/>
      <c r="H304" s="41"/>
      <c r="I304" s="242"/>
      <c r="J304" s="41"/>
      <c r="K304" s="41"/>
      <c r="L304" s="45"/>
      <c r="M304" s="243"/>
      <c r="N304" s="244"/>
      <c r="O304" s="92"/>
      <c r="P304" s="92"/>
      <c r="Q304" s="92"/>
      <c r="R304" s="92"/>
      <c r="S304" s="92"/>
      <c r="T304" s="93"/>
      <c r="U304" s="39"/>
      <c r="V304" s="39"/>
      <c r="W304" s="39"/>
      <c r="X304" s="39"/>
      <c r="Y304" s="39"/>
      <c r="Z304" s="39"/>
      <c r="AA304" s="39"/>
      <c r="AB304" s="39"/>
      <c r="AC304" s="39"/>
      <c r="AD304" s="39"/>
      <c r="AE304" s="39"/>
      <c r="AT304" s="18" t="s">
        <v>349</v>
      </c>
      <c r="AU304" s="18" t="s">
        <v>85</v>
      </c>
    </row>
    <row r="305" s="13" customFormat="1">
      <c r="A305" s="13"/>
      <c r="B305" s="252"/>
      <c r="C305" s="253"/>
      <c r="D305" s="240" t="s">
        <v>446</v>
      </c>
      <c r="E305" s="254" t="s">
        <v>1</v>
      </c>
      <c r="F305" s="255" t="s">
        <v>4234</v>
      </c>
      <c r="G305" s="253"/>
      <c r="H305" s="256">
        <v>1</v>
      </c>
      <c r="I305" s="257"/>
      <c r="J305" s="253"/>
      <c r="K305" s="253"/>
      <c r="L305" s="258"/>
      <c r="M305" s="259"/>
      <c r="N305" s="260"/>
      <c r="O305" s="260"/>
      <c r="P305" s="260"/>
      <c r="Q305" s="260"/>
      <c r="R305" s="260"/>
      <c r="S305" s="260"/>
      <c r="T305" s="261"/>
      <c r="U305" s="13"/>
      <c r="V305" s="13"/>
      <c r="W305" s="13"/>
      <c r="X305" s="13"/>
      <c r="Y305" s="13"/>
      <c r="Z305" s="13"/>
      <c r="AA305" s="13"/>
      <c r="AB305" s="13"/>
      <c r="AC305" s="13"/>
      <c r="AD305" s="13"/>
      <c r="AE305" s="13"/>
      <c r="AT305" s="262" t="s">
        <v>446</v>
      </c>
      <c r="AU305" s="262" t="s">
        <v>85</v>
      </c>
      <c r="AV305" s="13" t="s">
        <v>85</v>
      </c>
      <c r="AW305" s="13" t="s">
        <v>32</v>
      </c>
      <c r="AX305" s="13" t="s">
        <v>83</v>
      </c>
      <c r="AY305" s="262" t="s">
        <v>342</v>
      </c>
    </row>
    <row r="306" s="2" customFormat="1" ht="16.5" customHeight="1">
      <c r="A306" s="39"/>
      <c r="B306" s="40"/>
      <c r="C306" s="295" t="s">
        <v>760</v>
      </c>
      <c r="D306" s="295" t="s">
        <v>621</v>
      </c>
      <c r="E306" s="296" t="s">
        <v>6797</v>
      </c>
      <c r="F306" s="297" t="s">
        <v>6798</v>
      </c>
      <c r="G306" s="298" t="s">
        <v>442</v>
      </c>
      <c r="H306" s="299">
        <v>1</v>
      </c>
      <c r="I306" s="300"/>
      <c r="J306" s="301">
        <f>ROUND(I306*H306,2)</f>
        <v>0</v>
      </c>
      <c r="K306" s="297" t="s">
        <v>1</v>
      </c>
      <c r="L306" s="302"/>
      <c r="M306" s="303" t="s">
        <v>1</v>
      </c>
      <c r="N306" s="304" t="s">
        <v>41</v>
      </c>
      <c r="O306" s="92"/>
      <c r="P306" s="236">
        <f>O306*H306</f>
        <v>0</v>
      </c>
      <c r="Q306" s="236">
        <v>0.0080000000000000002</v>
      </c>
      <c r="R306" s="236">
        <f>Q306*H306</f>
        <v>0.0080000000000000002</v>
      </c>
      <c r="S306" s="236">
        <v>0</v>
      </c>
      <c r="T306" s="237">
        <f>S306*H306</f>
        <v>0</v>
      </c>
      <c r="U306" s="39"/>
      <c r="V306" s="39"/>
      <c r="W306" s="39"/>
      <c r="X306" s="39"/>
      <c r="Y306" s="39"/>
      <c r="Z306" s="39"/>
      <c r="AA306" s="39"/>
      <c r="AB306" s="39"/>
      <c r="AC306" s="39"/>
      <c r="AD306" s="39"/>
      <c r="AE306" s="39"/>
      <c r="AR306" s="238" t="s">
        <v>376</v>
      </c>
      <c r="AT306" s="238" t="s">
        <v>621</v>
      </c>
      <c r="AU306" s="238" t="s">
        <v>85</v>
      </c>
      <c r="AY306" s="18" t="s">
        <v>342</v>
      </c>
      <c r="BE306" s="239">
        <f>IF(N306="základní",J306,0)</f>
        <v>0</v>
      </c>
      <c r="BF306" s="239">
        <f>IF(N306="snížená",J306,0)</f>
        <v>0</v>
      </c>
      <c r="BG306" s="239">
        <f>IF(N306="zákl. přenesená",J306,0)</f>
        <v>0</v>
      </c>
      <c r="BH306" s="239">
        <f>IF(N306="sníž. přenesená",J306,0)</f>
        <v>0</v>
      </c>
      <c r="BI306" s="239">
        <f>IF(N306="nulová",J306,0)</f>
        <v>0</v>
      </c>
      <c r="BJ306" s="18" t="s">
        <v>83</v>
      </c>
      <c r="BK306" s="239">
        <f>ROUND(I306*H306,2)</f>
        <v>0</v>
      </c>
      <c r="BL306" s="18" t="s">
        <v>360</v>
      </c>
      <c r="BM306" s="238" t="s">
        <v>6799</v>
      </c>
    </row>
    <row r="307" s="2" customFormat="1">
      <c r="A307" s="39"/>
      <c r="B307" s="40"/>
      <c r="C307" s="41"/>
      <c r="D307" s="240" t="s">
        <v>349</v>
      </c>
      <c r="E307" s="41"/>
      <c r="F307" s="241" t="s">
        <v>6798</v>
      </c>
      <c r="G307" s="41"/>
      <c r="H307" s="41"/>
      <c r="I307" s="242"/>
      <c r="J307" s="41"/>
      <c r="K307" s="41"/>
      <c r="L307" s="45"/>
      <c r="M307" s="243"/>
      <c r="N307" s="244"/>
      <c r="O307" s="92"/>
      <c r="P307" s="92"/>
      <c r="Q307" s="92"/>
      <c r="R307" s="92"/>
      <c r="S307" s="92"/>
      <c r="T307" s="93"/>
      <c r="U307" s="39"/>
      <c r="V307" s="39"/>
      <c r="W307" s="39"/>
      <c r="X307" s="39"/>
      <c r="Y307" s="39"/>
      <c r="Z307" s="39"/>
      <c r="AA307" s="39"/>
      <c r="AB307" s="39"/>
      <c r="AC307" s="39"/>
      <c r="AD307" s="39"/>
      <c r="AE307" s="39"/>
      <c r="AT307" s="18" t="s">
        <v>349</v>
      </c>
      <c r="AU307" s="18" t="s">
        <v>85</v>
      </c>
    </row>
    <row r="308" s="13" customFormat="1">
      <c r="A308" s="13"/>
      <c r="B308" s="252"/>
      <c r="C308" s="253"/>
      <c r="D308" s="240" t="s">
        <v>446</v>
      </c>
      <c r="E308" s="254" t="s">
        <v>1</v>
      </c>
      <c r="F308" s="255" t="s">
        <v>4234</v>
      </c>
      <c r="G308" s="253"/>
      <c r="H308" s="256">
        <v>1</v>
      </c>
      <c r="I308" s="257"/>
      <c r="J308" s="253"/>
      <c r="K308" s="253"/>
      <c r="L308" s="258"/>
      <c r="M308" s="259"/>
      <c r="N308" s="260"/>
      <c r="O308" s="260"/>
      <c r="P308" s="260"/>
      <c r="Q308" s="260"/>
      <c r="R308" s="260"/>
      <c r="S308" s="260"/>
      <c r="T308" s="261"/>
      <c r="U308" s="13"/>
      <c r="V308" s="13"/>
      <c r="W308" s="13"/>
      <c r="X308" s="13"/>
      <c r="Y308" s="13"/>
      <c r="Z308" s="13"/>
      <c r="AA308" s="13"/>
      <c r="AB308" s="13"/>
      <c r="AC308" s="13"/>
      <c r="AD308" s="13"/>
      <c r="AE308" s="13"/>
      <c r="AT308" s="262" t="s">
        <v>446</v>
      </c>
      <c r="AU308" s="262" t="s">
        <v>85</v>
      </c>
      <c r="AV308" s="13" t="s">
        <v>85</v>
      </c>
      <c r="AW308" s="13" t="s">
        <v>32</v>
      </c>
      <c r="AX308" s="13" t="s">
        <v>83</v>
      </c>
      <c r="AY308" s="262" t="s">
        <v>342</v>
      </c>
    </row>
    <row r="309" s="2" customFormat="1" ht="16.5" customHeight="1">
      <c r="A309" s="39"/>
      <c r="B309" s="40"/>
      <c r="C309" s="227" t="s">
        <v>766</v>
      </c>
      <c r="D309" s="227" t="s">
        <v>343</v>
      </c>
      <c r="E309" s="228" t="s">
        <v>4242</v>
      </c>
      <c r="F309" s="229" t="s">
        <v>4243</v>
      </c>
      <c r="G309" s="230" t="s">
        <v>442</v>
      </c>
      <c r="H309" s="231">
        <v>1</v>
      </c>
      <c r="I309" s="232"/>
      <c r="J309" s="233">
        <f>ROUND(I309*H309,2)</f>
        <v>0</v>
      </c>
      <c r="K309" s="229" t="s">
        <v>443</v>
      </c>
      <c r="L309" s="45"/>
      <c r="M309" s="234" t="s">
        <v>1</v>
      </c>
      <c r="N309" s="235" t="s">
        <v>41</v>
      </c>
      <c r="O309" s="92"/>
      <c r="P309" s="236">
        <f>O309*H309</f>
        <v>0</v>
      </c>
      <c r="Q309" s="236">
        <v>0.0017099999999999999</v>
      </c>
      <c r="R309" s="236">
        <f>Q309*H309</f>
        <v>0.0017099999999999999</v>
      </c>
      <c r="S309" s="236">
        <v>0</v>
      </c>
      <c r="T309" s="237">
        <f>S309*H309</f>
        <v>0</v>
      </c>
      <c r="U309" s="39"/>
      <c r="V309" s="39"/>
      <c r="W309" s="39"/>
      <c r="X309" s="39"/>
      <c r="Y309" s="39"/>
      <c r="Z309" s="39"/>
      <c r="AA309" s="39"/>
      <c r="AB309" s="39"/>
      <c r="AC309" s="39"/>
      <c r="AD309" s="39"/>
      <c r="AE309" s="39"/>
      <c r="AR309" s="238" t="s">
        <v>360</v>
      </c>
      <c r="AT309" s="238" t="s">
        <v>343</v>
      </c>
      <c r="AU309" s="238" t="s">
        <v>85</v>
      </c>
      <c r="AY309" s="18" t="s">
        <v>342</v>
      </c>
      <c r="BE309" s="239">
        <f>IF(N309="základní",J309,0)</f>
        <v>0</v>
      </c>
      <c r="BF309" s="239">
        <f>IF(N309="snížená",J309,0)</f>
        <v>0</v>
      </c>
      <c r="BG309" s="239">
        <f>IF(N309="zákl. přenesená",J309,0)</f>
        <v>0</v>
      </c>
      <c r="BH309" s="239">
        <f>IF(N309="sníž. přenesená",J309,0)</f>
        <v>0</v>
      </c>
      <c r="BI309" s="239">
        <f>IF(N309="nulová",J309,0)</f>
        <v>0</v>
      </c>
      <c r="BJ309" s="18" t="s">
        <v>83</v>
      </c>
      <c r="BK309" s="239">
        <f>ROUND(I309*H309,2)</f>
        <v>0</v>
      </c>
      <c r="BL309" s="18" t="s">
        <v>360</v>
      </c>
      <c r="BM309" s="238" t="s">
        <v>6800</v>
      </c>
    </row>
    <row r="310" s="2" customFormat="1">
      <c r="A310" s="39"/>
      <c r="B310" s="40"/>
      <c r="C310" s="41"/>
      <c r="D310" s="240" t="s">
        <v>349</v>
      </c>
      <c r="E310" s="41"/>
      <c r="F310" s="241" t="s">
        <v>4245</v>
      </c>
      <c r="G310" s="41"/>
      <c r="H310" s="41"/>
      <c r="I310" s="242"/>
      <c r="J310" s="41"/>
      <c r="K310" s="41"/>
      <c r="L310" s="45"/>
      <c r="M310" s="243"/>
      <c r="N310" s="244"/>
      <c r="O310" s="92"/>
      <c r="P310" s="92"/>
      <c r="Q310" s="92"/>
      <c r="R310" s="92"/>
      <c r="S310" s="92"/>
      <c r="T310" s="93"/>
      <c r="U310" s="39"/>
      <c r="V310" s="39"/>
      <c r="W310" s="39"/>
      <c r="X310" s="39"/>
      <c r="Y310" s="39"/>
      <c r="Z310" s="39"/>
      <c r="AA310" s="39"/>
      <c r="AB310" s="39"/>
      <c r="AC310" s="39"/>
      <c r="AD310" s="39"/>
      <c r="AE310" s="39"/>
      <c r="AT310" s="18" t="s">
        <v>349</v>
      </c>
      <c r="AU310" s="18" t="s">
        <v>85</v>
      </c>
    </row>
    <row r="311" s="13" customFormat="1">
      <c r="A311" s="13"/>
      <c r="B311" s="252"/>
      <c r="C311" s="253"/>
      <c r="D311" s="240" t="s">
        <v>446</v>
      </c>
      <c r="E311" s="254" t="s">
        <v>1</v>
      </c>
      <c r="F311" s="255" t="s">
        <v>2489</v>
      </c>
      <c r="G311" s="253"/>
      <c r="H311" s="256">
        <v>1</v>
      </c>
      <c r="I311" s="257"/>
      <c r="J311" s="253"/>
      <c r="K311" s="253"/>
      <c r="L311" s="258"/>
      <c r="M311" s="259"/>
      <c r="N311" s="260"/>
      <c r="O311" s="260"/>
      <c r="P311" s="260"/>
      <c r="Q311" s="260"/>
      <c r="R311" s="260"/>
      <c r="S311" s="260"/>
      <c r="T311" s="261"/>
      <c r="U311" s="13"/>
      <c r="V311" s="13"/>
      <c r="W311" s="13"/>
      <c r="X311" s="13"/>
      <c r="Y311" s="13"/>
      <c r="Z311" s="13"/>
      <c r="AA311" s="13"/>
      <c r="AB311" s="13"/>
      <c r="AC311" s="13"/>
      <c r="AD311" s="13"/>
      <c r="AE311" s="13"/>
      <c r="AT311" s="262" t="s">
        <v>446</v>
      </c>
      <c r="AU311" s="262" t="s">
        <v>85</v>
      </c>
      <c r="AV311" s="13" t="s">
        <v>85</v>
      </c>
      <c r="AW311" s="13" t="s">
        <v>32</v>
      </c>
      <c r="AX311" s="13" t="s">
        <v>83</v>
      </c>
      <c r="AY311" s="262" t="s">
        <v>342</v>
      </c>
    </row>
    <row r="312" s="2" customFormat="1" ht="16.5" customHeight="1">
      <c r="A312" s="39"/>
      <c r="B312" s="40"/>
      <c r="C312" s="295" t="s">
        <v>772</v>
      </c>
      <c r="D312" s="295" t="s">
        <v>621</v>
      </c>
      <c r="E312" s="296" t="s">
        <v>4246</v>
      </c>
      <c r="F312" s="297" t="s">
        <v>4247</v>
      </c>
      <c r="G312" s="298" t="s">
        <v>442</v>
      </c>
      <c r="H312" s="299">
        <v>1</v>
      </c>
      <c r="I312" s="300"/>
      <c r="J312" s="301">
        <f>ROUND(I312*H312,2)</f>
        <v>0</v>
      </c>
      <c r="K312" s="297" t="s">
        <v>1</v>
      </c>
      <c r="L312" s="302"/>
      <c r="M312" s="303" t="s">
        <v>1</v>
      </c>
      <c r="N312" s="304" t="s">
        <v>41</v>
      </c>
      <c r="O312" s="92"/>
      <c r="P312" s="236">
        <f>O312*H312</f>
        <v>0</v>
      </c>
      <c r="Q312" s="236">
        <v>0.019400000000000001</v>
      </c>
      <c r="R312" s="236">
        <f>Q312*H312</f>
        <v>0.019400000000000001</v>
      </c>
      <c r="S312" s="236">
        <v>0</v>
      </c>
      <c r="T312" s="237">
        <f>S312*H312</f>
        <v>0</v>
      </c>
      <c r="U312" s="39"/>
      <c r="V312" s="39"/>
      <c r="W312" s="39"/>
      <c r="X312" s="39"/>
      <c r="Y312" s="39"/>
      <c r="Z312" s="39"/>
      <c r="AA312" s="39"/>
      <c r="AB312" s="39"/>
      <c r="AC312" s="39"/>
      <c r="AD312" s="39"/>
      <c r="AE312" s="39"/>
      <c r="AR312" s="238" t="s">
        <v>376</v>
      </c>
      <c r="AT312" s="238" t="s">
        <v>621</v>
      </c>
      <c r="AU312" s="238" t="s">
        <v>85</v>
      </c>
      <c r="AY312" s="18" t="s">
        <v>342</v>
      </c>
      <c r="BE312" s="239">
        <f>IF(N312="základní",J312,0)</f>
        <v>0</v>
      </c>
      <c r="BF312" s="239">
        <f>IF(N312="snížená",J312,0)</f>
        <v>0</v>
      </c>
      <c r="BG312" s="239">
        <f>IF(N312="zákl. přenesená",J312,0)</f>
        <v>0</v>
      </c>
      <c r="BH312" s="239">
        <f>IF(N312="sníž. přenesená",J312,0)</f>
        <v>0</v>
      </c>
      <c r="BI312" s="239">
        <f>IF(N312="nulová",J312,0)</f>
        <v>0</v>
      </c>
      <c r="BJ312" s="18" t="s">
        <v>83</v>
      </c>
      <c r="BK312" s="239">
        <f>ROUND(I312*H312,2)</f>
        <v>0</v>
      </c>
      <c r="BL312" s="18" t="s">
        <v>360</v>
      </c>
      <c r="BM312" s="238" t="s">
        <v>6801</v>
      </c>
    </row>
    <row r="313" s="2" customFormat="1">
      <c r="A313" s="39"/>
      <c r="B313" s="40"/>
      <c r="C313" s="41"/>
      <c r="D313" s="240" t="s">
        <v>349</v>
      </c>
      <c r="E313" s="41"/>
      <c r="F313" s="241" t="s">
        <v>4247</v>
      </c>
      <c r="G313" s="41"/>
      <c r="H313" s="41"/>
      <c r="I313" s="242"/>
      <c r="J313" s="41"/>
      <c r="K313" s="41"/>
      <c r="L313" s="45"/>
      <c r="M313" s="243"/>
      <c r="N313" s="244"/>
      <c r="O313" s="92"/>
      <c r="P313" s="92"/>
      <c r="Q313" s="92"/>
      <c r="R313" s="92"/>
      <c r="S313" s="92"/>
      <c r="T313" s="93"/>
      <c r="U313" s="39"/>
      <c r="V313" s="39"/>
      <c r="W313" s="39"/>
      <c r="X313" s="39"/>
      <c r="Y313" s="39"/>
      <c r="Z313" s="39"/>
      <c r="AA313" s="39"/>
      <c r="AB313" s="39"/>
      <c r="AC313" s="39"/>
      <c r="AD313" s="39"/>
      <c r="AE313" s="39"/>
      <c r="AT313" s="18" t="s">
        <v>349</v>
      </c>
      <c r="AU313" s="18" t="s">
        <v>85</v>
      </c>
    </row>
    <row r="314" s="13" customFormat="1">
      <c r="A314" s="13"/>
      <c r="B314" s="252"/>
      <c r="C314" s="253"/>
      <c r="D314" s="240" t="s">
        <v>446</v>
      </c>
      <c r="E314" s="254" t="s">
        <v>1</v>
      </c>
      <c r="F314" s="255" t="s">
        <v>4234</v>
      </c>
      <c r="G314" s="253"/>
      <c r="H314" s="256">
        <v>1</v>
      </c>
      <c r="I314" s="257"/>
      <c r="J314" s="253"/>
      <c r="K314" s="253"/>
      <c r="L314" s="258"/>
      <c r="M314" s="259"/>
      <c r="N314" s="260"/>
      <c r="O314" s="260"/>
      <c r="P314" s="260"/>
      <c r="Q314" s="260"/>
      <c r="R314" s="260"/>
      <c r="S314" s="260"/>
      <c r="T314" s="261"/>
      <c r="U314" s="13"/>
      <c r="V314" s="13"/>
      <c r="W314" s="13"/>
      <c r="X314" s="13"/>
      <c r="Y314" s="13"/>
      <c r="Z314" s="13"/>
      <c r="AA314" s="13"/>
      <c r="AB314" s="13"/>
      <c r="AC314" s="13"/>
      <c r="AD314" s="13"/>
      <c r="AE314" s="13"/>
      <c r="AT314" s="262" t="s">
        <v>446</v>
      </c>
      <c r="AU314" s="262" t="s">
        <v>85</v>
      </c>
      <c r="AV314" s="13" t="s">
        <v>85</v>
      </c>
      <c r="AW314" s="13" t="s">
        <v>32</v>
      </c>
      <c r="AX314" s="13" t="s">
        <v>83</v>
      </c>
      <c r="AY314" s="262" t="s">
        <v>342</v>
      </c>
    </row>
    <row r="315" s="2" customFormat="1" ht="16.5" customHeight="1">
      <c r="A315" s="39"/>
      <c r="B315" s="40"/>
      <c r="C315" s="227" t="s">
        <v>777</v>
      </c>
      <c r="D315" s="227" t="s">
        <v>343</v>
      </c>
      <c r="E315" s="228" t="s">
        <v>4249</v>
      </c>
      <c r="F315" s="229" t="s">
        <v>4250</v>
      </c>
      <c r="G315" s="230" t="s">
        <v>442</v>
      </c>
      <c r="H315" s="231">
        <v>2</v>
      </c>
      <c r="I315" s="232"/>
      <c r="J315" s="233">
        <f>ROUND(I315*H315,2)</f>
        <v>0</v>
      </c>
      <c r="K315" s="229" t="s">
        <v>443</v>
      </c>
      <c r="L315" s="45"/>
      <c r="M315" s="234" t="s">
        <v>1</v>
      </c>
      <c r="N315" s="235" t="s">
        <v>41</v>
      </c>
      <c r="O315" s="92"/>
      <c r="P315" s="236">
        <f>O315*H315</f>
        <v>0</v>
      </c>
      <c r="Q315" s="236">
        <v>0.00165</v>
      </c>
      <c r="R315" s="236">
        <f>Q315*H315</f>
        <v>0.0033</v>
      </c>
      <c r="S315" s="236">
        <v>0</v>
      </c>
      <c r="T315" s="237">
        <f>S315*H315</f>
        <v>0</v>
      </c>
      <c r="U315" s="39"/>
      <c r="V315" s="39"/>
      <c r="W315" s="39"/>
      <c r="X315" s="39"/>
      <c r="Y315" s="39"/>
      <c r="Z315" s="39"/>
      <c r="AA315" s="39"/>
      <c r="AB315" s="39"/>
      <c r="AC315" s="39"/>
      <c r="AD315" s="39"/>
      <c r="AE315" s="39"/>
      <c r="AR315" s="238" t="s">
        <v>360</v>
      </c>
      <c r="AT315" s="238" t="s">
        <v>343</v>
      </c>
      <c r="AU315" s="238" t="s">
        <v>85</v>
      </c>
      <c r="AY315" s="18" t="s">
        <v>342</v>
      </c>
      <c r="BE315" s="239">
        <f>IF(N315="základní",J315,0)</f>
        <v>0</v>
      </c>
      <c r="BF315" s="239">
        <f>IF(N315="snížená",J315,0)</f>
        <v>0</v>
      </c>
      <c r="BG315" s="239">
        <f>IF(N315="zákl. přenesená",J315,0)</f>
        <v>0</v>
      </c>
      <c r="BH315" s="239">
        <f>IF(N315="sníž. přenesená",J315,0)</f>
        <v>0</v>
      </c>
      <c r="BI315" s="239">
        <f>IF(N315="nulová",J315,0)</f>
        <v>0</v>
      </c>
      <c r="BJ315" s="18" t="s">
        <v>83</v>
      </c>
      <c r="BK315" s="239">
        <f>ROUND(I315*H315,2)</f>
        <v>0</v>
      </c>
      <c r="BL315" s="18" t="s">
        <v>360</v>
      </c>
      <c r="BM315" s="238" t="s">
        <v>6802</v>
      </c>
    </row>
    <row r="316" s="2" customFormat="1">
      <c r="A316" s="39"/>
      <c r="B316" s="40"/>
      <c r="C316" s="41"/>
      <c r="D316" s="240" t="s">
        <v>349</v>
      </c>
      <c r="E316" s="41"/>
      <c r="F316" s="241" t="s">
        <v>4252</v>
      </c>
      <c r="G316" s="41"/>
      <c r="H316" s="41"/>
      <c r="I316" s="242"/>
      <c r="J316" s="41"/>
      <c r="K316" s="41"/>
      <c r="L316" s="45"/>
      <c r="M316" s="243"/>
      <c r="N316" s="244"/>
      <c r="O316" s="92"/>
      <c r="P316" s="92"/>
      <c r="Q316" s="92"/>
      <c r="R316" s="92"/>
      <c r="S316" s="92"/>
      <c r="T316" s="93"/>
      <c r="U316" s="39"/>
      <c r="V316" s="39"/>
      <c r="W316" s="39"/>
      <c r="X316" s="39"/>
      <c r="Y316" s="39"/>
      <c r="Z316" s="39"/>
      <c r="AA316" s="39"/>
      <c r="AB316" s="39"/>
      <c r="AC316" s="39"/>
      <c r="AD316" s="39"/>
      <c r="AE316" s="39"/>
      <c r="AT316" s="18" t="s">
        <v>349</v>
      </c>
      <c r="AU316" s="18" t="s">
        <v>85</v>
      </c>
    </row>
    <row r="317" s="13" customFormat="1">
      <c r="A317" s="13"/>
      <c r="B317" s="252"/>
      <c r="C317" s="253"/>
      <c r="D317" s="240" t="s">
        <v>446</v>
      </c>
      <c r="E317" s="254" t="s">
        <v>1</v>
      </c>
      <c r="F317" s="255" t="s">
        <v>2403</v>
      </c>
      <c r="G317" s="253"/>
      <c r="H317" s="256">
        <v>2</v>
      </c>
      <c r="I317" s="257"/>
      <c r="J317" s="253"/>
      <c r="K317" s="253"/>
      <c r="L317" s="258"/>
      <c r="M317" s="259"/>
      <c r="N317" s="260"/>
      <c r="O317" s="260"/>
      <c r="P317" s="260"/>
      <c r="Q317" s="260"/>
      <c r="R317" s="260"/>
      <c r="S317" s="260"/>
      <c r="T317" s="261"/>
      <c r="U317" s="13"/>
      <c r="V317" s="13"/>
      <c r="W317" s="13"/>
      <c r="X317" s="13"/>
      <c r="Y317" s="13"/>
      <c r="Z317" s="13"/>
      <c r="AA317" s="13"/>
      <c r="AB317" s="13"/>
      <c r="AC317" s="13"/>
      <c r="AD317" s="13"/>
      <c r="AE317" s="13"/>
      <c r="AT317" s="262" t="s">
        <v>446</v>
      </c>
      <c r="AU317" s="262" t="s">
        <v>85</v>
      </c>
      <c r="AV317" s="13" t="s">
        <v>85</v>
      </c>
      <c r="AW317" s="13" t="s">
        <v>32</v>
      </c>
      <c r="AX317" s="13" t="s">
        <v>83</v>
      </c>
      <c r="AY317" s="262" t="s">
        <v>342</v>
      </c>
    </row>
    <row r="318" s="2" customFormat="1" ht="24.15" customHeight="1">
      <c r="A318" s="39"/>
      <c r="B318" s="40"/>
      <c r="C318" s="295" t="s">
        <v>782</v>
      </c>
      <c r="D318" s="295" t="s">
        <v>621</v>
      </c>
      <c r="E318" s="296" t="s">
        <v>6277</v>
      </c>
      <c r="F318" s="297" t="s">
        <v>6278</v>
      </c>
      <c r="G318" s="298" t="s">
        <v>442</v>
      </c>
      <c r="H318" s="299">
        <v>2</v>
      </c>
      <c r="I318" s="300"/>
      <c r="J318" s="301">
        <f>ROUND(I318*H318,2)</f>
        <v>0</v>
      </c>
      <c r="K318" s="297" t="s">
        <v>1</v>
      </c>
      <c r="L318" s="302"/>
      <c r="M318" s="303" t="s">
        <v>1</v>
      </c>
      <c r="N318" s="304" t="s">
        <v>41</v>
      </c>
      <c r="O318" s="92"/>
      <c r="P318" s="236">
        <f>O318*H318</f>
        <v>0</v>
      </c>
      <c r="Q318" s="236">
        <v>0.020500000000000001</v>
      </c>
      <c r="R318" s="236">
        <f>Q318*H318</f>
        <v>0.041000000000000002</v>
      </c>
      <c r="S318" s="236">
        <v>0</v>
      </c>
      <c r="T318" s="237">
        <f>S318*H318</f>
        <v>0</v>
      </c>
      <c r="U318" s="39"/>
      <c r="V318" s="39"/>
      <c r="W318" s="39"/>
      <c r="X318" s="39"/>
      <c r="Y318" s="39"/>
      <c r="Z318" s="39"/>
      <c r="AA318" s="39"/>
      <c r="AB318" s="39"/>
      <c r="AC318" s="39"/>
      <c r="AD318" s="39"/>
      <c r="AE318" s="39"/>
      <c r="AR318" s="238" t="s">
        <v>376</v>
      </c>
      <c r="AT318" s="238" t="s">
        <v>621</v>
      </c>
      <c r="AU318" s="238" t="s">
        <v>85</v>
      </c>
      <c r="AY318" s="18" t="s">
        <v>342</v>
      </c>
      <c r="BE318" s="239">
        <f>IF(N318="základní",J318,0)</f>
        <v>0</v>
      </c>
      <c r="BF318" s="239">
        <f>IF(N318="snížená",J318,0)</f>
        <v>0</v>
      </c>
      <c r="BG318" s="239">
        <f>IF(N318="zákl. přenesená",J318,0)</f>
        <v>0</v>
      </c>
      <c r="BH318" s="239">
        <f>IF(N318="sníž. přenesená",J318,0)</f>
        <v>0</v>
      </c>
      <c r="BI318" s="239">
        <f>IF(N318="nulová",J318,0)</f>
        <v>0</v>
      </c>
      <c r="BJ318" s="18" t="s">
        <v>83</v>
      </c>
      <c r="BK318" s="239">
        <f>ROUND(I318*H318,2)</f>
        <v>0</v>
      </c>
      <c r="BL318" s="18" t="s">
        <v>360</v>
      </c>
      <c r="BM318" s="238" t="s">
        <v>6803</v>
      </c>
    </row>
    <row r="319" s="2" customFormat="1">
      <c r="A319" s="39"/>
      <c r="B319" s="40"/>
      <c r="C319" s="41"/>
      <c r="D319" s="240" t="s">
        <v>349</v>
      </c>
      <c r="E319" s="41"/>
      <c r="F319" s="241" t="s">
        <v>6278</v>
      </c>
      <c r="G319" s="41"/>
      <c r="H319" s="41"/>
      <c r="I319" s="242"/>
      <c r="J319" s="41"/>
      <c r="K319" s="41"/>
      <c r="L319" s="45"/>
      <c r="M319" s="243"/>
      <c r="N319" s="244"/>
      <c r="O319" s="92"/>
      <c r="P319" s="92"/>
      <c r="Q319" s="92"/>
      <c r="R319" s="92"/>
      <c r="S319" s="92"/>
      <c r="T319" s="93"/>
      <c r="U319" s="39"/>
      <c r="V319" s="39"/>
      <c r="W319" s="39"/>
      <c r="X319" s="39"/>
      <c r="Y319" s="39"/>
      <c r="Z319" s="39"/>
      <c r="AA319" s="39"/>
      <c r="AB319" s="39"/>
      <c r="AC319" s="39"/>
      <c r="AD319" s="39"/>
      <c r="AE319" s="39"/>
      <c r="AT319" s="18" t="s">
        <v>349</v>
      </c>
      <c r="AU319" s="18" t="s">
        <v>85</v>
      </c>
    </row>
    <row r="320" s="13" customFormat="1">
      <c r="A320" s="13"/>
      <c r="B320" s="252"/>
      <c r="C320" s="253"/>
      <c r="D320" s="240" t="s">
        <v>446</v>
      </c>
      <c r="E320" s="254" t="s">
        <v>1</v>
      </c>
      <c r="F320" s="255" t="s">
        <v>4211</v>
      </c>
      <c r="G320" s="253"/>
      <c r="H320" s="256">
        <v>2</v>
      </c>
      <c r="I320" s="257"/>
      <c r="J320" s="253"/>
      <c r="K320" s="253"/>
      <c r="L320" s="258"/>
      <c r="M320" s="259"/>
      <c r="N320" s="260"/>
      <c r="O320" s="260"/>
      <c r="P320" s="260"/>
      <c r="Q320" s="260"/>
      <c r="R320" s="260"/>
      <c r="S320" s="260"/>
      <c r="T320" s="261"/>
      <c r="U320" s="13"/>
      <c r="V320" s="13"/>
      <c r="W320" s="13"/>
      <c r="X320" s="13"/>
      <c r="Y320" s="13"/>
      <c r="Z320" s="13"/>
      <c r="AA320" s="13"/>
      <c r="AB320" s="13"/>
      <c r="AC320" s="13"/>
      <c r="AD320" s="13"/>
      <c r="AE320" s="13"/>
      <c r="AT320" s="262" t="s">
        <v>446</v>
      </c>
      <c r="AU320" s="262" t="s">
        <v>85</v>
      </c>
      <c r="AV320" s="13" t="s">
        <v>85</v>
      </c>
      <c r="AW320" s="13" t="s">
        <v>32</v>
      </c>
      <c r="AX320" s="13" t="s">
        <v>83</v>
      </c>
      <c r="AY320" s="262" t="s">
        <v>342</v>
      </c>
    </row>
    <row r="321" s="2" customFormat="1" ht="24.15" customHeight="1">
      <c r="A321" s="39"/>
      <c r="B321" s="40"/>
      <c r="C321" s="295" t="s">
        <v>787</v>
      </c>
      <c r="D321" s="295" t="s">
        <v>621</v>
      </c>
      <c r="E321" s="296" t="s">
        <v>6249</v>
      </c>
      <c r="F321" s="297" t="s">
        <v>6250</v>
      </c>
      <c r="G321" s="298" t="s">
        <v>442</v>
      </c>
      <c r="H321" s="299">
        <v>2</v>
      </c>
      <c r="I321" s="300"/>
      <c r="J321" s="301">
        <f>ROUND(I321*H321,2)</f>
        <v>0</v>
      </c>
      <c r="K321" s="297" t="s">
        <v>1</v>
      </c>
      <c r="L321" s="302"/>
      <c r="M321" s="303" t="s">
        <v>1</v>
      </c>
      <c r="N321" s="304" t="s">
        <v>41</v>
      </c>
      <c r="O321" s="92"/>
      <c r="P321" s="236">
        <f>O321*H321</f>
        <v>0</v>
      </c>
      <c r="Q321" s="236">
        <v>0.0063099999999999996</v>
      </c>
      <c r="R321" s="236">
        <f>Q321*H321</f>
        <v>0.012619999999999999</v>
      </c>
      <c r="S321" s="236">
        <v>0</v>
      </c>
      <c r="T321" s="237">
        <f>S321*H321</f>
        <v>0</v>
      </c>
      <c r="U321" s="39"/>
      <c r="V321" s="39"/>
      <c r="W321" s="39"/>
      <c r="X321" s="39"/>
      <c r="Y321" s="39"/>
      <c r="Z321" s="39"/>
      <c r="AA321" s="39"/>
      <c r="AB321" s="39"/>
      <c r="AC321" s="39"/>
      <c r="AD321" s="39"/>
      <c r="AE321" s="39"/>
      <c r="AR321" s="238" t="s">
        <v>376</v>
      </c>
      <c r="AT321" s="238" t="s">
        <v>621</v>
      </c>
      <c r="AU321" s="238" t="s">
        <v>85</v>
      </c>
      <c r="AY321" s="18" t="s">
        <v>342</v>
      </c>
      <c r="BE321" s="239">
        <f>IF(N321="základní",J321,0)</f>
        <v>0</v>
      </c>
      <c r="BF321" s="239">
        <f>IF(N321="snížená",J321,0)</f>
        <v>0</v>
      </c>
      <c r="BG321" s="239">
        <f>IF(N321="zákl. přenesená",J321,0)</f>
        <v>0</v>
      </c>
      <c r="BH321" s="239">
        <f>IF(N321="sníž. přenesená",J321,0)</f>
        <v>0</v>
      </c>
      <c r="BI321" s="239">
        <f>IF(N321="nulová",J321,0)</f>
        <v>0</v>
      </c>
      <c r="BJ321" s="18" t="s">
        <v>83</v>
      </c>
      <c r="BK321" s="239">
        <f>ROUND(I321*H321,2)</f>
        <v>0</v>
      </c>
      <c r="BL321" s="18" t="s">
        <v>360</v>
      </c>
      <c r="BM321" s="238" t="s">
        <v>6804</v>
      </c>
    </row>
    <row r="322" s="2" customFormat="1">
      <c r="A322" s="39"/>
      <c r="B322" s="40"/>
      <c r="C322" s="41"/>
      <c r="D322" s="240" t="s">
        <v>349</v>
      </c>
      <c r="E322" s="41"/>
      <c r="F322" s="241" t="s">
        <v>6250</v>
      </c>
      <c r="G322" s="41"/>
      <c r="H322" s="41"/>
      <c r="I322" s="242"/>
      <c r="J322" s="41"/>
      <c r="K322" s="41"/>
      <c r="L322" s="45"/>
      <c r="M322" s="243"/>
      <c r="N322" s="244"/>
      <c r="O322" s="92"/>
      <c r="P322" s="92"/>
      <c r="Q322" s="92"/>
      <c r="R322" s="92"/>
      <c r="S322" s="92"/>
      <c r="T322" s="93"/>
      <c r="U322" s="39"/>
      <c r="V322" s="39"/>
      <c r="W322" s="39"/>
      <c r="X322" s="39"/>
      <c r="Y322" s="39"/>
      <c r="Z322" s="39"/>
      <c r="AA322" s="39"/>
      <c r="AB322" s="39"/>
      <c r="AC322" s="39"/>
      <c r="AD322" s="39"/>
      <c r="AE322" s="39"/>
      <c r="AT322" s="18" t="s">
        <v>349</v>
      </c>
      <c r="AU322" s="18" t="s">
        <v>85</v>
      </c>
    </row>
    <row r="323" s="13" customFormat="1">
      <c r="A323" s="13"/>
      <c r="B323" s="252"/>
      <c r="C323" s="253"/>
      <c r="D323" s="240" t="s">
        <v>446</v>
      </c>
      <c r="E323" s="254" t="s">
        <v>1</v>
      </c>
      <c r="F323" s="255" t="s">
        <v>6640</v>
      </c>
      <c r="G323" s="253"/>
      <c r="H323" s="256">
        <v>2</v>
      </c>
      <c r="I323" s="257"/>
      <c r="J323" s="253"/>
      <c r="K323" s="253"/>
      <c r="L323" s="258"/>
      <c r="M323" s="259"/>
      <c r="N323" s="260"/>
      <c r="O323" s="260"/>
      <c r="P323" s="260"/>
      <c r="Q323" s="260"/>
      <c r="R323" s="260"/>
      <c r="S323" s="260"/>
      <c r="T323" s="261"/>
      <c r="U323" s="13"/>
      <c r="V323" s="13"/>
      <c r="W323" s="13"/>
      <c r="X323" s="13"/>
      <c r="Y323" s="13"/>
      <c r="Z323" s="13"/>
      <c r="AA323" s="13"/>
      <c r="AB323" s="13"/>
      <c r="AC323" s="13"/>
      <c r="AD323" s="13"/>
      <c r="AE323" s="13"/>
      <c r="AT323" s="262" t="s">
        <v>446</v>
      </c>
      <c r="AU323" s="262" t="s">
        <v>85</v>
      </c>
      <c r="AV323" s="13" t="s">
        <v>85</v>
      </c>
      <c r="AW323" s="13" t="s">
        <v>32</v>
      </c>
      <c r="AX323" s="13" t="s">
        <v>83</v>
      </c>
      <c r="AY323" s="262" t="s">
        <v>342</v>
      </c>
    </row>
    <row r="324" s="2" customFormat="1" ht="16.5" customHeight="1">
      <c r="A324" s="39"/>
      <c r="B324" s="40"/>
      <c r="C324" s="295" t="s">
        <v>793</v>
      </c>
      <c r="D324" s="295" t="s">
        <v>621</v>
      </c>
      <c r="E324" s="296" t="s">
        <v>4260</v>
      </c>
      <c r="F324" s="297" t="s">
        <v>4261</v>
      </c>
      <c r="G324" s="298" t="s">
        <v>442</v>
      </c>
      <c r="H324" s="299">
        <v>40</v>
      </c>
      <c r="I324" s="300"/>
      <c r="J324" s="301">
        <f>ROUND(I324*H324,2)</f>
        <v>0</v>
      </c>
      <c r="K324" s="297" t="s">
        <v>1</v>
      </c>
      <c r="L324" s="302"/>
      <c r="M324" s="303" t="s">
        <v>1</v>
      </c>
      <c r="N324" s="304" t="s">
        <v>41</v>
      </c>
      <c r="O324" s="92"/>
      <c r="P324" s="236">
        <f>O324*H324</f>
        <v>0</v>
      </c>
      <c r="Q324" s="236">
        <v>0.00025000000000000001</v>
      </c>
      <c r="R324" s="236">
        <f>Q324*H324</f>
        <v>0.01</v>
      </c>
      <c r="S324" s="236">
        <v>0</v>
      </c>
      <c r="T324" s="237">
        <f>S324*H324</f>
        <v>0</v>
      </c>
      <c r="U324" s="39"/>
      <c r="V324" s="39"/>
      <c r="W324" s="39"/>
      <c r="X324" s="39"/>
      <c r="Y324" s="39"/>
      <c r="Z324" s="39"/>
      <c r="AA324" s="39"/>
      <c r="AB324" s="39"/>
      <c r="AC324" s="39"/>
      <c r="AD324" s="39"/>
      <c r="AE324" s="39"/>
      <c r="AR324" s="238" t="s">
        <v>376</v>
      </c>
      <c r="AT324" s="238" t="s">
        <v>621</v>
      </c>
      <c r="AU324" s="238" t="s">
        <v>85</v>
      </c>
      <c r="AY324" s="18" t="s">
        <v>342</v>
      </c>
      <c r="BE324" s="239">
        <f>IF(N324="základní",J324,0)</f>
        <v>0</v>
      </c>
      <c r="BF324" s="239">
        <f>IF(N324="snížená",J324,0)</f>
        <v>0</v>
      </c>
      <c r="BG324" s="239">
        <f>IF(N324="zákl. přenesená",J324,0)</f>
        <v>0</v>
      </c>
      <c r="BH324" s="239">
        <f>IF(N324="sníž. přenesená",J324,0)</f>
        <v>0</v>
      </c>
      <c r="BI324" s="239">
        <f>IF(N324="nulová",J324,0)</f>
        <v>0</v>
      </c>
      <c r="BJ324" s="18" t="s">
        <v>83</v>
      </c>
      <c r="BK324" s="239">
        <f>ROUND(I324*H324,2)</f>
        <v>0</v>
      </c>
      <c r="BL324" s="18" t="s">
        <v>360</v>
      </c>
      <c r="BM324" s="238" t="s">
        <v>6805</v>
      </c>
    </row>
    <row r="325" s="2" customFormat="1">
      <c r="A325" s="39"/>
      <c r="B325" s="40"/>
      <c r="C325" s="41"/>
      <c r="D325" s="240" t="s">
        <v>349</v>
      </c>
      <c r="E325" s="41"/>
      <c r="F325" s="241" t="s">
        <v>4261</v>
      </c>
      <c r="G325" s="41"/>
      <c r="H325" s="41"/>
      <c r="I325" s="242"/>
      <c r="J325" s="41"/>
      <c r="K325" s="41"/>
      <c r="L325" s="45"/>
      <c r="M325" s="243"/>
      <c r="N325" s="244"/>
      <c r="O325" s="92"/>
      <c r="P325" s="92"/>
      <c r="Q325" s="92"/>
      <c r="R325" s="92"/>
      <c r="S325" s="92"/>
      <c r="T325" s="93"/>
      <c r="U325" s="39"/>
      <c r="V325" s="39"/>
      <c r="W325" s="39"/>
      <c r="X325" s="39"/>
      <c r="Y325" s="39"/>
      <c r="Z325" s="39"/>
      <c r="AA325" s="39"/>
      <c r="AB325" s="39"/>
      <c r="AC325" s="39"/>
      <c r="AD325" s="39"/>
      <c r="AE325" s="39"/>
      <c r="AT325" s="18" t="s">
        <v>349</v>
      </c>
      <c r="AU325" s="18" t="s">
        <v>85</v>
      </c>
    </row>
    <row r="326" s="13" customFormat="1">
      <c r="A326" s="13"/>
      <c r="B326" s="252"/>
      <c r="C326" s="253"/>
      <c r="D326" s="240" t="s">
        <v>446</v>
      </c>
      <c r="E326" s="254" t="s">
        <v>1</v>
      </c>
      <c r="F326" s="255" t="s">
        <v>6806</v>
      </c>
      <c r="G326" s="253"/>
      <c r="H326" s="256">
        <v>40</v>
      </c>
      <c r="I326" s="257"/>
      <c r="J326" s="253"/>
      <c r="K326" s="253"/>
      <c r="L326" s="258"/>
      <c r="M326" s="259"/>
      <c r="N326" s="260"/>
      <c r="O326" s="260"/>
      <c r="P326" s="260"/>
      <c r="Q326" s="260"/>
      <c r="R326" s="260"/>
      <c r="S326" s="260"/>
      <c r="T326" s="261"/>
      <c r="U326" s="13"/>
      <c r="V326" s="13"/>
      <c r="W326" s="13"/>
      <c r="X326" s="13"/>
      <c r="Y326" s="13"/>
      <c r="Z326" s="13"/>
      <c r="AA326" s="13"/>
      <c r="AB326" s="13"/>
      <c r="AC326" s="13"/>
      <c r="AD326" s="13"/>
      <c r="AE326" s="13"/>
      <c r="AT326" s="262" t="s">
        <v>446</v>
      </c>
      <c r="AU326" s="262" t="s">
        <v>85</v>
      </c>
      <c r="AV326" s="13" t="s">
        <v>85</v>
      </c>
      <c r="AW326" s="13" t="s">
        <v>32</v>
      </c>
      <c r="AX326" s="13" t="s">
        <v>83</v>
      </c>
      <c r="AY326" s="262" t="s">
        <v>342</v>
      </c>
    </row>
    <row r="327" s="2" customFormat="1" ht="16.5" customHeight="1">
      <c r="A327" s="39"/>
      <c r="B327" s="40"/>
      <c r="C327" s="227" t="s">
        <v>798</v>
      </c>
      <c r="D327" s="227" t="s">
        <v>343</v>
      </c>
      <c r="E327" s="228" t="s">
        <v>4263</v>
      </c>
      <c r="F327" s="229" t="s">
        <v>4264</v>
      </c>
      <c r="G327" s="230" t="s">
        <v>543</v>
      </c>
      <c r="H327" s="231">
        <v>30.300000000000001</v>
      </c>
      <c r="I327" s="232"/>
      <c r="J327" s="233">
        <f>ROUND(I327*H327,2)</f>
        <v>0</v>
      </c>
      <c r="K327" s="229" t="s">
        <v>443</v>
      </c>
      <c r="L327" s="45"/>
      <c r="M327" s="234" t="s">
        <v>1</v>
      </c>
      <c r="N327" s="235" t="s">
        <v>41</v>
      </c>
      <c r="O327" s="92"/>
      <c r="P327" s="236">
        <f>O327*H327</f>
        <v>0</v>
      </c>
      <c r="Q327" s="236">
        <v>0</v>
      </c>
      <c r="R327" s="236">
        <f>Q327*H327</f>
        <v>0</v>
      </c>
      <c r="S327" s="236">
        <v>0</v>
      </c>
      <c r="T327" s="237">
        <f>S327*H327</f>
        <v>0</v>
      </c>
      <c r="U327" s="39"/>
      <c r="V327" s="39"/>
      <c r="W327" s="39"/>
      <c r="X327" s="39"/>
      <c r="Y327" s="39"/>
      <c r="Z327" s="39"/>
      <c r="AA327" s="39"/>
      <c r="AB327" s="39"/>
      <c r="AC327" s="39"/>
      <c r="AD327" s="39"/>
      <c r="AE327" s="39"/>
      <c r="AR327" s="238" t="s">
        <v>360</v>
      </c>
      <c r="AT327" s="238" t="s">
        <v>343</v>
      </c>
      <c r="AU327" s="238" t="s">
        <v>85</v>
      </c>
      <c r="AY327" s="18" t="s">
        <v>342</v>
      </c>
      <c r="BE327" s="239">
        <f>IF(N327="základní",J327,0)</f>
        <v>0</v>
      </c>
      <c r="BF327" s="239">
        <f>IF(N327="snížená",J327,0)</f>
        <v>0</v>
      </c>
      <c r="BG327" s="239">
        <f>IF(N327="zákl. přenesená",J327,0)</f>
        <v>0</v>
      </c>
      <c r="BH327" s="239">
        <f>IF(N327="sníž. přenesená",J327,0)</f>
        <v>0</v>
      </c>
      <c r="BI327" s="239">
        <f>IF(N327="nulová",J327,0)</f>
        <v>0</v>
      </c>
      <c r="BJ327" s="18" t="s">
        <v>83</v>
      </c>
      <c r="BK327" s="239">
        <f>ROUND(I327*H327,2)</f>
        <v>0</v>
      </c>
      <c r="BL327" s="18" t="s">
        <v>360</v>
      </c>
      <c r="BM327" s="238" t="s">
        <v>6807</v>
      </c>
    </row>
    <row r="328" s="2" customFormat="1">
      <c r="A328" s="39"/>
      <c r="B328" s="40"/>
      <c r="C328" s="41"/>
      <c r="D328" s="240" t="s">
        <v>349</v>
      </c>
      <c r="E328" s="41"/>
      <c r="F328" s="241" t="s">
        <v>4266</v>
      </c>
      <c r="G328" s="41"/>
      <c r="H328" s="41"/>
      <c r="I328" s="242"/>
      <c r="J328" s="41"/>
      <c r="K328" s="41"/>
      <c r="L328" s="45"/>
      <c r="M328" s="243"/>
      <c r="N328" s="244"/>
      <c r="O328" s="92"/>
      <c r="P328" s="92"/>
      <c r="Q328" s="92"/>
      <c r="R328" s="92"/>
      <c r="S328" s="92"/>
      <c r="T328" s="93"/>
      <c r="U328" s="39"/>
      <c r="V328" s="39"/>
      <c r="W328" s="39"/>
      <c r="X328" s="39"/>
      <c r="Y328" s="39"/>
      <c r="Z328" s="39"/>
      <c r="AA328" s="39"/>
      <c r="AB328" s="39"/>
      <c r="AC328" s="39"/>
      <c r="AD328" s="39"/>
      <c r="AE328" s="39"/>
      <c r="AT328" s="18" t="s">
        <v>349</v>
      </c>
      <c r="AU328" s="18" t="s">
        <v>85</v>
      </c>
    </row>
    <row r="329" s="13" customFormat="1">
      <c r="A329" s="13"/>
      <c r="B329" s="252"/>
      <c r="C329" s="253"/>
      <c r="D329" s="240" t="s">
        <v>446</v>
      </c>
      <c r="E329" s="254" t="s">
        <v>1</v>
      </c>
      <c r="F329" s="255" t="s">
        <v>6808</v>
      </c>
      <c r="G329" s="253"/>
      <c r="H329" s="256">
        <v>30.300000000000001</v>
      </c>
      <c r="I329" s="257"/>
      <c r="J329" s="253"/>
      <c r="K329" s="253"/>
      <c r="L329" s="258"/>
      <c r="M329" s="259"/>
      <c r="N329" s="260"/>
      <c r="O329" s="260"/>
      <c r="P329" s="260"/>
      <c r="Q329" s="260"/>
      <c r="R329" s="260"/>
      <c r="S329" s="260"/>
      <c r="T329" s="261"/>
      <c r="U329" s="13"/>
      <c r="V329" s="13"/>
      <c r="W329" s="13"/>
      <c r="X329" s="13"/>
      <c r="Y329" s="13"/>
      <c r="Z329" s="13"/>
      <c r="AA329" s="13"/>
      <c r="AB329" s="13"/>
      <c r="AC329" s="13"/>
      <c r="AD329" s="13"/>
      <c r="AE329" s="13"/>
      <c r="AT329" s="262" t="s">
        <v>446</v>
      </c>
      <c r="AU329" s="262" t="s">
        <v>85</v>
      </c>
      <c r="AV329" s="13" t="s">
        <v>85</v>
      </c>
      <c r="AW329" s="13" t="s">
        <v>32</v>
      </c>
      <c r="AX329" s="13" t="s">
        <v>83</v>
      </c>
      <c r="AY329" s="262" t="s">
        <v>342</v>
      </c>
    </row>
    <row r="330" s="2" customFormat="1" ht="16.5" customHeight="1">
      <c r="A330" s="39"/>
      <c r="B330" s="40"/>
      <c r="C330" s="227" t="s">
        <v>803</v>
      </c>
      <c r="D330" s="227" t="s">
        <v>343</v>
      </c>
      <c r="E330" s="228" t="s">
        <v>4268</v>
      </c>
      <c r="F330" s="229" t="s">
        <v>4269</v>
      </c>
      <c r="G330" s="230" t="s">
        <v>543</v>
      </c>
      <c r="H330" s="231">
        <v>30.300000000000001</v>
      </c>
      <c r="I330" s="232"/>
      <c r="J330" s="233">
        <f>ROUND(I330*H330,2)</f>
        <v>0</v>
      </c>
      <c r="K330" s="229" t="s">
        <v>443</v>
      </c>
      <c r="L330" s="45"/>
      <c r="M330" s="234" t="s">
        <v>1</v>
      </c>
      <c r="N330" s="235" t="s">
        <v>41</v>
      </c>
      <c r="O330" s="92"/>
      <c r="P330" s="236">
        <f>O330*H330</f>
        <v>0</v>
      </c>
      <c r="Q330" s="236">
        <v>0</v>
      </c>
      <c r="R330" s="236">
        <f>Q330*H330</f>
        <v>0</v>
      </c>
      <c r="S330" s="236">
        <v>0</v>
      </c>
      <c r="T330" s="237">
        <f>S330*H330</f>
        <v>0</v>
      </c>
      <c r="U330" s="39"/>
      <c r="V330" s="39"/>
      <c r="W330" s="39"/>
      <c r="X330" s="39"/>
      <c r="Y330" s="39"/>
      <c r="Z330" s="39"/>
      <c r="AA330" s="39"/>
      <c r="AB330" s="39"/>
      <c r="AC330" s="39"/>
      <c r="AD330" s="39"/>
      <c r="AE330" s="39"/>
      <c r="AR330" s="238" t="s">
        <v>360</v>
      </c>
      <c r="AT330" s="238" t="s">
        <v>343</v>
      </c>
      <c r="AU330" s="238" t="s">
        <v>85</v>
      </c>
      <c r="AY330" s="18" t="s">
        <v>342</v>
      </c>
      <c r="BE330" s="239">
        <f>IF(N330="základní",J330,0)</f>
        <v>0</v>
      </c>
      <c r="BF330" s="239">
        <f>IF(N330="snížená",J330,0)</f>
        <v>0</v>
      </c>
      <c r="BG330" s="239">
        <f>IF(N330="zákl. přenesená",J330,0)</f>
        <v>0</v>
      </c>
      <c r="BH330" s="239">
        <f>IF(N330="sníž. přenesená",J330,0)</f>
        <v>0</v>
      </c>
      <c r="BI330" s="239">
        <f>IF(N330="nulová",J330,0)</f>
        <v>0</v>
      </c>
      <c r="BJ330" s="18" t="s">
        <v>83</v>
      </c>
      <c r="BK330" s="239">
        <f>ROUND(I330*H330,2)</f>
        <v>0</v>
      </c>
      <c r="BL330" s="18" t="s">
        <v>360</v>
      </c>
      <c r="BM330" s="238" t="s">
        <v>6809</v>
      </c>
    </row>
    <row r="331" s="2" customFormat="1">
      <c r="A331" s="39"/>
      <c r="B331" s="40"/>
      <c r="C331" s="41"/>
      <c r="D331" s="240" t="s">
        <v>349</v>
      </c>
      <c r="E331" s="41"/>
      <c r="F331" s="241" t="s">
        <v>4269</v>
      </c>
      <c r="G331" s="41"/>
      <c r="H331" s="41"/>
      <c r="I331" s="242"/>
      <c r="J331" s="41"/>
      <c r="K331" s="41"/>
      <c r="L331" s="45"/>
      <c r="M331" s="243"/>
      <c r="N331" s="244"/>
      <c r="O331" s="92"/>
      <c r="P331" s="92"/>
      <c r="Q331" s="92"/>
      <c r="R331" s="92"/>
      <c r="S331" s="92"/>
      <c r="T331" s="93"/>
      <c r="U331" s="39"/>
      <c r="V331" s="39"/>
      <c r="W331" s="39"/>
      <c r="X331" s="39"/>
      <c r="Y331" s="39"/>
      <c r="Z331" s="39"/>
      <c r="AA331" s="39"/>
      <c r="AB331" s="39"/>
      <c r="AC331" s="39"/>
      <c r="AD331" s="39"/>
      <c r="AE331" s="39"/>
      <c r="AT331" s="18" t="s">
        <v>349</v>
      </c>
      <c r="AU331" s="18" t="s">
        <v>85</v>
      </c>
    </row>
    <row r="332" s="13" customFormat="1">
      <c r="A332" s="13"/>
      <c r="B332" s="252"/>
      <c r="C332" s="253"/>
      <c r="D332" s="240" t="s">
        <v>446</v>
      </c>
      <c r="E332" s="254" t="s">
        <v>1</v>
      </c>
      <c r="F332" s="255" t="s">
        <v>6808</v>
      </c>
      <c r="G332" s="253"/>
      <c r="H332" s="256">
        <v>30.300000000000001</v>
      </c>
      <c r="I332" s="257"/>
      <c r="J332" s="253"/>
      <c r="K332" s="253"/>
      <c r="L332" s="258"/>
      <c r="M332" s="259"/>
      <c r="N332" s="260"/>
      <c r="O332" s="260"/>
      <c r="P332" s="260"/>
      <c r="Q332" s="260"/>
      <c r="R332" s="260"/>
      <c r="S332" s="260"/>
      <c r="T332" s="261"/>
      <c r="U332" s="13"/>
      <c r="V332" s="13"/>
      <c r="W332" s="13"/>
      <c r="X332" s="13"/>
      <c r="Y332" s="13"/>
      <c r="Z332" s="13"/>
      <c r="AA332" s="13"/>
      <c r="AB332" s="13"/>
      <c r="AC332" s="13"/>
      <c r="AD332" s="13"/>
      <c r="AE332" s="13"/>
      <c r="AT332" s="262" t="s">
        <v>446</v>
      </c>
      <c r="AU332" s="262" t="s">
        <v>85</v>
      </c>
      <c r="AV332" s="13" t="s">
        <v>85</v>
      </c>
      <c r="AW332" s="13" t="s">
        <v>32</v>
      </c>
      <c r="AX332" s="13" t="s">
        <v>83</v>
      </c>
      <c r="AY332" s="262" t="s">
        <v>342</v>
      </c>
    </row>
    <row r="333" s="2" customFormat="1" ht="16.5" customHeight="1">
      <c r="A333" s="39"/>
      <c r="B333" s="40"/>
      <c r="C333" s="227" t="s">
        <v>808</v>
      </c>
      <c r="D333" s="227" t="s">
        <v>343</v>
      </c>
      <c r="E333" s="228" t="s">
        <v>4271</v>
      </c>
      <c r="F333" s="229" t="s">
        <v>4272</v>
      </c>
      <c r="G333" s="230" t="s">
        <v>442</v>
      </c>
      <c r="H333" s="231">
        <v>1</v>
      </c>
      <c r="I333" s="232"/>
      <c r="J333" s="233">
        <f>ROUND(I333*H333,2)</f>
        <v>0</v>
      </c>
      <c r="K333" s="229" t="s">
        <v>443</v>
      </c>
      <c r="L333" s="45"/>
      <c r="M333" s="234" t="s">
        <v>1</v>
      </c>
      <c r="N333" s="235" t="s">
        <v>41</v>
      </c>
      <c r="O333" s="92"/>
      <c r="P333" s="236">
        <f>O333*H333</f>
        <v>0</v>
      </c>
      <c r="Q333" s="236">
        <v>0.45937</v>
      </c>
      <c r="R333" s="236">
        <f>Q333*H333</f>
        <v>0.45937</v>
      </c>
      <c r="S333" s="236">
        <v>0</v>
      </c>
      <c r="T333" s="237">
        <f>S333*H333</f>
        <v>0</v>
      </c>
      <c r="U333" s="39"/>
      <c r="V333" s="39"/>
      <c r="W333" s="39"/>
      <c r="X333" s="39"/>
      <c r="Y333" s="39"/>
      <c r="Z333" s="39"/>
      <c r="AA333" s="39"/>
      <c r="AB333" s="39"/>
      <c r="AC333" s="39"/>
      <c r="AD333" s="39"/>
      <c r="AE333" s="39"/>
      <c r="AR333" s="238" t="s">
        <v>360</v>
      </c>
      <c r="AT333" s="238" t="s">
        <v>343</v>
      </c>
      <c r="AU333" s="238" t="s">
        <v>85</v>
      </c>
      <c r="AY333" s="18" t="s">
        <v>342</v>
      </c>
      <c r="BE333" s="239">
        <f>IF(N333="základní",J333,0)</f>
        <v>0</v>
      </c>
      <c r="BF333" s="239">
        <f>IF(N333="snížená",J333,0)</f>
        <v>0</v>
      </c>
      <c r="BG333" s="239">
        <f>IF(N333="zákl. přenesená",J333,0)</f>
        <v>0</v>
      </c>
      <c r="BH333" s="239">
        <f>IF(N333="sníž. přenesená",J333,0)</f>
        <v>0</v>
      </c>
      <c r="BI333" s="239">
        <f>IF(N333="nulová",J333,0)</f>
        <v>0</v>
      </c>
      <c r="BJ333" s="18" t="s">
        <v>83</v>
      </c>
      <c r="BK333" s="239">
        <f>ROUND(I333*H333,2)</f>
        <v>0</v>
      </c>
      <c r="BL333" s="18" t="s">
        <v>360</v>
      </c>
      <c r="BM333" s="238" t="s">
        <v>6810</v>
      </c>
    </row>
    <row r="334" s="2" customFormat="1">
      <c r="A334" s="39"/>
      <c r="B334" s="40"/>
      <c r="C334" s="41"/>
      <c r="D334" s="240" t="s">
        <v>349</v>
      </c>
      <c r="E334" s="41"/>
      <c r="F334" s="241" t="s">
        <v>4274</v>
      </c>
      <c r="G334" s="41"/>
      <c r="H334" s="41"/>
      <c r="I334" s="242"/>
      <c r="J334" s="41"/>
      <c r="K334" s="41"/>
      <c r="L334" s="45"/>
      <c r="M334" s="243"/>
      <c r="N334" s="244"/>
      <c r="O334" s="92"/>
      <c r="P334" s="92"/>
      <c r="Q334" s="92"/>
      <c r="R334" s="92"/>
      <c r="S334" s="92"/>
      <c r="T334" s="93"/>
      <c r="U334" s="39"/>
      <c r="V334" s="39"/>
      <c r="W334" s="39"/>
      <c r="X334" s="39"/>
      <c r="Y334" s="39"/>
      <c r="Z334" s="39"/>
      <c r="AA334" s="39"/>
      <c r="AB334" s="39"/>
      <c r="AC334" s="39"/>
      <c r="AD334" s="39"/>
      <c r="AE334" s="39"/>
      <c r="AT334" s="18" t="s">
        <v>349</v>
      </c>
      <c r="AU334" s="18" t="s">
        <v>85</v>
      </c>
    </row>
    <row r="335" s="13" customFormat="1">
      <c r="A335" s="13"/>
      <c r="B335" s="252"/>
      <c r="C335" s="253"/>
      <c r="D335" s="240" t="s">
        <v>446</v>
      </c>
      <c r="E335" s="254" t="s">
        <v>1</v>
      </c>
      <c r="F335" s="255" t="s">
        <v>4275</v>
      </c>
      <c r="G335" s="253"/>
      <c r="H335" s="256">
        <v>1</v>
      </c>
      <c r="I335" s="257"/>
      <c r="J335" s="253"/>
      <c r="K335" s="253"/>
      <c r="L335" s="258"/>
      <c r="M335" s="259"/>
      <c r="N335" s="260"/>
      <c r="O335" s="260"/>
      <c r="P335" s="260"/>
      <c r="Q335" s="260"/>
      <c r="R335" s="260"/>
      <c r="S335" s="260"/>
      <c r="T335" s="261"/>
      <c r="U335" s="13"/>
      <c r="V335" s="13"/>
      <c r="W335" s="13"/>
      <c r="X335" s="13"/>
      <c r="Y335" s="13"/>
      <c r="Z335" s="13"/>
      <c r="AA335" s="13"/>
      <c r="AB335" s="13"/>
      <c r="AC335" s="13"/>
      <c r="AD335" s="13"/>
      <c r="AE335" s="13"/>
      <c r="AT335" s="262" t="s">
        <v>446</v>
      </c>
      <c r="AU335" s="262" t="s">
        <v>85</v>
      </c>
      <c r="AV335" s="13" t="s">
        <v>85</v>
      </c>
      <c r="AW335" s="13" t="s">
        <v>32</v>
      </c>
      <c r="AX335" s="13" t="s">
        <v>83</v>
      </c>
      <c r="AY335" s="262" t="s">
        <v>342</v>
      </c>
    </row>
    <row r="336" s="2" customFormat="1" ht="16.5" customHeight="1">
      <c r="A336" s="39"/>
      <c r="B336" s="40"/>
      <c r="C336" s="227" t="s">
        <v>815</v>
      </c>
      <c r="D336" s="227" t="s">
        <v>343</v>
      </c>
      <c r="E336" s="228" t="s">
        <v>4276</v>
      </c>
      <c r="F336" s="229" t="s">
        <v>4277</v>
      </c>
      <c r="G336" s="230" t="s">
        <v>442</v>
      </c>
      <c r="H336" s="231">
        <v>2</v>
      </c>
      <c r="I336" s="232"/>
      <c r="J336" s="233">
        <f>ROUND(I336*H336,2)</f>
        <v>0</v>
      </c>
      <c r="K336" s="229" t="s">
        <v>443</v>
      </c>
      <c r="L336" s="45"/>
      <c r="M336" s="234" t="s">
        <v>1</v>
      </c>
      <c r="N336" s="235" t="s">
        <v>41</v>
      </c>
      <c r="O336" s="92"/>
      <c r="P336" s="236">
        <f>O336*H336</f>
        <v>0</v>
      </c>
      <c r="Q336" s="236">
        <v>0.12303</v>
      </c>
      <c r="R336" s="236">
        <f>Q336*H336</f>
        <v>0.24606</v>
      </c>
      <c r="S336" s="236">
        <v>0</v>
      </c>
      <c r="T336" s="237">
        <f>S336*H336</f>
        <v>0</v>
      </c>
      <c r="U336" s="39"/>
      <c r="V336" s="39"/>
      <c r="W336" s="39"/>
      <c r="X336" s="39"/>
      <c r="Y336" s="39"/>
      <c r="Z336" s="39"/>
      <c r="AA336" s="39"/>
      <c r="AB336" s="39"/>
      <c r="AC336" s="39"/>
      <c r="AD336" s="39"/>
      <c r="AE336" s="39"/>
      <c r="AR336" s="238" t="s">
        <v>360</v>
      </c>
      <c r="AT336" s="238" t="s">
        <v>343</v>
      </c>
      <c r="AU336" s="238" t="s">
        <v>85</v>
      </c>
      <c r="AY336" s="18" t="s">
        <v>342</v>
      </c>
      <c r="BE336" s="239">
        <f>IF(N336="základní",J336,0)</f>
        <v>0</v>
      </c>
      <c r="BF336" s="239">
        <f>IF(N336="snížená",J336,0)</f>
        <v>0</v>
      </c>
      <c r="BG336" s="239">
        <f>IF(N336="zákl. přenesená",J336,0)</f>
        <v>0</v>
      </c>
      <c r="BH336" s="239">
        <f>IF(N336="sníž. přenesená",J336,0)</f>
        <v>0</v>
      </c>
      <c r="BI336" s="239">
        <f>IF(N336="nulová",J336,0)</f>
        <v>0</v>
      </c>
      <c r="BJ336" s="18" t="s">
        <v>83</v>
      </c>
      <c r="BK336" s="239">
        <f>ROUND(I336*H336,2)</f>
        <v>0</v>
      </c>
      <c r="BL336" s="18" t="s">
        <v>360</v>
      </c>
      <c r="BM336" s="238" t="s">
        <v>6811</v>
      </c>
    </row>
    <row r="337" s="2" customFormat="1">
      <c r="A337" s="39"/>
      <c r="B337" s="40"/>
      <c r="C337" s="41"/>
      <c r="D337" s="240" t="s">
        <v>349</v>
      </c>
      <c r="E337" s="41"/>
      <c r="F337" s="241" t="s">
        <v>4277</v>
      </c>
      <c r="G337" s="41"/>
      <c r="H337" s="41"/>
      <c r="I337" s="242"/>
      <c r="J337" s="41"/>
      <c r="K337" s="41"/>
      <c r="L337" s="45"/>
      <c r="M337" s="243"/>
      <c r="N337" s="244"/>
      <c r="O337" s="92"/>
      <c r="P337" s="92"/>
      <c r="Q337" s="92"/>
      <c r="R337" s="92"/>
      <c r="S337" s="92"/>
      <c r="T337" s="93"/>
      <c r="U337" s="39"/>
      <c r="V337" s="39"/>
      <c r="W337" s="39"/>
      <c r="X337" s="39"/>
      <c r="Y337" s="39"/>
      <c r="Z337" s="39"/>
      <c r="AA337" s="39"/>
      <c r="AB337" s="39"/>
      <c r="AC337" s="39"/>
      <c r="AD337" s="39"/>
      <c r="AE337" s="39"/>
      <c r="AT337" s="18" t="s">
        <v>349</v>
      </c>
      <c r="AU337" s="18" t="s">
        <v>85</v>
      </c>
    </row>
    <row r="338" s="13" customFormat="1">
      <c r="A338" s="13"/>
      <c r="B338" s="252"/>
      <c r="C338" s="253"/>
      <c r="D338" s="240" t="s">
        <v>446</v>
      </c>
      <c r="E338" s="254" t="s">
        <v>1</v>
      </c>
      <c r="F338" s="255" t="s">
        <v>2403</v>
      </c>
      <c r="G338" s="253"/>
      <c r="H338" s="256">
        <v>2</v>
      </c>
      <c r="I338" s="257"/>
      <c r="J338" s="253"/>
      <c r="K338" s="253"/>
      <c r="L338" s="258"/>
      <c r="M338" s="259"/>
      <c r="N338" s="260"/>
      <c r="O338" s="260"/>
      <c r="P338" s="260"/>
      <c r="Q338" s="260"/>
      <c r="R338" s="260"/>
      <c r="S338" s="260"/>
      <c r="T338" s="261"/>
      <c r="U338" s="13"/>
      <c r="V338" s="13"/>
      <c r="W338" s="13"/>
      <c r="X338" s="13"/>
      <c r="Y338" s="13"/>
      <c r="Z338" s="13"/>
      <c r="AA338" s="13"/>
      <c r="AB338" s="13"/>
      <c r="AC338" s="13"/>
      <c r="AD338" s="13"/>
      <c r="AE338" s="13"/>
      <c r="AT338" s="262" t="s">
        <v>446</v>
      </c>
      <c r="AU338" s="262" t="s">
        <v>85</v>
      </c>
      <c r="AV338" s="13" t="s">
        <v>85</v>
      </c>
      <c r="AW338" s="13" t="s">
        <v>32</v>
      </c>
      <c r="AX338" s="13" t="s">
        <v>83</v>
      </c>
      <c r="AY338" s="262" t="s">
        <v>342</v>
      </c>
    </row>
    <row r="339" s="2" customFormat="1" ht="24.15" customHeight="1">
      <c r="A339" s="39"/>
      <c r="B339" s="40"/>
      <c r="C339" s="295" t="s">
        <v>821</v>
      </c>
      <c r="D339" s="295" t="s">
        <v>621</v>
      </c>
      <c r="E339" s="296" t="s">
        <v>6348</v>
      </c>
      <c r="F339" s="297" t="s">
        <v>6349</v>
      </c>
      <c r="G339" s="298" t="s">
        <v>4281</v>
      </c>
      <c r="H339" s="299">
        <v>2</v>
      </c>
      <c r="I339" s="300"/>
      <c r="J339" s="301">
        <f>ROUND(I339*H339,2)</f>
        <v>0</v>
      </c>
      <c r="K339" s="297" t="s">
        <v>1</v>
      </c>
      <c r="L339" s="302"/>
      <c r="M339" s="303" t="s">
        <v>1</v>
      </c>
      <c r="N339" s="304" t="s">
        <v>41</v>
      </c>
      <c r="O339" s="92"/>
      <c r="P339" s="236">
        <f>O339*H339</f>
        <v>0</v>
      </c>
      <c r="Q339" s="236">
        <v>0.01123</v>
      </c>
      <c r="R339" s="236">
        <f>Q339*H339</f>
        <v>0.022460000000000001</v>
      </c>
      <c r="S339" s="236">
        <v>0</v>
      </c>
      <c r="T339" s="237">
        <f>S339*H339</f>
        <v>0</v>
      </c>
      <c r="U339" s="39"/>
      <c r="V339" s="39"/>
      <c r="W339" s="39"/>
      <c r="X339" s="39"/>
      <c r="Y339" s="39"/>
      <c r="Z339" s="39"/>
      <c r="AA339" s="39"/>
      <c r="AB339" s="39"/>
      <c r="AC339" s="39"/>
      <c r="AD339" s="39"/>
      <c r="AE339" s="39"/>
      <c r="AR339" s="238" t="s">
        <v>376</v>
      </c>
      <c r="AT339" s="238" t="s">
        <v>621</v>
      </c>
      <c r="AU339" s="238" t="s">
        <v>85</v>
      </c>
      <c r="AY339" s="18" t="s">
        <v>342</v>
      </c>
      <c r="BE339" s="239">
        <f>IF(N339="základní",J339,0)</f>
        <v>0</v>
      </c>
      <c r="BF339" s="239">
        <f>IF(N339="snížená",J339,0)</f>
        <v>0</v>
      </c>
      <c r="BG339" s="239">
        <f>IF(N339="zákl. přenesená",J339,0)</f>
        <v>0</v>
      </c>
      <c r="BH339" s="239">
        <f>IF(N339="sníž. přenesená",J339,0)</f>
        <v>0</v>
      </c>
      <c r="BI339" s="239">
        <f>IF(N339="nulová",J339,0)</f>
        <v>0</v>
      </c>
      <c r="BJ339" s="18" t="s">
        <v>83</v>
      </c>
      <c r="BK339" s="239">
        <f>ROUND(I339*H339,2)</f>
        <v>0</v>
      </c>
      <c r="BL339" s="18" t="s">
        <v>360</v>
      </c>
      <c r="BM339" s="238" t="s">
        <v>6812</v>
      </c>
    </row>
    <row r="340" s="2" customFormat="1">
      <c r="A340" s="39"/>
      <c r="B340" s="40"/>
      <c r="C340" s="41"/>
      <c r="D340" s="240" t="s">
        <v>349</v>
      </c>
      <c r="E340" s="41"/>
      <c r="F340" s="241" t="s">
        <v>6349</v>
      </c>
      <c r="G340" s="41"/>
      <c r="H340" s="41"/>
      <c r="I340" s="242"/>
      <c r="J340" s="41"/>
      <c r="K340" s="41"/>
      <c r="L340" s="45"/>
      <c r="M340" s="243"/>
      <c r="N340" s="244"/>
      <c r="O340" s="92"/>
      <c r="P340" s="92"/>
      <c r="Q340" s="92"/>
      <c r="R340" s="92"/>
      <c r="S340" s="92"/>
      <c r="T340" s="93"/>
      <c r="U340" s="39"/>
      <c r="V340" s="39"/>
      <c r="W340" s="39"/>
      <c r="X340" s="39"/>
      <c r="Y340" s="39"/>
      <c r="Z340" s="39"/>
      <c r="AA340" s="39"/>
      <c r="AB340" s="39"/>
      <c r="AC340" s="39"/>
      <c r="AD340" s="39"/>
      <c r="AE340" s="39"/>
      <c r="AT340" s="18" t="s">
        <v>349</v>
      </c>
      <c r="AU340" s="18" t="s">
        <v>85</v>
      </c>
    </row>
    <row r="341" s="13" customFormat="1">
      <c r="A341" s="13"/>
      <c r="B341" s="252"/>
      <c r="C341" s="253"/>
      <c r="D341" s="240" t="s">
        <v>446</v>
      </c>
      <c r="E341" s="254" t="s">
        <v>1</v>
      </c>
      <c r="F341" s="255" t="s">
        <v>4211</v>
      </c>
      <c r="G341" s="253"/>
      <c r="H341" s="256">
        <v>2</v>
      </c>
      <c r="I341" s="257"/>
      <c r="J341" s="253"/>
      <c r="K341" s="253"/>
      <c r="L341" s="258"/>
      <c r="M341" s="259"/>
      <c r="N341" s="260"/>
      <c r="O341" s="260"/>
      <c r="P341" s="260"/>
      <c r="Q341" s="260"/>
      <c r="R341" s="260"/>
      <c r="S341" s="260"/>
      <c r="T341" s="261"/>
      <c r="U341" s="13"/>
      <c r="V341" s="13"/>
      <c r="W341" s="13"/>
      <c r="X341" s="13"/>
      <c r="Y341" s="13"/>
      <c r="Z341" s="13"/>
      <c r="AA341" s="13"/>
      <c r="AB341" s="13"/>
      <c r="AC341" s="13"/>
      <c r="AD341" s="13"/>
      <c r="AE341" s="13"/>
      <c r="AT341" s="262" t="s">
        <v>446</v>
      </c>
      <c r="AU341" s="262" t="s">
        <v>85</v>
      </c>
      <c r="AV341" s="13" t="s">
        <v>85</v>
      </c>
      <c r="AW341" s="13" t="s">
        <v>32</v>
      </c>
      <c r="AX341" s="13" t="s">
        <v>83</v>
      </c>
      <c r="AY341" s="262" t="s">
        <v>342</v>
      </c>
    </row>
    <row r="342" s="2" customFormat="1" ht="16.5" customHeight="1">
      <c r="A342" s="39"/>
      <c r="B342" s="40"/>
      <c r="C342" s="295" t="s">
        <v>828</v>
      </c>
      <c r="D342" s="295" t="s">
        <v>621</v>
      </c>
      <c r="E342" s="296" t="s">
        <v>4283</v>
      </c>
      <c r="F342" s="297" t="s">
        <v>4284</v>
      </c>
      <c r="G342" s="298" t="s">
        <v>4281</v>
      </c>
      <c r="H342" s="299">
        <v>2</v>
      </c>
      <c r="I342" s="300"/>
      <c r="J342" s="301">
        <f>ROUND(I342*H342,2)</f>
        <v>0</v>
      </c>
      <c r="K342" s="297" t="s">
        <v>1</v>
      </c>
      <c r="L342" s="302"/>
      <c r="M342" s="303" t="s">
        <v>1</v>
      </c>
      <c r="N342" s="304" t="s">
        <v>41</v>
      </c>
      <c r="O342" s="92"/>
      <c r="P342" s="236">
        <f>O342*H342</f>
        <v>0</v>
      </c>
      <c r="Q342" s="236">
        <v>0.00064999999999999997</v>
      </c>
      <c r="R342" s="236">
        <f>Q342*H342</f>
        <v>0.0012999999999999999</v>
      </c>
      <c r="S342" s="236">
        <v>0</v>
      </c>
      <c r="T342" s="237">
        <f>S342*H342</f>
        <v>0</v>
      </c>
      <c r="U342" s="39"/>
      <c r="V342" s="39"/>
      <c r="W342" s="39"/>
      <c r="X342" s="39"/>
      <c r="Y342" s="39"/>
      <c r="Z342" s="39"/>
      <c r="AA342" s="39"/>
      <c r="AB342" s="39"/>
      <c r="AC342" s="39"/>
      <c r="AD342" s="39"/>
      <c r="AE342" s="39"/>
      <c r="AR342" s="238" t="s">
        <v>376</v>
      </c>
      <c r="AT342" s="238" t="s">
        <v>621</v>
      </c>
      <c r="AU342" s="238" t="s">
        <v>85</v>
      </c>
      <c r="AY342" s="18" t="s">
        <v>342</v>
      </c>
      <c r="BE342" s="239">
        <f>IF(N342="základní",J342,0)</f>
        <v>0</v>
      </c>
      <c r="BF342" s="239">
        <f>IF(N342="snížená",J342,0)</f>
        <v>0</v>
      </c>
      <c r="BG342" s="239">
        <f>IF(N342="zákl. přenesená",J342,0)</f>
        <v>0</v>
      </c>
      <c r="BH342" s="239">
        <f>IF(N342="sníž. přenesená",J342,0)</f>
        <v>0</v>
      </c>
      <c r="BI342" s="239">
        <f>IF(N342="nulová",J342,0)</f>
        <v>0</v>
      </c>
      <c r="BJ342" s="18" t="s">
        <v>83</v>
      </c>
      <c r="BK342" s="239">
        <f>ROUND(I342*H342,2)</f>
        <v>0</v>
      </c>
      <c r="BL342" s="18" t="s">
        <v>360</v>
      </c>
      <c r="BM342" s="238" t="s">
        <v>6813</v>
      </c>
    </row>
    <row r="343" s="2" customFormat="1">
      <c r="A343" s="39"/>
      <c r="B343" s="40"/>
      <c r="C343" s="41"/>
      <c r="D343" s="240" t="s">
        <v>349</v>
      </c>
      <c r="E343" s="41"/>
      <c r="F343" s="241" t="s">
        <v>4286</v>
      </c>
      <c r="G343" s="41"/>
      <c r="H343" s="41"/>
      <c r="I343" s="242"/>
      <c r="J343" s="41"/>
      <c r="K343" s="41"/>
      <c r="L343" s="45"/>
      <c r="M343" s="243"/>
      <c r="N343" s="244"/>
      <c r="O343" s="92"/>
      <c r="P343" s="92"/>
      <c r="Q343" s="92"/>
      <c r="R343" s="92"/>
      <c r="S343" s="92"/>
      <c r="T343" s="93"/>
      <c r="U343" s="39"/>
      <c r="V343" s="39"/>
      <c r="W343" s="39"/>
      <c r="X343" s="39"/>
      <c r="Y343" s="39"/>
      <c r="Z343" s="39"/>
      <c r="AA343" s="39"/>
      <c r="AB343" s="39"/>
      <c r="AC343" s="39"/>
      <c r="AD343" s="39"/>
      <c r="AE343" s="39"/>
      <c r="AT343" s="18" t="s">
        <v>349</v>
      </c>
      <c r="AU343" s="18" t="s">
        <v>85</v>
      </c>
    </row>
    <row r="344" s="13" customFormat="1">
      <c r="A344" s="13"/>
      <c r="B344" s="252"/>
      <c r="C344" s="253"/>
      <c r="D344" s="240" t="s">
        <v>446</v>
      </c>
      <c r="E344" s="254" t="s">
        <v>1</v>
      </c>
      <c r="F344" s="255" t="s">
        <v>6814</v>
      </c>
      <c r="G344" s="253"/>
      <c r="H344" s="256">
        <v>2</v>
      </c>
      <c r="I344" s="257"/>
      <c r="J344" s="253"/>
      <c r="K344" s="253"/>
      <c r="L344" s="258"/>
      <c r="M344" s="259"/>
      <c r="N344" s="260"/>
      <c r="O344" s="260"/>
      <c r="P344" s="260"/>
      <c r="Q344" s="260"/>
      <c r="R344" s="260"/>
      <c r="S344" s="260"/>
      <c r="T344" s="261"/>
      <c r="U344" s="13"/>
      <c r="V344" s="13"/>
      <c r="W344" s="13"/>
      <c r="X344" s="13"/>
      <c r="Y344" s="13"/>
      <c r="Z344" s="13"/>
      <c r="AA344" s="13"/>
      <c r="AB344" s="13"/>
      <c r="AC344" s="13"/>
      <c r="AD344" s="13"/>
      <c r="AE344" s="13"/>
      <c r="AT344" s="262" t="s">
        <v>446</v>
      </c>
      <c r="AU344" s="262" t="s">
        <v>85</v>
      </c>
      <c r="AV344" s="13" t="s">
        <v>85</v>
      </c>
      <c r="AW344" s="13" t="s">
        <v>32</v>
      </c>
      <c r="AX344" s="13" t="s">
        <v>83</v>
      </c>
      <c r="AY344" s="262" t="s">
        <v>342</v>
      </c>
    </row>
    <row r="345" s="2" customFormat="1" ht="16.5" customHeight="1">
      <c r="A345" s="39"/>
      <c r="B345" s="40"/>
      <c r="C345" s="227" t="s">
        <v>834</v>
      </c>
      <c r="D345" s="227" t="s">
        <v>343</v>
      </c>
      <c r="E345" s="228" t="s">
        <v>4288</v>
      </c>
      <c r="F345" s="229" t="s">
        <v>4289</v>
      </c>
      <c r="G345" s="230" t="s">
        <v>442</v>
      </c>
      <c r="H345" s="231">
        <v>2</v>
      </c>
      <c r="I345" s="232"/>
      <c r="J345" s="233">
        <f>ROUND(I345*H345,2)</f>
        <v>0</v>
      </c>
      <c r="K345" s="229" t="s">
        <v>443</v>
      </c>
      <c r="L345" s="45"/>
      <c r="M345" s="234" t="s">
        <v>1</v>
      </c>
      <c r="N345" s="235" t="s">
        <v>41</v>
      </c>
      <c r="O345" s="92"/>
      <c r="P345" s="236">
        <f>O345*H345</f>
        <v>0</v>
      </c>
      <c r="Q345" s="236">
        <v>0.00031</v>
      </c>
      <c r="R345" s="236">
        <f>Q345*H345</f>
        <v>0.00062</v>
      </c>
      <c r="S345" s="236">
        <v>0</v>
      </c>
      <c r="T345" s="237">
        <f>S345*H345</f>
        <v>0</v>
      </c>
      <c r="U345" s="39"/>
      <c r="V345" s="39"/>
      <c r="W345" s="39"/>
      <c r="X345" s="39"/>
      <c r="Y345" s="39"/>
      <c r="Z345" s="39"/>
      <c r="AA345" s="39"/>
      <c r="AB345" s="39"/>
      <c r="AC345" s="39"/>
      <c r="AD345" s="39"/>
      <c r="AE345" s="39"/>
      <c r="AR345" s="238" t="s">
        <v>360</v>
      </c>
      <c r="AT345" s="238" t="s">
        <v>343</v>
      </c>
      <c r="AU345" s="238" t="s">
        <v>85</v>
      </c>
      <c r="AY345" s="18" t="s">
        <v>342</v>
      </c>
      <c r="BE345" s="239">
        <f>IF(N345="základní",J345,0)</f>
        <v>0</v>
      </c>
      <c r="BF345" s="239">
        <f>IF(N345="snížená",J345,0)</f>
        <v>0</v>
      </c>
      <c r="BG345" s="239">
        <f>IF(N345="zákl. přenesená",J345,0)</f>
        <v>0</v>
      </c>
      <c r="BH345" s="239">
        <f>IF(N345="sníž. přenesená",J345,0)</f>
        <v>0</v>
      </c>
      <c r="BI345" s="239">
        <f>IF(N345="nulová",J345,0)</f>
        <v>0</v>
      </c>
      <c r="BJ345" s="18" t="s">
        <v>83</v>
      </c>
      <c r="BK345" s="239">
        <f>ROUND(I345*H345,2)</f>
        <v>0</v>
      </c>
      <c r="BL345" s="18" t="s">
        <v>360</v>
      </c>
      <c r="BM345" s="238" t="s">
        <v>6815</v>
      </c>
    </row>
    <row r="346" s="2" customFormat="1">
      <c r="A346" s="39"/>
      <c r="B346" s="40"/>
      <c r="C346" s="41"/>
      <c r="D346" s="240" t="s">
        <v>349</v>
      </c>
      <c r="E346" s="41"/>
      <c r="F346" s="241" t="s">
        <v>4291</v>
      </c>
      <c r="G346" s="41"/>
      <c r="H346" s="41"/>
      <c r="I346" s="242"/>
      <c r="J346" s="41"/>
      <c r="K346" s="41"/>
      <c r="L346" s="45"/>
      <c r="M346" s="243"/>
      <c r="N346" s="244"/>
      <c r="O346" s="92"/>
      <c r="P346" s="92"/>
      <c r="Q346" s="92"/>
      <c r="R346" s="92"/>
      <c r="S346" s="92"/>
      <c r="T346" s="93"/>
      <c r="U346" s="39"/>
      <c r="V346" s="39"/>
      <c r="W346" s="39"/>
      <c r="X346" s="39"/>
      <c r="Y346" s="39"/>
      <c r="Z346" s="39"/>
      <c r="AA346" s="39"/>
      <c r="AB346" s="39"/>
      <c r="AC346" s="39"/>
      <c r="AD346" s="39"/>
      <c r="AE346" s="39"/>
      <c r="AT346" s="18" t="s">
        <v>349</v>
      </c>
      <c r="AU346" s="18" t="s">
        <v>85</v>
      </c>
    </row>
    <row r="347" s="13" customFormat="1">
      <c r="A347" s="13"/>
      <c r="B347" s="252"/>
      <c r="C347" s="253"/>
      <c r="D347" s="240" t="s">
        <v>446</v>
      </c>
      <c r="E347" s="254" t="s">
        <v>1</v>
      </c>
      <c r="F347" s="255" t="s">
        <v>2403</v>
      </c>
      <c r="G347" s="253"/>
      <c r="H347" s="256">
        <v>2</v>
      </c>
      <c r="I347" s="257"/>
      <c r="J347" s="253"/>
      <c r="K347" s="253"/>
      <c r="L347" s="258"/>
      <c r="M347" s="259"/>
      <c r="N347" s="260"/>
      <c r="O347" s="260"/>
      <c r="P347" s="260"/>
      <c r="Q347" s="260"/>
      <c r="R347" s="260"/>
      <c r="S347" s="260"/>
      <c r="T347" s="261"/>
      <c r="U347" s="13"/>
      <c r="V347" s="13"/>
      <c r="W347" s="13"/>
      <c r="X347" s="13"/>
      <c r="Y347" s="13"/>
      <c r="Z347" s="13"/>
      <c r="AA347" s="13"/>
      <c r="AB347" s="13"/>
      <c r="AC347" s="13"/>
      <c r="AD347" s="13"/>
      <c r="AE347" s="13"/>
      <c r="AT347" s="262" t="s">
        <v>446</v>
      </c>
      <c r="AU347" s="262" t="s">
        <v>85</v>
      </c>
      <c r="AV347" s="13" t="s">
        <v>85</v>
      </c>
      <c r="AW347" s="13" t="s">
        <v>32</v>
      </c>
      <c r="AX347" s="13" t="s">
        <v>83</v>
      </c>
      <c r="AY347" s="262" t="s">
        <v>342</v>
      </c>
    </row>
    <row r="348" s="2" customFormat="1" ht="16.5" customHeight="1">
      <c r="A348" s="39"/>
      <c r="B348" s="40"/>
      <c r="C348" s="227" t="s">
        <v>840</v>
      </c>
      <c r="D348" s="227" t="s">
        <v>343</v>
      </c>
      <c r="E348" s="228" t="s">
        <v>2601</v>
      </c>
      <c r="F348" s="229" t="s">
        <v>2602</v>
      </c>
      <c r="G348" s="230" t="s">
        <v>543</v>
      </c>
      <c r="H348" s="231">
        <v>30.300000000000001</v>
      </c>
      <c r="I348" s="232"/>
      <c r="J348" s="233">
        <f>ROUND(I348*H348,2)</f>
        <v>0</v>
      </c>
      <c r="K348" s="229" t="s">
        <v>443</v>
      </c>
      <c r="L348" s="45"/>
      <c r="M348" s="234" t="s">
        <v>1</v>
      </c>
      <c r="N348" s="235" t="s">
        <v>41</v>
      </c>
      <c r="O348" s="92"/>
      <c r="P348" s="236">
        <f>O348*H348</f>
        <v>0</v>
      </c>
      <c r="Q348" s="236">
        <v>6.9999999999999994E-05</v>
      </c>
      <c r="R348" s="236">
        <f>Q348*H348</f>
        <v>0.0021210000000000001</v>
      </c>
      <c r="S348" s="236">
        <v>0</v>
      </c>
      <c r="T348" s="237">
        <f>S348*H348</f>
        <v>0</v>
      </c>
      <c r="U348" s="39"/>
      <c r="V348" s="39"/>
      <c r="W348" s="39"/>
      <c r="X348" s="39"/>
      <c r="Y348" s="39"/>
      <c r="Z348" s="39"/>
      <c r="AA348" s="39"/>
      <c r="AB348" s="39"/>
      <c r="AC348" s="39"/>
      <c r="AD348" s="39"/>
      <c r="AE348" s="39"/>
      <c r="AR348" s="238" t="s">
        <v>360</v>
      </c>
      <c r="AT348" s="238" t="s">
        <v>343</v>
      </c>
      <c r="AU348" s="238" t="s">
        <v>85</v>
      </c>
      <c r="AY348" s="18" t="s">
        <v>342</v>
      </c>
      <c r="BE348" s="239">
        <f>IF(N348="základní",J348,0)</f>
        <v>0</v>
      </c>
      <c r="BF348" s="239">
        <f>IF(N348="snížená",J348,0)</f>
        <v>0</v>
      </c>
      <c r="BG348" s="239">
        <f>IF(N348="zákl. přenesená",J348,0)</f>
        <v>0</v>
      </c>
      <c r="BH348" s="239">
        <f>IF(N348="sníž. přenesená",J348,0)</f>
        <v>0</v>
      </c>
      <c r="BI348" s="239">
        <f>IF(N348="nulová",J348,0)</f>
        <v>0</v>
      </c>
      <c r="BJ348" s="18" t="s">
        <v>83</v>
      </c>
      <c r="BK348" s="239">
        <f>ROUND(I348*H348,2)</f>
        <v>0</v>
      </c>
      <c r="BL348" s="18" t="s">
        <v>360</v>
      </c>
      <c r="BM348" s="238" t="s">
        <v>6816</v>
      </c>
    </row>
    <row r="349" s="2" customFormat="1">
      <c r="A349" s="39"/>
      <c r="B349" s="40"/>
      <c r="C349" s="41"/>
      <c r="D349" s="240" t="s">
        <v>349</v>
      </c>
      <c r="E349" s="41"/>
      <c r="F349" s="241" t="s">
        <v>2604</v>
      </c>
      <c r="G349" s="41"/>
      <c r="H349" s="41"/>
      <c r="I349" s="242"/>
      <c r="J349" s="41"/>
      <c r="K349" s="41"/>
      <c r="L349" s="45"/>
      <c r="M349" s="243"/>
      <c r="N349" s="244"/>
      <c r="O349" s="92"/>
      <c r="P349" s="92"/>
      <c r="Q349" s="92"/>
      <c r="R349" s="92"/>
      <c r="S349" s="92"/>
      <c r="T349" s="93"/>
      <c r="U349" s="39"/>
      <c r="V349" s="39"/>
      <c r="W349" s="39"/>
      <c r="X349" s="39"/>
      <c r="Y349" s="39"/>
      <c r="Z349" s="39"/>
      <c r="AA349" s="39"/>
      <c r="AB349" s="39"/>
      <c r="AC349" s="39"/>
      <c r="AD349" s="39"/>
      <c r="AE349" s="39"/>
      <c r="AT349" s="18" t="s">
        <v>349</v>
      </c>
      <c r="AU349" s="18" t="s">
        <v>85</v>
      </c>
    </row>
    <row r="350" s="13" customFormat="1">
      <c r="A350" s="13"/>
      <c r="B350" s="252"/>
      <c r="C350" s="253"/>
      <c r="D350" s="240" t="s">
        <v>446</v>
      </c>
      <c r="E350" s="254" t="s">
        <v>1</v>
      </c>
      <c r="F350" s="255" t="s">
        <v>6808</v>
      </c>
      <c r="G350" s="253"/>
      <c r="H350" s="256">
        <v>30.300000000000001</v>
      </c>
      <c r="I350" s="257"/>
      <c r="J350" s="253"/>
      <c r="K350" s="253"/>
      <c r="L350" s="258"/>
      <c r="M350" s="259"/>
      <c r="N350" s="260"/>
      <c r="O350" s="260"/>
      <c r="P350" s="260"/>
      <c r="Q350" s="260"/>
      <c r="R350" s="260"/>
      <c r="S350" s="260"/>
      <c r="T350" s="261"/>
      <c r="U350" s="13"/>
      <c r="V350" s="13"/>
      <c r="W350" s="13"/>
      <c r="X350" s="13"/>
      <c r="Y350" s="13"/>
      <c r="Z350" s="13"/>
      <c r="AA350" s="13"/>
      <c r="AB350" s="13"/>
      <c r="AC350" s="13"/>
      <c r="AD350" s="13"/>
      <c r="AE350" s="13"/>
      <c r="AT350" s="262" t="s">
        <v>446</v>
      </c>
      <c r="AU350" s="262" t="s">
        <v>85</v>
      </c>
      <c r="AV350" s="13" t="s">
        <v>85</v>
      </c>
      <c r="AW350" s="13" t="s">
        <v>32</v>
      </c>
      <c r="AX350" s="13" t="s">
        <v>83</v>
      </c>
      <c r="AY350" s="262" t="s">
        <v>342</v>
      </c>
    </row>
    <row r="351" s="12" customFormat="1" ht="22.8" customHeight="1">
      <c r="A351" s="12"/>
      <c r="B351" s="213"/>
      <c r="C351" s="214"/>
      <c r="D351" s="215" t="s">
        <v>75</v>
      </c>
      <c r="E351" s="246" t="s">
        <v>381</v>
      </c>
      <c r="F351" s="246" t="s">
        <v>839</v>
      </c>
      <c r="G351" s="214"/>
      <c r="H351" s="214"/>
      <c r="I351" s="217"/>
      <c r="J351" s="247">
        <f>BK351</f>
        <v>0</v>
      </c>
      <c r="K351" s="214"/>
      <c r="L351" s="219"/>
      <c r="M351" s="220"/>
      <c r="N351" s="221"/>
      <c r="O351" s="221"/>
      <c r="P351" s="222">
        <f>SUM(P352:P359)</f>
        <v>0</v>
      </c>
      <c r="Q351" s="221"/>
      <c r="R351" s="222">
        <f>SUM(R352:R359)</f>
        <v>0</v>
      </c>
      <c r="S351" s="221"/>
      <c r="T351" s="223">
        <f>SUM(T352:T359)</f>
        <v>0</v>
      </c>
      <c r="U351" s="12"/>
      <c r="V351" s="12"/>
      <c r="W351" s="12"/>
      <c r="X351" s="12"/>
      <c r="Y351" s="12"/>
      <c r="Z351" s="12"/>
      <c r="AA351" s="12"/>
      <c r="AB351" s="12"/>
      <c r="AC351" s="12"/>
      <c r="AD351" s="12"/>
      <c r="AE351" s="12"/>
      <c r="AR351" s="224" t="s">
        <v>83</v>
      </c>
      <c r="AT351" s="225" t="s">
        <v>75</v>
      </c>
      <c r="AU351" s="225" t="s">
        <v>83</v>
      </c>
      <c r="AY351" s="224" t="s">
        <v>342</v>
      </c>
      <c r="BK351" s="226">
        <f>SUM(BK352:BK359)</f>
        <v>0</v>
      </c>
    </row>
    <row r="352" s="2" customFormat="1" ht="16.5" customHeight="1">
      <c r="A352" s="39"/>
      <c r="B352" s="40"/>
      <c r="C352" s="227" t="s">
        <v>847</v>
      </c>
      <c r="D352" s="227" t="s">
        <v>343</v>
      </c>
      <c r="E352" s="228" t="s">
        <v>6385</v>
      </c>
      <c r="F352" s="229" t="s">
        <v>6386</v>
      </c>
      <c r="G352" s="230" t="s">
        <v>543</v>
      </c>
      <c r="H352" s="231">
        <v>60.560000000000002</v>
      </c>
      <c r="I352" s="232"/>
      <c r="J352" s="233">
        <f>ROUND(I352*H352,2)</f>
        <v>0</v>
      </c>
      <c r="K352" s="229" t="s">
        <v>443</v>
      </c>
      <c r="L352" s="45"/>
      <c r="M352" s="234" t="s">
        <v>1</v>
      </c>
      <c r="N352" s="235" t="s">
        <v>41</v>
      </c>
      <c r="O352" s="92"/>
      <c r="P352" s="236">
        <f>O352*H352</f>
        <v>0</v>
      </c>
      <c r="Q352" s="236">
        <v>0</v>
      </c>
      <c r="R352" s="236">
        <f>Q352*H352</f>
        <v>0</v>
      </c>
      <c r="S352" s="236">
        <v>0</v>
      </c>
      <c r="T352" s="237">
        <f>S352*H352</f>
        <v>0</v>
      </c>
      <c r="U352" s="39"/>
      <c r="V352" s="39"/>
      <c r="W352" s="39"/>
      <c r="X352" s="39"/>
      <c r="Y352" s="39"/>
      <c r="Z352" s="39"/>
      <c r="AA352" s="39"/>
      <c r="AB352" s="39"/>
      <c r="AC352" s="39"/>
      <c r="AD352" s="39"/>
      <c r="AE352" s="39"/>
      <c r="AR352" s="238" t="s">
        <v>360</v>
      </c>
      <c r="AT352" s="238" t="s">
        <v>343</v>
      </c>
      <c r="AU352" s="238" t="s">
        <v>85</v>
      </c>
      <c r="AY352" s="18" t="s">
        <v>342</v>
      </c>
      <c r="BE352" s="239">
        <f>IF(N352="základní",J352,0)</f>
        <v>0</v>
      </c>
      <c r="BF352" s="239">
        <f>IF(N352="snížená",J352,0)</f>
        <v>0</v>
      </c>
      <c r="BG352" s="239">
        <f>IF(N352="zákl. přenesená",J352,0)</f>
        <v>0</v>
      </c>
      <c r="BH352" s="239">
        <f>IF(N352="sníž. přenesená",J352,0)</f>
        <v>0</v>
      </c>
      <c r="BI352" s="239">
        <f>IF(N352="nulová",J352,0)</f>
        <v>0</v>
      </c>
      <c r="BJ352" s="18" t="s">
        <v>83</v>
      </c>
      <c r="BK352" s="239">
        <f>ROUND(I352*H352,2)</f>
        <v>0</v>
      </c>
      <c r="BL352" s="18" t="s">
        <v>360</v>
      </c>
      <c r="BM352" s="238" t="s">
        <v>6817</v>
      </c>
    </row>
    <row r="353" s="2" customFormat="1">
      <c r="A353" s="39"/>
      <c r="B353" s="40"/>
      <c r="C353" s="41"/>
      <c r="D353" s="240" t="s">
        <v>349</v>
      </c>
      <c r="E353" s="41"/>
      <c r="F353" s="241" t="s">
        <v>6388</v>
      </c>
      <c r="G353" s="41"/>
      <c r="H353" s="41"/>
      <c r="I353" s="242"/>
      <c r="J353" s="41"/>
      <c r="K353" s="41"/>
      <c r="L353" s="45"/>
      <c r="M353" s="243"/>
      <c r="N353" s="244"/>
      <c r="O353" s="92"/>
      <c r="P353" s="92"/>
      <c r="Q353" s="92"/>
      <c r="R353" s="92"/>
      <c r="S353" s="92"/>
      <c r="T353" s="93"/>
      <c r="U353" s="39"/>
      <c r="V353" s="39"/>
      <c r="W353" s="39"/>
      <c r="X353" s="39"/>
      <c r="Y353" s="39"/>
      <c r="Z353" s="39"/>
      <c r="AA353" s="39"/>
      <c r="AB353" s="39"/>
      <c r="AC353" s="39"/>
      <c r="AD353" s="39"/>
      <c r="AE353" s="39"/>
      <c r="AT353" s="18" t="s">
        <v>349</v>
      </c>
      <c r="AU353" s="18" t="s">
        <v>85</v>
      </c>
    </row>
    <row r="354" s="14" customFormat="1">
      <c r="A354" s="14"/>
      <c r="B354" s="263"/>
      <c r="C354" s="264"/>
      <c r="D354" s="240" t="s">
        <v>446</v>
      </c>
      <c r="E354" s="265" t="s">
        <v>1</v>
      </c>
      <c r="F354" s="266" t="s">
        <v>6389</v>
      </c>
      <c r="G354" s="264"/>
      <c r="H354" s="265" t="s">
        <v>1</v>
      </c>
      <c r="I354" s="267"/>
      <c r="J354" s="264"/>
      <c r="K354" s="264"/>
      <c r="L354" s="268"/>
      <c r="M354" s="269"/>
      <c r="N354" s="270"/>
      <c r="O354" s="270"/>
      <c r="P354" s="270"/>
      <c r="Q354" s="270"/>
      <c r="R354" s="270"/>
      <c r="S354" s="270"/>
      <c r="T354" s="271"/>
      <c r="U354" s="14"/>
      <c r="V354" s="14"/>
      <c r="W354" s="14"/>
      <c r="X354" s="14"/>
      <c r="Y354" s="14"/>
      <c r="Z354" s="14"/>
      <c r="AA354" s="14"/>
      <c r="AB354" s="14"/>
      <c r="AC354" s="14"/>
      <c r="AD354" s="14"/>
      <c r="AE354" s="14"/>
      <c r="AT354" s="272" t="s">
        <v>446</v>
      </c>
      <c r="AU354" s="272" t="s">
        <v>85</v>
      </c>
      <c r="AV354" s="14" t="s">
        <v>83</v>
      </c>
      <c r="AW354" s="14" t="s">
        <v>32</v>
      </c>
      <c r="AX354" s="14" t="s">
        <v>76</v>
      </c>
      <c r="AY354" s="272" t="s">
        <v>342</v>
      </c>
    </row>
    <row r="355" s="13" customFormat="1">
      <c r="A355" s="13"/>
      <c r="B355" s="252"/>
      <c r="C355" s="253"/>
      <c r="D355" s="240" t="s">
        <v>446</v>
      </c>
      <c r="E355" s="254" t="s">
        <v>1</v>
      </c>
      <c r="F355" s="255" t="s">
        <v>6818</v>
      </c>
      <c r="G355" s="253"/>
      <c r="H355" s="256">
        <v>60.560000000000002</v>
      </c>
      <c r="I355" s="257"/>
      <c r="J355" s="253"/>
      <c r="K355" s="253"/>
      <c r="L355" s="258"/>
      <c r="M355" s="259"/>
      <c r="N355" s="260"/>
      <c r="O355" s="260"/>
      <c r="P355" s="260"/>
      <c r="Q355" s="260"/>
      <c r="R355" s="260"/>
      <c r="S355" s="260"/>
      <c r="T355" s="261"/>
      <c r="U355" s="13"/>
      <c r="V355" s="13"/>
      <c r="W355" s="13"/>
      <c r="X355" s="13"/>
      <c r="Y355" s="13"/>
      <c r="Z355" s="13"/>
      <c r="AA355" s="13"/>
      <c r="AB355" s="13"/>
      <c r="AC355" s="13"/>
      <c r="AD355" s="13"/>
      <c r="AE355" s="13"/>
      <c r="AT355" s="262" t="s">
        <v>446</v>
      </c>
      <c r="AU355" s="262" t="s">
        <v>85</v>
      </c>
      <c r="AV355" s="13" t="s">
        <v>85</v>
      </c>
      <c r="AW355" s="13" t="s">
        <v>32</v>
      </c>
      <c r="AX355" s="13" t="s">
        <v>83</v>
      </c>
      <c r="AY355" s="262" t="s">
        <v>342</v>
      </c>
    </row>
    <row r="356" s="2" customFormat="1" ht="16.5" customHeight="1">
      <c r="A356" s="39"/>
      <c r="B356" s="40"/>
      <c r="C356" s="227" t="s">
        <v>854</v>
      </c>
      <c r="D356" s="227" t="s">
        <v>343</v>
      </c>
      <c r="E356" s="228" t="s">
        <v>1777</v>
      </c>
      <c r="F356" s="229" t="s">
        <v>1778</v>
      </c>
      <c r="G356" s="230" t="s">
        <v>543</v>
      </c>
      <c r="H356" s="231">
        <v>60.560000000000002</v>
      </c>
      <c r="I356" s="232"/>
      <c r="J356" s="233">
        <f>ROUND(I356*H356,2)</f>
        <v>0</v>
      </c>
      <c r="K356" s="229" t="s">
        <v>443</v>
      </c>
      <c r="L356" s="45"/>
      <c r="M356" s="234" t="s">
        <v>1</v>
      </c>
      <c r="N356" s="235" t="s">
        <v>41</v>
      </c>
      <c r="O356" s="92"/>
      <c r="P356" s="236">
        <f>O356*H356</f>
        <v>0</v>
      </c>
      <c r="Q356" s="236">
        <v>0</v>
      </c>
      <c r="R356" s="236">
        <f>Q356*H356</f>
        <v>0</v>
      </c>
      <c r="S356" s="236">
        <v>0</v>
      </c>
      <c r="T356" s="237">
        <f>S356*H356</f>
        <v>0</v>
      </c>
      <c r="U356" s="39"/>
      <c r="V356" s="39"/>
      <c r="W356" s="39"/>
      <c r="X356" s="39"/>
      <c r="Y356" s="39"/>
      <c r="Z356" s="39"/>
      <c r="AA356" s="39"/>
      <c r="AB356" s="39"/>
      <c r="AC356" s="39"/>
      <c r="AD356" s="39"/>
      <c r="AE356" s="39"/>
      <c r="AR356" s="238" t="s">
        <v>360</v>
      </c>
      <c r="AT356" s="238" t="s">
        <v>343</v>
      </c>
      <c r="AU356" s="238" t="s">
        <v>85</v>
      </c>
      <c r="AY356" s="18" t="s">
        <v>342</v>
      </c>
      <c r="BE356" s="239">
        <f>IF(N356="základní",J356,0)</f>
        <v>0</v>
      </c>
      <c r="BF356" s="239">
        <f>IF(N356="snížená",J356,0)</f>
        <v>0</v>
      </c>
      <c r="BG356" s="239">
        <f>IF(N356="zákl. přenesená",J356,0)</f>
        <v>0</v>
      </c>
      <c r="BH356" s="239">
        <f>IF(N356="sníž. přenesená",J356,0)</f>
        <v>0</v>
      </c>
      <c r="BI356" s="239">
        <f>IF(N356="nulová",J356,0)</f>
        <v>0</v>
      </c>
      <c r="BJ356" s="18" t="s">
        <v>83</v>
      </c>
      <c r="BK356" s="239">
        <f>ROUND(I356*H356,2)</f>
        <v>0</v>
      </c>
      <c r="BL356" s="18" t="s">
        <v>360</v>
      </c>
      <c r="BM356" s="238" t="s">
        <v>6819</v>
      </c>
    </row>
    <row r="357" s="2" customFormat="1">
      <c r="A357" s="39"/>
      <c r="B357" s="40"/>
      <c r="C357" s="41"/>
      <c r="D357" s="240" t="s">
        <v>349</v>
      </c>
      <c r="E357" s="41"/>
      <c r="F357" s="241" t="s">
        <v>1780</v>
      </c>
      <c r="G357" s="41"/>
      <c r="H357" s="41"/>
      <c r="I357" s="242"/>
      <c r="J357" s="41"/>
      <c r="K357" s="41"/>
      <c r="L357" s="45"/>
      <c r="M357" s="243"/>
      <c r="N357" s="244"/>
      <c r="O357" s="92"/>
      <c r="P357" s="92"/>
      <c r="Q357" s="92"/>
      <c r="R357" s="92"/>
      <c r="S357" s="92"/>
      <c r="T357" s="93"/>
      <c r="U357" s="39"/>
      <c r="V357" s="39"/>
      <c r="W357" s="39"/>
      <c r="X357" s="39"/>
      <c r="Y357" s="39"/>
      <c r="Z357" s="39"/>
      <c r="AA357" s="39"/>
      <c r="AB357" s="39"/>
      <c r="AC357" s="39"/>
      <c r="AD357" s="39"/>
      <c r="AE357" s="39"/>
      <c r="AT357" s="18" t="s">
        <v>349</v>
      </c>
      <c r="AU357" s="18" t="s">
        <v>85</v>
      </c>
    </row>
    <row r="358" s="14" customFormat="1">
      <c r="A358" s="14"/>
      <c r="B358" s="263"/>
      <c r="C358" s="264"/>
      <c r="D358" s="240" t="s">
        <v>446</v>
      </c>
      <c r="E358" s="265" t="s">
        <v>1</v>
      </c>
      <c r="F358" s="266" t="s">
        <v>6389</v>
      </c>
      <c r="G358" s="264"/>
      <c r="H358" s="265" t="s">
        <v>1</v>
      </c>
      <c r="I358" s="267"/>
      <c r="J358" s="264"/>
      <c r="K358" s="264"/>
      <c r="L358" s="268"/>
      <c r="M358" s="269"/>
      <c r="N358" s="270"/>
      <c r="O358" s="270"/>
      <c r="P358" s="270"/>
      <c r="Q358" s="270"/>
      <c r="R358" s="270"/>
      <c r="S358" s="270"/>
      <c r="T358" s="271"/>
      <c r="U358" s="14"/>
      <c r="V358" s="14"/>
      <c r="W358" s="14"/>
      <c r="X358" s="14"/>
      <c r="Y358" s="14"/>
      <c r="Z358" s="14"/>
      <c r="AA358" s="14"/>
      <c r="AB358" s="14"/>
      <c r="AC358" s="14"/>
      <c r="AD358" s="14"/>
      <c r="AE358" s="14"/>
      <c r="AT358" s="272" t="s">
        <v>446</v>
      </c>
      <c r="AU358" s="272" t="s">
        <v>85</v>
      </c>
      <c r="AV358" s="14" t="s">
        <v>83</v>
      </c>
      <c r="AW358" s="14" t="s">
        <v>32</v>
      </c>
      <c r="AX358" s="14" t="s">
        <v>76</v>
      </c>
      <c r="AY358" s="272" t="s">
        <v>342</v>
      </c>
    </row>
    <row r="359" s="13" customFormat="1">
      <c r="A359" s="13"/>
      <c r="B359" s="252"/>
      <c r="C359" s="253"/>
      <c r="D359" s="240" t="s">
        <v>446</v>
      </c>
      <c r="E359" s="254" t="s">
        <v>1</v>
      </c>
      <c r="F359" s="255" t="s">
        <v>6818</v>
      </c>
      <c r="G359" s="253"/>
      <c r="H359" s="256">
        <v>60.560000000000002</v>
      </c>
      <c r="I359" s="257"/>
      <c r="J359" s="253"/>
      <c r="K359" s="253"/>
      <c r="L359" s="258"/>
      <c r="M359" s="259"/>
      <c r="N359" s="260"/>
      <c r="O359" s="260"/>
      <c r="P359" s="260"/>
      <c r="Q359" s="260"/>
      <c r="R359" s="260"/>
      <c r="S359" s="260"/>
      <c r="T359" s="261"/>
      <c r="U359" s="13"/>
      <c r="V359" s="13"/>
      <c r="W359" s="13"/>
      <c r="X359" s="13"/>
      <c r="Y359" s="13"/>
      <c r="Z359" s="13"/>
      <c r="AA359" s="13"/>
      <c r="AB359" s="13"/>
      <c r="AC359" s="13"/>
      <c r="AD359" s="13"/>
      <c r="AE359" s="13"/>
      <c r="AT359" s="262" t="s">
        <v>446</v>
      </c>
      <c r="AU359" s="262" t="s">
        <v>85</v>
      </c>
      <c r="AV359" s="13" t="s">
        <v>85</v>
      </c>
      <c r="AW359" s="13" t="s">
        <v>32</v>
      </c>
      <c r="AX359" s="13" t="s">
        <v>83</v>
      </c>
      <c r="AY359" s="262" t="s">
        <v>342</v>
      </c>
    </row>
    <row r="360" s="12" customFormat="1" ht="22.8" customHeight="1">
      <c r="A360" s="12"/>
      <c r="B360" s="213"/>
      <c r="C360" s="214"/>
      <c r="D360" s="215" t="s">
        <v>75</v>
      </c>
      <c r="E360" s="246" t="s">
        <v>950</v>
      </c>
      <c r="F360" s="246" t="s">
        <v>951</v>
      </c>
      <c r="G360" s="214"/>
      <c r="H360" s="214"/>
      <c r="I360" s="217"/>
      <c r="J360" s="247">
        <f>BK360</f>
        <v>0</v>
      </c>
      <c r="K360" s="214"/>
      <c r="L360" s="219"/>
      <c r="M360" s="220"/>
      <c r="N360" s="221"/>
      <c r="O360" s="221"/>
      <c r="P360" s="222">
        <f>SUM(P361:P396)</f>
        <v>0</v>
      </c>
      <c r="Q360" s="221"/>
      <c r="R360" s="222">
        <f>SUM(R361:R396)</f>
        <v>0</v>
      </c>
      <c r="S360" s="221"/>
      <c r="T360" s="223">
        <f>SUM(T361:T396)</f>
        <v>0</v>
      </c>
      <c r="U360" s="12"/>
      <c r="V360" s="12"/>
      <c r="W360" s="12"/>
      <c r="X360" s="12"/>
      <c r="Y360" s="12"/>
      <c r="Z360" s="12"/>
      <c r="AA360" s="12"/>
      <c r="AB360" s="12"/>
      <c r="AC360" s="12"/>
      <c r="AD360" s="12"/>
      <c r="AE360" s="12"/>
      <c r="AR360" s="224" t="s">
        <v>83</v>
      </c>
      <c r="AT360" s="225" t="s">
        <v>75</v>
      </c>
      <c r="AU360" s="225" t="s">
        <v>83</v>
      </c>
      <c r="AY360" s="224" t="s">
        <v>342</v>
      </c>
      <c r="BK360" s="226">
        <f>SUM(BK361:BK396)</f>
        <v>0</v>
      </c>
    </row>
    <row r="361" s="2" customFormat="1" ht="16.5" customHeight="1">
      <c r="A361" s="39"/>
      <c r="B361" s="40"/>
      <c r="C361" s="227" t="s">
        <v>859</v>
      </c>
      <c r="D361" s="227" t="s">
        <v>343</v>
      </c>
      <c r="E361" s="228" t="s">
        <v>6406</v>
      </c>
      <c r="F361" s="229" t="s">
        <v>6407</v>
      </c>
      <c r="G361" s="230" t="s">
        <v>462</v>
      </c>
      <c r="H361" s="231">
        <v>7.7350000000000003</v>
      </c>
      <c r="I361" s="232"/>
      <c r="J361" s="233">
        <f>ROUND(I361*H361,2)</f>
        <v>0</v>
      </c>
      <c r="K361" s="229" t="s">
        <v>443</v>
      </c>
      <c r="L361" s="45"/>
      <c r="M361" s="234" t="s">
        <v>1</v>
      </c>
      <c r="N361" s="235" t="s">
        <v>41</v>
      </c>
      <c r="O361" s="92"/>
      <c r="P361" s="236">
        <f>O361*H361</f>
        <v>0</v>
      </c>
      <c r="Q361" s="236">
        <v>0</v>
      </c>
      <c r="R361" s="236">
        <f>Q361*H361</f>
        <v>0</v>
      </c>
      <c r="S361" s="236">
        <v>0</v>
      </c>
      <c r="T361" s="237">
        <f>S361*H361</f>
        <v>0</v>
      </c>
      <c r="U361" s="39"/>
      <c r="V361" s="39"/>
      <c r="W361" s="39"/>
      <c r="X361" s="39"/>
      <c r="Y361" s="39"/>
      <c r="Z361" s="39"/>
      <c r="AA361" s="39"/>
      <c r="AB361" s="39"/>
      <c r="AC361" s="39"/>
      <c r="AD361" s="39"/>
      <c r="AE361" s="39"/>
      <c r="AR361" s="238" t="s">
        <v>360</v>
      </c>
      <c r="AT361" s="238" t="s">
        <v>343</v>
      </c>
      <c r="AU361" s="238" t="s">
        <v>85</v>
      </c>
      <c r="AY361" s="18" t="s">
        <v>342</v>
      </c>
      <c r="BE361" s="239">
        <f>IF(N361="základní",J361,0)</f>
        <v>0</v>
      </c>
      <c r="BF361" s="239">
        <f>IF(N361="snížená",J361,0)</f>
        <v>0</v>
      </c>
      <c r="BG361" s="239">
        <f>IF(N361="zákl. přenesená",J361,0)</f>
        <v>0</v>
      </c>
      <c r="BH361" s="239">
        <f>IF(N361="sníž. přenesená",J361,0)</f>
        <v>0</v>
      </c>
      <c r="BI361" s="239">
        <f>IF(N361="nulová",J361,0)</f>
        <v>0</v>
      </c>
      <c r="BJ361" s="18" t="s">
        <v>83</v>
      </c>
      <c r="BK361" s="239">
        <f>ROUND(I361*H361,2)</f>
        <v>0</v>
      </c>
      <c r="BL361" s="18" t="s">
        <v>360</v>
      </c>
      <c r="BM361" s="238" t="s">
        <v>6820</v>
      </c>
    </row>
    <row r="362" s="2" customFormat="1">
      <c r="A362" s="39"/>
      <c r="B362" s="40"/>
      <c r="C362" s="41"/>
      <c r="D362" s="240" t="s">
        <v>349</v>
      </c>
      <c r="E362" s="41"/>
      <c r="F362" s="241" t="s">
        <v>6409</v>
      </c>
      <c r="G362" s="41"/>
      <c r="H362" s="41"/>
      <c r="I362" s="242"/>
      <c r="J362" s="41"/>
      <c r="K362" s="41"/>
      <c r="L362" s="45"/>
      <c r="M362" s="243"/>
      <c r="N362" s="244"/>
      <c r="O362" s="92"/>
      <c r="P362" s="92"/>
      <c r="Q362" s="92"/>
      <c r="R362" s="92"/>
      <c r="S362" s="92"/>
      <c r="T362" s="93"/>
      <c r="U362" s="39"/>
      <c r="V362" s="39"/>
      <c r="W362" s="39"/>
      <c r="X362" s="39"/>
      <c r="Y362" s="39"/>
      <c r="Z362" s="39"/>
      <c r="AA362" s="39"/>
      <c r="AB362" s="39"/>
      <c r="AC362" s="39"/>
      <c r="AD362" s="39"/>
      <c r="AE362" s="39"/>
      <c r="AT362" s="18" t="s">
        <v>349</v>
      </c>
      <c r="AU362" s="18" t="s">
        <v>85</v>
      </c>
    </row>
    <row r="363" s="13" customFormat="1">
      <c r="A363" s="13"/>
      <c r="B363" s="252"/>
      <c r="C363" s="253"/>
      <c r="D363" s="240" t="s">
        <v>446</v>
      </c>
      <c r="E363" s="254" t="s">
        <v>1</v>
      </c>
      <c r="F363" s="255" t="s">
        <v>6821</v>
      </c>
      <c r="G363" s="253"/>
      <c r="H363" s="256">
        <v>7.7350000000000003</v>
      </c>
      <c r="I363" s="257"/>
      <c r="J363" s="253"/>
      <c r="K363" s="253"/>
      <c r="L363" s="258"/>
      <c r="M363" s="259"/>
      <c r="N363" s="260"/>
      <c r="O363" s="260"/>
      <c r="P363" s="260"/>
      <c r="Q363" s="260"/>
      <c r="R363" s="260"/>
      <c r="S363" s="260"/>
      <c r="T363" s="261"/>
      <c r="U363" s="13"/>
      <c r="V363" s="13"/>
      <c r="W363" s="13"/>
      <c r="X363" s="13"/>
      <c r="Y363" s="13"/>
      <c r="Z363" s="13"/>
      <c r="AA363" s="13"/>
      <c r="AB363" s="13"/>
      <c r="AC363" s="13"/>
      <c r="AD363" s="13"/>
      <c r="AE363" s="13"/>
      <c r="AT363" s="262" t="s">
        <v>446</v>
      </c>
      <c r="AU363" s="262" t="s">
        <v>85</v>
      </c>
      <c r="AV363" s="13" t="s">
        <v>85</v>
      </c>
      <c r="AW363" s="13" t="s">
        <v>32</v>
      </c>
      <c r="AX363" s="13" t="s">
        <v>83</v>
      </c>
      <c r="AY363" s="262" t="s">
        <v>342</v>
      </c>
    </row>
    <row r="364" s="2" customFormat="1" ht="16.5" customHeight="1">
      <c r="A364" s="39"/>
      <c r="B364" s="40"/>
      <c r="C364" s="227" t="s">
        <v>864</v>
      </c>
      <c r="D364" s="227" t="s">
        <v>343</v>
      </c>
      <c r="E364" s="228" t="s">
        <v>6413</v>
      </c>
      <c r="F364" s="229" t="s">
        <v>6414</v>
      </c>
      <c r="G364" s="230" t="s">
        <v>462</v>
      </c>
      <c r="H364" s="231">
        <v>0.45500000000000002</v>
      </c>
      <c r="I364" s="232"/>
      <c r="J364" s="233">
        <f>ROUND(I364*H364,2)</f>
        <v>0</v>
      </c>
      <c r="K364" s="229" t="s">
        <v>443</v>
      </c>
      <c r="L364" s="45"/>
      <c r="M364" s="234" t="s">
        <v>1</v>
      </c>
      <c r="N364" s="235" t="s">
        <v>41</v>
      </c>
      <c r="O364" s="92"/>
      <c r="P364" s="236">
        <f>O364*H364</f>
        <v>0</v>
      </c>
      <c r="Q364" s="236">
        <v>0</v>
      </c>
      <c r="R364" s="236">
        <f>Q364*H364</f>
        <v>0</v>
      </c>
      <c r="S364" s="236">
        <v>0</v>
      </c>
      <c r="T364" s="237">
        <f>S364*H364</f>
        <v>0</v>
      </c>
      <c r="U364" s="39"/>
      <c r="V364" s="39"/>
      <c r="W364" s="39"/>
      <c r="X364" s="39"/>
      <c r="Y364" s="39"/>
      <c r="Z364" s="39"/>
      <c r="AA364" s="39"/>
      <c r="AB364" s="39"/>
      <c r="AC364" s="39"/>
      <c r="AD364" s="39"/>
      <c r="AE364" s="39"/>
      <c r="AR364" s="238" t="s">
        <v>360</v>
      </c>
      <c r="AT364" s="238" t="s">
        <v>343</v>
      </c>
      <c r="AU364" s="238" t="s">
        <v>85</v>
      </c>
      <c r="AY364" s="18" t="s">
        <v>342</v>
      </c>
      <c r="BE364" s="239">
        <f>IF(N364="základní",J364,0)</f>
        <v>0</v>
      </c>
      <c r="BF364" s="239">
        <f>IF(N364="snížená",J364,0)</f>
        <v>0</v>
      </c>
      <c r="BG364" s="239">
        <f>IF(N364="zákl. přenesená",J364,0)</f>
        <v>0</v>
      </c>
      <c r="BH364" s="239">
        <f>IF(N364="sníž. přenesená",J364,0)</f>
        <v>0</v>
      </c>
      <c r="BI364" s="239">
        <f>IF(N364="nulová",J364,0)</f>
        <v>0</v>
      </c>
      <c r="BJ364" s="18" t="s">
        <v>83</v>
      </c>
      <c r="BK364" s="239">
        <f>ROUND(I364*H364,2)</f>
        <v>0</v>
      </c>
      <c r="BL364" s="18" t="s">
        <v>360</v>
      </c>
      <c r="BM364" s="238" t="s">
        <v>6822</v>
      </c>
    </row>
    <row r="365" s="2" customFormat="1">
      <c r="A365" s="39"/>
      <c r="B365" s="40"/>
      <c r="C365" s="41"/>
      <c r="D365" s="240" t="s">
        <v>349</v>
      </c>
      <c r="E365" s="41"/>
      <c r="F365" s="241" t="s">
        <v>6416</v>
      </c>
      <c r="G365" s="41"/>
      <c r="H365" s="41"/>
      <c r="I365" s="242"/>
      <c r="J365" s="41"/>
      <c r="K365" s="41"/>
      <c r="L365" s="45"/>
      <c r="M365" s="243"/>
      <c r="N365" s="244"/>
      <c r="O365" s="92"/>
      <c r="P365" s="92"/>
      <c r="Q365" s="92"/>
      <c r="R365" s="92"/>
      <c r="S365" s="92"/>
      <c r="T365" s="93"/>
      <c r="U365" s="39"/>
      <c r="V365" s="39"/>
      <c r="W365" s="39"/>
      <c r="X365" s="39"/>
      <c r="Y365" s="39"/>
      <c r="Z365" s="39"/>
      <c r="AA365" s="39"/>
      <c r="AB365" s="39"/>
      <c r="AC365" s="39"/>
      <c r="AD365" s="39"/>
      <c r="AE365" s="39"/>
      <c r="AT365" s="18" t="s">
        <v>349</v>
      </c>
      <c r="AU365" s="18" t="s">
        <v>85</v>
      </c>
    </row>
    <row r="366" s="13" customFormat="1">
      <c r="A366" s="13"/>
      <c r="B366" s="252"/>
      <c r="C366" s="253"/>
      <c r="D366" s="240" t="s">
        <v>446</v>
      </c>
      <c r="E366" s="254" t="s">
        <v>1</v>
      </c>
      <c r="F366" s="255" t="s">
        <v>6823</v>
      </c>
      <c r="G366" s="253"/>
      <c r="H366" s="256">
        <v>0.45500000000000002</v>
      </c>
      <c r="I366" s="257"/>
      <c r="J366" s="253"/>
      <c r="K366" s="253"/>
      <c r="L366" s="258"/>
      <c r="M366" s="259"/>
      <c r="N366" s="260"/>
      <c r="O366" s="260"/>
      <c r="P366" s="260"/>
      <c r="Q366" s="260"/>
      <c r="R366" s="260"/>
      <c r="S366" s="260"/>
      <c r="T366" s="261"/>
      <c r="U366" s="13"/>
      <c r="V366" s="13"/>
      <c r="W366" s="13"/>
      <c r="X366" s="13"/>
      <c r="Y366" s="13"/>
      <c r="Z366" s="13"/>
      <c r="AA366" s="13"/>
      <c r="AB366" s="13"/>
      <c r="AC366" s="13"/>
      <c r="AD366" s="13"/>
      <c r="AE366" s="13"/>
      <c r="AT366" s="262" t="s">
        <v>446</v>
      </c>
      <c r="AU366" s="262" t="s">
        <v>85</v>
      </c>
      <c r="AV366" s="13" t="s">
        <v>85</v>
      </c>
      <c r="AW366" s="13" t="s">
        <v>32</v>
      </c>
      <c r="AX366" s="13" t="s">
        <v>83</v>
      </c>
      <c r="AY366" s="262" t="s">
        <v>342</v>
      </c>
    </row>
    <row r="367" s="2" customFormat="1" ht="21.75" customHeight="1">
      <c r="A367" s="39"/>
      <c r="B367" s="40"/>
      <c r="C367" s="227" t="s">
        <v>871</v>
      </c>
      <c r="D367" s="227" t="s">
        <v>343</v>
      </c>
      <c r="E367" s="228" t="s">
        <v>6421</v>
      </c>
      <c r="F367" s="229" t="s">
        <v>961</v>
      </c>
      <c r="G367" s="230" t="s">
        <v>462</v>
      </c>
      <c r="H367" s="231">
        <v>13.226000000000001</v>
      </c>
      <c r="I367" s="232"/>
      <c r="J367" s="233">
        <f>ROUND(I367*H367,2)</f>
        <v>0</v>
      </c>
      <c r="K367" s="229" t="s">
        <v>1</v>
      </c>
      <c r="L367" s="45"/>
      <c r="M367" s="234" t="s">
        <v>1</v>
      </c>
      <c r="N367" s="235" t="s">
        <v>41</v>
      </c>
      <c r="O367" s="92"/>
      <c r="P367" s="236">
        <f>O367*H367</f>
        <v>0</v>
      </c>
      <c r="Q367" s="236">
        <v>0</v>
      </c>
      <c r="R367" s="236">
        <f>Q367*H367</f>
        <v>0</v>
      </c>
      <c r="S367" s="236">
        <v>0</v>
      </c>
      <c r="T367" s="237">
        <f>S367*H367</f>
        <v>0</v>
      </c>
      <c r="U367" s="39"/>
      <c r="V367" s="39"/>
      <c r="W367" s="39"/>
      <c r="X367" s="39"/>
      <c r="Y367" s="39"/>
      <c r="Z367" s="39"/>
      <c r="AA367" s="39"/>
      <c r="AB367" s="39"/>
      <c r="AC367" s="39"/>
      <c r="AD367" s="39"/>
      <c r="AE367" s="39"/>
      <c r="AR367" s="238" t="s">
        <v>360</v>
      </c>
      <c r="AT367" s="238" t="s">
        <v>343</v>
      </c>
      <c r="AU367" s="238" t="s">
        <v>85</v>
      </c>
      <c r="AY367" s="18" t="s">
        <v>342</v>
      </c>
      <c r="BE367" s="239">
        <f>IF(N367="základní",J367,0)</f>
        <v>0</v>
      </c>
      <c r="BF367" s="239">
        <f>IF(N367="snížená",J367,0)</f>
        <v>0</v>
      </c>
      <c r="BG367" s="239">
        <f>IF(N367="zákl. přenesená",J367,0)</f>
        <v>0</v>
      </c>
      <c r="BH367" s="239">
        <f>IF(N367="sníž. přenesená",J367,0)</f>
        <v>0</v>
      </c>
      <c r="BI367" s="239">
        <f>IF(N367="nulová",J367,0)</f>
        <v>0</v>
      </c>
      <c r="BJ367" s="18" t="s">
        <v>83</v>
      </c>
      <c r="BK367" s="239">
        <f>ROUND(I367*H367,2)</f>
        <v>0</v>
      </c>
      <c r="BL367" s="18" t="s">
        <v>360</v>
      </c>
      <c r="BM367" s="238" t="s">
        <v>6824</v>
      </c>
    </row>
    <row r="368" s="2" customFormat="1">
      <c r="A368" s="39"/>
      <c r="B368" s="40"/>
      <c r="C368" s="41"/>
      <c r="D368" s="240" t="s">
        <v>349</v>
      </c>
      <c r="E368" s="41"/>
      <c r="F368" s="241" t="s">
        <v>6423</v>
      </c>
      <c r="G368" s="41"/>
      <c r="H368" s="41"/>
      <c r="I368" s="242"/>
      <c r="J368" s="41"/>
      <c r="K368" s="41"/>
      <c r="L368" s="45"/>
      <c r="M368" s="243"/>
      <c r="N368" s="244"/>
      <c r="O368" s="92"/>
      <c r="P368" s="92"/>
      <c r="Q368" s="92"/>
      <c r="R368" s="92"/>
      <c r="S368" s="92"/>
      <c r="T368" s="93"/>
      <c r="U368" s="39"/>
      <c r="V368" s="39"/>
      <c r="W368" s="39"/>
      <c r="X368" s="39"/>
      <c r="Y368" s="39"/>
      <c r="Z368" s="39"/>
      <c r="AA368" s="39"/>
      <c r="AB368" s="39"/>
      <c r="AC368" s="39"/>
      <c r="AD368" s="39"/>
      <c r="AE368" s="39"/>
      <c r="AT368" s="18" t="s">
        <v>349</v>
      </c>
      <c r="AU368" s="18" t="s">
        <v>85</v>
      </c>
    </row>
    <row r="369" s="2" customFormat="1">
      <c r="A369" s="39"/>
      <c r="B369" s="40"/>
      <c r="C369" s="41"/>
      <c r="D369" s="240" t="s">
        <v>350</v>
      </c>
      <c r="E369" s="41"/>
      <c r="F369" s="245" t="s">
        <v>5936</v>
      </c>
      <c r="G369" s="41"/>
      <c r="H369" s="41"/>
      <c r="I369" s="242"/>
      <c r="J369" s="41"/>
      <c r="K369" s="41"/>
      <c r="L369" s="45"/>
      <c r="M369" s="243"/>
      <c r="N369" s="244"/>
      <c r="O369" s="92"/>
      <c r="P369" s="92"/>
      <c r="Q369" s="92"/>
      <c r="R369" s="92"/>
      <c r="S369" s="92"/>
      <c r="T369" s="93"/>
      <c r="U369" s="39"/>
      <c r="V369" s="39"/>
      <c r="W369" s="39"/>
      <c r="X369" s="39"/>
      <c r="Y369" s="39"/>
      <c r="Z369" s="39"/>
      <c r="AA369" s="39"/>
      <c r="AB369" s="39"/>
      <c r="AC369" s="39"/>
      <c r="AD369" s="39"/>
      <c r="AE369" s="39"/>
      <c r="AT369" s="18" t="s">
        <v>350</v>
      </c>
      <c r="AU369" s="18" t="s">
        <v>85</v>
      </c>
    </row>
    <row r="370" s="13" customFormat="1">
      <c r="A370" s="13"/>
      <c r="B370" s="252"/>
      <c r="C370" s="253"/>
      <c r="D370" s="240" t="s">
        <v>446</v>
      </c>
      <c r="E370" s="254" t="s">
        <v>1</v>
      </c>
      <c r="F370" s="255" t="s">
        <v>6825</v>
      </c>
      <c r="G370" s="253"/>
      <c r="H370" s="256">
        <v>13.226000000000001</v>
      </c>
      <c r="I370" s="257"/>
      <c r="J370" s="253"/>
      <c r="K370" s="253"/>
      <c r="L370" s="258"/>
      <c r="M370" s="259"/>
      <c r="N370" s="260"/>
      <c r="O370" s="260"/>
      <c r="P370" s="260"/>
      <c r="Q370" s="260"/>
      <c r="R370" s="260"/>
      <c r="S370" s="260"/>
      <c r="T370" s="261"/>
      <c r="U370" s="13"/>
      <c r="V370" s="13"/>
      <c r="W370" s="13"/>
      <c r="X370" s="13"/>
      <c r="Y370" s="13"/>
      <c r="Z370" s="13"/>
      <c r="AA370" s="13"/>
      <c r="AB370" s="13"/>
      <c r="AC370" s="13"/>
      <c r="AD370" s="13"/>
      <c r="AE370" s="13"/>
      <c r="AT370" s="262" t="s">
        <v>446</v>
      </c>
      <c r="AU370" s="262" t="s">
        <v>85</v>
      </c>
      <c r="AV370" s="13" t="s">
        <v>85</v>
      </c>
      <c r="AW370" s="13" t="s">
        <v>32</v>
      </c>
      <c r="AX370" s="13" t="s">
        <v>83</v>
      </c>
      <c r="AY370" s="262" t="s">
        <v>342</v>
      </c>
    </row>
    <row r="371" s="2" customFormat="1" ht="24.15" customHeight="1">
      <c r="A371" s="39"/>
      <c r="B371" s="40"/>
      <c r="C371" s="227" t="s">
        <v>876</v>
      </c>
      <c r="D371" s="227" t="s">
        <v>343</v>
      </c>
      <c r="E371" s="228" t="s">
        <v>976</v>
      </c>
      <c r="F371" s="229" t="s">
        <v>977</v>
      </c>
      <c r="G371" s="230" t="s">
        <v>462</v>
      </c>
      <c r="H371" s="231">
        <v>3.8999999999999999</v>
      </c>
      <c r="I371" s="232"/>
      <c r="J371" s="233">
        <f>ROUND(I371*H371,2)</f>
        <v>0</v>
      </c>
      <c r="K371" s="229" t="s">
        <v>443</v>
      </c>
      <c r="L371" s="45"/>
      <c r="M371" s="234" t="s">
        <v>1</v>
      </c>
      <c r="N371" s="235" t="s">
        <v>41</v>
      </c>
      <c r="O371" s="92"/>
      <c r="P371" s="236">
        <f>O371*H371</f>
        <v>0</v>
      </c>
      <c r="Q371" s="236">
        <v>0</v>
      </c>
      <c r="R371" s="236">
        <f>Q371*H371</f>
        <v>0</v>
      </c>
      <c r="S371" s="236">
        <v>0</v>
      </c>
      <c r="T371" s="237">
        <f>S371*H371</f>
        <v>0</v>
      </c>
      <c r="U371" s="39"/>
      <c r="V371" s="39"/>
      <c r="W371" s="39"/>
      <c r="X371" s="39"/>
      <c r="Y371" s="39"/>
      <c r="Z371" s="39"/>
      <c r="AA371" s="39"/>
      <c r="AB371" s="39"/>
      <c r="AC371" s="39"/>
      <c r="AD371" s="39"/>
      <c r="AE371" s="39"/>
      <c r="AR371" s="238" t="s">
        <v>360</v>
      </c>
      <c r="AT371" s="238" t="s">
        <v>343</v>
      </c>
      <c r="AU371" s="238" t="s">
        <v>85</v>
      </c>
      <c r="AY371" s="18" t="s">
        <v>342</v>
      </c>
      <c r="BE371" s="239">
        <f>IF(N371="základní",J371,0)</f>
        <v>0</v>
      </c>
      <c r="BF371" s="239">
        <f>IF(N371="snížená",J371,0)</f>
        <v>0</v>
      </c>
      <c r="BG371" s="239">
        <f>IF(N371="zákl. přenesená",J371,0)</f>
        <v>0</v>
      </c>
      <c r="BH371" s="239">
        <f>IF(N371="sníž. přenesená",J371,0)</f>
        <v>0</v>
      </c>
      <c r="BI371" s="239">
        <f>IF(N371="nulová",J371,0)</f>
        <v>0</v>
      </c>
      <c r="BJ371" s="18" t="s">
        <v>83</v>
      </c>
      <c r="BK371" s="239">
        <f>ROUND(I371*H371,2)</f>
        <v>0</v>
      </c>
      <c r="BL371" s="18" t="s">
        <v>360</v>
      </c>
      <c r="BM371" s="238" t="s">
        <v>6826</v>
      </c>
    </row>
    <row r="372" s="2" customFormat="1">
      <c r="A372" s="39"/>
      <c r="B372" s="40"/>
      <c r="C372" s="41"/>
      <c r="D372" s="240" t="s">
        <v>349</v>
      </c>
      <c r="E372" s="41"/>
      <c r="F372" s="241" t="s">
        <v>977</v>
      </c>
      <c r="G372" s="41"/>
      <c r="H372" s="41"/>
      <c r="I372" s="242"/>
      <c r="J372" s="41"/>
      <c r="K372" s="41"/>
      <c r="L372" s="45"/>
      <c r="M372" s="243"/>
      <c r="N372" s="244"/>
      <c r="O372" s="92"/>
      <c r="P372" s="92"/>
      <c r="Q372" s="92"/>
      <c r="R372" s="92"/>
      <c r="S372" s="92"/>
      <c r="T372" s="93"/>
      <c r="U372" s="39"/>
      <c r="V372" s="39"/>
      <c r="W372" s="39"/>
      <c r="X372" s="39"/>
      <c r="Y372" s="39"/>
      <c r="Z372" s="39"/>
      <c r="AA372" s="39"/>
      <c r="AB372" s="39"/>
      <c r="AC372" s="39"/>
      <c r="AD372" s="39"/>
      <c r="AE372" s="39"/>
      <c r="AT372" s="18" t="s">
        <v>349</v>
      </c>
      <c r="AU372" s="18" t="s">
        <v>85</v>
      </c>
    </row>
    <row r="373" s="13" customFormat="1">
      <c r="A373" s="13"/>
      <c r="B373" s="252"/>
      <c r="C373" s="253"/>
      <c r="D373" s="240" t="s">
        <v>446</v>
      </c>
      <c r="E373" s="254" t="s">
        <v>1</v>
      </c>
      <c r="F373" s="255" t="s">
        <v>6827</v>
      </c>
      <c r="G373" s="253"/>
      <c r="H373" s="256">
        <v>3.8999999999999999</v>
      </c>
      <c r="I373" s="257"/>
      <c r="J373" s="253"/>
      <c r="K373" s="253"/>
      <c r="L373" s="258"/>
      <c r="M373" s="259"/>
      <c r="N373" s="260"/>
      <c r="O373" s="260"/>
      <c r="P373" s="260"/>
      <c r="Q373" s="260"/>
      <c r="R373" s="260"/>
      <c r="S373" s="260"/>
      <c r="T373" s="261"/>
      <c r="U373" s="13"/>
      <c r="V373" s="13"/>
      <c r="W373" s="13"/>
      <c r="X373" s="13"/>
      <c r="Y373" s="13"/>
      <c r="Z373" s="13"/>
      <c r="AA373" s="13"/>
      <c r="AB373" s="13"/>
      <c r="AC373" s="13"/>
      <c r="AD373" s="13"/>
      <c r="AE373" s="13"/>
      <c r="AT373" s="262" t="s">
        <v>446</v>
      </c>
      <c r="AU373" s="262" t="s">
        <v>85</v>
      </c>
      <c r="AV373" s="13" t="s">
        <v>85</v>
      </c>
      <c r="AW373" s="13" t="s">
        <v>32</v>
      </c>
      <c r="AX373" s="13" t="s">
        <v>83</v>
      </c>
      <c r="AY373" s="262" t="s">
        <v>342</v>
      </c>
    </row>
    <row r="374" s="2" customFormat="1" ht="16.5" customHeight="1">
      <c r="A374" s="39"/>
      <c r="B374" s="40"/>
      <c r="C374" s="227" t="s">
        <v>884</v>
      </c>
      <c r="D374" s="227" t="s">
        <v>343</v>
      </c>
      <c r="E374" s="228" t="s">
        <v>6431</v>
      </c>
      <c r="F374" s="229" t="s">
        <v>6432</v>
      </c>
      <c r="G374" s="230" t="s">
        <v>4951</v>
      </c>
      <c r="H374" s="231">
        <v>-455</v>
      </c>
      <c r="I374" s="232"/>
      <c r="J374" s="233">
        <f>ROUND(I374*H374,2)</f>
        <v>0</v>
      </c>
      <c r="K374" s="229" t="s">
        <v>1</v>
      </c>
      <c r="L374" s="45"/>
      <c r="M374" s="234" t="s">
        <v>1</v>
      </c>
      <c r="N374" s="235" t="s">
        <v>41</v>
      </c>
      <c r="O374" s="92"/>
      <c r="P374" s="236">
        <f>O374*H374</f>
        <v>0</v>
      </c>
      <c r="Q374" s="236">
        <v>0</v>
      </c>
      <c r="R374" s="236">
        <f>Q374*H374</f>
        <v>0</v>
      </c>
      <c r="S374" s="236">
        <v>0</v>
      </c>
      <c r="T374" s="237">
        <f>S374*H374</f>
        <v>0</v>
      </c>
      <c r="U374" s="39"/>
      <c r="V374" s="39"/>
      <c r="W374" s="39"/>
      <c r="X374" s="39"/>
      <c r="Y374" s="39"/>
      <c r="Z374" s="39"/>
      <c r="AA374" s="39"/>
      <c r="AB374" s="39"/>
      <c r="AC374" s="39"/>
      <c r="AD374" s="39"/>
      <c r="AE374" s="39"/>
      <c r="AR374" s="238" t="s">
        <v>360</v>
      </c>
      <c r="AT374" s="238" t="s">
        <v>343</v>
      </c>
      <c r="AU374" s="238" t="s">
        <v>85</v>
      </c>
      <c r="AY374" s="18" t="s">
        <v>342</v>
      </c>
      <c r="BE374" s="239">
        <f>IF(N374="základní",J374,0)</f>
        <v>0</v>
      </c>
      <c r="BF374" s="239">
        <f>IF(N374="snížená",J374,0)</f>
        <v>0</v>
      </c>
      <c r="BG374" s="239">
        <f>IF(N374="zákl. přenesená",J374,0)</f>
        <v>0</v>
      </c>
      <c r="BH374" s="239">
        <f>IF(N374="sníž. přenesená",J374,0)</f>
        <v>0</v>
      </c>
      <c r="BI374" s="239">
        <f>IF(N374="nulová",J374,0)</f>
        <v>0</v>
      </c>
      <c r="BJ374" s="18" t="s">
        <v>83</v>
      </c>
      <c r="BK374" s="239">
        <f>ROUND(I374*H374,2)</f>
        <v>0</v>
      </c>
      <c r="BL374" s="18" t="s">
        <v>360</v>
      </c>
      <c r="BM374" s="238" t="s">
        <v>6828</v>
      </c>
    </row>
    <row r="375" s="2" customFormat="1">
      <c r="A375" s="39"/>
      <c r="B375" s="40"/>
      <c r="C375" s="41"/>
      <c r="D375" s="240" t="s">
        <v>349</v>
      </c>
      <c r="E375" s="41"/>
      <c r="F375" s="241" t="s">
        <v>6432</v>
      </c>
      <c r="G375" s="41"/>
      <c r="H375" s="41"/>
      <c r="I375" s="242"/>
      <c r="J375" s="41"/>
      <c r="K375" s="41"/>
      <c r="L375" s="45"/>
      <c r="M375" s="243"/>
      <c r="N375" s="244"/>
      <c r="O375" s="92"/>
      <c r="P375" s="92"/>
      <c r="Q375" s="92"/>
      <c r="R375" s="92"/>
      <c r="S375" s="92"/>
      <c r="T375" s="93"/>
      <c r="U375" s="39"/>
      <c r="V375" s="39"/>
      <c r="W375" s="39"/>
      <c r="X375" s="39"/>
      <c r="Y375" s="39"/>
      <c r="Z375" s="39"/>
      <c r="AA375" s="39"/>
      <c r="AB375" s="39"/>
      <c r="AC375" s="39"/>
      <c r="AD375" s="39"/>
      <c r="AE375" s="39"/>
      <c r="AT375" s="18" t="s">
        <v>349</v>
      </c>
      <c r="AU375" s="18" t="s">
        <v>85</v>
      </c>
    </row>
    <row r="376" s="13" customFormat="1">
      <c r="A376" s="13"/>
      <c r="B376" s="252"/>
      <c r="C376" s="253"/>
      <c r="D376" s="240" t="s">
        <v>446</v>
      </c>
      <c r="E376" s="254" t="s">
        <v>1</v>
      </c>
      <c r="F376" s="255" t="s">
        <v>6829</v>
      </c>
      <c r="G376" s="253"/>
      <c r="H376" s="256">
        <v>-455</v>
      </c>
      <c r="I376" s="257"/>
      <c r="J376" s="253"/>
      <c r="K376" s="253"/>
      <c r="L376" s="258"/>
      <c r="M376" s="259"/>
      <c r="N376" s="260"/>
      <c r="O376" s="260"/>
      <c r="P376" s="260"/>
      <c r="Q376" s="260"/>
      <c r="R376" s="260"/>
      <c r="S376" s="260"/>
      <c r="T376" s="261"/>
      <c r="U376" s="13"/>
      <c r="V376" s="13"/>
      <c r="W376" s="13"/>
      <c r="X376" s="13"/>
      <c r="Y376" s="13"/>
      <c r="Z376" s="13"/>
      <c r="AA376" s="13"/>
      <c r="AB376" s="13"/>
      <c r="AC376" s="13"/>
      <c r="AD376" s="13"/>
      <c r="AE376" s="13"/>
      <c r="AT376" s="262" t="s">
        <v>446</v>
      </c>
      <c r="AU376" s="262" t="s">
        <v>85</v>
      </c>
      <c r="AV376" s="13" t="s">
        <v>85</v>
      </c>
      <c r="AW376" s="13" t="s">
        <v>32</v>
      </c>
      <c r="AX376" s="13" t="s">
        <v>83</v>
      </c>
      <c r="AY376" s="262" t="s">
        <v>342</v>
      </c>
    </row>
    <row r="377" s="2" customFormat="1" ht="16.5" customHeight="1">
      <c r="A377" s="39"/>
      <c r="B377" s="40"/>
      <c r="C377" s="227" t="s">
        <v>889</v>
      </c>
      <c r="D377" s="227" t="s">
        <v>343</v>
      </c>
      <c r="E377" s="228" t="s">
        <v>4738</v>
      </c>
      <c r="F377" s="229" t="s">
        <v>4739</v>
      </c>
      <c r="G377" s="230" t="s">
        <v>462</v>
      </c>
      <c r="H377" s="231">
        <v>24.036000000000001</v>
      </c>
      <c r="I377" s="232"/>
      <c r="J377" s="233">
        <f>ROUND(I377*H377,2)</f>
        <v>0</v>
      </c>
      <c r="K377" s="229" t="s">
        <v>443</v>
      </c>
      <c r="L377" s="45"/>
      <c r="M377" s="234" t="s">
        <v>1</v>
      </c>
      <c r="N377" s="235" t="s">
        <v>41</v>
      </c>
      <c r="O377" s="92"/>
      <c r="P377" s="236">
        <f>O377*H377</f>
        <v>0</v>
      </c>
      <c r="Q377" s="236">
        <v>0</v>
      </c>
      <c r="R377" s="236">
        <f>Q377*H377</f>
        <v>0</v>
      </c>
      <c r="S377" s="236">
        <v>0</v>
      </c>
      <c r="T377" s="237">
        <f>S377*H377</f>
        <v>0</v>
      </c>
      <c r="U377" s="39"/>
      <c r="V377" s="39"/>
      <c r="W377" s="39"/>
      <c r="X377" s="39"/>
      <c r="Y377" s="39"/>
      <c r="Z377" s="39"/>
      <c r="AA377" s="39"/>
      <c r="AB377" s="39"/>
      <c r="AC377" s="39"/>
      <c r="AD377" s="39"/>
      <c r="AE377" s="39"/>
      <c r="AR377" s="238" t="s">
        <v>360</v>
      </c>
      <c r="AT377" s="238" t="s">
        <v>343</v>
      </c>
      <c r="AU377" s="238" t="s">
        <v>85</v>
      </c>
      <c r="AY377" s="18" t="s">
        <v>342</v>
      </c>
      <c r="BE377" s="239">
        <f>IF(N377="základní",J377,0)</f>
        <v>0</v>
      </c>
      <c r="BF377" s="239">
        <f>IF(N377="snížená",J377,0)</f>
        <v>0</v>
      </c>
      <c r="BG377" s="239">
        <f>IF(N377="zákl. přenesená",J377,0)</f>
        <v>0</v>
      </c>
      <c r="BH377" s="239">
        <f>IF(N377="sníž. přenesená",J377,0)</f>
        <v>0</v>
      </c>
      <c r="BI377" s="239">
        <f>IF(N377="nulová",J377,0)</f>
        <v>0</v>
      </c>
      <c r="BJ377" s="18" t="s">
        <v>83</v>
      </c>
      <c r="BK377" s="239">
        <f>ROUND(I377*H377,2)</f>
        <v>0</v>
      </c>
      <c r="BL377" s="18" t="s">
        <v>360</v>
      </c>
      <c r="BM377" s="238" t="s">
        <v>6830</v>
      </c>
    </row>
    <row r="378" s="2" customFormat="1">
      <c r="A378" s="39"/>
      <c r="B378" s="40"/>
      <c r="C378" s="41"/>
      <c r="D378" s="240" t="s">
        <v>349</v>
      </c>
      <c r="E378" s="41"/>
      <c r="F378" s="241" t="s">
        <v>6437</v>
      </c>
      <c r="G378" s="41"/>
      <c r="H378" s="41"/>
      <c r="I378" s="242"/>
      <c r="J378" s="41"/>
      <c r="K378" s="41"/>
      <c r="L378" s="45"/>
      <c r="M378" s="243"/>
      <c r="N378" s="244"/>
      <c r="O378" s="92"/>
      <c r="P378" s="92"/>
      <c r="Q378" s="92"/>
      <c r="R378" s="92"/>
      <c r="S378" s="92"/>
      <c r="T378" s="93"/>
      <c r="U378" s="39"/>
      <c r="V378" s="39"/>
      <c r="W378" s="39"/>
      <c r="X378" s="39"/>
      <c r="Y378" s="39"/>
      <c r="Z378" s="39"/>
      <c r="AA378" s="39"/>
      <c r="AB378" s="39"/>
      <c r="AC378" s="39"/>
      <c r="AD378" s="39"/>
      <c r="AE378" s="39"/>
      <c r="AT378" s="18" t="s">
        <v>349</v>
      </c>
      <c r="AU378" s="18" t="s">
        <v>85</v>
      </c>
    </row>
    <row r="379" s="13" customFormat="1">
      <c r="A379" s="13"/>
      <c r="B379" s="252"/>
      <c r="C379" s="253"/>
      <c r="D379" s="240" t="s">
        <v>446</v>
      </c>
      <c r="E379" s="254" t="s">
        <v>1</v>
      </c>
      <c r="F379" s="255" t="s">
        <v>6831</v>
      </c>
      <c r="G379" s="253"/>
      <c r="H379" s="256">
        <v>20.135999999999999</v>
      </c>
      <c r="I379" s="257"/>
      <c r="J379" s="253"/>
      <c r="K379" s="253"/>
      <c r="L379" s="258"/>
      <c r="M379" s="259"/>
      <c r="N379" s="260"/>
      <c r="O379" s="260"/>
      <c r="P379" s="260"/>
      <c r="Q379" s="260"/>
      <c r="R379" s="260"/>
      <c r="S379" s="260"/>
      <c r="T379" s="261"/>
      <c r="U379" s="13"/>
      <c r="V379" s="13"/>
      <c r="W379" s="13"/>
      <c r="X379" s="13"/>
      <c r="Y379" s="13"/>
      <c r="Z379" s="13"/>
      <c r="AA379" s="13"/>
      <c r="AB379" s="13"/>
      <c r="AC379" s="13"/>
      <c r="AD379" s="13"/>
      <c r="AE379" s="13"/>
      <c r="AT379" s="262" t="s">
        <v>446</v>
      </c>
      <c r="AU379" s="262" t="s">
        <v>85</v>
      </c>
      <c r="AV379" s="13" t="s">
        <v>85</v>
      </c>
      <c r="AW379" s="13" t="s">
        <v>32</v>
      </c>
      <c r="AX379" s="13" t="s">
        <v>76</v>
      </c>
      <c r="AY379" s="262" t="s">
        <v>342</v>
      </c>
    </row>
    <row r="380" s="13" customFormat="1">
      <c r="A380" s="13"/>
      <c r="B380" s="252"/>
      <c r="C380" s="253"/>
      <c r="D380" s="240" t="s">
        <v>446</v>
      </c>
      <c r="E380" s="254" t="s">
        <v>1</v>
      </c>
      <c r="F380" s="255" t="s">
        <v>6827</v>
      </c>
      <c r="G380" s="253"/>
      <c r="H380" s="256">
        <v>3.8999999999999999</v>
      </c>
      <c r="I380" s="257"/>
      <c r="J380" s="253"/>
      <c r="K380" s="253"/>
      <c r="L380" s="258"/>
      <c r="M380" s="259"/>
      <c r="N380" s="260"/>
      <c r="O380" s="260"/>
      <c r="P380" s="260"/>
      <c r="Q380" s="260"/>
      <c r="R380" s="260"/>
      <c r="S380" s="260"/>
      <c r="T380" s="261"/>
      <c r="U380" s="13"/>
      <c r="V380" s="13"/>
      <c r="W380" s="13"/>
      <c r="X380" s="13"/>
      <c r="Y380" s="13"/>
      <c r="Z380" s="13"/>
      <c r="AA380" s="13"/>
      <c r="AB380" s="13"/>
      <c r="AC380" s="13"/>
      <c r="AD380" s="13"/>
      <c r="AE380" s="13"/>
      <c r="AT380" s="262" t="s">
        <v>446</v>
      </c>
      <c r="AU380" s="262" t="s">
        <v>85</v>
      </c>
      <c r="AV380" s="13" t="s">
        <v>85</v>
      </c>
      <c r="AW380" s="13" t="s">
        <v>32</v>
      </c>
      <c r="AX380" s="13" t="s">
        <v>76</v>
      </c>
      <c r="AY380" s="262" t="s">
        <v>342</v>
      </c>
    </row>
    <row r="381" s="16" customFormat="1">
      <c r="A381" s="16"/>
      <c r="B381" s="284"/>
      <c r="C381" s="285"/>
      <c r="D381" s="240" t="s">
        <v>446</v>
      </c>
      <c r="E381" s="286" t="s">
        <v>1</v>
      </c>
      <c r="F381" s="287" t="s">
        <v>500</v>
      </c>
      <c r="G381" s="285"/>
      <c r="H381" s="288">
        <v>24.036000000000001</v>
      </c>
      <c r="I381" s="289"/>
      <c r="J381" s="285"/>
      <c r="K381" s="285"/>
      <c r="L381" s="290"/>
      <c r="M381" s="291"/>
      <c r="N381" s="292"/>
      <c r="O381" s="292"/>
      <c r="P381" s="292"/>
      <c r="Q381" s="292"/>
      <c r="R381" s="292"/>
      <c r="S381" s="292"/>
      <c r="T381" s="293"/>
      <c r="U381" s="16"/>
      <c r="V381" s="16"/>
      <c r="W381" s="16"/>
      <c r="X381" s="16"/>
      <c r="Y381" s="16"/>
      <c r="Z381" s="16"/>
      <c r="AA381" s="16"/>
      <c r="AB381" s="16"/>
      <c r="AC381" s="16"/>
      <c r="AD381" s="16"/>
      <c r="AE381" s="16"/>
      <c r="AT381" s="294" t="s">
        <v>446</v>
      </c>
      <c r="AU381" s="294" t="s">
        <v>85</v>
      </c>
      <c r="AV381" s="16" t="s">
        <v>360</v>
      </c>
      <c r="AW381" s="16" t="s">
        <v>32</v>
      </c>
      <c r="AX381" s="16" t="s">
        <v>83</v>
      </c>
      <c r="AY381" s="294" t="s">
        <v>342</v>
      </c>
    </row>
    <row r="382" s="2" customFormat="1" ht="16.5" customHeight="1">
      <c r="A382" s="39"/>
      <c r="B382" s="40"/>
      <c r="C382" s="227" t="s">
        <v>895</v>
      </c>
      <c r="D382" s="227" t="s">
        <v>343</v>
      </c>
      <c r="E382" s="228" t="s">
        <v>4742</v>
      </c>
      <c r="F382" s="229" t="s">
        <v>4743</v>
      </c>
      <c r="G382" s="230" t="s">
        <v>462</v>
      </c>
      <c r="H382" s="231">
        <v>64.308000000000007</v>
      </c>
      <c r="I382" s="232"/>
      <c r="J382" s="233">
        <f>ROUND(I382*H382,2)</f>
        <v>0</v>
      </c>
      <c r="K382" s="229" t="s">
        <v>443</v>
      </c>
      <c r="L382" s="45"/>
      <c r="M382" s="234" t="s">
        <v>1</v>
      </c>
      <c r="N382" s="235" t="s">
        <v>41</v>
      </c>
      <c r="O382" s="92"/>
      <c r="P382" s="236">
        <f>O382*H382</f>
        <v>0</v>
      </c>
      <c r="Q382" s="236">
        <v>0</v>
      </c>
      <c r="R382" s="236">
        <f>Q382*H382</f>
        <v>0</v>
      </c>
      <c r="S382" s="236">
        <v>0</v>
      </c>
      <c r="T382" s="237">
        <f>S382*H382</f>
        <v>0</v>
      </c>
      <c r="U382" s="39"/>
      <c r="V382" s="39"/>
      <c r="W382" s="39"/>
      <c r="X382" s="39"/>
      <c r="Y382" s="39"/>
      <c r="Z382" s="39"/>
      <c r="AA382" s="39"/>
      <c r="AB382" s="39"/>
      <c r="AC382" s="39"/>
      <c r="AD382" s="39"/>
      <c r="AE382" s="39"/>
      <c r="AR382" s="238" t="s">
        <v>360</v>
      </c>
      <c r="AT382" s="238" t="s">
        <v>343</v>
      </c>
      <c r="AU382" s="238" t="s">
        <v>85</v>
      </c>
      <c r="AY382" s="18" t="s">
        <v>342</v>
      </c>
      <c r="BE382" s="239">
        <f>IF(N382="základní",J382,0)</f>
        <v>0</v>
      </c>
      <c r="BF382" s="239">
        <f>IF(N382="snížená",J382,0)</f>
        <v>0</v>
      </c>
      <c r="BG382" s="239">
        <f>IF(N382="zákl. přenesená",J382,0)</f>
        <v>0</v>
      </c>
      <c r="BH382" s="239">
        <f>IF(N382="sníž. přenesená",J382,0)</f>
        <v>0</v>
      </c>
      <c r="BI382" s="239">
        <f>IF(N382="nulová",J382,0)</f>
        <v>0</v>
      </c>
      <c r="BJ382" s="18" t="s">
        <v>83</v>
      </c>
      <c r="BK382" s="239">
        <f>ROUND(I382*H382,2)</f>
        <v>0</v>
      </c>
      <c r="BL382" s="18" t="s">
        <v>360</v>
      </c>
      <c r="BM382" s="238" t="s">
        <v>6832</v>
      </c>
    </row>
    <row r="383" s="2" customFormat="1">
      <c r="A383" s="39"/>
      <c r="B383" s="40"/>
      <c r="C383" s="41"/>
      <c r="D383" s="240" t="s">
        <v>349</v>
      </c>
      <c r="E383" s="41"/>
      <c r="F383" s="241" t="s">
        <v>6442</v>
      </c>
      <c r="G383" s="41"/>
      <c r="H383" s="41"/>
      <c r="I383" s="242"/>
      <c r="J383" s="41"/>
      <c r="K383" s="41"/>
      <c r="L383" s="45"/>
      <c r="M383" s="243"/>
      <c r="N383" s="244"/>
      <c r="O383" s="92"/>
      <c r="P383" s="92"/>
      <c r="Q383" s="92"/>
      <c r="R383" s="92"/>
      <c r="S383" s="92"/>
      <c r="T383" s="93"/>
      <c r="U383" s="39"/>
      <c r="V383" s="39"/>
      <c r="W383" s="39"/>
      <c r="X383" s="39"/>
      <c r="Y383" s="39"/>
      <c r="Z383" s="39"/>
      <c r="AA383" s="39"/>
      <c r="AB383" s="39"/>
      <c r="AC383" s="39"/>
      <c r="AD383" s="39"/>
      <c r="AE383" s="39"/>
      <c r="AT383" s="18" t="s">
        <v>349</v>
      </c>
      <c r="AU383" s="18" t="s">
        <v>85</v>
      </c>
    </row>
    <row r="384" s="13" customFormat="1">
      <c r="A384" s="13"/>
      <c r="B384" s="252"/>
      <c r="C384" s="253"/>
      <c r="D384" s="240" t="s">
        <v>446</v>
      </c>
      <c r="E384" s="254" t="s">
        <v>1</v>
      </c>
      <c r="F384" s="255" t="s">
        <v>6833</v>
      </c>
      <c r="G384" s="253"/>
      <c r="H384" s="256">
        <v>60.408000000000001</v>
      </c>
      <c r="I384" s="257"/>
      <c r="J384" s="253"/>
      <c r="K384" s="253"/>
      <c r="L384" s="258"/>
      <c r="M384" s="259"/>
      <c r="N384" s="260"/>
      <c r="O384" s="260"/>
      <c r="P384" s="260"/>
      <c r="Q384" s="260"/>
      <c r="R384" s="260"/>
      <c r="S384" s="260"/>
      <c r="T384" s="261"/>
      <c r="U384" s="13"/>
      <c r="V384" s="13"/>
      <c r="W384" s="13"/>
      <c r="X384" s="13"/>
      <c r="Y384" s="13"/>
      <c r="Z384" s="13"/>
      <c r="AA384" s="13"/>
      <c r="AB384" s="13"/>
      <c r="AC384" s="13"/>
      <c r="AD384" s="13"/>
      <c r="AE384" s="13"/>
      <c r="AT384" s="262" t="s">
        <v>446</v>
      </c>
      <c r="AU384" s="262" t="s">
        <v>85</v>
      </c>
      <c r="AV384" s="13" t="s">
        <v>85</v>
      </c>
      <c r="AW384" s="13" t="s">
        <v>32</v>
      </c>
      <c r="AX384" s="13" t="s">
        <v>76</v>
      </c>
      <c r="AY384" s="262" t="s">
        <v>342</v>
      </c>
    </row>
    <row r="385" s="13" customFormat="1">
      <c r="A385" s="13"/>
      <c r="B385" s="252"/>
      <c r="C385" s="253"/>
      <c r="D385" s="240" t="s">
        <v>446</v>
      </c>
      <c r="E385" s="254" t="s">
        <v>1</v>
      </c>
      <c r="F385" s="255" t="s">
        <v>6834</v>
      </c>
      <c r="G385" s="253"/>
      <c r="H385" s="256">
        <v>3.8999999999999999</v>
      </c>
      <c r="I385" s="257"/>
      <c r="J385" s="253"/>
      <c r="K385" s="253"/>
      <c r="L385" s="258"/>
      <c r="M385" s="259"/>
      <c r="N385" s="260"/>
      <c r="O385" s="260"/>
      <c r="P385" s="260"/>
      <c r="Q385" s="260"/>
      <c r="R385" s="260"/>
      <c r="S385" s="260"/>
      <c r="T385" s="261"/>
      <c r="U385" s="13"/>
      <c r="V385" s="13"/>
      <c r="W385" s="13"/>
      <c r="X385" s="13"/>
      <c r="Y385" s="13"/>
      <c r="Z385" s="13"/>
      <c r="AA385" s="13"/>
      <c r="AB385" s="13"/>
      <c r="AC385" s="13"/>
      <c r="AD385" s="13"/>
      <c r="AE385" s="13"/>
      <c r="AT385" s="262" t="s">
        <v>446</v>
      </c>
      <c r="AU385" s="262" t="s">
        <v>85</v>
      </c>
      <c r="AV385" s="13" t="s">
        <v>85</v>
      </c>
      <c r="AW385" s="13" t="s">
        <v>32</v>
      </c>
      <c r="AX385" s="13" t="s">
        <v>76</v>
      </c>
      <c r="AY385" s="262" t="s">
        <v>342</v>
      </c>
    </row>
    <row r="386" s="16" customFormat="1">
      <c r="A386" s="16"/>
      <c r="B386" s="284"/>
      <c r="C386" s="285"/>
      <c r="D386" s="240" t="s">
        <v>446</v>
      </c>
      <c r="E386" s="286" t="s">
        <v>1</v>
      </c>
      <c r="F386" s="287" t="s">
        <v>500</v>
      </c>
      <c r="G386" s="285"/>
      <c r="H386" s="288">
        <v>64.308000000000007</v>
      </c>
      <c r="I386" s="289"/>
      <c r="J386" s="285"/>
      <c r="K386" s="285"/>
      <c r="L386" s="290"/>
      <c r="M386" s="291"/>
      <c r="N386" s="292"/>
      <c r="O386" s="292"/>
      <c r="P386" s="292"/>
      <c r="Q386" s="292"/>
      <c r="R386" s="292"/>
      <c r="S386" s="292"/>
      <c r="T386" s="293"/>
      <c r="U386" s="16"/>
      <c r="V386" s="16"/>
      <c r="W386" s="16"/>
      <c r="X386" s="16"/>
      <c r="Y386" s="16"/>
      <c r="Z386" s="16"/>
      <c r="AA386" s="16"/>
      <c r="AB386" s="16"/>
      <c r="AC386" s="16"/>
      <c r="AD386" s="16"/>
      <c r="AE386" s="16"/>
      <c r="AT386" s="294" t="s">
        <v>446</v>
      </c>
      <c r="AU386" s="294" t="s">
        <v>85</v>
      </c>
      <c r="AV386" s="16" t="s">
        <v>360</v>
      </c>
      <c r="AW386" s="16" t="s">
        <v>32</v>
      </c>
      <c r="AX386" s="16" t="s">
        <v>83</v>
      </c>
      <c r="AY386" s="294" t="s">
        <v>342</v>
      </c>
    </row>
    <row r="387" s="2" customFormat="1" ht="16.5" customHeight="1">
      <c r="A387" s="39"/>
      <c r="B387" s="40"/>
      <c r="C387" s="227" t="s">
        <v>900</v>
      </c>
      <c r="D387" s="227" t="s">
        <v>343</v>
      </c>
      <c r="E387" s="228" t="s">
        <v>4746</v>
      </c>
      <c r="F387" s="229" t="s">
        <v>4747</v>
      </c>
      <c r="G387" s="230" t="s">
        <v>462</v>
      </c>
      <c r="H387" s="231">
        <v>13.226000000000001</v>
      </c>
      <c r="I387" s="232"/>
      <c r="J387" s="233">
        <f>ROUND(I387*H387,2)</f>
        <v>0</v>
      </c>
      <c r="K387" s="229" t="s">
        <v>443</v>
      </c>
      <c r="L387" s="45"/>
      <c r="M387" s="234" t="s">
        <v>1</v>
      </c>
      <c r="N387" s="235" t="s">
        <v>41</v>
      </c>
      <c r="O387" s="92"/>
      <c r="P387" s="236">
        <f>O387*H387</f>
        <v>0</v>
      </c>
      <c r="Q387" s="236">
        <v>0</v>
      </c>
      <c r="R387" s="236">
        <f>Q387*H387</f>
        <v>0</v>
      </c>
      <c r="S387" s="236">
        <v>0</v>
      </c>
      <c r="T387" s="237">
        <f>S387*H387</f>
        <v>0</v>
      </c>
      <c r="U387" s="39"/>
      <c r="V387" s="39"/>
      <c r="W387" s="39"/>
      <c r="X387" s="39"/>
      <c r="Y387" s="39"/>
      <c r="Z387" s="39"/>
      <c r="AA387" s="39"/>
      <c r="AB387" s="39"/>
      <c r="AC387" s="39"/>
      <c r="AD387" s="39"/>
      <c r="AE387" s="39"/>
      <c r="AR387" s="238" t="s">
        <v>360</v>
      </c>
      <c r="AT387" s="238" t="s">
        <v>343</v>
      </c>
      <c r="AU387" s="238" t="s">
        <v>85</v>
      </c>
      <c r="AY387" s="18" t="s">
        <v>342</v>
      </c>
      <c r="BE387" s="239">
        <f>IF(N387="základní",J387,0)</f>
        <v>0</v>
      </c>
      <c r="BF387" s="239">
        <f>IF(N387="snížená",J387,0)</f>
        <v>0</v>
      </c>
      <c r="BG387" s="239">
        <f>IF(N387="zákl. přenesená",J387,0)</f>
        <v>0</v>
      </c>
      <c r="BH387" s="239">
        <f>IF(N387="sníž. přenesená",J387,0)</f>
        <v>0</v>
      </c>
      <c r="BI387" s="239">
        <f>IF(N387="nulová",J387,0)</f>
        <v>0</v>
      </c>
      <c r="BJ387" s="18" t="s">
        <v>83</v>
      </c>
      <c r="BK387" s="239">
        <f>ROUND(I387*H387,2)</f>
        <v>0</v>
      </c>
      <c r="BL387" s="18" t="s">
        <v>360</v>
      </c>
      <c r="BM387" s="238" t="s">
        <v>6835</v>
      </c>
    </row>
    <row r="388" s="2" customFormat="1">
      <c r="A388" s="39"/>
      <c r="B388" s="40"/>
      <c r="C388" s="41"/>
      <c r="D388" s="240" t="s">
        <v>349</v>
      </c>
      <c r="E388" s="41"/>
      <c r="F388" s="241" t="s">
        <v>6447</v>
      </c>
      <c r="G388" s="41"/>
      <c r="H388" s="41"/>
      <c r="I388" s="242"/>
      <c r="J388" s="41"/>
      <c r="K388" s="41"/>
      <c r="L388" s="45"/>
      <c r="M388" s="243"/>
      <c r="N388" s="244"/>
      <c r="O388" s="92"/>
      <c r="P388" s="92"/>
      <c r="Q388" s="92"/>
      <c r="R388" s="92"/>
      <c r="S388" s="92"/>
      <c r="T388" s="93"/>
      <c r="U388" s="39"/>
      <c r="V388" s="39"/>
      <c r="W388" s="39"/>
      <c r="X388" s="39"/>
      <c r="Y388" s="39"/>
      <c r="Z388" s="39"/>
      <c r="AA388" s="39"/>
      <c r="AB388" s="39"/>
      <c r="AC388" s="39"/>
      <c r="AD388" s="39"/>
      <c r="AE388" s="39"/>
      <c r="AT388" s="18" t="s">
        <v>349</v>
      </c>
      <c r="AU388" s="18" t="s">
        <v>85</v>
      </c>
    </row>
    <row r="389" s="13" customFormat="1">
      <c r="A389" s="13"/>
      <c r="B389" s="252"/>
      <c r="C389" s="253"/>
      <c r="D389" s="240" t="s">
        <v>446</v>
      </c>
      <c r="E389" s="254" t="s">
        <v>1</v>
      </c>
      <c r="F389" s="255" t="s">
        <v>6825</v>
      </c>
      <c r="G389" s="253"/>
      <c r="H389" s="256">
        <v>13.226000000000001</v>
      </c>
      <c r="I389" s="257"/>
      <c r="J389" s="253"/>
      <c r="K389" s="253"/>
      <c r="L389" s="258"/>
      <c r="M389" s="259"/>
      <c r="N389" s="260"/>
      <c r="O389" s="260"/>
      <c r="P389" s="260"/>
      <c r="Q389" s="260"/>
      <c r="R389" s="260"/>
      <c r="S389" s="260"/>
      <c r="T389" s="261"/>
      <c r="U389" s="13"/>
      <c r="V389" s="13"/>
      <c r="W389" s="13"/>
      <c r="X389" s="13"/>
      <c r="Y389" s="13"/>
      <c r="Z389" s="13"/>
      <c r="AA389" s="13"/>
      <c r="AB389" s="13"/>
      <c r="AC389" s="13"/>
      <c r="AD389" s="13"/>
      <c r="AE389" s="13"/>
      <c r="AT389" s="262" t="s">
        <v>446</v>
      </c>
      <c r="AU389" s="262" t="s">
        <v>85</v>
      </c>
      <c r="AV389" s="13" t="s">
        <v>85</v>
      </c>
      <c r="AW389" s="13" t="s">
        <v>32</v>
      </c>
      <c r="AX389" s="13" t="s">
        <v>83</v>
      </c>
      <c r="AY389" s="262" t="s">
        <v>342</v>
      </c>
    </row>
    <row r="390" s="2" customFormat="1" ht="16.5" customHeight="1">
      <c r="A390" s="39"/>
      <c r="B390" s="40"/>
      <c r="C390" s="227" t="s">
        <v>905</v>
      </c>
      <c r="D390" s="227" t="s">
        <v>343</v>
      </c>
      <c r="E390" s="228" t="s">
        <v>4751</v>
      </c>
      <c r="F390" s="229" t="s">
        <v>4752</v>
      </c>
      <c r="G390" s="230" t="s">
        <v>462</v>
      </c>
      <c r="H390" s="231">
        <v>39.677999999999997</v>
      </c>
      <c r="I390" s="232"/>
      <c r="J390" s="233">
        <f>ROUND(I390*H390,2)</f>
        <v>0</v>
      </c>
      <c r="K390" s="229" t="s">
        <v>443</v>
      </c>
      <c r="L390" s="45"/>
      <c r="M390" s="234" t="s">
        <v>1</v>
      </c>
      <c r="N390" s="235" t="s">
        <v>41</v>
      </c>
      <c r="O390" s="92"/>
      <c r="P390" s="236">
        <f>O390*H390</f>
        <v>0</v>
      </c>
      <c r="Q390" s="236">
        <v>0</v>
      </c>
      <c r="R390" s="236">
        <f>Q390*H390</f>
        <v>0</v>
      </c>
      <c r="S390" s="236">
        <v>0</v>
      </c>
      <c r="T390" s="237">
        <f>S390*H390</f>
        <v>0</v>
      </c>
      <c r="U390" s="39"/>
      <c r="V390" s="39"/>
      <c r="W390" s="39"/>
      <c r="X390" s="39"/>
      <c r="Y390" s="39"/>
      <c r="Z390" s="39"/>
      <c r="AA390" s="39"/>
      <c r="AB390" s="39"/>
      <c r="AC390" s="39"/>
      <c r="AD390" s="39"/>
      <c r="AE390" s="39"/>
      <c r="AR390" s="238" t="s">
        <v>360</v>
      </c>
      <c r="AT390" s="238" t="s">
        <v>343</v>
      </c>
      <c r="AU390" s="238" t="s">
        <v>85</v>
      </c>
      <c r="AY390" s="18" t="s">
        <v>342</v>
      </c>
      <c r="BE390" s="239">
        <f>IF(N390="základní",J390,0)</f>
        <v>0</v>
      </c>
      <c r="BF390" s="239">
        <f>IF(N390="snížená",J390,0)</f>
        <v>0</v>
      </c>
      <c r="BG390" s="239">
        <f>IF(N390="zákl. přenesená",J390,0)</f>
        <v>0</v>
      </c>
      <c r="BH390" s="239">
        <f>IF(N390="sníž. přenesená",J390,0)</f>
        <v>0</v>
      </c>
      <c r="BI390" s="239">
        <f>IF(N390="nulová",J390,0)</f>
        <v>0</v>
      </c>
      <c r="BJ390" s="18" t="s">
        <v>83</v>
      </c>
      <c r="BK390" s="239">
        <f>ROUND(I390*H390,2)</f>
        <v>0</v>
      </c>
      <c r="BL390" s="18" t="s">
        <v>360</v>
      </c>
      <c r="BM390" s="238" t="s">
        <v>6836</v>
      </c>
    </row>
    <row r="391" s="2" customFormat="1">
      <c r="A391" s="39"/>
      <c r="B391" s="40"/>
      <c r="C391" s="41"/>
      <c r="D391" s="240" t="s">
        <v>349</v>
      </c>
      <c r="E391" s="41"/>
      <c r="F391" s="241" t="s">
        <v>6442</v>
      </c>
      <c r="G391" s="41"/>
      <c r="H391" s="41"/>
      <c r="I391" s="242"/>
      <c r="J391" s="41"/>
      <c r="K391" s="41"/>
      <c r="L391" s="45"/>
      <c r="M391" s="243"/>
      <c r="N391" s="244"/>
      <c r="O391" s="92"/>
      <c r="P391" s="92"/>
      <c r="Q391" s="92"/>
      <c r="R391" s="92"/>
      <c r="S391" s="92"/>
      <c r="T391" s="93"/>
      <c r="U391" s="39"/>
      <c r="V391" s="39"/>
      <c r="W391" s="39"/>
      <c r="X391" s="39"/>
      <c r="Y391" s="39"/>
      <c r="Z391" s="39"/>
      <c r="AA391" s="39"/>
      <c r="AB391" s="39"/>
      <c r="AC391" s="39"/>
      <c r="AD391" s="39"/>
      <c r="AE391" s="39"/>
      <c r="AT391" s="18" t="s">
        <v>349</v>
      </c>
      <c r="AU391" s="18" t="s">
        <v>85</v>
      </c>
    </row>
    <row r="392" s="13" customFormat="1">
      <c r="A392" s="13"/>
      <c r="B392" s="252"/>
      <c r="C392" s="253"/>
      <c r="D392" s="240" t="s">
        <v>446</v>
      </c>
      <c r="E392" s="254" t="s">
        <v>1</v>
      </c>
      <c r="F392" s="255" t="s">
        <v>6837</v>
      </c>
      <c r="G392" s="253"/>
      <c r="H392" s="256">
        <v>39.677999999999997</v>
      </c>
      <c r="I392" s="257"/>
      <c r="J392" s="253"/>
      <c r="K392" s="253"/>
      <c r="L392" s="258"/>
      <c r="M392" s="259"/>
      <c r="N392" s="260"/>
      <c r="O392" s="260"/>
      <c r="P392" s="260"/>
      <c r="Q392" s="260"/>
      <c r="R392" s="260"/>
      <c r="S392" s="260"/>
      <c r="T392" s="261"/>
      <c r="U392" s="13"/>
      <c r="V392" s="13"/>
      <c r="W392" s="13"/>
      <c r="X392" s="13"/>
      <c r="Y392" s="13"/>
      <c r="Z392" s="13"/>
      <c r="AA392" s="13"/>
      <c r="AB392" s="13"/>
      <c r="AC392" s="13"/>
      <c r="AD392" s="13"/>
      <c r="AE392" s="13"/>
      <c r="AT392" s="262" t="s">
        <v>446</v>
      </c>
      <c r="AU392" s="262" t="s">
        <v>85</v>
      </c>
      <c r="AV392" s="13" t="s">
        <v>85</v>
      </c>
      <c r="AW392" s="13" t="s">
        <v>32</v>
      </c>
      <c r="AX392" s="13" t="s">
        <v>83</v>
      </c>
      <c r="AY392" s="262" t="s">
        <v>342</v>
      </c>
    </row>
    <row r="393" s="2" customFormat="1" ht="24.15" customHeight="1">
      <c r="A393" s="39"/>
      <c r="B393" s="40"/>
      <c r="C393" s="227" t="s">
        <v>911</v>
      </c>
      <c r="D393" s="227" t="s">
        <v>343</v>
      </c>
      <c r="E393" s="228" t="s">
        <v>6452</v>
      </c>
      <c r="F393" s="229" t="s">
        <v>636</v>
      </c>
      <c r="G393" s="230" t="s">
        <v>462</v>
      </c>
      <c r="H393" s="231">
        <v>20.135999999999999</v>
      </c>
      <c r="I393" s="232"/>
      <c r="J393" s="233">
        <f>ROUND(I393*H393,2)</f>
        <v>0</v>
      </c>
      <c r="K393" s="229" t="s">
        <v>1</v>
      </c>
      <c r="L393" s="45"/>
      <c r="M393" s="234" t="s">
        <v>1</v>
      </c>
      <c r="N393" s="235" t="s">
        <v>41</v>
      </c>
      <c r="O393" s="92"/>
      <c r="P393" s="236">
        <f>O393*H393</f>
        <v>0</v>
      </c>
      <c r="Q393" s="236">
        <v>0</v>
      </c>
      <c r="R393" s="236">
        <f>Q393*H393</f>
        <v>0</v>
      </c>
      <c r="S393" s="236">
        <v>0</v>
      </c>
      <c r="T393" s="237">
        <f>S393*H393</f>
        <v>0</v>
      </c>
      <c r="U393" s="39"/>
      <c r="V393" s="39"/>
      <c r="W393" s="39"/>
      <c r="X393" s="39"/>
      <c r="Y393" s="39"/>
      <c r="Z393" s="39"/>
      <c r="AA393" s="39"/>
      <c r="AB393" s="39"/>
      <c r="AC393" s="39"/>
      <c r="AD393" s="39"/>
      <c r="AE393" s="39"/>
      <c r="AR393" s="238" t="s">
        <v>360</v>
      </c>
      <c r="AT393" s="238" t="s">
        <v>343</v>
      </c>
      <c r="AU393" s="238" t="s">
        <v>85</v>
      </c>
      <c r="AY393" s="18" t="s">
        <v>342</v>
      </c>
      <c r="BE393" s="239">
        <f>IF(N393="základní",J393,0)</f>
        <v>0</v>
      </c>
      <c r="BF393" s="239">
        <f>IF(N393="snížená",J393,0)</f>
        <v>0</v>
      </c>
      <c r="BG393" s="239">
        <f>IF(N393="zákl. přenesená",J393,0)</f>
        <v>0</v>
      </c>
      <c r="BH393" s="239">
        <f>IF(N393="sníž. přenesená",J393,0)</f>
        <v>0</v>
      </c>
      <c r="BI393" s="239">
        <f>IF(N393="nulová",J393,0)</f>
        <v>0</v>
      </c>
      <c r="BJ393" s="18" t="s">
        <v>83</v>
      </c>
      <c r="BK393" s="239">
        <f>ROUND(I393*H393,2)</f>
        <v>0</v>
      </c>
      <c r="BL393" s="18" t="s">
        <v>360</v>
      </c>
      <c r="BM393" s="238" t="s">
        <v>6838</v>
      </c>
    </row>
    <row r="394" s="2" customFormat="1">
      <c r="A394" s="39"/>
      <c r="B394" s="40"/>
      <c r="C394" s="41"/>
      <c r="D394" s="240" t="s">
        <v>349</v>
      </c>
      <c r="E394" s="41"/>
      <c r="F394" s="241" t="s">
        <v>636</v>
      </c>
      <c r="G394" s="41"/>
      <c r="H394" s="41"/>
      <c r="I394" s="242"/>
      <c r="J394" s="41"/>
      <c r="K394" s="41"/>
      <c r="L394" s="45"/>
      <c r="M394" s="243"/>
      <c r="N394" s="244"/>
      <c r="O394" s="92"/>
      <c r="P394" s="92"/>
      <c r="Q394" s="92"/>
      <c r="R394" s="92"/>
      <c r="S394" s="92"/>
      <c r="T394" s="93"/>
      <c r="U394" s="39"/>
      <c r="V394" s="39"/>
      <c r="W394" s="39"/>
      <c r="X394" s="39"/>
      <c r="Y394" s="39"/>
      <c r="Z394" s="39"/>
      <c r="AA394" s="39"/>
      <c r="AB394" s="39"/>
      <c r="AC394" s="39"/>
      <c r="AD394" s="39"/>
      <c r="AE394" s="39"/>
      <c r="AT394" s="18" t="s">
        <v>349</v>
      </c>
      <c r="AU394" s="18" t="s">
        <v>85</v>
      </c>
    </row>
    <row r="395" s="2" customFormat="1">
      <c r="A395" s="39"/>
      <c r="B395" s="40"/>
      <c r="C395" s="41"/>
      <c r="D395" s="240" t="s">
        <v>350</v>
      </c>
      <c r="E395" s="41"/>
      <c r="F395" s="245" t="s">
        <v>5936</v>
      </c>
      <c r="G395" s="41"/>
      <c r="H395" s="41"/>
      <c r="I395" s="242"/>
      <c r="J395" s="41"/>
      <c r="K395" s="41"/>
      <c r="L395" s="45"/>
      <c r="M395" s="243"/>
      <c r="N395" s="244"/>
      <c r="O395" s="92"/>
      <c r="P395" s="92"/>
      <c r="Q395" s="92"/>
      <c r="R395" s="92"/>
      <c r="S395" s="92"/>
      <c r="T395" s="93"/>
      <c r="U395" s="39"/>
      <c r="V395" s="39"/>
      <c r="W395" s="39"/>
      <c r="X395" s="39"/>
      <c r="Y395" s="39"/>
      <c r="Z395" s="39"/>
      <c r="AA395" s="39"/>
      <c r="AB395" s="39"/>
      <c r="AC395" s="39"/>
      <c r="AD395" s="39"/>
      <c r="AE395" s="39"/>
      <c r="AT395" s="18" t="s">
        <v>350</v>
      </c>
      <c r="AU395" s="18" t="s">
        <v>85</v>
      </c>
    </row>
    <row r="396" s="13" customFormat="1">
      <c r="A396" s="13"/>
      <c r="B396" s="252"/>
      <c r="C396" s="253"/>
      <c r="D396" s="240" t="s">
        <v>446</v>
      </c>
      <c r="E396" s="254" t="s">
        <v>1</v>
      </c>
      <c r="F396" s="255" t="s">
        <v>6839</v>
      </c>
      <c r="G396" s="253"/>
      <c r="H396" s="256">
        <v>20.135999999999999</v>
      </c>
      <c r="I396" s="257"/>
      <c r="J396" s="253"/>
      <c r="K396" s="253"/>
      <c r="L396" s="258"/>
      <c r="M396" s="259"/>
      <c r="N396" s="260"/>
      <c r="O396" s="260"/>
      <c r="P396" s="260"/>
      <c r="Q396" s="260"/>
      <c r="R396" s="260"/>
      <c r="S396" s="260"/>
      <c r="T396" s="261"/>
      <c r="U396" s="13"/>
      <c r="V396" s="13"/>
      <c r="W396" s="13"/>
      <c r="X396" s="13"/>
      <c r="Y396" s="13"/>
      <c r="Z396" s="13"/>
      <c r="AA396" s="13"/>
      <c r="AB396" s="13"/>
      <c r="AC396" s="13"/>
      <c r="AD396" s="13"/>
      <c r="AE396" s="13"/>
      <c r="AT396" s="262" t="s">
        <v>446</v>
      </c>
      <c r="AU396" s="262" t="s">
        <v>85</v>
      </c>
      <c r="AV396" s="13" t="s">
        <v>85</v>
      </c>
      <c r="AW396" s="13" t="s">
        <v>32</v>
      </c>
      <c r="AX396" s="13" t="s">
        <v>83</v>
      </c>
      <c r="AY396" s="262" t="s">
        <v>342</v>
      </c>
    </row>
    <row r="397" s="12" customFormat="1" ht="22.8" customHeight="1">
      <c r="A397" s="12"/>
      <c r="B397" s="213"/>
      <c r="C397" s="214"/>
      <c r="D397" s="215" t="s">
        <v>75</v>
      </c>
      <c r="E397" s="246" t="s">
        <v>458</v>
      </c>
      <c r="F397" s="246" t="s">
        <v>459</v>
      </c>
      <c r="G397" s="214"/>
      <c r="H397" s="214"/>
      <c r="I397" s="217"/>
      <c r="J397" s="247">
        <f>BK397</f>
        <v>0</v>
      </c>
      <c r="K397" s="214"/>
      <c r="L397" s="219"/>
      <c r="M397" s="220"/>
      <c r="N397" s="221"/>
      <c r="O397" s="221"/>
      <c r="P397" s="222">
        <f>SUM(P398:P399)</f>
        <v>0</v>
      </c>
      <c r="Q397" s="221"/>
      <c r="R397" s="222">
        <f>SUM(R398:R399)</f>
        <v>0</v>
      </c>
      <c r="S397" s="221"/>
      <c r="T397" s="223">
        <f>SUM(T398:T399)</f>
        <v>0</v>
      </c>
      <c r="U397" s="12"/>
      <c r="V397" s="12"/>
      <c r="W397" s="12"/>
      <c r="X397" s="12"/>
      <c r="Y397" s="12"/>
      <c r="Z397" s="12"/>
      <c r="AA397" s="12"/>
      <c r="AB397" s="12"/>
      <c r="AC397" s="12"/>
      <c r="AD397" s="12"/>
      <c r="AE397" s="12"/>
      <c r="AR397" s="224" t="s">
        <v>83</v>
      </c>
      <c r="AT397" s="225" t="s">
        <v>75</v>
      </c>
      <c r="AU397" s="225" t="s">
        <v>83</v>
      </c>
      <c r="AY397" s="224" t="s">
        <v>342</v>
      </c>
      <c r="BK397" s="226">
        <f>SUM(BK398:BK399)</f>
        <v>0</v>
      </c>
    </row>
    <row r="398" s="2" customFormat="1" ht="16.5" customHeight="1">
      <c r="A398" s="39"/>
      <c r="B398" s="40"/>
      <c r="C398" s="227" t="s">
        <v>917</v>
      </c>
      <c r="D398" s="227" t="s">
        <v>343</v>
      </c>
      <c r="E398" s="228" t="s">
        <v>4029</v>
      </c>
      <c r="F398" s="229" t="s">
        <v>4030</v>
      </c>
      <c r="G398" s="230" t="s">
        <v>462</v>
      </c>
      <c r="H398" s="231">
        <v>1.468</v>
      </c>
      <c r="I398" s="232"/>
      <c r="J398" s="233">
        <f>ROUND(I398*H398,2)</f>
        <v>0</v>
      </c>
      <c r="K398" s="229" t="s">
        <v>443</v>
      </c>
      <c r="L398" s="45"/>
      <c r="M398" s="234" t="s">
        <v>1</v>
      </c>
      <c r="N398" s="235" t="s">
        <v>41</v>
      </c>
      <c r="O398" s="92"/>
      <c r="P398" s="236">
        <f>O398*H398</f>
        <v>0</v>
      </c>
      <c r="Q398" s="236">
        <v>0</v>
      </c>
      <c r="R398" s="236">
        <f>Q398*H398</f>
        <v>0</v>
      </c>
      <c r="S398" s="236">
        <v>0</v>
      </c>
      <c r="T398" s="237">
        <f>S398*H398</f>
        <v>0</v>
      </c>
      <c r="U398" s="39"/>
      <c r="V398" s="39"/>
      <c r="W398" s="39"/>
      <c r="X398" s="39"/>
      <c r="Y398" s="39"/>
      <c r="Z398" s="39"/>
      <c r="AA398" s="39"/>
      <c r="AB398" s="39"/>
      <c r="AC398" s="39"/>
      <c r="AD398" s="39"/>
      <c r="AE398" s="39"/>
      <c r="AR398" s="238" t="s">
        <v>360</v>
      </c>
      <c r="AT398" s="238" t="s">
        <v>343</v>
      </c>
      <c r="AU398" s="238" t="s">
        <v>85</v>
      </c>
      <c r="AY398" s="18" t="s">
        <v>342</v>
      </c>
      <c r="BE398" s="239">
        <f>IF(N398="základní",J398,0)</f>
        <v>0</v>
      </c>
      <c r="BF398" s="239">
        <f>IF(N398="snížená",J398,0)</f>
        <v>0</v>
      </c>
      <c r="BG398" s="239">
        <f>IF(N398="zákl. přenesená",J398,0)</f>
        <v>0</v>
      </c>
      <c r="BH398" s="239">
        <f>IF(N398="sníž. přenesená",J398,0)</f>
        <v>0</v>
      </c>
      <c r="BI398" s="239">
        <f>IF(N398="nulová",J398,0)</f>
        <v>0</v>
      </c>
      <c r="BJ398" s="18" t="s">
        <v>83</v>
      </c>
      <c r="BK398" s="239">
        <f>ROUND(I398*H398,2)</f>
        <v>0</v>
      </c>
      <c r="BL398" s="18" t="s">
        <v>360</v>
      </c>
      <c r="BM398" s="238" t="s">
        <v>6840</v>
      </c>
    </row>
    <row r="399" s="2" customFormat="1">
      <c r="A399" s="39"/>
      <c r="B399" s="40"/>
      <c r="C399" s="41"/>
      <c r="D399" s="240" t="s">
        <v>349</v>
      </c>
      <c r="E399" s="41"/>
      <c r="F399" s="241" t="s">
        <v>4032</v>
      </c>
      <c r="G399" s="41"/>
      <c r="H399" s="41"/>
      <c r="I399" s="242"/>
      <c r="J399" s="41"/>
      <c r="K399" s="41"/>
      <c r="L399" s="45"/>
      <c r="M399" s="248"/>
      <c r="N399" s="249"/>
      <c r="O399" s="250"/>
      <c r="P399" s="250"/>
      <c r="Q399" s="250"/>
      <c r="R399" s="250"/>
      <c r="S399" s="250"/>
      <c r="T399" s="251"/>
      <c r="U399" s="39"/>
      <c r="V399" s="39"/>
      <c r="W399" s="39"/>
      <c r="X399" s="39"/>
      <c r="Y399" s="39"/>
      <c r="Z399" s="39"/>
      <c r="AA399" s="39"/>
      <c r="AB399" s="39"/>
      <c r="AC399" s="39"/>
      <c r="AD399" s="39"/>
      <c r="AE399" s="39"/>
      <c r="AT399" s="18" t="s">
        <v>349</v>
      </c>
      <c r="AU399" s="18" t="s">
        <v>85</v>
      </c>
    </row>
    <row r="400" s="2" customFormat="1" ht="6.96" customHeight="1">
      <c r="A400" s="39"/>
      <c r="B400" s="67"/>
      <c r="C400" s="68"/>
      <c r="D400" s="68"/>
      <c r="E400" s="68"/>
      <c r="F400" s="68"/>
      <c r="G400" s="68"/>
      <c r="H400" s="68"/>
      <c r="I400" s="68"/>
      <c r="J400" s="68"/>
      <c r="K400" s="68"/>
      <c r="L400" s="45"/>
      <c r="M400" s="39"/>
      <c r="O400" s="39"/>
      <c r="P400" s="39"/>
      <c r="Q400" s="39"/>
      <c r="R400" s="39"/>
      <c r="S400" s="39"/>
      <c r="T400" s="39"/>
      <c r="U400" s="39"/>
      <c r="V400" s="39"/>
      <c r="W400" s="39"/>
      <c r="X400" s="39"/>
      <c r="Y400" s="39"/>
      <c r="Z400" s="39"/>
      <c r="AA400" s="39"/>
      <c r="AB400" s="39"/>
      <c r="AC400" s="39"/>
      <c r="AD400" s="39"/>
      <c r="AE400" s="39"/>
    </row>
  </sheetData>
  <sheetProtection sheet="1" autoFilter="0" formatColumns="0" formatRows="0" objects="1" scenarios="1" spinCount="100000" saltValue="1xHHjoWQs+p3zqtTNxzWSbVft9EeslXvhxmyxEjd0xLTLzokSO8J91MT6j9TdwVKjcTRYa6TL2hk7NphFoF5SA==" hashValue="dGCzEKehaRNXuacOCzjr9IT0y3pL4nI1stspBuJXaLKZ3KPToNa9L13+l1t4BfjAA/K2phpgVAWnSHSWE8VCqQ==" algorithmName="SHA-512" password="CC35"/>
  <autoFilter ref="C131:K399"/>
  <mergeCells count="15">
    <mergeCell ref="E7:H7"/>
    <mergeCell ref="E11:H11"/>
    <mergeCell ref="E9:H9"/>
    <mergeCell ref="E13:H13"/>
    <mergeCell ref="E22:H22"/>
    <mergeCell ref="E31:H31"/>
    <mergeCell ref="E85:H85"/>
    <mergeCell ref="E89:H89"/>
    <mergeCell ref="E87:H87"/>
    <mergeCell ref="E91:H91"/>
    <mergeCell ref="E118:H118"/>
    <mergeCell ref="E122:H122"/>
    <mergeCell ref="E120:H120"/>
    <mergeCell ref="E124:H12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285</v>
      </c>
    </row>
    <row r="3" s="1" customFormat="1" ht="6.96" customHeight="1">
      <c r="B3" s="148"/>
      <c r="C3" s="149"/>
      <c r="D3" s="149"/>
      <c r="E3" s="149"/>
      <c r="F3" s="149"/>
      <c r="G3" s="149"/>
      <c r="H3" s="149"/>
      <c r="I3" s="149"/>
      <c r="J3" s="149"/>
      <c r="K3" s="149"/>
      <c r="L3" s="21"/>
      <c r="AT3" s="18" t="s">
        <v>85</v>
      </c>
    </row>
    <row r="4" s="1" customFormat="1" ht="24.96" customHeight="1">
      <c r="B4" s="21"/>
      <c r="D4" s="150" t="s">
        <v>309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II/610 TUŘICE - KBEL (BENÁTKY NAD JIZEROU, PRŮTAH)</v>
      </c>
      <c r="F7" s="152"/>
      <c r="G7" s="152"/>
      <c r="H7" s="152"/>
      <c r="L7" s="21"/>
    </row>
    <row r="8">
      <c r="B8" s="21"/>
      <c r="D8" s="152" t="s">
        <v>310</v>
      </c>
      <c r="L8" s="21"/>
    </row>
    <row r="9" s="1" customFormat="1" ht="16.5" customHeight="1">
      <c r="B9" s="21"/>
      <c r="E9" s="153" t="s">
        <v>5690</v>
      </c>
      <c r="F9" s="1"/>
      <c r="G9" s="1"/>
      <c r="H9" s="1"/>
      <c r="L9" s="21"/>
    </row>
    <row r="10" s="1" customFormat="1" ht="12" customHeight="1">
      <c r="B10" s="21"/>
      <c r="D10" s="152" t="s">
        <v>312</v>
      </c>
      <c r="L10" s="21"/>
    </row>
    <row r="11" s="2" customFormat="1" ht="16.5" customHeight="1">
      <c r="A11" s="39"/>
      <c r="B11" s="45"/>
      <c r="C11" s="39"/>
      <c r="D11" s="39"/>
      <c r="E11" s="154" t="s">
        <v>5769</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314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6841</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5693</v>
      </c>
      <c r="G16" s="39"/>
      <c r="H16" s="39"/>
      <c r="I16" s="152" t="s">
        <v>22</v>
      </c>
      <c r="J16" s="156" t="str">
        <f>'Rekapitulace stavby'!AN8</f>
        <v>15. 12. 2023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5694</v>
      </c>
      <c r="F19" s="39"/>
      <c r="G19" s="39"/>
      <c r="H19" s="39"/>
      <c r="I19" s="152"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36</v>
      </c>
      <c r="E34" s="39"/>
      <c r="F34" s="39"/>
      <c r="G34" s="39"/>
      <c r="H34" s="39"/>
      <c r="I34" s="39"/>
      <c r="J34" s="163">
        <f>ROUND(J132,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38</v>
      </c>
      <c r="G36" s="39"/>
      <c r="H36" s="39"/>
      <c r="I36" s="164" t="s">
        <v>37</v>
      </c>
      <c r="J36" s="164" t="s">
        <v>39</v>
      </c>
      <c r="K36" s="39"/>
      <c r="L36" s="64"/>
      <c r="S36" s="39"/>
      <c r="T36" s="39"/>
      <c r="U36" s="39"/>
      <c r="V36" s="39"/>
      <c r="W36" s="39"/>
      <c r="X36" s="39"/>
      <c r="Y36" s="39"/>
      <c r="Z36" s="39"/>
      <c r="AA36" s="39"/>
      <c r="AB36" s="39"/>
      <c r="AC36" s="39"/>
      <c r="AD36" s="39"/>
      <c r="AE36" s="39"/>
    </row>
    <row r="37" s="2" customFormat="1" ht="14.4" customHeight="1">
      <c r="A37" s="39"/>
      <c r="B37" s="45"/>
      <c r="C37" s="39"/>
      <c r="D37" s="154" t="s">
        <v>40</v>
      </c>
      <c r="E37" s="152" t="s">
        <v>41</v>
      </c>
      <c r="F37" s="165">
        <f>ROUND((SUM(BE132:BE304)),  2)</f>
        <v>0</v>
      </c>
      <c r="G37" s="39"/>
      <c r="H37" s="39"/>
      <c r="I37" s="166">
        <v>0.20999999999999999</v>
      </c>
      <c r="J37" s="165">
        <f>ROUND(((SUM(BE132:BE304))*I37),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ROUND((SUM(BF132:BF304)),  2)</f>
        <v>0</v>
      </c>
      <c r="G38" s="39"/>
      <c r="H38" s="39"/>
      <c r="I38" s="166">
        <v>0.14999999999999999</v>
      </c>
      <c r="J38" s="165">
        <f>ROUND(((SUM(BF132:BF304))*I38),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ROUND((SUM(BG132:BG304)),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ROUND((SUM(BH132:BH304)),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ROUND((SUM(BI132:BI304)),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316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II/610 TUŘICE - KBEL (BENÁTKY NAD JIZEROU, PRŮTAH)</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310</v>
      </c>
      <c r="D86" s="23"/>
      <c r="E86" s="23"/>
      <c r="F86" s="23"/>
      <c r="G86" s="23"/>
      <c r="H86" s="23"/>
      <c r="I86" s="23"/>
      <c r="J86" s="23"/>
      <c r="K86" s="23"/>
      <c r="L86" s="21"/>
    </row>
    <row r="87" s="1" customFormat="1" ht="16.5" customHeight="1">
      <c r="B87" s="22"/>
      <c r="C87" s="23"/>
      <c r="D87" s="23"/>
      <c r="E87" s="185" t="s">
        <v>5690</v>
      </c>
      <c r="F87" s="23"/>
      <c r="G87" s="23"/>
      <c r="H87" s="23"/>
      <c r="I87" s="23"/>
      <c r="J87" s="23"/>
      <c r="K87" s="23"/>
      <c r="L87" s="21"/>
    </row>
    <row r="88" s="1" customFormat="1" ht="12" customHeight="1">
      <c r="B88" s="22"/>
      <c r="C88" s="33" t="s">
        <v>312</v>
      </c>
      <c r="D88" s="23"/>
      <c r="E88" s="23"/>
      <c r="F88" s="23"/>
      <c r="G88" s="23"/>
      <c r="H88" s="23"/>
      <c r="I88" s="23"/>
      <c r="J88" s="23"/>
      <c r="K88" s="23"/>
      <c r="L88" s="21"/>
    </row>
    <row r="89" s="2" customFormat="1" ht="16.5" customHeight="1">
      <c r="A89" s="39"/>
      <c r="B89" s="40"/>
      <c r="C89" s="41"/>
      <c r="D89" s="41"/>
      <c r="E89" s="186" t="s">
        <v>5769</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314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01.4 - Řad E</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Benátky nad Jizerou</v>
      </c>
      <c r="G93" s="41"/>
      <c r="H93" s="41"/>
      <c r="I93" s="33" t="s">
        <v>22</v>
      </c>
      <c r="J93" s="80" t="str">
        <f>IF(J16="","",J16)</f>
        <v>15. 12. 2023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Vodovody a kanalizace Mladá Boleslav, a.s.</v>
      </c>
      <c r="G95" s="41"/>
      <c r="H95" s="41"/>
      <c r="I95" s="33" t="s">
        <v>30</v>
      </c>
      <c r="J95" s="37" t="str">
        <f>E25</f>
        <v>Valbek spol.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317</v>
      </c>
      <c r="D98" s="188"/>
      <c r="E98" s="188"/>
      <c r="F98" s="188"/>
      <c r="G98" s="188"/>
      <c r="H98" s="188"/>
      <c r="I98" s="188"/>
      <c r="J98" s="189" t="s">
        <v>318</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319</v>
      </c>
      <c r="D100" s="41"/>
      <c r="E100" s="41"/>
      <c r="F100" s="41"/>
      <c r="G100" s="41"/>
      <c r="H100" s="41"/>
      <c r="I100" s="41"/>
      <c r="J100" s="111">
        <f>J132</f>
        <v>0</v>
      </c>
      <c r="K100" s="41"/>
      <c r="L100" s="64"/>
      <c r="S100" s="39"/>
      <c r="T100" s="39"/>
      <c r="U100" s="39"/>
      <c r="V100" s="39"/>
      <c r="W100" s="39"/>
      <c r="X100" s="39"/>
      <c r="Y100" s="39"/>
      <c r="Z100" s="39"/>
      <c r="AA100" s="39"/>
      <c r="AB100" s="39"/>
      <c r="AC100" s="39"/>
      <c r="AD100" s="39"/>
      <c r="AE100" s="39"/>
      <c r="AU100" s="18" t="s">
        <v>320</v>
      </c>
    </row>
    <row r="101" s="9" customFormat="1" ht="24.96" customHeight="1">
      <c r="A101" s="9"/>
      <c r="B101" s="191"/>
      <c r="C101" s="192"/>
      <c r="D101" s="193" t="s">
        <v>434</v>
      </c>
      <c r="E101" s="194"/>
      <c r="F101" s="194"/>
      <c r="G101" s="194"/>
      <c r="H101" s="194"/>
      <c r="I101" s="194"/>
      <c r="J101" s="195">
        <f>J133</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435</v>
      </c>
      <c r="E102" s="199"/>
      <c r="F102" s="199"/>
      <c r="G102" s="199"/>
      <c r="H102" s="199"/>
      <c r="I102" s="199"/>
      <c r="J102" s="200">
        <f>J134</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2234</v>
      </c>
      <c r="E103" s="199"/>
      <c r="F103" s="199"/>
      <c r="G103" s="199"/>
      <c r="H103" s="199"/>
      <c r="I103" s="199"/>
      <c r="J103" s="200">
        <f>J227</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467</v>
      </c>
      <c r="E104" s="199"/>
      <c r="F104" s="199"/>
      <c r="G104" s="199"/>
      <c r="H104" s="199"/>
      <c r="I104" s="199"/>
      <c r="J104" s="200">
        <f>J231</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468</v>
      </c>
      <c r="E105" s="199"/>
      <c r="F105" s="199"/>
      <c r="G105" s="199"/>
      <c r="H105" s="199"/>
      <c r="I105" s="199"/>
      <c r="J105" s="200">
        <f>J238</f>
        <v>0</v>
      </c>
      <c r="K105" s="133"/>
      <c r="L105" s="201"/>
      <c r="S105" s="10"/>
      <c r="T105" s="10"/>
      <c r="U105" s="10"/>
      <c r="V105" s="10"/>
      <c r="W105" s="10"/>
      <c r="X105" s="10"/>
      <c r="Y105" s="10"/>
      <c r="Z105" s="10"/>
      <c r="AA105" s="10"/>
      <c r="AB105" s="10"/>
      <c r="AC105" s="10"/>
      <c r="AD105" s="10"/>
      <c r="AE105" s="10"/>
    </row>
    <row r="106" s="10" customFormat="1" ht="19.92" customHeight="1">
      <c r="A106" s="10"/>
      <c r="B106" s="197"/>
      <c r="C106" s="133"/>
      <c r="D106" s="198" t="s">
        <v>469</v>
      </c>
      <c r="E106" s="199"/>
      <c r="F106" s="199"/>
      <c r="G106" s="199"/>
      <c r="H106" s="199"/>
      <c r="I106" s="199"/>
      <c r="J106" s="200">
        <f>J285</f>
        <v>0</v>
      </c>
      <c r="K106" s="133"/>
      <c r="L106" s="201"/>
      <c r="S106" s="10"/>
      <c r="T106" s="10"/>
      <c r="U106" s="10"/>
      <c r="V106" s="10"/>
      <c r="W106" s="10"/>
      <c r="X106" s="10"/>
      <c r="Y106" s="10"/>
      <c r="Z106" s="10"/>
      <c r="AA106" s="10"/>
      <c r="AB106" s="10"/>
      <c r="AC106" s="10"/>
      <c r="AD106" s="10"/>
      <c r="AE106" s="10"/>
    </row>
    <row r="107" s="10" customFormat="1" ht="19.92" customHeight="1">
      <c r="A107" s="10"/>
      <c r="B107" s="197"/>
      <c r="C107" s="133"/>
      <c r="D107" s="198" t="s">
        <v>470</v>
      </c>
      <c r="E107" s="199"/>
      <c r="F107" s="199"/>
      <c r="G107" s="199"/>
      <c r="H107" s="199"/>
      <c r="I107" s="199"/>
      <c r="J107" s="200">
        <f>J289</f>
        <v>0</v>
      </c>
      <c r="K107" s="133"/>
      <c r="L107" s="201"/>
      <c r="S107" s="10"/>
      <c r="T107" s="10"/>
      <c r="U107" s="10"/>
      <c r="V107" s="10"/>
      <c r="W107" s="10"/>
      <c r="X107" s="10"/>
      <c r="Y107" s="10"/>
      <c r="Z107" s="10"/>
      <c r="AA107" s="10"/>
      <c r="AB107" s="10"/>
      <c r="AC107" s="10"/>
      <c r="AD107" s="10"/>
      <c r="AE107" s="10"/>
    </row>
    <row r="108" s="10" customFormat="1" ht="19.92" customHeight="1">
      <c r="A108" s="10"/>
      <c r="B108" s="197"/>
      <c r="C108" s="133"/>
      <c r="D108" s="198" t="s">
        <v>436</v>
      </c>
      <c r="E108" s="199"/>
      <c r="F108" s="199"/>
      <c r="G108" s="199"/>
      <c r="H108" s="199"/>
      <c r="I108" s="199"/>
      <c r="J108" s="200">
        <f>J302</f>
        <v>0</v>
      </c>
      <c r="K108" s="133"/>
      <c r="L108" s="201"/>
      <c r="S108" s="10"/>
      <c r="T108" s="10"/>
      <c r="U108" s="10"/>
      <c r="V108" s="10"/>
      <c r="W108" s="10"/>
      <c r="X108" s="10"/>
      <c r="Y108" s="10"/>
      <c r="Z108" s="10"/>
      <c r="AA108" s="10"/>
      <c r="AB108" s="10"/>
      <c r="AC108" s="10"/>
      <c r="AD108" s="10"/>
      <c r="AE108" s="10"/>
    </row>
    <row r="109" s="2" customFormat="1" ht="21.84"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67"/>
      <c r="C110" s="68"/>
      <c r="D110" s="68"/>
      <c r="E110" s="68"/>
      <c r="F110" s="68"/>
      <c r="G110" s="68"/>
      <c r="H110" s="68"/>
      <c r="I110" s="68"/>
      <c r="J110" s="68"/>
      <c r="K110" s="68"/>
      <c r="L110" s="64"/>
      <c r="S110" s="39"/>
      <c r="T110" s="39"/>
      <c r="U110" s="39"/>
      <c r="V110" s="39"/>
      <c r="W110" s="39"/>
      <c r="X110" s="39"/>
      <c r="Y110" s="39"/>
      <c r="Z110" s="39"/>
      <c r="AA110" s="39"/>
      <c r="AB110" s="39"/>
      <c r="AC110" s="39"/>
      <c r="AD110" s="39"/>
      <c r="AE110" s="39"/>
    </row>
    <row r="114" s="2" customFormat="1" ht="6.96" customHeight="1">
      <c r="A114" s="39"/>
      <c r="B114" s="69"/>
      <c r="C114" s="70"/>
      <c r="D114" s="70"/>
      <c r="E114" s="70"/>
      <c r="F114" s="70"/>
      <c r="G114" s="70"/>
      <c r="H114" s="70"/>
      <c r="I114" s="70"/>
      <c r="J114" s="70"/>
      <c r="K114" s="70"/>
      <c r="L114" s="64"/>
      <c r="S114" s="39"/>
      <c r="T114" s="39"/>
      <c r="U114" s="39"/>
      <c r="V114" s="39"/>
      <c r="W114" s="39"/>
      <c r="X114" s="39"/>
      <c r="Y114" s="39"/>
      <c r="Z114" s="39"/>
      <c r="AA114" s="39"/>
      <c r="AB114" s="39"/>
      <c r="AC114" s="39"/>
      <c r="AD114" s="39"/>
      <c r="AE114" s="39"/>
    </row>
    <row r="115" s="2" customFormat="1" ht="24.96" customHeight="1">
      <c r="A115" s="39"/>
      <c r="B115" s="40"/>
      <c r="C115" s="24" t="s">
        <v>326</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16</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185" t="str">
        <f>E7</f>
        <v>II/610 TUŘICE - KBEL (BENÁTKY NAD JIZEROU, PRŮTAH)</v>
      </c>
      <c r="F118" s="33"/>
      <c r="G118" s="33"/>
      <c r="H118" s="33"/>
      <c r="I118" s="41"/>
      <c r="J118" s="41"/>
      <c r="K118" s="41"/>
      <c r="L118" s="64"/>
      <c r="S118" s="39"/>
      <c r="T118" s="39"/>
      <c r="U118" s="39"/>
      <c r="V118" s="39"/>
      <c r="W118" s="39"/>
      <c r="X118" s="39"/>
      <c r="Y118" s="39"/>
      <c r="Z118" s="39"/>
      <c r="AA118" s="39"/>
      <c r="AB118" s="39"/>
      <c r="AC118" s="39"/>
      <c r="AD118" s="39"/>
      <c r="AE118" s="39"/>
    </row>
    <row r="119" s="1" customFormat="1" ht="12" customHeight="1">
      <c r="B119" s="22"/>
      <c r="C119" s="33" t="s">
        <v>310</v>
      </c>
      <c r="D119" s="23"/>
      <c r="E119" s="23"/>
      <c r="F119" s="23"/>
      <c r="G119" s="23"/>
      <c r="H119" s="23"/>
      <c r="I119" s="23"/>
      <c r="J119" s="23"/>
      <c r="K119" s="23"/>
      <c r="L119" s="21"/>
    </row>
    <row r="120" s="1" customFormat="1" ht="16.5" customHeight="1">
      <c r="B120" s="22"/>
      <c r="C120" s="23"/>
      <c r="D120" s="23"/>
      <c r="E120" s="185" t="s">
        <v>5690</v>
      </c>
      <c r="F120" s="23"/>
      <c r="G120" s="23"/>
      <c r="H120" s="23"/>
      <c r="I120" s="23"/>
      <c r="J120" s="23"/>
      <c r="K120" s="23"/>
      <c r="L120" s="21"/>
    </row>
    <row r="121" s="1" customFormat="1" ht="12" customHeight="1">
      <c r="B121" s="22"/>
      <c r="C121" s="33" t="s">
        <v>312</v>
      </c>
      <c r="D121" s="23"/>
      <c r="E121" s="23"/>
      <c r="F121" s="23"/>
      <c r="G121" s="23"/>
      <c r="H121" s="23"/>
      <c r="I121" s="23"/>
      <c r="J121" s="23"/>
      <c r="K121" s="23"/>
      <c r="L121" s="21"/>
    </row>
    <row r="122" s="2" customFormat="1" ht="16.5" customHeight="1">
      <c r="A122" s="39"/>
      <c r="B122" s="40"/>
      <c r="C122" s="41"/>
      <c r="D122" s="41"/>
      <c r="E122" s="186" t="s">
        <v>5769</v>
      </c>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314</v>
      </c>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6.5" customHeight="1">
      <c r="A124" s="39"/>
      <c r="B124" s="40"/>
      <c r="C124" s="41"/>
      <c r="D124" s="41"/>
      <c r="E124" s="77" t="str">
        <f>E13</f>
        <v>01.4 - Řad E</v>
      </c>
      <c r="F124" s="41"/>
      <c r="G124" s="41"/>
      <c r="H124" s="41"/>
      <c r="I124" s="41"/>
      <c r="J124" s="41"/>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2" customHeight="1">
      <c r="A126" s="39"/>
      <c r="B126" s="40"/>
      <c r="C126" s="33" t="s">
        <v>20</v>
      </c>
      <c r="D126" s="41"/>
      <c r="E126" s="41"/>
      <c r="F126" s="28" t="str">
        <f>F16</f>
        <v>Benátky nad Jizerou</v>
      </c>
      <c r="G126" s="41"/>
      <c r="H126" s="41"/>
      <c r="I126" s="33" t="s">
        <v>22</v>
      </c>
      <c r="J126" s="80" t="str">
        <f>IF(J16="","",J16)</f>
        <v>15. 12. 2023</v>
      </c>
      <c r="K126" s="41"/>
      <c r="L126" s="64"/>
      <c r="S126" s="39"/>
      <c r="T126" s="39"/>
      <c r="U126" s="39"/>
      <c r="V126" s="39"/>
      <c r="W126" s="39"/>
      <c r="X126" s="39"/>
      <c r="Y126" s="39"/>
      <c r="Z126" s="39"/>
      <c r="AA126" s="39"/>
      <c r="AB126" s="39"/>
      <c r="AC126" s="39"/>
      <c r="AD126" s="39"/>
      <c r="AE126" s="39"/>
    </row>
    <row r="127" s="2" customFormat="1" ht="6.96"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15.15" customHeight="1">
      <c r="A128" s="39"/>
      <c r="B128" s="40"/>
      <c r="C128" s="33" t="s">
        <v>24</v>
      </c>
      <c r="D128" s="41"/>
      <c r="E128" s="41"/>
      <c r="F128" s="28" t="str">
        <f>E19</f>
        <v>Vodovody a kanalizace Mladá Boleslav, a.s.</v>
      </c>
      <c r="G128" s="41"/>
      <c r="H128" s="41"/>
      <c r="I128" s="33" t="s">
        <v>30</v>
      </c>
      <c r="J128" s="37" t="str">
        <f>E25</f>
        <v>Valbek spol. s.r.o.</v>
      </c>
      <c r="K128" s="41"/>
      <c r="L128" s="64"/>
      <c r="S128" s="39"/>
      <c r="T128" s="39"/>
      <c r="U128" s="39"/>
      <c r="V128" s="39"/>
      <c r="W128" s="39"/>
      <c r="X128" s="39"/>
      <c r="Y128" s="39"/>
      <c r="Z128" s="39"/>
      <c r="AA128" s="39"/>
      <c r="AB128" s="39"/>
      <c r="AC128" s="39"/>
      <c r="AD128" s="39"/>
      <c r="AE128" s="39"/>
    </row>
    <row r="129" s="2" customFormat="1" ht="15.15" customHeight="1">
      <c r="A129" s="39"/>
      <c r="B129" s="40"/>
      <c r="C129" s="33" t="s">
        <v>28</v>
      </c>
      <c r="D129" s="41"/>
      <c r="E129" s="41"/>
      <c r="F129" s="28" t="str">
        <f>IF(E22="","",E22)</f>
        <v>Vyplň údaj</v>
      </c>
      <c r="G129" s="41"/>
      <c r="H129" s="41"/>
      <c r="I129" s="33" t="s">
        <v>33</v>
      </c>
      <c r="J129" s="37" t="str">
        <f>E28</f>
        <v xml:space="preserve"> </v>
      </c>
      <c r="K129" s="41"/>
      <c r="L129" s="64"/>
      <c r="S129" s="39"/>
      <c r="T129" s="39"/>
      <c r="U129" s="39"/>
      <c r="V129" s="39"/>
      <c r="W129" s="39"/>
      <c r="X129" s="39"/>
      <c r="Y129" s="39"/>
      <c r="Z129" s="39"/>
      <c r="AA129" s="39"/>
      <c r="AB129" s="39"/>
      <c r="AC129" s="39"/>
      <c r="AD129" s="39"/>
      <c r="AE129" s="39"/>
    </row>
    <row r="130" s="2" customFormat="1" ht="10.32"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11" customFormat="1" ht="29.28" customHeight="1">
      <c r="A131" s="202"/>
      <c r="B131" s="203"/>
      <c r="C131" s="204" t="s">
        <v>327</v>
      </c>
      <c r="D131" s="205" t="s">
        <v>61</v>
      </c>
      <c r="E131" s="205" t="s">
        <v>57</v>
      </c>
      <c r="F131" s="205" t="s">
        <v>58</v>
      </c>
      <c r="G131" s="205" t="s">
        <v>328</v>
      </c>
      <c r="H131" s="205" t="s">
        <v>329</v>
      </c>
      <c r="I131" s="205" t="s">
        <v>330</v>
      </c>
      <c r="J131" s="205" t="s">
        <v>318</v>
      </c>
      <c r="K131" s="206" t="s">
        <v>331</v>
      </c>
      <c r="L131" s="207"/>
      <c r="M131" s="101" t="s">
        <v>1</v>
      </c>
      <c r="N131" s="102" t="s">
        <v>40</v>
      </c>
      <c r="O131" s="102" t="s">
        <v>332</v>
      </c>
      <c r="P131" s="102" t="s">
        <v>333</v>
      </c>
      <c r="Q131" s="102" t="s">
        <v>334</v>
      </c>
      <c r="R131" s="102" t="s">
        <v>335</v>
      </c>
      <c r="S131" s="102" t="s">
        <v>336</v>
      </c>
      <c r="T131" s="103" t="s">
        <v>337</v>
      </c>
      <c r="U131" s="202"/>
      <c r="V131" s="202"/>
      <c r="W131" s="202"/>
      <c r="X131" s="202"/>
      <c r="Y131" s="202"/>
      <c r="Z131" s="202"/>
      <c r="AA131" s="202"/>
      <c r="AB131" s="202"/>
      <c r="AC131" s="202"/>
      <c r="AD131" s="202"/>
      <c r="AE131" s="202"/>
    </row>
    <row r="132" s="2" customFormat="1" ht="22.8" customHeight="1">
      <c r="A132" s="39"/>
      <c r="B132" s="40"/>
      <c r="C132" s="108" t="s">
        <v>338</v>
      </c>
      <c r="D132" s="41"/>
      <c r="E132" s="41"/>
      <c r="F132" s="41"/>
      <c r="G132" s="41"/>
      <c r="H132" s="41"/>
      <c r="I132" s="41"/>
      <c r="J132" s="208">
        <f>BK132</f>
        <v>0</v>
      </c>
      <c r="K132" s="41"/>
      <c r="L132" s="45"/>
      <c r="M132" s="104"/>
      <c r="N132" s="209"/>
      <c r="O132" s="105"/>
      <c r="P132" s="210">
        <f>P133</f>
        <v>0</v>
      </c>
      <c r="Q132" s="105"/>
      <c r="R132" s="210">
        <f>R133</f>
        <v>0.68944215000000009</v>
      </c>
      <c r="S132" s="105"/>
      <c r="T132" s="211">
        <f>T133</f>
        <v>1.635</v>
      </c>
      <c r="U132" s="39"/>
      <c r="V132" s="39"/>
      <c r="W132" s="39"/>
      <c r="X132" s="39"/>
      <c r="Y132" s="39"/>
      <c r="Z132" s="39"/>
      <c r="AA132" s="39"/>
      <c r="AB132" s="39"/>
      <c r="AC132" s="39"/>
      <c r="AD132" s="39"/>
      <c r="AE132" s="39"/>
      <c r="AT132" s="18" t="s">
        <v>75</v>
      </c>
      <c r="AU132" s="18" t="s">
        <v>320</v>
      </c>
      <c r="BK132" s="212">
        <f>BK133</f>
        <v>0</v>
      </c>
    </row>
    <row r="133" s="12" customFormat="1" ht="25.92" customHeight="1">
      <c r="A133" s="12"/>
      <c r="B133" s="213"/>
      <c r="C133" s="214"/>
      <c r="D133" s="215" t="s">
        <v>75</v>
      </c>
      <c r="E133" s="216" t="s">
        <v>437</v>
      </c>
      <c r="F133" s="216" t="s">
        <v>438</v>
      </c>
      <c r="G133" s="214"/>
      <c r="H133" s="214"/>
      <c r="I133" s="217"/>
      <c r="J133" s="218">
        <f>BK133</f>
        <v>0</v>
      </c>
      <c r="K133" s="214"/>
      <c r="L133" s="219"/>
      <c r="M133" s="220"/>
      <c r="N133" s="221"/>
      <c r="O133" s="221"/>
      <c r="P133" s="222">
        <f>P134+P227+P231+P238+P285+P289+P302</f>
        <v>0</v>
      </c>
      <c r="Q133" s="221"/>
      <c r="R133" s="222">
        <f>R134+R227+R231+R238+R285+R289+R302</f>
        <v>0.68944215000000009</v>
      </c>
      <c r="S133" s="221"/>
      <c r="T133" s="223">
        <f>T134+T227+T231+T238+T285+T289+T302</f>
        <v>1.635</v>
      </c>
      <c r="U133" s="12"/>
      <c r="V133" s="12"/>
      <c r="W133" s="12"/>
      <c r="X133" s="12"/>
      <c r="Y133" s="12"/>
      <c r="Z133" s="12"/>
      <c r="AA133" s="12"/>
      <c r="AB133" s="12"/>
      <c r="AC133" s="12"/>
      <c r="AD133" s="12"/>
      <c r="AE133" s="12"/>
      <c r="AR133" s="224" t="s">
        <v>83</v>
      </c>
      <c r="AT133" s="225" t="s">
        <v>75</v>
      </c>
      <c r="AU133" s="225" t="s">
        <v>76</v>
      </c>
      <c r="AY133" s="224" t="s">
        <v>342</v>
      </c>
      <c r="BK133" s="226">
        <f>BK134+BK227+BK231+BK238+BK285+BK289+BK302</f>
        <v>0</v>
      </c>
    </row>
    <row r="134" s="12" customFormat="1" ht="22.8" customHeight="1">
      <c r="A134" s="12"/>
      <c r="B134" s="213"/>
      <c r="C134" s="214"/>
      <c r="D134" s="215" t="s">
        <v>75</v>
      </c>
      <c r="E134" s="246" t="s">
        <v>83</v>
      </c>
      <c r="F134" s="246" t="s">
        <v>439</v>
      </c>
      <c r="G134" s="214"/>
      <c r="H134" s="214"/>
      <c r="I134" s="217"/>
      <c r="J134" s="247">
        <f>BK134</f>
        <v>0</v>
      </c>
      <c r="K134" s="214"/>
      <c r="L134" s="219"/>
      <c r="M134" s="220"/>
      <c r="N134" s="221"/>
      <c r="O134" s="221"/>
      <c r="P134" s="222">
        <f>SUM(P135:P226)</f>
        <v>0</v>
      </c>
      <c r="Q134" s="221"/>
      <c r="R134" s="222">
        <f>SUM(R135:R226)</f>
        <v>0.00012</v>
      </c>
      <c r="S134" s="221"/>
      <c r="T134" s="223">
        <f>SUM(T135:T226)</f>
        <v>1.635</v>
      </c>
      <c r="U134" s="12"/>
      <c r="V134" s="12"/>
      <c r="W134" s="12"/>
      <c r="X134" s="12"/>
      <c r="Y134" s="12"/>
      <c r="Z134" s="12"/>
      <c r="AA134" s="12"/>
      <c r="AB134" s="12"/>
      <c r="AC134" s="12"/>
      <c r="AD134" s="12"/>
      <c r="AE134" s="12"/>
      <c r="AR134" s="224" t="s">
        <v>83</v>
      </c>
      <c r="AT134" s="225" t="s">
        <v>75</v>
      </c>
      <c r="AU134" s="225" t="s">
        <v>83</v>
      </c>
      <c r="AY134" s="224" t="s">
        <v>342</v>
      </c>
      <c r="BK134" s="226">
        <f>SUM(BK135:BK226)</f>
        <v>0</v>
      </c>
    </row>
    <row r="135" s="2" customFormat="1" ht="16.5" customHeight="1">
      <c r="A135" s="39"/>
      <c r="B135" s="40"/>
      <c r="C135" s="227" t="s">
        <v>83</v>
      </c>
      <c r="D135" s="227" t="s">
        <v>343</v>
      </c>
      <c r="E135" s="228" t="s">
        <v>6842</v>
      </c>
      <c r="F135" s="229" t="s">
        <v>6843</v>
      </c>
      <c r="G135" s="230" t="s">
        <v>473</v>
      </c>
      <c r="H135" s="231">
        <v>3</v>
      </c>
      <c r="I135" s="232"/>
      <c r="J135" s="233">
        <f>ROUND(I135*H135,2)</f>
        <v>0</v>
      </c>
      <c r="K135" s="229" t="s">
        <v>443</v>
      </c>
      <c r="L135" s="45"/>
      <c r="M135" s="234" t="s">
        <v>1</v>
      </c>
      <c r="N135" s="235" t="s">
        <v>41</v>
      </c>
      <c r="O135" s="92"/>
      <c r="P135" s="236">
        <f>O135*H135</f>
        <v>0</v>
      </c>
      <c r="Q135" s="236">
        <v>0</v>
      </c>
      <c r="R135" s="236">
        <f>Q135*H135</f>
        <v>0</v>
      </c>
      <c r="S135" s="236">
        <v>0.26000000000000001</v>
      </c>
      <c r="T135" s="237">
        <f>S135*H135</f>
        <v>0.78000000000000003</v>
      </c>
      <c r="U135" s="39"/>
      <c r="V135" s="39"/>
      <c r="W135" s="39"/>
      <c r="X135" s="39"/>
      <c r="Y135" s="39"/>
      <c r="Z135" s="39"/>
      <c r="AA135" s="39"/>
      <c r="AB135" s="39"/>
      <c r="AC135" s="39"/>
      <c r="AD135" s="39"/>
      <c r="AE135" s="39"/>
      <c r="AR135" s="238" t="s">
        <v>360</v>
      </c>
      <c r="AT135" s="238" t="s">
        <v>343</v>
      </c>
      <c r="AU135" s="238" t="s">
        <v>85</v>
      </c>
      <c r="AY135" s="18" t="s">
        <v>342</v>
      </c>
      <c r="BE135" s="239">
        <f>IF(N135="základní",J135,0)</f>
        <v>0</v>
      </c>
      <c r="BF135" s="239">
        <f>IF(N135="snížená",J135,0)</f>
        <v>0</v>
      </c>
      <c r="BG135" s="239">
        <f>IF(N135="zákl. přenesená",J135,0)</f>
        <v>0</v>
      </c>
      <c r="BH135" s="239">
        <f>IF(N135="sníž. přenesená",J135,0)</f>
        <v>0</v>
      </c>
      <c r="BI135" s="239">
        <f>IF(N135="nulová",J135,0)</f>
        <v>0</v>
      </c>
      <c r="BJ135" s="18" t="s">
        <v>83</v>
      </c>
      <c r="BK135" s="239">
        <f>ROUND(I135*H135,2)</f>
        <v>0</v>
      </c>
      <c r="BL135" s="18" t="s">
        <v>360</v>
      </c>
      <c r="BM135" s="238" t="s">
        <v>6844</v>
      </c>
    </row>
    <row r="136" s="2" customFormat="1">
      <c r="A136" s="39"/>
      <c r="B136" s="40"/>
      <c r="C136" s="41"/>
      <c r="D136" s="240" t="s">
        <v>349</v>
      </c>
      <c r="E136" s="41"/>
      <c r="F136" s="241" t="s">
        <v>6845</v>
      </c>
      <c r="G136" s="41"/>
      <c r="H136" s="41"/>
      <c r="I136" s="242"/>
      <c r="J136" s="41"/>
      <c r="K136" s="41"/>
      <c r="L136" s="45"/>
      <c r="M136" s="243"/>
      <c r="N136" s="244"/>
      <c r="O136" s="92"/>
      <c r="P136" s="92"/>
      <c r="Q136" s="92"/>
      <c r="R136" s="92"/>
      <c r="S136" s="92"/>
      <c r="T136" s="93"/>
      <c r="U136" s="39"/>
      <c r="V136" s="39"/>
      <c r="W136" s="39"/>
      <c r="X136" s="39"/>
      <c r="Y136" s="39"/>
      <c r="Z136" s="39"/>
      <c r="AA136" s="39"/>
      <c r="AB136" s="39"/>
      <c r="AC136" s="39"/>
      <c r="AD136" s="39"/>
      <c r="AE136" s="39"/>
      <c r="AT136" s="18" t="s">
        <v>349</v>
      </c>
      <c r="AU136" s="18" t="s">
        <v>85</v>
      </c>
    </row>
    <row r="137" s="14" customFormat="1">
      <c r="A137" s="14"/>
      <c r="B137" s="263"/>
      <c r="C137" s="264"/>
      <c r="D137" s="240" t="s">
        <v>446</v>
      </c>
      <c r="E137" s="265" t="s">
        <v>1</v>
      </c>
      <c r="F137" s="266" t="s">
        <v>5778</v>
      </c>
      <c r="G137" s="264"/>
      <c r="H137" s="265" t="s">
        <v>1</v>
      </c>
      <c r="I137" s="267"/>
      <c r="J137" s="264"/>
      <c r="K137" s="264"/>
      <c r="L137" s="268"/>
      <c r="M137" s="269"/>
      <c r="N137" s="270"/>
      <c r="O137" s="270"/>
      <c r="P137" s="270"/>
      <c r="Q137" s="270"/>
      <c r="R137" s="270"/>
      <c r="S137" s="270"/>
      <c r="T137" s="271"/>
      <c r="U137" s="14"/>
      <c r="V137" s="14"/>
      <c r="W137" s="14"/>
      <c r="X137" s="14"/>
      <c r="Y137" s="14"/>
      <c r="Z137" s="14"/>
      <c r="AA137" s="14"/>
      <c r="AB137" s="14"/>
      <c r="AC137" s="14"/>
      <c r="AD137" s="14"/>
      <c r="AE137" s="14"/>
      <c r="AT137" s="272" t="s">
        <v>446</v>
      </c>
      <c r="AU137" s="272" t="s">
        <v>85</v>
      </c>
      <c r="AV137" s="14" t="s">
        <v>83</v>
      </c>
      <c r="AW137" s="14" t="s">
        <v>32</v>
      </c>
      <c r="AX137" s="14" t="s">
        <v>76</v>
      </c>
      <c r="AY137" s="272" t="s">
        <v>342</v>
      </c>
    </row>
    <row r="138" s="13" customFormat="1">
      <c r="A138" s="13"/>
      <c r="B138" s="252"/>
      <c r="C138" s="253"/>
      <c r="D138" s="240" t="s">
        <v>446</v>
      </c>
      <c r="E138" s="254" t="s">
        <v>1</v>
      </c>
      <c r="F138" s="255" t="s">
        <v>6846</v>
      </c>
      <c r="G138" s="253"/>
      <c r="H138" s="256">
        <v>3</v>
      </c>
      <c r="I138" s="257"/>
      <c r="J138" s="253"/>
      <c r="K138" s="253"/>
      <c r="L138" s="258"/>
      <c r="M138" s="259"/>
      <c r="N138" s="260"/>
      <c r="O138" s="260"/>
      <c r="P138" s="260"/>
      <c r="Q138" s="260"/>
      <c r="R138" s="260"/>
      <c r="S138" s="260"/>
      <c r="T138" s="261"/>
      <c r="U138" s="13"/>
      <c r="V138" s="13"/>
      <c r="W138" s="13"/>
      <c r="X138" s="13"/>
      <c r="Y138" s="13"/>
      <c r="Z138" s="13"/>
      <c r="AA138" s="13"/>
      <c r="AB138" s="13"/>
      <c r="AC138" s="13"/>
      <c r="AD138" s="13"/>
      <c r="AE138" s="13"/>
      <c r="AT138" s="262" t="s">
        <v>446</v>
      </c>
      <c r="AU138" s="262" t="s">
        <v>85</v>
      </c>
      <c r="AV138" s="13" t="s">
        <v>85</v>
      </c>
      <c r="AW138" s="13" t="s">
        <v>32</v>
      </c>
      <c r="AX138" s="13" t="s">
        <v>83</v>
      </c>
      <c r="AY138" s="262" t="s">
        <v>342</v>
      </c>
    </row>
    <row r="139" s="2" customFormat="1" ht="16.5" customHeight="1">
      <c r="A139" s="39"/>
      <c r="B139" s="40"/>
      <c r="C139" s="227" t="s">
        <v>85</v>
      </c>
      <c r="D139" s="227" t="s">
        <v>343</v>
      </c>
      <c r="E139" s="228" t="s">
        <v>6847</v>
      </c>
      <c r="F139" s="229" t="s">
        <v>6848</v>
      </c>
      <c r="G139" s="230" t="s">
        <v>473</v>
      </c>
      <c r="H139" s="231">
        <v>3</v>
      </c>
      <c r="I139" s="232"/>
      <c r="J139" s="233">
        <f>ROUND(I139*H139,2)</f>
        <v>0</v>
      </c>
      <c r="K139" s="229" t="s">
        <v>443</v>
      </c>
      <c r="L139" s="45"/>
      <c r="M139" s="234" t="s">
        <v>1</v>
      </c>
      <c r="N139" s="235" t="s">
        <v>41</v>
      </c>
      <c r="O139" s="92"/>
      <c r="P139" s="236">
        <f>O139*H139</f>
        <v>0</v>
      </c>
      <c r="Q139" s="236">
        <v>0</v>
      </c>
      <c r="R139" s="236">
        <f>Q139*H139</f>
        <v>0</v>
      </c>
      <c r="S139" s="236">
        <v>0.28499999999999998</v>
      </c>
      <c r="T139" s="237">
        <f>S139*H139</f>
        <v>0.85499999999999998</v>
      </c>
      <c r="U139" s="39"/>
      <c r="V139" s="39"/>
      <c r="W139" s="39"/>
      <c r="X139" s="39"/>
      <c r="Y139" s="39"/>
      <c r="Z139" s="39"/>
      <c r="AA139" s="39"/>
      <c r="AB139" s="39"/>
      <c r="AC139" s="39"/>
      <c r="AD139" s="39"/>
      <c r="AE139" s="39"/>
      <c r="AR139" s="238" t="s">
        <v>360</v>
      </c>
      <c r="AT139" s="238" t="s">
        <v>343</v>
      </c>
      <c r="AU139" s="238" t="s">
        <v>85</v>
      </c>
      <c r="AY139" s="18" t="s">
        <v>342</v>
      </c>
      <c r="BE139" s="239">
        <f>IF(N139="základní",J139,0)</f>
        <v>0</v>
      </c>
      <c r="BF139" s="239">
        <f>IF(N139="snížená",J139,0)</f>
        <v>0</v>
      </c>
      <c r="BG139" s="239">
        <f>IF(N139="zákl. přenesená",J139,0)</f>
        <v>0</v>
      </c>
      <c r="BH139" s="239">
        <f>IF(N139="sníž. přenesená",J139,0)</f>
        <v>0</v>
      </c>
      <c r="BI139" s="239">
        <f>IF(N139="nulová",J139,0)</f>
        <v>0</v>
      </c>
      <c r="BJ139" s="18" t="s">
        <v>83</v>
      </c>
      <c r="BK139" s="239">
        <f>ROUND(I139*H139,2)</f>
        <v>0</v>
      </c>
      <c r="BL139" s="18" t="s">
        <v>360</v>
      </c>
      <c r="BM139" s="238" t="s">
        <v>6849</v>
      </c>
    </row>
    <row r="140" s="2" customFormat="1">
      <c r="A140" s="39"/>
      <c r="B140" s="40"/>
      <c r="C140" s="41"/>
      <c r="D140" s="240" t="s">
        <v>349</v>
      </c>
      <c r="E140" s="41"/>
      <c r="F140" s="241" t="s">
        <v>6850</v>
      </c>
      <c r="G140" s="41"/>
      <c r="H140" s="41"/>
      <c r="I140" s="242"/>
      <c r="J140" s="41"/>
      <c r="K140" s="41"/>
      <c r="L140" s="45"/>
      <c r="M140" s="243"/>
      <c r="N140" s="244"/>
      <c r="O140" s="92"/>
      <c r="P140" s="92"/>
      <c r="Q140" s="92"/>
      <c r="R140" s="92"/>
      <c r="S140" s="92"/>
      <c r="T140" s="93"/>
      <c r="U140" s="39"/>
      <c r="V140" s="39"/>
      <c r="W140" s="39"/>
      <c r="X140" s="39"/>
      <c r="Y140" s="39"/>
      <c r="Z140" s="39"/>
      <c r="AA140" s="39"/>
      <c r="AB140" s="39"/>
      <c r="AC140" s="39"/>
      <c r="AD140" s="39"/>
      <c r="AE140" s="39"/>
      <c r="AT140" s="18" t="s">
        <v>349</v>
      </c>
      <c r="AU140" s="18" t="s">
        <v>85</v>
      </c>
    </row>
    <row r="141" s="14" customFormat="1">
      <c r="A141" s="14"/>
      <c r="B141" s="263"/>
      <c r="C141" s="264"/>
      <c r="D141" s="240" t="s">
        <v>446</v>
      </c>
      <c r="E141" s="265" t="s">
        <v>1</v>
      </c>
      <c r="F141" s="266" t="s">
        <v>5783</v>
      </c>
      <c r="G141" s="264"/>
      <c r="H141" s="265" t="s">
        <v>1</v>
      </c>
      <c r="I141" s="267"/>
      <c r="J141" s="264"/>
      <c r="K141" s="264"/>
      <c r="L141" s="268"/>
      <c r="M141" s="269"/>
      <c r="N141" s="270"/>
      <c r="O141" s="270"/>
      <c r="P141" s="270"/>
      <c r="Q141" s="270"/>
      <c r="R141" s="270"/>
      <c r="S141" s="270"/>
      <c r="T141" s="271"/>
      <c r="U141" s="14"/>
      <c r="V141" s="14"/>
      <c r="W141" s="14"/>
      <c r="X141" s="14"/>
      <c r="Y141" s="14"/>
      <c r="Z141" s="14"/>
      <c r="AA141" s="14"/>
      <c r="AB141" s="14"/>
      <c r="AC141" s="14"/>
      <c r="AD141" s="14"/>
      <c r="AE141" s="14"/>
      <c r="AT141" s="272" t="s">
        <v>446</v>
      </c>
      <c r="AU141" s="272" t="s">
        <v>85</v>
      </c>
      <c r="AV141" s="14" t="s">
        <v>83</v>
      </c>
      <c r="AW141" s="14" t="s">
        <v>32</v>
      </c>
      <c r="AX141" s="14" t="s">
        <v>76</v>
      </c>
      <c r="AY141" s="272" t="s">
        <v>342</v>
      </c>
    </row>
    <row r="142" s="13" customFormat="1">
      <c r="A142" s="13"/>
      <c r="B142" s="252"/>
      <c r="C142" s="253"/>
      <c r="D142" s="240" t="s">
        <v>446</v>
      </c>
      <c r="E142" s="254" t="s">
        <v>1</v>
      </c>
      <c r="F142" s="255" t="s">
        <v>6846</v>
      </c>
      <c r="G142" s="253"/>
      <c r="H142" s="256">
        <v>3</v>
      </c>
      <c r="I142" s="257"/>
      <c r="J142" s="253"/>
      <c r="K142" s="253"/>
      <c r="L142" s="258"/>
      <c r="M142" s="259"/>
      <c r="N142" s="260"/>
      <c r="O142" s="260"/>
      <c r="P142" s="260"/>
      <c r="Q142" s="260"/>
      <c r="R142" s="260"/>
      <c r="S142" s="260"/>
      <c r="T142" s="261"/>
      <c r="U142" s="13"/>
      <c r="V142" s="13"/>
      <c r="W142" s="13"/>
      <c r="X142" s="13"/>
      <c r="Y142" s="13"/>
      <c r="Z142" s="13"/>
      <c r="AA142" s="13"/>
      <c r="AB142" s="13"/>
      <c r="AC142" s="13"/>
      <c r="AD142" s="13"/>
      <c r="AE142" s="13"/>
      <c r="AT142" s="262" t="s">
        <v>446</v>
      </c>
      <c r="AU142" s="262" t="s">
        <v>85</v>
      </c>
      <c r="AV142" s="13" t="s">
        <v>85</v>
      </c>
      <c r="AW142" s="13" t="s">
        <v>32</v>
      </c>
      <c r="AX142" s="13" t="s">
        <v>83</v>
      </c>
      <c r="AY142" s="262" t="s">
        <v>342</v>
      </c>
    </row>
    <row r="143" s="2" customFormat="1" ht="16.5" customHeight="1">
      <c r="A143" s="39"/>
      <c r="B143" s="40"/>
      <c r="C143" s="227" t="s">
        <v>92</v>
      </c>
      <c r="D143" s="227" t="s">
        <v>343</v>
      </c>
      <c r="E143" s="228" t="s">
        <v>2006</v>
      </c>
      <c r="F143" s="229" t="s">
        <v>2007</v>
      </c>
      <c r="G143" s="230" t="s">
        <v>2008</v>
      </c>
      <c r="H143" s="231">
        <v>4</v>
      </c>
      <c r="I143" s="232"/>
      <c r="J143" s="233">
        <f>ROUND(I143*H143,2)</f>
        <v>0</v>
      </c>
      <c r="K143" s="229" t="s">
        <v>443</v>
      </c>
      <c r="L143" s="45"/>
      <c r="M143" s="234" t="s">
        <v>1</v>
      </c>
      <c r="N143" s="235" t="s">
        <v>41</v>
      </c>
      <c r="O143" s="92"/>
      <c r="P143" s="236">
        <f>O143*H143</f>
        <v>0</v>
      </c>
      <c r="Q143" s="236">
        <v>3.0000000000000001E-05</v>
      </c>
      <c r="R143" s="236">
        <f>Q143*H143</f>
        <v>0.00012</v>
      </c>
      <c r="S143" s="236">
        <v>0</v>
      </c>
      <c r="T143" s="237">
        <f>S143*H143</f>
        <v>0</v>
      </c>
      <c r="U143" s="39"/>
      <c r="V143" s="39"/>
      <c r="W143" s="39"/>
      <c r="X143" s="39"/>
      <c r="Y143" s="39"/>
      <c r="Z143" s="39"/>
      <c r="AA143" s="39"/>
      <c r="AB143" s="39"/>
      <c r="AC143" s="39"/>
      <c r="AD143" s="39"/>
      <c r="AE143" s="39"/>
      <c r="AR143" s="238" t="s">
        <v>360</v>
      </c>
      <c r="AT143" s="238" t="s">
        <v>343</v>
      </c>
      <c r="AU143" s="238" t="s">
        <v>85</v>
      </c>
      <c r="AY143" s="18" t="s">
        <v>342</v>
      </c>
      <c r="BE143" s="239">
        <f>IF(N143="základní",J143,0)</f>
        <v>0</v>
      </c>
      <c r="BF143" s="239">
        <f>IF(N143="snížená",J143,0)</f>
        <v>0</v>
      </c>
      <c r="BG143" s="239">
        <f>IF(N143="zákl. přenesená",J143,0)</f>
        <v>0</v>
      </c>
      <c r="BH143" s="239">
        <f>IF(N143="sníž. přenesená",J143,0)</f>
        <v>0</v>
      </c>
      <c r="BI143" s="239">
        <f>IF(N143="nulová",J143,0)</f>
        <v>0</v>
      </c>
      <c r="BJ143" s="18" t="s">
        <v>83</v>
      </c>
      <c r="BK143" s="239">
        <f>ROUND(I143*H143,2)</f>
        <v>0</v>
      </c>
      <c r="BL143" s="18" t="s">
        <v>360</v>
      </c>
      <c r="BM143" s="238" t="s">
        <v>6851</v>
      </c>
    </row>
    <row r="144" s="2" customFormat="1">
      <c r="A144" s="39"/>
      <c r="B144" s="40"/>
      <c r="C144" s="41"/>
      <c r="D144" s="240" t="s">
        <v>349</v>
      </c>
      <c r="E144" s="41"/>
      <c r="F144" s="241" t="s">
        <v>2010</v>
      </c>
      <c r="G144" s="41"/>
      <c r="H144" s="41"/>
      <c r="I144" s="242"/>
      <c r="J144" s="41"/>
      <c r="K144" s="41"/>
      <c r="L144" s="45"/>
      <c r="M144" s="243"/>
      <c r="N144" s="244"/>
      <c r="O144" s="92"/>
      <c r="P144" s="92"/>
      <c r="Q144" s="92"/>
      <c r="R144" s="92"/>
      <c r="S144" s="92"/>
      <c r="T144" s="93"/>
      <c r="U144" s="39"/>
      <c r="V144" s="39"/>
      <c r="W144" s="39"/>
      <c r="X144" s="39"/>
      <c r="Y144" s="39"/>
      <c r="Z144" s="39"/>
      <c r="AA144" s="39"/>
      <c r="AB144" s="39"/>
      <c r="AC144" s="39"/>
      <c r="AD144" s="39"/>
      <c r="AE144" s="39"/>
      <c r="AT144" s="18" t="s">
        <v>349</v>
      </c>
      <c r="AU144" s="18" t="s">
        <v>85</v>
      </c>
    </row>
    <row r="145" s="13" customFormat="1">
      <c r="A145" s="13"/>
      <c r="B145" s="252"/>
      <c r="C145" s="253"/>
      <c r="D145" s="240" t="s">
        <v>446</v>
      </c>
      <c r="E145" s="254" t="s">
        <v>1</v>
      </c>
      <c r="F145" s="255" t="s">
        <v>6852</v>
      </c>
      <c r="G145" s="253"/>
      <c r="H145" s="256">
        <v>4</v>
      </c>
      <c r="I145" s="257"/>
      <c r="J145" s="253"/>
      <c r="K145" s="253"/>
      <c r="L145" s="258"/>
      <c r="M145" s="259"/>
      <c r="N145" s="260"/>
      <c r="O145" s="260"/>
      <c r="P145" s="260"/>
      <c r="Q145" s="260"/>
      <c r="R145" s="260"/>
      <c r="S145" s="260"/>
      <c r="T145" s="261"/>
      <c r="U145" s="13"/>
      <c r="V145" s="13"/>
      <c r="W145" s="13"/>
      <c r="X145" s="13"/>
      <c r="Y145" s="13"/>
      <c r="Z145" s="13"/>
      <c r="AA145" s="13"/>
      <c r="AB145" s="13"/>
      <c r="AC145" s="13"/>
      <c r="AD145" s="13"/>
      <c r="AE145" s="13"/>
      <c r="AT145" s="262" t="s">
        <v>446</v>
      </c>
      <c r="AU145" s="262" t="s">
        <v>85</v>
      </c>
      <c r="AV145" s="13" t="s">
        <v>85</v>
      </c>
      <c r="AW145" s="13" t="s">
        <v>32</v>
      </c>
      <c r="AX145" s="13" t="s">
        <v>83</v>
      </c>
      <c r="AY145" s="262" t="s">
        <v>342</v>
      </c>
    </row>
    <row r="146" s="2" customFormat="1" ht="16.5" customHeight="1">
      <c r="A146" s="39"/>
      <c r="B146" s="40"/>
      <c r="C146" s="227" t="s">
        <v>360</v>
      </c>
      <c r="D146" s="227" t="s">
        <v>343</v>
      </c>
      <c r="E146" s="228" t="s">
        <v>2012</v>
      </c>
      <c r="F146" s="229" t="s">
        <v>2013</v>
      </c>
      <c r="G146" s="230" t="s">
        <v>2014</v>
      </c>
      <c r="H146" s="231">
        <v>2</v>
      </c>
      <c r="I146" s="232"/>
      <c r="J146" s="233">
        <f>ROUND(I146*H146,2)</f>
        <v>0</v>
      </c>
      <c r="K146" s="229" t="s">
        <v>443</v>
      </c>
      <c r="L146" s="45"/>
      <c r="M146" s="234" t="s">
        <v>1</v>
      </c>
      <c r="N146" s="235" t="s">
        <v>41</v>
      </c>
      <c r="O146" s="92"/>
      <c r="P146" s="236">
        <f>O146*H146</f>
        <v>0</v>
      </c>
      <c r="Q146" s="236">
        <v>0</v>
      </c>
      <c r="R146" s="236">
        <f>Q146*H146</f>
        <v>0</v>
      </c>
      <c r="S146" s="236">
        <v>0</v>
      </c>
      <c r="T146" s="237">
        <f>S146*H146</f>
        <v>0</v>
      </c>
      <c r="U146" s="39"/>
      <c r="V146" s="39"/>
      <c r="W146" s="39"/>
      <c r="X146" s="39"/>
      <c r="Y146" s="39"/>
      <c r="Z146" s="39"/>
      <c r="AA146" s="39"/>
      <c r="AB146" s="39"/>
      <c r="AC146" s="39"/>
      <c r="AD146" s="39"/>
      <c r="AE146" s="39"/>
      <c r="AR146" s="238" t="s">
        <v>360</v>
      </c>
      <c r="AT146" s="238" t="s">
        <v>343</v>
      </c>
      <c r="AU146" s="238" t="s">
        <v>85</v>
      </c>
      <c r="AY146" s="18" t="s">
        <v>342</v>
      </c>
      <c r="BE146" s="239">
        <f>IF(N146="základní",J146,0)</f>
        <v>0</v>
      </c>
      <c r="BF146" s="239">
        <f>IF(N146="snížená",J146,0)</f>
        <v>0</v>
      </c>
      <c r="BG146" s="239">
        <f>IF(N146="zákl. přenesená",J146,0)</f>
        <v>0</v>
      </c>
      <c r="BH146" s="239">
        <f>IF(N146="sníž. přenesená",J146,0)</f>
        <v>0</v>
      </c>
      <c r="BI146" s="239">
        <f>IF(N146="nulová",J146,0)</f>
        <v>0</v>
      </c>
      <c r="BJ146" s="18" t="s">
        <v>83</v>
      </c>
      <c r="BK146" s="239">
        <f>ROUND(I146*H146,2)</f>
        <v>0</v>
      </c>
      <c r="BL146" s="18" t="s">
        <v>360</v>
      </c>
      <c r="BM146" s="238" t="s">
        <v>6853</v>
      </c>
    </row>
    <row r="147" s="2" customFormat="1">
      <c r="A147" s="39"/>
      <c r="B147" s="40"/>
      <c r="C147" s="41"/>
      <c r="D147" s="240" t="s">
        <v>349</v>
      </c>
      <c r="E147" s="41"/>
      <c r="F147" s="241" t="s">
        <v>2016</v>
      </c>
      <c r="G147" s="41"/>
      <c r="H147" s="41"/>
      <c r="I147" s="242"/>
      <c r="J147" s="41"/>
      <c r="K147" s="41"/>
      <c r="L147" s="45"/>
      <c r="M147" s="243"/>
      <c r="N147" s="244"/>
      <c r="O147" s="92"/>
      <c r="P147" s="92"/>
      <c r="Q147" s="92"/>
      <c r="R147" s="92"/>
      <c r="S147" s="92"/>
      <c r="T147" s="93"/>
      <c r="U147" s="39"/>
      <c r="V147" s="39"/>
      <c r="W147" s="39"/>
      <c r="X147" s="39"/>
      <c r="Y147" s="39"/>
      <c r="Z147" s="39"/>
      <c r="AA147" s="39"/>
      <c r="AB147" s="39"/>
      <c r="AC147" s="39"/>
      <c r="AD147" s="39"/>
      <c r="AE147" s="39"/>
      <c r="AT147" s="18" t="s">
        <v>349</v>
      </c>
      <c r="AU147" s="18" t="s">
        <v>85</v>
      </c>
    </row>
    <row r="148" s="13" customFormat="1">
      <c r="A148" s="13"/>
      <c r="B148" s="252"/>
      <c r="C148" s="253"/>
      <c r="D148" s="240" t="s">
        <v>446</v>
      </c>
      <c r="E148" s="254" t="s">
        <v>1</v>
      </c>
      <c r="F148" s="255" t="s">
        <v>6854</v>
      </c>
      <c r="G148" s="253"/>
      <c r="H148" s="256">
        <v>2</v>
      </c>
      <c r="I148" s="257"/>
      <c r="J148" s="253"/>
      <c r="K148" s="253"/>
      <c r="L148" s="258"/>
      <c r="M148" s="259"/>
      <c r="N148" s="260"/>
      <c r="O148" s="260"/>
      <c r="P148" s="260"/>
      <c r="Q148" s="260"/>
      <c r="R148" s="260"/>
      <c r="S148" s="260"/>
      <c r="T148" s="261"/>
      <c r="U148" s="13"/>
      <c r="V148" s="13"/>
      <c r="W148" s="13"/>
      <c r="X148" s="13"/>
      <c r="Y148" s="13"/>
      <c r="Z148" s="13"/>
      <c r="AA148" s="13"/>
      <c r="AB148" s="13"/>
      <c r="AC148" s="13"/>
      <c r="AD148" s="13"/>
      <c r="AE148" s="13"/>
      <c r="AT148" s="262" t="s">
        <v>446</v>
      </c>
      <c r="AU148" s="262" t="s">
        <v>85</v>
      </c>
      <c r="AV148" s="13" t="s">
        <v>85</v>
      </c>
      <c r="AW148" s="13" t="s">
        <v>32</v>
      </c>
      <c r="AX148" s="13" t="s">
        <v>83</v>
      </c>
      <c r="AY148" s="262" t="s">
        <v>342</v>
      </c>
    </row>
    <row r="149" s="2" customFormat="1" ht="16.5" customHeight="1">
      <c r="A149" s="39"/>
      <c r="B149" s="40"/>
      <c r="C149" s="227" t="s">
        <v>341</v>
      </c>
      <c r="D149" s="227" t="s">
        <v>343</v>
      </c>
      <c r="E149" s="228" t="s">
        <v>6855</v>
      </c>
      <c r="F149" s="229" t="s">
        <v>6856</v>
      </c>
      <c r="G149" s="230" t="s">
        <v>562</v>
      </c>
      <c r="H149" s="231">
        <v>1.512</v>
      </c>
      <c r="I149" s="232"/>
      <c r="J149" s="233">
        <f>ROUND(I149*H149,2)</f>
        <v>0</v>
      </c>
      <c r="K149" s="229" t="s">
        <v>443</v>
      </c>
      <c r="L149" s="45"/>
      <c r="M149" s="234" t="s">
        <v>1</v>
      </c>
      <c r="N149" s="235" t="s">
        <v>41</v>
      </c>
      <c r="O149" s="92"/>
      <c r="P149" s="236">
        <f>O149*H149</f>
        <v>0</v>
      </c>
      <c r="Q149" s="236">
        <v>0</v>
      </c>
      <c r="R149" s="236">
        <f>Q149*H149</f>
        <v>0</v>
      </c>
      <c r="S149" s="236">
        <v>0</v>
      </c>
      <c r="T149" s="237">
        <f>S149*H149</f>
        <v>0</v>
      </c>
      <c r="U149" s="39"/>
      <c r="V149" s="39"/>
      <c r="W149" s="39"/>
      <c r="X149" s="39"/>
      <c r="Y149" s="39"/>
      <c r="Z149" s="39"/>
      <c r="AA149" s="39"/>
      <c r="AB149" s="39"/>
      <c r="AC149" s="39"/>
      <c r="AD149" s="39"/>
      <c r="AE149" s="39"/>
      <c r="AR149" s="238" t="s">
        <v>360</v>
      </c>
      <c r="AT149" s="238" t="s">
        <v>343</v>
      </c>
      <c r="AU149" s="238" t="s">
        <v>85</v>
      </c>
      <c r="AY149" s="18" t="s">
        <v>342</v>
      </c>
      <c r="BE149" s="239">
        <f>IF(N149="základní",J149,0)</f>
        <v>0</v>
      </c>
      <c r="BF149" s="239">
        <f>IF(N149="snížená",J149,0)</f>
        <v>0</v>
      </c>
      <c r="BG149" s="239">
        <f>IF(N149="zákl. přenesená",J149,0)</f>
        <v>0</v>
      </c>
      <c r="BH149" s="239">
        <f>IF(N149="sníž. přenesená",J149,0)</f>
        <v>0</v>
      </c>
      <c r="BI149" s="239">
        <f>IF(N149="nulová",J149,0)</f>
        <v>0</v>
      </c>
      <c r="BJ149" s="18" t="s">
        <v>83</v>
      </c>
      <c r="BK149" s="239">
        <f>ROUND(I149*H149,2)</f>
        <v>0</v>
      </c>
      <c r="BL149" s="18" t="s">
        <v>360</v>
      </c>
      <c r="BM149" s="238" t="s">
        <v>6857</v>
      </c>
    </row>
    <row r="150" s="2" customFormat="1">
      <c r="A150" s="39"/>
      <c r="B150" s="40"/>
      <c r="C150" s="41"/>
      <c r="D150" s="240" t="s">
        <v>349</v>
      </c>
      <c r="E150" s="41"/>
      <c r="F150" s="241" t="s">
        <v>6858</v>
      </c>
      <c r="G150" s="41"/>
      <c r="H150" s="41"/>
      <c r="I150" s="242"/>
      <c r="J150" s="41"/>
      <c r="K150" s="41"/>
      <c r="L150" s="45"/>
      <c r="M150" s="243"/>
      <c r="N150" s="244"/>
      <c r="O150" s="92"/>
      <c r="P150" s="92"/>
      <c r="Q150" s="92"/>
      <c r="R150" s="92"/>
      <c r="S150" s="92"/>
      <c r="T150" s="93"/>
      <c r="U150" s="39"/>
      <c r="V150" s="39"/>
      <c r="W150" s="39"/>
      <c r="X150" s="39"/>
      <c r="Y150" s="39"/>
      <c r="Z150" s="39"/>
      <c r="AA150" s="39"/>
      <c r="AB150" s="39"/>
      <c r="AC150" s="39"/>
      <c r="AD150" s="39"/>
      <c r="AE150" s="39"/>
      <c r="AT150" s="18" t="s">
        <v>349</v>
      </c>
      <c r="AU150" s="18" t="s">
        <v>85</v>
      </c>
    </row>
    <row r="151" s="14" customFormat="1">
      <c r="A151" s="14"/>
      <c r="B151" s="263"/>
      <c r="C151" s="264"/>
      <c r="D151" s="240" t="s">
        <v>446</v>
      </c>
      <c r="E151" s="265" t="s">
        <v>1</v>
      </c>
      <c r="F151" s="266" t="s">
        <v>6859</v>
      </c>
      <c r="G151" s="264"/>
      <c r="H151" s="265" t="s">
        <v>1</v>
      </c>
      <c r="I151" s="267"/>
      <c r="J151" s="264"/>
      <c r="K151" s="264"/>
      <c r="L151" s="268"/>
      <c r="M151" s="269"/>
      <c r="N151" s="270"/>
      <c r="O151" s="270"/>
      <c r="P151" s="270"/>
      <c r="Q151" s="270"/>
      <c r="R151" s="270"/>
      <c r="S151" s="270"/>
      <c r="T151" s="271"/>
      <c r="U151" s="14"/>
      <c r="V151" s="14"/>
      <c r="W151" s="14"/>
      <c r="X151" s="14"/>
      <c r="Y151" s="14"/>
      <c r="Z151" s="14"/>
      <c r="AA151" s="14"/>
      <c r="AB151" s="14"/>
      <c r="AC151" s="14"/>
      <c r="AD151" s="14"/>
      <c r="AE151" s="14"/>
      <c r="AT151" s="272" t="s">
        <v>446</v>
      </c>
      <c r="AU151" s="272" t="s">
        <v>85</v>
      </c>
      <c r="AV151" s="14" t="s">
        <v>83</v>
      </c>
      <c r="AW151" s="14" t="s">
        <v>32</v>
      </c>
      <c r="AX151" s="14" t="s">
        <v>76</v>
      </c>
      <c r="AY151" s="272" t="s">
        <v>342</v>
      </c>
    </row>
    <row r="152" s="13" customFormat="1">
      <c r="A152" s="13"/>
      <c r="B152" s="252"/>
      <c r="C152" s="253"/>
      <c r="D152" s="240" t="s">
        <v>446</v>
      </c>
      <c r="E152" s="254" t="s">
        <v>1</v>
      </c>
      <c r="F152" s="255" t="s">
        <v>6860</v>
      </c>
      <c r="G152" s="253"/>
      <c r="H152" s="256">
        <v>4.5</v>
      </c>
      <c r="I152" s="257"/>
      <c r="J152" s="253"/>
      <c r="K152" s="253"/>
      <c r="L152" s="258"/>
      <c r="M152" s="259"/>
      <c r="N152" s="260"/>
      <c r="O152" s="260"/>
      <c r="P152" s="260"/>
      <c r="Q152" s="260"/>
      <c r="R152" s="260"/>
      <c r="S152" s="260"/>
      <c r="T152" s="261"/>
      <c r="U152" s="13"/>
      <c r="V152" s="13"/>
      <c r="W152" s="13"/>
      <c r="X152" s="13"/>
      <c r="Y152" s="13"/>
      <c r="Z152" s="13"/>
      <c r="AA152" s="13"/>
      <c r="AB152" s="13"/>
      <c r="AC152" s="13"/>
      <c r="AD152" s="13"/>
      <c r="AE152" s="13"/>
      <c r="AT152" s="262" t="s">
        <v>446</v>
      </c>
      <c r="AU152" s="262" t="s">
        <v>85</v>
      </c>
      <c r="AV152" s="13" t="s">
        <v>85</v>
      </c>
      <c r="AW152" s="13" t="s">
        <v>32</v>
      </c>
      <c r="AX152" s="13" t="s">
        <v>76</v>
      </c>
      <c r="AY152" s="262" t="s">
        <v>342</v>
      </c>
    </row>
    <row r="153" s="14" customFormat="1">
      <c r="A153" s="14"/>
      <c r="B153" s="263"/>
      <c r="C153" s="264"/>
      <c r="D153" s="240" t="s">
        <v>446</v>
      </c>
      <c r="E153" s="265" t="s">
        <v>1</v>
      </c>
      <c r="F153" s="266" t="s">
        <v>5820</v>
      </c>
      <c r="G153" s="264"/>
      <c r="H153" s="265" t="s">
        <v>1</v>
      </c>
      <c r="I153" s="267"/>
      <c r="J153" s="264"/>
      <c r="K153" s="264"/>
      <c r="L153" s="268"/>
      <c r="M153" s="269"/>
      <c r="N153" s="270"/>
      <c r="O153" s="270"/>
      <c r="P153" s="270"/>
      <c r="Q153" s="270"/>
      <c r="R153" s="270"/>
      <c r="S153" s="270"/>
      <c r="T153" s="271"/>
      <c r="U153" s="14"/>
      <c r="V153" s="14"/>
      <c r="W153" s="14"/>
      <c r="X153" s="14"/>
      <c r="Y153" s="14"/>
      <c r="Z153" s="14"/>
      <c r="AA153" s="14"/>
      <c r="AB153" s="14"/>
      <c r="AC153" s="14"/>
      <c r="AD153" s="14"/>
      <c r="AE153" s="14"/>
      <c r="AT153" s="272" t="s">
        <v>446</v>
      </c>
      <c r="AU153" s="272" t="s">
        <v>85</v>
      </c>
      <c r="AV153" s="14" t="s">
        <v>83</v>
      </c>
      <c r="AW153" s="14" t="s">
        <v>32</v>
      </c>
      <c r="AX153" s="14" t="s">
        <v>76</v>
      </c>
      <c r="AY153" s="272" t="s">
        <v>342</v>
      </c>
    </row>
    <row r="154" s="13" customFormat="1">
      <c r="A154" s="13"/>
      <c r="B154" s="252"/>
      <c r="C154" s="253"/>
      <c r="D154" s="240" t="s">
        <v>446</v>
      </c>
      <c r="E154" s="254" t="s">
        <v>1</v>
      </c>
      <c r="F154" s="255" t="s">
        <v>6861</v>
      </c>
      <c r="G154" s="253"/>
      <c r="H154" s="256">
        <v>-0.71999999999999997</v>
      </c>
      <c r="I154" s="257"/>
      <c r="J154" s="253"/>
      <c r="K154" s="253"/>
      <c r="L154" s="258"/>
      <c r="M154" s="259"/>
      <c r="N154" s="260"/>
      <c r="O154" s="260"/>
      <c r="P154" s="260"/>
      <c r="Q154" s="260"/>
      <c r="R154" s="260"/>
      <c r="S154" s="260"/>
      <c r="T154" s="261"/>
      <c r="U154" s="13"/>
      <c r="V154" s="13"/>
      <c r="W154" s="13"/>
      <c r="X154" s="13"/>
      <c r="Y154" s="13"/>
      <c r="Z154" s="13"/>
      <c r="AA154" s="13"/>
      <c r="AB154" s="13"/>
      <c r="AC154" s="13"/>
      <c r="AD154" s="13"/>
      <c r="AE154" s="13"/>
      <c r="AT154" s="262" t="s">
        <v>446</v>
      </c>
      <c r="AU154" s="262" t="s">
        <v>85</v>
      </c>
      <c r="AV154" s="13" t="s">
        <v>85</v>
      </c>
      <c r="AW154" s="13" t="s">
        <v>32</v>
      </c>
      <c r="AX154" s="13" t="s">
        <v>76</v>
      </c>
      <c r="AY154" s="262" t="s">
        <v>342</v>
      </c>
    </row>
    <row r="155" s="16" customFormat="1">
      <c r="A155" s="16"/>
      <c r="B155" s="284"/>
      <c r="C155" s="285"/>
      <c r="D155" s="240" t="s">
        <v>446</v>
      </c>
      <c r="E155" s="286" t="s">
        <v>1</v>
      </c>
      <c r="F155" s="287" t="s">
        <v>500</v>
      </c>
      <c r="G155" s="285"/>
      <c r="H155" s="288">
        <v>3.7799999999999998</v>
      </c>
      <c r="I155" s="289"/>
      <c r="J155" s="285"/>
      <c r="K155" s="285"/>
      <c r="L155" s="290"/>
      <c r="M155" s="291"/>
      <c r="N155" s="292"/>
      <c r="O155" s="292"/>
      <c r="P155" s="292"/>
      <c r="Q155" s="292"/>
      <c r="R155" s="292"/>
      <c r="S155" s="292"/>
      <c r="T155" s="293"/>
      <c r="U155" s="16"/>
      <c r="V155" s="16"/>
      <c r="W155" s="16"/>
      <c r="X155" s="16"/>
      <c r="Y155" s="16"/>
      <c r="Z155" s="16"/>
      <c r="AA155" s="16"/>
      <c r="AB155" s="16"/>
      <c r="AC155" s="16"/>
      <c r="AD155" s="16"/>
      <c r="AE155" s="16"/>
      <c r="AT155" s="294" t="s">
        <v>446</v>
      </c>
      <c r="AU155" s="294" t="s">
        <v>85</v>
      </c>
      <c r="AV155" s="16" t="s">
        <v>360</v>
      </c>
      <c r="AW155" s="16" t="s">
        <v>32</v>
      </c>
      <c r="AX155" s="16" t="s">
        <v>76</v>
      </c>
      <c r="AY155" s="294" t="s">
        <v>342</v>
      </c>
    </row>
    <row r="156" s="13" customFormat="1">
      <c r="A156" s="13"/>
      <c r="B156" s="252"/>
      <c r="C156" s="253"/>
      <c r="D156" s="240" t="s">
        <v>446</v>
      </c>
      <c r="E156" s="254" t="s">
        <v>1</v>
      </c>
      <c r="F156" s="255" t="s">
        <v>6862</v>
      </c>
      <c r="G156" s="253"/>
      <c r="H156" s="256">
        <v>1.512</v>
      </c>
      <c r="I156" s="257"/>
      <c r="J156" s="253"/>
      <c r="K156" s="253"/>
      <c r="L156" s="258"/>
      <c r="M156" s="259"/>
      <c r="N156" s="260"/>
      <c r="O156" s="260"/>
      <c r="P156" s="260"/>
      <c r="Q156" s="260"/>
      <c r="R156" s="260"/>
      <c r="S156" s="260"/>
      <c r="T156" s="261"/>
      <c r="U156" s="13"/>
      <c r="V156" s="13"/>
      <c r="W156" s="13"/>
      <c r="X156" s="13"/>
      <c r="Y156" s="13"/>
      <c r="Z156" s="13"/>
      <c r="AA156" s="13"/>
      <c r="AB156" s="13"/>
      <c r="AC156" s="13"/>
      <c r="AD156" s="13"/>
      <c r="AE156" s="13"/>
      <c r="AT156" s="262" t="s">
        <v>446</v>
      </c>
      <c r="AU156" s="262" t="s">
        <v>85</v>
      </c>
      <c r="AV156" s="13" t="s">
        <v>85</v>
      </c>
      <c r="AW156" s="13" t="s">
        <v>32</v>
      </c>
      <c r="AX156" s="13" t="s">
        <v>83</v>
      </c>
      <c r="AY156" s="262" t="s">
        <v>342</v>
      </c>
    </row>
    <row r="157" s="2" customFormat="1" ht="16.5" customHeight="1">
      <c r="A157" s="39"/>
      <c r="B157" s="40"/>
      <c r="C157" s="227" t="s">
        <v>368</v>
      </c>
      <c r="D157" s="227" t="s">
        <v>343</v>
      </c>
      <c r="E157" s="228" t="s">
        <v>6863</v>
      </c>
      <c r="F157" s="229" t="s">
        <v>6864</v>
      </c>
      <c r="G157" s="230" t="s">
        <v>562</v>
      </c>
      <c r="H157" s="231">
        <v>1.512</v>
      </c>
      <c r="I157" s="232"/>
      <c r="J157" s="233">
        <f>ROUND(I157*H157,2)</f>
        <v>0</v>
      </c>
      <c r="K157" s="229" t="s">
        <v>443</v>
      </c>
      <c r="L157" s="45"/>
      <c r="M157" s="234" t="s">
        <v>1</v>
      </c>
      <c r="N157" s="235" t="s">
        <v>41</v>
      </c>
      <c r="O157" s="92"/>
      <c r="P157" s="236">
        <f>O157*H157</f>
        <v>0</v>
      </c>
      <c r="Q157" s="236">
        <v>0</v>
      </c>
      <c r="R157" s="236">
        <f>Q157*H157</f>
        <v>0</v>
      </c>
      <c r="S157" s="236">
        <v>0</v>
      </c>
      <c r="T157" s="237">
        <f>S157*H157</f>
        <v>0</v>
      </c>
      <c r="U157" s="39"/>
      <c r="V157" s="39"/>
      <c r="W157" s="39"/>
      <c r="X157" s="39"/>
      <c r="Y157" s="39"/>
      <c r="Z157" s="39"/>
      <c r="AA157" s="39"/>
      <c r="AB157" s="39"/>
      <c r="AC157" s="39"/>
      <c r="AD157" s="39"/>
      <c r="AE157" s="39"/>
      <c r="AR157" s="238" t="s">
        <v>360</v>
      </c>
      <c r="AT157" s="238" t="s">
        <v>343</v>
      </c>
      <c r="AU157" s="238" t="s">
        <v>85</v>
      </c>
      <c r="AY157" s="18" t="s">
        <v>342</v>
      </c>
      <c r="BE157" s="239">
        <f>IF(N157="základní",J157,0)</f>
        <v>0</v>
      </c>
      <c r="BF157" s="239">
        <f>IF(N157="snížená",J157,0)</f>
        <v>0</v>
      </c>
      <c r="BG157" s="239">
        <f>IF(N157="zákl. přenesená",J157,0)</f>
        <v>0</v>
      </c>
      <c r="BH157" s="239">
        <f>IF(N157="sníž. přenesená",J157,0)</f>
        <v>0</v>
      </c>
      <c r="BI157" s="239">
        <f>IF(N157="nulová",J157,0)</f>
        <v>0</v>
      </c>
      <c r="BJ157" s="18" t="s">
        <v>83</v>
      </c>
      <c r="BK157" s="239">
        <f>ROUND(I157*H157,2)</f>
        <v>0</v>
      </c>
      <c r="BL157" s="18" t="s">
        <v>360</v>
      </c>
      <c r="BM157" s="238" t="s">
        <v>6865</v>
      </c>
    </row>
    <row r="158" s="2" customFormat="1">
      <c r="A158" s="39"/>
      <c r="B158" s="40"/>
      <c r="C158" s="41"/>
      <c r="D158" s="240" t="s">
        <v>349</v>
      </c>
      <c r="E158" s="41"/>
      <c r="F158" s="241" t="s">
        <v>6866</v>
      </c>
      <c r="G158" s="41"/>
      <c r="H158" s="41"/>
      <c r="I158" s="242"/>
      <c r="J158" s="41"/>
      <c r="K158" s="41"/>
      <c r="L158" s="45"/>
      <c r="M158" s="243"/>
      <c r="N158" s="244"/>
      <c r="O158" s="92"/>
      <c r="P158" s="92"/>
      <c r="Q158" s="92"/>
      <c r="R158" s="92"/>
      <c r="S158" s="92"/>
      <c r="T158" s="93"/>
      <c r="U158" s="39"/>
      <c r="V158" s="39"/>
      <c r="W158" s="39"/>
      <c r="X158" s="39"/>
      <c r="Y158" s="39"/>
      <c r="Z158" s="39"/>
      <c r="AA158" s="39"/>
      <c r="AB158" s="39"/>
      <c r="AC158" s="39"/>
      <c r="AD158" s="39"/>
      <c r="AE158" s="39"/>
      <c r="AT158" s="18" t="s">
        <v>349</v>
      </c>
      <c r="AU158" s="18" t="s">
        <v>85</v>
      </c>
    </row>
    <row r="159" s="13" customFormat="1">
      <c r="A159" s="13"/>
      <c r="B159" s="252"/>
      <c r="C159" s="253"/>
      <c r="D159" s="240" t="s">
        <v>446</v>
      </c>
      <c r="E159" s="254" t="s">
        <v>1</v>
      </c>
      <c r="F159" s="255" t="s">
        <v>6867</v>
      </c>
      <c r="G159" s="253"/>
      <c r="H159" s="256">
        <v>1.512</v>
      </c>
      <c r="I159" s="257"/>
      <c r="J159" s="253"/>
      <c r="K159" s="253"/>
      <c r="L159" s="258"/>
      <c r="M159" s="259"/>
      <c r="N159" s="260"/>
      <c r="O159" s="260"/>
      <c r="P159" s="260"/>
      <c r="Q159" s="260"/>
      <c r="R159" s="260"/>
      <c r="S159" s="260"/>
      <c r="T159" s="261"/>
      <c r="U159" s="13"/>
      <c r="V159" s="13"/>
      <c r="W159" s="13"/>
      <c r="X159" s="13"/>
      <c r="Y159" s="13"/>
      <c r="Z159" s="13"/>
      <c r="AA159" s="13"/>
      <c r="AB159" s="13"/>
      <c r="AC159" s="13"/>
      <c r="AD159" s="13"/>
      <c r="AE159" s="13"/>
      <c r="AT159" s="262" t="s">
        <v>446</v>
      </c>
      <c r="AU159" s="262" t="s">
        <v>85</v>
      </c>
      <c r="AV159" s="13" t="s">
        <v>85</v>
      </c>
      <c r="AW159" s="13" t="s">
        <v>32</v>
      </c>
      <c r="AX159" s="13" t="s">
        <v>83</v>
      </c>
      <c r="AY159" s="262" t="s">
        <v>342</v>
      </c>
    </row>
    <row r="160" s="2" customFormat="1" ht="16.5" customHeight="1">
      <c r="A160" s="39"/>
      <c r="B160" s="40"/>
      <c r="C160" s="227" t="s">
        <v>372</v>
      </c>
      <c r="D160" s="227" t="s">
        <v>343</v>
      </c>
      <c r="E160" s="228" t="s">
        <v>6868</v>
      </c>
      <c r="F160" s="229" t="s">
        <v>6869</v>
      </c>
      <c r="G160" s="230" t="s">
        <v>562</v>
      </c>
      <c r="H160" s="231">
        <v>0.75600000000000001</v>
      </c>
      <c r="I160" s="232"/>
      <c r="J160" s="233">
        <f>ROUND(I160*H160,2)</f>
        <v>0</v>
      </c>
      <c r="K160" s="229" t="s">
        <v>443</v>
      </c>
      <c r="L160" s="45"/>
      <c r="M160" s="234" t="s">
        <v>1</v>
      </c>
      <c r="N160" s="235" t="s">
        <v>41</v>
      </c>
      <c r="O160" s="92"/>
      <c r="P160" s="236">
        <f>O160*H160</f>
        <v>0</v>
      </c>
      <c r="Q160" s="236">
        <v>0</v>
      </c>
      <c r="R160" s="236">
        <f>Q160*H160</f>
        <v>0</v>
      </c>
      <c r="S160" s="236">
        <v>0</v>
      </c>
      <c r="T160" s="237">
        <f>S160*H160</f>
        <v>0</v>
      </c>
      <c r="U160" s="39"/>
      <c r="V160" s="39"/>
      <c r="W160" s="39"/>
      <c r="X160" s="39"/>
      <c r="Y160" s="39"/>
      <c r="Z160" s="39"/>
      <c r="AA160" s="39"/>
      <c r="AB160" s="39"/>
      <c r="AC160" s="39"/>
      <c r="AD160" s="39"/>
      <c r="AE160" s="39"/>
      <c r="AR160" s="238" t="s">
        <v>360</v>
      </c>
      <c r="AT160" s="238" t="s">
        <v>343</v>
      </c>
      <c r="AU160" s="238" t="s">
        <v>85</v>
      </c>
      <c r="AY160" s="18" t="s">
        <v>342</v>
      </c>
      <c r="BE160" s="239">
        <f>IF(N160="základní",J160,0)</f>
        <v>0</v>
      </c>
      <c r="BF160" s="239">
        <f>IF(N160="snížená",J160,0)</f>
        <v>0</v>
      </c>
      <c r="BG160" s="239">
        <f>IF(N160="zákl. přenesená",J160,0)</f>
        <v>0</v>
      </c>
      <c r="BH160" s="239">
        <f>IF(N160="sníž. přenesená",J160,0)</f>
        <v>0</v>
      </c>
      <c r="BI160" s="239">
        <f>IF(N160="nulová",J160,0)</f>
        <v>0</v>
      </c>
      <c r="BJ160" s="18" t="s">
        <v>83</v>
      </c>
      <c r="BK160" s="239">
        <f>ROUND(I160*H160,2)</f>
        <v>0</v>
      </c>
      <c r="BL160" s="18" t="s">
        <v>360</v>
      </c>
      <c r="BM160" s="238" t="s">
        <v>6870</v>
      </c>
    </row>
    <row r="161" s="2" customFormat="1">
      <c r="A161" s="39"/>
      <c r="B161" s="40"/>
      <c r="C161" s="41"/>
      <c r="D161" s="240" t="s">
        <v>349</v>
      </c>
      <c r="E161" s="41"/>
      <c r="F161" s="241" t="s">
        <v>6871</v>
      </c>
      <c r="G161" s="41"/>
      <c r="H161" s="41"/>
      <c r="I161" s="242"/>
      <c r="J161" s="41"/>
      <c r="K161" s="41"/>
      <c r="L161" s="45"/>
      <c r="M161" s="243"/>
      <c r="N161" s="244"/>
      <c r="O161" s="92"/>
      <c r="P161" s="92"/>
      <c r="Q161" s="92"/>
      <c r="R161" s="92"/>
      <c r="S161" s="92"/>
      <c r="T161" s="93"/>
      <c r="U161" s="39"/>
      <c r="V161" s="39"/>
      <c r="W161" s="39"/>
      <c r="X161" s="39"/>
      <c r="Y161" s="39"/>
      <c r="Z161" s="39"/>
      <c r="AA161" s="39"/>
      <c r="AB161" s="39"/>
      <c r="AC161" s="39"/>
      <c r="AD161" s="39"/>
      <c r="AE161" s="39"/>
      <c r="AT161" s="18" t="s">
        <v>349</v>
      </c>
      <c r="AU161" s="18" t="s">
        <v>85</v>
      </c>
    </row>
    <row r="162" s="13" customFormat="1">
      <c r="A162" s="13"/>
      <c r="B162" s="252"/>
      <c r="C162" s="253"/>
      <c r="D162" s="240" t="s">
        <v>446</v>
      </c>
      <c r="E162" s="254" t="s">
        <v>1</v>
      </c>
      <c r="F162" s="255" t="s">
        <v>6872</v>
      </c>
      <c r="G162" s="253"/>
      <c r="H162" s="256">
        <v>0.75600000000000001</v>
      </c>
      <c r="I162" s="257"/>
      <c r="J162" s="253"/>
      <c r="K162" s="253"/>
      <c r="L162" s="258"/>
      <c r="M162" s="259"/>
      <c r="N162" s="260"/>
      <c r="O162" s="260"/>
      <c r="P162" s="260"/>
      <c r="Q162" s="260"/>
      <c r="R162" s="260"/>
      <c r="S162" s="260"/>
      <c r="T162" s="261"/>
      <c r="U162" s="13"/>
      <c r="V162" s="13"/>
      <c r="W162" s="13"/>
      <c r="X162" s="13"/>
      <c r="Y162" s="13"/>
      <c r="Z162" s="13"/>
      <c r="AA162" s="13"/>
      <c r="AB162" s="13"/>
      <c r="AC162" s="13"/>
      <c r="AD162" s="13"/>
      <c r="AE162" s="13"/>
      <c r="AT162" s="262" t="s">
        <v>446</v>
      </c>
      <c r="AU162" s="262" t="s">
        <v>85</v>
      </c>
      <c r="AV162" s="13" t="s">
        <v>85</v>
      </c>
      <c r="AW162" s="13" t="s">
        <v>32</v>
      </c>
      <c r="AX162" s="13" t="s">
        <v>83</v>
      </c>
      <c r="AY162" s="262" t="s">
        <v>342</v>
      </c>
    </row>
    <row r="163" s="2" customFormat="1" ht="21.75" customHeight="1">
      <c r="A163" s="39"/>
      <c r="B163" s="40"/>
      <c r="C163" s="227" t="s">
        <v>376</v>
      </c>
      <c r="D163" s="227" t="s">
        <v>343</v>
      </c>
      <c r="E163" s="228" t="s">
        <v>5892</v>
      </c>
      <c r="F163" s="229" t="s">
        <v>5893</v>
      </c>
      <c r="G163" s="230" t="s">
        <v>562</v>
      </c>
      <c r="H163" s="231">
        <v>2.4060000000000001</v>
      </c>
      <c r="I163" s="232"/>
      <c r="J163" s="233">
        <f>ROUND(I163*H163,2)</f>
        <v>0</v>
      </c>
      <c r="K163" s="229" t="s">
        <v>443</v>
      </c>
      <c r="L163" s="45"/>
      <c r="M163" s="234" t="s">
        <v>1</v>
      </c>
      <c r="N163" s="235" t="s">
        <v>41</v>
      </c>
      <c r="O163" s="92"/>
      <c r="P163" s="236">
        <f>O163*H163</f>
        <v>0</v>
      </c>
      <c r="Q163" s="236">
        <v>0</v>
      </c>
      <c r="R163" s="236">
        <f>Q163*H163</f>
        <v>0</v>
      </c>
      <c r="S163" s="236">
        <v>0</v>
      </c>
      <c r="T163" s="237">
        <f>S163*H163</f>
        <v>0</v>
      </c>
      <c r="U163" s="39"/>
      <c r="V163" s="39"/>
      <c r="W163" s="39"/>
      <c r="X163" s="39"/>
      <c r="Y163" s="39"/>
      <c r="Z163" s="39"/>
      <c r="AA163" s="39"/>
      <c r="AB163" s="39"/>
      <c r="AC163" s="39"/>
      <c r="AD163" s="39"/>
      <c r="AE163" s="39"/>
      <c r="AR163" s="238" t="s">
        <v>360</v>
      </c>
      <c r="AT163" s="238" t="s">
        <v>343</v>
      </c>
      <c r="AU163" s="238" t="s">
        <v>85</v>
      </c>
      <c r="AY163" s="18" t="s">
        <v>342</v>
      </c>
      <c r="BE163" s="239">
        <f>IF(N163="základní",J163,0)</f>
        <v>0</v>
      </c>
      <c r="BF163" s="239">
        <f>IF(N163="snížená",J163,0)</f>
        <v>0</v>
      </c>
      <c r="BG163" s="239">
        <f>IF(N163="zákl. přenesená",J163,0)</f>
        <v>0</v>
      </c>
      <c r="BH163" s="239">
        <f>IF(N163="sníž. přenesená",J163,0)</f>
        <v>0</v>
      </c>
      <c r="BI163" s="239">
        <f>IF(N163="nulová",J163,0)</f>
        <v>0</v>
      </c>
      <c r="BJ163" s="18" t="s">
        <v>83</v>
      </c>
      <c r="BK163" s="239">
        <f>ROUND(I163*H163,2)</f>
        <v>0</v>
      </c>
      <c r="BL163" s="18" t="s">
        <v>360</v>
      </c>
      <c r="BM163" s="238" t="s">
        <v>6873</v>
      </c>
    </row>
    <row r="164" s="2" customFormat="1">
      <c r="A164" s="39"/>
      <c r="B164" s="40"/>
      <c r="C164" s="41"/>
      <c r="D164" s="240" t="s">
        <v>349</v>
      </c>
      <c r="E164" s="41"/>
      <c r="F164" s="241" t="s">
        <v>5895</v>
      </c>
      <c r="G164" s="41"/>
      <c r="H164" s="41"/>
      <c r="I164" s="242"/>
      <c r="J164" s="41"/>
      <c r="K164" s="41"/>
      <c r="L164" s="45"/>
      <c r="M164" s="243"/>
      <c r="N164" s="244"/>
      <c r="O164" s="92"/>
      <c r="P164" s="92"/>
      <c r="Q164" s="92"/>
      <c r="R164" s="92"/>
      <c r="S164" s="92"/>
      <c r="T164" s="93"/>
      <c r="U164" s="39"/>
      <c r="V164" s="39"/>
      <c r="W164" s="39"/>
      <c r="X164" s="39"/>
      <c r="Y164" s="39"/>
      <c r="Z164" s="39"/>
      <c r="AA164" s="39"/>
      <c r="AB164" s="39"/>
      <c r="AC164" s="39"/>
      <c r="AD164" s="39"/>
      <c r="AE164" s="39"/>
      <c r="AT164" s="18" t="s">
        <v>349</v>
      </c>
      <c r="AU164" s="18" t="s">
        <v>85</v>
      </c>
    </row>
    <row r="165" s="13" customFormat="1">
      <c r="A165" s="13"/>
      <c r="B165" s="252"/>
      <c r="C165" s="253"/>
      <c r="D165" s="240" t="s">
        <v>446</v>
      </c>
      <c r="E165" s="254" t="s">
        <v>1</v>
      </c>
      <c r="F165" s="255" t="s">
        <v>6874</v>
      </c>
      <c r="G165" s="253"/>
      <c r="H165" s="256">
        <v>1.98</v>
      </c>
      <c r="I165" s="257"/>
      <c r="J165" s="253"/>
      <c r="K165" s="253"/>
      <c r="L165" s="258"/>
      <c r="M165" s="259"/>
      <c r="N165" s="260"/>
      <c r="O165" s="260"/>
      <c r="P165" s="260"/>
      <c r="Q165" s="260"/>
      <c r="R165" s="260"/>
      <c r="S165" s="260"/>
      <c r="T165" s="261"/>
      <c r="U165" s="13"/>
      <c r="V165" s="13"/>
      <c r="W165" s="13"/>
      <c r="X165" s="13"/>
      <c r="Y165" s="13"/>
      <c r="Z165" s="13"/>
      <c r="AA165" s="13"/>
      <c r="AB165" s="13"/>
      <c r="AC165" s="13"/>
      <c r="AD165" s="13"/>
      <c r="AE165" s="13"/>
      <c r="AT165" s="262" t="s">
        <v>446</v>
      </c>
      <c r="AU165" s="262" t="s">
        <v>85</v>
      </c>
      <c r="AV165" s="13" t="s">
        <v>85</v>
      </c>
      <c r="AW165" s="13" t="s">
        <v>32</v>
      </c>
      <c r="AX165" s="13" t="s">
        <v>76</v>
      </c>
      <c r="AY165" s="262" t="s">
        <v>342</v>
      </c>
    </row>
    <row r="166" s="13" customFormat="1">
      <c r="A166" s="13"/>
      <c r="B166" s="252"/>
      <c r="C166" s="253"/>
      <c r="D166" s="240" t="s">
        <v>446</v>
      </c>
      <c r="E166" s="254" t="s">
        <v>1</v>
      </c>
      <c r="F166" s="255" t="s">
        <v>6875</v>
      </c>
      <c r="G166" s="253"/>
      <c r="H166" s="256">
        <v>0.29999999999999999</v>
      </c>
      <c r="I166" s="257"/>
      <c r="J166" s="253"/>
      <c r="K166" s="253"/>
      <c r="L166" s="258"/>
      <c r="M166" s="259"/>
      <c r="N166" s="260"/>
      <c r="O166" s="260"/>
      <c r="P166" s="260"/>
      <c r="Q166" s="260"/>
      <c r="R166" s="260"/>
      <c r="S166" s="260"/>
      <c r="T166" s="261"/>
      <c r="U166" s="13"/>
      <c r="V166" s="13"/>
      <c r="W166" s="13"/>
      <c r="X166" s="13"/>
      <c r="Y166" s="13"/>
      <c r="Z166" s="13"/>
      <c r="AA166" s="13"/>
      <c r="AB166" s="13"/>
      <c r="AC166" s="13"/>
      <c r="AD166" s="13"/>
      <c r="AE166" s="13"/>
      <c r="AT166" s="262" t="s">
        <v>446</v>
      </c>
      <c r="AU166" s="262" t="s">
        <v>85</v>
      </c>
      <c r="AV166" s="13" t="s">
        <v>85</v>
      </c>
      <c r="AW166" s="13" t="s">
        <v>32</v>
      </c>
      <c r="AX166" s="13" t="s">
        <v>76</v>
      </c>
      <c r="AY166" s="262" t="s">
        <v>342</v>
      </c>
    </row>
    <row r="167" s="13" customFormat="1">
      <c r="A167" s="13"/>
      <c r="B167" s="252"/>
      <c r="C167" s="253"/>
      <c r="D167" s="240" t="s">
        <v>446</v>
      </c>
      <c r="E167" s="254" t="s">
        <v>1</v>
      </c>
      <c r="F167" s="255" t="s">
        <v>6876</v>
      </c>
      <c r="G167" s="253"/>
      <c r="H167" s="256">
        <v>1.2450000000000001</v>
      </c>
      <c r="I167" s="257"/>
      <c r="J167" s="253"/>
      <c r="K167" s="253"/>
      <c r="L167" s="258"/>
      <c r="M167" s="259"/>
      <c r="N167" s="260"/>
      <c r="O167" s="260"/>
      <c r="P167" s="260"/>
      <c r="Q167" s="260"/>
      <c r="R167" s="260"/>
      <c r="S167" s="260"/>
      <c r="T167" s="261"/>
      <c r="U167" s="13"/>
      <c r="V167" s="13"/>
      <c r="W167" s="13"/>
      <c r="X167" s="13"/>
      <c r="Y167" s="13"/>
      <c r="Z167" s="13"/>
      <c r="AA167" s="13"/>
      <c r="AB167" s="13"/>
      <c r="AC167" s="13"/>
      <c r="AD167" s="13"/>
      <c r="AE167" s="13"/>
      <c r="AT167" s="262" t="s">
        <v>446</v>
      </c>
      <c r="AU167" s="262" t="s">
        <v>85</v>
      </c>
      <c r="AV167" s="13" t="s">
        <v>85</v>
      </c>
      <c r="AW167" s="13" t="s">
        <v>32</v>
      </c>
      <c r="AX167" s="13" t="s">
        <v>76</v>
      </c>
      <c r="AY167" s="262" t="s">
        <v>342</v>
      </c>
    </row>
    <row r="168" s="13" customFormat="1">
      <c r="A168" s="13"/>
      <c r="B168" s="252"/>
      <c r="C168" s="253"/>
      <c r="D168" s="240" t="s">
        <v>446</v>
      </c>
      <c r="E168" s="254" t="s">
        <v>1</v>
      </c>
      <c r="F168" s="255" t="s">
        <v>6877</v>
      </c>
      <c r="G168" s="253"/>
      <c r="H168" s="256">
        <v>2.4900000000000002</v>
      </c>
      <c r="I168" s="257"/>
      <c r="J168" s="253"/>
      <c r="K168" s="253"/>
      <c r="L168" s="258"/>
      <c r="M168" s="259"/>
      <c r="N168" s="260"/>
      <c r="O168" s="260"/>
      <c r="P168" s="260"/>
      <c r="Q168" s="260"/>
      <c r="R168" s="260"/>
      <c r="S168" s="260"/>
      <c r="T168" s="261"/>
      <c r="U168" s="13"/>
      <c r="V168" s="13"/>
      <c r="W168" s="13"/>
      <c r="X168" s="13"/>
      <c r="Y168" s="13"/>
      <c r="Z168" s="13"/>
      <c r="AA168" s="13"/>
      <c r="AB168" s="13"/>
      <c r="AC168" s="13"/>
      <c r="AD168" s="13"/>
      <c r="AE168" s="13"/>
      <c r="AT168" s="262" t="s">
        <v>446</v>
      </c>
      <c r="AU168" s="262" t="s">
        <v>85</v>
      </c>
      <c r="AV168" s="13" t="s">
        <v>85</v>
      </c>
      <c r="AW168" s="13" t="s">
        <v>32</v>
      </c>
      <c r="AX168" s="13" t="s">
        <v>76</v>
      </c>
      <c r="AY168" s="262" t="s">
        <v>342</v>
      </c>
    </row>
    <row r="169" s="16" customFormat="1">
      <c r="A169" s="16"/>
      <c r="B169" s="284"/>
      <c r="C169" s="285"/>
      <c r="D169" s="240" t="s">
        <v>446</v>
      </c>
      <c r="E169" s="286" t="s">
        <v>1</v>
      </c>
      <c r="F169" s="287" t="s">
        <v>500</v>
      </c>
      <c r="G169" s="285"/>
      <c r="H169" s="288">
        <v>6.0149999999999997</v>
      </c>
      <c r="I169" s="289"/>
      <c r="J169" s="285"/>
      <c r="K169" s="285"/>
      <c r="L169" s="290"/>
      <c r="M169" s="291"/>
      <c r="N169" s="292"/>
      <c r="O169" s="292"/>
      <c r="P169" s="292"/>
      <c r="Q169" s="292"/>
      <c r="R169" s="292"/>
      <c r="S169" s="292"/>
      <c r="T169" s="293"/>
      <c r="U169" s="16"/>
      <c r="V169" s="16"/>
      <c r="W169" s="16"/>
      <c r="X169" s="16"/>
      <c r="Y169" s="16"/>
      <c r="Z169" s="16"/>
      <c r="AA169" s="16"/>
      <c r="AB169" s="16"/>
      <c r="AC169" s="16"/>
      <c r="AD169" s="16"/>
      <c r="AE169" s="16"/>
      <c r="AT169" s="294" t="s">
        <v>446</v>
      </c>
      <c r="AU169" s="294" t="s">
        <v>85</v>
      </c>
      <c r="AV169" s="16" t="s">
        <v>360</v>
      </c>
      <c r="AW169" s="16" t="s">
        <v>32</v>
      </c>
      <c r="AX169" s="16" t="s">
        <v>76</v>
      </c>
      <c r="AY169" s="294" t="s">
        <v>342</v>
      </c>
    </row>
    <row r="170" s="13" customFormat="1">
      <c r="A170" s="13"/>
      <c r="B170" s="252"/>
      <c r="C170" s="253"/>
      <c r="D170" s="240" t="s">
        <v>446</v>
      </c>
      <c r="E170" s="254" t="s">
        <v>1</v>
      </c>
      <c r="F170" s="255" t="s">
        <v>6878</v>
      </c>
      <c r="G170" s="253"/>
      <c r="H170" s="256">
        <v>2.4060000000000001</v>
      </c>
      <c r="I170" s="257"/>
      <c r="J170" s="253"/>
      <c r="K170" s="253"/>
      <c r="L170" s="258"/>
      <c r="M170" s="259"/>
      <c r="N170" s="260"/>
      <c r="O170" s="260"/>
      <c r="P170" s="260"/>
      <c r="Q170" s="260"/>
      <c r="R170" s="260"/>
      <c r="S170" s="260"/>
      <c r="T170" s="261"/>
      <c r="U170" s="13"/>
      <c r="V170" s="13"/>
      <c r="W170" s="13"/>
      <c r="X170" s="13"/>
      <c r="Y170" s="13"/>
      <c r="Z170" s="13"/>
      <c r="AA170" s="13"/>
      <c r="AB170" s="13"/>
      <c r="AC170" s="13"/>
      <c r="AD170" s="13"/>
      <c r="AE170" s="13"/>
      <c r="AT170" s="262" t="s">
        <v>446</v>
      </c>
      <c r="AU170" s="262" t="s">
        <v>85</v>
      </c>
      <c r="AV170" s="13" t="s">
        <v>85</v>
      </c>
      <c r="AW170" s="13" t="s">
        <v>32</v>
      </c>
      <c r="AX170" s="13" t="s">
        <v>83</v>
      </c>
      <c r="AY170" s="262" t="s">
        <v>342</v>
      </c>
    </row>
    <row r="171" s="2" customFormat="1" ht="21.75" customHeight="1">
      <c r="A171" s="39"/>
      <c r="B171" s="40"/>
      <c r="C171" s="227" t="s">
        <v>381</v>
      </c>
      <c r="D171" s="227" t="s">
        <v>343</v>
      </c>
      <c r="E171" s="228" t="s">
        <v>5903</v>
      </c>
      <c r="F171" s="229" t="s">
        <v>5904</v>
      </c>
      <c r="G171" s="230" t="s">
        <v>562</v>
      </c>
      <c r="H171" s="231">
        <v>3.609</v>
      </c>
      <c r="I171" s="232"/>
      <c r="J171" s="233">
        <f>ROUND(I171*H171,2)</f>
        <v>0</v>
      </c>
      <c r="K171" s="229" t="s">
        <v>443</v>
      </c>
      <c r="L171" s="45"/>
      <c r="M171" s="234" t="s">
        <v>1</v>
      </c>
      <c r="N171" s="235" t="s">
        <v>41</v>
      </c>
      <c r="O171" s="92"/>
      <c r="P171" s="236">
        <f>O171*H171</f>
        <v>0</v>
      </c>
      <c r="Q171" s="236">
        <v>0</v>
      </c>
      <c r="R171" s="236">
        <f>Q171*H171</f>
        <v>0</v>
      </c>
      <c r="S171" s="236">
        <v>0</v>
      </c>
      <c r="T171" s="237">
        <f>S171*H171</f>
        <v>0</v>
      </c>
      <c r="U171" s="39"/>
      <c r="V171" s="39"/>
      <c r="W171" s="39"/>
      <c r="X171" s="39"/>
      <c r="Y171" s="39"/>
      <c r="Z171" s="39"/>
      <c r="AA171" s="39"/>
      <c r="AB171" s="39"/>
      <c r="AC171" s="39"/>
      <c r="AD171" s="39"/>
      <c r="AE171" s="39"/>
      <c r="AR171" s="238" t="s">
        <v>360</v>
      </c>
      <c r="AT171" s="238" t="s">
        <v>343</v>
      </c>
      <c r="AU171" s="238" t="s">
        <v>85</v>
      </c>
      <c r="AY171" s="18" t="s">
        <v>342</v>
      </c>
      <c r="BE171" s="239">
        <f>IF(N171="základní",J171,0)</f>
        <v>0</v>
      </c>
      <c r="BF171" s="239">
        <f>IF(N171="snížená",J171,0)</f>
        <v>0</v>
      </c>
      <c r="BG171" s="239">
        <f>IF(N171="zákl. přenesená",J171,0)</f>
        <v>0</v>
      </c>
      <c r="BH171" s="239">
        <f>IF(N171="sníž. přenesená",J171,0)</f>
        <v>0</v>
      </c>
      <c r="BI171" s="239">
        <f>IF(N171="nulová",J171,0)</f>
        <v>0</v>
      </c>
      <c r="BJ171" s="18" t="s">
        <v>83</v>
      </c>
      <c r="BK171" s="239">
        <f>ROUND(I171*H171,2)</f>
        <v>0</v>
      </c>
      <c r="BL171" s="18" t="s">
        <v>360</v>
      </c>
      <c r="BM171" s="238" t="s">
        <v>6879</v>
      </c>
    </row>
    <row r="172" s="2" customFormat="1">
      <c r="A172" s="39"/>
      <c r="B172" s="40"/>
      <c r="C172" s="41"/>
      <c r="D172" s="240" t="s">
        <v>349</v>
      </c>
      <c r="E172" s="41"/>
      <c r="F172" s="241" t="s">
        <v>5906</v>
      </c>
      <c r="G172" s="41"/>
      <c r="H172" s="41"/>
      <c r="I172" s="242"/>
      <c r="J172" s="41"/>
      <c r="K172" s="41"/>
      <c r="L172" s="45"/>
      <c r="M172" s="243"/>
      <c r="N172" s="244"/>
      <c r="O172" s="92"/>
      <c r="P172" s="92"/>
      <c r="Q172" s="92"/>
      <c r="R172" s="92"/>
      <c r="S172" s="92"/>
      <c r="T172" s="93"/>
      <c r="U172" s="39"/>
      <c r="V172" s="39"/>
      <c r="W172" s="39"/>
      <c r="X172" s="39"/>
      <c r="Y172" s="39"/>
      <c r="Z172" s="39"/>
      <c r="AA172" s="39"/>
      <c r="AB172" s="39"/>
      <c r="AC172" s="39"/>
      <c r="AD172" s="39"/>
      <c r="AE172" s="39"/>
      <c r="AT172" s="18" t="s">
        <v>349</v>
      </c>
      <c r="AU172" s="18" t="s">
        <v>85</v>
      </c>
    </row>
    <row r="173" s="13" customFormat="1">
      <c r="A173" s="13"/>
      <c r="B173" s="252"/>
      <c r="C173" s="253"/>
      <c r="D173" s="240" t="s">
        <v>446</v>
      </c>
      <c r="E173" s="254" t="s">
        <v>1</v>
      </c>
      <c r="F173" s="255" t="s">
        <v>6880</v>
      </c>
      <c r="G173" s="253"/>
      <c r="H173" s="256">
        <v>3.609</v>
      </c>
      <c r="I173" s="257"/>
      <c r="J173" s="253"/>
      <c r="K173" s="253"/>
      <c r="L173" s="258"/>
      <c r="M173" s="259"/>
      <c r="N173" s="260"/>
      <c r="O173" s="260"/>
      <c r="P173" s="260"/>
      <c r="Q173" s="260"/>
      <c r="R173" s="260"/>
      <c r="S173" s="260"/>
      <c r="T173" s="261"/>
      <c r="U173" s="13"/>
      <c r="V173" s="13"/>
      <c r="W173" s="13"/>
      <c r="X173" s="13"/>
      <c r="Y173" s="13"/>
      <c r="Z173" s="13"/>
      <c r="AA173" s="13"/>
      <c r="AB173" s="13"/>
      <c r="AC173" s="13"/>
      <c r="AD173" s="13"/>
      <c r="AE173" s="13"/>
      <c r="AT173" s="262" t="s">
        <v>446</v>
      </c>
      <c r="AU173" s="262" t="s">
        <v>85</v>
      </c>
      <c r="AV173" s="13" t="s">
        <v>85</v>
      </c>
      <c r="AW173" s="13" t="s">
        <v>32</v>
      </c>
      <c r="AX173" s="13" t="s">
        <v>83</v>
      </c>
      <c r="AY173" s="262" t="s">
        <v>342</v>
      </c>
    </row>
    <row r="174" s="2" customFormat="1" ht="21.75" customHeight="1">
      <c r="A174" s="39"/>
      <c r="B174" s="40"/>
      <c r="C174" s="227" t="s">
        <v>386</v>
      </c>
      <c r="D174" s="227" t="s">
        <v>343</v>
      </c>
      <c r="E174" s="228" t="s">
        <v>5908</v>
      </c>
      <c r="F174" s="229" t="s">
        <v>5909</v>
      </c>
      <c r="G174" s="230" t="s">
        <v>562</v>
      </c>
      <c r="H174" s="231">
        <v>0.61799999999999999</v>
      </c>
      <c r="I174" s="232"/>
      <c r="J174" s="233">
        <f>ROUND(I174*H174,2)</f>
        <v>0</v>
      </c>
      <c r="K174" s="229" t="s">
        <v>443</v>
      </c>
      <c r="L174" s="45"/>
      <c r="M174" s="234" t="s">
        <v>1</v>
      </c>
      <c r="N174" s="235" t="s">
        <v>41</v>
      </c>
      <c r="O174" s="92"/>
      <c r="P174" s="236">
        <f>O174*H174</f>
        <v>0</v>
      </c>
      <c r="Q174" s="236">
        <v>0</v>
      </c>
      <c r="R174" s="236">
        <f>Q174*H174</f>
        <v>0</v>
      </c>
      <c r="S174" s="236">
        <v>0</v>
      </c>
      <c r="T174" s="237">
        <f>S174*H174</f>
        <v>0</v>
      </c>
      <c r="U174" s="39"/>
      <c r="V174" s="39"/>
      <c r="W174" s="39"/>
      <c r="X174" s="39"/>
      <c r="Y174" s="39"/>
      <c r="Z174" s="39"/>
      <c r="AA174" s="39"/>
      <c r="AB174" s="39"/>
      <c r="AC174" s="39"/>
      <c r="AD174" s="39"/>
      <c r="AE174" s="39"/>
      <c r="AR174" s="238" t="s">
        <v>360</v>
      </c>
      <c r="AT174" s="238" t="s">
        <v>343</v>
      </c>
      <c r="AU174" s="238" t="s">
        <v>85</v>
      </c>
      <c r="AY174" s="18" t="s">
        <v>342</v>
      </c>
      <c r="BE174" s="239">
        <f>IF(N174="základní",J174,0)</f>
        <v>0</v>
      </c>
      <c r="BF174" s="239">
        <f>IF(N174="snížená",J174,0)</f>
        <v>0</v>
      </c>
      <c r="BG174" s="239">
        <f>IF(N174="zákl. přenesená",J174,0)</f>
        <v>0</v>
      </c>
      <c r="BH174" s="239">
        <f>IF(N174="sníž. přenesená",J174,0)</f>
        <v>0</v>
      </c>
      <c r="BI174" s="239">
        <f>IF(N174="nulová",J174,0)</f>
        <v>0</v>
      </c>
      <c r="BJ174" s="18" t="s">
        <v>83</v>
      </c>
      <c r="BK174" s="239">
        <f>ROUND(I174*H174,2)</f>
        <v>0</v>
      </c>
      <c r="BL174" s="18" t="s">
        <v>360</v>
      </c>
      <c r="BM174" s="238" t="s">
        <v>6881</v>
      </c>
    </row>
    <row r="175" s="2" customFormat="1">
      <c r="A175" s="39"/>
      <c r="B175" s="40"/>
      <c r="C175" s="41"/>
      <c r="D175" s="240" t="s">
        <v>349</v>
      </c>
      <c r="E175" s="41"/>
      <c r="F175" s="241" t="s">
        <v>5911</v>
      </c>
      <c r="G175" s="41"/>
      <c r="H175" s="41"/>
      <c r="I175" s="242"/>
      <c r="J175" s="41"/>
      <c r="K175" s="41"/>
      <c r="L175" s="45"/>
      <c r="M175" s="243"/>
      <c r="N175" s="244"/>
      <c r="O175" s="92"/>
      <c r="P175" s="92"/>
      <c r="Q175" s="92"/>
      <c r="R175" s="92"/>
      <c r="S175" s="92"/>
      <c r="T175" s="93"/>
      <c r="U175" s="39"/>
      <c r="V175" s="39"/>
      <c r="W175" s="39"/>
      <c r="X175" s="39"/>
      <c r="Y175" s="39"/>
      <c r="Z175" s="39"/>
      <c r="AA175" s="39"/>
      <c r="AB175" s="39"/>
      <c r="AC175" s="39"/>
      <c r="AD175" s="39"/>
      <c r="AE175" s="39"/>
      <c r="AT175" s="18" t="s">
        <v>349</v>
      </c>
      <c r="AU175" s="18" t="s">
        <v>85</v>
      </c>
    </row>
    <row r="176" s="13" customFormat="1">
      <c r="A176" s="13"/>
      <c r="B176" s="252"/>
      <c r="C176" s="253"/>
      <c r="D176" s="240" t="s">
        <v>446</v>
      </c>
      <c r="E176" s="254" t="s">
        <v>1</v>
      </c>
      <c r="F176" s="255" t="s">
        <v>6882</v>
      </c>
      <c r="G176" s="253"/>
      <c r="H176" s="256">
        <v>3.7799999999999998</v>
      </c>
      <c r="I176" s="257"/>
      <c r="J176" s="253"/>
      <c r="K176" s="253"/>
      <c r="L176" s="258"/>
      <c r="M176" s="259"/>
      <c r="N176" s="260"/>
      <c r="O176" s="260"/>
      <c r="P176" s="260"/>
      <c r="Q176" s="260"/>
      <c r="R176" s="260"/>
      <c r="S176" s="260"/>
      <c r="T176" s="261"/>
      <c r="U176" s="13"/>
      <c r="V176" s="13"/>
      <c r="W176" s="13"/>
      <c r="X176" s="13"/>
      <c r="Y176" s="13"/>
      <c r="Z176" s="13"/>
      <c r="AA176" s="13"/>
      <c r="AB176" s="13"/>
      <c r="AC176" s="13"/>
      <c r="AD176" s="13"/>
      <c r="AE176" s="13"/>
      <c r="AT176" s="262" t="s">
        <v>446</v>
      </c>
      <c r="AU176" s="262" t="s">
        <v>85</v>
      </c>
      <c r="AV176" s="13" t="s">
        <v>85</v>
      </c>
      <c r="AW176" s="13" t="s">
        <v>32</v>
      </c>
      <c r="AX176" s="13" t="s">
        <v>76</v>
      </c>
      <c r="AY176" s="262" t="s">
        <v>342</v>
      </c>
    </row>
    <row r="177" s="13" customFormat="1">
      <c r="A177" s="13"/>
      <c r="B177" s="252"/>
      <c r="C177" s="253"/>
      <c r="D177" s="240" t="s">
        <v>446</v>
      </c>
      <c r="E177" s="254" t="s">
        <v>1</v>
      </c>
      <c r="F177" s="255" t="s">
        <v>6883</v>
      </c>
      <c r="G177" s="253"/>
      <c r="H177" s="256">
        <v>-1.2450000000000001</v>
      </c>
      <c r="I177" s="257"/>
      <c r="J177" s="253"/>
      <c r="K177" s="253"/>
      <c r="L177" s="258"/>
      <c r="M177" s="259"/>
      <c r="N177" s="260"/>
      <c r="O177" s="260"/>
      <c r="P177" s="260"/>
      <c r="Q177" s="260"/>
      <c r="R177" s="260"/>
      <c r="S177" s="260"/>
      <c r="T177" s="261"/>
      <c r="U177" s="13"/>
      <c r="V177" s="13"/>
      <c r="W177" s="13"/>
      <c r="X177" s="13"/>
      <c r="Y177" s="13"/>
      <c r="Z177" s="13"/>
      <c r="AA177" s="13"/>
      <c r="AB177" s="13"/>
      <c r="AC177" s="13"/>
      <c r="AD177" s="13"/>
      <c r="AE177" s="13"/>
      <c r="AT177" s="262" t="s">
        <v>446</v>
      </c>
      <c r="AU177" s="262" t="s">
        <v>85</v>
      </c>
      <c r="AV177" s="13" t="s">
        <v>85</v>
      </c>
      <c r="AW177" s="13" t="s">
        <v>32</v>
      </c>
      <c r="AX177" s="13" t="s">
        <v>76</v>
      </c>
      <c r="AY177" s="262" t="s">
        <v>342</v>
      </c>
    </row>
    <row r="178" s="13" customFormat="1">
      <c r="A178" s="13"/>
      <c r="B178" s="252"/>
      <c r="C178" s="253"/>
      <c r="D178" s="240" t="s">
        <v>446</v>
      </c>
      <c r="E178" s="254" t="s">
        <v>1</v>
      </c>
      <c r="F178" s="255" t="s">
        <v>6884</v>
      </c>
      <c r="G178" s="253"/>
      <c r="H178" s="256">
        <v>-0.98999999999999999</v>
      </c>
      <c r="I178" s="257"/>
      <c r="J178" s="253"/>
      <c r="K178" s="253"/>
      <c r="L178" s="258"/>
      <c r="M178" s="259"/>
      <c r="N178" s="260"/>
      <c r="O178" s="260"/>
      <c r="P178" s="260"/>
      <c r="Q178" s="260"/>
      <c r="R178" s="260"/>
      <c r="S178" s="260"/>
      <c r="T178" s="261"/>
      <c r="U178" s="13"/>
      <c r="V178" s="13"/>
      <c r="W178" s="13"/>
      <c r="X178" s="13"/>
      <c r="Y178" s="13"/>
      <c r="Z178" s="13"/>
      <c r="AA178" s="13"/>
      <c r="AB178" s="13"/>
      <c r="AC178" s="13"/>
      <c r="AD178" s="13"/>
      <c r="AE178" s="13"/>
      <c r="AT178" s="262" t="s">
        <v>446</v>
      </c>
      <c r="AU178" s="262" t="s">
        <v>85</v>
      </c>
      <c r="AV178" s="13" t="s">
        <v>85</v>
      </c>
      <c r="AW178" s="13" t="s">
        <v>32</v>
      </c>
      <c r="AX178" s="13" t="s">
        <v>76</v>
      </c>
      <c r="AY178" s="262" t="s">
        <v>342</v>
      </c>
    </row>
    <row r="179" s="16" customFormat="1">
      <c r="A179" s="16"/>
      <c r="B179" s="284"/>
      <c r="C179" s="285"/>
      <c r="D179" s="240" t="s">
        <v>446</v>
      </c>
      <c r="E179" s="286" t="s">
        <v>1</v>
      </c>
      <c r="F179" s="287" t="s">
        <v>500</v>
      </c>
      <c r="G179" s="285"/>
      <c r="H179" s="288">
        <v>1.5449999999999999</v>
      </c>
      <c r="I179" s="289"/>
      <c r="J179" s="285"/>
      <c r="K179" s="285"/>
      <c r="L179" s="290"/>
      <c r="M179" s="291"/>
      <c r="N179" s="292"/>
      <c r="O179" s="292"/>
      <c r="P179" s="292"/>
      <c r="Q179" s="292"/>
      <c r="R179" s="292"/>
      <c r="S179" s="292"/>
      <c r="T179" s="293"/>
      <c r="U179" s="16"/>
      <c r="V179" s="16"/>
      <c r="W179" s="16"/>
      <c r="X179" s="16"/>
      <c r="Y179" s="16"/>
      <c r="Z179" s="16"/>
      <c r="AA179" s="16"/>
      <c r="AB179" s="16"/>
      <c r="AC179" s="16"/>
      <c r="AD179" s="16"/>
      <c r="AE179" s="16"/>
      <c r="AT179" s="294" t="s">
        <v>446</v>
      </c>
      <c r="AU179" s="294" t="s">
        <v>85</v>
      </c>
      <c r="AV179" s="16" t="s">
        <v>360</v>
      </c>
      <c r="AW179" s="16" t="s">
        <v>32</v>
      </c>
      <c r="AX179" s="16" t="s">
        <v>76</v>
      </c>
      <c r="AY179" s="294" t="s">
        <v>342</v>
      </c>
    </row>
    <row r="180" s="13" customFormat="1">
      <c r="A180" s="13"/>
      <c r="B180" s="252"/>
      <c r="C180" s="253"/>
      <c r="D180" s="240" t="s">
        <v>446</v>
      </c>
      <c r="E180" s="254" t="s">
        <v>1</v>
      </c>
      <c r="F180" s="255" t="s">
        <v>6885</v>
      </c>
      <c r="G180" s="253"/>
      <c r="H180" s="256">
        <v>0.61799999999999999</v>
      </c>
      <c r="I180" s="257"/>
      <c r="J180" s="253"/>
      <c r="K180" s="253"/>
      <c r="L180" s="258"/>
      <c r="M180" s="259"/>
      <c r="N180" s="260"/>
      <c r="O180" s="260"/>
      <c r="P180" s="260"/>
      <c r="Q180" s="260"/>
      <c r="R180" s="260"/>
      <c r="S180" s="260"/>
      <c r="T180" s="261"/>
      <c r="U180" s="13"/>
      <c r="V180" s="13"/>
      <c r="W180" s="13"/>
      <c r="X180" s="13"/>
      <c r="Y180" s="13"/>
      <c r="Z180" s="13"/>
      <c r="AA180" s="13"/>
      <c r="AB180" s="13"/>
      <c r="AC180" s="13"/>
      <c r="AD180" s="13"/>
      <c r="AE180" s="13"/>
      <c r="AT180" s="262" t="s">
        <v>446</v>
      </c>
      <c r="AU180" s="262" t="s">
        <v>85</v>
      </c>
      <c r="AV180" s="13" t="s">
        <v>85</v>
      </c>
      <c r="AW180" s="13" t="s">
        <v>32</v>
      </c>
      <c r="AX180" s="13" t="s">
        <v>83</v>
      </c>
      <c r="AY180" s="262" t="s">
        <v>342</v>
      </c>
    </row>
    <row r="181" s="2" customFormat="1" ht="21.75" customHeight="1">
      <c r="A181" s="39"/>
      <c r="B181" s="40"/>
      <c r="C181" s="227" t="s">
        <v>392</v>
      </c>
      <c r="D181" s="227" t="s">
        <v>343</v>
      </c>
      <c r="E181" s="228" t="s">
        <v>5916</v>
      </c>
      <c r="F181" s="229" t="s">
        <v>5917</v>
      </c>
      <c r="G181" s="230" t="s">
        <v>562</v>
      </c>
      <c r="H181" s="231">
        <v>0.92700000000000005</v>
      </c>
      <c r="I181" s="232"/>
      <c r="J181" s="233">
        <f>ROUND(I181*H181,2)</f>
        <v>0</v>
      </c>
      <c r="K181" s="229" t="s">
        <v>443</v>
      </c>
      <c r="L181" s="45"/>
      <c r="M181" s="234" t="s">
        <v>1</v>
      </c>
      <c r="N181" s="235" t="s">
        <v>41</v>
      </c>
      <c r="O181" s="92"/>
      <c r="P181" s="236">
        <f>O181*H181</f>
        <v>0</v>
      </c>
      <c r="Q181" s="236">
        <v>0</v>
      </c>
      <c r="R181" s="236">
        <f>Q181*H181</f>
        <v>0</v>
      </c>
      <c r="S181" s="236">
        <v>0</v>
      </c>
      <c r="T181" s="237">
        <f>S181*H181</f>
        <v>0</v>
      </c>
      <c r="U181" s="39"/>
      <c r="V181" s="39"/>
      <c r="W181" s="39"/>
      <c r="X181" s="39"/>
      <c r="Y181" s="39"/>
      <c r="Z181" s="39"/>
      <c r="AA181" s="39"/>
      <c r="AB181" s="39"/>
      <c r="AC181" s="39"/>
      <c r="AD181" s="39"/>
      <c r="AE181" s="39"/>
      <c r="AR181" s="238" t="s">
        <v>360</v>
      </c>
      <c r="AT181" s="238" t="s">
        <v>343</v>
      </c>
      <c r="AU181" s="238" t="s">
        <v>85</v>
      </c>
      <c r="AY181" s="18" t="s">
        <v>342</v>
      </c>
      <c r="BE181" s="239">
        <f>IF(N181="základní",J181,0)</f>
        <v>0</v>
      </c>
      <c r="BF181" s="239">
        <f>IF(N181="snížená",J181,0)</f>
        <v>0</v>
      </c>
      <c r="BG181" s="239">
        <f>IF(N181="zákl. přenesená",J181,0)</f>
        <v>0</v>
      </c>
      <c r="BH181" s="239">
        <f>IF(N181="sníž. přenesená",J181,0)</f>
        <v>0</v>
      </c>
      <c r="BI181" s="239">
        <f>IF(N181="nulová",J181,0)</f>
        <v>0</v>
      </c>
      <c r="BJ181" s="18" t="s">
        <v>83</v>
      </c>
      <c r="BK181" s="239">
        <f>ROUND(I181*H181,2)</f>
        <v>0</v>
      </c>
      <c r="BL181" s="18" t="s">
        <v>360</v>
      </c>
      <c r="BM181" s="238" t="s">
        <v>6886</v>
      </c>
    </row>
    <row r="182" s="2" customFormat="1">
      <c r="A182" s="39"/>
      <c r="B182" s="40"/>
      <c r="C182" s="41"/>
      <c r="D182" s="240" t="s">
        <v>349</v>
      </c>
      <c r="E182" s="41"/>
      <c r="F182" s="241" t="s">
        <v>5919</v>
      </c>
      <c r="G182" s="41"/>
      <c r="H182" s="41"/>
      <c r="I182" s="242"/>
      <c r="J182" s="41"/>
      <c r="K182" s="41"/>
      <c r="L182" s="45"/>
      <c r="M182" s="243"/>
      <c r="N182" s="244"/>
      <c r="O182" s="92"/>
      <c r="P182" s="92"/>
      <c r="Q182" s="92"/>
      <c r="R182" s="92"/>
      <c r="S182" s="92"/>
      <c r="T182" s="93"/>
      <c r="U182" s="39"/>
      <c r="V182" s="39"/>
      <c r="W182" s="39"/>
      <c r="X182" s="39"/>
      <c r="Y182" s="39"/>
      <c r="Z182" s="39"/>
      <c r="AA182" s="39"/>
      <c r="AB182" s="39"/>
      <c r="AC182" s="39"/>
      <c r="AD182" s="39"/>
      <c r="AE182" s="39"/>
      <c r="AT182" s="18" t="s">
        <v>349</v>
      </c>
      <c r="AU182" s="18" t="s">
        <v>85</v>
      </c>
    </row>
    <row r="183" s="13" customFormat="1">
      <c r="A183" s="13"/>
      <c r="B183" s="252"/>
      <c r="C183" s="253"/>
      <c r="D183" s="240" t="s">
        <v>446</v>
      </c>
      <c r="E183" s="254" t="s">
        <v>1</v>
      </c>
      <c r="F183" s="255" t="s">
        <v>6887</v>
      </c>
      <c r="G183" s="253"/>
      <c r="H183" s="256">
        <v>0.92700000000000005</v>
      </c>
      <c r="I183" s="257"/>
      <c r="J183" s="253"/>
      <c r="K183" s="253"/>
      <c r="L183" s="258"/>
      <c r="M183" s="259"/>
      <c r="N183" s="260"/>
      <c r="O183" s="260"/>
      <c r="P183" s="260"/>
      <c r="Q183" s="260"/>
      <c r="R183" s="260"/>
      <c r="S183" s="260"/>
      <c r="T183" s="261"/>
      <c r="U183" s="13"/>
      <c r="V183" s="13"/>
      <c r="W183" s="13"/>
      <c r="X183" s="13"/>
      <c r="Y183" s="13"/>
      <c r="Z183" s="13"/>
      <c r="AA183" s="13"/>
      <c r="AB183" s="13"/>
      <c r="AC183" s="13"/>
      <c r="AD183" s="13"/>
      <c r="AE183" s="13"/>
      <c r="AT183" s="262" t="s">
        <v>446</v>
      </c>
      <c r="AU183" s="262" t="s">
        <v>85</v>
      </c>
      <c r="AV183" s="13" t="s">
        <v>85</v>
      </c>
      <c r="AW183" s="13" t="s">
        <v>32</v>
      </c>
      <c r="AX183" s="13" t="s">
        <v>83</v>
      </c>
      <c r="AY183" s="262" t="s">
        <v>342</v>
      </c>
    </row>
    <row r="184" s="2" customFormat="1" ht="16.5" customHeight="1">
      <c r="A184" s="39"/>
      <c r="B184" s="40"/>
      <c r="C184" s="227" t="s">
        <v>397</v>
      </c>
      <c r="D184" s="227" t="s">
        <v>343</v>
      </c>
      <c r="E184" s="228" t="s">
        <v>3058</v>
      </c>
      <c r="F184" s="229" t="s">
        <v>3059</v>
      </c>
      <c r="G184" s="230" t="s">
        <v>562</v>
      </c>
      <c r="H184" s="231">
        <v>1.512</v>
      </c>
      <c r="I184" s="232"/>
      <c r="J184" s="233">
        <f>ROUND(I184*H184,2)</f>
        <v>0</v>
      </c>
      <c r="K184" s="229" t="s">
        <v>443</v>
      </c>
      <c r="L184" s="45"/>
      <c r="M184" s="234" t="s">
        <v>1</v>
      </c>
      <c r="N184" s="235" t="s">
        <v>41</v>
      </c>
      <c r="O184" s="92"/>
      <c r="P184" s="236">
        <f>O184*H184</f>
        <v>0</v>
      </c>
      <c r="Q184" s="236">
        <v>0</v>
      </c>
      <c r="R184" s="236">
        <f>Q184*H184</f>
        <v>0</v>
      </c>
      <c r="S184" s="236">
        <v>0</v>
      </c>
      <c r="T184" s="237">
        <f>S184*H184</f>
        <v>0</v>
      </c>
      <c r="U184" s="39"/>
      <c r="V184" s="39"/>
      <c r="W184" s="39"/>
      <c r="X184" s="39"/>
      <c r="Y184" s="39"/>
      <c r="Z184" s="39"/>
      <c r="AA184" s="39"/>
      <c r="AB184" s="39"/>
      <c r="AC184" s="39"/>
      <c r="AD184" s="39"/>
      <c r="AE184" s="39"/>
      <c r="AR184" s="238" t="s">
        <v>360</v>
      </c>
      <c r="AT184" s="238" t="s">
        <v>343</v>
      </c>
      <c r="AU184" s="238" t="s">
        <v>85</v>
      </c>
      <c r="AY184" s="18" t="s">
        <v>342</v>
      </c>
      <c r="BE184" s="239">
        <f>IF(N184="základní",J184,0)</f>
        <v>0</v>
      </c>
      <c r="BF184" s="239">
        <f>IF(N184="snížená",J184,0)</f>
        <v>0</v>
      </c>
      <c r="BG184" s="239">
        <f>IF(N184="zákl. přenesená",J184,0)</f>
        <v>0</v>
      </c>
      <c r="BH184" s="239">
        <f>IF(N184="sníž. přenesená",J184,0)</f>
        <v>0</v>
      </c>
      <c r="BI184" s="239">
        <f>IF(N184="nulová",J184,0)</f>
        <v>0</v>
      </c>
      <c r="BJ184" s="18" t="s">
        <v>83</v>
      </c>
      <c r="BK184" s="239">
        <f>ROUND(I184*H184,2)</f>
        <v>0</v>
      </c>
      <c r="BL184" s="18" t="s">
        <v>360</v>
      </c>
      <c r="BM184" s="238" t="s">
        <v>6888</v>
      </c>
    </row>
    <row r="185" s="2" customFormat="1">
      <c r="A185" s="39"/>
      <c r="B185" s="40"/>
      <c r="C185" s="41"/>
      <c r="D185" s="240" t="s">
        <v>349</v>
      </c>
      <c r="E185" s="41"/>
      <c r="F185" s="241" t="s">
        <v>3061</v>
      </c>
      <c r="G185" s="41"/>
      <c r="H185" s="41"/>
      <c r="I185" s="242"/>
      <c r="J185" s="41"/>
      <c r="K185" s="41"/>
      <c r="L185" s="45"/>
      <c r="M185" s="243"/>
      <c r="N185" s="244"/>
      <c r="O185" s="92"/>
      <c r="P185" s="92"/>
      <c r="Q185" s="92"/>
      <c r="R185" s="92"/>
      <c r="S185" s="92"/>
      <c r="T185" s="93"/>
      <c r="U185" s="39"/>
      <c r="V185" s="39"/>
      <c r="W185" s="39"/>
      <c r="X185" s="39"/>
      <c r="Y185" s="39"/>
      <c r="Z185" s="39"/>
      <c r="AA185" s="39"/>
      <c r="AB185" s="39"/>
      <c r="AC185" s="39"/>
      <c r="AD185" s="39"/>
      <c r="AE185" s="39"/>
      <c r="AT185" s="18" t="s">
        <v>349</v>
      </c>
      <c r="AU185" s="18" t="s">
        <v>85</v>
      </c>
    </row>
    <row r="186" s="13" customFormat="1">
      <c r="A186" s="13"/>
      <c r="B186" s="252"/>
      <c r="C186" s="253"/>
      <c r="D186" s="240" t="s">
        <v>446</v>
      </c>
      <c r="E186" s="254" t="s">
        <v>1</v>
      </c>
      <c r="F186" s="255" t="s">
        <v>6889</v>
      </c>
      <c r="G186" s="253"/>
      <c r="H186" s="256">
        <v>0.98999999999999999</v>
      </c>
      <c r="I186" s="257"/>
      <c r="J186" s="253"/>
      <c r="K186" s="253"/>
      <c r="L186" s="258"/>
      <c r="M186" s="259"/>
      <c r="N186" s="260"/>
      <c r="O186" s="260"/>
      <c r="P186" s="260"/>
      <c r="Q186" s="260"/>
      <c r="R186" s="260"/>
      <c r="S186" s="260"/>
      <c r="T186" s="261"/>
      <c r="U186" s="13"/>
      <c r="V186" s="13"/>
      <c r="W186" s="13"/>
      <c r="X186" s="13"/>
      <c r="Y186" s="13"/>
      <c r="Z186" s="13"/>
      <c r="AA186" s="13"/>
      <c r="AB186" s="13"/>
      <c r="AC186" s="13"/>
      <c r="AD186" s="13"/>
      <c r="AE186" s="13"/>
      <c r="AT186" s="262" t="s">
        <v>446</v>
      </c>
      <c r="AU186" s="262" t="s">
        <v>85</v>
      </c>
      <c r="AV186" s="13" t="s">
        <v>85</v>
      </c>
      <c r="AW186" s="13" t="s">
        <v>32</v>
      </c>
      <c r="AX186" s="13" t="s">
        <v>76</v>
      </c>
      <c r="AY186" s="262" t="s">
        <v>342</v>
      </c>
    </row>
    <row r="187" s="13" customFormat="1">
      <c r="A187" s="13"/>
      <c r="B187" s="252"/>
      <c r="C187" s="253"/>
      <c r="D187" s="240" t="s">
        <v>446</v>
      </c>
      <c r="E187" s="254" t="s">
        <v>1</v>
      </c>
      <c r="F187" s="255" t="s">
        <v>6875</v>
      </c>
      <c r="G187" s="253"/>
      <c r="H187" s="256">
        <v>0.29999999999999999</v>
      </c>
      <c r="I187" s="257"/>
      <c r="J187" s="253"/>
      <c r="K187" s="253"/>
      <c r="L187" s="258"/>
      <c r="M187" s="259"/>
      <c r="N187" s="260"/>
      <c r="O187" s="260"/>
      <c r="P187" s="260"/>
      <c r="Q187" s="260"/>
      <c r="R187" s="260"/>
      <c r="S187" s="260"/>
      <c r="T187" s="261"/>
      <c r="U187" s="13"/>
      <c r="V187" s="13"/>
      <c r="W187" s="13"/>
      <c r="X187" s="13"/>
      <c r="Y187" s="13"/>
      <c r="Z187" s="13"/>
      <c r="AA187" s="13"/>
      <c r="AB187" s="13"/>
      <c r="AC187" s="13"/>
      <c r="AD187" s="13"/>
      <c r="AE187" s="13"/>
      <c r="AT187" s="262" t="s">
        <v>446</v>
      </c>
      <c r="AU187" s="262" t="s">
        <v>85</v>
      </c>
      <c r="AV187" s="13" t="s">
        <v>85</v>
      </c>
      <c r="AW187" s="13" t="s">
        <v>32</v>
      </c>
      <c r="AX187" s="13" t="s">
        <v>76</v>
      </c>
      <c r="AY187" s="262" t="s">
        <v>342</v>
      </c>
    </row>
    <row r="188" s="13" customFormat="1">
      <c r="A188" s="13"/>
      <c r="B188" s="252"/>
      <c r="C188" s="253"/>
      <c r="D188" s="240" t="s">
        <v>446</v>
      </c>
      <c r="E188" s="254" t="s">
        <v>1</v>
      </c>
      <c r="F188" s="255" t="s">
        <v>6876</v>
      </c>
      <c r="G188" s="253"/>
      <c r="H188" s="256">
        <v>1.2450000000000001</v>
      </c>
      <c r="I188" s="257"/>
      <c r="J188" s="253"/>
      <c r="K188" s="253"/>
      <c r="L188" s="258"/>
      <c r="M188" s="259"/>
      <c r="N188" s="260"/>
      <c r="O188" s="260"/>
      <c r="P188" s="260"/>
      <c r="Q188" s="260"/>
      <c r="R188" s="260"/>
      <c r="S188" s="260"/>
      <c r="T188" s="261"/>
      <c r="U188" s="13"/>
      <c r="V188" s="13"/>
      <c r="W188" s="13"/>
      <c r="X188" s="13"/>
      <c r="Y188" s="13"/>
      <c r="Z188" s="13"/>
      <c r="AA188" s="13"/>
      <c r="AB188" s="13"/>
      <c r="AC188" s="13"/>
      <c r="AD188" s="13"/>
      <c r="AE188" s="13"/>
      <c r="AT188" s="262" t="s">
        <v>446</v>
      </c>
      <c r="AU188" s="262" t="s">
        <v>85</v>
      </c>
      <c r="AV188" s="13" t="s">
        <v>85</v>
      </c>
      <c r="AW188" s="13" t="s">
        <v>32</v>
      </c>
      <c r="AX188" s="13" t="s">
        <v>76</v>
      </c>
      <c r="AY188" s="262" t="s">
        <v>342</v>
      </c>
    </row>
    <row r="189" s="13" customFormat="1">
      <c r="A189" s="13"/>
      <c r="B189" s="252"/>
      <c r="C189" s="253"/>
      <c r="D189" s="240" t="s">
        <v>446</v>
      </c>
      <c r="E189" s="254" t="s">
        <v>1</v>
      </c>
      <c r="F189" s="255" t="s">
        <v>6890</v>
      </c>
      <c r="G189" s="253"/>
      <c r="H189" s="256">
        <v>1.2450000000000001</v>
      </c>
      <c r="I189" s="257"/>
      <c r="J189" s="253"/>
      <c r="K189" s="253"/>
      <c r="L189" s="258"/>
      <c r="M189" s="259"/>
      <c r="N189" s="260"/>
      <c r="O189" s="260"/>
      <c r="P189" s="260"/>
      <c r="Q189" s="260"/>
      <c r="R189" s="260"/>
      <c r="S189" s="260"/>
      <c r="T189" s="261"/>
      <c r="U189" s="13"/>
      <c r="V189" s="13"/>
      <c r="W189" s="13"/>
      <c r="X189" s="13"/>
      <c r="Y189" s="13"/>
      <c r="Z189" s="13"/>
      <c r="AA189" s="13"/>
      <c r="AB189" s="13"/>
      <c r="AC189" s="13"/>
      <c r="AD189" s="13"/>
      <c r="AE189" s="13"/>
      <c r="AT189" s="262" t="s">
        <v>446</v>
      </c>
      <c r="AU189" s="262" t="s">
        <v>85</v>
      </c>
      <c r="AV189" s="13" t="s">
        <v>85</v>
      </c>
      <c r="AW189" s="13" t="s">
        <v>32</v>
      </c>
      <c r="AX189" s="13" t="s">
        <v>76</v>
      </c>
      <c r="AY189" s="262" t="s">
        <v>342</v>
      </c>
    </row>
    <row r="190" s="16" customFormat="1">
      <c r="A190" s="16"/>
      <c r="B190" s="284"/>
      <c r="C190" s="285"/>
      <c r="D190" s="240" t="s">
        <v>446</v>
      </c>
      <c r="E190" s="286" t="s">
        <v>1</v>
      </c>
      <c r="F190" s="287" t="s">
        <v>500</v>
      </c>
      <c r="G190" s="285"/>
      <c r="H190" s="288">
        <v>3.7799999999999998</v>
      </c>
      <c r="I190" s="289"/>
      <c r="J190" s="285"/>
      <c r="K190" s="285"/>
      <c r="L190" s="290"/>
      <c r="M190" s="291"/>
      <c r="N190" s="292"/>
      <c r="O190" s="292"/>
      <c r="P190" s="292"/>
      <c r="Q190" s="292"/>
      <c r="R190" s="292"/>
      <c r="S190" s="292"/>
      <c r="T190" s="293"/>
      <c r="U190" s="16"/>
      <c r="V190" s="16"/>
      <c r="W190" s="16"/>
      <c r="X190" s="16"/>
      <c r="Y190" s="16"/>
      <c r="Z190" s="16"/>
      <c r="AA190" s="16"/>
      <c r="AB190" s="16"/>
      <c r="AC190" s="16"/>
      <c r="AD190" s="16"/>
      <c r="AE190" s="16"/>
      <c r="AT190" s="294" t="s">
        <v>446</v>
      </c>
      <c r="AU190" s="294" t="s">
        <v>85</v>
      </c>
      <c r="AV190" s="16" t="s">
        <v>360</v>
      </c>
      <c r="AW190" s="16" t="s">
        <v>32</v>
      </c>
      <c r="AX190" s="16" t="s">
        <v>76</v>
      </c>
      <c r="AY190" s="294" t="s">
        <v>342</v>
      </c>
    </row>
    <row r="191" s="13" customFormat="1">
      <c r="A191" s="13"/>
      <c r="B191" s="252"/>
      <c r="C191" s="253"/>
      <c r="D191" s="240" t="s">
        <v>446</v>
      </c>
      <c r="E191" s="254" t="s">
        <v>1</v>
      </c>
      <c r="F191" s="255" t="s">
        <v>6891</v>
      </c>
      <c r="G191" s="253"/>
      <c r="H191" s="256">
        <v>1.512</v>
      </c>
      <c r="I191" s="257"/>
      <c r="J191" s="253"/>
      <c r="K191" s="253"/>
      <c r="L191" s="258"/>
      <c r="M191" s="259"/>
      <c r="N191" s="260"/>
      <c r="O191" s="260"/>
      <c r="P191" s="260"/>
      <c r="Q191" s="260"/>
      <c r="R191" s="260"/>
      <c r="S191" s="260"/>
      <c r="T191" s="261"/>
      <c r="U191" s="13"/>
      <c r="V191" s="13"/>
      <c r="W191" s="13"/>
      <c r="X191" s="13"/>
      <c r="Y191" s="13"/>
      <c r="Z191" s="13"/>
      <c r="AA191" s="13"/>
      <c r="AB191" s="13"/>
      <c r="AC191" s="13"/>
      <c r="AD191" s="13"/>
      <c r="AE191" s="13"/>
      <c r="AT191" s="262" t="s">
        <v>446</v>
      </c>
      <c r="AU191" s="262" t="s">
        <v>85</v>
      </c>
      <c r="AV191" s="13" t="s">
        <v>85</v>
      </c>
      <c r="AW191" s="13" t="s">
        <v>32</v>
      </c>
      <c r="AX191" s="13" t="s">
        <v>83</v>
      </c>
      <c r="AY191" s="262" t="s">
        <v>342</v>
      </c>
    </row>
    <row r="192" s="2" customFormat="1" ht="16.5" customHeight="1">
      <c r="A192" s="39"/>
      <c r="B192" s="40"/>
      <c r="C192" s="227" t="s">
        <v>401</v>
      </c>
      <c r="D192" s="227" t="s">
        <v>343</v>
      </c>
      <c r="E192" s="228" t="s">
        <v>4703</v>
      </c>
      <c r="F192" s="229" t="s">
        <v>4704</v>
      </c>
      <c r="G192" s="230" t="s">
        <v>562</v>
      </c>
      <c r="H192" s="231">
        <v>2.2679999999999998</v>
      </c>
      <c r="I192" s="232"/>
      <c r="J192" s="233">
        <f>ROUND(I192*H192,2)</f>
        <v>0</v>
      </c>
      <c r="K192" s="229" t="s">
        <v>443</v>
      </c>
      <c r="L192" s="45"/>
      <c r="M192" s="234" t="s">
        <v>1</v>
      </c>
      <c r="N192" s="235" t="s">
        <v>41</v>
      </c>
      <c r="O192" s="92"/>
      <c r="P192" s="236">
        <f>O192*H192</f>
        <v>0</v>
      </c>
      <c r="Q192" s="236">
        <v>0</v>
      </c>
      <c r="R192" s="236">
        <f>Q192*H192</f>
        <v>0</v>
      </c>
      <c r="S192" s="236">
        <v>0</v>
      </c>
      <c r="T192" s="237">
        <f>S192*H192</f>
        <v>0</v>
      </c>
      <c r="U192" s="39"/>
      <c r="V192" s="39"/>
      <c r="W192" s="39"/>
      <c r="X192" s="39"/>
      <c r="Y192" s="39"/>
      <c r="Z192" s="39"/>
      <c r="AA192" s="39"/>
      <c r="AB192" s="39"/>
      <c r="AC192" s="39"/>
      <c r="AD192" s="39"/>
      <c r="AE192" s="39"/>
      <c r="AR192" s="238" t="s">
        <v>360</v>
      </c>
      <c r="AT192" s="238" t="s">
        <v>343</v>
      </c>
      <c r="AU192" s="238" t="s">
        <v>85</v>
      </c>
      <c r="AY192" s="18" t="s">
        <v>342</v>
      </c>
      <c r="BE192" s="239">
        <f>IF(N192="základní",J192,0)</f>
        <v>0</v>
      </c>
      <c r="BF192" s="239">
        <f>IF(N192="snížená",J192,0)</f>
        <v>0</v>
      </c>
      <c r="BG192" s="239">
        <f>IF(N192="zákl. přenesená",J192,0)</f>
        <v>0</v>
      </c>
      <c r="BH192" s="239">
        <f>IF(N192="sníž. přenesená",J192,0)</f>
        <v>0</v>
      </c>
      <c r="BI192" s="239">
        <f>IF(N192="nulová",J192,0)</f>
        <v>0</v>
      </c>
      <c r="BJ192" s="18" t="s">
        <v>83</v>
      </c>
      <c r="BK192" s="239">
        <f>ROUND(I192*H192,2)</f>
        <v>0</v>
      </c>
      <c r="BL192" s="18" t="s">
        <v>360</v>
      </c>
      <c r="BM192" s="238" t="s">
        <v>6892</v>
      </c>
    </row>
    <row r="193" s="2" customFormat="1">
      <c r="A193" s="39"/>
      <c r="B193" s="40"/>
      <c r="C193" s="41"/>
      <c r="D193" s="240" t="s">
        <v>349</v>
      </c>
      <c r="E193" s="41"/>
      <c r="F193" s="241" t="s">
        <v>6746</v>
      </c>
      <c r="G193" s="41"/>
      <c r="H193" s="41"/>
      <c r="I193" s="242"/>
      <c r="J193" s="41"/>
      <c r="K193" s="41"/>
      <c r="L193" s="45"/>
      <c r="M193" s="243"/>
      <c r="N193" s="244"/>
      <c r="O193" s="92"/>
      <c r="P193" s="92"/>
      <c r="Q193" s="92"/>
      <c r="R193" s="92"/>
      <c r="S193" s="92"/>
      <c r="T193" s="93"/>
      <c r="U193" s="39"/>
      <c r="V193" s="39"/>
      <c r="W193" s="39"/>
      <c r="X193" s="39"/>
      <c r="Y193" s="39"/>
      <c r="Z193" s="39"/>
      <c r="AA193" s="39"/>
      <c r="AB193" s="39"/>
      <c r="AC193" s="39"/>
      <c r="AD193" s="39"/>
      <c r="AE193" s="39"/>
      <c r="AT193" s="18" t="s">
        <v>349</v>
      </c>
      <c r="AU193" s="18" t="s">
        <v>85</v>
      </c>
    </row>
    <row r="194" s="13" customFormat="1">
      <c r="A194" s="13"/>
      <c r="B194" s="252"/>
      <c r="C194" s="253"/>
      <c r="D194" s="240" t="s">
        <v>446</v>
      </c>
      <c r="E194" s="254" t="s">
        <v>1</v>
      </c>
      <c r="F194" s="255" t="s">
        <v>6893</v>
      </c>
      <c r="G194" s="253"/>
      <c r="H194" s="256">
        <v>2.2679999999999998</v>
      </c>
      <c r="I194" s="257"/>
      <c r="J194" s="253"/>
      <c r="K194" s="253"/>
      <c r="L194" s="258"/>
      <c r="M194" s="259"/>
      <c r="N194" s="260"/>
      <c r="O194" s="260"/>
      <c r="P194" s="260"/>
      <c r="Q194" s="260"/>
      <c r="R194" s="260"/>
      <c r="S194" s="260"/>
      <c r="T194" s="261"/>
      <c r="U194" s="13"/>
      <c r="V194" s="13"/>
      <c r="W194" s="13"/>
      <c r="X194" s="13"/>
      <c r="Y194" s="13"/>
      <c r="Z194" s="13"/>
      <c r="AA194" s="13"/>
      <c r="AB194" s="13"/>
      <c r="AC194" s="13"/>
      <c r="AD194" s="13"/>
      <c r="AE194" s="13"/>
      <c r="AT194" s="262" t="s">
        <v>446</v>
      </c>
      <c r="AU194" s="262" t="s">
        <v>85</v>
      </c>
      <c r="AV194" s="13" t="s">
        <v>85</v>
      </c>
      <c r="AW194" s="13" t="s">
        <v>32</v>
      </c>
      <c r="AX194" s="13" t="s">
        <v>83</v>
      </c>
      <c r="AY194" s="262" t="s">
        <v>342</v>
      </c>
    </row>
    <row r="195" s="2" customFormat="1" ht="16.5" customHeight="1">
      <c r="A195" s="39"/>
      <c r="B195" s="40"/>
      <c r="C195" s="227" t="s">
        <v>408</v>
      </c>
      <c r="D195" s="227" t="s">
        <v>343</v>
      </c>
      <c r="E195" s="228" t="s">
        <v>627</v>
      </c>
      <c r="F195" s="229" t="s">
        <v>628</v>
      </c>
      <c r="G195" s="230" t="s">
        <v>562</v>
      </c>
      <c r="H195" s="231">
        <v>3.7799999999999998</v>
      </c>
      <c r="I195" s="232"/>
      <c r="J195" s="233">
        <f>ROUND(I195*H195,2)</f>
        <v>0</v>
      </c>
      <c r="K195" s="229" t="s">
        <v>443</v>
      </c>
      <c r="L195" s="45"/>
      <c r="M195" s="234" t="s">
        <v>1</v>
      </c>
      <c r="N195" s="235" t="s">
        <v>41</v>
      </c>
      <c r="O195" s="92"/>
      <c r="P195" s="236">
        <f>O195*H195</f>
        <v>0</v>
      </c>
      <c r="Q195" s="236">
        <v>0</v>
      </c>
      <c r="R195" s="236">
        <f>Q195*H195</f>
        <v>0</v>
      </c>
      <c r="S195" s="236">
        <v>0</v>
      </c>
      <c r="T195" s="237">
        <f>S195*H195</f>
        <v>0</v>
      </c>
      <c r="U195" s="39"/>
      <c r="V195" s="39"/>
      <c r="W195" s="39"/>
      <c r="X195" s="39"/>
      <c r="Y195" s="39"/>
      <c r="Z195" s="39"/>
      <c r="AA195" s="39"/>
      <c r="AB195" s="39"/>
      <c r="AC195" s="39"/>
      <c r="AD195" s="39"/>
      <c r="AE195" s="39"/>
      <c r="AR195" s="238" t="s">
        <v>360</v>
      </c>
      <c r="AT195" s="238" t="s">
        <v>343</v>
      </c>
      <c r="AU195" s="238" t="s">
        <v>85</v>
      </c>
      <c r="AY195" s="18" t="s">
        <v>342</v>
      </c>
      <c r="BE195" s="239">
        <f>IF(N195="základní",J195,0)</f>
        <v>0</v>
      </c>
      <c r="BF195" s="239">
        <f>IF(N195="snížená",J195,0)</f>
        <v>0</v>
      </c>
      <c r="BG195" s="239">
        <f>IF(N195="zákl. přenesená",J195,0)</f>
        <v>0</v>
      </c>
      <c r="BH195" s="239">
        <f>IF(N195="sníž. přenesená",J195,0)</f>
        <v>0</v>
      </c>
      <c r="BI195" s="239">
        <f>IF(N195="nulová",J195,0)</f>
        <v>0</v>
      </c>
      <c r="BJ195" s="18" t="s">
        <v>83</v>
      </c>
      <c r="BK195" s="239">
        <f>ROUND(I195*H195,2)</f>
        <v>0</v>
      </c>
      <c r="BL195" s="18" t="s">
        <v>360</v>
      </c>
      <c r="BM195" s="238" t="s">
        <v>6894</v>
      </c>
    </row>
    <row r="196" s="2" customFormat="1">
      <c r="A196" s="39"/>
      <c r="B196" s="40"/>
      <c r="C196" s="41"/>
      <c r="D196" s="240" t="s">
        <v>349</v>
      </c>
      <c r="E196" s="41"/>
      <c r="F196" s="241" t="s">
        <v>630</v>
      </c>
      <c r="G196" s="41"/>
      <c r="H196" s="41"/>
      <c r="I196" s="242"/>
      <c r="J196" s="41"/>
      <c r="K196" s="41"/>
      <c r="L196" s="45"/>
      <c r="M196" s="243"/>
      <c r="N196" s="244"/>
      <c r="O196" s="92"/>
      <c r="P196" s="92"/>
      <c r="Q196" s="92"/>
      <c r="R196" s="92"/>
      <c r="S196" s="92"/>
      <c r="T196" s="93"/>
      <c r="U196" s="39"/>
      <c r="V196" s="39"/>
      <c r="W196" s="39"/>
      <c r="X196" s="39"/>
      <c r="Y196" s="39"/>
      <c r="Z196" s="39"/>
      <c r="AA196" s="39"/>
      <c r="AB196" s="39"/>
      <c r="AC196" s="39"/>
      <c r="AD196" s="39"/>
      <c r="AE196" s="39"/>
      <c r="AT196" s="18" t="s">
        <v>349</v>
      </c>
      <c r="AU196" s="18" t="s">
        <v>85</v>
      </c>
    </row>
    <row r="197" s="13" customFormat="1">
      <c r="A197" s="13"/>
      <c r="B197" s="252"/>
      <c r="C197" s="253"/>
      <c r="D197" s="240" t="s">
        <v>446</v>
      </c>
      <c r="E197" s="254" t="s">
        <v>1</v>
      </c>
      <c r="F197" s="255" t="s">
        <v>6895</v>
      </c>
      <c r="G197" s="253"/>
      <c r="H197" s="256">
        <v>3.7799999999999998</v>
      </c>
      <c r="I197" s="257"/>
      <c r="J197" s="253"/>
      <c r="K197" s="253"/>
      <c r="L197" s="258"/>
      <c r="M197" s="259"/>
      <c r="N197" s="260"/>
      <c r="O197" s="260"/>
      <c r="P197" s="260"/>
      <c r="Q197" s="260"/>
      <c r="R197" s="260"/>
      <c r="S197" s="260"/>
      <c r="T197" s="261"/>
      <c r="U197" s="13"/>
      <c r="V197" s="13"/>
      <c r="W197" s="13"/>
      <c r="X197" s="13"/>
      <c r="Y197" s="13"/>
      <c r="Z197" s="13"/>
      <c r="AA197" s="13"/>
      <c r="AB197" s="13"/>
      <c r="AC197" s="13"/>
      <c r="AD197" s="13"/>
      <c r="AE197" s="13"/>
      <c r="AT197" s="262" t="s">
        <v>446</v>
      </c>
      <c r="AU197" s="262" t="s">
        <v>85</v>
      </c>
      <c r="AV197" s="13" t="s">
        <v>85</v>
      </c>
      <c r="AW197" s="13" t="s">
        <v>32</v>
      </c>
      <c r="AX197" s="13" t="s">
        <v>83</v>
      </c>
      <c r="AY197" s="262" t="s">
        <v>342</v>
      </c>
    </row>
    <row r="198" s="2" customFormat="1" ht="16.5" customHeight="1">
      <c r="A198" s="39"/>
      <c r="B198" s="40"/>
      <c r="C198" s="227" t="s">
        <v>8</v>
      </c>
      <c r="D198" s="227" t="s">
        <v>343</v>
      </c>
      <c r="E198" s="228" t="s">
        <v>5932</v>
      </c>
      <c r="F198" s="229" t="s">
        <v>5933</v>
      </c>
      <c r="G198" s="230" t="s">
        <v>462</v>
      </c>
      <c r="H198" s="231">
        <v>3.0899999999999999</v>
      </c>
      <c r="I198" s="232"/>
      <c r="J198" s="233">
        <f>ROUND(I198*H198,2)</f>
        <v>0</v>
      </c>
      <c r="K198" s="229" t="s">
        <v>1</v>
      </c>
      <c r="L198" s="45"/>
      <c r="M198" s="234" t="s">
        <v>1</v>
      </c>
      <c r="N198" s="235" t="s">
        <v>41</v>
      </c>
      <c r="O198" s="92"/>
      <c r="P198" s="236">
        <f>O198*H198</f>
        <v>0</v>
      </c>
      <c r="Q198" s="236">
        <v>0</v>
      </c>
      <c r="R198" s="236">
        <f>Q198*H198</f>
        <v>0</v>
      </c>
      <c r="S198" s="236">
        <v>0</v>
      </c>
      <c r="T198" s="237">
        <f>S198*H198</f>
        <v>0</v>
      </c>
      <c r="U198" s="39"/>
      <c r="V198" s="39"/>
      <c r="W198" s="39"/>
      <c r="X198" s="39"/>
      <c r="Y198" s="39"/>
      <c r="Z198" s="39"/>
      <c r="AA198" s="39"/>
      <c r="AB198" s="39"/>
      <c r="AC198" s="39"/>
      <c r="AD198" s="39"/>
      <c r="AE198" s="39"/>
      <c r="AR198" s="238" t="s">
        <v>360</v>
      </c>
      <c r="AT198" s="238" t="s">
        <v>343</v>
      </c>
      <c r="AU198" s="238" t="s">
        <v>85</v>
      </c>
      <c r="AY198" s="18" t="s">
        <v>342</v>
      </c>
      <c r="BE198" s="239">
        <f>IF(N198="základní",J198,0)</f>
        <v>0</v>
      </c>
      <c r="BF198" s="239">
        <f>IF(N198="snížená",J198,0)</f>
        <v>0</v>
      </c>
      <c r="BG198" s="239">
        <f>IF(N198="zákl. přenesená",J198,0)</f>
        <v>0</v>
      </c>
      <c r="BH198" s="239">
        <f>IF(N198="sníž. přenesená",J198,0)</f>
        <v>0</v>
      </c>
      <c r="BI198" s="239">
        <f>IF(N198="nulová",J198,0)</f>
        <v>0</v>
      </c>
      <c r="BJ198" s="18" t="s">
        <v>83</v>
      </c>
      <c r="BK198" s="239">
        <f>ROUND(I198*H198,2)</f>
        <v>0</v>
      </c>
      <c r="BL198" s="18" t="s">
        <v>360</v>
      </c>
      <c r="BM198" s="238" t="s">
        <v>6896</v>
      </c>
    </row>
    <row r="199" s="2" customFormat="1">
      <c r="A199" s="39"/>
      <c r="B199" s="40"/>
      <c r="C199" s="41"/>
      <c r="D199" s="240" t="s">
        <v>349</v>
      </c>
      <c r="E199" s="41"/>
      <c r="F199" s="241" t="s">
        <v>5935</v>
      </c>
      <c r="G199" s="41"/>
      <c r="H199" s="41"/>
      <c r="I199" s="242"/>
      <c r="J199" s="41"/>
      <c r="K199" s="41"/>
      <c r="L199" s="45"/>
      <c r="M199" s="243"/>
      <c r="N199" s="244"/>
      <c r="O199" s="92"/>
      <c r="P199" s="92"/>
      <c r="Q199" s="92"/>
      <c r="R199" s="92"/>
      <c r="S199" s="92"/>
      <c r="T199" s="93"/>
      <c r="U199" s="39"/>
      <c r="V199" s="39"/>
      <c r="W199" s="39"/>
      <c r="X199" s="39"/>
      <c r="Y199" s="39"/>
      <c r="Z199" s="39"/>
      <c r="AA199" s="39"/>
      <c r="AB199" s="39"/>
      <c r="AC199" s="39"/>
      <c r="AD199" s="39"/>
      <c r="AE199" s="39"/>
      <c r="AT199" s="18" t="s">
        <v>349</v>
      </c>
      <c r="AU199" s="18" t="s">
        <v>85</v>
      </c>
    </row>
    <row r="200" s="2" customFormat="1">
      <c r="A200" s="39"/>
      <c r="B200" s="40"/>
      <c r="C200" s="41"/>
      <c r="D200" s="240" t="s">
        <v>350</v>
      </c>
      <c r="E200" s="41"/>
      <c r="F200" s="245" t="s">
        <v>5936</v>
      </c>
      <c r="G200" s="41"/>
      <c r="H200" s="41"/>
      <c r="I200" s="242"/>
      <c r="J200" s="41"/>
      <c r="K200" s="41"/>
      <c r="L200" s="45"/>
      <c r="M200" s="243"/>
      <c r="N200" s="244"/>
      <c r="O200" s="92"/>
      <c r="P200" s="92"/>
      <c r="Q200" s="92"/>
      <c r="R200" s="92"/>
      <c r="S200" s="92"/>
      <c r="T200" s="93"/>
      <c r="U200" s="39"/>
      <c r="V200" s="39"/>
      <c r="W200" s="39"/>
      <c r="X200" s="39"/>
      <c r="Y200" s="39"/>
      <c r="Z200" s="39"/>
      <c r="AA200" s="39"/>
      <c r="AB200" s="39"/>
      <c r="AC200" s="39"/>
      <c r="AD200" s="39"/>
      <c r="AE200" s="39"/>
      <c r="AT200" s="18" t="s">
        <v>350</v>
      </c>
      <c r="AU200" s="18" t="s">
        <v>85</v>
      </c>
    </row>
    <row r="201" s="13" customFormat="1">
      <c r="A201" s="13"/>
      <c r="B201" s="252"/>
      <c r="C201" s="253"/>
      <c r="D201" s="240" t="s">
        <v>446</v>
      </c>
      <c r="E201" s="254" t="s">
        <v>1</v>
      </c>
      <c r="F201" s="255" t="s">
        <v>6897</v>
      </c>
      <c r="G201" s="253"/>
      <c r="H201" s="256">
        <v>3.7799999999999998</v>
      </c>
      <c r="I201" s="257"/>
      <c r="J201" s="253"/>
      <c r="K201" s="253"/>
      <c r="L201" s="258"/>
      <c r="M201" s="259"/>
      <c r="N201" s="260"/>
      <c r="O201" s="260"/>
      <c r="P201" s="260"/>
      <c r="Q201" s="260"/>
      <c r="R201" s="260"/>
      <c r="S201" s="260"/>
      <c r="T201" s="261"/>
      <c r="U201" s="13"/>
      <c r="V201" s="13"/>
      <c r="W201" s="13"/>
      <c r="X201" s="13"/>
      <c r="Y201" s="13"/>
      <c r="Z201" s="13"/>
      <c r="AA201" s="13"/>
      <c r="AB201" s="13"/>
      <c r="AC201" s="13"/>
      <c r="AD201" s="13"/>
      <c r="AE201" s="13"/>
      <c r="AT201" s="262" t="s">
        <v>446</v>
      </c>
      <c r="AU201" s="262" t="s">
        <v>85</v>
      </c>
      <c r="AV201" s="13" t="s">
        <v>85</v>
      </c>
      <c r="AW201" s="13" t="s">
        <v>32</v>
      </c>
      <c r="AX201" s="13" t="s">
        <v>76</v>
      </c>
      <c r="AY201" s="262" t="s">
        <v>342</v>
      </c>
    </row>
    <row r="202" s="13" customFormat="1">
      <c r="A202" s="13"/>
      <c r="B202" s="252"/>
      <c r="C202" s="253"/>
      <c r="D202" s="240" t="s">
        <v>446</v>
      </c>
      <c r="E202" s="254" t="s">
        <v>1</v>
      </c>
      <c r="F202" s="255" t="s">
        <v>6883</v>
      </c>
      <c r="G202" s="253"/>
      <c r="H202" s="256">
        <v>-1.2450000000000001</v>
      </c>
      <c r="I202" s="257"/>
      <c r="J202" s="253"/>
      <c r="K202" s="253"/>
      <c r="L202" s="258"/>
      <c r="M202" s="259"/>
      <c r="N202" s="260"/>
      <c r="O202" s="260"/>
      <c r="P202" s="260"/>
      <c r="Q202" s="260"/>
      <c r="R202" s="260"/>
      <c r="S202" s="260"/>
      <c r="T202" s="261"/>
      <c r="U202" s="13"/>
      <c r="V202" s="13"/>
      <c r="W202" s="13"/>
      <c r="X202" s="13"/>
      <c r="Y202" s="13"/>
      <c r="Z202" s="13"/>
      <c r="AA202" s="13"/>
      <c r="AB202" s="13"/>
      <c r="AC202" s="13"/>
      <c r="AD202" s="13"/>
      <c r="AE202" s="13"/>
      <c r="AT202" s="262" t="s">
        <v>446</v>
      </c>
      <c r="AU202" s="262" t="s">
        <v>85</v>
      </c>
      <c r="AV202" s="13" t="s">
        <v>85</v>
      </c>
      <c r="AW202" s="13" t="s">
        <v>32</v>
      </c>
      <c r="AX202" s="13" t="s">
        <v>76</v>
      </c>
      <c r="AY202" s="262" t="s">
        <v>342</v>
      </c>
    </row>
    <row r="203" s="13" customFormat="1">
      <c r="A203" s="13"/>
      <c r="B203" s="252"/>
      <c r="C203" s="253"/>
      <c r="D203" s="240" t="s">
        <v>446</v>
      </c>
      <c r="E203" s="254" t="s">
        <v>1</v>
      </c>
      <c r="F203" s="255" t="s">
        <v>6884</v>
      </c>
      <c r="G203" s="253"/>
      <c r="H203" s="256">
        <v>-0.98999999999999999</v>
      </c>
      <c r="I203" s="257"/>
      <c r="J203" s="253"/>
      <c r="K203" s="253"/>
      <c r="L203" s="258"/>
      <c r="M203" s="259"/>
      <c r="N203" s="260"/>
      <c r="O203" s="260"/>
      <c r="P203" s="260"/>
      <c r="Q203" s="260"/>
      <c r="R203" s="260"/>
      <c r="S203" s="260"/>
      <c r="T203" s="261"/>
      <c r="U203" s="13"/>
      <c r="V203" s="13"/>
      <c r="W203" s="13"/>
      <c r="X203" s="13"/>
      <c r="Y203" s="13"/>
      <c r="Z203" s="13"/>
      <c r="AA203" s="13"/>
      <c r="AB203" s="13"/>
      <c r="AC203" s="13"/>
      <c r="AD203" s="13"/>
      <c r="AE203" s="13"/>
      <c r="AT203" s="262" t="s">
        <v>446</v>
      </c>
      <c r="AU203" s="262" t="s">
        <v>85</v>
      </c>
      <c r="AV203" s="13" t="s">
        <v>85</v>
      </c>
      <c r="AW203" s="13" t="s">
        <v>32</v>
      </c>
      <c r="AX203" s="13" t="s">
        <v>76</v>
      </c>
      <c r="AY203" s="262" t="s">
        <v>342</v>
      </c>
    </row>
    <row r="204" s="16" customFormat="1">
      <c r="A204" s="16"/>
      <c r="B204" s="284"/>
      <c r="C204" s="285"/>
      <c r="D204" s="240" t="s">
        <v>446</v>
      </c>
      <c r="E204" s="286" t="s">
        <v>1</v>
      </c>
      <c r="F204" s="287" t="s">
        <v>500</v>
      </c>
      <c r="G204" s="285"/>
      <c r="H204" s="288">
        <v>1.5449999999999999</v>
      </c>
      <c r="I204" s="289"/>
      <c r="J204" s="285"/>
      <c r="K204" s="285"/>
      <c r="L204" s="290"/>
      <c r="M204" s="291"/>
      <c r="N204" s="292"/>
      <c r="O204" s="292"/>
      <c r="P204" s="292"/>
      <c r="Q204" s="292"/>
      <c r="R204" s="292"/>
      <c r="S204" s="292"/>
      <c r="T204" s="293"/>
      <c r="U204" s="16"/>
      <c r="V204" s="16"/>
      <c r="W204" s="16"/>
      <c r="X204" s="16"/>
      <c r="Y204" s="16"/>
      <c r="Z204" s="16"/>
      <c r="AA204" s="16"/>
      <c r="AB204" s="16"/>
      <c r="AC204" s="16"/>
      <c r="AD204" s="16"/>
      <c r="AE204" s="16"/>
      <c r="AT204" s="294" t="s">
        <v>446</v>
      </c>
      <c r="AU204" s="294" t="s">
        <v>85</v>
      </c>
      <c r="AV204" s="16" t="s">
        <v>360</v>
      </c>
      <c r="AW204" s="16" t="s">
        <v>32</v>
      </c>
      <c r="AX204" s="16" t="s">
        <v>76</v>
      </c>
      <c r="AY204" s="294" t="s">
        <v>342</v>
      </c>
    </row>
    <row r="205" s="13" customFormat="1">
      <c r="A205" s="13"/>
      <c r="B205" s="252"/>
      <c r="C205" s="253"/>
      <c r="D205" s="240" t="s">
        <v>446</v>
      </c>
      <c r="E205" s="254" t="s">
        <v>1</v>
      </c>
      <c r="F205" s="255" t="s">
        <v>6898</v>
      </c>
      <c r="G205" s="253"/>
      <c r="H205" s="256">
        <v>3.0899999999999999</v>
      </c>
      <c r="I205" s="257"/>
      <c r="J205" s="253"/>
      <c r="K205" s="253"/>
      <c r="L205" s="258"/>
      <c r="M205" s="259"/>
      <c r="N205" s="260"/>
      <c r="O205" s="260"/>
      <c r="P205" s="260"/>
      <c r="Q205" s="260"/>
      <c r="R205" s="260"/>
      <c r="S205" s="260"/>
      <c r="T205" s="261"/>
      <c r="U205" s="13"/>
      <c r="V205" s="13"/>
      <c r="W205" s="13"/>
      <c r="X205" s="13"/>
      <c r="Y205" s="13"/>
      <c r="Z205" s="13"/>
      <c r="AA205" s="13"/>
      <c r="AB205" s="13"/>
      <c r="AC205" s="13"/>
      <c r="AD205" s="13"/>
      <c r="AE205" s="13"/>
      <c r="AT205" s="262" t="s">
        <v>446</v>
      </c>
      <c r="AU205" s="262" t="s">
        <v>85</v>
      </c>
      <c r="AV205" s="13" t="s">
        <v>85</v>
      </c>
      <c r="AW205" s="13" t="s">
        <v>32</v>
      </c>
      <c r="AX205" s="13" t="s">
        <v>83</v>
      </c>
      <c r="AY205" s="262" t="s">
        <v>342</v>
      </c>
    </row>
    <row r="206" s="2" customFormat="1" ht="16.5" customHeight="1">
      <c r="A206" s="39"/>
      <c r="B206" s="40"/>
      <c r="C206" s="227" t="s">
        <v>419</v>
      </c>
      <c r="D206" s="227" t="s">
        <v>343</v>
      </c>
      <c r="E206" s="228" t="s">
        <v>2071</v>
      </c>
      <c r="F206" s="229" t="s">
        <v>641</v>
      </c>
      <c r="G206" s="230" t="s">
        <v>562</v>
      </c>
      <c r="H206" s="231">
        <v>2.4900000000000002</v>
      </c>
      <c r="I206" s="232"/>
      <c r="J206" s="233">
        <f>ROUND(I206*H206,2)</f>
        <v>0</v>
      </c>
      <c r="K206" s="229" t="s">
        <v>443</v>
      </c>
      <c r="L206" s="45"/>
      <c r="M206" s="234" t="s">
        <v>1</v>
      </c>
      <c r="N206" s="235" t="s">
        <v>41</v>
      </c>
      <c r="O206" s="92"/>
      <c r="P206" s="236">
        <f>O206*H206</f>
        <v>0</v>
      </c>
      <c r="Q206" s="236">
        <v>0</v>
      </c>
      <c r="R206" s="236">
        <f>Q206*H206</f>
        <v>0</v>
      </c>
      <c r="S206" s="236">
        <v>0</v>
      </c>
      <c r="T206" s="237">
        <f>S206*H206</f>
        <v>0</v>
      </c>
      <c r="U206" s="39"/>
      <c r="V206" s="39"/>
      <c r="W206" s="39"/>
      <c r="X206" s="39"/>
      <c r="Y206" s="39"/>
      <c r="Z206" s="39"/>
      <c r="AA206" s="39"/>
      <c r="AB206" s="39"/>
      <c r="AC206" s="39"/>
      <c r="AD206" s="39"/>
      <c r="AE206" s="39"/>
      <c r="AR206" s="238" t="s">
        <v>360</v>
      </c>
      <c r="AT206" s="238" t="s">
        <v>343</v>
      </c>
      <c r="AU206" s="238" t="s">
        <v>85</v>
      </c>
      <c r="AY206" s="18" t="s">
        <v>342</v>
      </c>
      <c r="BE206" s="239">
        <f>IF(N206="základní",J206,0)</f>
        <v>0</v>
      </c>
      <c r="BF206" s="239">
        <f>IF(N206="snížená",J206,0)</f>
        <v>0</v>
      </c>
      <c r="BG206" s="239">
        <f>IF(N206="zákl. přenesená",J206,0)</f>
        <v>0</v>
      </c>
      <c r="BH206" s="239">
        <f>IF(N206="sníž. přenesená",J206,0)</f>
        <v>0</v>
      </c>
      <c r="BI206" s="239">
        <f>IF(N206="nulová",J206,0)</f>
        <v>0</v>
      </c>
      <c r="BJ206" s="18" t="s">
        <v>83</v>
      </c>
      <c r="BK206" s="239">
        <f>ROUND(I206*H206,2)</f>
        <v>0</v>
      </c>
      <c r="BL206" s="18" t="s">
        <v>360</v>
      </c>
      <c r="BM206" s="238" t="s">
        <v>6899</v>
      </c>
    </row>
    <row r="207" s="2" customFormat="1">
      <c r="A207" s="39"/>
      <c r="B207" s="40"/>
      <c r="C207" s="41"/>
      <c r="D207" s="240" t="s">
        <v>349</v>
      </c>
      <c r="E207" s="41"/>
      <c r="F207" s="241" t="s">
        <v>643</v>
      </c>
      <c r="G207" s="41"/>
      <c r="H207" s="41"/>
      <c r="I207" s="242"/>
      <c r="J207" s="41"/>
      <c r="K207" s="41"/>
      <c r="L207" s="45"/>
      <c r="M207" s="243"/>
      <c r="N207" s="244"/>
      <c r="O207" s="92"/>
      <c r="P207" s="92"/>
      <c r="Q207" s="92"/>
      <c r="R207" s="92"/>
      <c r="S207" s="92"/>
      <c r="T207" s="93"/>
      <c r="U207" s="39"/>
      <c r="V207" s="39"/>
      <c r="W207" s="39"/>
      <c r="X207" s="39"/>
      <c r="Y207" s="39"/>
      <c r="Z207" s="39"/>
      <c r="AA207" s="39"/>
      <c r="AB207" s="39"/>
      <c r="AC207" s="39"/>
      <c r="AD207" s="39"/>
      <c r="AE207" s="39"/>
      <c r="AT207" s="18" t="s">
        <v>349</v>
      </c>
      <c r="AU207" s="18" t="s">
        <v>85</v>
      </c>
    </row>
    <row r="208" s="13" customFormat="1">
      <c r="A208" s="13"/>
      <c r="B208" s="252"/>
      <c r="C208" s="253"/>
      <c r="D208" s="240" t="s">
        <v>446</v>
      </c>
      <c r="E208" s="254" t="s">
        <v>1</v>
      </c>
      <c r="F208" s="255" t="s">
        <v>6900</v>
      </c>
      <c r="G208" s="253"/>
      <c r="H208" s="256">
        <v>3.7799999999999998</v>
      </c>
      <c r="I208" s="257"/>
      <c r="J208" s="253"/>
      <c r="K208" s="253"/>
      <c r="L208" s="258"/>
      <c r="M208" s="259"/>
      <c r="N208" s="260"/>
      <c r="O208" s="260"/>
      <c r="P208" s="260"/>
      <c r="Q208" s="260"/>
      <c r="R208" s="260"/>
      <c r="S208" s="260"/>
      <c r="T208" s="261"/>
      <c r="U208" s="13"/>
      <c r="V208" s="13"/>
      <c r="W208" s="13"/>
      <c r="X208" s="13"/>
      <c r="Y208" s="13"/>
      <c r="Z208" s="13"/>
      <c r="AA208" s="13"/>
      <c r="AB208" s="13"/>
      <c r="AC208" s="13"/>
      <c r="AD208" s="13"/>
      <c r="AE208" s="13"/>
      <c r="AT208" s="262" t="s">
        <v>446</v>
      </c>
      <c r="AU208" s="262" t="s">
        <v>85</v>
      </c>
      <c r="AV208" s="13" t="s">
        <v>85</v>
      </c>
      <c r="AW208" s="13" t="s">
        <v>32</v>
      </c>
      <c r="AX208" s="13" t="s">
        <v>76</v>
      </c>
      <c r="AY208" s="262" t="s">
        <v>342</v>
      </c>
    </row>
    <row r="209" s="14" customFormat="1">
      <c r="A209" s="14"/>
      <c r="B209" s="263"/>
      <c r="C209" s="264"/>
      <c r="D209" s="240" t="s">
        <v>446</v>
      </c>
      <c r="E209" s="265" t="s">
        <v>1</v>
      </c>
      <c r="F209" s="266" t="s">
        <v>2074</v>
      </c>
      <c r="G209" s="264"/>
      <c r="H209" s="265" t="s">
        <v>1</v>
      </c>
      <c r="I209" s="267"/>
      <c r="J209" s="264"/>
      <c r="K209" s="264"/>
      <c r="L209" s="268"/>
      <c r="M209" s="269"/>
      <c r="N209" s="270"/>
      <c r="O209" s="270"/>
      <c r="P209" s="270"/>
      <c r="Q209" s="270"/>
      <c r="R209" s="270"/>
      <c r="S209" s="270"/>
      <c r="T209" s="271"/>
      <c r="U209" s="14"/>
      <c r="V209" s="14"/>
      <c r="W209" s="14"/>
      <c r="X209" s="14"/>
      <c r="Y209" s="14"/>
      <c r="Z209" s="14"/>
      <c r="AA209" s="14"/>
      <c r="AB209" s="14"/>
      <c r="AC209" s="14"/>
      <c r="AD209" s="14"/>
      <c r="AE209" s="14"/>
      <c r="AT209" s="272" t="s">
        <v>446</v>
      </c>
      <c r="AU209" s="272" t="s">
        <v>85</v>
      </c>
      <c r="AV209" s="14" t="s">
        <v>83</v>
      </c>
      <c r="AW209" s="14" t="s">
        <v>32</v>
      </c>
      <c r="AX209" s="14" t="s">
        <v>76</v>
      </c>
      <c r="AY209" s="272" t="s">
        <v>342</v>
      </c>
    </row>
    <row r="210" s="13" customFormat="1">
      <c r="A210" s="13"/>
      <c r="B210" s="252"/>
      <c r="C210" s="253"/>
      <c r="D210" s="240" t="s">
        <v>446</v>
      </c>
      <c r="E210" s="254" t="s">
        <v>1</v>
      </c>
      <c r="F210" s="255" t="s">
        <v>6901</v>
      </c>
      <c r="G210" s="253"/>
      <c r="H210" s="256">
        <v>-0.98999999999999999</v>
      </c>
      <c r="I210" s="257"/>
      <c r="J210" s="253"/>
      <c r="K210" s="253"/>
      <c r="L210" s="258"/>
      <c r="M210" s="259"/>
      <c r="N210" s="260"/>
      <c r="O210" s="260"/>
      <c r="P210" s="260"/>
      <c r="Q210" s="260"/>
      <c r="R210" s="260"/>
      <c r="S210" s="260"/>
      <c r="T210" s="261"/>
      <c r="U210" s="13"/>
      <c r="V210" s="13"/>
      <c r="W210" s="13"/>
      <c r="X210" s="13"/>
      <c r="Y210" s="13"/>
      <c r="Z210" s="13"/>
      <c r="AA210" s="13"/>
      <c r="AB210" s="13"/>
      <c r="AC210" s="13"/>
      <c r="AD210" s="13"/>
      <c r="AE210" s="13"/>
      <c r="AT210" s="262" t="s">
        <v>446</v>
      </c>
      <c r="AU210" s="262" t="s">
        <v>85</v>
      </c>
      <c r="AV210" s="13" t="s">
        <v>85</v>
      </c>
      <c r="AW210" s="13" t="s">
        <v>32</v>
      </c>
      <c r="AX210" s="13" t="s">
        <v>76</v>
      </c>
      <c r="AY210" s="262" t="s">
        <v>342</v>
      </c>
    </row>
    <row r="211" s="13" customFormat="1">
      <c r="A211" s="13"/>
      <c r="B211" s="252"/>
      <c r="C211" s="253"/>
      <c r="D211" s="240" t="s">
        <v>446</v>
      </c>
      <c r="E211" s="254" t="s">
        <v>1</v>
      </c>
      <c r="F211" s="255" t="s">
        <v>6902</v>
      </c>
      <c r="G211" s="253"/>
      <c r="H211" s="256">
        <v>-0.29999999999999999</v>
      </c>
      <c r="I211" s="257"/>
      <c r="J211" s="253"/>
      <c r="K211" s="253"/>
      <c r="L211" s="258"/>
      <c r="M211" s="259"/>
      <c r="N211" s="260"/>
      <c r="O211" s="260"/>
      <c r="P211" s="260"/>
      <c r="Q211" s="260"/>
      <c r="R211" s="260"/>
      <c r="S211" s="260"/>
      <c r="T211" s="261"/>
      <c r="U211" s="13"/>
      <c r="V211" s="13"/>
      <c r="W211" s="13"/>
      <c r="X211" s="13"/>
      <c r="Y211" s="13"/>
      <c r="Z211" s="13"/>
      <c r="AA211" s="13"/>
      <c r="AB211" s="13"/>
      <c r="AC211" s="13"/>
      <c r="AD211" s="13"/>
      <c r="AE211" s="13"/>
      <c r="AT211" s="262" t="s">
        <v>446</v>
      </c>
      <c r="AU211" s="262" t="s">
        <v>85</v>
      </c>
      <c r="AV211" s="13" t="s">
        <v>85</v>
      </c>
      <c r="AW211" s="13" t="s">
        <v>32</v>
      </c>
      <c r="AX211" s="13" t="s">
        <v>76</v>
      </c>
      <c r="AY211" s="262" t="s">
        <v>342</v>
      </c>
    </row>
    <row r="212" s="16" customFormat="1">
      <c r="A212" s="16"/>
      <c r="B212" s="284"/>
      <c r="C212" s="285"/>
      <c r="D212" s="240" t="s">
        <v>446</v>
      </c>
      <c r="E212" s="286" t="s">
        <v>1</v>
      </c>
      <c r="F212" s="287" t="s">
        <v>500</v>
      </c>
      <c r="G212" s="285"/>
      <c r="H212" s="288">
        <v>2.4900000000000002</v>
      </c>
      <c r="I212" s="289"/>
      <c r="J212" s="285"/>
      <c r="K212" s="285"/>
      <c r="L212" s="290"/>
      <c r="M212" s="291"/>
      <c r="N212" s="292"/>
      <c r="O212" s="292"/>
      <c r="P212" s="292"/>
      <c r="Q212" s="292"/>
      <c r="R212" s="292"/>
      <c r="S212" s="292"/>
      <c r="T212" s="293"/>
      <c r="U212" s="16"/>
      <c r="V212" s="16"/>
      <c r="W212" s="16"/>
      <c r="X212" s="16"/>
      <c r="Y212" s="16"/>
      <c r="Z212" s="16"/>
      <c r="AA212" s="16"/>
      <c r="AB212" s="16"/>
      <c r="AC212" s="16"/>
      <c r="AD212" s="16"/>
      <c r="AE212" s="16"/>
      <c r="AT212" s="294" t="s">
        <v>446</v>
      </c>
      <c r="AU212" s="294" t="s">
        <v>85</v>
      </c>
      <c r="AV212" s="16" t="s">
        <v>360</v>
      </c>
      <c r="AW212" s="16" t="s">
        <v>32</v>
      </c>
      <c r="AX212" s="16" t="s">
        <v>83</v>
      </c>
      <c r="AY212" s="294" t="s">
        <v>342</v>
      </c>
    </row>
    <row r="213" s="2" customFormat="1" ht="16.5" customHeight="1">
      <c r="A213" s="39"/>
      <c r="B213" s="40"/>
      <c r="C213" s="295" t="s">
        <v>423</v>
      </c>
      <c r="D213" s="295" t="s">
        <v>621</v>
      </c>
      <c r="E213" s="296" t="s">
        <v>2350</v>
      </c>
      <c r="F213" s="297" t="s">
        <v>2351</v>
      </c>
      <c r="G213" s="298" t="s">
        <v>462</v>
      </c>
      <c r="H213" s="299">
        <v>2.2410000000000001</v>
      </c>
      <c r="I213" s="300"/>
      <c r="J213" s="301">
        <f>ROUND(I213*H213,2)</f>
        <v>0</v>
      </c>
      <c r="K213" s="297" t="s">
        <v>443</v>
      </c>
      <c r="L213" s="302"/>
      <c r="M213" s="303" t="s">
        <v>1</v>
      </c>
      <c r="N213" s="304" t="s">
        <v>41</v>
      </c>
      <c r="O213" s="92"/>
      <c r="P213" s="236">
        <f>O213*H213</f>
        <v>0</v>
      </c>
      <c r="Q213" s="236">
        <v>0</v>
      </c>
      <c r="R213" s="236">
        <f>Q213*H213</f>
        <v>0</v>
      </c>
      <c r="S213" s="236">
        <v>0</v>
      </c>
      <c r="T213" s="237">
        <f>S213*H213</f>
        <v>0</v>
      </c>
      <c r="U213" s="39"/>
      <c r="V213" s="39"/>
      <c r="W213" s="39"/>
      <c r="X213" s="39"/>
      <c r="Y213" s="39"/>
      <c r="Z213" s="39"/>
      <c r="AA213" s="39"/>
      <c r="AB213" s="39"/>
      <c r="AC213" s="39"/>
      <c r="AD213" s="39"/>
      <c r="AE213" s="39"/>
      <c r="AR213" s="238" t="s">
        <v>376</v>
      </c>
      <c r="AT213" s="238" t="s">
        <v>621</v>
      </c>
      <c r="AU213" s="238" t="s">
        <v>85</v>
      </c>
      <c r="AY213" s="18" t="s">
        <v>342</v>
      </c>
      <c r="BE213" s="239">
        <f>IF(N213="základní",J213,0)</f>
        <v>0</v>
      </c>
      <c r="BF213" s="239">
        <f>IF(N213="snížená",J213,0)</f>
        <v>0</v>
      </c>
      <c r="BG213" s="239">
        <f>IF(N213="zákl. přenesená",J213,0)</f>
        <v>0</v>
      </c>
      <c r="BH213" s="239">
        <f>IF(N213="sníž. přenesená",J213,0)</f>
        <v>0</v>
      </c>
      <c r="BI213" s="239">
        <f>IF(N213="nulová",J213,0)</f>
        <v>0</v>
      </c>
      <c r="BJ213" s="18" t="s">
        <v>83</v>
      </c>
      <c r="BK213" s="239">
        <f>ROUND(I213*H213,2)</f>
        <v>0</v>
      </c>
      <c r="BL213" s="18" t="s">
        <v>360</v>
      </c>
      <c r="BM213" s="238" t="s">
        <v>6903</v>
      </c>
    </row>
    <row r="214" s="2" customFormat="1">
      <c r="A214" s="39"/>
      <c r="B214" s="40"/>
      <c r="C214" s="41"/>
      <c r="D214" s="240" t="s">
        <v>349</v>
      </c>
      <c r="E214" s="41"/>
      <c r="F214" s="241" t="s">
        <v>2351</v>
      </c>
      <c r="G214" s="41"/>
      <c r="H214" s="41"/>
      <c r="I214" s="242"/>
      <c r="J214" s="41"/>
      <c r="K214" s="41"/>
      <c r="L214" s="45"/>
      <c r="M214" s="243"/>
      <c r="N214" s="244"/>
      <c r="O214" s="92"/>
      <c r="P214" s="92"/>
      <c r="Q214" s="92"/>
      <c r="R214" s="92"/>
      <c r="S214" s="92"/>
      <c r="T214" s="93"/>
      <c r="U214" s="39"/>
      <c r="V214" s="39"/>
      <c r="W214" s="39"/>
      <c r="X214" s="39"/>
      <c r="Y214" s="39"/>
      <c r="Z214" s="39"/>
      <c r="AA214" s="39"/>
      <c r="AB214" s="39"/>
      <c r="AC214" s="39"/>
      <c r="AD214" s="39"/>
      <c r="AE214" s="39"/>
      <c r="AT214" s="18" t="s">
        <v>349</v>
      </c>
      <c r="AU214" s="18" t="s">
        <v>85</v>
      </c>
    </row>
    <row r="215" s="13" customFormat="1">
      <c r="A215" s="13"/>
      <c r="B215" s="252"/>
      <c r="C215" s="253"/>
      <c r="D215" s="240" t="s">
        <v>446</v>
      </c>
      <c r="E215" s="254" t="s">
        <v>1</v>
      </c>
      <c r="F215" s="255" t="s">
        <v>6904</v>
      </c>
      <c r="G215" s="253"/>
      <c r="H215" s="256">
        <v>2.2410000000000001</v>
      </c>
      <c r="I215" s="257"/>
      <c r="J215" s="253"/>
      <c r="K215" s="253"/>
      <c r="L215" s="258"/>
      <c r="M215" s="259"/>
      <c r="N215" s="260"/>
      <c r="O215" s="260"/>
      <c r="P215" s="260"/>
      <c r="Q215" s="260"/>
      <c r="R215" s="260"/>
      <c r="S215" s="260"/>
      <c r="T215" s="261"/>
      <c r="U215" s="13"/>
      <c r="V215" s="13"/>
      <c r="W215" s="13"/>
      <c r="X215" s="13"/>
      <c r="Y215" s="13"/>
      <c r="Z215" s="13"/>
      <c r="AA215" s="13"/>
      <c r="AB215" s="13"/>
      <c r="AC215" s="13"/>
      <c r="AD215" s="13"/>
      <c r="AE215" s="13"/>
      <c r="AT215" s="262" t="s">
        <v>446</v>
      </c>
      <c r="AU215" s="262" t="s">
        <v>85</v>
      </c>
      <c r="AV215" s="13" t="s">
        <v>85</v>
      </c>
      <c r="AW215" s="13" t="s">
        <v>32</v>
      </c>
      <c r="AX215" s="13" t="s">
        <v>83</v>
      </c>
      <c r="AY215" s="262" t="s">
        <v>342</v>
      </c>
    </row>
    <row r="216" s="2" customFormat="1" ht="16.5" customHeight="1">
      <c r="A216" s="39"/>
      <c r="B216" s="40"/>
      <c r="C216" s="227" t="s">
        <v>428</v>
      </c>
      <c r="D216" s="227" t="s">
        <v>343</v>
      </c>
      <c r="E216" s="228" t="s">
        <v>2354</v>
      </c>
      <c r="F216" s="229" t="s">
        <v>2355</v>
      </c>
      <c r="G216" s="230" t="s">
        <v>562</v>
      </c>
      <c r="H216" s="231">
        <v>2.2349999999999999</v>
      </c>
      <c r="I216" s="232"/>
      <c r="J216" s="233">
        <f>ROUND(I216*H216,2)</f>
        <v>0</v>
      </c>
      <c r="K216" s="229" t="s">
        <v>1</v>
      </c>
      <c r="L216" s="45"/>
      <c r="M216" s="234" t="s">
        <v>1</v>
      </c>
      <c r="N216" s="235" t="s">
        <v>41</v>
      </c>
      <c r="O216" s="92"/>
      <c r="P216" s="236">
        <f>O216*H216</f>
        <v>0</v>
      </c>
      <c r="Q216" s="236">
        <v>0</v>
      </c>
      <c r="R216" s="236">
        <f>Q216*H216</f>
        <v>0</v>
      </c>
      <c r="S216" s="236">
        <v>0</v>
      </c>
      <c r="T216" s="237">
        <f>S216*H216</f>
        <v>0</v>
      </c>
      <c r="U216" s="39"/>
      <c r="V216" s="39"/>
      <c r="W216" s="39"/>
      <c r="X216" s="39"/>
      <c r="Y216" s="39"/>
      <c r="Z216" s="39"/>
      <c r="AA216" s="39"/>
      <c r="AB216" s="39"/>
      <c r="AC216" s="39"/>
      <c r="AD216" s="39"/>
      <c r="AE216" s="39"/>
      <c r="AR216" s="238" t="s">
        <v>360</v>
      </c>
      <c r="AT216" s="238" t="s">
        <v>343</v>
      </c>
      <c r="AU216" s="238" t="s">
        <v>85</v>
      </c>
      <c r="AY216" s="18" t="s">
        <v>342</v>
      </c>
      <c r="BE216" s="239">
        <f>IF(N216="základní",J216,0)</f>
        <v>0</v>
      </c>
      <c r="BF216" s="239">
        <f>IF(N216="snížená",J216,0)</f>
        <v>0</v>
      </c>
      <c r="BG216" s="239">
        <f>IF(N216="zákl. přenesená",J216,0)</f>
        <v>0</v>
      </c>
      <c r="BH216" s="239">
        <f>IF(N216="sníž. přenesená",J216,0)</f>
        <v>0</v>
      </c>
      <c r="BI216" s="239">
        <f>IF(N216="nulová",J216,0)</f>
        <v>0</v>
      </c>
      <c r="BJ216" s="18" t="s">
        <v>83</v>
      </c>
      <c r="BK216" s="239">
        <f>ROUND(I216*H216,2)</f>
        <v>0</v>
      </c>
      <c r="BL216" s="18" t="s">
        <v>360</v>
      </c>
      <c r="BM216" s="238" t="s">
        <v>6905</v>
      </c>
    </row>
    <row r="217" s="2" customFormat="1">
      <c r="A217" s="39"/>
      <c r="B217" s="40"/>
      <c r="C217" s="41"/>
      <c r="D217" s="240" t="s">
        <v>349</v>
      </c>
      <c r="E217" s="41"/>
      <c r="F217" s="241" t="s">
        <v>2355</v>
      </c>
      <c r="G217" s="41"/>
      <c r="H217" s="41"/>
      <c r="I217" s="242"/>
      <c r="J217" s="41"/>
      <c r="K217" s="41"/>
      <c r="L217" s="45"/>
      <c r="M217" s="243"/>
      <c r="N217" s="244"/>
      <c r="O217" s="92"/>
      <c r="P217" s="92"/>
      <c r="Q217" s="92"/>
      <c r="R217" s="92"/>
      <c r="S217" s="92"/>
      <c r="T217" s="93"/>
      <c r="U217" s="39"/>
      <c r="V217" s="39"/>
      <c r="W217" s="39"/>
      <c r="X217" s="39"/>
      <c r="Y217" s="39"/>
      <c r="Z217" s="39"/>
      <c r="AA217" s="39"/>
      <c r="AB217" s="39"/>
      <c r="AC217" s="39"/>
      <c r="AD217" s="39"/>
      <c r="AE217" s="39"/>
      <c r="AT217" s="18" t="s">
        <v>349</v>
      </c>
      <c r="AU217" s="18" t="s">
        <v>85</v>
      </c>
    </row>
    <row r="218" s="13" customFormat="1">
      <c r="A218" s="13"/>
      <c r="B218" s="252"/>
      <c r="C218" s="253"/>
      <c r="D218" s="240" t="s">
        <v>446</v>
      </c>
      <c r="E218" s="254" t="s">
        <v>1</v>
      </c>
      <c r="F218" s="255" t="s">
        <v>6906</v>
      </c>
      <c r="G218" s="253"/>
      <c r="H218" s="256">
        <v>1.2450000000000001</v>
      </c>
      <c r="I218" s="257"/>
      <c r="J218" s="253"/>
      <c r="K218" s="253"/>
      <c r="L218" s="258"/>
      <c r="M218" s="259"/>
      <c r="N218" s="260"/>
      <c r="O218" s="260"/>
      <c r="P218" s="260"/>
      <c r="Q218" s="260"/>
      <c r="R218" s="260"/>
      <c r="S218" s="260"/>
      <c r="T218" s="261"/>
      <c r="U218" s="13"/>
      <c r="V218" s="13"/>
      <c r="W218" s="13"/>
      <c r="X218" s="13"/>
      <c r="Y218" s="13"/>
      <c r="Z218" s="13"/>
      <c r="AA218" s="13"/>
      <c r="AB218" s="13"/>
      <c r="AC218" s="13"/>
      <c r="AD218" s="13"/>
      <c r="AE218" s="13"/>
      <c r="AT218" s="262" t="s">
        <v>446</v>
      </c>
      <c r="AU218" s="262" t="s">
        <v>85</v>
      </c>
      <c r="AV218" s="13" t="s">
        <v>85</v>
      </c>
      <c r="AW218" s="13" t="s">
        <v>32</v>
      </c>
      <c r="AX218" s="13" t="s">
        <v>76</v>
      </c>
      <c r="AY218" s="262" t="s">
        <v>342</v>
      </c>
    </row>
    <row r="219" s="13" customFormat="1">
      <c r="A219" s="13"/>
      <c r="B219" s="252"/>
      <c r="C219" s="253"/>
      <c r="D219" s="240" t="s">
        <v>446</v>
      </c>
      <c r="E219" s="254" t="s">
        <v>1</v>
      </c>
      <c r="F219" s="255" t="s">
        <v>6907</v>
      </c>
      <c r="G219" s="253"/>
      <c r="H219" s="256">
        <v>0.98999999999999999</v>
      </c>
      <c r="I219" s="257"/>
      <c r="J219" s="253"/>
      <c r="K219" s="253"/>
      <c r="L219" s="258"/>
      <c r="M219" s="259"/>
      <c r="N219" s="260"/>
      <c r="O219" s="260"/>
      <c r="P219" s="260"/>
      <c r="Q219" s="260"/>
      <c r="R219" s="260"/>
      <c r="S219" s="260"/>
      <c r="T219" s="261"/>
      <c r="U219" s="13"/>
      <c r="V219" s="13"/>
      <c r="W219" s="13"/>
      <c r="X219" s="13"/>
      <c r="Y219" s="13"/>
      <c r="Z219" s="13"/>
      <c r="AA219" s="13"/>
      <c r="AB219" s="13"/>
      <c r="AC219" s="13"/>
      <c r="AD219" s="13"/>
      <c r="AE219" s="13"/>
      <c r="AT219" s="262" t="s">
        <v>446</v>
      </c>
      <c r="AU219" s="262" t="s">
        <v>85</v>
      </c>
      <c r="AV219" s="13" t="s">
        <v>85</v>
      </c>
      <c r="AW219" s="13" t="s">
        <v>32</v>
      </c>
      <c r="AX219" s="13" t="s">
        <v>76</v>
      </c>
      <c r="AY219" s="262" t="s">
        <v>342</v>
      </c>
    </row>
    <row r="220" s="16" customFormat="1">
      <c r="A220" s="16"/>
      <c r="B220" s="284"/>
      <c r="C220" s="285"/>
      <c r="D220" s="240" t="s">
        <v>446</v>
      </c>
      <c r="E220" s="286" t="s">
        <v>1</v>
      </c>
      <c r="F220" s="287" t="s">
        <v>500</v>
      </c>
      <c r="G220" s="285"/>
      <c r="H220" s="288">
        <v>2.2349999999999999</v>
      </c>
      <c r="I220" s="289"/>
      <c r="J220" s="285"/>
      <c r="K220" s="285"/>
      <c r="L220" s="290"/>
      <c r="M220" s="291"/>
      <c r="N220" s="292"/>
      <c r="O220" s="292"/>
      <c r="P220" s="292"/>
      <c r="Q220" s="292"/>
      <c r="R220" s="292"/>
      <c r="S220" s="292"/>
      <c r="T220" s="293"/>
      <c r="U220" s="16"/>
      <c r="V220" s="16"/>
      <c r="W220" s="16"/>
      <c r="X220" s="16"/>
      <c r="Y220" s="16"/>
      <c r="Z220" s="16"/>
      <c r="AA220" s="16"/>
      <c r="AB220" s="16"/>
      <c r="AC220" s="16"/>
      <c r="AD220" s="16"/>
      <c r="AE220" s="16"/>
      <c r="AT220" s="294" t="s">
        <v>446</v>
      </c>
      <c r="AU220" s="294" t="s">
        <v>85</v>
      </c>
      <c r="AV220" s="16" t="s">
        <v>360</v>
      </c>
      <c r="AW220" s="16" t="s">
        <v>32</v>
      </c>
      <c r="AX220" s="16" t="s">
        <v>83</v>
      </c>
      <c r="AY220" s="294" t="s">
        <v>342</v>
      </c>
    </row>
    <row r="221" s="2" customFormat="1" ht="16.5" customHeight="1">
      <c r="A221" s="39"/>
      <c r="B221" s="40"/>
      <c r="C221" s="227" t="s">
        <v>606</v>
      </c>
      <c r="D221" s="227" t="s">
        <v>343</v>
      </c>
      <c r="E221" s="228" t="s">
        <v>2358</v>
      </c>
      <c r="F221" s="229" t="s">
        <v>2359</v>
      </c>
      <c r="G221" s="230" t="s">
        <v>562</v>
      </c>
      <c r="H221" s="231">
        <v>0.98999999999999999</v>
      </c>
      <c r="I221" s="232"/>
      <c r="J221" s="233">
        <f>ROUND(I221*H221,2)</f>
        <v>0</v>
      </c>
      <c r="K221" s="229" t="s">
        <v>443</v>
      </c>
      <c r="L221" s="45"/>
      <c r="M221" s="234" t="s">
        <v>1</v>
      </c>
      <c r="N221" s="235" t="s">
        <v>41</v>
      </c>
      <c r="O221" s="92"/>
      <c r="P221" s="236">
        <f>O221*H221</f>
        <v>0</v>
      </c>
      <c r="Q221" s="236">
        <v>0</v>
      </c>
      <c r="R221" s="236">
        <f>Q221*H221</f>
        <v>0</v>
      </c>
      <c r="S221" s="236">
        <v>0</v>
      </c>
      <c r="T221" s="237">
        <f>S221*H221</f>
        <v>0</v>
      </c>
      <c r="U221" s="39"/>
      <c r="V221" s="39"/>
      <c r="W221" s="39"/>
      <c r="X221" s="39"/>
      <c r="Y221" s="39"/>
      <c r="Z221" s="39"/>
      <c r="AA221" s="39"/>
      <c r="AB221" s="39"/>
      <c r="AC221" s="39"/>
      <c r="AD221" s="39"/>
      <c r="AE221" s="39"/>
      <c r="AR221" s="238" t="s">
        <v>360</v>
      </c>
      <c r="AT221" s="238" t="s">
        <v>343</v>
      </c>
      <c r="AU221" s="238" t="s">
        <v>85</v>
      </c>
      <c r="AY221" s="18" t="s">
        <v>342</v>
      </c>
      <c r="BE221" s="239">
        <f>IF(N221="základní",J221,0)</f>
        <v>0</v>
      </c>
      <c r="BF221" s="239">
        <f>IF(N221="snížená",J221,0)</f>
        <v>0</v>
      </c>
      <c r="BG221" s="239">
        <f>IF(N221="zákl. přenesená",J221,0)</f>
        <v>0</v>
      </c>
      <c r="BH221" s="239">
        <f>IF(N221="sníž. přenesená",J221,0)</f>
        <v>0</v>
      </c>
      <c r="BI221" s="239">
        <f>IF(N221="nulová",J221,0)</f>
        <v>0</v>
      </c>
      <c r="BJ221" s="18" t="s">
        <v>83</v>
      </c>
      <c r="BK221" s="239">
        <f>ROUND(I221*H221,2)</f>
        <v>0</v>
      </c>
      <c r="BL221" s="18" t="s">
        <v>360</v>
      </c>
      <c r="BM221" s="238" t="s">
        <v>6908</v>
      </c>
    </row>
    <row r="222" s="2" customFormat="1">
      <c r="A222" s="39"/>
      <c r="B222" s="40"/>
      <c r="C222" s="41"/>
      <c r="D222" s="240" t="s">
        <v>349</v>
      </c>
      <c r="E222" s="41"/>
      <c r="F222" s="241" t="s">
        <v>2361</v>
      </c>
      <c r="G222" s="41"/>
      <c r="H222" s="41"/>
      <c r="I222" s="242"/>
      <c r="J222" s="41"/>
      <c r="K222" s="41"/>
      <c r="L222" s="45"/>
      <c r="M222" s="243"/>
      <c r="N222" s="244"/>
      <c r="O222" s="92"/>
      <c r="P222" s="92"/>
      <c r="Q222" s="92"/>
      <c r="R222" s="92"/>
      <c r="S222" s="92"/>
      <c r="T222" s="93"/>
      <c r="U222" s="39"/>
      <c r="V222" s="39"/>
      <c r="W222" s="39"/>
      <c r="X222" s="39"/>
      <c r="Y222" s="39"/>
      <c r="Z222" s="39"/>
      <c r="AA222" s="39"/>
      <c r="AB222" s="39"/>
      <c r="AC222" s="39"/>
      <c r="AD222" s="39"/>
      <c r="AE222" s="39"/>
      <c r="AT222" s="18" t="s">
        <v>349</v>
      </c>
      <c r="AU222" s="18" t="s">
        <v>85</v>
      </c>
    </row>
    <row r="223" s="13" customFormat="1">
      <c r="A223" s="13"/>
      <c r="B223" s="252"/>
      <c r="C223" s="253"/>
      <c r="D223" s="240" t="s">
        <v>446</v>
      </c>
      <c r="E223" s="254" t="s">
        <v>1</v>
      </c>
      <c r="F223" s="255" t="s">
        <v>6909</v>
      </c>
      <c r="G223" s="253"/>
      <c r="H223" s="256">
        <v>0.98999999999999999</v>
      </c>
      <c r="I223" s="257"/>
      <c r="J223" s="253"/>
      <c r="K223" s="253"/>
      <c r="L223" s="258"/>
      <c r="M223" s="259"/>
      <c r="N223" s="260"/>
      <c r="O223" s="260"/>
      <c r="P223" s="260"/>
      <c r="Q223" s="260"/>
      <c r="R223" s="260"/>
      <c r="S223" s="260"/>
      <c r="T223" s="261"/>
      <c r="U223" s="13"/>
      <c r="V223" s="13"/>
      <c r="W223" s="13"/>
      <c r="X223" s="13"/>
      <c r="Y223" s="13"/>
      <c r="Z223" s="13"/>
      <c r="AA223" s="13"/>
      <c r="AB223" s="13"/>
      <c r="AC223" s="13"/>
      <c r="AD223" s="13"/>
      <c r="AE223" s="13"/>
      <c r="AT223" s="262" t="s">
        <v>446</v>
      </c>
      <c r="AU223" s="262" t="s">
        <v>85</v>
      </c>
      <c r="AV223" s="13" t="s">
        <v>85</v>
      </c>
      <c r="AW223" s="13" t="s">
        <v>32</v>
      </c>
      <c r="AX223" s="13" t="s">
        <v>83</v>
      </c>
      <c r="AY223" s="262" t="s">
        <v>342</v>
      </c>
    </row>
    <row r="224" s="2" customFormat="1" ht="16.5" customHeight="1">
      <c r="A224" s="39"/>
      <c r="B224" s="40"/>
      <c r="C224" s="227" t="s">
        <v>613</v>
      </c>
      <c r="D224" s="227" t="s">
        <v>343</v>
      </c>
      <c r="E224" s="228" t="s">
        <v>655</v>
      </c>
      <c r="F224" s="229" t="s">
        <v>656</v>
      </c>
      <c r="G224" s="230" t="s">
        <v>473</v>
      </c>
      <c r="H224" s="231">
        <v>3</v>
      </c>
      <c r="I224" s="232"/>
      <c r="J224" s="233">
        <f>ROUND(I224*H224,2)</f>
        <v>0</v>
      </c>
      <c r="K224" s="229" t="s">
        <v>443</v>
      </c>
      <c r="L224" s="45"/>
      <c r="M224" s="234" t="s">
        <v>1</v>
      </c>
      <c r="N224" s="235" t="s">
        <v>41</v>
      </c>
      <c r="O224" s="92"/>
      <c r="P224" s="236">
        <f>O224*H224</f>
        <v>0</v>
      </c>
      <c r="Q224" s="236">
        <v>0</v>
      </c>
      <c r="R224" s="236">
        <f>Q224*H224</f>
        <v>0</v>
      </c>
      <c r="S224" s="236">
        <v>0</v>
      </c>
      <c r="T224" s="237">
        <f>S224*H224</f>
        <v>0</v>
      </c>
      <c r="U224" s="39"/>
      <c r="V224" s="39"/>
      <c r="W224" s="39"/>
      <c r="X224" s="39"/>
      <c r="Y224" s="39"/>
      <c r="Z224" s="39"/>
      <c r="AA224" s="39"/>
      <c r="AB224" s="39"/>
      <c r="AC224" s="39"/>
      <c r="AD224" s="39"/>
      <c r="AE224" s="39"/>
      <c r="AR224" s="238" t="s">
        <v>360</v>
      </c>
      <c r="AT224" s="238" t="s">
        <v>343</v>
      </c>
      <c r="AU224" s="238" t="s">
        <v>85</v>
      </c>
      <c r="AY224" s="18" t="s">
        <v>342</v>
      </c>
      <c r="BE224" s="239">
        <f>IF(N224="základní",J224,0)</f>
        <v>0</v>
      </c>
      <c r="BF224" s="239">
        <f>IF(N224="snížená",J224,0)</f>
        <v>0</v>
      </c>
      <c r="BG224" s="239">
        <f>IF(N224="zákl. přenesená",J224,0)</f>
        <v>0</v>
      </c>
      <c r="BH224" s="239">
        <f>IF(N224="sníž. přenesená",J224,0)</f>
        <v>0</v>
      </c>
      <c r="BI224" s="239">
        <f>IF(N224="nulová",J224,0)</f>
        <v>0</v>
      </c>
      <c r="BJ224" s="18" t="s">
        <v>83</v>
      </c>
      <c r="BK224" s="239">
        <f>ROUND(I224*H224,2)</f>
        <v>0</v>
      </c>
      <c r="BL224" s="18" t="s">
        <v>360</v>
      </c>
      <c r="BM224" s="238" t="s">
        <v>6910</v>
      </c>
    </row>
    <row r="225" s="2" customFormat="1">
      <c r="A225" s="39"/>
      <c r="B225" s="40"/>
      <c r="C225" s="41"/>
      <c r="D225" s="240" t="s">
        <v>349</v>
      </c>
      <c r="E225" s="41"/>
      <c r="F225" s="241" t="s">
        <v>658</v>
      </c>
      <c r="G225" s="41"/>
      <c r="H225" s="41"/>
      <c r="I225" s="242"/>
      <c r="J225" s="41"/>
      <c r="K225" s="41"/>
      <c r="L225" s="45"/>
      <c r="M225" s="243"/>
      <c r="N225" s="244"/>
      <c r="O225" s="92"/>
      <c r="P225" s="92"/>
      <c r="Q225" s="92"/>
      <c r="R225" s="92"/>
      <c r="S225" s="92"/>
      <c r="T225" s="93"/>
      <c r="U225" s="39"/>
      <c r="V225" s="39"/>
      <c r="W225" s="39"/>
      <c r="X225" s="39"/>
      <c r="Y225" s="39"/>
      <c r="Z225" s="39"/>
      <c r="AA225" s="39"/>
      <c r="AB225" s="39"/>
      <c r="AC225" s="39"/>
      <c r="AD225" s="39"/>
      <c r="AE225" s="39"/>
      <c r="AT225" s="18" t="s">
        <v>349</v>
      </c>
      <c r="AU225" s="18" t="s">
        <v>85</v>
      </c>
    </row>
    <row r="226" s="13" customFormat="1">
      <c r="A226" s="13"/>
      <c r="B226" s="252"/>
      <c r="C226" s="253"/>
      <c r="D226" s="240" t="s">
        <v>446</v>
      </c>
      <c r="E226" s="254" t="s">
        <v>1</v>
      </c>
      <c r="F226" s="255" t="s">
        <v>6911</v>
      </c>
      <c r="G226" s="253"/>
      <c r="H226" s="256">
        <v>3</v>
      </c>
      <c r="I226" s="257"/>
      <c r="J226" s="253"/>
      <c r="K226" s="253"/>
      <c r="L226" s="258"/>
      <c r="M226" s="259"/>
      <c r="N226" s="260"/>
      <c r="O226" s="260"/>
      <c r="P226" s="260"/>
      <c r="Q226" s="260"/>
      <c r="R226" s="260"/>
      <c r="S226" s="260"/>
      <c r="T226" s="261"/>
      <c r="U226" s="13"/>
      <c r="V226" s="13"/>
      <c r="W226" s="13"/>
      <c r="X226" s="13"/>
      <c r="Y226" s="13"/>
      <c r="Z226" s="13"/>
      <c r="AA226" s="13"/>
      <c r="AB226" s="13"/>
      <c r="AC226" s="13"/>
      <c r="AD226" s="13"/>
      <c r="AE226" s="13"/>
      <c r="AT226" s="262" t="s">
        <v>446</v>
      </c>
      <c r="AU226" s="262" t="s">
        <v>85</v>
      </c>
      <c r="AV226" s="13" t="s">
        <v>85</v>
      </c>
      <c r="AW226" s="13" t="s">
        <v>32</v>
      </c>
      <c r="AX226" s="13" t="s">
        <v>83</v>
      </c>
      <c r="AY226" s="262" t="s">
        <v>342</v>
      </c>
    </row>
    <row r="227" s="12" customFormat="1" ht="22.8" customHeight="1">
      <c r="A227" s="12"/>
      <c r="B227" s="213"/>
      <c r="C227" s="214"/>
      <c r="D227" s="215" t="s">
        <v>75</v>
      </c>
      <c r="E227" s="246" t="s">
        <v>360</v>
      </c>
      <c r="F227" s="246" t="s">
        <v>2379</v>
      </c>
      <c r="G227" s="214"/>
      <c r="H227" s="214"/>
      <c r="I227" s="217"/>
      <c r="J227" s="247">
        <f>BK227</f>
        <v>0</v>
      </c>
      <c r="K227" s="214"/>
      <c r="L227" s="219"/>
      <c r="M227" s="220"/>
      <c r="N227" s="221"/>
      <c r="O227" s="221"/>
      <c r="P227" s="222">
        <f>SUM(P228:P230)</f>
        <v>0</v>
      </c>
      <c r="Q227" s="221"/>
      <c r="R227" s="222">
        <f>SUM(R228:R230)</f>
        <v>0</v>
      </c>
      <c r="S227" s="221"/>
      <c r="T227" s="223">
        <f>SUM(T228:T230)</f>
        <v>0</v>
      </c>
      <c r="U227" s="12"/>
      <c r="V227" s="12"/>
      <c r="W227" s="12"/>
      <c r="X227" s="12"/>
      <c r="Y227" s="12"/>
      <c r="Z227" s="12"/>
      <c r="AA227" s="12"/>
      <c r="AB227" s="12"/>
      <c r="AC227" s="12"/>
      <c r="AD227" s="12"/>
      <c r="AE227" s="12"/>
      <c r="AR227" s="224" t="s">
        <v>83</v>
      </c>
      <c r="AT227" s="225" t="s">
        <v>75</v>
      </c>
      <c r="AU227" s="225" t="s">
        <v>83</v>
      </c>
      <c r="AY227" s="224" t="s">
        <v>342</v>
      </c>
      <c r="BK227" s="226">
        <f>SUM(BK228:BK230)</f>
        <v>0</v>
      </c>
    </row>
    <row r="228" s="2" customFormat="1" ht="16.5" customHeight="1">
      <c r="A228" s="39"/>
      <c r="B228" s="40"/>
      <c r="C228" s="227" t="s">
        <v>7</v>
      </c>
      <c r="D228" s="227" t="s">
        <v>343</v>
      </c>
      <c r="E228" s="228" t="s">
        <v>2849</v>
      </c>
      <c r="F228" s="229" t="s">
        <v>2850</v>
      </c>
      <c r="G228" s="230" t="s">
        <v>562</v>
      </c>
      <c r="H228" s="231">
        <v>0.29999999999999999</v>
      </c>
      <c r="I228" s="232"/>
      <c r="J228" s="233">
        <f>ROUND(I228*H228,2)</f>
        <v>0</v>
      </c>
      <c r="K228" s="229" t="s">
        <v>443</v>
      </c>
      <c r="L228" s="45"/>
      <c r="M228" s="234" t="s">
        <v>1</v>
      </c>
      <c r="N228" s="235" t="s">
        <v>41</v>
      </c>
      <c r="O228" s="92"/>
      <c r="P228" s="236">
        <f>O228*H228</f>
        <v>0</v>
      </c>
      <c r="Q228" s="236">
        <v>0</v>
      </c>
      <c r="R228" s="236">
        <f>Q228*H228</f>
        <v>0</v>
      </c>
      <c r="S228" s="236">
        <v>0</v>
      </c>
      <c r="T228" s="237">
        <f>S228*H228</f>
        <v>0</v>
      </c>
      <c r="U228" s="39"/>
      <c r="V228" s="39"/>
      <c r="W228" s="39"/>
      <c r="X228" s="39"/>
      <c r="Y228" s="39"/>
      <c r="Z228" s="39"/>
      <c r="AA228" s="39"/>
      <c r="AB228" s="39"/>
      <c r="AC228" s="39"/>
      <c r="AD228" s="39"/>
      <c r="AE228" s="39"/>
      <c r="AR228" s="238" t="s">
        <v>360</v>
      </c>
      <c r="AT228" s="238" t="s">
        <v>343</v>
      </c>
      <c r="AU228" s="238" t="s">
        <v>85</v>
      </c>
      <c r="AY228" s="18" t="s">
        <v>342</v>
      </c>
      <c r="BE228" s="239">
        <f>IF(N228="základní",J228,0)</f>
        <v>0</v>
      </c>
      <c r="BF228" s="239">
        <f>IF(N228="snížená",J228,0)</f>
        <v>0</v>
      </c>
      <c r="BG228" s="239">
        <f>IF(N228="zákl. přenesená",J228,0)</f>
        <v>0</v>
      </c>
      <c r="BH228" s="239">
        <f>IF(N228="sníž. přenesená",J228,0)</f>
        <v>0</v>
      </c>
      <c r="BI228" s="239">
        <f>IF(N228="nulová",J228,0)</f>
        <v>0</v>
      </c>
      <c r="BJ228" s="18" t="s">
        <v>83</v>
      </c>
      <c r="BK228" s="239">
        <f>ROUND(I228*H228,2)</f>
        <v>0</v>
      </c>
      <c r="BL228" s="18" t="s">
        <v>360</v>
      </c>
      <c r="BM228" s="238" t="s">
        <v>6912</v>
      </c>
    </row>
    <row r="229" s="2" customFormat="1">
      <c r="A229" s="39"/>
      <c r="B229" s="40"/>
      <c r="C229" s="41"/>
      <c r="D229" s="240" t="s">
        <v>349</v>
      </c>
      <c r="E229" s="41"/>
      <c r="F229" s="241" t="s">
        <v>2852</v>
      </c>
      <c r="G229" s="41"/>
      <c r="H229" s="41"/>
      <c r="I229" s="242"/>
      <c r="J229" s="41"/>
      <c r="K229" s="41"/>
      <c r="L229" s="45"/>
      <c r="M229" s="243"/>
      <c r="N229" s="244"/>
      <c r="O229" s="92"/>
      <c r="P229" s="92"/>
      <c r="Q229" s="92"/>
      <c r="R229" s="92"/>
      <c r="S229" s="92"/>
      <c r="T229" s="93"/>
      <c r="U229" s="39"/>
      <c r="V229" s="39"/>
      <c r="W229" s="39"/>
      <c r="X229" s="39"/>
      <c r="Y229" s="39"/>
      <c r="Z229" s="39"/>
      <c r="AA229" s="39"/>
      <c r="AB229" s="39"/>
      <c r="AC229" s="39"/>
      <c r="AD229" s="39"/>
      <c r="AE229" s="39"/>
      <c r="AT229" s="18" t="s">
        <v>349</v>
      </c>
      <c r="AU229" s="18" t="s">
        <v>85</v>
      </c>
    </row>
    <row r="230" s="13" customFormat="1">
      <c r="A230" s="13"/>
      <c r="B230" s="252"/>
      <c r="C230" s="253"/>
      <c r="D230" s="240" t="s">
        <v>446</v>
      </c>
      <c r="E230" s="254" t="s">
        <v>1</v>
      </c>
      <c r="F230" s="255" t="s">
        <v>6913</v>
      </c>
      <c r="G230" s="253"/>
      <c r="H230" s="256">
        <v>0.29999999999999999</v>
      </c>
      <c r="I230" s="257"/>
      <c r="J230" s="253"/>
      <c r="K230" s="253"/>
      <c r="L230" s="258"/>
      <c r="M230" s="259"/>
      <c r="N230" s="260"/>
      <c r="O230" s="260"/>
      <c r="P230" s="260"/>
      <c r="Q230" s="260"/>
      <c r="R230" s="260"/>
      <c r="S230" s="260"/>
      <c r="T230" s="261"/>
      <c r="U230" s="13"/>
      <c r="V230" s="13"/>
      <c r="W230" s="13"/>
      <c r="X230" s="13"/>
      <c r="Y230" s="13"/>
      <c r="Z230" s="13"/>
      <c r="AA230" s="13"/>
      <c r="AB230" s="13"/>
      <c r="AC230" s="13"/>
      <c r="AD230" s="13"/>
      <c r="AE230" s="13"/>
      <c r="AT230" s="262" t="s">
        <v>446</v>
      </c>
      <c r="AU230" s="262" t="s">
        <v>85</v>
      </c>
      <c r="AV230" s="13" t="s">
        <v>85</v>
      </c>
      <c r="AW230" s="13" t="s">
        <v>32</v>
      </c>
      <c r="AX230" s="13" t="s">
        <v>83</v>
      </c>
      <c r="AY230" s="262" t="s">
        <v>342</v>
      </c>
    </row>
    <row r="231" s="12" customFormat="1" ht="22.8" customHeight="1">
      <c r="A231" s="12"/>
      <c r="B231" s="213"/>
      <c r="C231" s="214"/>
      <c r="D231" s="215" t="s">
        <v>75</v>
      </c>
      <c r="E231" s="246" t="s">
        <v>341</v>
      </c>
      <c r="F231" s="246" t="s">
        <v>676</v>
      </c>
      <c r="G231" s="214"/>
      <c r="H231" s="214"/>
      <c r="I231" s="217"/>
      <c r="J231" s="247">
        <f>BK231</f>
        <v>0</v>
      </c>
      <c r="K231" s="214"/>
      <c r="L231" s="219"/>
      <c r="M231" s="220"/>
      <c r="N231" s="221"/>
      <c r="O231" s="221"/>
      <c r="P231" s="222">
        <f>SUM(P232:P237)</f>
        <v>0</v>
      </c>
      <c r="Q231" s="221"/>
      <c r="R231" s="222">
        <f>SUM(R232:R237)</f>
        <v>0.26766000000000001</v>
      </c>
      <c r="S231" s="221"/>
      <c r="T231" s="223">
        <f>SUM(T232:T237)</f>
        <v>0</v>
      </c>
      <c r="U231" s="12"/>
      <c r="V231" s="12"/>
      <c r="W231" s="12"/>
      <c r="X231" s="12"/>
      <c r="Y231" s="12"/>
      <c r="Z231" s="12"/>
      <c r="AA231" s="12"/>
      <c r="AB231" s="12"/>
      <c r="AC231" s="12"/>
      <c r="AD231" s="12"/>
      <c r="AE231" s="12"/>
      <c r="AR231" s="224" t="s">
        <v>83</v>
      </c>
      <c r="AT231" s="225" t="s">
        <v>75</v>
      </c>
      <c r="AU231" s="225" t="s">
        <v>83</v>
      </c>
      <c r="AY231" s="224" t="s">
        <v>342</v>
      </c>
      <c r="BK231" s="226">
        <f>SUM(BK232:BK237)</f>
        <v>0</v>
      </c>
    </row>
    <row r="232" s="2" customFormat="1" ht="16.5" customHeight="1">
      <c r="A232" s="39"/>
      <c r="B232" s="40"/>
      <c r="C232" s="227" t="s">
        <v>626</v>
      </c>
      <c r="D232" s="227" t="s">
        <v>343</v>
      </c>
      <c r="E232" s="228" t="s">
        <v>1157</v>
      </c>
      <c r="F232" s="229" t="s">
        <v>1158</v>
      </c>
      <c r="G232" s="230" t="s">
        <v>473</v>
      </c>
      <c r="H232" s="231">
        <v>3</v>
      </c>
      <c r="I232" s="232"/>
      <c r="J232" s="233">
        <f>ROUND(I232*H232,2)</f>
        <v>0</v>
      </c>
      <c r="K232" s="229" t="s">
        <v>443</v>
      </c>
      <c r="L232" s="45"/>
      <c r="M232" s="234" t="s">
        <v>1</v>
      </c>
      <c r="N232" s="235" t="s">
        <v>41</v>
      </c>
      <c r="O232" s="92"/>
      <c r="P232" s="236">
        <f>O232*H232</f>
        <v>0</v>
      </c>
      <c r="Q232" s="236">
        <v>0</v>
      </c>
      <c r="R232" s="236">
        <f>Q232*H232</f>
        <v>0</v>
      </c>
      <c r="S232" s="236">
        <v>0</v>
      </c>
      <c r="T232" s="237">
        <f>S232*H232</f>
        <v>0</v>
      </c>
      <c r="U232" s="39"/>
      <c r="V232" s="39"/>
      <c r="W232" s="39"/>
      <c r="X232" s="39"/>
      <c r="Y232" s="39"/>
      <c r="Z232" s="39"/>
      <c r="AA232" s="39"/>
      <c r="AB232" s="39"/>
      <c r="AC232" s="39"/>
      <c r="AD232" s="39"/>
      <c r="AE232" s="39"/>
      <c r="AR232" s="238" t="s">
        <v>360</v>
      </c>
      <c r="AT232" s="238" t="s">
        <v>343</v>
      </c>
      <c r="AU232" s="238" t="s">
        <v>85</v>
      </c>
      <c r="AY232" s="18" t="s">
        <v>342</v>
      </c>
      <c r="BE232" s="239">
        <f>IF(N232="základní",J232,0)</f>
        <v>0</v>
      </c>
      <c r="BF232" s="239">
        <f>IF(N232="snížená",J232,0)</f>
        <v>0</v>
      </c>
      <c r="BG232" s="239">
        <f>IF(N232="zákl. přenesená",J232,0)</f>
        <v>0</v>
      </c>
      <c r="BH232" s="239">
        <f>IF(N232="sníž. přenesená",J232,0)</f>
        <v>0</v>
      </c>
      <c r="BI232" s="239">
        <f>IF(N232="nulová",J232,0)</f>
        <v>0</v>
      </c>
      <c r="BJ232" s="18" t="s">
        <v>83</v>
      </c>
      <c r="BK232" s="239">
        <f>ROUND(I232*H232,2)</f>
        <v>0</v>
      </c>
      <c r="BL232" s="18" t="s">
        <v>360</v>
      </c>
      <c r="BM232" s="238" t="s">
        <v>6914</v>
      </c>
    </row>
    <row r="233" s="2" customFormat="1">
      <c r="A233" s="39"/>
      <c r="B233" s="40"/>
      <c r="C233" s="41"/>
      <c r="D233" s="240" t="s">
        <v>349</v>
      </c>
      <c r="E233" s="41"/>
      <c r="F233" s="241" t="s">
        <v>1160</v>
      </c>
      <c r="G233" s="41"/>
      <c r="H233" s="41"/>
      <c r="I233" s="242"/>
      <c r="J233" s="41"/>
      <c r="K233" s="41"/>
      <c r="L233" s="45"/>
      <c r="M233" s="243"/>
      <c r="N233" s="244"/>
      <c r="O233" s="92"/>
      <c r="P233" s="92"/>
      <c r="Q233" s="92"/>
      <c r="R233" s="92"/>
      <c r="S233" s="92"/>
      <c r="T233" s="93"/>
      <c r="U233" s="39"/>
      <c r="V233" s="39"/>
      <c r="W233" s="39"/>
      <c r="X233" s="39"/>
      <c r="Y233" s="39"/>
      <c r="Z233" s="39"/>
      <c r="AA233" s="39"/>
      <c r="AB233" s="39"/>
      <c r="AC233" s="39"/>
      <c r="AD233" s="39"/>
      <c r="AE233" s="39"/>
      <c r="AT233" s="18" t="s">
        <v>349</v>
      </c>
      <c r="AU233" s="18" t="s">
        <v>85</v>
      </c>
    </row>
    <row r="234" s="13" customFormat="1">
      <c r="A234" s="13"/>
      <c r="B234" s="252"/>
      <c r="C234" s="253"/>
      <c r="D234" s="240" t="s">
        <v>446</v>
      </c>
      <c r="E234" s="254" t="s">
        <v>1</v>
      </c>
      <c r="F234" s="255" t="s">
        <v>6911</v>
      </c>
      <c r="G234" s="253"/>
      <c r="H234" s="256">
        <v>3</v>
      </c>
      <c r="I234" s="257"/>
      <c r="J234" s="253"/>
      <c r="K234" s="253"/>
      <c r="L234" s="258"/>
      <c r="M234" s="259"/>
      <c r="N234" s="260"/>
      <c r="O234" s="260"/>
      <c r="P234" s="260"/>
      <c r="Q234" s="260"/>
      <c r="R234" s="260"/>
      <c r="S234" s="260"/>
      <c r="T234" s="261"/>
      <c r="U234" s="13"/>
      <c r="V234" s="13"/>
      <c r="W234" s="13"/>
      <c r="X234" s="13"/>
      <c r="Y234" s="13"/>
      <c r="Z234" s="13"/>
      <c r="AA234" s="13"/>
      <c r="AB234" s="13"/>
      <c r="AC234" s="13"/>
      <c r="AD234" s="13"/>
      <c r="AE234" s="13"/>
      <c r="AT234" s="262" t="s">
        <v>446</v>
      </c>
      <c r="AU234" s="262" t="s">
        <v>85</v>
      </c>
      <c r="AV234" s="13" t="s">
        <v>85</v>
      </c>
      <c r="AW234" s="13" t="s">
        <v>32</v>
      </c>
      <c r="AX234" s="13" t="s">
        <v>83</v>
      </c>
      <c r="AY234" s="262" t="s">
        <v>342</v>
      </c>
    </row>
    <row r="235" s="2" customFormat="1" ht="16.5" customHeight="1">
      <c r="A235" s="39"/>
      <c r="B235" s="40"/>
      <c r="C235" s="227" t="s">
        <v>632</v>
      </c>
      <c r="D235" s="227" t="s">
        <v>343</v>
      </c>
      <c r="E235" s="228" t="s">
        <v>1600</v>
      </c>
      <c r="F235" s="229" t="s">
        <v>1601</v>
      </c>
      <c r="G235" s="230" t="s">
        <v>473</v>
      </c>
      <c r="H235" s="231">
        <v>3</v>
      </c>
      <c r="I235" s="232"/>
      <c r="J235" s="233">
        <f>ROUND(I235*H235,2)</f>
        <v>0</v>
      </c>
      <c r="K235" s="229" t="s">
        <v>443</v>
      </c>
      <c r="L235" s="45"/>
      <c r="M235" s="234" t="s">
        <v>1</v>
      </c>
      <c r="N235" s="235" t="s">
        <v>41</v>
      </c>
      <c r="O235" s="92"/>
      <c r="P235" s="236">
        <f>O235*H235</f>
        <v>0</v>
      </c>
      <c r="Q235" s="236">
        <v>0.089219999999999994</v>
      </c>
      <c r="R235" s="236">
        <f>Q235*H235</f>
        <v>0.26766000000000001</v>
      </c>
      <c r="S235" s="236">
        <v>0</v>
      </c>
      <c r="T235" s="237">
        <f>S235*H235</f>
        <v>0</v>
      </c>
      <c r="U235" s="39"/>
      <c r="V235" s="39"/>
      <c r="W235" s="39"/>
      <c r="X235" s="39"/>
      <c r="Y235" s="39"/>
      <c r="Z235" s="39"/>
      <c r="AA235" s="39"/>
      <c r="AB235" s="39"/>
      <c r="AC235" s="39"/>
      <c r="AD235" s="39"/>
      <c r="AE235" s="39"/>
      <c r="AR235" s="238" t="s">
        <v>360</v>
      </c>
      <c r="AT235" s="238" t="s">
        <v>343</v>
      </c>
      <c r="AU235" s="238" t="s">
        <v>85</v>
      </c>
      <c r="AY235" s="18" t="s">
        <v>342</v>
      </c>
      <c r="BE235" s="239">
        <f>IF(N235="základní",J235,0)</f>
        <v>0</v>
      </c>
      <c r="BF235" s="239">
        <f>IF(N235="snížená",J235,0)</f>
        <v>0</v>
      </c>
      <c r="BG235" s="239">
        <f>IF(N235="zákl. přenesená",J235,0)</f>
        <v>0</v>
      </c>
      <c r="BH235" s="239">
        <f>IF(N235="sníž. přenesená",J235,0)</f>
        <v>0</v>
      </c>
      <c r="BI235" s="239">
        <f>IF(N235="nulová",J235,0)</f>
        <v>0</v>
      </c>
      <c r="BJ235" s="18" t="s">
        <v>83</v>
      </c>
      <c r="BK235" s="239">
        <f>ROUND(I235*H235,2)</f>
        <v>0</v>
      </c>
      <c r="BL235" s="18" t="s">
        <v>360</v>
      </c>
      <c r="BM235" s="238" t="s">
        <v>6915</v>
      </c>
    </row>
    <row r="236" s="2" customFormat="1">
      <c r="A236" s="39"/>
      <c r="B236" s="40"/>
      <c r="C236" s="41"/>
      <c r="D236" s="240" t="s">
        <v>349</v>
      </c>
      <c r="E236" s="41"/>
      <c r="F236" s="241" t="s">
        <v>1603</v>
      </c>
      <c r="G236" s="41"/>
      <c r="H236" s="41"/>
      <c r="I236" s="242"/>
      <c r="J236" s="41"/>
      <c r="K236" s="41"/>
      <c r="L236" s="45"/>
      <c r="M236" s="243"/>
      <c r="N236" s="244"/>
      <c r="O236" s="92"/>
      <c r="P236" s="92"/>
      <c r="Q236" s="92"/>
      <c r="R236" s="92"/>
      <c r="S236" s="92"/>
      <c r="T236" s="93"/>
      <c r="U236" s="39"/>
      <c r="V236" s="39"/>
      <c r="W236" s="39"/>
      <c r="X236" s="39"/>
      <c r="Y236" s="39"/>
      <c r="Z236" s="39"/>
      <c r="AA236" s="39"/>
      <c r="AB236" s="39"/>
      <c r="AC236" s="39"/>
      <c r="AD236" s="39"/>
      <c r="AE236" s="39"/>
      <c r="AT236" s="18" t="s">
        <v>349</v>
      </c>
      <c r="AU236" s="18" t="s">
        <v>85</v>
      </c>
    </row>
    <row r="237" s="13" customFormat="1">
      <c r="A237" s="13"/>
      <c r="B237" s="252"/>
      <c r="C237" s="253"/>
      <c r="D237" s="240" t="s">
        <v>446</v>
      </c>
      <c r="E237" s="254" t="s">
        <v>1</v>
      </c>
      <c r="F237" s="255" t="s">
        <v>6911</v>
      </c>
      <c r="G237" s="253"/>
      <c r="H237" s="256">
        <v>3</v>
      </c>
      <c r="I237" s="257"/>
      <c r="J237" s="253"/>
      <c r="K237" s="253"/>
      <c r="L237" s="258"/>
      <c r="M237" s="259"/>
      <c r="N237" s="260"/>
      <c r="O237" s="260"/>
      <c r="P237" s="260"/>
      <c r="Q237" s="260"/>
      <c r="R237" s="260"/>
      <c r="S237" s="260"/>
      <c r="T237" s="261"/>
      <c r="U237" s="13"/>
      <c r="V237" s="13"/>
      <c r="W237" s="13"/>
      <c r="X237" s="13"/>
      <c r="Y237" s="13"/>
      <c r="Z237" s="13"/>
      <c r="AA237" s="13"/>
      <c r="AB237" s="13"/>
      <c r="AC237" s="13"/>
      <c r="AD237" s="13"/>
      <c r="AE237" s="13"/>
      <c r="AT237" s="262" t="s">
        <v>446</v>
      </c>
      <c r="AU237" s="262" t="s">
        <v>85</v>
      </c>
      <c r="AV237" s="13" t="s">
        <v>85</v>
      </c>
      <c r="AW237" s="13" t="s">
        <v>32</v>
      </c>
      <c r="AX237" s="13" t="s">
        <v>83</v>
      </c>
      <c r="AY237" s="262" t="s">
        <v>342</v>
      </c>
    </row>
    <row r="238" s="12" customFormat="1" ht="22.8" customHeight="1">
      <c r="A238" s="12"/>
      <c r="B238" s="213"/>
      <c r="C238" s="214"/>
      <c r="D238" s="215" t="s">
        <v>75</v>
      </c>
      <c r="E238" s="246" t="s">
        <v>376</v>
      </c>
      <c r="F238" s="246" t="s">
        <v>814</v>
      </c>
      <c r="G238" s="214"/>
      <c r="H238" s="214"/>
      <c r="I238" s="217"/>
      <c r="J238" s="247">
        <f>BK238</f>
        <v>0</v>
      </c>
      <c r="K238" s="214"/>
      <c r="L238" s="219"/>
      <c r="M238" s="220"/>
      <c r="N238" s="221"/>
      <c r="O238" s="221"/>
      <c r="P238" s="222">
        <f>SUM(P239:P284)</f>
        <v>0</v>
      </c>
      <c r="Q238" s="221"/>
      <c r="R238" s="222">
        <f>SUM(R239:R284)</f>
        <v>0.42166215000000001</v>
      </c>
      <c r="S238" s="221"/>
      <c r="T238" s="223">
        <f>SUM(T239:T284)</f>
        <v>0</v>
      </c>
      <c r="U238" s="12"/>
      <c r="V238" s="12"/>
      <c r="W238" s="12"/>
      <c r="X238" s="12"/>
      <c r="Y238" s="12"/>
      <c r="Z238" s="12"/>
      <c r="AA238" s="12"/>
      <c r="AB238" s="12"/>
      <c r="AC238" s="12"/>
      <c r="AD238" s="12"/>
      <c r="AE238" s="12"/>
      <c r="AR238" s="224" t="s">
        <v>83</v>
      </c>
      <c r="AT238" s="225" t="s">
        <v>75</v>
      </c>
      <c r="AU238" s="225" t="s">
        <v>83</v>
      </c>
      <c r="AY238" s="224" t="s">
        <v>342</v>
      </c>
      <c r="BK238" s="226">
        <f>SUM(BK239:BK284)</f>
        <v>0</v>
      </c>
    </row>
    <row r="239" s="2" customFormat="1" ht="16.5" customHeight="1">
      <c r="A239" s="39"/>
      <c r="B239" s="40"/>
      <c r="C239" s="227" t="s">
        <v>639</v>
      </c>
      <c r="D239" s="227" t="s">
        <v>343</v>
      </c>
      <c r="E239" s="228" t="s">
        <v>6058</v>
      </c>
      <c r="F239" s="229" t="s">
        <v>6059</v>
      </c>
      <c r="G239" s="230" t="s">
        <v>442</v>
      </c>
      <c r="H239" s="231">
        <v>1</v>
      </c>
      <c r="I239" s="232"/>
      <c r="J239" s="233">
        <f>ROUND(I239*H239,2)</f>
        <v>0</v>
      </c>
      <c r="K239" s="229" t="s">
        <v>443</v>
      </c>
      <c r="L239" s="45"/>
      <c r="M239" s="234" t="s">
        <v>1</v>
      </c>
      <c r="N239" s="235" t="s">
        <v>41</v>
      </c>
      <c r="O239" s="92"/>
      <c r="P239" s="236">
        <f>O239*H239</f>
        <v>0</v>
      </c>
      <c r="Q239" s="236">
        <v>0</v>
      </c>
      <c r="R239" s="236">
        <f>Q239*H239</f>
        <v>0</v>
      </c>
      <c r="S239" s="236">
        <v>0</v>
      </c>
      <c r="T239" s="237">
        <f>S239*H239</f>
        <v>0</v>
      </c>
      <c r="U239" s="39"/>
      <c r="V239" s="39"/>
      <c r="W239" s="39"/>
      <c r="X239" s="39"/>
      <c r="Y239" s="39"/>
      <c r="Z239" s="39"/>
      <c r="AA239" s="39"/>
      <c r="AB239" s="39"/>
      <c r="AC239" s="39"/>
      <c r="AD239" s="39"/>
      <c r="AE239" s="39"/>
      <c r="AR239" s="238" t="s">
        <v>360</v>
      </c>
      <c r="AT239" s="238" t="s">
        <v>343</v>
      </c>
      <c r="AU239" s="238" t="s">
        <v>85</v>
      </c>
      <c r="AY239" s="18" t="s">
        <v>342</v>
      </c>
      <c r="BE239" s="239">
        <f>IF(N239="základní",J239,0)</f>
        <v>0</v>
      </c>
      <c r="BF239" s="239">
        <f>IF(N239="snížená",J239,0)</f>
        <v>0</v>
      </c>
      <c r="BG239" s="239">
        <f>IF(N239="zákl. přenesená",J239,0)</f>
        <v>0</v>
      </c>
      <c r="BH239" s="239">
        <f>IF(N239="sníž. přenesená",J239,0)</f>
        <v>0</v>
      </c>
      <c r="BI239" s="239">
        <f>IF(N239="nulová",J239,0)</f>
        <v>0</v>
      </c>
      <c r="BJ239" s="18" t="s">
        <v>83</v>
      </c>
      <c r="BK239" s="239">
        <f>ROUND(I239*H239,2)</f>
        <v>0</v>
      </c>
      <c r="BL239" s="18" t="s">
        <v>360</v>
      </c>
      <c r="BM239" s="238" t="s">
        <v>6916</v>
      </c>
    </row>
    <row r="240" s="2" customFormat="1">
      <c r="A240" s="39"/>
      <c r="B240" s="40"/>
      <c r="C240" s="41"/>
      <c r="D240" s="240" t="s">
        <v>349</v>
      </c>
      <c r="E240" s="41"/>
      <c r="F240" s="241" t="s">
        <v>6061</v>
      </c>
      <c r="G240" s="41"/>
      <c r="H240" s="41"/>
      <c r="I240" s="242"/>
      <c r="J240" s="41"/>
      <c r="K240" s="41"/>
      <c r="L240" s="45"/>
      <c r="M240" s="243"/>
      <c r="N240" s="244"/>
      <c r="O240" s="92"/>
      <c r="P240" s="92"/>
      <c r="Q240" s="92"/>
      <c r="R240" s="92"/>
      <c r="S240" s="92"/>
      <c r="T240" s="93"/>
      <c r="U240" s="39"/>
      <c r="V240" s="39"/>
      <c r="W240" s="39"/>
      <c r="X240" s="39"/>
      <c r="Y240" s="39"/>
      <c r="Z240" s="39"/>
      <c r="AA240" s="39"/>
      <c r="AB240" s="39"/>
      <c r="AC240" s="39"/>
      <c r="AD240" s="39"/>
      <c r="AE240" s="39"/>
      <c r="AT240" s="18" t="s">
        <v>349</v>
      </c>
      <c r="AU240" s="18" t="s">
        <v>85</v>
      </c>
    </row>
    <row r="241" s="13" customFormat="1">
      <c r="A241" s="13"/>
      <c r="B241" s="252"/>
      <c r="C241" s="253"/>
      <c r="D241" s="240" t="s">
        <v>446</v>
      </c>
      <c r="E241" s="254" t="s">
        <v>1</v>
      </c>
      <c r="F241" s="255" t="s">
        <v>2489</v>
      </c>
      <c r="G241" s="253"/>
      <c r="H241" s="256">
        <v>1</v>
      </c>
      <c r="I241" s="257"/>
      <c r="J241" s="253"/>
      <c r="K241" s="253"/>
      <c r="L241" s="258"/>
      <c r="M241" s="259"/>
      <c r="N241" s="260"/>
      <c r="O241" s="260"/>
      <c r="P241" s="260"/>
      <c r="Q241" s="260"/>
      <c r="R241" s="260"/>
      <c r="S241" s="260"/>
      <c r="T241" s="261"/>
      <c r="U241" s="13"/>
      <c r="V241" s="13"/>
      <c r="W241" s="13"/>
      <c r="X241" s="13"/>
      <c r="Y241" s="13"/>
      <c r="Z241" s="13"/>
      <c r="AA241" s="13"/>
      <c r="AB241" s="13"/>
      <c r="AC241" s="13"/>
      <c r="AD241" s="13"/>
      <c r="AE241" s="13"/>
      <c r="AT241" s="262" t="s">
        <v>446</v>
      </c>
      <c r="AU241" s="262" t="s">
        <v>85</v>
      </c>
      <c r="AV241" s="13" t="s">
        <v>85</v>
      </c>
      <c r="AW241" s="13" t="s">
        <v>32</v>
      </c>
      <c r="AX241" s="13" t="s">
        <v>83</v>
      </c>
      <c r="AY241" s="262" t="s">
        <v>342</v>
      </c>
    </row>
    <row r="242" s="2" customFormat="1" ht="24.15" customHeight="1">
      <c r="A242" s="39"/>
      <c r="B242" s="40"/>
      <c r="C242" s="295" t="s">
        <v>645</v>
      </c>
      <c r="D242" s="295" t="s">
        <v>621</v>
      </c>
      <c r="E242" s="296" t="s">
        <v>6076</v>
      </c>
      <c r="F242" s="297" t="s">
        <v>6077</v>
      </c>
      <c r="G242" s="298" t="s">
        <v>442</v>
      </c>
      <c r="H242" s="299">
        <v>3</v>
      </c>
      <c r="I242" s="300"/>
      <c r="J242" s="301">
        <f>ROUND(I242*H242,2)</f>
        <v>0</v>
      </c>
      <c r="K242" s="297" t="s">
        <v>1</v>
      </c>
      <c r="L242" s="302"/>
      <c r="M242" s="303" t="s">
        <v>1</v>
      </c>
      <c r="N242" s="304" t="s">
        <v>41</v>
      </c>
      <c r="O242" s="92"/>
      <c r="P242" s="236">
        <f>O242*H242</f>
        <v>0</v>
      </c>
      <c r="Q242" s="236">
        <v>0.00050000000000000001</v>
      </c>
      <c r="R242" s="236">
        <f>Q242*H242</f>
        <v>0.0015</v>
      </c>
      <c r="S242" s="236">
        <v>0</v>
      </c>
      <c r="T242" s="237">
        <f>S242*H242</f>
        <v>0</v>
      </c>
      <c r="U242" s="39"/>
      <c r="V242" s="39"/>
      <c r="W242" s="39"/>
      <c r="X242" s="39"/>
      <c r="Y242" s="39"/>
      <c r="Z242" s="39"/>
      <c r="AA242" s="39"/>
      <c r="AB242" s="39"/>
      <c r="AC242" s="39"/>
      <c r="AD242" s="39"/>
      <c r="AE242" s="39"/>
      <c r="AR242" s="238" t="s">
        <v>376</v>
      </c>
      <c r="AT242" s="238" t="s">
        <v>621</v>
      </c>
      <c r="AU242" s="238" t="s">
        <v>85</v>
      </c>
      <c r="AY242" s="18" t="s">
        <v>342</v>
      </c>
      <c r="BE242" s="239">
        <f>IF(N242="základní",J242,0)</f>
        <v>0</v>
      </c>
      <c r="BF242" s="239">
        <f>IF(N242="snížená",J242,0)</f>
        <v>0</v>
      </c>
      <c r="BG242" s="239">
        <f>IF(N242="zákl. přenesená",J242,0)</f>
        <v>0</v>
      </c>
      <c r="BH242" s="239">
        <f>IF(N242="sníž. přenesená",J242,0)</f>
        <v>0</v>
      </c>
      <c r="BI242" s="239">
        <f>IF(N242="nulová",J242,0)</f>
        <v>0</v>
      </c>
      <c r="BJ242" s="18" t="s">
        <v>83</v>
      </c>
      <c r="BK242" s="239">
        <f>ROUND(I242*H242,2)</f>
        <v>0</v>
      </c>
      <c r="BL242" s="18" t="s">
        <v>360</v>
      </c>
      <c r="BM242" s="238" t="s">
        <v>6917</v>
      </c>
    </row>
    <row r="243" s="2" customFormat="1">
      <c r="A243" s="39"/>
      <c r="B243" s="40"/>
      <c r="C243" s="41"/>
      <c r="D243" s="240" t="s">
        <v>349</v>
      </c>
      <c r="E243" s="41"/>
      <c r="F243" s="241" t="s">
        <v>6077</v>
      </c>
      <c r="G243" s="41"/>
      <c r="H243" s="41"/>
      <c r="I243" s="242"/>
      <c r="J243" s="41"/>
      <c r="K243" s="41"/>
      <c r="L243" s="45"/>
      <c r="M243" s="243"/>
      <c r="N243" s="244"/>
      <c r="O243" s="92"/>
      <c r="P243" s="92"/>
      <c r="Q243" s="92"/>
      <c r="R243" s="92"/>
      <c r="S243" s="92"/>
      <c r="T243" s="93"/>
      <c r="U243" s="39"/>
      <c r="V243" s="39"/>
      <c r="W243" s="39"/>
      <c r="X243" s="39"/>
      <c r="Y243" s="39"/>
      <c r="Z243" s="39"/>
      <c r="AA243" s="39"/>
      <c r="AB243" s="39"/>
      <c r="AC243" s="39"/>
      <c r="AD243" s="39"/>
      <c r="AE243" s="39"/>
      <c r="AT243" s="18" t="s">
        <v>349</v>
      </c>
      <c r="AU243" s="18" t="s">
        <v>85</v>
      </c>
    </row>
    <row r="244" s="13" customFormat="1">
      <c r="A244" s="13"/>
      <c r="B244" s="252"/>
      <c r="C244" s="253"/>
      <c r="D244" s="240" t="s">
        <v>446</v>
      </c>
      <c r="E244" s="254" t="s">
        <v>1</v>
      </c>
      <c r="F244" s="255" t="s">
        <v>4218</v>
      </c>
      <c r="G244" s="253"/>
      <c r="H244" s="256">
        <v>3</v>
      </c>
      <c r="I244" s="257"/>
      <c r="J244" s="253"/>
      <c r="K244" s="253"/>
      <c r="L244" s="258"/>
      <c r="M244" s="259"/>
      <c r="N244" s="260"/>
      <c r="O244" s="260"/>
      <c r="P244" s="260"/>
      <c r="Q244" s="260"/>
      <c r="R244" s="260"/>
      <c r="S244" s="260"/>
      <c r="T244" s="261"/>
      <c r="U244" s="13"/>
      <c r="V244" s="13"/>
      <c r="W244" s="13"/>
      <c r="X244" s="13"/>
      <c r="Y244" s="13"/>
      <c r="Z244" s="13"/>
      <c r="AA244" s="13"/>
      <c r="AB244" s="13"/>
      <c r="AC244" s="13"/>
      <c r="AD244" s="13"/>
      <c r="AE244" s="13"/>
      <c r="AT244" s="262" t="s">
        <v>446</v>
      </c>
      <c r="AU244" s="262" t="s">
        <v>85</v>
      </c>
      <c r="AV244" s="13" t="s">
        <v>85</v>
      </c>
      <c r="AW244" s="13" t="s">
        <v>32</v>
      </c>
      <c r="AX244" s="13" t="s">
        <v>83</v>
      </c>
      <c r="AY244" s="262" t="s">
        <v>342</v>
      </c>
    </row>
    <row r="245" s="2" customFormat="1" ht="16.5" customHeight="1">
      <c r="A245" s="39"/>
      <c r="B245" s="40"/>
      <c r="C245" s="227" t="s">
        <v>654</v>
      </c>
      <c r="D245" s="227" t="s">
        <v>343</v>
      </c>
      <c r="E245" s="228" t="s">
        <v>6164</v>
      </c>
      <c r="F245" s="229" t="s">
        <v>6165</v>
      </c>
      <c r="G245" s="230" t="s">
        <v>543</v>
      </c>
      <c r="H245" s="231">
        <v>3</v>
      </c>
      <c r="I245" s="232"/>
      <c r="J245" s="233">
        <f>ROUND(I245*H245,2)</f>
        <v>0</v>
      </c>
      <c r="K245" s="229" t="s">
        <v>443</v>
      </c>
      <c r="L245" s="45"/>
      <c r="M245" s="234" t="s">
        <v>1</v>
      </c>
      <c r="N245" s="235" t="s">
        <v>41</v>
      </c>
      <c r="O245" s="92"/>
      <c r="P245" s="236">
        <f>O245*H245</f>
        <v>0</v>
      </c>
      <c r="Q245" s="236">
        <v>0</v>
      </c>
      <c r="R245" s="236">
        <f>Q245*H245</f>
        <v>0</v>
      </c>
      <c r="S245" s="236">
        <v>0</v>
      </c>
      <c r="T245" s="237">
        <f>S245*H245</f>
        <v>0</v>
      </c>
      <c r="U245" s="39"/>
      <c r="V245" s="39"/>
      <c r="W245" s="39"/>
      <c r="X245" s="39"/>
      <c r="Y245" s="39"/>
      <c r="Z245" s="39"/>
      <c r="AA245" s="39"/>
      <c r="AB245" s="39"/>
      <c r="AC245" s="39"/>
      <c r="AD245" s="39"/>
      <c r="AE245" s="39"/>
      <c r="AR245" s="238" t="s">
        <v>360</v>
      </c>
      <c r="AT245" s="238" t="s">
        <v>343</v>
      </c>
      <c r="AU245" s="238" t="s">
        <v>85</v>
      </c>
      <c r="AY245" s="18" t="s">
        <v>342</v>
      </c>
      <c r="BE245" s="239">
        <f>IF(N245="základní",J245,0)</f>
        <v>0</v>
      </c>
      <c r="BF245" s="239">
        <f>IF(N245="snížená",J245,0)</f>
        <v>0</v>
      </c>
      <c r="BG245" s="239">
        <f>IF(N245="zákl. přenesená",J245,0)</f>
        <v>0</v>
      </c>
      <c r="BH245" s="239">
        <f>IF(N245="sníž. přenesená",J245,0)</f>
        <v>0</v>
      </c>
      <c r="BI245" s="239">
        <f>IF(N245="nulová",J245,0)</f>
        <v>0</v>
      </c>
      <c r="BJ245" s="18" t="s">
        <v>83</v>
      </c>
      <c r="BK245" s="239">
        <f>ROUND(I245*H245,2)</f>
        <v>0</v>
      </c>
      <c r="BL245" s="18" t="s">
        <v>360</v>
      </c>
      <c r="BM245" s="238" t="s">
        <v>6918</v>
      </c>
    </row>
    <row r="246" s="2" customFormat="1">
      <c r="A246" s="39"/>
      <c r="B246" s="40"/>
      <c r="C246" s="41"/>
      <c r="D246" s="240" t="s">
        <v>349</v>
      </c>
      <c r="E246" s="41"/>
      <c r="F246" s="241" t="s">
        <v>6167</v>
      </c>
      <c r="G246" s="41"/>
      <c r="H246" s="41"/>
      <c r="I246" s="242"/>
      <c r="J246" s="41"/>
      <c r="K246" s="41"/>
      <c r="L246" s="45"/>
      <c r="M246" s="243"/>
      <c r="N246" s="244"/>
      <c r="O246" s="92"/>
      <c r="P246" s="92"/>
      <c r="Q246" s="92"/>
      <c r="R246" s="92"/>
      <c r="S246" s="92"/>
      <c r="T246" s="93"/>
      <c r="U246" s="39"/>
      <c r="V246" s="39"/>
      <c r="W246" s="39"/>
      <c r="X246" s="39"/>
      <c r="Y246" s="39"/>
      <c r="Z246" s="39"/>
      <c r="AA246" s="39"/>
      <c r="AB246" s="39"/>
      <c r="AC246" s="39"/>
      <c r="AD246" s="39"/>
      <c r="AE246" s="39"/>
      <c r="AT246" s="18" t="s">
        <v>349</v>
      </c>
      <c r="AU246" s="18" t="s">
        <v>85</v>
      </c>
    </row>
    <row r="247" s="13" customFormat="1">
      <c r="A247" s="13"/>
      <c r="B247" s="252"/>
      <c r="C247" s="253"/>
      <c r="D247" s="240" t="s">
        <v>446</v>
      </c>
      <c r="E247" s="254" t="s">
        <v>1</v>
      </c>
      <c r="F247" s="255" t="s">
        <v>1632</v>
      </c>
      <c r="G247" s="253"/>
      <c r="H247" s="256">
        <v>3</v>
      </c>
      <c r="I247" s="257"/>
      <c r="J247" s="253"/>
      <c r="K247" s="253"/>
      <c r="L247" s="258"/>
      <c r="M247" s="259"/>
      <c r="N247" s="260"/>
      <c r="O247" s="260"/>
      <c r="P247" s="260"/>
      <c r="Q247" s="260"/>
      <c r="R247" s="260"/>
      <c r="S247" s="260"/>
      <c r="T247" s="261"/>
      <c r="U247" s="13"/>
      <c r="V247" s="13"/>
      <c r="W247" s="13"/>
      <c r="X247" s="13"/>
      <c r="Y247" s="13"/>
      <c r="Z247" s="13"/>
      <c r="AA247" s="13"/>
      <c r="AB247" s="13"/>
      <c r="AC247" s="13"/>
      <c r="AD247" s="13"/>
      <c r="AE247" s="13"/>
      <c r="AT247" s="262" t="s">
        <v>446</v>
      </c>
      <c r="AU247" s="262" t="s">
        <v>85</v>
      </c>
      <c r="AV247" s="13" t="s">
        <v>85</v>
      </c>
      <c r="AW247" s="13" t="s">
        <v>32</v>
      </c>
      <c r="AX247" s="13" t="s">
        <v>83</v>
      </c>
      <c r="AY247" s="262" t="s">
        <v>342</v>
      </c>
    </row>
    <row r="248" s="2" customFormat="1" ht="16.5" customHeight="1">
      <c r="A248" s="39"/>
      <c r="B248" s="40"/>
      <c r="C248" s="295" t="s">
        <v>665</v>
      </c>
      <c r="D248" s="295" t="s">
        <v>621</v>
      </c>
      <c r="E248" s="296" t="s">
        <v>6169</v>
      </c>
      <c r="F248" s="297" t="s">
        <v>6170</v>
      </c>
      <c r="G248" s="298" t="s">
        <v>543</v>
      </c>
      <c r="H248" s="299">
        <v>3.0449999999999999</v>
      </c>
      <c r="I248" s="300"/>
      <c r="J248" s="301">
        <f>ROUND(I248*H248,2)</f>
        <v>0</v>
      </c>
      <c r="K248" s="297" t="s">
        <v>443</v>
      </c>
      <c r="L248" s="302"/>
      <c r="M248" s="303" t="s">
        <v>1</v>
      </c>
      <c r="N248" s="304" t="s">
        <v>41</v>
      </c>
      <c r="O248" s="92"/>
      <c r="P248" s="236">
        <f>O248*H248</f>
        <v>0</v>
      </c>
      <c r="Q248" s="236">
        <v>0.00027</v>
      </c>
      <c r="R248" s="236">
        <f>Q248*H248</f>
        <v>0.00082215000000000001</v>
      </c>
      <c r="S248" s="236">
        <v>0</v>
      </c>
      <c r="T248" s="237">
        <f>S248*H248</f>
        <v>0</v>
      </c>
      <c r="U248" s="39"/>
      <c r="V248" s="39"/>
      <c r="W248" s="39"/>
      <c r="X248" s="39"/>
      <c r="Y248" s="39"/>
      <c r="Z248" s="39"/>
      <c r="AA248" s="39"/>
      <c r="AB248" s="39"/>
      <c r="AC248" s="39"/>
      <c r="AD248" s="39"/>
      <c r="AE248" s="39"/>
      <c r="AR248" s="238" t="s">
        <v>376</v>
      </c>
      <c r="AT248" s="238" t="s">
        <v>621</v>
      </c>
      <c r="AU248" s="238" t="s">
        <v>85</v>
      </c>
      <c r="AY248" s="18" t="s">
        <v>342</v>
      </c>
      <c r="BE248" s="239">
        <f>IF(N248="základní",J248,0)</f>
        <v>0</v>
      </c>
      <c r="BF248" s="239">
        <f>IF(N248="snížená",J248,0)</f>
        <v>0</v>
      </c>
      <c r="BG248" s="239">
        <f>IF(N248="zákl. přenesená",J248,0)</f>
        <v>0</v>
      </c>
      <c r="BH248" s="239">
        <f>IF(N248="sníž. přenesená",J248,0)</f>
        <v>0</v>
      </c>
      <c r="BI248" s="239">
        <f>IF(N248="nulová",J248,0)</f>
        <v>0</v>
      </c>
      <c r="BJ248" s="18" t="s">
        <v>83</v>
      </c>
      <c r="BK248" s="239">
        <f>ROUND(I248*H248,2)</f>
        <v>0</v>
      </c>
      <c r="BL248" s="18" t="s">
        <v>360</v>
      </c>
      <c r="BM248" s="238" t="s">
        <v>6919</v>
      </c>
    </row>
    <row r="249" s="2" customFormat="1">
      <c r="A249" s="39"/>
      <c r="B249" s="40"/>
      <c r="C249" s="41"/>
      <c r="D249" s="240" t="s">
        <v>349</v>
      </c>
      <c r="E249" s="41"/>
      <c r="F249" s="241" t="s">
        <v>6170</v>
      </c>
      <c r="G249" s="41"/>
      <c r="H249" s="41"/>
      <c r="I249" s="242"/>
      <c r="J249" s="41"/>
      <c r="K249" s="41"/>
      <c r="L249" s="45"/>
      <c r="M249" s="243"/>
      <c r="N249" s="244"/>
      <c r="O249" s="92"/>
      <c r="P249" s="92"/>
      <c r="Q249" s="92"/>
      <c r="R249" s="92"/>
      <c r="S249" s="92"/>
      <c r="T249" s="93"/>
      <c r="U249" s="39"/>
      <c r="V249" s="39"/>
      <c r="W249" s="39"/>
      <c r="X249" s="39"/>
      <c r="Y249" s="39"/>
      <c r="Z249" s="39"/>
      <c r="AA249" s="39"/>
      <c r="AB249" s="39"/>
      <c r="AC249" s="39"/>
      <c r="AD249" s="39"/>
      <c r="AE249" s="39"/>
      <c r="AT249" s="18" t="s">
        <v>349</v>
      </c>
      <c r="AU249" s="18" t="s">
        <v>85</v>
      </c>
    </row>
    <row r="250" s="13" customFormat="1">
      <c r="A250" s="13"/>
      <c r="B250" s="252"/>
      <c r="C250" s="253"/>
      <c r="D250" s="240" t="s">
        <v>446</v>
      </c>
      <c r="E250" s="254" t="s">
        <v>1</v>
      </c>
      <c r="F250" s="255" t="s">
        <v>1632</v>
      </c>
      <c r="G250" s="253"/>
      <c r="H250" s="256">
        <v>3</v>
      </c>
      <c r="I250" s="257"/>
      <c r="J250" s="253"/>
      <c r="K250" s="253"/>
      <c r="L250" s="258"/>
      <c r="M250" s="259"/>
      <c r="N250" s="260"/>
      <c r="O250" s="260"/>
      <c r="P250" s="260"/>
      <c r="Q250" s="260"/>
      <c r="R250" s="260"/>
      <c r="S250" s="260"/>
      <c r="T250" s="261"/>
      <c r="U250" s="13"/>
      <c r="V250" s="13"/>
      <c r="W250" s="13"/>
      <c r="X250" s="13"/>
      <c r="Y250" s="13"/>
      <c r="Z250" s="13"/>
      <c r="AA250" s="13"/>
      <c r="AB250" s="13"/>
      <c r="AC250" s="13"/>
      <c r="AD250" s="13"/>
      <c r="AE250" s="13"/>
      <c r="AT250" s="262" t="s">
        <v>446</v>
      </c>
      <c r="AU250" s="262" t="s">
        <v>85</v>
      </c>
      <c r="AV250" s="13" t="s">
        <v>85</v>
      </c>
      <c r="AW250" s="13" t="s">
        <v>32</v>
      </c>
      <c r="AX250" s="13" t="s">
        <v>83</v>
      </c>
      <c r="AY250" s="262" t="s">
        <v>342</v>
      </c>
    </row>
    <row r="251" s="13" customFormat="1">
      <c r="A251" s="13"/>
      <c r="B251" s="252"/>
      <c r="C251" s="253"/>
      <c r="D251" s="240" t="s">
        <v>446</v>
      </c>
      <c r="E251" s="253"/>
      <c r="F251" s="255" t="s">
        <v>6920</v>
      </c>
      <c r="G251" s="253"/>
      <c r="H251" s="256">
        <v>3.0449999999999999</v>
      </c>
      <c r="I251" s="257"/>
      <c r="J251" s="253"/>
      <c r="K251" s="253"/>
      <c r="L251" s="258"/>
      <c r="M251" s="259"/>
      <c r="N251" s="260"/>
      <c r="O251" s="260"/>
      <c r="P251" s="260"/>
      <c r="Q251" s="260"/>
      <c r="R251" s="260"/>
      <c r="S251" s="260"/>
      <c r="T251" s="261"/>
      <c r="U251" s="13"/>
      <c r="V251" s="13"/>
      <c r="W251" s="13"/>
      <c r="X251" s="13"/>
      <c r="Y251" s="13"/>
      <c r="Z251" s="13"/>
      <c r="AA251" s="13"/>
      <c r="AB251" s="13"/>
      <c r="AC251" s="13"/>
      <c r="AD251" s="13"/>
      <c r="AE251" s="13"/>
      <c r="AT251" s="262" t="s">
        <v>446</v>
      </c>
      <c r="AU251" s="262" t="s">
        <v>85</v>
      </c>
      <c r="AV251" s="13" t="s">
        <v>85</v>
      </c>
      <c r="AW251" s="13" t="s">
        <v>4</v>
      </c>
      <c r="AX251" s="13" t="s">
        <v>83</v>
      </c>
      <c r="AY251" s="262" t="s">
        <v>342</v>
      </c>
    </row>
    <row r="252" s="2" customFormat="1" ht="16.5" customHeight="1">
      <c r="A252" s="39"/>
      <c r="B252" s="40"/>
      <c r="C252" s="227" t="s">
        <v>671</v>
      </c>
      <c r="D252" s="227" t="s">
        <v>343</v>
      </c>
      <c r="E252" s="228" t="s">
        <v>6191</v>
      </c>
      <c r="F252" s="229" t="s">
        <v>6192</v>
      </c>
      <c r="G252" s="230" t="s">
        <v>442</v>
      </c>
      <c r="H252" s="231">
        <v>3</v>
      </c>
      <c r="I252" s="232"/>
      <c r="J252" s="233">
        <f>ROUND(I252*H252,2)</f>
        <v>0</v>
      </c>
      <c r="K252" s="229" t="s">
        <v>443</v>
      </c>
      <c r="L252" s="45"/>
      <c r="M252" s="234" t="s">
        <v>1</v>
      </c>
      <c r="N252" s="235" t="s">
        <v>41</v>
      </c>
      <c r="O252" s="92"/>
      <c r="P252" s="236">
        <f>O252*H252</f>
        <v>0</v>
      </c>
      <c r="Q252" s="236">
        <v>0</v>
      </c>
      <c r="R252" s="236">
        <f>Q252*H252</f>
        <v>0</v>
      </c>
      <c r="S252" s="236">
        <v>0</v>
      </c>
      <c r="T252" s="237">
        <f>S252*H252</f>
        <v>0</v>
      </c>
      <c r="U252" s="39"/>
      <c r="V252" s="39"/>
      <c r="W252" s="39"/>
      <c r="X252" s="39"/>
      <c r="Y252" s="39"/>
      <c r="Z252" s="39"/>
      <c r="AA252" s="39"/>
      <c r="AB252" s="39"/>
      <c r="AC252" s="39"/>
      <c r="AD252" s="39"/>
      <c r="AE252" s="39"/>
      <c r="AR252" s="238" t="s">
        <v>360</v>
      </c>
      <c r="AT252" s="238" t="s">
        <v>343</v>
      </c>
      <c r="AU252" s="238" t="s">
        <v>85</v>
      </c>
      <c r="AY252" s="18" t="s">
        <v>342</v>
      </c>
      <c r="BE252" s="239">
        <f>IF(N252="základní",J252,0)</f>
        <v>0</v>
      </c>
      <c r="BF252" s="239">
        <f>IF(N252="snížená",J252,0)</f>
        <v>0</v>
      </c>
      <c r="BG252" s="239">
        <f>IF(N252="zákl. přenesená",J252,0)</f>
        <v>0</v>
      </c>
      <c r="BH252" s="239">
        <f>IF(N252="sníž. přenesená",J252,0)</f>
        <v>0</v>
      </c>
      <c r="BI252" s="239">
        <f>IF(N252="nulová",J252,0)</f>
        <v>0</v>
      </c>
      <c r="BJ252" s="18" t="s">
        <v>83</v>
      </c>
      <c r="BK252" s="239">
        <f>ROUND(I252*H252,2)</f>
        <v>0</v>
      </c>
      <c r="BL252" s="18" t="s">
        <v>360</v>
      </c>
      <c r="BM252" s="238" t="s">
        <v>6921</v>
      </c>
    </row>
    <row r="253" s="2" customFormat="1">
      <c r="A253" s="39"/>
      <c r="B253" s="40"/>
      <c r="C253" s="41"/>
      <c r="D253" s="240" t="s">
        <v>349</v>
      </c>
      <c r="E253" s="41"/>
      <c r="F253" s="241" t="s">
        <v>6194</v>
      </c>
      <c r="G253" s="41"/>
      <c r="H253" s="41"/>
      <c r="I253" s="242"/>
      <c r="J253" s="41"/>
      <c r="K253" s="41"/>
      <c r="L253" s="45"/>
      <c r="M253" s="243"/>
      <c r="N253" s="244"/>
      <c r="O253" s="92"/>
      <c r="P253" s="92"/>
      <c r="Q253" s="92"/>
      <c r="R253" s="92"/>
      <c r="S253" s="92"/>
      <c r="T253" s="93"/>
      <c r="U253" s="39"/>
      <c r="V253" s="39"/>
      <c r="W253" s="39"/>
      <c r="X253" s="39"/>
      <c r="Y253" s="39"/>
      <c r="Z253" s="39"/>
      <c r="AA253" s="39"/>
      <c r="AB253" s="39"/>
      <c r="AC253" s="39"/>
      <c r="AD253" s="39"/>
      <c r="AE253" s="39"/>
      <c r="AT253" s="18" t="s">
        <v>349</v>
      </c>
      <c r="AU253" s="18" t="s">
        <v>85</v>
      </c>
    </row>
    <row r="254" s="13" customFormat="1">
      <c r="A254" s="13"/>
      <c r="B254" s="252"/>
      <c r="C254" s="253"/>
      <c r="D254" s="240" t="s">
        <v>446</v>
      </c>
      <c r="E254" s="254" t="s">
        <v>1</v>
      </c>
      <c r="F254" s="255" t="s">
        <v>4218</v>
      </c>
      <c r="G254" s="253"/>
      <c r="H254" s="256">
        <v>3</v>
      </c>
      <c r="I254" s="257"/>
      <c r="J254" s="253"/>
      <c r="K254" s="253"/>
      <c r="L254" s="258"/>
      <c r="M254" s="259"/>
      <c r="N254" s="260"/>
      <c r="O254" s="260"/>
      <c r="P254" s="260"/>
      <c r="Q254" s="260"/>
      <c r="R254" s="260"/>
      <c r="S254" s="260"/>
      <c r="T254" s="261"/>
      <c r="U254" s="13"/>
      <c r="V254" s="13"/>
      <c r="W254" s="13"/>
      <c r="X254" s="13"/>
      <c r="Y254" s="13"/>
      <c r="Z254" s="13"/>
      <c r="AA254" s="13"/>
      <c r="AB254" s="13"/>
      <c r="AC254" s="13"/>
      <c r="AD254" s="13"/>
      <c r="AE254" s="13"/>
      <c r="AT254" s="262" t="s">
        <v>446</v>
      </c>
      <c r="AU254" s="262" t="s">
        <v>85</v>
      </c>
      <c r="AV254" s="13" t="s">
        <v>85</v>
      </c>
      <c r="AW254" s="13" t="s">
        <v>32</v>
      </c>
      <c r="AX254" s="13" t="s">
        <v>83</v>
      </c>
      <c r="AY254" s="262" t="s">
        <v>342</v>
      </c>
    </row>
    <row r="255" s="2" customFormat="1" ht="16.5" customHeight="1">
      <c r="A255" s="39"/>
      <c r="B255" s="40"/>
      <c r="C255" s="295" t="s">
        <v>677</v>
      </c>
      <c r="D255" s="295" t="s">
        <v>621</v>
      </c>
      <c r="E255" s="296" t="s">
        <v>4778</v>
      </c>
      <c r="F255" s="297" t="s">
        <v>4779</v>
      </c>
      <c r="G255" s="298" t="s">
        <v>442</v>
      </c>
      <c r="H255" s="299">
        <v>3</v>
      </c>
      <c r="I255" s="300"/>
      <c r="J255" s="301">
        <f>ROUND(I255*H255,2)</f>
        <v>0</v>
      </c>
      <c r="K255" s="297" t="s">
        <v>443</v>
      </c>
      <c r="L255" s="302"/>
      <c r="M255" s="303" t="s">
        <v>1</v>
      </c>
      <c r="N255" s="304" t="s">
        <v>41</v>
      </c>
      <c r="O255" s="92"/>
      <c r="P255" s="236">
        <f>O255*H255</f>
        <v>0</v>
      </c>
      <c r="Q255" s="236">
        <v>5.0000000000000002E-05</v>
      </c>
      <c r="R255" s="236">
        <f>Q255*H255</f>
        <v>0.00015000000000000001</v>
      </c>
      <c r="S255" s="236">
        <v>0</v>
      </c>
      <c r="T255" s="237">
        <f>S255*H255</f>
        <v>0</v>
      </c>
      <c r="U255" s="39"/>
      <c r="V255" s="39"/>
      <c r="W255" s="39"/>
      <c r="X255" s="39"/>
      <c r="Y255" s="39"/>
      <c r="Z255" s="39"/>
      <c r="AA255" s="39"/>
      <c r="AB255" s="39"/>
      <c r="AC255" s="39"/>
      <c r="AD255" s="39"/>
      <c r="AE255" s="39"/>
      <c r="AR255" s="238" t="s">
        <v>376</v>
      </c>
      <c r="AT255" s="238" t="s">
        <v>621</v>
      </c>
      <c r="AU255" s="238" t="s">
        <v>85</v>
      </c>
      <c r="AY255" s="18" t="s">
        <v>342</v>
      </c>
      <c r="BE255" s="239">
        <f>IF(N255="základní",J255,0)</f>
        <v>0</v>
      </c>
      <c r="BF255" s="239">
        <f>IF(N255="snížená",J255,0)</f>
        <v>0</v>
      </c>
      <c r="BG255" s="239">
        <f>IF(N255="zákl. přenesená",J255,0)</f>
        <v>0</v>
      </c>
      <c r="BH255" s="239">
        <f>IF(N255="sníž. přenesená",J255,0)</f>
        <v>0</v>
      </c>
      <c r="BI255" s="239">
        <f>IF(N255="nulová",J255,0)</f>
        <v>0</v>
      </c>
      <c r="BJ255" s="18" t="s">
        <v>83</v>
      </c>
      <c r="BK255" s="239">
        <f>ROUND(I255*H255,2)</f>
        <v>0</v>
      </c>
      <c r="BL255" s="18" t="s">
        <v>360</v>
      </c>
      <c r="BM255" s="238" t="s">
        <v>6922</v>
      </c>
    </row>
    <row r="256" s="2" customFormat="1">
      <c r="A256" s="39"/>
      <c r="B256" s="40"/>
      <c r="C256" s="41"/>
      <c r="D256" s="240" t="s">
        <v>349</v>
      </c>
      <c r="E256" s="41"/>
      <c r="F256" s="241" t="s">
        <v>4779</v>
      </c>
      <c r="G256" s="41"/>
      <c r="H256" s="41"/>
      <c r="I256" s="242"/>
      <c r="J256" s="41"/>
      <c r="K256" s="41"/>
      <c r="L256" s="45"/>
      <c r="M256" s="243"/>
      <c r="N256" s="244"/>
      <c r="O256" s="92"/>
      <c r="P256" s="92"/>
      <c r="Q256" s="92"/>
      <c r="R256" s="92"/>
      <c r="S256" s="92"/>
      <c r="T256" s="93"/>
      <c r="U256" s="39"/>
      <c r="V256" s="39"/>
      <c r="W256" s="39"/>
      <c r="X256" s="39"/>
      <c r="Y256" s="39"/>
      <c r="Z256" s="39"/>
      <c r="AA256" s="39"/>
      <c r="AB256" s="39"/>
      <c r="AC256" s="39"/>
      <c r="AD256" s="39"/>
      <c r="AE256" s="39"/>
      <c r="AT256" s="18" t="s">
        <v>349</v>
      </c>
      <c r="AU256" s="18" t="s">
        <v>85</v>
      </c>
    </row>
    <row r="257" s="13" customFormat="1">
      <c r="A257" s="13"/>
      <c r="B257" s="252"/>
      <c r="C257" s="253"/>
      <c r="D257" s="240" t="s">
        <v>446</v>
      </c>
      <c r="E257" s="254" t="s">
        <v>1</v>
      </c>
      <c r="F257" s="255" t="s">
        <v>2446</v>
      </c>
      <c r="G257" s="253"/>
      <c r="H257" s="256">
        <v>3</v>
      </c>
      <c r="I257" s="257"/>
      <c r="J257" s="253"/>
      <c r="K257" s="253"/>
      <c r="L257" s="258"/>
      <c r="M257" s="259"/>
      <c r="N257" s="260"/>
      <c r="O257" s="260"/>
      <c r="P257" s="260"/>
      <c r="Q257" s="260"/>
      <c r="R257" s="260"/>
      <c r="S257" s="260"/>
      <c r="T257" s="261"/>
      <c r="U257" s="13"/>
      <c r="V257" s="13"/>
      <c r="W257" s="13"/>
      <c r="X257" s="13"/>
      <c r="Y257" s="13"/>
      <c r="Z257" s="13"/>
      <c r="AA257" s="13"/>
      <c r="AB257" s="13"/>
      <c r="AC257" s="13"/>
      <c r="AD257" s="13"/>
      <c r="AE257" s="13"/>
      <c r="AT257" s="262" t="s">
        <v>446</v>
      </c>
      <c r="AU257" s="262" t="s">
        <v>85</v>
      </c>
      <c r="AV257" s="13" t="s">
        <v>85</v>
      </c>
      <c r="AW257" s="13" t="s">
        <v>32</v>
      </c>
      <c r="AX257" s="13" t="s">
        <v>83</v>
      </c>
      <c r="AY257" s="262" t="s">
        <v>342</v>
      </c>
    </row>
    <row r="258" s="2" customFormat="1" ht="16.5" customHeight="1">
      <c r="A258" s="39"/>
      <c r="B258" s="40"/>
      <c r="C258" s="227" t="s">
        <v>687</v>
      </c>
      <c r="D258" s="227" t="s">
        <v>343</v>
      </c>
      <c r="E258" s="228" t="s">
        <v>6218</v>
      </c>
      <c r="F258" s="229" t="s">
        <v>6219</v>
      </c>
      <c r="G258" s="230" t="s">
        <v>442</v>
      </c>
      <c r="H258" s="231">
        <v>3</v>
      </c>
      <c r="I258" s="232"/>
      <c r="J258" s="233">
        <f>ROUND(I258*H258,2)</f>
        <v>0</v>
      </c>
      <c r="K258" s="229" t="s">
        <v>443</v>
      </c>
      <c r="L258" s="45"/>
      <c r="M258" s="234" t="s">
        <v>1</v>
      </c>
      <c r="N258" s="235" t="s">
        <v>41</v>
      </c>
      <c r="O258" s="92"/>
      <c r="P258" s="236">
        <f>O258*H258</f>
        <v>0</v>
      </c>
      <c r="Q258" s="236">
        <v>0.00072000000000000005</v>
      </c>
      <c r="R258" s="236">
        <f>Q258*H258</f>
        <v>0.00216</v>
      </c>
      <c r="S258" s="236">
        <v>0</v>
      </c>
      <c r="T258" s="237">
        <f>S258*H258</f>
        <v>0</v>
      </c>
      <c r="U258" s="39"/>
      <c r="V258" s="39"/>
      <c r="W258" s="39"/>
      <c r="X258" s="39"/>
      <c r="Y258" s="39"/>
      <c r="Z258" s="39"/>
      <c r="AA258" s="39"/>
      <c r="AB258" s="39"/>
      <c r="AC258" s="39"/>
      <c r="AD258" s="39"/>
      <c r="AE258" s="39"/>
      <c r="AR258" s="238" t="s">
        <v>360</v>
      </c>
      <c r="AT258" s="238" t="s">
        <v>343</v>
      </c>
      <c r="AU258" s="238" t="s">
        <v>85</v>
      </c>
      <c r="AY258" s="18" t="s">
        <v>342</v>
      </c>
      <c r="BE258" s="239">
        <f>IF(N258="základní",J258,0)</f>
        <v>0</v>
      </c>
      <c r="BF258" s="239">
        <f>IF(N258="snížená",J258,0)</f>
        <v>0</v>
      </c>
      <c r="BG258" s="239">
        <f>IF(N258="zákl. přenesená",J258,0)</f>
        <v>0</v>
      </c>
      <c r="BH258" s="239">
        <f>IF(N258="sníž. přenesená",J258,0)</f>
        <v>0</v>
      </c>
      <c r="BI258" s="239">
        <f>IF(N258="nulová",J258,0)</f>
        <v>0</v>
      </c>
      <c r="BJ258" s="18" t="s">
        <v>83</v>
      </c>
      <c r="BK258" s="239">
        <f>ROUND(I258*H258,2)</f>
        <v>0</v>
      </c>
      <c r="BL258" s="18" t="s">
        <v>360</v>
      </c>
      <c r="BM258" s="238" t="s">
        <v>6923</v>
      </c>
    </row>
    <row r="259" s="2" customFormat="1">
      <c r="A259" s="39"/>
      <c r="B259" s="40"/>
      <c r="C259" s="41"/>
      <c r="D259" s="240" t="s">
        <v>349</v>
      </c>
      <c r="E259" s="41"/>
      <c r="F259" s="241" t="s">
        <v>6221</v>
      </c>
      <c r="G259" s="41"/>
      <c r="H259" s="41"/>
      <c r="I259" s="242"/>
      <c r="J259" s="41"/>
      <c r="K259" s="41"/>
      <c r="L259" s="45"/>
      <c r="M259" s="243"/>
      <c r="N259" s="244"/>
      <c r="O259" s="92"/>
      <c r="P259" s="92"/>
      <c r="Q259" s="92"/>
      <c r="R259" s="92"/>
      <c r="S259" s="92"/>
      <c r="T259" s="93"/>
      <c r="U259" s="39"/>
      <c r="V259" s="39"/>
      <c r="W259" s="39"/>
      <c r="X259" s="39"/>
      <c r="Y259" s="39"/>
      <c r="Z259" s="39"/>
      <c r="AA259" s="39"/>
      <c r="AB259" s="39"/>
      <c r="AC259" s="39"/>
      <c r="AD259" s="39"/>
      <c r="AE259" s="39"/>
      <c r="AT259" s="18" t="s">
        <v>349</v>
      </c>
      <c r="AU259" s="18" t="s">
        <v>85</v>
      </c>
    </row>
    <row r="260" s="13" customFormat="1">
      <c r="A260" s="13"/>
      <c r="B260" s="252"/>
      <c r="C260" s="253"/>
      <c r="D260" s="240" t="s">
        <v>446</v>
      </c>
      <c r="E260" s="254" t="s">
        <v>1</v>
      </c>
      <c r="F260" s="255" t="s">
        <v>2446</v>
      </c>
      <c r="G260" s="253"/>
      <c r="H260" s="256">
        <v>3</v>
      </c>
      <c r="I260" s="257"/>
      <c r="J260" s="253"/>
      <c r="K260" s="253"/>
      <c r="L260" s="258"/>
      <c r="M260" s="259"/>
      <c r="N260" s="260"/>
      <c r="O260" s="260"/>
      <c r="P260" s="260"/>
      <c r="Q260" s="260"/>
      <c r="R260" s="260"/>
      <c r="S260" s="260"/>
      <c r="T260" s="261"/>
      <c r="U260" s="13"/>
      <c r="V260" s="13"/>
      <c r="W260" s="13"/>
      <c r="X260" s="13"/>
      <c r="Y260" s="13"/>
      <c r="Z260" s="13"/>
      <c r="AA260" s="13"/>
      <c r="AB260" s="13"/>
      <c r="AC260" s="13"/>
      <c r="AD260" s="13"/>
      <c r="AE260" s="13"/>
      <c r="AT260" s="262" t="s">
        <v>446</v>
      </c>
      <c r="AU260" s="262" t="s">
        <v>85</v>
      </c>
      <c r="AV260" s="13" t="s">
        <v>85</v>
      </c>
      <c r="AW260" s="13" t="s">
        <v>32</v>
      </c>
      <c r="AX260" s="13" t="s">
        <v>83</v>
      </c>
      <c r="AY260" s="262" t="s">
        <v>342</v>
      </c>
    </row>
    <row r="261" s="2" customFormat="1" ht="24.15" customHeight="1">
      <c r="A261" s="39"/>
      <c r="B261" s="40"/>
      <c r="C261" s="295" t="s">
        <v>692</v>
      </c>
      <c r="D261" s="295" t="s">
        <v>621</v>
      </c>
      <c r="E261" s="296" t="s">
        <v>6224</v>
      </c>
      <c r="F261" s="297" t="s">
        <v>6225</v>
      </c>
      <c r="G261" s="298" t="s">
        <v>442</v>
      </c>
      <c r="H261" s="299">
        <v>3</v>
      </c>
      <c r="I261" s="300"/>
      <c r="J261" s="301">
        <f>ROUND(I261*H261,2)</f>
        <v>0</v>
      </c>
      <c r="K261" s="297" t="s">
        <v>1</v>
      </c>
      <c r="L261" s="302"/>
      <c r="M261" s="303" t="s">
        <v>1</v>
      </c>
      <c r="N261" s="304" t="s">
        <v>41</v>
      </c>
      <c r="O261" s="92"/>
      <c r="P261" s="236">
        <f>O261*H261</f>
        <v>0</v>
      </c>
      <c r="Q261" s="236">
        <v>0.0040000000000000001</v>
      </c>
      <c r="R261" s="236">
        <f>Q261*H261</f>
        <v>0.012</v>
      </c>
      <c r="S261" s="236">
        <v>0</v>
      </c>
      <c r="T261" s="237">
        <f>S261*H261</f>
        <v>0</v>
      </c>
      <c r="U261" s="39"/>
      <c r="V261" s="39"/>
      <c r="W261" s="39"/>
      <c r="X261" s="39"/>
      <c r="Y261" s="39"/>
      <c r="Z261" s="39"/>
      <c r="AA261" s="39"/>
      <c r="AB261" s="39"/>
      <c r="AC261" s="39"/>
      <c r="AD261" s="39"/>
      <c r="AE261" s="39"/>
      <c r="AR261" s="238" t="s">
        <v>376</v>
      </c>
      <c r="AT261" s="238" t="s">
        <v>621</v>
      </c>
      <c r="AU261" s="238" t="s">
        <v>85</v>
      </c>
      <c r="AY261" s="18" t="s">
        <v>342</v>
      </c>
      <c r="BE261" s="239">
        <f>IF(N261="základní",J261,0)</f>
        <v>0</v>
      </c>
      <c r="BF261" s="239">
        <f>IF(N261="snížená",J261,0)</f>
        <v>0</v>
      </c>
      <c r="BG261" s="239">
        <f>IF(N261="zákl. přenesená",J261,0)</f>
        <v>0</v>
      </c>
      <c r="BH261" s="239">
        <f>IF(N261="sníž. přenesená",J261,0)</f>
        <v>0</v>
      </c>
      <c r="BI261" s="239">
        <f>IF(N261="nulová",J261,0)</f>
        <v>0</v>
      </c>
      <c r="BJ261" s="18" t="s">
        <v>83</v>
      </c>
      <c r="BK261" s="239">
        <f>ROUND(I261*H261,2)</f>
        <v>0</v>
      </c>
      <c r="BL261" s="18" t="s">
        <v>360</v>
      </c>
      <c r="BM261" s="238" t="s">
        <v>6924</v>
      </c>
    </row>
    <row r="262" s="2" customFormat="1">
      <c r="A262" s="39"/>
      <c r="B262" s="40"/>
      <c r="C262" s="41"/>
      <c r="D262" s="240" t="s">
        <v>349</v>
      </c>
      <c r="E262" s="41"/>
      <c r="F262" s="241" t="s">
        <v>6225</v>
      </c>
      <c r="G262" s="41"/>
      <c r="H262" s="41"/>
      <c r="I262" s="242"/>
      <c r="J262" s="41"/>
      <c r="K262" s="41"/>
      <c r="L262" s="45"/>
      <c r="M262" s="243"/>
      <c r="N262" s="244"/>
      <c r="O262" s="92"/>
      <c r="P262" s="92"/>
      <c r="Q262" s="92"/>
      <c r="R262" s="92"/>
      <c r="S262" s="92"/>
      <c r="T262" s="93"/>
      <c r="U262" s="39"/>
      <c r="V262" s="39"/>
      <c r="W262" s="39"/>
      <c r="X262" s="39"/>
      <c r="Y262" s="39"/>
      <c r="Z262" s="39"/>
      <c r="AA262" s="39"/>
      <c r="AB262" s="39"/>
      <c r="AC262" s="39"/>
      <c r="AD262" s="39"/>
      <c r="AE262" s="39"/>
      <c r="AT262" s="18" t="s">
        <v>349</v>
      </c>
      <c r="AU262" s="18" t="s">
        <v>85</v>
      </c>
    </row>
    <row r="263" s="13" customFormat="1">
      <c r="A263" s="13"/>
      <c r="B263" s="252"/>
      <c r="C263" s="253"/>
      <c r="D263" s="240" t="s">
        <v>446</v>
      </c>
      <c r="E263" s="254" t="s">
        <v>1</v>
      </c>
      <c r="F263" s="255" t="s">
        <v>4218</v>
      </c>
      <c r="G263" s="253"/>
      <c r="H263" s="256">
        <v>3</v>
      </c>
      <c r="I263" s="257"/>
      <c r="J263" s="253"/>
      <c r="K263" s="253"/>
      <c r="L263" s="258"/>
      <c r="M263" s="259"/>
      <c r="N263" s="260"/>
      <c r="O263" s="260"/>
      <c r="P263" s="260"/>
      <c r="Q263" s="260"/>
      <c r="R263" s="260"/>
      <c r="S263" s="260"/>
      <c r="T263" s="261"/>
      <c r="U263" s="13"/>
      <c r="V263" s="13"/>
      <c r="W263" s="13"/>
      <c r="X263" s="13"/>
      <c r="Y263" s="13"/>
      <c r="Z263" s="13"/>
      <c r="AA263" s="13"/>
      <c r="AB263" s="13"/>
      <c r="AC263" s="13"/>
      <c r="AD263" s="13"/>
      <c r="AE263" s="13"/>
      <c r="AT263" s="262" t="s">
        <v>446</v>
      </c>
      <c r="AU263" s="262" t="s">
        <v>85</v>
      </c>
      <c r="AV263" s="13" t="s">
        <v>85</v>
      </c>
      <c r="AW263" s="13" t="s">
        <v>32</v>
      </c>
      <c r="AX263" s="13" t="s">
        <v>83</v>
      </c>
      <c r="AY263" s="262" t="s">
        <v>342</v>
      </c>
    </row>
    <row r="264" s="2" customFormat="1" ht="24.15" customHeight="1">
      <c r="A264" s="39"/>
      <c r="B264" s="40"/>
      <c r="C264" s="295" t="s">
        <v>700</v>
      </c>
      <c r="D264" s="295" t="s">
        <v>621</v>
      </c>
      <c r="E264" s="296" t="s">
        <v>6236</v>
      </c>
      <c r="F264" s="297" t="s">
        <v>6237</v>
      </c>
      <c r="G264" s="298" t="s">
        <v>442</v>
      </c>
      <c r="H264" s="299">
        <v>3</v>
      </c>
      <c r="I264" s="300"/>
      <c r="J264" s="301">
        <f>ROUND(I264*H264,2)</f>
        <v>0</v>
      </c>
      <c r="K264" s="297" t="s">
        <v>1</v>
      </c>
      <c r="L264" s="302"/>
      <c r="M264" s="303" t="s">
        <v>1</v>
      </c>
      <c r="N264" s="304" t="s">
        <v>41</v>
      </c>
      <c r="O264" s="92"/>
      <c r="P264" s="236">
        <f>O264*H264</f>
        <v>0</v>
      </c>
      <c r="Q264" s="236">
        <v>0.0050000000000000001</v>
      </c>
      <c r="R264" s="236">
        <f>Q264*H264</f>
        <v>0.014999999999999999</v>
      </c>
      <c r="S264" s="236">
        <v>0</v>
      </c>
      <c r="T264" s="237">
        <f>S264*H264</f>
        <v>0</v>
      </c>
      <c r="U264" s="39"/>
      <c r="V264" s="39"/>
      <c r="W264" s="39"/>
      <c r="X264" s="39"/>
      <c r="Y264" s="39"/>
      <c r="Z264" s="39"/>
      <c r="AA264" s="39"/>
      <c r="AB264" s="39"/>
      <c r="AC264" s="39"/>
      <c r="AD264" s="39"/>
      <c r="AE264" s="39"/>
      <c r="AR264" s="238" t="s">
        <v>376</v>
      </c>
      <c r="AT264" s="238" t="s">
        <v>621</v>
      </c>
      <c r="AU264" s="238" t="s">
        <v>85</v>
      </c>
      <c r="AY264" s="18" t="s">
        <v>342</v>
      </c>
      <c r="BE264" s="239">
        <f>IF(N264="základní",J264,0)</f>
        <v>0</v>
      </c>
      <c r="BF264" s="239">
        <f>IF(N264="snížená",J264,0)</f>
        <v>0</v>
      </c>
      <c r="BG264" s="239">
        <f>IF(N264="zákl. přenesená",J264,0)</f>
        <v>0</v>
      </c>
      <c r="BH264" s="239">
        <f>IF(N264="sníž. přenesená",J264,0)</f>
        <v>0</v>
      </c>
      <c r="BI264" s="239">
        <f>IF(N264="nulová",J264,0)</f>
        <v>0</v>
      </c>
      <c r="BJ264" s="18" t="s">
        <v>83</v>
      </c>
      <c r="BK264" s="239">
        <f>ROUND(I264*H264,2)</f>
        <v>0</v>
      </c>
      <c r="BL264" s="18" t="s">
        <v>360</v>
      </c>
      <c r="BM264" s="238" t="s">
        <v>6925</v>
      </c>
    </row>
    <row r="265" s="2" customFormat="1">
      <c r="A265" s="39"/>
      <c r="B265" s="40"/>
      <c r="C265" s="41"/>
      <c r="D265" s="240" t="s">
        <v>349</v>
      </c>
      <c r="E265" s="41"/>
      <c r="F265" s="241" t="s">
        <v>6237</v>
      </c>
      <c r="G265" s="41"/>
      <c r="H265" s="41"/>
      <c r="I265" s="242"/>
      <c r="J265" s="41"/>
      <c r="K265" s="41"/>
      <c r="L265" s="45"/>
      <c r="M265" s="243"/>
      <c r="N265" s="244"/>
      <c r="O265" s="92"/>
      <c r="P265" s="92"/>
      <c r="Q265" s="92"/>
      <c r="R265" s="92"/>
      <c r="S265" s="92"/>
      <c r="T265" s="93"/>
      <c r="U265" s="39"/>
      <c r="V265" s="39"/>
      <c r="W265" s="39"/>
      <c r="X265" s="39"/>
      <c r="Y265" s="39"/>
      <c r="Z265" s="39"/>
      <c r="AA265" s="39"/>
      <c r="AB265" s="39"/>
      <c r="AC265" s="39"/>
      <c r="AD265" s="39"/>
      <c r="AE265" s="39"/>
      <c r="AT265" s="18" t="s">
        <v>349</v>
      </c>
      <c r="AU265" s="18" t="s">
        <v>85</v>
      </c>
    </row>
    <row r="266" s="13" customFormat="1">
      <c r="A266" s="13"/>
      <c r="B266" s="252"/>
      <c r="C266" s="253"/>
      <c r="D266" s="240" t="s">
        <v>446</v>
      </c>
      <c r="E266" s="254" t="s">
        <v>1</v>
      </c>
      <c r="F266" s="255" t="s">
        <v>4218</v>
      </c>
      <c r="G266" s="253"/>
      <c r="H266" s="256">
        <v>3</v>
      </c>
      <c r="I266" s="257"/>
      <c r="J266" s="253"/>
      <c r="K266" s="253"/>
      <c r="L266" s="258"/>
      <c r="M266" s="259"/>
      <c r="N266" s="260"/>
      <c r="O266" s="260"/>
      <c r="P266" s="260"/>
      <c r="Q266" s="260"/>
      <c r="R266" s="260"/>
      <c r="S266" s="260"/>
      <c r="T266" s="261"/>
      <c r="U266" s="13"/>
      <c r="V266" s="13"/>
      <c r="W266" s="13"/>
      <c r="X266" s="13"/>
      <c r="Y266" s="13"/>
      <c r="Z266" s="13"/>
      <c r="AA266" s="13"/>
      <c r="AB266" s="13"/>
      <c r="AC266" s="13"/>
      <c r="AD266" s="13"/>
      <c r="AE266" s="13"/>
      <c r="AT266" s="262" t="s">
        <v>446</v>
      </c>
      <c r="AU266" s="262" t="s">
        <v>85</v>
      </c>
      <c r="AV266" s="13" t="s">
        <v>85</v>
      </c>
      <c r="AW266" s="13" t="s">
        <v>32</v>
      </c>
      <c r="AX266" s="13" t="s">
        <v>83</v>
      </c>
      <c r="AY266" s="262" t="s">
        <v>342</v>
      </c>
    </row>
    <row r="267" s="2" customFormat="1" ht="16.5" customHeight="1">
      <c r="A267" s="39"/>
      <c r="B267" s="40"/>
      <c r="C267" s="227" t="s">
        <v>710</v>
      </c>
      <c r="D267" s="227" t="s">
        <v>343</v>
      </c>
      <c r="E267" s="228" t="s">
        <v>6926</v>
      </c>
      <c r="F267" s="229" t="s">
        <v>6927</v>
      </c>
      <c r="G267" s="230" t="s">
        <v>442</v>
      </c>
      <c r="H267" s="231">
        <v>3</v>
      </c>
      <c r="I267" s="232"/>
      <c r="J267" s="233">
        <f>ROUND(I267*H267,2)</f>
        <v>0</v>
      </c>
      <c r="K267" s="229" t="s">
        <v>443</v>
      </c>
      <c r="L267" s="45"/>
      <c r="M267" s="234" t="s">
        <v>1</v>
      </c>
      <c r="N267" s="235" t="s">
        <v>41</v>
      </c>
      <c r="O267" s="92"/>
      <c r="P267" s="236">
        <f>O267*H267</f>
        <v>0</v>
      </c>
      <c r="Q267" s="236">
        <v>0</v>
      </c>
      <c r="R267" s="236">
        <f>Q267*H267</f>
        <v>0</v>
      </c>
      <c r="S267" s="236">
        <v>0</v>
      </c>
      <c r="T267" s="237">
        <f>S267*H267</f>
        <v>0</v>
      </c>
      <c r="U267" s="39"/>
      <c r="V267" s="39"/>
      <c r="W267" s="39"/>
      <c r="X267" s="39"/>
      <c r="Y267" s="39"/>
      <c r="Z267" s="39"/>
      <c r="AA267" s="39"/>
      <c r="AB267" s="39"/>
      <c r="AC267" s="39"/>
      <c r="AD267" s="39"/>
      <c r="AE267" s="39"/>
      <c r="AR267" s="238" t="s">
        <v>360</v>
      </c>
      <c r="AT267" s="238" t="s">
        <v>343</v>
      </c>
      <c r="AU267" s="238" t="s">
        <v>85</v>
      </c>
      <c r="AY267" s="18" t="s">
        <v>342</v>
      </c>
      <c r="BE267" s="239">
        <f>IF(N267="základní",J267,0)</f>
        <v>0</v>
      </c>
      <c r="BF267" s="239">
        <f>IF(N267="snížená",J267,0)</f>
        <v>0</v>
      </c>
      <c r="BG267" s="239">
        <f>IF(N267="zákl. přenesená",J267,0)</f>
        <v>0</v>
      </c>
      <c r="BH267" s="239">
        <f>IF(N267="sníž. přenesená",J267,0)</f>
        <v>0</v>
      </c>
      <c r="BI267" s="239">
        <f>IF(N267="nulová",J267,0)</f>
        <v>0</v>
      </c>
      <c r="BJ267" s="18" t="s">
        <v>83</v>
      </c>
      <c r="BK267" s="239">
        <f>ROUND(I267*H267,2)</f>
        <v>0</v>
      </c>
      <c r="BL267" s="18" t="s">
        <v>360</v>
      </c>
      <c r="BM267" s="238" t="s">
        <v>6928</v>
      </c>
    </row>
    <row r="268" s="2" customFormat="1">
      <c r="A268" s="39"/>
      <c r="B268" s="40"/>
      <c r="C268" s="41"/>
      <c r="D268" s="240" t="s">
        <v>349</v>
      </c>
      <c r="E268" s="41"/>
      <c r="F268" s="241" t="s">
        <v>6929</v>
      </c>
      <c r="G268" s="41"/>
      <c r="H268" s="41"/>
      <c r="I268" s="242"/>
      <c r="J268" s="41"/>
      <c r="K268" s="41"/>
      <c r="L268" s="45"/>
      <c r="M268" s="243"/>
      <c r="N268" s="244"/>
      <c r="O268" s="92"/>
      <c r="P268" s="92"/>
      <c r="Q268" s="92"/>
      <c r="R268" s="92"/>
      <c r="S268" s="92"/>
      <c r="T268" s="93"/>
      <c r="U268" s="39"/>
      <c r="V268" s="39"/>
      <c r="W268" s="39"/>
      <c r="X268" s="39"/>
      <c r="Y268" s="39"/>
      <c r="Z268" s="39"/>
      <c r="AA268" s="39"/>
      <c r="AB268" s="39"/>
      <c r="AC268" s="39"/>
      <c r="AD268" s="39"/>
      <c r="AE268" s="39"/>
      <c r="AT268" s="18" t="s">
        <v>349</v>
      </c>
      <c r="AU268" s="18" t="s">
        <v>85</v>
      </c>
    </row>
    <row r="269" s="13" customFormat="1">
      <c r="A269" s="13"/>
      <c r="B269" s="252"/>
      <c r="C269" s="253"/>
      <c r="D269" s="240" t="s">
        <v>446</v>
      </c>
      <c r="E269" s="254" t="s">
        <v>1</v>
      </c>
      <c r="F269" s="255" t="s">
        <v>2446</v>
      </c>
      <c r="G269" s="253"/>
      <c r="H269" s="256">
        <v>3</v>
      </c>
      <c r="I269" s="257"/>
      <c r="J269" s="253"/>
      <c r="K269" s="253"/>
      <c r="L269" s="258"/>
      <c r="M269" s="259"/>
      <c r="N269" s="260"/>
      <c r="O269" s="260"/>
      <c r="P269" s="260"/>
      <c r="Q269" s="260"/>
      <c r="R269" s="260"/>
      <c r="S269" s="260"/>
      <c r="T269" s="261"/>
      <c r="U269" s="13"/>
      <c r="V269" s="13"/>
      <c r="W269" s="13"/>
      <c r="X269" s="13"/>
      <c r="Y269" s="13"/>
      <c r="Z269" s="13"/>
      <c r="AA269" s="13"/>
      <c r="AB269" s="13"/>
      <c r="AC269" s="13"/>
      <c r="AD269" s="13"/>
      <c r="AE269" s="13"/>
      <c r="AT269" s="262" t="s">
        <v>446</v>
      </c>
      <c r="AU269" s="262" t="s">
        <v>85</v>
      </c>
      <c r="AV269" s="13" t="s">
        <v>85</v>
      </c>
      <c r="AW269" s="13" t="s">
        <v>32</v>
      </c>
      <c r="AX269" s="13" t="s">
        <v>83</v>
      </c>
      <c r="AY269" s="262" t="s">
        <v>342</v>
      </c>
    </row>
    <row r="270" s="2" customFormat="1" ht="24.15" customHeight="1">
      <c r="A270" s="39"/>
      <c r="B270" s="40"/>
      <c r="C270" s="295" t="s">
        <v>717</v>
      </c>
      <c r="D270" s="295" t="s">
        <v>621</v>
      </c>
      <c r="E270" s="296" t="s">
        <v>6930</v>
      </c>
      <c r="F270" s="297" t="s">
        <v>6931</v>
      </c>
      <c r="G270" s="298" t="s">
        <v>442</v>
      </c>
      <c r="H270" s="299">
        <v>3</v>
      </c>
      <c r="I270" s="300"/>
      <c r="J270" s="301">
        <f>ROUND(I270*H270,2)</f>
        <v>0</v>
      </c>
      <c r="K270" s="297" t="s">
        <v>1</v>
      </c>
      <c r="L270" s="302"/>
      <c r="M270" s="303" t="s">
        <v>1</v>
      </c>
      <c r="N270" s="304" t="s">
        <v>41</v>
      </c>
      <c r="O270" s="92"/>
      <c r="P270" s="236">
        <f>O270*H270</f>
        <v>0</v>
      </c>
      <c r="Q270" s="236">
        <v>0.0023</v>
      </c>
      <c r="R270" s="236">
        <f>Q270*H270</f>
        <v>0.0068999999999999999</v>
      </c>
      <c r="S270" s="236">
        <v>0</v>
      </c>
      <c r="T270" s="237">
        <f>S270*H270</f>
        <v>0</v>
      </c>
      <c r="U270" s="39"/>
      <c r="V270" s="39"/>
      <c r="W270" s="39"/>
      <c r="X270" s="39"/>
      <c r="Y270" s="39"/>
      <c r="Z270" s="39"/>
      <c r="AA270" s="39"/>
      <c r="AB270" s="39"/>
      <c r="AC270" s="39"/>
      <c r="AD270" s="39"/>
      <c r="AE270" s="39"/>
      <c r="AR270" s="238" t="s">
        <v>376</v>
      </c>
      <c r="AT270" s="238" t="s">
        <v>621</v>
      </c>
      <c r="AU270" s="238" t="s">
        <v>85</v>
      </c>
      <c r="AY270" s="18" t="s">
        <v>342</v>
      </c>
      <c r="BE270" s="239">
        <f>IF(N270="základní",J270,0)</f>
        <v>0</v>
      </c>
      <c r="BF270" s="239">
        <f>IF(N270="snížená",J270,0)</f>
        <v>0</v>
      </c>
      <c r="BG270" s="239">
        <f>IF(N270="zákl. přenesená",J270,0)</f>
        <v>0</v>
      </c>
      <c r="BH270" s="239">
        <f>IF(N270="sníž. přenesená",J270,0)</f>
        <v>0</v>
      </c>
      <c r="BI270" s="239">
        <f>IF(N270="nulová",J270,0)</f>
        <v>0</v>
      </c>
      <c r="BJ270" s="18" t="s">
        <v>83</v>
      </c>
      <c r="BK270" s="239">
        <f>ROUND(I270*H270,2)</f>
        <v>0</v>
      </c>
      <c r="BL270" s="18" t="s">
        <v>360</v>
      </c>
      <c r="BM270" s="238" t="s">
        <v>6932</v>
      </c>
    </row>
    <row r="271" s="2" customFormat="1">
      <c r="A271" s="39"/>
      <c r="B271" s="40"/>
      <c r="C271" s="41"/>
      <c r="D271" s="240" t="s">
        <v>349</v>
      </c>
      <c r="E271" s="41"/>
      <c r="F271" s="241" t="s">
        <v>6931</v>
      </c>
      <c r="G271" s="41"/>
      <c r="H271" s="41"/>
      <c r="I271" s="242"/>
      <c r="J271" s="41"/>
      <c r="K271" s="41"/>
      <c r="L271" s="45"/>
      <c r="M271" s="243"/>
      <c r="N271" s="244"/>
      <c r="O271" s="92"/>
      <c r="P271" s="92"/>
      <c r="Q271" s="92"/>
      <c r="R271" s="92"/>
      <c r="S271" s="92"/>
      <c r="T271" s="93"/>
      <c r="U271" s="39"/>
      <c r="V271" s="39"/>
      <c r="W271" s="39"/>
      <c r="X271" s="39"/>
      <c r="Y271" s="39"/>
      <c r="Z271" s="39"/>
      <c r="AA271" s="39"/>
      <c r="AB271" s="39"/>
      <c r="AC271" s="39"/>
      <c r="AD271" s="39"/>
      <c r="AE271" s="39"/>
      <c r="AT271" s="18" t="s">
        <v>349</v>
      </c>
      <c r="AU271" s="18" t="s">
        <v>85</v>
      </c>
    </row>
    <row r="272" s="13" customFormat="1">
      <c r="A272" s="13"/>
      <c r="B272" s="252"/>
      <c r="C272" s="253"/>
      <c r="D272" s="240" t="s">
        <v>446</v>
      </c>
      <c r="E272" s="254" t="s">
        <v>1</v>
      </c>
      <c r="F272" s="255" t="s">
        <v>4218</v>
      </c>
      <c r="G272" s="253"/>
      <c r="H272" s="256">
        <v>3</v>
      </c>
      <c r="I272" s="257"/>
      <c r="J272" s="253"/>
      <c r="K272" s="253"/>
      <c r="L272" s="258"/>
      <c r="M272" s="259"/>
      <c r="N272" s="260"/>
      <c r="O272" s="260"/>
      <c r="P272" s="260"/>
      <c r="Q272" s="260"/>
      <c r="R272" s="260"/>
      <c r="S272" s="260"/>
      <c r="T272" s="261"/>
      <c r="U272" s="13"/>
      <c r="V272" s="13"/>
      <c r="W272" s="13"/>
      <c r="X272" s="13"/>
      <c r="Y272" s="13"/>
      <c r="Z272" s="13"/>
      <c r="AA272" s="13"/>
      <c r="AB272" s="13"/>
      <c r="AC272" s="13"/>
      <c r="AD272" s="13"/>
      <c r="AE272" s="13"/>
      <c r="AT272" s="262" t="s">
        <v>446</v>
      </c>
      <c r="AU272" s="262" t="s">
        <v>85</v>
      </c>
      <c r="AV272" s="13" t="s">
        <v>85</v>
      </c>
      <c r="AW272" s="13" t="s">
        <v>32</v>
      </c>
      <c r="AX272" s="13" t="s">
        <v>83</v>
      </c>
      <c r="AY272" s="262" t="s">
        <v>342</v>
      </c>
    </row>
    <row r="273" s="2" customFormat="1" ht="16.5" customHeight="1">
      <c r="A273" s="39"/>
      <c r="B273" s="40"/>
      <c r="C273" s="227" t="s">
        <v>724</v>
      </c>
      <c r="D273" s="227" t="s">
        <v>343</v>
      </c>
      <c r="E273" s="228" t="s">
        <v>4276</v>
      </c>
      <c r="F273" s="229" t="s">
        <v>4277</v>
      </c>
      <c r="G273" s="230" t="s">
        <v>442</v>
      </c>
      <c r="H273" s="231">
        <v>3</v>
      </c>
      <c r="I273" s="232"/>
      <c r="J273" s="233">
        <f>ROUND(I273*H273,2)</f>
        <v>0</v>
      </c>
      <c r="K273" s="229" t="s">
        <v>443</v>
      </c>
      <c r="L273" s="45"/>
      <c r="M273" s="234" t="s">
        <v>1</v>
      </c>
      <c r="N273" s="235" t="s">
        <v>41</v>
      </c>
      <c r="O273" s="92"/>
      <c r="P273" s="236">
        <f>O273*H273</f>
        <v>0</v>
      </c>
      <c r="Q273" s="236">
        <v>0.12303</v>
      </c>
      <c r="R273" s="236">
        <f>Q273*H273</f>
        <v>0.36909000000000003</v>
      </c>
      <c r="S273" s="236">
        <v>0</v>
      </c>
      <c r="T273" s="237">
        <f>S273*H273</f>
        <v>0</v>
      </c>
      <c r="U273" s="39"/>
      <c r="V273" s="39"/>
      <c r="W273" s="39"/>
      <c r="X273" s="39"/>
      <c r="Y273" s="39"/>
      <c r="Z273" s="39"/>
      <c r="AA273" s="39"/>
      <c r="AB273" s="39"/>
      <c r="AC273" s="39"/>
      <c r="AD273" s="39"/>
      <c r="AE273" s="39"/>
      <c r="AR273" s="238" t="s">
        <v>360</v>
      </c>
      <c r="AT273" s="238" t="s">
        <v>343</v>
      </c>
      <c r="AU273" s="238" t="s">
        <v>85</v>
      </c>
      <c r="AY273" s="18" t="s">
        <v>342</v>
      </c>
      <c r="BE273" s="239">
        <f>IF(N273="základní",J273,0)</f>
        <v>0</v>
      </c>
      <c r="BF273" s="239">
        <f>IF(N273="snížená",J273,0)</f>
        <v>0</v>
      </c>
      <c r="BG273" s="239">
        <f>IF(N273="zákl. přenesená",J273,0)</f>
        <v>0</v>
      </c>
      <c r="BH273" s="239">
        <f>IF(N273="sníž. přenesená",J273,0)</f>
        <v>0</v>
      </c>
      <c r="BI273" s="239">
        <f>IF(N273="nulová",J273,0)</f>
        <v>0</v>
      </c>
      <c r="BJ273" s="18" t="s">
        <v>83</v>
      </c>
      <c r="BK273" s="239">
        <f>ROUND(I273*H273,2)</f>
        <v>0</v>
      </c>
      <c r="BL273" s="18" t="s">
        <v>360</v>
      </c>
      <c r="BM273" s="238" t="s">
        <v>6933</v>
      </c>
    </row>
    <row r="274" s="2" customFormat="1">
      <c r="A274" s="39"/>
      <c r="B274" s="40"/>
      <c r="C274" s="41"/>
      <c r="D274" s="240" t="s">
        <v>349</v>
      </c>
      <c r="E274" s="41"/>
      <c r="F274" s="241" t="s">
        <v>4277</v>
      </c>
      <c r="G274" s="41"/>
      <c r="H274" s="41"/>
      <c r="I274" s="242"/>
      <c r="J274" s="41"/>
      <c r="K274" s="41"/>
      <c r="L274" s="45"/>
      <c r="M274" s="243"/>
      <c r="N274" s="244"/>
      <c r="O274" s="92"/>
      <c r="P274" s="92"/>
      <c r="Q274" s="92"/>
      <c r="R274" s="92"/>
      <c r="S274" s="92"/>
      <c r="T274" s="93"/>
      <c r="U274" s="39"/>
      <c r="V274" s="39"/>
      <c r="W274" s="39"/>
      <c r="X274" s="39"/>
      <c r="Y274" s="39"/>
      <c r="Z274" s="39"/>
      <c r="AA274" s="39"/>
      <c r="AB274" s="39"/>
      <c r="AC274" s="39"/>
      <c r="AD274" s="39"/>
      <c r="AE274" s="39"/>
      <c r="AT274" s="18" t="s">
        <v>349</v>
      </c>
      <c r="AU274" s="18" t="s">
        <v>85</v>
      </c>
    </row>
    <row r="275" s="13" customFormat="1">
      <c r="A275" s="13"/>
      <c r="B275" s="252"/>
      <c r="C275" s="253"/>
      <c r="D275" s="240" t="s">
        <v>446</v>
      </c>
      <c r="E275" s="254" t="s">
        <v>1</v>
      </c>
      <c r="F275" s="255" t="s">
        <v>2446</v>
      </c>
      <c r="G275" s="253"/>
      <c r="H275" s="256">
        <v>3</v>
      </c>
      <c r="I275" s="257"/>
      <c r="J275" s="253"/>
      <c r="K275" s="253"/>
      <c r="L275" s="258"/>
      <c r="M275" s="259"/>
      <c r="N275" s="260"/>
      <c r="O275" s="260"/>
      <c r="P275" s="260"/>
      <c r="Q275" s="260"/>
      <c r="R275" s="260"/>
      <c r="S275" s="260"/>
      <c r="T275" s="261"/>
      <c r="U275" s="13"/>
      <c r="V275" s="13"/>
      <c r="W275" s="13"/>
      <c r="X275" s="13"/>
      <c r="Y275" s="13"/>
      <c r="Z275" s="13"/>
      <c r="AA275" s="13"/>
      <c r="AB275" s="13"/>
      <c r="AC275" s="13"/>
      <c r="AD275" s="13"/>
      <c r="AE275" s="13"/>
      <c r="AT275" s="262" t="s">
        <v>446</v>
      </c>
      <c r="AU275" s="262" t="s">
        <v>85</v>
      </c>
      <c r="AV275" s="13" t="s">
        <v>85</v>
      </c>
      <c r="AW275" s="13" t="s">
        <v>32</v>
      </c>
      <c r="AX275" s="13" t="s">
        <v>83</v>
      </c>
      <c r="AY275" s="262" t="s">
        <v>342</v>
      </c>
    </row>
    <row r="276" s="2" customFormat="1" ht="24.15" customHeight="1">
      <c r="A276" s="39"/>
      <c r="B276" s="40"/>
      <c r="C276" s="295" t="s">
        <v>730</v>
      </c>
      <c r="D276" s="295" t="s">
        <v>621</v>
      </c>
      <c r="E276" s="296" t="s">
        <v>6934</v>
      </c>
      <c r="F276" s="297" t="s">
        <v>6349</v>
      </c>
      <c r="G276" s="298" t="s">
        <v>442</v>
      </c>
      <c r="H276" s="299">
        <v>3</v>
      </c>
      <c r="I276" s="300"/>
      <c r="J276" s="301">
        <f>ROUND(I276*H276,2)</f>
        <v>0</v>
      </c>
      <c r="K276" s="297" t="s">
        <v>1</v>
      </c>
      <c r="L276" s="302"/>
      <c r="M276" s="303" t="s">
        <v>1</v>
      </c>
      <c r="N276" s="304" t="s">
        <v>41</v>
      </c>
      <c r="O276" s="92"/>
      <c r="P276" s="236">
        <f>O276*H276</f>
        <v>0</v>
      </c>
      <c r="Q276" s="236">
        <v>0.0043</v>
      </c>
      <c r="R276" s="236">
        <f>Q276*H276</f>
        <v>0.0129</v>
      </c>
      <c r="S276" s="236">
        <v>0</v>
      </c>
      <c r="T276" s="237">
        <f>S276*H276</f>
        <v>0</v>
      </c>
      <c r="U276" s="39"/>
      <c r="V276" s="39"/>
      <c r="W276" s="39"/>
      <c r="X276" s="39"/>
      <c r="Y276" s="39"/>
      <c r="Z276" s="39"/>
      <c r="AA276" s="39"/>
      <c r="AB276" s="39"/>
      <c r="AC276" s="39"/>
      <c r="AD276" s="39"/>
      <c r="AE276" s="39"/>
      <c r="AR276" s="238" t="s">
        <v>376</v>
      </c>
      <c r="AT276" s="238" t="s">
        <v>621</v>
      </c>
      <c r="AU276" s="238" t="s">
        <v>85</v>
      </c>
      <c r="AY276" s="18" t="s">
        <v>342</v>
      </c>
      <c r="BE276" s="239">
        <f>IF(N276="základní",J276,0)</f>
        <v>0</v>
      </c>
      <c r="BF276" s="239">
        <f>IF(N276="snížená",J276,0)</f>
        <v>0</v>
      </c>
      <c r="BG276" s="239">
        <f>IF(N276="zákl. přenesená",J276,0)</f>
        <v>0</v>
      </c>
      <c r="BH276" s="239">
        <f>IF(N276="sníž. přenesená",J276,0)</f>
        <v>0</v>
      </c>
      <c r="BI276" s="239">
        <f>IF(N276="nulová",J276,0)</f>
        <v>0</v>
      </c>
      <c r="BJ276" s="18" t="s">
        <v>83</v>
      </c>
      <c r="BK276" s="239">
        <f>ROUND(I276*H276,2)</f>
        <v>0</v>
      </c>
      <c r="BL276" s="18" t="s">
        <v>360</v>
      </c>
      <c r="BM276" s="238" t="s">
        <v>6935</v>
      </c>
    </row>
    <row r="277" s="2" customFormat="1">
      <c r="A277" s="39"/>
      <c r="B277" s="40"/>
      <c r="C277" s="41"/>
      <c r="D277" s="240" t="s">
        <v>349</v>
      </c>
      <c r="E277" s="41"/>
      <c r="F277" s="241" t="s">
        <v>6349</v>
      </c>
      <c r="G277" s="41"/>
      <c r="H277" s="41"/>
      <c r="I277" s="242"/>
      <c r="J277" s="41"/>
      <c r="K277" s="41"/>
      <c r="L277" s="45"/>
      <c r="M277" s="243"/>
      <c r="N277" s="244"/>
      <c r="O277" s="92"/>
      <c r="P277" s="92"/>
      <c r="Q277" s="92"/>
      <c r="R277" s="92"/>
      <c r="S277" s="92"/>
      <c r="T277" s="93"/>
      <c r="U277" s="39"/>
      <c r="V277" s="39"/>
      <c r="W277" s="39"/>
      <c r="X277" s="39"/>
      <c r="Y277" s="39"/>
      <c r="Z277" s="39"/>
      <c r="AA277" s="39"/>
      <c r="AB277" s="39"/>
      <c r="AC277" s="39"/>
      <c r="AD277" s="39"/>
      <c r="AE277" s="39"/>
      <c r="AT277" s="18" t="s">
        <v>349</v>
      </c>
      <c r="AU277" s="18" t="s">
        <v>85</v>
      </c>
    </row>
    <row r="278" s="13" customFormat="1">
      <c r="A278" s="13"/>
      <c r="B278" s="252"/>
      <c r="C278" s="253"/>
      <c r="D278" s="240" t="s">
        <v>446</v>
      </c>
      <c r="E278" s="254" t="s">
        <v>1</v>
      </c>
      <c r="F278" s="255" t="s">
        <v>4218</v>
      </c>
      <c r="G278" s="253"/>
      <c r="H278" s="256">
        <v>3</v>
      </c>
      <c r="I278" s="257"/>
      <c r="J278" s="253"/>
      <c r="K278" s="253"/>
      <c r="L278" s="258"/>
      <c r="M278" s="259"/>
      <c r="N278" s="260"/>
      <c r="O278" s="260"/>
      <c r="P278" s="260"/>
      <c r="Q278" s="260"/>
      <c r="R278" s="260"/>
      <c r="S278" s="260"/>
      <c r="T278" s="261"/>
      <c r="U278" s="13"/>
      <c r="V278" s="13"/>
      <c r="W278" s="13"/>
      <c r="X278" s="13"/>
      <c r="Y278" s="13"/>
      <c r="Z278" s="13"/>
      <c r="AA278" s="13"/>
      <c r="AB278" s="13"/>
      <c r="AC278" s="13"/>
      <c r="AD278" s="13"/>
      <c r="AE278" s="13"/>
      <c r="AT278" s="262" t="s">
        <v>446</v>
      </c>
      <c r="AU278" s="262" t="s">
        <v>85</v>
      </c>
      <c r="AV278" s="13" t="s">
        <v>85</v>
      </c>
      <c r="AW278" s="13" t="s">
        <v>32</v>
      </c>
      <c r="AX278" s="13" t="s">
        <v>83</v>
      </c>
      <c r="AY278" s="262" t="s">
        <v>342</v>
      </c>
    </row>
    <row r="279" s="2" customFormat="1" ht="16.5" customHeight="1">
      <c r="A279" s="39"/>
      <c r="B279" s="40"/>
      <c r="C279" s="227" t="s">
        <v>737</v>
      </c>
      <c r="D279" s="227" t="s">
        <v>343</v>
      </c>
      <c r="E279" s="228" t="s">
        <v>4288</v>
      </c>
      <c r="F279" s="229" t="s">
        <v>4289</v>
      </c>
      <c r="G279" s="230" t="s">
        <v>442</v>
      </c>
      <c r="H279" s="231">
        <v>3</v>
      </c>
      <c r="I279" s="232"/>
      <c r="J279" s="233">
        <f>ROUND(I279*H279,2)</f>
        <v>0</v>
      </c>
      <c r="K279" s="229" t="s">
        <v>443</v>
      </c>
      <c r="L279" s="45"/>
      <c r="M279" s="234" t="s">
        <v>1</v>
      </c>
      <c r="N279" s="235" t="s">
        <v>41</v>
      </c>
      <c r="O279" s="92"/>
      <c r="P279" s="236">
        <f>O279*H279</f>
        <v>0</v>
      </c>
      <c r="Q279" s="236">
        <v>0.00031</v>
      </c>
      <c r="R279" s="236">
        <f>Q279*H279</f>
        <v>0.00093000000000000005</v>
      </c>
      <c r="S279" s="236">
        <v>0</v>
      </c>
      <c r="T279" s="237">
        <f>S279*H279</f>
        <v>0</v>
      </c>
      <c r="U279" s="39"/>
      <c r="V279" s="39"/>
      <c r="W279" s="39"/>
      <c r="X279" s="39"/>
      <c r="Y279" s="39"/>
      <c r="Z279" s="39"/>
      <c r="AA279" s="39"/>
      <c r="AB279" s="39"/>
      <c r="AC279" s="39"/>
      <c r="AD279" s="39"/>
      <c r="AE279" s="39"/>
      <c r="AR279" s="238" t="s">
        <v>360</v>
      </c>
      <c r="AT279" s="238" t="s">
        <v>343</v>
      </c>
      <c r="AU279" s="238" t="s">
        <v>85</v>
      </c>
      <c r="AY279" s="18" t="s">
        <v>342</v>
      </c>
      <c r="BE279" s="239">
        <f>IF(N279="základní",J279,0)</f>
        <v>0</v>
      </c>
      <c r="BF279" s="239">
        <f>IF(N279="snížená",J279,0)</f>
        <v>0</v>
      </c>
      <c r="BG279" s="239">
        <f>IF(N279="zákl. přenesená",J279,0)</f>
        <v>0</v>
      </c>
      <c r="BH279" s="239">
        <f>IF(N279="sníž. přenesená",J279,0)</f>
        <v>0</v>
      </c>
      <c r="BI279" s="239">
        <f>IF(N279="nulová",J279,0)</f>
        <v>0</v>
      </c>
      <c r="BJ279" s="18" t="s">
        <v>83</v>
      </c>
      <c r="BK279" s="239">
        <f>ROUND(I279*H279,2)</f>
        <v>0</v>
      </c>
      <c r="BL279" s="18" t="s">
        <v>360</v>
      </c>
      <c r="BM279" s="238" t="s">
        <v>6936</v>
      </c>
    </row>
    <row r="280" s="2" customFormat="1">
      <c r="A280" s="39"/>
      <c r="B280" s="40"/>
      <c r="C280" s="41"/>
      <c r="D280" s="240" t="s">
        <v>349</v>
      </c>
      <c r="E280" s="41"/>
      <c r="F280" s="241" t="s">
        <v>4291</v>
      </c>
      <c r="G280" s="41"/>
      <c r="H280" s="41"/>
      <c r="I280" s="242"/>
      <c r="J280" s="41"/>
      <c r="K280" s="41"/>
      <c r="L280" s="45"/>
      <c r="M280" s="243"/>
      <c r="N280" s="244"/>
      <c r="O280" s="92"/>
      <c r="P280" s="92"/>
      <c r="Q280" s="92"/>
      <c r="R280" s="92"/>
      <c r="S280" s="92"/>
      <c r="T280" s="93"/>
      <c r="U280" s="39"/>
      <c r="V280" s="39"/>
      <c r="W280" s="39"/>
      <c r="X280" s="39"/>
      <c r="Y280" s="39"/>
      <c r="Z280" s="39"/>
      <c r="AA280" s="39"/>
      <c r="AB280" s="39"/>
      <c r="AC280" s="39"/>
      <c r="AD280" s="39"/>
      <c r="AE280" s="39"/>
      <c r="AT280" s="18" t="s">
        <v>349</v>
      </c>
      <c r="AU280" s="18" t="s">
        <v>85</v>
      </c>
    </row>
    <row r="281" s="13" customFormat="1">
      <c r="A281" s="13"/>
      <c r="B281" s="252"/>
      <c r="C281" s="253"/>
      <c r="D281" s="240" t="s">
        <v>446</v>
      </c>
      <c r="E281" s="254" t="s">
        <v>1</v>
      </c>
      <c r="F281" s="255" t="s">
        <v>2446</v>
      </c>
      <c r="G281" s="253"/>
      <c r="H281" s="256">
        <v>3</v>
      </c>
      <c r="I281" s="257"/>
      <c r="J281" s="253"/>
      <c r="K281" s="253"/>
      <c r="L281" s="258"/>
      <c r="M281" s="259"/>
      <c r="N281" s="260"/>
      <c r="O281" s="260"/>
      <c r="P281" s="260"/>
      <c r="Q281" s="260"/>
      <c r="R281" s="260"/>
      <c r="S281" s="260"/>
      <c r="T281" s="261"/>
      <c r="U281" s="13"/>
      <c r="V281" s="13"/>
      <c r="W281" s="13"/>
      <c r="X281" s="13"/>
      <c r="Y281" s="13"/>
      <c r="Z281" s="13"/>
      <c r="AA281" s="13"/>
      <c r="AB281" s="13"/>
      <c r="AC281" s="13"/>
      <c r="AD281" s="13"/>
      <c r="AE281" s="13"/>
      <c r="AT281" s="262" t="s">
        <v>446</v>
      </c>
      <c r="AU281" s="262" t="s">
        <v>85</v>
      </c>
      <c r="AV281" s="13" t="s">
        <v>85</v>
      </c>
      <c r="AW281" s="13" t="s">
        <v>32</v>
      </c>
      <c r="AX281" s="13" t="s">
        <v>83</v>
      </c>
      <c r="AY281" s="262" t="s">
        <v>342</v>
      </c>
    </row>
    <row r="282" s="2" customFormat="1" ht="16.5" customHeight="1">
      <c r="A282" s="39"/>
      <c r="B282" s="40"/>
      <c r="C282" s="227" t="s">
        <v>743</v>
      </c>
      <c r="D282" s="227" t="s">
        <v>343</v>
      </c>
      <c r="E282" s="228" t="s">
        <v>2601</v>
      </c>
      <c r="F282" s="229" t="s">
        <v>2602</v>
      </c>
      <c r="G282" s="230" t="s">
        <v>543</v>
      </c>
      <c r="H282" s="231">
        <v>3</v>
      </c>
      <c r="I282" s="232"/>
      <c r="J282" s="233">
        <f>ROUND(I282*H282,2)</f>
        <v>0</v>
      </c>
      <c r="K282" s="229" t="s">
        <v>443</v>
      </c>
      <c r="L282" s="45"/>
      <c r="M282" s="234" t="s">
        <v>1</v>
      </c>
      <c r="N282" s="235" t="s">
        <v>41</v>
      </c>
      <c r="O282" s="92"/>
      <c r="P282" s="236">
        <f>O282*H282</f>
        <v>0</v>
      </c>
      <c r="Q282" s="236">
        <v>6.9999999999999994E-05</v>
      </c>
      <c r="R282" s="236">
        <f>Q282*H282</f>
        <v>0.00020999999999999998</v>
      </c>
      <c r="S282" s="236">
        <v>0</v>
      </c>
      <c r="T282" s="237">
        <f>S282*H282</f>
        <v>0</v>
      </c>
      <c r="U282" s="39"/>
      <c r="V282" s="39"/>
      <c r="W282" s="39"/>
      <c r="X282" s="39"/>
      <c r="Y282" s="39"/>
      <c r="Z282" s="39"/>
      <c r="AA282" s="39"/>
      <c r="AB282" s="39"/>
      <c r="AC282" s="39"/>
      <c r="AD282" s="39"/>
      <c r="AE282" s="39"/>
      <c r="AR282" s="238" t="s">
        <v>360</v>
      </c>
      <c r="AT282" s="238" t="s">
        <v>343</v>
      </c>
      <c r="AU282" s="238" t="s">
        <v>85</v>
      </c>
      <c r="AY282" s="18" t="s">
        <v>342</v>
      </c>
      <c r="BE282" s="239">
        <f>IF(N282="základní",J282,0)</f>
        <v>0</v>
      </c>
      <c r="BF282" s="239">
        <f>IF(N282="snížená",J282,0)</f>
        <v>0</v>
      </c>
      <c r="BG282" s="239">
        <f>IF(N282="zákl. přenesená",J282,0)</f>
        <v>0</v>
      </c>
      <c r="BH282" s="239">
        <f>IF(N282="sníž. přenesená",J282,0)</f>
        <v>0</v>
      </c>
      <c r="BI282" s="239">
        <f>IF(N282="nulová",J282,0)</f>
        <v>0</v>
      </c>
      <c r="BJ282" s="18" t="s">
        <v>83</v>
      </c>
      <c r="BK282" s="239">
        <f>ROUND(I282*H282,2)</f>
        <v>0</v>
      </c>
      <c r="BL282" s="18" t="s">
        <v>360</v>
      </c>
      <c r="BM282" s="238" t="s">
        <v>6937</v>
      </c>
    </row>
    <row r="283" s="2" customFormat="1">
      <c r="A283" s="39"/>
      <c r="B283" s="40"/>
      <c r="C283" s="41"/>
      <c r="D283" s="240" t="s">
        <v>349</v>
      </c>
      <c r="E283" s="41"/>
      <c r="F283" s="241" t="s">
        <v>2604</v>
      </c>
      <c r="G283" s="41"/>
      <c r="H283" s="41"/>
      <c r="I283" s="242"/>
      <c r="J283" s="41"/>
      <c r="K283" s="41"/>
      <c r="L283" s="45"/>
      <c r="M283" s="243"/>
      <c r="N283" s="244"/>
      <c r="O283" s="92"/>
      <c r="P283" s="92"/>
      <c r="Q283" s="92"/>
      <c r="R283" s="92"/>
      <c r="S283" s="92"/>
      <c r="T283" s="93"/>
      <c r="U283" s="39"/>
      <c r="V283" s="39"/>
      <c r="W283" s="39"/>
      <c r="X283" s="39"/>
      <c r="Y283" s="39"/>
      <c r="Z283" s="39"/>
      <c r="AA283" s="39"/>
      <c r="AB283" s="39"/>
      <c r="AC283" s="39"/>
      <c r="AD283" s="39"/>
      <c r="AE283" s="39"/>
      <c r="AT283" s="18" t="s">
        <v>349</v>
      </c>
      <c r="AU283" s="18" t="s">
        <v>85</v>
      </c>
    </row>
    <row r="284" s="13" customFormat="1">
      <c r="A284" s="13"/>
      <c r="B284" s="252"/>
      <c r="C284" s="253"/>
      <c r="D284" s="240" t="s">
        <v>446</v>
      </c>
      <c r="E284" s="254" t="s">
        <v>1</v>
      </c>
      <c r="F284" s="255" t="s">
        <v>6938</v>
      </c>
      <c r="G284" s="253"/>
      <c r="H284" s="256">
        <v>3</v>
      </c>
      <c r="I284" s="257"/>
      <c r="J284" s="253"/>
      <c r="K284" s="253"/>
      <c r="L284" s="258"/>
      <c r="M284" s="259"/>
      <c r="N284" s="260"/>
      <c r="O284" s="260"/>
      <c r="P284" s="260"/>
      <c r="Q284" s="260"/>
      <c r="R284" s="260"/>
      <c r="S284" s="260"/>
      <c r="T284" s="261"/>
      <c r="U284" s="13"/>
      <c r="V284" s="13"/>
      <c r="W284" s="13"/>
      <c r="X284" s="13"/>
      <c r="Y284" s="13"/>
      <c r="Z284" s="13"/>
      <c r="AA284" s="13"/>
      <c r="AB284" s="13"/>
      <c r="AC284" s="13"/>
      <c r="AD284" s="13"/>
      <c r="AE284" s="13"/>
      <c r="AT284" s="262" t="s">
        <v>446</v>
      </c>
      <c r="AU284" s="262" t="s">
        <v>85</v>
      </c>
      <c r="AV284" s="13" t="s">
        <v>85</v>
      </c>
      <c r="AW284" s="13" t="s">
        <v>32</v>
      </c>
      <c r="AX284" s="13" t="s">
        <v>83</v>
      </c>
      <c r="AY284" s="262" t="s">
        <v>342</v>
      </c>
    </row>
    <row r="285" s="12" customFormat="1" ht="22.8" customHeight="1">
      <c r="A285" s="12"/>
      <c r="B285" s="213"/>
      <c r="C285" s="214"/>
      <c r="D285" s="215" t="s">
        <v>75</v>
      </c>
      <c r="E285" s="246" t="s">
        <v>381</v>
      </c>
      <c r="F285" s="246" t="s">
        <v>839</v>
      </c>
      <c r="G285" s="214"/>
      <c r="H285" s="214"/>
      <c r="I285" s="217"/>
      <c r="J285" s="247">
        <f>BK285</f>
        <v>0</v>
      </c>
      <c r="K285" s="214"/>
      <c r="L285" s="219"/>
      <c r="M285" s="220"/>
      <c r="N285" s="221"/>
      <c r="O285" s="221"/>
      <c r="P285" s="222">
        <f>SUM(P286:P288)</f>
        <v>0</v>
      </c>
      <c r="Q285" s="221"/>
      <c r="R285" s="222">
        <f>SUM(R286:R288)</f>
        <v>0</v>
      </c>
      <c r="S285" s="221"/>
      <c r="T285" s="223">
        <f>SUM(T286:T288)</f>
        <v>0</v>
      </c>
      <c r="U285" s="12"/>
      <c r="V285" s="12"/>
      <c r="W285" s="12"/>
      <c r="X285" s="12"/>
      <c r="Y285" s="12"/>
      <c r="Z285" s="12"/>
      <c r="AA285" s="12"/>
      <c r="AB285" s="12"/>
      <c r="AC285" s="12"/>
      <c r="AD285" s="12"/>
      <c r="AE285" s="12"/>
      <c r="AR285" s="224" t="s">
        <v>83</v>
      </c>
      <c r="AT285" s="225" t="s">
        <v>75</v>
      </c>
      <c r="AU285" s="225" t="s">
        <v>83</v>
      </c>
      <c r="AY285" s="224" t="s">
        <v>342</v>
      </c>
      <c r="BK285" s="226">
        <f>SUM(BK286:BK288)</f>
        <v>0</v>
      </c>
    </row>
    <row r="286" s="2" customFormat="1" ht="16.5" customHeight="1">
      <c r="A286" s="39"/>
      <c r="B286" s="40"/>
      <c r="C286" s="227" t="s">
        <v>749</v>
      </c>
      <c r="D286" s="227" t="s">
        <v>343</v>
      </c>
      <c r="E286" s="228" t="s">
        <v>6939</v>
      </c>
      <c r="F286" s="229" t="s">
        <v>6940</v>
      </c>
      <c r="G286" s="230" t="s">
        <v>473</v>
      </c>
      <c r="H286" s="231">
        <v>3</v>
      </c>
      <c r="I286" s="232"/>
      <c r="J286" s="233">
        <f>ROUND(I286*H286,2)</f>
        <v>0</v>
      </c>
      <c r="K286" s="229" t="s">
        <v>443</v>
      </c>
      <c r="L286" s="45"/>
      <c r="M286" s="234" t="s">
        <v>1</v>
      </c>
      <c r="N286" s="235" t="s">
        <v>41</v>
      </c>
      <c r="O286" s="92"/>
      <c r="P286" s="236">
        <f>O286*H286</f>
        <v>0</v>
      </c>
      <c r="Q286" s="236">
        <v>0</v>
      </c>
      <c r="R286" s="236">
        <f>Q286*H286</f>
        <v>0</v>
      </c>
      <c r="S286" s="236">
        <v>0</v>
      </c>
      <c r="T286" s="237">
        <f>S286*H286</f>
        <v>0</v>
      </c>
      <c r="U286" s="39"/>
      <c r="V286" s="39"/>
      <c r="W286" s="39"/>
      <c r="X286" s="39"/>
      <c r="Y286" s="39"/>
      <c r="Z286" s="39"/>
      <c r="AA286" s="39"/>
      <c r="AB286" s="39"/>
      <c r="AC286" s="39"/>
      <c r="AD286" s="39"/>
      <c r="AE286" s="39"/>
      <c r="AR286" s="238" t="s">
        <v>360</v>
      </c>
      <c r="AT286" s="238" t="s">
        <v>343</v>
      </c>
      <c r="AU286" s="238" t="s">
        <v>85</v>
      </c>
      <c r="AY286" s="18" t="s">
        <v>342</v>
      </c>
      <c r="BE286" s="239">
        <f>IF(N286="základní",J286,0)</f>
        <v>0</v>
      </c>
      <c r="BF286" s="239">
        <f>IF(N286="snížená",J286,0)</f>
        <v>0</v>
      </c>
      <c r="BG286" s="239">
        <f>IF(N286="zákl. přenesená",J286,0)</f>
        <v>0</v>
      </c>
      <c r="BH286" s="239">
        <f>IF(N286="sníž. přenesená",J286,0)</f>
        <v>0</v>
      </c>
      <c r="BI286" s="239">
        <f>IF(N286="nulová",J286,0)</f>
        <v>0</v>
      </c>
      <c r="BJ286" s="18" t="s">
        <v>83</v>
      </c>
      <c r="BK286" s="239">
        <f>ROUND(I286*H286,2)</f>
        <v>0</v>
      </c>
      <c r="BL286" s="18" t="s">
        <v>360</v>
      </c>
      <c r="BM286" s="238" t="s">
        <v>6941</v>
      </c>
    </row>
    <row r="287" s="2" customFormat="1">
      <c r="A287" s="39"/>
      <c r="B287" s="40"/>
      <c r="C287" s="41"/>
      <c r="D287" s="240" t="s">
        <v>349</v>
      </c>
      <c r="E287" s="41"/>
      <c r="F287" s="241" t="s">
        <v>6942</v>
      </c>
      <c r="G287" s="41"/>
      <c r="H287" s="41"/>
      <c r="I287" s="242"/>
      <c r="J287" s="41"/>
      <c r="K287" s="41"/>
      <c r="L287" s="45"/>
      <c r="M287" s="243"/>
      <c r="N287" s="244"/>
      <c r="O287" s="92"/>
      <c r="P287" s="92"/>
      <c r="Q287" s="92"/>
      <c r="R287" s="92"/>
      <c r="S287" s="92"/>
      <c r="T287" s="93"/>
      <c r="U287" s="39"/>
      <c r="V287" s="39"/>
      <c r="W287" s="39"/>
      <c r="X287" s="39"/>
      <c r="Y287" s="39"/>
      <c r="Z287" s="39"/>
      <c r="AA287" s="39"/>
      <c r="AB287" s="39"/>
      <c r="AC287" s="39"/>
      <c r="AD287" s="39"/>
      <c r="AE287" s="39"/>
      <c r="AT287" s="18" t="s">
        <v>349</v>
      </c>
      <c r="AU287" s="18" t="s">
        <v>85</v>
      </c>
    </row>
    <row r="288" s="13" customFormat="1">
      <c r="A288" s="13"/>
      <c r="B288" s="252"/>
      <c r="C288" s="253"/>
      <c r="D288" s="240" t="s">
        <v>446</v>
      </c>
      <c r="E288" s="254" t="s">
        <v>1</v>
      </c>
      <c r="F288" s="255" t="s">
        <v>6911</v>
      </c>
      <c r="G288" s="253"/>
      <c r="H288" s="256">
        <v>3</v>
      </c>
      <c r="I288" s="257"/>
      <c r="J288" s="253"/>
      <c r="K288" s="253"/>
      <c r="L288" s="258"/>
      <c r="M288" s="259"/>
      <c r="N288" s="260"/>
      <c r="O288" s="260"/>
      <c r="P288" s="260"/>
      <c r="Q288" s="260"/>
      <c r="R288" s="260"/>
      <c r="S288" s="260"/>
      <c r="T288" s="261"/>
      <c r="U288" s="13"/>
      <c r="V288" s="13"/>
      <c r="W288" s="13"/>
      <c r="X288" s="13"/>
      <c r="Y288" s="13"/>
      <c r="Z288" s="13"/>
      <c r="AA288" s="13"/>
      <c r="AB288" s="13"/>
      <c r="AC288" s="13"/>
      <c r="AD288" s="13"/>
      <c r="AE288" s="13"/>
      <c r="AT288" s="262" t="s">
        <v>446</v>
      </c>
      <c r="AU288" s="262" t="s">
        <v>85</v>
      </c>
      <c r="AV288" s="13" t="s">
        <v>85</v>
      </c>
      <c r="AW288" s="13" t="s">
        <v>32</v>
      </c>
      <c r="AX288" s="13" t="s">
        <v>83</v>
      </c>
      <c r="AY288" s="262" t="s">
        <v>342</v>
      </c>
    </row>
    <row r="289" s="12" customFormat="1" ht="22.8" customHeight="1">
      <c r="A289" s="12"/>
      <c r="B289" s="213"/>
      <c r="C289" s="214"/>
      <c r="D289" s="215" t="s">
        <v>75</v>
      </c>
      <c r="E289" s="246" t="s">
        <v>950</v>
      </c>
      <c r="F289" s="246" t="s">
        <v>951</v>
      </c>
      <c r="G289" s="214"/>
      <c r="H289" s="214"/>
      <c r="I289" s="217"/>
      <c r="J289" s="247">
        <f>BK289</f>
        <v>0</v>
      </c>
      <c r="K289" s="214"/>
      <c r="L289" s="219"/>
      <c r="M289" s="220"/>
      <c r="N289" s="221"/>
      <c r="O289" s="221"/>
      <c r="P289" s="222">
        <f>SUM(P290:P301)</f>
        <v>0</v>
      </c>
      <c r="Q289" s="221"/>
      <c r="R289" s="222">
        <f>SUM(R290:R301)</f>
        <v>0</v>
      </c>
      <c r="S289" s="221"/>
      <c r="T289" s="223">
        <f>SUM(T290:T301)</f>
        <v>0</v>
      </c>
      <c r="U289" s="12"/>
      <c r="V289" s="12"/>
      <c r="W289" s="12"/>
      <c r="X289" s="12"/>
      <c r="Y289" s="12"/>
      <c r="Z289" s="12"/>
      <c r="AA289" s="12"/>
      <c r="AB289" s="12"/>
      <c r="AC289" s="12"/>
      <c r="AD289" s="12"/>
      <c r="AE289" s="12"/>
      <c r="AR289" s="224" t="s">
        <v>83</v>
      </c>
      <c r="AT289" s="225" t="s">
        <v>75</v>
      </c>
      <c r="AU289" s="225" t="s">
        <v>83</v>
      </c>
      <c r="AY289" s="224" t="s">
        <v>342</v>
      </c>
      <c r="BK289" s="226">
        <f>SUM(BK290:BK301)</f>
        <v>0</v>
      </c>
    </row>
    <row r="290" s="2" customFormat="1" ht="16.5" customHeight="1">
      <c r="A290" s="39"/>
      <c r="B290" s="40"/>
      <c r="C290" s="227" t="s">
        <v>755</v>
      </c>
      <c r="D290" s="227" t="s">
        <v>343</v>
      </c>
      <c r="E290" s="228" t="s">
        <v>4738</v>
      </c>
      <c r="F290" s="229" t="s">
        <v>4739</v>
      </c>
      <c r="G290" s="230" t="s">
        <v>462</v>
      </c>
      <c r="H290" s="231">
        <v>1.026</v>
      </c>
      <c r="I290" s="232"/>
      <c r="J290" s="233">
        <f>ROUND(I290*H290,2)</f>
        <v>0</v>
      </c>
      <c r="K290" s="229" t="s">
        <v>443</v>
      </c>
      <c r="L290" s="45"/>
      <c r="M290" s="234" t="s">
        <v>1</v>
      </c>
      <c r="N290" s="235" t="s">
        <v>41</v>
      </c>
      <c r="O290" s="92"/>
      <c r="P290" s="236">
        <f>O290*H290</f>
        <v>0</v>
      </c>
      <c r="Q290" s="236">
        <v>0</v>
      </c>
      <c r="R290" s="236">
        <f>Q290*H290</f>
        <v>0</v>
      </c>
      <c r="S290" s="236">
        <v>0</v>
      </c>
      <c r="T290" s="237">
        <f>S290*H290</f>
        <v>0</v>
      </c>
      <c r="U290" s="39"/>
      <c r="V290" s="39"/>
      <c r="W290" s="39"/>
      <c r="X290" s="39"/>
      <c r="Y290" s="39"/>
      <c r="Z290" s="39"/>
      <c r="AA290" s="39"/>
      <c r="AB290" s="39"/>
      <c r="AC290" s="39"/>
      <c r="AD290" s="39"/>
      <c r="AE290" s="39"/>
      <c r="AR290" s="238" t="s">
        <v>360</v>
      </c>
      <c r="AT290" s="238" t="s">
        <v>343</v>
      </c>
      <c r="AU290" s="238" t="s">
        <v>85</v>
      </c>
      <c r="AY290" s="18" t="s">
        <v>342</v>
      </c>
      <c r="BE290" s="239">
        <f>IF(N290="základní",J290,0)</f>
        <v>0</v>
      </c>
      <c r="BF290" s="239">
        <f>IF(N290="snížená",J290,0)</f>
        <v>0</v>
      </c>
      <c r="BG290" s="239">
        <f>IF(N290="zákl. přenesená",J290,0)</f>
        <v>0</v>
      </c>
      <c r="BH290" s="239">
        <f>IF(N290="sníž. přenesená",J290,0)</f>
        <v>0</v>
      </c>
      <c r="BI290" s="239">
        <f>IF(N290="nulová",J290,0)</f>
        <v>0</v>
      </c>
      <c r="BJ290" s="18" t="s">
        <v>83</v>
      </c>
      <c r="BK290" s="239">
        <f>ROUND(I290*H290,2)</f>
        <v>0</v>
      </c>
      <c r="BL290" s="18" t="s">
        <v>360</v>
      </c>
      <c r="BM290" s="238" t="s">
        <v>6943</v>
      </c>
    </row>
    <row r="291" s="2" customFormat="1">
      <c r="A291" s="39"/>
      <c r="B291" s="40"/>
      <c r="C291" s="41"/>
      <c r="D291" s="240" t="s">
        <v>349</v>
      </c>
      <c r="E291" s="41"/>
      <c r="F291" s="241" t="s">
        <v>6437</v>
      </c>
      <c r="G291" s="41"/>
      <c r="H291" s="41"/>
      <c r="I291" s="242"/>
      <c r="J291" s="41"/>
      <c r="K291" s="41"/>
      <c r="L291" s="45"/>
      <c r="M291" s="243"/>
      <c r="N291" s="244"/>
      <c r="O291" s="92"/>
      <c r="P291" s="92"/>
      <c r="Q291" s="92"/>
      <c r="R291" s="92"/>
      <c r="S291" s="92"/>
      <c r="T291" s="93"/>
      <c r="U291" s="39"/>
      <c r="V291" s="39"/>
      <c r="W291" s="39"/>
      <c r="X291" s="39"/>
      <c r="Y291" s="39"/>
      <c r="Z291" s="39"/>
      <c r="AA291" s="39"/>
      <c r="AB291" s="39"/>
      <c r="AC291" s="39"/>
      <c r="AD291" s="39"/>
      <c r="AE291" s="39"/>
      <c r="AT291" s="18" t="s">
        <v>349</v>
      </c>
      <c r="AU291" s="18" t="s">
        <v>85</v>
      </c>
    </row>
    <row r="292" s="13" customFormat="1">
      <c r="A292" s="13"/>
      <c r="B292" s="252"/>
      <c r="C292" s="253"/>
      <c r="D292" s="240" t="s">
        <v>446</v>
      </c>
      <c r="E292" s="254" t="s">
        <v>1</v>
      </c>
      <c r="F292" s="255" t="s">
        <v>6944</v>
      </c>
      <c r="G292" s="253"/>
      <c r="H292" s="256">
        <v>0.17100000000000001</v>
      </c>
      <c r="I292" s="257"/>
      <c r="J292" s="253"/>
      <c r="K292" s="253"/>
      <c r="L292" s="258"/>
      <c r="M292" s="259"/>
      <c r="N292" s="260"/>
      <c r="O292" s="260"/>
      <c r="P292" s="260"/>
      <c r="Q292" s="260"/>
      <c r="R292" s="260"/>
      <c r="S292" s="260"/>
      <c r="T292" s="261"/>
      <c r="U292" s="13"/>
      <c r="V292" s="13"/>
      <c r="W292" s="13"/>
      <c r="X292" s="13"/>
      <c r="Y292" s="13"/>
      <c r="Z292" s="13"/>
      <c r="AA292" s="13"/>
      <c r="AB292" s="13"/>
      <c r="AC292" s="13"/>
      <c r="AD292" s="13"/>
      <c r="AE292" s="13"/>
      <c r="AT292" s="262" t="s">
        <v>446</v>
      </c>
      <c r="AU292" s="262" t="s">
        <v>85</v>
      </c>
      <c r="AV292" s="13" t="s">
        <v>85</v>
      </c>
      <c r="AW292" s="13" t="s">
        <v>32</v>
      </c>
      <c r="AX292" s="13" t="s">
        <v>76</v>
      </c>
      <c r="AY292" s="262" t="s">
        <v>342</v>
      </c>
    </row>
    <row r="293" s="13" customFormat="1">
      <c r="A293" s="13"/>
      <c r="B293" s="252"/>
      <c r="C293" s="253"/>
      <c r="D293" s="240" t="s">
        <v>446</v>
      </c>
      <c r="E293" s="254" t="s">
        <v>1</v>
      </c>
      <c r="F293" s="255" t="s">
        <v>6945</v>
      </c>
      <c r="G293" s="253"/>
      <c r="H293" s="256">
        <v>0.85499999999999998</v>
      </c>
      <c r="I293" s="257"/>
      <c r="J293" s="253"/>
      <c r="K293" s="253"/>
      <c r="L293" s="258"/>
      <c r="M293" s="259"/>
      <c r="N293" s="260"/>
      <c r="O293" s="260"/>
      <c r="P293" s="260"/>
      <c r="Q293" s="260"/>
      <c r="R293" s="260"/>
      <c r="S293" s="260"/>
      <c r="T293" s="261"/>
      <c r="U293" s="13"/>
      <c r="V293" s="13"/>
      <c r="W293" s="13"/>
      <c r="X293" s="13"/>
      <c r="Y293" s="13"/>
      <c r="Z293" s="13"/>
      <c r="AA293" s="13"/>
      <c r="AB293" s="13"/>
      <c r="AC293" s="13"/>
      <c r="AD293" s="13"/>
      <c r="AE293" s="13"/>
      <c r="AT293" s="262" t="s">
        <v>446</v>
      </c>
      <c r="AU293" s="262" t="s">
        <v>85</v>
      </c>
      <c r="AV293" s="13" t="s">
        <v>85</v>
      </c>
      <c r="AW293" s="13" t="s">
        <v>32</v>
      </c>
      <c r="AX293" s="13" t="s">
        <v>76</v>
      </c>
      <c r="AY293" s="262" t="s">
        <v>342</v>
      </c>
    </row>
    <row r="294" s="16" customFormat="1">
      <c r="A294" s="16"/>
      <c r="B294" s="284"/>
      <c r="C294" s="285"/>
      <c r="D294" s="240" t="s">
        <v>446</v>
      </c>
      <c r="E294" s="286" t="s">
        <v>1</v>
      </c>
      <c r="F294" s="287" t="s">
        <v>500</v>
      </c>
      <c r="G294" s="285"/>
      <c r="H294" s="288">
        <v>1.026</v>
      </c>
      <c r="I294" s="289"/>
      <c r="J294" s="285"/>
      <c r="K294" s="285"/>
      <c r="L294" s="290"/>
      <c r="M294" s="291"/>
      <c r="N294" s="292"/>
      <c r="O294" s="292"/>
      <c r="P294" s="292"/>
      <c r="Q294" s="292"/>
      <c r="R294" s="292"/>
      <c r="S294" s="292"/>
      <c r="T294" s="293"/>
      <c r="U294" s="16"/>
      <c r="V294" s="16"/>
      <c r="W294" s="16"/>
      <c r="X294" s="16"/>
      <c r="Y294" s="16"/>
      <c r="Z294" s="16"/>
      <c r="AA294" s="16"/>
      <c r="AB294" s="16"/>
      <c r="AC294" s="16"/>
      <c r="AD294" s="16"/>
      <c r="AE294" s="16"/>
      <c r="AT294" s="294" t="s">
        <v>446</v>
      </c>
      <c r="AU294" s="294" t="s">
        <v>85</v>
      </c>
      <c r="AV294" s="16" t="s">
        <v>360</v>
      </c>
      <c r="AW294" s="16" t="s">
        <v>32</v>
      </c>
      <c r="AX294" s="16" t="s">
        <v>83</v>
      </c>
      <c r="AY294" s="294" t="s">
        <v>342</v>
      </c>
    </row>
    <row r="295" s="2" customFormat="1" ht="16.5" customHeight="1">
      <c r="A295" s="39"/>
      <c r="B295" s="40"/>
      <c r="C295" s="227" t="s">
        <v>760</v>
      </c>
      <c r="D295" s="227" t="s">
        <v>343</v>
      </c>
      <c r="E295" s="228" t="s">
        <v>4742</v>
      </c>
      <c r="F295" s="229" t="s">
        <v>4743</v>
      </c>
      <c r="G295" s="230" t="s">
        <v>462</v>
      </c>
      <c r="H295" s="231">
        <v>3.0779999999999998</v>
      </c>
      <c r="I295" s="232"/>
      <c r="J295" s="233">
        <f>ROUND(I295*H295,2)</f>
        <v>0</v>
      </c>
      <c r="K295" s="229" t="s">
        <v>443</v>
      </c>
      <c r="L295" s="45"/>
      <c r="M295" s="234" t="s">
        <v>1</v>
      </c>
      <c r="N295" s="235" t="s">
        <v>41</v>
      </c>
      <c r="O295" s="92"/>
      <c r="P295" s="236">
        <f>O295*H295</f>
        <v>0</v>
      </c>
      <c r="Q295" s="236">
        <v>0</v>
      </c>
      <c r="R295" s="236">
        <f>Q295*H295</f>
        <v>0</v>
      </c>
      <c r="S295" s="236">
        <v>0</v>
      </c>
      <c r="T295" s="237">
        <f>S295*H295</f>
        <v>0</v>
      </c>
      <c r="U295" s="39"/>
      <c r="V295" s="39"/>
      <c r="W295" s="39"/>
      <c r="X295" s="39"/>
      <c r="Y295" s="39"/>
      <c r="Z295" s="39"/>
      <c r="AA295" s="39"/>
      <c r="AB295" s="39"/>
      <c r="AC295" s="39"/>
      <c r="AD295" s="39"/>
      <c r="AE295" s="39"/>
      <c r="AR295" s="238" t="s">
        <v>360</v>
      </c>
      <c r="AT295" s="238" t="s">
        <v>343</v>
      </c>
      <c r="AU295" s="238" t="s">
        <v>85</v>
      </c>
      <c r="AY295" s="18" t="s">
        <v>342</v>
      </c>
      <c r="BE295" s="239">
        <f>IF(N295="základní",J295,0)</f>
        <v>0</v>
      </c>
      <c r="BF295" s="239">
        <f>IF(N295="snížená",J295,0)</f>
        <v>0</v>
      </c>
      <c r="BG295" s="239">
        <f>IF(N295="zákl. přenesená",J295,0)</f>
        <v>0</v>
      </c>
      <c r="BH295" s="239">
        <f>IF(N295="sníž. přenesená",J295,0)</f>
        <v>0</v>
      </c>
      <c r="BI295" s="239">
        <f>IF(N295="nulová",J295,0)</f>
        <v>0</v>
      </c>
      <c r="BJ295" s="18" t="s">
        <v>83</v>
      </c>
      <c r="BK295" s="239">
        <f>ROUND(I295*H295,2)</f>
        <v>0</v>
      </c>
      <c r="BL295" s="18" t="s">
        <v>360</v>
      </c>
      <c r="BM295" s="238" t="s">
        <v>6946</v>
      </c>
    </row>
    <row r="296" s="2" customFormat="1">
      <c r="A296" s="39"/>
      <c r="B296" s="40"/>
      <c r="C296" s="41"/>
      <c r="D296" s="240" t="s">
        <v>349</v>
      </c>
      <c r="E296" s="41"/>
      <c r="F296" s="241" t="s">
        <v>6442</v>
      </c>
      <c r="G296" s="41"/>
      <c r="H296" s="41"/>
      <c r="I296" s="242"/>
      <c r="J296" s="41"/>
      <c r="K296" s="41"/>
      <c r="L296" s="45"/>
      <c r="M296" s="243"/>
      <c r="N296" s="244"/>
      <c r="O296" s="92"/>
      <c r="P296" s="92"/>
      <c r="Q296" s="92"/>
      <c r="R296" s="92"/>
      <c r="S296" s="92"/>
      <c r="T296" s="93"/>
      <c r="U296" s="39"/>
      <c r="V296" s="39"/>
      <c r="W296" s="39"/>
      <c r="X296" s="39"/>
      <c r="Y296" s="39"/>
      <c r="Z296" s="39"/>
      <c r="AA296" s="39"/>
      <c r="AB296" s="39"/>
      <c r="AC296" s="39"/>
      <c r="AD296" s="39"/>
      <c r="AE296" s="39"/>
      <c r="AT296" s="18" t="s">
        <v>349</v>
      </c>
      <c r="AU296" s="18" t="s">
        <v>85</v>
      </c>
    </row>
    <row r="297" s="13" customFormat="1">
      <c r="A297" s="13"/>
      <c r="B297" s="252"/>
      <c r="C297" s="253"/>
      <c r="D297" s="240" t="s">
        <v>446</v>
      </c>
      <c r="E297" s="254" t="s">
        <v>1</v>
      </c>
      <c r="F297" s="255" t="s">
        <v>6947</v>
      </c>
      <c r="G297" s="253"/>
      <c r="H297" s="256">
        <v>3.0779999999999998</v>
      </c>
      <c r="I297" s="257"/>
      <c r="J297" s="253"/>
      <c r="K297" s="253"/>
      <c r="L297" s="258"/>
      <c r="M297" s="259"/>
      <c r="N297" s="260"/>
      <c r="O297" s="260"/>
      <c r="P297" s="260"/>
      <c r="Q297" s="260"/>
      <c r="R297" s="260"/>
      <c r="S297" s="260"/>
      <c r="T297" s="261"/>
      <c r="U297" s="13"/>
      <c r="V297" s="13"/>
      <c r="W297" s="13"/>
      <c r="X297" s="13"/>
      <c r="Y297" s="13"/>
      <c r="Z297" s="13"/>
      <c r="AA297" s="13"/>
      <c r="AB297" s="13"/>
      <c r="AC297" s="13"/>
      <c r="AD297" s="13"/>
      <c r="AE297" s="13"/>
      <c r="AT297" s="262" t="s">
        <v>446</v>
      </c>
      <c r="AU297" s="262" t="s">
        <v>85</v>
      </c>
      <c r="AV297" s="13" t="s">
        <v>85</v>
      </c>
      <c r="AW297" s="13" t="s">
        <v>32</v>
      </c>
      <c r="AX297" s="13" t="s">
        <v>83</v>
      </c>
      <c r="AY297" s="262" t="s">
        <v>342</v>
      </c>
    </row>
    <row r="298" s="2" customFormat="1" ht="24.15" customHeight="1">
      <c r="A298" s="39"/>
      <c r="B298" s="40"/>
      <c r="C298" s="227" t="s">
        <v>766</v>
      </c>
      <c r="D298" s="227" t="s">
        <v>343</v>
      </c>
      <c r="E298" s="228" t="s">
        <v>6452</v>
      </c>
      <c r="F298" s="229" t="s">
        <v>636</v>
      </c>
      <c r="G298" s="230" t="s">
        <v>462</v>
      </c>
      <c r="H298" s="231">
        <v>1.026</v>
      </c>
      <c r="I298" s="232"/>
      <c r="J298" s="233">
        <f>ROUND(I298*H298,2)</f>
        <v>0</v>
      </c>
      <c r="K298" s="229" t="s">
        <v>1</v>
      </c>
      <c r="L298" s="45"/>
      <c r="M298" s="234" t="s">
        <v>1</v>
      </c>
      <c r="N298" s="235" t="s">
        <v>41</v>
      </c>
      <c r="O298" s="92"/>
      <c r="P298" s="236">
        <f>O298*H298</f>
        <v>0</v>
      </c>
      <c r="Q298" s="236">
        <v>0</v>
      </c>
      <c r="R298" s="236">
        <f>Q298*H298</f>
        <v>0</v>
      </c>
      <c r="S298" s="236">
        <v>0</v>
      </c>
      <c r="T298" s="237">
        <f>S298*H298</f>
        <v>0</v>
      </c>
      <c r="U298" s="39"/>
      <c r="V298" s="39"/>
      <c r="W298" s="39"/>
      <c r="X298" s="39"/>
      <c r="Y298" s="39"/>
      <c r="Z298" s="39"/>
      <c r="AA298" s="39"/>
      <c r="AB298" s="39"/>
      <c r="AC298" s="39"/>
      <c r="AD298" s="39"/>
      <c r="AE298" s="39"/>
      <c r="AR298" s="238" t="s">
        <v>360</v>
      </c>
      <c r="AT298" s="238" t="s">
        <v>343</v>
      </c>
      <c r="AU298" s="238" t="s">
        <v>85</v>
      </c>
      <c r="AY298" s="18" t="s">
        <v>342</v>
      </c>
      <c r="BE298" s="239">
        <f>IF(N298="základní",J298,0)</f>
        <v>0</v>
      </c>
      <c r="BF298" s="239">
        <f>IF(N298="snížená",J298,0)</f>
        <v>0</v>
      </c>
      <c r="BG298" s="239">
        <f>IF(N298="zákl. přenesená",J298,0)</f>
        <v>0</v>
      </c>
      <c r="BH298" s="239">
        <f>IF(N298="sníž. přenesená",J298,0)</f>
        <v>0</v>
      </c>
      <c r="BI298" s="239">
        <f>IF(N298="nulová",J298,0)</f>
        <v>0</v>
      </c>
      <c r="BJ298" s="18" t="s">
        <v>83</v>
      </c>
      <c r="BK298" s="239">
        <f>ROUND(I298*H298,2)</f>
        <v>0</v>
      </c>
      <c r="BL298" s="18" t="s">
        <v>360</v>
      </c>
      <c r="BM298" s="238" t="s">
        <v>6948</v>
      </c>
    </row>
    <row r="299" s="2" customFormat="1">
      <c r="A299" s="39"/>
      <c r="B299" s="40"/>
      <c r="C299" s="41"/>
      <c r="D299" s="240" t="s">
        <v>349</v>
      </c>
      <c r="E299" s="41"/>
      <c r="F299" s="241" t="s">
        <v>636</v>
      </c>
      <c r="G299" s="41"/>
      <c r="H299" s="41"/>
      <c r="I299" s="242"/>
      <c r="J299" s="41"/>
      <c r="K299" s="41"/>
      <c r="L299" s="45"/>
      <c r="M299" s="243"/>
      <c r="N299" s="244"/>
      <c r="O299" s="92"/>
      <c r="P299" s="92"/>
      <c r="Q299" s="92"/>
      <c r="R299" s="92"/>
      <c r="S299" s="92"/>
      <c r="T299" s="93"/>
      <c r="U299" s="39"/>
      <c r="V299" s="39"/>
      <c r="W299" s="39"/>
      <c r="X299" s="39"/>
      <c r="Y299" s="39"/>
      <c r="Z299" s="39"/>
      <c r="AA299" s="39"/>
      <c r="AB299" s="39"/>
      <c r="AC299" s="39"/>
      <c r="AD299" s="39"/>
      <c r="AE299" s="39"/>
      <c r="AT299" s="18" t="s">
        <v>349</v>
      </c>
      <c r="AU299" s="18" t="s">
        <v>85</v>
      </c>
    </row>
    <row r="300" s="2" customFormat="1">
      <c r="A300" s="39"/>
      <c r="B300" s="40"/>
      <c r="C300" s="41"/>
      <c r="D300" s="240" t="s">
        <v>350</v>
      </c>
      <c r="E300" s="41"/>
      <c r="F300" s="245" t="s">
        <v>5936</v>
      </c>
      <c r="G300" s="41"/>
      <c r="H300" s="41"/>
      <c r="I300" s="242"/>
      <c r="J300" s="41"/>
      <c r="K300" s="41"/>
      <c r="L300" s="45"/>
      <c r="M300" s="243"/>
      <c r="N300" s="244"/>
      <c r="O300" s="92"/>
      <c r="P300" s="92"/>
      <c r="Q300" s="92"/>
      <c r="R300" s="92"/>
      <c r="S300" s="92"/>
      <c r="T300" s="93"/>
      <c r="U300" s="39"/>
      <c r="V300" s="39"/>
      <c r="W300" s="39"/>
      <c r="X300" s="39"/>
      <c r="Y300" s="39"/>
      <c r="Z300" s="39"/>
      <c r="AA300" s="39"/>
      <c r="AB300" s="39"/>
      <c r="AC300" s="39"/>
      <c r="AD300" s="39"/>
      <c r="AE300" s="39"/>
      <c r="AT300" s="18" t="s">
        <v>350</v>
      </c>
      <c r="AU300" s="18" t="s">
        <v>85</v>
      </c>
    </row>
    <row r="301" s="13" customFormat="1">
      <c r="A301" s="13"/>
      <c r="B301" s="252"/>
      <c r="C301" s="253"/>
      <c r="D301" s="240" t="s">
        <v>446</v>
      </c>
      <c r="E301" s="254" t="s">
        <v>1</v>
      </c>
      <c r="F301" s="255" t="s">
        <v>6949</v>
      </c>
      <c r="G301" s="253"/>
      <c r="H301" s="256">
        <v>1.026</v>
      </c>
      <c r="I301" s="257"/>
      <c r="J301" s="253"/>
      <c r="K301" s="253"/>
      <c r="L301" s="258"/>
      <c r="M301" s="259"/>
      <c r="N301" s="260"/>
      <c r="O301" s="260"/>
      <c r="P301" s="260"/>
      <c r="Q301" s="260"/>
      <c r="R301" s="260"/>
      <c r="S301" s="260"/>
      <c r="T301" s="261"/>
      <c r="U301" s="13"/>
      <c r="V301" s="13"/>
      <c r="W301" s="13"/>
      <c r="X301" s="13"/>
      <c r="Y301" s="13"/>
      <c r="Z301" s="13"/>
      <c r="AA301" s="13"/>
      <c r="AB301" s="13"/>
      <c r="AC301" s="13"/>
      <c r="AD301" s="13"/>
      <c r="AE301" s="13"/>
      <c r="AT301" s="262" t="s">
        <v>446</v>
      </c>
      <c r="AU301" s="262" t="s">
        <v>85</v>
      </c>
      <c r="AV301" s="13" t="s">
        <v>85</v>
      </c>
      <c r="AW301" s="13" t="s">
        <v>32</v>
      </c>
      <c r="AX301" s="13" t="s">
        <v>83</v>
      </c>
      <c r="AY301" s="262" t="s">
        <v>342</v>
      </c>
    </row>
    <row r="302" s="12" customFormat="1" ht="22.8" customHeight="1">
      <c r="A302" s="12"/>
      <c r="B302" s="213"/>
      <c r="C302" s="214"/>
      <c r="D302" s="215" t="s">
        <v>75</v>
      </c>
      <c r="E302" s="246" t="s">
        <v>458</v>
      </c>
      <c r="F302" s="246" t="s">
        <v>459</v>
      </c>
      <c r="G302" s="214"/>
      <c r="H302" s="214"/>
      <c r="I302" s="217"/>
      <c r="J302" s="247">
        <f>BK302</f>
        <v>0</v>
      </c>
      <c r="K302" s="214"/>
      <c r="L302" s="219"/>
      <c r="M302" s="220"/>
      <c r="N302" s="221"/>
      <c r="O302" s="221"/>
      <c r="P302" s="222">
        <f>SUM(P303:P304)</f>
        <v>0</v>
      </c>
      <c r="Q302" s="221"/>
      <c r="R302" s="222">
        <f>SUM(R303:R304)</f>
        <v>0</v>
      </c>
      <c r="S302" s="221"/>
      <c r="T302" s="223">
        <f>SUM(T303:T304)</f>
        <v>0</v>
      </c>
      <c r="U302" s="12"/>
      <c r="V302" s="12"/>
      <c r="W302" s="12"/>
      <c r="X302" s="12"/>
      <c r="Y302" s="12"/>
      <c r="Z302" s="12"/>
      <c r="AA302" s="12"/>
      <c r="AB302" s="12"/>
      <c r="AC302" s="12"/>
      <c r="AD302" s="12"/>
      <c r="AE302" s="12"/>
      <c r="AR302" s="224" t="s">
        <v>83</v>
      </c>
      <c r="AT302" s="225" t="s">
        <v>75</v>
      </c>
      <c r="AU302" s="225" t="s">
        <v>83</v>
      </c>
      <c r="AY302" s="224" t="s">
        <v>342</v>
      </c>
      <c r="BK302" s="226">
        <f>SUM(BK303:BK304)</f>
        <v>0</v>
      </c>
    </row>
    <row r="303" s="2" customFormat="1" ht="16.5" customHeight="1">
      <c r="A303" s="39"/>
      <c r="B303" s="40"/>
      <c r="C303" s="227" t="s">
        <v>772</v>
      </c>
      <c r="D303" s="227" t="s">
        <v>343</v>
      </c>
      <c r="E303" s="228" t="s">
        <v>2973</v>
      </c>
      <c r="F303" s="229" t="s">
        <v>2974</v>
      </c>
      <c r="G303" s="230" t="s">
        <v>462</v>
      </c>
      <c r="H303" s="231">
        <v>0.68899999999999995</v>
      </c>
      <c r="I303" s="232"/>
      <c r="J303" s="233">
        <f>ROUND(I303*H303,2)</f>
        <v>0</v>
      </c>
      <c r="K303" s="229" t="s">
        <v>443</v>
      </c>
      <c r="L303" s="45"/>
      <c r="M303" s="234" t="s">
        <v>1</v>
      </c>
      <c r="N303" s="235" t="s">
        <v>41</v>
      </c>
      <c r="O303" s="92"/>
      <c r="P303" s="236">
        <f>O303*H303</f>
        <v>0</v>
      </c>
      <c r="Q303" s="236">
        <v>0</v>
      </c>
      <c r="R303" s="236">
        <f>Q303*H303</f>
        <v>0</v>
      </c>
      <c r="S303" s="236">
        <v>0</v>
      </c>
      <c r="T303" s="237">
        <f>S303*H303</f>
        <v>0</v>
      </c>
      <c r="U303" s="39"/>
      <c r="V303" s="39"/>
      <c r="W303" s="39"/>
      <c r="X303" s="39"/>
      <c r="Y303" s="39"/>
      <c r="Z303" s="39"/>
      <c r="AA303" s="39"/>
      <c r="AB303" s="39"/>
      <c r="AC303" s="39"/>
      <c r="AD303" s="39"/>
      <c r="AE303" s="39"/>
      <c r="AR303" s="238" t="s">
        <v>360</v>
      </c>
      <c r="AT303" s="238" t="s">
        <v>343</v>
      </c>
      <c r="AU303" s="238" t="s">
        <v>85</v>
      </c>
      <c r="AY303" s="18" t="s">
        <v>342</v>
      </c>
      <c r="BE303" s="239">
        <f>IF(N303="základní",J303,0)</f>
        <v>0</v>
      </c>
      <c r="BF303" s="239">
        <f>IF(N303="snížená",J303,0)</f>
        <v>0</v>
      </c>
      <c r="BG303" s="239">
        <f>IF(N303="zákl. přenesená",J303,0)</f>
        <v>0</v>
      </c>
      <c r="BH303" s="239">
        <f>IF(N303="sníž. přenesená",J303,0)</f>
        <v>0</v>
      </c>
      <c r="BI303" s="239">
        <f>IF(N303="nulová",J303,0)</f>
        <v>0</v>
      </c>
      <c r="BJ303" s="18" t="s">
        <v>83</v>
      </c>
      <c r="BK303" s="239">
        <f>ROUND(I303*H303,2)</f>
        <v>0</v>
      </c>
      <c r="BL303" s="18" t="s">
        <v>360</v>
      </c>
      <c r="BM303" s="238" t="s">
        <v>6950</v>
      </c>
    </row>
    <row r="304" s="2" customFormat="1">
      <c r="A304" s="39"/>
      <c r="B304" s="40"/>
      <c r="C304" s="41"/>
      <c r="D304" s="240" t="s">
        <v>349</v>
      </c>
      <c r="E304" s="41"/>
      <c r="F304" s="241" t="s">
        <v>6951</v>
      </c>
      <c r="G304" s="41"/>
      <c r="H304" s="41"/>
      <c r="I304" s="242"/>
      <c r="J304" s="41"/>
      <c r="K304" s="41"/>
      <c r="L304" s="45"/>
      <c r="M304" s="248"/>
      <c r="N304" s="249"/>
      <c r="O304" s="250"/>
      <c r="P304" s="250"/>
      <c r="Q304" s="250"/>
      <c r="R304" s="250"/>
      <c r="S304" s="250"/>
      <c r="T304" s="251"/>
      <c r="U304" s="39"/>
      <c r="V304" s="39"/>
      <c r="W304" s="39"/>
      <c r="X304" s="39"/>
      <c r="Y304" s="39"/>
      <c r="Z304" s="39"/>
      <c r="AA304" s="39"/>
      <c r="AB304" s="39"/>
      <c r="AC304" s="39"/>
      <c r="AD304" s="39"/>
      <c r="AE304" s="39"/>
      <c r="AT304" s="18" t="s">
        <v>349</v>
      </c>
      <c r="AU304" s="18" t="s">
        <v>85</v>
      </c>
    </row>
    <row r="305" s="2" customFormat="1" ht="6.96" customHeight="1">
      <c r="A305" s="39"/>
      <c r="B305" s="67"/>
      <c r="C305" s="68"/>
      <c r="D305" s="68"/>
      <c r="E305" s="68"/>
      <c r="F305" s="68"/>
      <c r="G305" s="68"/>
      <c r="H305" s="68"/>
      <c r="I305" s="68"/>
      <c r="J305" s="68"/>
      <c r="K305" s="68"/>
      <c r="L305" s="45"/>
      <c r="M305" s="39"/>
      <c r="O305" s="39"/>
      <c r="P305" s="39"/>
      <c r="Q305" s="39"/>
      <c r="R305" s="39"/>
      <c r="S305" s="39"/>
      <c r="T305" s="39"/>
      <c r="U305" s="39"/>
      <c r="V305" s="39"/>
      <c r="W305" s="39"/>
      <c r="X305" s="39"/>
      <c r="Y305" s="39"/>
      <c r="Z305" s="39"/>
      <c r="AA305" s="39"/>
      <c r="AB305" s="39"/>
      <c r="AC305" s="39"/>
      <c r="AD305" s="39"/>
      <c r="AE305" s="39"/>
    </row>
  </sheetData>
  <sheetProtection sheet="1" autoFilter="0" formatColumns="0" formatRows="0" objects="1" scenarios="1" spinCount="100000" saltValue="sCvcBsaN0DFW1fd/bNrvTMD7hE2vwAQmhUMcjbNfoElhDtRH1KVkWLbFcnpANjduJJNrlyeFusCl0lxN451/Cg==" hashValue="gGMqxPTG0C9D1QHUiZ/19oWsatcIuhPEFcjrHoJK1WW+19PnmU2ZBV2dZ+wAvK245jGcg1OiRa0QXqdEUAQoAQ==" algorithmName="SHA-512" password="CC35"/>
  <autoFilter ref="C131:K304"/>
  <mergeCells count="15">
    <mergeCell ref="E7:H7"/>
    <mergeCell ref="E11:H11"/>
    <mergeCell ref="E9:H9"/>
    <mergeCell ref="E13:H13"/>
    <mergeCell ref="E22:H22"/>
    <mergeCell ref="E31:H31"/>
    <mergeCell ref="E85:H85"/>
    <mergeCell ref="E89:H89"/>
    <mergeCell ref="E87:H87"/>
    <mergeCell ref="E91:H91"/>
    <mergeCell ref="E118:H118"/>
    <mergeCell ref="E122:H122"/>
    <mergeCell ref="E120:H120"/>
    <mergeCell ref="E124:H12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290</v>
      </c>
    </row>
    <row r="3" s="1" customFormat="1" ht="6.96" customHeight="1">
      <c r="B3" s="148"/>
      <c r="C3" s="149"/>
      <c r="D3" s="149"/>
      <c r="E3" s="149"/>
      <c r="F3" s="149"/>
      <c r="G3" s="149"/>
      <c r="H3" s="149"/>
      <c r="I3" s="149"/>
      <c r="J3" s="149"/>
      <c r="K3" s="149"/>
      <c r="L3" s="21"/>
      <c r="AT3" s="18" t="s">
        <v>85</v>
      </c>
    </row>
    <row r="4" s="1" customFormat="1" ht="24.96" customHeight="1">
      <c r="B4" s="21"/>
      <c r="D4" s="150" t="s">
        <v>309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II/610 TUŘICE - KBEL (BENÁTKY NAD JIZEROU, PRŮTAH)</v>
      </c>
      <c r="F7" s="152"/>
      <c r="G7" s="152"/>
      <c r="H7" s="152"/>
      <c r="L7" s="21"/>
    </row>
    <row r="8">
      <c r="B8" s="21"/>
      <c r="D8" s="152" t="s">
        <v>310</v>
      </c>
      <c r="L8" s="21"/>
    </row>
    <row r="9" s="1" customFormat="1" ht="16.5" customHeight="1">
      <c r="B9" s="21"/>
      <c r="E9" s="153" t="s">
        <v>5690</v>
      </c>
      <c r="F9" s="1"/>
      <c r="G9" s="1"/>
      <c r="H9" s="1"/>
      <c r="L9" s="21"/>
    </row>
    <row r="10" s="1" customFormat="1" ht="12" customHeight="1">
      <c r="B10" s="21"/>
      <c r="D10" s="152" t="s">
        <v>312</v>
      </c>
      <c r="L10" s="21"/>
    </row>
    <row r="11" s="2" customFormat="1" ht="16.5" customHeight="1">
      <c r="A11" s="39"/>
      <c r="B11" s="45"/>
      <c r="C11" s="39"/>
      <c r="D11" s="39"/>
      <c r="E11" s="154" t="s">
        <v>6952</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314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6953</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5693</v>
      </c>
      <c r="G16" s="39"/>
      <c r="H16" s="39"/>
      <c r="I16" s="152" t="s">
        <v>22</v>
      </c>
      <c r="J16" s="156" t="str">
        <f>'Rekapitulace stavby'!AN8</f>
        <v>15. 12. 2023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5694</v>
      </c>
      <c r="F19" s="39"/>
      <c r="G19" s="39"/>
      <c r="H19" s="39"/>
      <c r="I19" s="152"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36</v>
      </c>
      <c r="E34" s="39"/>
      <c r="F34" s="39"/>
      <c r="G34" s="39"/>
      <c r="H34" s="39"/>
      <c r="I34" s="39"/>
      <c r="J34" s="163">
        <f>ROUND(J132,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38</v>
      </c>
      <c r="G36" s="39"/>
      <c r="H36" s="39"/>
      <c r="I36" s="164" t="s">
        <v>37</v>
      </c>
      <c r="J36" s="164" t="s">
        <v>39</v>
      </c>
      <c r="K36" s="39"/>
      <c r="L36" s="64"/>
      <c r="S36" s="39"/>
      <c r="T36" s="39"/>
      <c r="U36" s="39"/>
      <c r="V36" s="39"/>
      <c r="W36" s="39"/>
      <c r="X36" s="39"/>
      <c r="Y36" s="39"/>
      <c r="Z36" s="39"/>
      <c r="AA36" s="39"/>
      <c r="AB36" s="39"/>
      <c r="AC36" s="39"/>
      <c r="AD36" s="39"/>
      <c r="AE36" s="39"/>
    </row>
    <row r="37" s="2" customFormat="1" ht="14.4" customHeight="1">
      <c r="A37" s="39"/>
      <c r="B37" s="45"/>
      <c r="C37" s="39"/>
      <c r="D37" s="154" t="s">
        <v>40</v>
      </c>
      <c r="E37" s="152" t="s">
        <v>41</v>
      </c>
      <c r="F37" s="165">
        <f>ROUND((SUM(BE132:BE528)),  2)</f>
        <v>0</v>
      </c>
      <c r="G37" s="39"/>
      <c r="H37" s="39"/>
      <c r="I37" s="166">
        <v>0.20999999999999999</v>
      </c>
      <c r="J37" s="165">
        <f>ROUND(((SUM(BE132:BE528))*I37),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ROUND((SUM(BF132:BF528)),  2)</f>
        <v>0</v>
      </c>
      <c r="G38" s="39"/>
      <c r="H38" s="39"/>
      <c r="I38" s="166">
        <v>0.14999999999999999</v>
      </c>
      <c r="J38" s="165">
        <f>ROUND(((SUM(BF132:BF528))*I38),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ROUND((SUM(BG132:BG528)),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ROUND((SUM(BH132:BH528)),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ROUND((SUM(BI132:BI528)),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316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II/610 TUŘICE - KBEL (BENÁTKY NAD JIZEROU, PRŮTAH)</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310</v>
      </c>
      <c r="D86" s="23"/>
      <c r="E86" s="23"/>
      <c r="F86" s="23"/>
      <c r="G86" s="23"/>
      <c r="H86" s="23"/>
      <c r="I86" s="23"/>
      <c r="J86" s="23"/>
      <c r="K86" s="23"/>
      <c r="L86" s="21"/>
    </row>
    <row r="87" s="1" customFormat="1" ht="16.5" customHeight="1">
      <c r="B87" s="22"/>
      <c r="C87" s="23"/>
      <c r="D87" s="23"/>
      <c r="E87" s="185" t="s">
        <v>5690</v>
      </c>
      <c r="F87" s="23"/>
      <c r="G87" s="23"/>
      <c r="H87" s="23"/>
      <c r="I87" s="23"/>
      <c r="J87" s="23"/>
      <c r="K87" s="23"/>
      <c r="L87" s="21"/>
    </row>
    <row r="88" s="1" customFormat="1" ht="12" customHeight="1">
      <c r="B88" s="22"/>
      <c r="C88" s="33" t="s">
        <v>312</v>
      </c>
      <c r="D88" s="23"/>
      <c r="E88" s="23"/>
      <c r="F88" s="23"/>
      <c r="G88" s="23"/>
      <c r="H88" s="23"/>
      <c r="I88" s="23"/>
      <c r="J88" s="23"/>
      <c r="K88" s="23"/>
      <c r="L88" s="21"/>
    </row>
    <row r="89" s="2" customFormat="1" ht="16.5" customHeight="1">
      <c r="A89" s="39"/>
      <c r="B89" s="40"/>
      <c r="C89" s="41"/>
      <c r="D89" s="41"/>
      <c r="E89" s="186" t="s">
        <v>6952</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314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02 - Řad C</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Benátky nad Jizerou</v>
      </c>
      <c r="G93" s="41"/>
      <c r="H93" s="41"/>
      <c r="I93" s="33" t="s">
        <v>22</v>
      </c>
      <c r="J93" s="80" t="str">
        <f>IF(J16="","",J16)</f>
        <v>15. 12. 2023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Vodovody a kanalizace Mladá Boleslav, a.s.</v>
      </c>
      <c r="G95" s="41"/>
      <c r="H95" s="41"/>
      <c r="I95" s="33" t="s">
        <v>30</v>
      </c>
      <c r="J95" s="37" t="str">
        <f>E25</f>
        <v>Valbek spol.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317</v>
      </c>
      <c r="D98" s="188"/>
      <c r="E98" s="188"/>
      <c r="F98" s="188"/>
      <c r="G98" s="188"/>
      <c r="H98" s="188"/>
      <c r="I98" s="188"/>
      <c r="J98" s="189" t="s">
        <v>318</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319</v>
      </c>
      <c r="D100" s="41"/>
      <c r="E100" s="41"/>
      <c r="F100" s="41"/>
      <c r="G100" s="41"/>
      <c r="H100" s="41"/>
      <c r="I100" s="41"/>
      <c r="J100" s="111">
        <f>J132</f>
        <v>0</v>
      </c>
      <c r="K100" s="41"/>
      <c r="L100" s="64"/>
      <c r="S100" s="39"/>
      <c r="T100" s="39"/>
      <c r="U100" s="39"/>
      <c r="V100" s="39"/>
      <c r="W100" s="39"/>
      <c r="X100" s="39"/>
      <c r="Y100" s="39"/>
      <c r="Z100" s="39"/>
      <c r="AA100" s="39"/>
      <c r="AB100" s="39"/>
      <c r="AC100" s="39"/>
      <c r="AD100" s="39"/>
      <c r="AE100" s="39"/>
      <c r="AU100" s="18" t="s">
        <v>320</v>
      </c>
    </row>
    <row r="101" s="9" customFormat="1" ht="24.96" customHeight="1">
      <c r="A101" s="9"/>
      <c r="B101" s="191"/>
      <c r="C101" s="192"/>
      <c r="D101" s="193" t="s">
        <v>434</v>
      </c>
      <c r="E101" s="194"/>
      <c r="F101" s="194"/>
      <c r="G101" s="194"/>
      <c r="H101" s="194"/>
      <c r="I101" s="194"/>
      <c r="J101" s="195">
        <f>J133</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435</v>
      </c>
      <c r="E102" s="199"/>
      <c r="F102" s="199"/>
      <c r="G102" s="199"/>
      <c r="H102" s="199"/>
      <c r="I102" s="199"/>
      <c r="J102" s="200">
        <f>J134</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2234</v>
      </c>
      <c r="E103" s="199"/>
      <c r="F103" s="199"/>
      <c r="G103" s="199"/>
      <c r="H103" s="199"/>
      <c r="I103" s="199"/>
      <c r="J103" s="200">
        <f>J305</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467</v>
      </c>
      <c r="E104" s="199"/>
      <c r="F104" s="199"/>
      <c r="G104" s="199"/>
      <c r="H104" s="199"/>
      <c r="I104" s="199"/>
      <c r="J104" s="200">
        <f>J322</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468</v>
      </c>
      <c r="E105" s="199"/>
      <c r="F105" s="199"/>
      <c r="G105" s="199"/>
      <c r="H105" s="199"/>
      <c r="I105" s="199"/>
      <c r="J105" s="200">
        <f>J354</f>
        <v>0</v>
      </c>
      <c r="K105" s="133"/>
      <c r="L105" s="201"/>
      <c r="S105" s="10"/>
      <c r="T105" s="10"/>
      <c r="U105" s="10"/>
      <c r="V105" s="10"/>
      <c r="W105" s="10"/>
      <c r="X105" s="10"/>
      <c r="Y105" s="10"/>
      <c r="Z105" s="10"/>
      <c r="AA105" s="10"/>
      <c r="AB105" s="10"/>
      <c r="AC105" s="10"/>
      <c r="AD105" s="10"/>
      <c r="AE105" s="10"/>
    </row>
    <row r="106" s="10" customFormat="1" ht="19.92" customHeight="1">
      <c r="A106" s="10"/>
      <c r="B106" s="197"/>
      <c r="C106" s="133"/>
      <c r="D106" s="198" t="s">
        <v>469</v>
      </c>
      <c r="E106" s="199"/>
      <c r="F106" s="199"/>
      <c r="G106" s="199"/>
      <c r="H106" s="199"/>
      <c r="I106" s="199"/>
      <c r="J106" s="200">
        <f>J484</f>
        <v>0</v>
      </c>
      <c r="K106" s="133"/>
      <c r="L106" s="201"/>
      <c r="S106" s="10"/>
      <c r="T106" s="10"/>
      <c r="U106" s="10"/>
      <c r="V106" s="10"/>
      <c r="W106" s="10"/>
      <c r="X106" s="10"/>
      <c r="Y106" s="10"/>
      <c r="Z106" s="10"/>
      <c r="AA106" s="10"/>
      <c r="AB106" s="10"/>
      <c r="AC106" s="10"/>
      <c r="AD106" s="10"/>
      <c r="AE106" s="10"/>
    </row>
    <row r="107" s="10" customFormat="1" ht="19.92" customHeight="1">
      <c r="A107" s="10"/>
      <c r="B107" s="197"/>
      <c r="C107" s="133"/>
      <c r="D107" s="198" t="s">
        <v>470</v>
      </c>
      <c r="E107" s="199"/>
      <c r="F107" s="199"/>
      <c r="G107" s="199"/>
      <c r="H107" s="199"/>
      <c r="I107" s="199"/>
      <c r="J107" s="200">
        <f>J496</f>
        <v>0</v>
      </c>
      <c r="K107" s="133"/>
      <c r="L107" s="201"/>
      <c r="S107" s="10"/>
      <c r="T107" s="10"/>
      <c r="U107" s="10"/>
      <c r="V107" s="10"/>
      <c r="W107" s="10"/>
      <c r="X107" s="10"/>
      <c r="Y107" s="10"/>
      <c r="Z107" s="10"/>
      <c r="AA107" s="10"/>
      <c r="AB107" s="10"/>
      <c r="AC107" s="10"/>
      <c r="AD107" s="10"/>
      <c r="AE107" s="10"/>
    </row>
    <row r="108" s="10" customFormat="1" ht="19.92" customHeight="1">
      <c r="A108" s="10"/>
      <c r="B108" s="197"/>
      <c r="C108" s="133"/>
      <c r="D108" s="198" t="s">
        <v>436</v>
      </c>
      <c r="E108" s="199"/>
      <c r="F108" s="199"/>
      <c r="G108" s="199"/>
      <c r="H108" s="199"/>
      <c r="I108" s="199"/>
      <c r="J108" s="200">
        <f>J526</f>
        <v>0</v>
      </c>
      <c r="K108" s="133"/>
      <c r="L108" s="201"/>
      <c r="S108" s="10"/>
      <c r="T108" s="10"/>
      <c r="U108" s="10"/>
      <c r="V108" s="10"/>
      <c r="W108" s="10"/>
      <c r="X108" s="10"/>
      <c r="Y108" s="10"/>
      <c r="Z108" s="10"/>
      <c r="AA108" s="10"/>
      <c r="AB108" s="10"/>
      <c r="AC108" s="10"/>
      <c r="AD108" s="10"/>
      <c r="AE108" s="10"/>
    </row>
    <row r="109" s="2" customFormat="1" ht="21.84"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67"/>
      <c r="C110" s="68"/>
      <c r="D110" s="68"/>
      <c r="E110" s="68"/>
      <c r="F110" s="68"/>
      <c r="G110" s="68"/>
      <c r="H110" s="68"/>
      <c r="I110" s="68"/>
      <c r="J110" s="68"/>
      <c r="K110" s="68"/>
      <c r="L110" s="64"/>
      <c r="S110" s="39"/>
      <c r="T110" s="39"/>
      <c r="U110" s="39"/>
      <c r="V110" s="39"/>
      <c r="W110" s="39"/>
      <c r="X110" s="39"/>
      <c r="Y110" s="39"/>
      <c r="Z110" s="39"/>
      <c r="AA110" s="39"/>
      <c r="AB110" s="39"/>
      <c r="AC110" s="39"/>
      <c r="AD110" s="39"/>
      <c r="AE110" s="39"/>
    </row>
    <row r="114" s="2" customFormat="1" ht="6.96" customHeight="1">
      <c r="A114" s="39"/>
      <c r="B114" s="69"/>
      <c r="C114" s="70"/>
      <c r="D114" s="70"/>
      <c r="E114" s="70"/>
      <c r="F114" s="70"/>
      <c r="G114" s="70"/>
      <c r="H114" s="70"/>
      <c r="I114" s="70"/>
      <c r="J114" s="70"/>
      <c r="K114" s="70"/>
      <c r="L114" s="64"/>
      <c r="S114" s="39"/>
      <c r="T114" s="39"/>
      <c r="U114" s="39"/>
      <c r="V114" s="39"/>
      <c r="W114" s="39"/>
      <c r="X114" s="39"/>
      <c r="Y114" s="39"/>
      <c r="Z114" s="39"/>
      <c r="AA114" s="39"/>
      <c r="AB114" s="39"/>
      <c r="AC114" s="39"/>
      <c r="AD114" s="39"/>
      <c r="AE114" s="39"/>
    </row>
    <row r="115" s="2" customFormat="1" ht="24.96" customHeight="1">
      <c r="A115" s="39"/>
      <c r="B115" s="40"/>
      <c r="C115" s="24" t="s">
        <v>326</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16</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185" t="str">
        <f>E7</f>
        <v>II/610 TUŘICE - KBEL (BENÁTKY NAD JIZEROU, PRŮTAH)</v>
      </c>
      <c r="F118" s="33"/>
      <c r="G118" s="33"/>
      <c r="H118" s="33"/>
      <c r="I118" s="41"/>
      <c r="J118" s="41"/>
      <c r="K118" s="41"/>
      <c r="L118" s="64"/>
      <c r="S118" s="39"/>
      <c r="T118" s="39"/>
      <c r="U118" s="39"/>
      <c r="V118" s="39"/>
      <c r="W118" s="39"/>
      <c r="X118" s="39"/>
      <c r="Y118" s="39"/>
      <c r="Z118" s="39"/>
      <c r="AA118" s="39"/>
      <c r="AB118" s="39"/>
      <c r="AC118" s="39"/>
      <c r="AD118" s="39"/>
      <c r="AE118" s="39"/>
    </row>
    <row r="119" s="1" customFormat="1" ht="12" customHeight="1">
      <c r="B119" s="22"/>
      <c r="C119" s="33" t="s">
        <v>310</v>
      </c>
      <c r="D119" s="23"/>
      <c r="E119" s="23"/>
      <c r="F119" s="23"/>
      <c r="G119" s="23"/>
      <c r="H119" s="23"/>
      <c r="I119" s="23"/>
      <c r="J119" s="23"/>
      <c r="K119" s="23"/>
      <c r="L119" s="21"/>
    </row>
    <row r="120" s="1" customFormat="1" ht="16.5" customHeight="1">
      <c r="B120" s="22"/>
      <c r="C120" s="23"/>
      <c r="D120" s="23"/>
      <c r="E120" s="185" t="s">
        <v>5690</v>
      </c>
      <c r="F120" s="23"/>
      <c r="G120" s="23"/>
      <c r="H120" s="23"/>
      <c r="I120" s="23"/>
      <c r="J120" s="23"/>
      <c r="K120" s="23"/>
      <c r="L120" s="21"/>
    </row>
    <row r="121" s="1" customFormat="1" ht="12" customHeight="1">
      <c r="B121" s="22"/>
      <c r="C121" s="33" t="s">
        <v>312</v>
      </c>
      <c r="D121" s="23"/>
      <c r="E121" s="23"/>
      <c r="F121" s="23"/>
      <c r="G121" s="23"/>
      <c r="H121" s="23"/>
      <c r="I121" s="23"/>
      <c r="J121" s="23"/>
      <c r="K121" s="23"/>
      <c r="L121" s="21"/>
    </row>
    <row r="122" s="2" customFormat="1" ht="16.5" customHeight="1">
      <c r="A122" s="39"/>
      <c r="B122" s="40"/>
      <c r="C122" s="41"/>
      <c r="D122" s="41"/>
      <c r="E122" s="186" t="s">
        <v>6952</v>
      </c>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314</v>
      </c>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6.5" customHeight="1">
      <c r="A124" s="39"/>
      <c r="B124" s="40"/>
      <c r="C124" s="41"/>
      <c r="D124" s="41"/>
      <c r="E124" s="77" t="str">
        <f>E13</f>
        <v>02 - Řad C</v>
      </c>
      <c r="F124" s="41"/>
      <c r="G124" s="41"/>
      <c r="H124" s="41"/>
      <c r="I124" s="41"/>
      <c r="J124" s="41"/>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2" customHeight="1">
      <c r="A126" s="39"/>
      <c r="B126" s="40"/>
      <c r="C126" s="33" t="s">
        <v>20</v>
      </c>
      <c r="D126" s="41"/>
      <c r="E126" s="41"/>
      <c r="F126" s="28" t="str">
        <f>F16</f>
        <v>Benátky nad Jizerou</v>
      </c>
      <c r="G126" s="41"/>
      <c r="H126" s="41"/>
      <c r="I126" s="33" t="s">
        <v>22</v>
      </c>
      <c r="J126" s="80" t="str">
        <f>IF(J16="","",J16)</f>
        <v>15. 12. 2023</v>
      </c>
      <c r="K126" s="41"/>
      <c r="L126" s="64"/>
      <c r="S126" s="39"/>
      <c r="T126" s="39"/>
      <c r="U126" s="39"/>
      <c r="V126" s="39"/>
      <c r="W126" s="39"/>
      <c r="X126" s="39"/>
      <c r="Y126" s="39"/>
      <c r="Z126" s="39"/>
      <c r="AA126" s="39"/>
      <c r="AB126" s="39"/>
      <c r="AC126" s="39"/>
      <c r="AD126" s="39"/>
      <c r="AE126" s="39"/>
    </row>
    <row r="127" s="2" customFormat="1" ht="6.96"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15.15" customHeight="1">
      <c r="A128" s="39"/>
      <c r="B128" s="40"/>
      <c r="C128" s="33" t="s">
        <v>24</v>
      </c>
      <c r="D128" s="41"/>
      <c r="E128" s="41"/>
      <c r="F128" s="28" t="str">
        <f>E19</f>
        <v>Vodovody a kanalizace Mladá Boleslav, a.s.</v>
      </c>
      <c r="G128" s="41"/>
      <c r="H128" s="41"/>
      <c r="I128" s="33" t="s">
        <v>30</v>
      </c>
      <c r="J128" s="37" t="str">
        <f>E25</f>
        <v>Valbek spol. s.r.o.</v>
      </c>
      <c r="K128" s="41"/>
      <c r="L128" s="64"/>
      <c r="S128" s="39"/>
      <c r="T128" s="39"/>
      <c r="U128" s="39"/>
      <c r="V128" s="39"/>
      <c r="W128" s="39"/>
      <c r="X128" s="39"/>
      <c r="Y128" s="39"/>
      <c r="Z128" s="39"/>
      <c r="AA128" s="39"/>
      <c r="AB128" s="39"/>
      <c r="AC128" s="39"/>
      <c r="AD128" s="39"/>
      <c r="AE128" s="39"/>
    </row>
    <row r="129" s="2" customFormat="1" ht="15.15" customHeight="1">
      <c r="A129" s="39"/>
      <c r="B129" s="40"/>
      <c r="C129" s="33" t="s">
        <v>28</v>
      </c>
      <c r="D129" s="41"/>
      <c r="E129" s="41"/>
      <c r="F129" s="28" t="str">
        <f>IF(E22="","",E22)</f>
        <v>Vyplň údaj</v>
      </c>
      <c r="G129" s="41"/>
      <c r="H129" s="41"/>
      <c r="I129" s="33" t="s">
        <v>33</v>
      </c>
      <c r="J129" s="37" t="str">
        <f>E28</f>
        <v xml:space="preserve"> </v>
      </c>
      <c r="K129" s="41"/>
      <c r="L129" s="64"/>
      <c r="S129" s="39"/>
      <c r="T129" s="39"/>
      <c r="U129" s="39"/>
      <c r="V129" s="39"/>
      <c r="W129" s="39"/>
      <c r="X129" s="39"/>
      <c r="Y129" s="39"/>
      <c r="Z129" s="39"/>
      <c r="AA129" s="39"/>
      <c r="AB129" s="39"/>
      <c r="AC129" s="39"/>
      <c r="AD129" s="39"/>
      <c r="AE129" s="39"/>
    </row>
    <row r="130" s="2" customFormat="1" ht="10.32"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11" customFormat="1" ht="29.28" customHeight="1">
      <c r="A131" s="202"/>
      <c r="B131" s="203"/>
      <c r="C131" s="204" t="s">
        <v>327</v>
      </c>
      <c r="D131" s="205" t="s">
        <v>61</v>
      </c>
      <c r="E131" s="205" t="s">
        <v>57</v>
      </c>
      <c r="F131" s="205" t="s">
        <v>58</v>
      </c>
      <c r="G131" s="205" t="s">
        <v>328</v>
      </c>
      <c r="H131" s="205" t="s">
        <v>329</v>
      </c>
      <c r="I131" s="205" t="s">
        <v>330</v>
      </c>
      <c r="J131" s="205" t="s">
        <v>318</v>
      </c>
      <c r="K131" s="206" t="s">
        <v>331</v>
      </c>
      <c r="L131" s="207"/>
      <c r="M131" s="101" t="s">
        <v>1</v>
      </c>
      <c r="N131" s="102" t="s">
        <v>40</v>
      </c>
      <c r="O131" s="102" t="s">
        <v>332</v>
      </c>
      <c r="P131" s="102" t="s">
        <v>333</v>
      </c>
      <c r="Q131" s="102" t="s">
        <v>334</v>
      </c>
      <c r="R131" s="102" t="s">
        <v>335</v>
      </c>
      <c r="S131" s="102" t="s">
        <v>336</v>
      </c>
      <c r="T131" s="103" t="s">
        <v>337</v>
      </c>
      <c r="U131" s="202"/>
      <c r="V131" s="202"/>
      <c r="W131" s="202"/>
      <c r="X131" s="202"/>
      <c r="Y131" s="202"/>
      <c r="Z131" s="202"/>
      <c r="AA131" s="202"/>
      <c r="AB131" s="202"/>
      <c r="AC131" s="202"/>
      <c r="AD131" s="202"/>
      <c r="AE131" s="202"/>
    </row>
    <row r="132" s="2" customFormat="1" ht="22.8" customHeight="1">
      <c r="A132" s="39"/>
      <c r="B132" s="40"/>
      <c r="C132" s="108" t="s">
        <v>338</v>
      </c>
      <c r="D132" s="41"/>
      <c r="E132" s="41"/>
      <c r="F132" s="41"/>
      <c r="G132" s="41"/>
      <c r="H132" s="41"/>
      <c r="I132" s="41"/>
      <c r="J132" s="208">
        <f>BK132</f>
        <v>0</v>
      </c>
      <c r="K132" s="41"/>
      <c r="L132" s="45"/>
      <c r="M132" s="104"/>
      <c r="N132" s="209"/>
      <c r="O132" s="105"/>
      <c r="P132" s="210">
        <f>P133</f>
        <v>0</v>
      </c>
      <c r="Q132" s="105"/>
      <c r="R132" s="210">
        <f>R133</f>
        <v>3.2257273400000002</v>
      </c>
      <c r="S132" s="105"/>
      <c r="T132" s="211">
        <f>T133</f>
        <v>11.727699999999999</v>
      </c>
      <c r="U132" s="39"/>
      <c r="V132" s="39"/>
      <c r="W132" s="39"/>
      <c r="X132" s="39"/>
      <c r="Y132" s="39"/>
      <c r="Z132" s="39"/>
      <c r="AA132" s="39"/>
      <c r="AB132" s="39"/>
      <c r="AC132" s="39"/>
      <c r="AD132" s="39"/>
      <c r="AE132" s="39"/>
      <c r="AT132" s="18" t="s">
        <v>75</v>
      </c>
      <c r="AU132" s="18" t="s">
        <v>320</v>
      </c>
      <c r="BK132" s="212">
        <f>BK133</f>
        <v>0</v>
      </c>
    </row>
    <row r="133" s="12" customFormat="1" ht="25.92" customHeight="1">
      <c r="A133" s="12"/>
      <c r="B133" s="213"/>
      <c r="C133" s="214"/>
      <c r="D133" s="215" t="s">
        <v>75</v>
      </c>
      <c r="E133" s="216" t="s">
        <v>437</v>
      </c>
      <c r="F133" s="216" t="s">
        <v>438</v>
      </c>
      <c r="G133" s="214"/>
      <c r="H133" s="214"/>
      <c r="I133" s="217"/>
      <c r="J133" s="218">
        <f>BK133</f>
        <v>0</v>
      </c>
      <c r="K133" s="214"/>
      <c r="L133" s="219"/>
      <c r="M133" s="220"/>
      <c r="N133" s="221"/>
      <c r="O133" s="221"/>
      <c r="P133" s="222">
        <f>P134+P305+P322+P354+P484+P496+P526</f>
        <v>0</v>
      </c>
      <c r="Q133" s="221"/>
      <c r="R133" s="222">
        <f>R134+R305+R322+R354+R484+R496+R526</f>
        <v>3.2257273400000002</v>
      </c>
      <c r="S133" s="221"/>
      <c r="T133" s="223">
        <f>T134+T305+T322+T354+T484+T496+T526</f>
        <v>11.727699999999999</v>
      </c>
      <c r="U133" s="12"/>
      <c r="V133" s="12"/>
      <c r="W133" s="12"/>
      <c r="X133" s="12"/>
      <c r="Y133" s="12"/>
      <c r="Z133" s="12"/>
      <c r="AA133" s="12"/>
      <c r="AB133" s="12"/>
      <c r="AC133" s="12"/>
      <c r="AD133" s="12"/>
      <c r="AE133" s="12"/>
      <c r="AR133" s="224" t="s">
        <v>83</v>
      </c>
      <c r="AT133" s="225" t="s">
        <v>75</v>
      </c>
      <c r="AU133" s="225" t="s">
        <v>76</v>
      </c>
      <c r="AY133" s="224" t="s">
        <v>342</v>
      </c>
      <c r="BK133" s="226">
        <f>BK134+BK305+BK322+BK354+BK484+BK496+BK526</f>
        <v>0</v>
      </c>
    </row>
    <row r="134" s="12" customFormat="1" ht="22.8" customHeight="1">
      <c r="A134" s="12"/>
      <c r="B134" s="213"/>
      <c r="C134" s="214"/>
      <c r="D134" s="215" t="s">
        <v>75</v>
      </c>
      <c r="E134" s="246" t="s">
        <v>83</v>
      </c>
      <c r="F134" s="246" t="s">
        <v>439</v>
      </c>
      <c r="G134" s="214"/>
      <c r="H134" s="214"/>
      <c r="I134" s="217"/>
      <c r="J134" s="247">
        <f>BK134</f>
        <v>0</v>
      </c>
      <c r="K134" s="214"/>
      <c r="L134" s="219"/>
      <c r="M134" s="220"/>
      <c r="N134" s="221"/>
      <c r="O134" s="221"/>
      <c r="P134" s="222">
        <f>SUM(P135:P304)</f>
        <v>0</v>
      </c>
      <c r="Q134" s="221"/>
      <c r="R134" s="222">
        <f>SUM(R135:R304)</f>
        <v>0.015784800000000002</v>
      </c>
      <c r="S134" s="221"/>
      <c r="T134" s="223">
        <f>SUM(T135:T304)</f>
        <v>11.727699999999999</v>
      </c>
      <c r="U134" s="12"/>
      <c r="V134" s="12"/>
      <c r="W134" s="12"/>
      <c r="X134" s="12"/>
      <c r="Y134" s="12"/>
      <c r="Z134" s="12"/>
      <c r="AA134" s="12"/>
      <c r="AB134" s="12"/>
      <c r="AC134" s="12"/>
      <c r="AD134" s="12"/>
      <c r="AE134" s="12"/>
      <c r="AR134" s="224" t="s">
        <v>83</v>
      </c>
      <c r="AT134" s="225" t="s">
        <v>75</v>
      </c>
      <c r="AU134" s="225" t="s">
        <v>83</v>
      </c>
      <c r="AY134" s="224" t="s">
        <v>342</v>
      </c>
      <c r="BK134" s="226">
        <f>SUM(BK135:BK304)</f>
        <v>0</v>
      </c>
    </row>
    <row r="135" s="2" customFormat="1" ht="16.5" customHeight="1">
      <c r="A135" s="39"/>
      <c r="B135" s="40"/>
      <c r="C135" s="227" t="s">
        <v>83</v>
      </c>
      <c r="D135" s="227" t="s">
        <v>343</v>
      </c>
      <c r="E135" s="228" t="s">
        <v>6842</v>
      </c>
      <c r="F135" s="229" t="s">
        <v>6843</v>
      </c>
      <c r="G135" s="230" t="s">
        <v>473</v>
      </c>
      <c r="H135" s="231">
        <v>4.0999999999999996</v>
      </c>
      <c r="I135" s="232"/>
      <c r="J135" s="233">
        <f>ROUND(I135*H135,2)</f>
        <v>0</v>
      </c>
      <c r="K135" s="229" t="s">
        <v>443</v>
      </c>
      <c r="L135" s="45"/>
      <c r="M135" s="234" t="s">
        <v>1</v>
      </c>
      <c r="N135" s="235" t="s">
        <v>41</v>
      </c>
      <c r="O135" s="92"/>
      <c r="P135" s="236">
        <f>O135*H135</f>
        <v>0</v>
      </c>
      <c r="Q135" s="236">
        <v>0</v>
      </c>
      <c r="R135" s="236">
        <f>Q135*H135</f>
        <v>0</v>
      </c>
      <c r="S135" s="236">
        <v>0.26000000000000001</v>
      </c>
      <c r="T135" s="237">
        <f>S135*H135</f>
        <v>1.0659999999999998</v>
      </c>
      <c r="U135" s="39"/>
      <c r="V135" s="39"/>
      <c r="W135" s="39"/>
      <c r="X135" s="39"/>
      <c r="Y135" s="39"/>
      <c r="Z135" s="39"/>
      <c r="AA135" s="39"/>
      <c r="AB135" s="39"/>
      <c r="AC135" s="39"/>
      <c r="AD135" s="39"/>
      <c r="AE135" s="39"/>
      <c r="AR135" s="238" t="s">
        <v>360</v>
      </c>
      <c r="AT135" s="238" t="s">
        <v>343</v>
      </c>
      <c r="AU135" s="238" t="s">
        <v>85</v>
      </c>
      <c r="AY135" s="18" t="s">
        <v>342</v>
      </c>
      <c r="BE135" s="239">
        <f>IF(N135="základní",J135,0)</f>
        <v>0</v>
      </c>
      <c r="BF135" s="239">
        <f>IF(N135="snížená",J135,0)</f>
        <v>0</v>
      </c>
      <c r="BG135" s="239">
        <f>IF(N135="zákl. přenesená",J135,0)</f>
        <v>0</v>
      </c>
      <c r="BH135" s="239">
        <f>IF(N135="sníž. přenesená",J135,0)</f>
        <v>0</v>
      </c>
      <c r="BI135" s="239">
        <f>IF(N135="nulová",J135,0)</f>
        <v>0</v>
      </c>
      <c r="BJ135" s="18" t="s">
        <v>83</v>
      </c>
      <c r="BK135" s="239">
        <f>ROUND(I135*H135,2)</f>
        <v>0</v>
      </c>
      <c r="BL135" s="18" t="s">
        <v>360</v>
      </c>
      <c r="BM135" s="238" t="s">
        <v>6954</v>
      </c>
    </row>
    <row r="136" s="2" customFormat="1">
      <c r="A136" s="39"/>
      <c r="B136" s="40"/>
      <c r="C136" s="41"/>
      <c r="D136" s="240" t="s">
        <v>349</v>
      </c>
      <c r="E136" s="41"/>
      <c r="F136" s="241" t="s">
        <v>6845</v>
      </c>
      <c r="G136" s="41"/>
      <c r="H136" s="41"/>
      <c r="I136" s="242"/>
      <c r="J136" s="41"/>
      <c r="K136" s="41"/>
      <c r="L136" s="45"/>
      <c r="M136" s="243"/>
      <c r="N136" s="244"/>
      <c r="O136" s="92"/>
      <c r="P136" s="92"/>
      <c r="Q136" s="92"/>
      <c r="R136" s="92"/>
      <c r="S136" s="92"/>
      <c r="T136" s="93"/>
      <c r="U136" s="39"/>
      <c r="V136" s="39"/>
      <c r="W136" s="39"/>
      <c r="X136" s="39"/>
      <c r="Y136" s="39"/>
      <c r="Z136" s="39"/>
      <c r="AA136" s="39"/>
      <c r="AB136" s="39"/>
      <c r="AC136" s="39"/>
      <c r="AD136" s="39"/>
      <c r="AE136" s="39"/>
      <c r="AT136" s="18" t="s">
        <v>349</v>
      </c>
      <c r="AU136" s="18" t="s">
        <v>85</v>
      </c>
    </row>
    <row r="137" s="14" customFormat="1">
      <c r="A137" s="14"/>
      <c r="B137" s="263"/>
      <c r="C137" s="264"/>
      <c r="D137" s="240" t="s">
        <v>446</v>
      </c>
      <c r="E137" s="265" t="s">
        <v>1</v>
      </c>
      <c r="F137" s="266" t="s">
        <v>5778</v>
      </c>
      <c r="G137" s="264"/>
      <c r="H137" s="265" t="s">
        <v>1</v>
      </c>
      <c r="I137" s="267"/>
      <c r="J137" s="264"/>
      <c r="K137" s="264"/>
      <c r="L137" s="268"/>
      <c r="M137" s="269"/>
      <c r="N137" s="270"/>
      <c r="O137" s="270"/>
      <c r="P137" s="270"/>
      <c r="Q137" s="270"/>
      <c r="R137" s="270"/>
      <c r="S137" s="270"/>
      <c r="T137" s="271"/>
      <c r="U137" s="14"/>
      <c r="V137" s="14"/>
      <c r="W137" s="14"/>
      <c r="X137" s="14"/>
      <c r="Y137" s="14"/>
      <c r="Z137" s="14"/>
      <c r="AA137" s="14"/>
      <c r="AB137" s="14"/>
      <c r="AC137" s="14"/>
      <c r="AD137" s="14"/>
      <c r="AE137" s="14"/>
      <c r="AT137" s="272" t="s">
        <v>446</v>
      </c>
      <c r="AU137" s="272" t="s">
        <v>85</v>
      </c>
      <c r="AV137" s="14" t="s">
        <v>83</v>
      </c>
      <c r="AW137" s="14" t="s">
        <v>32</v>
      </c>
      <c r="AX137" s="14" t="s">
        <v>76</v>
      </c>
      <c r="AY137" s="272" t="s">
        <v>342</v>
      </c>
    </row>
    <row r="138" s="14" customFormat="1">
      <c r="A138" s="14"/>
      <c r="B138" s="263"/>
      <c r="C138" s="264"/>
      <c r="D138" s="240" t="s">
        <v>446</v>
      </c>
      <c r="E138" s="265" t="s">
        <v>1</v>
      </c>
      <c r="F138" s="266" t="s">
        <v>6859</v>
      </c>
      <c r="G138" s="264"/>
      <c r="H138" s="265" t="s">
        <v>1</v>
      </c>
      <c r="I138" s="267"/>
      <c r="J138" s="264"/>
      <c r="K138" s="264"/>
      <c r="L138" s="268"/>
      <c r="M138" s="269"/>
      <c r="N138" s="270"/>
      <c r="O138" s="270"/>
      <c r="P138" s="270"/>
      <c r="Q138" s="270"/>
      <c r="R138" s="270"/>
      <c r="S138" s="270"/>
      <c r="T138" s="271"/>
      <c r="U138" s="14"/>
      <c r="V138" s="14"/>
      <c r="W138" s="14"/>
      <c r="X138" s="14"/>
      <c r="Y138" s="14"/>
      <c r="Z138" s="14"/>
      <c r="AA138" s="14"/>
      <c r="AB138" s="14"/>
      <c r="AC138" s="14"/>
      <c r="AD138" s="14"/>
      <c r="AE138" s="14"/>
      <c r="AT138" s="272" t="s">
        <v>446</v>
      </c>
      <c r="AU138" s="272" t="s">
        <v>85</v>
      </c>
      <c r="AV138" s="14" t="s">
        <v>83</v>
      </c>
      <c r="AW138" s="14" t="s">
        <v>32</v>
      </c>
      <c r="AX138" s="14" t="s">
        <v>76</v>
      </c>
      <c r="AY138" s="272" t="s">
        <v>342</v>
      </c>
    </row>
    <row r="139" s="13" customFormat="1">
      <c r="A139" s="13"/>
      <c r="B139" s="252"/>
      <c r="C139" s="253"/>
      <c r="D139" s="240" t="s">
        <v>446</v>
      </c>
      <c r="E139" s="254" t="s">
        <v>1</v>
      </c>
      <c r="F139" s="255" t="s">
        <v>6955</v>
      </c>
      <c r="G139" s="253"/>
      <c r="H139" s="256">
        <v>2.2000000000000002</v>
      </c>
      <c r="I139" s="257"/>
      <c r="J139" s="253"/>
      <c r="K139" s="253"/>
      <c r="L139" s="258"/>
      <c r="M139" s="259"/>
      <c r="N139" s="260"/>
      <c r="O139" s="260"/>
      <c r="P139" s="260"/>
      <c r="Q139" s="260"/>
      <c r="R139" s="260"/>
      <c r="S139" s="260"/>
      <c r="T139" s="261"/>
      <c r="U139" s="13"/>
      <c r="V139" s="13"/>
      <c r="W139" s="13"/>
      <c r="X139" s="13"/>
      <c r="Y139" s="13"/>
      <c r="Z139" s="13"/>
      <c r="AA139" s="13"/>
      <c r="AB139" s="13"/>
      <c r="AC139" s="13"/>
      <c r="AD139" s="13"/>
      <c r="AE139" s="13"/>
      <c r="AT139" s="262" t="s">
        <v>446</v>
      </c>
      <c r="AU139" s="262" t="s">
        <v>85</v>
      </c>
      <c r="AV139" s="13" t="s">
        <v>85</v>
      </c>
      <c r="AW139" s="13" t="s">
        <v>32</v>
      </c>
      <c r="AX139" s="13" t="s">
        <v>76</v>
      </c>
      <c r="AY139" s="262" t="s">
        <v>342</v>
      </c>
    </row>
    <row r="140" s="14" customFormat="1">
      <c r="A140" s="14"/>
      <c r="B140" s="263"/>
      <c r="C140" s="264"/>
      <c r="D140" s="240" t="s">
        <v>446</v>
      </c>
      <c r="E140" s="265" t="s">
        <v>1</v>
      </c>
      <c r="F140" s="266" t="s">
        <v>6956</v>
      </c>
      <c r="G140" s="264"/>
      <c r="H140" s="265" t="s">
        <v>1</v>
      </c>
      <c r="I140" s="267"/>
      <c r="J140" s="264"/>
      <c r="K140" s="264"/>
      <c r="L140" s="268"/>
      <c r="M140" s="269"/>
      <c r="N140" s="270"/>
      <c r="O140" s="270"/>
      <c r="P140" s="270"/>
      <c r="Q140" s="270"/>
      <c r="R140" s="270"/>
      <c r="S140" s="270"/>
      <c r="T140" s="271"/>
      <c r="U140" s="14"/>
      <c r="V140" s="14"/>
      <c r="W140" s="14"/>
      <c r="X140" s="14"/>
      <c r="Y140" s="14"/>
      <c r="Z140" s="14"/>
      <c r="AA140" s="14"/>
      <c r="AB140" s="14"/>
      <c r="AC140" s="14"/>
      <c r="AD140" s="14"/>
      <c r="AE140" s="14"/>
      <c r="AT140" s="272" t="s">
        <v>446</v>
      </c>
      <c r="AU140" s="272" t="s">
        <v>85</v>
      </c>
      <c r="AV140" s="14" t="s">
        <v>83</v>
      </c>
      <c r="AW140" s="14" t="s">
        <v>32</v>
      </c>
      <c r="AX140" s="14" t="s">
        <v>76</v>
      </c>
      <c r="AY140" s="272" t="s">
        <v>342</v>
      </c>
    </row>
    <row r="141" s="13" customFormat="1">
      <c r="A141" s="13"/>
      <c r="B141" s="252"/>
      <c r="C141" s="253"/>
      <c r="D141" s="240" t="s">
        <v>446</v>
      </c>
      <c r="E141" s="254" t="s">
        <v>1</v>
      </c>
      <c r="F141" s="255" t="s">
        <v>6957</v>
      </c>
      <c r="G141" s="253"/>
      <c r="H141" s="256">
        <v>1.8999999999999999</v>
      </c>
      <c r="I141" s="257"/>
      <c r="J141" s="253"/>
      <c r="K141" s="253"/>
      <c r="L141" s="258"/>
      <c r="M141" s="259"/>
      <c r="N141" s="260"/>
      <c r="O141" s="260"/>
      <c r="P141" s="260"/>
      <c r="Q141" s="260"/>
      <c r="R141" s="260"/>
      <c r="S141" s="260"/>
      <c r="T141" s="261"/>
      <c r="U141" s="13"/>
      <c r="V141" s="13"/>
      <c r="W141" s="13"/>
      <c r="X141" s="13"/>
      <c r="Y141" s="13"/>
      <c r="Z141" s="13"/>
      <c r="AA141" s="13"/>
      <c r="AB141" s="13"/>
      <c r="AC141" s="13"/>
      <c r="AD141" s="13"/>
      <c r="AE141" s="13"/>
      <c r="AT141" s="262" t="s">
        <v>446</v>
      </c>
      <c r="AU141" s="262" t="s">
        <v>85</v>
      </c>
      <c r="AV141" s="13" t="s">
        <v>85</v>
      </c>
      <c r="AW141" s="13" t="s">
        <v>32</v>
      </c>
      <c r="AX141" s="13" t="s">
        <v>76</v>
      </c>
      <c r="AY141" s="262" t="s">
        <v>342</v>
      </c>
    </row>
    <row r="142" s="16" customFormat="1">
      <c r="A142" s="16"/>
      <c r="B142" s="284"/>
      <c r="C142" s="285"/>
      <c r="D142" s="240" t="s">
        <v>446</v>
      </c>
      <c r="E142" s="286" t="s">
        <v>1</v>
      </c>
      <c r="F142" s="287" t="s">
        <v>500</v>
      </c>
      <c r="G142" s="285"/>
      <c r="H142" s="288">
        <v>4.0999999999999996</v>
      </c>
      <c r="I142" s="289"/>
      <c r="J142" s="285"/>
      <c r="K142" s="285"/>
      <c r="L142" s="290"/>
      <c r="M142" s="291"/>
      <c r="N142" s="292"/>
      <c r="O142" s="292"/>
      <c r="P142" s="292"/>
      <c r="Q142" s="292"/>
      <c r="R142" s="292"/>
      <c r="S142" s="292"/>
      <c r="T142" s="293"/>
      <c r="U142" s="16"/>
      <c r="V142" s="16"/>
      <c r="W142" s="16"/>
      <c r="X142" s="16"/>
      <c r="Y142" s="16"/>
      <c r="Z142" s="16"/>
      <c r="AA142" s="16"/>
      <c r="AB142" s="16"/>
      <c r="AC142" s="16"/>
      <c r="AD142" s="16"/>
      <c r="AE142" s="16"/>
      <c r="AT142" s="294" t="s">
        <v>446</v>
      </c>
      <c r="AU142" s="294" t="s">
        <v>85</v>
      </c>
      <c r="AV142" s="16" t="s">
        <v>360</v>
      </c>
      <c r="AW142" s="16" t="s">
        <v>32</v>
      </c>
      <c r="AX142" s="16" t="s">
        <v>83</v>
      </c>
      <c r="AY142" s="294" t="s">
        <v>342</v>
      </c>
    </row>
    <row r="143" s="2" customFormat="1" ht="16.5" customHeight="1">
      <c r="A143" s="39"/>
      <c r="B143" s="40"/>
      <c r="C143" s="227" t="s">
        <v>85</v>
      </c>
      <c r="D143" s="227" t="s">
        <v>343</v>
      </c>
      <c r="E143" s="228" t="s">
        <v>6847</v>
      </c>
      <c r="F143" s="229" t="s">
        <v>6848</v>
      </c>
      <c r="G143" s="230" t="s">
        <v>473</v>
      </c>
      <c r="H143" s="231">
        <v>4.0999999999999996</v>
      </c>
      <c r="I143" s="232"/>
      <c r="J143" s="233">
        <f>ROUND(I143*H143,2)</f>
        <v>0</v>
      </c>
      <c r="K143" s="229" t="s">
        <v>443</v>
      </c>
      <c r="L143" s="45"/>
      <c r="M143" s="234" t="s">
        <v>1</v>
      </c>
      <c r="N143" s="235" t="s">
        <v>41</v>
      </c>
      <c r="O143" s="92"/>
      <c r="P143" s="236">
        <f>O143*H143</f>
        <v>0</v>
      </c>
      <c r="Q143" s="236">
        <v>0</v>
      </c>
      <c r="R143" s="236">
        <f>Q143*H143</f>
        <v>0</v>
      </c>
      <c r="S143" s="236">
        <v>0.28499999999999998</v>
      </c>
      <c r="T143" s="237">
        <f>S143*H143</f>
        <v>1.1684999999999999</v>
      </c>
      <c r="U143" s="39"/>
      <c r="V143" s="39"/>
      <c r="W143" s="39"/>
      <c r="X143" s="39"/>
      <c r="Y143" s="39"/>
      <c r="Z143" s="39"/>
      <c r="AA143" s="39"/>
      <c r="AB143" s="39"/>
      <c r="AC143" s="39"/>
      <c r="AD143" s="39"/>
      <c r="AE143" s="39"/>
      <c r="AR143" s="238" t="s">
        <v>360</v>
      </c>
      <c r="AT143" s="238" t="s">
        <v>343</v>
      </c>
      <c r="AU143" s="238" t="s">
        <v>85</v>
      </c>
      <c r="AY143" s="18" t="s">
        <v>342</v>
      </c>
      <c r="BE143" s="239">
        <f>IF(N143="základní",J143,0)</f>
        <v>0</v>
      </c>
      <c r="BF143" s="239">
        <f>IF(N143="snížená",J143,0)</f>
        <v>0</v>
      </c>
      <c r="BG143" s="239">
        <f>IF(N143="zákl. přenesená",J143,0)</f>
        <v>0</v>
      </c>
      <c r="BH143" s="239">
        <f>IF(N143="sníž. přenesená",J143,0)</f>
        <v>0</v>
      </c>
      <c r="BI143" s="239">
        <f>IF(N143="nulová",J143,0)</f>
        <v>0</v>
      </c>
      <c r="BJ143" s="18" t="s">
        <v>83</v>
      </c>
      <c r="BK143" s="239">
        <f>ROUND(I143*H143,2)</f>
        <v>0</v>
      </c>
      <c r="BL143" s="18" t="s">
        <v>360</v>
      </c>
      <c r="BM143" s="238" t="s">
        <v>6958</v>
      </c>
    </row>
    <row r="144" s="2" customFormat="1">
      <c r="A144" s="39"/>
      <c r="B144" s="40"/>
      <c r="C144" s="41"/>
      <c r="D144" s="240" t="s">
        <v>349</v>
      </c>
      <c r="E144" s="41"/>
      <c r="F144" s="241" t="s">
        <v>6850</v>
      </c>
      <c r="G144" s="41"/>
      <c r="H144" s="41"/>
      <c r="I144" s="242"/>
      <c r="J144" s="41"/>
      <c r="K144" s="41"/>
      <c r="L144" s="45"/>
      <c r="M144" s="243"/>
      <c r="N144" s="244"/>
      <c r="O144" s="92"/>
      <c r="P144" s="92"/>
      <c r="Q144" s="92"/>
      <c r="R144" s="92"/>
      <c r="S144" s="92"/>
      <c r="T144" s="93"/>
      <c r="U144" s="39"/>
      <c r="V144" s="39"/>
      <c r="W144" s="39"/>
      <c r="X144" s="39"/>
      <c r="Y144" s="39"/>
      <c r="Z144" s="39"/>
      <c r="AA144" s="39"/>
      <c r="AB144" s="39"/>
      <c r="AC144" s="39"/>
      <c r="AD144" s="39"/>
      <c r="AE144" s="39"/>
      <c r="AT144" s="18" t="s">
        <v>349</v>
      </c>
      <c r="AU144" s="18" t="s">
        <v>85</v>
      </c>
    </row>
    <row r="145" s="14" customFormat="1">
      <c r="A145" s="14"/>
      <c r="B145" s="263"/>
      <c r="C145" s="264"/>
      <c r="D145" s="240" t="s">
        <v>446</v>
      </c>
      <c r="E145" s="265" t="s">
        <v>1</v>
      </c>
      <c r="F145" s="266" t="s">
        <v>5783</v>
      </c>
      <c r="G145" s="264"/>
      <c r="H145" s="265" t="s">
        <v>1</v>
      </c>
      <c r="I145" s="267"/>
      <c r="J145" s="264"/>
      <c r="K145" s="264"/>
      <c r="L145" s="268"/>
      <c r="M145" s="269"/>
      <c r="N145" s="270"/>
      <c r="O145" s="270"/>
      <c r="P145" s="270"/>
      <c r="Q145" s="270"/>
      <c r="R145" s="270"/>
      <c r="S145" s="270"/>
      <c r="T145" s="271"/>
      <c r="U145" s="14"/>
      <c r="V145" s="14"/>
      <c r="W145" s="14"/>
      <c r="X145" s="14"/>
      <c r="Y145" s="14"/>
      <c r="Z145" s="14"/>
      <c r="AA145" s="14"/>
      <c r="AB145" s="14"/>
      <c r="AC145" s="14"/>
      <c r="AD145" s="14"/>
      <c r="AE145" s="14"/>
      <c r="AT145" s="272" t="s">
        <v>446</v>
      </c>
      <c r="AU145" s="272" t="s">
        <v>85</v>
      </c>
      <c r="AV145" s="14" t="s">
        <v>83</v>
      </c>
      <c r="AW145" s="14" t="s">
        <v>32</v>
      </c>
      <c r="AX145" s="14" t="s">
        <v>76</v>
      </c>
      <c r="AY145" s="272" t="s">
        <v>342</v>
      </c>
    </row>
    <row r="146" s="14" customFormat="1">
      <c r="A146" s="14"/>
      <c r="B146" s="263"/>
      <c r="C146" s="264"/>
      <c r="D146" s="240" t="s">
        <v>446</v>
      </c>
      <c r="E146" s="265" t="s">
        <v>1</v>
      </c>
      <c r="F146" s="266" t="s">
        <v>6859</v>
      </c>
      <c r="G146" s="264"/>
      <c r="H146" s="265" t="s">
        <v>1</v>
      </c>
      <c r="I146" s="267"/>
      <c r="J146" s="264"/>
      <c r="K146" s="264"/>
      <c r="L146" s="268"/>
      <c r="M146" s="269"/>
      <c r="N146" s="270"/>
      <c r="O146" s="270"/>
      <c r="P146" s="270"/>
      <c r="Q146" s="270"/>
      <c r="R146" s="270"/>
      <c r="S146" s="270"/>
      <c r="T146" s="271"/>
      <c r="U146" s="14"/>
      <c r="V146" s="14"/>
      <c r="W146" s="14"/>
      <c r="X146" s="14"/>
      <c r="Y146" s="14"/>
      <c r="Z146" s="14"/>
      <c r="AA146" s="14"/>
      <c r="AB146" s="14"/>
      <c r="AC146" s="14"/>
      <c r="AD146" s="14"/>
      <c r="AE146" s="14"/>
      <c r="AT146" s="272" t="s">
        <v>446</v>
      </c>
      <c r="AU146" s="272" t="s">
        <v>85</v>
      </c>
      <c r="AV146" s="14" t="s">
        <v>83</v>
      </c>
      <c r="AW146" s="14" t="s">
        <v>32</v>
      </c>
      <c r="AX146" s="14" t="s">
        <v>76</v>
      </c>
      <c r="AY146" s="272" t="s">
        <v>342</v>
      </c>
    </row>
    <row r="147" s="13" customFormat="1">
      <c r="A147" s="13"/>
      <c r="B147" s="252"/>
      <c r="C147" s="253"/>
      <c r="D147" s="240" t="s">
        <v>446</v>
      </c>
      <c r="E147" s="254" t="s">
        <v>1</v>
      </c>
      <c r="F147" s="255" t="s">
        <v>6955</v>
      </c>
      <c r="G147" s="253"/>
      <c r="H147" s="256">
        <v>2.2000000000000002</v>
      </c>
      <c r="I147" s="257"/>
      <c r="J147" s="253"/>
      <c r="K147" s="253"/>
      <c r="L147" s="258"/>
      <c r="M147" s="259"/>
      <c r="N147" s="260"/>
      <c r="O147" s="260"/>
      <c r="P147" s="260"/>
      <c r="Q147" s="260"/>
      <c r="R147" s="260"/>
      <c r="S147" s="260"/>
      <c r="T147" s="261"/>
      <c r="U147" s="13"/>
      <c r="V147" s="13"/>
      <c r="W147" s="13"/>
      <c r="X147" s="13"/>
      <c r="Y147" s="13"/>
      <c r="Z147" s="13"/>
      <c r="AA147" s="13"/>
      <c r="AB147" s="13"/>
      <c r="AC147" s="13"/>
      <c r="AD147" s="13"/>
      <c r="AE147" s="13"/>
      <c r="AT147" s="262" t="s">
        <v>446</v>
      </c>
      <c r="AU147" s="262" t="s">
        <v>85</v>
      </c>
      <c r="AV147" s="13" t="s">
        <v>85</v>
      </c>
      <c r="AW147" s="13" t="s">
        <v>32</v>
      </c>
      <c r="AX147" s="13" t="s">
        <v>76</v>
      </c>
      <c r="AY147" s="262" t="s">
        <v>342</v>
      </c>
    </row>
    <row r="148" s="14" customFormat="1">
      <c r="A148" s="14"/>
      <c r="B148" s="263"/>
      <c r="C148" s="264"/>
      <c r="D148" s="240" t="s">
        <v>446</v>
      </c>
      <c r="E148" s="265" t="s">
        <v>1</v>
      </c>
      <c r="F148" s="266" t="s">
        <v>6956</v>
      </c>
      <c r="G148" s="264"/>
      <c r="H148" s="265" t="s">
        <v>1</v>
      </c>
      <c r="I148" s="267"/>
      <c r="J148" s="264"/>
      <c r="K148" s="264"/>
      <c r="L148" s="268"/>
      <c r="M148" s="269"/>
      <c r="N148" s="270"/>
      <c r="O148" s="270"/>
      <c r="P148" s="270"/>
      <c r="Q148" s="270"/>
      <c r="R148" s="270"/>
      <c r="S148" s="270"/>
      <c r="T148" s="271"/>
      <c r="U148" s="14"/>
      <c r="V148" s="14"/>
      <c r="W148" s="14"/>
      <c r="X148" s="14"/>
      <c r="Y148" s="14"/>
      <c r="Z148" s="14"/>
      <c r="AA148" s="14"/>
      <c r="AB148" s="14"/>
      <c r="AC148" s="14"/>
      <c r="AD148" s="14"/>
      <c r="AE148" s="14"/>
      <c r="AT148" s="272" t="s">
        <v>446</v>
      </c>
      <c r="AU148" s="272" t="s">
        <v>85</v>
      </c>
      <c r="AV148" s="14" t="s">
        <v>83</v>
      </c>
      <c r="AW148" s="14" t="s">
        <v>32</v>
      </c>
      <c r="AX148" s="14" t="s">
        <v>76</v>
      </c>
      <c r="AY148" s="272" t="s">
        <v>342</v>
      </c>
    </row>
    <row r="149" s="13" customFormat="1">
      <c r="A149" s="13"/>
      <c r="B149" s="252"/>
      <c r="C149" s="253"/>
      <c r="D149" s="240" t="s">
        <v>446</v>
      </c>
      <c r="E149" s="254" t="s">
        <v>1</v>
      </c>
      <c r="F149" s="255" t="s">
        <v>6957</v>
      </c>
      <c r="G149" s="253"/>
      <c r="H149" s="256">
        <v>1.8999999999999999</v>
      </c>
      <c r="I149" s="257"/>
      <c r="J149" s="253"/>
      <c r="K149" s="253"/>
      <c r="L149" s="258"/>
      <c r="M149" s="259"/>
      <c r="N149" s="260"/>
      <c r="O149" s="260"/>
      <c r="P149" s="260"/>
      <c r="Q149" s="260"/>
      <c r="R149" s="260"/>
      <c r="S149" s="260"/>
      <c r="T149" s="261"/>
      <c r="U149" s="13"/>
      <c r="V149" s="13"/>
      <c r="W149" s="13"/>
      <c r="X149" s="13"/>
      <c r="Y149" s="13"/>
      <c r="Z149" s="13"/>
      <c r="AA149" s="13"/>
      <c r="AB149" s="13"/>
      <c r="AC149" s="13"/>
      <c r="AD149" s="13"/>
      <c r="AE149" s="13"/>
      <c r="AT149" s="262" t="s">
        <v>446</v>
      </c>
      <c r="AU149" s="262" t="s">
        <v>85</v>
      </c>
      <c r="AV149" s="13" t="s">
        <v>85</v>
      </c>
      <c r="AW149" s="13" t="s">
        <v>32</v>
      </c>
      <c r="AX149" s="13" t="s">
        <v>76</v>
      </c>
      <c r="AY149" s="262" t="s">
        <v>342</v>
      </c>
    </row>
    <row r="150" s="16" customFormat="1">
      <c r="A150" s="16"/>
      <c r="B150" s="284"/>
      <c r="C150" s="285"/>
      <c r="D150" s="240" t="s">
        <v>446</v>
      </c>
      <c r="E150" s="286" t="s">
        <v>1</v>
      </c>
      <c r="F150" s="287" t="s">
        <v>500</v>
      </c>
      <c r="G150" s="285"/>
      <c r="H150" s="288">
        <v>4.0999999999999996</v>
      </c>
      <c r="I150" s="289"/>
      <c r="J150" s="285"/>
      <c r="K150" s="285"/>
      <c r="L150" s="290"/>
      <c r="M150" s="291"/>
      <c r="N150" s="292"/>
      <c r="O150" s="292"/>
      <c r="P150" s="292"/>
      <c r="Q150" s="292"/>
      <c r="R150" s="292"/>
      <c r="S150" s="292"/>
      <c r="T150" s="293"/>
      <c r="U150" s="16"/>
      <c r="V150" s="16"/>
      <c r="W150" s="16"/>
      <c r="X150" s="16"/>
      <c r="Y150" s="16"/>
      <c r="Z150" s="16"/>
      <c r="AA150" s="16"/>
      <c r="AB150" s="16"/>
      <c r="AC150" s="16"/>
      <c r="AD150" s="16"/>
      <c r="AE150" s="16"/>
      <c r="AT150" s="294" t="s">
        <v>446</v>
      </c>
      <c r="AU150" s="294" t="s">
        <v>85</v>
      </c>
      <c r="AV150" s="16" t="s">
        <v>360</v>
      </c>
      <c r="AW150" s="16" t="s">
        <v>32</v>
      </c>
      <c r="AX150" s="16" t="s">
        <v>83</v>
      </c>
      <c r="AY150" s="294" t="s">
        <v>342</v>
      </c>
    </row>
    <row r="151" s="2" customFormat="1" ht="16.5" customHeight="1">
      <c r="A151" s="39"/>
      <c r="B151" s="40"/>
      <c r="C151" s="227" t="s">
        <v>92</v>
      </c>
      <c r="D151" s="227" t="s">
        <v>343</v>
      </c>
      <c r="E151" s="228" t="s">
        <v>6959</v>
      </c>
      <c r="F151" s="229" t="s">
        <v>6960</v>
      </c>
      <c r="G151" s="230" t="s">
        <v>473</v>
      </c>
      <c r="H151" s="231">
        <v>10.800000000000001</v>
      </c>
      <c r="I151" s="232"/>
      <c r="J151" s="233">
        <f>ROUND(I151*H151,2)</f>
        <v>0</v>
      </c>
      <c r="K151" s="229" t="s">
        <v>443</v>
      </c>
      <c r="L151" s="45"/>
      <c r="M151" s="234" t="s">
        <v>1</v>
      </c>
      <c r="N151" s="235" t="s">
        <v>41</v>
      </c>
      <c r="O151" s="92"/>
      <c r="P151" s="236">
        <f>O151*H151</f>
        <v>0</v>
      </c>
      <c r="Q151" s="236">
        <v>0</v>
      </c>
      <c r="R151" s="236">
        <f>Q151*H151</f>
        <v>0</v>
      </c>
      <c r="S151" s="236">
        <v>0.47499999999999998</v>
      </c>
      <c r="T151" s="237">
        <f>S151*H151</f>
        <v>5.1299999999999999</v>
      </c>
      <c r="U151" s="39"/>
      <c r="V151" s="39"/>
      <c r="W151" s="39"/>
      <c r="X151" s="39"/>
      <c r="Y151" s="39"/>
      <c r="Z151" s="39"/>
      <c r="AA151" s="39"/>
      <c r="AB151" s="39"/>
      <c r="AC151" s="39"/>
      <c r="AD151" s="39"/>
      <c r="AE151" s="39"/>
      <c r="AR151" s="238" t="s">
        <v>360</v>
      </c>
      <c r="AT151" s="238" t="s">
        <v>343</v>
      </c>
      <c r="AU151" s="238" t="s">
        <v>85</v>
      </c>
      <c r="AY151" s="18" t="s">
        <v>342</v>
      </c>
      <c r="BE151" s="239">
        <f>IF(N151="základní",J151,0)</f>
        <v>0</v>
      </c>
      <c r="BF151" s="239">
        <f>IF(N151="snížená",J151,0)</f>
        <v>0</v>
      </c>
      <c r="BG151" s="239">
        <f>IF(N151="zákl. přenesená",J151,0)</f>
        <v>0</v>
      </c>
      <c r="BH151" s="239">
        <f>IF(N151="sníž. přenesená",J151,0)</f>
        <v>0</v>
      </c>
      <c r="BI151" s="239">
        <f>IF(N151="nulová",J151,0)</f>
        <v>0</v>
      </c>
      <c r="BJ151" s="18" t="s">
        <v>83</v>
      </c>
      <c r="BK151" s="239">
        <f>ROUND(I151*H151,2)</f>
        <v>0</v>
      </c>
      <c r="BL151" s="18" t="s">
        <v>360</v>
      </c>
      <c r="BM151" s="238" t="s">
        <v>6961</v>
      </c>
    </row>
    <row r="152" s="2" customFormat="1">
      <c r="A152" s="39"/>
      <c r="B152" s="40"/>
      <c r="C152" s="41"/>
      <c r="D152" s="240" t="s">
        <v>349</v>
      </c>
      <c r="E152" s="41"/>
      <c r="F152" s="241" t="s">
        <v>6962</v>
      </c>
      <c r="G152" s="41"/>
      <c r="H152" s="41"/>
      <c r="I152" s="242"/>
      <c r="J152" s="41"/>
      <c r="K152" s="41"/>
      <c r="L152" s="45"/>
      <c r="M152" s="243"/>
      <c r="N152" s="244"/>
      <c r="O152" s="92"/>
      <c r="P152" s="92"/>
      <c r="Q152" s="92"/>
      <c r="R152" s="92"/>
      <c r="S152" s="92"/>
      <c r="T152" s="93"/>
      <c r="U152" s="39"/>
      <c r="V152" s="39"/>
      <c r="W152" s="39"/>
      <c r="X152" s="39"/>
      <c r="Y152" s="39"/>
      <c r="Z152" s="39"/>
      <c r="AA152" s="39"/>
      <c r="AB152" s="39"/>
      <c r="AC152" s="39"/>
      <c r="AD152" s="39"/>
      <c r="AE152" s="39"/>
      <c r="AT152" s="18" t="s">
        <v>349</v>
      </c>
      <c r="AU152" s="18" t="s">
        <v>85</v>
      </c>
    </row>
    <row r="153" s="14" customFormat="1">
      <c r="A153" s="14"/>
      <c r="B153" s="263"/>
      <c r="C153" s="264"/>
      <c r="D153" s="240" t="s">
        <v>446</v>
      </c>
      <c r="E153" s="265" t="s">
        <v>1</v>
      </c>
      <c r="F153" s="266" t="s">
        <v>5786</v>
      </c>
      <c r="G153" s="264"/>
      <c r="H153" s="265" t="s">
        <v>1</v>
      </c>
      <c r="I153" s="267"/>
      <c r="J153" s="264"/>
      <c r="K153" s="264"/>
      <c r="L153" s="268"/>
      <c r="M153" s="269"/>
      <c r="N153" s="270"/>
      <c r="O153" s="270"/>
      <c r="P153" s="270"/>
      <c r="Q153" s="270"/>
      <c r="R153" s="270"/>
      <c r="S153" s="270"/>
      <c r="T153" s="271"/>
      <c r="U153" s="14"/>
      <c r="V153" s="14"/>
      <c r="W153" s="14"/>
      <c r="X153" s="14"/>
      <c r="Y153" s="14"/>
      <c r="Z153" s="14"/>
      <c r="AA153" s="14"/>
      <c r="AB153" s="14"/>
      <c r="AC153" s="14"/>
      <c r="AD153" s="14"/>
      <c r="AE153" s="14"/>
      <c r="AT153" s="272" t="s">
        <v>446</v>
      </c>
      <c r="AU153" s="272" t="s">
        <v>85</v>
      </c>
      <c r="AV153" s="14" t="s">
        <v>83</v>
      </c>
      <c r="AW153" s="14" t="s">
        <v>32</v>
      </c>
      <c r="AX153" s="14" t="s">
        <v>76</v>
      </c>
      <c r="AY153" s="272" t="s">
        <v>342</v>
      </c>
    </row>
    <row r="154" s="14" customFormat="1">
      <c r="A154" s="14"/>
      <c r="B154" s="263"/>
      <c r="C154" s="264"/>
      <c r="D154" s="240" t="s">
        <v>446</v>
      </c>
      <c r="E154" s="265" t="s">
        <v>1</v>
      </c>
      <c r="F154" s="266" t="s">
        <v>6859</v>
      </c>
      <c r="G154" s="264"/>
      <c r="H154" s="265" t="s">
        <v>1</v>
      </c>
      <c r="I154" s="267"/>
      <c r="J154" s="264"/>
      <c r="K154" s="264"/>
      <c r="L154" s="268"/>
      <c r="M154" s="269"/>
      <c r="N154" s="270"/>
      <c r="O154" s="270"/>
      <c r="P154" s="270"/>
      <c r="Q154" s="270"/>
      <c r="R154" s="270"/>
      <c r="S154" s="270"/>
      <c r="T154" s="271"/>
      <c r="U154" s="14"/>
      <c r="V154" s="14"/>
      <c r="W154" s="14"/>
      <c r="X154" s="14"/>
      <c r="Y154" s="14"/>
      <c r="Z154" s="14"/>
      <c r="AA154" s="14"/>
      <c r="AB154" s="14"/>
      <c r="AC154" s="14"/>
      <c r="AD154" s="14"/>
      <c r="AE154" s="14"/>
      <c r="AT154" s="272" t="s">
        <v>446</v>
      </c>
      <c r="AU154" s="272" t="s">
        <v>85</v>
      </c>
      <c r="AV154" s="14" t="s">
        <v>83</v>
      </c>
      <c r="AW154" s="14" t="s">
        <v>32</v>
      </c>
      <c r="AX154" s="14" t="s">
        <v>76</v>
      </c>
      <c r="AY154" s="272" t="s">
        <v>342</v>
      </c>
    </row>
    <row r="155" s="13" customFormat="1">
      <c r="A155" s="13"/>
      <c r="B155" s="252"/>
      <c r="C155" s="253"/>
      <c r="D155" s="240" t="s">
        <v>446</v>
      </c>
      <c r="E155" s="254" t="s">
        <v>1</v>
      </c>
      <c r="F155" s="255" t="s">
        <v>6963</v>
      </c>
      <c r="G155" s="253"/>
      <c r="H155" s="256">
        <v>10.800000000000001</v>
      </c>
      <c r="I155" s="257"/>
      <c r="J155" s="253"/>
      <c r="K155" s="253"/>
      <c r="L155" s="258"/>
      <c r="M155" s="259"/>
      <c r="N155" s="260"/>
      <c r="O155" s="260"/>
      <c r="P155" s="260"/>
      <c r="Q155" s="260"/>
      <c r="R155" s="260"/>
      <c r="S155" s="260"/>
      <c r="T155" s="261"/>
      <c r="U155" s="13"/>
      <c r="V155" s="13"/>
      <c r="W155" s="13"/>
      <c r="X155" s="13"/>
      <c r="Y155" s="13"/>
      <c r="Z155" s="13"/>
      <c r="AA155" s="13"/>
      <c r="AB155" s="13"/>
      <c r="AC155" s="13"/>
      <c r="AD155" s="13"/>
      <c r="AE155" s="13"/>
      <c r="AT155" s="262" t="s">
        <v>446</v>
      </c>
      <c r="AU155" s="262" t="s">
        <v>85</v>
      </c>
      <c r="AV155" s="13" t="s">
        <v>85</v>
      </c>
      <c r="AW155" s="13" t="s">
        <v>32</v>
      </c>
      <c r="AX155" s="13" t="s">
        <v>83</v>
      </c>
      <c r="AY155" s="262" t="s">
        <v>342</v>
      </c>
    </row>
    <row r="156" s="2" customFormat="1" ht="16.5" customHeight="1">
      <c r="A156" s="39"/>
      <c r="B156" s="40"/>
      <c r="C156" s="227" t="s">
        <v>360</v>
      </c>
      <c r="D156" s="227" t="s">
        <v>343</v>
      </c>
      <c r="E156" s="228" t="s">
        <v>6964</v>
      </c>
      <c r="F156" s="229" t="s">
        <v>6965</v>
      </c>
      <c r="G156" s="230" t="s">
        <v>473</v>
      </c>
      <c r="H156" s="231">
        <v>10.800000000000001</v>
      </c>
      <c r="I156" s="232"/>
      <c r="J156" s="233">
        <f>ROUND(I156*H156,2)</f>
        <v>0</v>
      </c>
      <c r="K156" s="229" t="s">
        <v>443</v>
      </c>
      <c r="L156" s="45"/>
      <c r="M156" s="234" t="s">
        <v>1</v>
      </c>
      <c r="N156" s="235" t="s">
        <v>41</v>
      </c>
      <c r="O156" s="92"/>
      <c r="P156" s="236">
        <f>O156*H156</f>
        <v>0</v>
      </c>
      <c r="Q156" s="236">
        <v>0</v>
      </c>
      <c r="R156" s="236">
        <f>Q156*H156</f>
        <v>0</v>
      </c>
      <c r="S156" s="236">
        <v>0.312</v>
      </c>
      <c r="T156" s="237">
        <f>S156*H156</f>
        <v>3.3696000000000002</v>
      </c>
      <c r="U156" s="39"/>
      <c r="V156" s="39"/>
      <c r="W156" s="39"/>
      <c r="X156" s="39"/>
      <c r="Y156" s="39"/>
      <c r="Z156" s="39"/>
      <c r="AA156" s="39"/>
      <c r="AB156" s="39"/>
      <c r="AC156" s="39"/>
      <c r="AD156" s="39"/>
      <c r="AE156" s="39"/>
      <c r="AR156" s="238" t="s">
        <v>360</v>
      </c>
      <c r="AT156" s="238" t="s">
        <v>343</v>
      </c>
      <c r="AU156" s="238" t="s">
        <v>85</v>
      </c>
      <c r="AY156" s="18" t="s">
        <v>342</v>
      </c>
      <c r="BE156" s="239">
        <f>IF(N156="základní",J156,0)</f>
        <v>0</v>
      </c>
      <c r="BF156" s="239">
        <f>IF(N156="snížená",J156,0)</f>
        <v>0</v>
      </c>
      <c r="BG156" s="239">
        <f>IF(N156="zákl. přenesená",J156,0)</f>
        <v>0</v>
      </c>
      <c r="BH156" s="239">
        <f>IF(N156="sníž. přenesená",J156,0)</f>
        <v>0</v>
      </c>
      <c r="BI156" s="239">
        <f>IF(N156="nulová",J156,0)</f>
        <v>0</v>
      </c>
      <c r="BJ156" s="18" t="s">
        <v>83</v>
      </c>
      <c r="BK156" s="239">
        <f>ROUND(I156*H156,2)</f>
        <v>0</v>
      </c>
      <c r="BL156" s="18" t="s">
        <v>360</v>
      </c>
      <c r="BM156" s="238" t="s">
        <v>6966</v>
      </c>
    </row>
    <row r="157" s="2" customFormat="1">
      <c r="A157" s="39"/>
      <c r="B157" s="40"/>
      <c r="C157" s="41"/>
      <c r="D157" s="240" t="s">
        <v>349</v>
      </c>
      <c r="E157" s="41"/>
      <c r="F157" s="241" t="s">
        <v>6967</v>
      </c>
      <c r="G157" s="41"/>
      <c r="H157" s="41"/>
      <c r="I157" s="242"/>
      <c r="J157" s="41"/>
      <c r="K157" s="41"/>
      <c r="L157" s="45"/>
      <c r="M157" s="243"/>
      <c r="N157" s="244"/>
      <c r="O157" s="92"/>
      <c r="P157" s="92"/>
      <c r="Q157" s="92"/>
      <c r="R157" s="92"/>
      <c r="S157" s="92"/>
      <c r="T157" s="93"/>
      <c r="U157" s="39"/>
      <c r="V157" s="39"/>
      <c r="W157" s="39"/>
      <c r="X157" s="39"/>
      <c r="Y157" s="39"/>
      <c r="Z157" s="39"/>
      <c r="AA157" s="39"/>
      <c r="AB157" s="39"/>
      <c r="AC157" s="39"/>
      <c r="AD157" s="39"/>
      <c r="AE157" s="39"/>
      <c r="AT157" s="18" t="s">
        <v>349</v>
      </c>
      <c r="AU157" s="18" t="s">
        <v>85</v>
      </c>
    </row>
    <row r="158" s="14" customFormat="1">
      <c r="A158" s="14"/>
      <c r="B158" s="263"/>
      <c r="C158" s="264"/>
      <c r="D158" s="240" t="s">
        <v>446</v>
      </c>
      <c r="E158" s="265" t="s">
        <v>1</v>
      </c>
      <c r="F158" s="266" t="s">
        <v>5793</v>
      </c>
      <c r="G158" s="264"/>
      <c r="H158" s="265" t="s">
        <v>1</v>
      </c>
      <c r="I158" s="267"/>
      <c r="J158" s="264"/>
      <c r="K158" s="264"/>
      <c r="L158" s="268"/>
      <c r="M158" s="269"/>
      <c r="N158" s="270"/>
      <c r="O158" s="270"/>
      <c r="P158" s="270"/>
      <c r="Q158" s="270"/>
      <c r="R158" s="270"/>
      <c r="S158" s="270"/>
      <c r="T158" s="271"/>
      <c r="U158" s="14"/>
      <c r="V158" s="14"/>
      <c r="W158" s="14"/>
      <c r="X158" s="14"/>
      <c r="Y158" s="14"/>
      <c r="Z158" s="14"/>
      <c r="AA158" s="14"/>
      <c r="AB158" s="14"/>
      <c r="AC158" s="14"/>
      <c r="AD158" s="14"/>
      <c r="AE158" s="14"/>
      <c r="AT158" s="272" t="s">
        <v>446</v>
      </c>
      <c r="AU158" s="272" t="s">
        <v>85</v>
      </c>
      <c r="AV158" s="14" t="s">
        <v>83</v>
      </c>
      <c r="AW158" s="14" t="s">
        <v>32</v>
      </c>
      <c r="AX158" s="14" t="s">
        <v>76</v>
      </c>
      <c r="AY158" s="272" t="s">
        <v>342</v>
      </c>
    </row>
    <row r="159" s="14" customFormat="1">
      <c r="A159" s="14"/>
      <c r="B159" s="263"/>
      <c r="C159" s="264"/>
      <c r="D159" s="240" t="s">
        <v>446</v>
      </c>
      <c r="E159" s="265" t="s">
        <v>1</v>
      </c>
      <c r="F159" s="266" t="s">
        <v>6859</v>
      </c>
      <c r="G159" s="264"/>
      <c r="H159" s="265" t="s">
        <v>1</v>
      </c>
      <c r="I159" s="267"/>
      <c r="J159" s="264"/>
      <c r="K159" s="264"/>
      <c r="L159" s="268"/>
      <c r="M159" s="269"/>
      <c r="N159" s="270"/>
      <c r="O159" s="270"/>
      <c r="P159" s="270"/>
      <c r="Q159" s="270"/>
      <c r="R159" s="270"/>
      <c r="S159" s="270"/>
      <c r="T159" s="271"/>
      <c r="U159" s="14"/>
      <c r="V159" s="14"/>
      <c r="W159" s="14"/>
      <c r="X159" s="14"/>
      <c r="Y159" s="14"/>
      <c r="Z159" s="14"/>
      <c r="AA159" s="14"/>
      <c r="AB159" s="14"/>
      <c r="AC159" s="14"/>
      <c r="AD159" s="14"/>
      <c r="AE159" s="14"/>
      <c r="AT159" s="272" t="s">
        <v>446</v>
      </c>
      <c r="AU159" s="272" t="s">
        <v>85</v>
      </c>
      <c r="AV159" s="14" t="s">
        <v>83</v>
      </c>
      <c r="AW159" s="14" t="s">
        <v>32</v>
      </c>
      <c r="AX159" s="14" t="s">
        <v>76</v>
      </c>
      <c r="AY159" s="272" t="s">
        <v>342</v>
      </c>
    </row>
    <row r="160" s="13" customFormat="1">
      <c r="A160" s="13"/>
      <c r="B160" s="252"/>
      <c r="C160" s="253"/>
      <c r="D160" s="240" t="s">
        <v>446</v>
      </c>
      <c r="E160" s="254" t="s">
        <v>1</v>
      </c>
      <c r="F160" s="255" t="s">
        <v>6963</v>
      </c>
      <c r="G160" s="253"/>
      <c r="H160" s="256">
        <v>10.800000000000001</v>
      </c>
      <c r="I160" s="257"/>
      <c r="J160" s="253"/>
      <c r="K160" s="253"/>
      <c r="L160" s="258"/>
      <c r="M160" s="259"/>
      <c r="N160" s="260"/>
      <c r="O160" s="260"/>
      <c r="P160" s="260"/>
      <c r="Q160" s="260"/>
      <c r="R160" s="260"/>
      <c r="S160" s="260"/>
      <c r="T160" s="261"/>
      <c r="U160" s="13"/>
      <c r="V160" s="13"/>
      <c r="W160" s="13"/>
      <c r="X160" s="13"/>
      <c r="Y160" s="13"/>
      <c r="Z160" s="13"/>
      <c r="AA160" s="13"/>
      <c r="AB160" s="13"/>
      <c r="AC160" s="13"/>
      <c r="AD160" s="13"/>
      <c r="AE160" s="13"/>
      <c r="AT160" s="262" t="s">
        <v>446</v>
      </c>
      <c r="AU160" s="262" t="s">
        <v>85</v>
      </c>
      <c r="AV160" s="13" t="s">
        <v>85</v>
      </c>
      <c r="AW160" s="13" t="s">
        <v>32</v>
      </c>
      <c r="AX160" s="13" t="s">
        <v>83</v>
      </c>
      <c r="AY160" s="262" t="s">
        <v>342</v>
      </c>
    </row>
    <row r="161" s="2" customFormat="1" ht="21.75" customHeight="1">
      <c r="A161" s="39"/>
      <c r="B161" s="40"/>
      <c r="C161" s="227" t="s">
        <v>341</v>
      </c>
      <c r="D161" s="227" t="s">
        <v>343</v>
      </c>
      <c r="E161" s="228" t="s">
        <v>5794</v>
      </c>
      <c r="F161" s="229" t="s">
        <v>5795</v>
      </c>
      <c r="G161" s="230" t="s">
        <v>473</v>
      </c>
      <c r="H161" s="231">
        <v>10.800000000000001</v>
      </c>
      <c r="I161" s="232"/>
      <c r="J161" s="233">
        <f>ROUND(I161*H161,2)</f>
        <v>0</v>
      </c>
      <c r="K161" s="229" t="s">
        <v>443</v>
      </c>
      <c r="L161" s="45"/>
      <c r="M161" s="234" t="s">
        <v>1</v>
      </c>
      <c r="N161" s="235" t="s">
        <v>41</v>
      </c>
      <c r="O161" s="92"/>
      <c r="P161" s="236">
        <f>O161*H161</f>
        <v>0</v>
      </c>
      <c r="Q161" s="236">
        <v>4.0000000000000003E-05</v>
      </c>
      <c r="R161" s="236">
        <f>Q161*H161</f>
        <v>0.00043200000000000004</v>
      </c>
      <c r="S161" s="236">
        <v>0.091999999999999998</v>
      </c>
      <c r="T161" s="237">
        <f>S161*H161</f>
        <v>0.99360000000000004</v>
      </c>
      <c r="U161" s="39"/>
      <c r="V161" s="39"/>
      <c r="W161" s="39"/>
      <c r="X161" s="39"/>
      <c r="Y161" s="39"/>
      <c r="Z161" s="39"/>
      <c r="AA161" s="39"/>
      <c r="AB161" s="39"/>
      <c r="AC161" s="39"/>
      <c r="AD161" s="39"/>
      <c r="AE161" s="39"/>
      <c r="AR161" s="238" t="s">
        <v>360</v>
      </c>
      <c r="AT161" s="238" t="s">
        <v>343</v>
      </c>
      <c r="AU161" s="238" t="s">
        <v>85</v>
      </c>
      <c r="AY161" s="18" t="s">
        <v>342</v>
      </c>
      <c r="BE161" s="239">
        <f>IF(N161="základní",J161,0)</f>
        <v>0</v>
      </c>
      <c r="BF161" s="239">
        <f>IF(N161="snížená",J161,0)</f>
        <v>0</v>
      </c>
      <c r="BG161" s="239">
        <f>IF(N161="zákl. přenesená",J161,0)</f>
        <v>0</v>
      </c>
      <c r="BH161" s="239">
        <f>IF(N161="sníž. přenesená",J161,0)</f>
        <v>0</v>
      </c>
      <c r="BI161" s="239">
        <f>IF(N161="nulová",J161,0)</f>
        <v>0</v>
      </c>
      <c r="BJ161" s="18" t="s">
        <v>83</v>
      </c>
      <c r="BK161" s="239">
        <f>ROUND(I161*H161,2)</f>
        <v>0</v>
      </c>
      <c r="BL161" s="18" t="s">
        <v>360</v>
      </c>
      <c r="BM161" s="238" t="s">
        <v>6968</v>
      </c>
    </row>
    <row r="162" s="2" customFormat="1">
      <c r="A162" s="39"/>
      <c r="B162" s="40"/>
      <c r="C162" s="41"/>
      <c r="D162" s="240" t="s">
        <v>349</v>
      </c>
      <c r="E162" s="41"/>
      <c r="F162" s="241" t="s">
        <v>5797</v>
      </c>
      <c r="G162" s="41"/>
      <c r="H162" s="41"/>
      <c r="I162" s="242"/>
      <c r="J162" s="41"/>
      <c r="K162" s="41"/>
      <c r="L162" s="45"/>
      <c r="M162" s="243"/>
      <c r="N162" s="244"/>
      <c r="O162" s="92"/>
      <c r="P162" s="92"/>
      <c r="Q162" s="92"/>
      <c r="R162" s="92"/>
      <c r="S162" s="92"/>
      <c r="T162" s="93"/>
      <c r="U162" s="39"/>
      <c r="V162" s="39"/>
      <c r="W162" s="39"/>
      <c r="X162" s="39"/>
      <c r="Y162" s="39"/>
      <c r="Z162" s="39"/>
      <c r="AA162" s="39"/>
      <c r="AB162" s="39"/>
      <c r="AC162" s="39"/>
      <c r="AD162" s="39"/>
      <c r="AE162" s="39"/>
      <c r="AT162" s="18" t="s">
        <v>349</v>
      </c>
      <c r="AU162" s="18" t="s">
        <v>85</v>
      </c>
    </row>
    <row r="163" s="14" customFormat="1">
      <c r="A163" s="14"/>
      <c r="B163" s="263"/>
      <c r="C163" s="264"/>
      <c r="D163" s="240" t="s">
        <v>446</v>
      </c>
      <c r="E163" s="265" t="s">
        <v>1</v>
      </c>
      <c r="F163" s="266" t="s">
        <v>5798</v>
      </c>
      <c r="G163" s="264"/>
      <c r="H163" s="265" t="s">
        <v>1</v>
      </c>
      <c r="I163" s="267"/>
      <c r="J163" s="264"/>
      <c r="K163" s="264"/>
      <c r="L163" s="268"/>
      <c r="M163" s="269"/>
      <c r="N163" s="270"/>
      <c r="O163" s="270"/>
      <c r="P163" s="270"/>
      <c r="Q163" s="270"/>
      <c r="R163" s="270"/>
      <c r="S163" s="270"/>
      <c r="T163" s="271"/>
      <c r="U163" s="14"/>
      <c r="V163" s="14"/>
      <c r="W163" s="14"/>
      <c r="X163" s="14"/>
      <c r="Y163" s="14"/>
      <c r="Z163" s="14"/>
      <c r="AA163" s="14"/>
      <c r="AB163" s="14"/>
      <c r="AC163" s="14"/>
      <c r="AD163" s="14"/>
      <c r="AE163" s="14"/>
      <c r="AT163" s="272" t="s">
        <v>446</v>
      </c>
      <c r="AU163" s="272" t="s">
        <v>85</v>
      </c>
      <c r="AV163" s="14" t="s">
        <v>83</v>
      </c>
      <c r="AW163" s="14" t="s">
        <v>32</v>
      </c>
      <c r="AX163" s="14" t="s">
        <v>76</v>
      </c>
      <c r="AY163" s="272" t="s">
        <v>342</v>
      </c>
    </row>
    <row r="164" s="14" customFormat="1">
      <c r="A164" s="14"/>
      <c r="B164" s="263"/>
      <c r="C164" s="264"/>
      <c r="D164" s="240" t="s">
        <v>446</v>
      </c>
      <c r="E164" s="265" t="s">
        <v>1</v>
      </c>
      <c r="F164" s="266" t="s">
        <v>6859</v>
      </c>
      <c r="G164" s="264"/>
      <c r="H164" s="265" t="s">
        <v>1</v>
      </c>
      <c r="I164" s="267"/>
      <c r="J164" s="264"/>
      <c r="K164" s="264"/>
      <c r="L164" s="268"/>
      <c r="M164" s="269"/>
      <c r="N164" s="270"/>
      <c r="O164" s="270"/>
      <c r="P164" s="270"/>
      <c r="Q164" s="270"/>
      <c r="R164" s="270"/>
      <c r="S164" s="270"/>
      <c r="T164" s="271"/>
      <c r="U164" s="14"/>
      <c r="V164" s="14"/>
      <c r="W164" s="14"/>
      <c r="X164" s="14"/>
      <c r="Y164" s="14"/>
      <c r="Z164" s="14"/>
      <c r="AA164" s="14"/>
      <c r="AB164" s="14"/>
      <c r="AC164" s="14"/>
      <c r="AD164" s="14"/>
      <c r="AE164" s="14"/>
      <c r="AT164" s="272" t="s">
        <v>446</v>
      </c>
      <c r="AU164" s="272" t="s">
        <v>85</v>
      </c>
      <c r="AV164" s="14" t="s">
        <v>83</v>
      </c>
      <c r="AW164" s="14" t="s">
        <v>32</v>
      </c>
      <c r="AX164" s="14" t="s">
        <v>76</v>
      </c>
      <c r="AY164" s="272" t="s">
        <v>342</v>
      </c>
    </row>
    <row r="165" s="13" customFormat="1">
      <c r="A165" s="13"/>
      <c r="B165" s="252"/>
      <c r="C165" s="253"/>
      <c r="D165" s="240" t="s">
        <v>446</v>
      </c>
      <c r="E165" s="254" t="s">
        <v>1</v>
      </c>
      <c r="F165" s="255" t="s">
        <v>6963</v>
      </c>
      <c r="G165" s="253"/>
      <c r="H165" s="256">
        <v>10.800000000000001</v>
      </c>
      <c r="I165" s="257"/>
      <c r="J165" s="253"/>
      <c r="K165" s="253"/>
      <c r="L165" s="258"/>
      <c r="M165" s="259"/>
      <c r="N165" s="260"/>
      <c r="O165" s="260"/>
      <c r="P165" s="260"/>
      <c r="Q165" s="260"/>
      <c r="R165" s="260"/>
      <c r="S165" s="260"/>
      <c r="T165" s="261"/>
      <c r="U165" s="13"/>
      <c r="V165" s="13"/>
      <c r="W165" s="13"/>
      <c r="X165" s="13"/>
      <c r="Y165" s="13"/>
      <c r="Z165" s="13"/>
      <c r="AA165" s="13"/>
      <c r="AB165" s="13"/>
      <c r="AC165" s="13"/>
      <c r="AD165" s="13"/>
      <c r="AE165" s="13"/>
      <c r="AT165" s="262" t="s">
        <v>446</v>
      </c>
      <c r="AU165" s="262" t="s">
        <v>85</v>
      </c>
      <c r="AV165" s="13" t="s">
        <v>85</v>
      </c>
      <c r="AW165" s="13" t="s">
        <v>32</v>
      </c>
      <c r="AX165" s="13" t="s">
        <v>83</v>
      </c>
      <c r="AY165" s="262" t="s">
        <v>342</v>
      </c>
    </row>
    <row r="166" s="2" customFormat="1" ht="16.5" customHeight="1">
      <c r="A166" s="39"/>
      <c r="B166" s="40"/>
      <c r="C166" s="227" t="s">
        <v>368</v>
      </c>
      <c r="D166" s="227" t="s">
        <v>343</v>
      </c>
      <c r="E166" s="228" t="s">
        <v>2006</v>
      </c>
      <c r="F166" s="229" t="s">
        <v>2007</v>
      </c>
      <c r="G166" s="230" t="s">
        <v>2008</v>
      </c>
      <c r="H166" s="231">
        <v>10</v>
      </c>
      <c r="I166" s="232"/>
      <c r="J166" s="233">
        <f>ROUND(I166*H166,2)</f>
        <v>0</v>
      </c>
      <c r="K166" s="229" t="s">
        <v>443</v>
      </c>
      <c r="L166" s="45"/>
      <c r="M166" s="234" t="s">
        <v>1</v>
      </c>
      <c r="N166" s="235" t="s">
        <v>41</v>
      </c>
      <c r="O166" s="92"/>
      <c r="P166" s="236">
        <f>O166*H166</f>
        <v>0</v>
      </c>
      <c r="Q166" s="236">
        <v>3.0000000000000001E-05</v>
      </c>
      <c r="R166" s="236">
        <f>Q166*H166</f>
        <v>0.00030000000000000003</v>
      </c>
      <c r="S166" s="236">
        <v>0</v>
      </c>
      <c r="T166" s="237">
        <f>S166*H166</f>
        <v>0</v>
      </c>
      <c r="U166" s="39"/>
      <c r="V166" s="39"/>
      <c r="W166" s="39"/>
      <c r="X166" s="39"/>
      <c r="Y166" s="39"/>
      <c r="Z166" s="39"/>
      <c r="AA166" s="39"/>
      <c r="AB166" s="39"/>
      <c r="AC166" s="39"/>
      <c r="AD166" s="39"/>
      <c r="AE166" s="39"/>
      <c r="AR166" s="238" t="s">
        <v>360</v>
      </c>
      <c r="AT166" s="238" t="s">
        <v>343</v>
      </c>
      <c r="AU166" s="238" t="s">
        <v>85</v>
      </c>
      <c r="AY166" s="18" t="s">
        <v>342</v>
      </c>
      <c r="BE166" s="239">
        <f>IF(N166="základní",J166,0)</f>
        <v>0</v>
      </c>
      <c r="BF166" s="239">
        <f>IF(N166="snížená",J166,0)</f>
        <v>0</v>
      </c>
      <c r="BG166" s="239">
        <f>IF(N166="zákl. přenesená",J166,0)</f>
        <v>0</v>
      </c>
      <c r="BH166" s="239">
        <f>IF(N166="sníž. přenesená",J166,0)</f>
        <v>0</v>
      </c>
      <c r="BI166" s="239">
        <f>IF(N166="nulová",J166,0)</f>
        <v>0</v>
      </c>
      <c r="BJ166" s="18" t="s">
        <v>83</v>
      </c>
      <c r="BK166" s="239">
        <f>ROUND(I166*H166,2)</f>
        <v>0</v>
      </c>
      <c r="BL166" s="18" t="s">
        <v>360</v>
      </c>
      <c r="BM166" s="238" t="s">
        <v>6969</v>
      </c>
    </row>
    <row r="167" s="2" customFormat="1">
      <c r="A167" s="39"/>
      <c r="B167" s="40"/>
      <c r="C167" s="41"/>
      <c r="D167" s="240" t="s">
        <v>349</v>
      </c>
      <c r="E167" s="41"/>
      <c r="F167" s="241" t="s">
        <v>2010</v>
      </c>
      <c r="G167" s="41"/>
      <c r="H167" s="41"/>
      <c r="I167" s="242"/>
      <c r="J167" s="41"/>
      <c r="K167" s="41"/>
      <c r="L167" s="45"/>
      <c r="M167" s="243"/>
      <c r="N167" s="244"/>
      <c r="O167" s="92"/>
      <c r="P167" s="92"/>
      <c r="Q167" s="92"/>
      <c r="R167" s="92"/>
      <c r="S167" s="92"/>
      <c r="T167" s="93"/>
      <c r="U167" s="39"/>
      <c r="V167" s="39"/>
      <c r="W167" s="39"/>
      <c r="X167" s="39"/>
      <c r="Y167" s="39"/>
      <c r="Z167" s="39"/>
      <c r="AA167" s="39"/>
      <c r="AB167" s="39"/>
      <c r="AC167" s="39"/>
      <c r="AD167" s="39"/>
      <c r="AE167" s="39"/>
      <c r="AT167" s="18" t="s">
        <v>349</v>
      </c>
      <c r="AU167" s="18" t="s">
        <v>85</v>
      </c>
    </row>
    <row r="168" s="13" customFormat="1">
      <c r="A168" s="13"/>
      <c r="B168" s="252"/>
      <c r="C168" s="253"/>
      <c r="D168" s="240" t="s">
        <v>446</v>
      </c>
      <c r="E168" s="254" t="s">
        <v>1</v>
      </c>
      <c r="F168" s="255" t="s">
        <v>6970</v>
      </c>
      <c r="G168" s="253"/>
      <c r="H168" s="256">
        <v>10</v>
      </c>
      <c r="I168" s="257"/>
      <c r="J168" s="253"/>
      <c r="K168" s="253"/>
      <c r="L168" s="258"/>
      <c r="M168" s="259"/>
      <c r="N168" s="260"/>
      <c r="O168" s="260"/>
      <c r="P168" s="260"/>
      <c r="Q168" s="260"/>
      <c r="R168" s="260"/>
      <c r="S168" s="260"/>
      <c r="T168" s="261"/>
      <c r="U168" s="13"/>
      <c r="V168" s="13"/>
      <c r="W168" s="13"/>
      <c r="X168" s="13"/>
      <c r="Y168" s="13"/>
      <c r="Z168" s="13"/>
      <c r="AA168" s="13"/>
      <c r="AB168" s="13"/>
      <c r="AC168" s="13"/>
      <c r="AD168" s="13"/>
      <c r="AE168" s="13"/>
      <c r="AT168" s="262" t="s">
        <v>446</v>
      </c>
      <c r="AU168" s="262" t="s">
        <v>85</v>
      </c>
      <c r="AV168" s="13" t="s">
        <v>85</v>
      </c>
      <c r="AW168" s="13" t="s">
        <v>32</v>
      </c>
      <c r="AX168" s="13" t="s">
        <v>83</v>
      </c>
      <c r="AY168" s="262" t="s">
        <v>342</v>
      </c>
    </row>
    <row r="169" s="2" customFormat="1" ht="16.5" customHeight="1">
      <c r="A169" s="39"/>
      <c r="B169" s="40"/>
      <c r="C169" s="227" t="s">
        <v>372</v>
      </c>
      <c r="D169" s="227" t="s">
        <v>343</v>
      </c>
      <c r="E169" s="228" t="s">
        <v>2012</v>
      </c>
      <c r="F169" s="229" t="s">
        <v>2013</v>
      </c>
      <c r="G169" s="230" t="s">
        <v>2014</v>
      </c>
      <c r="H169" s="231">
        <v>2</v>
      </c>
      <c r="I169" s="232"/>
      <c r="J169" s="233">
        <f>ROUND(I169*H169,2)</f>
        <v>0</v>
      </c>
      <c r="K169" s="229" t="s">
        <v>443</v>
      </c>
      <c r="L169" s="45"/>
      <c r="M169" s="234" t="s">
        <v>1</v>
      </c>
      <c r="N169" s="235" t="s">
        <v>41</v>
      </c>
      <c r="O169" s="92"/>
      <c r="P169" s="236">
        <f>O169*H169</f>
        <v>0</v>
      </c>
      <c r="Q169" s="236">
        <v>0</v>
      </c>
      <c r="R169" s="236">
        <f>Q169*H169</f>
        <v>0</v>
      </c>
      <c r="S169" s="236">
        <v>0</v>
      </c>
      <c r="T169" s="237">
        <f>S169*H169</f>
        <v>0</v>
      </c>
      <c r="U169" s="39"/>
      <c r="V169" s="39"/>
      <c r="W169" s="39"/>
      <c r="X169" s="39"/>
      <c r="Y169" s="39"/>
      <c r="Z169" s="39"/>
      <c r="AA169" s="39"/>
      <c r="AB169" s="39"/>
      <c r="AC169" s="39"/>
      <c r="AD169" s="39"/>
      <c r="AE169" s="39"/>
      <c r="AR169" s="238" t="s">
        <v>360</v>
      </c>
      <c r="AT169" s="238" t="s">
        <v>343</v>
      </c>
      <c r="AU169" s="238" t="s">
        <v>85</v>
      </c>
      <c r="AY169" s="18" t="s">
        <v>342</v>
      </c>
      <c r="BE169" s="239">
        <f>IF(N169="základní",J169,0)</f>
        <v>0</v>
      </c>
      <c r="BF169" s="239">
        <f>IF(N169="snížená",J169,0)</f>
        <v>0</v>
      </c>
      <c r="BG169" s="239">
        <f>IF(N169="zákl. přenesená",J169,0)</f>
        <v>0</v>
      </c>
      <c r="BH169" s="239">
        <f>IF(N169="sníž. přenesená",J169,0)</f>
        <v>0</v>
      </c>
      <c r="BI169" s="239">
        <f>IF(N169="nulová",J169,0)</f>
        <v>0</v>
      </c>
      <c r="BJ169" s="18" t="s">
        <v>83</v>
      </c>
      <c r="BK169" s="239">
        <f>ROUND(I169*H169,2)</f>
        <v>0</v>
      </c>
      <c r="BL169" s="18" t="s">
        <v>360</v>
      </c>
      <c r="BM169" s="238" t="s">
        <v>6971</v>
      </c>
    </row>
    <row r="170" s="2" customFormat="1">
      <c r="A170" s="39"/>
      <c r="B170" s="40"/>
      <c r="C170" s="41"/>
      <c r="D170" s="240" t="s">
        <v>349</v>
      </c>
      <c r="E170" s="41"/>
      <c r="F170" s="241" t="s">
        <v>2016</v>
      </c>
      <c r="G170" s="41"/>
      <c r="H170" s="41"/>
      <c r="I170" s="242"/>
      <c r="J170" s="41"/>
      <c r="K170" s="41"/>
      <c r="L170" s="45"/>
      <c r="M170" s="243"/>
      <c r="N170" s="244"/>
      <c r="O170" s="92"/>
      <c r="P170" s="92"/>
      <c r="Q170" s="92"/>
      <c r="R170" s="92"/>
      <c r="S170" s="92"/>
      <c r="T170" s="93"/>
      <c r="U170" s="39"/>
      <c r="V170" s="39"/>
      <c r="W170" s="39"/>
      <c r="X170" s="39"/>
      <c r="Y170" s="39"/>
      <c r="Z170" s="39"/>
      <c r="AA170" s="39"/>
      <c r="AB170" s="39"/>
      <c r="AC170" s="39"/>
      <c r="AD170" s="39"/>
      <c r="AE170" s="39"/>
      <c r="AT170" s="18" t="s">
        <v>349</v>
      </c>
      <c r="AU170" s="18" t="s">
        <v>85</v>
      </c>
    </row>
    <row r="171" s="13" customFormat="1">
      <c r="A171" s="13"/>
      <c r="B171" s="252"/>
      <c r="C171" s="253"/>
      <c r="D171" s="240" t="s">
        <v>446</v>
      </c>
      <c r="E171" s="254" t="s">
        <v>1</v>
      </c>
      <c r="F171" s="255" t="s">
        <v>6854</v>
      </c>
      <c r="G171" s="253"/>
      <c r="H171" s="256">
        <v>2</v>
      </c>
      <c r="I171" s="257"/>
      <c r="J171" s="253"/>
      <c r="K171" s="253"/>
      <c r="L171" s="258"/>
      <c r="M171" s="259"/>
      <c r="N171" s="260"/>
      <c r="O171" s="260"/>
      <c r="P171" s="260"/>
      <c r="Q171" s="260"/>
      <c r="R171" s="260"/>
      <c r="S171" s="260"/>
      <c r="T171" s="261"/>
      <c r="U171" s="13"/>
      <c r="V171" s="13"/>
      <c r="W171" s="13"/>
      <c r="X171" s="13"/>
      <c r="Y171" s="13"/>
      <c r="Z171" s="13"/>
      <c r="AA171" s="13"/>
      <c r="AB171" s="13"/>
      <c r="AC171" s="13"/>
      <c r="AD171" s="13"/>
      <c r="AE171" s="13"/>
      <c r="AT171" s="262" t="s">
        <v>446</v>
      </c>
      <c r="AU171" s="262" t="s">
        <v>85</v>
      </c>
      <c r="AV171" s="13" t="s">
        <v>85</v>
      </c>
      <c r="AW171" s="13" t="s">
        <v>32</v>
      </c>
      <c r="AX171" s="13" t="s">
        <v>83</v>
      </c>
      <c r="AY171" s="262" t="s">
        <v>342</v>
      </c>
    </row>
    <row r="172" s="2" customFormat="1" ht="16.5" customHeight="1">
      <c r="A172" s="39"/>
      <c r="B172" s="40"/>
      <c r="C172" s="227" t="s">
        <v>376</v>
      </c>
      <c r="D172" s="227" t="s">
        <v>343</v>
      </c>
      <c r="E172" s="228" t="s">
        <v>3014</v>
      </c>
      <c r="F172" s="229" t="s">
        <v>3015</v>
      </c>
      <c r="G172" s="230" t="s">
        <v>473</v>
      </c>
      <c r="H172" s="231">
        <v>12.300000000000001</v>
      </c>
      <c r="I172" s="232"/>
      <c r="J172" s="233">
        <f>ROUND(I172*H172,2)</f>
        <v>0</v>
      </c>
      <c r="K172" s="229" t="s">
        <v>443</v>
      </c>
      <c r="L172" s="45"/>
      <c r="M172" s="234" t="s">
        <v>1</v>
      </c>
      <c r="N172" s="235" t="s">
        <v>41</v>
      </c>
      <c r="O172" s="92"/>
      <c r="P172" s="236">
        <f>O172*H172</f>
        <v>0</v>
      </c>
      <c r="Q172" s="236">
        <v>0</v>
      </c>
      <c r="R172" s="236">
        <f>Q172*H172</f>
        <v>0</v>
      </c>
      <c r="S172" s="236">
        <v>0</v>
      </c>
      <c r="T172" s="237">
        <f>S172*H172</f>
        <v>0</v>
      </c>
      <c r="U172" s="39"/>
      <c r="V172" s="39"/>
      <c r="W172" s="39"/>
      <c r="X172" s="39"/>
      <c r="Y172" s="39"/>
      <c r="Z172" s="39"/>
      <c r="AA172" s="39"/>
      <c r="AB172" s="39"/>
      <c r="AC172" s="39"/>
      <c r="AD172" s="39"/>
      <c r="AE172" s="39"/>
      <c r="AR172" s="238" t="s">
        <v>360</v>
      </c>
      <c r="AT172" s="238" t="s">
        <v>343</v>
      </c>
      <c r="AU172" s="238" t="s">
        <v>85</v>
      </c>
      <c r="AY172" s="18" t="s">
        <v>342</v>
      </c>
      <c r="BE172" s="239">
        <f>IF(N172="základní",J172,0)</f>
        <v>0</v>
      </c>
      <c r="BF172" s="239">
        <f>IF(N172="snížená",J172,0)</f>
        <v>0</v>
      </c>
      <c r="BG172" s="239">
        <f>IF(N172="zákl. přenesená",J172,0)</f>
        <v>0</v>
      </c>
      <c r="BH172" s="239">
        <f>IF(N172="sníž. přenesená",J172,0)</f>
        <v>0</v>
      </c>
      <c r="BI172" s="239">
        <f>IF(N172="nulová",J172,0)</f>
        <v>0</v>
      </c>
      <c r="BJ172" s="18" t="s">
        <v>83</v>
      </c>
      <c r="BK172" s="239">
        <f>ROUND(I172*H172,2)</f>
        <v>0</v>
      </c>
      <c r="BL172" s="18" t="s">
        <v>360</v>
      </c>
      <c r="BM172" s="238" t="s">
        <v>6972</v>
      </c>
    </row>
    <row r="173" s="2" customFormat="1">
      <c r="A173" s="39"/>
      <c r="B173" s="40"/>
      <c r="C173" s="41"/>
      <c r="D173" s="240" t="s">
        <v>349</v>
      </c>
      <c r="E173" s="41"/>
      <c r="F173" s="241" t="s">
        <v>3017</v>
      </c>
      <c r="G173" s="41"/>
      <c r="H173" s="41"/>
      <c r="I173" s="242"/>
      <c r="J173" s="41"/>
      <c r="K173" s="41"/>
      <c r="L173" s="45"/>
      <c r="M173" s="243"/>
      <c r="N173" s="244"/>
      <c r="O173" s="92"/>
      <c r="P173" s="92"/>
      <c r="Q173" s="92"/>
      <c r="R173" s="92"/>
      <c r="S173" s="92"/>
      <c r="T173" s="93"/>
      <c r="U173" s="39"/>
      <c r="V173" s="39"/>
      <c r="W173" s="39"/>
      <c r="X173" s="39"/>
      <c r="Y173" s="39"/>
      <c r="Z173" s="39"/>
      <c r="AA173" s="39"/>
      <c r="AB173" s="39"/>
      <c r="AC173" s="39"/>
      <c r="AD173" s="39"/>
      <c r="AE173" s="39"/>
      <c r="AT173" s="18" t="s">
        <v>349</v>
      </c>
      <c r="AU173" s="18" t="s">
        <v>85</v>
      </c>
    </row>
    <row r="174" s="14" customFormat="1">
      <c r="A174" s="14"/>
      <c r="B174" s="263"/>
      <c r="C174" s="264"/>
      <c r="D174" s="240" t="s">
        <v>446</v>
      </c>
      <c r="E174" s="265" t="s">
        <v>1</v>
      </c>
      <c r="F174" s="266" t="s">
        <v>6859</v>
      </c>
      <c r="G174" s="264"/>
      <c r="H174" s="265" t="s">
        <v>1</v>
      </c>
      <c r="I174" s="267"/>
      <c r="J174" s="264"/>
      <c r="K174" s="264"/>
      <c r="L174" s="268"/>
      <c r="M174" s="269"/>
      <c r="N174" s="270"/>
      <c r="O174" s="270"/>
      <c r="P174" s="270"/>
      <c r="Q174" s="270"/>
      <c r="R174" s="270"/>
      <c r="S174" s="270"/>
      <c r="T174" s="271"/>
      <c r="U174" s="14"/>
      <c r="V174" s="14"/>
      <c r="W174" s="14"/>
      <c r="X174" s="14"/>
      <c r="Y174" s="14"/>
      <c r="Z174" s="14"/>
      <c r="AA174" s="14"/>
      <c r="AB174" s="14"/>
      <c r="AC174" s="14"/>
      <c r="AD174" s="14"/>
      <c r="AE174" s="14"/>
      <c r="AT174" s="272" t="s">
        <v>446</v>
      </c>
      <c r="AU174" s="272" t="s">
        <v>85</v>
      </c>
      <c r="AV174" s="14" t="s">
        <v>83</v>
      </c>
      <c r="AW174" s="14" t="s">
        <v>32</v>
      </c>
      <c r="AX174" s="14" t="s">
        <v>76</v>
      </c>
      <c r="AY174" s="272" t="s">
        <v>342</v>
      </c>
    </row>
    <row r="175" s="13" customFormat="1">
      <c r="A175" s="13"/>
      <c r="B175" s="252"/>
      <c r="C175" s="253"/>
      <c r="D175" s="240" t="s">
        <v>446</v>
      </c>
      <c r="E175" s="254" t="s">
        <v>1</v>
      </c>
      <c r="F175" s="255" t="s">
        <v>6973</v>
      </c>
      <c r="G175" s="253"/>
      <c r="H175" s="256">
        <v>7.7999999999999998</v>
      </c>
      <c r="I175" s="257"/>
      <c r="J175" s="253"/>
      <c r="K175" s="253"/>
      <c r="L175" s="258"/>
      <c r="M175" s="259"/>
      <c r="N175" s="260"/>
      <c r="O175" s="260"/>
      <c r="P175" s="260"/>
      <c r="Q175" s="260"/>
      <c r="R175" s="260"/>
      <c r="S175" s="260"/>
      <c r="T175" s="261"/>
      <c r="U175" s="13"/>
      <c r="V175" s="13"/>
      <c r="W175" s="13"/>
      <c r="X175" s="13"/>
      <c r="Y175" s="13"/>
      <c r="Z175" s="13"/>
      <c r="AA175" s="13"/>
      <c r="AB175" s="13"/>
      <c r="AC175" s="13"/>
      <c r="AD175" s="13"/>
      <c r="AE175" s="13"/>
      <c r="AT175" s="262" t="s">
        <v>446</v>
      </c>
      <c r="AU175" s="262" t="s">
        <v>85</v>
      </c>
      <c r="AV175" s="13" t="s">
        <v>85</v>
      </c>
      <c r="AW175" s="13" t="s">
        <v>32</v>
      </c>
      <c r="AX175" s="13" t="s">
        <v>76</v>
      </c>
      <c r="AY175" s="262" t="s">
        <v>342</v>
      </c>
    </row>
    <row r="176" s="14" customFormat="1">
      <c r="A176" s="14"/>
      <c r="B176" s="263"/>
      <c r="C176" s="264"/>
      <c r="D176" s="240" t="s">
        <v>446</v>
      </c>
      <c r="E176" s="265" t="s">
        <v>1</v>
      </c>
      <c r="F176" s="266" t="s">
        <v>6956</v>
      </c>
      <c r="G176" s="264"/>
      <c r="H176" s="265" t="s">
        <v>1</v>
      </c>
      <c r="I176" s="267"/>
      <c r="J176" s="264"/>
      <c r="K176" s="264"/>
      <c r="L176" s="268"/>
      <c r="M176" s="269"/>
      <c r="N176" s="270"/>
      <c r="O176" s="270"/>
      <c r="P176" s="270"/>
      <c r="Q176" s="270"/>
      <c r="R176" s="270"/>
      <c r="S176" s="270"/>
      <c r="T176" s="271"/>
      <c r="U176" s="14"/>
      <c r="V176" s="14"/>
      <c r="W176" s="14"/>
      <c r="X176" s="14"/>
      <c r="Y176" s="14"/>
      <c r="Z176" s="14"/>
      <c r="AA176" s="14"/>
      <c r="AB176" s="14"/>
      <c r="AC176" s="14"/>
      <c r="AD176" s="14"/>
      <c r="AE176" s="14"/>
      <c r="AT176" s="272" t="s">
        <v>446</v>
      </c>
      <c r="AU176" s="272" t="s">
        <v>85</v>
      </c>
      <c r="AV176" s="14" t="s">
        <v>83</v>
      </c>
      <c r="AW176" s="14" t="s">
        <v>32</v>
      </c>
      <c r="AX176" s="14" t="s">
        <v>76</v>
      </c>
      <c r="AY176" s="272" t="s">
        <v>342</v>
      </c>
    </row>
    <row r="177" s="13" customFormat="1">
      <c r="A177" s="13"/>
      <c r="B177" s="252"/>
      <c r="C177" s="253"/>
      <c r="D177" s="240" t="s">
        <v>446</v>
      </c>
      <c r="E177" s="254" t="s">
        <v>1</v>
      </c>
      <c r="F177" s="255" t="s">
        <v>6974</v>
      </c>
      <c r="G177" s="253"/>
      <c r="H177" s="256">
        <v>4.5</v>
      </c>
      <c r="I177" s="257"/>
      <c r="J177" s="253"/>
      <c r="K177" s="253"/>
      <c r="L177" s="258"/>
      <c r="M177" s="259"/>
      <c r="N177" s="260"/>
      <c r="O177" s="260"/>
      <c r="P177" s="260"/>
      <c r="Q177" s="260"/>
      <c r="R177" s="260"/>
      <c r="S177" s="260"/>
      <c r="T177" s="261"/>
      <c r="U177" s="13"/>
      <c r="V177" s="13"/>
      <c r="W177" s="13"/>
      <c r="X177" s="13"/>
      <c r="Y177" s="13"/>
      <c r="Z177" s="13"/>
      <c r="AA177" s="13"/>
      <c r="AB177" s="13"/>
      <c r="AC177" s="13"/>
      <c r="AD177" s="13"/>
      <c r="AE177" s="13"/>
      <c r="AT177" s="262" t="s">
        <v>446</v>
      </c>
      <c r="AU177" s="262" t="s">
        <v>85</v>
      </c>
      <c r="AV177" s="13" t="s">
        <v>85</v>
      </c>
      <c r="AW177" s="13" t="s">
        <v>32</v>
      </c>
      <c r="AX177" s="13" t="s">
        <v>76</v>
      </c>
      <c r="AY177" s="262" t="s">
        <v>342</v>
      </c>
    </row>
    <row r="178" s="16" customFormat="1">
      <c r="A178" s="16"/>
      <c r="B178" s="284"/>
      <c r="C178" s="285"/>
      <c r="D178" s="240" t="s">
        <v>446</v>
      </c>
      <c r="E178" s="286" t="s">
        <v>1</v>
      </c>
      <c r="F178" s="287" t="s">
        <v>500</v>
      </c>
      <c r="G178" s="285"/>
      <c r="H178" s="288">
        <v>12.300000000000001</v>
      </c>
      <c r="I178" s="289"/>
      <c r="J178" s="285"/>
      <c r="K178" s="285"/>
      <c r="L178" s="290"/>
      <c r="M178" s="291"/>
      <c r="N178" s="292"/>
      <c r="O178" s="292"/>
      <c r="P178" s="292"/>
      <c r="Q178" s="292"/>
      <c r="R178" s="292"/>
      <c r="S178" s="292"/>
      <c r="T178" s="293"/>
      <c r="U178" s="16"/>
      <c r="V178" s="16"/>
      <c r="W178" s="16"/>
      <c r="X178" s="16"/>
      <c r="Y178" s="16"/>
      <c r="Z178" s="16"/>
      <c r="AA178" s="16"/>
      <c r="AB178" s="16"/>
      <c r="AC178" s="16"/>
      <c r="AD178" s="16"/>
      <c r="AE178" s="16"/>
      <c r="AT178" s="294" t="s">
        <v>446</v>
      </c>
      <c r="AU178" s="294" t="s">
        <v>85</v>
      </c>
      <c r="AV178" s="16" t="s">
        <v>360</v>
      </c>
      <c r="AW178" s="16" t="s">
        <v>32</v>
      </c>
      <c r="AX178" s="16" t="s">
        <v>83</v>
      </c>
      <c r="AY178" s="294" t="s">
        <v>342</v>
      </c>
    </row>
    <row r="179" s="2" customFormat="1" ht="16.5" customHeight="1">
      <c r="A179" s="39"/>
      <c r="B179" s="40"/>
      <c r="C179" s="227" t="s">
        <v>381</v>
      </c>
      <c r="D179" s="227" t="s">
        <v>343</v>
      </c>
      <c r="E179" s="228" t="s">
        <v>6855</v>
      </c>
      <c r="F179" s="229" t="s">
        <v>6856</v>
      </c>
      <c r="G179" s="230" t="s">
        <v>562</v>
      </c>
      <c r="H179" s="231">
        <v>9.9860000000000007</v>
      </c>
      <c r="I179" s="232"/>
      <c r="J179" s="233">
        <f>ROUND(I179*H179,2)</f>
        <v>0</v>
      </c>
      <c r="K179" s="229" t="s">
        <v>443</v>
      </c>
      <c r="L179" s="45"/>
      <c r="M179" s="234" t="s">
        <v>1</v>
      </c>
      <c r="N179" s="235" t="s">
        <v>41</v>
      </c>
      <c r="O179" s="92"/>
      <c r="P179" s="236">
        <f>O179*H179</f>
        <v>0</v>
      </c>
      <c r="Q179" s="236">
        <v>0</v>
      </c>
      <c r="R179" s="236">
        <f>Q179*H179</f>
        <v>0</v>
      </c>
      <c r="S179" s="236">
        <v>0</v>
      </c>
      <c r="T179" s="237">
        <f>S179*H179</f>
        <v>0</v>
      </c>
      <c r="U179" s="39"/>
      <c r="V179" s="39"/>
      <c r="W179" s="39"/>
      <c r="X179" s="39"/>
      <c r="Y179" s="39"/>
      <c r="Z179" s="39"/>
      <c r="AA179" s="39"/>
      <c r="AB179" s="39"/>
      <c r="AC179" s="39"/>
      <c r="AD179" s="39"/>
      <c r="AE179" s="39"/>
      <c r="AR179" s="238" t="s">
        <v>360</v>
      </c>
      <c r="AT179" s="238" t="s">
        <v>343</v>
      </c>
      <c r="AU179" s="238" t="s">
        <v>85</v>
      </c>
      <c r="AY179" s="18" t="s">
        <v>342</v>
      </c>
      <c r="BE179" s="239">
        <f>IF(N179="základní",J179,0)</f>
        <v>0</v>
      </c>
      <c r="BF179" s="239">
        <f>IF(N179="snížená",J179,0)</f>
        <v>0</v>
      </c>
      <c r="BG179" s="239">
        <f>IF(N179="zákl. přenesená",J179,0)</f>
        <v>0</v>
      </c>
      <c r="BH179" s="239">
        <f>IF(N179="sníž. přenesená",J179,0)</f>
        <v>0</v>
      </c>
      <c r="BI179" s="239">
        <f>IF(N179="nulová",J179,0)</f>
        <v>0</v>
      </c>
      <c r="BJ179" s="18" t="s">
        <v>83</v>
      </c>
      <c r="BK179" s="239">
        <f>ROUND(I179*H179,2)</f>
        <v>0</v>
      </c>
      <c r="BL179" s="18" t="s">
        <v>360</v>
      </c>
      <c r="BM179" s="238" t="s">
        <v>6975</v>
      </c>
    </row>
    <row r="180" s="2" customFormat="1">
      <c r="A180" s="39"/>
      <c r="B180" s="40"/>
      <c r="C180" s="41"/>
      <c r="D180" s="240" t="s">
        <v>349</v>
      </c>
      <c r="E180" s="41"/>
      <c r="F180" s="241" t="s">
        <v>6858</v>
      </c>
      <c r="G180" s="41"/>
      <c r="H180" s="41"/>
      <c r="I180" s="242"/>
      <c r="J180" s="41"/>
      <c r="K180" s="41"/>
      <c r="L180" s="45"/>
      <c r="M180" s="243"/>
      <c r="N180" s="244"/>
      <c r="O180" s="92"/>
      <c r="P180" s="92"/>
      <c r="Q180" s="92"/>
      <c r="R180" s="92"/>
      <c r="S180" s="92"/>
      <c r="T180" s="93"/>
      <c r="U180" s="39"/>
      <c r="V180" s="39"/>
      <c r="W180" s="39"/>
      <c r="X180" s="39"/>
      <c r="Y180" s="39"/>
      <c r="Z180" s="39"/>
      <c r="AA180" s="39"/>
      <c r="AB180" s="39"/>
      <c r="AC180" s="39"/>
      <c r="AD180" s="39"/>
      <c r="AE180" s="39"/>
      <c r="AT180" s="18" t="s">
        <v>349</v>
      </c>
      <c r="AU180" s="18" t="s">
        <v>85</v>
      </c>
    </row>
    <row r="181" s="14" customFormat="1">
      <c r="A181" s="14"/>
      <c r="B181" s="263"/>
      <c r="C181" s="264"/>
      <c r="D181" s="240" t="s">
        <v>446</v>
      </c>
      <c r="E181" s="265" t="s">
        <v>1</v>
      </c>
      <c r="F181" s="266" t="s">
        <v>6859</v>
      </c>
      <c r="G181" s="264"/>
      <c r="H181" s="265" t="s">
        <v>1</v>
      </c>
      <c r="I181" s="267"/>
      <c r="J181" s="264"/>
      <c r="K181" s="264"/>
      <c r="L181" s="268"/>
      <c r="M181" s="269"/>
      <c r="N181" s="270"/>
      <c r="O181" s="270"/>
      <c r="P181" s="270"/>
      <c r="Q181" s="270"/>
      <c r="R181" s="270"/>
      <c r="S181" s="270"/>
      <c r="T181" s="271"/>
      <c r="U181" s="14"/>
      <c r="V181" s="14"/>
      <c r="W181" s="14"/>
      <c r="X181" s="14"/>
      <c r="Y181" s="14"/>
      <c r="Z181" s="14"/>
      <c r="AA181" s="14"/>
      <c r="AB181" s="14"/>
      <c r="AC181" s="14"/>
      <c r="AD181" s="14"/>
      <c r="AE181" s="14"/>
      <c r="AT181" s="272" t="s">
        <v>446</v>
      </c>
      <c r="AU181" s="272" t="s">
        <v>85</v>
      </c>
      <c r="AV181" s="14" t="s">
        <v>83</v>
      </c>
      <c r="AW181" s="14" t="s">
        <v>32</v>
      </c>
      <c r="AX181" s="14" t="s">
        <v>76</v>
      </c>
      <c r="AY181" s="272" t="s">
        <v>342</v>
      </c>
    </row>
    <row r="182" s="13" customFormat="1">
      <c r="A182" s="13"/>
      <c r="B182" s="252"/>
      <c r="C182" s="253"/>
      <c r="D182" s="240" t="s">
        <v>446</v>
      </c>
      <c r="E182" s="254" t="s">
        <v>1</v>
      </c>
      <c r="F182" s="255" t="s">
        <v>6976</v>
      </c>
      <c r="G182" s="253"/>
      <c r="H182" s="256">
        <v>16.5</v>
      </c>
      <c r="I182" s="257"/>
      <c r="J182" s="253"/>
      <c r="K182" s="253"/>
      <c r="L182" s="258"/>
      <c r="M182" s="259"/>
      <c r="N182" s="260"/>
      <c r="O182" s="260"/>
      <c r="P182" s="260"/>
      <c r="Q182" s="260"/>
      <c r="R182" s="260"/>
      <c r="S182" s="260"/>
      <c r="T182" s="261"/>
      <c r="U182" s="13"/>
      <c r="V182" s="13"/>
      <c r="W182" s="13"/>
      <c r="X182" s="13"/>
      <c r="Y182" s="13"/>
      <c r="Z182" s="13"/>
      <c r="AA182" s="13"/>
      <c r="AB182" s="13"/>
      <c r="AC182" s="13"/>
      <c r="AD182" s="13"/>
      <c r="AE182" s="13"/>
      <c r="AT182" s="262" t="s">
        <v>446</v>
      </c>
      <c r="AU182" s="262" t="s">
        <v>85</v>
      </c>
      <c r="AV182" s="13" t="s">
        <v>85</v>
      </c>
      <c r="AW182" s="13" t="s">
        <v>32</v>
      </c>
      <c r="AX182" s="13" t="s">
        <v>76</v>
      </c>
      <c r="AY182" s="262" t="s">
        <v>342</v>
      </c>
    </row>
    <row r="183" s="13" customFormat="1">
      <c r="A183" s="13"/>
      <c r="B183" s="252"/>
      <c r="C183" s="253"/>
      <c r="D183" s="240" t="s">
        <v>446</v>
      </c>
      <c r="E183" s="254" t="s">
        <v>1</v>
      </c>
      <c r="F183" s="255" t="s">
        <v>6977</v>
      </c>
      <c r="G183" s="253"/>
      <c r="H183" s="256">
        <v>6.2999999999999998</v>
      </c>
      <c r="I183" s="257"/>
      <c r="J183" s="253"/>
      <c r="K183" s="253"/>
      <c r="L183" s="258"/>
      <c r="M183" s="259"/>
      <c r="N183" s="260"/>
      <c r="O183" s="260"/>
      <c r="P183" s="260"/>
      <c r="Q183" s="260"/>
      <c r="R183" s="260"/>
      <c r="S183" s="260"/>
      <c r="T183" s="261"/>
      <c r="U183" s="13"/>
      <c r="V183" s="13"/>
      <c r="W183" s="13"/>
      <c r="X183" s="13"/>
      <c r="Y183" s="13"/>
      <c r="Z183" s="13"/>
      <c r="AA183" s="13"/>
      <c r="AB183" s="13"/>
      <c r="AC183" s="13"/>
      <c r="AD183" s="13"/>
      <c r="AE183" s="13"/>
      <c r="AT183" s="262" t="s">
        <v>446</v>
      </c>
      <c r="AU183" s="262" t="s">
        <v>85</v>
      </c>
      <c r="AV183" s="13" t="s">
        <v>85</v>
      </c>
      <c r="AW183" s="13" t="s">
        <v>32</v>
      </c>
      <c r="AX183" s="13" t="s">
        <v>76</v>
      </c>
      <c r="AY183" s="262" t="s">
        <v>342</v>
      </c>
    </row>
    <row r="184" s="13" customFormat="1">
      <c r="A184" s="13"/>
      <c r="B184" s="252"/>
      <c r="C184" s="253"/>
      <c r="D184" s="240" t="s">
        <v>446</v>
      </c>
      <c r="E184" s="254" t="s">
        <v>1</v>
      </c>
      <c r="F184" s="255" t="s">
        <v>6978</v>
      </c>
      <c r="G184" s="253"/>
      <c r="H184" s="256">
        <v>8.4000000000000004</v>
      </c>
      <c r="I184" s="257"/>
      <c r="J184" s="253"/>
      <c r="K184" s="253"/>
      <c r="L184" s="258"/>
      <c r="M184" s="259"/>
      <c r="N184" s="260"/>
      <c r="O184" s="260"/>
      <c r="P184" s="260"/>
      <c r="Q184" s="260"/>
      <c r="R184" s="260"/>
      <c r="S184" s="260"/>
      <c r="T184" s="261"/>
      <c r="U184" s="13"/>
      <c r="V184" s="13"/>
      <c r="W184" s="13"/>
      <c r="X184" s="13"/>
      <c r="Y184" s="13"/>
      <c r="Z184" s="13"/>
      <c r="AA184" s="13"/>
      <c r="AB184" s="13"/>
      <c r="AC184" s="13"/>
      <c r="AD184" s="13"/>
      <c r="AE184" s="13"/>
      <c r="AT184" s="262" t="s">
        <v>446</v>
      </c>
      <c r="AU184" s="262" t="s">
        <v>85</v>
      </c>
      <c r="AV184" s="13" t="s">
        <v>85</v>
      </c>
      <c r="AW184" s="13" t="s">
        <v>32</v>
      </c>
      <c r="AX184" s="13" t="s">
        <v>76</v>
      </c>
      <c r="AY184" s="262" t="s">
        <v>342</v>
      </c>
    </row>
    <row r="185" s="14" customFormat="1">
      <c r="A185" s="14"/>
      <c r="B185" s="263"/>
      <c r="C185" s="264"/>
      <c r="D185" s="240" t="s">
        <v>446</v>
      </c>
      <c r="E185" s="265" t="s">
        <v>1</v>
      </c>
      <c r="F185" s="266" t="s">
        <v>5820</v>
      </c>
      <c r="G185" s="264"/>
      <c r="H185" s="265" t="s">
        <v>1</v>
      </c>
      <c r="I185" s="267"/>
      <c r="J185" s="264"/>
      <c r="K185" s="264"/>
      <c r="L185" s="268"/>
      <c r="M185" s="269"/>
      <c r="N185" s="270"/>
      <c r="O185" s="270"/>
      <c r="P185" s="270"/>
      <c r="Q185" s="270"/>
      <c r="R185" s="270"/>
      <c r="S185" s="270"/>
      <c r="T185" s="271"/>
      <c r="U185" s="14"/>
      <c r="V185" s="14"/>
      <c r="W185" s="14"/>
      <c r="X185" s="14"/>
      <c r="Y185" s="14"/>
      <c r="Z185" s="14"/>
      <c r="AA185" s="14"/>
      <c r="AB185" s="14"/>
      <c r="AC185" s="14"/>
      <c r="AD185" s="14"/>
      <c r="AE185" s="14"/>
      <c r="AT185" s="272" t="s">
        <v>446</v>
      </c>
      <c r="AU185" s="272" t="s">
        <v>85</v>
      </c>
      <c r="AV185" s="14" t="s">
        <v>83</v>
      </c>
      <c r="AW185" s="14" t="s">
        <v>32</v>
      </c>
      <c r="AX185" s="14" t="s">
        <v>76</v>
      </c>
      <c r="AY185" s="272" t="s">
        <v>342</v>
      </c>
    </row>
    <row r="186" s="13" customFormat="1">
      <c r="A186" s="13"/>
      <c r="B186" s="252"/>
      <c r="C186" s="253"/>
      <c r="D186" s="240" t="s">
        <v>446</v>
      </c>
      <c r="E186" s="254" t="s">
        <v>1</v>
      </c>
      <c r="F186" s="255" t="s">
        <v>6979</v>
      </c>
      <c r="G186" s="253"/>
      <c r="H186" s="256">
        <v>-4.5359999999999996</v>
      </c>
      <c r="I186" s="257"/>
      <c r="J186" s="253"/>
      <c r="K186" s="253"/>
      <c r="L186" s="258"/>
      <c r="M186" s="259"/>
      <c r="N186" s="260"/>
      <c r="O186" s="260"/>
      <c r="P186" s="260"/>
      <c r="Q186" s="260"/>
      <c r="R186" s="260"/>
      <c r="S186" s="260"/>
      <c r="T186" s="261"/>
      <c r="U186" s="13"/>
      <c r="V186" s="13"/>
      <c r="W186" s="13"/>
      <c r="X186" s="13"/>
      <c r="Y186" s="13"/>
      <c r="Z186" s="13"/>
      <c r="AA186" s="13"/>
      <c r="AB186" s="13"/>
      <c r="AC186" s="13"/>
      <c r="AD186" s="13"/>
      <c r="AE186" s="13"/>
      <c r="AT186" s="262" t="s">
        <v>446</v>
      </c>
      <c r="AU186" s="262" t="s">
        <v>85</v>
      </c>
      <c r="AV186" s="13" t="s">
        <v>85</v>
      </c>
      <c r="AW186" s="13" t="s">
        <v>32</v>
      </c>
      <c r="AX186" s="13" t="s">
        <v>76</v>
      </c>
      <c r="AY186" s="262" t="s">
        <v>342</v>
      </c>
    </row>
    <row r="187" s="13" customFormat="1">
      <c r="A187" s="13"/>
      <c r="B187" s="252"/>
      <c r="C187" s="253"/>
      <c r="D187" s="240" t="s">
        <v>446</v>
      </c>
      <c r="E187" s="254" t="s">
        <v>1</v>
      </c>
      <c r="F187" s="255" t="s">
        <v>6980</v>
      </c>
      <c r="G187" s="253"/>
      <c r="H187" s="256">
        <v>-0.52800000000000002</v>
      </c>
      <c r="I187" s="257"/>
      <c r="J187" s="253"/>
      <c r="K187" s="253"/>
      <c r="L187" s="258"/>
      <c r="M187" s="259"/>
      <c r="N187" s="260"/>
      <c r="O187" s="260"/>
      <c r="P187" s="260"/>
      <c r="Q187" s="260"/>
      <c r="R187" s="260"/>
      <c r="S187" s="260"/>
      <c r="T187" s="261"/>
      <c r="U187" s="13"/>
      <c r="V187" s="13"/>
      <c r="W187" s="13"/>
      <c r="X187" s="13"/>
      <c r="Y187" s="13"/>
      <c r="Z187" s="13"/>
      <c r="AA187" s="13"/>
      <c r="AB187" s="13"/>
      <c r="AC187" s="13"/>
      <c r="AD187" s="13"/>
      <c r="AE187" s="13"/>
      <c r="AT187" s="262" t="s">
        <v>446</v>
      </c>
      <c r="AU187" s="262" t="s">
        <v>85</v>
      </c>
      <c r="AV187" s="13" t="s">
        <v>85</v>
      </c>
      <c r="AW187" s="13" t="s">
        <v>32</v>
      </c>
      <c r="AX187" s="13" t="s">
        <v>76</v>
      </c>
      <c r="AY187" s="262" t="s">
        <v>342</v>
      </c>
    </row>
    <row r="188" s="13" customFormat="1">
      <c r="A188" s="13"/>
      <c r="B188" s="252"/>
      <c r="C188" s="253"/>
      <c r="D188" s="240" t="s">
        <v>446</v>
      </c>
      <c r="E188" s="254" t="s">
        <v>1</v>
      </c>
      <c r="F188" s="255" t="s">
        <v>6981</v>
      </c>
      <c r="G188" s="253"/>
      <c r="H188" s="256">
        <v>-1.1699999999999999</v>
      </c>
      <c r="I188" s="257"/>
      <c r="J188" s="253"/>
      <c r="K188" s="253"/>
      <c r="L188" s="258"/>
      <c r="M188" s="259"/>
      <c r="N188" s="260"/>
      <c r="O188" s="260"/>
      <c r="P188" s="260"/>
      <c r="Q188" s="260"/>
      <c r="R188" s="260"/>
      <c r="S188" s="260"/>
      <c r="T188" s="261"/>
      <c r="U188" s="13"/>
      <c r="V188" s="13"/>
      <c r="W188" s="13"/>
      <c r="X188" s="13"/>
      <c r="Y188" s="13"/>
      <c r="Z188" s="13"/>
      <c r="AA188" s="13"/>
      <c r="AB188" s="13"/>
      <c r="AC188" s="13"/>
      <c r="AD188" s="13"/>
      <c r="AE188" s="13"/>
      <c r="AT188" s="262" t="s">
        <v>446</v>
      </c>
      <c r="AU188" s="262" t="s">
        <v>85</v>
      </c>
      <c r="AV188" s="13" t="s">
        <v>85</v>
      </c>
      <c r="AW188" s="13" t="s">
        <v>32</v>
      </c>
      <c r="AX188" s="13" t="s">
        <v>76</v>
      </c>
      <c r="AY188" s="262" t="s">
        <v>342</v>
      </c>
    </row>
    <row r="189" s="16" customFormat="1">
      <c r="A189" s="16"/>
      <c r="B189" s="284"/>
      <c r="C189" s="285"/>
      <c r="D189" s="240" t="s">
        <v>446</v>
      </c>
      <c r="E189" s="286" t="s">
        <v>1</v>
      </c>
      <c r="F189" s="287" t="s">
        <v>500</v>
      </c>
      <c r="G189" s="285"/>
      <c r="H189" s="288">
        <v>24.966000000000001</v>
      </c>
      <c r="I189" s="289"/>
      <c r="J189" s="285"/>
      <c r="K189" s="285"/>
      <c r="L189" s="290"/>
      <c r="M189" s="291"/>
      <c r="N189" s="292"/>
      <c r="O189" s="292"/>
      <c r="P189" s="292"/>
      <c r="Q189" s="292"/>
      <c r="R189" s="292"/>
      <c r="S189" s="292"/>
      <c r="T189" s="293"/>
      <c r="U189" s="16"/>
      <c r="V189" s="16"/>
      <c r="W189" s="16"/>
      <c r="X189" s="16"/>
      <c r="Y189" s="16"/>
      <c r="Z189" s="16"/>
      <c r="AA189" s="16"/>
      <c r="AB189" s="16"/>
      <c r="AC189" s="16"/>
      <c r="AD189" s="16"/>
      <c r="AE189" s="16"/>
      <c r="AT189" s="294" t="s">
        <v>446</v>
      </c>
      <c r="AU189" s="294" t="s">
        <v>85</v>
      </c>
      <c r="AV189" s="16" t="s">
        <v>360</v>
      </c>
      <c r="AW189" s="16" t="s">
        <v>32</v>
      </c>
      <c r="AX189" s="16" t="s">
        <v>76</v>
      </c>
      <c r="AY189" s="294" t="s">
        <v>342</v>
      </c>
    </row>
    <row r="190" s="13" customFormat="1">
      <c r="A190" s="13"/>
      <c r="B190" s="252"/>
      <c r="C190" s="253"/>
      <c r="D190" s="240" t="s">
        <v>446</v>
      </c>
      <c r="E190" s="254" t="s">
        <v>1</v>
      </c>
      <c r="F190" s="255" t="s">
        <v>6982</v>
      </c>
      <c r="G190" s="253"/>
      <c r="H190" s="256">
        <v>9.9860000000000007</v>
      </c>
      <c r="I190" s="257"/>
      <c r="J190" s="253"/>
      <c r="K190" s="253"/>
      <c r="L190" s="258"/>
      <c r="M190" s="259"/>
      <c r="N190" s="260"/>
      <c r="O190" s="260"/>
      <c r="P190" s="260"/>
      <c r="Q190" s="260"/>
      <c r="R190" s="260"/>
      <c r="S190" s="260"/>
      <c r="T190" s="261"/>
      <c r="U190" s="13"/>
      <c r="V190" s="13"/>
      <c r="W190" s="13"/>
      <c r="X190" s="13"/>
      <c r="Y190" s="13"/>
      <c r="Z190" s="13"/>
      <c r="AA190" s="13"/>
      <c r="AB190" s="13"/>
      <c r="AC190" s="13"/>
      <c r="AD190" s="13"/>
      <c r="AE190" s="13"/>
      <c r="AT190" s="262" t="s">
        <v>446</v>
      </c>
      <c r="AU190" s="262" t="s">
        <v>85</v>
      </c>
      <c r="AV190" s="13" t="s">
        <v>85</v>
      </c>
      <c r="AW190" s="13" t="s">
        <v>32</v>
      </c>
      <c r="AX190" s="13" t="s">
        <v>83</v>
      </c>
      <c r="AY190" s="262" t="s">
        <v>342</v>
      </c>
    </row>
    <row r="191" s="2" customFormat="1" ht="16.5" customHeight="1">
      <c r="A191" s="39"/>
      <c r="B191" s="40"/>
      <c r="C191" s="227" t="s">
        <v>386</v>
      </c>
      <c r="D191" s="227" t="s">
        <v>343</v>
      </c>
      <c r="E191" s="228" t="s">
        <v>6863</v>
      </c>
      <c r="F191" s="229" t="s">
        <v>6864</v>
      </c>
      <c r="G191" s="230" t="s">
        <v>562</v>
      </c>
      <c r="H191" s="231">
        <v>9.9860000000000007</v>
      </c>
      <c r="I191" s="232"/>
      <c r="J191" s="233">
        <f>ROUND(I191*H191,2)</f>
        <v>0</v>
      </c>
      <c r="K191" s="229" t="s">
        <v>443</v>
      </c>
      <c r="L191" s="45"/>
      <c r="M191" s="234" t="s">
        <v>1</v>
      </c>
      <c r="N191" s="235" t="s">
        <v>41</v>
      </c>
      <c r="O191" s="92"/>
      <c r="P191" s="236">
        <f>O191*H191</f>
        <v>0</v>
      </c>
      <c r="Q191" s="236">
        <v>0</v>
      </c>
      <c r="R191" s="236">
        <f>Q191*H191</f>
        <v>0</v>
      </c>
      <c r="S191" s="236">
        <v>0</v>
      </c>
      <c r="T191" s="237">
        <f>S191*H191</f>
        <v>0</v>
      </c>
      <c r="U191" s="39"/>
      <c r="V191" s="39"/>
      <c r="W191" s="39"/>
      <c r="X191" s="39"/>
      <c r="Y191" s="39"/>
      <c r="Z191" s="39"/>
      <c r="AA191" s="39"/>
      <c r="AB191" s="39"/>
      <c r="AC191" s="39"/>
      <c r="AD191" s="39"/>
      <c r="AE191" s="39"/>
      <c r="AR191" s="238" t="s">
        <v>360</v>
      </c>
      <c r="AT191" s="238" t="s">
        <v>343</v>
      </c>
      <c r="AU191" s="238" t="s">
        <v>85</v>
      </c>
      <c r="AY191" s="18" t="s">
        <v>342</v>
      </c>
      <c r="BE191" s="239">
        <f>IF(N191="základní",J191,0)</f>
        <v>0</v>
      </c>
      <c r="BF191" s="239">
        <f>IF(N191="snížená",J191,0)</f>
        <v>0</v>
      </c>
      <c r="BG191" s="239">
        <f>IF(N191="zákl. přenesená",J191,0)</f>
        <v>0</v>
      </c>
      <c r="BH191" s="239">
        <f>IF(N191="sníž. přenesená",J191,0)</f>
        <v>0</v>
      </c>
      <c r="BI191" s="239">
        <f>IF(N191="nulová",J191,0)</f>
        <v>0</v>
      </c>
      <c r="BJ191" s="18" t="s">
        <v>83</v>
      </c>
      <c r="BK191" s="239">
        <f>ROUND(I191*H191,2)</f>
        <v>0</v>
      </c>
      <c r="BL191" s="18" t="s">
        <v>360</v>
      </c>
      <c r="BM191" s="238" t="s">
        <v>6983</v>
      </c>
    </row>
    <row r="192" s="2" customFormat="1">
      <c r="A192" s="39"/>
      <c r="B192" s="40"/>
      <c r="C192" s="41"/>
      <c r="D192" s="240" t="s">
        <v>349</v>
      </c>
      <c r="E192" s="41"/>
      <c r="F192" s="241" t="s">
        <v>6866</v>
      </c>
      <c r="G192" s="41"/>
      <c r="H192" s="41"/>
      <c r="I192" s="242"/>
      <c r="J192" s="41"/>
      <c r="K192" s="41"/>
      <c r="L192" s="45"/>
      <c r="M192" s="243"/>
      <c r="N192" s="244"/>
      <c r="O192" s="92"/>
      <c r="P192" s="92"/>
      <c r="Q192" s="92"/>
      <c r="R192" s="92"/>
      <c r="S192" s="92"/>
      <c r="T192" s="93"/>
      <c r="U192" s="39"/>
      <c r="V192" s="39"/>
      <c r="W192" s="39"/>
      <c r="X192" s="39"/>
      <c r="Y192" s="39"/>
      <c r="Z192" s="39"/>
      <c r="AA192" s="39"/>
      <c r="AB192" s="39"/>
      <c r="AC192" s="39"/>
      <c r="AD192" s="39"/>
      <c r="AE192" s="39"/>
      <c r="AT192" s="18" t="s">
        <v>349</v>
      </c>
      <c r="AU192" s="18" t="s">
        <v>85</v>
      </c>
    </row>
    <row r="193" s="13" customFormat="1">
      <c r="A193" s="13"/>
      <c r="B193" s="252"/>
      <c r="C193" s="253"/>
      <c r="D193" s="240" t="s">
        <v>446</v>
      </c>
      <c r="E193" s="254" t="s">
        <v>1</v>
      </c>
      <c r="F193" s="255" t="s">
        <v>6984</v>
      </c>
      <c r="G193" s="253"/>
      <c r="H193" s="256">
        <v>9.9860000000000007</v>
      </c>
      <c r="I193" s="257"/>
      <c r="J193" s="253"/>
      <c r="K193" s="253"/>
      <c r="L193" s="258"/>
      <c r="M193" s="259"/>
      <c r="N193" s="260"/>
      <c r="O193" s="260"/>
      <c r="P193" s="260"/>
      <c r="Q193" s="260"/>
      <c r="R193" s="260"/>
      <c r="S193" s="260"/>
      <c r="T193" s="261"/>
      <c r="U193" s="13"/>
      <c r="V193" s="13"/>
      <c r="W193" s="13"/>
      <c r="X193" s="13"/>
      <c r="Y193" s="13"/>
      <c r="Z193" s="13"/>
      <c r="AA193" s="13"/>
      <c r="AB193" s="13"/>
      <c r="AC193" s="13"/>
      <c r="AD193" s="13"/>
      <c r="AE193" s="13"/>
      <c r="AT193" s="262" t="s">
        <v>446</v>
      </c>
      <c r="AU193" s="262" t="s">
        <v>85</v>
      </c>
      <c r="AV193" s="13" t="s">
        <v>85</v>
      </c>
      <c r="AW193" s="13" t="s">
        <v>32</v>
      </c>
      <c r="AX193" s="13" t="s">
        <v>83</v>
      </c>
      <c r="AY193" s="262" t="s">
        <v>342</v>
      </c>
    </row>
    <row r="194" s="2" customFormat="1" ht="16.5" customHeight="1">
      <c r="A194" s="39"/>
      <c r="B194" s="40"/>
      <c r="C194" s="227" t="s">
        <v>392</v>
      </c>
      <c r="D194" s="227" t="s">
        <v>343</v>
      </c>
      <c r="E194" s="228" t="s">
        <v>6868</v>
      </c>
      <c r="F194" s="229" t="s">
        <v>6869</v>
      </c>
      <c r="G194" s="230" t="s">
        <v>562</v>
      </c>
      <c r="H194" s="231">
        <v>4.9930000000000003</v>
      </c>
      <c r="I194" s="232"/>
      <c r="J194" s="233">
        <f>ROUND(I194*H194,2)</f>
        <v>0</v>
      </c>
      <c r="K194" s="229" t="s">
        <v>443</v>
      </c>
      <c r="L194" s="45"/>
      <c r="M194" s="234" t="s">
        <v>1</v>
      </c>
      <c r="N194" s="235" t="s">
        <v>41</v>
      </c>
      <c r="O194" s="92"/>
      <c r="P194" s="236">
        <f>O194*H194</f>
        <v>0</v>
      </c>
      <c r="Q194" s="236">
        <v>0</v>
      </c>
      <c r="R194" s="236">
        <f>Q194*H194</f>
        <v>0</v>
      </c>
      <c r="S194" s="236">
        <v>0</v>
      </c>
      <c r="T194" s="237">
        <f>S194*H194</f>
        <v>0</v>
      </c>
      <c r="U194" s="39"/>
      <c r="V194" s="39"/>
      <c r="W194" s="39"/>
      <c r="X194" s="39"/>
      <c r="Y194" s="39"/>
      <c r="Z194" s="39"/>
      <c r="AA194" s="39"/>
      <c r="AB194" s="39"/>
      <c r="AC194" s="39"/>
      <c r="AD194" s="39"/>
      <c r="AE194" s="39"/>
      <c r="AR194" s="238" t="s">
        <v>360</v>
      </c>
      <c r="AT194" s="238" t="s">
        <v>343</v>
      </c>
      <c r="AU194" s="238" t="s">
        <v>85</v>
      </c>
      <c r="AY194" s="18" t="s">
        <v>342</v>
      </c>
      <c r="BE194" s="239">
        <f>IF(N194="základní",J194,0)</f>
        <v>0</v>
      </c>
      <c r="BF194" s="239">
        <f>IF(N194="snížená",J194,0)</f>
        <v>0</v>
      </c>
      <c r="BG194" s="239">
        <f>IF(N194="zákl. přenesená",J194,0)</f>
        <v>0</v>
      </c>
      <c r="BH194" s="239">
        <f>IF(N194="sníž. přenesená",J194,0)</f>
        <v>0</v>
      </c>
      <c r="BI194" s="239">
        <f>IF(N194="nulová",J194,0)</f>
        <v>0</v>
      </c>
      <c r="BJ194" s="18" t="s">
        <v>83</v>
      </c>
      <c r="BK194" s="239">
        <f>ROUND(I194*H194,2)</f>
        <v>0</v>
      </c>
      <c r="BL194" s="18" t="s">
        <v>360</v>
      </c>
      <c r="BM194" s="238" t="s">
        <v>6985</v>
      </c>
    </row>
    <row r="195" s="2" customFormat="1">
      <c r="A195" s="39"/>
      <c r="B195" s="40"/>
      <c r="C195" s="41"/>
      <c r="D195" s="240" t="s">
        <v>349</v>
      </c>
      <c r="E195" s="41"/>
      <c r="F195" s="241" t="s">
        <v>6871</v>
      </c>
      <c r="G195" s="41"/>
      <c r="H195" s="41"/>
      <c r="I195" s="242"/>
      <c r="J195" s="41"/>
      <c r="K195" s="41"/>
      <c r="L195" s="45"/>
      <c r="M195" s="243"/>
      <c r="N195" s="244"/>
      <c r="O195" s="92"/>
      <c r="P195" s="92"/>
      <c r="Q195" s="92"/>
      <c r="R195" s="92"/>
      <c r="S195" s="92"/>
      <c r="T195" s="93"/>
      <c r="U195" s="39"/>
      <c r="V195" s="39"/>
      <c r="W195" s="39"/>
      <c r="X195" s="39"/>
      <c r="Y195" s="39"/>
      <c r="Z195" s="39"/>
      <c r="AA195" s="39"/>
      <c r="AB195" s="39"/>
      <c r="AC195" s="39"/>
      <c r="AD195" s="39"/>
      <c r="AE195" s="39"/>
      <c r="AT195" s="18" t="s">
        <v>349</v>
      </c>
      <c r="AU195" s="18" t="s">
        <v>85</v>
      </c>
    </row>
    <row r="196" s="13" customFormat="1">
      <c r="A196" s="13"/>
      <c r="B196" s="252"/>
      <c r="C196" s="253"/>
      <c r="D196" s="240" t="s">
        <v>446</v>
      </c>
      <c r="E196" s="254" t="s">
        <v>1</v>
      </c>
      <c r="F196" s="255" t="s">
        <v>6986</v>
      </c>
      <c r="G196" s="253"/>
      <c r="H196" s="256">
        <v>4.9930000000000003</v>
      </c>
      <c r="I196" s="257"/>
      <c r="J196" s="253"/>
      <c r="K196" s="253"/>
      <c r="L196" s="258"/>
      <c r="M196" s="259"/>
      <c r="N196" s="260"/>
      <c r="O196" s="260"/>
      <c r="P196" s="260"/>
      <c r="Q196" s="260"/>
      <c r="R196" s="260"/>
      <c r="S196" s="260"/>
      <c r="T196" s="261"/>
      <c r="U196" s="13"/>
      <c r="V196" s="13"/>
      <c r="W196" s="13"/>
      <c r="X196" s="13"/>
      <c r="Y196" s="13"/>
      <c r="Z196" s="13"/>
      <c r="AA196" s="13"/>
      <c r="AB196" s="13"/>
      <c r="AC196" s="13"/>
      <c r="AD196" s="13"/>
      <c r="AE196" s="13"/>
      <c r="AT196" s="262" t="s">
        <v>446</v>
      </c>
      <c r="AU196" s="262" t="s">
        <v>85</v>
      </c>
      <c r="AV196" s="13" t="s">
        <v>85</v>
      </c>
      <c r="AW196" s="13" t="s">
        <v>32</v>
      </c>
      <c r="AX196" s="13" t="s">
        <v>83</v>
      </c>
      <c r="AY196" s="262" t="s">
        <v>342</v>
      </c>
    </row>
    <row r="197" s="2" customFormat="1" ht="21.75" customHeight="1">
      <c r="A197" s="39"/>
      <c r="B197" s="40"/>
      <c r="C197" s="227" t="s">
        <v>397</v>
      </c>
      <c r="D197" s="227" t="s">
        <v>343</v>
      </c>
      <c r="E197" s="228" t="s">
        <v>6987</v>
      </c>
      <c r="F197" s="229" t="s">
        <v>6988</v>
      </c>
      <c r="G197" s="230" t="s">
        <v>562</v>
      </c>
      <c r="H197" s="231">
        <v>3.1320000000000001</v>
      </c>
      <c r="I197" s="232"/>
      <c r="J197" s="233">
        <f>ROUND(I197*H197,2)</f>
        <v>0</v>
      </c>
      <c r="K197" s="229" t="s">
        <v>443</v>
      </c>
      <c r="L197" s="45"/>
      <c r="M197" s="234" t="s">
        <v>1</v>
      </c>
      <c r="N197" s="235" t="s">
        <v>41</v>
      </c>
      <c r="O197" s="92"/>
      <c r="P197" s="236">
        <f>O197*H197</f>
        <v>0</v>
      </c>
      <c r="Q197" s="236">
        <v>0</v>
      </c>
      <c r="R197" s="236">
        <f>Q197*H197</f>
        <v>0</v>
      </c>
      <c r="S197" s="236">
        <v>0</v>
      </c>
      <c r="T197" s="237">
        <f>S197*H197</f>
        <v>0</v>
      </c>
      <c r="U197" s="39"/>
      <c r="V197" s="39"/>
      <c r="W197" s="39"/>
      <c r="X197" s="39"/>
      <c r="Y197" s="39"/>
      <c r="Z197" s="39"/>
      <c r="AA197" s="39"/>
      <c r="AB197" s="39"/>
      <c r="AC197" s="39"/>
      <c r="AD197" s="39"/>
      <c r="AE197" s="39"/>
      <c r="AR197" s="238" t="s">
        <v>360</v>
      </c>
      <c r="AT197" s="238" t="s">
        <v>343</v>
      </c>
      <c r="AU197" s="238" t="s">
        <v>85</v>
      </c>
      <c r="AY197" s="18" t="s">
        <v>342</v>
      </c>
      <c r="BE197" s="239">
        <f>IF(N197="základní",J197,0)</f>
        <v>0</v>
      </c>
      <c r="BF197" s="239">
        <f>IF(N197="snížená",J197,0)</f>
        <v>0</v>
      </c>
      <c r="BG197" s="239">
        <f>IF(N197="zákl. přenesená",J197,0)</f>
        <v>0</v>
      </c>
      <c r="BH197" s="239">
        <f>IF(N197="sníž. přenesená",J197,0)</f>
        <v>0</v>
      </c>
      <c r="BI197" s="239">
        <f>IF(N197="nulová",J197,0)</f>
        <v>0</v>
      </c>
      <c r="BJ197" s="18" t="s">
        <v>83</v>
      </c>
      <c r="BK197" s="239">
        <f>ROUND(I197*H197,2)</f>
        <v>0</v>
      </c>
      <c r="BL197" s="18" t="s">
        <v>360</v>
      </c>
      <c r="BM197" s="238" t="s">
        <v>6989</v>
      </c>
    </row>
    <row r="198" s="2" customFormat="1">
      <c r="A198" s="39"/>
      <c r="B198" s="40"/>
      <c r="C198" s="41"/>
      <c r="D198" s="240" t="s">
        <v>349</v>
      </c>
      <c r="E198" s="41"/>
      <c r="F198" s="241" t="s">
        <v>6990</v>
      </c>
      <c r="G198" s="41"/>
      <c r="H198" s="41"/>
      <c r="I198" s="242"/>
      <c r="J198" s="41"/>
      <c r="K198" s="41"/>
      <c r="L198" s="45"/>
      <c r="M198" s="243"/>
      <c r="N198" s="244"/>
      <c r="O198" s="92"/>
      <c r="P198" s="92"/>
      <c r="Q198" s="92"/>
      <c r="R198" s="92"/>
      <c r="S198" s="92"/>
      <c r="T198" s="93"/>
      <c r="U198" s="39"/>
      <c r="V198" s="39"/>
      <c r="W198" s="39"/>
      <c r="X198" s="39"/>
      <c r="Y198" s="39"/>
      <c r="Z198" s="39"/>
      <c r="AA198" s="39"/>
      <c r="AB198" s="39"/>
      <c r="AC198" s="39"/>
      <c r="AD198" s="39"/>
      <c r="AE198" s="39"/>
      <c r="AT198" s="18" t="s">
        <v>349</v>
      </c>
      <c r="AU198" s="18" t="s">
        <v>85</v>
      </c>
    </row>
    <row r="199" s="14" customFormat="1">
      <c r="A199" s="14"/>
      <c r="B199" s="263"/>
      <c r="C199" s="264"/>
      <c r="D199" s="240" t="s">
        <v>446</v>
      </c>
      <c r="E199" s="265" t="s">
        <v>1</v>
      </c>
      <c r="F199" s="266" t="s">
        <v>6956</v>
      </c>
      <c r="G199" s="264"/>
      <c r="H199" s="265" t="s">
        <v>1</v>
      </c>
      <c r="I199" s="267"/>
      <c r="J199" s="264"/>
      <c r="K199" s="264"/>
      <c r="L199" s="268"/>
      <c r="M199" s="269"/>
      <c r="N199" s="270"/>
      <c r="O199" s="270"/>
      <c r="P199" s="270"/>
      <c r="Q199" s="270"/>
      <c r="R199" s="270"/>
      <c r="S199" s="270"/>
      <c r="T199" s="271"/>
      <c r="U199" s="14"/>
      <c r="V199" s="14"/>
      <c r="W199" s="14"/>
      <c r="X199" s="14"/>
      <c r="Y199" s="14"/>
      <c r="Z199" s="14"/>
      <c r="AA199" s="14"/>
      <c r="AB199" s="14"/>
      <c r="AC199" s="14"/>
      <c r="AD199" s="14"/>
      <c r="AE199" s="14"/>
      <c r="AT199" s="272" t="s">
        <v>446</v>
      </c>
      <c r="AU199" s="272" t="s">
        <v>85</v>
      </c>
      <c r="AV199" s="14" t="s">
        <v>83</v>
      </c>
      <c r="AW199" s="14" t="s">
        <v>32</v>
      </c>
      <c r="AX199" s="14" t="s">
        <v>76</v>
      </c>
      <c r="AY199" s="272" t="s">
        <v>342</v>
      </c>
    </row>
    <row r="200" s="13" customFormat="1">
      <c r="A200" s="13"/>
      <c r="B200" s="252"/>
      <c r="C200" s="253"/>
      <c r="D200" s="240" t="s">
        <v>446</v>
      </c>
      <c r="E200" s="254" t="s">
        <v>1</v>
      </c>
      <c r="F200" s="255" t="s">
        <v>6991</v>
      </c>
      <c r="G200" s="253"/>
      <c r="H200" s="256">
        <v>8.9600000000000009</v>
      </c>
      <c r="I200" s="257"/>
      <c r="J200" s="253"/>
      <c r="K200" s="253"/>
      <c r="L200" s="258"/>
      <c r="M200" s="259"/>
      <c r="N200" s="260"/>
      <c r="O200" s="260"/>
      <c r="P200" s="260"/>
      <c r="Q200" s="260"/>
      <c r="R200" s="260"/>
      <c r="S200" s="260"/>
      <c r="T200" s="261"/>
      <c r="U200" s="13"/>
      <c r="V200" s="13"/>
      <c r="W200" s="13"/>
      <c r="X200" s="13"/>
      <c r="Y200" s="13"/>
      <c r="Z200" s="13"/>
      <c r="AA200" s="13"/>
      <c r="AB200" s="13"/>
      <c r="AC200" s="13"/>
      <c r="AD200" s="13"/>
      <c r="AE200" s="13"/>
      <c r="AT200" s="262" t="s">
        <v>446</v>
      </c>
      <c r="AU200" s="262" t="s">
        <v>85</v>
      </c>
      <c r="AV200" s="13" t="s">
        <v>85</v>
      </c>
      <c r="AW200" s="13" t="s">
        <v>32</v>
      </c>
      <c r="AX200" s="13" t="s">
        <v>76</v>
      </c>
      <c r="AY200" s="262" t="s">
        <v>342</v>
      </c>
    </row>
    <row r="201" s="15" customFormat="1">
      <c r="A201" s="15"/>
      <c r="B201" s="273"/>
      <c r="C201" s="274"/>
      <c r="D201" s="240" t="s">
        <v>446</v>
      </c>
      <c r="E201" s="275" t="s">
        <v>1</v>
      </c>
      <c r="F201" s="276" t="s">
        <v>492</v>
      </c>
      <c r="G201" s="274"/>
      <c r="H201" s="277">
        <v>8.9600000000000009</v>
      </c>
      <c r="I201" s="278"/>
      <c r="J201" s="274"/>
      <c r="K201" s="274"/>
      <c r="L201" s="279"/>
      <c r="M201" s="280"/>
      <c r="N201" s="281"/>
      <c r="O201" s="281"/>
      <c r="P201" s="281"/>
      <c r="Q201" s="281"/>
      <c r="R201" s="281"/>
      <c r="S201" s="281"/>
      <c r="T201" s="282"/>
      <c r="U201" s="15"/>
      <c r="V201" s="15"/>
      <c r="W201" s="15"/>
      <c r="X201" s="15"/>
      <c r="Y201" s="15"/>
      <c r="Z201" s="15"/>
      <c r="AA201" s="15"/>
      <c r="AB201" s="15"/>
      <c r="AC201" s="15"/>
      <c r="AD201" s="15"/>
      <c r="AE201" s="15"/>
      <c r="AT201" s="283" t="s">
        <v>446</v>
      </c>
      <c r="AU201" s="283" t="s">
        <v>85</v>
      </c>
      <c r="AV201" s="15" t="s">
        <v>92</v>
      </c>
      <c r="AW201" s="15" t="s">
        <v>32</v>
      </c>
      <c r="AX201" s="15" t="s">
        <v>76</v>
      </c>
      <c r="AY201" s="283" t="s">
        <v>342</v>
      </c>
    </row>
    <row r="202" s="14" customFormat="1">
      <c r="A202" s="14"/>
      <c r="B202" s="263"/>
      <c r="C202" s="264"/>
      <c r="D202" s="240" t="s">
        <v>446</v>
      </c>
      <c r="E202" s="265" t="s">
        <v>1</v>
      </c>
      <c r="F202" s="266" t="s">
        <v>5855</v>
      </c>
      <c r="G202" s="264"/>
      <c r="H202" s="265" t="s">
        <v>1</v>
      </c>
      <c r="I202" s="267"/>
      <c r="J202" s="264"/>
      <c r="K202" s="264"/>
      <c r="L202" s="268"/>
      <c r="M202" s="269"/>
      <c r="N202" s="270"/>
      <c r="O202" s="270"/>
      <c r="P202" s="270"/>
      <c r="Q202" s="270"/>
      <c r="R202" s="270"/>
      <c r="S202" s="270"/>
      <c r="T202" s="271"/>
      <c r="U202" s="14"/>
      <c r="V202" s="14"/>
      <c r="W202" s="14"/>
      <c r="X202" s="14"/>
      <c r="Y202" s="14"/>
      <c r="Z202" s="14"/>
      <c r="AA202" s="14"/>
      <c r="AB202" s="14"/>
      <c r="AC202" s="14"/>
      <c r="AD202" s="14"/>
      <c r="AE202" s="14"/>
      <c r="AT202" s="272" t="s">
        <v>446</v>
      </c>
      <c r="AU202" s="272" t="s">
        <v>85</v>
      </c>
      <c r="AV202" s="14" t="s">
        <v>83</v>
      </c>
      <c r="AW202" s="14" t="s">
        <v>32</v>
      </c>
      <c r="AX202" s="14" t="s">
        <v>76</v>
      </c>
      <c r="AY202" s="272" t="s">
        <v>342</v>
      </c>
    </row>
    <row r="203" s="13" customFormat="1">
      <c r="A203" s="13"/>
      <c r="B203" s="252"/>
      <c r="C203" s="253"/>
      <c r="D203" s="240" t="s">
        <v>446</v>
      </c>
      <c r="E203" s="254" t="s">
        <v>1</v>
      </c>
      <c r="F203" s="255" t="s">
        <v>6992</v>
      </c>
      <c r="G203" s="253"/>
      <c r="H203" s="256">
        <v>-0.45600000000000002</v>
      </c>
      <c r="I203" s="257"/>
      <c r="J203" s="253"/>
      <c r="K203" s="253"/>
      <c r="L203" s="258"/>
      <c r="M203" s="259"/>
      <c r="N203" s="260"/>
      <c r="O203" s="260"/>
      <c r="P203" s="260"/>
      <c r="Q203" s="260"/>
      <c r="R203" s="260"/>
      <c r="S203" s="260"/>
      <c r="T203" s="261"/>
      <c r="U203" s="13"/>
      <c r="V203" s="13"/>
      <c r="W203" s="13"/>
      <c r="X203" s="13"/>
      <c r="Y203" s="13"/>
      <c r="Z203" s="13"/>
      <c r="AA203" s="13"/>
      <c r="AB203" s="13"/>
      <c r="AC203" s="13"/>
      <c r="AD203" s="13"/>
      <c r="AE203" s="13"/>
      <c r="AT203" s="262" t="s">
        <v>446</v>
      </c>
      <c r="AU203" s="262" t="s">
        <v>85</v>
      </c>
      <c r="AV203" s="13" t="s">
        <v>85</v>
      </c>
      <c r="AW203" s="13" t="s">
        <v>32</v>
      </c>
      <c r="AX203" s="13" t="s">
        <v>76</v>
      </c>
      <c r="AY203" s="262" t="s">
        <v>342</v>
      </c>
    </row>
    <row r="204" s="13" customFormat="1">
      <c r="A204" s="13"/>
      <c r="B204" s="252"/>
      <c r="C204" s="253"/>
      <c r="D204" s="240" t="s">
        <v>446</v>
      </c>
      <c r="E204" s="254" t="s">
        <v>1</v>
      </c>
      <c r="F204" s="255" t="s">
        <v>6993</v>
      </c>
      <c r="G204" s="253"/>
      <c r="H204" s="256">
        <v>-0.67500000000000004</v>
      </c>
      <c r="I204" s="257"/>
      <c r="J204" s="253"/>
      <c r="K204" s="253"/>
      <c r="L204" s="258"/>
      <c r="M204" s="259"/>
      <c r="N204" s="260"/>
      <c r="O204" s="260"/>
      <c r="P204" s="260"/>
      <c r="Q204" s="260"/>
      <c r="R204" s="260"/>
      <c r="S204" s="260"/>
      <c r="T204" s="261"/>
      <c r="U204" s="13"/>
      <c r="V204" s="13"/>
      <c r="W204" s="13"/>
      <c r="X204" s="13"/>
      <c r="Y204" s="13"/>
      <c r="Z204" s="13"/>
      <c r="AA204" s="13"/>
      <c r="AB204" s="13"/>
      <c r="AC204" s="13"/>
      <c r="AD204" s="13"/>
      <c r="AE204" s="13"/>
      <c r="AT204" s="262" t="s">
        <v>446</v>
      </c>
      <c r="AU204" s="262" t="s">
        <v>85</v>
      </c>
      <c r="AV204" s="13" t="s">
        <v>85</v>
      </c>
      <c r="AW204" s="13" t="s">
        <v>32</v>
      </c>
      <c r="AX204" s="13" t="s">
        <v>76</v>
      </c>
      <c r="AY204" s="262" t="s">
        <v>342</v>
      </c>
    </row>
    <row r="205" s="15" customFormat="1">
      <c r="A205" s="15"/>
      <c r="B205" s="273"/>
      <c r="C205" s="274"/>
      <c r="D205" s="240" t="s">
        <v>446</v>
      </c>
      <c r="E205" s="275" t="s">
        <v>1</v>
      </c>
      <c r="F205" s="276" t="s">
        <v>492</v>
      </c>
      <c r="G205" s="274"/>
      <c r="H205" s="277">
        <v>-1.131</v>
      </c>
      <c r="I205" s="278"/>
      <c r="J205" s="274"/>
      <c r="K205" s="274"/>
      <c r="L205" s="279"/>
      <c r="M205" s="280"/>
      <c r="N205" s="281"/>
      <c r="O205" s="281"/>
      <c r="P205" s="281"/>
      <c r="Q205" s="281"/>
      <c r="R205" s="281"/>
      <c r="S205" s="281"/>
      <c r="T205" s="282"/>
      <c r="U205" s="15"/>
      <c r="V205" s="15"/>
      <c r="W205" s="15"/>
      <c r="X205" s="15"/>
      <c r="Y205" s="15"/>
      <c r="Z205" s="15"/>
      <c r="AA205" s="15"/>
      <c r="AB205" s="15"/>
      <c r="AC205" s="15"/>
      <c r="AD205" s="15"/>
      <c r="AE205" s="15"/>
      <c r="AT205" s="283" t="s">
        <v>446</v>
      </c>
      <c r="AU205" s="283" t="s">
        <v>85</v>
      </c>
      <c r="AV205" s="15" t="s">
        <v>92</v>
      </c>
      <c r="AW205" s="15" t="s">
        <v>32</v>
      </c>
      <c r="AX205" s="15" t="s">
        <v>76</v>
      </c>
      <c r="AY205" s="283" t="s">
        <v>342</v>
      </c>
    </row>
    <row r="206" s="16" customFormat="1">
      <c r="A206" s="16"/>
      <c r="B206" s="284"/>
      <c r="C206" s="285"/>
      <c r="D206" s="240" t="s">
        <v>446</v>
      </c>
      <c r="E206" s="286" t="s">
        <v>1</v>
      </c>
      <c r="F206" s="287" t="s">
        <v>500</v>
      </c>
      <c r="G206" s="285"/>
      <c r="H206" s="288">
        <v>7.8289999999999997</v>
      </c>
      <c r="I206" s="289"/>
      <c r="J206" s="285"/>
      <c r="K206" s="285"/>
      <c r="L206" s="290"/>
      <c r="M206" s="291"/>
      <c r="N206" s="292"/>
      <c r="O206" s="292"/>
      <c r="P206" s="292"/>
      <c r="Q206" s="292"/>
      <c r="R206" s="292"/>
      <c r="S206" s="292"/>
      <c r="T206" s="293"/>
      <c r="U206" s="16"/>
      <c r="V206" s="16"/>
      <c r="W206" s="16"/>
      <c r="X206" s="16"/>
      <c r="Y206" s="16"/>
      <c r="Z206" s="16"/>
      <c r="AA206" s="16"/>
      <c r="AB206" s="16"/>
      <c r="AC206" s="16"/>
      <c r="AD206" s="16"/>
      <c r="AE206" s="16"/>
      <c r="AT206" s="294" t="s">
        <v>446</v>
      </c>
      <c r="AU206" s="294" t="s">
        <v>85</v>
      </c>
      <c r="AV206" s="16" t="s">
        <v>360</v>
      </c>
      <c r="AW206" s="16" t="s">
        <v>32</v>
      </c>
      <c r="AX206" s="16" t="s">
        <v>76</v>
      </c>
      <c r="AY206" s="294" t="s">
        <v>342</v>
      </c>
    </row>
    <row r="207" s="13" customFormat="1">
      <c r="A207" s="13"/>
      <c r="B207" s="252"/>
      <c r="C207" s="253"/>
      <c r="D207" s="240" t="s">
        <v>446</v>
      </c>
      <c r="E207" s="254" t="s">
        <v>1</v>
      </c>
      <c r="F207" s="255" t="s">
        <v>6994</v>
      </c>
      <c r="G207" s="253"/>
      <c r="H207" s="256">
        <v>3.1320000000000001</v>
      </c>
      <c r="I207" s="257"/>
      <c r="J207" s="253"/>
      <c r="K207" s="253"/>
      <c r="L207" s="258"/>
      <c r="M207" s="259"/>
      <c r="N207" s="260"/>
      <c r="O207" s="260"/>
      <c r="P207" s="260"/>
      <c r="Q207" s="260"/>
      <c r="R207" s="260"/>
      <c r="S207" s="260"/>
      <c r="T207" s="261"/>
      <c r="U207" s="13"/>
      <c r="V207" s="13"/>
      <c r="W207" s="13"/>
      <c r="X207" s="13"/>
      <c r="Y207" s="13"/>
      <c r="Z207" s="13"/>
      <c r="AA207" s="13"/>
      <c r="AB207" s="13"/>
      <c r="AC207" s="13"/>
      <c r="AD207" s="13"/>
      <c r="AE207" s="13"/>
      <c r="AT207" s="262" t="s">
        <v>446</v>
      </c>
      <c r="AU207" s="262" t="s">
        <v>85</v>
      </c>
      <c r="AV207" s="13" t="s">
        <v>85</v>
      </c>
      <c r="AW207" s="13" t="s">
        <v>32</v>
      </c>
      <c r="AX207" s="13" t="s">
        <v>83</v>
      </c>
      <c r="AY207" s="262" t="s">
        <v>342</v>
      </c>
    </row>
    <row r="208" s="2" customFormat="1" ht="21.75" customHeight="1">
      <c r="A208" s="39"/>
      <c r="B208" s="40"/>
      <c r="C208" s="227" t="s">
        <v>401</v>
      </c>
      <c r="D208" s="227" t="s">
        <v>343</v>
      </c>
      <c r="E208" s="228" t="s">
        <v>6995</v>
      </c>
      <c r="F208" s="229" t="s">
        <v>6996</v>
      </c>
      <c r="G208" s="230" t="s">
        <v>562</v>
      </c>
      <c r="H208" s="231">
        <v>3.1320000000000001</v>
      </c>
      <c r="I208" s="232"/>
      <c r="J208" s="233">
        <f>ROUND(I208*H208,2)</f>
        <v>0</v>
      </c>
      <c r="K208" s="229" t="s">
        <v>443</v>
      </c>
      <c r="L208" s="45"/>
      <c r="M208" s="234" t="s">
        <v>1</v>
      </c>
      <c r="N208" s="235" t="s">
        <v>41</v>
      </c>
      <c r="O208" s="92"/>
      <c r="P208" s="236">
        <f>O208*H208</f>
        <v>0</v>
      </c>
      <c r="Q208" s="236">
        <v>0</v>
      </c>
      <c r="R208" s="236">
        <f>Q208*H208</f>
        <v>0</v>
      </c>
      <c r="S208" s="236">
        <v>0</v>
      </c>
      <c r="T208" s="237">
        <f>S208*H208</f>
        <v>0</v>
      </c>
      <c r="U208" s="39"/>
      <c r="V208" s="39"/>
      <c r="W208" s="39"/>
      <c r="X208" s="39"/>
      <c r="Y208" s="39"/>
      <c r="Z208" s="39"/>
      <c r="AA208" s="39"/>
      <c r="AB208" s="39"/>
      <c r="AC208" s="39"/>
      <c r="AD208" s="39"/>
      <c r="AE208" s="39"/>
      <c r="AR208" s="238" t="s">
        <v>360</v>
      </c>
      <c r="AT208" s="238" t="s">
        <v>343</v>
      </c>
      <c r="AU208" s="238" t="s">
        <v>85</v>
      </c>
      <c r="AY208" s="18" t="s">
        <v>342</v>
      </c>
      <c r="BE208" s="239">
        <f>IF(N208="základní",J208,0)</f>
        <v>0</v>
      </c>
      <c r="BF208" s="239">
        <f>IF(N208="snížená",J208,0)</f>
        <v>0</v>
      </c>
      <c r="BG208" s="239">
        <f>IF(N208="zákl. přenesená",J208,0)</f>
        <v>0</v>
      </c>
      <c r="BH208" s="239">
        <f>IF(N208="sníž. přenesená",J208,0)</f>
        <v>0</v>
      </c>
      <c r="BI208" s="239">
        <f>IF(N208="nulová",J208,0)</f>
        <v>0</v>
      </c>
      <c r="BJ208" s="18" t="s">
        <v>83</v>
      </c>
      <c r="BK208" s="239">
        <f>ROUND(I208*H208,2)</f>
        <v>0</v>
      </c>
      <c r="BL208" s="18" t="s">
        <v>360</v>
      </c>
      <c r="BM208" s="238" t="s">
        <v>6997</v>
      </c>
    </row>
    <row r="209" s="2" customFormat="1">
      <c r="A209" s="39"/>
      <c r="B209" s="40"/>
      <c r="C209" s="41"/>
      <c r="D209" s="240" t="s">
        <v>349</v>
      </c>
      <c r="E209" s="41"/>
      <c r="F209" s="241" t="s">
        <v>6998</v>
      </c>
      <c r="G209" s="41"/>
      <c r="H209" s="41"/>
      <c r="I209" s="242"/>
      <c r="J209" s="41"/>
      <c r="K209" s="41"/>
      <c r="L209" s="45"/>
      <c r="M209" s="243"/>
      <c r="N209" s="244"/>
      <c r="O209" s="92"/>
      <c r="P209" s="92"/>
      <c r="Q209" s="92"/>
      <c r="R209" s="92"/>
      <c r="S209" s="92"/>
      <c r="T209" s="93"/>
      <c r="U209" s="39"/>
      <c r="V209" s="39"/>
      <c r="W209" s="39"/>
      <c r="X209" s="39"/>
      <c r="Y209" s="39"/>
      <c r="Z209" s="39"/>
      <c r="AA209" s="39"/>
      <c r="AB209" s="39"/>
      <c r="AC209" s="39"/>
      <c r="AD209" s="39"/>
      <c r="AE209" s="39"/>
      <c r="AT209" s="18" t="s">
        <v>349</v>
      </c>
      <c r="AU209" s="18" t="s">
        <v>85</v>
      </c>
    </row>
    <row r="210" s="13" customFormat="1">
      <c r="A210" s="13"/>
      <c r="B210" s="252"/>
      <c r="C210" s="253"/>
      <c r="D210" s="240" t="s">
        <v>446</v>
      </c>
      <c r="E210" s="254" t="s">
        <v>1</v>
      </c>
      <c r="F210" s="255" t="s">
        <v>6999</v>
      </c>
      <c r="G210" s="253"/>
      <c r="H210" s="256">
        <v>3.1320000000000001</v>
      </c>
      <c r="I210" s="257"/>
      <c r="J210" s="253"/>
      <c r="K210" s="253"/>
      <c r="L210" s="258"/>
      <c r="M210" s="259"/>
      <c r="N210" s="260"/>
      <c r="O210" s="260"/>
      <c r="P210" s="260"/>
      <c r="Q210" s="260"/>
      <c r="R210" s="260"/>
      <c r="S210" s="260"/>
      <c r="T210" s="261"/>
      <c r="U210" s="13"/>
      <c r="V210" s="13"/>
      <c r="W210" s="13"/>
      <c r="X210" s="13"/>
      <c r="Y210" s="13"/>
      <c r="Z210" s="13"/>
      <c r="AA210" s="13"/>
      <c r="AB210" s="13"/>
      <c r="AC210" s="13"/>
      <c r="AD210" s="13"/>
      <c r="AE210" s="13"/>
      <c r="AT210" s="262" t="s">
        <v>446</v>
      </c>
      <c r="AU210" s="262" t="s">
        <v>85</v>
      </c>
      <c r="AV210" s="13" t="s">
        <v>85</v>
      </c>
      <c r="AW210" s="13" t="s">
        <v>32</v>
      </c>
      <c r="AX210" s="13" t="s">
        <v>83</v>
      </c>
      <c r="AY210" s="262" t="s">
        <v>342</v>
      </c>
    </row>
    <row r="211" s="2" customFormat="1" ht="21.75" customHeight="1">
      <c r="A211" s="39"/>
      <c r="B211" s="40"/>
      <c r="C211" s="227" t="s">
        <v>408</v>
      </c>
      <c r="D211" s="227" t="s">
        <v>343</v>
      </c>
      <c r="E211" s="228" t="s">
        <v>7000</v>
      </c>
      <c r="F211" s="229" t="s">
        <v>7001</v>
      </c>
      <c r="G211" s="230" t="s">
        <v>562</v>
      </c>
      <c r="H211" s="231">
        <v>1.5660000000000001</v>
      </c>
      <c r="I211" s="232"/>
      <c r="J211" s="233">
        <f>ROUND(I211*H211,2)</f>
        <v>0</v>
      </c>
      <c r="K211" s="229" t="s">
        <v>443</v>
      </c>
      <c r="L211" s="45"/>
      <c r="M211" s="234" t="s">
        <v>1</v>
      </c>
      <c r="N211" s="235" t="s">
        <v>41</v>
      </c>
      <c r="O211" s="92"/>
      <c r="P211" s="236">
        <f>O211*H211</f>
        <v>0</v>
      </c>
      <c r="Q211" s="236">
        <v>0</v>
      </c>
      <c r="R211" s="236">
        <f>Q211*H211</f>
        <v>0</v>
      </c>
      <c r="S211" s="236">
        <v>0</v>
      </c>
      <c r="T211" s="237">
        <f>S211*H211</f>
        <v>0</v>
      </c>
      <c r="U211" s="39"/>
      <c r="V211" s="39"/>
      <c r="W211" s="39"/>
      <c r="X211" s="39"/>
      <c r="Y211" s="39"/>
      <c r="Z211" s="39"/>
      <c r="AA211" s="39"/>
      <c r="AB211" s="39"/>
      <c r="AC211" s="39"/>
      <c r="AD211" s="39"/>
      <c r="AE211" s="39"/>
      <c r="AR211" s="238" t="s">
        <v>360</v>
      </c>
      <c r="AT211" s="238" t="s">
        <v>343</v>
      </c>
      <c r="AU211" s="238" t="s">
        <v>85</v>
      </c>
      <c r="AY211" s="18" t="s">
        <v>342</v>
      </c>
      <c r="BE211" s="239">
        <f>IF(N211="základní",J211,0)</f>
        <v>0</v>
      </c>
      <c r="BF211" s="239">
        <f>IF(N211="snížená",J211,0)</f>
        <v>0</v>
      </c>
      <c r="BG211" s="239">
        <f>IF(N211="zákl. přenesená",J211,0)</f>
        <v>0</v>
      </c>
      <c r="BH211" s="239">
        <f>IF(N211="sníž. přenesená",J211,0)</f>
        <v>0</v>
      </c>
      <c r="BI211" s="239">
        <f>IF(N211="nulová",J211,0)</f>
        <v>0</v>
      </c>
      <c r="BJ211" s="18" t="s">
        <v>83</v>
      </c>
      <c r="BK211" s="239">
        <f>ROUND(I211*H211,2)</f>
        <v>0</v>
      </c>
      <c r="BL211" s="18" t="s">
        <v>360</v>
      </c>
      <c r="BM211" s="238" t="s">
        <v>7002</v>
      </c>
    </row>
    <row r="212" s="2" customFormat="1">
      <c r="A212" s="39"/>
      <c r="B212" s="40"/>
      <c r="C212" s="41"/>
      <c r="D212" s="240" t="s">
        <v>349</v>
      </c>
      <c r="E212" s="41"/>
      <c r="F212" s="241" t="s">
        <v>7003</v>
      </c>
      <c r="G212" s="41"/>
      <c r="H212" s="41"/>
      <c r="I212" s="242"/>
      <c r="J212" s="41"/>
      <c r="K212" s="41"/>
      <c r="L212" s="45"/>
      <c r="M212" s="243"/>
      <c r="N212" s="244"/>
      <c r="O212" s="92"/>
      <c r="P212" s="92"/>
      <c r="Q212" s="92"/>
      <c r="R212" s="92"/>
      <c r="S212" s="92"/>
      <c r="T212" s="93"/>
      <c r="U212" s="39"/>
      <c r="V212" s="39"/>
      <c r="W212" s="39"/>
      <c r="X212" s="39"/>
      <c r="Y212" s="39"/>
      <c r="Z212" s="39"/>
      <c r="AA212" s="39"/>
      <c r="AB212" s="39"/>
      <c r="AC212" s="39"/>
      <c r="AD212" s="39"/>
      <c r="AE212" s="39"/>
      <c r="AT212" s="18" t="s">
        <v>349</v>
      </c>
      <c r="AU212" s="18" t="s">
        <v>85</v>
      </c>
    </row>
    <row r="213" s="13" customFormat="1">
      <c r="A213" s="13"/>
      <c r="B213" s="252"/>
      <c r="C213" s="253"/>
      <c r="D213" s="240" t="s">
        <v>446</v>
      </c>
      <c r="E213" s="254" t="s">
        <v>1</v>
      </c>
      <c r="F213" s="255" t="s">
        <v>7004</v>
      </c>
      <c r="G213" s="253"/>
      <c r="H213" s="256">
        <v>1.5660000000000001</v>
      </c>
      <c r="I213" s="257"/>
      <c r="J213" s="253"/>
      <c r="K213" s="253"/>
      <c r="L213" s="258"/>
      <c r="M213" s="259"/>
      <c r="N213" s="260"/>
      <c r="O213" s="260"/>
      <c r="P213" s="260"/>
      <c r="Q213" s="260"/>
      <c r="R213" s="260"/>
      <c r="S213" s="260"/>
      <c r="T213" s="261"/>
      <c r="U213" s="13"/>
      <c r="V213" s="13"/>
      <c r="W213" s="13"/>
      <c r="X213" s="13"/>
      <c r="Y213" s="13"/>
      <c r="Z213" s="13"/>
      <c r="AA213" s="13"/>
      <c r="AB213" s="13"/>
      <c r="AC213" s="13"/>
      <c r="AD213" s="13"/>
      <c r="AE213" s="13"/>
      <c r="AT213" s="262" t="s">
        <v>446</v>
      </c>
      <c r="AU213" s="262" t="s">
        <v>85</v>
      </c>
      <c r="AV213" s="13" t="s">
        <v>85</v>
      </c>
      <c r="AW213" s="13" t="s">
        <v>32</v>
      </c>
      <c r="AX213" s="13" t="s">
        <v>83</v>
      </c>
      <c r="AY213" s="262" t="s">
        <v>342</v>
      </c>
    </row>
    <row r="214" s="2" customFormat="1" ht="16.5" customHeight="1">
      <c r="A214" s="39"/>
      <c r="B214" s="40"/>
      <c r="C214" s="227" t="s">
        <v>8</v>
      </c>
      <c r="D214" s="227" t="s">
        <v>343</v>
      </c>
      <c r="E214" s="228" t="s">
        <v>2735</v>
      </c>
      <c r="F214" s="229" t="s">
        <v>2736</v>
      </c>
      <c r="G214" s="230" t="s">
        <v>473</v>
      </c>
      <c r="H214" s="231">
        <v>17.920000000000002</v>
      </c>
      <c r="I214" s="232"/>
      <c r="J214" s="233">
        <f>ROUND(I214*H214,2)</f>
        <v>0</v>
      </c>
      <c r="K214" s="229" t="s">
        <v>443</v>
      </c>
      <c r="L214" s="45"/>
      <c r="M214" s="234" t="s">
        <v>1</v>
      </c>
      <c r="N214" s="235" t="s">
        <v>41</v>
      </c>
      <c r="O214" s="92"/>
      <c r="P214" s="236">
        <f>O214*H214</f>
        <v>0</v>
      </c>
      <c r="Q214" s="236">
        <v>0.00084000000000000003</v>
      </c>
      <c r="R214" s="236">
        <f>Q214*H214</f>
        <v>0.015052800000000002</v>
      </c>
      <c r="S214" s="236">
        <v>0</v>
      </c>
      <c r="T214" s="237">
        <f>S214*H214</f>
        <v>0</v>
      </c>
      <c r="U214" s="39"/>
      <c r="V214" s="39"/>
      <c r="W214" s="39"/>
      <c r="X214" s="39"/>
      <c r="Y214" s="39"/>
      <c r="Z214" s="39"/>
      <c r="AA214" s="39"/>
      <c r="AB214" s="39"/>
      <c r="AC214" s="39"/>
      <c r="AD214" s="39"/>
      <c r="AE214" s="39"/>
      <c r="AR214" s="238" t="s">
        <v>360</v>
      </c>
      <c r="AT214" s="238" t="s">
        <v>343</v>
      </c>
      <c r="AU214" s="238" t="s">
        <v>85</v>
      </c>
      <c r="AY214" s="18" t="s">
        <v>342</v>
      </c>
      <c r="BE214" s="239">
        <f>IF(N214="základní",J214,0)</f>
        <v>0</v>
      </c>
      <c r="BF214" s="239">
        <f>IF(N214="snížená",J214,0)</f>
        <v>0</v>
      </c>
      <c r="BG214" s="239">
        <f>IF(N214="zákl. přenesená",J214,0)</f>
        <v>0</v>
      </c>
      <c r="BH214" s="239">
        <f>IF(N214="sníž. přenesená",J214,0)</f>
        <v>0</v>
      </c>
      <c r="BI214" s="239">
        <f>IF(N214="nulová",J214,0)</f>
        <v>0</v>
      </c>
      <c r="BJ214" s="18" t="s">
        <v>83</v>
      </c>
      <c r="BK214" s="239">
        <f>ROUND(I214*H214,2)</f>
        <v>0</v>
      </c>
      <c r="BL214" s="18" t="s">
        <v>360</v>
      </c>
      <c r="BM214" s="238" t="s">
        <v>7005</v>
      </c>
    </row>
    <row r="215" s="2" customFormat="1">
      <c r="A215" s="39"/>
      <c r="B215" s="40"/>
      <c r="C215" s="41"/>
      <c r="D215" s="240" t="s">
        <v>349</v>
      </c>
      <c r="E215" s="41"/>
      <c r="F215" s="241" t="s">
        <v>2738</v>
      </c>
      <c r="G215" s="41"/>
      <c r="H215" s="41"/>
      <c r="I215" s="242"/>
      <c r="J215" s="41"/>
      <c r="K215" s="41"/>
      <c r="L215" s="45"/>
      <c r="M215" s="243"/>
      <c r="N215" s="244"/>
      <c r="O215" s="92"/>
      <c r="P215" s="92"/>
      <c r="Q215" s="92"/>
      <c r="R215" s="92"/>
      <c r="S215" s="92"/>
      <c r="T215" s="93"/>
      <c r="U215" s="39"/>
      <c r="V215" s="39"/>
      <c r="W215" s="39"/>
      <c r="X215" s="39"/>
      <c r="Y215" s="39"/>
      <c r="Z215" s="39"/>
      <c r="AA215" s="39"/>
      <c r="AB215" s="39"/>
      <c r="AC215" s="39"/>
      <c r="AD215" s="39"/>
      <c r="AE215" s="39"/>
      <c r="AT215" s="18" t="s">
        <v>349</v>
      </c>
      <c r="AU215" s="18" t="s">
        <v>85</v>
      </c>
    </row>
    <row r="216" s="14" customFormat="1">
      <c r="A216" s="14"/>
      <c r="B216" s="263"/>
      <c r="C216" s="264"/>
      <c r="D216" s="240" t="s">
        <v>446</v>
      </c>
      <c r="E216" s="265" t="s">
        <v>1</v>
      </c>
      <c r="F216" s="266" t="s">
        <v>6956</v>
      </c>
      <c r="G216" s="264"/>
      <c r="H216" s="265" t="s">
        <v>1</v>
      </c>
      <c r="I216" s="267"/>
      <c r="J216" s="264"/>
      <c r="K216" s="264"/>
      <c r="L216" s="268"/>
      <c r="M216" s="269"/>
      <c r="N216" s="270"/>
      <c r="O216" s="270"/>
      <c r="P216" s="270"/>
      <c r="Q216" s="270"/>
      <c r="R216" s="270"/>
      <c r="S216" s="270"/>
      <c r="T216" s="271"/>
      <c r="U216" s="14"/>
      <c r="V216" s="14"/>
      <c r="W216" s="14"/>
      <c r="X216" s="14"/>
      <c r="Y216" s="14"/>
      <c r="Z216" s="14"/>
      <c r="AA216" s="14"/>
      <c r="AB216" s="14"/>
      <c r="AC216" s="14"/>
      <c r="AD216" s="14"/>
      <c r="AE216" s="14"/>
      <c r="AT216" s="272" t="s">
        <v>446</v>
      </c>
      <c r="AU216" s="272" t="s">
        <v>85</v>
      </c>
      <c r="AV216" s="14" t="s">
        <v>83</v>
      </c>
      <c r="AW216" s="14" t="s">
        <v>32</v>
      </c>
      <c r="AX216" s="14" t="s">
        <v>76</v>
      </c>
      <c r="AY216" s="272" t="s">
        <v>342</v>
      </c>
    </row>
    <row r="217" s="13" customFormat="1">
      <c r="A217" s="13"/>
      <c r="B217" s="252"/>
      <c r="C217" s="253"/>
      <c r="D217" s="240" t="s">
        <v>446</v>
      </c>
      <c r="E217" s="254" t="s">
        <v>1</v>
      </c>
      <c r="F217" s="255" t="s">
        <v>7006</v>
      </c>
      <c r="G217" s="253"/>
      <c r="H217" s="256">
        <v>17.920000000000002</v>
      </c>
      <c r="I217" s="257"/>
      <c r="J217" s="253"/>
      <c r="K217" s="253"/>
      <c r="L217" s="258"/>
      <c r="M217" s="259"/>
      <c r="N217" s="260"/>
      <c r="O217" s="260"/>
      <c r="P217" s="260"/>
      <c r="Q217" s="260"/>
      <c r="R217" s="260"/>
      <c r="S217" s="260"/>
      <c r="T217" s="261"/>
      <c r="U217" s="13"/>
      <c r="V217" s="13"/>
      <c r="W217" s="13"/>
      <c r="X217" s="13"/>
      <c r="Y217" s="13"/>
      <c r="Z217" s="13"/>
      <c r="AA217" s="13"/>
      <c r="AB217" s="13"/>
      <c r="AC217" s="13"/>
      <c r="AD217" s="13"/>
      <c r="AE217" s="13"/>
      <c r="AT217" s="262" t="s">
        <v>446</v>
      </c>
      <c r="AU217" s="262" t="s">
        <v>85</v>
      </c>
      <c r="AV217" s="13" t="s">
        <v>85</v>
      </c>
      <c r="AW217" s="13" t="s">
        <v>32</v>
      </c>
      <c r="AX217" s="13" t="s">
        <v>83</v>
      </c>
      <c r="AY217" s="262" t="s">
        <v>342</v>
      </c>
    </row>
    <row r="218" s="2" customFormat="1" ht="16.5" customHeight="1">
      <c r="A218" s="39"/>
      <c r="B218" s="40"/>
      <c r="C218" s="227" t="s">
        <v>419</v>
      </c>
      <c r="D218" s="227" t="s">
        <v>343</v>
      </c>
      <c r="E218" s="228" t="s">
        <v>2755</v>
      </c>
      <c r="F218" s="229" t="s">
        <v>2756</v>
      </c>
      <c r="G218" s="230" t="s">
        <v>473</v>
      </c>
      <c r="H218" s="231">
        <v>17.920000000000002</v>
      </c>
      <c r="I218" s="232"/>
      <c r="J218" s="233">
        <f>ROUND(I218*H218,2)</f>
        <v>0</v>
      </c>
      <c r="K218" s="229" t="s">
        <v>443</v>
      </c>
      <c r="L218" s="45"/>
      <c r="M218" s="234" t="s">
        <v>1</v>
      </c>
      <c r="N218" s="235" t="s">
        <v>41</v>
      </c>
      <c r="O218" s="92"/>
      <c r="P218" s="236">
        <f>O218*H218</f>
        <v>0</v>
      </c>
      <c r="Q218" s="236">
        <v>0</v>
      </c>
      <c r="R218" s="236">
        <f>Q218*H218</f>
        <v>0</v>
      </c>
      <c r="S218" s="236">
        <v>0</v>
      </c>
      <c r="T218" s="237">
        <f>S218*H218</f>
        <v>0</v>
      </c>
      <c r="U218" s="39"/>
      <c r="V218" s="39"/>
      <c r="W218" s="39"/>
      <c r="X218" s="39"/>
      <c r="Y218" s="39"/>
      <c r="Z218" s="39"/>
      <c r="AA218" s="39"/>
      <c r="AB218" s="39"/>
      <c r="AC218" s="39"/>
      <c r="AD218" s="39"/>
      <c r="AE218" s="39"/>
      <c r="AR218" s="238" t="s">
        <v>360</v>
      </c>
      <c r="AT218" s="238" t="s">
        <v>343</v>
      </c>
      <c r="AU218" s="238" t="s">
        <v>85</v>
      </c>
      <c r="AY218" s="18" t="s">
        <v>342</v>
      </c>
      <c r="BE218" s="239">
        <f>IF(N218="základní",J218,0)</f>
        <v>0</v>
      </c>
      <c r="BF218" s="239">
        <f>IF(N218="snížená",J218,0)</f>
        <v>0</v>
      </c>
      <c r="BG218" s="239">
        <f>IF(N218="zákl. přenesená",J218,0)</f>
        <v>0</v>
      </c>
      <c r="BH218" s="239">
        <f>IF(N218="sníž. přenesená",J218,0)</f>
        <v>0</v>
      </c>
      <c r="BI218" s="239">
        <f>IF(N218="nulová",J218,0)</f>
        <v>0</v>
      </c>
      <c r="BJ218" s="18" t="s">
        <v>83</v>
      </c>
      <c r="BK218" s="239">
        <f>ROUND(I218*H218,2)</f>
        <v>0</v>
      </c>
      <c r="BL218" s="18" t="s">
        <v>360</v>
      </c>
      <c r="BM218" s="238" t="s">
        <v>7007</v>
      </c>
    </row>
    <row r="219" s="2" customFormat="1">
      <c r="A219" s="39"/>
      <c r="B219" s="40"/>
      <c r="C219" s="41"/>
      <c r="D219" s="240" t="s">
        <v>349</v>
      </c>
      <c r="E219" s="41"/>
      <c r="F219" s="241" t="s">
        <v>2758</v>
      </c>
      <c r="G219" s="41"/>
      <c r="H219" s="41"/>
      <c r="I219" s="242"/>
      <c r="J219" s="41"/>
      <c r="K219" s="41"/>
      <c r="L219" s="45"/>
      <c r="M219" s="243"/>
      <c r="N219" s="244"/>
      <c r="O219" s="92"/>
      <c r="P219" s="92"/>
      <c r="Q219" s="92"/>
      <c r="R219" s="92"/>
      <c r="S219" s="92"/>
      <c r="T219" s="93"/>
      <c r="U219" s="39"/>
      <c r="V219" s="39"/>
      <c r="W219" s="39"/>
      <c r="X219" s="39"/>
      <c r="Y219" s="39"/>
      <c r="Z219" s="39"/>
      <c r="AA219" s="39"/>
      <c r="AB219" s="39"/>
      <c r="AC219" s="39"/>
      <c r="AD219" s="39"/>
      <c r="AE219" s="39"/>
      <c r="AT219" s="18" t="s">
        <v>349</v>
      </c>
      <c r="AU219" s="18" t="s">
        <v>85</v>
      </c>
    </row>
    <row r="220" s="13" customFormat="1">
      <c r="A220" s="13"/>
      <c r="B220" s="252"/>
      <c r="C220" s="253"/>
      <c r="D220" s="240" t="s">
        <v>446</v>
      </c>
      <c r="E220" s="254" t="s">
        <v>1</v>
      </c>
      <c r="F220" s="255" t="s">
        <v>7008</v>
      </c>
      <c r="G220" s="253"/>
      <c r="H220" s="256">
        <v>17.920000000000002</v>
      </c>
      <c r="I220" s="257"/>
      <c r="J220" s="253"/>
      <c r="K220" s="253"/>
      <c r="L220" s="258"/>
      <c r="M220" s="259"/>
      <c r="N220" s="260"/>
      <c r="O220" s="260"/>
      <c r="P220" s="260"/>
      <c r="Q220" s="260"/>
      <c r="R220" s="260"/>
      <c r="S220" s="260"/>
      <c r="T220" s="261"/>
      <c r="U220" s="13"/>
      <c r="V220" s="13"/>
      <c r="W220" s="13"/>
      <c r="X220" s="13"/>
      <c r="Y220" s="13"/>
      <c r="Z220" s="13"/>
      <c r="AA220" s="13"/>
      <c r="AB220" s="13"/>
      <c r="AC220" s="13"/>
      <c r="AD220" s="13"/>
      <c r="AE220" s="13"/>
      <c r="AT220" s="262" t="s">
        <v>446</v>
      </c>
      <c r="AU220" s="262" t="s">
        <v>85</v>
      </c>
      <c r="AV220" s="13" t="s">
        <v>85</v>
      </c>
      <c r="AW220" s="13" t="s">
        <v>32</v>
      </c>
      <c r="AX220" s="13" t="s">
        <v>83</v>
      </c>
      <c r="AY220" s="262" t="s">
        <v>342</v>
      </c>
    </row>
    <row r="221" s="2" customFormat="1" ht="21.75" customHeight="1">
      <c r="A221" s="39"/>
      <c r="B221" s="40"/>
      <c r="C221" s="227" t="s">
        <v>423</v>
      </c>
      <c r="D221" s="227" t="s">
        <v>343</v>
      </c>
      <c r="E221" s="228" t="s">
        <v>5892</v>
      </c>
      <c r="F221" s="229" t="s">
        <v>5893</v>
      </c>
      <c r="G221" s="230" t="s">
        <v>562</v>
      </c>
      <c r="H221" s="231">
        <v>22.295999999999999</v>
      </c>
      <c r="I221" s="232"/>
      <c r="J221" s="233">
        <f>ROUND(I221*H221,2)</f>
        <v>0</v>
      </c>
      <c r="K221" s="229" t="s">
        <v>443</v>
      </c>
      <c r="L221" s="45"/>
      <c r="M221" s="234" t="s">
        <v>1</v>
      </c>
      <c r="N221" s="235" t="s">
        <v>41</v>
      </c>
      <c r="O221" s="92"/>
      <c r="P221" s="236">
        <f>O221*H221</f>
        <v>0</v>
      </c>
      <c r="Q221" s="236">
        <v>0</v>
      </c>
      <c r="R221" s="236">
        <f>Q221*H221</f>
        <v>0</v>
      </c>
      <c r="S221" s="236">
        <v>0</v>
      </c>
      <c r="T221" s="237">
        <f>S221*H221</f>
        <v>0</v>
      </c>
      <c r="U221" s="39"/>
      <c r="V221" s="39"/>
      <c r="W221" s="39"/>
      <c r="X221" s="39"/>
      <c r="Y221" s="39"/>
      <c r="Z221" s="39"/>
      <c r="AA221" s="39"/>
      <c r="AB221" s="39"/>
      <c r="AC221" s="39"/>
      <c r="AD221" s="39"/>
      <c r="AE221" s="39"/>
      <c r="AR221" s="238" t="s">
        <v>360</v>
      </c>
      <c r="AT221" s="238" t="s">
        <v>343</v>
      </c>
      <c r="AU221" s="238" t="s">
        <v>85</v>
      </c>
      <c r="AY221" s="18" t="s">
        <v>342</v>
      </c>
      <c r="BE221" s="239">
        <f>IF(N221="základní",J221,0)</f>
        <v>0</v>
      </c>
      <c r="BF221" s="239">
        <f>IF(N221="snížená",J221,0)</f>
        <v>0</v>
      </c>
      <c r="BG221" s="239">
        <f>IF(N221="zákl. přenesená",J221,0)</f>
        <v>0</v>
      </c>
      <c r="BH221" s="239">
        <f>IF(N221="sníž. přenesená",J221,0)</f>
        <v>0</v>
      </c>
      <c r="BI221" s="239">
        <f>IF(N221="nulová",J221,0)</f>
        <v>0</v>
      </c>
      <c r="BJ221" s="18" t="s">
        <v>83</v>
      </c>
      <c r="BK221" s="239">
        <f>ROUND(I221*H221,2)</f>
        <v>0</v>
      </c>
      <c r="BL221" s="18" t="s">
        <v>360</v>
      </c>
      <c r="BM221" s="238" t="s">
        <v>7009</v>
      </c>
    </row>
    <row r="222" s="2" customFormat="1">
      <c r="A222" s="39"/>
      <c r="B222" s="40"/>
      <c r="C222" s="41"/>
      <c r="D222" s="240" t="s">
        <v>349</v>
      </c>
      <c r="E222" s="41"/>
      <c r="F222" s="241" t="s">
        <v>5895</v>
      </c>
      <c r="G222" s="41"/>
      <c r="H222" s="41"/>
      <c r="I222" s="242"/>
      <c r="J222" s="41"/>
      <c r="K222" s="41"/>
      <c r="L222" s="45"/>
      <c r="M222" s="243"/>
      <c r="N222" s="244"/>
      <c r="O222" s="92"/>
      <c r="P222" s="92"/>
      <c r="Q222" s="92"/>
      <c r="R222" s="92"/>
      <c r="S222" s="92"/>
      <c r="T222" s="93"/>
      <c r="U222" s="39"/>
      <c r="V222" s="39"/>
      <c r="W222" s="39"/>
      <c r="X222" s="39"/>
      <c r="Y222" s="39"/>
      <c r="Z222" s="39"/>
      <c r="AA222" s="39"/>
      <c r="AB222" s="39"/>
      <c r="AC222" s="39"/>
      <c r="AD222" s="39"/>
      <c r="AE222" s="39"/>
      <c r="AT222" s="18" t="s">
        <v>349</v>
      </c>
      <c r="AU222" s="18" t="s">
        <v>85</v>
      </c>
    </row>
    <row r="223" s="13" customFormat="1">
      <c r="A223" s="13"/>
      <c r="B223" s="252"/>
      <c r="C223" s="253"/>
      <c r="D223" s="240" t="s">
        <v>446</v>
      </c>
      <c r="E223" s="254" t="s">
        <v>1</v>
      </c>
      <c r="F223" s="255" t="s">
        <v>7010</v>
      </c>
      <c r="G223" s="253"/>
      <c r="H223" s="256">
        <v>19.648</v>
      </c>
      <c r="I223" s="257"/>
      <c r="J223" s="253"/>
      <c r="K223" s="253"/>
      <c r="L223" s="258"/>
      <c r="M223" s="259"/>
      <c r="N223" s="260"/>
      <c r="O223" s="260"/>
      <c r="P223" s="260"/>
      <c r="Q223" s="260"/>
      <c r="R223" s="260"/>
      <c r="S223" s="260"/>
      <c r="T223" s="261"/>
      <c r="U223" s="13"/>
      <c r="V223" s="13"/>
      <c r="W223" s="13"/>
      <c r="X223" s="13"/>
      <c r="Y223" s="13"/>
      <c r="Z223" s="13"/>
      <c r="AA223" s="13"/>
      <c r="AB223" s="13"/>
      <c r="AC223" s="13"/>
      <c r="AD223" s="13"/>
      <c r="AE223" s="13"/>
      <c r="AT223" s="262" t="s">
        <v>446</v>
      </c>
      <c r="AU223" s="262" t="s">
        <v>85</v>
      </c>
      <c r="AV223" s="13" t="s">
        <v>85</v>
      </c>
      <c r="AW223" s="13" t="s">
        <v>32</v>
      </c>
      <c r="AX223" s="13" t="s">
        <v>76</v>
      </c>
      <c r="AY223" s="262" t="s">
        <v>342</v>
      </c>
    </row>
    <row r="224" s="13" customFormat="1">
      <c r="A224" s="13"/>
      <c r="B224" s="252"/>
      <c r="C224" s="253"/>
      <c r="D224" s="240" t="s">
        <v>446</v>
      </c>
      <c r="E224" s="254" t="s">
        <v>1</v>
      </c>
      <c r="F224" s="255" t="s">
        <v>7011</v>
      </c>
      <c r="G224" s="253"/>
      <c r="H224" s="256">
        <v>2.7200000000000002</v>
      </c>
      <c r="I224" s="257"/>
      <c r="J224" s="253"/>
      <c r="K224" s="253"/>
      <c r="L224" s="258"/>
      <c r="M224" s="259"/>
      <c r="N224" s="260"/>
      <c r="O224" s="260"/>
      <c r="P224" s="260"/>
      <c r="Q224" s="260"/>
      <c r="R224" s="260"/>
      <c r="S224" s="260"/>
      <c r="T224" s="261"/>
      <c r="U224" s="13"/>
      <c r="V224" s="13"/>
      <c r="W224" s="13"/>
      <c r="X224" s="13"/>
      <c r="Y224" s="13"/>
      <c r="Z224" s="13"/>
      <c r="AA224" s="13"/>
      <c r="AB224" s="13"/>
      <c r="AC224" s="13"/>
      <c r="AD224" s="13"/>
      <c r="AE224" s="13"/>
      <c r="AT224" s="262" t="s">
        <v>446</v>
      </c>
      <c r="AU224" s="262" t="s">
        <v>85</v>
      </c>
      <c r="AV224" s="13" t="s">
        <v>85</v>
      </c>
      <c r="AW224" s="13" t="s">
        <v>32</v>
      </c>
      <c r="AX224" s="13" t="s">
        <v>76</v>
      </c>
      <c r="AY224" s="262" t="s">
        <v>342</v>
      </c>
    </row>
    <row r="225" s="13" customFormat="1">
      <c r="A225" s="13"/>
      <c r="B225" s="252"/>
      <c r="C225" s="253"/>
      <c r="D225" s="240" t="s">
        <v>446</v>
      </c>
      <c r="E225" s="254" t="s">
        <v>1</v>
      </c>
      <c r="F225" s="255" t="s">
        <v>7012</v>
      </c>
      <c r="G225" s="253"/>
      <c r="H225" s="256">
        <v>9.8940000000000001</v>
      </c>
      <c r="I225" s="257"/>
      <c r="J225" s="253"/>
      <c r="K225" s="253"/>
      <c r="L225" s="258"/>
      <c r="M225" s="259"/>
      <c r="N225" s="260"/>
      <c r="O225" s="260"/>
      <c r="P225" s="260"/>
      <c r="Q225" s="260"/>
      <c r="R225" s="260"/>
      <c r="S225" s="260"/>
      <c r="T225" s="261"/>
      <c r="U225" s="13"/>
      <c r="V225" s="13"/>
      <c r="W225" s="13"/>
      <c r="X225" s="13"/>
      <c r="Y225" s="13"/>
      <c r="Z225" s="13"/>
      <c r="AA225" s="13"/>
      <c r="AB225" s="13"/>
      <c r="AC225" s="13"/>
      <c r="AD225" s="13"/>
      <c r="AE225" s="13"/>
      <c r="AT225" s="262" t="s">
        <v>446</v>
      </c>
      <c r="AU225" s="262" t="s">
        <v>85</v>
      </c>
      <c r="AV225" s="13" t="s">
        <v>85</v>
      </c>
      <c r="AW225" s="13" t="s">
        <v>32</v>
      </c>
      <c r="AX225" s="13" t="s">
        <v>76</v>
      </c>
      <c r="AY225" s="262" t="s">
        <v>342</v>
      </c>
    </row>
    <row r="226" s="13" customFormat="1">
      <c r="A226" s="13"/>
      <c r="B226" s="252"/>
      <c r="C226" s="253"/>
      <c r="D226" s="240" t="s">
        <v>446</v>
      </c>
      <c r="E226" s="254" t="s">
        <v>1</v>
      </c>
      <c r="F226" s="255" t="s">
        <v>7013</v>
      </c>
      <c r="G226" s="253"/>
      <c r="H226" s="256">
        <v>19.786999999999999</v>
      </c>
      <c r="I226" s="257"/>
      <c r="J226" s="253"/>
      <c r="K226" s="253"/>
      <c r="L226" s="258"/>
      <c r="M226" s="259"/>
      <c r="N226" s="260"/>
      <c r="O226" s="260"/>
      <c r="P226" s="260"/>
      <c r="Q226" s="260"/>
      <c r="R226" s="260"/>
      <c r="S226" s="260"/>
      <c r="T226" s="261"/>
      <c r="U226" s="13"/>
      <c r="V226" s="13"/>
      <c r="W226" s="13"/>
      <c r="X226" s="13"/>
      <c r="Y226" s="13"/>
      <c r="Z226" s="13"/>
      <c r="AA226" s="13"/>
      <c r="AB226" s="13"/>
      <c r="AC226" s="13"/>
      <c r="AD226" s="13"/>
      <c r="AE226" s="13"/>
      <c r="AT226" s="262" t="s">
        <v>446</v>
      </c>
      <c r="AU226" s="262" t="s">
        <v>85</v>
      </c>
      <c r="AV226" s="13" t="s">
        <v>85</v>
      </c>
      <c r="AW226" s="13" t="s">
        <v>32</v>
      </c>
      <c r="AX226" s="13" t="s">
        <v>76</v>
      </c>
      <c r="AY226" s="262" t="s">
        <v>342</v>
      </c>
    </row>
    <row r="227" s="13" customFormat="1">
      <c r="A227" s="13"/>
      <c r="B227" s="252"/>
      <c r="C227" s="253"/>
      <c r="D227" s="240" t="s">
        <v>446</v>
      </c>
      <c r="E227" s="254" t="s">
        <v>1</v>
      </c>
      <c r="F227" s="255" t="s">
        <v>7014</v>
      </c>
      <c r="G227" s="253"/>
      <c r="H227" s="256">
        <v>1.845</v>
      </c>
      <c r="I227" s="257"/>
      <c r="J227" s="253"/>
      <c r="K227" s="253"/>
      <c r="L227" s="258"/>
      <c r="M227" s="259"/>
      <c r="N227" s="260"/>
      <c r="O227" s="260"/>
      <c r="P227" s="260"/>
      <c r="Q227" s="260"/>
      <c r="R227" s="260"/>
      <c r="S227" s="260"/>
      <c r="T227" s="261"/>
      <c r="U227" s="13"/>
      <c r="V227" s="13"/>
      <c r="W227" s="13"/>
      <c r="X227" s="13"/>
      <c r="Y227" s="13"/>
      <c r="Z227" s="13"/>
      <c r="AA227" s="13"/>
      <c r="AB227" s="13"/>
      <c r="AC227" s="13"/>
      <c r="AD227" s="13"/>
      <c r="AE227" s="13"/>
      <c r="AT227" s="262" t="s">
        <v>446</v>
      </c>
      <c r="AU227" s="262" t="s">
        <v>85</v>
      </c>
      <c r="AV227" s="13" t="s">
        <v>85</v>
      </c>
      <c r="AW227" s="13" t="s">
        <v>32</v>
      </c>
      <c r="AX227" s="13" t="s">
        <v>76</v>
      </c>
      <c r="AY227" s="262" t="s">
        <v>342</v>
      </c>
    </row>
    <row r="228" s="13" customFormat="1">
      <c r="A228" s="13"/>
      <c r="B228" s="252"/>
      <c r="C228" s="253"/>
      <c r="D228" s="240" t="s">
        <v>446</v>
      </c>
      <c r="E228" s="254" t="s">
        <v>1</v>
      </c>
      <c r="F228" s="255" t="s">
        <v>7015</v>
      </c>
      <c r="G228" s="253"/>
      <c r="H228" s="256">
        <v>1.845</v>
      </c>
      <c r="I228" s="257"/>
      <c r="J228" s="253"/>
      <c r="K228" s="253"/>
      <c r="L228" s="258"/>
      <c r="M228" s="259"/>
      <c r="N228" s="260"/>
      <c r="O228" s="260"/>
      <c r="P228" s="260"/>
      <c r="Q228" s="260"/>
      <c r="R228" s="260"/>
      <c r="S228" s="260"/>
      <c r="T228" s="261"/>
      <c r="U228" s="13"/>
      <c r="V228" s="13"/>
      <c r="W228" s="13"/>
      <c r="X228" s="13"/>
      <c r="Y228" s="13"/>
      <c r="Z228" s="13"/>
      <c r="AA228" s="13"/>
      <c r="AB228" s="13"/>
      <c r="AC228" s="13"/>
      <c r="AD228" s="13"/>
      <c r="AE228" s="13"/>
      <c r="AT228" s="262" t="s">
        <v>446</v>
      </c>
      <c r="AU228" s="262" t="s">
        <v>85</v>
      </c>
      <c r="AV228" s="13" t="s">
        <v>85</v>
      </c>
      <c r="AW228" s="13" t="s">
        <v>32</v>
      </c>
      <c r="AX228" s="13" t="s">
        <v>76</v>
      </c>
      <c r="AY228" s="262" t="s">
        <v>342</v>
      </c>
    </row>
    <row r="229" s="16" customFormat="1">
      <c r="A229" s="16"/>
      <c r="B229" s="284"/>
      <c r="C229" s="285"/>
      <c r="D229" s="240" t="s">
        <v>446</v>
      </c>
      <c r="E229" s="286" t="s">
        <v>1</v>
      </c>
      <c r="F229" s="287" t="s">
        <v>500</v>
      </c>
      <c r="G229" s="285"/>
      <c r="H229" s="288">
        <v>55.738999999999997</v>
      </c>
      <c r="I229" s="289"/>
      <c r="J229" s="285"/>
      <c r="K229" s="285"/>
      <c r="L229" s="290"/>
      <c r="M229" s="291"/>
      <c r="N229" s="292"/>
      <c r="O229" s="292"/>
      <c r="P229" s="292"/>
      <c r="Q229" s="292"/>
      <c r="R229" s="292"/>
      <c r="S229" s="292"/>
      <c r="T229" s="293"/>
      <c r="U229" s="16"/>
      <c r="V229" s="16"/>
      <c r="W229" s="16"/>
      <c r="X229" s="16"/>
      <c r="Y229" s="16"/>
      <c r="Z229" s="16"/>
      <c r="AA229" s="16"/>
      <c r="AB229" s="16"/>
      <c r="AC229" s="16"/>
      <c r="AD229" s="16"/>
      <c r="AE229" s="16"/>
      <c r="AT229" s="294" t="s">
        <v>446</v>
      </c>
      <c r="AU229" s="294" t="s">
        <v>85</v>
      </c>
      <c r="AV229" s="16" t="s">
        <v>360</v>
      </c>
      <c r="AW229" s="16" t="s">
        <v>32</v>
      </c>
      <c r="AX229" s="16" t="s">
        <v>76</v>
      </c>
      <c r="AY229" s="294" t="s">
        <v>342</v>
      </c>
    </row>
    <row r="230" s="13" customFormat="1">
      <c r="A230" s="13"/>
      <c r="B230" s="252"/>
      <c r="C230" s="253"/>
      <c r="D230" s="240" t="s">
        <v>446</v>
      </c>
      <c r="E230" s="254" t="s">
        <v>1</v>
      </c>
      <c r="F230" s="255" t="s">
        <v>7016</v>
      </c>
      <c r="G230" s="253"/>
      <c r="H230" s="256">
        <v>22.295999999999999</v>
      </c>
      <c r="I230" s="257"/>
      <c r="J230" s="253"/>
      <c r="K230" s="253"/>
      <c r="L230" s="258"/>
      <c r="M230" s="259"/>
      <c r="N230" s="260"/>
      <c r="O230" s="260"/>
      <c r="P230" s="260"/>
      <c r="Q230" s="260"/>
      <c r="R230" s="260"/>
      <c r="S230" s="260"/>
      <c r="T230" s="261"/>
      <c r="U230" s="13"/>
      <c r="V230" s="13"/>
      <c r="W230" s="13"/>
      <c r="X230" s="13"/>
      <c r="Y230" s="13"/>
      <c r="Z230" s="13"/>
      <c r="AA230" s="13"/>
      <c r="AB230" s="13"/>
      <c r="AC230" s="13"/>
      <c r="AD230" s="13"/>
      <c r="AE230" s="13"/>
      <c r="AT230" s="262" t="s">
        <v>446</v>
      </c>
      <c r="AU230" s="262" t="s">
        <v>85</v>
      </c>
      <c r="AV230" s="13" t="s">
        <v>85</v>
      </c>
      <c r="AW230" s="13" t="s">
        <v>32</v>
      </c>
      <c r="AX230" s="13" t="s">
        <v>83</v>
      </c>
      <c r="AY230" s="262" t="s">
        <v>342</v>
      </c>
    </row>
    <row r="231" s="2" customFormat="1" ht="21.75" customHeight="1">
      <c r="A231" s="39"/>
      <c r="B231" s="40"/>
      <c r="C231" s="227" t="s">
        <v>428</v>
      </c>
      <c r="D231" s="227" t="s">
        <v>343</v>
      </c>
      <c r="E231" s="228" t="s">
        <v>5903</v>
      </c>
      <c r="F231" s="229" t="s">
        <v>5904</v>
      </c>
      <c r="G231" s="230" t="s">
        <v>562</v>
      </c>
      <c r="H231" s="231">
        <v>33.442999999999998</v>
      </c>
      <c r="I231" s="232"/>
      <c r="J231" s="233">
        <f>ROUND(I231*H231,2)</f>
        <v>0</v>
      </c>
      <c r="K231" s="229" t="s">
        <v>443</v>
      </c>
      <c r="L231" s="45"/>
      <c r="M231" s="234" t="s">
        <v>1</v>
      </c>
      <c r="N231" s="235" t="s">
        <v>41</v>
      </c>
      <c r="O231" s="92"/>
      <c r="P231" s="236">
        <f>O231*H231</f>
        <v>0</v>
      </c>
      <c r="Q231" s="236">
        <v>0</v>
      </c>
      <c r="R231" s="236">
        <f>Q231*H231</f>
        <v>0</v>
      </c>
      <c r="S231" s="236">
        <v>0</v>
      </c>
      <c r="T231" s="237">
        <f>S231*H231</f>
        <v>0</v>
      </c>
      <c r="U231" s="39"/>
      <c r="V231" s="39"/>
      <c r="W231" s="39"/>
      <c r="X231" s="39"/>
      <c r="Y231" s="39"/>
      <c r="Z231" s="39"/>
      <c r="AA231" s="39"/>
      <c r="AB231" s="39"/>
      <c r="AC231" s="39"/>
      <c r="AD231" s="39"/>
      <c r="AE231" s="39"/>
      <c r="AR231" s="238" t="s">
        <v>360</v>
      </c>
      <c r="AT231" s="238" t="s">
        <v>343</v>
      </c>
      <c r="AU231" s="238" t="s">
        <v>85</v>
      </c>
      <c r="AY231" s="18" t="s">
        <v>342</v>
      </c>
      <c r="BE231" s="239">
        <f>IF(N231="základní",J231,0)</f>
        <v>0</v>
      </c>
      <c r="BF231" s="239">
        <f>IF(N231="snížená",J231,0)</f>
        <v>0</v>
      </c>
      <c r="BG231" s="239">
        <f>IF(N231="zákl. přenesená",J231,0)</f>
        <v>0</v>
      </c>
      <c r="BH231" s="239">
        <f>IF(N231="sníž. přenesená",J231,0)</f>
        <v>0</v>
      </c>
      <c r="BI231" s="239">
        <f>IF(N231="nulová",J231,0)</f>
        <v>0</v>
      </c>
      <c r="BJ231" s="18" t="s">
        <v>83</v>
      </c>
      <c r="BK231" s="239">
        <f>ROUND(I231*H231,2)</f>
        <v>0</v>
      </c>
      <c r="BL231" s="18" t="s">
        <v>360</v>
      </c>
      <c r="BM231" s="238" t="s">
        <v>7017</v>
      </c>
    </row>
    <row r="232" s="2" customFormat="1">
      <c r="A232" s="39"/>
      <c r="B232" s="40"/>
      <c r="C232" s="41"/>
      <c r="D232" s="240" t="s">
        <v>349</v>
      </c>
      <c r="E232" s="41"/>
      <c r="F232" s="241" t="s">
        <v>5906</v>
      </c>
      <c r="G232" s="41"/>
      <c r="H232" s="41"/>
      <c r="I232" s="242"/>
      <c r="J232" s="41"/>
      <c r="K232" s="41"/>
      <c r="L232" s="45"/>
      <c r="M232" s="243"/>
      <c r="N232" s="244"/>
      <c r="O232" s="92"/>
      <c r="P232" s="92"/>
      <c r="Q232" s="92"/>
      <c r="R232" s="92"/>
      <c r="S232" s="92"/>
      <c r="T232" s="93"/>
      <c r="U232" s="39"/>
      <c r="V232" s="39"/>
      <c r="W232" s="39"/>
      <c r="X232" s="39"/>
      <c r="Y232" s="39"/>
      <c r="Z232" s="39"/>
      <c r="AA232" s="39"/>
      <c r="AB232" s="39"/>
      <c r="AC232" s="39"/>
      <c r="AD232" s="39"/>
      <c r="AE232" s="39"/>
      <c r="AT232" s="18" t="s">
        <v>349</v>
      </c>
      <c r="AU232" s="18" t="s">
        <v>85</v>
      </c>
    </row>
    <row r="233" s="13" customFormat="1">
      <c r="A233" s="13"/>
      <c r="B233" s="252"/>
      <c r="C233" s="253"/>
      <c r="D233" s="240" t="s">
        <v>446</v>
      </c>
      <c r="E233" s="254" t="s">
        <v>1</v>
      </c>
      <c r="F233" s="255" t="s">
        <v>7018</v>
      </c>
      <c r="G233" s="253"/>
      <c r="H233" s="256">
        <v>33.442999999999998</v>
      </c>
      <c r="I233" s="257"/>
      <c r="J233" s="253"/>
      <c r="K233" s="253"/>
      <c r="L233" s="258"/>
      <c r="M233" s="259"/>
      <c r="N233" s="260"/>
      <c r="O233" s="260"/>
      <c r="P233" s="260"/>
      <c r="Q233" s="260"/>
      <c r="R233" s="260"/>
      <c r="S233" s="260"/>
      <c r="T233" s="261"/>
      <c r="U233" s="13"/>
      <c r="V233" s="13"/>
      <c r="W233" s="13"/>
      <c r="X233" s="13"/>
      <c r="Y233" s="13"/>
      <c r="Z233" s="13"/>
      <c r="AA233" s="13"/>
      <c r="AB233" s="13"/>
      <c r="AC233" s="13"/>
      <c r="AD233" s="13"/>
      <c r="AE233" s="13"/>
      <c r="AT233" s="262" t="s">
        <v>446</v>
      </c>
      <c r="AU233" s="262" t="s">
        <v>85</v>
      </c>
      <c r="AV233" s="13" t="s">
        <v>85</v>
      </c>
      <c r="AW233" s="13" t="s">
        <v>32</v>
      </c>
      <c r="AX233" s="13" t="s">
        <v>83</v>
      </c>
      <c r="AY233" s="262" t="s">
        <v>342</v>
      </c>
    </row>
    <row r="234" s="2" customFormat="1" ht="21.75" customHeight="1">
      <c r="A234" s="39"/>
      <c r="B234" s="40"/>
      <c r="C234" s="227" t="s">
        <v>606</v>
      </c>
      <c r="D234" s="227" t="s">
        <v>343</v>
      </c>
      <c r="E234" s="228" t="s">
        <v>5908</v>
      </c>
      <c r="F234" s="229" t="s">
        <v>5909</v>
      </c>
      <c r="G234" s="230" t="s">
        <v>562</v>
      </c>
      <c r="H234" s="231">
        <v>5.2309999999999999</v>
      </c>
      <c r="I234" s="232"/>
      <c r="J234" s="233">
        <f>ROUND(I234*H234,2)</f>
        <v>0</v>
      </c>
      <c r="K234" s="229" t="s">
        <v>443</v>
      </c>
      <c r="L234" s="45"/>
      <c r="M234" s="234" t="s">
        <v>1</v>
      </c>
      <c r="N234" s="235" t="s">
        <v>41</v>
      </c>
      <c r="O234" s="92"/>
      <c r="P234" s="236">
        <f>O234*H234</f>
        <v>0</v>
      </c>
      <c r="Q234" s="236">
        <v>0</v>
      </c>
      <c r="R234" s="236">
        <f>Q234*H234</f>
        <v>0</v>
      </c>
      <c r="S234" s="236">
        <v>0</v>
      </c>
      <c r="T234" s="237">
        <f>S234*H234</f>
        <v>0</v>
      </c>
      <c r="U234" s="39"/>
      <c r="V234" s="39"/>
      <c r="W234" s="39"/>
      <c r="X234" s="39"/>
      <c r="Y234" s="39"/>
      <c r="Z234" s="39"/>
      <c r="AA234" s="39"/>
      <c r="AB234" s="39"/>
      <c r="AC234" s="39"/>
      <c r="AD234" s="39"/>
      <c r="AE234" s="39"/>
      <c r="AR234" s="238" t="s">
        <v>360</v>
      </c>
      <c r="AT234" s="238" t="s">
        <v>343</v>
      </c>
      <c r="AU234" s="238" t="s">
        <v>85</v>
      </c>
      <c r="AY234" s="18" t="s">
        <v>342</v>
      </c>
      <c r="BE234" s="239">
        <f>IF(N234="základní",J234,0)</f>
        <v>0</v>
      </c>
      <c r="BF234" s="239">
        <f>IF(N234="snížená",J234,0)</f>
        <v>0</v>
      </c>
      <c r="BG234" s="239">
        <f>IF(N234="zákl. přenesená",J234,0)</f>
        <v>0</v>
      </c>
      <c r="BH234" s="239">
        <f>IF(N234="sníž. přenesená",J234,0)</f>
        <v>0</v>
      </c>
      <c r="BI234" s="239">
        <f>IF(N234="nulová",J234,0)</f>
        <v>0</v>
      </c>
      <c r="BJ234" s="18" t="s">
        <v>83</v>
      </c>
      <c r="BK234" s="239">
        <f>ROUND(I234*H234,2)</f>
        <v>0</v>
      </c>
      <c r="BL234" s="18" t="s">
        <v>360</v>
      </c>
      <c r="BM234" s="238" t="s">
        <v>7019</v>
      </c>
    </row>
    <row r="235" s="2" customFormat="1">
      <c r="A235" s="39"/>
      <c r="B235" s="40"/>
      <c r="C235" s="41"/>
      <c r="D235" s="240" t="s">
        <v>349</v>
      </c>
      <c r="E235" s="41"/>
      <c r="F235" s="241" t="s">
        <v>5911</v>
      </c>
      <c r="G235" s="41"/>
      <c r="H235" s="41"/>
      <c r="I235" s="242"/>
      <c r="J235" s="41"/>
      <c r="K235" s="41"/>
      <c r="L235" s="45"/>
      <c r="M235" s="243"/>
      <c r="N235" s="244"/>
      <c r="O235" s="92"/>
      <c r="P235" s="92"/>
      <c r="Q235" s="92"/>
      <c r="R235" s="92"/>
      <c r="S235" s="92"/>
      <c r="T235" s="93"/>
      <c r="U235" s="39"/>
      <c r="V235" s="39"/>
      <c r="W235" s="39"/>
      <c r="X235" s="39"/>
      <c r="Y235" s="39"/>
      <c r="Z235" s="39"/>
      <c r="AA235" s="39"/>
      <c r="AB235" s="39"/>
      <c r="AC235" s="39"/>
      <c r="AD235" s="39"/>
      <c r="AE235" s="39"/>
      <c r="AT235" s="18" t="s">
        <v>349</v>
      </c>
      <c r="AU235" s="18" t="s">
        <v>85</v>
      </c>
    </row>
    <row r="236" s="13" customFormat="1">
      <c r="A236" s="13"/>
      <c r="B236" s="252"/>
      <c r="C236" s="253"/>
      <c r="D236" s="240" t="s">
        <v>446</v>
      </c>
      <c r="E236" s="254" t="s">
        <v>1</v>
      </c>
      <c r="F236" s="255" t="s">
        <v>7020</v>
      </c>
      <c r="G236" s="253"/>
      <c r="H236" s="256">
        <v>32.795999999999999</v>
      </c>
      <c r="I236" s="257"/>
      <c r="J236" s="253"/>
      <c r="K236" s="253"/>
      <c r="L236" s="258"/>
      <c r="M236" s="259"/>
      <c r="N236" s="260"/>
      <c r="O236" s="260"/>
      <c r="P236" s="260"/>
      <c r="Q236" s="260"/>
      <c r="R236" s="260"/>
      <c r="S236" s="260"/>
      <c r="T236" s="261"/>
      <c r="U236" s="13"/>
      <c r="V236" s="13"/>
      <c r="W236" s="13"/>
      <c r="X236" s="13"/>
      <c r="Y236" s="13"/>
      <c r="Z236" s="13"/>
      <c r="AA236" s="13"/>
      <c r="AB236" s="13"/>
      <c r="AC236" s="13"/>
      <c r="AD236" s="13"/>
      <c r="AE236" s="13"/>
      <c r="AT236" s="262" t="s">
        <v>446</v>
      </c>
      <c r="AU236" s="262" t="s">
        <v>85</v>
      </c>
      <c r="AV236" s="13" t="s">
        <v>85</v>
      </c>
      <c r="AW236" s="13" t="s">
        <v>32</v>
      </c>
      <c r="AX236" s="13" t="s">
        <v>76</v>
      </c>
      <c r="AY236" s="262" t="s">
        <v>342</v>
      </c>
    </row>
    <row r="237" s="13" customFormat="1">
      <c r="A237" s="13"/>
      <c r="B237" s="252"/>
      <c r="C237" s="253"/>
      <c r="D237" s="240" t="s">
        <v>446</v>
      </c>
      <c r="E237" s="254" t="s">
        <v>1</v>
      </c>
      <c r="F237" s="255" t="s">
        <v>7021</v>
      </c>
      <c r="G237" s="253"/>
      <c r="H237" s="256">
        <v>-9.8940000000000001</v>
      </c>
      <c r="I237" s="257"/>
      <c r="J237" s="253"/>
      <c r="K237" s="253"/>
      <c r="L237" s="258"/>
      <c r="M237" s="259"/>
      <c r="N237" s="260"/>
      <c r="O237" s="260"/>
      <c r="P237" s="260"/>
      <c r="Q237" s="260"/>
      <c r="R237" s="260"/>
      <c r="S237" s="260"/>
      <c r="T237" s="261"/>
      <c r="U237" s="13"/>
      <c r="V237" s="13"/>
      <c r="W237" s="13"/>
      <c r="X237" s="13"/>
      <c r="Y237" s="13"/>
      <c r="Z237" s="13"/>
      <c r="AA237" s="13"/>
      <c r="AB237" s="13"/>
      <c r="AC237" s="13"/>
      <c r="AD237" s="13"/>
      <c r="AE237" s="13"/>
      <c r="AT237" s="262" t="s">
        <v>446</v>
      </c>
      <c r="AU237" s="262" t="s">
        <v>85</v>
      </c>
      <c r="AV237" s="13" t="s">
        <v>85</v>
      </c>
      <c r="AW237" s="13" t="s">
        <v>32</v>
      </c>
      <c r="AX237" s="13" t="s">
        <v>76</v>
      </c>
      <c r="AY237" s="262" t="s">
        <v>342</v>
      </c>
    </row>
    <row r="238" s="13" customFormat="1">
      <c r="A238" s="13"/>
      <c r="B238" s="252"/>
      <c r="C238" s="253"/>
      <c r="D238" s="240" t="s">
        <v>446</v>
      </c>
      <c r="E238" s="254" t="s">
        <v>1</v>
      </c>
      <c r="F238" s="255" t="s">
        <v>7022</v>
      </c>
      <c r="G238" s="253"/>
      <c r="H238" s="256">
        <v>-9.8239999999999998</v>
      </c>
      <c r="I238" s="257"/>
      <c r="J238" s="253"/>
      <c r="K238" s="253"/>
      <c r="L238" s="258"/>
      <c r="M238" s="259"/>
      <c r="N238" s="260"/>
      <c r="O238" s="260"/>
      <c r="P238" s="260"/>
      <c r="Q238" s="260"/>
      <c r="R238" s="260"/>
      <c r="S238" s="260"/>
      <c r="T238" s="261"/>
      <c r="U238" s="13"/>
      <c r="V238" s="13"/>
      <c r="W238" s="13"/>
      <c r="X238" s="13"/>
      <c r="Y238" s="13"/>
      <c r="Z238" s="13"/>
      <c r="AA238" s="13"/>
      <c r="AB238" s="13"/>
      <c r="AC238" s="13"/>
      <c r="AD238" s="13"/>
      <c r="AE238" s="13"/>
      <c r="AT238" s="262" t="s">
        <v>446</v>
      </c>
      <c r="AU238" s="262" t="s">
        <v>85</v>
      </c>
      <c r="AV238" s="13" t="s">
        <v>85</v>
      </c>
      <c r="AW238" s="13" t="s">
        <v>32</v>
      </c>
      <c r="AX238" s="13" t="s">
        <v>76</v>
      </c>
      <c r="AY238" s="262" t="s">
        <v>342</v>
      </c>
    </row>
    <row r="239" s="16" customFormat="1">
      <c r="A239" s="16"/>
      <c r="B239" s="284"/>
      <c r="C239" s="285"/>
      <c r="D239" s="240" t="s">
        <v>446</v>
      </c>
      <c r="E239" s="286" t="s">
        <v>1</v>
      </c>
      <c r="F239" s="287" t="s">
        <v>500</v>
      </c>
      <c r="G239" s="285"/>
      <c r="H239" s="288">
        <v>13.077999999999999</v>
      </c>
      <c r="I239" s="289"/>
      <c r="J239" s="285"/>
      <c r="K239" s="285"/>
      <c r="L239" s="290"/>
      <c r="M239" s="291"/>
      <c r="N239" s="292"/>
      <c r="O239" s="292"/>
      <c r="P239" s="292"/>
      <c r="Q239" s="292"/>
      <c r="R239" s="292"/>
      <c r="S239" s="292"/>
      <c r="T239" s="293"/>
      <c r="U239" s="16"/>
      <c r="V239" s="16"/>
      <c r="W239" s="16"/>
      <c r="X239" s="16"/>
      <c r="Y239" s="16"/>
      <c r="Z239" s="16"/>
      <c r="AA239" s="16"/>
      <c r="AB239" s="16"/>
      <c r="AC239" s="16"/>
      <c r="AD239" s="16"/>
      <c r="AE239" s="16"/>
      <c r="AT239" s="294" t="s">
        <v>446</v>
      </c>
      <c r="AU239" s="294" t="s">
        <v>85</v>
      </c>
      <c r="AV239" s="16" t="s">
        <v>360</v>
      </c>
      <c r="AW239" s="16" t="s">
        <v>32</v>
      </c>
      <c r="AX239" s="16" t="s">
        <v>76</v>
      </c>
      <c r="AY239" s="294" t="s">
        <v>342</v>
      </c>
    </row>
    <row r="240" s="13" customFormat="1">
      <c r="A240" s="13"/>
      <c r="B240" s="252"/>
      <c r="C240" s="253"/>
      <c r="D240" s="240" t="s">
        <v>446</v>
      </c>
      <c r="E240" s="254" t="s">
        <v>1</v>
      </c>
      <c r="F240" s="255" t="s">
        <v>7023</v>
      </c>
      <c r="G240" s="253"/>
      <c r="H240" s="256">
        <v>5.2309999999999999</v>
      </c>
      <c r="I240" s="257"/>
      <c r="J240" s="253"/>
      <c r="K240" s="253"/>
      <c r="L240" s="258"/>
      <c r="M240" s="259"/>
      <c r="N240" s="260"/>
      <c r="O240" s="260"/>
      <c r="P240" s="260"/>
      <c r="Q240" s="260"/>
      <c r="R240" s="260"/>
      <c r="S240" s="260"/>
      <c r="T240" s="261"/>
      <c r="U240" s="13"/>
      <c r="V240" s="13"/>
      <c r="W240" s="13"/>
      <c r="X240" s="13"/>
      <c r="Y240" s="13"/>
      <c r="Z240" s="13"/>
      <c r="AA240" s="13"/>
      <c r="AB240" s="13"/>
      <c r="AC240" s="13"/>
      <c r="AD240" s="13"/>
      <c r="AE240" s="13"/>
      <c r="AT240" s="262" t="s">
        <v>446</v>
      </c>
      <c r="AU240" s="262" t="s">
        <v>85</v>
      </c>
      <c r="AV240" s="13" t="s">
        <v>85</v>
      </c>
      <c r="AW240" s="13" t="s">
        <v>32</v>
      </c>
      <c r="AX240" s="13" t="s">
        <v>83</v>
      </c>
      <c r="AY240" s="262" t="s">
        <v>342</v>
      </c>
    </row>
    <row r="241" s="2" customFormat="1" ht="21.75" customHeight="1">
      <c r="A241" s="39"/>
      <c r="B241" s="40"/>
      <c r="C241" s="227" t="s">
        <v>613</v>
      </c>
      <c r="D241" s="227" t="s">
        <v>343</v>
      </c>
      <c r="E241" s="228" t="s">
        <v>5916</v>
      </c>
      <c r="F241" s="229" t="s">
        <v>5917</v>
      </c>
      <c r="G241" s="230" t="s">
        <v>562</v>
      </c>
      <c r="H241" s="231">
        <v>7.8470000000000004</v>
      </c>
      <c r="I241" s="232"/>
      <c r="J241" s="233">
        <f>ROUND(I241*H241,2)</f>
        <v>0</v>
      </c>
      <c r="K241" s="229" t="s">
        <v>443</v>
      </c>
      <c r="L241" s="45"/>
      <c r="M241" s="234" t="s">
        <v>1</v>
      </c>
      <c r="N241" s="235" t="s">
        <v>41</v>
      </c>
      <c r="O241" s="92"/>
      <c r="P241" s="236">
        <f>O241*H241</f>
        <v>0</v>
      </c>
      <c r="Q241" s="236">
        <v>0</v>
      </c>
      <c r="R241" s="236">
        <f>Q241*H241</f>
        <v>0</v>
      </c>
      <c r="S241" s="236">
        <v>0</v>
      </c>
      <c r="T241" s="237">
        <f>S241*H241</f>
        <v>0</v>
      </c>
      <c r="U241" s="39"/>
      <c r="V241" s="39"/>
      <c r="W241" s="39"/>
      <c r="X241" s="39"/>
      <c r="Y241" s="39"/>
      <c r="Z241" s="39"/>
      <c r="AA241" s="39"/>
      <c r="AB241" s="39"/>
      <c r="AC241" s="39"/>
      <c r="AD241" s="39"/>
      <c r="AE241" s="39"/>
      <c r="AR241" s="238" t="s">
        <v>360</v>
      </c>
      <c r="AT241" s="238" t="s">
        <v>343</v>
      </c>
      <c r="AU241" s="238" t="s">
        <v>85</v>
      </c>
      <c r="AY241" s="18" t="s">
        <v>342</v>
      </c>
      <c r="BE241" s="239">
        <f>IF(N241="základní",J241,0)</f>
        <v>0</v>
      </c>
      <c r="BF241" s="239">
        <f>IF(N241="snížená",J241,0)</f>
        <v>0</v>
      </c>
      <c r="BG241" s="239">
        <f>IF(N241="zákl. přenesená",J241,0)</f>
        <v>0</v>
      </c>
      <c r="BH241" s="239">
        <f>IF(N241="sníž. přenesená",J241,0)</f>
        <v>0</v>
      </c>
      <c r="BI241" s="239">
        <f>IF(N241="nulová",J241,0)</f>
        <v>0</v>
      </c>
      <c r="BJ241" s="18" t="s">
        <v>83</v>
      </c>
      <c r="BK241" s="239">
        <f>ROUND(I241*H241,2)</f>
        <v>0</v>
      </c>
      <c r="BL241" s="18" t="s">
        <v>360</v>
      </c>
      <c r="BM241" s="238" t="s">
        <v>7024</v>
      </c>
    </row>
    <row r="242" s="2" customFormat="1">
      <c r="A242" s="39"/>
      <c r="B242" s="40"/>
      <c r="C242" s="41"/>
      <c r="D242" s="240" t="s">
        <v>349</v>
      </c>
      <c r="E242" s="41"/>
      <c r="F242" s="241" t="s">
        <v>5919</v>
      </c>
      <c r="G242" s="41"/>
      <c r="H242" s="41"/>
      <c r="I242" s="242"/>
      <c r="J242" s="41"/>
      <c r="K242" s="41"/>
      <c r="L242" s="45"/>
      <c r="M242" s="243"/>
      <c r="N242" s="244"/>
      <c r="O242" s="92"/>
      <c r="P242" s="92"/>
      <c r="Q242" s="92"/>
      <c r="R242" s="92"/>
      <c r="S242" s="92"/>
      <c r="T242" s="93"/>
      <c r="U242" s="39"/>
      <c r="V242" s="39"/>
      <c r="W242" s="39"/>
      <c r="X242" s="39"/>
      <c r="Y242" s="39"/>
      <c r="Z242" s="39"/>
      <c r="AA242" s="39"/>
      <c r="AB242" s="39"/>
      <c r="AC242" s="39"/>
      <c r="AD242" s="39"/>
      <c r="AE242" s="39"/>
      <c r="AT242" s="18" t="s">
        <v>349</v>
      </c>
      <c r="AU242" s="18" t="s">
        <v>85</v>
      </c>
    </row>
    <row r="243" s="13" customFormat="1">
      <c r="A243" s="13"/>
      <c r="B243" s="252"/>
      <c r="C243" s="253"/>
      <c r="D243" s="240" t="s">
        <v>446</v>
      </c>
      <c r="E243" s="254" t="s">
        <v>1</v>
      </c>
      <c r="F243" s="255" t="s">
        <v>7025</v>
      </c>
      <c r="G243" s="253"/>
      <c r="H243" s="256">
        <v>7.8470000000000004</v>
      </c>
      <c r="I243" s="257"/>
      <c r="J243" s="253"/>
      <c r="K243" s="253"/>
      <c r="L243" s="258"/>
      <c r="M243" s="259"/>
      <c r="N243" s="260"/>
      <c r="O243" s="260"/>
      <c r="P243" s="260"/>
      <c r="Q243" s="260"/>
      <c r="R243" s="260"/>
      <c r="S243" s="260"/>
      <c r="T243" s="261"/>
      <c r="U243" s="13"/>
      <c r="V243" s="13"/>
      <c r="W243" s="13"/>
      <c r="X243" s="13"/>
      <c r="Y243" s="13"/>
      <c r="Z243" s="13"/>
      <c r="AA243" s="13"/>
      <c r="AB243" s="13"/>
      <c r="AC243" s="13"/>
      <c r="AD243" s="13"/>
      <c r="AE243" s="13"/>
      <c r="AT243" s="262" t="s">
        <v>446</v>
      </c>
      <c r="AU243" s="262" t="s">
        <v>85</v>
      </c>
      <c r="AV243" s="13" t="s">
        <v>85</v>
      </c>
      <c r="AW243" s="13" t="s">
        <v>32</v>
      </c>
      <c r="AX243" s="13" t="s">
        <v>83</v>
      </c>
      <c r="AY243" s="262" t="s">
        <v>342</v>
      </c>
    </row>
    <row r="244" s="2" customFormat="1" ht="16.5" customHeight="1">
      <c r="A244" s="39"/>
      <c r="B244" s="40"/>
      <c r="C244" s="227" t="s">
        <v>7</v>
      </c>
      <c r="D244" s="227" t="s">
        <v>343</v>
      </c>
      <c r="E244" s="228" t="s">
        <v>3058</v>
      </c>
      <c r="F244" s="229" t="s">
        <v>3059</v>
      </c>
      <c r="G244" s="230" t="s">
        <v>562</v>
      </c>
      <c r="H244" s="231">
        <v>13.670999999999999</v>
      </c>
      <c r="I244" s="232"/>
      <c r="J244" s="233">
        <f>ROUND(I244*H244,2)</f>
        <v>0</v>
      </c>
      <c r="K244" s="229" t="s">
        <v>443</v>
      </c>
      <c r="L244" s="45"/>
      <c r="M244" s="234" t="s">
        <v>1</v>
      </c>
      <c r="N244" s="235" t="s">
        <v>41</v>
      </c>
      <c r="O244" s="92"/>
      <c r="P244" s="236">
        <f>O244*H244</f>
        <v>0</v>
      </c>
      <c r="Q244" s="236">
        <v>0</v>
      </c>
      <c r="R244" s="236">
        <f>Q244*H244</f>
        <v>0</v>
      </c>
      <c r="S244" s="236">
        <v>0</v>
      </c>
      <c r="T244" s="237">
        <f>S244*H244</f>
        <v>0</v>
      </c>
      <c r="U244" s="39"/>
      <c r="V244" s="39"/>
      <c r="W244" s="39"/>
      <c r="X244" s="39"/>
      <c r="Y244" s="39"/>
      <c r="Z244" s="39"/>
      <c r="AA244" s="39"/>
      <c r="AB244" s="39"/>
      <c r="AC244" s="39"/>
      <c r="AD244" s="39"/>
      <c r="AE244" s="39"/>
      <c r="AR244" s="238" t="s">
        <v>360</v>
      </c>
      <c r="AT244" s="238" t="s">
        <v>343</v>
      </c>
      <c r="AU244" s="238" t="s">
        <v>85</v>
      </c>
      <c r="AY244" s="18" t="s">
        <v>342</v>
      </c>
      <c r="BE244" s="239">
        <f>IF(N244="základní",J244,0)</f>
        <v>0</v>
      </c>
      <c r="BF244" s="239">
        <f>IF(N244="snížená",J244,0)</f>
        <v>0</v>
      </c>
      <c r="BG244" s="239">
        <f>IF(N244="zákl. přenesená",J244,0)</f>
        <v>0</v>
      </c>
      <c r="BH244" s="239">
        <f>IF(N244="sníž. přenesená",J244,0)</f>
        <v>0</v>
      </c>
      <c r="BI244" s="239">
        <f>IF(N244="nulová",J244,0)</f>
        <v>0</v>
      </c>
      <c r="BJ244" s="18" t="s">
        <v>83</v>
      </c>
      <c r="BK244" s="239">
        <f>ROUND(I244*H244,2)</f>
        <v>0</v>
      </c>
      <c r="BL244" s="18" t="s">
        <v>360</v>
      </c>
      <c r="BM244" s="238" t="s">
        <v>7026</v>
      </c>
    </row>
    <row r="245" s="2" customFormat="1">
      <c r="A245" s="39"/>
      <c r="B245" s="40"/>
      <c r="C245" s="41"/>
      <c r="D245" s="240" t="s">
        <v>349</v>
      </c>
      <c r="E245" s="41"/>
      <c r="F245" s="241" t="s">
        <v>3061</v>
      </c>
      <c r="G245" s="41"/>
      <c r="H245" s="41"/>
      <c r="I245" s="242"/>
      <c r="J245" s="41"/>
      <c r="K245" s="41"/>
      <c r="L245" s="45"/>
      <c r="M245" s="243"/>
      <c r="N245" s="244"/>
      <c r="O245" s="92"/>
      <c r="P245" s="92"/>
      <c r="Q245" s="92"/>
      <c r="R245" s="92"/>
      <c r="S245" s="92"/>
      <c r="T245" s="93"/>
      <c r="U245" s="39"/>
      <c r="V245" s="39"/>
      <c r="W245" s="39"/>
      <c r="X245" s="39"/>
      <c r="Y245" s="39"/>
      <c r="Z245" s="39"/>
      <c r="AA245" s="39"/>
      <c r="AB245" s="39"/>
      <c r="AC245" s="39"/>
      <c r="AD245" s="39"/>
      <c r="AE245" s="39"/>
      <c r="AT245" s="18" t="s">
        <v>349</v>
      </c>
      <c r="AU245" s="18" t="s">
        <v>85</v>
      </c>
    </row>
    <row r="246" s="13" customFormat="1">
      <c r="A246" s="13"/>
      <c r="B246" s="252"/>
      <c r="C246" s="253"/>
      <c r="D246" s="240" t="s">
        <v>446</v>
      </c>
      <c r="E246" s="254" t="s">
        <v>1</v>
      </c>
      <c r="F246" s="255" t="s">
        <v>7027</v>
      </c>
      <c r="G246" s="253"/>
      <c r="H246" s="256">
        <v>9.8239999999999998</v>
      </c>
      <c r="I246" s="257"/>
      <c r="J246" s="253"/>
      <c r="K246" s="253"/>
      <c r="L246" s="258"/>
      <c r="M246" s="259"/>
      <c r="N246" s="260"/>
      <c r="O246" s="260"/>
      <c r="P246" s="260"/>
      <c r="Q246" s="260"/>
      <c r="R246" s="260"/>
      <c r="S246" s="260"/>
      <c r="T246" s="261"/>
      <c r="U246" s="13"/>
      <c r="V246" s="13"/>
      <c r="W246" s="13"/>
      <c r="X246" s="13"/>
      <c r="Y246" s="13"/>
      <c r="Z246" s="13"/>
      <c r="AA246" s="13"/>
      <c r="AB246" s="13"/>
      <c r="AC246" s="13"/>
      <c r="AD246" s="13"/>
      <c r="AE246" s="13"/>
      <c r="AT246" s="262" t="s">
        <v>446</v>
      </c>
      <c r="AU246" s="262" t="s">
        <v>85</v>
      </c>
      <c r="AV246" s="13" t="s">
        <v>85</v>
      </c>
      <c r="AW246" s="13" t="s">
        <v>32</v>
      </c>
      <c r="AX246" s="13" t="s">
        <v>76</v>
      </c>
      <c r="AY246" s="262" t="s">
        <v>342</v>
      </c>
    </row>
    <row r="247" s="13" customFormat="1">
      <c r="A247" s="13"/>
      <c r="B247" s="252"/>
      <c r="C247" s="253"/>
      <c r="D247" s="240" t="s">
        <v>446</v>
      </c>
      <c r="E247" s="254" t="s">
        <v>1</v>
      </c>
      <c r="F247" s="255" t="s">
        <v>7011</v>
      </c>
      <c r="G247" s="253"/>
      <c r="H247" s="256">
        <v>2.7200000000000002</v>
      </c>
      <c r="I247" s="257"/>
      <c r="J247" s="253"/>
      <c r="K247" s="253"/>
      <c r="L247" s="258"/>
      <c r="M247" s="259"/>
      <c r="N247" s="260"/>
      <c r="O247" s="260"/>
      <c r="P247" s="260"/>
      <c r="Q247" s="260"/>
      <c r="R247" s="260"/>
      <c r="S247" s="260"/>
      <c r="T247" s="261"/>
      <c r="U247" s="13"/>
      <c r="V247" s="13"/>
      <c r="W247" s="13"/>
      <c r="X247" s="13"/>
      <c r="Y247" s="13"/>
      <c r="Z247" s="13"/>
      <c r="AA247" s="13"/>
      <c r="AB247" s="13"/>
      <c r="AC247" s="13"/>
      <c r="AD247" s="13"/>
      <c r="AE247" s="13"/>
      <c r="AT247" s="262" t="s">
        <v>446</v>
      </c>
      <c r="AU247" s="262" t="s">
        <v>85</v>
      </c>
      <c r="AV247" s="13" t="s">
        <v>85</v>
      </c>
      <c r="AW247" s="13" t="s">
        <v>32</v>
      </c>
      <c r="AX247" s="13" t="s">
        <v>76</v>
      </c>
      <c r="AY247" s="262" t="s">
        <v>342</v>
      </c>
    </row>
    <row r="248" s="13" customFormat="1">
      <c r="A248" s="13"/>
      <c r="B248" s="252"/>
      <c r="C248" s="253"/>
      <c r="D248" s="240" t="s">
        <v>446</v>
      </c>
      <c r="E248" s="254" t="s">
        <v>1</v>
      </c>
      <c r="F248" s="255" t="s">
        <v>7012</v>
      </c>
      <c r="G248" s="253"/>
      <c r="H248" s="256">
        <v>9.8940000000000001</v>
      </c>
      <c r="I248" s="257"/>
      <c r="J248" s="253"/>
      <c r="K248" s="253"/>
      <c r="L248" s="258"/>
      <c r="M248" s="259"/>
      <c r="N248" s="260"/>
      <c r="O248" s="260"/>
      <c r="P248" s="260"/>
      <c r="Q248" s="260"/>
      <c r="R248" s="260"/>
      <c r="S248" s="260"/>
      <c r="T248" s="261"/>
      <c r="U248" s="13"/>
      <c r="V248" s="13"/>
      <c r="W248" s="13"/>
      <c r="X248" s="13"/>
      <c r="Y248" s="13"/>
      <c r="Z248" s="13"/>
      <c r="AA248" s="13"/>
      <c r="AB248" s="13"/>
      <c r="AC248" s="13"/>
      <c r="AD248" s="13"/>
      <c r="AE248" s="13"/>
      <c r="AT248" s="262" t="s">
        <v>446</v>
      </c>
      <c r="AU248" s="262" t="s">
        <v>85</v>
      </c>
      <c r="AV248" s="13" t="s">
        <v>85</v>
      </c>
      <c r="AW248" s="13" t="s">
        <v>32</v>
      </c>
      <c r="AX248" s="13" t="s">
        <v>76</v>
      </c>
      <c r="AY248" s="262" t="s">
        <v>342</v>
      </c>
    </row>
    <row r="249" s="13" customFormat="1">
      <c r="A249" s="13"/>
      <c r="B249" s="252"/>
      <c r="C249" s="253"/>
      <c r="D249" s="240" t="s">
        <v>446</v>
      </c>
      <c r="E249" s="254" t="s">
        <v>1</v>
      </c>
      <c r="F249" s="255" t="s">
        <v>7028</v>
      </c>
      <c r="G249" s="253"/>
      <c r="H249" s="256">
        <v>9.8940000000000001</v>
      </c>
      <c r="I249" s="257"/>
      <c r="J249" s="253"/>
      <c r="K249" s="253"/>
      <c r="L249" s="258"/>
      <c r="M249" s="259"/>
      <c r="N249" s="260"/>
      <c r="O249" s="260"/>
      <c r="P249" s="260"/>
      <c r="Q249" s="260"/>
      <c r="R249" s="260"/>
      <c r="S249" s="260"/>
      <c r="T249" s="261"/>
      <c r="U249" s="13"/>
      <c r="V249" s="13"/>
      <c r="W249" s="13"/>
      <c r="X249" s="13"/>
      <c r="Y249" s="13"/>
      <c r="Z249" s="13"/>
      <c r="AA249" s="13"/>
      <c r="AB249" s="13"/>
      <c r="AC249" s="13"/>
      <c r="AD249" s="13"/>
      <c r="AE249" s="13"/>
      <c r="AT249" s="262" t="s">
        <v>446</v>
      </c>
      <c r="AU249" s="262" t="s">
        <v>85</v>
      </c>
      <c r="AV249" s="13" t="s">
        <v>85</v>
      </c>
      <c r="AW249" s="13" t="s">
        <v>32</v>
      </c>
      <c r="AX249" s="13" t="s">
        <v>76</v>
      </c>
      <c r="AY249" s="262" t="s">
        <v>342</v>
      </c>
    </row>
    <row r="250" s="13" customFormat="1">
      <c r="A250" s="13"/>
      <c r="B250" s="252"/>
      <c r="C250" s="253"/>
      <c r="D250" s="240" t="s">
        <v>446</v>
      </c>
      <c r="E250" s="254" t="s">
        <v>1</v>
      </c>
      <c r="F250" s="255" t="s">
        <v>7015</v>
      </c>
      <c r="G250" s="253"/>
      <c r="H250" s="256">
        <v>1.845</v>
      </c>
      <c r="I250" s="257"/>
      <c r="J250" s="253"/>
      <c r="K250" s="253"/>
      <c r="L250" s="258"/>
      <c r="M250" s="259"/>
      <c r="N250" s="260"/>
      <c r="O250" s="260"/>
      <c r="P250" s="260"/>
      <c r="Q250" s="260"/>
      <c r="R250" s="260"/>
      <c r="S250" s="260"/>
      <c r="T250" s="261"/>
      <c r="U250" s="13"/>
      <c r="V250" s="13"/>
      <c r="W250" s="13"/>
      <c r="X250" s="13"/>
      <c r="Y250" s="13"/>
      <c r="Z250" s="13"/>
      <c r="AA250" s="13"/>
      <c r="AB250" s="13"/>
      <c r="AC250" s="13"/>
      <c r="AD250" s="13"/>
      <c r="AE250" s="13"/>
      <c r="AT250" s="262" t="s">
        <v>446</v>
      </c>
      <c r="AU250" s="262" t="s">
        <v>85</v>
      </c>
      <c r="AV250" s="13" t="s">
        <v>85</v>
      </c>
      <c r="AW250" s="13" t="s">
        <v>32</v>
      </c>
      <c r="AX250" s="13" t="s">
        <v>76</v>
      </c>
      <c r="AY250" s="262" t="s">
        <v>342</v>
      </c>
    </row>
    <row r="251" s="16" customFormat="1">
      <c r="A251" s="16"/>
      <c r="B251" s="284"/>
      <c r="C251" s="285"/>
      <c r="D251" s="240" t="s">
        <v>446</v>
      </c>
      <c r="E251" s="286" t="s">
        <v>1</v>
      </c>
      <c r="F251" s="287" t="s">
        <v>500</v>
      </c>
      <c r="G251" s="285"/>
      <c r="H251" s="288">
        <v>34.177</v>
      </c>
      <c r="I251" s="289"/>
      <c r="J251" s="285"/>
      <c r="K251" s="285"/>
      <c r="L251" s="290"/>
      <c r="M251" s="291"/>
      <c r="N251" s="292"/>
      <c r="O251" s="292"/>
      <c r="P251" s="292"/>
      <c r="Q251" s="292"/>
      <c r="R251" s="292"/>
      <c r="S251" s="292"/>
      <c r="T251" s="293"/>
      <c r="U251" s="16"/>
      <c r="V251" s="16"/>
      <c r="W251" s="16"/>
      <c r="X251" s="16"/>
      <c r="Y251" s="16"/>
      <c r="Z251" s="16"/>
      <c r="AA251" s="16"/>
      <c r="AB251" s="16"/>
      <c r="AC251" s="16"/>
      <c r="AD251" s="16"/>
      <c r="AE251" s="16"/>
      <c r="AT251" s="294" t="s">
        <v>446</v>
      </c>
      <c r="AU251" s="294" t="s">
        <v>85</v>
      </c>
      <c r="AV251" s="16" t="s">
        <v>360</v>
      </c>
      <c r="AW251" s="16" t="s">
        <v>32</v>
      </c>
      <c r="AX251" s="16" t="s">
        <v>76</v>
      </c>
      <c r="AY251" s="294" t="s">
        <v>342</v>
      </c>
    </row>
    <row r="252" s="13" customFormat="1">
      <c r="A252" s="13"/>
      <c r="B252" s="252"/>
      <c r="C252" s="253"/>
      <c r="D252" s="240" t="s">
        <v>446</v>
      </c>
      <c r="E252" s="254" t="s">
        <v>1</v>
      </c>
      <c r="F252" s="255" t="s">
        <v>7029</v>
      </c>
      <c r="G252" s="253"/>
      <c r="H252" s="256">
        <v>13.670999999999999</v>
      </c>
      <c r="I252" s="257"/>
      <c r="J252" s="253"/>
      <c r="K252" s="253"/>
      <c r="L252" s="258"/>
      <c r="M252" s="259"/>
      <c r="N252" s="260"/>
      <c r="O252" s="260"/>
      <c r="P252" s="260"/>
      <c r="Q252" s="260"/>
      <c r="R252" s="260"/>
      <c r="S252" s="260"/>
      <c r="T252" s="261"/>
      <c r="U252" s="13"/>
      <c r="V252" s="13"/>
      <c r="W252" s="13"/>
      <c r="X252" s="13"/>
      <c r="Y252" s="13"/>
      <c r="Z252" s="13"/>
      <c r="AA252" s="13"/>
      <c r="AB252" s="13"/>
      <c r="AC252" s="13"/>
      <c r="AD252" s="13"/>
      <c r="AE252" s="13"/>
      <c r="AT252" s="262" t="s">
        <v>446</v>
      </c>
      <c r="AU252" s="262" t="s">
        <v>85</v>
      </c>
      <c r="AV252" s="13" t="s">
        <v>85</v>
      </c>
      <c r="AW252" s="13" t="s">
        <v>32</v>
      </c>
      <c r="AX252" s="13" t="s">
        <v>83</v>
      </c>
      <c r="AY252" s="262" t="s">
        <v>342</v>
      </c>
    </row>
    <row r="253" s="2" customFormat="1" ht="16.5" customHeight="1">
      <c r="A253" s="39"/>
      <c r="B253" s="40"/>
      <c r="C253" s="227" t="s">
        <v>626</v>
      </c>
      <c r="D253" s="227" t="s">
        <v>343</v>
      </c>
      <c r="E253" s="228" t="s">
        <v>4703</v>
      </c>
      <c r="F253" s="229" t="s">
        <v>4704</v>
      </c>
      <c r="G253" s="230" t="s">
        <v>562</v>
      </c>
      <c r="H253" s="231">
        <v>20.506</v>
      </c>
      <c r="I253" s="232"/>
      <c r="J253" s="233">
        <f>ROUND(I253*H253,2)</f>
        <v>0</v>
      </c>
      <c r="K253" s="229" t="s">
        <v>443</v>
      </c>
      <c r="L253" s="45"/>
      <c r="M253" s="234" t="s">
        <v>1</v>
      </c>
      <c r="N253" s="235" t="s">
        <v>41</v>
      </c>
      <c r="O253" s="92"/>
      <c r="P253" s="236">
        <f>O253*H253</f>
        <v>0</v>
      </c>
      <c r="Q253" s="236">
        <v>0</v>
      </c>
      <c r="R253" s="236">
        <f>Q253*H253</f>
        <v>0</v>
      </c>
      <c r="S253" s="236">
        <v>0</v>
      </c>
      <c r="T253" s="237">
        <f>S253*H253</f>
        <v>0</v>
      </c>
      <c r="U253" s="39"/>
      <c r="V253" s="39"/>
      <c r="W253" s="39"/>
      <c r="X253" s="39"/>
      <c r="Y253" s="39"/>
      <c r="Z253" s="39"/>
      <c r="AA253" s="39"/>
      <c r="AB253" s="39"/>
      <c r="AC253" s="39"/>
      <c r="AD253" s="39"/>
      <c r="AE253" s="39"/>
      <c r="AR253" s="238" t="s">
        <v>360</v>
      </c>
      <c r="AT253" s="238" t="s">
        <v>343</v>
      </c>
      <c r="AU253" s="238" t="s">
        <v>85</v>
      </c>
      <c r="AY253" s="18" t="s">
        <v>342</v>
      </c>
      <c r="BE253" s="239">
        <f>IF(N253="základní",J253,0)</f>
        <v>0</v>
      </c>
      <c r="BF253" s="239">
        <f>IF(N253="snížená",J253,0)</f>
        <v>0</v>
      </c>
      <c r="BG253" s="239">
        <f>IF(N253="zákl. přenesená",J253,0)</f>
        <v>0</v>
      </c>
      <c r="BH253" s="239">
        <f>IF(N253="sníž. přenesená",J253,0)</f>
        <v>0</v>
      </c>
      <c r="BI253" s="239">
        <f>IF(N253="nulová",J253,0)</f>
        <v>0</v>
      </c>
      <c r="BJ253" s="18" t="s">
        <v>83</v>
      </c>
      <c r="BK253" s="239">
        <f>ROUND(I253*H253,2)</f>
        <v>0</v>
      </c>
      <c r="BL253" s="18" t="s">
        <v>360</v>
      </c>
      <c r="BM253" s="238" t="s">
        <v>7030</v>
      </c>
    </row>
    <row r="254" s="2" customFormat="1">
      <c r="A254" s="39"/>
      <c r="B254" s="40"/>
      <c r="C254" s="41"/>
      <c r="D254" s="240" t="s">
        <v>349</v>
      </c>
      <c r="E254" s="41"/>
      <c r="F254" s="241" t="s">
        <v>6746</v>
      </c>
      <c r="G254" s="41"/>
      <c r="H254" s="41"/>
      <c r="I254" s="242"/>
      <c r="J254" s="41"/>
      <c r="K254" s="41"/>
      <c r="L254" s="45"/>
      <c r="M254" s="243"/>
      <c r="N254" s="244"/>
      <c r="O254" s="92"/>
      <c r="P254" s="92"/>
      <c r="Q254" s="92"/>
      <c r="R254" s="92"/>
      <c r="S254" s="92"/>
      <c r="T254" s="93"/>
      <c r="U254" s="39"/>
      <c r="V254" s="39"/>
      <c r="W254" s="39"/>
      <c r="X254" s="39"/>
      <c r="Y254" s="39"/>
      <c r="Z254" s="39"/>
      <c r="AA254" s="39"/>
      <c r="AB254" s="39"/>
      <c r="AC254" s="39"/>
      <c r="AD254" s="39"/>
      <c r="AE254" s="39"/>
      <c r="AT254" s="18" t="s">
        <v>349</v>
      </c>
      <c r="AU254" s="18" t="s">
        <v>85</v>
      </c>
    </row>
    <row r="255" s="13" customFormat="1">
      <c r="A255" s="13"/>
      <c r="B255" s="252"/>
      <c r="C255" s="253"/>
      <c r="D255" s="240" t="s">
        <v>446</v>
      </c>
      <c r="E255" s="254" t="s">
        <v>1</v>
      </c>
      <c r="F255" s="255" t="s">
        <v>7031</v>
      </c>
      <c r="G255" s="253"/>
      <c r="H255" s="256">
        <v>20.506</v>
      </c>
      <c r="I255" s="257"/>
      <c r="J255" s="253"/>
      <c r="K255" s="253"/>
      <c r="L255" s="258"/>
      <c r="M255" s="259"/>
      <c r="N255" s="260"/>
      <c r="O255" s="260"/>
      <c r="P255" s="260"/>
      <c r="Q255" s="260"/>
      <c r="R255" s="260"/>
      <c r="S255" s="260"/>
      <c r="T255" s="261"/>
      <c r="U255" s="13"/>
      <c r="V255" s="13"/>
      <c r="W255" s="13"/>
      <c r="X255" s="13"/>
      <c r="Y255" s="13"/>
      <c r="Z255" s="13"/>
      <c r="AA255" s="13"/>
      <c r="AB255" s="13"/>
      <c r="AC255" s="13"/>
      <c r="AD255" s="13"/>
      <c r="AE255" s="13"/>
      <c r="AT255" s="262" t="s">
        <v>446</v>
      </c>
      <c r="AU255" s="262" t="s">
        <v>85</v>
      </c>
      <c r="AV255" s="13" t="s">
        <v>85</v>
      </c>
      <c r="AW255" s="13" t="s">
        <v>32</v>
      </c>
      <c r="AX255" s="13" t="s">
        <v>83</v>
      </c>
      <c r="AY255" s="262" t="s">
        <v>342</v>
      </c>
    </row>
    <row r="256" s="2" customFormat="1" ht="16.5" customHeight="1">
      <c r="A256" s="39"/>
      <c r="B256" s="40"/>
      <c r="C256" s="227" t="s">
        <v>632</v>
      </c>
      <c r="D256" s="227" t="s">
        <v>343</v>
      </c>
      <c r="E256" s="228" t="s">
        <v>627</v>
      </c>
      <c r="F256" s="229" t="s">
        <v>628</v>
      </c>
      <c r="G256" s="230" t="s">
        <v>562</v>
      </c>
      <c r="H256" s="231">
        <v>34.640999999999998</v>
      </c>
      <c r="I256" s="232"/>
      <c r="J256" s="233">
        <f>ROUND(I256*H256,2)</f>
        <v>0</v>
      </c>
      <c r="K256" s="229" t="s">
        <v>443</v>
      </c>
      <c r="L256" s="45"/>
      <c r="M256" s="234" t="s">
        <v>1</v>
      </c>
      <c r="N256" s="235" t="s">
        <v>41</v>
      </c>
      <c r="O256" s="92"/>
      <c r="P256" s="236">
        <f>O256*H256</f>
        <v>0</v>
      </c>
      <c r="Q256" s="236">
        <v>0</v>
      </c>
      <c r="R256" s="236">
        <f>Q256*H256</f>
        <v>0</v>
      </c>
      <c r="S256" s="236">
        <v>0</v>
      </c>
      <c r="T256" s="237">
        <f>S256*H256</f>
        <v>0</v>
      </c>
      <c r="U256" s="39"/>
      <c r="V256" s="39"/>
      <c r="W256" s="39"/>
      <c r="X256" s="39"/>
      <c r="Y256" s="39"/>
      <c r="Z256" s="39"/>
      <c r="AA256" s="39"/>
      <c r="AB256" s="39"/>
      <c r="AC256" s="39"/>
      <c r="AD256" s="39"/>
      <c r="AE256" s="39"/>
      <c r="AR256" s="238" t="s">
        <v>360</v>
      </c>
      <c r="AT256" s="238" t="s">
        <v>343</v>
      </c>
      <c r="AU256" s="238" t="s">
        <v>85</v>
      </c>
      <c r="AY256" s="18" t="s">
        <v>342</v>
      </c>
      <c r="BE256" s="239">
        <f>IF(N256="základní",J256,0)</f>
        <v>0</v>
      </c>
      <c r="BF256" s="239">
        <f>IF(N256="snížená",J256,0)</f>
        <v>0</v>
      </c>
      <c r="BG256" s="239">
        <f>IF(N256="zákl. přenesená",J256,0)</f>
        <v>0</v>
      </c>
      <c r="BH256" s="239">
        <f>IF(N256="sníž. přenesená",J256,0)</f>
        <v>0</v>
      </c>
      <c r="BI256" s="239">
        <f>IF(N256="nulová",J256,0)</f>
        <v>0</v>
      </c>
      <c r="BJ256" s="18" t="s">
        <v>83</v>
      </c>
      <c r="BK256" s="239">
        <f>ROUND(I256*H256,2)</f>
        <v>0</v>
      </c>
      <c r="BL256" s="18" t="s">
        <v>360</v>
      </c>
      <c r="BM256" s="238" t="s">
        <v>7032</v>
      </c>
    </row>
    <row r="257" s="2" customFormat="1">
      <c r="A257" s="39"/>
      <c r="B257" s="40"/>
      <c r="C257" s="41"/>
      <c r="D257" s="240" t="s">
        <v>349</v>
      </c>
      <c r="E257" s="41"/>
      <c r="F257" s="241" t="s">
        <v>630</v>
      </c>
      <c r="G257" s="41"/>
      <c r="H257" s="41"/>
      <c r="I257" s="242"/>
      <c r="J257" s="41"/>
      <c r="K257" s="41"/>
      <c r="L257" s="45"/>
      <c r="M257" s="243"/>
      <c r="N257" s="244"/>
      <c r="O257" s="92"/>
      <c r="P257" s="92"/>
      <c r="Q257" s="92"/>
      <c r="R257" s="92"/>
      <c r="S257" s="92"/>
      <c r="T257" s="93"/>
      <c r="U257" s="39"/>
      <c r="V257" s="39"/>
      <c r="W257" s="39"/>
      <c r="X257" s="39"/>
      <c r="Y257" s="39"/>
      <c r="Z257" s="39"/>
      <c r="AA257" s="39"/>
      <c r="AB257" s="39"/>
      <c r="AC257" s="39"/>
      <c r="AD257" s="39"/>
      <c r="AE257" s="39"/>
      <c r="AT257" s="18" t="s">
        <v>349</v>
      </c>
      <c r="AU257" s="18" t="s">
        <v>85</v>
      </c>
    </row>
    <row r="258" s="13" customFormat="1">
      <c r="A258" s="13"/>
      <c r="B258" s="252"/>
      <c r="C258" s="253"/>
      <c r="D258" s="240" t="s">
        <v>446</v>
      </c>
      <c r="E258" s="254" t="s">
        <v>1</v>
      </c>
      <c r="F258" s="255" t="s">
        <v>7033</v>
      </c>
      <c r="G258" s="253"/>
      <c r="H258" s="256">
        <v>32.795999999999999</v>
      </c>
      <c r="I258" s="257"/>
      <c r="J258" s="253"/>
      <c r="K258" s="253"/>
      <c r="L258" s="258"/>
      <c r="M258" s="259"/>
      <c r="N258" s="260"/>
      <c r="O258" s="260"/>
      <c r="P258" s="260"/>
      <c r="Q258" s="260"/>
      <c r="R258" s="260"/>
      <c r="S258" s="260"/>
      <c r="T258" s="261"/>
      <c r="U258" s="13"/>
      <c r="V258" s="13"/>
      <c r="W258" s="13"/>
      <c r="X258" s="13"/>
      <c r="Y258" s="13"/>
      <c r="Z258" s="13"/>
      <c r="AA258" s="13"/>
      <c r="AB258" s="13"/>
      <c r="AC258" s="13"/>
      <c r="AD258" s="13"/>
      <c r="AE258" s="13"/>
      <c r="AT258" s="262" t="s">
        <v>446</v>
      </c>
      <c r="AU258" s="262" t="s">
        <v>85</v>
      </c>
      <c r="AV258" s="13" t="s">
        <v>85</v>
      </c>
      <c r="AW258" s="13" t="s">
        <v>32</v>
      </c>
      <c r="AX258" s="13" t="s">
        <v>76</v>
      </c>
      <c r="AY258" s="262" t="s">
        <v>342</v>
      </c>
    </row>
    <row r="259" s="13" customFormat="1">
      <c r="A259" s="13"/>
      <c r="B259" s="252"/>
      <c r="C259" s="253"/>
      <c r="D259" s="240" t="s">
        <v>446</v>
      </c>
      <c r="E259" s="254" t="s">
        <v>1</v>
      </c>
      <c r="F259" s="255" t="s">
        <v>7014</v>
      </c>
      <c r="G259" s="253"/>
      <c r="H259" s="256">
        <v>1.845</v>
      </c>
      <c r="I259" s="257"/>
      <c r="J259" s="253"/>
      <c r="K259" s="253"/>
      <c r="L259" s="258"/>
      <c r="M259" s="259"/>
      <c r="N259" s="260"/>
      <c r="O259" s="260"/>
      <c r="P259" s="260"/>
      <c r="Q259" s="260"/>
      <c r="R259" s="260"/>
      <c r="S259" s="260"/>
      <c r="T259" s="261"/>
      <c r="U259" s="13"/>
      <c r="V259" s="13"/>
      <c r="W259" s="13"/>
      <c r="X259" s="13"/>
      <c r="Y259" s="13"/>
      <c r="Z259" s="13"/>
      <c r="AA259" s="13"/>
      <c r="AB259" s="13"/>
      <c r="AC259" s="13"/>
      <c r="AD259" s="13"/>
      <c r="AE259" s="13"/>
      <c r="AT259" s="262" t="s">
        <v>446</v>
      </c>
      <c r="AU259" s="262" t="s">
        <v>85</v>
      </c>
      <c r="AV259" s="13" t="s">
        <v>85</v>
      </c>
      <c r="AW259" s="13" t="s">
        <v>32</v>
      </c>
      <c r="AX259" s="13" t="s">
        <v>76</v>
      </c>
      <c r="AY259" s="262" t="s">
        <v>342</v>
      </c>
    </row>
    <row r="260" s="16" customFormat="1">
      <c r="A260" s="16"/>
      <c r="B260" s="284"/>
      <c r="C260" s="285"/>
      <c r="D260" s="240" t="s">
        <v>446</v>
      </c>
      <c r="E260" s="286" t="s">
        <v>1</v>
      </c>
      <c r="F260" s="287" t="s">
        <v>500</v>
      </c>
      <c r="G260" s="285"/>
      <c r="H260" s="288">
        <v>34.640999999999998</v>
      </c>
      <c r="I260" s="289"/>
      <c r="J260" s="285"/>
      <c r="K260" s="285"/>
      <c r="L260" s="290"/>
      <c r="M260" s="291"/>
      <c r="N260" s="292"/>
      <c r="O260" s="292"/>
      <c r="P260" s="292"/>
      <c r="Q260" s="292"/>
      <c r="R260" s="292"/>
      <c r="S260" s="292"/>
      <c r="T260" s="293"/>
      <c r="U260" s="16"/>
      <c r="V260" s="16"/>
      <c r="W260" s="16"/>
      <c r="X260" s="16"/>
      <c r="Y260" s="16"/>
      <c r="Z260" s="16"/>
      <c r="AA260" s="16"/>
      <c r="AB260" s="16"/>
      <c r="AC260" s="16"/>
      <c r="AD260" s="16"/>
      <c r="AE260" s="16"/>
      <c r="AT260" s="294" t="s">
        <v>446</v>
      </c>
      <c r="AU260" s="294" t="s">
        <v>85</v>
      </c>
      <c r="AV260" s="16" t="s">
        <v>360</v>
      </c>
      <c r="AW260" s="16" t="s">
        <v>32</v>
      </c>
      <c r="AX260" s="16" t="s">
        <v>83</v>
      </c>
      <c r="AY260" s="294" t="s">
        <v>342</v>
      </c>
    </row>
    <row r="261" s="2" customFormat="1" ht="16.5" customHeight="1">
      <c r="A261" s="39"/>
      <c r="B261" s="40"/>
      <c r="C261" s="227" t="s">
        <v>639</v>
      </c>
      <c r="D261" s="227" t="s">
        <v>343</v>
      </c>
      <c r="E261" s="228" t="s">
        <v>5932</v>
      </c>
      <c r="F261" s="229" t="s">
        <v>5933</v>
      </c>
      <c r="G261" s="230" t="s">
        <v>462</v>
      </c>
      <c r="H261" s="231">
        <v>26.155999999999999</v>
      </c>
      <c r="I261" s="232"/>
      <c r="J261" s="233">
        <f>ROUND(I261*H261,2)</f>
        <v>0</v>
      </c>
      <c r="K261" s="229" t="s">
        <v>1</v>
      </c>
      <c r="L261" s="45"/>
      <c r="M261" s="234" t="s">
        <v>1</v>
      </c>
      <c r="N261" s="235" t="s">
        <v>41</v>
      </c>
      <c r="O261" s="92"/>
      <c r="P261" s="236">
        <f>O261*H261</f>
        <v>0</v>
      </c>
      <c r="Q261" s="236">
        <v>0</v>
      </c>
      <c r="R261" s="236">
        <f>Q261*H261</f>
        <v>0</v>
      </c>
      <c r="S261" s="236">
        <v>0</v>
      </c>
      <c r="T261" s="237">
        <f>S261*H261</f>
        <v>0</v>
      </c>
      <c r="U261" s="39"/>
      <c r="V261" s="39"/>
      <c r="W261" s="39"/>
      <c r="X261" s="39"/>
      <c r="Y261" s="39"/>
      <c r="Z261" s="39"/>
      <c r="AA261" s="39"/>
      <c r="AB261" s="39"/>
      <c r="AC261" s="39"/>
      <c r="AD261" s="39"/>
      <c r="AE261" s="39"/>
      <c r="AR261" s="238" t="s">
        <v>360</v>
      </c>
      <c r="AT261" s="238" t="s">
        <v>343</v>
      </c>
      <c r="AU261" s="238" t="s">
        <v>85</v>
      </c>
      <c r="AY261" s="18" t="s">
        <v>342</v>
      </c>
      <c r="BE261" s="239">
        <f>IF(N261="základní",J261,0)</f>
        <v>0</v>
      </c>
      <c r="BF261" s="239">
        <f>IF(N261="snížená",J261,0)</f>
        <v>0</v>
      </c>
      <c r="BG261" s="239">
        <f>IF(N261="zákl. přenesená",J261,0)</f>
        <v>0</v>
      </c>
      <c r="BH261" s="239">
        <f>IF(N261="sníž. přenesená",J261,0)</f>
        <v>0</v>
      </c>
      <c r="BI261" s="239">
        <f>IF(N261="nulová",J261,0)</f>
        <v>0</v>
      </c>
      <c r="BJ261" s="18" t="s">
        <v>83</v>
      </c>
      <c r="BK261" s="239">
        <f>ROUND(I261*H261,2)</f>
        <v>0</v>
      </c>
      <c r="BL261" s="18" t="s">
        <v>360</v>
      </c>
      <c r="BM261" s="238" t="s">
        <v>7034</v>
      </c>
    </row>
    <row r="262" s="2" customFormat="1">
      <c r="A262" s="39"/>
      <c r="B262" s="40"/>
      <c r="C262" s="41"/>
      <c r="D262" s="240" t="s">
        <v>349</v>
      </c>
      <c r="E262" s="41"/>
      <c r="F262" s="241" t="s">
        <v>5935</v>
      </c>
      <c r="G262" s="41"/>
      <c r="H262" s="41"/>
      <c r="I262" s="242"/>
      <c r="J262" s="41"/>
      <c r="K262" s="41"/>
      <c r="L262" s="45"/>
      <c r="M262" s="243"/>
      <c r="N262" s="244"/>
      <c r="O262" s="92"/>
      <c r="P262" s="92"/>
      <c r="Q262" s="92"/>
      <c r="R262" s="92"/>
      <c r="S262" s="92"/>
      <c r="T262" s="93"/>
      <c r="U262" s="39"/>
      <c r="V262" s="39"/>
      <c r="W262" s="39"/>
      <c r="X262" s="39"/>
      <c r="Y262" s="39"/>
      <c r="Z262" s="39"/>
      <c r="AA262" s="39"/>
      <c r="AB262" s="39"/>
      <c r="AC262" s="39"/>
      <c r="AD262" s="39"/>
      <c r="AE262" s="39"/>
      <c r="AT262" s="18" t="s">
        <v>349</v>
      </c>
      <c r="AU262" s="18" t="s">
        <v>85</v>
      </c>
    </row>
    <row r="263" s="2" customFormat="1">
      <c r="A263" s="39"/>
      <c r="B263" s="40"/>
      <c r="C263" s="41"/>
      <c r="D263" s="240" t="s">
        <v>350</v>
      </c>
      <c r="E263" s="41"/>
      <c r="F263" s="245" t="s">
        <v>5936</v>
      </c>
      <c r="G263" s="41"/>
      <c r="H263" s="41"/>
      <c r="I263" s="242"/>
      <c r="J263" s="41"/>
      <c r="K263" s="41"/>
      <c r="L263" s="45"/>
      <c r="M263" s="243"/>
      <c r="N263" s="244"/>
      <c r="O263" s="92"/>
      <c r="P263" s="92"/>
      <c r="Q263" s="92"/>
      <c r="R263" s="92"/>
      <c r="S263" s="92"/>
      <c r="T263" s="93"/>
      <c r="U263" s="39"/>
      <c r="V263" s="39"/>
      <c r="W263" s="39"/>
      <c r="X263" s="39"/>
      <c r="Y263" s="39"/>
      <c r="Z263" s="39"/>
      <c r="AA263" s="39"/>
      <c r="AB263" s="39"/>
      <c r="AC263" s="39"/>
      <c r="AD263" s="39"/>
      <c r="AE263" s="39"/>
      <c r="AT263" s="18" t="s">
        <v>350</v>
      </c>
      <c r="AU263" s="18" t="s">
        <v>85</v>
      </c>
    </row>
    <row r="264" s="13" customFormat="1">
      <c r="A264" s="13"/>
      <c r="B264" s="252"/>
      <c r="C264" s="253"/>
      <c r="D264" s="240" t="s">
        <v>446</v>
      </c>
      <c r="E264" s="254" t="s">
        <v>1</v>
      </c>
      <c r="F264" s="255" t="s">
        <v>7035</v>
      </c>
      <c r="G264" s="253"/>
      <c r="H264" s="256">
        <v>32.795999999999999</v>
      </c>
      <c r="I264" s="257"/>
      <c r="J264" s="253"/>
      <c r="K264" s="253"/>
      <c r="L264" s="258"/>
      <c r="M264" s="259"/>
      <c r="N264" s="260"/>
      <c r="O264" s="260"/>
      <c r="P264" s="260"/>
      <c r="Q264" s="260"/>
      <c r="R264" s="260"/>
      <c r="S264" s="260"/>
      <c r="T264" s="261"/>
      <c r="U264" s="13"/>
      <c r="V264" s="13"/>
      <c r="W264" s="13"/>
      <c r="X264" s="13"/>
      <c r="Y264" s="13"/>
      <c r="Z264" s="13"/>
      <c r="AA264" s="13"/>
      <c r="AB264" s="13"/>
      <c r="AC264" s="13"/>
      <c r="AD264" s="13"/>
      <c r="AE264" s="13"/>
      <c r="AT264" s="262" t="s">
        <v>446</v>
      </c>
      <c r="AU264" s="262" t="s">
        <v>85</v>
      </c>
      <c r="AV264" s="13" t="s">
        <v>85</v>
      </c>
      <c r="AW264" s="13" t="s">
        <v>32</v>
      </c>
      <c r="AX264" s="13" t="s">
        <v>76</v>
      </c>
      <c r="AY264" s="262" t="s">
        <v>342</v>
      </c>
    </row>
    <row r="265" s="13" customFormat="1">
      <c r="A265" s="13"/>
      <c r="B265" s="252"/>
      <c r="C265" s="253"/>
      <c r="D265" s="240" t="s">
        <v>446</v>
      </c>
      <c r="E265" s="254" t="s">
        <v>1</v>
      </c>
      <c r="F265" s="255" t="s">
        <v>7021</v>
      </c>
      <c r="G265" s="253"/>
      <c r="H265" s="256">
        <v>-9.8940000000000001</v>
      </c>
      <c r="I265" s="257"/>
      <c r="J265" s="253"/>
      <c r="K265" s="253"/>
      <c r="L265" s="258"/>
      <c r="M265" s="259"/>
      <c r="N265" s="260"/>
      <c r="O265" s="260"/>
      <c r="P265" s="260"/>
      <c r="Q265" s="260"/>
      <c r="R265" s="260"/>
      <c r="S265" s="260"/>
      <c r="T265" s="261"/>
      <c r="U265" s="13"/>
      <c r="V265" s="13"/>
      <c r="W265" s="13"/>
      <c r="X265" s="13"/>
      <c r="Y265" s="13"/>
      <c r="Z265" s="13"/>
      <c r="AA265" s="13"/>
      <c r="AB265" s="13"/>
      <c r="AC265" s="13"/>
      <c r="AD265" s="13"/>
      <c r="AE265" s="13"/>
      <c r="AT265" s="262" t="s">
        <v>446</v>
      </c>
      <c r="AU265" s="262" t="s">
        <v>85</v>
      </c>
      <c r="AV265" s="13" t="s">
        <v>85</v>
      </c>
      <c r="AW265" s="13" t="s">
        <v>32</v>
      </c>
      <c r="AX265" s="13" t="s">
        <v>76</v>
      </c>
      <c r="AY265" s="262" t="s">
        <v>342</v>
      </c>
    </row>
    <row r="266" s="13" customFormat="1">
      <c r="A266" s="13"/>
      <c r="B266" s="252"/>
      <c r="C266" s="253"/>
      <c r="D266" s="240" t="s">
        <v>446</v>
      </c>
      <c r="E266" s="254" t="s">
        <v>1</v>
      </c>
      <c r="F266" s="255" t="s">
        <v>7022</v>
      </c>
      <c r="G266" s="253"/>
      <c r="H266" s="256">
        <v>-9.8239999999999998</v>
      </c>
      <c r="I266" s="257"/>
      <c r="J266" s="253"/>
      <c r="K266" s="253"/>
      <c r="L266" s="258"/>
      <c r="M266" s="259"/>
      <c r="N266" s="260"/>
      <c r="O266" s="260"/>
      <c r="P266" s="260"/>
      <c r="Q266" s="260"/>
      <c r="R266" s="260"/>
      <c r="S266" s="260"/>
      <c r="T266" s="261"/>
      <c r="U266" s="13"/>
      <c r="V266" s="13"/>
      <c r="W266" s="13"/>
      <c r="X266" s="13"/>
      <c r="Y266" s="13"/>
      <c r="Z266" s="13"/>
      <c r="AA266" s="13"/>
      <c r="AB266" s="13"/>
      <c r="AC266" s="13"/>
      <c r="AD266" s="13"/>
      <c r="AE266" s="13"/>
      <c r="AT266" s="262" t="s">
        <v>446</v>
      </c>
      <c r="AU266" s="262" t="s">
        <v>85</v>
      </c>
      <c r="AV266" s="13" t="s">
        <v>85</v>
      </c>
      <c r="AW266" s="13" t="s">
        <v>32</v>
      </c>
      <c r="AX266" s="13" t="s">
        <v>76</v>
      </c>
      <c r="AY266" s="262" t="s">
        <v>342</v>
      </c>
    </row>
    <row r="267" s="16" customFormat="1">
      <c r="A267" s="16"/>
      <c r="B267" s="284"/>
      <c r="C267" s="285"/>
      <c r="D267" s="240" t="s">
        <v>446</v>
      </c>
      <c r="E267" s="286" t="s">
        <v>1</v>
      </c>
      <c r="F267" s="287" t="s">
        <v>500</v>
      </c>
      <c r="G267" s="285"/>
      <c r="H267" s="288">
        <v>13.077999999999999</v>
      </c>
      <c r="I267" s="289"/>
      <c r="J267" s="285"/>
      <c r="K267" s="285"/>
      <c r="L267" s="290"/>
      <c r="M267" s="291"/>
      <c r="N267" s="292"/>
      <c r="O267" s="292"/>
      <c r="P267" s="292"/>
      <c r="Q267" s="292"/>
      <c r="R267" s="292"/>
      <c r="S267" s="292"/>
      <c r="T267" s="293"/>
      <c r="U267" s="16"/>
      <c r="V267" s="16"/>
      <c r="W267" s="16"/>
      <c r="X267" s="16"/>
      <c r="Y267" s="16"/>
      <c r="Z267" s="16"/>
      <c r="AA267" s="16"/>
      <c r="AB267" s="16"/>
      <c r="AC267" s="16"/>
      <c r="AD267" s="16"/>
      <c r="AE267" s="16"/>
      <c r="AT267" s="294" t="s">
        <v>446</v>
      </c>
      <c r="AU267" s="294" t="s">
        <v>85</v>
      </c>
      <c r="AV267" s="16" t="s">
        <v>360</v>
      </c>
      <c r="AW267" s="16" t="s">
        <v>32</v>
      </c>
      <c r="AX267" s="16" t="s">
        <v>76</v>
      </c>
      <c r="AY267" s="294" t="s">
        <v>342</v>
      </c>
    </row>
    <row r="268" s="13" customFormat="1">
      <c r="A268" s="13"/>
      <c r="B268" s="252"/>
      <c r="C268" s="253"/>
      <c r="D268" s="240" t="s">
        <v>446</v>
      </c>
      <c r="E268" s="254" t="s">
        <v>1</v>
      </c>
      <c r="F268" s="255" t="s">
        <v>7036</v>
      </c>
      <c r="G268" s="253"/>
      <c r="H268" s="256">
        <v>26.155999999999999</v>
      </c>
      <c r="I268" s="257"/>
      <c r="J268" s="253"/>
      <c r="K268" s="253"/>
      <c r="L268" s="258"/>
      <c r="M268" s="259"/>
      <c r="N268" s="260"/>
      <c r="O268" s="260"/>
      <c r="P268" s="260"/>
      <c r="Q268" s="260"/>
      <c r="R268" s="260"/>
      <c r="S268" s="260"/>
      <c r="T268" s="261"/>
      <c r="U268" s="13"/>
      <c r="V268" s="13"/>
      <c r="W268" s="13"/>
      <c r="X268" s="13"/>
      <c r="Y268" s="13"/>
      <c r="Z268" s="13"/>
      <c r="AA268" s="13"/>
      <c r="AB268" s="13"/>
      <c r="AC268" s="13"/>
      <c r="AD268" s="13"/>
      <c r="AE268" s="13"/>
      <c r="AT268" s="262" t="s">
        <v>446</v>
      </c>
      <c r="AU268" s="262" t="s">
        <v>85</v>
      </c>
      <c r="AV268" s="13" t="s">
        <v>85</v>
      </c>
      <c r="AW268" s="13" t="s">
        <v>32</v>
      </c>
      <c r="AX268" s="13" t="s">
        <v>83</v>
      </c>
      <c r="AY268" s="262" t="s">
        <v>342</v>
      </c>
    </row>
    <row r="269" s="2" customFormat="1" ht="16.5" customHeight="1">
      <c r="A269" s="39"/>
      <c r="B269" s="40"/>
      <c r="C269" s="227" t="s">
        <v>645</v>
      </c>
      <c r="D269" s="227" t="s">
        <v>343</v>
      </c>
      <c r="E269" s="228" t="s">
        <v>2071</v>
      </c>
      <c r="F269" s="229" t="s">
        <v>641</v>
      </c>
      <c r="G269" s="230" t="s">
        <v>562</v>
      </c>
      <c r="H269" s="231">
        <v>19.786999999999999</v>
      </c>
      <c r="I269" s="232"/>
      <c r="J269" s="233">
        <f>ROUND(I269*H269,2)</f>
        <v>0</v>
      </c>
      <c r="K269" s="229" t="s">
        <v>443</v>
      </c>
      <c r="L269" s="45"/>
      <c r="M269" s="234" t="s">
        <v>1</v>
      </c>
      <c r="N269" s="235" t="s">
        <v>41</v>
      </c>
      <c r="O269" s="92"/>
      <c r="P269" s="236">
        <f>O269*H269</f>
        <v>0</v>
      </c>
      <c r="Q269" s="236">
        <v>0</v>
      </c>
      <c r="R269" s="236">
        <f>Q269*H269</f>
        <v>0</v>
      </c>
      <c r="S269" s="236">
        <v>0</v>
      </c>
      <c r="T269" s="237">
        <f>S269*H269</f>
        <v>0</v>
      </c>
      <c r="U269" s="39"/>
      <c r="V269" s="39"/>
      <c r="W269" s="39"/>
      <c r="X269" s="39"/>
      <c r="Y269" s="39"/>
      <c r="Z269" s="39"/>
      <c r="AA269" s="39"/>
      <c r="AB269" s="39"/>
      <c r="AC269" s="39"/>
      <c r="AD269" s="39"/>
      <c r="AE269" s="39"/>
      <c r="AR269" s="238" t="s">
        <v>360</v>
      </c>
      <c r="AT269" s="238" t="s">
        <v>343</v>
      </c>
      <c r="AU269" s="238" t="s">
        <v>85</v>
      </c>
      <c r="AY269" s="18" t="s">
        <v>342</v>
      </c>
      <c r="BE269" s="239">
        <f>IF(N269="základní",J269,0)</f>
        <v>0</v>
      </c>
      <c r="BF269" s="239">
        <f>IF(N269="snížená",J269,0)</f>
        <v>0</v>
      </c>
      <c r="BG269" s="239">
        <f>IF(N269="zákl. přenesená",J269,0)</f>
        <v>0</v>
      </c>
      <c r="BH269" s="239">
        <f>IF(N269="sníž. přenesená",J269,0)</f>
        <v>0</v>
      </c>
      <c r="BI269" s="239">
        <f>IF(N269="nulová",J269,0)</f>
        <v>0</v>
      </c>
      <c r="BJ269" s="18" t="s">
        <v>83</v>
      </c>
      <c r="BK269" s="239">
        <f>ROUND(I269*H269,2)</f>
        <v>0</v>
      </c>
      <c r="BL269" s="18" t="s">
        <v>360</v>
      </c>
      <c r="BM269" s="238" t="s">
        <v>7037</v>
      </c>
    </row>
    <row r="270" s="2" customFormat="1">
      <c r="A270" s="39"/>
      <c r="B270" s="40"/>
      <c r="C270" s="41"/>
      <c r="D270" s="240" t="s">
        <v>349</v>
      </c>
      <c r="E270" s="41"/>
      <c r="F270" s="241" t="s">
        <v>643</v>
      </c>
      <c r="G270" s="41"/>
      <c r="H270" s="41"/>
      <c r="I270" s="242"/>
      <c r="J270" s="41"/>
      <c r="K270" s="41"/>
      <c r="L270" s="45"/>
      <c r="M270" s="243"/>
      <c r="N270" s="244"/>
      <c r="O270" s="92"/>
      <c r="P270" s="92"/>
      <c r="Q270" s="92"/>
      <c r="R270" s="92"/>
      <c r="S270" s="92"/>
      <c r="T270" s="93"/>
      <c r="U270" s="39"/>
      <c r="V270" s="39"/>
      <c r="W270" s="39"/>
      <c r="X270" s="39"/>
      <c r="Y270" s="39"/>
      <c r="Z270" s="39"/>
      <c r="AA270" s="39"/>
      <c r="AB270" s="39"/>
      <c r="AC270" s="39"/>
      <c r="AD270" s="39"/>
      <c r="AE270" s="39"/>
      <c r="AT270" s="18" t="s">
        <v>349</v>
      </c>
      <c r="AU270" s="18" t="s">
        <v>85</v>
      </c>
    </row>
    <row r="271" s="13" customFormat="1">
      <c r="A271" s="13"/>
      <c r="B271" s="252"/>
      <c r="C271" s="253"/>
      <c r="D271" s="240" t="s">
        <v>446</v>
      </c>
      <c r="E271" s="254" t="s">
        <v>1</v>
      </c>
      <c r="F271" s="255" t="s">
        <v>7038</v>
      </c>
      <c r="G271" s="253"/>
      <c r="H271" s="256">
        <v>32.795999999999999</v>
      </c>
      <c r="I271" s="257"/>
      <c r="J271" s="253"/>
      <c r="K271" s="253"/>
      <c r="L271" s="258"/>
      <c r="M271" s="259"/>
      <c r="N271" s="260"/>
      <c r="O271" s="260"/>
      <c r="P271" s="260"/>
      <c r="Q271" s="260"/>
      <c r="R271" s="260"/>
      <c r="S271" s="260"/>
      <c r="T271" s="261"/>
      <c r="U271" s="13"/>
      <c r="V271" s="13"/>
      <c r="W271" s="13"/>
      <c r="X271" s="13"/>
      <c r="Y271" s="13"/>
      <c r="Z271" s="13"/>
      <c r="AA271" s="13"/>
      <c r="AB271" s="13"/>
      <c r="AC271" s="13"/>
      <c r="AD271" s="13"/>
      <c r="AE271" s="13"/>
      <c r="AT271" s="262" t="s">
        <v>446</v>
      </c>
      <c r="AU271" s="262" t="s">
        <v>85</v>
      </c>
      <c r="AV271" s="13" t="s">
        <v>85</v>
      </c>
      <c r="AW271" s="13" t="s">
        <v>32</v>
      </c>
      <c r="AX271" s="13" t="s">
        <v>76</v>
      </c>
      <c r="AY271" s="262" t="s">
        <v>342</v>
      </c>
    </row>
    <row r="272" s="14" customFormat="1">
      <c r="A272" s="14"/>
      <c r="B272" s="263"/>
      <c r="C272" s="264"/>
      <c r="D272" s="240" t="s">
        <v>446</v>
      </c>
      <c r="E272" s="265" t="s">
        <v>1</v>
      </c>
      <c r="F272" s="266" t="s">
        <v>2074</v>
      </c>
      <c r="G272" s="264"/>
      <c r="H272" s="265" t="s">
        <v>1</v>
      </c>
      <c r="I272" s="267"/>
      <c r="J272" s="264"/>
      <c r="K272" s="264"/>
      <c r="L272" s="268"/>
      <c r="M272" s="269"/>
      <c r="N272" s="270"/>
      <c r="O272" s="270"/>
      <c r="P272" s="270"/>
      <c r="Q272" s="270"/>
      <c r="R272" s="270"/>
      <c r="S272" s="270"/>
      <c r="T272" s="271"/>
      <c r="U272" s="14"/>
      <c r="V272" s="14"/>
      <c r="W272" s="14"/>
      <c r="X272" s="14"/>
      <c r="Y272" s="14"/>
      <c r="Z272" s="14"/>
      <c r="AA272" s="14"/>
      <c r="AB272" s="14"/>
      <c r="AC272" s="14"/>
      <c r="AD272" s="14"/>
      <c r="AE272" s="14"/>
      <c r="AT272" s="272" t="s">
        <v>446</v>
      </c>
      <c r="AU272" s="272" t="s">
        <v>85</v>
      </c>
      <c r="AV272" s="14" t="s">
        <v>83</v>
      </c>
      <c r="AW272" s="14" t="s">
        <v>32</v>
      </c>
      <c r="AX272" s="14" t="s">
        <v>76</v>
      </c>
      <c r="AY272" s="272" t="s">
        <v>342</v>
      </c>
    </row>
    <row r="273" s="13" customFormat="1">
      <c r="A273" s="13"/>
      <c r="B273" s="252"/>
      <c r="C273" s="253"/>
      <c r="D273" s="240" t="s">
        <v>446</v>
      </c>
      <c r="E273" s="254" t="s">
        <v>1</v>
      </c>
      <c r="F273" s="255" t="s">
        <v>7039</v>
      </c>
      <c r="G273" s="253"/>
      <c r="H273" s="256">
        <v>-9.8239999999999998</v>
      </c>
      <c r="I273" s="257"/>
      <c r="J273" s="253"/>
      <c r="K273" s="253"/>
      <c r="L273" s="258"/>
      <c r="M273" s="259"/>
      <c r="N273" s="260"/>
      <c r="O273" s="260"/>
      <c r="P273" s="260"/>
      <c r="Q273" s="260"/>
      <c r="R273" s="260"/>
      <c r="S273" s="260"/>
      <c r="T273" s="261"/>
      <c r="U273" s="13"/>
      <c r="V273" s="13"/>
      <c r="W273" s="13"/>
      <c r="X273" s="13"/>
      <c r="Y273" s="13"/>
      <c r="Z273" s="13"/>
      <c r="AA273" s="13"/>
      <c r="AB273" s="13"/>
      <c r="AC273" s="13"/>
      <c r="AD273" s="13"/>
      <c r="AE273" s="13"/>
      <c r="AT273" s="262" t="s">
        <v>446</v>
      </c>
      <c r="AU273" s="262" t="s">
        <v>85</v>
      </c>
      <c r="AV273" s="13" t="s">
        <v>85</v>
      </c>
      <c r="AW273" s="13" t="s">
        <v>32</v>
      </c>
      <c r="AX273" s="13" t="s">
        <v>76</v>
      </c>
      <c r="AY273" s="262" t="s">
        <v>342</v>
      </c>
    </row>
    <row r="274" s="13" customFormat="1">
      <c r="A274" s="13"/>
      <c r="B274" s="252"/>
      <c r="C274" s="253"/>
      <c r="D274" s="240" t="s">
        <v>446</v>
      </c>
      <c r="E274" s="254" t="s">
        <v>1</v>
      </c>
      <c r="F274" s="255" t="s">
        <v>7040</v>
      </c>
      <c r="G274" s="253"/>
      <c r="H274" s="256">
        <v>-2.7200000000000002</v>
      </c>
      <c r="I274" s="257"/>
      <c r="J274" s="253"/>
      <c r="K274" s="253"/>
      <c r="L274" s="258"/>
      <c r="M274" s="259"/>
      <c r="N274" s="260"/>
      <c r="O274" s="260"/>
      <c r="P274" s="260"/>
      <c r="Q274" s="260"/>
      <c r="R274" s="260"/>
      <c r="S274" s="260"/>
      <c r="T274" s="261"/>
      <c r="U274" s="13"/>
      <c r="V274" s="13"/>
      <c r="W274" s="13"/>
      <c r="X274" s="13"/>
      <c r="Y274" s="13"/>
      <c r="Z274" s="13"/>
      <c r="AA274" s="13"/>
      <c r="AB274" s="13"/>
      <c r="AC274" s="13"/>
      <c r="AD274" s="13"/>
      <c r="AE274" s="13"/>
      <c r="AT274" s="262" t="s">
        <v>446</v>
      </c>
      <c r="AU274" s="262" t="s">
        <v>85</v>
      </c>
      <c r="AV274" s="13" t="s">
        <v>85</v>
      </c>
      <c r="AW274" s="13" t="s">
        <v>32</v>
      </c>
      <c r="AX274" s="13" t="s">
        <v>76</v>
      </c>
      <c r="AY274" s="262" t="s">
        <v>342</v>
      </c>
    </row>
    <row r="275" s="13" customFormat="1">
      <c r="A275" s="13"/>
      <c r="B275" s="252"/>
      <c r="C275" s="253"/>
      <c r="D275" s="240" t="s">
        <v>446</v>
      </c>
      <c r="E275" s="254" t="s">
        <v>1</v>
      </c>
      <c r="F275" s="255" t="s">
        <v>7041</v>
      </c>
      <c r="G275" s="253"/>
      <c r="H275" s="256">
        <v>-0.43099999999999999</v>
      </c>
      <c r="I275" s="257"/>
      <c r="J275" s="253"/>
      <c r="K275" s="253"/>
      <c r="L275" s="258"/>
      <c r="M275" s="259"/>
      <c r="N275" s="260"/>
      <c r="O275" s="260"/>
      <c r="P275" s="260"/>
      <c r="Q275" s="260"/>
      <c r="R275" s="260"/>
      <c r="S275" s="260"/>
      <c r="T275" s="261"/>
      <c r="U275" s="13"/>
      <c r="V275" s="13"/>
      <c r="W275" s="13"/>
      <c r="X275" s="13"/>
      <c r="Y275" s="13"/>
      <c r="Z275" s="13"/>
      <c r="AA275" s="13"/>
      <c r="AB275" s="13"/>
      <c r="AC275" s="13"/>
      <c r="AD275" s="13"/>
      <c r="AE275" s="13"/>
      <c r="AT275" s="262" t="s">
        <v>446</v>
      </c>
      <c r="AU275" s="262" t="s">
        <v>85</v>
      </c>
      <c r="AV275" s="13" t="s">
        <v>85</v>
      </c>
      <c r="AW275" s="13" t="s">
        <v>32</v>
      </c>
      <c r="AX275" s="13" t="s">
        <v>76</v>
      </c>
      <c r="AY275" s="262" t="s">
        <v>342</v>
      </c>
    </row>
    <row r="276" s="13" customFormat="1">
      <c r="A276" s="13"/>
      <c r="B276" s="252"/>
      <c r="C276" s="253"/>
      <c r="D276" s="240" t="s">
        <v>446</v>
      </c>
      <c r="E276" s="254" t="s">
        <v>1</v>
      </c>
      <c r="F276" s="255" t="s">
        <v>7042</v>
      </c>
      <c r="G276" s="253"/>
      <c r="H276" s="256">
        <v>-0.034000000000000002</v>
      </c>
      <c r="I276" s="257"/>
      <c r="J276" s="253"/>
      <c r="K276" s="253"/>
      <c r="L276" s="258"/>
      <c r="M276" s="259"/>
      <c r="N276" s="260"/>
      <c r="O276" s="260"/>
      <c r="P276" s="260"/>
      <c r="Q276" s="260"/>
      <c r="R276" s="260"/>
      <c r="S276" s="260"/>
      <c r="T276" s="261"/>
      <c r="U276" s="13"/>
      <c r="V276" s="13"/>
      <c r="W276" s="13"/>
      <c r="X276" s="13"/>
      <c r="Y276" s="13"/>
      <c r="Z276" s="13"/>
      <c r="AA276" s="13"/>
      <c r="AB276" s="13"/>
      <c r="AC276" s="13"/>
      <c r="AD276" s="13"/>
      <c r="AE276" s="13"/>
      <c r="AT276" s="262" t="s">
        <v>446</v>
      </c>
      <c r="AU276" s="262" t="s">
        <v>85</v>
      </c>
      <c r="AV276" s="13" t="s">
        <v>85</v>
      </c>
      <c r="AW276" s="13" t="s">
        <v>32</v>
      </c>
      <c r="AX276" s="13" t="s">
        <v>76</v>
      </c>
      <c r="AY276" s="262" t="s">
        <v>342</v>
      </c>
    </row>
    <row r="277" s="16" customFormat="1">
      <c r="A277" s="16"/>
      <c r="B277" s="284"/>
      <c r="C277" s="285"/>
      <c r="D277" s="240" t="s">
        <v>446</v>
      </c>
      <c r="E277" s="286" t="s">
        <v>1</v>
      </c>
      <c r="F277" s="287" t="s">
        <v>500</v>
      </c>
      <c r="G277" s="285"/>
      <c r="H277" s="288">
        <v>19.786999999999999</v>
      </c>
      <c r="I277" s="289"/>
      <c r="J277" s="285"/>
      <c r="K277" s="285"/>
      <c r="L277" s="290"/>
      <c r="M277" s="291"/>
      <c r="N277" s="292"/>
      <c r="O277" s="292"/>
      <c r="P277" s="292"/>
      <c r="Q277" s="292"/>
      <c r="R277" s="292"/>
      <c r="S277" s="292"/>
      <c r="T277" s="293"/>
      <c r="U277" s="16"/>
      <c r="V277" s="16"/>
      <c r="W277" s="16"/>
      <c r="X277" s="16"/>
      <c r="Y277" s="16"/>
      <c r="Z277" s="16"/>
      <c r="AA277" s="16"/>
      <c r="AB277" s="16"/>
      <c r="AC277" s="16"/>
      <c r="AD277" s="16"/>
      <c r="AE277" s="16"/>
      <c r="AT277" s="294" t="s">
        <v>446</v>
      </c>
      <c r="AU277" s="294" t="s">
        <v>85</v>
      </c>
      <c r="AV277" s="16" t="s">
        <v>360</v>
      </c>
      <c r="AW277" s="16" t="s">
        <v>32</v>
      </c>
      <c r="AX277" s="16" t="s">
        <v>83</v>
      </c>
      <c r="AY277" s="294" t="s">
        <v>342</v>
      </c>
    </row>
    <row r="278" s="2" customFormat="1" ht="16.5" customHeight="1">
      <c r="A278" s="39"/>
      <c r="B278" s="40"/>
      <c r="C278" s="295" t="s">
        <v>654</v>
      </c>
      <c r="D278" s="295" t="s">
        <v>621</v>
      </c>
      <c r="E278" s="296" t="s">
        <v>2350</v>
      </c>
      <c r="F278" s="297" t="s">
        <v>2351</v>
      </c>
      <c r="G278" s="298" t="s">
        <v>462</v>
      </c>
      <c r="H278" s="299">
        <v>17.808</v>
      </c>
      <c r="I278" s="300"/>
      <c r="J278" s="301">
        <f>ROUND(I278*H278,2)</f>
        <v>0</v>
      </c>
      <c r="K278" s="297" t="s">
        <v>443</v>
      </c>
      <c r="L278" s="302"/>
      <c r="M278" s="303" t="s">
        <v>1</v>
      </c>
      <c r="N278" s="304" t="s">
        <v>41</v>
      </c>
      <c r="O278" s="92"/>
      <c r="P278" s="236">
        <f>O278*H278</f>
        <v>0</v>
      </c>
      <c r="Q278" s="236">
        <v>0</v>
      </c>
      <c r="R278" s="236">
        <f>Q278*H278</f>
        <v>0</v>
      </c>
      <c r="S278" s="236">
        <v>0</v>
      </c>
      <c r="T278" s="237">
        <f>S278*H278</f>
        <v>0</v>
      </c>
      <c r="U278" s="39"/>
      <c r="V278" s="39"/>
      <c r="W278" s="39"/>
      <c r="X278" s="39"/>
      <c r="Y278" s="39"/>
      <c r="Z278" s="39"/>
      <c r="AA278" s="39"/>
      <c r="AB278" s="39"/>
      <c r="AC278" s="39"/>
      <c r="AD278" s="39"/>
      <c r="AE278" s="39"/>
      <c r="AR278" s="238" t="s">
        <v>376</v>
      </c>
      <c r="AT278" s="238" t="s">
        <v>621</v>
      </c>
      <c r="AU278" s="238" t="s">
        <v>85</v>
      </c>
      <c r="AY278" s="18" t="s">
        <v>342</v>
      </c>
      <c r="BE278" s="239">
        <f>IF(N278="základní",J278,0)</f>
        <v>0</v>
      </c>
      <c r="BF278" s="239">
        <f>IF(N278="snížená",J278,0)</f>
        <v>0</v>
      </c>
      <c r="BG278" s="239">
        <f>IF(N278="zákl. přenesená",J278,0)</f>
        <v>0</v>
      </c>
      <c r="BH278" s="239">
        <f>IF(N278="sníž. přenesená",J278,0)</f>
        <v>0</v>
      </c>
      <c r="BI278" s="239">
        <f>IF(N278="nulová",J278,0)</f>
        <v>0</v>
      </c>
      <c r="BJ278" s="18" t="s">
        <v>83</v>
      </c>
      <c r="BK278" s="239">
        <f>ROUND(I278*H278,2)</f>
        <v>0</v>
      </c>
      <c r="BL278" s="18" t="s">
        <v>360</v>
      </c>
      <c r="BM278" s="238" t="s">
        <v>7043</v>
      </c>
    </row>
    <row r="279" s="2" customFormat="1">
      <c r="A279" s="39"/>
      <c r="B279" s="40"/>
      <c r="C279" s="41"/>
      <c r="D279" s="240" t="s">
        <v>349</v>
      </c>
      <c r="E279" s="41"/>
      <c r="F279" s="241" t="s">
        <v>2351</v>
      </c>
      <c r="G279" s="41"/>
      <c r="H279" s="41"/>
      <c r="I279" s="242"/>
      <c r="J279" s="41"/>
      <c r="K279" s="41"/>
      <c r="L279" s="45"/>
      <c r="M279" s="243"/>
      <c r="N279" s="244"/>
      <c r="O279" s="92"/>
      <c r="P279" s="92"/>
      <c r="Q279" s="92"/>
      <c r="R279" s="92"/>
      <c r="S279" s="92"/>
      <c r="T279" s="93"/>
      <c r="U279" s="39"/>
      <c r="V279" s="39"/>
      <c r="W279" s="39"/>
      <c r="X279" s="39"/>
      <c r="Y279" s="39"/>
      <c r="Z279" s="39"/>
      <c r="AA279" s="39"/>
      <c r="AB279" s="39"/>
      <c r="AC279" s="39"/>
      <c r="AD279" s="39"/>
      <c r="AE279" s="39"/>
      <c r="AT279" s="18" t="s">
        <v>349</v>
      </c>
      <c r="AU279" s="18" t="s">
        <v>85</v>
      </c>
    </row>
    <row r="280" s="13" customFormat="1">
      <c r="A280" s="13"/>
      <c r="B280" s="252"/>
      <c r="C280" s="253"/>
      <c r="D280" s="240" t="s">
        <v>446</v>
      </c>
      <c r="E280" s="254" t="s">
        <v>1</v>
      </c>
      <c r="F280" s="255" t="s">
        <v>7044</v>
      </c>
      <c r="G280" s="253"/>
      <c r="H280" s="256">
        <v>17.808</v>
      </c>
      <c r="I280" s="257"/>
      <c r="J280" s="253"/>
      <c r="K280" s="253"/>
      <c r="L280" s="258"/>
      <c r="M280" s="259"/>
      <c r="N280" s="260"/>
      <c r="O280" s="260"/>
      <c r="P280" s="260"/>
      <c r="Q280" s="260"/>
      <c r="R280" s="260"/>
      <c r="S280" s="260"/>
      <c r="T280" s="261"/>
      <c r="U280" s="13"/>
      <c r="V280" s="13"/>
      <c r="W280" s="13"/>
      <c r="X280" s="13"/>
      <c r="Y280" s="13"/>
      <c r="Z280" s="13"/>
      <c r="AA280" s="13"/>
      <c r="AB280" s="13"/>
      <c r="AC280" s="13"/>
      <c r="AD280" s="13"/>
      <c r="AE280" s="13"/>
      <c r="AT280" s="262" t="s">
        <v>446</v>
      </c>
      <c r="AU280" s="262" t="s">
        <v>85</v>
      </c>
      <c r="AV280" s="13" t="s">
        <v>85</v>
      </c>
      <c r="AW280" s="13" t="s">
        <v>32</v>
      </c>
      <c r="AX280" s="13" t="s">
        <v>83</v>
      </c>
      <c r="AY280" s="262" t="s">
        <v>342</v>
      </c>
    </row>
    <row r="281" s="2" customFormat="1" ht="16.5" customHeight="1">
      <c r="A281" s="39"/>
      <c r="B281" s="40"/>
      <c r="C281" s="227" t="s">
        <v>665</v>
      </c>
      <c r="D281" s="227" t="s">
        <v>343</v>
      </c>
      <c r="E281" s="228" t="s">
        <v>2354</v>
      </c>
      <c r="F281" s="229" t="s">
        <v>2355</v>
      </c>
      <c r="G281" s="230" t="s">
        <v>562</v>
      </c>
      <c r="H281" s="231">
        <v>19.718</v>
      </c>
      <c r="I281" s="232"/>
      <c r="J281" s="233">
        <f>ROUND(I281*H281,2)</f>
        <v>0</v>
      </c>
      <c r="K281" s="229" t="s">
        <v>1</v>
      </c>
      <c r="L281" s="45"/>
      <c r="M281" s="234" t="s">
        <v>1</v>
      </c>
      <c r="N281" s="235" t="s">
        <v>41</v>
      </c>
      <c r="O281" s="92"/>
      <c r="P281" s="236">
        <f>O281*H281</f>
        <v>0</v>
      </c>
      <c r="Q281" s="236">
        <v>0</v>
      </c>
      <c r="R281" s="236">
        <f>Q281*H281</f>
        <v>0</v>
      </c>
      <c r="S281" s="236">
        <v>0</v>
      </c>
      <c r="T281" s="237">
        <f>S281*H281</f>
        <v>0</v>
      </c>
      <c r="U281" s="39"/>
      <c r="V281" s="39"/>
      <c r="W281" s="39"/>
      <c r="X281" s="39"/>
      <c r="Y281" s="39"/>
      <c r="Z281" s="39"/>
      <c r="AA281" s="39"/>
      <c r="AB281" s="39"/>
      <c r="AC281" s="39"/>
      <c r="AD281" s="39"/>
      <c r="AE281" s="39"/>
      <c r="AR281" s="238" t="s">
        <v>360</v>
      </c>
      <c r="AT281" s="238" t="s">
        <v>343</v>
      </c>
      <c r="AU281" s="238" t="s">
        <v>85</v>
      </c>
      <c r="AY281" s="18" t="s">
        <v>342</v>
      </c>
      <c r="BE281" s="239">
        <f>IF(N281="základní",J281,0)</f>
        <v>0</v>
      </c>
      <c r="BF281" s="239">
        <f>IF(N281="snížená",J281,0)</f>
        <v>0</v>
      </c>
      <c r="BG281" s="239">
        <f>IF(N281="zákl. přenesená",J281,0)</f>
        <v>0</v>
      </c>
      <c r="BH281" s="239">
        <f>IF(N281="sníž. přenesená",J281,0)</f>
        <v>0</v>
      </c>
      <c r="BI281" s="239">
        <f>IF(N281="nulová",J281,0)</f>
        <v>0</v>
      </c>
      <c r="BJ281" s="18" t="s">
        <v>83</v>
      </c>
      <c r="BK281" s="239">
        <f>ROUND(I281*H281,2)</f>
        <v>0</v>
      </c>
      <c r="BL281" s="18" t="s">
        <v>360</v>
      </c>
      <c r="BM281" s="238" t="s">
        <v>7045</v>
      </c>
    </row>
    <row r="282" s="2" customFormat="1">
      <c r="A282" s="39"/>
      <c r="B282" s="40"/>
      <c r="C282" s="41"/>
      <c r="D282" s="240" t="s">
        <v>349</v>
      </c>
      <c r="E282" s="41"/>
      <c r="F282" s="241" t="s">
        <v>2355</v>
      </c>
      <c r="G282" s="41"/>
      <c r="H282" s="41"/>
      <c r="I282" s="242"/>
      <c r="J282" s="41"/>
      <c r="K282" s="41"/>
      <c r="L282" s="45"/>
      <c r="M282" s="243"/>
      <c r="N282" s="244"/>
      <c r="O282" s="92"/>
      <c r="P282" s="92"/>
      <c r="Q282" s="92"/>
      <c r="R282" s="92"/>
      <c r="S282" s="92"/>
      <c r="T282" s="93"/>
      <c r="U282" s="39"/>
      <c r="V282" s="39"/>
      <c r="W282" s="39"/>
      <c r="X282" s="39"/>
      <c r="Y282" s="39"/>
      <c r="Z282" s="39"/>
      <c r="AA282" s="39"/>
      <c r="AB282" s="39"/>
      <c r="AC282" s="39"/>
      <c r="AD282" s="39"/>
      <c r="AE282" s="39"/>
      <c r="AT282" s="18" t="s">
        <v>349</v>
      </c>
      <c r="AU282" s="18" t="s">
        <v>85</v>
      </c>
    </row>
    <row r="283" s="13" customFormat="1">
      <c r="A283" s="13"/>
      <c r="B283" s="252"/>
      <c r="C283" s="253"/>
      <c r="D283" s="240" t="s">
        <v>446</v>
      </c>
      <c r="E283" s="254" t="s">
        <v>1</v>
      </c>
      <c r="F283" s="255" t="s">
        <v>7046</v>
      </c>
      <c r="G283" s="253"/>
      <c r="H283" s="256">
        <v>9.8940000000000001</v>
      </c>
      <c r="I283" s="257"/>
      <c r="J283" s="253"/>
      <c r="K283" s="253"/>
      <c r="L283" s="258"/>
      <c r="M283" s="259"/>
      <c r="N283" s="260"/>
      <c r="O283" s="260"/>
      <c r="P283" s="260"/>
      <c r="Q283" s="260"/>
      <c r="R283" s="260"/>
      <c r="S283" s="260"/>
      <c r="T283" s="261"/>
      <c r="U283" s="13"/>
      <c r="V283" s="13"/>
      <c r="W283" s="13"/>
      <c r="X283" s="13"/>
      <c r="Y283" s="13"/>
      <c r="Z283" s="13"/>
      <c r="AA283" s="13"/>
      <c r="AB283" s="13"/>
      <c r="AC283" s="13"/>
      <c r="AD283" s="13"/>
      <c r="AE283" s="13"/>
      <c r="AT283" s="262" t="s">
        <v>446</v>
      </c>
      <c r="AU283" s="262" t="s">
        <v>85</v>
      </c>
      <c r="AV283" s="13" t="s">
        <v>85</v>
      </c>
      <c r="AW283" s="13" t="s">
        <v>32</v>
      </c>
      <c r="AX283" s="13" t="s">
        <v>76</v>
      </c>
      <c r="AY283" s="262" t="s">
        <v>342</v>
      </c>
    </row>
    <row r="284" s="13" customFormat="1">
      <c r="A284" s="13"/>
      <c r="B284" s="252"/>
      <c r="C284" s="253"/>
      <c r="D284" s="240" t="s">
        <v>446</v>
      </c>
      <c r="E284" s="254" t="s">
        <v>1</v>
      </c>
      <c r="F284" s="255" t="s">
        <v>7047</v>
      </c>
      <c r="G284" s="253"/>
      <c r="H284" s="256">
        <v>9.8239999999999998</v>
      </c>
      <c r="I284" s="257"/>
      <c r="J284" s="253"/>
      <c r="K284" s="253"/>
      <c r="L284" s="258"/>
      <c r="M284" s="259"/>
      <c r="N284" s="260"/>
      <c r="O284" s="260"/>
      <c r="P284" s="260"/>
      <c r="Q284" s="260"/>
      <c r="R284" s="260"/>
      <c r="S284" s="260"/>
      <c r="T284" s="261"/>
      <c r="U284" s="13"/>
      <c r="V284" s="13"/>
      <c r="W284" s="13"/>
      <c r="X284" s="13"/>
      <c r="Y284" s="13"/>
      <c r="Z284" s="13"/>
      <c r="AA284" s="13"/>
      <c r="AB284" s="13"/>
      <c r="AC284" s="13"/>
      <c r="AD284" s="13"/>
      <c r="AE284" s="13"/>
      <c r="AT284" s="262" t="s">
        <v>446</v>
      </c>
      <c r="AU284" s="262" t="s">
        <v>85</v>
      </c>
      <c r="AV284" s="13" t="s">
        <v>85</v>
      </c>
      <c r="AW284" s="13" t="s">
        <v>32</v>
      </c>
      <c r="AX284" s="13" t="s">
        <v>76</v>
      </c>
      <c r="AY284" s="262" t="s">
        <v>342</v>
      </c>
    </row>
    <row r="285" s="16" customFormat="1">
      <c r="A285" s="16"/>
      <c r="B285" s="284"/>
      <c r="C285" s="285"/>
      <c r="D285" s="240" t="s">
        <v>446</v>
      </c>
      <c r="E285" s="286" t="s">
        <v>1</v>
      </c>
      <c r="F285" s="287" t="s">
        <v>500</v>
      </c>
      <c r="G285" s="285"/>
      <c r="H285" s="288">
        <v>19.718</v>
      </c>
      <c r="I285" s="289"/>
      <c r="J285" s="285"/>
      <c r="K285" s="285"/>
      <c r="L285" s="290"/>
      <c r="M285" s="291"/>
      <c r="N285" s="292"/>
      <c r="O285" s="292"/>
      <c r="P285" s="292"/>
      <c r="Q285" s="292"/>
      <c r="R285" s="292"/>
      <c r="S285" s="292"/>
      <c r="T285" s="293"/>
      <c r="U285" s="16"/>
      <c r="V285" s="16"/>
      <c r="W285" s="16"/>
      <c r="X285" s="16"/>
      <c r="Y285" s="16"/>
      <c r="Z285" s="16"/>
      <c r="AA285" s="16"/>
      <c r="AB285" s="16"/>
      <c r="AC285" s="16"/>
      <c r="AD285" s="16"/>
      <c r="AE285" s="16"/>
      <c r="AT285" s="294" t="s">
        <v>446</v>
      </c>
      <c r="AU285" s="294" t="s">
        <v>85</v>
      </c>
      <c r="AV285" s="16" t="s">
        <v>360</v>
      </c>
      <c r="AW285" s="16" t="s">
        <v>32</v>
      </c>
      <c r="AX285" s="16" t="s">
        <v>83</v>
      </c>
      <c r="AY285" s="294" t="s">
        <v>342</v>
      </c>
    </row>
    <row r="286" s="2" customFormat="1" ht="16.5" customHeight="1">
      <c r="A286" s="39"/>
      <c r="B286" s="40"/>
      <c r="C286" s="227" t="s">
        <v>671</v>
      </c>
      <c r="D286" s="227" t="s">
        <v>343</v>
      </c>
      <c r="E286" s="228" t="s">
        <v>2358</v>
      </c>
      <c r="F286" s="229" t="s">
        <v>2359</v>
      </c>
      <c r="G286" s="230" t="s">
        <v>562</v>
      </c>
      <c r="H286" s="231">
        <v>9.8239999999999998</v>
      </c>
      <c r="I286" s="232"/>
      <c r="J286" s="233">
        <f>ROUND(I286*H286,2)</f>
        <v>0</v>
      </c>
      <c r="K286" s="229" t="s">
        <v>443</v>
      </c>
      <c r="L286" s="45"/>
      <c r="M286" s="234" t="s">
        <v>1</v>
      </c>
      <c r="N286" s="235" t="s">
        <v>41</v>
      </c>
      <c r="O286" s="92"/>
      <c r="P286" s="236">
        <f>O286*H286</f>
        <v>0</v>
      </c>
      <c r="Q286" s="236">
        <v>0</v>
      </c>
      <c r="R286" s="236">
        <f>Q286*H286</f>
        <v>0</v>
      </c>
      <c r="S286" s="236">
        <v>0</v>
      </c>
      <c r="T286" s="237">
        <f>S286*H286</f>
        <v>0</v>
      </c>
      <c r="U286" s="39"/>
      <c r="V286" s="39"/>
      <c r="W286" s="39"/>
      <c r="X286" s="39"/>
      <c r="Y286" s="39"/>
      <c r="Z286" s="39"/>
      <c r="AA286" s="39"/>
      <c r="AB286" s="39"/>
      <c r="AC286" s="39"/>
      <c r="AD286" s="39"/>
      <c r="AE286" s="39"/>
      <c r="AR286" s="238" t="s">
        <v>360</v>
      </c>
      <c r="AT286" s="238" t="s">
        <v>343</v>
      </c>
      <c r="AU286" s="238" t="s">
        <v>85</v>
      </c>
      <c r="AY286" s="18" t="s">
        <v>342</v>
      </c>
      <c r="BE286" s="239">
        <f>IF(N286="základní",J286,0)</f>
        <v>0</v>
      </c>
      <c r="BF286" s="239">
        <f>IF(N286="snížená",J286,0)</f>
        <v>0</v>
      </c>
      <c r="BG286" s="239">
        <f>IF(N286="zákl. přenesená",J286,0)</f>
        <v>0</v>
      </c>
      <c r="BH286" s="239">
        <f>IF(N286="sníž. přenesená",J286,0)</f>
        <v>0</v>
      </c>
      <c r="BI286" s="239">
        <f>IF(N286="nulová",J286,0)</f>
        <v>0</v>
      </c>
      <c r="BJ286" s="18" t="s">
        <v>83</v>
      </c>
      <c r="BK286" s="239">
        <f>ROUND(I286*H286,2)</f>
        <v>0</v>
      </c>
      <c r="BL286" s="18" t="s">
        <v>360</v>
      </c>
      <c r="BM286" s="238" t="s">
        <v>7048</v>
      </c>
    </row>
    <row r="287" s="2" customFormat="1">
      <c r="A287" s="39"/>
      <c r="B287" s="40"/>
      <c r="C287" s="41"/>
      <c r="D287" s="240" t="s">
        <v>349</v>
      </c>
      <c r="E287" s="41"/>
      <c r="F287" s="241" t="s">
        <v>2361</v>
      </c>
      <c r="G287" s="41"/>
      <c r="H287" s="41"/>
      <c r="I287" s="242"/>
      <c r="J287" s="41"/>
      <c r="K287" s="41"/>
      <c r="L287" s="45"/>
      <c r="M287" s="243"/>
      <c r="N287" s="244"/>
      <c r="O287" s="92"/>
      <c r="P287" s="92"/>
      <c r="Q287" s="92"/>
      <c r="R287" s="92"/>
      <c r="S287" s="92"/>
      <c r="T287" s="93"/>
      <c r="U287" s="39"/>
      <c r="V287" s="39"/>
      <c r="W287" s="39"/>
      <c r="X287" s="39"/>
      <c r="Y287" s="39"/>
      <c r="Z287" s="39"/>
      <c r="AA287" s="39"/>
      <c r="AB287" s="39"/>
      <c r="AC287" s="39"/>
      <c r="AD287" s="39"/>
      <c r="AE287" s="39"/>
      <c r="AT287" s="18" t="s">
        <v>349</v>
      </c>
      <c r="AU287" s="18" t="s">
        <v>85</v>
      </c>
    </row>
    <row r="288" s="13" customFormat="1">
      <c r="A288" s="13"/>
      <c r="B288" s="252"/>
      <c r="C288" s="253"/>
      <c r="D288" s="240" t="s">
        <v>446</v>
      </c>
      <c r="E288" s="254" t="s">
        <v>1</v>
      </c>
      <c r="F288" s="255" t="s">
        <v>7049</v>
      </c>
      <c r="G288" s="253"/>
      <c r="H288" s="256">
        <v>2.3519999999999999</v>
      </c>
      <c r="I288" s="257"/>
      <c r="J288" s="253"/>
      <c r="K288" s="253"/>
      <c r="L288" s="258"/>
      <c r="M288" s="259"/>
      <c r="N288" s="260"/>
      <c r="O288" s="260"/>
      <c r="P288" s="260"/>
      <c r="Q288" s="260"/>
      <c r="R288" s="260"/>
      <c r="S288" s="260"/>
      <c r="T288" s="261"/>
      <c r="U288" s="13"/>
      <c r="V288" s="13"/>
      <c r="W288" s="13"/>
      <c r="X288" s="13"/>
      <c r="Y288" s="13"/>
      <c r="Z288" s="13"/>
      <c r="AA288" s="13"/>
      <c r="AB288" s="13"/>
      <c r="AC288" s="13"/>
      <c r="AD288" s="13"/>
      <c r="AE288" s="13"/>
      <c r="AT288" s="262" t="s">
        <v>446</v>
      </c>
      <c r="AU288" s="262" t="s">
        <v>85</v>
      </c>
      <c r="AV288" s="13" t="s">
        <v>85</v>
      </c>
      <c r="AW288" s="13" t="s">
        <v>32</v>
      </c>
      <c r="AX288" s="13" t="s">
        <v>76</v>
      </c>
      <c r="AY288" s="262" t="s">
        <v>342</v>
      </c>
    </row>
    <row r="289" s="13" customFormat="1">
      <c r="A289" s="13"/>
      <c r="B289" s="252"/>
      <c r="C289" s="253"/>
      <c r="D289" s="240" t="s">
        <v>446</v>
      </c>
      <c r="E289" s="254" t="s">
        <v>1</v>
      </c>
      <c r="F289" s="255" t="s">
        <v>7050</v>
      </c>
      <c r="G289" s="253"/>
      <c r="H289" s="256">
        <v>1.73</v>
      </c>
      <c r="I289" s="257"/>
      <c r="J289" s="253"/>
      <c r="K289" s="253"/>
      <c r="L289" s="258"/>
      <c r="M289" s="259"/>
      <c r="N289" s="260"/>
      <c r="O289" s="260"/>
      <c r="P289" s="260"/>
      <c r="Q289" s="260"/>
      <c r="R289" s="260"/>
      <c r="S289" s="260"/>
      <c r="T289" s="261"/>
      <c r="U289" s="13"/>
      <c r="V289" s="13"/>
      <c r="W289" s="13"/>
      <c r="X289" s="13"/>
      <c r="Y289" s="13"/>
      <c r="Z289" s="13"/>
      <c r="AA289" s="13"/>
      <c r="AB289" s="13"/>
      <c r="AC289" s="13"/>
      <c r="AD289" s="13"/>
      <c r="AE289" s="13"/>
      <c r="AT289" s="262" t="s">
        <v>446</v>
      </c>
      <c r="AU289" s="262" t="s">
        <v>85</v>
      </c>
      <c r="AV289" s="13" t="s">
        <v>85</v>
      </c>
      <c r="AW289" s="13" t="s">
        <v>32</v>
      </c>
      <c r="AX289" s="13" t="s">
        <v>76</v>
      </c>
      <c r="AY289" s="262" t="s">
        <v>342</v>
      </c>
    </row>
    <row r="290" s="13" customFormat="1">
      <c r="A290" s="13"/>
      <c r="B290" s="252"/>
      <c r="C290" s="253"/>
      <c r="D290" s="240" t="s">
        <v>446</v>
      </c>
      <c r="E290" s="254" t="s">
        <v>1</v>
      </c>
      <c r="F290" s="255" t="s">
        <v>7051</v>
      </c>
      <c r="G290" s="253"/>
      <c r="H290" s="256">
        <v>5.742</v>
      </c>
      <c r="I290" s="257"/>
      <c r="J290" s="253"/>
      <c r="K290" s="253"/>
      <c r="L290" s="258"/>
      <c r="M290" s="259"/>
      <c r="N290" s="260"/>
      <c r="O290" s="260"/>
      <c r="P290" s="260"/>
      <c r="Q290" s="260"/>
      <c r="R290" s="260"/>
      <c r="S290" s="260"/>
      <c r="T290" s="261"/>
      <c r="U290" s="13"/>
      <c r="V290" s="13"/>
      <c r="W290" s="13"/>
      <c r="X290" s="13"/>
      <c r="Y290" s="13"/>
      <c r="Z290" s="13"/>
      <c r="AA290" s="13"/>
      <c r="AB290" s="13"/>
      <c r="AC290" s="13"/>
      <c r="AD290" s="13"/>
      <c r="AE290" s="13"/>
      <c r="AT290" s="262" t="s">
        <v>446</v>
      </c>
      <c r="AU290" s="262" t="s">
        <v>85</v>
      </c>
      <c r="AV290" s="13" t="s">
        <v>85</v>
      </c>
      <c r="AW290" s="13" t="s">
        <v>32</v>
      </c>
      <c r="AX290" s="13" t="s">
        <v>76</v>
      </c>
      <c r="AY290" s="262" t="s">
        <v>342</v>
      </c>
    </row>
    <row r="291" s="16" customFormat="1">
      <c r="A291" s="16"/>
      <c r="B291" s="284"/>
      <c r="C291" s="285"/>
      <c r="D291" s="240" t="s">
        <v>446</v>
      </c>
      <c r="E291" s="286" t="s">
        <v>1</v>
      </c>
      <c r="F291" s="287" t="s">
        <v>500</v>
      </c>
      <c r="G291" s="285"/>
      <c r="H291" s="288">
        <v>9.8239999999999998</v>
      </c>
      <c r="I291" s="289"/>
      <c r="J291" s="285"/>
      <c r="K291" s="285"/>
      <c r="L291" s="290"/>
      <c r="M291" s="291"/>
      <c r="N291" s="292"/>
      <c r="O291" s="292"/>
      <c r="P291" s="292"/>
      <c r="Q291" s="292"/>
      <c r="R291" s="292"/>
      <c r="S291" s="292"/>
      <c r="T291" s="293"/>
      <c r="U291" s="16"/>
      <c r="V291" s="16"/>
      <c r="W291" s="16"/>
      <c r="X291" s="16"/>
      <c r="Y291" s="16"/>
      <c r="Z291" s="16"/>
      <c r="AA291" s="16"/>
      <c r="AB291" s="16"/>
      <c r="AC291" s="16"/>
      <c r="AD291" s="16"/>
      <c r="AE291" s="16"/>
      <c r="AT291" s="294" t="s">
        <v>446</v>
      </c>
      <c r="AU291" s="294" t="s">
        <v>85</v>
      </c>
      <c r="AV291" s="16" t="s">
        <v>360</v>
      </c>
      <c r="AW291" s="16" t="s">
        <v>32</v>
      </c>
      <c r="AX291" s="16" t="s">
        <v>83</v>
      </c>
      <c r="AY291" s="294" t="s">
        <v>342</v>
      </c>
    </row>
    <row r="292" s="2" customFormat="1" ht="16.5" customHeight="1">
      <c r="A292" s="39"/>
      <c r="B292" s="40"/>
      <c r="C292" s="227" t="s">
        <v>677</v>
      </c>
      <c r="D292" s="227" t="s">
        <v>343</v>
      </c>
      <c r="E292" s="228" t="s">
        <v>1713</v>
      </c>
      <c r="F292" s="229" t="s">
        <v>1714</v>
      </c>
      <c r="G292" s="230" t="s">
        <v>473</v>
      </c>
      <c r="H292" s="231">
        <v>12.300000000000001</v>
      </c>
      <c r="I292" s="232"/>
      <c r="J292" s="233">
        <f>ROUND(I292*H292,2)</f>
        <v>0</v>
      </c>
      <c r="K292" s="229" t="s">
        <v>443</v>
      </c>
      <c r="L292" s="45"/>
      <c r="M292" s="234" t="s">
        <v>1</v>
      </c>
      <c r="N292" s="235" t="s">
        <v>41</v>
      </c>
      <c r="O292" s="92"/>
      <c r="P292" s="236">
        <f>O292*H292</f>
        <v>0</v>
      </c>
      <c r="Q292" s="236">
        <v>0</v>
      </c>
      <c r="R292" s="236">
        <f>Q292*H292</f>
        <v>0</v>
      </c>
      <c r="S292" s="236">
        <v>0</v>
      </c>
      <c r="T292" s="237">
        <f>S292*H292</f>
        <v>0</v>
      </c>
      <c r="U292" s="39"/>
      <c r="V292" s="39"/>
      <c r="W292" s="39"/>
      <c r="X292" s="39"/>
      <c r="Y292" s="39"/>
      <c r="Z292" s="39"/>
      <c r="AA292" s="39"/>
      <c r="AB292" s="39"/>
      <c r="AC292" s="39"/>
      <c r="AD292" s="39"/>
      <c r="AE292" s="39"/>
      <c r="AR292" s="238" t="s">
        <v>360</v>
      </c>
      <c r="AT292" s="238" t="s">
        <v>343</v>
      </c>
      <c r="AU292" s="238" t="s">
        <v>85</v>
      </c>
      <c r="AY292" s="18" t="s">
        <v>342</v>
      </c>
      <c r="BE292" s="239">
        <f>IF(N292="základní",J292,0)</f>
        <v>0</v>
      </c>
      <c r="BF292" s="239">
        <f>IF(N292="snížená",J292,0)</f>
        <v>0</v>
      </c>
      <c r="BG292" s="239">
        <f>IF(N292="zákl. přenesená",J292,0)</f>
        <v>0</v>
      </c>
      <c r="BH292" s="239">
        <f>IF(N292="sníž. přenesená",J292,0)</f>
        <v>0</v>
      </c>
      <c r="BI292" s="239">
        <f>IF(N292="nulová",J292,0)</f>
        <v>0</v>
      </c>
      <c r="BJ292" s="18" t="s">
        <v>83</v>
      </c>
      <c r="BK292" s="239">
        <f>ROUND(I292*H292,2)</f>
        <v>0</v>
      </c>
      <c r="BL292" s="18" t="s">
        <v>360</v>
      </c>
      <c r="BM292" s="238" t="s">
        <v>7052</v>
      </c>
    </row>
    <row r="293" s="2" customFormat="1">
      <c r="A293" s="39"/>
      <c r="B293" s="40"/>
      <c r="C293" s="41"/>
      <c r="D293" s="240" t="s">
        <v>349</v>
      </c>
      <c r="E293" s="41"/>
      <c r="F293" s="241" t="s">
        <v>1716</v>
      </c>
      <c r="G293" s="41"/>
      <c r="H293" s="41"/>
      <c r="I293" s="242"/>
      <c r="J293" s="41"/>
      <c r="K293" s="41"/>
      <c r="L293" s="45"/>
      <c r="M293" s="243"/>
      <c r="N293" s="244"/>
      <c r="O293" s="92"/>
      <c r="P293" s="92"/>
      <c r="Q293" s="92"/>
      <c r="R293" s="92"/>
      <c r="S293" s="92"/>
      <c r="T293" s="93"/>
      <c r="U293" s="39"/>
      <c r="V293" s="39"/>
      <c r="W293" s="39"/>
      <c r="X293" s="39"/>
      <c r="Y293" s="39"/>
      <c r="Z293" s="39"/>
      <c r="AA293" s="39"/>
      <c r="AB293" s="39"/>
      <c r="AC293" s="39"/>
      <c r="AD293" s="39"/>
      <c r="AE293" s="39"/>
      <c r="AT293" s="18" t="s">
        <v>349</v>
      </c>
      <c r="AU293" s="18" t="s">
        <v>85</v>
      </c>
    </row>
    <row r="294" s="14" customFormat="1">
      <c r="A294" s="14"/>
      <c r="B294" s="263"/>
      <c r="C294" s="264"/>
      <c r="D294" s="240" t="s">
        <v>446</v>
      </c>
      <c r="E294" s="265" t="s">
        <v>1</v>
      </c>
      <c r="F294" s="266" t="s">
        <v>6859</v>
      </c>
      <c r="G294" s="264"/>
      <c r="H294" s="265" t="s">
        <v>1</v>
      </c>
      <c r="I294" s="267"/>
      <c r="J294" s="264"/>
      <c r="K294" s="264"/>
      <c r="L294" s="268"/>
      <c r="M294" s="269"/>
      <c r="N294" s="270"/>
      <c r="O294" s="270"/>
      <c r="P294" s="270"/>
      <c r="Q294" s="270"/>
      <c r="R294" s="270"/>
      <c r="S294" s="270"/>
      <c r="T294" s="271"/>
      <c r="U294" s="14"/>
      <c r="V294" s="14"/>
      <c r="W294" s="14"/>
      <c r="X294" s="14"/>
      <c r="Y294" s="14"/>
      <c r="Z294" s="14"/>
      <c r="AA294" s="14"/>
      <c r="AB294" s="14"/>
      <c r="AC294" s="14"/>
      <c r="AD294" s="14"/>
      <c r="AE294" s="14"/>
      <c r="AT294" s="272" t="s">
        <v>446</v>
      </c>
      <c r="AU294" s="272" t="s">
        <v>85</v>
      </c>
      <c r="AV294" s="14" t="s">
        <v>83</v>
      </c>
      <c r="AW294" s="14" t="s">
        <v>32</v>
      </c>
      <c r="AX294" s="14" t="s">
        <v>76</v>
      </c>
      <c r="AY294" s="272" t="s">
        <v>342</v>
      </c>
    </row>
    <row r="295" s="13" customFormat="1">
      <c r="A295" s="13"/>
      <c r="B295" s="252"/>
      <c r="C295" s="253"/>
      <c r="D295" s="240" t="s">
        <v>446</v>
      </c>
      <c r="E295" s="254" t="s">
        <v>1</v>
      </c>
      <c r="F295" s="255" t="s">
        <v>6973</v>
      </c>
      <c r="G295" s="253"/>
      <c r="H295" s="256">
        <v>7.7999999999999998</v>
      </c>
      <c r="I295" s="257"/>
      <c r="J295" s="253"/>
      <c r="K295" s="253"/>
      <c r="L295" s="258"/>
      <c r="M295" s="259"/>
      <c r="N295" s="260"/>
      <c r="O295" s="260"/>
      <c r="P295" s="260"/>
      <c r="Q295" s="260"/>
      <c r="R295" s="260"/>
      <c r="S295" s="260"/>
      <c r="T295" s="261"/>
      <c r="U295" s="13"/>
      <c r="V295" s="13"/>
      <c r="W295" s="13"/>
      <c r="X295" s="13"/>
      <c r="Y295" s="13"/>
      <c r="Z295" s="13"/>
      <c r="AA295" s="13"/>
      <c r="AB295" s="13"/>
      <c r="AC295" s="13"/>
      <c r="AD295" s="13"/>
      <c r="AE295" s="13"/>
      <c r="AT295" s="262" t="s">
        <v>446</v>
      </c>
      <c r="AU295" s="262" t="s">
        <v>85</v>
      </c>
      <c r="AV295" s="13" t="s">
        <v>85</v>
      </c>
      <c r="AW295" s="13" t="s">
        <v>32</v>
      </c>
      <c r="AX295" s="13" t="s">
        <v>76</v>
      </c>
      <c r="AY295" s="262" t="s">
        <v>342</v>
      </c>
    </row>
    <row r="296" s="14" customFormat="1">
      <c r="A296" s="14"/>
      <c r="B296" s="263"/>
      <c r="C296" s="264"/>
      <c r="D296" s="240" t="s">
        <v>446</v>
      </c>
      <c r="E296" s="265" t="s">
        <v>1</v>
      </c>
      <c r="F296" s="266" t="s">
        <v>6956</v>
      </c>
      <c r="G296" s="264"/>
      <c r="H296" s="265" t="s">
        <v>1</v>
      </c>
      <c r="I296" s="267"/>
      <c r="J296" s="264"/>
      <c r="K296" s="264"/>
      <c r="L296" s="268"/>
      <c r="M296" s="269"/>
      <c r="N296" s="270"/>
      <c r="O296" s="270"/>
      <c r="P296" s="270"/>
      <c r="Q296" s="270"/>
      <c r="R296" s="270"/>
      <c r="S296" s="270"/>
      <c r="T296" s="271"/>
      <c r="U296" s="14"/>
      <c r="V296" s="14"/>
      <c r="W296" s="14"/>
      <c r="X296" s="14"/>
      <c r="Y296" s="14"/>
      <c r="Z296" s="14"/>
      <c r="AA296" s="14"/>
      <c r="AB296" s="14"/>
      <c r="AC296" s="14"/>
      <c r="AD296" s="14"/>
      <c r="AE296" s="14"/>
      <c r="AT296" s="272" t="s">
        <v>446</v>
      </c>
      <c r="AU296" s="272" t="s">
        <v>85</v>
      </c>
      <c r="AV296" s="14" t="s">
        <v>83</v>
      </c>
      <c r="AW296" s="14" t="s">
        <v>32</v>
      </c>
      <c r="AX296" s="14" t="s">
        <v>76</v>
      </c>
      <c r="AY296" s="272" t="s">
        <v>342</v>
      </c>
    </row>
    <row r="297" s="13" customFormat="1">
      <c r="A297" s="13"/>
      <c r="B297" s="252"/>
      <c r="C297" s="253"/>
      <c r="D297" s="240" t="s">
        <v>446</v>
      </c>
      <c r="E297" s="254" t="s">
        <v>1</v>
      </c>
      <c r="F297" s="255" t="s">
        <v>6974</v>
      </c>
      <c r="G297" s="253"/>
      <c r="H297" s="256">
        <v>4.5</v>
      </c>
      <c r="I297" s="257"/>
      <c r="J297" s="253"/>
      <c r="K297" s="253"/>
      <c r="L297" s="258"/>
      <c r="M297" s="259"/>
      <c r="N297" s="260"/>
      <c r="O297" s="260"/>
      <c r="P297" s="260"/>
      <c r="Q297" s="260"/>
      <c r="R297" s="260"/>
      <c r="S297" s="260"/>
      <c r="T297" s="261"/>
      <c r="U297" s="13"/>
      <c r="V297" s="13"/>
      <c r="W297" s="13"/>
      <c r="X297" s="13"/>
      <c r="Y297" s="13"/>
      <c r="Z297" s="13"/>
      <c r="AA297" s="13"/>
      <c r="AB297" s="13"/>
      <c r="AC297" s="13"/>
      <c r="AD297" s="13"/>
      <c r="AE297" s="13"/>
      <c r="AT297" s="262" t="s">
        <v>446</v>
      </c>
      <c r="AU297" s="262" t="s">
        <v>85</v>
      </c>
      <c r="AV297" s="13" t="s">
        <v>85</v>
      </c>
      <c r="AW297" s="13" t="s">
        <v>32</v>
      </c>
      <c r="AX297" s="13" t="s">
        <v>76</v>
      </c>
      <c r="AY297" s="262" t="s">
        <v>342</v>
      </c>
    </row>
    <row r="298" s="16" customFormat="1">
      <c r="A298" s="16"/>
      <c r="B298" s="284"/>
      <c r="C298" s="285"/>
      <c r="D298" s="240" t="s">
        <v>446</v>
      </c>
      <c r="E298" s="286" t="s">
        <v>1</v>
      </c>
      <c r="F298" s="287" t="s">
        <v>500</v>
      </c>
      <c r="G298" s="285"/>
      <c r="H298" s="288">
        <v>12.300000000000001</v>
      </c>
      <c r="I298" s="289"/>
      <c r="J298" s="285"/>
      <c r="K298" s="285"/>
      <c r="L298" s="290"/>
      <c r="M298" s="291"/>
      <c r="N298" s="292"/>
      <c r="O298" s="292"/>
      <c r="P298" s="292"/>
      <c r="Q298" s="292"/>
      <c r="R298" s="292"/>
      <c r="S298" s="292"/>
      <c r="T298" s="293"/>
      <c r="U298" s="16"/>
      <c r="V298" s="16"/>
      <c r="W298" s="16"/>
      <c r="X298" s="16"/>
      <c r="Y298" s="16"/>
      <c r="Z298" s="16"/>
      <c r="AA298" s="16"/>
      <c r="AB298" s="16"/>
      <c r="AC298" s="16"/>
      <c r="AD298" s="16"/>
      <c r="AE298" s="16"/>
      <c r="AT298" s="294" t="s">
        <v>446</v>
      </c>
      <c r="AU298" s="294" t="s">
        <v>85</v>
      </c>
      <c r="AV298" s="16" t="s">
        <v>360</v>
      </c>
      <c r="AW298" s="16" t="s">
        <v>32</v>
      </c>
      <c r="AX298" s="16" t="s">
        <v>83</v>
      </c>
      <c r="AY298" s="294" t="s">
        <v>342</v>
      </c>
    </row>
    <row r="299" s="2" customFormat="1" ht="16.5" customHeight="1">
      <c r="A299" s="39"/>
      <c r="B299" s="40"/>
      <c r="C299" s="227" t="s">
        <v>687</v>
      </c>
      <c r="D299" s="227" t="s">
        <v>343</v>
      </c>
      <c r="E299" s="228" t="s">
        <v>655</v>
      </c>
      <c r="F299" s="229" t="s">
        <v>656</v>
      </c>
      <c r="G299" s="230" t="s">
        <v>473</v>
      </c>
      <c r="H299" s="231">
        <v>14.9</v>
      </c>
      <c r="I299" s="232"/>
      <c r="J299" s="233">
        <f>ROUND(I299*H299,2)</f>
        <v>0</v>
      </c>
      <c r="K299" s="229" t="s">
        <v>443</v>
      </c>
      <c r="L299" s="45"/>
      <c r="M299" s="234" t="s">
        <v>1</v>
      </c>
      <c r="N299" s="235" t="s">
        <v>41</v>
      </c>
      <c r="O299" s="92"/>
      <c r="P299" s="236">
        <f>O299*H299</f>
        <v>0</v>
      </c>
      <c r="Q299" s="236">
        <v>0</v>
      </c>
      <c r="R299" s="236">
        <f>Q299*H299</f>
        <v>0</v>
      </c>
      <c r="S299" s="236">
        <v>0</v>
      </c>
      <c r="T299" s="237">
        <f>S299*H299</f>
        <v>0</v>
      </c>
      <c r="U299" s="39"/>
      <c r="V299" s="39"/>
      <c r="W299" s="39"/>
      <c r="X299" s="39"/>
      <c r="Y299" s="39"/>
      <c r="Z299" s="39"/>
      <c r="AA299" s="39"/>
      <c r="AB299" s="39"/>
      <c r="AC299" s="39"/>
      <c r="AD299" s="39"/>
      <c r="AE299" s="39"/>
      <c r="AR299" s="238" t="s">
        <v>360</v>
      </c>
      <c r="AT299" s="238" t="s">
        <v>343</v>
      </c>
      <c r="AU299" s="238" t="s">
        <v>85</v>
      </c>
      <c r="AY299" s="18" t="s">
        <v>342</v>
      </c>
      <c r="BE299" s="239">
        <f>IF(N299="základní",J299,0)</f>
        <v>0</v>
      </c>
      <c r="BF299" s="239">
        <f>IF(N299="snížená",J299,0)</f>
        <v>0</v>
      </c>
      <c r="BG299" s="239">
        <f>IF(N299="zákl. přenesená",J299,0)</f>
        <v>0</v>
      </c>
      <c r="BH299" s="239">
        <f>IF(N299="sníž. přenesená",J299,0)</f>
        <v>0</v>
      </c>
      <c r="BI299" s="239">
        <f>IF(N299="nulová",J299,0)</f>
        <v>0</v>
      </c>
      <c r="BJ299" s="18" t="s">
        <v>83</v>
      </c>
      <c r="BK299" s="239">
        <f>ROUND(I299*H299,2)</f>
        <v>0</v>
      </c>
      <c r="BL299" s="18" t="s">
        <v>360</v>
      </c>
      <c r="BM299" s="238" t="s">
        <v>7053</v>
      </c>
    </row>
    <row r="300" s="2" customFormat="1">
      <c r="A300" s="39"/>
      <c r="B300" s="40"/>
      <c r="C300" s="41"/>
      <c r="D300" s="240" t="s">
        <v>349</v>
      </c>
      <c r="E300" s="41"/>
      <c r="F300" s="241" t="s">
        <v>658</v>
      </c>
      <c r="G300" s="41"/>
      <c r="H300" s="41"/>
      <c r="I300" s="242"/>
      <c r="J300" s="41"/>
      <c r="K300" s="41"/>
      <c r="L300" s="45"/>
      <c r="M300" s="243"/>
      <c r="N300" s="244"/>
      <c r="O300" s="92"/>
      <c r="P300" s="92"/>
      <c r="Q300" s="92"/>
      <c r="R300" s="92"/>
      <c r="S300" s="92"/>
      <c r="T300" s="93"/>
      <c r="U300" s="39"/>
      <c r="V300" s="39"/>
      <c r="W300" s="39"/>
      <c r="X300" s="39"/>
      <c r="Y300" s="39"/>
      <c r="Z300" s="39"/>
      <c r="AA300" s="39"/>
      <c r="AB300" s="39"/>
      <c r="AC300" s="39"/>
      <c r="AD300" s="39"/>
      <c r="AE300" s="39"/>
      <c r="AT300" s="18" t="s">
        <v>349</v>
      </c>
      <c r="AU300" s="18" t="s">
        <v>85</v>
      </c>
    </row>
    <row r="301" s="13" customFormat="1">
      <c r="A301" s="13"/>
      <c r="B301" s="252"/>
      <c r="C301" s="253"/>
      <c r="D301" s="240" t="s">
        <v>446</v>
      </c>
      <c r="E301" s="254" t="s">
        <v>1</v>
      </c>
      <c r="F301" s="255" t="s">
        <v>7054</v>
      </c>
      <c r="G301" s="253"/>
      <c r="H301" s="256">
        <v>4.0999999999999996</v>
      </c>
      <c r="I301" s="257"/>
      <c r="J301" s="253"/>
      <c r="K301" s="253"/>
      <c r="L301" s="258"/>
      <c r="M301" s="259"/>
      <c r="N301" s="260"/>
      <c r="O301" s="260"/>
      <c r="P301" s="260"/>
      <c r="Q301" s="260"/>
      <c r="R301" s="260"/>
      <c r="S301" s="260"/>
      <c r="T301" s="261"/>
      <c r="U301" s="13"/>
      <c r="V301" s="13"/>
      <c r="W301" s="13"/>
      <c r="X301" s="13"/>
      <c r="Y301" s="13"/>
      <c r="Z301" s="13"/>
      <c r="AA301" s="13"/>
      <c r="AB301" s="13"/>
      <c r="AC301" s="13"/>
      <c r="AD301" s="13"/>
      <c r="AE301" s="13"/>
      <c r="AT301" s="262" t="s">
        <v>446</v>
      </c>
      <c r="AU301" s="262" t="s">
        <v>85</v>
      </c>
      <c r="AV301" s="13" t="s">
        <v>85</v>
      </c>
      <c r="AW301" s="13" t="s">
        <v>32</v>
      </c>
      <c r="AX301" s="13" t="s">
        <v>76</v>
      </c>
      <c r="AY301" s="262" t="s">
        <v>342</v>
      </c>
    </row>
    <row r="302" s="14" customFormat="1">
      <c r="A302" s="14"/>
      <c r="B302" s="263"/>
      <c r="C302" s="264"/>
      <c r="D302" s="240" t="s">
        <v>446</v>
      </c>
      <c r="E302" s="265" t="s">
        <v>1</v>
      </c>
      <c r="F302" s="266" t="s">
        <v>6859</v>
      </c>
      <c r="G302" s="264"/>
      <c r="H302" s="265" t="s">
        <v>1</v>
      </c>
      <c r="I302" s="267"/>
      <c r="J302" s="264"/>
      <c r="K302" s="264"/>
      <c r="L302" s="268"/>
      <c r="M302" s="269"/>
      <c r="N302" s="270"/>
      <c r="O302" s="270"/>
      <c r="P302" s="270"/>
      <c r="Q302" s="270"/>
      <c r="R302" s="270"/>
      <c r="S302" s="270"/>
      <c r="T302" s="271"/>
      <c r="U302" s="14"/>
      <c r="V302" s="14"/>
      <c r="W302" s="14"/>
      <c r="X302" s="14"/>
      <c r="Y302" s="14"/>
      <c r="Z302" s="14"/>
      <c r="AA302" s="14"/>
      <c r="AB302" s="14"/>
      <c r="AC302" s="14"/>
      <c r="AD302" s="14"/>
      <c r="AE302" s="14"/>
      <c r="AT302" s="272" t="s">
        <v>446</v>
      </c>
      <c r="AU302" s="272" t="s">
        <v>85</v>
      </c>
      <c r="AV302" s="14" t="s">
        <v>83</v>
      </c>
      <c r="AW302" s="14" t="s">
        <v>32</v>
      </c>
      <c r="AX302" s="14" t="s">
        <v>76</v>
      </c>
      <c r="AY302" s="272" t="s">
        <v>342</v>
      </c>
    </row>
    <row r="303" s="13" customFormat="1">
      <c r="A303" s="13"/>
      <c r="B303" s="252"/>
      <c r="C303" s="253"/>
      <c r="D303" s="240" t="s">
        <v>446</v>
      </c>
      <c r="E303" s="254" t="s">
        <v>1</v>
      </c>
      <c r="F303" s="255" t="s">
        <v>7055</v>
      </c>
      <c r="G303" s="253"/>
      <c r="H303" s="256">
        <v>10.800000000000001</v>
      </c>
      <c r="I303" s="257"/>
      <c r="J303" s="253"/>
      <c r="K303" s="253"/>
      <c r="L303" s="258"/>
      <c r="M303" s="259"/>
      <c r="N303" s="260"/>
      <c r="O303" s="260"/>
      <c r="P303" s="260"/>
      <c r="Q303" s="260"/>
      <c r="R303" s="260"/>
      <c r="S303" s="260"/>
      <c r="T303" s="261"/>
      <c r="U303" s="13"/>
      <c r="V303" s="13"/>
      <c r="W303" s="13"/>
      <c r="X303" s="13"/>
      <c r="Y303" s="13"/>
      <c r="Z303" s="13"/>
      <c r="AA303" s="13"/>
      <c r="AB303" s="13"/>
      <c r="AC303" s="13"/>
      <c r="AD303" s="13"/>
      <c r="AE303" s="13"/>
      <c r="AT303" s="262" t="s">
        <v>446</v>
      </c>
      <c r="AU303" s="262" t="s">
        <v>85</v>
      </c>
      <c r="AV303" s="13" t="s">
        <v>85</v>
      </c>
      <c r="AW303" s="13" t="s">
        <v>32</v>
      </c>
      <c r="AX303" s="13" t="s">
        <v>76</v>
      </c>
      <c r="AY303" s="262" t="s">
        <v>342</v>
      </c>
    </row>
    <row r="304" s="16" customFormat="1">
      <c r="A304" s="16"/>
      <c r="B304" s="284"/>
      <c r="C304" s="285"/>
      <c r="D304" s="240" t="s">
        <v>446</v>
      </c>
      <c r="E304" s="286" t="s">
        <v>1</v>
      </c>
      <c r="F304" s="287" t="s">
        <v>500</v>
      </c>
      <c r="G304" s="285"/>
      <c r="H304" s="288">
        <v>14.9</v>
      </c>
      <c r="I304" s="289"/>
      <c r="J304" s="285"/>
      <c r="K304" s="285"/>
      <c r="L304" s="290"/>
      <c r="M304" s="291"/>
      <c r="N304" s="292"/>
      <c r="O304" s="292"/>
      <c r="P304" s="292"/>
      <c r="Q304" s="292"/>
      <c r="R304" s="292"/>
      <c r="S304" s="292"/>
      <c r="T304" s="293"/>
      <c r="U304" s="16"/>
      <c r="V304" s="16"/>
      <c r="W304" s="16"/>
      <c r="X304" s="16"/>
      <c r="Y304" s="16"/>
      <c r="Z304" s="16"/>
      <c r="AA304" s="16"/>
      <c r="AB304" s="16"/>
      <c r="AC304" s="16"/>
      <c r="AD304" s="16"/>
      <c r="AE304" s="16"/>
      <c r="AT304" s="294" t="s">
        <v>446</v>
      </c>
      <c r="AU304" s="294" t="s">
        <v>85</v>
      </c>
      <c r="AV304" s="16" t="s">
        <v>360</v>
      </c>
      <c r="AW304" s="16" t="s">
        <v>32</v>
      </c>
      <c r="AX304" s="16" t="s">
        <v>83</v>
      </c>
      <c r="AY304" s="294" t="s">
        <v>342</v>
      </c>
    </row>
    <row r="305" s="12" customFormat="1" ht="22.8" customHeight="1">
      <c r="A305" s="12"/>
      <c r="B305" s="213"/>
      <c r="C305" s="214"/>
      <c r="D305" s="215" t="s">
        <v>75</v>
      </c>
      <c r="E305" s="246" t="s">
        <v>360</v>
      </c>
      <c r="F305" s="246" t="s">
        <v>2379</v>
      </c>
      <c r="G305" s="214"/>
      <c r="H305" s="214"/>
      <c r="I305" s="217"/>
      <c r="J305" s="247">
        <f>BK305</f>
        <v>0</v>
      </c>
      <c r="K305" s="214"/>
      <c r="L305" s="219"/>
      <c r="M305" s="220"/>
      <c r="N305" s="221"/>
      <c r="O305" s="221"/>
      <c r="P305" s="222">
        <f>SUM(P306:P321)</f>
        <v>0</v>
      </c>
      <c r="Q305" s="221"/>
      <c r="R305" s="222">
        <f>SUM(R306:R321)</f>
        <v>0.014716169999999999</v>
      </c>
      <c r="S305" s="221"/>
      <c r="T305" s="223">
        <f>SUM(T306:T321)</f>
        <v>0</v>
      </c>
      <c r="U305" s="12"/>
      <c r="V305" s="12"/>
      <c r="W305" s="12"/>
      <c r="X305" s="12"/>
      <c r="Y305" s="12"/>
      <c r="Z305" s="12"/>
      <c r="AA305" s="12"/>
      <c r="AB305" s="12"/>
      <c r="AC305" s="12"/>
      <c r="AD305" s="12"/>
      <c r="AE305" s="12"/>
      <c r="AR305" s="224" t="s">
        <v>83</v>
      </c>
      <c r="AT305" s="225" t="s">
        <v>75</v>
      </c>
      <c r="AU305" s="225" t="s">
        <v>83</v>
      </c>
      <c r="AY305" s="224" t="s">
        <v>342</v>
      </c>
      <c r="BK305" s="226">
        <f>SUM(BK306:BK321)</f>
        <v>0</v>
      </c>
    </row>
    <row r="306" s="2" customFormat="1" ht="16.5" customHeight="1">
      <c r="A306" s="39"/>
      <c r="B306" s="40"/>
      <c r="C306" s="227" t="s">
        <v>692</v>
      </c>
      <c r="D306" s="227" t="s">
        <v>343</v>
      </c>
      <c r="E306" s="228" t="s">
        <v>2849</v>
      </c>
      <c r="F306" s="229" t="s">
        <v>2850</v>
      </c>
      <c r="G306" s="230" t="s">
        <v>562</v>
      </c>
      <c r="H306" s="231">
        <v>2.7200000000000002</v>
      </c>
      <c r="I306" s="232"/>
      <c r="J306" s="233">
        <f>ROUND(I306*H306,2)</f>
        <v>0</v>
      </c>
      <c r="K306" s="229" t="s">
        <v>443</v>
      </c>
      <c r="L306" s="45"/>
      <c r="M306" s="234" t="s">
        <v>1</v>
      </c>
      <c r="N306" s="235" t="s">
        <v>41</v>
      </c>
      <c r="O306" s="92"/>
      <c r="P306" s="236">
        <f>O306*H306</f>
        <v>0</v>
      </c>
      <c r="Q306" s="236">
        <v>0</v>
      </c>
      <c r="R306" s="236">
        <f>Q306*H306</f>
        <v>0</v>
      </c>
      <c r="S306" s="236">
        <v>0</v>
      </c>
      <c r="T306" s="237">
        <f>S306*H306</f>
        <v>0</v>
      </c>
      <c r="U306" s="39"/>
      <c r="V306" s="39"/>
      <c r="W306" s="39"/>
      <c r="X306" s="39"/>
      <c r="Y306" s="39"/>
      <c r="Z306" s="39"/>
      <c r="AA306" s="39"/>
      <c r="AB306" s="39"/>
      <c r="AC306" s="39"/>
      <c r="AD306" s="39"/>
      <c r="AE306" s="39"/>
      <c r="AR306" s="238" t="s">
        <v>360</v>
      </c>
      <c r="AT306" s="238" t="s">
        <v>343</v>
      </c>
      <c r="AU306" s="238" t="s">
        <v>85</v>
      </c>
      <c r="AY306" s="18" t="s">
        <v>342</v>
      </c>
      <c r="BE306" s="239">
        <f>IF(N306="základní",J306,0)</f>
        <v>0</v>
      </c>
      <c r="BF306" s="239">
        <f>IF(N306="snížená",J306,0)</f>
        <v>0</v>
      </c>
      <c r="BG306" s="239">
        <f>IF(N306="zákl. přenesená",J306,0)</f>
        <v>0</v>
      </c>
      <c r="BH306" s="239">
        <f>IF(N306="sníž. přenesená",J306,0)</f>
        <v>0</v>
      </c>
      <c r="BI306" s="239">
        <f>IF(N306="nulová",J306,0)</f>
        <v>0</v>
      </c>
      <c r="BJ306" s="18" t="s">
        <v>83</v>
      </c>
      <c r="BK306" s="239">
        <f>ROUND(I306*H306,2)</f>
        <v>0</v>
      </c>
      <c r="BL306" s="18" t="s">
        <v>360</v>
      </c>
      <c r="BM306" s="238" t="s">
        <v>7056</v>
      </c>
    </row>
    <row r="307" s="2" customFormat="1">
      <c r="A307" s="39"/>
      <c r="B307" s="40"/>
      <c r="C307" s="41"/>
      <c r="D307" s="240" t="s">
        <v>349</v>
      </c>
      <c r="E307" s="41"/>
      <c r="F307" s="241" t="s">
        <v>2852</v>
      </c>
      <c r="G307" s="41"/>
      <c r="H307" s="41"/>
      <c r="I307" s="242"/>
      <c r="J307" s="41"/>
      <c r="K307" s="41"/>
      <c r="L307" s="45"/>
      <c r="M307" s="243"/>
      <c r="N307" s="244"/>
      <c r="O307" s="92"/>
      <c r="P307" s="92"/>
      <c r="Q307" s="92"/>
      <c r="R307" s="92"/>
      <c r="S307" s="92"/>
      <c r="T307" s="93"/>
      <c r="U307" s="39"/>
      <c r="V307" s="39"/>
      <c r="W307" s="39"/>
      <c r="X307" s="39"/>
      <c r="Y307" s="39"/>
      <c r="Z307" s="39"/>
      <c r="AA307" s="39"/>
      <c r="AB307" s="39"/>
      <c r="AC307" s="39"/>
      <c r="AD307" s="39"/>
      <c r="AE307" s="39"/>
      <c r="AT307" s="18" t="s">
        <v>349</v>
      </c>
      <c r="AU307" s="18" t="s">
        <v>85</v>
      </c>
    </row>
    <row r="308" s="13" customFormat="1">
      <c r="A308" s="13"/>
      <c r="B308" s="252"/>
      <c r="C308" s="253"/>
      <c r="D308" s="240" t="s">
        <v>446</v>
      </c>
      <c r="E308" s="254" t="s">
        <v>1</v>
      </c>
      <c r="F308" s="255" t="s">
        <v>7057</v>
      </c>
      <c r="G308" s="253"/>
      <c r="H308" s="256">
        <v>0.56000000000000005</v>
      </c>
      <c r="I308" s="257"/>
      <c r="J308" s="253"/>
      <c r="K308" s="253"/>
      <c r="L308" s="258"/>
      <c r="M308" s="259"/>
      <c r="N308" s="260"/>
      <c r="O308" s="260"/>
      <c r="P308" s="260"/>
      <c r="Q308" s="260"/>
      <c r="R308" s="260"/>
      <c r="S308" s="260"/>
      <c r="T308" s="261"/>
      <c r="U308" s="13"/>
      <c r="V308" s="13"/>
      <c r="W308" s="13"/>
      <c r="X308" s="13"/>
      <c r="Y308" s="13"/>
      <c r="Z308" s="13"/>
      <c r="AA308" s="13"/>
      <c r="AB308" s="13"/>
      <c r="AC308" s="13"/>
      <c r="AD308" s="13"/>
      <c r="AE308" s="13"/>
      <c r="AT308" s="262" t="s">
        <v>446</v>
      </c>
      <c r="AU308" s="262" t="s">
        <v>85</v>
      </c>
      <c r="AV308" s="13" t="s">
        <v>85</v>
      </c>
      <c r="AW308" s="13" t="s">
        <v>32</v>
      </c>
      <c r="AX308" s="13" t="s">
        <v>76</v>
      </c>
      <c r="AY308" s="262" t="s">
        <v>342</v>
      </c>
    </row>
    <row r="309" s="13" customFormat="1">
      <c r="A309" s="13"/>
      <c r="B309" s="252"/>
      <c r="C309" s="253"/>
      <c r="D309" s="240" t="s">
        <v>446</v>
      </c>
      <c r="E309" s="254" t="s">
        <v>1</v>
      </c>
      <c r="F309" s="255" t="s">
        <v>7058</v>
      </c>
      <c r="G309" s="253"/>
      <c r="H309" s="256">
        <v>0.41999999999999998</v>
      </c>
      <c r="I309" s="257"/>
      <c r="J309" s="253"/>
      <c r="K309" s="253"/>
      <c r="L309" s="258"/>
      <c r="M309" s="259"/>
      <c r="N309" s="260"/>
      <c r="O309" s="260"/>
      <c r="P309" s="260"/>
      <c r="Q309" s="260"/>
      <c r="R309" s="260"/>
      <c r="S309" s="260"/>
      <c r="T309" s="261"/>
      <c r="U309" s="13"/>
      <c r="V309" s="13"/>
      <c r="W309" s="13"/>
      <c r="X309" s="13"/>
      <c r="Y309" s="13"/>
      <c r="Z309" s="13"/>
      <c r="AA309" s="13"/>
      <c r="AB309" s="13"/>
      <c r="AC309" s="13"/>
      <c r="AD309" s="13"/>
      <c r="AE309" s="13"/>
      <c r="AT309" s="262" t="s">
        <v>446</v>
      </c>
      <c r="AU309" s="262" t="s">
        <v>85</v>
      </c>
      <c r="AV309" s="13" t="s">
        <v>85</v>
      </c>
      <c r="AW309" s="13" t="s">
        <v>32</v>
      </c>
      <c r="AX309" s="13" t="s">
        <v>76</v>
      </c>
      <c r="AY309" s="262" t="s">
        <v>342</v>
      </c>
    </row>
    <row r="310" s="13" customFormat="1">
      <c r="A310" s="13"/>
      <c r="B310" s="252"/>
      <c r="C310" s="253"/>
      <c r="D310" s="240" t="s">
        <v>446</v>
      </c>
      <c r="E310" s="254" t="s">
        <v>1</v>
      </c>
      <c r="F310" s="255" t="s">
        <v>7059</v>
      </c>
      <c r="G310" s="253"/>
      <c r="H310" s="256">
        <v>1.74</v>
      </c>
      <c r="I310" s="257"/>
      <c r="J310" s="253"/>
      <c r="K310" s="253"/>
      <c r="L310" s="258"/>
      <c r="M310" s="259"/>
      <c r="N310" s="260"/>
      <c r="O310" s="260"/>
      <c r="P310" s="260"/>
      <c r="Q310" s="260"/>
      <c r="R310" s="260"/>
      <c r="S310" s="260"/>
      <c r="T310" s="261"/>
      <c r="U310" s="13"/>
      <c r="V310" s="13"/>
      <c r="W310" s="13"/>
      <c r="X310" s="13"/>
      <c r="Y310" s="13"/>
      <c r="Z310" s="13"/>
      <c r="AA310" s="13"/>
      <c r="AB310" s="13"/>
      <c r="AC310" s="13"/>
      <c r="AD310" s="13"/>
      <c r="AE310" s="13"/>
      <c r="AT310" s="262" t="s">
        <v>446</v>
      </c>
      <c r="AU310" s="262" t="s">
        <v>85</v>
      </c>
      <c r="AV310" s="13" t="s">
        <v>85</v>
      </c>
      <c r="AW310" s="13" t="s">
        <v>32</v>
      </c>
      <c r="AX310" s="13" t="s">
        <v>76</v>
      </c>
      <c r="AY310" s="262" t="s">
        <v>342</v>
      </c>
    </row>
    <row r="311" s="16" customFormat="1">
      <c r="A311" s="16"/>
      <c r="B311" s="284"/>
      <c r="C311" s="285"/>
      <c r="D311" s="240" t="s">
        <v>446</v>
      </c>
      <c r="E311" s="286" t="s">
        <v>1</v>
      </c>
      <c r="F311" s="287" t="s">
        <v>500</v>
      </c>
      <c r="G311" s="285"/>
      <c r="H311" s="288">
        <v>2.7200000000000002</v>
      </c>
      <c r="I311" s="289"/>
      <c r="J311" s="285"/>
      <c r="K311" s="285"/>
      <c r="L311" s="290"/>
      <c r="M311" s="291"/>
      <c r="N311" s="292"/>
      <c r="O311" s="292"/>
      <c r="P311" s="292"/>
      <c r="Q311" s="292"/>
      <c r="R311" s="292"/>
      <c r="S311" s="292"/>
      <c r="T311" s="293"/>
      <c r="U311" s="16"/>
      <c r="V311" s="16"/>
      <c r="W311" s="16"/>
      <c r="X311" s="16"/>
      <c r="Y311" s="16"/>
      <c r="Z311" s="16"/>
      <c r="AA311" s="16"/>
      <c r="AB311" s="16"/>
      <c r="AC311" s="16"/>
      <c r="AD311" s="16"/>
      <c r="AE311" s="16"/>
      <c r="AT311" s="294" t="s">
        <v>446</v>
      </c>
      <c r="AU311" s="294" t="s">
        <v>85</v>
      </c>
      <c r="AV311" s="16" t="s">
        <v>360</v>
      </c>
      <c r="AW311" s="16" t="s">
        <v>32</v>
      </c>
      <c r="AX311" s="16" t="s">
        <v>83</v>
      </c>
      <c r="AY311" s="294" t="s">
        <v>342</v>
      </c>
    </row>
    <row r="312" s="2" customFormat="1" ht="16.5" customHeight="1">
      <c r="A312" s="39"/>
      <c r="B312" s="40"/>
      <c r="C312" s="227" t="s">
        <v>700</v>
      </c>
      <c r="D312" s="227" t="s">
        <v>343</v>
      </c>
      <c r="E312" s="228" t="s">
        <v>4157</v>
      </c>
      <c r="F312" s="229" t="s">
        <v>4158</v>
      </c>
      <c r="G312" s="230" t="s">
        <v>562</v>
      </c>
      <c r="H312" s="231">
        <v>0.43099999999999999</v>
      </c>
      <c r="I312" s="232"/>
      <c r="J312" s="233">
        <f>ROUND(I312*H312,2)</f>
        <v>0</v>
      </c>
      <c r="K312" s="229" t="s">
        <v>443</v>
      </c>
      <c r="L312" s="45"/>
      <c r="M312" s="234" t="s">
        <v>1</v>
      </c>
      <c r="N312" s="235" t="s">
        <v>41</v>
      </c>
      <c r="O312" s="92"/>
      <c r="P312" s="236">
        <f>O312*H312</f>
        <v>0</v>
      </c>
      <c r="Q312" s="236">
        <v>0</v>
      </c>
      <c r="R312" s="236">
        <f>Q312*H312</f>
        <v>0</v>
      </c>
      <c r="S312" s="236">
        <v>0</v>
      </c>
      <c r="T312" s="237">
        <f>S312*H312</f>
        <v>0</v>
      </c>
      <c r="U312" s="39"/>
      <c r="V312" s="39"/>
      <c r="W312" s="39"/>
      <c r="X312" s="39"/>
      <c r="Y312" s="39"/>
      <c r="Z312" s="39"/>
      <c r="AA312" s="39"/>
      <c r="AB312" s="39"/>
      <c r="AC312" s="39"/>
      <c r="AD312" s="39"/>
      <c r="AE312" s="39"/>
      <c r="AR312" s="238" t="s">
        <v>360</v>
      </c>
      <c r="AT312" s="238" t="s">
        <v>343</v>
      </c>
      <c r="AU312" s="238" t="s">
        <v>85</v>
      </c>
      <c r="AY312" s="18" t="s">
        <v>342</v>
      </c>
      <c r="BE312" s="239">
        <f>IF(N312="základní",J312,0)</f>
        <v>0</v>
      </c>
      <c r="BF312" s="239">
        <f>IF(N312="snížená",J312,0)</f>
        <v>0</v>
      </c>
      <c r="BG312" s="239">
        <f>IF(N312="zákl. přenesená",J312,0)</f>
        <v>0</v>
      </c>
      <c r="BH312" s="239">
        <f>IF(N312="sníž. přenesená",J312,0)</f>
        <v>0</v>
      </c>
      <c r="BI312" s="239">
        <f>IF(N312="nulová",J312,0)</f>
        <v>0</v>
      </c>
      <c r="BJ312" s="18" t="s">
        <v>83</v>
      </c>
      <c r="BK312" s="239">
        <f>ROUND(I312*H312,2)</f>
        <v>0</v>
      </c>
      <c r="BL312" s="18" t="s">
        <v>360</v>
      </c>
      <c r="BM312" s="238" t="s">
        <v>7060</v>
      </c>
    </row>
    <row r="313" s="2" customFormat="1">
      <c r="A313" s="39"/>
      <c r="B313" s="40"/>
      <c r="C313" s="41"/>
      <c r="D313" s="240" t="s">
        <v>349</v>
      </c>
      <c r="E313" s="41"/>
      <c r="F313" s="241" t="s">
        <v>4160</v>
      </c>
      <c r="G313" s="41"/>
      <c r="H313" s="41"/>
      <c r="I313" s="242"/>
      <c r="J313" s="41"/>
      <c r="K313" s="41"/>
      <c r="L313" s="45"/>
      <c r="M313" s="243"/>
      <c r="N313" s="244"/>
      <c r="O313" s="92"/>
      <c r="P313" s="92"/>
      <c r="Q313" s="92"/>
      <c r="R313" s="92"/>
      <c r="S313" s="92"/>
      <c r="T313" s="93"/>
      <c r="U313" s="39"/>
      <c r="V313" s="39"/>
      <c r="W313" s="39"/>
      <c r="X313" s="39"/>
      <c r="Y313" s="39"/>
      <c r="Z313" s="39"/>
      <c r="AA313" s="39"/>
      <c r="AB313" s="39"/>
      <c r="AC313" s="39"/>
      <c r="AD313" s="39"/>
      <c r="AE313" s="39"/>
      <c r="AT313" s="18" t="s">
        <v>349</v>
      </c>
      <c r="AU313" s="18" t="s">
        <v>85</v>
      </c>
    </row>
    <row r="314" s="13" customFormat="1">
      <c r="A314" s="13"/>
      <c r="B314" s="252"/>
      <c r="C314" s="253"/>
      <c r="D314" s="240" t="s">
        <v>446</v>
      </c>
      <c r="E314" s="254" t="s">
        <v>1</v>
      </c>
      <c r="F314" s="255" t="s">
        <v>7061</v>
      </c>
      <c r="G314" s="253"/>
      <c r="H314" s="256">
        <v>0.32000000000000001</v>
      </c>
      <c r="I314" s="257"/>
      <c r="J314" s="253"/>
      <c r="K314" s="253"/>
      <c r="L314" s="258"/>
      <c r="M314" s="259"/>
      <c r="N314" s="260"/>
      <c r="O314" s="260"/>
      <c r="P314" s="260"/>
      <c r="Q314" s="260"/>
      <c r="R314" s="260"/>
      <c r="S314" s="260"/>
      <c r="T314" s="261"/>
      <c r="U314" s="13"/>
      <c r="V314" s="13"/>
      <c r="W314" s="13"/>
      <c r="X314" s="13"/>
      <c r="Y314" s="13"/>
      <c r="Z314" s="13"/>
      <c r="AA314" s="13"/>
      <c r="AB314" s="13"/>
      <c r="AC314" s="13"/>
      <c r="AD314" s="13"/>
      <c r="AE314" s="13"/>
      <c r="AT314" s="262" t="s">
        <v>446</v>
      </c>
      <c r="AU314" s="262" t="s">
        <v>85</v>
      </c>
      <c r="AV314" s="13" t="s">
        <v>85</v>
      </c>
      <c r="AW314" s="13" t="s">
        <v>32</v>
      </c>
      <c r="AX314" s="13" t="s">
        <v>76</v>
      </c>
      <c r="AY314" s="262" t="s">
        <v>342</v>
      </c>
    </row>
    <row r="315" s="13" customFormat="1">
      <c r="A315" s="13"/>
      <c r="B315" s="252"/>
      <c r="C315" s="253"/>
      <c r="D315" s="240" t="s">
        <v>446</v>
      </c>
      <c r="E315" s="254" t="s">
        <v>1</v>
      </c>
      <c r="F315" s="255" t="s">
        <v>7062</v>
      </c>
      <c r="G315" s="253"/>
      <c r="H315" s="256">
        <v>0.111</v>
      </c>
      <c r="I315" s="257"/>
      <c r="J315" s="253"/>
      <c r="K315" s="253"/>
      <c r="L315" s="258"/>
      <c r="M315" s="259"/>
      <c r="N315" s="260"/>
      <c r="O315" s="260"/>
      <c r="P315" s="260"/>
      <c r="Q315" s="260"/>
      <c r="R315" s="260"/>
      <c r="S315" s="260"/>
      <c r="T315" s="261"/>
      <c r="U315" s="13"/>
      <c r="V315" s="13"/>
      <c r="W315" s="13"/>
      <c r="X315" s="13"/>
      <c r="Y315" s="13"/>
      <c r="Z315" s="13"/>
      <c r="AA315" s="13"/>
      <c r="AB315" s="13"/>
      <c r="AC315" s="13"/>
      <c r="AD315" s="13"/>
      <c r="AE315" s="13"/>
      <c r="AT315" s="262" t="s">
        <v>446</v>
      </c>
      <c r="AU315" s="262" t="s">
        <v>85</v>
      </c>
      <c r="AV315" s="13" t="s">
        <v>85</v>
      </c>
      <c r="AW315" s="13" t="s">
        <v>32</v>
      </c>
      <c r="AX315" s="13" t="s">
        <v>76</v>
      </c>
      <c r="AY315" s="262" t="s">
        <v>342</v>
      </c>
    </row>
    <row r="316" s="16" customFormat="1">
      <c r="A316" s="16"/>
      <c r="B316" s="284"/>
      <c r="C316" s="285"/>
      <c r="D316" s="240" t="s">
        <v>446</v>
      </c>
      <c r="E316" s="286" t="s">
        <v>1</v>
      </c>
      <c r="F316" s="287" t="s">
        <v>500</v>
      </c>
      <c r="G316" s="285"/>
      <c r="H316" s="288">
        <v>0.43099999999999999</v>
      </c>
      <c r="I316" s="289"/>
      <c r="J316" s="285"/>
      <c r="K316" s="285"/>
      <c r="L316" s="290"/>
      <c r="M316" s="291"/>
      <c r="N316" s="292"/>
      <c r="O316" s="292"/>
      <c r="P316" s="292"/>
      <c r="Q316" s="292"/>
      <c r="R316" s="292"/>
      <c r="S316" s="292"/>
      <c r="T316" s="293"/>
      <c r="U316" s="16"/>
      <c r="V316" s="16"/>
      <c r="W316" s="16"/>
      <c r="X316" s="16"/>
      <c r="Y316" s="16"/>
      <c r="Z316" s="16"/>
      <c r="AA316" s="16"/>
      <c r="AB316" s="16"/>
      <c r="AC316" s="16"/>
      <c r="AD316" s="16"/>
      <c r="AE316" s="16"/>
      <c r="AT316" s="294" t="s">
        <v>446</v>
      </c>
      <c r="AU316" s="294" t="s">
        <v>85</v>
      </c>
      <c r="AV316" s="16" t="s">
        <v>360</v>
      </c>
      <c r="AW316" s="16" t="s">
        <v>32</v>
      </c>
      <c r="AX316" s="16" t="s">
        <v>83</v>
      </c>
      <c r="AY316" s="294" t="s">
        <v>342</v>
      </c>
    </row>
    <row r="317" s="2" customFormat="1" ht="16.5" customHeight="1">
      <c r="A317" s="39"/>
      <c r="B317" s="40"/>
      <c r="C317" s="227" t="s">
        <v>710</v>
      </c>
      <c r="D317" s="227" t="s">
        <v>343</v>
      </c>
      <c r="E317" s="228" t="s">
        <v>4165</v>
      </c>
      <c r="F317" s="229" t="s">
        <v>4166</v>
      </c>
      <c r="G317" s="230" t="s">
        <v>473</v>
      </c>
      <c r="H317" s="231">
        <v>2.3029999999999999</v>
      </c>
      <c r="I317" s="232"/>
      <c r="J317" s="233">
        <f>ROUND(I317*H317,2)</f>
        <v>0</v>
      </c>
      <c r="K317" s="229" t="s">
        <v>443</v>
      </c>
      <c r="L317" s="45"/>
      <c r="M317" s="234" t="s">
        <v>1</v>
      </c>
      <c r="N317" s="235" t="s">
        <v>41</v>
      </c>
      <c r="O317" s="92"/>
      <c r="P317" s="236">
        <f>O317*H317</f>
        <v>0</v>
      </c>
      <c r="Q317" s="236">
        <v>0.0063899999999999998</v>
      </c>
      <c r="R317" s="236">
        <f>Q317*H317</f>
        <v>0.014716169999999999</v>
      </c>
      <c r="S317" s="236">
        <v>0</v>
      </c>
      <c r="T317" s="237">
        <f>S317*H317</f>
        <v>0</v>
      </c>
      <c r="U317" s="39"/>
      <c r="V317" s="39"/>
      <c r="W317" s="39"/>
      <c r="X317" s="39"/>
      <c r="Y317" s="39"/>
      <c r="Z317" s="39"/>
      <c r="AA317" s="39"/>
      <c r="AB317" s="39"/>
      <c r="AC317" s="39"/>
      <c r="AD317" s="39"/>
      <c r="AE317" s="39"/>
      <c r="AR317" s="238" t="s">
        <v>360</v>
      </c>
      <c r="AT317" s="238" t="s">
        <v>343</v>
      </c>
      <c r="AU317" s="238" t="s">
        <v>85</v>
      </c>
      <c r="AY317" s="18" t="s">
        <v>342</v>
      </c>
      <c r="BE317" s="239">
        <f>IF(N317="základní",J317,0)</f>
        <v>0</v>
      </c>
      <c r="BF317" s="239">
        <f>IF(N317="snížená",J317,0)</f>
        <v>0</v>
      </c>
      <c r="BG317" s="239">
        <f>IF(N317="zákl. přenesená",J317,0)</f>
        <v>0</v>
      </c>
      <c r="BH317" s="239">
        <f>IF(N317="sníž. přenesená",J317,0)</f>
        <v>0</v>
      </c>
      <c r="BI317" s="239">
        <f>IF(N317="nulová",J317,0)</f>
        <v>0</v>
      </c>
      <c r="BJ317" s="18" t="s">
        <v>83</v>
      </c>
      <c r="BK317" s="239">
        <f>ROUND(I317*H317,2)</f>
        <v>0</v>
      </c>
      <c r="BL317" s="18" t="s">
        <v>360</v>
      </c>
      <c r="BM317" s="238" t="s">
        <v>7063</v>
      </c>
    </row>
    <row r="318" s="2" customFormat="1">
      <c r="A318" s="39"/>
      <c r="B318" s="40"/>
      <c r="C318" s="41"/>
      <c r="D318" s="240" t="s">
        <v>349</v>
      </c>
      <c r="E318" s="41"/>
      <c r="F318" s="241" t="s">
        <v>4168</v>
      </c>
      <c r="G318" s="41"/>
      <c r="H318" s="41"/>
      <c r="I318" s="242"/>
      <c r="J318" s="41"/>
      <c r="K318" s="41"/>
      <c r="L318" s="45"/>
      <c r="M318" s="243"/>
      <c r="N318" s="244"/>
      <c r="O318" s="92"/>
      <c r="P318" s="92"/>
      <c r="Q318" s="92"/>
      <c r="R318" s="92"/>
      <c r="S318" s="92"/>
      <c r="T318" s="93"/>
      <c r="U318" s="39"/>
      <c r="V318" s="39"/>
      <c r="W318" s="39"/>
      <c r="X318" s="39"/>
      <c r="Y318" s="39"/>
      <c r="Z318" s="39"/>
      <c r="AA318" s="39"/>
      <c r="AB318" s="39"/>
      <c r="AC318" s="39"/>
      <c r="AD318" s="39"/>
      <c r="AE318" s="39"/>
      <c r="AT318" s="18" t="s">
        <v>349</v>
      </c>
      <c r="AU318" s="18" t="s">
        <v>85</v>
      </c>
    </row>
    <row r="319" s="13" customFormat="1">
      <c r="A319" s="13"/>
      <c r="B319" s="252"/>
      <c r="C319" s="253"/>
      <c r="D319" s="240" t="s">
        <v>446</v>
      </c>
      <c r="E319" s="254" t="s">
        <v>1</v>
      </c>
      <c r="F319" s="255" t="s">
        <v>7064</v>
      </c>
      <c r="G319" s="253"/>
      <c r="H319" s="256">
        <v>1.9039999999999999</v>
      </c>
      <c r="I319" s="257"/>
      <c r="J319" s="253"/>
      <c r="K319" s="253"/>
      <c r="L319" s="258"/>
      <c r="M319" s="259"/>
      <c r="N319" s="260"/>
      <c r="O319" s="260"/>
      <c r="P319" s="260"/>
      <c r="Q319" s="260"/>
      <c r="R319" s="260"/>
      <c r="S319" s="260"/>
      <c r="T319" s="261"/>
      <c r="U319" s="13"/>
      <c r="V319" s="13"/>
      <c r="W319" s="13"/>
      <c r="X319" s="13"/>
      <c r="Y319" s="13"/>
      <c r="Z319" s="13"/>
      <c r="AA319" s="13"/>
      <c r="AB319" s="13"/>
      <c r="AC319" s="13"/>
      <c r="AD319" s="13"/>
      <c r="AE319" s="13"/>
      <c r="AT319" s="262" t="s">
        <v>446</v>
      </c>
      <c r="AU319" s="262" t="s">
        <v>85</v>
      </c>
      <c r="AV319" s="13" t="s">
        <v>85</v>
      </c>
      <c r="AW319" s="13" t="s">
        <v>32</v>
      </c>
      <c r="AX319" s="13" t="s">
        <v>76</v>
      </c>
      <c r="AY319" s="262" t="s">
        <v>342</v>
      </c>
    </row>
    <row r="320" s="13" customFormat="1">
      <c r="A320" s="13"/>
      <c r="B320" s="252"/>
      <c r="C320" s="253"/>
      <c r="D320" s="240" t="s">
        <v>446</v>
      </c>
      <c r="E320" s="254" t="s">
        <v>1</v>
      </c>
      <c r="F320" s="255" t="s">
        <v>7065</v>
      </c>
      <c r="G320" s="253"/>
      <c r="H320" s="256">
        <v>0.39900000000000002</v>
      </c>
      <c r="I320" s="257"/>
      <c r="J320" s="253"/>
      <c r="K320" s="253"/>
      <c r="L320" s="258"/>
      <c r="M320" s="259"/>
      <c r="N320" s="260"/>
      <c r="O320" s="260"/>
      <c r="P320" s="260"/>
      <c r="Q320" s="260"/>
      <c r="R320" s="260"/>
      <c r="S320" s="260"/>
      <c r="T320" s="261"/>
      <c r="U320" s="13"/>
      <c r="V320" s="13"/>
      <c r="W320" s="13"/>
      <c r="X320" s="13"/>
      <c r="Y320" s="13"/>
      <c r="Z320" s="13"/>
      <c r="AA320" s="13"/>
      <c r="AB320" s="13"/>
      <c r="AC320" s="13"/>
      <c r="AD320" s="13"/>
      <c r="AE320" s="13"/>
      <c r="AT320" s="262" t="s">
        <v>446</v>
      </c>
      <c r="AU320" s="262" t="s">
        <v>85</v>
      </c>
      <c r="AV320" s="13" t="s">
        <v>85</v>
      </c>
      <c r="AW320" s="13" t="s">
        <v>32</v>
      </c>
      <c r="AX320" s="13" t="s">
        <v>76</v>
      </c>
      <c r="AY320" s="262" t="s">
        <v>342</v>
      </c>
    </row>
    <row r="321" s="16" customFormat="1">
      <c r="A321" s="16"/>
      <c r="B321" s="284"/>
      <c r="C321" s="285"/>
      <c r="D321" s="240" t="s">
        <v>446</v>
      </c>
      <c r="E321" s="286" t="s">
        <v>1</v>
      </c>
      <c r="F321" s="287" t="s">
        <v>500</v>
      </c>
      <c r="G321" s="285"/>
      <c r="H321" s="288">
        <v>2.3029999999999999</v>
      </c>
      <c r="I321" s="289"/>
      <c r="J321" s="285"/>
      <c r="K321" s="285"/>
      <c r="L321" s="290"/>
      <c r="M321" s="291"/>
      <c r="N321" s="292"/>
      <c r="O321" s="292"/>
      <c r="P321" s="292"/>
      <c r="Q321" s="292"/>
      <c r="R321" s="292"/>
      <c r="S321" s="292"/>
      <c r="T321" s="293"/>
      <c r="U321" s="16"/>
      <c r="V321" s="16"/>
      <c r="W321" s="16"/>
      <c r="X321" s="16"/>
      <c r="Y321" s="16"/>
      <c r="Z321" s="16"/>
      <c r="AA321" s="16"/>
      <c r="AB321" s="16"/>
      <c r="AC321" s="16"/>
      <c r="AD321" s="16"/>
      <c r="AE321" s="16"/>
      <c r="AT321" s="294" t="s">
        <v>446</v>
      </c>
      <c r="AU321" s="294" t="s">
        <v>85</v>
      </c>
      <c r="AV321" s="16" t="s">
        <v>360</v>
      </c>
      <c r="AW321" s="16" t="s">
        <v>32</v>
      </c>
      <c r="AX321" s="16" t="s">
        <v>83</v>
      </c>
      <c r="AY321" s="294" t="s">
        <v>342</v>
      </c>
    </row>
    <row r="322" s="12" customFormat="1" ht="22.8" customHeight="1">
      <c r="A322" s="12"/>
      <c r="B322" s="213"/>
      <c r="C322" s="214"/>
      <c r="D322" s="215" t="s">
        <v>75</v>
      </c>
      <c r="E322" s="246" t="s">
        <v>341</v>
      </c>
      <c r="F322" s="246" t="s">
        <v>676</v>
      </c>
      <c r="G322" s="214"/>
      <c r="H322" s="214"/>
      <c r="I322" s="217"/>
      <c r="J322" s="247">
        <f>BK322</f>
        <v>0</v>
      </c>
      <c r="K322" s="214"/>
      <c r="L322" s="219"/>
      <c r="M322" s="220"/>
      <c r="N322" s="221"/>
      <c r="O322" s="221"/>
      <c r="P322" s="222">
        <f>SUM(P323:P353)</f>
        <v>0</v>
      </c>
      <c r="Q322" s="221"/>
      <c r="R322" s="222">
        <f>SUM(R323:R353)</f>
        <v>0.36580199999999996</v>
      </c>
      <c r="S322" s="221"/>
      <c r="T322" s="223">
        <f>SUM(T323:T353)</f>
        <v>0</v>
      </c>
      <c r="U322" s="12"/>
      <c r="V322" s="12"/>
      <c r="W322" s="12"/>
      <c r="X322" s="12"/>
      <c r="Y322" s="12"/>
      <c r="Z322" s="12"/>
      <c r="AA322" s="12"/>
      <c r="AB322" s="12"/>
      <c r="AC322" s="12"/>
      <c r="AD322" s="12"/>
      <c r="AE322" s="12"/>
      <c r="AR322" s="224" t="s">
        <v>83</v>
      </c>
      <c r="AT322" s="225" t="s">
        <v>75</v>
      </c>
      <c r="AU322" s="225" t="s">
        <v>83</v>
      </c>
      <c r="AY322" s="224" t="s">
        <v>342</v>
      </c>
      <c r="BK322" s="226">
        <f>SUM(BK323:BK353)</f>
        <v>0</v>
      </c>
    </row>
    <row r="323" s="2" customFormat="1" ht="16.5" customHeight="1">
      <c r="A323" s="39"/>
      <c r="B323" s="40"/>
      <c r="C323" s="227" t="s">
        <v>717</v>
      </c>
      <c r="D323" s="227" t="s">
        <v>343</v>
      </c>
      <c r="E323" s="228" t="s">
        <v>1157</v>
      </c>
      <c r="F323" s="229" t="s">
        <v>1158</v>
      </c>
      <c r="G323" s="230" t="s">
        <v>473</v>
      </c>
      <c r="H323" s="231">
        <v>4.0999999999999996</v>
      </c>
      <c r="I323" s="232"/>
      <c r="J323" s="233">
        <f>ROUND(I323*H323,2)</f>
        <v>0</v>
      </c>
      <c r="K323" s="229" t="s">
        <v>443</v>
      </c>
      <c r="L323" s="45"/>
      <c r="M323" s="234" t="s">
        <v>1</v>
      </c>
      <c r="N323" s="235" t="s">
        <v>41</v>
      </c>
      <c r="O323" s="92"/>
      <c r="P323" s="236">
        <f>O323*H323</f>
        <v>0</v>
      </c>
      <c r="Q323" s="236">
        <v>0</v>
      </c>
      <c r="R323" s="236">
        <f>Q323*H323</f>
        <v>0</v>
      </c>
      <c r="S323" s="236">
        <v>0</v>
      </c>
      <c r="T323" s="237">
        <f>S323*H323</f>
        <v>0</v>
      </c>
      <c r="U323" s="39"/>
      <c r="V323" s="39"/>
      <c r="W323" s="39"/>
      <c r="X323" s="39"/>
      <c r="Y323" s="39"/>
      <c r="Z323" s="39"/>
      <c r="AA323" s="39"/>
      <c r="AB323" s="39"/>
      <c r="AC323" s="39"/>
      <c r="AD323" s="39"/>
      <c r="AE323" s="39"/>
      <c r="AR323" s="238" t="s">
        <v>360</v>
      </c>
      <c r="AT323" s="238" t="s">
        <v>343</v>
      </c>
      <c r="AU323" s="238" t="s">
        <v>85</v>
      </c>
      <c r="AY323" s="18" t="s">
        <v>342</v>
      </c>
      <c r="BE323" s="239">
        <f>IF(N323="základní",J323,0)</f>
        <v>0</v>
      </c>
      <c r="BF323" s="239">
        <f>IF(N323="snížená",J323,0)</f>
        <v>0</v>
      </c>
      <c r="BG323" s="239">
        <f>IF(N323="zákl. přenesená",J323,0)</f>
        <v>0</v>
      </c>
      <c r="BH323" s="239">
        <f>IF(N323="sníž. přenesená",J323,0)</f>
        <v>0</v>
      </c>
      <c r="BI323" s="239">
        <f>IF(N323="nulová",J323,0)</f>
        <v>0</v>
      </c>
      <c r="BJ323" s="18" t="s">
        <v>83</v>
      </c>
      <c r="BK323" s="239">
        <f>ROUND(I323*H323,2)</f>
        <v>0</v>
      </c>
      <c r="BL323" s="18" t="s">
        <v>360</v>
      </c>
      <c r="BM323" s="238" t="s">
        <v>7066</v>
      </c>
    </row>
    <row r="324" s="2" customFormat="1">
      <c r="A324" s="39"/>
      <c r="B324" s="40"/>
      <c r="C324" s="41"/>
      <c r="D324" s="240" t="s">
        <v>349</v>
      </c>
      <c r="E324" s="41"/>
      <c r="F324" s="241" t="s">
        <v>1160</v>
      </c>
      <c r="G324" s="41"/>
      <c r="H324" s="41"/>
      <c r="I324" s="242"/>
      <c r="J324" s="41"/>
      <c r="K324" s="41"/>
      <c r="L324" s="45"/>
      <c r="M324" s="243"/>
      <c r="N324" s="244"/>
      <c r="O324" s="92"/>
      <c r="P324" s="92"/>
      <c r="Q324" s="92"/>
      <c r="R324" s="92"/>
      <c r="S324" s="92"/>
      <c r="T324" s="93"/>
      <c r="U324" s="39"/>
      <c r="V324" s="39"/>
      <c r="W324" s="39"/>
      <c r="X324" s="39"/>
      <c r="Y324" s="39"/>
      <c r="Z324" s="39"/>
      <c r="AA324" s="39"/>
      <c r="AB324" s="39"/>
      <c r="AC324" s="39"/>
      <c r="AD324" s="39"/>
      <c r="AE324" s="39"/>
      <c r="AT324" s="18" t="s">
        <v>349</v>
      </c>
      <c r="AU324" s="18" t="s">
        <v>85</v>
      </c>
    </row>
    <row r="325" s="13" customFormat="1">
      <c r="A325" s="13"/>
      <c r="B325" s="252"/>
      <c r="C325" s="253"/>
      <c r="D325" s="240" t="s">
        <v>446</v>
      </c>
      <c r="E325" s="254" t="s">
        <v>1</v>
      </c>
      <c r="F325" s="255" t="s">
        <v>7054</v>
      </c>
      <c r="G325" s="253"/>
      <c r="H325" s="256">
        <v>4.0999999999999996</v>
      </c>
      <c r="I325" s="257"/>
      <c r="J325" s="253"/>
      <c r="K325" s="253"/>
      <c r="L325" s="258"/>
      <c r="M325" s="259"/>
      <c r="N325" s="260"/>
      <c r="O325" s="260"/>
      <c r="P325" s="260"/>
      <c r="Q325" s="260"/>
      <c r="R325" s="260"/>
      <c r="S325" s="260"/>
      <c r="T325" s="261"/>
      <c r="U325" s="13"/>
      <c r="V325" s="13"/>
      <c r="W325" s="13"/>
      <c r="X325" s="13"/>
      <c r="Y325" s="13"/>
      <c r="Z325" s="13"/>
      <c r="AA325" s="13"/>
      <c r="AB325" s="13"/>
      <c r="AC325" s="13"/>
      <c r="AD325" s="13"/>
      <c r="AE325" s="13"/>
      <c r="AT325" s="262" t="s">
        <v>446</v>
      </c>
      <c r="AU325" s="262" t="s">
        <v>85</v>
      </c>
      <c r="AV325" s="13" t="s">
        <v>85</v>
      </c>
      <c r="AW325" s="13" t="s">
        <v>32</v>
      </c>
      <c r="AX325" s="13" t="s">
        <v>83</v>
      </c>
      <c r="AY325" s="262" t="s">
        <v>342</v>
      </c>
    </row>
    <row r="326" s="2" customFormat="1" ht="16.5" customHeight="1">
      <c r="A326" s="39"/>
      <c r="B326" s="40"/>
      <c r="C326" s="227" t="s">
        <v>724</v>
      </c>
      <c r="D326" s="227" t="s">
        <v>343</v>
      </c>
      <c r="E326" s="228" t="s">
        <v>3098</v>
      </c>
      <c r="F326" s="229" t="s">
        <v>3099</v>
      </c>
      <c r="G326" s="230" t="s">
        <v>473</v>
      </c>
      <c r="H326" s="231">
        <v>19.600000000000001</v>
      </c>
      <c r="I326" s="232"/>
      <c r="J326" s="233">
        <f>ROUND(I326*H326,2)</f>
        <v>0</v>
      </c>
      <c r="K326" s="229" t="s">
        <v>443</v>
      </c>
      <c r="L326" s="45"/>
      <c r="M326" s="234" t="s">
        <v>1</v>
      </c>
      <c r="N326" s="235" t="s">
        <v>41</v>
      </c>
      <c r="O326" s="92"/>
      <c r="P326" s="236">
        <f>O326*H326</f>
        <v>0</v>
      </c>
      <c r="Q326" s="236">
        <v>0</v>
      </c>
      <c r="R326" s="236">
        <f>Q326*H326</f>
        <v>0</v>
      </c>
      <c r="S326" s="236">
        <v>0</v>
      </c>
      <c r="T326" s="237">
        <f>S326*H326</f>
        <v>0</v>
      </c>
      <c r="U326" s="39"/>
      <c r="V326" s="39"/>
      <c r="W326" s="39"/>
      <c r="X326" s="39"/>
      <c r="Y326" s="39"/>
      <c r="Z326" s="39"/>
      <c r="AA326" s="39"/>
      <c r="AB326" s="39"/>
      <c r="AC326" s="39"/>
      <c r="AD326" s="39"/>
      <c r="AE326" s="39"/>
      <c r="AR326" s="238" t="s">
        <v>360</v>
      </c>
      <c r="AT326" s="238" t="s">
        <v>343</v>
      </c>
      <c r="AU326" s="238" t="s">
        <v>85</v>
      </c>
      <c r="AY326" s="18" t="s">
        <v>342</v>
      </c>
      <c r="BE326" s="239">
        <f>IF(N326="základní",J326,0)</f>
        <v>0</v>
      </c>
      <c r="BF326" s="239">
        <f>IF(N326="snížená",J326,0)</f>
        <v>0</v>
      </c>
      <c r="BG326" s="239">
        <f>IF(N326="zákl. přenesená",J326,0)</f>
        <v>0</v>
      </c>
      <c r="BH326" s="239">
        <f>IF(N326="sníž. přenesená",J326,0)</f>
        <v>0</v>
      </c>
      <c r="BI326" s="239">
        <f>IF(N326="nulová",J326,0)</f>
        <v>0</v>
      </c>
      <c r="BJ326" s="18" t="s">
        <v>83</v>
      </c>
      <c r="BK326" s="239">
        <f>ROUND(I326*H326,2)</f>
        <v>0</v>
      </c>
      <c r="BL326" s="18" t="s">
        <v>360</v>
      </c>
      <c r="BM326" s="238" t="s">
        <v>7067</v>
      </c>
    </row>
    <row r="327" s="2" customFormat="1">
      <c r="A327" s="39"/>
      <c r="B327" s="40"/>
      <c r="C327" s="41"/>
      <c r="D327" s="240" t="s">
        <v>349</v>
      </c>
      <c r="E327" s="41"/>
      <c r="F327" s="241" t="s">
        <v>3101</v>
      </c>
      <c r="G327" s="41"/>
      <c r="H327" s="41"/>
      <c r="I327" s="242"/>
      <c r="J327" s="41"/>
      <c r="K327" s="41"/>
      <c r="L327" s="45"/>
      <c r="M327" s="243"/>
      <c r="N327" s="244"/>
      <c r="O327" s="92"/>
      <c r="P327" s="92"/>
      <c r="Q327" s="92"/>
      <c r="R327" s="92"/>
      <c r="S327" s="92"/>
      <c r="T327" s="93"/>
      <c r="U327" s="39"/>
      <c r="V327" s="39"/>
      <c r="W327" s="39"/>
      <c r="X327" s="39"/>
      <c r="Y327" s="39"/>
      <c r="Z327" s="39"/>
      <c r="AA327" s="39"/>
      <c r="AB327" s="39"/>
      <c r="AC327" s="39"/>
      <c r="AD327" s="39"/>
      <c r="AE327" s="39"/>
      <c r="AT327" s="18" t="s">
        <v>349</v>
      </c>
      <c r="AU327" s="18" t="s">
        <v>85</v>
      </c>
    </row>
    <row r="328" s="14" customFormat="1">
      <c r="A328" s="14"/>
      <c r="B328" s="263"/>
      <c r="C328" s="264"/>
      <c r="D328" s="240" t="s">
        <v>446</v>
      </c>
      <c r="E328" s="265" t="s">
        <v>1</v>
      </c>
      <c r="F328" s="266" t="s">
        <v>5965</v>
      </c>
      <c r="G328" s="264"/>
      <c r="H328" s="265" t="s">
        <v>1</v>
      </c>
      <c r="I328" s="267"/>
      <c r="J328" s="264"/>
      <c r="K328" s="264"/>
      <c r="L328" s="268"/>
      <c r="M328" s="269"/>
      <c r="N328" s="270"/>
      <c r="O328" s="270"/>
      <c r="P328" s="270"/>
      <c r="Q328" s="270"/>
      <c r="R328" s="270"/>
      <c r="S328" s="270"/>
      <c r="T328" s="271"/>
      <c r="U328" s="14"/>
      <c r="V328" s="14"/>
      <c r="W328" s="14"/>
      <c r="X328" s="14"/>
      <c r="Y328" s="14"/>
      <c r="Z328" s="14"/>
      <c r="AA328" s="14"/>
      <c r="AB328" s="14"/>
      <c r="AC328" s="14"/>
      <c r="AD328" s="14"/>
      <c r="AE328" s="14"/>
      <c r="AT328" s="272" t="s">
        <v>446</v>
      </c>
      <c r="AU328" s="272" t="s">
        <v>85</v>
      </c>
      <c r="AV328" s="14" t="s">
        <v>83</v>
      </c>
      <c r="AW328" s="14" t="s">
        <v>32</v>
      </c>
      <c r="AX328" s="14" t="s">
        <v>76</v>
      </c>
      <c r="AY328" s="272" t="s">
        <v>342</v>
      </c>
    </row>
    <row r="329" s="14" customFormat="1">
      <c r="A329" s="14"/>
      <c r="B329" s="263"/>
      <c r="C329" s="264"/>
      <c r="D329" s="240" t="s">
        <v>446</v>
      </c>
      <c r="E329" s="265" t="s">
        <v>1</v>
      </c>
      <c r="F329" s="266" t="s">
        <v>6859</v>
      </c>
      <c r="G329" s="264"/>
      <c r="H329" s="265" t="s">
        <v>1</v>
      </c>
      <c r="I329" s="267"/>
      <c r="J329" s="264"/>
      <c r="K329" s="264"/>
      <c r="L329" s="268"/>
      <c r="M329" s="269"/>
      <c r="N329" s="270"/>
      <c r="O329" s="270"/>
      <c r="P329" s="270"/>
      <c r="Q329" s="270"/>
      <c r="R329" s="270"/>
      <c r="S329" s="270"/>
      <c r="T329" s="271"/>
      <c r="U329" s="14"/>
      <c r="V329" s="14"/>
      <c r="W329" s="14"/>
      <c r="X329" s="14"/>
      <c r="Y329" s="14"/>
      <c r="Z329" s="14"/>
      <c r="AA329" s="14"/>
      <c r="AB329" s="14"/>
      <c r="AC329" s="14"/>
      <c r="AD329" s="14"/>
      <c r="AE329" s="14"/>
      <c r="AT329" s="272" t="s">
        <v>446</v>
      </c>
      <c r="AU329" s="272" t="s">
        <v>85</v>
      </c>
      <c r="AV329" s="14" t="s">
        <v>83</v>
      </c>
      <c r="AW329" s="14" t="s">
        <v>32</v>
      </c>
      <c r="AX329" s="14" t="s">
        <v>76</v>
      </c>
      <c r="AY329" s="272" t="s">
        <v>342</v>
      </c>
    </row>
    <row r="330" s="13" customFormat="1">
      <c r="A330" s="13"/>
      <c r="B330" s="252"/>
      <c r="C330" s="253"/>
      <c r="D330" s="240" t="s">
        <v>446</v>
      </c>
      <c r="E330" s="254" t="s">
        <v>1</v>
      </c>
      <c r="F330" s="255" t="s">
        <v>7068</v>
      </c>
      <c r="G330" s="253"/>
      <c r="H330" s="256">
        <v>21.600000000000001</v>
      </c>
      <c r="I330" s="257"/>
      <c r="J330" s="253"/>
      <c r="K330" s="253"/>
      <c r="L330" s="258"/>
      <c r="M330" s="259"/>
      <c r="N330" s="260"/>
      <c r="O330" s="260"/>
      <c r="P330" s="260"/>
      <c r="Q330" s="260"/>
      <c r="R330" s="260"/>
      <c r="S330" s="260"/>
      <c r="T330" s="261"/>
      <c r="U330" s="13"/>
      <c r="V330" s="13"/>
      <c r="W330" s="13"/>
      <c r="X330" s="13"/>
      <c r="Y330" s="13"/>
      <c r="Z330" s="13"/>
      <c r="AA330" s="13"/>
      <c r="AB330" s="13"/>
      <c r="AC330" s="13"/>
      <c r="AD330" s="13"/>
      <c r="AE330" s="13"/>
      <c r="AT330" s="262" t="s">
        <v>446</v>
      </c>
      <c r="AU330" s="262" t="s">
        <v>85</v>
      </c>
      <c r="AV330" s="13" t="s">
        <v>85</v>
      </c>
      <c r="AW330" s="13" t="s">
        <v>32</v>
      </c>
      <c r="AX330" s="13" t="s">
        <v>76</v>
      </c>
      <c r="AY330" s="262" t="s">
        <v>342</v>
      </c>
    </row>
    <row r="331" s="13" customFormat="1">
      <c r="A331" s="13"/>
      <c r="B331" s="252"/>
      <c r="C331" s="253"/>
      <c r="D331" s="240" t="s">
        <v>446</v>
      </c>
      <c r="E331" s="254" t="s">
        <v>1</v>
      </c>
      <c r="F331" s="255" t="s">
        <v>7069</v>
      </c>
      <c r="G331" s="253"/>
      <c r="H331" s="256">
        <v>-2</v>
      </c>
      <c r="I331" s="257"/>
      <c r="J331" s="253"/>
      <c r="K331" s="253"/>
      <c r="L331" s="258"/>
      <c r="M331" s="259"/>
      <c r="N331" s="260"/>
      <c r="O331" s="260"/>
      <c r="P331" s="260"/>
      <c r="Q331" s="260"/>
      <c r="R331" s="260"/>
      <c r="S331" s="260"/>
      <c r="T331" s="261"/>
      <c r="U331" s="13"/>
      <c r="V331" s="13"/>
      <c r="W331" s="13"/>
      <c r="X331" s="13"/>
      <c r="Y331" s="13"/>
      <c r="Z331" s="13"/>
      <c r="AA331" s="13"/>
      <c r="AB331" s="13"/>
      <c r="AC331" s="13"/>
      <c r="AD331" s="13"/>
      <c r="AE331" s="13"/>
      <c r="AT331" s="262" t="s">
        <v>446</v>
      </c>
      <c r="AU331" s="262" t="s">
        <v>85</v>
      </c>
      <c r="AV331" s="13" t="s">
        <v>85</v>
      </c>
      <c r="AW331" s="13" t="s">
        <v>32</v>
      </c>
      <c r="AX331" s="13" t="s">
        <v>76</v>
      </c>
      <c r="AY331" s="262" t="s">
        <v>342</v>
      </c>
    </row>
    <row r="332" s="16" customFormat="1">
      <c r="A332" s="16"/>
      <c r="B332" s="284"/>
      <c r="C332" s="285"/>
      <c r="D332" s="240" t="s">
        <v>446</v>
      </c>
      <c r="E332" s="286" t="s">
        <v>1</v>
      </c>
      <c r="F332" s="287" t="s">
        <v>500</v>
      </c>
      <c r="G332" s="285"/>
      <c r="H332" s="288">
        <v>19.600000000000001</v>
      </c>
      <c r="I332" s="289"/>
      <c r="J332" s="285"/>
      <c r="K332" s="285"/>
      <c r="L332" s="290"/>
      <c r="M332" s="291"/>
      <c r="N332" s="292"/>
      <c r="O332" s="292"/>
      <c r="P332" s="292"/>
      <c r="Q332" s="292"/>
      <c r="R332" s="292"/>
      <c r="S332" s="292"/>
      <c r="T332" s="293"/>
      <c r="U332" s="16"/>
      <c r="V332" s="16"/>
      <c r="W332" s="16"/>
      <c r="X332" s="16"/>
      <c r="Y332" s="16"/>
      <c r="Z332" s="16"/>
      <c r="AA332" s="16"/>
      <c r="AB332" s="16"/>
      <c r="AC332" s="16"/>
      <c r="AD332" s="16"/>
      <c r="AE332" s="16"/>
      <c r="AT332" s="294" t="s">
        <v>446</v>
      </c>
      <c r="AU332" s="294" t="s">
        <v>85</v>
      </c>
      <c r="AV332" s="16" t="s">
        <v>360</v>
      </c>
      <c r="AW332" s="16" t="s">
        <v>32</v>
      </c>
      <c r="AX332" s="16" t="s">
        <v>83</v>
      </c>
      <c r="AY332" s="294" t="s">
        <v>342</v>
      </c>
    </row>
    <row r="333" s="2" customFormat="1" ht="16.5" customHeight="1">
      <c r="A333" s="39"/>
      <c r="B333" s="40"/>
      <c r="C333" s="227" t="s">
        <v>730</v>
      </c>
      <c r="D333" s="227" t="s">
        <v>343</v>
      </c>
      <c r="E333" s="228" t="s">
        <v>1393</v>
      </c>
      <c r="F333" s="229" t="s">
        <v>1394</v>
      </c>
      <c r="G333" s="230" t="s">
        <v>473</v>
      </c>
      <c r="H333" s="231">
        <v>1</v>
      </c>
      <c r="I333" s="232"/>
      <c r="J333" s="233">
        <f>ROUND(I333*H333,2)</f>
        <v>0</v>
      </c>
      <c r="K333" s="229" t="s">
        <v>443</v>
      </c>
      <c r="L333" s="45"/>
      <c r="M333" s="234" t="s">
        <v>1</v>
      </c>
      <c r="N333" s="235" t="s">
        <v>41</v>
      </c>
      <c r="O333" s="92"/>
      <c r="P333" s="236">
        <f>O333*H333</f>
        <v>0</v>
      </c>
      <c r="Q333" s="236">
        <v>0</v>
      </c>
      <c r="R333" s="236">
        <f>Q333*H333</f>
        <v>0</v>
      </c>
      <c r="S333" s="236">
        <v>0</v>
      </c>
      <c r="T333" s="237">
        <f>S333*H333</f>
        <v>0</v>
      </c>
      <c r="U333" s="39"/>
      <c r="V333" s="39"/>
      <c r="W333" s="39"/>
      <c r="X333" s="39"/>
      <c r="Y333" s="39"/>
      <c r="Z333" s="39"/>
      <c r="AA333" s="39"/>
      <c r="AB333" s="39"/>
      <c r="AC333" s="39"/>
      <c r="AD333" s="39"/>
      <c r="AE333" s="39"/>
      <c r="AR333" s="238" t="s">
        <v>360</v>
      </c>
      <c r="AT333" s="238" t="s">
        <v>343</v>
      </c>
      <c r="AU333" s="238" t="s">
        <v>85</v>
      </c>
      <c r="AY333" s="18" t="s">
        <v>342</v>
      </c>
      <c r="BE333" s="239">
        <f>IF(N333="základní",J333,0)</f>
        <v>0</v>
      </c>
      <c r="BF333" s="239">
        <f>IF(N333="snížená",J333,0)</f>
        <v>0</v>
      </c>
      <c r="BG333" s="239">
        <f>IF(N333="zákl. přenesená",J333,0)</f>
        <v>0</v>
      </c>
      <c r="BH333" s="239">
        <f>IF(N333="sníž. přenesená",J333,0)</f>
        <v>0</v>
      </c>
      <c r="BI333" s="239">
        <f>IF(N333="nulová",J333,0)</f>
        <v>0</v>
      </c>
      <c r="BJ333" s="18" t="s">
        <v>83</v>
      </c>
      <c r="BK333" s="239">
        <f>ROUND(I333*H333,2)</f>
        <v>0</v>
      </c>
      <c r="BL333" s="18" t="s">
        <v>360</v>
      </c>
      <c r="BM333" s="238" t="s">
        <v>7070</v>
      </c>
    </row>
    <row r="334" s="2" customFormat="1">
      <c r="A334" s="39"/>
      <c r="B334" s="40"/>
      <c r="C334" s="41"/>
      <c r="D334" s="240" t="s">
        <v>349</v>
      </c>
      <c r="E334" s="41"/>
      <c r="F334" s="241" t="s">
        <v>1396</v>
      </c>
      <c r="G334" s="41"/>
      <c r="H334" s="41"/>
      <c r="I334" s="242"/>
      <c r="J334" s="41"/>
      <c r="K334" s="41"/>
      <c r="L334" s="45"/>
      <c r="M334" s="243"/>
      <c r="N334" s="244"/>
      <c r="O334" s="92"/>
      <c r="P334" s="92"/>
      <c r="Q334" s="92"/>
      <c r="R334" s="92"/>
      <c r="S334" s="92"/>
      <c r="T334" s="93"/>
      <c r="U334" s="39"/>
      <c r="V334" s="39"/>
      <c r="W334" s="39"/>
      <c r="X334" s="39"/>
      <c r="Y334" s="39"/>
      <c r="Z334" s="39"/>
      <c r="AA334" s="39"/>
      <c r="AB334" s="39"/>
      <c r="AC334" s="39"/>
      <c r="AD334" s="39"/>
      <c r="AE334" s="39"/>
      <c r="AT334" s="18" t="s">
        <v>349</v>
      </c>
      <c r="AU334" s="18" t="s">
        <v>85</v>
      </c>
    </row>
    <row r="335" s="13" customFormat="1">
      <c r="A335" s="13"/>
      <c r="B335" s="252"/>
      <c r="C335" s="253"/>
      <c r="D335" s="240" t="s">
        <v>446</v>
      </c>
      <c r="E335" s="254" t="s">
        <v>1</v>
      </c>
      <c r="F335" s="255" t="s">
        <v>7071</v>
      </c>
      <c r="G335" s="253"/>
      <c r="H335" s="256">
        <v>1</v>
      </c>
      <c r="I335" s="257"/>
      <c r="J335" s="253"/>
      <c r="K335" s="253"/>
      <c r="L335" s="258"/>
      <c r="M335" s="259"/>
      <c r="N335" s="260"/>
      <c r="O335" s="260"/>
      <c r="P335" s="260"/>
      <c r="Q335" s="260"/>
      <c r="R335" s="260"/>
      <c r="S335" s="260"/>
      <c r="T335" s="261"/>
      <c r="U335" s="13"/>
      <c r="V335" s="13"/>
      <c r="W335" s="13"/>
      <c r="X335" s="13"/>
      <c r="Y335" s="13"/>
      <c r="Z335" s="13"/>
      <c r="AA335" s="13"/>
      <c r="AB335" s="13"/>
      <c r="AC335" s="13"/>
      <c r="AD335" s="13"/>
      <c r="AE335" s="13"/>
      <c r="AT335" s="262" t="s">
        <v>446</v>
      </c>
      <c r="AU335" s="262" t="s">
        <v>85</v>
      </c>
      <c r="AV335" s="13" t="s">
        <v>85</v>
      </c>
      <c r="AW335" s="13" t="s">
        <v>32</v>
      </c>
      <c r="AX335" s="13" t="s">
        <v>83</v>
      </c>
      <c r="AY335" s="262" t="s">
        <v>342</v>
      </c>
    </row>
    <row r="336" s="2" customFormat="1" ht="16.5" customHeight="1">
      <c r="A336" s="39"/>
      <c r="B336" s="40"/>
      <c r="C336" s="227" t="s">
        <v>737</v>
      </c>
      <c r="D336" s="227" t="s">
        <v>343</v>
      </c>
      <c r="E336" s="228" t="s">
        <v>7072</v>
      </c>
      <c r="F336" s="229" t="s">
        <v>7073</v>
      </c>
      <c r="G336" s="230" t="s">
        <v>473</v>
      </c>
      <c r="H336" s="231">
        <v>1</v>
      </c>
      <c r="I336" s="232"/>
      <c r="J336" s="233">
        <f>ROUND(I336*H336,2)</f>
        <v>0</v>
      </c>
      <c r="K336" s="229" t="s">
        <v>443</v>
      </c>
      <c r="L336" s="45"/>
      <c r="M336" s="234" t="s">
        <v>1</v>
      </c>
      <c r="N336" s="235" t="s">
        <v>41</v>
      </c>
      <c r="O336" s="92"/>
      <c r="P336" s="236">
        <f>O336*H336</f>
        <v>0</v>
      </c>
      <c r="Q336" s="236">
        <v>0</v>
      </c>
      <c r="R336" s="236">
        <f>Q336*H336</f>
        <v>0</v>
      </c>
      <c r="S336" s="236">
        <v>0</v>
      </c>
      <c r="T336" s="237">
        <f>S336*H336</f>
        <v>0</v>
      </c>
      <c r="U336" s="39"/>
      <c r="V336" s="39"/>
      <c r="W336" s="39"/>
      <c r="X336" s="39"/>
      <c r="Y336" s="39"/>
      <c r="Z336" s="39"/>
      <c r="AA336" s="39"/>
      <c r="AB336" s="39"/>
      <c r="AC336" s="39"/>
      <c r="AD336" s="39"/>
      <c r="AE336" s="39"/>
      <c r="AR336" s="238" t="s">
        <v>360</v>
      </c>
      <c r="AT336" s="238" t="s">
        <v>343</v>
      </c>
      <c r="AU336" s="238" t="s">
        <v>85</v>
      </c>
      <c r="AY336" s="18" t="s">
        <v>342</v>
      </c>
      <c r="BE336" s="239">
        <f>IF(N336="základní",J336,0)</f>
        <v>0</v>
      </c>
      <c r="BF336" s="239">
        <f>IF(N336="snížená",J336,0)</f>
        <v>0</v>
      </c>
      <c r="BG336" s="239">
        <f>IF(N336="zákl. přenesená",J336,0)</f>
        <v>0</v>
      </c>
      <c r="BH336" s="239">
        <f>IF(N336="sníž. přenesená",J336,0)</f>
        <v>0</v>
      </c>
      <c r="BI336" s="239">
        <f>IF(N336="nulová",J336,0)</f>
        <v>0</v>
      </c>
      <c r="BJ336" s="18" t="s">
        <v>83</v>
      </c>
      <c r="BK336" s="239">
        <f>ROUND(I336*H336,2)</f>
        <v>0</v>
      </c>
      <c r="BL336" s="18" t="s">
        <v>360</v>
      </c>
      <c r="BM336" s="238" t="s">
        <v>7074</v>
      </c>
    </row>
    <row r="337" s="2" customFormat="1">
      <c r="A337" s="39"/>
      <c r="B337" s="40"/>
      <c r="C337" s="41"/>
      <c r="D337" s="240" t="s">
        <v>349</v>
      </c>
      <c r="E337" s="41"/>
      <c r="F337" s="241" t="s">
        <v>7075</v>
      </c>
      <c r="G337" s="41"/>
      <c r="H337" s="41"/>
      <c r="I337" s="242"/>
      <c r="J337" s="41"/>
      <c r="K337" s="41"/>
      <c r="L337" s="45"/>
      <c r="M337" s="243"/>
      <c r="N337" s="244"/>
      <c r="O337" s="92"/>
      <c r="P337" s="92"/>
      <c r="Q337" s="92"/>
      <c r="R337" s="92"/>
      <c r="S337" s="92"/>
      <c r="T337" s="93"/>
      <c r="U337" s="39"/>
      <c r="V337" s="39"/>
      <c r="W337" s="39"/>
      <c r="X337" s="39"/>
      <c r="Y337" s="39"/>
      <c r="Z337" s="39"/>
      <c r="AA337" s="39"/>
      <c r="AB337" s="39"/>
      <c r="AC337" s="39"/>
      <c r="AD337" s="39"/>
      <c r="AE337" s="39"/>
      <c r="AT337" s="18" t="s">
        <v>349</v>
      </c>
      <c r="AU337" s="18" t="s">
        <v>85</v>
      </c>
    </row>
    <row r="338" s="13" customFormat="1">
      <c r="A338" s="13"/>
      <c r="B338" s="252"/>
      <c r="C338" s="253"/>
      <c r="D338" s="240" t="s">
        <v>446</v>
      </c>
      <c r="E338" s="254" t="s">
        <v>1</v>
      </c>
      <c r="F338" s="255" t="s">
        <v>7076</v>
      </c>
      <c r="G338" s="253"/>
      <c r="H338" s="256">
        <v>1</v>
      </c>
      <c r="I338" s="257"/>
      <c r="J338" s="253"/>
      <c r="K338" s="253"/>
      <c r="L338" s="258"/>
      <c r="M338" s="259"/>
      <c r="N338" s="260"/>
      <c r="O338" s="260"/>
      <c r="P338" s="260"/>
      <c r="Q338" s="260"/>
      <c r="R338" s="260"/>
      <c r="S338" s="260"/>
      <c r="T338" s="261"/>
      <c r="U338" s="13"/>
      <c r="V338" s="13"/>
      <c r="W338" s="13"/>
      <c r="X338" s="13"/>
      <c r="Y338" s="13"/>
      <c r="Z338" s="13"/>
      <c r="AA338" s="13"/>
      <c r="AB338" s="13"/>
      <c r="AC338" s="13"/>
      <c r="AD338" s="13"/>
      <c r="AE338" s="13"/>
      <c r="AT338" s="262" t="s">
        <v>446</v>
      </c>
      <c r="AU338" s="262" t="s">
        <v>85</v>
      </c>
      <c r="AV338" s="13" t="s">
        <v>85</v>
      </c>
      <c r="AW338" s="13" t="s">
        <v>32</v>
      </c>
      <c r="AX338" s="13" t="s">
        <v>83</v>
      </c>
      <c r="AY338" s="262" t="s">
        <v>342</v>
      </c>
    </row>
    <row r="339" s="2" customFormat="1" ht="16.5" customHeight="1">
      <c r="A339" s="39"/>
      <c r="B339" s="40"/>
      <c r="C339" s="227" t="s">
        <v>743</v>
      </c>
      <c r="D339" s="227" t="s">
        <v>343</v>
      </c>
      <c r="E339" s="228" t="s">
        <v>7077</v>
      </c>
      <c r="F339" s="229" t="s">
        <v>7078</v>
      </c>
      <c r="G339" s="230" t="s">
        <v>473</v>
      </c>
      <c r="H339" s="231">
        <v>1</v>
      </c>
      <c r="I339" s="232"/>
      <c r="J339" s="233">
        <f>ROUND(I339*H339,2)</f>
        <v>0</v>
      </c>
      <c r="K339" s="229" t="s">
        <v>443</v>
      </c>
      <c r="L339" s="45"/>
      <c r="M339" s="234" t="s">
        <v>1</v>
      </c>
      <c r="N339" s="235" t="s">
        <v>41</v>
      </c>
      <c r="O339" s="92"/>
      <c r="P339" s="236">
        <f>O339*H339</f>
        <v>0</v>
      </c>
      <c r="Q339" s="236">
        <v>0</v>
      </c>
      <c r="R339" s="236">
        <f>Q339*H339</f>
        <v>0</v>
      </c>
      <c r="S339" s="236">
        <v>0</v>
      </c>
      <c r="T339" s="237">
        <f>S339*H339</f>
        <v>0</v>
      </c>
      <c r="U339" s="39"/>
      <c r="V339" s="39"/>
      <c r="W339" s="39"/>
      <c r="X339" s="39"/>
      <c r="Y339" s="39"/>
      <c r="Z339" s="39"/>
      <c r="AA339" s="39"/>
      <c r="AB339" s="39"/>
      <c r="AC339" s="39"/>
      <c r="AD339" s="39"/>
      <c r="AE339" s="39"/>
      <c r="AR339" s="238" t="s">
        <v>360</v>
      </c>
      <c r="AT339" s="238" t="s">
        <v>343</v>
      </c>
      <c r="AU339" s="238" t="s">
        <v>85</v>
      </c>
      <c r="AY339" s="18" t="s">
        <v>342</v>
      </c>
      <c r="BE339" s="239">
        <f>IF(N339="základní",J339,0)</f>
        <v>0</v>
      </c>
      <c r="BF339" s="239">
        <f>IF(N339="snížená",J339,0)</f>
        <v>0</v>
      </c>
      <c r="BG339" s="239">
        <f>IF(N339="zákl. přenesená",J339,0)</f>
        <v>0</v>
      </c>
      <c r="BH339" s="239">
        <f>IF(N339="sníž. přenesená",J339,0)</f>
        <v>0</v>
      </c>
      <c r="BI339" s="239">
        <f>IF(N339="nulová",J339,0)</f>
        <v>0</v>
      </c>
      <c r="BJ339" s="18" t="s">
        <v>83</v>
      </c>
      <c r="BK339" s="239">
        <f>ROUND(I339*H339,2)</f>
        <v>0</v>
      </c>
      <c r="BL339" s="18" t="s">
        <v>360</v>
      </c>
      <c r="BM339" s="238" t="s">
        <v>7079</v>
      </c>
    </row>
    <row r="340" s="2" customFormat="1">
      <c r="A340" s="39"/>
      <c r="B340" s="40"/>
      <c r="C340" s="41"/>
      <c r="D340" s="240" t="s">
        <v>349</v>
      </c>
      <c r="E340" s="41"/>
      <c r="F340" s="241" t="s">
        <v>7080</v>
      </c>
      <c r="G340" s="41"/>
      <c r="H340" s="41"/>
      <c r="I340" s="242"/>
      <c r="J340" s="41"/>
      <c r="K340" s="41"/>
      <c r="L340" s="45"/>
      <c r="M340" s="243"/>
      <c r="N340" s="244"/>
      <c r="O340" s="92"/>
      <c r="P340" s="92"/>
      <c r="Q340" s="92"/>
      <c r="R340" s="92"/>
      <c r="S340" s="92"/>
      <c r="T340" s="93"/>
      <c r="U340" s="39"/>
      <c r="V340" s="39"/>
      <c r="W340" s="39"/>
      <c r="X340" s="39"/>
      <c r="Y340" s="39"/>
      <c r="Z340" s="39"/>
      <c r="AA340" s="39"/>
      <c r="AB340" s="39"/>
      <c r="AC340" s="39"/>
      <c r="AD340" s="39"/>
      <c r="AE340" s="39"/>
      <c r="AT340" s="18" t="s">
        <v>349</v>
      </c>
      <c r="AU340" s="18" t="s">
        <v>85</v>
      </c>
    </row>
    <row r="341" s="13" customFormat="1">
      <c r="A341" s="13"/>
      <c r="B341" s="252"/>
      <c r="C341" s="253"/>
      <c r="D341" s="240" t="s">
        <v>446</v>
      </c>
      <c r="E341" s="254" t="s">
        <v>1</v>
      </c>
      <c r="F341" s="255" t="s">
        <v>7076</v>
      </c>
      <c r="G341" s="253"/>
      <c r="H341" s="256">
        <v>1</v>
      </c>
      <c r="I341" s="257"/>
      <c r="J341" s="253"/>
      <c r="K341" s="253"/>
      <c r="L341" s="258"/>
      <c r="M341" s="259"/>
      <c r="N341" s="260"/>
      <c r="O341" s="260"/>
      <c r="P341" s="260"/>
      <c r="Q341" s="260"/>
      <c r="R341" s="260"/>
      <c r="S341" s="260"/>
      <c r="T341" s="261"/>
      <c r="U341" s="13"/>
      <c r="V341" s="13"/>
      <c r="W341" s="13"/>
      <c r="X341" s="13"/>
      <c r="Y341" s="13"/>
      <c r="Z341" s="13"/>
      <c r="AA341" s="13"/>
      <c r="AB341" s="13"/>
      <c r="AC341" s="13"/>
      <c r="AD341" s="13"/>
      <c r="AE341" s="13"/>
      <c r="AT341" s="262" t="s">
        <v>446</v>
      </c>
      <c r="AU341" s="262" t="s">
        <v>85</v>
      </c>
      <c r="AV341" s="13" t="s">
        <v>85</v>
      </c>
      <c r="AW341" s="13" t="s">
        <v>32</v>
      </c>
      <c r="AX341" s="13" t="s">
        <v>83</v>
      </c>
      <c r="AY341" s="262" t="s">
        <v>342</v>
      </c>
    </row>
    <row r="342" s="2" customFormat="1" ht="16.5" customHeight="1">
      <c r="A342" s="39"/>
      <c r="B342" s="40"/>
      <c r="C342" s="227" t="s">
        <v>749</v>
      </c>
      <c r="D342" s="227" t="s">
        <v>343</v>
      </c>
      <c r="E342" s="228" t="s">
        <v>744</v>
      </c>
      <c r="F342" s="229" t="s">
        <v>745</v>
      </c>
      <c r="G342" s="230" t="s">
        <v>473</v>
      </c>
      <c r="H342" s="231">
        <v>1</v>
      </c>
      <c r="I342" s="232"/>
      <c r="J342" s="233">
        <f>ROUND(I342*H342,2)</f>
        <v>0</v>
      </c>
      <c r="K342" s="229" t="s">
        <v>443</v>
      </c>
      <c r="L342" s="45"/>
      <c r="M342" s="234" t="s">
        <v>1</v>
      </c>
      <c r="N342" s="235" t="s">
        <v>41</v>
      </c>
      <c r="O342" s="92"/>
      <c r="P342" s="236">
        <f>O342*H342</f>
        <v>0</v>
      </c>
      <c r="Q342" s="236">
        <v>0</v>
      </c>
      <c r="R342" s="236">
        <f>Q342*H342</f>
        <v>0</v>
      </c>
      <c r="S342" s="236">
        <v>0</v>
      </c>
      <c r="T342" s="237">
        <f>S342*H342</f>
        <v>0</v>
      </c>
      <c r="U342" s="39"/>
      <c r="V342" s="39"/>
      <c r="W342" s="39"/>
      <c r="X342" s="39"/>
      <c r="Y342" s="39"/>
      <c r="Z342" s="39"/>
      <c r="AA342" s="39"/>
      <c r="AB342" s="39"/>
      <c r="AC342" s="39"/>
      <c r="AD342" s="39"/>
      <c r="AE342" s="39"/>
      <c r="AR342" s="238" t="s">
        <v>360</v>
      </c>
      <c r="AT342" s="238" t="s">
        <v>343</v>
      </c>
      <c r="AU342" s="238" t="s">
        <v>85</v>
      </c>
      <c r="AY342" s="18" t="s">
        <v>342</v>
      </c>
      <c r="BE342" s="239">
        <f>IF(N342="základní",J342,0)</f>
        <v>0</v>
      </c>
      <c r="BF342" s="239">
        <f>IF(N342="snížená",J342,0)</f>
        <v>0</v>
      </c>
      <c r="BG342" s="239">
        <f>IF(N342="zákl. přenesená",J342,0)</f>
        <v>0</v>
      </c>
      <c r="BH342" s="239">
        <f>IF(N342="sníž. přenesená",J342,0)</f>
        <v>0</v>
      </c>
      <c r="BI342" s="239">
        <f>IF(N342="nulová",J342,0)</f>
        <v>0</v>
      </c>
      <c r="BJ342" s="18" t="s">
        <v>83</v>
      </c>
      <c r="BK342" s="239">
        <f>ROUND(I342*H342,2)</f>
        <v>0</v>
      </c>
      <c r="BL342" s="18" t="s">
        <v>360</v>
      </c>
      <c r="BM342" s="238" t="s">
        <v>7081</v>
      </c>
    </row>
    <row r="343" s="2" customFormat="1">
      <c r="A343" s="39"/>
      <c r="B343" s="40"/>
      <c r="C343" s="41"/>
      <c r="D343" s="240" t="s">
        <v>349</v>
      </c>
      <c r="E343" s="41"/>
      <c r="F343" s="241" t="s">
        <v>747</v>
      </c>
      <c r="G343" s="41"/>
      <c r="H343" s="41"/>
      <c r="I343" s="242"/>
      <c r="J343" s="41"/>
      <c r="K343" s="41"/>
      <c r="L343" s="45"/>
      <c r="M343" s="243"/>
      <c r="N343" s="244"/>
      <c r="O343" s="92"/>
      <c r="P343" s="92"/>
      <c r="Q343" s="92"/>
      <c r="R343" s="92"/>
      <c r="S343" s="92"/>
      <c r="T343" s="93"/>
      <c r="U343" s="39"/>
      <c r="V343" s="39"/>
      <c r="W343" s="39"/>
      <c r="X343" s="39"/>
      <c r="Y343" s="39"/>
      <c r="Z343" s="39"/>
      <c r="AA343" s="39"/>
      <c r="AB343" s="39"/>
      <c r="AC343" s="39"/>
      <c r="AD343" s="39"/>
      <c r="AE343" s="39"/>
      <c r="AT343" s="18" t="s">
        <v>349</v>
      </c>
      <c r="AU343" s="18" t="s">
        <v>85</v>
      </c>
    </row>
    <row r="344" s="13" customFormat="1">
      <c r="A344" s="13"/>
      <c r="B344" s="252"/>
      <c r="C344" s="253"/>
      <c r="D344" s="240" t="s">
        <v>446</v>
      </c>
      <c r="E344" s="254" t="s">
        <v>1</v>
      </c>
      <c r="F344" s="255" t="s">
        <v>7071</v>
      </c>
      <c r="G344" s="253"/>
      <c r="H344" s="256">
        <v>1</v>
      </c>
      <c r="I344" s="257"/>
      <c r="J344" s="253"/>
      <c r="K344" s="253"/>
      <c r="L344" s="258"/>
      <c r="M344" s="259"/>
      <c r="N344" s="260"/>
      <c r="O344" s="260"/>
      <c r="P344" s="260"/>
      <c r="Q344" s="260"/>
      <c r="R344" s="260"/>
      <c r="S344" s="260"/>
      <c r="T344" s="261"/>
      <c r="U344" s="13"/>
      <c r="V344" s="13"/>
      <c r="W344" s="13"/>
      <c r="X344" s="13"/>
      <c r="Y344" s="13"/>
      <c r="Z344" s="13"/>
      <c r="AA344" s="13"/>
      <c r="AB344" s="13"/>
      <c r="AC344" s="13"/>
      <c r="AD344" s="13"/>
      <c r="AE344" s="13"/>
      <c r="AT344" s="262" t="s">
        <v>446</v>
      </c>
      <c r="AU344" s="262" t="s">
        <v>85</v>
      </c>
      <c r="AV344" s="13" t="s">
        <v>85</v>
      </c>
      <c r="AW344" s="13" t="s">
        <v>32</v>
      </c>
      <c r="AX344" s="13" t="s">
        <v>83</v>
      </c>
      <c r="AY344" s="262" t="s">
        <v>342</v>
      </c>
    </row>
    <row r="345" s="2" customFormat="1" ht="16.5" customHeight="1">
      <c r="A345" s="39"/>
      <c r="B345" s="40"/>
      <c r="C345" s="227" t="s">
        <v>755</v>
      </c>
      <c r="D345" s="227" t="s">
        <v>343</v>
      </c>
      <c r="E345" s="228" t="s">
        <v>750</v>
      </c>
      <c r="F345" s="229" t="s">
        <v>751</v>
      </c>
      <c r="G345" s="230" t="s">
        <v>473</v>
      </c>
      <c r="H345" s="231">
        <v>2</v>
      </c>
      <c r="I345" s="232"/>
      <c r="J345" s="233">
        <f>ROUND(I345*H345,2)</f>
        <v>0</v>
      </c>
      <c r="K345" s="229" t="s">
        <v>443</v>
      </c>
      <c r="L345" s="45"/>
      <c r="M345" s="234" t="s">
        <v>1</v>
      </c>
      <c r="N345" s="235" t="s">
        <v>41</v>
      </c>
      <c r="O345" s="92"/>
      <c r="P345" s="236">
        <f>O345*H345</f>
        <v>0</v>
      </c>
      <c r="Q345" s="236">
        <v>0</v>
      </c>
      <c r="R345" s="236">
        <f>Q345*H345</f>
        <v>0</v>
      </c>
      <c r="S345" s="236">
        <v>0</v>
      </c>
      <c r="T345" s="237">
        <f>S345*H345</f>
        <v>0</v>
      </c>
      <c r="U345" s="39"/>
      <c r="V345" s="39"/>
      <c r="W345" s="39"/>
      <c r="X345" s="39"/>
      <c r="Y345" s="39"/>
      <c r="Z345" s="39"/>
      <c r="AA345" s="39"/>
      <c r="AB345" s="39"/>
      <c r="AC345" s="39"/>
      <c r="AD345" s="39"/>
      <c r="AE345" s="39"/>
      <c r="AR345" s="238" t="s">
        <v>360</v>
      </c>
      <c r="AT345" s="238" t="s">
        <v>343</v>
      </c>
      <c r="AU345" s="238" t="s">
        <v>85</v>
      </c>
      <c r="AY345" s="18" t="s">
        <v>342</v>
      </c>
      <c r="BE345" s="239">
        <f>IF(N345="základní",J345,0)</f>
        <v>0</v>
      </c>
      <c r="BF345" s="239">
        <f>IF(N345="snížená",J345,0)</f>
        <v>0</v>
      </c>
      <c r="BG345" s="239">
        <f>IF(N345="zákl. přenesená",J345,0)</f>
        <v>0</v>
      </c>
      <c r="BH345" s="239">
        <f>IF(N345="sníž. přenesená",J345,0)</f>
        <v>0</v>
      </c>
      <c r="BI345" s="239">
        <f>IF(N345="nulová",J345,0)</f>
        <v>0</v>
      </c>
      <c r="BJ345" s="18" t="s">
        <v>83</v>
      </c>
      <c r="BK345" s="239">
        <f>ROUND(I345*H345,2)</f>
        <v>0</v>
      </c>
      <c r="BL345" s="18" t="s">
        <v>360</v>
      </c>
      <c r="BM345" s="238" t="s">
        <v>7082</v>
      </c>
    </row>
    <row r="346" s="2" customFormat="1">
      <c r="A346" s="39"/>
      <c r="B346" s="40"/>
      <c r="C346" s="41"/>
      <c r="D346" s="240" t="s">
        <v>349</v>
      </c>
      <c r="E346" s="41"/>
      <c r="F346" s="241" t="s">
        <v>753</v>
      </c>
      <c r="G346" s="41"/>
      <c r="H346" s="41"/>
      <c r="I346" s="242"/>
      <c r="J346" s="41"/>
      <c r="K346" s="41"/>
      <c r="L346" s="45"/>
      <c r="M346" s="243"/>
      <c r="N346" s="244"/>
      <c r="O346" s="92"/>
      <c r="P346" s="92"/>
      <c r="Q346" s="92"/>
      <c r="R346" s="92"/>
      <c r="S346" s="92"/>
      <c r="T346" s="93"/>
      <c r="U346" s="39"/>
      <c r="V346" s="39"/>
      <c r="W346" s="39"/>
      <c r="X346" s="39"/>
      <c r="Y346" s="39"/>
      <c r="Z346" s="39"/>
      <c r="AA346" s="39"/>
      <c r="AB346" s="39"/>
      <c r="AC346" s="39"/>
      <c r="AD346" s="39"/>
      <c r="AE346" s="39"/>
      <c r="AT346" s="18" t="s">
        <v>349</v>
      </c>
      <c r="AU346" s="18" t="s">
        <v>85</v>
      </c>
    </row>
    <row r="347" s="13" customFormat="1">
      <c r="A347" s="13"/>
      <c r="B347" s="252"/>
      <c r="C347" s="253"/>
      <c r="D347" s="240" t="s">
        <v>446</v>
      </c>
      <c r="E347" s="254" t="s">
        <v>1</v>
      </c>
      <c r="F347" s="255" t="s">
        <v>7083</v>
      </c>
      <c r="G347" s="253"/>
      <c r="H347" s="256">
        <v>2</v>
      </c>
      <c r="I347" s="257"/>
      <c r="J347" s="253"/>
      <c r="K347" s="253"/>
      <c r="L347" s="258"/>
      <c r="M347" s="259"/>
      <c r="N347" s="260"/>
      <c r="O347" s="260"/>
      <c r="P347" s="260"/>
      <c r="Q347" s="260"/>
      <c r="R347" s="260"/>
      <c r="S347" s="260"/>
      <c r="T347" s="261"/>
      <c r="U347" s="13"/>
      <c r="V347" s="13"/>
      <c r="W347" s="13"/>
      <c r="X347" s="13"/>
      <c r="Y347" s="13"/>
      <c r="Z347" s="13"/>
      <c r="AA347" s="13"/>
      <c r="AB347" s="13"/>
      <c r="AC347" s="13"/>
      <c r="AD347" s="13"/>
      <c r="AE347" s="13"/>
      <c r="AT347" s="262" t="s">
        <v>446</v>
      </c>
      <c r="AU347" s="262" t="s">
        <v>85</v>
      </c>
      <c r="AV347" s="13" t="s">
        <v>85</v>
      </c>
      <c r="AW347" s="13" t="s">
        <v>32</v>
      </c>
      <c r="AX347" s="13" t="s">
        <v>83</v>
      </c>
      <c r="AY347" s="262" t="s">
        <v>342</v>
      </c>
    </row>
    <row r="348" s="2" customFormat="1" ht="21.75" customHeight="1">
      <c r="A348" s="39"/>
      <c r="B348" s="40"/>
      <c r="C348" s="227" t="s">
        <v>760</v>
      </c>
      <c r="D348" s="227" t="s">
        <v>343</v>
      </c>
      <c r="E348" s="228" t="s">
        <v>7084</v>
      </c>
      <c r="F348" s="229" t="s">
        <v>7085</v>
      </c>
      <c r="G348" s="230" t="s">
        <v>473</v>
      </c>
      <c r="H348" s="231">
        <v>1</v>
      </c>
      <c r="I348" s="232"/>
      <c r="J348" s="233">
        <f>ROUND(I348*H348,2)</f>
        <v>0</v>
      </c>
      <c r="K348" s="229" t="s">
        <v>443</v>
      </c>
      <c r="L348" s="45"/>
      <c r="M348" s="234" t="s">
        <v>1</v>
      </c>
      <c r="N348" s="235" t="s">
        <v>41</v>
      </c>
      <c r="O348" s="92"/>
      <c r="P348" s="236">
        <f>O348*H348</f>
        <v>0</v>
      </c>
      <c r="Q348" s="236">
        <v>0</v>
      </c>
      <c r="R348" s="236">
        <f>Q348*H348</f>
        <v>0</v>
      </c>
      <c r="S348" s="236">
        <v>0</v>
      </c>
      <c r="T348" s="237">
        <f>S348*H348</f>
        <v>0</v>
      </c>
      <c r="U348" s="39"/>
      <c r="V348" s="39"/>
      <c r="W348" s="39"/>
      <c r="X348" s="39"/>
      <c r="Y348" s="39"/>
      <c r="Z348" s="39"/>
      <c r="AA348" s="39"/>
      <c r="AB348" s="39"/>
      <c r="AC348" s="39"/>
      <c r="AD348" s="39"/>
      <c r="AE348" s="39"/>
      <c r="AR348" s="238" t="s">
        <v>360</v>
      </c>
      <c r="AT348" s="238" t="s">
        <v>343</v>
      </c>
      <c r="AU348" s="238" t="s">
        <v>85</v>
      </c>
      <c r="AY348" s="18" t="s">
        <v>342</v>
      </c>
      <c r="BE348" s="239">
        <f>IF(N348="základní",J348,0)</f>
        <v>0</v>
      </c>
      <c r="BF348" s="239">
        <f>IF(N348="snížená",J348,0)</f>
        <v>0</v>
      </c>
      <c r="BG348" s="239">
        <f>IF(N348="zákl. přenesená",J348,0)</f>
        <v>0</v>
      </c>
      <c r="BH348" s="239">
        <f>IF(N348="sníž. přenesená",J348,0)</f>
        <v>0</v>
      </c>
      <c r="BI348" s="239">
        <f>IF(N348="nulová",J348,0)</f>
        <v>0</v>
      </c>
      <c r="BJ348" s="18" t="s">
        <v>83</v>
      </c>
      <c r="BK348" s="239">
        <f>ROUND(I348*H348,2)</f>
        <v>0</v>
      </c>
      <c r="BL348" s="18" t="s">
        <v>360</v>
      </c>
      <c r="BM348" s="238" t="s">
        <v>7086</v>
      </c>
    </row>
    <row r="349" s="2" customFormat="1">
      <c r="A349" s="39"/>
      <c r="B349" s="40"/>
      <c r="C349" s="41"/>
      <c r="D349" s="240" t="s">
        <v>349</v>
      </c>
      <c r="E349" s="41"/>
      <c r="F349" s="241" t="s">
        <v>7087</v>
      </c>
      <c r="G349" s="41"/>
      <c r="H349" s="41"/>
      <c r="I349" s="242"/>
      <c r="J349" s="41"/>
      <c r="K349" s="41"/>
      <c r="L349" s="45"/>
      <c r="M349" s="243"/>
      <c r="N349" s="244"/>
      <c r="O349" s="92"/>
      <c r="P349" s="92"/>
      <c r="Q349" s="92"/>
      <c r="R349" s="92"/>
      <c r="S349" s="92"/>
      <c r="T349" s="93"/>
      <c r="U349" s="39"/>
      <c r="V349" s="39"/>
      <c r="W349" s="39"/>
      <c r="X349" s="39"/>
      <c r="Y349" s="39"/>
      <c r="Z349" s="39"/>
      <c r="AA349" s="39"/>
      <c r="AB349" s="39"/>
      <c r="AC349" s="39"/>
      <c r="AD349" s="39"/>
      <c r="AE349" s="39"/>
      <c r="AT349" s="18" t="s">
        <v>349</v>
      </c>
      <c r="AU349" s="18" t="s">
        <v>85</v>
      </c>
    </row>
    <row r="350" s="13" customFormat="1">
      <c r="A350" s="13"/>
      <c r="B350" s="252"/>
      <c r="C350" s="253"/>
      <c r="D350" s="240" t="s">
        <v>446</v>
      </c>
      <c r="E350" s="254" t="s">
        <v>1</v>
      </c>
      <c r="F350" s="255" t="s">
        <v>7088</v>
      </c>
      <c r="G350" s="253"/>
      <c r="H350" s="256">
        <v>1</v>
      </c>
      <c r="I350" s="257"/>
      <c r="J350" s="253"/>
      <c r="K350" s="253"/>
      <c r="L350" s="258"/>
      <c r="M350" s="259"/>
      <c r="N350" s="260"/>
      <c r="O350" s="260"/>
      <c r="P350" s="260"/>
      <c r="Q350" s="260"/>
      <c r="R350" s="260"/>
      <c r="S350" s="260"/>
      <c r="T350" s="261"/>
      <c r="U350" s="13"/>
      <c r="V350" s="13"/>
      <c r="W350" s="13"/>
      <c r="X350" s="13"/>
      <c r="Y350" s="13"/>
      <c r="Z350" s="13"/>
      <c r="AA350" s="13"/>
      <c r="AB350" s="13"/>
      <c r="AC350" s="13"/>
      <c r="AD350" s="13"/>
      <c r="AE350" s="13"/>
      <c r="AT350" s="262" t="s">
        <v>446</v>
      </c>
      <c r="AU350" s="262" t="s">
        <v>85</v>
      </c>
      <c r="AV350" s="13" t="s">
        <v>85</v>
      </c>
      <c r="AW350" s="13" t="s">
        <v>32</v>
      </c>
      <c r="AX350" s="13" t="s">
        <v>83</v>
      </c>
      <c r="AY350" s="262" t="s">
        <v>342</v>
      </c>
    </row>
    <row r="351" s="2" customFormat="1" ht="16.5" customHeight="1">
      <c r="A351" s="39"/>
      <c r="B351" s="40"/>
      <c r="C351" s="227" t="s">
        <v>766</v>
      </c>
      <c r="D351" s="227" t="s">
        <v>343</v>
      </c>
      <c r="E351" s="228" t="s">
        <v>1600</v>
      </c>
      <c r="F351" s="229" t="s">
        <v>1601</v>
      </c>
      <c r="G351" s="230" t="s">
        <v>473</v>
      </c>
      <c r="H351" s="231">
        <v>4.0999999999999996</v>
      </c>
      <c r="I351" s="232"/>
      <c r="J351" s="233">
        <f>ROUND(I351*H351,2)</f>
        <v>0</v>
      </c>
      <c r="K351" s="229" t="s">
        <v>443</v>
      </c>
      <c r="L351" s="45"/>
      <c r="M351" s="234" t="s">
        <v>1</v>
      </c>
      <c r="N351" s="235" t="s">
        <v>41</v>
      </c>
      <c r="O351" s="92"/>
      <c r="P351" s="236">
        <f>O351*H351</f>
        <v>0</v>
      </c>
      <c r="Q351" s="236">
        <v>0.089219999999999994</v>
      </c>
      <c r="R351" s="236">
        <f>Q351*H351</f>
        <v>0.36580199999999996</v>
      </c>
      <c r="S351" s="236">
        <v>0</v>
      </c>
      <c r="T351" s="237">
        <f>S351*H351</f>
        <v>0</v>
      </c>
      <c r="U351" s="39"/>
      <c r="V351" s="39"/>
      <c r="W351" s="39"/>
      <c r="X351" s="39"/>
      <c r="Y351" s="39"/>
      <c r="Z351" s="39"/>
      <c r="AA351" s="39"/>
      <c r="AB351" s="39"/>
      <c r="AC351" s="39"/>
      <c r="AD351" s="39"/>
      <c r="AE351" s="39"/>
      <c r="AR351" s="238" t="s">
        <v>360</v>
      </c>
      <c r="AT351" s="238" t="s">
        <v>343</v>
      </c>
      <c r="AU351" s="238" t="s">
        <v>85</v>
      </c>
      <c r="AY351" s="18" t="s">
        <v>342</v>
      </c>
      <c r="BE351" s="239">
        <f>IF(N351="základní",J351,0)</f>
        <v>0</v>
      </c>
      <c r="BF351" s="239">
        <f>IF(N351="snížená",J351,0)</f>
        <v>0</v>
      </c>
      <c r="BG351" s="239">
        <f>IF(N351="zákl. přenesená",J351,0)</f>
        <v>0</v>
      </c>
      <c r="BH351" s="239">
        <f>IF(N351="sníž. přenesená",J351,0)</f>
        <v>0</v>
      </c>
      <c r="BI351" s="239">
        <f>IF(N351="nulová",J351,0)</f>
        <v>0</v>
      </c>
      <c r="BJ351" s="18" t="s">
        <v>83</v>
      </c>
      <c r="BK351" s="239">
        <f>ROUND(I351*H351,2)</f>
        <v>0</v>
      </c>
      <c r="BL351" s="18" t="s">
        <v>360</v>
      </c>
      <c r="BM351" s="238" t="s">
        <v>7089</v>
      </c>
    </row>
    <row r="352" s="2" customFormat="1">
      <c r="A352" s="39"/>
      <c r="B352" s="40"/>
      <c r="C352" s="41"/>
      <c r="D352" s="240" t="s">
        <v>349</v>
      </c>
      <c r="E352" s="41"/>
      <c r="F352" s="241" t="s">
        <v>1603</v>
      </c>
      <c r="G352" s="41"/>
      <c r="H352" s="41"/>
      <c r="I352" s="242"/>
      <c r="J352" s="41"/>
      <c r="K352" s="41"/>
      <c r="L352" s="45"/>
      <c r="M352" s="243"/>
      <c r="N352" s="244"/>
      <c r="O352" s="92"/>
      <c r="P352" s="92"/>
      <c r="Q352" s="92"/>
      <c r="R352" s="92"/>
      <c r="S352" s="92"/>
      <c r="T352" s="93"/>
      <c r="U352" s="39"/>
      <c r="V352" s="39"/>
      <c r="W352" s="39"/>
      <c r="X352" s="39"/>
      <c r="Y352" s="39"/>
      <c r="Z352" s="39"/>
      <c r="AA352" s="39"/>
      <c r="AB352" s="39"/>
      <c r="AC352" s="39"/>
      <c r="AD352" s="39"/>
      <c r="AE352" s="39"/>
      <c r="AT352" s="18" t="s">
        <v>349</v>
      </c>
      <c r="AU352" s="18" t="s">
        <v>85</v>
      </c>
    </row>
    <row r="353" s="13" customFormat="1">
      <c r="A353" s="13"/>
      <c r="B353" s="252"/>
      <c r="C353" s="253"/>
      <c r="D353" s="240" t="s">
        <v>446</v>
      </c>
      <c r="E353" s="254" t="s">
        <v>1</v>
      </c>
      <c r="F353" s="255" t="s">
        <v>7054</v>
      </c>
      <c r="G353" s="253"/>
      <c r="H353" s="256">
        <v>4.0999999999999996</v>
      </c>
      <c r="I353" s="257"/>
      <c r="J353" s="253"/>
      <c r="K353" s="253"/>
      <c r="L353" s="258"/>
      <c r="M353" s="259"/>
      <c r="N353" s="260"/>
      <c r="O353" s="260"/>
      <c r="P353" s="260"/>
      <c r="Q353" s="260"/>
      <c r="R353" s="260"/>
      <c r="S353" s="260"/>
      <c r="T353" s="261"/>
      <c r="U353" s="13"/>
      <c r="V353" s="13"/>
      <c r="W353" s="13"/>
      <c r="X353" s="13"/>
      <c r="Y353" s="13"/>
      <c r="Z353" s="13"/>
      <c r="AA353" s="13"/>
      <c r="AB353" s="13"/>
      <c r="AC353" s="13"/>
      <c r="AD353" s="13"/>
      <c r="AE353" s="13"/>
      <c r="AT353" s="262" t="s">
        <v>446</v>
      </c>
      <c r="AU353" s="262" t="s">
        <v>85</v>
      </c>
      <c r="AV353" s="13" t="s">
        <v>85</v>
      </c>
      <c r="AW353" s="13" t="s">
        <v>32</v>
      </c>
      <c r="AX353" s="13" t="s">
        <v>83</v>
      </c>
      <c r="AY353" s="262" t="s">
        <v>342</v>
      </c>
    </row>
    <row r="354" s="12" customFormat="1" ht="22.8" customHeight="1">
      <c r="A354" s="12"/>
      <c r="B354" s="213"/>
      <c r="C354" s="214"/>
      <c r="D354" s="215" t="s">
        <v>75</v>
      </c>
      <c r="E354" s="246" t="s">
        <v>376</v>
      </c>
      <c r="F354" s="246" t="s">
        <v>814</v>
      </c>
      <c r="G354" s="214"/>
      <c r="H354" s="214"/>
      <c r="I354" s="217"/>
      <c r="J354" s="247">
        <f>BK354</f>
        <v>0</v>
      </c>
      <c r="K354" s="214"/>
      <c r="L354" s="219"/>
      <c r="M354" s="220"/>
      <c r="N354" s="221"/>
      <c r="O354" s="221"/>
      <c r="P354" s="222">
        <f>SUM(P355:P483)</f>
        <v>0</v>
      </c>
      <c r="Q354" s="221"/>
      <c r="R354" s="222">
        <f>SUM(R355:R483)</f>
        <v>2.8294243700000004</v>
      </c>
      <c r="S354" s="221"/>
      <c r="T354" s="223">
        <f>SUM(T355:T483)</f>
        <v>0</v>
      </c>
      <c r="U354" s="12"/>
      <c r="V354" s="12"/>
      <c r="W354" s="12"/>
      <c r="X354" s="12"/>
      <c r="Y354" s="12"/>
      <c r="Z354" s="12"/>
      <c r="AA354" s="12"/>
      <c r="AB354" s="12"/>
      <c r="AC354" s="12"/>
      <c r="AD354" s="12"/>
      <c r="AE354" s="12"/>
      <c r="AR354" s="224" t="s">
        <v>83</v>
      </c>
      <c r="AT354" s="225" t="s">
        <v>75</v>
      </c>
      <c r="AU354" s="225" t="s">
        <v>83</v>
      </c>
      <c r="AY354" s="224" t="s">
        <v>342</v>
      </c>
      <c r="BK354" s="226">
        <f>SUM(BK355:BK483)</f>
        <v>0</v>
      </c>
    </row>
    <row r="355" s="2" customFormat="1" ht="16.5" customHeight="1">
      <c r="A355" s="39"/>
      <c r="B355" s="40"/>
      <c r="C355" s="227" t="s">
        <v>772</v>
      </c>
      <c r="D355" s="227" t="s">
        <v>343</v>
      </c>
      <c r="E355" s="228" t="s">
        <v>4179</v>
      </c>
      <c r="F355" s="229" t="s">
        <v>4180</v>
      </c>
      <c r="G355" s="230" t="s">
        <v>442</v>
      </c>
      <c r="H355" s="231">
        <v>4</v>
      </c>
      <c r="I355" s="232"/>
      <c r="J355" s="233">
        <f>ROUND(I355*H355,2)</f>
        <v>0</v>
      </c>
      <c r="K355" s="229" t="s">
        <v>443</v>
      </c>
      <c r="L355" s="45"/>
      <c r="M355" s="234" t="s">
        <v>1</v>
      </c>
      <c r="N355" s="235" t="s">
        <v>41</v>
      </c>
      <c r="O355" s="92"/>
      <c r="P355" s="236">
        <f>O355*H355</f>
        <v>0</v>
      </c>
      <c r="Q355" s="236">
        <v>0</v>
      </c>
      <c r="R355" s="236">
        <f>Q355*H355</f>
        <v>0</v>
      </c>
      <c r="S355" s="236">
        <v>0</v>
      </c>
      <c r="T355" s="237">
        <f>S355*H355</f>
        <v>0</v>
      </c>
      <c r="U355" s="39"/>
      <c r="V355" s="39"/>
      <c r="W355" s="39"/>
      <c r="X355" s="39"/>
      <c r="Y355" s="39"/>
      <c r="Z355" s="39"/>
      <c r="AA355" s="39"/>
      <c r="AB355" s="39"/>
      <c r="AC355" s="39"/>
      <c r="AD355" s="39"/>
      <c r="AE355" s="39"/>
      <c r="AR355" s="238" t="s">
        <v>360</v>
      </c>
      <c r="AT355" s="238" t="s">
        <v>343</v>
      </c>
      <c r="AU355" s="238" t="s">
        <v>85</v>
      </c>
      <c r="AY355" s="18" t="s">
        <v>342</v>
      </c>
      <c r="BE355" s="239">
        <f>IF(N355="základní",J355,0)</f>
        <v>0</v>
      </c>
      <c r="BF355" s="239">
        <f>IF(N355="snížená",J355,0)</f>
        <v>0</v>
      </c>
      <c r="BG355" s="239">
        <f>IF(N355="zákl. přenesená",J355,0)</f>
        <v>0</v>
      </c>
      <c r="BH355" s="239">
        <f>IF(N355="sníž. přenesená",J355,0)</f>
        <v>0</v>
      </c>
      <c r="BI355" s="239">
        <f>IF(N355="nulová",J355,0)</f>
        <v>0</v>
      </c>
      <c r="BJ355" s="18" t="s">
        <v>83</v>
      </c>
      <c r="BK355" s="239">
        <f>ROUND(I355*H355,2)</f>
        <v>0</v>
      </c>
      <c r="BL355" s="18" t="s">
        <v>360</v>
      </c>
      <c r="BM355" s="238" t="s">
        <v>7090</v>
      </c>
    </row>
    <row r="356" s="2" customFormat="1">
      <c r="A356" s="39"/>
      <c r="B356" s="40"/>
      <c r="C356" s="41"/>
      <c r="D356" s="240" t="s">
        <v>349</v>
      </c>
      <c r="E356" s="41"/>
      <c r="F356" s="241" t="s">
        <v>4180</v>
      </c>
      <c r="G356" s="41"/>
      <c r="H356" s="41"/>
      <c r="I356" s="242"/>
      <c r="J356" s="41"/>
      <c r="K356" s="41"/>
      <c r="L356" s="45"/>
      <c r="M356" s="243"/>
      <c r="N356" s="244"/>
      <c r="O356" s="92"/>
      <c r="P356" s="92"/>
      <c r="Q356" s="92"/>
      <c r="R356" s="92"/>
      <c r="S356" s="92"/>
      <c r="T356" s="93"/>
      <c r="U356" s="39"/>
      <c r="V356" s="39"/>
      <c r="W356" s="39"/>
      <c r="X356" s="39"/>
      <c r="Y356" s="39"/>
      <c r="Z356" s="39"/>
      <c r="AA356" s="39"/>
      <c r="AB356" s="39"/>
      <c r="AC356" s="39"/>
      <c r="AD356" s="39"/>
      <c r="AE356" s="39"/>
      <c r="AT356" s="18" t="s">
        <v>349</v>
      </c>
      <c r="AU356" s="18" t="s">
        <v>85</v>
      </c>
    </row>
    <row r="357" s="13" customFormat="1">
      <c r="A357" s="13"/>
      <c r="B357" s="252"/>
      <c r="C357" s="253"/>
      <c r="D357" s="240" t="s">
        <v>446</v>
      </c>
      <c r="E357" s="254" t="s">
        <v>1</v>
      </c>
      <c r="F357" s="255" t="s">
        <v>7091</v>
      </c>
      <c r="G357" s="253"/>
      <c r="H357" s="256">
        <v>4</v>
      </c>
      <c r="I357" s="257"/>
      <c r="J357" s="253"/>
      <c r="K357" s="253"/>
      <c r="L357" s="258"/>
      <c r="M357" s="259"/>
      <c r="N357" s="260"/>
      <c r="O357" s="260"/>
      <c r="P357" s="260"/>
      <c r="Q357" s="260"/>
      <c r="R357" s="260"/>
      <c r="S357" s="260"/>
      <c r="T357" s="261"/>
      <c r="U357" s="13"/>
      <c r="V357" s="13"/>
      <c r="W357" s="13"/>
      <c r="X357" s="13"/>
      <c r="Y357" s="13"/>
      <c r="Z357" s="13"/>
      <c r="AA357" s="13"/>
      <c r="AB357" s="13"/>
      <c r="AC357" s="13"/>
      <c r="AD357" s="13"/>
      <c r="AE357" s="13"/>
      <c r="AT357" s="262" t="s">
        <v>446</v>
      </c>
      <c r="AU357" s="262" t="s">
        <v>85</v>
      </c>
      <c r="AV357" s="13" t="s">
        <v>85</v>
      </c>
      <c r="AW357" s="13" t="s">
        <v>32</v>
      </c>
      <c r="AX357" s="13" t="s">
        <v>83</v>
      </c>
      <c r="AY357" s="262" t="s">
        <v>342</v>
      </c>
    </row>
    <row r="358" s="2" customFormat="1" ht="16.5" customHeight="1">
      <c r="A358" s="39"/>
      <c r="B358" s="40"/>
      <c r="C358" s="227" t="s">
        <v>777</v>
      </c>
      <c r="D358" s="227" t="s">
        <v>343</v>
      </c>
      <c r="E358" s="228" t="s">
        <v>4188</v>
      </c>
      <c r="F358" s="229" t="s">
        <v>4189</v>
      </c>
      <c r="G358" s="230" t="s">
        <v>543</v>
      </c>
      <c r="H358" s="231">
        <v>3</v>
      </c>
      <c r="I358" s="232"/>
      <c r="J358" s="233">
        <f>ROUND(I358*H358,2)</f>
        <v>0</v>
      </c>
      <c r="K358" s="229" t="s">
        <v>443</v>
      </c>
      <c r="L358" s="45"/>
      <c r="M358" s="234" t="s">
        <v>1</v>
      </c>
      <c r="N358" s="235" t="s">
        <v>41</v>
      </c>
      <c r="O358" s="92"/>
      <c r="P358" s="236">
        <f>O358*H358</f>
        <v>0</v>
      </c>
      <c r="Q358" s="236">
        <v>0</v>
      </c>
      <c r="R358" s="236">
        <f>Q358*H358</f>
        <v>0</v>
      </c>
      <c r="S358" s="236">
        <v>0</v>
      </c>
      <c r="T358" s="237">
        <f>S358*H358</f>
        <v>0</v>
      </c>
      <c r="U358" s="39"/>
      <c r="V358" s="39"/>
      <c r="W358" s="39"/>
      <c r="X358" s="39"/>
      <c r="Y358" s="39"/>
      <c r="Z358" s="39"/>
      <c r="AA358" s="39"/>
      <c r="AB358" s="39"/>
      <c r="AC358" s="39"/>
      <c r="AD358" s="39"/>
      <c r="AE358" s="39"/>
      <c r="AR358" s="238" t="s">
        <v>360</v>
      </c>
      <c r="AT358" s="238" t="s">
        <v>343</v>
      </c>
      <c r="AU358" s="238" t="s">
        <v>85</v>
      </c>
      <c r="AY358" s="18" t="s">
        <v>342</v>
      </c>
      <c r="BE358" s="239">
        <f>IF(N358="základní",J358,0)</f>
        <v>0</v>
      </c>
      <c r="BF358" s="239">
        <f>IF(N358="snížená",J358,0)</f>
        <v>0</v>
      </c>
      <c r="BG358" s="239">
        <f>IF(N358="zákl. přenesená",J358,0)</f>
        <v>0</v>
      </c>
      <c r="BH358" s="239">
        <f>IF(N358="sníž. přenesená",J358,0)</f>
        <v>0</v>
      </c>
      <c r="BI358" s="239">
        <f>IF(N358="nulová",J358,0)</f>
        <v>0</v>
      </c>
      <c r="BJ358" s="18" t="s">
        <v>83</v>
      </c>
      <c r="BK358" s="239">
        <f>ROUND(I358*H358,2)</f>
        <v>0</v>
      </c>
      <c r="BL358" s="18" t="s">
        <v>360</v>
      </c>
      <c r="BM358" s="238" t="s">
        <v>7092</v>
      </c>
    </row>
    <row r="359" s="2" customFormat="1">
      <c r="A359" s="39"/>
      <c r="B359" s="40"/>
      <c r="C359" s="41"/>
      <c r="D359" s="240" t="s">
        <v>349</v>
      </c>
      <c r="E359" s="41"/>
      <c r="F359" s="241" t="s">
        <v>4191</v>
      </c>
      <c r="G359" s="41"/>
      <c r="H359" s="41"/>
      <c r="I359" s="242"/>
      <c r="J359" s="41"/>
      <c r="K359" s="41"/>
      <c r="L359" s="45"/>
      <c r="M359" s="243"/>
      <c r="N359" s="244"/>
      <c r="O359" s="92"/>
      <c r="P359" s="92"/>
      <c r="Q359" s="92"/>
      <c r="R359" s="92"/>
      <c r="S359" s="92"/>
      <c r="T359" s="93"/>
      <c r="U359" s="39"/>
      <c r="V359" s="39"/>
      <c r="W359" s="39"/>
      <c r="X359" s="39"/>
      <c r="Y359" s="39"/>
      <c r="Z359" s="39"/>
      <c r="AA359" s="39"/>
      <c r="AB359" s="39"/>
      <c r="AC359" s="39"/>
      <c r="AD359" s="39"/>
      <c r="AE359" s="39"/>
      <c r="AT359" s="18" t="s">
        <v>349</v>
      </c>
      <c r="AU359" s="18" t="s">
        <v>85</v>
      </c>
    </row>
    <row r="360" s="13" customFormat="1">
      <c r="A360" s="13"/>
      <c r="B360" s="252"/>
      <c r="C360" s="253"/>
      <c r="D360" s="240" t="s">
        <v>446</v>
      </c>
      <c r="E360" s="254" t="s">
        <v>1</v>
      </c>
      <c r="F360" s="255" t="s">
        <v>1632</v>
      </c>
      <c r="G360" s="253"/>
      <c r="H360" s="256">
        <v>3</v>
      </c>
      <c r="I360" s="257"/>
      <c r="J360" s="253"/>
      <c r="K360" s="253"/>
      <c r="L360" s="258"/>
      <c r="M360" s="259"/>
      <c r="N360" s="260"/>
      <c r="O360" s="260"/>
      <c r="P360" s="260"/>
      <c r="Q360" s="260"/>
      <c r="R360" s="260"/>
      <c r="S360" s="260"/>
      <c r="T360" s="261"/>
      <c r="U360" s="13"/>
      <c r="V360" s="13"/>
      <c r="W360" s="13"/>
      <c r="X360" s="13"/>
      <c r="Y360" s="13"/>
      <c r="Z360" s="13"/>
      <c r="AA360" s="13"/>
      <c r="AB360" s="13"/>
      <c r="AC360" s="13"/>
      <c r="AD360" s="13"/>
      <c r="AE360" s="13"/>
      <c r="AT360" s="262" t="s">
        <v>446</v>
      </c>
      <c r="AU360" s="262" t="s">
        <v>85</v>
      </c>
      <c r="AV360" s="13" t="s">
        <v>85</v>
      </c>
      <c r="AW360" s="13" t="s">
        <v>32</v>
      </c>
      <c r="AX360" s="13" t="s">
        <v>83</v>
      </c>
      <c r="AY360" s="262" t="s">
        <v>342</v>
      </c>
    </row>
    <row r="361" s="2" customFormat="1" ht="16.5" customHeight="1">
      <c r="A361" s="39"/>
      <c r="B361" s="40"/>
      <c r="C361" s="295" t="s">
        <v>782</v>
      </c>
      <c r="D361" s="295" t="s">
        <v>621</v>
      </c>
      <c r="E361" s="296" t="s">
        <v>4193</v>
      </c>
      <c r="F361" s="297" t="s">
        <v>4194</v>
      </c>
      <c r="G361" s="298" t="s">
        <v>543</v>
      </c>
      <c r="H361" s="299">
        <v>3.0299999999999998</v>
      </c>
      <c r="I361" s="300"/>
      <c r="J361" s="301">
        <f>ROUND(I361*H361,2)</f>
        <v>0</v>
      </c>
      <c r="K361" s="297" t="s">
        <v>443</v>
      </c>
      <c r="L361" s="302"/>
      <c r="M361" s="303" t="s">
        <v>1</v>
      </c>
      <c r="N361" s="304" t="s">
        <v>41</v>
      </c>
      <c r="O361" s="92"/>
      <c r="P361" s="236">
        <f>O361*H361</f>
        <v>0</v>
      </c>
      <c r="Q361" s="236">
        <v>0.01593</v>
      </c>
      <c r="R361" s="236">
        <f>Q361*H361</f>
        <v>0.048267899999999996</v>
      </c>
      <c r="S361" s="236">
        <v>0</v>
      </c>
      <c r="T361" s="237">
        <f>S361*H361</f>
        <v>0</v>
      </c>
      <c r="U361" s="39"/>
      <c r="V361" s="39"/>
      <c r="W361" s="39"/>
      <c r="X361" s="39"/>
      <c r="Y361" s="39"/>
      <c r="Z361" s="39"/>
      <c r="AA361" s="39"/>
      <c r="AB361" s="39"/>
      <c r="AC361" s="39"/>
      <c r="AD361" s="39"/>
      <c r="AE361" s="39"/>
      <c r="AR361" s="238" t="s">
        <v>376</v>
      </c>
      <c r="AT361" s="238" t="s">
        <v>621</v>
      </c>
      <c r="AU361" s="238" t="s">
        <v>85</v>
      </c>
      <c r="AY361" s="18" t="s">
        <v>342</v>
      </c>
      <c r="BE361" s="239">
        <f>IF(N361="základní",J361,0)</f>
        <v>0</v>
      </c>
      <c r="BF361" s="239">
        <f>IF(N361="snížená",J361,0)</f>
        <v>0</v>
      </c>
      <c r="BG361" s="239">
        <f>IF(N361="zákl. přenesená",J361,0)</f>
        <v>0</v>
      </c>
      <c r="BH361" s="239">
        <f>IF(N361="sníž. přenesená",J361,0)</f>
        <v>0</v>
      </c>
      <c r="BI361" s="239">
        <f>IF(N361="nulová",J361,0)</f>
        <v>0</v>
      </c>
      <c r="BJ361" s="18" t="s">
        <v>83</v>
      </c>
      <c r="BK361" s="239">
        <f>ROUND(I361*H361,2)</f>
        <v>0</v>
      </c>
      <c r="BL361" s="18" t="s">
        <v>360</v>
      </c>
      <c r="BM361" s="238" t="s">
        <v>7093</v>
      </c>
    </row>
    <row r="362" s="2" customFormat="1">
      <c r="A362" s="39"/>
      <c r="B362" s="40"/>
      <c r="C362" s="41"/>
      <c r="D362" s="240" t="s">
        <v>349</v>
      </c>
      <c r="E362" s="41"/>
      <c r="F362" s="241" t="s">
        <v>4194</v>
      </c>
      <c r="G362" s="41"/>
      <c r="H362" s="41"/>
      <c r="I362" s="242"/>
      <c r="J362" s="41"/>
      <c r="K362" s="41"/>
      <c r="L362" s="45"/>
      <c r="M362" s="243"/>
      <c r="N362" s="244"/>
      <c r="O362" s="92"/>
      <c r="P362" s="92"/>
      <c r="Q362" s="92"/>
      <c r="R362" s="92"/>
      <c r="S362" s="92"/>
      <c r="T362" s="93"/>
      <c r="U362" s="39"/>
      <c r="V362" s="39"/>
      <c r="W362" s="39"/>
      <c r="X362" s="39"/>
      <c r="Y362" s="39"/>
      <c r="Z362" s="39"/>
      <c r="AA362" s="39"/>
      <c r="AB362" s="39"/>
      <c r="AC362" s="39"/>
      <c r="AD362" s="39"/>
      <c r="AE362" s="39"/>
      <c r="AT362" s="18" t="s">
        <v>349</v>
      </c>
      <c r="AU362" s="18" t="s">
        <v>85</v>
      </c>
    </row>
    <row r="363" s="2" customFormat="1">
      <c r="A363" s="39"/>
      <c r="B363" s="40"/>
      <c r="C363" s="41"/>
      <c r="D363" s="240" t="s">
        <v>350</v>
      </c>
      <c r="E363" s="41"/>
      <c r="F363" s="245" t="s">
        <v>4196</v>
      </c>
      <c r="G363" s="41"/>
      <c r="H363" s="41"/>
      <c r="I363" s="242"/>
      <c r="J363" s="41"/>
      <c r="K363" s="41"/>
      <c r="L363" s="45"/>
      <c r="M363" s="243"/>
      <c r="N363" s="244"/>
      <c r="O363" s="92"/>
      <c r="P363" s="92"/>
      <c r="Q363" s="92"/>
      <c r="R363" s="92"/>
      <c r="S363" s="92"/>
      <c r="T363" s="93"/>
      <c r="U363" s="39"/>
      <c r="V363" s="39"/>
      <c r="W363" s="39"/>
      <c r="X363" s="39"/>
      <c r="Y363" s="39"/>
      <c r="Z363" s="39"/>
      <c r="AA363" s="39"/>
      <c r="AB363" s="39"/>
      <c r="AC363" s="39"/>
      <c r="AD363" s="39"/>
      <c r="AE363" s="39"/>
      <c r="AT363" s="18" t="s">
        <v>350</v>
      </c>
      <c r="AU363" s="18" t="s">
        <v>85</v>
      </c>
    </row>
    <row r="364" s="13" customFormat="1">
      <c r="A364" s="13"/>
      <c r="B364" s="252"/>
      <c r="C364" s="253"/>
      <c r="D364" s="240" t="s">
        <v>446</v>
      </c>
      <c r="E364" s="254" t="s">
        <v>1</v>
      </c>
      <c r="F364" s="255" t="s">
        <v>1632</v>
      </c>
      <c r="G364" s="253"/>
      <c r="H364" s="256">
        <v>3</v>
      </c>
      <c r="I364" s="257"/>
      <c r="J364" s="253"/>
      <c r="K364" s="253"/>
      <c r="L364" s="258"/>
      <c r="M364" s="259"/>
      <c r="N364" s="260"/>
      <c r="O364" s="260"/>
      <c r="P364" s="260"/>
      <c r="Q364" s="260"/>
      <c r="R364" s="260"/>
      <c r="S364" s="260"/>
      <c r="T364" s="261"/>
      <c r="U364" s="13"/>
      <c r="V364" s="13"/>
      <c r="W364" s="13"/>
      <c r="X364" s="13"/>
      <c r="Y364" s="13"/>
      <c r="Z364" s="13"/>
      <c r="AA364" s="13"/>
      <c r="AB364" s="13"/>
      <c r="AC364" s="13"/>
      <c r="AD364" s="13"/>
      <c r="AE364" s="13"/>
      <c r="AT364" s="262" t="s">
        <v>446</v>
      </c>
      <c r="AU364" s="262" t="s">
        <v>85</v>
      </c>
      <c r="AV364" s="13" t="s">
        <v>85</v>
      </c>
      <c r="AW364" s="13" t="s">
        <v>32</v>
      </c>
      <c r="AX364" s="13" t="s">
        <v>83</v>
      </c>
      <c r="AY364" s="262" t="s">
        <v>342</v>
      </c>
    </row>
    <row r="365" s="13" customFormat="1">
      <c r="A365" s="13"/>
      <c r="B365" s="252"/>
      <c r="C365" s="253"/>
      <c r="D365" s="240" t="s">
        <v>446</v>
      </c>
      <c r="E365" s="253"/>
      <c r="F365" s="255" t="s">
        <v>7094</v>
      </c>
      <c r="G365" s="253"/>
      <c r="H365" s="256">
        <v>3.0299999999999998</v>
      </c>
      <c r="I365" s="257"/>
      <c r="J365" s="253"/>
      <c r="K365" s="253"/>
      <c r="L365" s="258"/>
      <c r="M365" s="259"/>
      <c r="N365" s="260"/>
      <c r="O365" s="260"/>
      <c r="P365" s="260"/>
      <c r="Q365" s="260"/>
      <c r="R365" s="260"/>
      <c r="S365" s="260"/>
      <c r="T365" s="261"/>
      <c r="U365" s="13"/>
      <c r="V365" s="13"/>
      <c r="W365" s="13"/>
      <c r="X365" s="13"/>
      <c r="Y365" s="13"/>
      <c r="Z365" s="13"/>
      <c r="AA365" s="13"/>
      <c r="AB365" s="13"/>
      <c r="AC365" s="13"/>
      <c r="AD365" s="13"/>
      <c r="AE365" s="13"/>
      <c r="AT365" s="262" t="s">
        <v>446</v>
      </c>
      <c r="AU365" s="262" t="s">
        <v>85</v>
      </c>
      <c r="AV365" s="13" t="s">
        <v>85</v>
      </c>
      <c r="AW365" s="13" t="s">
        <v>4</v>
      </c>
      <c r="AX365" s="13" t="s">
        <v>83</v>
      </c>
      <c r="AY365" s="262" t="s">
        <v>342</v>
      </c>
    </row>
    <row r="366" s="2" customFormat="1" ht="16.5" customHeight="1">
      <c r="A366" s="39"/>
      <c r="B366" s="40"/>
      <c r="C366" s="227" t="s">
        <v>787</v>
      </c>
      <c r="D366" s="227" t="s">
        <v>343</v>
      </c>
      <c r="E366" s="228" t="s">
        <v>6058</v>
      </c>
      <c r="F366" s="229" t="s">
        <v>6059</v>
      </c>
      <c r="G366" s="230" t="s">
        <v>442</v>
      </c>
      <c r="H366" s="231">
        <v>24</v>
      </c>
      <c r="I366" s="232"/>
      <c r="J366" s="233">
        <f>ROUND(I366*H366,2)</f>
        <v>0</v>
      </c>
      <c r="K366" s="229" t="s">
        <v>443</v>
      </c>
      <c r="L366" s="45"/>
      <c r="M366" s="234" t="s">
        <v>1</v>
      </c>
      <c r="N366" s="235" t="s">
        <v>41</v>
      </c>
      <c r="O366" s="92"/>
      <c r="P366" s="236">
        <f>O366*H366</f>
        <v>0</v>
      </c>
      <c r="Q366" s="236">
        <v>0</v>
      </c>
      <c r="R366" s="236">
        <f>Q366*H366</f>
        <v>0</v>
      </c>
      <c r="S366" s="236">
        <v>0</v>
      </c>
      <c r="T366" s="237">
        <f>S366*H366</f>
        <v>0</v>
      </c>
      <c r="U366" s="39"/>
      <c r="V366" s="39"/>
      <c r="W366" s="39"/>
      <c r="X366" s="39"/>
      <c r="Y366" s="39"/>
      <c r="Z366" s="39"/>
      <c r="AA366" s="39"/>
      <c r="AB366" s="39"/>
      <c r="AC366" s="39"/>
      <c r="AD366" s="39"/>
      <c r="AE366" s="39"/>
      <c r="AR366" s="238" t="s">
        <v>360</v>
      </c>
      <c r="AT366" s="238" t="s">
        <v>343</v>
      </c>
      <c r="AU366" s="238" t="s">
        <v>85</v>
      </c>
      <c r="AY366" s="18" t="s">
        <v>342</v>
      </c>
      <c r="BE366" s="239">
        <f>IF(N366="základní",J366,0)</f>
        <v>0</v>
      </c>
      <c r="BF366" s="239">
        <f>IF(N366="snížená",J366,0)</f>
        <v>0</v>
      </c>
      <c r="BG366" s="239">
        <f>IF(N366="zákl. přenesená",J366,0)</f>
        <v>0</v>
      </c>
      <c r="BH366" s="239">
        <f>IF(N366="sníž. přenesená",J366,0)</f>
        <v>0</v>
      </c>
      <c r="BI366" s="239">
        <f>IF(N366="nulová",J366,0)</f>
        <v>0</v>
      </c>
      <c r="BJ366" s="18" t="s">
        <v>83</v>
      </c>
      <c r="BK366" s="239">
        <f>ROUND(I366*H366,2)</f>
        <v>0</v>
      </c>
      <c r="BL366" s="18" t="s">
        <v>360</v>
      </c>
      <c r="BM366" s="238" t="s">
        <v>7095</v>
      </c>
    </row>
    <row r="367" s="2" customFormat="1">
      <c r="A367" s="39"/>
      <c r="B367" s="40"/>
      <c r="C367" s="41"/>
      <c r="D367" s="240" t="s">
        <v>349</v>
      </c>
      <c r="E367" s="41"/>
      <c r="F367" s="241" t="s">
        <v>6061</v>
      </c>
      <c r="G367" s="41"/>
      <c r="H367" s="41"/>
      <c r="I367" s="242"/>
      <c r="J367" s="41"/>
      <c r="K367" s="41"/>
      <c r="L367" s="45"/>
      <c r="M367" s="243"/>
      <c r="N367" s="244"/>
      <c r="O367" s="92"/>
      <c r="P367" s="92"/>
      <c r="Q367" s="92"/>
      <c r="R367" s="92"/>
      <c r="S367" s="92"/>
      <c r="T367" s="93"/>
      <c r="U367" s="39"/>
      <c r="V367" s="39"/>
      <c r="W367" s="39"/>
      <c r="X367" s="39"/>
      <c r="Y367" s="39"/>
      <c r="Z367" s="39"/>
      <c r="AA367" s="39"/>
      <c r="AB367" s="39"/>
      <c r="AC367" s="39"/>
      <c r="AD367" s="39"/>
      <c r="AE367" s="39"/>
      <c r="AT367" s="18" t="s">
        <v>349</v>
      </c>
      <c r="AU367" s="18" t="s">
        <v>85</v>
      </c>
    </row>
    <row r="368" s="13" customFormat="1">
      <c r="A368" s="13"/>
      <c r="B368" s="252"/>
      <c r="C368" s="253"/>
      <c r="D368" s="240" t="s">
        <v>446</v>
      </c>
      <c r="E368" s="254" t="s">
        <v>1</v>
      </c>
      <c r="F368" s="255" t="s">
        <v>7096</v>
      </c>
      <c r="G368" s="253"/>
      <c r="H368" s="256">
        <v>24</v>
      </c>
      <c r="I368" s="257"/>
      <c r="J368" s="253"/>
      <c r="K368" s="253"/>
      <c r="L368" s="258"/>
      <c r="M368" s="259"/>
      <c r="N368" s="260"/>
      <c r="O368" s="260"/>
      <c r="P368" s="260"/>
      <c r="Q368" s="260"/>
      <c r="R368" s="260"/>
      <c r="S368" s="260"/>
      <c r="T368" s="261"/>
      <c r="U368" s="13"/>
      <c r="V368" s="13"/>
      <c r="W368" s="13"/>
      <c r="X368" s="13"/>
      <c r="Y368" s="13"/>
      <c r="Z368" s="13"/>
      <c r="AA368" s="13"/>
      <c r="AB368" s="13"/>
      <c r="AC368" s="13"/>
      <c r="AD368" s="13"/>
      <c r="AE368" s="13"/>
      <c r="AT368" s="262" t="s">
        <v>446</v>
      </c>
      <c r="AU368" s="262" t="s">
        <v>85</v>
      </c>
      <c r="AV368" s="13" t="s">
        <v>85</v>
      </c>
      <c r="AW368" s="13" t="s">
        <v>32</v>
      </c>
      <c r="AX368" s="13" t="s">
        <v>83</v>
      </c>
      <c r="AY368" s="262" t="s">
        <v>342</v>
      </c>
    </row>
    <row r="369" s="2" customFormat="1" ht="16.5" customHeight="1">
      <c r="A369" s="39"/>
      <c r="B369" s="40"/>
      <c r="C369" s="295" t="s">
        <v>793</v>
      </c>
      <c r="D369" s="295" t="s">
        <v>621</v>
      </c>
      <c r="E369" s="296" t="s">
        <v>6069</v>
      </c>
      <c r="F369" s="297" t="s">
        <v>6070</v>
      </c>
      <c r="G369" s="298" t="s">
        <v>442</v>
      </c>
      <c r="H369" s="299">
        <v>12</v>
      </c>
      <c r="I369" s="300"/>
      <c r="J369" s="301">
        <f>ROUND(I369*H369,2)</f>
        <v>0</v>
      </c>
      <c r="K369" s="297" t="s">
        <v>1</v>
      </c>
      <c r="L369" s="302"/>
      <c r="M369" s="303" t="s">
        <v>1</v>
      </c>
      <c r="N369" s="304" t="s">
        <v>41</v>
      </c>
      <c r="O369" s="92"/>
      <c r="P369" s="236">
        <f>O369*H369</f>
        <v>0</v>
      </c>
      <c r="Q369" s="236">
        <v>0.00016000000000000001</v>
      </c>
      <c r="R369" s="236">
        <f>Q369*H369</f>
        <v>0.0019200000000000003</v>
      </c>
      <c r="S369" s="236">
        <v>0</v>
      </c>
      <c r="T369" s="237">
        <f>S369*H369</f>
        <v>0</v>
      </c>
      <c r="U369" s="39"/>
      <c r="V369" s="39"/>
      <c r="W369" s="39"/>
      <c r="X369" s="39"/>
      <c r="Y369" s="39"/>
      <c r="Z369" s="39"/>
      <c r="AA369" s="39"/>
      <c r="AB369" s="39"/>
      <c r="AC369" s="39"/>
      <c r="AD369" s="39"/>
      <c r="AE369" s="39"/>
      <c r="AR369" s="238" t="s">
        <v>376</v>
      </c>
      <c r="AT369" s="238" t="s">
        <v>621</v>
      </c>
      <c r="AU369" s="238" t="s">
        <v>85</v>
      </c>
      <c r="AY369" s="18" t="s">
        <v>342</v>
      </c>
      <c r="BE369" s="239">
        <f>IF(N369="základní",J369,0)</f>
        <v>0</v>
      </c>
      <c r="BF369" s="239">
        <f>IF(N369="snížená",J369,0)</f>
        <v>0</v>
      </c>
      <c r="BG369" s="239">
        <f>IF(N369="zákl. přenesená",J369,0)</f>
        <v>0</v>
      </c>
      <c r="BH369" s="239">
        <f>IF(N369="sníž. přenesená",J369,0)</f>
        <v>0</v>
      </c>
      <c r="BI369" s="239">
        <f>IF(N369="nulová",J369,0)</f>
        <v>0</v>
      </c>
      <c r="BJ369" s="18" t="s">
        <v>83</v>
      </c>
      <c r="BK369" s="239">
        <f>ROUND(I369*H369,2)</f>
        <v>0</v>
      </c>
      <c r="BL369" s="18" t="s">
        <v>360</v>
      </c>
      <c r="BM369" s="238" t="s">
        <v>7097</v>
      </c>
    </row>
    <row r="370" s="2" customFormat="1">
      <c r="A370" s="39"/>
      <c r="B370" s="40"/>
      <c r="C370" s="41"/>
      <c r="D370" s="240" t="s">
        <v>349</v>
      </c>
      <c r="E370" s="41"/>
      <c r="F370" s="241" t="s">
        <v>6070</v>
      </c>
      <c r="G370" s="41"/>
      <c r="H370" s="41"/>
      <c r="I370" s="242"/>
      <c r="J370" s="41"/>
      <c r="K370" s="41"/>
      <c r="L370" s="45"/>
      <c r="M370" s="243"/>
      <c r="N370" s="244"/>
      <c r="O370" s="92"/>
      <c r="P370" s="92"/>
      <c r="Q370" s="92"/>
      <c r="R370" s="92"/>
      <c r="S370" s="92"/>
      <c r="T370" s="93"/>
      <c r="U370" s="39"/>
      <c r="V370" s="39"/>
      <c r="W370" s="39"/>
      <c r="X370" s="39"/>
      <c r="Y370" s="39"/>
      <c r="Z370" s="39"/>
      <c r="AA370" s="39"/>
      <c r="AB370" s="39"/>
      <c r="AC370" s="39"/>
      <c r="AD370" s="39"/>
      <c r="AE370" s="39"/>
      <c r="AT370" s="18" t="s">
        <v>349</v>
      </c>
      <c r="AU370" s="18" t="s">
        <v>85</v>
      </c>
    </row>
    <row r="371" s="13" customFormat="1">
      <c r="A371" s="13"/>
      <c r="B371" s="252"/>
      <c r="C371" s="253"/>
      <c r="D371" s="240" t="s">
        <v>446</v>
      </c>
      <c r="E371" s="254" t="s">
        <v>1</v>
      </c>
      <c r="F371" s="255" t="s">
        <v>7098</v>
      </c>
      <c r="G371" s="253"/>
      <c r="H371" s="256">
        <v>12</v>
      </c>
      <c r="I371" s="257"/>
      <c r="J371" s="253"/>
      <c r="K371" s="253"/>
      <c r="L371" s="258"/>
      <c r="M371" s="259"/>
      <c r="N371" s="260"/>
      <c r="O371" s="260"/>
      <c r="P371" s="260"/>
      <c r="Q371" s="260"/>
      <c r="R371" s="260"/>
      <c r="S371" s="260"/>
      <c r="T371" s="261"/>
      <c r="U371" s="13"/>
      <c r="V371" s="13"/>
      <c r="W371" s="13"/>
      <c r="X371" s="13"/>
      <c r="Y371" s="13"/>
      <c r="Z371" s="13"/>
      <c r="AA371" s="13"/>
      <c r="AB371" s="13"/>
      <c r="AC371" s="13"/>
      <c r="AD371" s="13"/>
      <c r="AE371" s="13"/>
      <c r="AT371" s="262" t="s">
        <v>446</v>
      </c>
      <c r="AU371" s="262" t="s">
        <v>85</v>
      </c>
      <c r="AV371" s="13" t="s">
        <v>85</v>
      </c>
      <c r="AW371" s="13" t="s">
        <v>32</v>
      </c>
      <c r="AX371" s="13" t="s">
        <v>83</v>
      </c>
      <c r="AY371" s="262" t="s">
        <v>342</v>
      </c>
    </row>
    <row r="372" s="2" customFormat="1" ht="24.15" customHeight="1">
      <c r="A372" s="39"/>
      <c r="B372" s="40"/>
      <c r="C372" s="295" t="s">
        <v>798</v>
      </c>
      <c r="D372" s="295" t="s">
        <v>621</v>
      </c>
      <c r="E372" s="296" t="s">
        <v>6076</v>
      </c>
      <c r="F372" s="297" t="s">
        <v>6077</v>
      </c>
      <c r="G372" s="298" t="s">
        <v>442</v>
      </c>
      <c r="H372" s="299">
        <v>12</v>
      </c>
      <c r="I372" s="300"/>
      <c r="J372" s="301">
        <f>ROUND(I372*H372,2)</f>
        <v>0</v>
      </c>
      <c r="K372" s="297" t="s">
        <v>1</v>
      </c>
      <c r="L372" s="302"/>
      <c r="M372" s="303" t="s">
        <v>1</v>
      </c>
      <c r="N372" s="304" t="s">
        <v>41</v>
      </c>
      <c r="O372" s="92"/>
      <c r="P372" s="236">
        <f>O372*H372</f>
        <v>0</v>
      </c>
      <c r="Q372" s="236">
        <v>0.00050000000000000001</v>
      </c>
      <c r="R372" s="236">
        <f>Q372*H372</f>
        <v>0.0060000000000000001</v>
      </c>
      <c r="S372" s="236">
        <v>0</v>
      </c>
      <c r="T372" s="237">
        <f>S372*H372</f>
        <v>0</v>
      </c>
      <c r="U372" s="39"/>
      <c r="V372" s="39"/>
      <c r="W372" s="39"/>
      <c r="X372" s="39"/>
      <c r="Y372" s="39"/>
      <c r="Z372" s="39"/>
      <c r="AA372" s="39"/>
      <c r="AB372" s="39"/>
      <c r="AC372" s="39"/>
      <c r="AD372" s="39"/>
      <c r="AE372" s="39"/>
      <c r="AR372" s="238" t="s">
        <v>376</v>
      </c>
      <c r="AT372" s="238" t="s">
        <v>621</v>
      </c>
      <c r="AU372" s="238" t="s">
        <v>85</v>
      </c>
      <c r="AY372" s="18" t="s">
        <v>342</v>
      </c>
      <c r="BE372" s="239">
        <f>IF(N372="základní",J372,0)</f>
        <v>0</v>
      </c>
      <c r="BF372" s="239">
        <f>IF(N372="snížená",J372,0)</f>
        <v>0</v>
      </c>
      <c r="BG372" s="239">
        <f>IF(N372="zákl. přenesená",J372,0)</f>
        <v>0</v>
      </c>
      <c r="BH372" s="239">
        <f>IF(N372="sníž. přenesená",J372,0)</f>
        <v>0</v>
      </c>
      <c r="BI372" s="239">
        <f>IF(N372="nulová",J372,0)</f>
        <v>0</v>
      </c>
      <c r="BJ372" s="18" t="s">
        <v>83</v>
      </c>
      <c r="BK372" s="239">
        <f>ROUND(I372*H372,2)</f>
        <v>0</v>
      </c>
      <c r="BL372" s="18" t="s">
        <v>360</v>
      </c>
      <c r="BM372" s="238" t="s">
        <v>7099</v>
      </c>
    </row>
    <row r="373" s="2" customFormat="1">
      <c r="A373" s="39"/>
      <c r="B373" s="40"/>
      <c r="C373" s="41"/>
      <c r="D373" s="240" t="s">
        <v>349</v>
      </c>
      <c r="E373" s="41"/>
      <c r="F373" s="241" t="s">
        <v>6077</v>
      </c>
      <c r="G373" s="41"/>
      <c r="H373" s="41"/>
      <c r="I373" s="242"/>
      <c r="J373" s="41"/>
      <c r="K373" s="41"/>
      <c r="L373" s="45"/>
      <c r="M373" s="243"/>
      <c r="N373" s="244"/>
      <c r="O373" s="92"/>
      <c r="P373" s="92"/>
      <c r="Q373" s="92"/>
      <c r="R373" s="92"/>
      <c r="S373" s="92"/>
      <c r="T373" s="93"/>
      <c r="U373" s="39"/>
      <c r="V373" s="39"/>
      <c r="W373" s="39"/>
      <c r="X373" s="39"/>
      <c r="Y373" s="39"/>
      <c r="Z373" s="39"/>
      <c r="AA373" s="39"/>
      <c r="AB373" s="39"/>
      <c r="AC373" s="39"/>
      <c r="AD373" s="39"/>
      <c r="AE373" s="39"/>
      <c r="AT373" s="18" t="s">
        <v>349</v>
      </c>
      <c r="AU373" s="18" t="s">
        <v>85</v>
      </c>
    </row>
    <row r="374" s="13" customFormat="1">
      <c r="A374" s="13"/>
      <c r="B374" s="252"/>
      <c r="C374" s="253"/>
      <c r="D374" s="240" t="s">
        <v>446</v>
      </c>
      <c r="E374" s="254" t="s">
        <v>1</v>
      </c>
      <c r="F374" s="255" t="s">
        <v>7098</v>
      </c>
      <c r="G374" s="253"/>
      <c r="H374" s="256">
        <v>12</v>
      </c>
      <c r="I374" s="257"/>
      <c r="J374" s="253"/>
      <c r="K374" s="253"/>
      <c r="L374" s="258"/>
      <c r="M374" s="259"/>
      <c r="N374" s="260"/>
      <c r="O374" s="260"/>
      <c r="P374" s="260"/>
      <c r="Q374" s="260"/>
      <c r="R374" s="260"/>
      <c r="S374" s="260"/>
      <c r="T374" s="261"/>
      <c r="U374" s="13"/>
      <c r="V374" s="13"/>
      <c r="W374" s="13"/>
      <c r="X374" s="13"/>
      <c r="Y374" s="13"/>
      <c r="Z374" s="13"/>
      <c r="AA374" s="13"/>
      <c r="AB374" s="13"/>
      <c r="AC374" s="13"/>
      <c r="AD374" s="13"/>
      <c r="AE374" s="13"/>
      <c r="AT374" s="262" t="s">
        <v>446</v>
      </c>
      <c r="AU374" s="262" t="s">
        <v>85</v>
      </c>
      <c r="AV374" s="13" t="s">
        <v>85</v>
      </c>
      <c r="AW374" s="13" t="s">
        <v>32</v>
      </c>
      <c r="AX374" s="13" t="s">
        <v>83</v>
      </c>
      <c r="AY374" s="262" t="s">
        <v>342</v>
      </c>
    </row>
    <row r="375" s="2" customFormat="1" ht="16.5" customHeight="1">
      <c r="A375" s="39"/>
      <c r="B375" s="40"/>
      <c r="C375" s="227" t="s">
        <v>803</v>
      </c>
      <c r="D375" s="227" t="s">
        <v>343</v>
      </c>
      <c r="E375" s="228" t="s">
        <v>6083</v>
      </c>
      <c r="F375" s="229" t="s">
        <v>6084</v>
      </c>
      <c r="G375" s="230" t="s">
        <v>442</v>
      </c>
      <c r="H375" s="231">
        <v>7</v>
      </c>
      <c r="I375" s="232"/>
      <c r="J375" s="233">
        <f>ROUND(I375*H375,2)</f>
        <v>0</v>
      </c>
      <c r="K375" s="229" t="s">
        <v>443</v>
      </c>
      <c r="L375" s="45"/>
      <c r="M375" s="234" t="s">
        <v>1</v>
      </c>
      <c r="N375" s="235" t="s">
        <v>41</v>
      </c>
      <c r="O375" s="92"/>
      <c r="P375" s="236">
        <f>O375*H375</f>
        <v>0</v>
      </c>
      <c r="Q375" s="236">
        <v>0.00167</v>
      </c>
      <c r="R375" s="236">
        <f>Q375*H375</f>
        <v>0.011690000000000001</v>
      </c>
      <c r="S375" s="236">
        <v>0</v>
      </c>
      <c r="T375" s="237">
        <f>S375*H375</f>
        <v>0</v>
      </c>
      <c r="U375" s="39"/>
      <c r="V375" s="39"/>
      <c r="W375" s="39"/>
      <c r="X375" s="39"/>
      <c r="Y375" s="39"/>
      <c r="Z375" s="39"/>
      <c r="AA375" s="39"/>
      <c r="AB375" s="39"/>
      <c r="AC375" s="39"/>
      <c r="AD375" s="39"/>
      <c r="AE375" s="39"/>
      <c r="AR375" s="238" t="s">
        <v>360</v>
      </c>
      <c r="AT375" s="238" t="s">
        <v>343</v>
      </c>
      <c r="AU375" s="238" t="s">
        <v>85</v>
      </c>
      <c r="AY375" s="18" t="s">
        <v>342</v>
      </c>
      <c r="BE375" s="239">
        <f>IF(N375="základní",J375,0)</f>
        <v>0</v>
      </c>
      <c r="BF375" s="239">
        <f>IF(N375="snížená",J375,0)</f>
        <v>0</v>
      </c>
      <c r="BG375" s="239">
        <f>IF(N375="zákl. přenesená",J375,0)</f>
        <v>0</v>
      </c>
      <c r="BH375" s="239">
        <f>IF(N375="sníž. přenesená",J375,0)</f>
        <v>0</v>
      </c>
      <c r="BI375" s="239">
        <f>IF(N375="nulová",J375,0)</f>
        <v>0</v>
      </c>
      <c r="BJ375" s="18" t="s">
        <v>83</v>
      </c>
      <c r="BK375" s="239">
        <f>ROUND(I375*H375,2)</f>
        <v>0</v>
      </c>
      <c r="BL375" s="18" t="s">
        <v>360</v>
      </c>
      <c r="BM375" s="238" t="s">
        <v>7100</v>
      </c>
    </row>
    <row r="376" s="2" customFormat="1">
      <c r="A376" s="39"/>
      <c r="B376" s="40"/>
      <c r="C376" s="41"/>
      <c r="D376" s="240" t="s">
        <v>349</v>
      </c>
      <c r="E376" s="41"/>
      <c r="F376" s="241" t="s">
        <v>6086</v>
      </c>
      <c r="G376" s="41"/>
      <c r="H376" s="41"/>
      <c r="I376" s="242"/>
      <c r="J376" s="41"/>
      <c r="K376" s="41"/>
      <c r="L376" s="45"/>
      <c r="M376" s="243"/>
      <c r="N376" s="244"/>
      <c r="O376" s="92"/>
      <c r="P376" s="92"/>
      <c r="Q376" s="92"/>
      <c r="R376" s="92"/>
      <c r="S376" s="92"/>
      <c r="T376" s="93"/>
      <c r="U376" s="39"/>
      <c r="V376" s="39"/>
      <c r="W376" s="39"/>
      <c r="X376" s="39"/>
      <c r="Y376" s="39"/>
      <c r="Z376" s="39"/>
      <c r="AA376" s="39"/>
      <c r="AB376" s="39"/>
      <c r="AC376" s="39"/>
      <c r="AD376" s="39"/>
      <c r="AE376" s="39"/>
      <c r="AT376" s="18" t="s">
        <v>349</v>
      </c>
      <c r="AU376" s="18" t="s">
        <v>85</v>
      </c>
    </row>
    <row r="377" s="13" customFormat="1">
      <c r="A377" s="13"/>
      <c r="B377" s="252"/>
      <c r="C377" s="253"/>
      <c r="D377" s="240" t="s">
        <v>446</v>
      </c>
      <c r="E377" s="254" t="s">
        <v>1</v>
      </c>
      <c r="F377" s="255" t="s">
        <v>2571</v>
      </c>
      <c r="G377" s="253"/>
      <c r="H377" s="256">
        <v>7</v>
      </c>
      <c r="I377" s="257"/>
      <c r="J377" s="253"/>
      <c r="K377" s="253"/>
      <c r="L377" s="258"/>
      <c r="M377" s="259"/>
      <c r="N377" s="260"/>
      <c r="O377" s="260"/>
      <c r="P377" s="260"/>
      <c r="Q377" s="260"/>
      <c r="R377" s="260"/>
      <c r="S377" s="260"/>
      <c r="T377" s="261"/>
      <c r="U377" s="13"/>
      <c r="V377" s="13"/>
      <c r="W377" s="13"/>
      <c r="X377" s="13"/>
      <c r="Y377" s="13"/>
      <c r="Z377" s="13"/>
      <c r="AA377" s="13"/>
      <c r="AB377" s="13"/>
      <c r="AC377" s="13"/>
      <c r="AD377" s="13"/>
      <c r="AE377" s="13"/>
      <c r="AT377" s="262" t="s">
        <v>446</v>
      </c>
      <c r="AU377" s="262" t="s">
        <v>85</v>
      </c>
      <c r="AV377" s="13" t="s">
        <v>85</v>
      </c>
      <c r="AW377" s="13" t="s">
        <v>32</v>
      </c>
      <c r="AX377" s="13" t="s">
        <v>83</v>
      </c>
      <c r="AY377" s="262" t="s">
        <v>342</v>
      </c>
    </row>
    <row r="378" s="2" customFormat="1" ht="16.5" customHeight="1">
      <c r="A378" s="39"/>
      <c r="B378" s="40"/>
      <c r="C378" s="295" t="s">
        <v>808</v>
      </c>
      <c r="D378" s="295" t="s">
        <v>621</v>
      </c>
      <c r="E378" s="296" t="s">
        <v>6091</v>
      </c>
      <c r="F378" s="297" t="s">
        <v>6092</v>
      </c>
      <c r="G378" s="298" t="s">
        <v>442</v>
      </c>
      <c r="H378" s="299">
        <v>1</v>
      </c>
      <c r="I378" s="300"/>
      <c r="J378" s="301">
        <f>ROUND(I378*H378,2)</f>
        <v>0</v>
      </c>
      <c r="K378" s="297" t="s">
        <v>1</v>
      </c>
      <c r="L378" s="302"/>
      <c r="M378" s="303" t="s">
        <v>1</v>
      </c>
      <c r="N378" s="304" t="s">
        <v>41</v>
      </c>
      <c r="O378" s="92"/>
      <c r="P378" s="236">
        <f>O378*H378</f>
        <v>0</v>
      </c>
      <c r="Q378" s="236">
        <v>0.0094999999999999998</v>
      </c>
      <c r="R378" s="236">
        <f>Q378*H378</f>
        <v>0.0094999999999999998</v>
      </c>
      <c r="S378" s="236">
        <v>0</v>
      </c>
      <c r="T378" s="237">
        <f>S378*H378</f>
        <v>0</v>
      </c>
      <c r="U378" s="39"/>
      <c r="V378" s="39"/>
      <c r="W378" s="39"/>
      <c r="X378" s="39"/>
      <c r="Y378" s="39"/>
      <c r="Z378" s="39"/>
      <c r="AA378" s="39"/>
      <c r="AB378" s="39"/>
      <c r="AC378" s="39"/>
      <c r="AD378" s="39"/>
      <c r="AE378" s="39"/>
      <c r="AR378" s="238" t="s">
        <v>376</v>
      </c>
      <c r="AT378" s="238" t="s">
        <v>621</v>
      </c>
      <c r="AU378" s="238" t="s">
        <v>85</v>
      </c>
      <c r="AY378" s="18" t="s">
        <v>342</v>
      </c>
      <c r="BE378" s="239">
        <f>IF(N378="základní",J378,0)</f>
        <v>0</v>
      </c>
      <c r="BF378" s="239">
        <f>IF(N378="snížená",J378,0)</f>
        <v>0</v>
      </c>
      <c r="BG378" s="239">
        <f>IF(N378="zákl. přenesená",J378,0)</f>
        <v>0</v>
      </c>
      <c r="BH378" s="239">
        <f>IF(N378="sníž. přenesená",J378,0)</f>
        <v>0</v>
      </c>
      <c r="BI378" s="239">
        <f>IF(N378="nulová",J378,0)</f>
        <v>0</v>
      </c>
      <c r="BJ378" s="18" t="s">
        <v>83</v>
      </c>
      <c r="BK378" s="239">
        <f>ROUND(I378*H378,2)</f>
        <v>0</v>
      </c>
      <c r="BL378" s="18" t="s">
        <v>360</v>
      </c>
      <c r="BM378" s="238" t="s">
        <v>7101</v>
      </c>
    </row>
    <row r="379" s="2" customFormat="1">
      <c r="A379" s="39"/>
      <c r="B379" s="40"/>
      <c r="C379" s="41"/>
      <c r="D379" s="240" t="s">
        <v>349</v>
      </c>
      <c r="E379" s="41"/>
      <c r="F379" s="241" t="s">
        <v>6092</v>
      </c>
      <c r="G379" s="41"/>
      <c r="H379" s="41"/>
      <c r="I379" s="242"/>
      <c r="J379" s="41"/>
      <c r="K379" s="41"/>
      <c r="L379" s="45"/>
      <c r="M379" s="243"/>
      <c r="N379" s="244"/>
      <c r="O379" s="92"/>
      <c r="P379" s="92"/>
      <c r="Q379" s="92"/>
      <c r="R379" s="92"/>
      <c r="S379" s="92"/>
      <c r="T379" s="93"/>
      <c r="U379" s="39"/>
      <c r="V379" s="39"/>
      <c r="W379" s="39"/>
      <c r="X379" s="39"/>
      <c r="Y379" s="39"/>
      <c r="Z379" s="39"/>
      <c r="AA379" s="39"/>
      <c r="AB379" s="39"/>
      <c r="AC379" s="39"/>
      <c r="AD379" s="39"/>
      <c r="AE379" s="39"/>
      <c r="AT379" s="18" t="s">
        <v>349</v>
      </c>
      <c r="AU379" s="18" t="s">
        <v>85</v>
      </c>
    </row>
    <row r="380" s="13" customFormat="1">
      <c r="A380" s="13"/>
      <c r="B380" s="252"/>
      <c r="C380" s="253"/>
      <c r="D380" s="240" t="s">
        <v>446</v>
      </c>
      <c r="E380" s="254" t="s">
        <v>1</v>
      </c>
      <c r="F380" s="255" t="s">
        <v>4234</v>
      </c>
      <c r="G380" s="253"/>
      <c r="H380" s="256">
        <v>1</v>
      </c>
      <c r="I380" s="257"/>
      <c r="J380" s="253"/>
      <c r="K380" s="253"/>
      <c r="L380" s="258"/>
      <c r="M380" s="259"/>
      <c r="N380" s="260"/>
      <c r="O380" s="260"/>
      <c r="P380" s="260"/>
      <c r="Q380" s="260"/>
      <c r="R380" s="260"/>
      <c r="S380" s="260"/>
      <c r="T380" s="261"/>
      <c r="U380" s="13"/>
      <c r="V380" s="13"/>
      <c r="W380" s="13"/>
      <c r="X380" s="13"/>
      <c r="Y380" s="13"/>
      <c r="Z380" s="13"/>
      <c r="AA380" s="13"/>
      <c r="AB380" s="13"/>
      <c r="AC380" s="13"/>
      <c r="AD380" s="13"/>
      <c r="AE380" s="13"/>
      <c r="AT380" s="262" t="s">
        <v>446</v>
      </c>
      <c r="AU380" s="262" t="s">
        <v>85</v>
      </c>
      <c r="AV380" s="13" t="s">
        <v>85</v>
      </c>
      <c r="AW380" s="13" t="s">
        <v>32</v>
      </c>
      <c r="AX380" s="13" t="s">
        <v>83</v>
      </c>
      <c r="AY380" s="262" t="s">
        <v>342</v>
      </c>
    </row>
    <row r="381" s="2" customFormat="1" ht="16.5" customHeight="1">
      <c r="A381" s="39"/>
      <c r="B381" s="40"/>
      <c r="C381" s="295" t="s">
        <v>815</v>
      </c>
      <c r="D381" s="295" t="s">
        <v>621</v>
      </c>
      <c r="E381" s="296" t="s">
        <v>6097</v>
      </c>
      <c r="F381" s="297" t="s">
        <v>6098</v>
      </c>
      <c r="G381" s="298" t="s">
        <v>442</v>
      </c>
      <c r="H381" s="299">
        <v>1</v>
      </c>
      <c r="I381" s="300"/>
      <c r="J381" s="301">
        <f>ROUND(I381*H381,2)</f>
        <v>0</v>
      </c>
      <c r="K381" s="297" t="s">
        <v>1</v>
      </c>
      <c r="L381" s="302"/>
      <c r="M381" s="303" t="s">
        <v>1</v>
      </c>
      <c r="N381" s="304" t="s">
        <v>41</v>
      </c>
      <c r="O381" s="92"/>
      <c r="P381" s="236">
        <f>O381*H381</f>
        <v>0</v>
      </c>
      <c r="Q381" s="236">
        <v>0.016400000000000001</v>
      </c>
      <c r="R381" s="236">
        <f>Q381*H381</f>
        <v>0.016400000000000001</v>
      </c>
      <c r="S381" s="236">
        <v>0</v>
      </c>
      <c r="T381" s="237">
        <f>S381*H381</f>
        <v>0</v>
      </c>
      <c r="U381" s="39"/>
      <c r="V381" s="39"/>
      <c r="W381" s="39"/>
      <c r="X381" s="39"/>
      <c r="Y381" s="39"/>
      <c r="Z381" s="39"/>
      <c r="AA381" s="39"/>
      <c r="AB381" s="39"/>
      <c r="AC381" s="39"/>
      <c r="AD381" s="39"/>
      <c r="AE381" s="39"/>
      <c r="AR381" s="238" t="s">
        <v>376</v>
      </c>
      <c r="AT381" s="238" t="s">
        <v>621</v>
      </c>
      <c r="AU381" s="238" t="s">
        <v>85</v>
      </c>
      <c r="AY381" s="18" t="s">
        <v>342</v>
      </c>
      <c r="BE381" s="239">
        <f>IF(N381="základní",J381,0)</f>
        <v>0</v>
      </c>
      <c r="BF381" s="239">
        <f>IF(N381="snížená",J381,0)</f>
        <v>0</v>
      </c>
      <c r="BG381" s="239">
        <f>IF(N381="zákl. přenesená",J381,0)</f>
        <v>0</v>
      </c>
      <c r="BH381" s="239">
        <f>IF(N381="sníž. přenesená",J381,0)</f>
        <v>0</v>
      </c>
      <c r="BI381" s="239">
        <f>IF(N381="nulová",J381,0)</f>
        <v>0</v>
      </c>
      <c r="BJ381" s="18" t="s">
        <v>83</v>
      </c>
      <c r="BK381" s="239">
        <f>ROUND(I381*H381,2)</f>
        <v>0</v>
      </c>
      <c r="BL381" s="18" t="s">
        <v>360</v>
      </c>
      <c r="BM381" s="238" t="s">
        <v>7102</v>
      </c>
    </row>
    <row r="382" s="2" customFormat="1">
      <c r="A382" s="39"/>
      <c r="B382" s="40"/>
      <c r="C382" s="41"/>
      <c r="D382" s="240" t="s">
        <v>349</v>
      </c>
      <c r="E382" s="41"/>
      <c r="F382" s="241" t="s">
        <v>6098</v>
      </c>
      <c r="G382" s="41"/>
      <c r="H382" s="41"/>
      <c r="I382" s="242"/>
      <c r="J382" s="41"/>
      <c r="K382" s="41"/>
      <c r="L382" s="45"/>
      <c r="M382" s="243"/>
      <c r="N382" s="244"/>
      <c r="O382" s="92"/>
      <c r="P382" s="92"/>
      <c r="Q382" s="92"/>
      <c r="R382" s="92"/>
      <c r="S382" s="92"/>
      <c r="T382" s="93"/>
      <c r="U382" s="39"/>
      <c r="V382" s="39"/>
      <c r="W382" s="39"/>
      <c r="X382" s="39"/>
      <c r="Y382" s="39"/>
      <c r="Z382" s="39"/>
      <c r="AA382" s="39"/>
      <c r="AB382" s="39"/>
      <c r="AC382" s="39"/>
      <c r="AD382" s="39"/>
      <c r="AE382" s="39"/>
      <c r="AT382" s="18" t="s">
        <v>349</v>
      </c>
      <c r="AU382" s="18" t="s">
        <v>85</v>
      </c>
    </row>
    <row r="383" s="13" customFormat="1">
      <c r="A383" s="13"/>
      <c r="B383" s="252"/>
      <c r="C383" s="253"/>
      <c r="D383" s="240" t="s">
        <v>446</v>
      </c>
      <c r="E383" s="254" t="s">
        <v>1</v>
      </c>
      <c r="F383" s="255" t="s">
        <v>4234</v>
      </c>
      <c r="G383" s="253"/>
      <c r="H383" s="256">
        <v>1</v>
      </c>
      <c r="I383" s="257"/>
      <c r="J383" s="253"/>
      <c r="K383" s="253"/>
      <c r="L383" s="258"/>
      <c r="M383" s="259"/>
      <c r="N383" s="260"/>
      <c r="O383" s="260"/>
      <c r="P383" s="260"/>
      <c r="Q383" s="260"/>
      <c r="R383" s="260"/>
      <c r="S383" s="260"/>
      <c r="T383" s="261"/>
      <c r="U383" s="13"/>
      <c r="V383" s="13"/>
      <c r="W383" s="13"/>
      <c r="X383" s="13"/>
      <c r="Y383" s="13"/>
      <c r="Z383" s="13"/>
      <c r="AA383" s="13"/>
      <c r="AB383" s="13"/>
      <c r="AC383" s="13"/>
      <c r="AD383" s="13"/>
      <c r="AE383" s="13"/>
      <c r="AT383" s="262" t="s">
        <v>446</v>
      </c>
      <c r="AU383" s="262" t="s">
        <v>85</v>
      </c>
      <c r="AV383" s="13" t="s">
        <v>85</v>
      </c>
      <c r="AW383" s="13" t="s">
        <v>32</v>
      </c>
      <c r="AX383" s="13" t="s">
        <v>83</v>
      </c>
      <c r="AY383" s="262" t="s">
        <v>342</v>
      </c>
    </row>
    <row r="384" s="2" customFormat="1" ht="16.5" customHeight="1">
      <c r="A384" s="39"/>
      <c r="B384" s="40"/>
      <c r="C384" s="295" t="s">
        <v>821</v>
      </c>
      <c r="D384" s="295" t="s">
        <v>621</v>
      </c>
      <c r="E384" s="296" t="s">
        <v>6100</v>
      </c>
      <c r="F384" s="297" t="s">
        <v>6101</v>
      </c>
      <c r="G384" s="298" t="s">
        <v>442</v>
      </c>
      <c r="H384" s="299">
        <v>5</v>
      </c>
      <c r="I384" s="300"/>
      <c r="J384" s="301">
        <f>ROUND(I384*H384,2)</f>
        <v>0</v>
      </c>
      <c r="K384" s="297" t="s">
        <v>1</v>
      </c>
      <c r="L384" s="302"/>
      <c r="M384" s="303" t="s">
        <v>1</v>
      </c>
      <c r="N384" s="304" t="s">
        <v>41</v>
      </c>
      <c r="O384" s="92"/>
      <c r="P384" s="236">
        <f>O384*H384</f>
        <v>0</v>
      </c>
      <c r="Q384" s="236">
        <v>0.0067000000000000002</v>
      </c>
      <c r="R384" s="236">
        <f>Q384*H384</f>
        <v>0.033500000000000002</v>
      </c>
      <c r="S384" s="236">
        <v>0</v>
      </c>
      <c r="T384" s="237">
        <f>S384*H384</f>
        <v>0</v>
      </c>
      <c r="U384" s="39"/>
      <c r="V384" s="39"/>
      <c r="W384" s="39"/>
      <c r="X384" s="39"/>
      <c r="Y384" s="39"/>
      <c r="Z384" s="39"/>
      <c r="AA384" s="39"/>
      <c r="AB384" s="39"/>
      <c r="AC384" s="39"/>
      <c r="AD384" s="39"/>
      <c r="AE384" s="39"/>
      <c r="AR384" s="238" t="s">
        <v>376</v>
      </c>
      <c r="AT384" s="238" t="s">
        <v>621</v>
      </c>
      <c r="AU384" s="238" t="s">
        <v>85</v>
      </c>
      <c r="AY384" s="18" t="s">
        <v>342</v>
      </c>
      <c r="BE384" s="239">
        <f>IF(N384="základní",J384,0)</f>
        <v>0</v>
      </c>
      <c r="BF384" s="239">
        <f>IF(N384="snížená",J384,0)</f>
        <v>0</v>
      </c>
      <c r="BG384" s="239">
        <f>IF(N384="zákl. přenesená",J384,0)</f>
        <v>0</v>
      </c>
      <c r="BH384" s="239">
        <f>IF(N384="sníž. přenesená",J384,0)</f>
        <v>0</v>
      </c>
      <c r="BI384" s="239">
        <f>IF(N384="nulová",J384,0)</f>
        <v>0</v>
      </c>
      <c r="BJ384" s="18" t="s">
        <v>83</v>
      </c>
      <c r="BK384" s="239">
        <f>ROUND(I384*H384,2)</f>
        <v>0</v>
      </c>
      <c r="BL384" s="18" t="s">
        <v>360</v>
      </c>
      <c r="BM384" s="238" t="s">
        <v>7103</v>
      </c>
    </row>
    <row r="385" s="2" customFormat="1">
      <c r="A385" s="39"/>
      <c r="B385" s="40"/>
      <c r="C385" s="41"/>
      <c r="D385" s="240" t="s">
        <v>349</v>
      </c>
      <c r="E385" s="41"/>
      <c r="F385" s="241" t="s">
        <v>6101</v>
      </c>
      <c r="G385" s="41"/>
      <c r="H385" s="41"/>
      <c r="I385" s="242"/>
      <c r="J385" s="41"/>
      <c r="K385" s="41"/>
      <c r="L385" s="45"/>
      <c r="M385" s="243"/>
      <c r="N385" s="244"/>
      <c r="O385" s="92"/>
      <c r="P385" s="92"/>
      <c r="Q385" s="92"/>
      <c r="R385" s="92"/>
      <c r="S385" s="92"/>
      <c r="T385" s="93"/>
      <c r="U385" s="39"/>
      <c r="V385" s="39"/>
      <c r="W385" s="39"/>
      <c r="X385" s="39"/>
      <c r="Y385" s="39"/>
      <c r="Z385" s="39"/>
      <c r="AA385" s="39"/>
      <c r="AB385" s="39"/>
      <c r="AC385" s="39"/>
      <c r="AD385" s="39"/>
      <c r="AE385" s="39"/>
      <c r="AT385" s="18" t="s">
        <v>349</v>
      </c>
      <c r="AU385" s="18" t="s">
        <v>85</v>
      </c>
    </row>
    <row r="386" s="13" customFormat="1">
      <c r="A386" s="13"/>
      <c r="B386" s="252"/>
      <c r="C386" s="253"/>
      <c r="D386" s="240" t="s">
        <v>446</v>
      </c>
      <c r="E386" s="254" t="s">
        <v>1</v>
      </c>
      <c r="F386" s="255" t="s">
        <v>6114</v>
      </c>
      <c r="G386" s="253"/>
      <c r="H386" s="256">
        <v>5</v>
      </c>
      <c r="I386" s="257"/>
      <c r="J386" s="253"/>
      <c r="K386" s="253"/>
      <c r="L386" s="258"/>
      <c r="M386" s="259"/>
      <c r="N386" s="260"/>
      <c r="O386" s="260"/>
      <c r="P386" s="260"/>
      <c r="Q386" s="260"/>
      <c r="R386" s="260"/>
      <c r="S386" s="260"/>
      <c r="T386" s="261"/>
      <c r="U386" s="13"/>
      <c r="V386" s="13"/>
      <c r="W386" s="13"/>
      <c r="X386" s="13"/>
      <c r="Y386" s="13"/>
      <c r="Z386" s="13"/>
      <c r="AA386" s="13"/>
      <c r="AB386" s="13"/>
      <c r="AC386" s="13"/>
      <c r="AD386" s="13"/>
      <c r="AE386" s="13"/>
      <c r="AT386" s="262" t="s">
        <v>446</v>
      </c>
      <c r="AU386" s="262" t="s">
        <v>85</v>
      </c>
      <c r="AV386" s="13" t="s">
        <v>85</v>
      </c>
      <c r="AW386" s="13" t="s">
        <v>32</v>
      </c>
      <c r="AX386" s="13" t="s">
        <v>83</v>
      </c>
      <c r="AY386" s="262" t="s">
        <v>342</v>
      </c>
    </row>
    <row r="387" s="2" customFormat="1" ht="16.5" customHeight="1">
      <c r="A387" s="39"/>
      <c r="B387" s="40"/>
      <c r="C387" s="227" t="s">
        <v>828</v>
      </c>
      <c r="D387" s="227" t="s">
        <v>343</v>
      </c>
      <c r="E387" s="228" t="s">
        <v>4203</v>
      </c>
      <c r="F387" s="229" t="s">
        <v>4204</v>
      </c>
      <c r="G387" s="230" t="s">
        <v>442</v>
      </c>
      <c r="H387" s="231">
        <v>2</v>
      </c>
      <c r="I387" s="232"/>
      <c r="J387" s="233">
        <f>ROUND(I387*H387,2)</f>
        <v>0</v>
      </c>
      <c r="K387" s="229" t="s">
        <v>443</v>
      </c>
      <c r="L387" s="45"/>
      <c r="M387" s="234" t="s">
        <v>1</v>
      </c>
      <c r="N387" s="235" t="s">
        <v>41</v>
      </c>
      <c r="O387" s="92"/>
      <c r="P387" s="236">
        <f>O387*H387</f>
        <v>0</v>
      </c>
      <c r="Q387" s="236">
        <v>0</v>
      </c>
      <c r="R387" s="236">
        <f>Q387*H387</f>
        <v>0</v>
      </c>
      <c r="S387" s="236">
        <v>0</v>
      </c>
      <c r="T387" s="237">
        <f>S387*H387</f>
        <v>0</v>
      </c>
      <c r="U387" s="39"/>
      <c r="V387" s="39"/>
      <c r="W387" s="39"/>
      <c r="X387" s="39"/>
      <c r="Y387" s="39"/>
      <c r="Z387" s="39"/>
      <c r="AA387" s="39"/>
      <c r="AB387" s="39"/>
      <c r="AC387" s="39"/>
      <c r="AD387" s="39"/>
      <c r="AE387" s="39"/>
      <c r="AR387" s="238" t="s">
        <v>360</v>
      </c>
      <c r="AT387" s="238" t="s">
        <v>343</v>
      </c>
      <c r="AU387" s="238" t="s">
        <v>85</v>
      </c>
      <c r="AY387" s="18" t="s">
        <v>342</v>
      </c>
      <c r="BE387" s="239">
        <f>IF(N387="základní",J387,0)</f>
        <v>0</v>
      </c>
      <c r="BF387" s="239">
        <f>IF(N387="snížená",J387,0)</f>
        <v>0</v>
      </c>
      <c r="BG387" s="239">
        <f>IF(N387="zákl. přenesená",J387,0)</f>
        <v>0</v>
      </c>
      <c r="BH387" s="239">
        <f>IF(N387="sníž. přenesená",J387,0)</f>
        <v>0</v>
      </c>
      <c r="BI387" s="239">
        <f>IF(N387="nulová",J387,0)</f>
        <v>0</v>
      </c>
      <c r="BJ387" s="18" t="s">
        <v>83</v>
      </c>
      <c r="BK387" s="239">
        <f>ROUND(I387*H387,2)</f>
        <v>0</v>
      </c>
      <c r="BL387" s="18" t="s">
        <v>360</v>
      </c>
      <c r="BM387" s="238" t="s">
        <v>7104</v>
      </c>
    </row>
    <row r="388" s="2" customFormat="1">
      <c r="A388" s="39"/>
      <c r="B388" s="40"/>
      <c r="C388" s="41"/>
      <c r="D388" s="240" t="s">
        <v>349</v>
      </c>
      <c r="E388" s="41"/>
      <c r="F388" s="241" t="s">
        <v>4206</v>
      </c>
      <c r="G388" s="41"/>
      <c r="H388" s="41"/>
      <c r="I388" s="242"/>
      <c r="J388" s="41"/>
      <c r="K388" s="41"/>
      <c r="L388" s="45"/>
      <c r="M388" s="243"/>
      <c r="N388" s="244"/>
      <c r="O388" s="92"/>
      <c r="P388" s="92"/>
      <c r="Q388" s="92"/>
      <c r="R388" s="92"/>
      <c r="S388" s="92"/>
      <c r="T388" s="93"/>
      <c r="U388" s="39"/>
      <c r="V388" s="39"/>
      <c r="W388" s="39"/>
      <c r="X388" s="39"/>
      <c r="Y388" s="39"/>
      <c r="Z388" s="39"/>
      <c r="AA388" s="39"/>
      <c r="AB388" s="39"/>
      <c r="AC388" s="39"/>
      <c r="AD388" s="39"/>
      <c r="AE388" s="39"/>
      <c r="AT388" s="18" t="s">
        <v>349</v>
      </c>
      <c r="AU388" s="18" t="s">
        <v>85</v>
      </c>
    </row>
    <row r="389" s="13" customFormat="1">
      <c r="A389" s="13"/>
      <c r="B389" s="252"/>
      <c r="C389" s="253"/>
      <c r="D389" s="240" t="s">
        <v>446</v>
      </c>
      <c r="E389" s="254" t="s">
        <v>1</v>
      </c>
      <c r="F389" s="255" t="s">
        <v>2403</v>
      </c>
      <c r="G389" s="253"/>
      <c r="H389" s="256">
        <v>2</v>
      </c>
      <c r="I389" s="257"/>
      <c r="J389" s="253"/>
      <c r="K389" s="253"/>
      <c r="L389" s="258"/>
      <c r="M389" s="259"/>
      <c r="N389" s="260"/>
      <c r="O389" s="260"/>
      <c r="P389" s="260"/>
      <c r="Q389" s="260"/>
      <c r="R389" s="260"/>
      <c r="S389" s="260"/>
      <c r="T389" s="261"/>
      <c r="U389" s="13"/>
      <c r="V389" s="13"/>
      <c r="W389" s="13"/>
      <c r="X389" s="13"/>
      <c r="Y389" s="13"/>
      <c r="Z389" s="13"/>
      <c r="AA389" s="13"/>
      <c r="AB389" s="13"/>
      <c r="AC389" s="13"/>
      <c r="AD389" s="13"/>
      <c r="AE389" s="13"/>
      <c r="AT389" s="262" t="s">
        <v>446</v>
      </c>
      <c r="AU389" s="262" t="s">
        <v>85</v>
      </c>
      <c r="AV389" s="13" t="s">
        <v>85</v>
      </c>
      <c r="AW389" s="13" t="s">
        <v>32</v>
      </c>
      <c r="AX389" s="13" t="s">
        <v>83</v>
      </c>
      <c r="AY389" s="262" t="s">
        <v>342</v>
      </c>
    </row>
    <row r="390" s="2" customFormat="1" ht="16.5" customHeight="1">
      <c r="A390" s="39"/>
      <c r="B390" s="40"/>
      <c r="C390" s="295" t="s">
        <v>834</v>
      </c>
      <c r="D390" s="295" t="s">
        <v>621</v>
      </c>
      <c r="E390" s="296" t="s">
        <v>6107</v>
      </c>
      <c r="F390" s="297" t="s">
        <v>6108</v>
      </c>
      <c r="G390" s="298" t="s">
        <v>442</v>
      </c>
      <c r="H390" s="299">
        <v>2</v>
      </c>
      <c r="I390" s="300"/>
      <c r="J390" s="301">
        <f>ROUND(I390*H390,2)</f>
        <v>0</v>
      </c>
      <c r="K390" s="297" t="s">
        <v>1</v>
      </c>
      <c r="L390" s="302"/>
      <c r="M390" s="303" t="s">
        <v>1</v>
      </c>
      <c r="N390" s="304" t="s">
        <v>41</v>
      </c>
      <c r="O390" s="92"/>
      <c r="P390" s="236">
        <f>O390*H390</f>
        <v>0</v>
      </c>
      <c r="Q390" s="236">
        <v>0.0091999999999999998</v>
      </c>
      <c r="R390" s="236">
        <f>Q390*H390</f>
        <v>0.0184</v>
      </c>
      <c r="S390" s="236">
        <v>0</v>
      </c>
      <c r="T390" s="237">
        <f>S390*H390</f>
        <v>0</v>
      </c>
      <c r="U390" s="39"/>
      <c r="V390" s="39"/>
      <c r="W390" s="39"/>
      <c r="X390" s="39"/>
      <c r="Y390" s="39"/>
      <c r="Z390" s="39"/>
      <c r="AA390" s="39"/>
      <c r="AB390" s="39"/>
      <c r="AC390" s="39"/>
      <c r="AD390" s="39"/>
      <c r="AE390" s="39"/>
      <c r="AR390" s="238" t="s">
        <v>376</v>
      </c>
      <c r="AT390" s="238" t="s">
        <v>621</v>
      </c>
      <c r="AU390" s="238" t="s">
        <v>85</v>
      </c>
      <c r="AY390" s="18" t="s">
        <v>342</v>
      </c>
      <c r="BE390" s="239">
        <f>IF(N390="základní",J390,0)</f>
        <v>0</v>
      </c>
      <c r="BF390" s="239">
        <f>IF(N390="snížená",J390,0)</f>
        <v>0</v>
      </c>
      <c r="BG390" s="239">
        <f>IF(N390="zákl. přenesená",J390,0)</f>
        <v>0</v>
      </c>
      <c r="BH390" s="239">
        <f>IF(N390="sníž. přenesená",J390,0)</f>
        <v>0</v>
      </c>
      <c r="BI390" s="239">
        <f>IF(N390="nulová",J390,0)</f>
        <v>0</v>
      </c>
      <c r="BJ390" s="18" t="s">
        <v>83</v>
      </c>
      <c r="BK390" s="239">
        <f>ROUND(I390*H390,2)</f>
        <v>0</v>
      </c>
      <c r="BL390" s="18" t="s">
        <v>360</v>
      </c>
      <c r="BM390" s="238" t="s">
        <v>7105</v>
      </c>
    </row>
    <row r="391" s="2" customFormat="1">
      <c r="A391" s="39"/>
      <c r="B391" s="40"/>
      <c r="C391" s="41"/>
      <c r="D391" s="240" t="s">
        <v>349</v>
      </c>
      <c r="E391" s="41"/>
      <c r="F391" s="241" t="s">
        <v>6108</v>
      </c>
      <c r="G391" s="41"/>
      <c r="H391" s="41"/>
      <c r="I391" s="242"/>
      <c r="J391" s="41"/>
      <c r="K391" s="41"/>
      <c r="L391" s="45"/>
      <c r="M391" s="243"/>
      <c r="N391" s="244"/>
      <c r="O391" s="92"/>
      <c r="P391" s="92"/>
      <c r="Q391" s="92"/>
      <c r="R391" s="92"/>
      <c r="S391" s="92"/>
      <c r="T391" s="93"/>
      <c r="U391" s="39"/>
      <c r="V391" s="39"/>
      <c r="W391" s="39"/>
      <c r="X391" s="39"/>
      <c r="Y391" s="39"/>
      <c r="Z391" s="39"/>
      <c r="AA391" s="39"/>
      <c r="AB391" s="39"/>
      <c r="AC391" s="39"/>
      <c r="AD391" s="39"/>
      <c r="AE391" s="39"/>
      <c r="AT391" s="18" t="s">
        <v>349</v>
      </c>
      <c r="AU391" s="18" t="s">
        <v>85</v>
      </c>
    </row>
    <row r="392" s="13" customFormat="1">
      <c r="A392" s="13"/>
      <c r="B392" s="252"/>
      <c r="C392" s="253"/>
      <c r="D392" s="240" t="s">
        <v>446</v>
      </c>
      <c r="E392" s="254" t="s">
        <v>1</v>
      </c>
      <c r="F392" s="255" t="s">
        <v>4211</v>
      </c>
      <c r="G392" s="253"/>
      <c r="H392" s="256">
        <v>2</v>
      </c>
      <c r="I392" s="257"/>
      <c r="J392" s="253"/>
      <c r="K392" s="253"/>
      <c r="L392" s="258"/>
      <c r="M392" s="259"/>
      <c r="N392" s="260"/>
      <c r="O392" s="260"/>
      <c r="P392" s="260"/>
      <c r="Q392" s="260"/>
      <c r="R392" s="260"/>
      <c r="S392" s="260"/>
      <c r="T392" s="261"/>
      <c r="U392" s="13"/>
      <c r="V392" s="13"/>
      <c r="W392" s="13"/>
      <c r="X392" s="13"/>
      <c r="Y392" s="13"/>
      <c r="Z392" s="13"/>
      <c r="AA392" s="13"/>
      <c r="AB392" s="13"/>
      <c r="AC392" s="13"/>
      <c r="AD392" s="13"/>
      <c r="AE392" s="13"/>
      <c r="AT392" s="262" t="s">
        <v>446</v>
      </c>
      <c r="AU392" s="262" t="s">
        <v>85</v>
      </c>
      <c r="AV392" s="13" t="s">
        <v>85</v>
      </c>
      <c r="AW392" s="13" t="s">
        <v>32</v>
      </c>
      <c r="AX392" s="13" t="s">
        <v>83</v>
      </c>
      <c r="AY392" s="262" t="s">
        <v>342</v>
      </c>
    </row>
    <row r="393" s="2" customFormat="1" ht="16.5" customHeight="1">
      <c r="A393" s="39"/>
      <c r="B393" s="40"/>
      <c r="C393" s="227" t="s">
        <v>840</v>
      </c>
      <c r="D393" s="227" t="s">
        <v>343</v>
      </c>
      <c r="E393" s="228" t="s">
        <v>4242</v>
      </c>
      <c r="F393" s="229" t="s">
        <v>4243</v>
      </c>
      <c r="G393" s="230" t="s">
        <v>442</v>
      </c>
      <c r="H393" s="231">
        <v>2</v>
      </c>
      <c r="I393" s="232"/>
      <c r="J393" s="233">
        <f>ROUND(I393*H393,2)</f>
        <v>0</v>
      </c>
      <c r="K393" s="229" t="s">
        <v>443</v>
      </c>
      <c r="L393" s="45"/>
      <c r="M393" s="234" t="s">
        <v>1</v>
      </c>
      <c r="N393" s="235" t="s">
        <v>41</v>
      </c>
      <c r="O393" s="92"/>
      <c r="P393" s="236">
        <f>O393*H393</f>
        <v>0</v>
      </c>
      <c r="Q393" s="236">
        <v>0.0017099999999999999</v>
      </c>
      <c r="R393" s="236">
        <f>Q393*H393</f>
        <v>0.0034199999999999999</v>
      </c>
      <c r="S393" s="236">
        <v>0</v>
      </c>
      <c r="T393" s="237">
        <f>S393*H393</f>
        <v>0</v>
      </c>
      <c r="U393" s="39"/>
      <c r="V393" s="39"/>
      <c r="W393" s="39"/>
      <c r="X393" s="39"/>
      <c r="Y393" s="39"/>
      <c r="Z393" s="39"/>
      <c r="AA393" s="39"/>
      <c r="AB393" s="39"/>
      <c r="AC393" s="39"/>
      <c r="AD393" s="39"/>
      <c r="AE393" s="39"/>
      <c r="AR393" s="238" t="s">
        <v>360</v>
      </c>
      <c r="AT393" s="238" t="s">
        <v>343</v>
      </c>
      <c r="AU393" s="238" t="s">
        <v>85</v>
      </c>
      <c r="AY393" s="18" t="s">
        <v>342</v>
      </c>
      <c r="BE393" s="239">
        <f>IF(N393="základní",J393,0)</f>
        <v>0</v>
      </c>
      <c r="BF393" s="239">
        <f>IF(N393="snížená",J393,0)</f>
        <v>0</v>
      </c>
      <c r="BG393" s="239">
        <f>IF(N393="zákl. přenesená",J393,0)</f>
        <v>0</v>
      </c>
      <c r="BH393" s="239">
        <f>IF(N393="sníž. přenesená",J393,0)</f>
        <v>0</v>
      </c>
      <c r="BI393" s="239">
        <f>IF(N393="nulová",J393,0)</f>
        <v>0</v>
      </c>
      <c r="BJ393" s="18" t="s">
        <v>83</v>
      </c>
      <c r="BK393" s="239">
        <f>ROUND(I393*H393,2)</f>
        <v>0</v>
      </c>
      <c r="BL393" s="18" t="s">
        <v>360</v>
      </c>
      <c r="BM393" s="238" t="s">
        <v>7106</v>
      </c>
    </row>
    <row r="394" s="2" customFormat="1">
      <c r="A394" s="39"/>
      <c r="B394" s="40"/>
      <c r="C394" s="41"/>
      <c r="D394" s="240" t="s">
        <v>349</v>
      </c>
      <c r="E394" s="41"/>
      <c r="F394" s="241" t="s">
        <v>4245</v>
      </c>
      <c r="G394" s="41"/>
      <c r="H394" s="41"/>
      <c r="I394" s="242"/>
      <c r="J394" s="41"/>
      <c r="K394" s="41"/>
      <c r="L394" s="45"/>
      <c r="M394" s="243"/>
      <c r="N394" s="244"/>
      <c r="O394" s="92"/>
      <c r="P394" s="92"/>
      <c r="Q394" s="92"/>
      <c r="R394" s="92"/>
      <c r="S394" s="92"/>
      <c r="T394" s="93"/>
      <c r="U394" s="39"/>
      <c r="V394" s="39"/>
      <c r="W394" s="39"/>
      <c r="X394" s="39"/>
      <c r="Y394" s="39"/>
      <c r="Z394" s="39"/>
      <c r="AA394" s="39"/>
      <c r="AB394" s="39"/>
      <c r="AC394" s="39"/>
      <c r="AD394" s="39"/>
      <c r="AE394" s="39"/>
      <c r="AT394" s="18" t="s">
        <v>349</v>
      </c>
      <c r="AU394" s="18" t="s">
        <v>85</v>
      </c>
    </row>
    <row r="395" s="13" customFormat="1">
      <c r="A395" s="13"/>
      <c r="B395" s="252"/>
      <c r="C395" s="253"/>
      <c r="D395" s="240" t="s">
        <v>446</v>
      </c>
      <c r="E395" s="254" t="s">
        <v>1</v>
      </c>
      <c r="F395" s="255" t="s">
        <v>6789</v>
      </c>
      <c r="G395" s="253"/>
      <c r="H395" s="256">
        <v>2</v>
      </c>
      <c r="I395" s="257"/>
      <c r="J395" s="253"/>
      <c r="K395" s="253"/>
      <c r="L395" s="258"/>
      <c r="M395" s="259"/>
      <c r="N395" s="260"/>
      <c r="O395" s="260"/>
      <c r="P395" s="260"/>
      <c r="Q395" s="260"/>
      <c r="R395" s="260"/>
      <c r="S395" s="260"/>
      <c r="T395" s="261"/>
      <c r="U395" s="13"/>
      <c r="V395" s="13"/>
      <c r="W395" s="13"/>
      <c r="X395" s="13"/>
      <c r="Y395" s="13"/>
      <c r="Z395" s="13"/>
      <c r="AA395" s="13"/>
      <c r="AB395" s="13"/>
      <c r="AC395" s="13"/>
      <c r="AD395" s="13"/>
      <c r="AE395" s="13"/>
      <c r="AT395" s="262" t="s">
        <v>446</v>
      </c>
      <c r="AU395" s="262" t="s">
        <v>85</v>
      </c>
      <c r="AV395" s="13" t="s">
        <v>85</v>
      </c>
      <c r="AW395" s="13" t="s">
        <v>32</v>
      </c>
      <c r="AX395" s="13" t="s">
        <v>83</v>
      </c>
      <c r="AY395" s="262" t="s">
        <v>342</v>
      </c>
    </row>
    <row r="396" s="2" customFormat="1" ht="16.5" customHeight="1">
      <c r="A396" s="39"/>
      <c r="B396" s="40"/>
      <c r="C396" s="295" t="s">
        <v>847</v>
      </c>
      <c r="D396" s="295" t="s">
        <v>621</v>
      </c>
      <c r="E396" s="296" t="s">
        <v>7107</v>
      </c>
      <c r="F396" s="297" t="s">
        <v>7108</v>
      </c>
      <c r="G396" s="298" t="s">
        <v>442</v>
      </c>
      <c r="H396" s="299">
        <v>1</v>
      </c>
      <c r="I396" s="300"/>
      <c r="J396" s="301">
        <f>ROUND(I396*H396,2)</f>
        <v>0</v>
      </c>
      <c r="K396" s="297" t="s">
        <v>1</v>
      </c>
      <c r="L396" s="302"/>
      <c r="M396" s="303" t="s">
        <v>1</v>
      </c>
      <c r="N396" s="304" t="s">
        <v>41</v>
      </c>
      <c r="O396" s="92"/>
      <c r="P396" s="236">
        <f>O396*H396</f>
        <v>0</v>
      </c>
      <c r="Q396" s="236">
        <v>0.018599999999999998</v>
      </c>
      <c r="R396" s="236">
        <f>Q396*H396</f>
        <v>0.018599999999999998</v>
      </c>
      <c r="S396" s="236">
        <v>0</v>
      </c>
      <c r="T396" s="237">
        <f>S396*H396</f>
        <v>0</v>
      </c>
      <c r="U396" s="39"/>
      <c r="V396" s="39"/>
      <c r="W396" s="39"/>
      <c r="X396" s="39"/>
      <c r="Y396" s="39"/>
      <c r="Z396" s="39"/>
      <c r="AA396" s="39"/>
      <c r="AB396" s="39"/>
      <c r="AC396" s="39"/>
      <c r="AD396" s="39"/>
      <c r="AE396" s="39"/>
      <c r="AR396" s="238" t="s">
        <v>376</v>
      </c>
      <c r="AT396" s="238" t="s">
        <v>621</v>
      </c>
      <c r="AU396" s="238" t="s">
        <v>85</v>
      </c>
      <c r="AY396" s="18" t="s">
        <v>342</v>
      </c>
      <c r="BE396" s="239">
        <f>IF(N396="základní",J396,0)</f>
        <v>0</v>
      </c>
      <c r="BF396" s="239">
        <f>IF(N396="snížená",J396,0)</f>
        <v>0</v>
      </c>
      <c r="BG396" s="239">
        <f>IF(N396="zákl. přenesená",J396,0)</f>
        <v>0</v>
      </c>
      <c r="BH396" s="239">
        <f>IF(N396="sníž. přenesená",J396,0)</f>
        <v>0</v>
      </c>
      <c r="BI396" s="239">
        <f>IF(N396="nulová",J396,0)</f>
        <v>0</v>
      </c>
      <c r="BJ396" s="18" t="s">
        <v>83</v>
      </c>
      <c r="BK396" s="239">
        <f>ROUND(I396*H396,2)</f>
        <v>0</v>
      </c>
      <c r="BL396" s="18" t="s">
        <v>360</v>
      </c>
      <c r="BM396" s="238" t="s">
        <v>7109</v>
      </c>
    </row>
    <row r="397" s="2" customFormat="1">
      <c r="A397" s="39"/>
      <c r="B397" s="40"/>
      <c r="C397" s="41"/>
      <c r="D397" s="240" t="s">
        <v>349</v>
      </c>
      <c r="E397" s="41"/>
      <c r="F397" s="241" t="s">
        <v>7108</v>
      </c>
      <c r="G397" s="41"/>
      <c r="H397" s="41"/>
      <c r="I397" s="242"/>
      <c r="J397" s="41"/>
      <c r="K397" s="41"/>
      <c r="L397" s="45"/>
      <c r="M397" s="243"/>
      <c r="N397" s="244"/>
      <c r="O397" s="92"/>
      <c r="P397" s="92"/>
      <c r="Q397" s="92"/>
      <c r="R397" s="92"/>
      <c r="S397" s="92"/>
      <c r="T397" s="93"/>
      <c r="U397" s="39"/>
      <c r="V397" s="39"/>
      <c r="W397" s="39"/>
      <c r="X397" s="39"/>
      <c r="Y397" s="39"/>
      <c r="Z397" s="39"/>
      <c r="AA397" s="39"/>
      <c r="AB397" s="39"/>
      <c r="AC397" s="39"/>
      <c r="AD397" s="39"/>
      <c r="AE397" s="39"/>
      <c r="AT397" s="18" t="s">
        <v>349</v>
      </c>
      <c r="AU397" s="18" t="s">
        <v>85</v>
      </c>
    </row>
    <row r="398" s="13" customFormat="1">
      <c r="A398" s="13"/>
      <c r="B398" s="252"/>
      <c r="C398" s="253"/>
      <c r="D398" s="240" t="s">
        <v>446</v>
      </c>
      <c r="E398" s="254" t="s">
        <v>1</v>
      </c>
      <c r="F398" s="255" t="s">
        <v>4234</v>
      </c>
      <c r="G398" s="253"/>
      <c r="H398" s="256">
        <v>1</v>
      </c>
      <c r="I398" s="257"/>
      <c r="J398" s="253"/>
      <c r="K398" s="253"/>
      <c r="L398" s="258"/>
      <c r="M398" s="259"/>
      <c r="N398" s="260"/>
      <c r="O398" s="260"/>
      <c r="P398" s="260"/>
      <c r="Q398" s="260"/>
      <c r="R398" s="260"/>
      <c r="S398" s="260"/>
      <c r="T398" s="261"/>
      <c r="U398" s="13"/>
      <c r="V398" s="13"/>
      <c r="W398" s="13"/>
      <c r="X398" s="13"/>
      <c r="Y398" s="13"/>
      <c r="Z398" s="13"/>
      <c r="AA398" s="13"/>
      <c r="AB398" s="13"/>
      <c r="AC398" s="13"/>
      <c r="AD398" s="13"/>
      <c r="AE398" s="13"/>
      <c r="AT398" s="262" t="s">
        <v>446</v>
      </c>
      <c r="AU398" s="262" t="s">
        <v>85</v>
      </c>
      <c r="AV398" s="13" t="s">
        <v>85</v>
      </c>
      <c r="AW398" s="13" t="s">
        <v>32</v>
      </c>
      <c r="AX398" s="13" t="s">
        <v>83</v>
      </c>
      <c r="AY398" s="262" t="s">
        <v>342</v>
      </c>
    </row>
    <row r="399" s="2" customFormat="1" ht="16.5" customHeight="1">
      <c r="A399" s="39"/>
      <c r="B399" s="40"/>
      <c r="C399" s="295" t="s">
        <v>854</v>
      </c>
      <c r="D399" s="295" t="s">
        <v>621</v>
      </c>
      <c r="E399" s="296" t="s">
        <v>4246</v>
      </c>
      <c r="F399" s="297" t="s">
        <v>4247</v>
      </c>
      <c r="G399" s="298" t="s">
        <v>442</v>
      </c>
      <c r="H399" s="299">
        <v>1</v>
      </c>
      <c r="I399" s="300"/>
      <c r="J399" s="301">
        <f>ROUND(I399*H399,2)</f>
        <v>0</v>
      </c>
      <c r="K399" s="297" t="s">
        <v>1</v>
      </c>
      <c r="L399" s="302"/>
      <c r="M399" s="303" t="s">
        <v>1</v>
      </c>
      <c r="N399" s="304" t="s">
        <v>41</v>
      </c>
      <c r="O399" s="92"/>
      <c r="P399" s="236">
        <f>O399*H399</f>
        <v>0</v>
      </c>
      <c r="Q399" s="236">
        <v>0.019400000000000001</v>
      </c>
      <c r="R399" s="236">
        <f>Q399*H399</f>
        <v>0.019400000000000001</v>
      </c>
      <c r="S399" s="236">
        <v>0</v>
      </c>
      <c r="T399" s="237">
        <f>S399*H399</f>
        <v>0</v>
      </c>
      <c r="U399" s="39"/>
      <c r="V399" s="39"/>
      <c r="W399" s="39"/>
      <c r="X399" s="39"/>
      <c r="Y399" s="39"/>
      <c r="Z399" s="39"/>
      <c r="AA399" s="39"/>
      <c r="AB399" s="39"/>
      <c r="AC399" s="39"/>
      <c r="AD399" s="39"/>
      <c r="AE399" s="39"/>
      <c r="AR399" s="238" t="s">
        <v>376</v>
      </c>
      <c r="AT399" s="238" t="s">
        <v>621</v>
      </c>
      <c r="AU399" s="238" t="s">
        <v>85</v>
      </c>
      <c r="AY399" s="18" t="s">
        <v>342</v>
      </c>
      <c r="BE399" s="239">
        <f>IF(N399="základní",J399,0)</f>
        <v>0</v>
      </c>
      <c r="BF399" s="239">
        <f>IF(N399="snížená",J399,0)</f>
        <v>0</v>
      </c>
      <c r="BG399" s="239">
        <f>IF(N399="zákl. přenesená",J399,0)</f>
        <v>0</v>
      </c>
      <c r="BH399" s="239">
        <f>IF(N399="sníž. přenesená",J399,0)</f>
        <v>0</v>
      </c>
      <c r="BI399" s="239">
        <f>IF(N399="nulová",J399,0)</f>
        <v>0</v>
      </c>
      <c r="BJ399" s="18" t="s">
        <v>83</v>
      </c>
      <c r="BK399" s="239">
        <f>ROUND(I399*H399,2)</f>
        <v>0</v>
      </c>
      <c r="BL399" s="18" t="s">
        <v>360</v>
      </c>
      <c r="BM399" s="238" t="s">
        <v>7110</v>
      </c>
    </row>
    <row r="400" s="2" customFormat="1">
      <c r="A400" s="39"/>
      <c r="B400" s="40"/>
      <c r="C400" s="41"/>
      <c r="D400" s="240" t="s">
        <v>349</v>
      </c>
      <c r="E400" s="41"/>
      <c r="F400" s="241" t="s">
        <v>4247</v>
      </c>
      <c r="G400" s="41"/>
      <c r="H400" s="41"/>
      <c r="I400" s="242"/>
      <c r="J400" s="41"/>
      <c r="K400" s="41"/>
      <c r="L400" s="45"/>
      <c r="M400" s="243"/>
      <c r="N400" s="244"/>
      <c r="O400" s="92"/>
      <c r="P400" s="92"/>
      <c r="Q400" s="92"/>
      <c r="R400" s="92"/>
      <c r="S400" s="92"/>
      <c r="T400" s="93"/>
      <c r="U400" s="39"/>
      <c r="V400" s="39"/>
      <c r="W400" s="39"/>
      <c r="X400" s="39"/>
      <c r="Y400" s="39"/>
      <c r="Z400" s="39"/>
      <c r="AA400" s="39"/>
      <c r="AB400" s="39"/>
      <c r="AC400" s="39"/>
      <c r="AD400" s="39"/>
      <c r="AE400" s="39"/>
      <c r="AT400" s="18" t="s">
        <v>349</v>
      </c>
      <c r="AU400" s="18" t="s">
        <v>85</v>
      </c>
    </row>
    <row r="401" s="13" customFormat="1">
      <c r="A401" s="13"/>
      <c r="B401" s="252"/>
      <c r="C401" s="253"/>
      <c r="D401" s="240" t="s">
        <v>446</v>
      </c>
      <c r="E401" s="254" t="s">
        <v>1</v>
      </c>
      <c r="F401" s="255" t="s">
        <v>4234</v>
      </c>
      <c r="G401" s="253"/>
      <c r="H401" s="256">
        <v>1</v>
      </c>
      <c r="I401" s="257"/>
      <c r="J401" s="253"/>
      <c r="K401" s="253"/>
      <c r="L401" s="258"/>
      <c r="M401" s="259"/>
      <c r="N401" s="260"/>
      <c r="O401" s="260"/>
      <c r="P401" s="260"/>
      <c r="Q401" s="260"/>
      <c r="R401" s="260"/>
      <c r="S401" s="260"/>
      <c r="T401" s="261"/>
      <c r="U401" s="13"/>
      <c r="V401" s="13"/>
      <c r="W401" s="13"/>
      <c r="X401" s="13"/>
      <c r="Y401" s="13"/>
      <c r="Z401" s="13"/>
      <c r="AA401" s="13"/>
      <c r="AB401" s="13"/>
      <c r="AC401" s="13"/>
      <c r="AD401" s="13"/>
      <c r="AE401" s="13"/>
      <c r="AT401" s="262" t="s">
        <v>446</v>
      </c>
      <c r="AU401" s="262" t="s">
        <v>85</v>
      </c>
      <c r="AV401" s="13" t="s">
        <v>85</v>
      </c>
      <c r="AW401" s="13" t="s">
        <v>32</v>
      </c>
      <c r="AX401" s="13" t="s">
        <v>83</v>
      </c>
      <c r="AY401" s="262" t="s">
        <v>342</v>
      </c>
    </row>
    <row r="402" s="2" customFormat="1" ht="16.5" customHeight="1">
      <c r="A402" s="39"/>
      <c r="B402" s="40"/>
      <c r="C402" s="227" t="s">
        <v>859</v>
      </c>
      <c r="D402" s="227" t="s">
        <v>343</v>
      </c>
      <c r="E402" s="228" t="s">
        <v>6164</v>
      </c>
      <c r="F402" s="229" t="s">
        <v>6165</v>
      </c>
      <c r="G402" s="230" t="s">
        <v>543</v>
      </c>
      <c r="H402" s="231">
        <v>17.399999999999999</v>
      </c>
      <c r="I402" s="232"/>
      <c r="J402" s="233">
        <f>ROUND(I402*H402,2)</f>
        <v>0</v>
      </c>
      <c r="K402" s="229" t="s">
        <v>443</v>
      </c>
      <c r="L402" s="45"/>
      <c r="M402" s="234" t="s">
        <v>1</v>
      </c>
      <c r="N402" s="235" t="s">
        <v>41</v>
      </c>
      <c r="O402" s="92"/>
      <c r="P402" s="236">
        <f>O402*H402</f>
        <v>0</v>
      </c>
      <c r="Q402" s="236">
        <v>0</v>
      </c>
      <c r="R402" s="236">
        <f>Q402*H402</f>
        <v>0</v>
      </c>
      <c r="S402" s="236">
        <v>0</v>
      </c>
      <c r="T402" s="237">
        <f>S402*H402</f>
        <v>0</v>
      </c>
      <c r="U402" s="39"/>
      <c r="V402" s="39"/>
      <c r="W402" s="39"/>
      <c r="X402" s="39"/>
      <c r="Y402" s="39"/>
      <c r="Z402" s="39"/>
      <c r="AA402" s="39"/>
      <c r="AB402" s="39"/>
      <c r="AC402" s="39"/>
      <c r="AD402" s="39"/>
      <c r="AE402" s="39"/>
      <c r="AR402" s="238" t="s">
        <v>360</v>
      </c>
      <c r="AT402" s="238" t="s">
        <v>343</v>
      </c>
      <c r="AU402" s="238" t="s">
        <v>85</v>
      </c>
      <c r="AY402" s="18" t="s">
        <v>342</v>
      </c>
      <c r="BE402" s="239">
        <f>IF(N402="základní",J402,0)</f>
        <v>0</v>
      </c>
      <c r="BF402" s="239">
        <f>IF(N402="snížená",J402,0)</f>
        <v>0</v>
      </c>
      <c r="BG402" s="239">
        <f>IF(N402="zákl. přenesená",J402,0)</f>
        <v>0</v>
      </c>
      <c r="BH402" s="239">
        <f>IF(N402="sníž. přenesená",J402,0)</f>
        <v>0</v>
      </c>
      <c r="BI402" s="239">
        <f>IF(N402="nulová",J402,0)</f>
        <v>0</v>
      </c>
      <c r="BJ402" s="18" t="s">
        <v>83</v>
      </c>
      <c r="BK402" s="239">
        <f>ROUND(I402*H402,2)</f>
        <v>0</v>
      </c>
      <c r="BL402" s="18" t="s">
        <v>360</v>
      </c>
      <c r="BM402" s="238" t="s">
        <v>7111</v>
      </c>
    </row>
    <row r="403" s="2" customFormat="1">
      <c r="A403" s="39"/>
      <c r="B403" s="40"/>
      <c r="C403" s="41"/>
      <c r="D403" s="240" t="s">
        <v>349</v>
      </c>
      <c r="E403" s="41"/>
      <c r="F403" s="241" t="s">
        <v>6167</v>
      </c>
      <c r="G403" s="41"/>
      <c r="H403" s="41"/>
      <c r="I403" s="242"/>
      <c r="J403" s="41"/>
      <c r="K403" s="41"/>
      <c r="L403" s="45"/>
      <c r="M403" s="243"/>
      <c r="N403" s="244"/>
      <c r="O403" s="92"/>
      <c r="P403" s="92"/>
      <c r="Q403" s="92"/>
      <c r="R403" s="92"/>
      <c r="S403" s="92"/>
      <c r="T403" s="93"/>
      <c r="U403" s="39"/>
      <c r="V403" s="39"/>
      <c r="W403" s="39"/>
      <c r="X403" s="39"/>
      <c r="Y403" s="39"/>
      <c r="Z403" s="39"/>
      <c r="AA403" s="39"/>
      <c r="AB403" s="39"/>
      <c r="AC403" s="39"/>
      <c r="AD403" s="39"/>
      <c r="AE403" s="39"/>
      <c r="AT403" s="18" t="s">
        <v>349</v>
      </c>
      <c r="AU403" s="18" t="s">
        <v>85</v>
      </c>
    </row>
    <row r="404" s="13" customFormat="1">
      <c r="A404" s="13"/>
      <c r="B404" s="252"/>
      <c r="C404" s="253"/>
      <c r="D404" s="240" t="s">
        <v>446</v>
      </c>
      <c r="E404" s="254" t="s">
        <v>1</v>
      </c>
      <c r="F404" s="255" t="s">
        <v>7112</v>
      </c>
      <c r="G404" s="253"/>
      <c r="H404" s="256">
        <v>17.399999999999999</v>
      </c>
      <c r="I404" s="257"/>
      <c r="J404" s="253"/>
      <c r="K404" s="253"/>
      <c r="L404" s="258"/>
      <c r="M404" s="259"/>
      <c r="N404" s="260"/>
      <c r="O404" s="260"/>
      <c r="P404" s="260"/>
      <c r="Q404" s="260"/>
      <c r="R404" s="260"/>
      <c r="S404" s="260"/>
      <c r="T404" s="261"/>
      <c r="U404" s="13"/>
      <c r="V404" s="13"/>
      <c r="W404" s="13"/>
      <c r="X404" s="13"/>
      <c r="Y404" s="13"/>
      <c r="Z404" s="13"/>
      <c r="AA404" s="13"/>
      <c r="AB404" s="13"/>
      <c r="AC404" s="13"/>
      <c r="AD404" s="13"/>
      <c r="AE404" s="13"/>
      <c r="AT404" s="262" t="s">
        <v>446</v>
      </c>
      <c r="AU404" s="262" t="s">
        <v>85</v>
      </c>
      <c r="AV404" s="13" t="s">
        <v>85</v>
      </c>
      <c r="AW404" s="13" t="s">
        <v>32</v>
      </c>
      <c r="AX404" s="13" t="s">
        <v>83</v>
      </c>
      <c r="AY404" s="262" t="s">
        <v>342</v>
      </c>
    </row>
    <row r="405" s="2" customFormat="1" ht="16.5" customHeight="1">
      <c r="A405" s="39"/>
      <c r="B405" s="40"/>
      <c r="C405" s="295" t="s">
        <v>864</v>
      </c>
      <c r="D405" s="295" t="s">
        <v>621</v>
      </c>
      <c r="E405" s="296" t="s">
        <v>6169</v>
      </c>
      <c r="F405" s="297" t="s">
        <v>6170</v>
      </c>
      <c r="G405" s="298" t="s">
        <v>543</v>
      </c>
      <c r="H405" s="299">
        <v>17.661000000000001</v>
      </c>
      <c r="I405" s="300"/>
      <c r="J405" s="301">
        <f>ROUND(I405*H405,2)</f>
        <v>0</v>
      </c>
      <c r="K405" s="297" t="s">
        <v>443</v>
      </c>
      <c r="L405" s="302"/>
      <c r="M405" s="303" t="s">
        <v>1</v>
      </c>
      <c r="N405" s="304" t="s">
        <v>41</v>
      </c>
      <c r="O405" s="92"/>
      <c r="P405" s="236">
        <f>O405*H405</f>
        <v>0</v>
      </c>
      <c r="Q405" s="236">
        <v>0.00027</v>
      </c>
      <c r="R405" s="236">
        <f>Q405*H405</f>
        <v>0.0047684700000000003</v>
      </c>
      <c r="S405" s="236">
        <v>0</v>
      </c>
      <c r="T405" s="237">
        <f>S405*H405</f>
        <v>0</v>
      </c>
      <c r="U405" s="39"/>
      <c r="V405" s="39"/>
      <c r="W405" s="39"/>
      <c r="X405" s="39"/>
      <c r="Y405" s="39"/>
      <c r="Z405" s="39"/>
      <c r="AA405" s="39"/>
      <c r="AB405" s="39"/>
      <c r="AC405" s="39"/>
      <c r="AD405" s="39"/>
      <c r="AE405" s="39"/>
      <c r="AR405" s="238" t="s">
        <v>376</v>
      </c>
      <c r="AT405" s="238" t="s">
        <v>621</v>
      </c>
      <c r="AU405" s="238" t="s">
        <v>85</v>
      </c>
      <c r="AY405" s="18" t="s">
        <v>342</v>
      </c>
      <c r="BE405" s="239">
        <f>IF(N405="základní",J405,0)</f>
        <v>0</v>
      </c>
      <c r="BF405" s="239">
        <f>IF(N405="snížená",J405,0)</f>
        <v>0</v>
      </c>
      <c r="BG405" s="239">
        <f>IF(N405="zákl. přenesená",J405,0)</f>
        <v>0</v>
      </c>
      <c r="BH405" s="239">
        <f>IF(N405="sníž. přenesená",J405,0)</f>
        <v>0</v>
      </c>
      <c r="BI405" s="239">
        <f>IF(N405="nulová",J405,0)</f>
        <v>0</v>
      </c>
      <c r="BJ405" s="18" t="s">
        <v>83</v>
      </c>
      <c r="BK405" s="239">
        <f>ROUND(I405*H405,2)</f>
        <v>0</v>
      </c>
      <c r="BL405" s="18" t="s">
        <v>360</v>
      </c>
      <c r="BM405" s="238" t="s">
        <v>7113</v>
      </c>
    </row>
    <row r="406" s="2" customFormat="1">
      <c r="A406" s="39"/>
      <c r="B406" s="40"/>
      <c r="C406" s="41"/>
      <c r="D406" s="240" t="s">
        <v>349</v>
      </c>
      <c r="E406" s="41"/>
      <c r="F406" s="241" t="s">
        <v>6170</v>
      </c>
      <c r="G406" s="41"/>
      <c r="H406" s="41"/>
      <c r="I406" s="242"/>
      <c r="J406" s="41"/>
      <c r="K406" s="41"/>
      <c r="L406" s="45"/>
      <c r="M406" s="243"/>
      <c r="N406" s="244"/>
      <c r="O406" s="92"/>
      <c r="P406" s="92"/>
      <c r="Q406" s="92"/>
      <c r="R406" s="92"/>
      <c r="S406" s="92"/>
      <c r="T406" s="93"/>
      <c r="U406" s="39"/>
      <c r="V406" s="39"/>
      <c r="W406" s="39"/>
      <c r="X406" s="39"/>
      <c r="Y406" s="39"/>
      <c r="Z406" s="39"/>
      <c r="AA406" s="39"/>
      <c r="AB406" s="39"/>
      <c r="AC406" s="39"/>
      <c r="AD406" s="39"/>
      <c r="AE406" s="39"/>
      <c r="AT406" s="18" t="s">
        <v>349</v>
      </c>
      <c r="AU406" s="18" t="s">
        <v>85</v>
      </c>
    </row>
    <row r="407" s="13" customFormat="1">
      <c r="A407" s="13"/>
      <c r="B407" s="252"/>
      <c r="C407" s="253"/>
      <c r="D407" s="240" t="s">
        <v>446</v>
      </c>
      <c r="E407" s="254" t="s">
        <v>1</v>
      </c>
      <c r="F407" s="255" t="s">
        <v>7112</v>
      </c>
      <c r="G407" s="253"/>
      <c r="H407" s="256">
        <v>17.399999999999999</v>
      </c>
      <c r="I407" s="257"/>
      <c r="J407" s="253"/>
      <c r="K407" s="253"/>
      <c r="L407" s="258"/>
      <c r="M407" s="259"/>
      <c r="N407" s="260"/>
      <c r="O407" s="260"/>
      <c r="P407" s="260"/>
      <c r="Q407" s="260"/>
      <c r="R407" s="260"/>
      <c r="S407" s="260"/>
      <c r="T407" s="261"/>
      <c r="U407" s="13"/>
      <c r="V407" s="13"/>
      <c r="W407" s="13"/>
      <c r="X407" s="13"/>
      <c r="Y407" s="13"/>
      <c r="Z407" s="13"/>
      <c r="AA407" s="13"/>
      <c r="AB407" s="13"/>
      <c r="AC407" s="13"/>
      <c r="AD407" s="13"/>
      <c r="AE407" s="13"/>
      <c r="AT407" s="262" t="s">
        <v>446</v>
      </c>
      <c r="AU407" s="262" t="s">
        <v>85</v>
      </c>
      <c r="AV407" s="13" t="s">
        <v>85</v>
      </c>
      <c r="AW407" s="13" t="s">
        <v>32</v>
      </c>
      <c r="AX407" s="13" t="s">
        <v>83</v>
      </c>
      <c r="AY407" s="262" t="s">
        <v>342</v>
      </c>
    </row>
    <row r="408" s="13" customFormat="1">
      <c r="A408" s="13"/>
      <c r="B408" s="252"/>
      <c r="C408" s="253"/>
      <c r="D408" s="240" t="s">
        <v>446</v>
      </c>
      <c r="E408" s="253"/>
      <c r="F408" s="255" t="s">
        <v>7114</v>
      </c>
      <c r="G408" s="253"/>
      <c r="H408" s="256">
        <v>17.661000000000001</v>
      </c>
      <c r="I408" s="257"/>
      <c r="J408" s="253"/>
      <c r="K408" s="253"/>
      <c r="L408" s="258"/>
      <c r="M408" s="259"/>
      <c r="N408" s="260"/>
      <c r="O408" s="260"/>
      <c r="P408" s="260"/>
      <c r="Q408" s="260"/>
      <c r="R408" s="260"/>
      <c r="S408" s="260"/>
      <c r="T408" s="261"/>
      <c r="U408" s="13"/>
      <c r="V408" s="13"/>
      <c r="W408" s="13"/>
      <c r="X408" s="13"/>
      <c r="Y408" s="13"/>
      <c r="Z408" s="13"/>
      <c r="AA408" s="13"/>
      <c r="AB408" s="13"/>
      <c r="AC408" s="13"/>
      <c r="AD408" s="13"/>
      <c r="AE408" s="13"/>
      <c r="AT408" s="262" t="s">
        <v>446</v>
      </c>
      <c r="AU408" s="262" t="s">
        <v>85</v>
      </c>
      <c r="AV408" s="13" t="s">
        <v>85</v>
      </c>
      <c r="AW408" s="13" t="s">
        <v>4</v>
      </c>
      <c r="AX408" s="13" t="s">
        <v>83</v>
      </c>
      <c r="AY408" s="262" t="s">
        <v>342</v>
      </c>
    </row>
    <row r="409" s="2" customFormat="1" ht="16.5" customHeight="1">
      <c r="A409" s="39"/>
      <c r="B409" s="40"/>
      <c r="C409" s="227" t="s">
        <v>871</v>
      </c>
      <c r="D409" s="227" t="s">
        <v>343</v>
      </c>
      <c r="E409" s="228" t="s">
        <v>6218</v>
      </c>
      <c r="F409" s="229" t="s">
        <v>6219</v>
      </c>
      <c r="G409" s="230" t="s">
        <v>442</v>
      </c>
      <c r="H409" s="231">
        <v>12</v>
      </c>
      <c r="I409" s="232"/>
      <c r="J409" s="233">
        <f>ROUND(I409*H409,2)</f>
        <v>0</v>
      </c>
      <c r="K409" s="229" t="s">
        <v>443</v>
      </c>
      <c r="L409" s="45"/>
      <c r="M409" s="234" t="s">
        <v>1</v>
      </c>
      <c r="N409" s="235" t="s">
        <v>41</v>
      </c>
      <c r="O409" s="92"/>
      <c r="P409" s="236">
        <f>O409*H409</f>
        <v>0</v>
      </c>
      <c r="Q409" s="236">
        <v>0.00072000000000000005</v>
      </c>
      <c r="R409" s="236">
        <f>Q409*H409</f>
        <v>0.0086400000000000001</v>
      </c>
      <c r="S409" s="236">
        <v>0</v>
      </c>
      <c r="T409" s="237">
        <f>S409*H409</f>
        <v>0</v>
      </c>
      <c r="U409" s="39"/>
      <c r="V409" s="39"/>
      <c r="W409" s="39"/>
      <c r="X409" s="39"/>
      <c r="Y409" s="39"/>
      <c r="Z409" s="39"/>
      <c r="AA409" s="39"/>
      <c r="AB409" s="39"/>
      <c r="AC409" s="39"/>
      <c r="AD409" s="39"/>
      <c r="AE409" s="39"/>
      <c r="AR409" s="238" t="s">
        <v>360</v>
      </c>
      <c r="AT409" s="238" t="s">
        <v>343</v>
      </c>
      <c r="AU409" s="238" t="s">
        <v>85</v>
      </c>
      <c r="AY409" s="18" t="s">
        <v>342</v>
      </c>
      <c r="BE409" s="239">
        <f>IF(N409="základní",J409,0)</f>
        <v>0</v>
      </c>
      <c r="BF409" s="239">
        <f>IF(N409="snížená",J409,0)</f>
        <v>0</v>
      </c>
      <c r="BG409" s="239">
        <f>IF(N409="zákl. přenesená",J409,0)</f>
        <v>0</v>
      </c>
      <c r="BH409" s="239">
        <f>IF(N409="sníž. přenesená",J409,0)</f>
        <v>0</v>
      </c>
      <c r="BI409" s="239">
        <f>IF(N409="nulová",J409,0)</f>
        <v>0</v>
      </c>
      <c r="BJ409" s="18" t="s">
        <v>83</v>
      </c>
      <c r="BK409" s="239">
        <f>ROUND(I409*H409,2)</f>
        <v>0</v>
      </c>
      <c r="BL409" s="18" t="s">
        <v>360</v>
      </c>
      <c r="BM409" s="238" t="s">
        <v>7115</v>
      </c>
    </row>
    <row r="410" s="2" customFormat="1">
      <c r="A410" s="39"/>
      <c r="B410" s="40"/>
      <c r="C410" s="41"/>
      <c r="D410" s="240" t="s">
        <v>349</v>
      </c>
      <c r="E410" s="41"/>
      <c r="F410" s="241" t="s">
        <v>6221</v>
      </c>
      <c r="G410" s="41"/>
      <c r="H410" s="41"/>
      <c r="I410" s="242"/>
      <c r="J410" s="41"/>
      <c r="K410" s="41"/>
      <c r="L410" s="45"/>
      <c r="M410" s="243"/>
      <c r="N410" s="244"/>
      <c r="O410" s="92"/>
      <c r="P410" s="92"/>
      <c r="Q410" s="92"/>
      <c r="R410" s="92"/>
      <c r="S410" s="92"/>
      <c r="T410" s="93"/>
      <c r="U410" s="39"/>
      <c r="V410" s="39"/>
      <c r="W410" s="39"/>
      <c r="X410" s="39"/>
      <c r="Y410" s="39"/>
      <c r="Z410" s="39"/>
      <c r="AA410" s="39"/>
      <c r="AB410" s="39"/>
      <c r="AC410" s="39"/>
      <c r="AD410" s="39"/>
      <c r="AE410" s="39"/>
      <c r="AT410" s="18" t="s">
        <v>349</v>
      </c>
      <c r="AU410" s="18" t="s">
        <v>85</v>
      </c>
    </row>
    <row r="411" s="13" customFormat="1">
      <c r="A411" s="13"/>
      <c r="B411" s="252"/>
      <c r="C411" s="253"/>
      <c r="D411" s="240" t="s">
        <v>446</v>
      </c>
      <c r="E411" s="254" t="s">
        <v>1</v>
      </c>
      <c r="F411" s="255" t="s">
        <v>2917</v>
      </c>
      <c r="G411" s="253"/>
      <c r="H411" s="256">
        <v>12</v>
      </c>
      <c r="I411" s="257"/>
      <c r="J411" s="253"/>
      <c r="K411" s="253"/>
      <c r="L411" s="258"/>
      <c r="M411" s="259"/>
      <c r="N411" s="260"/>
      <c r="O411" s="260"/>
      <c r="P411" s="260"/>
      <c r="Q411" s="260"/>
      <c r="R411" s="260"/>
      <c r="S411" s="260"/>
      <c r="T411" s="261"/>
      <c r="U411" s="13"/>
      <c r="V411" s="13"/>
      <c r="W411" s="13"/>
      <c r="X411" s="13"/>
      <c r="Y411" s="13"/>
      <c r="Z411" s="13"/>
      <c r="AA411" s="13"/>
      <c r="AB411" s="13"/>
      <c r="AC411" s="13"/>
      <c r="AD411" s="13"/>
      <c r="AE411" s="13"/>
      <c r="AT411" s="262" t="s">
        <v>446</v>
      </c>
      <c r="AU411" s="262" t="s">
        <v>85</v>
      </c>
      <c r="AV411" s="13" t="s">
        <v>85</v>
      </c>
      <c r="AW411" s="13" t="s">
        <v>32</v>
      </c>
      <c r="AX411" s="13" t="s">
        <v>83</v>
      </c>
      <c r="AY411" s="262" t="s">
        <v>342</v>
      </c>
    </row>
    <row r="412" s="2" customFormat="1" ht="24.15" customHeight="1">
      <c r="A412" s="39"/>
      <c r="B412" s="40"/>
      <c r="C412" s="295" t="s">
        <v>876</v>
      </c>
      <c r="D412" s="295" t="s">
        <v>621</v>
      </c>
      <c r="E412" s="296" t="s">
        <v>6224</v>
      </c>
      <c r="F412" s="297" t="s">
        <v>6225</v>
      </c>
      <c r="G412" s="298" t="s">
        <v>442</v>
      </c>
      <c r="H412" s="299">
        <v>12</v>
      </c>
      <c r="I412" s="300"/>
      <c r="J412" s="301">
        <f>ROUND(I412*H412,2)</f>
        <v>0</v>
      </c>
      <c r="K412" s="297" t="s">
        <v>1</v>
      </c>
      <c r="L412" s="302"/>
      <c r="M412" s="303" t="s">
        <v>1</v>
      </c>
      <c r="N412" s="304" t="s">
        <v>41</v>
      </c>
      <c r="O412" s="92"/>
      <c r="P412" s="236">
        <f>O412*H412</f>
        <v>0</v>
      </c>
      <c r="Q412" s="236">
        <v>0.0040000000000000001</v>
      </c>
      <c r="R412" s="236">
        <f>Q412*H412</f>
        <v>0.048000000000000001</v>
      </c>
      <c r="S412" s="236">
        <v>0</v>
      </c>
      <c r="T412" s="237">
        <f>S412*H412</f>
        <v>0</v>
      </c>
      <c r="U412" s="39"/>
      <c r="V412" s="39"/>
      <c r="W412" s="39"/>
      <c r="X412" s="39"/>
      <c r="Y412" s="39"/>
      <c r="Z412" s="39"/>
      <c r="AA412" s="39"/>
      <c r="AB412" s="39"/>
      <c r="AC412" s="39"/>
      <c r="AD412" s="39"/>
      <c r="AE412" s="39"/>
      <c r="AR412" s="238" t="s">
        <v>376</v>
      </c>
      <c r="AT412" s="238" t="s">
        <v>621</v>
      </c>
      <c r="AU412" s="238" t="s">
        <v>85</v>
      </c>
      <c r="AY412" s="18" t="s">
        <v>342</v>
      </c>
      <c r="BE412" s="239">
        <f>IF(N412="základní",J412,0)</f>
        <v>0</v>
      </c>
      <c r="BF412" s="239">
        <f>IF(N412="snížená",J412,0)</f>
        <v>0</v>
      </c>
      <c r="BG412" s="239">
        <f>IF(N412="zákl. přenesená",J412,0)</f>
        <v>0</v>
      </c>
      <c r="BH412" s="239">
        <f>IF(N412="sníž. přenesená",J412,0)</f>
        <v>0</v>
      </c>
      <c r="BI412" s="239">
        <f>IF(N412="nulová",J412,0)</f>
        <v>0</v>
      </c>
      <c r="BJ412" s="18" t="s">
        <v>83</v>
      </c>
      <c r="BK412" s="239">
        <f>ROUND(I412*H412,2)</f>
        <v>0</v>
      </c>
      <c r="BL412" s="18" t="s">
        <v>360</v>
      </c>
      <c r="BM412" s="238" t="s">
        <v>7116</v>
      </c>
    </row>
    <row r="413" s="2" customFormat="1">
      <c r="A413" s="39"/>
      <c r="B413" s="40"/>
      <c r="C413" s="41"/>
      <c r="D413" s="240" t="s">
        <v>349</v>
      </c>
      <c r="E413" s="41"/>
      <c r="F413" s="241" t="s">
        <v>6225</v>
      </c>
      <c r="G413" s="41"/>
      <c r="H413" s="41"/>
      <c r="I413" s="242"/>
      <c r="J413" s="41"/>
      <c r="K413" s="41"/>
      <c r="L413" s="45"/>
      <c r="M413" s="243"/>
      <c r="N413" s="244"/>
      <c r="O413" s="92"/>
      <c r="P413" s="92"/>
      <c r="Q413" s="92"/>
      <c r="R413" s="92"/>
      <c r="S413" s="92"/>
      <c r="T413" s="93"/>
      <c r="U413" s="39"/>
      <c r="V413" s="39"/>
      <c r="W413" s="39"/>
      <c r="X413" s="39"/>
      <c r="Y413" s="39"/>
      <c r="Z413" s="39"/>
      <c r="AA413" s="39"/>
      <c r="AB413" s="39"/>
      <c r="AC413" s="39"/>
      <c r="AD413" s="39"/>
      <c r="AE413" s="39"/>
      <c r="AT413" s="18" t="s">
        <v>349</v>
      </c>
      <c r="AU413" s="18" t="s">
        <v>85</v>
      </c>
    </row>
    <row r="414" s="13" customFormat="1">
      <c r="A414" s="13"/>
      <c r="B414" s="252"/>
      <c r="C414" s="253"/>
      <c r="D414" s="240" t="s">
        <v>446</v>
      </c>
      <c r="E414" s="254" t="s">
        <v>1</v>
      </c>
      <c r="F414" s="255" t="s">
        <v>7098</v>
      </c>
      <c r="G414" s="253"/>
      <c r="H414" s="256">
        <v>12</v>
      </c>
      <c r="I414" s="257"/>
      <c r="J414" s="253"/>
      <c r="K414" s="253"/>
      <c r="L414" s="258"/>
      <c r="M414" s="259"/>
      <c r="N414" s="260"/>
      <c r="O414" s="260"/>
      <c r="P414" s="260"/>
      <c r="Q414" s="260"/>
      <c r="R414" s="260"/>
      <c r="S414" s="260"/>
      <c r="T414" s="261"/>
      <c r="U414" s="13"/>
      <c r="V414" s="13"/>
      <c r="W414" s="13"/>
      <c r="X414" s="13"/>
      <c r="Y414" s="13"/>
      <c r="Z414" s="13"/>
      <c r="AA414" s="13"/>
      <c r="AB414" s="13"/>
      <c r="AC414" s="13"/>
      <c r="AD414" s="13"/>
      <c r="AE414" s="13"/>
      <c r="AT414" s="262" t="s">
        <v>446</v>
      </c>
      <c r="AU414" s="262" t="s">
        <v>85</v>
      </c>
      <c r="AV414" s="13" t="s">
        <v>85</v>
      </c>
      <c r="AW414" s="13" t="s">
        <v>32</v>
      </c>
      <c r="AX414" s="13" t="s">
        <v>83</v>
      </c>
      <c r="AY414" s="262" t="s">
        <v>342</v>
      </c>
    </row>
    <row r="415" s="2" customFormat="1" ht="24.15" customHeight="1">
      <c r="A415" s="39"/>
      <c r="B415" s="40"/>
      <c r="C415" s="295" t="s">
        <v>884</v>
      </c>
      <c r="D415" s="295" t="s">
        <v>621</v>
      </c>
      <c r="E415" s="296" t="s">
        <v>6236</v>
      </c>
      <c r="F415" s="297" t="s">
        <v>6237</v>
      </c>
      <c r="G415" s="298" t="s">
        <v>442</v>
      </c>
      <c r="H415" s="299">
        <v>12</v>
      </c>
      <c r="I415" s="300"/>
      <c r="J415" s="301">
        <f>ROUND(I415*H415,2)</f>
        <v>0</v>
      </c>
      <c r="K415" s="297" t="s">
        <v>1</v>
      </c>
      <c r="L415" s="302"/>
      <c r="M415" s="303" t="s">
        <v>1</v>
      </c>
      <c r="N415" s="304" t="s">
        <v>41</v>
      </c>
      <c r="O415" s="92"/>
      <c r="P415" s="236">
        <f>O415*H415</f>
        <v>0</v>
      </c>
      <c r="Q415" s="236">
        <v>0.0050000000000000001</v>
      </c>
      <c r="R415" s="236">
        <f>Q415*H415</f>
        <v>0.059999999999999998</v>
      </c>
      <c r="S415" s="236">
        <v>0</v>
      </c>
      <c r="T415" s="237">
        <f>S415*H415</f>
        <v>0</v>
      </c>
      <c r="U415" s="39"/>
      <c r="V415" s="39"/>
      <c r="W415" s="39"/>
      <c r="X415" s="39"/>
      <c r="Y415" s="39"/>
      <c r="Z415" s="39"/>
      <c r="AA415" s="39"/>
      <c r="AB415" s="39"/>
      <c r="AC415" s="39"/>
      <c r="AD415" s="39"/>
      <c r="AE415" s="39"/>
      <c r="AR415" s="238" t="s">
        <v>376</v>
      </c>
      <c r="AT415" s="238" t="s">
        <v>621</v>
      </c>
      <c r="AU415" s="238" t="s">
        <v>85</v>
      </c>
      <c r="AY415" s="18" t="s">
        <v>342</v>
      </c>
      <c r="BE415" s="239">
        <f>IF(N415="základní",J415,0)</f>
        <v>0</v>
      </c>
      <c r="BF415" s="239">
        <f>IF(N415="snížená",J415,0)</f>
        <v>0</v>
      </c>
      <c r="BG415" s="239">
        <f>IF(N415="zákl. přenesená",J415,0)</f>
        <v>0</v>
      </c>
      <c r="BH415" s="239">
        <f>IF(N415="sníž. přenesená",J415,0)</f>
        <v>0</v>
      </c>
      <c r="BI415" s="239">
        <f>IF(N415="nulová",J415,0)</f>
        <v>0</v>
      </c>
      <c r="BJ415" s="18" t="s">
        <v>83</v>
      </c>
      <c r="BK415" s="239">
        <f>ROUND(I415*H415,2)</f>
        <v>0</v>
      </c>
      <c r="BL415" s="18" t="s">
        <v>360</v>
      </c>
      <c r="BM415" s="238" t="s">
        <v>7117</v>
      </c>
    </row>
    <row r="416" s="2" customFormat="1">
      <c r="A416" s="39"/>
      <c r="B416" s="40"/>
      <c r="C416" s="41"/>
      <c r="D416" s="240" t="s">
        <v>349</v>
      </c>
      <c r="E416" s="41"/>
      <c r="F416" s="241" t="s">
        <v>6237</v>
      </c>
      <c r="G416" s="41"/>
      <c r="H416" s="41"/>
      <c r="I416" s="242"/>
      <c r="J416" s="41"/>
      <c r="K416" s="41"/>
      <c r="L416" s="45"/>
      <c r="M416" s="243"/>
      <c r="N416" s="244"/>
      <c r="O416" s="92"/>
      <c r="P416" s="92"/>
      <c r="Q416" s="92"/>
      <c r="R416" s="92"/>
      <c r="S416" s="92"/>
      <c r="T416" s="93"/>
      <c r="U416" s="39"/>
      <c r="V416" s="39"/>
      <c r="W416" s="39"/>
      <c r="X416" s="39"/>
      <c r="Y416" s="39"/>
      <c r="Z416" s="39"/>
      <c r="AA416" s="39"/>
      <c r="AB416" s="39"/>
      <c r="AC416" s="39"/>
      <c r="AD416" s="39"/>
      <c r="AE416" s="39"/>
      <c r="AT416" s="18" t="s">
        <v>349</v>
      </c>
      <c r="AU416" s="18" t="s">
        <v>85</v>
      </c>
    </row>
    <row r="417" s="13" customFormat="1">
      <c r="A417" s="13"/>
      <c r="B417" s="252"/>
      <c r="C417" s="253"/>
      <c r="D417" s="240" t="s">
        <v>446</v>
      </c>
      <c r="E417" s="254" t="s">
        <v>1</v>
      </c>
      <c r="F417" s="255" t="s">
        <v>7098</v>
      </c>
      <c r="G417" s="253"/>
      <c r="H417" s="256">
        <v>12</v>
      </c>
      <c r="I417" s="257"/>
      <c r="J417" s="253"/>
      <c r="K417" s="253"/>
      <c r="L417" s="258"/>
      <c r="M417" s="259"/>
      <c r="N417" s="260"/>
      <c r="O417" s="260"/>
      <c r="P417" s="260"/>
      <c r="Q417" s="260"/>
      <c r="R417" s="260"/>
      <c r="S417" s="260"/>
      <c r="T417" s="261"/>
      <c r="U417" s="13"/>
      <c r="V417" s="13"/>
      <c r="W417" s="13"/>
      <c r="X417" s="13"/>
      <c r="Y417" s="13"/>
      <c r="Z417" s="13"/>
      <c r="AA417" s="13"/>
      <c r="AB417" s="13"/>
      <c r="AC417" s="13"/>
      <c r="AD417" s="13"/>
      <c r="AE417" s="13"/>
      <c r="AT417" s="262" t="s">
        <v>446</v>
      </c>
      <c r="AU417" s="262" t="s">
        <v>85</v>
      </c>
      <c r="AV417" s="13" t="s">
        <v>85</v>
      </c>
      <c r="AW417" s="13" t="s">
        <v>32</v>
      </c>
      <c r="AX417" s="13" t="s">
        <v>83</v>
      </c>
      <c r="AY417" s="262" t="s">
        <v>342</v>
      </c>
    </row>
    <row r="418" s="2" customFormat="1" ht="16.5" customHeight="1">
      <c r="A418" s="39"/>
      <c r="B418" s="40"/>
      <c r="C418" s="227" t="s">
        <v>889</v>
      </c>
      <c r="D418" s="227" t="s">
        <v>343</v>
      </c>
      <c r="E418" s="228" t="s">
        <v>6240</v>
      </c>
      <c r="F418" s="229" t="s">
        <v>6241</v>
      </c>
      <c r="G418" s="230" t="s">
        <v>442</v>
      </c>
      <c r="H418" s="231">
        <v>1</v>
      </c>
      <c r="I418" s="232"/>
      <c r="J418" s="233">
        <f>ROUND(I418*H418,2)</f>
        <v>0</v>
      </c>
      <c r="K418" s="229" t="s">
        <v>443</v>
      </c>
      <c r="L418" s="45"/>
      <c r="M418" s="234" t="s">
        <v>1</v>
      </c>
      <c r="N418" s="235" t="s">
        <v>41</v>
      </c>
      <c r="O418" s="92"/>
      <c r="P418" s="236">
        <f>O418*H418</f>
        <v>0</v>
      </c>
      <c r="Q418" s="236">
        <v>0.0016199999999999999</v>
      </c>
      <c r="R418" s="236">
        <f>Q418*H418</f>
        <v>0.0016199999999999999</v>
      </c>
      <c r="S418" s="236">
        <v>0</v>
      </c>
      <c r="T418" s="237">
        <f>S418*H418</f>
        <v>0</v>
      </c>
      <c r="U418" s="39"/>
      <c r="V418" s="39"/>
      <c r="W418" s="39"/>
      <c r="X418" s="39"/>
      <c r="Y418" s="39"/>
      <c r="Z418" s="39"/>
      <c r="AA418" s="39"/>
      <c r="AB418" s="39"/>
      <c r="AC418" s="39"/>
      <c r="AD418" s="39"/>
      <c r="AE418" s="39"/>
      <c r="AR418" s="238" t="s">
        <v>360</v>
      </c>
      <c r="AT418" s="238" t="s">
        <v>343</v>
      </c>
      <c r="AU418" s="238" t="s">
        <v>85</v>
      </c>
      <c r="AY418" s="18" t="s">
        <v>342</v>
      </c>
      <c r="BE418" s="239">
        <f>IF(N418="základní",J418,0)</f>
        <v>0</v>
      </c>
      <c r="BF418" s="239">
        <f>IF(N418="snížená",J418,0)</f>
        <v>0</v>
      </c>
      <c r="BG418" s="239">
        <f>IF(N418="zákl. přenesená",J418,0)</f>
        <v>0</v>
      </c>
      <c r="BH418" s="239">
        <f>IF(N418="sníž. přenesená",J418,0)</f>
        <v>0</v>
      </c>
      <c r="BI418" s="239">
        <f>IF(N418="nulová",J418,0)</f>
        <v>0</v>
      </c>
      <c r="BJ418" s="18" t="s">
        <v>83</v>
      </c>
      <c r="BK418" s="239">
        <f>ROUND(I418*H418,2)</f>
        <v>0</v>
      </c>
      <c r="BL418" s="18" t="s">
        <v>360</v>
      </c>
      <c r="BM418" s="238" t="s">
        <v>7118</v>
      </c>
    </row>
    <row r="419" s="2" customFormat="1">
      <c r="A419" s="39"/>
      <c r="B419" s="40"/>
      <c r="C419" s="41"/>
      <c r="D419" s="240" t="s">
        <v>349</v>
      </c>
      <c r="E419" s="41"/>
      <c r="F419" s="241" t="s">
        <v>6243</v>
      </c>
      <c r="G419" s="41"/>
      <c r="H419" s="41"/>
      <c r="I419" s="242"/>
      <c r="J419" s="41"/>
      <c r="K419" s="41"/>
      <c r="L419" s="45"/>
      <c r="M419" s="243"/>
      <c r="N419" s="244"/>
      <c r="O419" s="92"/>
      <c r="P419" s="92"/>
      <c r="Q419" s="92"/>
      <c r="R419" s="92"/>
      <c r="S419" s="92"/>
      <c r="T419" s="93"/>
      <c r="U419" s="39"/>
      <c r="V419" s="39"/>
      <c r="W419" s="39"/>
      <c r="X419" s="39"/>
      <c r="Y419" s="39"/>
      <c r="Z419" s="39"/>
      <c r="AA419" s="39"/>
      <c r="AB419" s="39"/>
      <c r="AC419" s="39"/>
      <c r="AD419" s="39"/>
      <c r="AE419" s="39"/>
      <c r="AT419" s="18" t="s">
        <v>349</v>
      </c>
      <c r="AU419" s="18" t="s">
        <v>85</v>
      </c>
    </row>
    <row r="420" s="13" customFormat="1">
      <c r="A420" s="13"/>
      <c r="B420" s="252"/>
      <c r="C420" s="253"/>
      <c r="D420" s="240" t="s">
        <v>446</v>
      </c>
      <c r="E420" s="254" t="s">
        <v>1</v>
      </c>
      <c r="F420" s="255" t="s">
        <v>2489</v>
      </c>
      <c r="G420" s="253"/>
      <c r="H420" s="256">
        <v>1</v>
      </c>
      <c r="I420" s="257"/>
      <c r="J420" s="253"/>
      <c r="K420" s="253"/>
      <c r="L420" s="258"/>
      <c r="M420" s="259"/>
      <c r="N420" s="260"/>
      <c r="O420" s="260"/>
      <c r="P420" s="260"/>
      <c r="Q420" s="260"/>
      <c r="R420" s="260"/>
      <c r="S420" s="260"/>
      <c r="T420" s="261"/>
      <c r="U420" s="13"/>
      <c r="V420" s="13"/>
      <c r="W420" s="13"/>
      <c r="X420" s="13"/>
      <c r="Y420" s="13"/>
      <c r="Z420" s="13"/>
      <c r="AA420" s="13"/>
      <c r="AB420" s="13"/>
      <c r="AC420" s="13"/>
      <c r="AD420" s="13"/>
      <c r="AE420" s="13"/>
      <c r="AT420" s="262" t="s">
        <v>446</v>
      </c>
      <c r="AU420" s="262" t="s">
        <v>85</v>
      </c>
      <c r="AV420" s="13" t="s">
        <v>85</v>
      </c>
      <c r="AW420" s="13" t="s">
        <v>32</v>
      </c>
      <c r="AX420" s="13" t="s">
        <v>83</v>
      </c>
      <c r="AY420" s="262" t="s">
        <v>342</v>
      </c>
    </row>
    <row r="421" s="2" customFormat="1" ht="24.15" customHeight="1">
      <c r="A421" s="39"/>
      <c r="B421" s="40"/>
      <c r="C421" s="295" t="s">
        <v>895</v>
      </c>
      <c r="D421" s="295" t="s">
        <v>621</v>
      </c>
      <c r="E421" s="296" t="s">
        <v>6245</v>
      </c>
      <c r="F421" s="297" t="s">
        <v>6246</v>
      </c>
      <c r="G421" s="298" t="s">
        <v>442</v>
      </c>
      <c r="H421" s="299">
        <v>1</v>
      </c>
      <c r="I421" s="300"/>
      <c r="J421" s="301">
        <f>ROUND(I421*H421,2)</f>
        <v>0</v>
      </c>
      <c r="K421" s="297" t="s">
        <v>1</v>
      </c>
      <c r="L421" s="302"/>
      <c r="M421" s="303" t="s">
        <v>1</v>
      </c>
      <c r="N421" s="304" t="s">
        <v>41</v>
      </c>
      <c r="O421" s="92"/>
      <c r="P421" s="236">
        <f>O421*H421</f>
        <v>0</v>
      </c>
      <c r="Q421" s="236">
        <v>0.016199999999999999</v>
      </c>
      <c r="R421" s="236">
        <f>Q421*H421</f>
        <v>0.016199999999999999</v>
      </c>
      <c r="S421" s="236">
        <v>0</v>
      </c>
      <c r="T421" s="237">
        <f>S421*H421</f>
        <v>0</v>
      </c>
      <c r="U421" s="39"/>
      <c r="V421" s="39"/>
      <c r="W421" s="39"/>
      <c r="X421" s="39"/>
      <c r="Y421" s="39"/>
      <c r="Z421" s="39"/>
      <c r="AA421" s="39"/>
      <c r="AB421" s="39"/>
      <c r="AC421" s="39"/>
      <c r="AD421" s="39"/>
      <c r="AE421" s="39"/>
      <c r="AR421" s="238" t="s">
        <v>376</v>
      </c>
      <c r="AT421" s="238" t="s">
        <v>621</v>
      </c>
      <c r="AU421" s="238" t="s">
        <v>85</v>
      </c>
      <c r="AY421" s="18" t="s">
        <v>342</v>
      </c>
      <c r="BE421" s="239">
        <f>IF(N421="základní",J421,0)</f>
        <v>0</v>
      </c>
      <c r="BF421" s="239">
        <f>IF(N421="snížená",J421,0)</f>
        <v>0</v>
      </c>
      <c r="BG421" s="239">
        <f>IF(N421="zákl. přenesená",J421,0)</f>
        <v>0</v>
      </c>
      <c r="BH421" s="239">
        <f>IF(N421="sníž. přenesená",J421,0)</f>
        <v>0</v>
      </c>
      <c r="BI421" s="239">
        <f>IF(N421="nulová",J421,0)</f>
        <v>0</v>
      </c>
      <c r="BJ421" s="18" t="s">
        <v>83</v>
      </c>
      <c r="BK421" s="239">
        <f>ROUND(I421*H421,2)</f>
        <v>0</v>
      </c>
      <c r="BL421" s="18" t="s">
        <v>360</v>
      </c>
      <c r="BM421" s="238" t="s">
        <v>7119</v>
      </c>
    </row>
    <row r="422" s="2" customFormat="1">
      <c r="A422" s="39"/>
      <c r="B422" s="40"/>
      <c r="C422" s="41"/>
      <c r="D422" s="240" t="s">
        <v>349</v>
      </c>
      <c r="E422" s="41"/>
      <c r="F422" s="241" t="s">
        <v>6246</v>
      </c>
      <c r="G422" s="41"/>
      <c r="H422" s="41"/>
      <c r="I422" s="242"/>
      <c r="J422" s="41"/>
      <c r="K422" s="41"/>
      <c r="L422" s="45"/>
      <c r="M422" s="243"/>
      <c r="N422" s="244"/>
      <c r="O422" s="92"/>
      <c r="P422" s="92"/>
      <c r="Q422" s="92"/>
      <c r="R422" s="92"/>
      <c r="S422" s="92"/>
      <c r="T422" s="93"/>
      <c r="U422" s="39"/>
      <c r="V422" s="39"/>
      <c r="W422" s="39"/>
      <c r="X422" s="39"/>
      <c r="Y422" s="39"/>
      <c r="Z422" s="39"/>
      <c r="AA422" s="39"/>
      <c r="AB422" s="39"/>
      <c r="AC422" s="39"/>
      <c r="AD422" s="39"/>
      <c r="AE422" s="39"/>
      <c r="AT422" s="18" t="s">
        <v>349</v>
      </c>
      <c r="AU422" s="18" t="s">
        <v>85</v>
      </c>
    </row>
    <row r="423" s="13" customFormat="1">
      <c r="A423" s="13"/>
      <c r="B423" s="252"/>
      <c r="C423" s="253"/>
      <c r="D423" s="240" t="s">
        <v>446</v>
      </c>
      <c r="E423" s="254" t="s">
        <v>1</v>
      </c>
      <c r="F423" s="255" t="s">
        <v>4234</v>
      </c>
      <c r="G423" s="253"/>
      <c r="H423" s="256">
        <v>1</v>
      </c>
      <c r="I423" s="257"/>
      <c r="J423" s="253"/>
      <c r="K423" s="253"/>
      <c r="L423" s="258"/>
      <c r="M423" s="259"/>
      <c r="N423" s="260"/>
      <c r="O423" s="260"/>
      <c r="P423" s="260"/>
      <c r="Q423" s="260"/>
      <c r="R423" s="260"/>
      <c r="S423" s="260"/>
      <c r="T423" s="261"/>
      <c r="U423" s="13"/>
      <c r="V423" s="13"/>
      <c r="W423" s="13"/>
      <c r="X423" s="13"/>
      <c r="Y423" s="13"/>
      <c r="Z423" s="13"/>
      <c r="AA423" s="13"/>
      <c r="AB423" s="13"/>
      <c r="AC423" s="13"/>
      <c r="AD423" s="13"/>
      <c r="AE423" s="13"/>
      <c r="AT423" s="262" t="s">
        <v>446</v>
      </c>
      <c r="AU423" s="262" t="s">
        <v>85</v>
      </c>
      <c r="AV423" s="13" t="s">
        <v>85</v>
      </c>
      <c r="AW423" s="13" t="s">
        <v>32</v>
      </c>
      <c r="AX423" s="13" t="s">
        <v>83</v>
      </c>
      <c r="AY423" s="262" t="s">
        <v>342</v>
      </c>
    </row>
    <row r="424" s="2" customFormat="1" ht="24.15" customHeight="1">
      <c r="A424" s="39"/>
      <c r="B424" s="40"/>
      <c r="C424" s="295" t="s">
        <v>900</v>
      </c>
      <c r="D424" s="295" t="s">
        <v>621</v>
      </c>
      <c r="E424" s="296" t="s">
        <v>6249</v>
      </c>
      <c r="F424" s="297" t="s">
        <v>6250</v>
      </c>
      <c r="G424" s="298" t="s">
        <v>442</v>
      </c>
      <c r="H424" s="299">
        <v>3</v>
      </c>
      <c r="I424" s="300"/>
      <c r="J424" s="301">
        <f>ROUND(I424*H424,2)</f>
        <v>0</v>
      </c>
      <c r="K424" s="297" t="s">
        <v>1</v>
      </c>
      <c r="L424" s="302"/>
      <c r="M424" s="303" t="s">
        <v>1</v>
      </c>
      <c r="N424" s="304" t="s">
        <v>41</v>
      </c>
      <c r="O424" s="92"/>
      <c r="P424" s="236">
        <f>O424*H424</f>
        <v>0</v>
      </c>
      <c r="Q424" s="236">
        <v>0.0063099999999999996</v>
      </c>
      <c r="R424" s="236">
        <f>Q424*H424</f>
        <v>0.018929999999999999</v>
      </c>
      <c r="S424" s="236">
        <v>0</v>
      </c>
      <c r="T424" s="237">
        <f>S424*H424</f>
        <v>0</v>
      </c>
      <c r="U424" s="39"/>
      <c r="V424" s="39"/>
      <c r="W424" s="39"/>
      <c r="X424" s="39"/>
      <c r="Y424" s="39"/>
      <c r="Z424" s="39"/>
      <c r="AA424" s="39"/>
      <c r="AB424" s="39"/>
      <c r="AC424" s="39"/>
      <c r="AD424" s="39"/>
      <c r="AE424" s="39"/>
      <c r="AR424" s="238" t="s">
        <v>376</v>
      </c>
      <c r="AT424" s="238" t="s">
        <v>621</v>
      </c>
      <c r="AU424" s="238" t="s">
        <v>85</v>
      </c>
      <c r="AY424" s="18" t="s">
        <v>342</v>
      </c>
      <c r="BE424" s="239">
        <f>IF(N424="základní",J424,0)</f>
        <v>0</v>
      </c>
      <c r="BF424" s="239">
        <f>IF(N424="snížená",J424,0)</f>
        <v>0</v>
      </c>
      <c r="BG424" s="239">
        <f>IF(N424="zákl. přenesená",J424,0)</f>
        <v>0</v>
      </c>
      <c r="BH424" s="239">
        <f>IF(N424="sníž. přenesená",J424,0)</f>
        <v>0</v>
      </c>
      <c r="BI424" s="239">
        <f>IF(N424="nulová",J424,0)</f>
        <v>0</v>
      </c>
      <c r="BJ424" s="18" t="s">
        <v>83</v>
      </c>
      <c r="BK424" s="239">
        <f>ROUND(I424*H424,2)</f>
        <v>0</v>
      </c>
      <c r="BL424" s="18" t="s">
        <v>360</v>
      </c>
      <c r="BM424" s="238" t="s">
        <v>7120</v>
      </c>
    </row>
    <row r="425" s="2" customFormat="1">
      <c r="A425" s="39"/>
      <c r="B425" s="40"/>
      <c r="C425" s="41"/>
      <c r="D425" s="240" t="s">
        <v>349</v>
      </c>
      <c r="E425" s="41"/>
      <c r="F425" s="241" t="s">
        <v>6250</v>
      </c>
      <c r="G425" s="41"/>
      <c r="H425" s="41"/>
      <c r="I425" s="242"/>
      <c r="J425" s="41"/>
      <c r="K425" s="41"/>
      <c r="L425" s="45"/>
      <c r="M425" s="243"/>
      <c r="N425" s="244"/>
      <c r="O425" s="92"/>
      <c r="P425" s="92"/>
      <c r="Q425" s="92"/>
      <c r="R425" s="92"/>
      <c r="S425" s="92"/>
      <c r="T425" s="93"/>
      <c r="U425" s="39"/>
      <c r="V425" s="39"/>
      <c r="W425" s="39"/>
      <c r="X425" s="39"/>
      <c r="Y425" s="39"/>
      <c r="Z425" s="39"/>
      <c r="AA425" s="39"/>
      <c r="AB425" s="39"/>
      <c r="AC425" s="39"/>
      <c r="AD425" s="39"/>
      <c r="AE425" s="39"/>
      <c r="AT425" s="18" t="s">
        <v>349</v>
      </c>
      <c r="AU425" s="18" t="s">
        <v>85</v>
      </c>
    </row>
    <row r="426" s="13" customFormat="1">
      <c r="A426" s="13"/>
      <c r="B426" s="252"/>
      <c r="C426" s="253"/>
      <c r="D426" s="240" t="s">
        <v>446</v>
      </c>
      <c r="E426" s="254" t="s">
        <v>1</v>
      </c>
      <c r="F426" s="255" t="s">
        <v>6639</v>
      </c>
      <c r="G426" s="253"/>
      <c r="H426" s="256">
        <v>1</v>
      </c>
      <c r="I426" s="257"/>
      <c r="J426" s="253"/>
      <c r="K426" s="253"/>
      <c r="L426" s="258"/>
      <c r="M426" s="259"/>
      <c r="N426" s="260"/>
      <c r="O426" s="260"/>
      <c r="P426" s="260"/>
      <c r="Q426" s="260"/>
      <c r="R426" s="260"/>
      <c r="S426" s="260"/>
      <c r="T426" s="261"/>
      <c r="U426" s="13"/>
      <c r="V426" s="13"/>
      <c r="W426" s="13"/>
      <c r="X426" s="13"/>
      <c r="Y426" s="13"/>
      <c r="Z426" s="13"/>
      <c r="AA426" s="13"/>
      <c r="AB426" s="13"/>
      <c r="AC426" s="13"/>
      <c r="AD426" s="13"/>
      <c r="AE426" s="13"/>
      <c r="AT426" s="262" t="s">
        <v>446</v>
      </c>
      <c r="AU426" s="262" t="s">
        <v>85</v>
      </c>
      <c r="AV426" s="13" t="s">
        <v>85</v>
      </c>
      <c r="AW426" s="13" t="s">
        <v>32</v>
      </c>
      <c r="AX426" s="13" t="s">
        <v>76</v>
      </c>
      <c r="AY426" s="262" t="s">
        <v>342</v>
      </c>
    </row>
    <row r="427" s="13" customFormat="1">
      <c r="A427" s="13"/>
      <c r="B427" s="252"/>
      <c r="C427" s="253"/>
      <c r="D427" s="240" t="s">
        <v>446</v>
      </c>
      <c r="E427" s="254" t="s">
        <v>1</v>
      </c>
      <c r="F427" s="255" t="s">
        <v>6640</v>
      </c>
      <c r="G427" s="253"/>
      <c r="H427" s="256">
        <v>2</v>
      </c>
      <c r="I427" s="257"/>
      <c r="J427" s="253"/>
      <c r="K427" s="253"/>
      <c r="L427" s="258"/>
      <c r="M427" s="259"/>
      <c r="N427" s="260"/>
      <c r="O427" s="260"/>
      <c r="P427" s="260"/>
      <c r="Q427" s="260"/>
      <c r="R427" s="260"/>
      <c r="S427" s="260"/>
      <c r="T427" s="261"/>
      <c r="U427" s="13"/>
      <c r="V427" s="13"/>
      <c r="W427" s="13"/>
      <c r="X427" s="13"/>
      <c r="Y427" s="13"/>
      <c r="Z427" s="13"/>
      <c r="AA427" s="13"/>
      <c r="AB427" s="13"/>
      <c r="AC427" s="13"/>
      <c r="AD427" s="13"/>
      <c r="AE427" s="13"/>
      <c r="AT427" s="262" t="s">
        <v>446</v>
      </c>
      <c r="AU427" s="262" t="s">
        <v>85</v>
      </c>
      <c r="AV427" s="13" t="s">
        <v>85</v>
      </c>
      <c r="AW427" s="13" t="s">
        <v>32</v>
      </c>
      <c r="AX427" s="13" t="s">
        <v>76</v>
      </c>
      <c r="AY427" s="262" t="s">
        <v>342</v>
      </c>
    </row>
    <row r="428" s="16" customFormat="1">
      <c r="A428" s="16"/>
      <c r="B428" s="284"/>
      <c r="C428" s="285"/>
      <c r="D428" s="240" t="s">
        <v>446</v>
      </c>
      <c r="E428" s="286" t="s">
        <v>1</v>
      </c>
      <c r="F428" s="287" t="s">
        <v>500</v>
      </c>
      <c r="G428" s="285"/>
      <c r="H428" s="288">
        <v>3</v>
      </c>
      <c r="I428" s="289"/>
      <c r="J428" s="285"/>
      <c r="K428" s="285"/>
      <c r="L428" s="290"/>
      <c r="M428" s="291"/>
      <c r="N428" s="292"/>
      <c r="O428" s="292"/>
      <c r="P428" s="292"/>
      <c r="Q428" s="292"/>
      <c r="R428" s="292"/>
      <c r="S428" s="292"/>
      <c r="T428" s="293"/>
      <c r="U428" s="16"/>
      <c r="V428" s="16"/>
      <c r="W428" s="16"/>
      <c r="X428" s="16"/>
      <c r="Y428" s="16"/>
      <c r="Z428" s="16"/>
      <c r="AA428" s="16"/>
      <c r="AB428" s="16"/>
      <c r="AC428" s="16"/>
      <c r="AD428" s="16"/>
      <c r="AE428" s="16"/>
      <c r="AT428" s="294" t="s">
        <v>446</v>
      </c>
      <c r="AU428" s="294" t="s">
        <v>85</v>
      </c>
      <c r="AV428" s="16" t="s">
        <v>360</v>
      </c>
      <c r="AW428" s="16" t="s">
        <v>32</v>
      </c>
      <c r="AX428" s="16" t="s">
        <v>83</v>
      </c>
      <c r="AY428" s="294" t="s">
        <v>342</v>
      </c>
    </row>
    <row r="429" s="2" customFormat="1" ht="16.5" customHeight="1">
      <c r="A429" s="39"/>
      <c r="B429" s="40"/>
      <c r="C429" s="295" t="s">
        <v>905</v>
      </c>
      <c r="D429" s="295" t="s">
        <v>621</v>
      </c>
      <c r="E429" s="296" t="s">
        <v>4260</v>
      </c>
      <c r="F429" s="297" t="s">
        <v>4261</v>
      </c>
      <c r="G429" s="298" t="s">
        <v>442</v>
      </c>
      <c r="H429" s="299">
        <v>72</v>
      </c>
      <c r="I429" s="300"/>
      <c r="J429" s="301">
        <f>ROUND(I429*H429,2)</f>
        <v>0</v>
      </c>
      <c r="K429" s="297" t="s">
        <v>1</v>
      </c>
      <c r="L429" s="302"/>
      <c r="M429" s="303" t="s">
        <v>1</v>
      </c>
      <c r="N429" s="304" t="s">
        <v>41</v>
      </c>
      <c r="O429" s="92"/>
      <c r="P429" s="236">
        <f>O429*H429</f>
        <v>0</v>
      </c>
      <c r="Q429" s="236">
        <v>0.00025000000000000001</v>
      </c>
      <c r="R429" s="236">
        <f>Q429*H429</f>
        <v>0.018000000000000002</v>
      </c>
      <c r="S429" s="236">
        <v>0</v>
      </c>
      <c r="T429" s="237">
        <f>S429*H429</f>
        <v>0</v>
      </c>
      <c r="U429" s="39"/>
      <c r="V429" s="39"/>
      <c r="W429" s="39"/>
      <c r="X429" s="39"/>
      <c r="Y429" s="39"/>
      <c r="Z429" s="39"/>
      <c r="AA429" s="39"/>
      <c r="AB429" s="39"/>
      <c r="AC429" s="39"/>
      <c r="AD429" s="39"/>
      <c r="AE429" s="39"/>
      <c r="AR429" s="238" t="s">
        <v>376</v>
      </c>
      <c r="AT429" s="238" t="s">
        <v>621</v>
      </c>
      <c r="AU429" s="238" t="s">
        <v>85</v>
      </c>
      <c r="AY429" s="18" t="s">
        <v>342</v>
      </c>
      <c r="BE429" s="239">
        <f>IF(N429="základní",J429,0)</f>
        <v>0</v>
      </c>
      <c r="BF429" s="239">
        <f>IF(N429="snížená",J429,0)</f>
        <v>0</v>
      </c>
      <c r="BG429" s="239">
        <f>IF(N429="zákl. přenesená",J429,0)</f>
        <v>0</v>
      </c>
      <c r="BH429" s="239">
        <f>IF(N429="sníž. přenesená",J429,0)</f>
        <v>0</v>
      </c>
      <c r="BI429" s="239">
        <f>IF(N429="nulová",J429,0)</f>
        <v>0</v>
      </c>
      <c r="BJ429" s="18" t="s">
        <v>83</v>
      </c>
      <c r="BK429" s="239">
        <f>ROUND(I429*H429,2)</f>
        <v>0</v>
      </c>
      <c r="BL429" s="18" t="s">
        <v>360</v>
      </c>
      <c r="BM429" s="238" t="s">
        <v>7121</v>
      </c>
    </row>
    <row r="430" s="2" customFormat="1">
      <c r="A430" s="39"/>
      <c r="B430" s="40"/>
      <c r="C430" s="41"/>
      <c r="D430" s="240" t="s">
        <v>349</v>
      </c>
      <c r="E430" s="41"/>
      <c r="F430" s="241" t="s">
        <v>4261</v>
      </c>
      <c r="G430" s="41"/>
      <c r="H430" s="41"/>
      <c r="I430" s="242"/>
      <c r="J430" s="41"/>
      <c r="K430" s="41"/>
      <c r="L430" s="45"/>
      <c r="M430" s="243"/>
      <c r="N430" s="244"/>
      <c r="O430" s="92"/>
      <c r="P430" s="92"/>
      <c r="Q430" s="92"/>
      <c r="R430" s="92"/>
      <c r="S430" s="92"/>
      <c r="T430" s="93"/>
      <c r="U430" s="39"/>
      <c r="V430" s="39"/>
      <c r="W430" s="39"/>
      <c r="X430" s="39"/>
      <c r="Y430" s="39"/>
      <c r="Z430" s="39"/>
      <c r="AA430" s="39"/>
      <c r="AB430" s="39"/>
      <c r="AC430" s="39"/>
      <c r="AD430" s="39"/>
      <c r="AE430" s="39"/>
      <c r="AT430" s="18" t="s">
        <v>349</v>
      </c>
      <c r="AU430" s="18" t="s">
        <v>85</v>
      </c>
    </row>
    <row r="431" s="13" customFormat="1">
      <c r="A431" s="13"/>
      <c r="B431" s="252"/>
      <c r="C431" s="253"/>
      <c r="D431" s="240" t="s">
        <v>446</v>
      </c>
      <c r="E431" s="254" t="s">
        <v>1</v>
      </c>
      <c r="F431" s="255" t="s">
        <v>7122</v>
      </c>
      <c r="G431" s="253"/>
      <c r="H431" s="256">
        <v>72</v>
      </c>
      <c r="I431" s="257"/>
      <c r="J431" s="253"/>
      <c r="K431" s="253"/>
      <c r="L431" s="258"/>
      <c r="M431" s="259"/>
      <c r="N431" s="260"/>
      <c r="O431" s="260"/>
      <c r="P431" s="260"/>
      <c r="Q431" s="260"/>
      <c r="R431" s="260"/>
      <c r="S431" s="260"/>
      <c r="T431" s="261"/>
      <c r="U431" s="13"/>
      <c r="V431" s="13"/>
      <c r="W431" s="13"/>
      <c r="X431" s="13"/>
      <c r="Y431" s="13"/>
      <c r="Z431" s="13"/>
      <c r="AA431" s="13"/>
      <c r="AB431" s="13"/>
      <c r="AC431" s="13"/>
      <c r="AD431" s="13"/>
      <c r="AE431" s="13"/>
      <c r="AT431" s="262" t="s">
        <v>446</v>
      </c>
      <c r="AU431" s="262" t="s">
        <v>85</v>
      </c>
      <c r="AV431" s="13" t="s">
        <v>85</v>
      </c>
      <c r="AW431" s="13" t="s">
        <v>32</v>
      </c>
      <c r="AX431" s="13" t="s">
        <v>83</v>
      </c>
      <c r="AY431" s="262" t="s">
        <v>342</v>
      </c>
    </row>
    <row r="432" s="2" customFormat="1" ht="16.5" customHeight="1">
      <c r="A432" s="39"/>
      <c r="B432" s="40"/>
      <c r="C432" s="227" t="s">
        <v>911</v>
      </c>
      <c r="D432" s="227" t="s">
        <v>343</v>
      </c>
      <c r="E432" s="228" t="s">
        <v>6267</v>
      </c>
      <c r="F432" s="229" t="s">
        <v>6268</v>
      </c>
      <c r="G432" s="230" t="s">
        <v>442</v>
      </c>
      <c r="H432" s="231">
        <v>1</v>
      </c>
      <c r="I432" s="232"/>
      <c r="J432" s="233">
        <f>ROUND(I432*H432,2)</f>
        <v>0</v>
      </c>
      <c r="K432" s="229" t="s">
        <v>443</v>
      </c>
      <c r="L432" s="45"/>
      <c r="M432" s="234" t="s">
        <v>1</v>
      </c>
      <c r="N432" s="235" t="s">
        <v>41</v>
      </c>
      <c r="O432" s="92"/>
      <c r="P432" s="236">
        <f>O432*H432</f>
        <v>0</v>
      </c>
      <c r="Q432" s="236">
        <v>0.0013600000000000001</v>
      </c>
      <c r="R432" s="236">
        <f>Q432*H432</f>
        <v>0.0013600000000000001</v>
      </c>
      <c r="S432" s="236">
        <v>0</v>
      </c>
      <c r="T432" s="237">
        <f>S432*H432</f>
        <v>0</v>
      </c>
      <c r="U432" s="39"/>
      <c r="V432" s="39"/>
      <c r="W432" s="39"/>
      <c r="X432" s="39"/>
      <c r="Y432" s="39"/>
      <c r="Z432" s="39"/>
      <c r="AA432" s="39"/>
      <c r="AB432" s="39"/>
      <c r="AC432" s="39"/>
      <c r="AD432" s="39"/>
      <c r="AE432" s="39"/>
      <c r="AR432" s="238" t="s">
        <v>360</v>
      </c>
      <c r="AT432" s="238" t="s">
        <v>343</v>
      </c>
      <c r="AU432" s="238" t="s">
        <v>85</v>
      </c>
      <c r="AY432" s="18" t="s">
        <v>342</v>
      </c>
      <c r="BE432" s="239">
        <f>IF(N432="základní",J432,0)</f>
        <v>0</v>
      </c>
      <c r="BF432" s="239">
        <f>IF(N432="snížená",J432,0)</f>
        <v>0</v>
      </c>
      <c r="BG432" s="239">
        <f>IF(N432="zákl. přenesená",J432,0)</f>
        <v>0</v>
      </c>
      <c r="BH432" s="239">
        <f>IF(N432="sníž. přenesená",J432,0)</f>
        <v>0</v>
      </c>
      <c r="BI432" s="239">
        <f>IF(N432="nulová",J432,0)</f>
        <v>0</v>
      </c>
      <c r="BJ432" s="18" t="s">
        <v>83</v>
      </c>
      <c r="BK432" s="239">
        <f>ROUND(I432*H432,2)</f>
        <v>0</v>
      </c>
      <c r="BL432" s="18" t="s">
        <v>360</v>
      </c>
      <c r="BM432" s="238" t="s">
        <v>7123</v>
      </c>
    </row>
    <row r="433" s="2" customFormat="1">
      <c r="A433" s="39"/>
      <c r="B433" s="40"/>
      <c r="C433" s="41"/>
      <c r="D433" s="240" t="s">
        <v>349</v>
      </c>
      <c r="E433" s="41"/>
      <c r="F433" s="241" t="s">
        <v>6270</v>
      </c>
      <c r="G433" s="41"/>
      <c r="H433" s="41"/>
      <c r="I433" s="242"/>
      <c r="J433" s="41"/>
      <c r="K433" s="41"/>
      <c r="L433" s="45"/>
      <c r="M433" s="243"/>
      <c r="N433" s="244"/>
      <c r="O433" s="92"/>
      <c r="P433" s="92"/>
      <c r="Q433" s="92"/>
      <c r="R433" s="92"/>
      <c r="S433" s="92"/>
      <c r="T433" s="93"/>
      <c r="U433" s="39"/>
      <c r="V433" s="39"/>
      <c r="W433" s="39"/>
      <c r="X433" s="39"/>
      <c r="Y433" s="39"/>
      <c r="Z433" s="39"/>
      <c r="AA433" s="39"/>
      <c r="AB433" s="39"/>
      <c r="AC433" s="39"/>
      <c r="AD433" s="39"/>
      <c r="AE433" s="39"/>
      <c r="AT433" s="18" t="s">
        <v>349</v>
      </c>
      <c r="AU433" s="18" t="s">
        <v>85</v>
      </c>
    </row>
    <row r="434" s="13" customFormat="1">
      <c r="A434" s="13"/>
      <c r="B434" s="252"/>
      <c r="C434" s="253"/>
      <c r="D434" s="240" t="s">
        <v>446</v>
      </c>
      <c r="E434" s="254" t="s">
        <v>1</v>
      </c>
      <c r="F434" s="255" t="s">
        <v>2489</v>
      </c>
      <c r="G434" s="253"/>
      <c r="H434" s="256">
        <v>1</v>
      </c>
      <c r="I434" s="257"/>
      <c r="J434" s="253"/>
      <c r="K434" s="253"/>
      <c r="L434" s="258"/>
      <c r="M434" s="259"/>
      <c r="N434" s="260"/>
      <c r="O434" s="260"/>
      <c r="P434" s="260"/>
      <c r="Q434" s="260"/>
      <c r="R434" s="260"/>
      <c r="S434" s="260"/>
      <c r="T434" s="261"/>
      <c r="U434" s="13"/>
      <c r="V434" s="13"/>
      <c r="W434" s="13"/>
      <c r="X434" s="13"/>
      <c r="Y434" s="13"/>
      <c r="Z434" s="13"/>
      <c r="AA434" s="13"/>
      <c r="AB434" s="13"/>
      <c r="AC434" s="13"/>
      <c r="AD434" s="13"/>
      <c r="AE434" s="13"/>
      <c r="AT434" s="262" t="s">
        <v>446</v>
      </c>
      <c r="AU434" s="262" t="s">
        <v>85</v>
      </c>
      <c r="AV434" s="13" t="s">
        <v>85</v>
      </c>
      <c r="AW434" s="13" t="s">
        <v>32</v>
      </c>
      <c r="AX434" s="13" t="s">
        <v>83</v>
      </c>
      <c r="AY434" s="262" t="s">
        <v>342</v>
      </c>
    </row>
    <row r="435" s="2" customFormat="1" ht="24.15" customHeight="1">
      <c r="A435" s="39"/>
      <c r="B435" s="40"/>
      <c r="C435" s="295" t="s">
        <v>917</v>
      </c>
      <c r="D435" s="295" t="s">
        <v>621</v>
      </c>
      <c r="E435" s="296" t="s">
        <v>6272</v>
      </c>
      <c r="F435" s="297" t="s">
        <v>6273</v>
      </c>
      <c r="G435" s="298" t="s">
        <v>442</v>
      </c>
      <c r="H435" s="299">
        <v>1</v>
      </c>
      <c r="I435" s="300"/>
      <c r="J435" s="301">
        <f>ROUND(I435*H435,2)</f>
        <v>0</v>
      </c>
      <c r="K435" s="297" t="s">
        <v>1</v>
      </c>
      <c r="L435" s="302"/>
      <c r="M435" s="303" t="s">
        <v>1</v>
      </c>
      <c r="N435" s="304" t="s">
        <v>41</v>
      </c>
      <c r="O435" s="92"/>
      <c r="P435" s="236">
        <f>O435*H435</f>
        <v>0</v>
      </c>
      <c r="Q435" s="236">
        <v>0.0395</v>
      </c>
      <c r="R435" s="236">
        <f>Q435*H435</f>
        <v>0.0395</v>
      </c>
      <c r="S435" s="236">
        <v>0</v>
      </c>
      <c r="T435" s="237">
        <f>S435*H435</f>
        <v>0</v>
      </c>
      <c r="U435" s="39"/>
      <c r="V435" s="39"/>
      <c r="W435" s="39"/>
      <c r="X435" s="39"/>
      <c r="Y435" s="39"/>
      <c r="Z435" s="39"/>
      <c r="AA435" s="39"/>
      <c r="AB435" s="39"/>
      <c r="AC435" s="39"/>
      <c r="AD435" s="39"/>
      <c r="AE435" s="39"/>
      <c r="AR435" s="238" t="s">
        <v>376</v>
      </c>
      <c r="AT435" s="238" t="s">
        <v>621</v>
      </c>
      <c r="AU435" s="238" t="s">
        <v>85</v>
      </c>
      <c r="AY435" s="18" t="s">
        <v>342</v>
      </c>
      <c r="BE435" s="239">
        <f>IF(N435="základní",J435,0)</f>
        <v>0</v>
      </c>
      <c r="BF435" s="239">
        <f>IF(N435="snížená",J435,0)</f>
        <v>0</v>
      </c>
      <c r="BG435" s="239">
        <f>IF(N435="zákl. přenesená",J435,0)</f>
        <v>0</v>
      </c>
      <c r="BH435" s="239">
        <f>IF(N435="sníž. přenesená",J435,0)</f>
        <v>0</v>
      </c>
      <c r="BI435" s="239">
        <f>IF(N435="nulová",J435,0)</f>
        <v>0</v>
      </c>
      <c r="BJ435" s="18" t="s">
        <v>83</v>
      </c>
      <c r="BK435" s="239">
        <f>ROUND(I435*H435,2)</f>
        <v>0</v>
      </c>
      <c r="BL435" s="18" t="s">
        <v>360</v>
      </c>
      <c r="BM435" s="238" t="s">
        <v>7124</v>
      </c>
    </row>
    <row r="436" s="2" customFormat="1">
      <c r="A436" s="39"/>
      <c r="B436" s="40"/>
      <c r="C436" s="41"/>
      <c r="D436" s="240" t="s">
        <v>349</v>
      </c>
      <c r="E436" s="41"/>
      <c r="F436" s="241" t="s">
        <v>6273</v>
      </c>
      <c r="G436" s="41"/>
      <c r="H436" s="41"/>
      <c r="I436" s="242"/>
      <c r="J436" s="41"/>
      <c r="K436" s="41"/>
      <c r="L436" s="45"/>
      <c r="M436" s="243"/>
      <c r="N436" s="244"/>
      <c r="O436" s="92"/>
      <c r="P436" s="92"/>
      <c r="Q436" s="92"/>
      <c r="R436" s="92"/>
      <c r="S436" s="92"/>
      <c r="T436" s="93"/>
      <c r="U436" s="39"/>
      <c r="V436" s="39"/>
      <c r="W436" s="39"/>
      <c r="X436" s="39"/>
      <c r="Y436" s="39"/>
      <c r="Z436" s="39"/>
      <c r="AA436" s="39"/>
      <c r="AB436" s="39"/>
      <c r="AC436" s="39"/>
      <c r="AD436" s="39"/>
      <c r="AE436" s="39"/>
      <c r="AT436" s="18" t="s">
        <v>349</v>
      </c>
      <c r="AU436" s="18" t="s">
        <v>85</v>
      </c>
    </row>
    <row r="437" s="13" customFormat="1">
      <c r="A437" s="13"/>
      <c r="B437" s="252"/>
      <c r="C437" s="253"/>
      <c r="D437" s="240" t="s">
        <v>446</v>
      </c>
      <c r="E437" s="254" t="s">
        <v>1</v>
      </c>
      <c r="F437" s="255" t="s">
        <v>4234</v>
      </c>
      <c r="G437" s="253"/>
      <c r="H437" s="256">
        <v>1</v>
      </c>
      <c r="I437" s="257"/>
      <c r="J437" s="253"/>
      <c r="K437" s="253"/>
      <c r="L437" s="258"/>
      <c r="M437" s="259"/>
      <c r="N437" s="260"/>
      <c r="O437" s="260"/>
      <c r="P437" s="260"/>
      <c r="Q437" s="260"/>
      <c r="R437" s="260"/>
      <c r="S437" s="260"/>
      <c r="T437" s="261"/>
      <c r="U437" s="13"/>
      <c r="V437" s="13"/>
      <c r="W437" s="13"/>
      <c r="X437" s="13"/>
      <c r="Y437" s="13"/>
      <c r="Z437" s="13"/>
      <c r="AA437" s="13"/>
      <c r="AB437" s="13"/>
      <c r="AC437" s="13"/>
      <c r="AD437" s="13"/>
      <c r="AE437" s="13"/>
      <c r="AT437" s="262" t="s">
        <v>446</v>
      </c>
      <c r="AU437" s="262" t="s">
        <v>85</v>
      </c>
      <c r="AV437" s="13" t="s">
        <v>85</v>
      </c>
      <c r="AW437" s="13" t="s">
        <v>32</v>
      </c>
      <c r="AX437" s="13" t="s">
        <v>83</v>
      </c>
      <c r="AY437" s="262" t="s">
        <v>342</v>
      </c>
    </row>
    <row r="438" s="2" customFormat="1" ht="16.5" customHeight="1">
      <c r="A438" s="39"/>
      <c r="B438" s="40"/>
      <c r="C438" s="227" t="s">
        <v>923</v>
      </c>
      <c r="D438" s="227" t="s">
        <v>343</v>
      </c>
      <c r="E438" s="228" t="s">
        <v>4249</v>
      </c>
      <c r="F438" s="229" t="s">
        <v>4250</v>
      </c>
      <c r="G438" s="230" t="s">
        <v>442</v>
      </c>
      <c r="H438" s="231">
        <v>2</v>
      </c>
      <c r="I438" s="232"/>
      <c r="J438" s="233">
        <f>ROUND(I438*H438,2)</f>
        <v>0</v>
      </c>
      <c r="K438" s="229" t="s">
        <v>443</v>
      </c>
      <c r="L438" s="45"/>
      <c r="M438" s="234" t="s">
        <v>1</v>
      </c>
      <c r="N438" s="235" t="s">
        <v>41</v>
      </c>
      <c r="O438" s="92"/>
      <c r="P438" s="236">
        <f>O438*H438</f>
        <v>0</v>
      </c>
      <c r="Q438" s="236">
        <v>0.00165</v>
      </c>
      <c r="R438" s="236">
        <f>Q438*H438</f>
        <v>0.0033</v>
      </c>
      <c r="S438" s="236">
        <v>0</v>
      </c>
      <c r="T438" s="237">
        <f>S438*H438</f>
        <v>0</v>
      </c>
      <c r="U438" s="39"/>
      <c r="V438" s="39"/>
      <c r="W438" s="39"/>
      <c r="X438" s="39"/>
      <c r="Y438" s="39"/>
      <c r="Z438" s="39"/>
      <c r="AA438" s="39"/>
      <c r="AB438" s="39"/>
      <c r="AC438" s="39"/>
      <c r="AD438" s="39"/>
      <c r="AE438" s="39"/>
      <c r="AR438" s="238" t="s">
        <v>360</v>
      </c>
      <c r="AT438" s="238" t="s">
        <v>343</v>
      </c>
      <c r="AU438" s="238" t="s">
        <v>85</v>
      </c>
      <c r="AY438" s="18" t="s">
        <v>342</v>
      </c>
      <c r="BE438" s="239">
        <f>IF(N438="základní",J438,0)</f>
        <v>0</v>
      </c>
      <c r="BF438" s="239">
        <f>IF(N438="snížená",J438,0)</f>
        <v>0</v>
      </c>
      <c r="BG438" s="239">
        <f>IF(N438="zákl. přenesená",J438,0)</f>
        <v>0</v>
      </c>
      <c r="BH438" s="239">
        <f>IF(N438="sníž. přenesená",J438,0)</f>
        <v>0</v>
      </c>
      <c r="BI438" s="239">
        <f>IF(N438="nulová",J438,0)</f>
        <v>0</v>
      </c>
      <c r="BJ438" s="18" t="s">
        <v>83</v>
      </c>
      <c r="BK438" s="239">
        <f>ROUND(I438*H438,2)</f>
        <v>0</v>
      </c>
      <c r="BL438" s="18" t="s">
        <v>360</v>
      </c>
      <c r="BM438" s="238" t="s">
        <v>7125</v>
      </c>
    </row>
    <row r="439" s="2" customFormat="1">
      <c r="A439" s="39"/>
      <c r="B439" s="40"/>
      <c r="C439" s="41"/>
      <c r="D439" s="240" t="s">
        <v>349</v>
      </c>
      <c r="E439" s="41"/>
      <c r="F439" s="241" t="s">
        <v>4252</v>
      </c>
      <c r="G439" s="41"/>
      <c r="H439" s="41"/>
      <c r="I439" s="242"/>
      <c r="J439" s="41"/>
      <c r="K439" s="41"/>
      <c r="L439" s="45"/>
      <c r="M439" s="243"/>
      <c r="N439" s="244"/>
      <c r="O439" s="92"/>
      <c r="P439" s="92"/>
      <c r="Q439" s="92"/>
      <c r="R439" s="92"/>
      <c r="S439" s="92"/>
      <c r="T439" s="93"/>
      <c r="U439" s="39"/>
      <c r="V439" s="39"/>
      <c r="W439" s="39"/>
      <c r="X439" s="39"/>
      <c r="Y439" s="39"/>
      <c r="Z439" s="39"/>
      <c r="AA439" s="39"/>
      <c r="AB439" s="39"/>
      <c r="AC439" s="39"/>
      <c r="AD439" s="39"/>
      <c r="AE439" s="39"/>
      <c r="AT439" s="18" t="s">
        <v>349</v>
      </c>
      <c r="AU439" s="18" t="s">
        <v>85</v>
      </c>
    </row>
    <row r="440" s="13" customFormat="1">
      <c r="A440" s="13"/>
      <c r="B440" s="252"/>
      <c r="C440" s="253"/>
      <c r="D440" s="240" t="s">
        <v>446</v>
      </c>
      <c r="E440" s="254" t="s">
        <v>1</v>
      </c>
      <c r="F440" s="255" t="s">
        <v>2403</v>
      </c>
      <c r="G440" s="253"/>
      <c r="H440" s="256">
        <v>2</v>
      </c>
      <c r="I440" s="257"/>
      <c r="J440" s="253"/>
      <c r="K440" s="253"/>
      <c r="L440" s="258"/>
      <c r="M440" s="259"/>
      <c r="N440" s="260"/>
      <c r="O440" s="260"/>
      <c r="P440" s="260"/>
      <c r="Q440" s="260"/>
      <c r="R440" s="260"/>
      <c r="S440" s="260"/>
      <c r="T440" s="261"/>
      <c r="U440" s="13"/>
      <c r="V440" s="13"/>
      <c r="W440" s="13"/>
      <c r="X440" s="13"/>
      <c r="Y440" s="13"/>
      <c r="Z440" s="13"/>
      <c r="AA440" s="13"/>
      <c r="AB440" s="13"/>
      <c r="AC440" s="13"/>
      <c r="AD440" s="13"/>
      <c r="AE440" s="13"/>
      <c r="AT440" s="262" t="s">
        <v>446</v>
      </c>
      <c r="AU440" s="262" t="s">
        <v>85</v>
      </c>
      <c r="AV440" s="13" t="s">
        <v>85</v>
      </c>
      <c r="AW440" s="13" t="s">
        <v>32</v>
      </c>
      <c r="AX440" s="13" t="s">
        <v>83</v>
      </c>
      <c r="AY440" s="262" t="s">
        <v>342</v>
      </c>
    </row>
    <row r="441" s="2" customFormat="1" ht="24.15" customHeight="1">
      <c r="A441" s="39"/>
      <c r="B441" s="40"/>
      <c r="C441" s="295" t="s">
        <v>929</v>
      </c>
      <c r="D441" s="295" t="s">
        <v>621</v>
      </c>
      <c r="E441" s="296" t="s">
        <v>6277</v>
      </c>
      <c r="F441" s="297" t="s">
        <v>6278</v>
      </c>
      <c r="G441" s="298" t="s">
        <v>442</v>
      </c>
      <c r="H441" s="299">
        <v>2</v>
      </c>
      <c r="I441" s="300"/>
      <c r="J441" s="301">
        <f>ROUND(I441*H441,2)</f>
        <v>0</v>
      </c>
      <c r="K441" s="297" t="s">
        <v>1</v>
      </c>
      <c r="L441" s="302"/>
      <c r="M441" s="303" t="s">
        <v>1</v>
      </c>
      <c r="N441" s="304" t="s">
        <v>41</v>
      </c>
      <c r="O441" s="92"/>
      <c r="P441" s="236">
        <f>O441*H441</f>
        <v>0</v>
      </c>
      <c r="Q441" s="236">
        <v>0.020500000000000001</v>
      </c>
      <c r="R441" s="236">
        <f>Q441*H441</f>
        <v>0.041000000000000002</v>
      </c>
      <c r="S441" s="236">
        <v>0</v>
      </c>
      <c r="T441" s="237">
        <f>S441*H441</f>
        <v>0</v>
      </c>
      <c r="U441" s="39"/>
      <c r="V441" s="39"/>
      <c r="W441" s="39"/>
      <c r="X441" s="39"/>
      <c r="Y441" s="39"/>
      <c r="Z441" s="39"/>
      <c r="AA441" s="39"/>
      <c r="AB441" s="39"/>
      <c r="AC441" s="39"/>
      <c r="AD441" s="39"/>
      <c r="AE441" s="39"/>
      <c r="AR441" s="238" t="s">
        <v>376</v>
      </c>
      <c r="AT441" s="238" t="s">
        <v>621</v>
      </c>
      <c r="AU441" s="238" t="s">
        <v>85</v>
      </c>
      <c r="AY441" s="18" t="s">
        <v>342</v>
      </c>
      <c r="BE441" s="239">
        <f>IF(N441="základní",J441,0)</f>
        <v>0</v>
      </c>
      <c r="BF441" s="239">
        <f>IF(N441="snížená",J441,0)</f>
        <v>0</v>
      </c>
      <c r="BG441" s="239">
        <f>IF(N441="zákl. přenesená",J441,0)</f>
        <v>0</v>
      </c>
      <c r="BH441" s="239">
        <f>IF(N441="sníž. přenesená",J441,0)</f>
        <v>0</v>
      </c>
      <c r="BI441" s="239">
        <f>IF(N441="nulová",J441,0)</f>
        <v>0</v>
      </c>
      <c r="BJ441" s="18" t="s">
        <v>83</v>
      </c>
      <c r="BK441" s="239">
        <f>ROUND(I441*H441,2)</f>
        <v>0</v>
      </c>
      <c r="BL441" s="18" t="s">
        <v>360</v>
      </c>
      <c r="BM441" s="238" t="s">
        <v>7126</v>
      </c>
    </row>
    <row r="442" s="2" customFormat="1">
      <c r="A442" s="39"/>
      <c r="B442" s="40"/>
      <c r="C442" s="41"/>
      <c r="D442" s="240" t="s">
        <v>349</v>
      </c>
      <c r="E442" s="41"/>
      <c r="F442" s="241" t="s">
        <v>6278</v>
      </c>
      <c r="G442" s="41"/>
      <c r="H442" s="41"/>
      <c r="I442" s="242"/>
      <c r="J442" s="41"/>
      <c r="K442" s="41"/>
      <c r="L442" s="45"/>
      <c r="M442" s="243"/>
      <c r="N442" s="244"/>
      <c r="O442" s="92"/>
      <c r="P442" s="92"/>
      <c r="Q442" s="92"/>
      <c r="R442" s="92"/>
      <c r="S442" s="92"/>
      <c r="T442" s="93"/>
      <c r="U442" s="39"/>
      <c r="V442" s="39"/>
      <c r="W442" s="39"/>
      <c r="X442" s="39"/>
      <c r="Y442" s="39"/>
      <c r="Z442" s="39"/>
      <c r="AA442" s="39"/>
      <c r="AB442" s="39"/>
      <c r="AC442" s="39"/>
      <c r="AD442" s="39"/>
      <c r="AE442" s="39"/>
      <c r="AT442" s="18" t="s">
        <v>349</v>
      </c>
      <c r="AU442" s="18" t="s">
        <v>85</v>
      </c>
    </row>
    <row r="443" s="13" customFormat="1">
      <c r="A443" s="13"/>
      <c r="B443" s="252"/>
      <c r="C443" s="253"/>
      <c r="D443" s="240" t="s">
        <v>446</v>
      </c>
      <c r="E443" s="254" t="s">
        <v>1</v>
      </c>
      <c r="F443" s="255" t="s">
        <v>4211</v>
      </c>
      <c r="G443" s="253"/>
      <c r="H443" s="256">
        <v>2</v>
      </c>
      <c r="I443" s="257"/>
      <c r="J443" s="253"/>
      <c r="K443" s="253"/>
      <c r="L443" s="258"/>
      <c r="M443" s="259"/>
      <c r="N443" s="260"/>
      <c r="O443" s="260"/>
      <c r="P443" s="260"/>
      <c r="Q443" s="260"/>
      <c r="R443" s="260"/>
      <c r="S443" s="260"/>
      <c r="T443" s="261"/>
      <c r="U443" s="13"/>
      <c r="V443" s="13"/>
      <c r="W443" s="13"/>
      <c r="X443" s="13"/>
      <c r="Y443" s="13"/>
      <c r="Z443" s="13"/>
      <c r="AA443" s="13"/>
      <c r="AB443" s="13"/>
      <c r="AC443" s="13"/>
      <c r="AD443" s="13"/>
      <c r="AE443" s="13"/>
      <c r="AT443" s="262" t="s">
        <v>446</v>
      </c>
      <c r="AU443" s="262" t="s">
        <v>85</v>
      </c>
      <c r="AV443" s="13" t="s">
        <v>85</v>
      </c>
      <c r="AW443" s="13" t="s">
        <v>32</v>
      </c>
      <c r="AX443" s="13" t="s">
        <v>83</v>
      </c>
      <c r="AY443" s="262" t="s">
        <v>342</v>
      </c>
    </row>
    <row r="444" s="2" customFormat="1" ht="16.5" customHeight="1">
      <c r="A444" s="39"/>
      <c r="B444" s="40"/>
      <c r="C444" s="227" t="s">
        <v>934</v>
      </c>
      <c r="D444" s="227" t="s">
        <v>343</v>
      </c>
      <c r="E444" s="228" t="s">
        <v>7127</v>
      </c>
      <c r="F444" s="229" t="s">
        <v>7128</v>
      </c>
      <c r="G444" s="230" t="s">
        <v>442</v>
      </c>
      <c r="H444" s="231">
        <v>12</v>
      </c>
      <c r="I444" s="232"/>
      <c r="J444" s="233">
        <f>ROUND(I444*H444,2)</f>
        <v>0</v>
      </c>
      <c r="K444" s="229" t="s">
        <v>443</v>
      </c>
      <c r="L444" s="45"/>
      <c r="M444" s="234" t="s">
        <v>1</v>
      </c>
      <c r="N444" s="235" t="s">
        <v>41</v>
      </c>
      <c r="O444" s="92"/>
      <c r="P444" s="236">
        <f>O444*H444</f>
        <v>0</v>
      </c>
      <c r="Q444" s="236">
        <v>0</v>
      </c>
      <c r="R444" s="236">
        <f>Q444*H444</f>
        <v>0</v>
      </c>
      <c r="S444" s="236">
        <v>0</v>
      </c>
      <c r="T444" s="237">
        <f>S444*H444</f>
        <v>0</v>
      </c>
      <c r="U444" s="39"/>
      <c r="V444" s="39"/>
      <c r="W444" s="39"/>
      <c r="X444" s="39"/>
      <c r="Y444" s="39"/>
      <c r="Z444" s="39"/>
      <c r="AA444" s="39"/>
      <c r="AB444" s="39"/>
      <c r="AC444" s="39"/>
      <c r="AD444" s="39"/>
      <c r="AE444" s="39"/>
      <c r="AR444" s="238" t="s">
        <v>360</v>
      </c>
      <c r="AT444" s="238" t="s">
        <v>343</v>
      </c>
      <c r="AU444" s="238" t="s">
        <v>85</v>
      </c>
      <c r="AY444" s="18" t="s">
        <v>342</v>
      </c>
      <c r="BE444" s="239">
        <f>IF(N444="základní",J444,0)</f>
        <v>0</v>
      </c>
      <c r="BF444" s="239">
        <f>IF(N444="snížená",J444,0)</f>
        <v>0</v>
      </c>
      <c r="BG444" s="239">
        <f>IF(N444="zákl. přenesená",J444,0)</f>
        <v>0</v>
      </c>
      <c r="BH444" s="239">
        <f>IF(N444="sníž. přenesená",J444,0)</f>
        <v>0</v>
      </c>
      <c r="BI444" s="239">
        <f>IF(N444="nulová",J444,0)</f>
        <v>0</v>
      </c>
      <c r="BJ444" s="18" t="s">
        <v>83</v>
      </c>
      <c r="BK444" s="239">
        <f>ROUND(I444*H444,2)</f>
        <v>0</v>
      </c>
      <c r="BL444" s="18" t="s">
        <v>360</v>
      </c>
      <c r="BM444" s="238" t="s">
        <v>7129</v>
      </c>
    </row>
    <row r="445" s="2" customFormat="1">
      <c r="A445" s="39"/>
      <c r="B445" s="40"/>
      <c r="C445" s="41"/>
      <c r="D445" s="240" t="s">
        <v>349</v>
      </c>
      <c r="E445" s="41"/>
      <c r="F445" s="241" t="s">
        <v>7130</v>
      </c>
      <c r="G445" s="41"/>
      <c r="H445" s="41"/>
      <c r="I445" s="242"/>
      <c r="J445" s="41"/>
      <c r="K445" s="41"/>
      <c r="L445" s="45"/>
      <c r="M445" s="243"/>
      <c r="N445" s="244"/>
      <c r="O445" s="92"/>
      <c r="P445" s="92"/>
      <c r="Q445" s="92"/>
      <c r="R445" s="92"/>
      <c r="S445" s="92"/>
      <c r="T445" s="93"/>
      <c r="U445" s="39"/>
      <c r="V445" s="39"/>
      <c r="W445" s="39"/>
      <c r="X445" s="39"/>
      <c r="Y445" s="39"/>
      <c r="Z445" s="39"/>
      <c r="AA445" s="39"/>
      <c r="AB445" s="39"/>
      <c r="AC445" s="39"/>
      <c r="AD445" s="39"/>
      <c r="AE445" s="39"/>
      <c r="AT445" s="18" t="s">
        <v>349</v>
      </c>
      <c r="AU445" s="18" t="s">
        <v>85</v>
      </c>
    </row>
    <row r="446" s="13" customFormat="1">
      <c r="A446" s="13"/>
      <c r="B446" s="252"/>
      <c r="C446" s="253"/>
      <c r="D446" s="240" t="s">
        <v>446</v>
      </c>
      <c r="E446" s="254" t="s">
        <v>1</v>
      </c>
      <c r="F446" s="255" t="s">
        <v>2917</v>
      </c>
      <c r="G446" s="253"/>
      <c r="H446" s="256">
        <v>12</v>
      </c>
      <c r="I446" s="257"/>
      <c r="J446" s="253"/>
      <c r="K446" s="253"/>
      <c r="L446" s="258"/>
      <c r="M446" s="259"/>
      <c r="N446" s="260"/>
      <c r="O446" s="260"/>
      <c r="P446" s="260"/>
      <c r="Q446" s="260"/>
      <c r="R446" s="260"/>
      <c r="S446" s="260"/>
      <c r="T446" s="261"/>
      <c r="U446" s="13"/>
      <c r="V446" s="13"/>
      <c r="W446" s="13"/>
      <c r="X446" s="13"/>
      <c r="Y446" s="13"/>
      <c r="Z446" s="13"/>
      <c r="AA446" s="13"/>
      <c r="AB446" s="13"/>
      <c r="AC446" s="13"/>
      <c r="AD446" s="13"/>
      <c r="AE446" s="13"/>
      <c r="AT446" s="262" t="s">
        <v>446</v>
      </c>
      <c r="AU446" s="262" t="s">
        <v>85</v>
      </c>
      <c r="AV446" s="13" t="s">
        <v>85</v>
      </c>
      <c r="AW446" s="13" t="s">
        <v>32</v>
      </c>
      <c r="AX446" s="13" t="s">
        <v>83</v>
      </c>
      <c r="AY446" s="262" t="s">
        <v>342</v>
      </c>
    </row>
    <row r="447" s="2" customFormat="1" ht="24.15" customHeight="1">
      <c r="A447" s="39"/>
      <c r="B447" s="40"/>
      <c r="C447" s="295" t="s">
        <v>939</v>
      </c>
      <c r="D447" s="295" t="s">
        <v>621</v>
      </c>
      <c r="E447" s="296" t="s">
        <v>7131</v>
      </c>
      <c r="F447" s="297" t="s">
        <v>7132</v>
      </c>
      <c r="G447" s="298" t="s">
        <v>442</v>
      </c>
      <c r="H447" s="299">
        <v>12</v>
      </c>
      <c r="I447" s="300"/>
      <c r="J447" s="301">
        <f>ROUND(I447*H447,2)</f>
        <v>0</v>
      </c>
      <c r="K447" s="297" t="s">
        <v>1</v>
      </c>
      <c r="L447" s="302"/>
      <c r="M447" s="303" t="s">
        <v>1</v>
      </c>
      <c r="N447" s="304" t="s">
        <v>41</v>
      </c>
      <c r="O447" s="92"/>
      <c r="P447" s="236">
        <f>O447*H447</f>
        <v>0</v>
      </c>
      <c r="Q447" s="236">
        <v>0.0025000000000000001</v>
      </c>
      <c r="R447" s="236">
        <f>Q447*H447</f>
        <v>0.029999999999999999</v>
      </c>
      <c r="S447" s="236">
        <v>0</v>
      </c>
      <c r="T447" s="237">
        <f>S447*H447</f>
        <v>0</v>
      </c>
      <c r="U447" s="39"/>
      <c r="V447" s="39"/>
      <c r="W447" s="39"/>
      <c r="X447" s="39"/>
      <c r="Y447" s="39"/>
      <c r="Z447" s="39"/>
      <c r="AA447" s="39"/>
      <c r="AB447" s="39"/>
      <c r="AC447" s="39"/>
      <c r="AD447" s="39"/>
      <c r="AE447" s="39"/>
      <c r="AR447" s="238" t="s">
        <v>376</v>
      </c>
      <c r="AT447" s="238" t="s">
        <v>621</v>
      </c>
      <c r="AU447" s="238" t="s">
        <v>85</v>
      </c>
      <c r="AY447" s="18" t="s">
        <v>342</v>
      </c>
      <c r="BE447" s="239">
        <f>IF(N447="základní",J447,0)</f>
        <v>0</v>
      </c>
      <c r="BF447" s="239">
        <f>IF(N447="snížená",J447,0)</f>
        <v>0</v>
      </c>
      <c r="BG447" s="239">
        <f>IF(N447="zákl. přenesená",J447,0)</f>
        <v>0</v>
      </c>
      <c r="BH447" s="239">
        <f>IF(N447="sníž. přenesená",J447,0)</f>
        <v>0</v>
      </c>
      <c r="BI447" s="239">
        <f>IF(N447="nulová",J447,0)</f>
        <v>0</v>
      </c>
      <c r="BJ447" s="18" t="s">
        <v>83</v>
      </c>
      <c r="BK447" s="239">
        <f>ROUND(I447*H447,2)</f>
        <v>0</v>
      </c>
      <c r="BL447" s="18" t="s">
        <v>360</v>
      </c>
      <c r="BM447" s="238" t="s">
        <v>7133</v>
      </c>
    </row>
    <row r="448" s="2" customFormat="1">
      <c r="A448" s="39"/>
      <c r="B448" s="40"/>
      <c r="C448" s="41"/>
      <c r="D448" s="240" t="s">
        <v>349</v>
      </c>
      <c r="E448" s="41"/>
      <c r="F448" s="241" t="s">
        <v>7132</v>
      </c>
      <c r="G448" s="41"/>
      <c r="H448" s="41"/>
      <c r="I448" s="242"/>
      <c r="J448" s="41"/>
      <c r="K448" s="41"/>
      <c r="L448" s="45"/>
      <c r="M448" s="243"/>
      <c r="N448" s="244"/>
      <c r="O448" s="92"/>
      <c r="P448" s="92"/>
      <c r="Q448" s="92"/>
      <c r="R448" s="92"/>
      <c r="S448" s="92"/>
      <c r="T448" s="93"/>
      <c r="U448" s="39"/>
      <c r="V448" s="39"/>
      <c r="W448" s="39"/>
      <c r="X448" s="39"/>
      <c r="Y448" s="39"/>
      <c r="Z448" s="39"/>
      <c r="AA448" s="39"/>
      <c r="AB448" s="39"/>
      <c r="AC448" s="39"/>
      <c r="AD448" s="39"/>
      <c r="AE448" s="39"/>
      <c r="AT448" s="18" t="s">
        <v>349</v>
      </c>
      <c r="AU448" s="18" t="s">
        <v>85</v>
      </c>
    </row>
    <row r="449" s="13" customFormat="1">
      <c r="A449" s="13"/>
      <c r="B449" s="252"/>
      <c r="C449" s="253"/>
      <c r="D449" s="240" t="s">
        <v>446</v>
      </c>
      <c r="E449" s="254" t="s">
        <v>1</v>
      </c>
      <c r="F449" s="255" t="s">
        <v>7098</v>
      </c>
      <c r="G449" s="253"/>
      <c r="H449" s="256">
        <v>12</v>
      </c>
      <c r="I449" s="257"/>
      <c r="J449" s="253"/>
      <c r="K449" s="253"/>
      <c r="L449" s="258"/>
      <c r="M449" s="259"/>
      <c r="N449" s="260"/>
      <c r="O449" s="260"/>
      <c r="P449" s="260"/>
      <c r="Q449" s="260"/>
      <c r="R449" s="260"/>
      <c r="S449" s="260"/>
      <c r="T449" s="261"/>
      <c r="U449" s="13"/>
      <c r="V449" s="13"/>
      <c r="W449" s="13"/>
      <c r="X449" s="13"/>
      <c r="Y449" s="13"/>
      <c r="Z449" s="13"/>
      <c r="AA449" s="13"/>
      <c r="AB449" s="13"/>
      <c r="AC449" s="13"/>
      <c r="AD449" s="13"/>
      <c r="AE449" s="13"/>
      <c r="AT449" s="262" t="s">
        <v>446</v>
      </c>
      <c r="AU449" s="262" t="s">
        <v>85</v>
      </c>
      <c r="AV449" s="13" t="s">
        <v>85</v>
      </c>
      <c r="AW449" s="13" t="s">
        <v>32</v>
      </c>
      <c r="AX449" s="13" t="s">
        <v>83</v>
      </c>
      <c r="AY449" s="262" t="s">
        <v>342</v>
      </c>
    </row>
    <row r="450" s="2" customFormat="1" ht="16.5" customHeight="1">
      <c r="A450" s="39"/>
      <c r="B450" s="40"/>
      <c r="C450" s="227" t="s">
        <v>944</v>
      </c>
      <c r="D450" s="227" t="s">
        <v>343</v>
      </c>
      <c r="E450" s="228" t="s">
        <v>6309</v>
      </c>
      <c r="F450" s="229" t="s">
        <v>6310</v>
      </c>
      <c r="G450" s="230" t="s">
        <v>543</v>
      </c>
      <c r="H450" s="231">
        <v>6.4000000000000004</v>
      </c>
      <c r="I450" s="232"/>
      <c r="J450" s="233">
        <f>ROUND(I450*H450,2)</f>
        <v>0</v>
      </c>
      <c r="K450" s="229" t="s">
        <v>1</v>
      </c>
      <c r="L450" s="45"/>
      <c r="M450" s="234" t="s">
        <v>1</v>
      </c>
      <c r="N450" s="235" t="s">
        <v>41</v>
      </c>
      <c r="O450" s="92"/>
      <c r="P450" s="236">
        <f>O450*H450</f>
        <v>0</v>
      </c>
      <c r="Q450" s="236">
        <v>0</v>
      </c>
      <c r="R450" s="236">
        <f>Q450*H450</f>
        <v>0</v>
      </c>
      <c r="S450" s="236">
        <v>0</v>
      </c>
      <c r="T450" s="237">
        <f>S450*H450</f>
        <v>0</v>
      </c>
      <c r="U450" s="39"/>
      <c r="V450" s="39"/>
      <c r="W450" s="39"/>
      <c r="X450" s="39"/>
      <c r="Y450" s="39"/>
      <c r="Z450" s="39"/>
      <c r="AA450" s="39"/>
      <c r="AB450" s="39"/>
      <c r="AC450" s="39"/>
      <c r="AD450" s="39"/>
      <c r="AE450" s="39"/>
      <c r="AR450" s="238" t="s">
        <v>360</v>
      </c>
      <c r="AT450" s="238" t="s">
        <v>343</v>
      </c>
      <c r="AU450" s="238" t="s">
        <v>85</v>
      </c>
      <c r="AY450" s="18" t="s">
        <v>342</v>
      </c>
      <c r="BE450" s="239">
        <f>IF(N450="základní",J450,0)</f>
        <v>0</v>
      </c>
      <c r="BF450" s="239">
        <f>IF(N450="snížená",J450,0)</f>
        <v>0</v>
      </c>
      <c r="BG450" s="239">
        <f>IF(N450="zákl. přenesená",J450,0)</f>
        <v>0</v>
      </c>
      <c r="BH450" s="239">
        <f>IF(N450="sníž. přenesená",J450,0)</f>
        <v>0</v>
      </c>
      <c r="BI450" s="239">
        <f>IF(N450="nulová",J450,0)</f>
        <v>0</v>
      </c>
      <c r="BJ450" s="18" t="s">
        <v>83</v>
      </c>
      <c r="BK450" s="239">
        <f>ROUND(I450*H450,2)</f>
        <v>0</v>
      </c>
      <c r="BL450" s="18" t="s">
        <v>360</v>
      </c>
      <c r="BM450" s="238" t="s">
        <v>7134</v>
      </c>
    </row>
    <row r="451" s="2" customFormat="1">
      <c r="A451" s="39"/>
      <c r="B451" s="40"/>
      <c r="C451" s="41"/>
      <c r="D451" s="240" t="s">
        <v>349</v>
      </c>
      <c r="E451" s="41"/>
      <c r="F451" s="241" t="s">
        <v>6310</v>
      </c>
      <c r="G451" s="41"/>
      <c r="H451" s="41"/>
      <c r="I451" s="242"/>
      <c r="J451" s="41"/>
      <c r="K451" s="41"/>
      <c r="L451" s="45"/>
      <c r="M451" s="243"/>
      <c r="N451" s="244"/>
      <c r="O451" s="92"/>
      <c r="P451" s="92"/>
      <c r="Q451" s="92"/>
      <c r="R451" s="92"/>
      <c r="S451" s="92"/>
      <c r="T451" s="93"/>
      <c r="U451" s="39"/>
      <c r="V451" s="39"/>
      <c r="W451" s="39"/>
      <c r="X451" s="39"/>
      <c r="Y451" s="39"/>
      <c r="Z451" s="39"/>
      <c r="AA451" s="39"/>
      <c r="AB451" s="39"/>
      <c r="AC451" s="39"/>
      <c r="AD451" s="39"/>
      <c r="AE451" s="39"/>
      <c r="AT451" s="18" t="s">
        <v>349</v>
      </c>
      <c r="AU451" s="18" t="s">
        <v>85</v>
      </c>
    </row>
    <row r="452" s="13" customFormat="1">
      <c r="A452" s="13"/>
      <c r="B452" s="252"/>
      <c r="C452" s="253"/>
      <c r="D452" s="240" t="s">
        <v>446</v>
      </c>
      <c r="E452" s="254" t="s">
        <v>1</v>
      </c>
      <c r="F452" s="255" t="s">
        <v>7135</v>
      </c>
      <c r="G452" s="253"/>
      <c r="H452" s="256">
        <v>6.4000000000000004</v>
      </c>
      <c r="I452" s="257"/>
      <c r="J452" s="253"/>
      <c r="K452" s="253"/>
      <c r="L452" s="258"/>
      <c r="M452" s="259"/>
      <c r="N452" s="260"/>
      <c r="O452" s="260"/>
      <c r="P452" s="260"/>
      <c r="Q452" s="260"/>
      <c r="R452" s="260"/>
      <c r="S452" s="260"/>
      <c r="T452" s="261"/>
      <c r="U452" s="13"/>
      <c r="V452" s="13"/>
      <c r="W452" s="13"/>
      <c r="X452" s="13"/>
      <c r="Y452" s="13"/>
      <c r="Z452" s="13"/>
      <c r="AA452" s="13"/>
      <c r="AB452" s="13"/>
      <c r="AC452" s="13"/>
      <c r="AD452" s="13"/>
      <c r="AE452" s="13"/>
      <c r="AT452" s="262" t="s">
        <v>446</v>
      </c>
      <c r="AU452" s="262" t="s">
        <v>85</v>
      </c>
      <c r="AV452" s="13" t="s">
        <v>85</v>
      </c>
      <c r="AW452" s="13" t="s">
        <v>32</v>
      </c>
      <c r="AX452" s="13" t="s">
        <v>83</v>
      </c>
      <c r="AY452" s="262" t="s">
        <v>342</v>
      </c>
    </row>
    <row r="453" s="2" customFormat="1" ht="16.5" customHeight="1">
      <c r="A453" s="39"/>
      <c r="B453" s="40"/>
      <c r="C453" s="227" t="s">
        <v>952</v>
      </c>
      <c r="D453" s="227" t="s">
        <v>343</v>
      </c>
      <c r="E453" s="228" t="s">
        <v>6321</v>
      </c>
      <c r="F453" s="229" t="s">
        <v>6322</v>
      </c>
      <c r="G453" s="230" t="s">
        <v>543</v>
      </c>
      <c r="H453" s="231">
        <v>6.4000000000000004</v>
      </c>
      <c r="I453" s="232"/>
      <c r="J453" s="233">
        <f>ROUND(I453*H453,2)</f>
        <v>0</v>
      </c>
      <c r="K453" s="229" t="s">
        <v>1</v>
      </c>
      <c r="L453" s="45"/>
      <c r="M453" s="234" t="s">
        <v>1</v>
      </c>
      <c r="N453" s="235" t="s">
        <v>41</v>
      </c>
      <c r="O453" s="92"/>
      <c r="P453" s="236">
        <f>O453*H453</f>
        <v>0</v>
      </c>
      <c r="Q453" s="236">
        <v>0</v>
      </c>
      <c r="R453" s="236">
        <f>Q453*H453</f>
        <v>0</v>
      </c>
      <c r="S453" s="236">
        <v>0</v>
      </c>
      <c r="T453" s="237">
        <f>S453*H453</f>
        <v>0</v>
      </c>
      <c r="U453" s="39"/>
      <c r="V453" s="39"/>
      <c r="W453" s="39"/>
      <c r="X453" s="39"/>
      <c r="Y453" s="39"/>
      <c r="Z453" s="39"/>
      <c r="AA453" s="39"/>
      <c r="AB453" s="39"/>
      <c r="AC453" s="39"/>
      <c r="AD453" s="39"/>
      <c r="AE453" s="39"/>
      <c r="AR453" s="238" t="s">
        <v>360</v>
      </c>
      <c r="AT453" s="238" t="s">
        <v>343</v>
      </c>
      <c r="AU453" s="238" t="s">
        <v>85</v>
      </c>
      <c r="AY453" s="18" t="s">
        <v>342</v>
      </c>
      <c r="BE453" s="239">
        <f>IF(N453="základní",J453,0)</f>
        <v>0</v>
      </c>
      <c r="BF453" s="239">
        <f>IF(N453="snížená",J453,0)</f>
        <v>0</v>
      </c>
      <c r="BG453" s="239">
        <f>IF(N453="zákl. přenesená",J453,0)</f>
        <v>0</v>
      </c>
      <c r="BH453" s="239">
        <f>IF(N453="sníž. přenesená",J453,0)</f>
        <v>0</v>
      </c>
      <c r="BI453" s="239">
        <f>IF(N453="nulová",J453,0)</f>
        <v>0</v>
      </c>
      <c r="BJ453" s="18" t="s">
        <v>83</v>
      </c>
      <c r="BK453" s="239">
        <f>ROUND(I453*H453,2)</f>
        <v>0</v>
      </c>
      <c r="BL453" s="18" t="s">
        <v>360</v>
      </c>
      <c r="BM453" s="238" t="s">
        <v>7136</v>
      </c>
    </row>
    <row r="454" s="2" customFormat="1">
      <c r="A454" s="39"/>
      <c r="B454" s="40"/>
      <c r="C454" s="41"/>
      <c r="D454" s="240" t="s">
        <v>349</v>
      </c>
      <c r="E454" s="41"/>
      <c r="F454" s="241" t="s">
        <v>6322</v>
      </c>
      <c r="G454" s="41"/>
      <c r="H454" s="41"/>
      <c r="I454" s="242"/>
      <c r="J454" s="41"/>
      <c r="K454" s="41"/>
      <c r="L454" s="45"/>
      <c r="M454" s="243"/>
      <c r="N454" s="244"/>
      <c r="O454" s="92"/>
      <c r="P454" s="92"/>
      <c r="Q454" s="92"/>
      <c r="R454" s="92"/>
      <c r="S454" s="92"/>
      <c r="T454" s="93"/>
      <c r="U454" s="39"/>
      <c r="V454" s="39"/>
      <c r="W454" s="39"/>
      <c r="X454" s="39"/>
      <c r="Y454" s="39"/>
      <c r="Z454" s="39"/>
      <c r="AA454" s="39"/>
      <c r="AB454" s="39"/>
      <c r="AC454" s="39"/>
      <c r="AD454" s="39"/>
      <c r="AE454" s="39"/>
      <c r="AT454" s="18" t="s">
        <v>349</v>
      </c>
      <c r="AU454" s="18" t="s">
        <v>85</v>
      </c>
    </row>
    <row r="455" s="13" customFormat="1">
      <c r="A455" s="13"/>
      <c r="B455" s="252"/>
      <c r="C455" s="253"/>
      <c r="D455" s="240" t="s">
        <v>446</v>
      </c>
      <c r="E455" s="254" t="s">
        <v>1</v>
      </c>
      <c r="F455" s="255" t="s">
        <v>7135</v>
      </c>
      <c r="G455" s="253"/>
      <c r="H455" s="256">
        <v>6.4000000000000004</v>
      </c>
      <c r="I455" s="257"/>
      <c r="J455" s="253"/>
      <c r="K455" s="253"/>
      <c r="L455" s="258"/>
      <c r="M455" s="259"/>
      <c r="N455" s="260"/>
      <c r="O455" s="260"/>
      <c r="P455" s="260"/>
      <c r="Q455" s="260"/>
      <c r="R455" s="260"/>
      <c r="S455" s="260"/>
      <c r="T455" s="261"/>
      <c r="U455" s="13"/>
      <c r="V455" s="13"/>
      <c r="W455" s="13"/>
      <c r="X455" s="13"/>
      <c r="Y455" s="13"/>
      <c r="Z455" s="13"/>
      <c r="AA455" s="13"/>
      <c r="AB455" s="13"/>
      <c r="AC455" s="13"/>
      <c r="AD455" s="13"/>
      <c r="AE455" s="13"/>
      <c r="AT455" s="262" t="s">
        <v>446</v>
      </c>
      <c r="AU455" s="262" t="s">
        <v>85</v>
      </c>
      <c r="AV455" s="13" t="s">
        <v>85</v>
      </c>
      <c r="AW455" s="13" t="s">
        <v>32</v>
      </c>
      <c r="AX455" s="13" t="s">
        <v>83</v>
      </c>
      <c r="AY455" s="262" t="s">
        <v>342</v>
      </c>
    </row>
    <row r="456" s="2" customFormat="1" ht="16.5" customHeight="1">
      <c r="A456" s="39"/>
      <c r="B456" s="40"/>
      <c r="C456" s="227" t="s">
        <v>959</v>
      </c>
      <c r="D456" s="227" t="s">
        <v>343</v>
      </c>
      <c r="E456" s="228" t="s">
        <v>4276</v>
      </c>
      <c r="F456" s="229" t="s">
        <v>4277</v>
      </c>
      <c r="G456" s="230" t="s">
        <v>442</v>
      </c>
      <c r="H456" s="231">
        <v>15</v>
      </c>
      <c r="I456" s="232"/>
      <c r="J456" s="233">
        <f>ROUND(I456*H456,2)</f>
        <v>0</v>
      </c>
      <c r="K456" s="229" t="s">
        <v>443</v>
      </c>
      <c r="L456" s="45"/>
      <c r="M456" s="234" t="s">
        <v>1</v>
      </c>
      <c r="N456" s="235" t="s">
        <v>41</v>
      </c>
      <c r="O456" s="92"/>
      <c r="P456" s="236">
        <f>O456*H456</f>
        <v>0</v>
      </c>
      <c r="Q456" s="236">
        <v>0.12303</v>
      </c>
      <c r="R456" s="236">
        <f>Q456*H456</f>
        <v>1.84545</v>
      </c>
      <c r="S456" s="236">
        <v>0</v>
      </c>
      <c r="T456" s="237">
        <f>S456*H456</f>
        <v>0</v>
      </c>
      <c r="U456" s="39"/>
      <c r="V456" s="39"/>
      <c r="W456" s="39"/>
      <c r="X456" s="39"/>
      <c r="Y456" s="39"/>
      <c r="Z456" s="39"/>
      <c r="AA456" s="39"/>
      <c r="AB456" s="39"/>
      <c r="AC456" s="39"/>
      <c r="AD456" s="39"/>
      <c r="AE456" s="39"/>
      <c r="AR456" s="238" t="s">
        <v>360</v>
      </c>
      <c r="AT456" s="238" t="s">
        <v>343</v>
      </c>
      <c r="AU456" s="238" t="s">
        <v>85</v>
      </c>
      <c r="AY456" s="18" t="s">
        <v>342</v>
      </c>
      <c r="BE456" s="239">
        <f>IF(N456="základní",J456,0)</f>
        <v>0</v>
      </c>
      <c r="BF456" s="239">
        <f>IF(N456="snížená",J456,0)</f>
        <v>0</v>
      </c>
      <c r="BG456" s="239">
        <f>IF(N456="zákl. přenesená",J456,0)</f>
        <v>0</v>
      </c>
      <c r="BH456" s="239">
        <f>IF(N456="sníž. přenesená",J456,0)</f>
        <v>0</v>
      </c>
      <c r="BI456" s="239">
        <f>IF(N456="nulová",J456,0)</f>
        <v>0</v>
      </c>
      <c r="BJ456" s="18" t="s">
        <v>83</v>
      </c>
      <c r="BK456" s="239">
        <f>ROUND(I456*H456,2)</f>
        <v>0</v>
      </c>
      <c r="BL456" s="18" t="s">
        <v>360</v>
      </c>
      <c r="BM456" s="238" t="s">
        <v>7137</v>
      </c>
    </row>
    <row r="457" s="2" customFormat="1">
      <c r="A457" s="39"/>
      <c r="B457" s="40"/>
      <c r="C457" s="41"/>
      <c r="D457" s="240" t="s">
        <v>349</v>
      </c>
      <c r="E457" s="41"/>
      <c r="F457" s="241" t="s">
        <v>4277</v>
      </c>
      <c r="G457" s="41"/>
      <c r="H457" s="41"/>
      <c r="I457" s="242"/>
      <c r="J457" s="41"/>
      <c r="K457" s="41"/>
      <c r="L457" s="45"/>
      <c r="M457" s="243"/>
      <c r="N457" s="244"/>
      <c r="O457" s="92"/>
      <c r="P457" s="92"/>
      <c r="Q457" s="92"/>
      <c r="R457" s="92"/>
      <c r="S457" s="92"/>
      <c r="T457" s="93"/>
      <c r="U457" s="39"/>
      <c r="V457" s="39"/>
      <c r="W457" s="39"/>
      <c r="X457" s="39"/>
      <c r="Y457" s="39"/>
      <c r="Z457" s="39"/>
      <c r="AA457" s="39"/>
      <c r="AB457" s="39"/>
      <c r="AC457" s="39"/>
      <c r="AD457" s="39"/>
      <c r="AE457" s="39"/>
      <c r="AT457" s="18" t="s">
        <v>349</v>
      </c>
      <c r="AU457" s="18" t="s">
        <v>85</v>
      </c>
    </row>
    <row r="458" s="13" customFormat="1">
      <c r="A458" s="13"/>
      <c r="B458" s="252"/>
      <c r="C458" s="253"/>
      <c r="D458" s="240" t="s">
        <v>446</v>
      </c>
      <c r="E458" s="254" t="s">
        <v>1</v>
      </c>
      <c r="F458" s="255" t="s">
        <v>7138</v>
      </c>
      <c r="G458" s="253"/>
      <c r="H458" s="256">
        <v>15</v>
      </c>
      <c r="I458" s="257"/>
      <c r="J458" s="253"/>
      <c r="K458" s="253"/>
      <c r="L458" s="258"/>
      <c r="M458" s="259"/>
      <c r="N458" s="260"/>
      <c r="O458" s="260"/>
      <c r="P458" s="260"/>
      <c r="Q458" s="260"/>
      <c r="R458" s="260"/>
      <c r="S458" s="260"/>
      <c r="T458" s="261"/>
      <c r="U458" s="13"/>
      <c r="V458" s="13"/>
      <c r="W458" s="13"/>
      <c r="X458" s="13"/>
      <c r="Y458" s="13"/>
      <c r="Z458" s="13"/>
      <c r="AA458" s="13"/>
      <c r="AB458" s="13"/>
      <c r="AC458" s="13"/>
      <c r="AD458" s="13"/>
      <c r="AE458" s="13"/>
      <c r="AT458" s="262" t="s">
        <v>446</v>
      </c>
      <c r="AU458" s="262" t="s">
        <v>85</v>
      </c>
      <c r="AV458" s="13" t="s">
        <v>85</v>
      </c>
      <c r="AW458" s="13" t="s">
        <v>32</v>
      </c>
      <c r="AX458" s="13" t="s">
        <v>83</v>
      </c>
      <c r="AY458" s="262" t="s">
        <v>342</v>
      </c>
    </row>
    <row r="459" s="2" customFormat="1" ht="24.15" customHeight="1">
      <c r="A459" s="39"/>
      <c r="B459" s="40"/>
      <c r="C459" s="295" t="s">
        <v>964</v>
      </c>
      <c r="D459" s="295" t="s">
        <v>621</v>
      </c>
      <c r="E459" s="296" t="s">
        <v>6348</v>
      </c>
      <c r="F459" s="297" t="s">
        <v>6349</v>
      </c>
      <c r="G459" s="298" t="s">
        <v>4281</v>
      </c>
      <c r="H459" s="299">
        <v>15</v>
      </c>
      <c r="I459" s="300"/>
      <c r="J459" s="301">
        <f>ROUND(I459*H459,2)</f>
        <v>0</v>
      </c>
      <c r="K459" s="297" t="s">
        <v>1</v>
      </c>
      <c r="L459" s="302"/>
      <c r="M459" s="303" t="s">
        <v>1</v>
      </c>
      <c r="N459" s="304" t="s">
        <v>41</v>
      </c>
      <c r="O459" s="92"/>
      <c r="P459" s="236">
        <f>O459*H459</f>
        <v>0</v>
      </c>
      <c r="Q459" s="236">
        <v>0.01123</v>
      </c>
      <c r="R459" s="236">
        <f>Q459*H459</f>
        <v>0.16845000000000002</v>
      </c>
      <c r="S459" s="236">
        <v>0</v>
      </c>
      <c r="T459" s="237">
        <f>S459*H459</f>
        <v>0</v>
      </c>
      <c r="U459" s="39"/>
      <c r="V459" s="39"/>
      <c r="W459" s="39"/>
      <c r="X459" s="39"/>
      <c r="Y459" s="39"/>
      <c r="Z459" s="39"/>
      <c r="AA459" s="39"/>
      <c r="AB459" s="39"/>
      <c r="AC459" s="39"/>
      <c r="AD459" s="39"/>
      <c r="AE459" s="39"/>
      <c r="AR459" s="238" t="s">
        <v>376</v>
      </c>
      <c r="AT459" s="238" t="s">
        <v>621</v>
      </c>
      <c r="AU459" s="238" t="s">
        <v>85</v>
      </c>
      <c r="AY459" s="18" t="s">
        <v>342</v>
      </c>
      <c r="BE459" s="239">
        <f>IF(N459="základní",J459,0)</f>
        <v>0</v>
      </c>
      <c r="BF459" s="239">
        <f>IF(N459="snížená",J459,0)</f>
        <v>0</v>
      </c>
      <c r="BG459" s="239">
        <f>IF(N459="zákl. přenesená",J459,0)</f>
        <v>0</v>
      </c>
      <c r="BH459" s="239">
        <f>IF(N459="sníž. přenesená",J459,0)</f>
        <v>0</v>
      </c>
      <c r="BI459" s="239">
        <f>IF(N459="nulová",J459,0)</f>
        <v>0</v>
      </c>
      <c r="BJ459" s="18" t="s">
        <v>83</v>
      </c>
      <c r="BK459" s="239">
        <f>ROUND(I459*H459,2)</f>
        <v>0</v>
      </c>
      <c r="BL459" s="18" t="s">
        <v>360</v>
      </c>
      <c r="BM459" s="238" t="s">
        <v>7139</v>
      </c>
    </row>
    <row r="460" s="2" customFormat="1">
      <c r="A460" s="39"/>
      <c r="B460" s="40"/>
      <c r="C460" s="41"/>
      <c r="D460" s="240" t="s">
        <v>349</v>
      </c>
      <c r="E460" s="41"/>
      <c r="F460" s="241" t="s">
        <v>6349</v>
      </c>
      <c r="G460" s="41"/>
      <c r="H460" s="41"/>
      <c r="I460" s="242"/>
      <c r="J460" s="41"/>
      <c r="K460" s="41"/>
      <c r="L460" s="45"/>
      <c r="M460" s="243"/>
      <c r="N460" s="244"/>
      <c r="O460" s="92"/>
      <c r="P460" s="92"/>
      <c r="Q460" s="92"/>
      <c r="R460" s="92"/>
      <c r="S460" s="92"/>
      <c r="T460" s="93"/>
      <c r="U460" s="39"/>
      <c r="V460" s="39"/>
      <c r="W460" s="39"/>
      <c r="X460" s="39"/>
      <c r="Y460" s="39"/>
      <c r="Z460" s="39"/>
      <c r="AA460" s="39"/>
      <c r="AB460" s="39"/>
      <c r="AC460" s="39"/>
      <c r="AD460" s="39"/>
      <c r="AE460" s="39"/>
      <c r="AT460" s="18" t="s">
        <v>349</v>
      </c>
      <c r="AU460" s="18" t="s">
        <v>85</v>
      </c>
    </row>
    <row r="461" s="13" customFormat="1">
      <c r="A461" s="13"/>
      <c r="B461" s="252"/>
      <c r="C461" s="253"/>
      <c r="D461" s="240" t="s">
        <v>446</v>
      </c>
      <c r="E461" s="254" t="s">
        <v>1</v>
      </c>
      <c r="F461" s="255" t="s">
        <v>4218</v>
      </c>
      <c r="G461" s="253"/>
      <c r="H461" s="256">
        <v>3</v>
      </c>
      <c r="I461" s="257"/>
      <c r="J461" s="253"/>
      <c r="K461" s="253"/>
      <c r="L461" s="258"/>
      <c r="M461" s="259"/>
      <c r="N461" s="260"/>
      <c r="O461" s="260"/>
      <c r="P461" s="260"/>
      <c r="Q461" s="260"/>
      <c r="R461" s="260"/>
      <c r="S461" s="260"/>
      <c r="T461" s="261"/>
      <c r="U461" s="13"/>
      <c r="V461" s="13"/>
      <c r="W461" s="13"/>
      <c r="X461" s="13"/>
      <c r="Y461" s="13"/>
      <c r="Z461" s="13"/>
      <c r="AA461" s="13"/>
      <c r="AB461" s="13"/>
      <c r="AC461" s="13"/>
      <c r="AD461" s="13"/>
      <c r="AE461" s="13"/>
      <c r="AT461" s="262" t="s">
        <v>446</v>
      </c>
      <c r="AU461" s="262" t="s">
        <v>85</v>
      </c>
      <c r="AV461" s="13" t="s">
        <v>85</v>
      </c>
      <c r="AW461" s="13" t="s">
        <v>32</v>
      </c>
      <c r="AX461" s="13" t="s">
        <v>76</v>
      </c>
      <c r="AY461" s="262" t="s">
        <v>342</v>
      </c>
    </row>
    <row r="462" s="13" customFormat="1">
      <c r="A462" s="13"/>
      <c r="B462" s="252"/>
      <c r="C462" s="253"/>
      <c r="D462" s="240" t="s">
        <v>446</v>
      </c>
      <c r="E462" s="254" t="s">
        <v>1</v>
      </c>
      <c r="F462" s="255" t="s">
        <v>7098</v>
      </c>
      <c r="G462" s="253"/>
      <c r="H462" s="256">
        <v>12</v>
      </c>
      <c r="I462" s="257"/>
      <c r="J462" s="253"/>
      <c r="K462" s="253"/>
      <c r="L462" s="258"/>
      <c r="M462" s="259"/>
      <c r="N462" s="260"/>
      <c r="O462" s="260"/>
      <c r="P462" s="260"/>
      <c r="Q462" s="260"/>
      <c r="R462" s="260"/>
      <c r="S462" s="260"/>
      <c r="T462" s="261"/>
      <c r="U462" s="13"/>
      <c r="V462" s="13"/>
      <c r="W462" s="13"/>
      <c r="X462" s="13"/>
      <c r="Y462" s="13"/>
      <c r="Z462" s="13"/>
      <c r="AA462" s="13"/>
      <c r="AB462" s="13"/>
      <c r="AC462" s="13"/>
      <c r="AD462" s="13"/>
      <c r="AE462" s="13"/>
      <c r="AT462" s="262" t="s">
        <v>446</v>
      </c>
      <c r="AU462" s="262" t="s">
        <v>85</v>
      </c>
      <c r="AV462" s="13" t="s">
        <v>85</v>
      </c>
      <c r="AW462" s="13" t="s">
        <v>32</v>
      </c>
      <c r="AX462" s="13" t="s">
        <v>76</v>
      </c>
      <c r="AY462" s="262" t="s">
        <v>342</v>
      </c>
    </row>
    <row r="463" s="16" customFormat="1">
      <c r="A463" s="16"/>
      <c r="B463" s="284"/>
      <c r="C463" s="285"/>
      <c r="D463" s="240" t="s">
        <v>446</v>
      </c>
      <c r="E463" s="286" t="s">
        <v>1</v>
      </c>
      <c r="F463" s="287" t="s">
        <v>500</v>
      </c>
      <c r="G463" s="285"/>
      <c r="H463" s="288">
        <v>15</v>
      </c>
      <c r="I463" s="289"/>
      <c r="J463" s="285"/>
      <c r="K463" s="285"/>
      <c r="L463" s="290"/>
      <c r="M463" s="291"/>
      <c r="N463" s="292"/>
      <c r="O463" s="292"/>
      <c r="P463" s="292"/>
      <c r="Q463" s="292"/>
      <c r="R463" s="292"/>
      <c r="S463" s="292"/>
      <c r="T463" s="293"/>
      <c r="U463" s="16"/>
      <c r="V463" s="16"/>
      <c r="W463" s="16"/>
      <c r="X463" s="16"/>
      <c r="Y463" s="16"/>
      <c r="Z463" s="16"/>
      <c r="AA463" s="16"/>
      <c r="AB463" s="16"/>
      <c r="AC463" s="16"/>
      <c r="AD463" s="16"/>
      <c r="AE463" s="16"/>
      <c r="AT463" s="294" t="s">
        <v>446</v>
      </c>
      <c r="AU463" s="294" t="s">
        <v>85</v>
      </c>
      <c r="AV463" s="16" t="s">
        <v>360</v>
      </c>
      <c r="AW463" s="16" t="s">
        <v>32</v>
      </c>
      <c r="AX463" s="16" t="s">
        <v>83</v>
      </c>
      <c r="AY463" s="294" t="s">
        <v>342</v>
      </c>
    </row>
    <row r="464" s="2" customFormat="1" ht="16.5" customHeight="1">
      <c r="A464" s="39"/>
      <c r="B464" s="40"/>
      <c r="C464" s="295" t="s">
        <v>969</v>
      </c>
      <c r="D464" s="295" t="s">
        <v>621</v>
      </c>
      <c r="E464" s="296" t="s">
        <v>4283</v>
      </c>
      <c r="F464" s="297" t="s">
        <v>4284</v>
      </c>
      <c r="G464" s="298" t="s">
        <v>4281</v>
      </c>
      <c r="H464" s="299">
        <v>3</v>
      </c>
      <c r="I464" s="300"/>
      <c r="J464" s="301">
        <f>ROUND(I464*H464,2)</f>
        <v>0</v>
      </c>
      <c r="K464" s="297" t="s">
        <v>1</v>
      </c>
      <c r="L464" s="302"/>
      <c r="M464" s="303" t="s">
        <v>1</v>
      </c>
      <c r="N464" s="304" t="s">
        <v>41</v>
      </c>
      <c r="O464" s="92"/>
      <c r="P464" s="236">
        <f>O464*H464</f>
        <v>0</v>
      </c>
      <c r="Q464" s="236">
        <v>0.00064999999999999997</v>
      </c>
      <c r="R464" s="236">
        <f>Q464*H464</f>
        <v>0.0019499999999999999</v>
      </c>
      <c r="S464" s="236">
        <v>0</v>
      </c>
      <c r="T464" s="237">
        <f>S464*H464</f>
        <v>0</v>
      </c>
      <c r="U464" s="39"/>
      <c r="V464" s="39"/>
      <c r="W464" s="39"/>
      <c r="X464" s="39"/>
      <c r="Y464" s="39"/>
      <c r="Z464" s="39"/>
      <c r="AA464" s="39"/>
      <c r="AB464" s="39"/>
      <c r="AC464" s="39"/>
      <c r="AD464" s="39"/>
      <c r="AE464" s="39"/>
      <c r="AR464" s="238" t="s">
        <v>376</v>
      </c>
      <c r="AT464" s="238" t="s">
        <v>621</v>
      </c>
      <c r="AU464" s="238" t="s">
        <v>85</v>
      </c>
      <c r="AY464" s="18" t="s">
        <v>342</v>
      </c>
      <c r="BE464" s="239">
        <f>IF(N464="základní",J464,0)</f>
        <v>0</v>
      </c>
      <c r="BF464" s="239">
        <f>IF(N464="snížená",J464,0)</f>
        <v>0</v>
      </c>
      <c r="BG464" s="239">
        <f>IF(N464="zákl. přenesená",J464,0)</f>
        <v>0</v>
      </c>
      <c r="BH464" s="239">
        <f>IF(N464="sníž. přenesená",J464,0)</f>
        <v>0</v>
      </c>
      <c r="BI464" s="239">
        <f>IF(N464="nulová",J464,0)</f>
        <v>0</v>
      </c>
      <c r="BJ464" s="18" t="s">
        <v>83</v>
      </c>
      <c r="BK464" s="239">
        <f>ROUND(I464*H464,2)</f>
        <v>0</v>
      </c>
      <c r="BL464" s="18" t="s">
        <v>360</v>
      </c>
      <c r="BM464" s="238" t="s">
        <v>7140</v>
      </c>
    </row>
    <row r="465" s="2" customFormat="1">
      <c r="A465" s="39"/>
      <c r="B465" s="40"/>
      <c r="C465" s="41"/>
      <c r="D465" s="240" t="s">
        <v>349</v>
      </c>
      <c r="E465" s="41"/>
      <c r="F465" s="241" t="s">
        <v>4286</v>
      </c>
      <c r="G465" s="41"/>
      <c r="H465" s="41"/>
      <c r="I465" s="242"/>
      <c r="J465" s="41"/>
      <c r="K465" s="41"/>
      <c r="L465" s="45"/>
      <c r="M465" s="243"/>
      <c r="N465" s="244"/>
      <c r="O465" s="92"/>
      <c r="P465" s="92"/>
      <c r="Q465" s="92"/>
      <c r="R465" s="92"/>
      <c r="S465" s="92"/>
      <c r="T465" s="93"/>
      <c r="U465" s="39"/>
      <c r="V465" s="39"/>
      <c r="W465" s="39"/>
      <c r="X465" s="39"/>
      <c r="Y465" s="39"/>
      <c r="Z465" s="39"/>
      <c r="AA465" s="39"/>
      <c r="AB465" s="39"/>
      <c r="AC465" s="39"/>
      <c r="AD465" s="39"/>
      <c r="AE465" s="39"/>
      <c r="AT465" s="18" t="s">
        <v>349</v>
      </c>
      <c r="AU465" s="18" t="s">
        <v>85</v>
      </c>
    </row>
    <row r="466" s="13" customFormat="1">
      <c r="A466" s="13"/>
      <c r="B466" s="252"/>
      <c r="C466" s="253"/>
      <c r="D466" s="240" t="s">
        <v>446</v>
      </c>
      <c r="E466" s="254" t="s">
        <v>1</v>
      </c>
      <c r="F466" s="255" t="s">
        <v>4287</v>
      </c>
      <c r="G466" s="253"/>
      <c r="H466" s="256">
        <v>3</v>
      </c>
      <c r="I466" s="257"/>
      <c r="J466" s="253"/>
      <c r="K466" s="253"/>
      <c r="L466" s="258"/>
      <c r="M466" s="259"/>
      <c r="N466" s="260"/>
      <c r="O466" s="260"/>
      <c r="P466" s="260"/>
      <c r="Q466" s="260"/>
      <c r="R466" s="260"/>
      <c r="S466" s="260"/>
      <c r="T466" s="261"/>
      <c r="U466" s="13"/>
      <c r="V466" s="13"/>
      <c r="W466" s="13"/>
      <c r="X466" s="13"/>
      <c r="Y466" s="13"/>
      <c r="Z466" s="13"/>
      <c r="AA466" s="13"/>
      <c r="AB466" s="13"/>
      <c r="AC466" s="13"/>
      <c r="AD466" s="13"/>
      <c r="AE466" s="13"/>
      <c r="AT466" s="262" t="s">
        <v>446</v>
      </c>
      <c r="AU466" s="262" t="s">
        <v>85</v>
      </c>
      <c r="AV466" s="13" t="s">
        <v>85</v>
      </c>
      <c r="AW466" s="13" t="s">
        <v>32</v>
      </c>
      <c r="AX466" s="13" t="s">
        <v>83</v>
      </c>
      <c r="AY466" s="262" t="s">
        <v>342</v>
      </c>
    </row>
    <row r="467" s="2" customFormat="1" ht="16.5" customHeight="1">
      <c r="A467" s="39"/>
      <c r="B467" s="40"/>
      <c r="C467" s="227" t="s">
        <v>975</v>
      </c>
      <c r="D467" s="227" t="s">
        <v>343</v>
      </c>
      <c r="E467" s="228" t="s">
        <v>6356</v>
      </c>
      <c r="F467" s="229" t="s">
        <v>6357</v>
      </c>
      <c r="G467" s="230" t="s">
        <v>442</v>
      </c>
      <c r="H467" s="231">
        <v>1</v>
      </c>
      <c r="I467" s="232"/>
      <c r="J467" s="233">
        <f>ROUND(I467*H467,2)</f>
        <v>0</v>
      </c>
      <c r="K467" s="229" t="s">
        <v>443</v>
      </c>
      <c r="L467" s="45"/>
      <c r="M467" s="234" t="s">
        <v>1</v>
      </c>
      <c r="N467" s="235" t="s">
        <v>41</v>
      </c>
      <c r="O467" s="92"/>
      <c r="P467" s="236">
        <f>O467*H467</f>
        <v>0</v>
      </c>
      <c r="Q467" s="236">
        <v>0.32906000000000002</v>
      </c>
      <c r="R467" s="236">
        <f>Q467*H467</f>
        <v>0.32906000000000002</v>
      </c>
      <c r="S467" s="236">
        <v>0</v>
      </c>
      <c r="T467" s="237">
        <f>S467*H467</f>
        <v>0</v>
      </c>
      <c r="U467" s="39"/>
      <c r="V467" s="39"/>
      <c r="W467" s="39"/>
      <c r="X467" s="39"/>
      <c r="Y467" s="39"/>
      <c r="Z467" s="39"/>
      <c r="AA467" s="39"/>
      <c r="AB467" s="39"/>
      <c r="AC467" s="39"/>
      <c r="AD467" s="39"/>
      <c r="AE467" s="39"/>
      <c r="AR467" s="238" t="s">
        <v>360</v>
      </c>
      <c r="AT467" s="238" t="s">
        <v>343</v>
      </c>
      <c r="AU467" s="238" t="s">
        <v>85</v>
      </c>
      <c r="AY467" s="18" t="s">
        <v>342</v>
      </c>
      <c r="BE467" s="239">
        <f>IF(N467="základní",J467,0)</f>
        <v>0</v>
      </c>
      <c r="BF467" s="239">
        <f>IF(N467="snížená",J467,0)</f>
        <v>0</v>
      </c>
      <c r="BG467" s="239">
        <f>IF(N467="zákl. přenesená",J467,0)</f>
        <v>0</v>
      </c>
      <c r="BH467" s="239">
        <f>IF(N467="sníž. přenesená",J467,0)</f>
        <v>0</v>
      </c>
      <c r="BI467" s="239">
        <f>IF(N467="nulová",J467,0)</f>
        <v>0</v>
      </c>
      <c r="BJ467" s="18" t="s">
        <v>83</v>
      </c>
      <c r="BK467" s="239">
        <f>ROUND(I467*H467,2)</f>
        <v>0</v>
      </c>
      <c r="BL467" s="18" t="s">
        <v>360</v>
      </c>
      <c r="BM467" s="238" t="s">
        <v>7141</v>
      </c>
    </row>
    <row r="468" s="2" customFormat="1">
      <c r="A468" s="39"/>
      <c r="B468" s="40"/>
      <c r="C468" s="41"/>
      <c r="D468" s="240" t="s">
        <v>349</v>
      </c>
      <c r="E468" s="41"/>
      <c r="F468" s="241" t="s">
        <v>6357</v>
      </c>
      <c r="G468" s="41"/>
      <c r="H468" s="41"/>
      <c r="I468" s="242"/>
      <c r="J468" s="41"/>
      <c r="K468" s="41"/>
      <c r="L468" s="45"/>
      <c r="M468" s="243"/>
      <c r="N468" s="244"/>
      <c r="O468" s="92"/>
      <c r="P468" s="92"/>
      <c r="Q468" s="92"/>
      <c r="R468" s="92"/>
      <c r="S468" s="92"/>
      <c r="T468" s="93"/>
      <c r="U468" s="39"/>
      <c r="V468" s="39"/>
      <c r="W468" s="39"/>
      <c r="X468" s="39"/>
      <c r="Y468" s="39"/>
      <c r="Z468" s="39"/>
      <c r="AA468" s="39"/>
      <c r="AB468" s="39"/>
      <c r="AC468" s="39"/>
      <c r="AD468" s="39"/>
      <c r="AE468" s="39"/>
      <c r="AT468" s="18" t="s">
        <v>349</v>
      </c>
      <c r="AU468" s="18" t="s">
        <v>85</v>
      </c>
    </row>
    <row r="469" s="13" customFormat="1">
      <c r="A469" s="13"/>
      <c r="B469" s="252"/>
      <c r="C469" s="253"/>
      <c r="D469" s="240" t="s">
        <v>446</v>
      </c>
      <c r="E469" s="254" t="s">
        <v>1</v>
      </c>
      <c r="F469" s="255" t="s">
        <v>2489</v>
      </c>
      <c r="G469" s="253"/>
      <c r="H469" s="256">
        <v>1</v>
      </c>
      <c r="I469" s="257"/>
      <c r="J469" s="253"/>
      <c r="K469" s="253"/>
      <c r="L469" s="258"/>
      <c r="M469" s="259"/>
      <c r="N469" s="260"/>
      <c r="O469" s="260"/>
      <c r="P469" s="260"/>
      <c r="Q469" s="260"/>
      <c r="R469" s="260"/>
      <c r="S469" s="260"/>
      <c r="T469" s="261"/>
      <c r="U469" s="13"/>
      <c r="V469" s="13"/>
      <c r="W469" s="13"/>
      <c r="X469" s="13"/>
      <c r="Y469" s="13"/>
      <c r="Z469" s="13"/>
      <c r="AA469" s="13"/>
      <c r="AB469" s="13"/>
      <c r="AC469" s="13"/>
      <c r="AD469" s="13"/>
      <c r="AE469" s="13"/>
      <c r="AT469" s="262" t="s">
        <v>446</v>
      </c>
      <c r="AU469" s="262" t="s">
        <v>85</v>
      </c>
      <c r="AV469" s="13" t="s">
        <v>85</v>
      </c>
      <c r="AW469" s="13" t="s">
        <v>32</v>
      </c>
      <c r="AX469" s="13" t="s">
        <v>83</v>
      </c>
      <c r="AY469" s="262" t="s">
        <v>342</v>
      </c>
    </row>
    <row r="470" s="2" customFormat="1" ht="24.15" customHeight="1">
      <c r="A470" s="39"/>
      <c r="B470" s="40"/>
      <c r="C470" s="295" t="s">
        <v>980</v>
      </c>
      <c r="D470" s="295" t="s">
        <v>621</v>
      </c>
      <c r="E470" s="296" t="s">
        <v>6671</v>
      </c>
      <c r="F470" s="297" t="s">
        <v>6361</v>
      </c>
      <c r="G470" s="298" t="s">
        <v>4281</v>
      </c>
      <c r="H470" s="299">
        <v>1</v>
      </c>
      <c r="I470" s="300"/>
      <c r="J470" s="301">
        <f>ROUND(I470*H470,2)</f>
        <v>0</v>
      </c>
      <c r="K470" s="297" t="s">
        <v>1</v>
      </c>
      <c r="L470" s="302"/>
      <c r="M470" s="303" t="s">
        <v>1</v>
      </c>
      <c r="N470" s="304" t="s">
        <v>41</v>
      </c>
      <c r="O470" s="92"/>
      <c r="P470" s="236">
        <f>O470*H470</f>
        <v>0</v>
      </c>
      <c r="Q470" s="236">
        <v>2.0000000000000002E-05</v>
      </c>
      <c r="R470" s="236">
        <f>Q470*H470</f>
        <v>2.0000000000000002E-05</v>
      </c>
      <c r="S470" s="236">
        <v>0</v>
      </c>
      <c r="T470" s="237">
        <f>S470*H470</f>
        <v>0</v>
      </c>
      <c r="U470" s="39"/>
      <c r="V470" s="39"/>
      <c r="W470" s="39"/>
      <c r="X470" s="39"/>
      <c r="Y470" s="39"/>
      <c r="Z470" s="39"/>
      <c r="AA470" s="39"/>
      <c r="AB470" s="39"/>
      <c r="AC470" s="39"/>
      <c r="AD470" s="39"/>
      <c r="AE470" s="39"/>
      <c r="AR470" s="238" t="s">
        <v>376</v>
      </c>
      <c r="AT470" s="238" t="s">
        <v>621</v>
      </c>
      <c r="AU470" s="238" t="s">
        <v>85</v>
      </c>
      <c r="AY470" s="18" t="s">
        <v>342</v>
      </c>
      <c r="BE470" s="239">
        <f>IF(N470="základní",J470,0)</f>
        <v>0</v>
      </c>
      <c r="BF470" s="239">
        <f>IF(N470="snížená",J470,0)</f>
        <v>0</v>
      </c>
      <c r="BG470" s="239">
        <f>IF(N470="zákl. přenesená",J470,0)</f>
        <v>0</v>
      </c>
      <c r="BH470" s="239">
        <f>IF(N470="sníž. přenesená",J470,0)</f>
        <v>0</v>
      </c>
      <c r="BI470" s="239">
        <f>IF(N470="nulová",J470,0)</f>
        <v>0</v>
      </c>
      <c r="BJ470" s="18" t="s">
        <v>83</v>
      </c>
      <c r="BK470" s="239">
        <f>ROUND(I470*H470,2)</f>
        <v>0</v>
      </c>
      <c r="BL470" s="18" t="s">
        <v>360</v>
      </c>
      <c r="BM470" s="238" t="s">
        <v>7142</v>
      </c>
    </row>
    <row r="471" s="2" customFormat="1">
      <c r="A471" s="39"/>
      <c r="B471" s="40"/>
      <c r="C471" s="41"/>
      <c r="D471" s="240" t="s">
        <v>349</v>
      </c>
      <c r="E471" s="41"/>
      <c r="F471" s="241" t="s">
        <v>6361</v>
      </c>
      <c r="G471" s="41"/>
      <c r="H471" s="41"/>
      <c r="I471" s="242"/>
      <c r="J471" s="41"/>
      <c r="K471" s="41"/>
      <c r="L471" s="45"/>
      <c r="M471" s="243"/>
      <c r="N471" s="244"/>
      <c r="O471" s="92"/>
      <c r="P471" s="92"/>
      <c r="Q471" s="92"/>
      <c r="R471" s="92"/>
      <c r="S471" s="92"/>
      <c r="T471" s="93"/>
      <c r="U471" s="39"/>
      <c r="V471" s="39"/>
      <c r="W471" s="39"/>
      <c r="X471" s="39"/>
      <c r="Y471" s="39"/>
      <c r="Z471" s="39"/>
      <c r="AA471" s="39"/>
      <c r="AB471" s="39"/>
      <c r="AC471" s="39"/>
      <c r="AD471" s="39"/>
      <c r="AE471" s="39"/>
      <c r="AT471" s="18" t="s">
        <v>349</v>
      </c>
      <c r="AU471" s="18" t="s">
        <v>85</v>
      </c>
    </row>
    <row r="472" s="13" customFormat="1">
      <c r="A472" s="13"/>
      <c r="B472" s="252"/>
      <c r="C472" s="253"/>
      <c r="D472" s="240" t="s">
        <v>446</v>
      </c>
      <c r="E472" s="254" t="s">
        <v>1</v>
      </c>
      <c r="F472" s="255" t="s">
        <v>4234</v>
      </c>
      <c r="G472" s="253"/>
      <c r="H472" s="256">
        <v>1</v>
      </c>
      <c r="I472" s="257"/>
      <c r="J472" s="253"/>
      <c r="K472" s="253"/>
      <c r="L472" s="258"/>
      <c r="M472" s="259"/>
      <c r="N472" s="260"/>
      <c r="O472" s="260"/>
      <c r="P472" s="260"/>
      <c r="Q472" s="260"/>
      <c r="R472" s="260"/>
      <c r="S472" s="260"/>
      <c r="T472" s="261"/>
      <c r="U472" s="13"/>
      <c r="V472" s="13"/>
      <c r="W472" s="13"/>
      <c r="X472" s="13"/>
      <c r="Y472" s="13"/>
      <c r="Z472" s="13"/>
      <c r="AA472" s="13"/>
      <c r="AB472" s="13"/>
      <c r="AC472" s="13"/>
      <c r="AD472" s="13"/>
      <c r="AE472" s="13"/>
      <c r="AT472" s="262" t="s">
        <v>446</v>
      </c>
      <c r="AU472" s="262" t="s">
        <v>85</v>
      </c>
      <c r="AV472" s="13" t="s">
        <v>85</v>
      </c>
      <c r="AW472" s="13" t="s">
        <v>32</v>
      </c>
      <c r="AX472" s="13" t="s">
        <v>83</v>
      </c>
      <c r="AY472" s="262" t="s">
        <v>342</v>
      </c>
    </row>
    <row r="473" s="2" customFormat="1" ht="16.5" customHeight="1">
      <c r="A473" s="39"/>
      <c r="B473" s="40"/>
      <c r="C473" s="295" t="s">
        <v>987</v>
      </c>
      <c r="D473" s="295" t="s">
        <v>621</v>
      </c>
      <c r="E473" s="296" t="s">
        <v>6368</v>
      </c>
      <c r="F473" s="297" t="s">
        <v>6369</v>
      </c>
      <c r="G473" s="298" t="s">
        <v>4281</v>
      </c>
      <c r="H473" s="299">
        <v>1</v>
      </c>
      <c r="I473" s="300"/>
      <c r="J473" s="301">
        <f>ROUND(I473*H473,2)</f>
        <v>0</v>
      </c>
      <c r="K473" s="297" t="s">
        <v>1</v>
      </c>
      <c r="L473" s="302"/>
      <c r="M473" s="303" t="s">
        <v>1</v>
      </c>
      <c r="N473" s="304" t="s">
        <v>41</v>
      </c>
      <c r="O473" s="92"/>
      <c r="P473" s="236">
        <f>O473*H473</f>
        <v>0</v>
      </c>
      <c r="Q473" s="236">
        <v>0</v>
      </c>
      <c r="R473" s="236">
        <f>Q473*H473</f>
        <v>0</v>
      </c>
      <c r="S473" s="236">
        <v>0</v>
      </c>
      <c r="T473" s="237">
        <f>S473*H473</f>
        <v>0</v>
      </c>
      <c r="U473" s="39"/>
      <c r="V473" s="39"/>
      <c r="W473" s="39"/>
      <c r="X473" s="39"/>
      <c r="Y473" s="39"/>
      <c r="Z473" s="39"/>
      <c r="AA473" s="39"/>
      <c r="AB473" s="39"/>
      <c r="AC473" s="39"/>
      <c r="AD473" s="39"/>
      <c r="AE473" s="39"/>
      <c r="AR473" s="238" t="s">
        <v>376</v>
      </c>
      <c r="AT473" s="238" t="s">
        <v>621</v>
      </c>
      <c r="AU473" s="238" t="s">
        <v>85</v>
      </c>
      <c r="AY473" s="18" t="s">
        <v>342</v>
      </c>
      <c r="BE473" s="239">
        <f>IF(N473="základní",J473,0)</f>
        <v>0</v>
      </c>
      <c r="BF473" s="239">
        <f>IF(N473="snížená",J473,0)</f>
        <v>0</v>
      </c>
      <c r="BG473" s="239">
        <f>IF(N473="zákl. přenesená",J473,0)</f>
        <v>0</v>
      </c>
      <c r="BH473" s="239">
        <f>IF(N473="sníž. přenesená",J473,0)</f>
        <v>0</v>
      </c>
      <c r="BI473" s="239">
        <f>IF(N473="nulová",J473,0)</f>
        <v>0</v>
      </c>
      <c r="BJ473" s="18" t="s">
        <v>83</v>
      </c>
      <c r="BK473" s="239">
        <f>ROUND(I473*H473,2)</f>
        <v>0</v>
      </c>
      <c r="BL473" s="18" t="s">
        <v>360</v>
      </c>
      <c r="BM473" s="238" t="s">
        <v>7143</v>
      </c>
    </row>
    <row r="474" s="2" customFormat="1">
      <c r="A474" s="39"/>
      <c r="B474" s="40"/>
      <c r="C474" s="41"/>
      <c r="D474" s="240" t="s">
        <v>349</v>
      </c>
      <c r="E474" s="41"/>
      <c r="F474" s="241" t="s">
        <v>6369</v>
      </c>
      <c r="G474" s="41"/>
      <c r="H474" s="41"/>
      <c r="I474" s="242"/>
      <c r="J474" s="41"/>
      <c r="K474" s="41"/>
      <c r="L474" s="45"/>
      <c r="M474" s="243"/>
      <c r="N474" s="244"/>
      <c r="O474" s="92"/>
      <c r="P474" s="92"/>
      <c r="Q474" s="92"/>
      <c r="R474" s="92"/>
      <c r="S474" s="92"/>
      <c r="T474" s="93"/>
      <c r="U474" s="39"/>
      <c r="V474" s="39"/>
      <c r="W474" s="39"/>
      <c r="X474" s="39"/>
      <c r="Y474" s="39"/>
      <c r="Z474" s="39"/>
      <c r="AA474" s="39"/>
      <c r="AB474" s="39"/>
      <c r="AC474" s="39"/>
      <c r="AD474" s="39"/>
      <c r="AE474" s="39"/>
      <c r="AT474" s="18" t="s">
        <v>349</v>
      </c>
      <c r="AU474" s="18" t="s">
        <v>85</v>
      </c>
    </row>
    <row r="475" s="13" customFormat="1">
      <c r="A475" s="13"/>
      <c r="B475" s="252"/>
      <c r="C475" s="253"/>
      <c r="D475" s="240" t="s">
        <v>446</v>
      </c>
      <c r="E475" s="254" t="s">
        <v>1</v>
      </c>
      <c r="F475" s="255" t="s">
        <v>4234</v>
      </c>
      <c r="G475" s="253"/>
      <c r="H475" s="256">
        <v>1</v>
      </c>
      <c r="I475" s="257"/>
      <c r="J475" s="253"/>
      <c r="K475" s="253"/>
      <c r="L475" s="258"/>
      <c r="M475" s="259"/>
      <c r="N475" s="260"/>
      <c r="O475" s="260"/>
      <c r="P475" s="260"/>
      <c r="Q475" s="260"/>
      <c r="R475" s="260"/>
      <c r="S475" s="260"/>
      <c r="T475" s="261"/>
      <c r="U475" s="13"/>
      <c r="V475" s="13"/>
      <c r="W475" s="13"/>
      <c r="X475" s="13"/>
      <c r="Y475" s="13"/>
      <c r="Z475" s="13"/>
      <c r="AA475" s="13"/>
      <c r="AB475" s="13"/>
      <c r="AC475" s="13"/>
      <c r="AD475" s="13"/>
      <c r="AE475" s="13"/>
      <c r="AT475" s="262" t="s">
        <v>446</v>
      </c>
      <c r="AU475" s="262" t="s">
        <v>85</v>
      </c>
      <c r="AV475" s="13" t="s">
        <v>85</v>
      </c>
      <c r="AW475" s="13" t="s">
        <v>32</v>
      </c>
      <c r="AX475" s="13" t="s">
        <v>83</v>
      </c>
      <c r="AY475" s="262" t="s">
        <v>342</v>
      </c>
    </row>
    <row r="476" s="2" customFormat="1" ht="16.5" customHeight="1">
      <c r="A476" s="39"/>
      <c r="B476" s="40"/>
      <c r="C476" s="227" t="s">
        <v>996</v>
      </c>
      <c r="D476" s="227" t="s">
        <v>343</v>
      </c>
      <c r="E476" s="228" t="s">
        <v>4288</v>
      </c>
      <c r="F476" s="229" t="s">
        <v>4289</v>
      </c>
      <c r="G476" s="230" t="s">
        <v>442</v>
      </c>
      <c r="H476" s="231">
        <v>15</v>
      </c>
      <c r="I476" s="232"/>
      <c r="J476" s="233">
        <f>ROUND(I476*H476,2)</f>
        <v>0</v>
      </c>
      <c r="K476" s="229" t="s">
        <v>443</v>
      </c>
      <c r="L476" s="45"/>
      <c r="M476" s="234" t="s">
        <v>1</v>
      </c>
      <c r="N476" s="235" t="s">
        <v>41</v>
      </c>
      <c r="O476" s="92"/>
      <c r="P476" s="236">
        <f>O476*H476</f>
        <v>0</v>
      </c>
      <c r="Q476" s="236">
        <v>0.00031</v>
      </c>
      <c r="R476" s="236">
        <f>Q476*H476</f>
        <v>0.0046499999999999996</v>
      </c>
      <c r="S476" s="236">
        <v>0</v>
      </c>
      <c r="T476" s="237">
        <f>S476*H476</f>
        <v>0</v>
      </c>
      <c r="U476" s="39"/>
      <c r="V476" s="39"/>
      <c r="W476" s="39"/>
      <c r="X476" s="39"/>
      <c r="Y476" s="39"/>
      <c r="Z476" s="39"/>
      <c r="AA476" s="39"/>
      <c r="AB476" s="39"/>
      <c r="AC476" s="39"/>
      <c r="AD476" s="39"/>
      <c r="AE476" s="39"/>
      <c r="AR476" s="238" t="s">
        <v>360</v>
      </c>
      <c r="AT476" s="238" t="s">
        <v>343</v>
      </c>
      <c r="AU476" s="238" t="s">
        <v>85</v>
      </c>
      <c r="AY476" s="18" t="s">
        <v>342</v>
      </c>
      <c r="BE476" s="239">
        <f>IF(N476="základní",J476,0)</f>
        <v>0</v>
      </c>
      <c r="BF476" s="239">
        <f>IF(N476="snížená",J476,0)</f>
        <v>0</v>
      </c>
      <c r="BG476" s="239">
        <f>IF(N476="zákl. přenesená",J476,0)</f>
        <v>0</v>
      </c>
      <c r="BH476" s="239">
        <f>IF(N476="sníž. přenesená",J476,0)</f>
        <v>0</v>
      </c>
      <c r="BI476" s="239">
        <f>IF(N476="nulová",J476,0)</f>
        <v>0</v>
      </c>
      <c r="BJ476" s="18" t="s">
        <v>83</v>
      </c>
      <c r="BK476" s="239">
        <f>ROUND(I476*H476,2)</f>
        <v>0</v>
      </c>
      <c r="BL476" s="18" t="s">
        <v>360</v>
      </c>
      <c r="BM476" s="238" t="s">
        <v>7144</v>
      </c>
    </row>
    <row r="477" s="2" customFormat="1">
      <c r="A477" s="39"/>
      <c r="B477" s="40"/>
      <c r="C477" s="41"/>
      <c r="D477" s="240" t="s">
        <v>349</v>
      </c>
      <c r="E477" s="41"/>
      <c r="F477" s="241" t="s">
        <v>4291</v>
      </c>
      <c r="G477" s="41"/>
      <c r="H477" s="41"/>
      <c r="I477" s="242"/>
      <c r="J477" s="41"/>
      <c r="K477" s="41"/>
      <c r="L477" s="45"/>
      <c r="M477" s="243"/>
      <c r="N477" s="244"/>
      <c r="O477" s="92"/>
      <c r="P477" s="92"/>
      <c r="Q477" s="92"/>
      <c r="R477" s="92"/>
      <c r="S477" s="92"/>
      <c r="T477" s="93"/>
      <c r="U477" s="39"/>
      <c r="V477" s="39"/>
      <c r="W477" s="39"/>
      <c r="X477" s="39"/>
      <c r="Y477" s="39"/>
      <c r="Z477" s="39"/>
      <c r="AA477" s="39"/>
      <c r="AB477" s="39"/>
      <c r="AC477" s="39"/>
      <c r="AD477" s="39"/>
      <c r="AE477" s="39"/>
      <c r="AT477" s="18" t="s">
        <v>349</v>
      </c>
      <c r="AU477" s="18" t="s">
        <v>85</v>
      </c>
    </row>
    <row r="478" s="13" customFormat="1">
      <c r="A478" s="13"/>
      <c r="B478" s="252"/>
      <c r="C478" s="253"/>
      <c r="D478" s="240" t="s">
        <v>446</v>
      </c>
      <c r="E478" s="254" t="s">
        <v>1</v>
      </c>
      <c r="F478" s="255" t="s">
        <v>7145</v>
      </c>
      <c r="G478" s="253"/>
      <c r="H478" s="256">
        <v>15</v>
      </c>
      <c r="I478" s="257"/>
      <c r="J478" s="253"/>
      <c r="K478" s="253"/>
      <c r="L478" s="258"/>
      <c r="M478" s="259"/>
      <c r="N478" s="260"/>
      <c r="O478" s="260"/>
      <c r="P478" s="260"/>
      <c r="Q478" s="260"/>
      <c r="R478" s="260"/>
      <c r="S478" s="260"/>
      <c r="T478" s="261"/>
      <c r="U478" s="13"/>
      <c r="V478" s="13"/>
      <c r="W478" s="13"/>
      <c r="X478" s="13"/>
      <c r="Y478" s="13"/>
      <c r="Z478" s="13"/>
      <c r="AA478" s="13"/>
      <c r="AB478" s="13"/>
      <c r="AC478" s="13"/>
      <c r="AD478" s="13"/>
      <c r="AE478" s="13"/>
      <c r="AT478" s="262" t="s">
        <v>446</v>
      </c>
      <c r="AU478" s="262" t="s">
        <v>85</v>
      </c>
      <c r="AV478" s="13" t="s">
        <v>85</v>
      </c>
      <c r="AW478" s="13" t="s">
        <v>32</v>
      </c>
      <c r="AX478" s="13" t="s">
        <v>83</v>
      </c>
      <c r="AY478" s="262" t="s">
        <v>342</v>
      </c>
    </row>
    <row r="479" s="2" customFormat="1" ht="16.5" customHeight="1">
      <c r="A479" s="39"/>
      <c r="B479" s="40"/>
      <c r="C479" s="227" t="s">
        <v>1001</v>
      </c>
      <c r="D479" s="227" t="s">
        <v>343</v>
      </c>
      <c r="E479" s="228" t="s">
        <v>2601</v>
      </c>
      <c r="F479" s="229" t="s">
        <v>2602</v>
      </c>
      <c r="G479" s="230" t="s">
        <v>543</v>
      </c>
      <c r="H479" s="231">
        <v>20.399999999999999</v>
      </c>
      <c r="I479" s="232"/>
      <c r="J479" s="233">
        <f>ROUND(I479*H479,2)</f>
        <v>0</v>
      </c>
      <c r="K479" s="229" t="s">
        <v>443</v>
      </c>
      <c r="L479" s="45"/>
      <c r="M479" s="234" t="s">
        <v>1</v>
      </c>
      <c r="N479" s="235" t="s">
        <v>41</v>
      </c>
      <c r="O479" s="92"/>
      <c r="P479" s="236">
        <f>O479*H479</f>
        <v>0</v>
      </c>
      <c r="Q479" s="236">
        <v>6.9999999999999994E-05</v>
      </c>
      <c r="R479" s="236">
        <f>Q479*H479</f>
        <v>0.0014279999999999998</v>
      </c>
      <c r="S479" s="236">
        <v>0</v>
      </c>
      <c r="T479" s="237">
        <f>S479*H479</f>
        <v>0</v>
      </c>
      <c r="U479" s="39"/>
      <c r="V479" s="39"/>
      <c r="W479" s="39"/>
      <c r="X479" s="39"/>
      <c r="Y479" s="39"/>
      <c r="Z479" s="39"/>
      <c r="AA479" s="39"/>
      <c r="AB479" s="39"/>
      <c r="AC479" s="39"/>
      <c r="AD479" s="39"/>
      <c r="AE479" s="39"/>
      <c r="AR479" s="238" t="s">
        <v>360</v>
      </c>
      <c r="AT479" s="238" t="s">
        <v>343</v>
      </c>
      <c r="AU479" s="238" t="s">
        <v>85</v>
      </c>
      <c r="AY479" s="18" t="s">
        <v>342</v>
      </c>
      <c r="BE479" s="239">
        <f>IF(N479="základní",J479,0)</f>
        <v>0</v>
      </c>
      <c r="BF479" s="239">
        <f>IF(N479="snížená",J479,0)</f>
        <v>0</v>
      </c>
      <c r="BG479" s="239">
        <f>IF(N479="zákl. přenesená",J479,0)</f>
        <v>0</v>
      </c>
      <c r="BH479" s="239">
        <f>IF(N479="sníž. přenesená",J479,0)</f>
        <v>0</v>
      </c>
      <c r="BI479" s="239">
        <f>IF(N479="nulová",J479,0)</f>
        <v>0</v>
      </c>
      <c r="BJ479" s="18" t="s">
        <v>83</v>
      </c>
      <c r="BK479" s="239">
        <f>ROUND(I479*H479,2)</f>
        <v>0</v>
      </c>
      <c r="BL479" s="18" t="s">
        <v>360</v>
      </c>
      <c r="BM479" s="238" t="s">
        <v>7146</v>
      </c>
    </row>
    <row r="480" s="2" customFormat="1">
      <c r="A480" s="39"/>
      <c r="B480" s="40"/>
      <c r="C480" s="41"/>
      <c r="D480" s="240" t="s">
        <v>349</v>
      </c>
      <c r="E480" s="41"/>
      <c r="F480" s="241" t="s">
        <v>2604</v>
      </c>
      <c r="G480" s="41"/>
      <c r="H480" s="41"/>
      <c r="I480" s="242"/>
      <c r="J480" s="41"/>
      <c r="K480" s="41"/>
      <c r="L480" s="45"/>
      <c r="M480" s="243"/>
      <c r="N480" s="244"/>
      <c r="O480" s="92"/>
      <c r="P480" s="92"/>
      <c r="Q480" s="92"/>
      <c r="R480" s="92"/>
      <c r="S480" s="92"/>
      <c r="T480" s="93"/>
      <c r="U480" s="39"/>
      <c r="V480" s="39"/>
      <c r="W480" s="39"/>
      <c r="X480" s="39"/>
      <c r="Y480" s="39"/>
      <c r="Z480" s="39"/>
      <c r="AA480" s="39"/>
      <c r="AB480" s="39"/>
      <c r="AC480" s="39"/>
      <c r="AD480" s="39"/>
      <c r="AE480" s="39"/>
      <c r="AT480" s="18" t="s">
        <v>349</v>
      </c>
      <c r="AU480" s="18" t="s">
        <v>85</v>
      </c>
    </row>
    <row r="481" s="13" customFormat="1">
      <c r="A481" s="13"/>
      <c r="B481" s="252"/>
      <c r="C481" s="253"/>
      <c r="D481" s="240" t="s">
        <v>446</v>
      </c>
      <c r="E481" s="254" t="s">
        <v>1</v>
      </c>
      <c r="F481" s="255" t="s">
        <v>7147</v>
      </c>
      <c r="G481" s="253"/>
      <c r="H481" s="256">
        <v>3</v>
      </c>
      <c r="I481" s="257"/>
      <c r="J481" s="253"/>
      <c r="K481" s="253"/>
      <c r="L481" s="258"/>
      <c r="M481" s="259"/>
      <c r="N481" s="260"/>
      <c r="O481" s="260"/>
      <c r="P481" s="260"/>
      <c r="Q481" s="260"/>
      <c r="R481" s="260"/>
      <c r="S481" s="260"/>
      <c r="T481" s="261"/>
      <c r="U481" s="13"/>
      <c r="V481" s="13"/>
      <c r="W481" s="13"/>
      <c r="X481" s="13"/>
      <c r="Y481" s="13"/>
      <c r="Z481" s="13"/>
      <c r="AA481" s="13"/>
      <c r="AB481" s="13"/>
      <c r="AC481" s="13"/>
      <c r="AD481" s="13"/>
      <c r="AE481" s="13"/>
      <c r="AT481" s="262" t="s">
        <v>446</v>
      </c>
      <c r="AU481" s="262" t="s">
        <v>85</v>
      </c>
      <c r="AV481" s="13" t="s">
        <v>85</v>
      </c>
      <c r="AW481" s="13" t="s">
        <v>32</v>
      </c>
      <c r="AX481" s="13" t="s">
        <v>76</v>
      </c>
      <c r="AY481" s="262" t="s">
        <v>342</v>
      </c>
    </row>
    <row r="482" s="13" customFormat="1">
      <c r="A482" s="13"/>
      <c r="B482" s="252"/>
      <c r="C482" s="253"/>
      <c r="D482" s="240" t="s">
        <v>446</v>
      </c>
      <c r="E482" s="254" t="s">
        <v>1</v>
      </c>
      <c r="F482" s="255" t="s">
        <v>7148</v>
      </c>
      <c r="G482" s="253"/>
      <c r="H482" s="256">
        <v>17.399999999999999</v>
      </c>
      <c r="I482" s="257"/>
      <c r="J482" s="253"/>
      <c r="K482" s="253"/>
      <c r="L482" s="258"/>
      <c r="M482" s="259"/>
      <c r="N482" s="260"/>
      <c r="O482" s="260"/>
      <c r="P482" s="260"/>
      <c r="Q482" s="260"/>
      <c r="R482" s="260"/>
      <c r="S482" s="260"/>
      <c r="T482" s="261"/>
      <c r="U482" s="13"/>
      <c r="V482" s="13"/>
      <c r="W482" s="13"/>
      <c r="X482" s="13"/>
      <c r="Y482" s="13"/>
      <c r="Z482" s="13"/>
      <c r="AA482" s="13"/>
      <c r="AB482" s="13"/>
      <c r="AC482" s="13"/>
      <c r="AD482" s="13"/>
      <c r="AE482" s="13"/>
      <c r="AT482" s="262" t="s">
        <v>446</v>
      </c>
      <c r="AU482" s="262" t="s">
        <v>85</v>
      </c>
      <c r="AV482" s="13" t="s">
        <v>85</v>
      </c>
      <c r="AW482" s="13" t="s">
        <v>32</v>
      </c>
      <c r="AX482" s="13" t="s">
        <v>76</v>
      </c>
      <c r="AY482" s="262" t="s">
        <v>342</v>
      </c>
    </row>
    <row r="483" s="16" customFormat="1">
      <c r="A483" s="16"/>
      <c r="B483" s="284"/>
      <c r="C483" s="285"/>
      <c r="D483" s="240" t="s">
        <v>446</v>
      </c>
      <c r="E483" s="286" t="s">
        <v>1</v>
      </c>
      <c r="F483" s="287" t="s">
        <v>500</v>
      </c>
      <c r="G483" s="285"/>
      <c r="H483" s="288">
        <v>20.399999999999999</v>
      </c>
      <c r="I483" s="289"/>
      <c r="J483" s="285"/>
      <c r="K483" s="285"/>
      <c r="L483" s="290"/>
      <c r="M483" s="291"/>
      <c r="N483" s="292"/>
      <c r="O483" s="292"/>
      <c r="P483" s="292"/>
      <c r="Q483" s="292"/>
      <c r="R483" s="292"/>
      <c r="S483" s="292"/>
      <c r="T483" s="293"/>
      <c r="U483" s="16"/>
      <c r="V483" s="16"/>
      <c r="W483" s="16"/>
      <c r="X483" s="16"/>
      <c r="Y483" s="16"/>
      <c r="Z483" s="16"/>
      <c r="AA483" s="16"/>
      <c r="AB483" s="16"/>
      <c r="AC483" s="16"/>
      <c r="AD483" s="16"/>
      <c r="AE483" s="16"/>
      <c r="AT483" s="294" t="s">
        <v>446</v>
      </c>
      <c r="AU483" s="294" t="s">
        <v>85</v>
      </c>
      <c r="AV483" s="16" t="s">
        <v>360</v>
      </c>
      <c r="AW483" s="16" t="s">
        <v>32</v>
      </c>
      <c r="AX483" s="16" t="s">
        <v>83</v>
      </c>
      <c r="AY483" s="294" t="s">
        <v>342</v>
      </c>
    </row>
    <row r="484" s="12" customFormat="1" ht="22.8" customHeight="1">
      <c r="A484" s="12"/>
      <c r="B484" s="213"/>
      <c r="C484" s="214"/>
      <c r="D484" s="215" t="s">
        <v>75</v>
      </c>
      <c r="E484" s="246" t="s">
        <v>381</v>
      </c>
      <c r="F484" s="246" t="s">
        <v>839</v>
      </c>
      <c r="G484" s="214"/>
      <c r="H484" s="214"/>
      <c r="I484" s="217"/>
      <c r="J484" s="247">
        <f>BK484</f>
        <v>0</v>
      </c>
      <c r="K484" s="214"/>
      <c r="L484" s="219"/>
      <c r="M484" s="220"/>
      <c r="N484" s="221"/>
      <c r="O484" s="221"/>
      <c r="P484" s="222">
        <f>SUM(P485:P495)</f>
        <v>0</v>
      </c>
      <c r="Q484" s="221"/>
      <c r="R484" s="222">
        <f>SUM(R485:R495)</f>
        <v>0</v>
      </c>
      <c r="S484" s="221"/>
      <c r="T484" s="223">
        <f>SUM(T485:T495)</f>
        <v>0</v>
      </c>
      <c r="U484" s="12"/>
      <c r="V484" s="12"/>
      <c r="W484" s="12"/>
      <c r="X484" s="12"/>
      <c r="Y484" s="12"/>
      <c r="Z484" s="12"/>
      <c r="AA484" s="12"/>
      <c r="AB484" s="12"/>
      <c r="AC484" s="12"/>
      <c r="AD484" s="12"/>
      <c r="AE484" s="12"/>
      <c r="AR484" s="224" t="s">
        <v>83</v>
      </c>
      <c r="AT484" s="225" t="s">
        <v>75</v>
      </c>
      <c r="AU484" s="225" t="s">
        <v>83</v>
      </c>
      <c r="AY484" s="224" t="s">
        <v>342</v>
      </c>
      <c r="BK484" s="226">
        <f>SUM(BK485:BK495)</f>
        <v>0</v>
      </c>
    </row>
    <row r="485" s="2" customFormat="1" ht="16.5" customHeight="1">
      <c r="A485" s="39"/>
      <c r="B485" s="40"/>
      <c r="C485" s="227" t="s">
        <v>1006</v>
      </c>
      <c r="D485" s="227" t="s">
        <v>343</v>
      </c>
      <c r="E485" s="228" t="s">
        <v>6385</v>
      </c>
      <c r="F485" s="229" t="s">
        <v>6386</v>
      </c>
      <c r="G485" s="230" t="s">
        <v>543</v>
      </c>
      <c r="H485" s="231">
        <v>26.399999999999999</v>
      </c>
      <c r="I485" s="232"/>
      <c r="J485" s="233">
        <f>ROUND(I485*H485,2)</f>
        <v>0</v>
      </c>
      <c r="K485" s="229" t="s">
        <v>443</v>
      </c>
      <c r="L485" s="45"/>
      <c r="M485" s="234" t="s">
        <v>1</v>
      </c>
      <c r="N485" s="235" t="s">
        <v>41</v>
      </c>
      <c r="O485" s="92"/>
      <c r="P485" s="236">
        <f>O485*H485</f>
        <v>0</v>
      </c>
      <c r="Q485" s="236">
        <v>0</v>
      </c>
      <c r="R485" s="236">
        <f>Q485*H485</f>
        <v>0</v>
      </c>
      <c r="S485" s="236">
        <v>0</v>
      </c>
      <c r="T485" s="237">
        <f>S485*H485</f>
        <v>0</v>
      </c>
      <c r="U485" s="39"/>
      <c r="V485" s="39"/>
      <c r="W485" s="39"/>
      <c r="X485" s="39"/>
      <c r="Y485" s="39"/>
      <c r="Z485" s="39"/>
      <c r="AA485" s="39"/>
      <c r="AB485" s="39"/>
      <c r="AC485" s="39"/>
      <c r="AD485" s="39"/>
      <c r="AE485" s="39"/>
      <c r="AR485" s="238" t="s">
        <v>360</v>
      </c>
      <c r="AT485" s="238" t="s">
        <v>343</v>
      </c>
      <c r="AU485" s="238" t="s">
        <v>85</v>
      </c>
      <c r="AY485" s="18" t="s">
        <v>342</v>
      </c>
      <c r="BE485" s="239">
        <f>IF(N485="základní",J485,0)</f>
        <v>0</v>
      </c>
      <c r="BF485" s="239">
        <f>IF(N485="snížená",J485,0)</f>
        <v>0</v>
      </c>
      <c r="BG485" s="239">
        <f>IF(N485="zákl. přenesená",J485,0)</f>
        <v>0</v>
      </c>
      <c r="BH485" s="239">
        <f>IF(N485="sníž. přenesená",J485,0)</f>
        <v>0</v>
      </c>
      <c r="BI485" s="239">
        <f>IF(N485="nulová",J485,0)</f>
        <v>0</v>
      </c>
      <c r="BJ485" s="18" t="s">
        <v>83</v>
      </c>
      <c r="BK485" s="239">
        <f>ROUND(I485*H485,2)</f>
        <v>0</v>
      </c>
      <c r="BL485" s="18" t="s">
        <v>360</v>
      </c>
      <c r="BM485" s="238" t="s">
        <v>7149</v>
      </c>
    </row>
    <row r="486" s="2" customFormat="1">
      <c r="A486" s="39"/>
      <c r="B486" s="40"/>
      <c r="C486" s="41"/>
      <c r="D486" s="240" t="s">
        <v>349</v>
      </c>
      <c r="E486" s="41"/>
      <c r="F486" s="241" t="s">
        <v>6388</v>
      </c>
      <c r="G486" s="41"/>
      <c r="H486" s="41"/>
      <c r="I486" s="242"/>
      <c r="J486" s="41"/>
      <c r="K486" s="41"/>
      <c r="L486" s="45"/>
      <c r="M486" s="243"/>
      <c r="N486" s="244"/>
      <c r="O486" s="92"/>
      <c r="P486" s="92"/>
      <c r="Q486" s="92"/>
      <c r="R486" s="92"/>
      <c r="S486" s="92"/>
      <c r="T486" s="93"/>
      <c r="U486" s="39"/>
      <c r="V486" s="39"/>
      <c r="W486" s="39"/>
      <c r="X486" s="39"/>
      <c r="Y486" s="39"/>
      <c r="Z486" s="39"/>
      <c r="AA486" s="39"/>
      <c r="AB486" s="39"/>
      <c r="AC486" s="39"/>
      <c r="AD486" s="39"/>
      <c r="AE486" s="39"/>
      <c r="AT486" s="18" t="s">
        <v>349</v>
      </c>
      <c r="AU486" s="18" t="s">
        <v>85</v>
      </c>
    </row>
    <row r="487" s="14" customFormat="1">
      <c r="A487" s="14"/>
      <c r="B487" s="263"/>
      <c r="C487" s="264"/>
      <c r="D487" s="240" t="s">
        <v>446</v>
      </c>
      <c r="E487" s="265" t="s">
        <v>1</v>
      </c>
      <c r="F487" s="266" t="s">
        <v>6389</v>
      </c>
      <c r="G487" s="264"/>
      <c r="H487" s="265" t="s">
        <v>1</v>
      </c>
      <c r="I487" s="267"/>
      <c r="J487" s="264"/>
      <c r="K487" s="264"/>
      <c r="L487" s="268"/>
      <c r="M487" s="269"/>
      <c r="N487" s="270"/>
      <c r="O487" s="270"/>
      <c r="P487" s="270"/>
      <c r="Q487" s="270"/>
      <c r="R487" s="270"/>
      <c r="S487" s="270"/>
      <c r="T487" s="271"/>
      <c r="U487" s="14"/>
      <c r="V487" s="14"/>
      <c r="W487" s="14"/>
      <c r="X487" s="14"/>
      <c r="Y487" s="14"/>
      <c r="Z487" s="14"/>
      <c r="AA487" s="14"/>
      <c r="AB487" s="14"/>
      <c r="AC487" s="14"/>
      <c r="AD487" s="14"/>
      <c r="AE487" s="14"/>
      <c r="AT487" s="272" t="s">
        <v>446</v>
      </c>
      <c r="AU487" s="272" t="s">
        <v>85</v>
      </c>
      <c r="AV487" s="14" t="s">
        <v>83</v>
      </c>
      <c r="AW487" s="14" t="s">
        <v>32</v>
      </c>
      <c r="AX487" s="14" t="s">
        <v>76</v>
      </c>
      <c r="AY487" s="272" t="s">
        <v>342</v>
      </c>
    </row>
    <row r="488" s="13" customFormat="1">
      <c r="A488" s="13"/>
      <c r="B488" s="252"/>
      <c r="C488" s="253"/>
      <c r="D488" s="240" t="s">
        <v>446</v>
      </c>
      <c r="E488" s="254" t="s">
        <v>1</v>
      </c>
      <c r="F488" s="255" t="s">
        <v>7150</v>
      </c>
      <c r="G488" s="253"/>
      <c r="H488" s="256">
        <v>26.399999999999999</v>
      </c>
      <c r="I488" s="257"/>
      <c r="J488" s="253"/>
      <c r="K488" s="253"/>
      <c r="L488" s="258"/>
      <c r="M488" s="259"/>
      <c r="N488" s="260"/>
      <c r="O488" s="260"/>
      <c r="P488" s="260"/>
      <c r="Q488" s="260"/>
      <c r="R488" s="260"/>
      <c r="S488" s="260"/>
      <c r="T488" s="261"/>
      <c r="U488" s="13"/>
      <c r="V488" s="13"/>
      <c r="W488" s="13"/>
      <c r="X488" s="13"/>
      <c r="Y488" s="13"/>
      <c r="Z488" s="13"/>
      <c r="AA488" s="13"/>
      <c r="AB488" s="13"/>
      <c r="AC488" s="13"/>
      <c r="AD488" s="13"/>
      <c r="AE488" s="13"/>
      <c r="AT488" s="262" t="s">
        <v>446</v>
      </c>
      <c r="AU488" s="262" t="s">
        <v>85</v>
      </c>
      <c r="AV488" s="13" t="s">
        <v>85</v>
      </c>
      <c r="AW488" s="13" t="s">
        <v>32</v>
      </c>
      <c r="AX488" s="13" t="s">
        <v>83</v>
      </c>
      <c r="AY488" s="262" t="s">
        <v>342</v>
      </c>
    </row>
    <row r="489" s="2" customFormat="1" ht="16.5" customHeight="1">
      <c r="A489" s="39"/>
      <c r="B489" s="40"/>
      <c r="C489" s="227" t="s">
        <v>1010</v>
      </c>
      <c r="D489" s="227" t="s">
        <v>343</v>
      </c>
      <c r="E489" s="228" t="s">
        <v>1777</v>
      </c>
      <c r="F489" s="229" t="s">
        <v>1778</v>
      </c>
      <c r="G489" s="230" t="s">
        <v>543</v>
      </c>
      <c r="H489" s="231">
        <v>26.399999999999999</v>
      </c>
      <c r="I489" s="232"/>
      <c r="J489" s="233">
        <f>ROUND(I489*H489,2)</f>
        <v>0</v>
      </c>
      <c r="K489" s="229" t="s">
        <v>443</v>
      </c>
      <c r="L489" s="45"/>
      <c r="M489" s="234" t="s">
        <v>1</v>
      </c>
      <c r="N489" s="235" t="s">
        <v>41</v>
      </c>
      <c r="O489" s="92"/>
      <c r="P489" s="236">
        <f>O489*H489</f>
        <v>0</v>
      </c>
      <c r="Q489" s="236">
        <v>0</v>
      </c>
      <c r="R489" s="236">
        <f>Q489*H489</f>
        <v>0</v>
      </c>
      <c r="S489" s="236">
        <v>0</v>
      </c>
      <c r="T489" s="237">
        <f>S489*H489</f>
        <v>0</v>
      </c>
      <c r="U489" s="39"/>
      <c r="V489" s="39"/>
      <c r="W489" s="39"/>
      <c r="X489" s="39"/>
      <c r="Y489" s="39"/>
      <c r="Z489" s="39"/>
      <c r="AA489" s="39"/>
      <c r="AB489" s="39"/>
      <c r="AC489" s="39"/>
      <c r="AD489" s="39"/>
      <c r="AE489" s="39"/>
      <c r="AR489" s="238" t="s">
        <v>360</v>
      </c>
      <c r="AT489" s="238" t="s">
        <v>343</v>
      </c>
      <c r="AU489" s="238" t="s">
        <v>85</v>
      </c>
      <c r="AY489" s="18" t="s">
        <v>342</v>
      </c>
      <c r="BE489" s="239">
        <f>IF(N489="základní",J489,0)</f>
        <v>0</v>
      </c>
      <c r="BF489" s="239">
        <f>IF(N489="snížená",J489,0)</f>
        <v>0</v>
      </c>
      <c r="BG489" s="239">
        <f>IF(N489="zákl. přenesená",J489,0)</f>
        <v>0</v>
      </c>
      <c r="BH489" s="239">
        <f>IF(N489="sníž. přenesená",J489,0)</f>
        <v>0</v>
      </c>
      <c r="BI489" s="239">
        <f>IF(N489="nulová",J489,0)</f>
        <v>0</v>
      </c>
      <c r="BJ489" s="18" t="s">
        <v>83</v>
      </c>
      <c r="BK489" s="239">
        <f>ROUND(I489*H489,2)</f>
        <v>0</v>
      </c>
      <c r="BL489" s="18" t="s">
        <v>360</v>
      </c>
      <c r="BM489" s="238" t="s">
        <v>7151</v>
      </c>
    </row>
    <row r="490" s="2" customFormat="1">
      <c r="A490" s="39"/>
      <c r="B490" s="40"/>
      <c r="C490" s="41"/>
      <c r="D490" s="240" t="s">
        <v>349</v>
      </c>
      <c r="E490" s="41"/>
      <c r="F490" s="241" t="s">
        <v>1780</v>
      </c>
      <c r="G490" s="41"/>
      <c r="H490" s="41"/>
      <c r="I490" s="242"/>
      <c r="J490" s="41"/>
      <c r="K490" s="41"/>
      <c r="L490" s="45"/>
      <c r="M490" s="243"/>
      <c r="N490" s="244"/>
      <c r="O490" s="92"/>
      <c r="P490" s="92"/>
      <c r="Q490" s="92"/>
      <c r="R490" s="92"/>
      <c r="S490" s="92"/>
      <c r="T490" s="93"/>
      <c r="U490" s="39"/>
      <c r="V490" s="39"/>
      <c r="W490" s="39"/>
      <c r="X490" s="39"/>
      <c r="Y490" s="39"/>
      <c r="Z490" s="39"/>
      <c r="AA490" s="39"/>
      <c r="AB490" s="39"/>
      <c r="AC490" s="39"/>
      <c r="AD490" s="39"/>
      <c r="AE490" s="39"/>
      <c r="AT490" s="18" t="s">
        <v>349</v>
      </c>
      <c r="AU490" s="18" t="s">
        <v>85</v>
      </c>
    </row>
    <row r="491" s="14" customFormat="1">
      <c r="A491" s="14"/>
      <c r="B491" s="263"/>
      <c r="C491" s="264"/>
      <c r="D491" s="240" t="s">
        <v>446</v>
      </c>
      <c r="E491" s="265" t="s">
        <v>1</v>
      </c>
      <c r="F491" s="266" t="s">
        <v>6389</v>
      </c>
      <c r="G491" s="264"/>
      <c r="H491" s="265" t="s">
        <v>1</v>
      </c>
      <c r="I491" s="267"/>
      <c r="J491" s="264"/>
      <c r="K491" s="264"/>
      <c r="L491" s="268"/>
      <c r="M491" s="269"/>
      <c r="N491" s="270"/>
      <c r="O491" s="270"/>
      <c r="P491" s="270"/>
      <c r="Q491" s="270"/>
      <c r="R491" s="270"/>
      <c r="S491" s="270"/>
      <c r="T491" s="271"/>
      <c r="U491" s="14"/>
      <c r="V491" s="14"/>
      <c r="W491" s="14"/>
      <c r="X491" s="14"/>
      <c r="Y491" s="14"/>
      <c r="Z491" s="14"/>
      <c r="AA491" s="14"/>
      <c r="AB491" s="14"/>
      <c r="AC491" s="14"/>
      <c r="AD491" s="14"/>
      <c r="AE491" s="14"/>
      <c r="AT491" s="272" t="s">
        <v>446</v>
      </c>
      <c r="AU491" s="272" t="s">
        <v>85</v>
      </c>
      <c r="AV491" s="14" t="s">
        <v>83</v>
      </c>
      <c r="AW491" s="14" t="s">
        <v>32</v>
      </c>
      <c r="AX491" s="14" t="s">
        <v>76</v>
      </c>
      <c r="AY491" s="272" t="s">
        <v>342</v>
      </c>
    </row>
    <row r="492" s="13" customFormat="1">
      <c r="A492" s="13"/>
      <c r="B492" s="252"/>
      <c r="C492" s="253"/>
      <c r="D492" s="240" t="s">
        <v>446</v>
      </c>
      <c r="E492" s="254" t="s">
        <v>1</v>
      </c>
      <c r="F492" s="255" t="s">
        <v>7150</v>
      </c>
      <c r="G492" s="253"/>
      <c r="H492" s="256">
        <v>26.399999999999999</v>
      </c>
      <c r="I492" s="257"/>
      <c r="J492" s="253"/>
      <c r="K492" s="253"/>
      <c r="L492" s="258"/>
      <c r="M492" s="259"/>
      <c r="N492" s="260"/>
      <c r="O492" s="260"/>
      <c r="P492" s="260"/>
      <c r="Q492" s="260"/>
      <c r="R492" s="260"/>
      <c r="S492" s="260"/>
      <c r="T492" s="261"/>
      <c r="U492" s="13"/>
      <c r="V492" s="13"/>
      <c r="W492" s="13"/>
      <c r="X492" s="13"/>
      <c r="Y492" s="13"/>
      <c r="Z492" s="13"/>
      <c r="AA492" s="13"/>
      <c r="AB492" s="13"/>
      <c r="AC492" s="13"/>
      <c r="AD492" s="13"/>
      <c r="AE492" s="13"/>
      <c r="AT492" s="262" t="s">
        <v>446</v>
      </c>
      <c r="AU492" s="262" t="s">
        <v>85</v>
      </c>
      <c r="AV492" s="13" t="s">
        <v>85</v>
      </c>
      <c r="AW492" s="13" t="s">
        <v>32</v>
      </c>
      <c r="AX492" s="13" t="s">
        <v>83</v>
      </c>
      <c r="AY492" s="262" t="s">
        <v>342</v>
      </c>
    </row>
    <row r="493" s="2" customFormat="1" ht="16.5" customHeight="1">
      <c r="A493" s="39"/>
      <c r="B493" s="40"/>
      <c r="C493" s="227" t="s">
        <v>1284</v>
      </c>
      <c r="D493" s="227" t="s">
        <v>343</v>
      </c>
      <c r="E493" s="228" t="s">
        <v>6939</v>
      </c>
      <c r="F493" s="229" t="s">
        <v>6940</v>
      </c>
      <c r="G493" s="230" t="s">
        <v>473</v>
      </c>
      <c r="H493" s="231">
        <v>4.0999999999999996</v>
      </c>
      <c r="I493" s="232"/>
      <c r="J493" s="233">
        <f>ROUND(I493*H493,2)</f>
        <v>0</v>
      </c>
      <c r="K493" s="229" t="s">
        <v>443</v>
      </c>
      <c r="L493" s="45"/>
      <c r="M493" s="234" t="s">
        <v>1</v>
      </c>
      <c r="N493" s="235" t="s">
        <v>41</v>
      </c>
      <c r="O493" s="92"/>
      <c r="P493" s="236">
        <f>O493*H493</f>
        <v>0</v>
      </c>
      <c r="Q493" s="236">
        <v>0</v>
      </c>
      <c r="R493" s="236">
        <f>Q493*H493</f>
        <v>0</v>
      </c>
      <c r="S493" s="236">
        <v>0</v>
      </c>
      <c r="T493" s="237">
        <f>S493*H493</f>
        <v>0</v>
      </c>
      <c r="U493" s="39"/>
      <c r="V493" s="39"/>
      <c r="W493" s="39"/>
      <c r="X493" s="39"/>
      <c r="Y493" s="39"/>
      <c r="Z493" s="39"/>
      <c r="AA493" s="39"/>
      <c r="AB493" s="39"/>
      <c r="AC493" s="39"/>
      <c r="AD493" s="39"/>
      <c r="AE493" s="39"/>
      <c r="AR493" s="238" t="s">
        <v>360</v>
      </c>
      <c r="AT493" s="238" t="s">
        <v>343</v>
      </c>
      <c r="AU493" s="238" t="s">
        <v>85</v>
      </c>
      <c r="AY493" s="18" t="s">
        <v>342</v>
      </c>
      <c r="BE493" s="239">
        <f>IF(N493="základní",J493,0)</f>
        <v>0</v>
      </c>
      <c r="BF493" s="239">
        <f>IF(N493="snížená",J493,0)</f>
        <v>0</v>
      </c>
      <c r="BG493" s="239">
        <f>IF(N493="zákl. přenesená",J493,0)</f>
        <v>0</v>
      </c>
      <c r="BH493" s="239">
        <f>IF(N493="sníž. přenesená",J493,0)</f>
        <v>0</v>
      </c>
      <c r="BI493" s="239">
        <f>IF(N493="nulová",J493,0)</f>
        <v>0</v>
      </c>
      <c r="BJ493" s="18" t="s">
        <v>83</v>
      </c>
      <c r="BK493" s="239">
        <f>ROUND(I493*H493,2)</f>
        <v>0</v>
      </c>
      <c r="BL493" s="18" t="s">
        <v>360</v>
      </c>
      <c r="BM493" s="238" t="s">
        <v>7152</v>
      </c>
    </row>
    <row r="494" s="2" customFormat="1">
      <c r="A494" s="39"/>
      <c r="B494" s="40"/>
      <c r="C494" s="41"/>
      <c r="D494" s="240" t="s">
        <v>349</v>
      </c>
      <c r="E494" s="41"/>
      <c r="F494" s="241" t="s">
        <v>6942</v>
      </c>
      <c r="G494" s="41"/>
      <c r="H494" s="41"/>
      <c r="I494" s="242"/>
      <c r="J494" s="41"/>
      <c r="K494" s="41"/>
      <c r="L494" s="45"/>
      <c r="M494" s="243"/>
      <c r="N494" s="244"/>
      <c r="O494" s="92"/>
      <c r="P494" s="92"/>
      <c r="Q494" s="92"/>
      <c r="R494" s="92"/>
      <c r="S494" s="92"/>
      <c r="T494" s="93"/>
      <c r="U494" s="39"/>
      <c r="V494" s="39"/>
      <c r="W494" s="39"/>
      <c r="X494" s="39"/>
      <c r="Y494" s="39"/>
      <c r="Z494" s="39"/>
      <c r="AA494" s="39"/>
      <c r="AB494" s="39"/>
      <c r="AC494" s="39"/>
      <c r="AD494" s="39"/>
      <c r="AE494" s="39"/>
      <c r="AT494" s="18" t="s">
        <v>349</v>
      </c>
      <c r="AU494" s="18" t="s">
        <v>85</v>
      </c>
    </row>
    <row r="495" s="13" customFormat="1">
      <c r="A495" s="13"/>
      <c r="B495" s="252"/>
      <c r="C495" s="253"/>
      <c r="D495" s="240" t="s">
        <v>446</v>
      </c>
      <c r="E495" s="254" t="s">
        <v>1</v>
      </c>
      <c r="F495" s="255" t="s">
        <v>7054</v>
      </c>
      <c r="G495" s="253"/>
      <c r="H495" s="256">
        <v>4.0999999999999996</v>
      </c>
      <c r="I495" s="257"/>
      <c r="J495" s="253"/>
      <c r="K495" s="253"/>
      <c r="L495" s="258"/>
      <c r="M495" s="259"/>
      <c r="N495" s="260"/>
      <c r="O495" s="260"/>
      <c r="P495" s="260"/>
      <c r="Q495" s="260"/>
      <c r="R495" s="260"/>
      <c r="S495" s="260"/>
      <c r="T495" s="261"/>
      <c r="U495" s="13"/>
      <c r="V495" s="13"/>
      <c r="W495" s="13"/>
      <c r="X495" s="13"/>
      <c r="Y495" s="13"/>
      <c r="Z495" s="13"/>
      <c r="AA495" s="13"/>
      <c r="AB495" s="13"/>
      <c r="AC495" s="13"/>
      <c r="AD495" s="13"/>
      <c r="AE495" s="13"/>
      <c r="AT495" s="262" t="s">
        <v>446</v>
      </c>
      <c r="AU495" s="262" t="s">
        <v>85</v>
      </c>
      <c r="AV495" s="13" t="s">
        <v>85</v>
      </c>
      <c r="AW495" s="13" t="s">
        <v>32</v>
      </c>
      <c r="AX495" s="13" t="s">
        <v>83</v>
      </c>
      <c r="AY495" s="262" t="s">
        <v>342</v>
      </c>
    </row>
    <row r="496" s="12" customFormat="1" ht="22.8" customHeight="1">
      <c r="A496" s="12"/>
      <c r="B496" s="213"/>
      <c r="C496" s="214"/>
      <c r="D496" s="215" t="s">
        <v>75</v>
      </c>
      <c r="E496" s="246" t="s">
        <v>950</v>
      </c>
      <c r="F496" s="246" t="s">
        <v>951</v>
      </c>
      <c r="G496" s="214"/>
      <c r="H496" s="214"/>
      <c r="I496" s="217"/>
      <c r="J496" s="247">
        <f>BK496</f>
        <v>0</v>
      </c>
      <c r="K496" s="214"/>
      <c r="L496" s="219"/>
      <c r="M496" s="220"/>
      <c r="N496" s="221"/>
      <c r="O496" s="221"/>
      <c r="P496" s="222">
        <f>SUM(P497:P525)</f>
        <v>0</v>
      </c>
      <c r="Q496" s="221"/>
      <c r="R496" s="222">
        <f>SUM(R497:R525)</f>
        <v>0</v>
      </c>
      <c r="S496" s="221"/>
      <c r="T496" s="223">
        <f>SUM(T497:T525)</f>
        <v>0</v>
      </c>
      <c r="U496" s="12"/>
      <c r="V496" s="12"/>
      <c r="W496" s="12"/>
      <c r="X496" s="12"/>
      <c r="Y496" s="12"/>
      <c r="Z496" s="12"/>
      <c r="AA496" s="12"/>
      <c r="AB496" s="12"/>
      <c r="AC496" s="12"/>
      <c r="AD496" s="12"/>
      <c r="AE496" s="12"/>
      <c r="AR496" s="224" t="s">
        <v>83</v>
      </c>
      <c r="AT496" s="225" t="s">
        <v>75</v>
      </c>
      <c r="AU496" s="225" t="s">
        <v>83</v>
      </c>
      <c r="AY496" s="224" t="s">
        <v>342</v>
      </c>
      <c r="BK496" s="226">
        <f>SUM(BK497:BK525)</f>
        <v>0</v>
      </c>
    </row>
    <row r="497" s="2" customFormat="1" ht="21.75" customHeight="1">
      <c r="A497" s="39"/>
      <c r="B497" s="40"/>
      <c r="C497" s="227" t="s">
        <v>1290</v>
      </c>
      <c r="D497" s="227" t="s">
        <v>343</v>
      </c>
      <c r="E497" s="228" t="s">
        <v>6421</v>
      </c>
      <c r="F497" s="229" t="s">
        <v>961</v>
      </c>
      <c r="G497" s="230" t="s">
        <v>462</v>
      </c>
      <c r="H497" s="231">
        <v>3.3700000000000001</v>
      </c>
      <c r="I497" s="232"/>
      <c r="J497" s="233">
        <f>ROUND(I497*H497,2)</f>
        <v>0</v>
      </c>
      <c r="K497" s="229" t="s">
        <v>1</v>
      </c>
      <c r="L497" s="45"/>
      <c r="M497" s="234" t="s">
        <v>1</v>
      </c>
      <c r="N497" s="235" t="s">
        <v>41</v>
      </c>
      <c r="O497" s="92"/>
      <c r="P497" s="236">
        <f>O497*H497</f>
        <v>0</v>
      </c>
      <c r="Q497" s="236">
        <v>0</v>
      </c>
      <c r="R497" s="236">
        <f>Q497*H497</f>
        <v>0</v>
      </c>
      <c r="S497" s="236">
        <v>0</v>
      </c>
      <c r="T497" s="237">
        <f>S497*H497</f>
        <v>0</v>
      </c>
      <c r="U497" s="39"/>
      <c r="V497" s="39"/>
      <c r="W497" s="39"/>
      <c r="X497" s="39"/>
      <c r="Y497" s="39"/>
      <c r="Z497" s="39"/>
      <c r="AA497" s="39"/>
      <c r="AB497" s="39"/>
      <c r="AC497" s="39"/>
      <c r="AD497" s="39"/>
      <c r="AE497" s="39"/>
      <c r="AR497" s="238" t="s">
        <v>360</v>
      </c>
      <c r="AT497" s="238" t="s">
        <v>343</v>
      </c>
      <c r="AU497" s="238" t="s">
        <v>85</v>
      </c>
      <c r="AY497" s="18" t="s">
        <v>342</v>
      </c>
      <c r="BE497" s="239">
        <f>IF(N497="základní",J497,0)</f>
        <v>0</v>
      </c>
      <c r="BF497" s="239">
        <f>IF(N497="snížená",J497,0)</f>
        <v>0</v>
      </c>
      <c r="BG497" s="239">
        <f>IF(N497="zákl. přenesená",J497,0)</f>
        <v>0</v>
      </c>
      <c r="BH497" s="239">
        <f>IF(N497="sníž. přenesená",J497,0)</f>
        <v>0</v>
      </c>
      <c r="BI497" s="239">
        <f>IF(N497="nulová",J497,0)</f>
        <v>0</v>
      </c>
      <c r="BJ497" s="18" t="s">
        <v>83</v>
      </c>
      <c r="BK497" s="239">
        <f>ROUND(I497*H497,2)</f>
        <v>0</v>
      </c>
      <c r="BL497" s="18" t="s">
        <v>360</v>
      </c>
      <c r="BM497" s="238" t="s">
        <v>7153</v>
      </c>
    </row>
    <row r="498" s="2" customFormat="1">
      <c r="A498" s="39"/>
      <c r="B498" s="40"/>
      <c r="C498" s="41"/>
      <c r="D498" s="240" t="s">
        <v>349</v>
      </c>
      <c r="E498" s="41"/>
      <c r="F498" s="241" t="s">
        <v>6423</v>
      </c>
      <c r="G498" s="41"/>
      <c r="H498" s="41"/>
      <c r="I498" s="242"/>
      <c r="J498" s="41"/>
      <c r="K498" s="41"/>
      <c r="L498" s="45"/>
      <c r="M498" s="243"/>
      <c r="N498" s="244"/>
      <c r="O498" s="92"/>
      <c r="P498" s="92"/>
      <c r="Q498" s="92"/>
      <c r="R498" s="92"/>
      <c r="S498" s="92"/>
      <c r="T498" s="93"/>
      <c r="U498" s="39"/>
      <c r="V498" s="39"/>
      <c r="W498" s="39"/>
      <c r="X498" s="39"/>
      <c r="Y498" s="39"/>
      <c r="Z498" s="39"/>
      <c r="AA498" s="39"/>
      <c r="AB498" s="39"/>
      <c r="AC498" s="39"/>
      <c r="AD498" s="39"/>
      <c r="AE498" s="39"/>
      <c r="AT498" s="18" t="s">
        <v>349</v>
      </c>
      <c r="AU498" s="18" t="s">
        <v>85</v>
      </c>
    </row>
    <row r="499" s="2" customFormat="1">
      <c r="A499" s="39"/>
      <c r="B499" s="40"/>
      <c r="C499" s="41"/>
      <c r="D499" s="240" t="s">
        <v>350</v>
      </c>
      <c r="E499" s="41"/>
      <c r="F499" s="245" t="s">
        <v>5936</v>
      </c>
      <c r="G499" s="41"/>
      <c r="H499" s="41"/>
      <c r="I499" s="242"/>
      <c r="J499" s="41"/>
      <c r="K499" s="41"/>
      <c r="L499" s="45"/>
      <c r="M499" s="243"/>
      <c r="N499" s="244"/>
      <c r="O499" s="92"/>
      <c r="P499" s="92"/>
      <c r="Q499" s="92"/>
      <c r="R499" s="92"/>
      <c r="S499" s="92"/>
      <c r="T499" s="93"/>
      <c r="U499" s="39"/>
      <c r="V499" s="39"/>
      <c r="W499" s="39"/>
      <c r="X499" s="39"/>
      <c r="Y499" s="39"/>
      <c r="Z499" s="39"/>
      <c r="AA499" s="39"/>
      <c r="AB499" s="39"/>
      <c r="AC499" s="39"/>
      <c r="AD499" s="39"/>
      <c r="AE499" s="39"/>
      <c r="AT499" s="18" t="s">
        <v>350</v>
      </c>
      <c r="AU499" s="18" t="s">
        <v>85</v>
      </c>
    </row>
    <row r="500" s="13" customFormat="1">
      <c r="A500" s="13"/>
      <c r="B500" s="252"/>
      <c r="C500" s="253"/>
      <c r="D500" s="240" t="s">
        <v>446</v>
      </c>
      <c r="E500" s="254" t="s">
        <v>1</v>
      </c>
      <c r="F500" s="255" t="s">
        <v>7154</v>
      </c>
      <c r="G500" s="253"/>
      <c r="H500" s="256">
        <v>3.3700000000000001</v>
      </c>
      <c r="I500" s="257"/>
      <c r="J500" s="253"/>
      <c r="K500" s="253"/>
      <c r="L500" s="258"/>
      <c r="M500" s="259"/>
      <c r="N500" s="260"/>
      <c r="O500" s="260"/>
      <c r="P500" s="260"/>
      <c r="Q500" s="260"/>
      <c r="R500" s="260"/>
      <c r="S500" s="260"/>
      <c r="T500" s="261"/>
      <c r="U500" s="13"/>
      <c r="V500" s="13"/>
      <c r="W500" s="13"/>
      <c r="X500" s="13"/>
      <c r="Y500" s="13"/>
      <c r="Z500" s="13"/>
      <c r="AA500" s="13"/>
      <c r="AB500" s="13"/>
      <c r="AC500" s="13"/>
      <c r="AD500" s="13"/>
      <c r="AE500" s="13"/>
      <c r="AT500" s="262" t="s">
        <v>446</v>
      </c>
      <c r="AU500" s="262" t="s">
        <v>85</v>
      </c>
      <c r="AV500" s="13" t="s">
        <v>85</v>
      </c>
      <c r="AW500" s="13" t="s">
        <v>32</v>
      </c>
      <c r="AX500" s="13" t="s">
        <v>83</v>
      </c>
      <c r="AY500" s="262" t="s">
        <v>342</v>
      </c>
    </row>
    <row r="501" s="2" customFormat="1" ht="24.15" customHeight="1">
      <c r="A501" s="39"/>
      <c r="B501" s="40"/>
      <c r="C501" s="227" t="s">
        <v>1292</v>
      </c>
      <c r="D501" s="227" t="s">
        <v>343</v>
      </c>
      <c r="E501" s="228" t="s">
        <v>976</v>
      </c>
      <c r="F501" s="229" t="s">
        <v>977</v>
      </c>
      <c r="G501" s="230" t="s">
        <v>462</v>
      </c>
      <c r="H501" s="231">
        <v>0.99399999999999999</v>
      </c>
      <c r="I501" s="232"/>
      <c r="J501" s="233">
        <f>ROUND(I501*H501,2)</f>
        <v>0</v>
      </c>
      <c r="K501" s="229" t="s">
        <v>443</v>
      </c>
      <c r="L501" s="45"/>
      <c r="M501" s="234" t="s">
        <v>1</v>
      </c>
      <c r="N501" s="235" t="s">
        <v>41</v>
      </c>
      <c r="O501" s="92"/>
      <c r="P501" s="236">
        <f>O501*H501</f>
        <v>0</v>
      </c>
      <c r="Q501" s="236">
        <v>0</v>
      </c>
      <c r="R501" s="236">
        <f>Q501*H501</f>
        <v>0</v>
      </c>
      <c r="S501" s="236">
        <v>0</v>
      </c>
      <c r="T501" s="237">
        <f>S501*H501</f>
        <v>0</v>
      </c>
      <c r="U501" s="39"/>
      <c r="V501" s="39"/>
      <c r="W501" s="39"/>
      <c r="X501" s="39"/>
      <c r="Y501" s="39"/>
      <c r="Z501" s="39"/>
      <c r="AA501" s="39"/>
      <c r="AB501" s="39"/>
      <c r="AC501" s="39"/>
      <c r="AD501" s="39"/>
      <c r="AE501" s="39"/>
      <c r="AR501" s="238" t="s">
        <v>360</v>
      </c>
      <c r="AT501" s="238" t="s">
        <v>343</v>
      </c>
      <c r="AU501" s="238" t="s">
        <v>85</v>
      </c>
      <c r="AY501" s="18" t="s">
        <v>342</v>
      </c>
      <c r="BE501" s="239">
        <f>IF(N501="základní",J501,0)</f>
        <v>0</v>
      </c>
      <c r="BF501" s="239">
        <f>IF(N501="snížená",J501,0)</f>
        <v>0</v>
      </c>
      <c r="BG501" s="239">
        <f>IF(N501="zákl. přenesená",J501,0)</f>
        <v>0</v>
      </c>
      <c r="BH501" s="239">
        <f>IF(N501="sníž. přenesená",J501,0)</f>
        <v>0</v>
      </c>
      <c r="BI501" s="239">
        <f>IF(N501="nulová",J501,0)</f>
        <v>0</v>
      </c>
      <c r="BJ501" s="18" t="s">
        <v>83</v>
      </c>
      <c r="BK501" s="239">
        <f>ROUND(I501*H501,2)</f>
        <v>0</v>
      </c>
      <c r="BL501" s="18" t="s">
        <v>360</v>
      </c>
      <c r="BM501" s="238" t="s">
        <v>7155</v>
      </c>
    </row>
    <row r="502" s="2" customFormat="1">
      <c r="A502" s="39"/>
      <c r="B502" s="40"/>
      <c r="C502" s="41"/>
      <c r="D502" s="240" t="s">
        <v>349</v>
      </c>
      <c r="E502" s="41"/>
      <c r="F502" s="241" t="s">
        <v>977</v>
      </c>
      <c r="G502" s="41"/>
      <c r="H502" s="41"/>
      <c r="I502" s="242"/>
      <c r="J502" s="41"/>
      <c r="K502" s="41"/>
      <c r="L502" s="45"/>
      <c r="M502" s="243"/>
      <c r="N502" s="244"/>
      <c r="O502" s="92"/>
      <c r="P502" s="92"/>
      <c r="Q502" s="92"/>
      <c r="R502" s="92"/>
      <c r="S502" s="92"/>
      <c r="T502" s="93"/>
      <c r="U502" s="39"/>
      <c r="V502" s="39"/>
      <c r="W502" s="39"/>
      <c r="X502" s="39"/>
      <c r="Y502" s="39"/>
      <c r="Z502" s="39"/>
      <c r="AA502" s="39"/>
      <c r="AB502" s="39"/>
      <c r="AC502" s="39"/>
      <c r="AD502" s="39"/>
      <c r="AE502" s="39"/>
      <c r="AT502" s="18" t="s">
        <v>349</v>
      </c>
      <c r="AU502" s="18" t="s">
        <v>85</v>
      </c>
    </row>
    <row r="503" s="13" customFormat="1">
      <c r="A503" s="13"/>
      <c r="B503" s="252"/>
      <c r="C503" s="253"/>
      <c r="D503" s="240" t="s">
        <v>446</v>
      </c>
      <c r="E503" s="254" t="s">
        <v>1</v>
      </c>
      <c r="F503" s="255" t="s">
        <v>7156</v>
      </c>
      <c r="G503" s="253"/>
      <c r="H503" s="256">
        <v>0.99399999999999999</v>
      </c>
      <c r="I503" s="257"/>
      <c r="J503" s="253"/>
      <c r="K503" s="253"/>
      <c r="L503" s="258"/>
      <c r="M503" s="259"/>
      <c r="N503" s="260"/>
      <c r="O503" s="260"/>
      <c r="P503" s="260"/>
      <c r="Q503" s="260"/>
      <c r="R503" s="260"/>
      <c r="S503" s="260"/>
      <c r="T503" s="261"/>
      <c r="U503" s="13"/>
      <c r="V503" s="13"/>
      <c r="W503" s="13"/>
      <c r="X503" s="13"/>
      <c r="Y503" s="13"/>
      <c r="Z503" s="13"/>
      <c r="AA503" s="13"/>
      <c r="AB503" s="13"/>
      <c r="AC503" s="13"/>
      <c r="AD503" s="13"/>
      <c r="AE503" s="13"/>
      <c r="AT503" s="262" t="s">
        <v>446</v>
      </c>
      <c r="AU503" s="262" t="s">
        <v>85</v>
      </c>
      <c r="AV503" s="13" t="s">
        <v>85</v>
      </c>
      <c r="AW503" s="13" t="s">
        <v>32</v>
      </c>
      <c r="AX503" s="13" t="s">
        <v>83</v>
      </c>
      <c r="AY503" s="262" t="s">
        <v>342</v>
      </c>
    </row>
    <row r="504" s="2" customFormat="1" ht="16.5" customHeight="1">
      <c r="A504" s="39"/>
      <c r="B504" s="40"/>
      <c r="C504" s="227" t="s">
        <v>1294</v>
      </c>
      <c r="D504" s="227" t="s">
        <v>343</v>
      </c>
      <c r="E504" s="228" t="s">
        <v>4738</v>
      </c>
      <c r="F504" s="229" t="s">
        <v>4739</v>
      </c>
      <c r="G504" s="230" t="s">
        <v>462</v>
      </c>
      <c r="H504" s="231">
        <v>7.5270000000000001</v>
      </c>
      <c r="I504" s="232"/>
      <c r="J504" s="233">
        <f>ROUND(I504*H504,2)</f>
        <v>0</v>
      </c>
      <c r="K504" s="229" t="s">
        <v>443</v>
      </c>
      <c r="L504" s="45"/>
      <c r="M504" s="234" t="s">
        <v>1</v>
      </c>
      <c r="N504" s="235" t="s">
        <v>41</v>
      </c>
      <c r="O504" s="92"/>
      <c r="P504" s="236">
        <f>O504*H504</f>
        <v>0</v>
      </c>
      <c r="Q504" s="236">
        <v>0</v>
      </c>
      <c r="R504" s="236">
        <f>Q504*H504</f>
        <v>0</v>
      </c>
      <c r="S504" s="236">
        <v>0</v>
      </c>
      <c r="T504" s="237">
        <f>S504*H504</f>
        <v>0</v>
      </c>
      <c r="U504" s="39"/>
      <c r="V504" s="39"/>
      <c r="W504" s="39"/>
      <c r="X504" s="39"/>
      <c r="Y504" s="39"/>
      <c r="Z504" s="39"/>
      <c r="AA504" s="39"/>
      <c r="AB504" s="39"/>
      <c r="AC504" s="39"/>
      <c r="AD504" s="39"/>
      <c r="AE504" s="39"/>
      <c r="AR504" s="238" t="s">
        <v>360</v>
      </c>
      <c r="AT504" s="238" t="s">
        <v>343</v>
      </c>
      <c r="AU504" s="238" t="s">
        <v>85</v>
      </c>
      <c r="AY504" s="18" t="s">
        <v>342</v>
      </c>
      <c r="BE504" s="239">
        <f>IF(N504="základní",J504,0)</f>
        <v>0</v>
      </c>
      <c r="BF504" s="239">
        <f>IF(N504="snížená",J504,0)</f>
        <v>0</v>
      </c>
      <c r="BG504" s="239">
        <f>IF(N504="zákl. přenesená",J504,0)</f>
        <v>0</v>
      </c>
      <c r="BH504" s="239">
        <f>IF(N504="sníž. přenesená",J504,0)</f>
        <v>0</v>
      </c>
      <c r="BI504" s="239">
        <f>IF(N504="nulová",J504,0)</f>
        <v>0</v>
      </c>
      <c r="BJ504" s="18" t="s">
        <v>83</v>
      </c>
      <c r="BK504" s="239">
        <f>ROUND(I504*H504,2)</f>
        <v>0</v>
      </c>
      <c r="BL504" s="18" t="s">
        <v>360</v>
      </c>
      <c r="BM504" s="238" t="s">
        <v>7157</v>
      </c>
    </row>
    <row r="505" s="2" customFormat="1">
      <c r="A505" s="39"/>
      <c r="B505" s="40"/>
      <c r="C505" s="41"/>
      <c r="D505" s="240" t="s">
        <v>349</v>
      </c>
      <c r="E505" s="41"/>
      <c r="F505" s="241" t="s">
        <v>6437</v>
      </c>
      <c r="G505" s="41"/>
      <c r="H505" s="41"/>
      <c r="I505" s="242"/>
      <c r="J505" s="41"/>
      <c r="K505" s="41"/>
      <c r="L505" s="45"/>
      <c r="M505" s="243"/>
      <c r="N505" s="244"/>
      <c r="O505" s="92"/>
      <c r="P505" s="92"/>
      <c r="Q505" s="92"/>
      <c r="R505" s="92"/>
      <c r="S505" s="92"/>
      <c r="T505" s="93"/>
      <c r="U505" s="39"/>
      <c r="V505" s="39"/>
      <c r="W505" s="39"/>
      <c r="X505" s="39"/>
      <c r="Y505" s="39"/>
      <c r="Z505" s="39"/>
      <c r="AA505" s="39"/>
      <c r="AB505" s="39"/>
      <c r="AC505" s="39"/>
      <c r="AD505" s="39"/>
      <c r="AE505" s="39"/>
      <c r="AT505" s="18" t="s">
        <v>349</v>
      </c>
      <c r="AU505" s="18" t="s">
        <v>85</v>
      </c>
    </row>
    <row r="506" s="13" customFormat="1">
      <c r="A506" s="13"/>
      <c r="B506" s="252"/>
      <c r="C506" s="253"/>
      <c r="D506" s="240" t="s">
        <v>446</v>
      </c>
      <c r="E506" s="254" t="s">
        <v>1</v>
      </c>
      <c r="F506" s="255" t="s">
        <v>7158</v>
      </c>
      <c r="G506" s="253"/>
      <c r="H506" s="256">
        <v>0.23400000000000001</v>
      </c>
      <c r="I506" s="257"/>
      <c r="J506" s="253"/>
      <c r="K506" s="253"/>
      <c r="L506" s="258"/>
      <c r="M506" s="259"/>
      <c r="N506" s="260"/>
      <c r="O506" s="260"/>
      <c r="P506" s="260"/>
      <c r="Q506" s="260"/>
      <c r="R506" s="260"/>
      <c r="S506" s="260"/>
      <c r="T506" s="261"/>
      <c r="U506" s="13"/>
      <c r="V506" s="13"/>
      <c r="W506" s="13"/>
      <c r="X506" s="13"/>
      <c r="Y506" s="13"/>
      <c r="Z506" s="13"/>
      <c r="AA506" s="13"/>
      <c r="AB506" s="13"/>
      <c r="AC506" s="13"/>
      <c r="AD506" s="13"/>
      <c r="AE506" s="13"/>
      <c r="AT506" s="262" t="s">
        <v>446</v>
      </c>
      <c r="AU506" s="262" t="s">
        <v>85</v>
      </c>
      <c r="AV506" s="13" t="s">
        <v>85</v>
      </c>
      <c r="AW506" s="13" t="s">
        <v>32</v>
      </c>
      <c r="AX506" s="13" t="s">
        <v>76</v>
      </c>
      <c r="AY506" s="262" t="s">
        <v>342</v>
      </c>
    </row>
    <row r="507" s="13" customFormat="1">
      <c r="A507" s="13"/>
      <c r="B507" s="252"/>
      <c r="C507" s="253"/>
      <c r="D507" s="240" t="s">
        <v>446</v>
      </c>
      <c r="E507" s="254" t="s">
        <v>1</v>
      </c>
      <c r="F507" s="255" t="s">
        <v>7159</v>
      </c>
      <c r="G507" s="253"/>
      <c r="H507" s="256">
        <v>6.2990000000000004</v>
      </c>
      <c r="I507" s="257"/>
      <c r="J507" s="253"/>
      <c r="K507" s="253"/>
      <c r="L507" s="258"/>
      <c r="M507" s="259"/>
      <c r="N507" s="260"/>
      <c r="O507" s="260"/>
      <c r="P507" s="260"/>
      <c r="Q507" s="260"/>
      <c r="R507" s="260"/>
      <c r="S507" s="260"/>
      <c r="T507" s="261"/>
      <c r="U507" s="13"/>
      <c r="V507" s="13"/>
      <c r="W507" s="13"/>
      <c r="X507" s="13"/>
      <c r="Y507" s="13"/>
      <c r="Z507" s="13"/>
      <c r="AA507" s="13"/>
      <c r="AB507" s="13"/>
      <c r="AC507" s="13"/>
      <c r="AD507" s="13"/>
      <c r="AE507" s="13"/>
      <c r="AT507" s="262" t="s">
        <v>446</v>
      </c>
      <c r="AU507" s="262" t="s">
        <v>85</v>
      </c>
      <c r="AV507" s="13" t="s">
        <v>85</v>
      </c>
      <c r="AW507" s="13" t="s">
        <v>32</v>
      </c>
      <c r="AX507" s="13" t="s">
        <v>76</v>
      </c>
      <c r="AY507" s="262" t="s">
        <v>342</v>
      </c>
    </row>
    <row r="508" s="15" customFormat="1">
      <c r="A508" s="15"/>
      <c r="B508" s="273"/>
      <c r="C508" s="274"/>
      <c r="D508" s="240" t="s">
        <v>446</v>
      </c>
      <c r="E508" s="275" t="s">
        <v>1</v>
      </c>
      <c r="F508" s="276" t="s">
        <v>492</v>
      </c>
      <c r="G508" s="274"/>
      <c r="H508" s="277">
        <v>6.5330000000000004</v>
      </c>
      <c r="I508" s="278"/>
      <c r="J508" s="274"/>
      <c r="K508" s="274"/>
      <c r="L508" s="279"/>
      <c r="M508" s="280"/>
      <c r="N508" s="281"/>
      <c r="O508" s="281"/>
      <c r="P508" s="281"/>
      <c r="Q508" s="281"/>
      <c r="R508" s="281"/>
      <c r="S508" s="281"/>
      <c r="T508" s="282"/>
      <c r="U508" s="15"/>
      <c r="V508" s="15"/>
      <c r="W508" s="15"/>
      <c r="X508" s="15"/>
      <c r="Y508" s="15"/>
      <c r="Z508" s="15"/>
      <c r="AA508" s="15"/>
      <c r="AB508" s="15"/>
      <c r="AC508" s="15"/>
      <c r="AD508" s="15"/>
      <c r="AE508" s="15"/>
      <c r="AT508" s="283" t="s">
        <v>446</v>
      </c>
      <c r="AU508" s="283" t="s">
        <v>85</v>
      </c>
      <c r="AV508" s="15" t="s">
        <v>92</v>
      </c>
      <c r="AW508" s="15" t="s">
        <v>32</v>
      </c>
      <c r="AX508" s="15" t="s">
        <v>76</v>
      </c>
      <c r="AY508" s="283" t="s">
        <v>342</v>
      </c>
    </row>
    <row r="509" s="13" customFormat="1">
      <c r="A509" s="13"/>
      <c r="B509" s="252"/>
      <c r="C509" s="253"/>
      <c r="D509" s="240" t="s">
        <v>446</v>
      </c>
      <c r="E509" s="254" t="s">
        <v>1</v>
      </c>
      <c r="F509" s="255" t="s">
        <v>7156</v>
      </c>
      <c r="G509" s="253"/>
      <c r="H509" s="256">
        <v>0.99399999999999999</v>
      </c>
      <c r="I509" s="257"/>
      <c r="J509" s="253"/>
      <c r="K509" s="253"/>
      <c r="L509" s="258"/>
      <c r="M509" s="259"/>
      <c r="N509" s="260"/>
      <c r="O509" s="260"/>
      <c r="P509" s="260"/>
      <c r="Q509" s="260"/>
      <c r="R509" s="260"/>
      <c r="S509" s="260"/>
      <c r="T509" s="261"/>
      <c r="U509" s="13"/>
      <c r="V509" s="13"/>
      <c r="W509" s="13"/>
      <c r="X509" s="13"/>
      <c r="Y509" s="13"/>
      <c r="Z509" s="13"/>
      <c r="AA509" s="13"/>
      <c r="AB509" s="13"/>
      <c r="AC509" s="13"/>
      <c r="AD509" s="13"/>
      <c r="AE509" s="13"/>
      <c r="AT509" s="262" t="s">
        <v>446</v>
      </c>
      <c r="AU509" s="262" t="s">
        <v>85</v>
      </c>
      <c r="AV509" s="13" t="s">
        <v>85</v>
      </c>
      <c r="AW509" s="13" t="s">
        <v>32</v>
      </c>
      <c r="AX509" s="13" t="s">
        <v>76</v>
      </c>
      <c r="AY509" s="262" t="s">
        <v>342</v>
      </c>
    </row>
    <row r="510" s="16" customFormat="1">
      <c r="A510" s="16"/>
      <c r="B510" s="284"/>
      <c r="C510" s="285"/>
      <c r="D510" s="240" t="s">
        <v>446</v>
      </c>
      <c r="E510" s="286" t="s">
        <v>1</v>
      </c>
      <c r="F510" s="287" t="s">
        <v>500</v>
      </c>
      <c r="G510" s="285"/>
      <c r="H510" s="288">
        <v>7.5270000000000001</v>
      </c>
      <c r="I510" s="289"/>
      <c r="J510" s="285"/>
      <c r="K510" s="285"/>
      <c r="L510" s="290"/>
      <c r="M510" s="291"/>
      <c r="N510" s="292"/>
      <c r="O510" s="292"/>
      <c r="P510" s="292"/>
      <c r="Q510" s="292"/>
      <c r="R510" s="292"/>
      <c r="S510" s="292"/>
      <c r="T510" s="293"/>
      <c r="U510" s="16"/>
      <c r="V510" s="16"/>
      <c r="W510" s="16"/>
      <c r="X510" s="16"/>
      <c r="Y510" s="16"/>
      <c r="Z510" s="16"/>
      <c r="AA510" s="16"/>
      <c r="AB510" s="16"/>
      <c r="AC510" s="16"/>
      <c r="AD510" s="16"/>
      <c r="AE510" s="16"/>
      <c r="AT510" s="294" t="s">
        <v>446</v>
      </c>
      <c r="AU510" s="294" t="s">
        <v>85</v>
      </c>
      <c r="AV510" s="16" t="s">
        <v>360</v>
      </c>
      <c r="AW510" s="16" t="s">
        <v>32</v>
      </c>
      <c r="AX510" s="16" t="s">
        <v>83</v>
      </c>
      <c r="AY510" s="294" t="s">
        <v>342</v>
      </c>
    </row>
    <row r="511" s="2" customFormat="1" ht="16.5" customHeight="1">
      <c r="A511" s="39"/>
      <c r="B511" s="40"/>
      <c r="C511" s="227" t="s">
        <v>1296</v>
      </c>
      <c r="D511" s="227" t="s">
        <v>343</v>
      </c>
      <c r="E511" s="228" t="s">
        <v>4742</v>
      </c>
      <c r="F511" s="229" t="s">
        <v>4743</v>
      </c>
      <c r="G511" s="230" t="s">
        <v>462</v>
      </c>
      <c r="H511" s="231">
        <v>20.593</v>
      </c>
      <c r="I511" s="232"/>
      <c r="J511" s="233">
        <f>ROUND(I511*H511,2)</f>
        <v>0</v>
      </c>
      <c r="K511" s="229" t="s">
        <v>443</v>
      </c>
      <c r="L511" s="45"/>
      <c r="M511" s="234" t="s">
        <v>1</v>
      </c>
      <c r="N511" s="235" t="s">
        <v>41</v>
      </c>
      <c r="O511" s="92"/>
      <c r="P511" s="236">
        <f>O511*H511</f>
        <v>0</v>
      </c>
      <c r="Q511" s="236">
        <v>0</v>
      </c>
      <c r="R511" s="236">
        <f>Q511*H511</f>
        <v>0</v>
      </c>
      <c r="S511" s="236">
        <v>0</v>
      </c>
      <c r="T511" s="237">
        <f>S511*H511</f>
        <v>0</v>
      </c>
      <c r="U511" s="39"/>
      <c r="V511" s="39"/>
      <c r="W511" s="39"/>
      <c r="X511" s="39"/>
      <c r="Y511" s="39"/>
      <c r="Z511" s="39"/>
      <c r="AA511" s="39"/>
      <c r="AB511" s="39"/>
      <c r="AC511" s="39"/>
      <c r="AD511" s="39"/>
      <c r="AE511" s="39"/>
      <c r="AR511" s="238" t="s">
        <v>360</v>
      </c>
      <c r="AT511" s="238" t="s">
        <v>343</v>
      </c>
      <c r="AU511" s="238" t="s">
        <v>85</v>
      </c>
      <c r="AY511" s="18" t="s">
        <v>342</v>
      </c>
      <c r="BE511" s="239">
        <f>IF(N511="základní",J511,0)</f>
        <v>0</v>
      </c>
      <c r="BF511" s="239">
        <f>IF(N511="snížená",J511,0)</f>
        <v>0</v>
      </c>
      <c r="BG511" s="239">
        <f>IF(N511="zákl. přenesená",J511,0)</f>
        <v>0</v>
      </c>
      <c r="BH511" s="239">
        <f>IF(N511="sníž. přenesená",J511,0)</f>
        <v>0</v>
      </c>
      <c r="BI511" s="239">
        <f>IF(N511="nulová",J511,0)</f>
        <v>0</v>
      </c>
      <c r="BJ511" s="18" t="s">
        <v>83</v>
      </c>
      <c r="BK511" s="239">
        <f>ROUND(I511*H511,2)</f>
        <v>0</v>
      </c>
      <c r="BL511" s="18" t="s">
        <v>360</v>
      </c>
      <c r="BM511" s="238" t="s">
        <v>7160</v>
      </c>
    </row>
    <row r="512" s="2" customFormat="1">
      <c r="A512" s="39"/>
      <c r="B512" s="40"/>
      <c r="C512" s="41"/>
      <c r="D512" s="240" t="s">
        <v>349</v>
      </c>
      <c r="E512" s="41"/>
      <c r="F512" s="241" t="s">
        <v>6442</v>
      </c>
      <c r="G512" s="41"/>
      <c r="H512" s="41"/>
      <c r="I512" s="242"/>
      <c r="J512" s="41"/>
      <c r="K512" s="41"/>
      <c r="L512" s="45"/>
      <c r="M512" s="243"/>
      <c r="N512" s="244"/>
      <c r="O512" s="92"/>
      <c r="P512" s="92"/>
      <c r="Q512" s="92"/>
      <c r="R512" s="92"/>
      <c r="S512" s="92"/>
      <c r="T512" s="93"/>
      <c r="U512" s="39"/>
      <c r="V512" s="39"/>
      <c r="W512" s="39"/>
      <c r="X512" s="39"/>
      <c r="Y512" s="39"/>
      <c r="Z512" s="39"/>
      <c r="AA512" s="39"/>
      <c r="AB512" s="39"/>
      <c r="AC512" s="39"/>
      <c r="AD512" s="39"/>
      <c r="AE512" s="39"/>
      <c r="AT512" s="18" t="s">
        <v>349</v>
      </c>
      <c r="AU512" s="18" t="s">
        <v>85</v>
      </c>
    </row>
    <row r="513" s="13" customFormat="1">
      <c r="A513" s="13"/>
      <c r="B513" s="252"/>
      <c r="C513" s="253"/>
      <c r="D513" s="240" t="s">
        <v>446</v>
      </c>
      <c r="E513" s="254" t="s">
        <v>1</v>
      </c>
      <c r="F513" s="255" t="s">
        <v>7161</v>
      </c>
      <c r="G513" s="253"/>
      <c r="H513" s="256">
        <v>19.599</v>
      </c>
      <c r="I513" s="257"/>
      <c r="J513" s="253"/>
      <c r="K513" s="253"/>
      <c r="L513" s="258"/>
      <c r="M513" s="259"/>
      <c r="N513" s="260"/>
      <c r="O513" s="260"/>
      <c r="P513" s="260"/>
      <c r="Q513" s="260"/>
      <c r="R513" s="260"/>
      <c r="S513" s="260"/>
      <c r="T513" s="261"/>
      <c r="U513" s="13"/>
      <c r="V513" s="13"/>
      <c r="W513" s="13"/>
      <c r="X513" s="13"/>
      <c r="Y513" s="13"/>
      <c r="Z513" s="13"/>
      <c r="AA513" s="13"/>
      <c r="AB513" s="13"/>
      <c r="AC513" s="13"/>
      <c r="AD513" s="13"/>
      <c r="AE513" s="13"/>
      <c r="AT513" s="262" t="s">
        <v>446</v>
      </c>
      <c r="AU513" s="262" t="s">
        <v>85</v>
      </c>
      <c r="AV513" s="13" t="s">
        <v>85</v>
      </c>
      <c r="AW513" s="13" t="s">
        <v>32</v>
      </c>
      <c r="AX513" s="13" t="s">
        <v>76</v>
      </c>
      <c r="AY513" s="262" t="s">
        <v>342</v>
      </c>
    </row>
    <row r="514" s="13" customFormat="1">
      <c r="A514" s="13"/>
      <c r="B514" s="252"/>
      <c r="C514" s="253"/>
      <c r="D514" s="240" t="s">
        <v>446</v>
      </c>
      <c r="E514" s="254" t="s">
        <v>1</v>
      </c>
      <c r="F514" s="255" t="s">
        <v>7162</v>
      </c>
      <c r="G514" s="253"/>
      <c r="H514" s="256">
        <v>0.99399999999999999</v>
      </c>
      <c r="I514" s="257"/>
      <c r="J514" s="253"/>
      <c r="K514" s="253"/>
      <c r="L514" s="258"/>
      <c r="M514" s="259"/>
      <c r="N514" s="260"/>
      <c r="O514" s="260"/>
      <c r="P514" s="260"/>
      <c r="Q514" s="260"/>
      <c r="R514" s="260"/>
      <c r="S514" s="260"/>
      <c r="T514" s="261"/>
      <c r="U514" s="13"/>
      <c r="V514" s="13"/>
      <c r="W514" s="13"/>
      <c r="X514" s="13"/>
      <c r="Y514" s="13"/>
      <c r="Z514" s="13"/>
      <c r="AA514" s="13"/>
      <c r="AB514" s="13"/>
      <c r="AC514" s="13"/>
      <c r="AD514" s="13"/>
      <c r="AE514" s="13"/>
      <c r="AT514" s="262" t="s">
        <v>446</v>
      </c>
      <c r="AU514" s="262" t="s">
        <v>85</v>
      </c>
      <c r="AV514" s="13" t="s">
        <v>85</v>
      </c>
      <c r="AW514" s="13" t="s">
        <v>32</v>
      </c>
      <c r="AX514" s="13" t="s">
        <v>76</v>
      </c>
      <c r="AY514" s="262" t="s">
        <v>342</v>
      </c>
    </row>
    <row r="515" s="16" customFormat="1">
      <c r="A515" s="16"/>
      <c r="B515" s="284"/>
      <c r="C515" s="285"/>
      <c r="D515" s="240" t="s">
        <v>446</v>
      </c>
      <c r="E515" s="286" t="s">
        <v>1</v>
      </c>
      <c r="F515" s="287" t="s">
        <v>500</v>
      </c>
      <c r="G515" s="285"/>
      <c r="H515" s="288">
        <v>20.593</v>
      </c>
      <c r="I515" s="289"/>
      <c r="J515" s="285"/>
      <c r="K515" s="285"/>
      <c r="L515" s="290"/>
      <c r="M515" s="291"/>
      <c r="N515" s="292"/>
      <c r="O515" s="292"/>
      <c r="P515" s="292"/>
      <c r="Q515" s="292"/>
      <c r="R515" s="292"/>
      <c r="S515" s="292"/>
      <c r="T515" s="293"/>
      <c r="U515" s="16"/>
      <c r="V515" s="16"/>
      <c r="W515" s="16"/>
      <c r="X515" s="16"/>
      <c r="Y515" s="16"/>
      <c r="Z515" s="16"/>
      <c r="AA515" s="16"/>
      <c r="AB515" s="16"/>
      <c r="AC515" s="16"/>
      <c r="AD515" s="16"/>
      <c r="AE515" s="16"/>
      <c r="AT515" s="294" t="s">
        <v>446</v>
      </c>
      <c r="AU515" s="294" t="s">
        <v>85</v>
      </c>
      <c r="AV515" s="16" t="s">
        <v>360</v>
      </c>
      <c r="AW515" s="16" t="s">
        <v>32</v>
      </c>
      <c r="AX515" s="16" t="s">
        <v>83</v>
      </c>
      <c r="AY515" s="294" t="s">
        <v>342</v>
      </c>
    </row>
    <row r="516" s="2" customFormat="1" ht="16.5" customHeight="1">
      <c r="A516" s="39"/>
      <c r="B516" s="40"/>
      <c r="C516" s="227" t="s">
        <v>2615</v>
      </c>
      <c r="D516" s="227" t="s">
        <v>343</v>
      </c>
      <c r="E516" s="228" t="s">
        <v>4746</v>
      </c>
      <c r="F516" s="229" t="s">
        <v>4747</v>
      </c>
      <c r="G516" s="230" t="s">
        <v>462</v>
      </c>
      <c r="H516" s="231">
        <v>3.3700000000000001</v>
      </c>
      <c r="I516" s="232"/>
      <c r="J516" s="233">
        <f>ROUND(I516*H516,2)</f>
        <v>0</v>
      </c>
      <c r="K516" s="229" t="s">
        <v>443</v>
      </c>
      <c r="L516" s="45"/>
      <c r="M516" s="234" t="s">
        <v>1</v>
      </c>
      <c r="N516" s="235" t="s">
        <v>41</v>
      </c>
      <c r="O516" s="92"/>
      <c r="P516" s="236">
        <f>O516*H516</f>
        <v>0</v>
      </c>
      <c r="Q516" s="236">
        <v>0</v>
      </c>
      <c r="R516" s="236">
        <f>Q516*H516</f>
        <v>0</v>
      </c>
      <c r="S516" s="236">
        <v>0</v>
      </c>
      <c r="T516" s="237">
        <f>S516*H516</f>
        <v>0</v>
      </c>
      <c r="U516" s="39"/>
      <c r="V516" s="39"/>
      <c r="W516" s="39"/>
      <c r="X516" s="39"/>
      <c r="Y516" s="39"/>
      <c r="Z516" s="39"/>
      <c r="AA516" s="39"/>
      <c r="AB516" s="39"/>
      <c r="AC516" s="39"/>
      <c r="AD516" s="39"/>
      <c r="AE516" s="39"/>
      <c r="AR516" s="238" t="s">
        <v>360</v>
      </c>
      <c r="AT516" s="238" t="s">
        <v>343</v>
      </c>
      <c r="AU516" s="238" t="s">
        <v>85</v>
      </c>
      <c r="AY516" s="18" t="s">
        <v>342</v>
      </c>
      <c r="BE516" s="239">
        <f>IF(N516="základní",J516,0)</f>
        <v>0</v>
      </c>
      <c r="BF516" s="239">
        <f>IF(N516="snížená",J516,0)</f>
        <v>0</v>
      </c>
      <c r="BG516" s="239">
        <f>IF(N516="zákl. přenesená",J516,0)</f>
        <v>0</v>
      </c>
      <c r="BH516" s="239">
        <f>IF(N516="sníž. přenesená",J516,0)</f>
        <v>0</v>
      </c>
      <c r="BI516" s="239">
        <f>IF(N516="nulová",J516,0)</f>
        <v>0</v>
      </c>
      <c r="BJ516" s="18" t="s">
        <v>83</v>
      </c>
      <c r="BK516" s="239">
        <f>ROUND(I516*H516,2)</f>
        <v>0</v>
      </c>
      <c r="BL516" s="18" t="s">
        <v>360</v>
      </c>
      <c r="BM516" s="238" t="s">
        <v>7163</v>
      </c>
    </row>
    <row r="517" s="2" customFormat="1">
      <c r="A517" s="39"/>
      <c r="B517" s="40"/>
      <c r="C517" s="41"/>
      <c r="D517" s="240" t="s">
        <v>349</v>
      </c>
      <c r="E517" s="41"/>
      <c r="F517" s="241" t="s">
        <v>6447</v>
      </c>
      <c r="G517" s="41"/>
      <c r="H517" s="41"/>
      <c r="I517" s="242"/>
      <c r="J517" s="41"/>
      <c r="K517" s="41"/>
      <c r="L517" s="45"/>
      <c r="M517" s="243"/>
      <c r="N517" s="244"/>
      <c r="O517" s="92"/>
      <c r="P517" s="92"/>
      <c r="Q517" s="92"/>
      <c r="R517" s="92"/>
      <c r="S517" s="92"/>
      <c r="T517" s="93"/>
      <c r="U517" s="39"/>
      <c r="V517" s="39"/>
      <c r="W517" s="39"/>
      <c r="X517" s="39"/>
      <c r="Y517" s="39"/>
      <c r="Z517" s="39"/>
      <c r="AA517" s="39"/>
      <c r="AB517" s="39"/>
      <c r="AC517" s="39"/>
      <c r="AD517" s="39"/>
      <c r="AE517" s="39"/>
      <c r="AT517" s="18" t="s">
        <v>349</v>
      </c>
      <c r="AU517" s="18" t="s">
        <v>85</v>
      </c>
    </row>
    <row r="518" s="13" customFormat="1">
      <c r="A518" s="13"/>
      <c r="B518" s="252"/>
      <c r="C518" s="253"/>
      <c r="D518" s="240" t="s">
        <v>446</v>
      </c>
      <c r="E518" s="254" t="s">
        <v>1</v>
      </c>
      <c r="F518" s="255" t="s">
        <v>7154</v>
      </c>
      <c r="G518" s="253"/>
      <c r="H518" s="256">
        <v>3.3700000000000001</v>
      </c>
      <c r="I518" s="257"/>
      <c r="J518" s="253"/>
      <c r="K518" s="253"/>
      <c r="L518" s="258"/>
      <c r="M518" s="259"/>
      <c r="N518" s="260"/>
      <c r="O518" s="260"/>
      <c r="P518" s="260"/>
      <c r="Q518" s="260"/>
      <c r="R518" s="260"/>
      <c r="S518" s="260"/>
      <c r="T518" s="261"/>
      <c r="U518" s="13"/>
      <c r="V518" s="13"/>
      <c r="W518" s="13"/>
      <c r="X518" s="13"/>
      <c r="Y518" s="13"/>
      <c r="Z518" s="13"/>
      <c r="AA518" s="13"/>
      <c r="AB518" s="13"/>
      <c r="AC518" s="13"/>
      <c r="AD518" s="13"/>
      <c r="AE518" s="13"/>
      <c r="AT518" s="262" t="s">
        <v>446</v>
      </c>
      <c r="AU518" s="262" t="s">
        <v>85</v>
      </c>
      <c r="AV518" s="13" t="s">
        <v>85</v>
      </c>
      <c r="AW518" s="13" t="s">
        <v>32</v>
      </c>
      <c r="AX518" s="13" t="s">
        <v>83</v>
      </c>
      <c r="AY518" s="262" t="s">
        <v>342</v>
      </c>
    </row>
    <row r="519" s="2" customFormat="1" ht="16.5" customHeight="1">
      <c r="A519" s="39"/>
      <c r="B519" s="40"/>
      <c r="C519" s="227" t="s">
        <v>2619</v>
      </c>
      <c r="D519" s="227" t="s">
        <v>343</v>
      </c>
      <c r="E519" s="228" t="s">
        <v>4751</v>
      </c>
      <c r="F519" s="229" t="s">
        <v>4752</v>
      </c>
      <c r="G519" s="230" t="s">
        <v>462</v>
      </c>
      <c r="H519" s="231">
        <v>10.109999999999999</v>
      </c>
      <c r="I519" s="232"/>
      <c r="J519" s="233">
        <f>ROUND(I519*H519,2)</f>
        <v>0</v>
      </c>
      <c r="K519" s="229" t="s">
        <v>443</v>
      </c>
      <c r="L519" s="45"/>
      <c r="M519" s="234" t="s">
        <v>1</v>
      </c>
      <c r="N519" s="235" t="s">
        <v>41</v>
      </c>
      <c r="O519" s="92"/>
      <c r="P519" s="236">
        <f>O519*H519</f>
        <v>0</v>
      </c>
      <c r="Q519" s="236">
        <v>0</v>
      </c>
      <c r="R519" s="236">
        <f>Q519*H519</f>
        <v>0</v>
      </c>
      <c r="S519" s="236">
        <v>0</v>
      </c>
      <c r="T519" s="237">
        <f>S519*H519</f>
        <v>0</v>
      </c>
      <c r="U519" s="39"/>
      <c r="V519" s="39"/>
      <c r="W519" s="39"/>
      <c r="X519" s="39"/>
      <c r="Y519" s="39"/>
      <c r="Z519" s="39"/>
      <c r="AA519" s="39"/>
      <c r="AB519" s="39"/>
      <c r="AC519" s="39"/>
      <c r="AD519" s="39"/>
      <c r="AE519" s="39"/>
      <c r="AR519" s="238" t="s">
        <v>360</v>
      </c>
      <c r="AT519" s="238" t="s">
        <v>343</v>
      </c>
      <c r="AU519" s="238" t="s">
        <v>85</v>
      </c>
      <c r="AY519" s="18" t="s">
        <v>342</v>
      </c>
      <c r="BE519" s="239">
        <f>IF(N519="základní",J519,0)</f>
        <v>0</v>
      </c>
      <c r="BF519" s="239">
        <f>IF(N519="snížená",J519,0)</f>
        <v>0</v>
      </c>
      <c r="BG519" s="239">
        <f>IF(N519="zákl. přenesená",J519,0)</f>
        <v>0</v>
      </c>
      <c r="BH519" s="239">
        <f>IF(N519="sníž. přenesená",J519,0)</f>
        <v>0</v>
      </c>
      <c r="BI519" s="239">
        <f>IF(N519="nulová",J519,0)</f>
        <v>0</v>
      </c>
      <c r="BJ519" s="18" t="s">
        <v>83</v>
      </c>
      <c r="BK519" s="239">
        <f>ROUND(I519*H519,2)</f>
        <v>0</v>
      </c>
      <c r="BL519" s="18" t="s">
        <v>360</v>
      </c>
      <c r="BM519" s="238" t="s">
        <v>7164</v>
      </c>
    </row>
    <row r="520" s="2" customFormat="1">
      <c r="A520" s="39"/>
      <c r="B520" s="40"/>
      <c r="C520" s="41"/>
      <c r="D520" s="240" t="s">
        <v>349</v>
      </c>
      <c r="E520" s="41"/>
      <c r="F520" s="241" t="s">
        <v>6442</v>
      </c>
      <c r="G520" s="41"/>
      <c r="H520" s="41"/>
      <c r="I520" s="242"/>
      <c r="J520" s="41"/>
      <c r="K520" s="41"/>
      <c r="L520" s="45"/>
      <c r="M520" s="243"/>
      <c r="N520" s="244"/>
      <c r="O520" s="92"/>
      <c r="P520" s="92"/>
      <c r="Q520" s="92"/>
      <c r="R520" s="92"/>
      <c r="S520" s="92"/>
      <c r="T520" s="93"/>
      <c r="U520" s="39"/>
      <c r="V520" s="39"/>
      <c r="W520" s="39"/>
      <c r="X520" s="39"/>
      <c r="Y520" s="39"/>
      <c r="Z520" s="39"/>
      <c r="AA520" s="39"/>
      <c r="AB520" s="39"/>
      <c r="AC520" s="39"/>
      <c r="AD520" s="39"/>
      <c r="AE520" s="39"/>
      <c r="AT520" s="18" t="s">
        <v>349</v>
      </c>
      <c r="AU520" s="18" t="s">
        <v>85</v>
      </c>
    </row>
    <row r="521" s="13" customFormat="1">
      <c r="A521" s="13"/>
      <c r="B521" s="252"/>
      <c r="C521" s="253"/>
      <c r="D521" s="240" t="s">
        <v>446</v>
      </c>
      <c r="E521" s="254" t="s">
        <v>1</v>
      </c>
      <c r="F521" s="255" t="s">
        <v>7165</v>
      </c>
      <c r="G521" s="253"/>
      <c r="H521" s="256">
        <v>10.109999999999999</v>
      </c>
      <c r="I521" s="257"/>
      <c r="J521" s="253"/>
      <c r="K521" s="253"/>
      <c r="L521" s="258"/>
      <c r="M521" s="259"/>
      <c r="N521" s="260"/>
      <c r="O521" s="260"/>
      <c r="P521" s="260"/>
      <c r="Q521" s="260"/>
      <c r="R521" s="260"/>
      <c r="S521" s="260"/>
      <c r="T521" s="261"/>
      <c r="U521" s="13"/>
      <c r="V521" s="13"/>
      <c r="W521" s="13"/>
      <c r="X521" s="13"/>
      <c r="Y521" s="13"/>
      <c r="Z521" s="13"/>
      <c r="AA521" s="13"/>
      <c r="AB521" s="13"/>
      <c r="AC521" s="13"/>
      <c r="AD521" s="13"/>
      <c r="AE521" s="13"/>
      <c r="AT521" s="262" t="s">
        <v>446</v>
      </c>
      <c r="AU521" s="262" t="s">
        <v>85</v>
      </c>
      <c r="AV521" s="13" t="s">
        <v>85</v>
      </c>
      <c r="AW521" s="13" t="s">
        <v>32</v>
      </c>
      <c r="AX521" s="13" t="s">
        <v>83</v>
      </c>
      <c r="AY521" s="262" t="s">
        <v>342</v>
      </c>
    </row>
    <row r="522" s="2" customFormat="1" ht="24.15" customHeight="1">
      <c r="A522" s="39"/>
      <c r="B522" s="40"/>
      <c r="C522" s="227" t="s">
        <v>2623</v>
      </c>
      <c r="D522" s="227" t="s">
        <v>343</v>
      </c>
      <c r="E522" s="228" t="s">
        <v>6452</v>
      </c>
      <c r="F522" s="229" t="s">
        <v>636</v>
      </c>
      <c r="G522" s="230" t="s">
        <v>462</v>
      </c>
      <c r="H522" s="231">
        <v>6.5330000000000004</v>
      </c>
      <c r="I522" s="232"/>
      <c r="J522" s="233">
        <f>ROUND(I522*H522,2)</f>
        <v>0</v>
      </c>
      <c r="K522" s="229" t="s">
        <v>1</v>
      </c>
      <c r="L522" s="45"/>
      <c r="M522" s="234" t="s">
        <v>1</v>
      </c>
      <c r="N522" s="235" t="s">
        <v>41</v>
      </c>
      <c r="O522" s="92"/>
      <c r="P522" s="236">
        <f>O522*H522</f>
        <v>0</v>
      </c>
      <c r="Q522" s="236">
        <v>0</v>
      </c>
      <c r="R522" s="236">
        <f>Q522*H522</f>
        <v>0</v>
      </c>
      <c r="S522" s="236">
        <v>0</v>
      </c>
      <c r="T522" s="237">
        <f>S522*H522</f>
        <v>0</v>
      </c>
      <c r="U522" s="39"/>
      <c r="V522" s="39"/>
      <c r="W522" s="39"/>
      <c r="X522" s="39"/>
      <c r="Y522" s="39"/>
      <c r="Z522" s="39"/>
      <c r="AA522" s="39"/>
      <c r="AB522" s="39"/>
      <c r="AC522" s="39"/>
      <c r="AD522" s="39"/>
      <c r="AE522" s="39"/>
      <c r="AR522" s="238" t="s">
        <v>360</v>
      </c>
      <c r="AT522" s="238" t="s">
        <v>343</v>
      </c>
      <c r="AU522" s="238" t="s">
        <v>85</v>
      </c>
      <c r="AY522" s="18" t="s">
        <v>342</v>
      </c>
      <c r="BE522" s="239">
        <f>IF(N522="základní",J522,0)</f>
        <v>0</v>
      </c>
      <c r="BF522" s="239">
        <f>IF(N522="snížená",J522,0)</f>
        <v>0</v>
      </c>
      <c r="BG522" s="239">
        <f>IF(N522="zákl. přenesená",J522,0)</f>
        <v>0</v>
      </c>
      <c r="BH522" s="239">
        <f>IF(N522="sníž. přenesená",J522,0)</f>
        <v>0</v>
      </c>
      <c r="BI522" s="239">
        <f>IF(N522="nulová",J522,0)</f>
        <v>0</v>
      </c>
      <c r="BJ522" s="18" t="s">
        <v>83</v>
      </c>
      <c r="BK522" s="239">
        <f>ROUND(I522*H522,2)</f>
        <v>0</v>
      </c>
      <c r="BL522" s="18" t="s">
        <v>360</v>
      </c>
      <c r="BM522" s="238" t="s">
        <v>7166</v>
      </c>
    </row>
    <row r="523" s="2" customFormat="1">
      <c r="A523" s="39"/>
      <c r="B523" s="40"/>
      <c r="C523" s="41"/>
      <c r="D523" s="240" t="s">
        <v>349</v>
      </c>
      <c r="E523" s="41"/>
      <c r="F523" s="241" t="s">
        <v>636</v>
      </c>
      <c r="G523" s="41"/>
      <c r="H523" s="41"/>
      <c r="I523" s="242"/>
      <c r="J523" s="41"/>
      <c r="K523" s="41"/>
      <c r="L523" s="45"/>
      <c r="M523" s="243"/>
      <c r="N523" s="244"/>
      <c r="O523" s="92"/>
      <c r="P523" s="92"/>
      <c r="Q523" s="92"/>
      <c r="R523" s="92"/>
      <c r="S523" s="92"/>
      <c r="T523" s="93"/>
      <c r="U523" s="39"/>
      <c r="V523" s="39"/>
      <c r="W523" s="39"/>
      <c r="X523" s="39"/>
      <c r="Y523" s="39"/>
      <c r="Z523" s="39"/>
      <c r="AA523" s="39"/>
      <c r="AB523" s="39"/>
      <c r="AC523" s="39"/>
      <c r="AD523" s="39"/>
      <c r="AE523" s="39"/>
      <c r="AT523" s="18" t="s">
        <v>349</v>
      </c>
      <c r="AU523" s="18" t="s">
        <v>85</v>
      </c>
    </row>
    <row r="524" s="2" customFormat="1">
      <c r="A524" s="39"/>
      <c r="B524" s="40"/>
      <c r="C524" s="41"/>
      <c r="D524" s="240" t="s">
        <v>350</v>
      </c>
      <c r="E524" s="41"/>
      <c r="F524" s="245" t="s">
        <v>5936</v>
      </c>
      <c r="G524" s="41"/>
      <c r="H524" s="41"/>
      <c r="I524" s="242"/>
      <c r="J524" s="41"/>
      <c r="K524" s="41"/>
      <c r="L524" s="45"/>
      <c r="M524" s="243"/>
      <c r="N524" s="244"/>
      <c r="O524" s="92"/>
      <c r="P524" s="92"/>
      <c r="Q524" s="92"/>
      <c r="R524" s="92"/>
      <c r="S524" s="92"/>
      <c r="T524" s="93"/>
      <c r="U524" s="39"/>
      <c r="V524" s="39"/>
      <c r="W524" s="39"/>
      <c r="X524" s="39"/>
      <c r="Y524" s="39"/>
      <c r="Z524" s="39"/>
      <c r="AA524" s="39"/>
      <c r="AB524" s="39"/>
      <c r="AC524" s="39"/>
      <c r="AD524" s="39"/>
      <c r="AE524" s="39"/>
      <c r="AT524" s="18" t="s">
        <v>350</v>
      </c>
      <c r="AU524" s="18" t="s">
        <v>85</v>
      </c>
    </row>
    <row r="525" s="13" customFormat="1">
      <c r="A525" s="13"/>
      <c r="B525" s="252"/>
      <c r="C525" s="253"/>
      <c r="D525" s="240" t="s">
        <v>446</v>
      </c>
      <c r="E525" s="254" t="s">
        <v>1</v>
      </c>
      <c r="F525" s="255" t="s">
        <v>7167</v>
      </c>
      <c r="G525" s="253"/>
      <c r="H525" s="256">
        <v>6.5330000000000004</v>
      </c>
      <c r="I525" s="257"/>
      <c r="J525" s="253"/>
      <c r="K525" s="253"/>
      <c r="L525" s="258"/>
      <c r="M525" s="259"/>
      <c r="N525" s="260"/>
      <c r="O525" s="260"/>
      <c r="P525" s="260"/>
      <c r="Q525" s="260"/>
      <c r="R525" s="260"/>
      <c r="S525" s="260"/>
      <c r="T525" s="261"/>
      <c r="U525" s="13"/>
      <c r="V525" s="13"/>
      <c r="W525" s="13"/>
      <c r="X525" s="13"/>
      <c r="Y525" s="13"/>
      <c r="Z525" s="13"/>
      <c r="AA525" s="13"/>
      <c r="AB525" s="13"/>
      <c r="AC525" s="13"/>
      <c r="AD525" s="13"/>
      <c r="AE525" s="13"/>
      <c r="AT525" s="262" t="s">
        <v>446</v>
      </c>
      <c r="AU525" s="262" t="s">
        <v>85</v>
      </c>
      <c r="AV525" s="13" t="s">
        <v>85</v>
      </c>
      <c r="AW525" s="13" t="s">
        <v>32</v>
      </c>
      <c r="AX525" s="13" t="s">
        <v>83</v>
      </c>
      <c r="AY525" s="262" t="s">
        <v>342</v>
      </c>
    </row>
    <row r="526" s="12" customFormat="1" ht="22.8" customHeight="1">
      <c r="A526" s="12"/>
      <c r="B526" s="213"/>
      <c r="C526" s="214"/>
      <c r="D526" s="215" t="s">
        <v>75</v>
      </c>
      <c r="E526" s="246" t="s">
        <v>458</v>
      </c>
      <c r="F526" s="246" t="s">
        <v>459</v>
      </c>
      <c r="G526" s="214"/>
      <c r="H526" s="214"/>
      <c r="I526" s="217"/>
      <c r="J526" s="247">
        <f>BK526</f>
        <v>0</v>
      </c>
      <c r="K526" s="214"/>
      <c r="L526" s="219"/>
      <c r="M526" s="220"/>
      <c r="N526" s="221"/>
      <c r="O526" s="221"/>
      <c r="P526" s="222">
        <f>SUM(P527:P528)</f>
        <v>0</v>
      </c>
      <c r="Q526" s="221"/>
      <c r="R526" s="222">
        <f>SUM(R527:R528)</f>
        <v>0</v>
      </c>
      <c r="S526" s="221"/>
      <c r="T526" s="223">
        <f>SUM(T527:T528)</f>
        <v>0</v>
      </c>
      <c r="U526" s="12"/>
      <c r="V526" s="12"/>
      <c r="W526" s="12"/>
      <c r="X526" s="12"/>
      <c r="Y526" s="12"/>
      <c r="Z526" s="12"/>
      <c r="AA526" s="12"/>
      <c r="AB526" s="12"/>
      <c r="AC526" s="12"/>
      <c r="AD526" s="12"/>
      <c r="AE526" s="12"/>
      <c r="AR526" s="224" t="s">
        <v>83</v>
      </c>
      <c r="AT526" s="225" t="s">
        <v>75</v>
      </c>
      <c r="AU526" s="225" t="s">
        <v>83</v>
      </c>
      <c r="AY526" s="224" t="s">
        <v>342</v>
      </c>
      <c r="BK526" s="226">
        <f>SUM(BK527:BK528)</f>
        <v>0</v>
      </c>
    </row>
    <row r="527" s="2" customFormat="1" ht="16.5" customHeight="1">
      <c r="A527" s="39"/>
      <c r="B527" s="40"/>
      <c r="C527" s="227" t="s">
        <v>2627</v>
      </c>
      <c r="D527" s="227" t="s">
        <v>343</v>
      </c>
      <c r="E527" s="228" t="s">
        <v>4029</v>
      </c>
      <c r="F527" s="229" t="s">
        <v>4030</v>
      </c>
      <c r="G527" s="230" t="s">
        <v>462</v>
      </c>
      <c r="H527" s="231">
        <v>3.226</v>
      </c>
      <c r="I527" s="232"/>
      <c r="J527" s="233">
        <f>ROUND(I527*H527,2)</f>
        <v>0</v>
      </c>
      <c r="K527" s="229" t="s">
        <v>443</v>
      </c>
      <c r="L527" s="45"/>
      <c r="M527" s="234" t="s">
        <v>1</v>
      </c>
      <c r="N527" s="235" t="s">
        <v>41</v>
      </c>
      <c r="O527" s="92"/>
      <c r="P527" s="236">
        <f>O527*H527</f>
        <v>0</v>
      </c>
      <c r="Q527" s="236">
        <v>0</v>
      </c>
      <c r="R527" s="236">
        <f>Q527*H527</f>
        <v>0</v>
      </c>
      <c r="S527" s="236">
        <v>0</v>
      </c>
      <c r="T527" s="237">
        <f>S527*H527</f>
        <v>0</v>
      </c>
      <c r="U527" s="39"/>
      <c r="V527" s="39"/>
      <c r="W527" s="39"/>
      <c r="X527" s="39"/>
      <c r="Y527" s="39"/>
      <c r="Z527" s="39"/>
      <c r="AA527" s="39"/>
      <c r="AB527" s="39"/>
      <c r="AC527" s="39"/>
      <c r="AD527" s="39"/>
      <c r="AE527" s="39"/>
      <c r="AR527" s="238" t="s">
        <v>360</v>
      </c>
      <c r="AT527" s="238" t="s">
        <v>343</v>
      </c>
      <c r="AU527" s="238" t="s">
        <v>85</v>
      </c>
      <c r="AY527" s="18" t="s">
        <v>342</v>
      </c>
      <c r="BE527" s="239">
        <f>IF(N527="základní",J527,0)</f>
        <v>0</v>
      </c>
      <c r="BF527" s="239">
        <f>IF(N527="snížená",J527,0)</f>
        <v>0</v>
      </c>
      <c r="BG527" s="239">
        <f>IF(N527="zákl. přenesená",J527,0)</f>
        <v>0</v>
      </c>
      <c r="BH527" s="239">
        <f>IF(N527="sníž. přenesená",J527,0)</f>
        <v>0</v>
      </c>
      <c r="BI527" s="239">
        <f>IF(N527="nulová",J527,0)</f>
        <v>0</v>
      </c>
      <c r="BJ527" s="18" t="s">
        <v>83</v>
      </c>
      <c r="BK527" s="239">
        <f>ROUND(I527*H527,2)</f>
        <v>0</v>
      </c>
      <c r="BL527" s="18" t="s">
        <v>360</v>
      </c>
      <c r="BM527" s="238" t="s">
        <v>7168</v>
      </c>
    </row>
    <row r="528" s="2" customFormat="1">
      <c r="A528" s="39"/>
      <c r="B528" s="40"/>
      <c r="C528" s="41"/>
      <c r="D528" s="240" t="s">
        <v>349</v>
      </c>
      <c r="E528" s="41"/>
      <c r="F528" s="241" t="s">
        <v>4032</v>
      </c>
      <c r="G528" s="41"/>
      <c r="H528" s="41"/>
      <c r="I528" s="242"/>
      <c r="J528" s="41"/>
      <c r="K528" s="41"/>
      <c r="L528" s="45"/>
      <c r="M528" s="248"/>
      <c r="N528" s="249"/>
      <c r="O528" s="250"/>
      <c r="P528" s="250"/>
      <c r="Q528" s="250"/>
      <c r="R528" s="250"/>
      <c r="S528" s="250"/>
      <c r="T528" s="251"/>
      <c r="U528" s="39"/>
      <c r="V528" s="39"/>
      <c r="W528" s="39"/>
      <c r="X528" s="39"/>
      <c r="Y528" s="39"/>
      <c r="Z528" s="39"/>
      <c r="AA528" s="39"/>
      <c r="AB528" s="39"/>
      <c r="AC528" s="39"/>
      <c r="AD528" s="39"/>
      <c r="AE528" s="39"/>
      <c r="AT528" s="18" t="s">
        <v>349</v>
      </c>
      <c r="AU528" s="18" t="s">
        <v>85</v>
      </c>
    </row>
    <row r="529" s="2" customFormat="1" ht="6.96" customHeight="1">
      <c r="A529" s="39"/>
      <c r="B529" s="67"/>
      <c r="C529" s="68"/>
      <c r="D529" s="68"/>
      <c r="E529" s="68"/>
      <c r="F529" s="68"/>
      <c r="G529" s="68"/>
      <c r="H529" s="68"/>
      <c r="I529" s="68"/>
      <c r="J529" s="68"/>
      <c r="K529" s="68"/>
      <c r="L529" s="45"/>
      <c r="M529" s="39"/>
      <c r="O529" s="39"/>
      <c r="P529" s="39"/>
      <c r="Q529" s="39"/>
      <c r="R529" s="39"/>
      <c r="S529" s="39"/>
      <c r="T529" s="39"/>
      <c r="U529" s="39"/>
      <c r="V529" s="39"/>
      <c r="W529" s="39"/>
      <c r="X529" s="39"/>
      <c r="Y529" s="39"/>
      <c r="Z529" s="39"/>
      <c r="AA529" s="39"/>
      <c r="AB529" s="39"/>
      <c r="AC529" s="39"/>
      <c r="AD529" s="39"/>
      <c r="AE529" s="39"/>
    </row>
  </sheetData>
  <sheetProtection sheet="1" autoFilter="0" formatColumns="0" formatRows="0" objects="1" scenarios="1" spinCount="100000" saltValue="A672L8BoViwaQzDRTpFCMStlfbqoasrStmbwWN6yVEJ0ljyrgOPutMBFaJfhNMEW8BZ0K9IoLSFwCmK+0fIlxA==" hashValue="vEpWJEB55Q1+KcGrT5E7/H20qLwq+yl8LS1NaqKxzB7yAKTtBQDEbXixfe6y4YckCEuIwg4wrULr5PbZoWGHqA==" algorithmName="SHA-512" password="CC35"/>
  <autoFilter ref="C131:K528"/>
  <mergeCells count="15">
    <mergeCell ref="E7:H7"/>
    <mergeCell ref="E11:H11"/>
    <mergeCell ref="E9:H9"/>
    <mergeCell ref="E13:H13"/>
    <mergeCell ref="E22:H22"/>
    <mergeCell ref="E31:H31"/>
    <mergeCell ref="E85:H85"/>
    <mergeCell ref="E89:H89"/>
    <mergeCell ref="E87:H87"/>
    <mergeCell ref="E91:H91"/>
    <mergeCell ref="E118:H118"/>
    <mergeCell ref="E122:H122"/>
    <mergeCell ref="E120:H120"/>
    <mergeCell ref="E124:H12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296</v>
      </c>
    </row>
    <row r="3" s="1" customFormat="1" ht="6.96" customHeight="1">
      <c r="B3" s="148"/>
      <c r="C3" s="149"/>
      <c r="D3" s="149"/>
      <c r="E3" s="149"/>
      <c r="F3" s="149"/>
      <c r="G3" s="149"/>
      <c r="H3" s="149"/>
      <c r="I3" s="149"/>
      <c r="J3" s="149"/>
      <c r="K3" s="149"/>
      <c r="L3" s="21"/>
      <c r="AT3" s="18" t="s">
        <v>85</v>
      </c>
    </row>
    <row r="4" s="1" customFormat="1" ht="24.96" customHeight="1">
      <c r="B4" s="21"/>
      <c r="D4" s="150" t="s">
        <v>309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II/610 TUŘICE - KBEL (BENÁTKY NAD JIZEROU, PRŮTAH)</v>
      </c>
      <c r="F7" s="152"/>
      <c r="G7" s="152"/>
      <c r="H7" s="152"/>
      <c r="L7" s="21"/>
    </row>
    <row r="8">
      <c r="B8" s="21"/>
      <c r="D8" s="152" t="s">
        <v>310</v>
      </c>
      <c r="L8" s="21"/>
    </row>
    <row r="9" s="1" customFormat="1" ht="16.5" customHeight="1">
      <c r="B9" s="21"/>
      <c r="E9" s="153" t="s">
        <v>5690</v>
      </c>
      <c r="F9" s="1"/>
      <c r="G9" s="1"/>
      <c r="H9" s="1"/>
      <c r="L9" s="21"/>
    </row>
    <row r="10" s="1" customFormat="1" ht="12" customHeight="1">
      <c r="B10" s="21"/>
      <c r="D10" s="152" t="s">
        <v>312</v>
      </c>
      <c r="L10" s="21"/>
    </row>
    <row r="11" s="2" customFormat="1" ht="16.5" customHeight="1">
      <c r="A11" s="39"/>
      <c r="B11" s="45"/>
      <c r="C11" s="39"/>
      <c r="D11" s="39"/>
      <c r="E11" s="154" t="s">
        <v>7169</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314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7170</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5693</v>
      </c>
      <c r="G16" s="39"/>
      <c r="H16" s="39"/>
      <c r="I16" s="152" t="s">
        <v>22</v>
      </c>
      <c r="J16" s="156" t="str">
        <f>'Rekapitulace stavby'!AN8</f>
        <v>15. 12. 2023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5694</v>
      </c>
      <c r="F19" s="39"/>
      <c r="G19" s="39"/>
      <c r="H19" s="39"/>
      <c r="I19" s="152"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36</v>
      </c>
      <c r="E34" s="39"/>
      <c r="F34" s="39"/>
      <c r="G34" s="39"/>
      <c r="H34" s="39"/>
      <c r="I34" s="39"/>
      <c r="J34" s="163">
        <f>ROUND(J132,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38</v>
      </c>
      <c r="G36" s="39"/>
      <c r="H36" s="39"/>
      <c r="I36" s="164" t="s">
        <v>37</v>
      </c>
      <c r="J36" s="164" t="s">
        <v>39</v>
      </c>
      <c r="K36" s="39"/>
      <c r="L36" s="64"/>
      <c r="S36" s="39"/>
      <c r="T36" s="39"/>
      <c r="U36" s="39"/>
      <c r="V36" s="39"/>
      <c r="W36" s="39"/>
      <c r="X36" s="39"/>
      <c r="Y36" s="39"/>
      <c r="Z36" s="39"/>
      <c r="AA36" s="39"/>
      <c r="AB36" s="39"/>
      <c r="AC36" s="39"/>
      <c r="AD36" s="39"/>
      <c r="AE36" s="39"/>
    </row>
    <row r="37" s="2" customFormat="1" ht="14.4" customHeight="1">
      <c r="A37" s="39"/>
      <c r="B37" s="45"/>
      <c r="C37" s="39"/>
      <c r="D37" s="154" t="s">
        <v>40</v>
      </c>
      <c r="E37" s="152" t="s">
        <v>41</v>
      </c>
      <c r="F37" s="165">
        <f>ROUND((SUM(BE132:BE417)),  2)</f>
        <v>0</v>
      </c>
      <c r="G37" s="39"/>
      <c r="H37" s="39"/>
      <c r="I37" s="166">
        <v>0.20999999999999999</v>
      </c>
      <c r="J37" s="165">
        <f>ROUND(((SUM(BE132:BE417))*I37),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ROUND((SUM(BF132:BF417)),  2)</f>
        <v>0</v>
      </c>
      <c r="G38" s="39"/>
      <c r="H38" s="39"/>
      <c r="I38" s="166">
        <v>0.14999999999999999</v>
      </c>
      <c r="J38" s="165">
        <f>ROUND(((SUM(BF132:BF417))*I38),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ROUND((SUM(BG132:BG417)),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ROUND((SUM(BH132:BH417)),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ROUND((SUM(BI132:BI417)),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316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II/610 TUŘICE - KBEL (BENÁTKY NAD JIZEROU, PRŮTAH)</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310</v>
      </c>
      <c r="D86" s="23"/>
      <c r="E86" s="23"/>
      <c r="F86" s="23"/>
      <c r="G86" s="23"/>
      <c r="H86" s="23"/>
      <c r="I86" s="23"/>
      <c r="J86" s="23"/>
      <c r="K86" s="23"/>
      <c r="L86" s="21"/>
    </row>
    <row r="87" s="1" customFormat="1" ht="16.5" customHeight="1">
      <c r="B87" s="22"/>
      <c r="C87" s="23"/>
      <c r="D87" s="23"/>
      <c r="E87" s="185" t="s">
        <v>5690</v>
      </c>
      <c r="F87" s="23"/>
      <c r="G87" s="23"/>
      <c r="H87" s="23"/>
      <c r="I87" s="23"/>
      <c r="J87" s="23"/>
      <c r="K87" s="23"/>
      <c r="L87" s="21"/>
    </row>
    <row r="88" s="1" customFormat="1" ht="12" customHeight="1">
      <c r="B88" s="22"/>
      <c r="C88" s="33" t="s">
        <v>312</v>
      </c>
      <c r="D88" s="23"/>
      <c r="E88" s="23"/>
      <c r="F88" s="23"/>
      <c r="G88" s="23"/>
      <c r="H88" s="23"/>
      <c r="I88" s="23"/>
      <c r="J88" s="23"/>
      <c r="K88" s="23"/>
      <c r="L88" s="21"/>
    </row>
    <row r="89" s="2" customFormat="1" ht="16.5" customHeight="1">
      <c r="A89" s="39"/>
      <c r="B89" s="40"/>
      <c r="C89" s="41"/>
      <c r="D89" s="41"/>
      <c r="E89" s="186" t="s">
        <v>7169</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314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03.1 - Stoka A</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Benátky nad Jizerou</v>
      </c>
      <c r="G93" s="41"/>
      <c r="H93" s="41"/>
      <c r="I93" s="33" t="s">
        <v>22</v>
      </c>
      <c r="J93" s="80" t="str">
        <f>IF(J16="","",J16)</f>
        <v>15. 12. 2023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Vodovody a kanalizace Mladá Boleslav, a.s.</v>
      </c>
      <c r="G95" s="41"/>
      <c r="H95" s="41"/>
      <c r="I95" s="33" t="s">
        <v>30</v>
      </c>
      <c r="J95" s="37" t="str">
        <f>E25</f>
        <v>Valbek spol.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317</v>
      </c>
      <c r="D98" s="188"/>
      <c r="E98" s="188"/>
      <c r="F98" s="188"/>
      <c r="G98" s="188"/>
      <c r="H98" s="188"/>
      <c r="I98" s="188"/>
      <c r="J98" s="189" t="s">
        <v>318</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319</v>
      </c>
      <c r="D100" s="41"/>
      <c r="E100" s="41"/>
      <c r="F100" s="41"/>
      <c r="G100" s="41"/>
      <c r="H100" s="41"/>
      <c r="I100" s="41"/>
      <c r="J100" s="111">
        <f>J132</f>
        <v>0</v>
      </c>
      <c r="K100" s="41"/>
      <c r="L100" s="64"/>
      <c r="S100" s="39"/>
      <c r="T100" s="39"/>
      <c r="U100" s="39"/>
      <c r="V100" s="39"/>
      <c r="W100" s="39"/>
      <c r="X100" s="39"/>
      <c r="Y100" s="39"/>
      <c r="Z100" s="39"/>
      <c r="AA100" s="39"/>
      <c r="AB100" s="39"/>
      <c r="AC100" s="39"/>
      <c r="AD100" s="39"/>
      <c r="AE100" s="39"/>
      <c r="AU100" s="18" t="s">
        <v>320</v>
      </c>
    </row>
    <row r="101" s="9" customFormat="1" ht="24.96" customHeight="1">
      <c r="A101" s="9"/>
      <c r="B101" s="191"/>
      <c r="C101" s="192"/>
      <c r="D101" s="193" t="s">
        <v>434</v>
      </c>
      <c r="E101" s="194"/>
      <c r="F101" s="194"/>
      <c r="G101" s="194"/>
      <c r="H101" s="194"/>
      <c r="I101" s="194"/>
      <c r="J101" s="195">
        <f>J133</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435</v>
      </c>
      <c r="E102" s="199"/>
      <c r="F102" s="199"/>
      <c r="G102" s="199"/>
      <c r="H102" s="199"/>
      <c r="I102" s="199"/>
      <c r="J102" s="200">
        <f>J134</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1986</v>
      </c>
      <c r="E103" s="199"/>
      <c r="F103" s="199"/>
      <c r="G103" s="199"/>
      <c r="H103" s="199"/>
      <c r="I103" s="199"/>
      <c r="J103" s="200">
        <f>J265</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2234</v>
      </c>
      <c r="E104" s="199"/>
      <c r="F104" s="199"/>
      <c r="G104" s="199"/>
      <c r="H104" s="199"/>
      <c r="I104" s="199"/>
      <c r="J104" s="200">
        <f>J269</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467</v>
      </c>
      <c r="E105" s="199"/>
      <c r="F105" s="199"/>
      <c r="G105" s="199"/>
      <c r="H105" s="199"/>
      <c r="I105" s="199"/>
      <c r="J105" s="200">
        <f>J288</f>
        <v>0</v>
      </c>
      <c r="K105" s="133"/>
      <c r="L105" s="201"/>
      <c r="S105" s="10"/>
      <c r="T105" s="10"/>
      <c r="U105" s="10"/>
      <c r="V105" s="10"/>
      <c r="W105" s="10"/>
      <c r="X105" s="10"/>
      <c r="Y105" s="10"/>
      <c r="Z105" s="10"/>
      <c r="AA105" s="10"/>
      <c r="AB105" s="10"/>
      <c r="AC105" s="10"/>
      <c r="AD105" s="10"/>
      <c r="AE105" s="10"/>
    </row>
    <row r="106" s="10" customFormat="1" ht="19.92" customHeight="1">
      <c r="A106" s="10"/>
      <c r="B106" s="197"/>
      <c r="C106" s="133"/>
      <c r="D106" s="198" t="s">
        <v>468</v>
      </c>
      <c r="E106" s="199"/>
      <c r="F106" s="199"/>
      <c r="G106" s="199"/>
      <c r="H106" s="199"/>
      <c r="I106" s="199"/>
      <c r="J106" s="200">
        <f>J292</f>
        <v>0</v>
      </c>
      <c r="K106" s="133"/>
      <c r="L106" s="201"/>
      <c r="S106" s="10"/>
      <c r="T106" s="10"/>
      <c r="U106" s="10"/>
      <c r="V106" s="10"/>
      <c r="W106" s="10"/>
      <c r="X106" s="10"/>
      <c r="Y106" s="10"/>
      <c r="Z106" s="10"/>
      <c r="AA106" s="10"/>
      <c r="AB106" s="10"/>
      <c r="AC106" s="10"/>
      <c r="AD106" s="10"/>
      <c r="AE106" s="10"/>
    </row>
    <row r="107" s="10" customFormat="1" ht="19.92" customHeight="1">
      <c r="A107" s="10"/>
      <c r="B107" s="197"/>
      <c r="C107" s="133"/>
      <c r="D107" s="198" t="s">
        <v>470</v>
      </c>
      <c r="E107" s="199"/>
      <c r="F107" s="199"/>
      <c r="G107" s="199"/>
      <c r="H107" s="199"/>
      <c r="I107" s="199"/>
      <c r="J107" s="200">
        <f>J374</f>
        <v>0</v>
      </c>
      <c r="K107" s="133"/>
      <c r="L107" s="201"/>
      <c r="S107" s="10"/>
      <c r="T107" s="10"/>
      <c r="U107" s="10"/>
      <c r="V107" s="10"/>
      <c r="W107" s="10"/>
      <c r="X107" s="10"/>
      <c r="Y107" s="10"/>
      <c r="Z107" s="10"/>
      <c r="AA107" s="10"/>
      <c r="AB107" s="10"/>
      <c r="AC107" s="10"/>
      <c r="AD107" s="10"/>
      <c r="AE107" s="10"/>
    </row>
    <row r="108" s="10" customFormat="1" ht="19.92" customHeight="1">
      <c r="A108" s="10"/>
      <c r="B108" s="197"/>
      <c r="C108" s="133"/>
      <c r="D108" s="198" t="s">
        <v>436</v>
      </c>
      <c r="E108" s="199"/>
      <c r="F108" s="199"/>
      <c r="G108" s="199"/>
      <c r="H108" s="199"/>
      <c r="I108" s="199"/>
      <c r="J108" s="200">
        <f>J415</f>
        <v>0</v>
      </c>
      <c r="K108" s="133"/>
      <c r="L108" s="201"/>
      <c r="S108" s="10"/>
      <c r="T108" s="10"/>
      <c r="U108" s="10"/>
      <c r="V108" s="10"/>
      <c r="W108" s="10"/>
      <c r="X108" s="10"/>
      <c r="Y108" s="10"/>
      <c r="Z108" s="10"/>
      <c r="AA108" s="10"/>
      <c r="AB108" s="10"/>
      <c r="AC108" s="10"/>
      <c r="AD108" s="10"/>
      <c r="AE108" s="10"/>
    </row>
    <row r="109" s="2" customFormat="1" ht="21.84"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67"/>
      <c r="C110" s="68"/>
      <c r="D110" s="68"/>
      <c r="E110" s="68"/>
      <c r="F110" s="68"/>
      <c r="G110" s="68"/>
      <c r="H110" s="68"/>
      <c r="I110" s="68"/>
      <c r="J110" s="68"/>
      <c r="K110" s="68"/>
      <c r="L110" s="64"/>
      <c r="S110" s="39"/>
      <c r="T110" s="39"/>
      <c r="U110" s="39"/>
      <c r="V110" s="39"/>
      <c r="W110" s="39"/>
      <c r="X110" s="39"/>
      <c r="Y110" s="39"/>
      <c r="Z110" s="39"/>
      <c r="AA110" s="39"/>
      <c r="AB110" s="39"/>
      <c r="AC110" s="39"/>
      <c r="AD110" s="39"/>
      <c r="AE110" s="39"/>
    </row>
    <row r="114" s="2" customFormat="1" ht="6.96" customHeight="1">
      <c r="A114" s="39"/>
      <c r="B114" s="69"/>
      <c r="C114" s="70"/>
      <c r="D114" s="70"/>
      <c r="E114" s="70"/>
      <c r="F114" s="70"/>
      <c r="G114" s="70"/>
      <c r="H114" s="70"/>
      <c r="I114" s="70"/>
      <c r="J114" s="70"/>
      <c r="K114" s="70"/>
      <c r="L114" s="64"/>
      <c r="S114" s="39"/>
      <c r="T114" s="39"/>
      <c r="U114" s="39"/>
      <c r="V114" s="39"/>
      <c r="W114" s="39"/>
      <c r="X114" s="39"/>
      <c r="Y114" s="39"/>
      <c r="Z114" s="39"/>
      <c r="AA114" s="39"/>
      <c r="AB114" s="39"/>
      <c r="AC114" s="39"/>
      <c r="AD114" s="39"/>
      <c r="AE114" s="39"/>
    </row>
    <row r="115" s="2" customFormat="1" ht="24.96" customHeight="1">
      <c r="A115" s="39"/>
      <c r="B115" s="40"/>
      <c r="C115" s="24" t="s">
        <v>326</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16</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185" t="str">
        <f>E7</f>
        <v>II/610 TUŘICE - KBEL (BENÁTKY NAD JIZEROU, PRŮTAH)</v>
      </c>
      <c r="F118" s="33"/>
      <c r="G118" s="33"/>
      <c r="H118" s="33"/>
      <c r="I118" s="41"/>
      <c r="J118" s="41"/>
      <c r="K118" s="41"/>
      <c r="L118" s="64"/>
      <c r="S118" s="39"/>
      <c r="T118" s="39"/>
      <c r="U118" s="39"/>
      <c r="V118" s="39"/>
      <c r="W118" s="39"/>
      <c r="X118" s="39"/>
      <c r="Y118" s="39"/>
      <c r="Z118" s="39"/>
      <c r="AA118" s="39"/>
      <c r="AB118" s="39"/>
      <c r="AC118" s="39"/>
      <c r="AD118" s="39"/>
      <c r="AE118" s="39"/>
    </row>
    <row r="119" s="1" customFormat="1" ht="12" customHeight="1">
      <c r="B119" s="22"/>
      <c r="C119" s="33" t="s">
        <v>310</v>
      </c>
      <c r="D119" s="23"/>
      <c r="E119" s="23"/>
      <c r="F119" s="23"/>
      <c r="G119" s="23"/>
      <c r="H119" s="23"/>
      <c r="I119" s="23"/>
      <c r="J119" s="23"/>
      <c r="K119" s="23"/>
      <c r="L119" s="21"/>
    </row>
    <row r="120" s="1" customFormat="1" ht="16.5" customHeight="1">
      <c r="B120" s="22"/>
      <c r="C120" s="23"/>
      <c r="D120" s="23"/>
      <c r="E120" s="185" t="s">
        <v>5690</v>
      </c>
      <c r="F120" s="23"/>
      <c r="G120" s="23"/>
      <c r="H120" s="23"/>
      <c r="I120" s="23"/>
      <c r="J120" s="23"/>
      <c r="K120" s="23"/>
      <c r="L120" s="21"/>
    </row>
    <row r="121" s="1" customFormat="1" ht="12" customHeight="1">
      <c r="B121" s="22"/>
      <c r="C121" s="33" t="s">
        <v>312</v>
      </c>
      <c r="D121" s="23"/>
      <c r="E121" s="23"/>
      <c r="F121" s="23"/>
      <c r="G121" s="23"/>
      <c r="H121" s="23"/>
      <c r="I121" s="23"/>
      <c r="J121" s="23"/>
      <c r="K121" s="23"/>
      <c r="L121" s="21"/>
    </row>
    <row r="122" s="2" customFormat="1" ht="16.5" customHeight="1">
      <c r="A122" s="39"/>
      <c r="B122" s="40"/>
      <c r="C122" s="41"/>
      <c r="D122" s="41"/>
      <c r="E122" s="186" t="s">
        <v>7169</v>
      </c>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314</v>
      </c>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6.5" customHeight="1">
      <c r="A124" s="39"/>
      <c r="B124" s="40"/>
      <c r="C124" s="41"/>
      <c r="D124" s="41"/>
      <c r="E124" s="77" t="str">
        <f>E13</f>
        <v>03.1 - Stoka A</v>
      </c>
      <c r="F124" s="41"/>
      <c r="G124" s="41"/>
      <c r="H124" s="41"/>
      <c r="I124" s="41"/>
      <c r="J124" s="41"/>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2" customHeight="1">
      <c r="A126" s="39"/>
      <c r="B126" s="40"/>
      <c r="C126" s="33" t="s">
        <v>20</v>
      </c>
      <c r="D126" s="41"/>
      <c r="E126" s="41"/>
      <c r="F126" s="28" t="str">
        <f>F16</f>
        <v>Benátky nad Jizerou</v>
      </c>
      <c r="G126" s="41"/>
      <c r="H126" s="41"/>
      <c r="I126" s="33" t="s">
        <v>22</v>
      </c>
      <c r="J126" s="80" t="str">
        <f>IF(J16="","",J16)</f>
        <v>15. 12. 2023</v>
      </c>
      <c r="K126" s="41"/>
      <c r="L126" s="64"/>
      <c r="S126" s="39"/>
      <c r="T126" s="39"/>
      <c r="U126" s="39"/>
      <c r="V126" s="39"/>
      <c r="W126" s="39"/>
      <c r="X126" s="39"/>
      <c r="Y126" s="39"/>
      <c r="Z126" s="39"/>
      <c r="AA126" s="39"/>
      <c r="AB126" s="39"/>
      <c r="AC126" s="39"/>
      <c r="AD126" s="39"/>
      <c r="AE126" s="39"/>
    </row>
    <row r="127" s="2" customFormat="1" ht="6.96"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15.15" customHeight="1">
      <c r="A128" s="39"/>
      <c r="B128" s="40"/>
      <c r="C128" s="33" t="s">
        <v>24</v>
      </c>
      <c r="D128" s="41"/>
      <c r="E128" s="41"/>
      <c r="F128" s="28" t="str">
        <f>E19</f>
        <v>Vodovody a kanalizace Mladá Boleslav, a.s.</v>
      </c>
      <c r="G128" s="41"/>
      <c r="H128" s="41"/>
      <c r="I128" s="33" t="s">
        <v>30</v>
      </c>
      <c r="J128" s="37" t="str">
        <f>E25</f>
        <v>Valbek spol. s.r.o.</v>
      </c>
      <c r="K128" s="41"/>
      <c r="L128" s="64"/>
      <c r="S128" s="39"/>
      <c r="T128" s="39"/>
      <c r="U128" s="39"/>
      <c r="V128" s="39"/>
      <c r="W128" s="39"/>
      <c r="X128" s="39"/>
      <c r="Y128" s="39"/>
      <c r="Z128" s="39"/>
      <c r="AA128" s="39"/>
      <c r="AB128" s="39"/>
      <c r="AC128" s="39"/>
      <c r="AD128" s="39"/>
      <c r="AE128" s="39"/>
    </row>
    <row r="129" s="2" customFormat="1" ht="15.15" customHeight="1">
      <c r="A129" s="39"/>
      <c r="B129" s="40"/>
      <c r="C129" s="33" t="s">
        <v>28</v>
      </c>
      <c r="D129" s="41"/>
      <c r="E129" s="41"/>
      <c r="F129" s="28" t="str">
        <f>IF(E22="","",E22)</f>
        <v>Vyplň údaj</v>
      </c>
      <c r="G129" s="41"/>
      <c r="H129" s="41"/>
      <c r="I129" s="33" t="s">
        <v>33</v>
      </c>
      <c r="J129" s="37" t="str">
        <f>E28</f>
        <v xml:space="preserve"> </v>
      </c>
      <c r="K129" s="41"/>
      <c r="L129" s="64"/>
      <c r="S129" s="39"/>
      <c r="T129" s="39"/>
      <c r="U129" s="39"/>
      <c r="V129" s="39"/>
      <c r="W129" s="39"/>
      <c r="X129" s="39"/>
      <c r="Y129" s="39"/>
      <c r="Z129" s="39"/>
      <c r="AA129" s="39"/>
      <c r="AB129" s="39"/>
      <c r="AC129" s="39"/>
      <c r="AD129" s="39"/>
      <c r="AE129" s="39"/>
    </row>
    <row r="130" s="2" customFormat="1" ht="10.32"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11" customFormat="1" ht="29.28" customHeight="1">
      <c r="A131" s="202"/>
      <c r="B131" s="203"/>
      <c r="C131" s="204" t="s">
        <v>327</v>
      </c>
      <c r="D131" s="205" t="s">
        <v>61</v>
      </c>
      <c r="E131" s="205" t="s">
        <v>57</v>
      </c>
      <c r="F131" s="205" t="s">
        <v>58</v>
      </c>
      <c r="G131" s="205" t="s">
        <v>328</v>
      </c>
      <c r="H131" s="205" t="s">
        <v>329</v>
      </c>
      <c r="I131" s="205" t="s">
        <v>330</v>
      </c>
      <c r="J131" s="205" t="s">
        <v>318</v>
      </c>
      <c r="K131" s="206" t="s">
        <v>331</v>
      </c>
      <c r="L131" s="207"/>
      <c r="M131" s="101" t="s">
        <v>1</v>
      </c>
      <c r="N131" s="102" t="s">
        <v>40</v>
      </c>
      <c r="O131" s="102" t="s">
        <v>332</v>
      </c>
      <c r="P131" s="102" t="s">
        <v>333</v>
      </c>
      <c r="Q131" s="102" t="s">
        <v>334</v>
      </c>
      <c r="R131" s="102" t="s">
        <v>335</v>
      </c>
      <c r="S131" s="102" t="s">
        <v>336</v>
      </c>
      <c r="T131" s="103" t="s">
        <v>337</v>
      </c>
      <c r="U131" s="202"/>
      <c r="V131" s="202"/>
      <c r="W131" s="202"/>
      <c r="X131" s="202"/>
      <c r="Y131" s="202"/>
      <c r="Z131" s="202"/>
      <c r="AA131" s="202"/>
      <c r="AB131" s="202"/>
      <c r="AC131" s="202"/>
      <c r="AD131" s="202"/>
      <c r="AE131" s="202"/>
    </row>
    <row r="132" s="2" customFormat="1" ht="22.8" customHeight="1">
      <c r="A132" s="39"/>
      <c r="B132" s="40"/>
      <c r="C132" s="108" t="s">
        <v>338</v>
      </c>
      <c r="D132" s="41"/>
      <c r="E132" s="41"/>
      <c r="F132" s="41"/>
      <c r="G132" s="41"/>
      <c r="H132" s="41"/>
      <c r="I132" s="41"/>
      <c r="J132" s="208">
        <f>BK132</f>
        <v>0</v>
      </c>
      <c r="K132" s="41"/>
      <c r="L132" s="45"/>
      <c r="M132" s="104"/>
      <c r="N132" s="209"/>
      <c r="O132" s="105"/>
      <c r="P132" s="210">
        <f>P133</f>
        <v>0</v>
      </c>
      <c r="Q132" s="105"/>
      <c r="R132" s="210">
        <f>R133</f>
        <v>9.8677476500000019</v>
      </c>
      <c r="S132" s="105"/>
      <c r="T132" s="211">
        <f>T133</f>
        <v>4.0359999999999996</v>
      </c>
      <c r="U132" s="39"/>
      <c r="V132" s="39"/>
      <c r="W132" s="39"/>
      <c r="X132" s="39"/>
      <c r="Y132" s="39"/>
      <c r="Z132" s="39"/>
      <c r="AA132" s="39"/>
      <c r="AB132" s="39"/>
      <c r="AC132" s="39"/>
      <c r="AD132" s="39"/>
      <c r="AE132" s="39"/>
      <c r="AT132" s="18" t="s">
        <v>75</v>
      </c>
      <c r="AU132" s="18" t="s">
        <v>320</v>
      </c>
      <c r="BK132" s="212">
        <f>BK133</f>
        <v>0</v>
      </c>
    </row>
    <row r="133" s="12" customFormat="1" ht="25.92" customHeight="1">
      <c r="A133" s="12"/>
      <c r="B133" s="213"/>
      <c r="C133" s="214"/>
      <c r="D133" s="215" t="s">
        <v>75</v>
      </c>
      <c r="E133" s="216" t="s">
        <v>437</v>
      </c>
      <c r="F133" s="216" t="s">
        <v>438</v>
      </c>
      <c r="G133" s="214"/>
      <c r="H133" s="214"/>
      <c r="I133" s="217"/>
      <c r="J133" s="218">
        <f>BK133</f>
        <v>0</v>
      </c>
      <c r="K133" s="214"/>
      <c r="L133" s="219"/>
      <c r="M133" s="220"/>
      <c r="N133" s="221"/>
      <c r="O133" s="221"/>
      <c r="P133" s="222">
        <f>P134+P265+P269+P288+P292+P374+P415</f>
        <v>0</v>
      </c>
      <c r="Q133" s="221"/>
      <c r="R133" s="222">
        <f>R134+R265+R269+R288+R292+R374+R415</f>
        <v>9.8677476500000019</v>
      </c>
      <c r="S133" s="221"/>
      <c r="T133" s="223">
        <f>T134+T265+T269+T288+T292+T374+T415</f>
        <v>4.0359999999999996</v>
      </c>
      <c r="U133" s="12"/>
      <c r="V133" s="12"/>
      <c r="W133" s="12"/>
      <c r="X133" s="12"/>
      <c r="Y133" s="12"/>
      <c r="Z133" s="12"/>
      <c r="AA133" s="12"/>
      <c r="AB133" s="12"/>
      <c r="AC133" s="12"/>
      <c r="AD133" s="12"/>
      <c r="AE133" s="12"/>
      <c r="AR133" s="224" t="s">
        <v>83</v>
      </c>
      <c r="AT133" s="225" t="s">
        <v>75</v>
      </c>
      <c r="AU133" s="225" t="s">
        <v>76</v>
      </c>
      <c r="AY133" s="224" t="s">
        <v>342</v>
      </c>
      <c r="BK133" s="226">
        <f>BK134+BK265+BK269+BK288+BK292+BK374+BK415</f>
        <v>0</v>
      </c>
    </row>
    <row r="134" s="12" customFormat="1" ht="22.8" customHeight="1">
      <c r="A134" s="12"/>
      <c r="B134" s="213"/>
      <c r="C134" s="214"/>
      <c r="D134" s="215" t="s">
        <v>75</v>
      </c>
      <c r="E134" s="246" t="s">
        <v>83</v>
      </c>
      <c r="F134" s="246" t="s">
        <v>439</v>
      </c>
      <c r="G134" s="214"/>
      <c r="H134" s="214"/>
      <c r="I134" s="217"/>
      <c r="J134" s="247">
        <f>BK134</f>
        <v>0</v>
      </c>
      <c r="K134" s="214"/>
      <c r="L134" s="219"/>
      <c r="M134" s="220"/>
      <c r="N134" s="221"/>
      <c r="O134" s="221"/>
      <c r="P134" s="222">
        <f>SUM(P135:P264)</f>
        <v>0</v>
      </c>
      <c r="Q134" s="221"/>
      <c r="R134" s="222">
        <f>SUM(R135:R264)</f>
        <v>0.71192505000000006</v>
      </c>
      <c r="S134" s="221"/>
      <c r="T134" s="223">
        <f>SUM(T135:T264)</f>
        <v>0.31609999999999994</v>
      </c>
      <c r="U134" s="12"/>
      <c r="V134" s="12"/>
      <c r="W134" s="12"/>
      <c r="X134" s="12"/>
      <c r="Y134" s="12"/>
      <c r="Z134" s="12"/>
      <c r="AA134" s="12"/>
      <c r="AB134" s="12"/>
      <c r="AC134" s="12"/>
      <c r="AD134" s="12"/>
      <c r="AE134" s="12"/>
      <c r="AR134" s="224" t="s">
        <v>83</v>
      </c>
      <c r="AT134" s="225" t="s">
        <v>75</v>
      </c>
      <c r="AU134" s="225" t="s">
        <v>83</v>
      </c>
      <c r="AY134" s="224" t="s">
        <v>342</v>
      </c>
      <c r="BK134" s="226">
        <f>SUM(BK135:BK264)</f>
        <v>0</v>
      </c>
    </row>
    <row r="135" s="2" customFormat="1" ht="16.5" customHeight="1">
      <c r="A135" s="39"/>
      <c r="B135" s="40"/>
      <c r="C135" s="227" t="s">
        <v>83</v>
      </c>
      <c r="D135" s="227" t="s">
        <v>343</v>
      </c>
      <c r="E135" s="228" t="s">
        <v>6842</v>
      </c>
      <c r="F135" s="229" t="s">
        <v>6843</v>
      </c>
      <c r="G135" s="230" t="s">
        <v>473</v>
      </c>
      <c r="H135" s="231">
        <v>0.57999999999999996</v>
      </c>
      <c r="I135" s="232"/>
      <c r="J135" s="233">
        <f>ROUND(I135*H135,2)</f>
        <v>0</v>
      </c>
      <c r="K135" s="229" t="s">
        <v>443</v>
      </c>
      <c r="L135" s="45"/>
      <c r="M135" s="234" t="s">
        <v>1</v>
      </c>
      <c r="N135" s="235" t="s">
        <v>41</v>
      </c>
      <c r="O135" s="92"/>
      <c r="P135" s="236">
        <f>O135*H135</f>
        <v>0</v>
      </c>
      <c r="Q135" s="236">
        <v>0</v>
      </c>
      <c r="R135" s="236">
        <f>Q135*H135</f>
        <v>0</v>
      </c>
      <c r="S135" s="236">
        <v>0.26000000000000001</v>
      </c>
      <c r="T135" s="237">
        <f>S135*H135</f>
        <v>0.15079999999999999</v>
      </c>
      <c r="U135" s="39"/>
      <c r="V135" s="39"/>
      <c r="W135" s="39"/>
      <c r="X135" s="39"/>
      <c r="Y135" s="39"/>
      <c r="Z135" s="39"/>
      <c r="AA135" s="39"/>
      <c r="AB135" s="39"/>
      <c r="AC135" s="39"/>
      <c r="AD135" s="39"/>
      <c r="AE135" s="39"/>
      <c r="AR135" s="238" t="s">
        <v>360</v>
      </c>
      <c r="AT135" s="238" t="s">
        <v>343</v>
      </c>
      <c r="AU135" s="238" t="s">
        <v>85</v>
      </c>
      <c r="AY135" s="18" t="s">
        <v>342</v>
      </c>
      <c r="BE135" s="239">
        <f>IF(N135="základní",J135,0)</f>
        <v>0</v>
      </c>
      <c r="BF135" s="239">
        <f>IF(N135="snížená",J135,0)</f>
        <v>0</v>
      </c>
      <c r="BG135" s="239">
        <f>IF(N135="zákl. přenesená",J135,0)</f>
        <v>0</v>
      </c>
      <c r="BH135" s="239">
        <f>IF(N135="sníž. přenesená",J135,0)</f>
        <v>0</v>
      </c>
      <c r="BI135" s="239">
        <f>IF(N135="nulová",J135,0)</f>
        <v>0</v>
      </c>
      <c r="BJ135" s="18" t="s">
        <v>83</v>
      </c>
      <c r="BK135" s="239">
        <f>ROUND(I135*H135,2)</f>
        <v>0</v>
      </c>
      <c r="BL135" s="18" t="s">
        <v>360</v>
      </c>
      <c r="BM135" s="238" t="s">
        <v>7171</v>
      </c>
    </row>
    <row r="136" s="2" customFormat="1">
      <c r="A136" s="39"/>
      <c r="B136" s="40"/>
      <c r="C136" s="41"/>
      <c r="D136" s="240" t="s">
        <v>349</v>
      </c>
      <c r="E136" s="41"/>
      <c r="F136" s="241" t="s">
        <v>6845</v>
      </c>
      <c r="G136" s="41"/>
      <c r="H136" s="41"/>
      <c r="I136" s="242"/>
      <c r="J136" s="41"/>
      <c r="K136" s="41"/>
      <c r="L136" s="45"/>
      <c r="M136" s="243"/>
      <c r="N136" s="244"/>
      <c r="O136" s="92"/>
      <c r="P136" s="92"/>
      <c r="Q136" s="92"/>
      <c r="R136" s="92"/>
      <c r="S136" s="92"/>
      <c r="T136" s="93"/>
      <c r="U136" s="39"/>
      <c r="V136" s="39"/>
      <c r="W136" s="39"/>
      <c r="X136" s="39"/>
      <c r="Y136" s="39"/>
      <c r="Z136" s="39"/>
      <c r="AA136" s="39"/>
      <c r="AB136" s="39"/>
      <c r="AC136" s="39"/>
      <c r="AD136" s="39"/>
      <c r="AE136" s="39"/>
      <c r="AT136" s="18" t="s">
        <v>349</v>
      </c>
      <c r="AU136" s="18" t="s">
        <v>85</v>
      </c>
    </row>
    <row r="137" s="13" customFormat="1">
      <c r="A137" s="13"/>
      <c r="B137" s="252"/>
      <c r="C137" s="253"/>
      <c r="D137" s="240" t="s">
        <v>446</v>
      </c>
      <c r="E137" s="254" t="s">
        <v>1</v>
      </c>
      <c r="F137" s="255" t="s">
        <v>7172</v>
      </c>
      <c r="G137" s="253"/>
      <c r="H137" s="256">
        <v>0.57999999999999996</v>
      </c>
      <c r="I137" s="257"/>
      <c r="J137" s="253"/>
      <c r="K137" s="253"/>
      <c r="L137" s="258"/>
      <c r="M137" s="259"/>
      <c r="N137" s="260"/>
      <c r="O137" s="260"/>
      <c r="P137" s="260"/>
      <c r="Q137" s="260"/>
      <c r="R137" s="260"/>
      <c r="S137" s="260"/>
      <c r="T137" s="261"/>
      <c r="U137" s="13"/>
      <c r="V137" s="13"/>
      <c r="W137" s="13"/>
      <c r="X137" s="13"/>
      <c r="Y137" s="13"/>
      <c r="Z137" s="13"/>
      <c r="AA137" s="13"/>
      <c r="AB137" s="13"/>
      <c r="AC137" s="13"/>
      <c r="AD137" s="13"/>
      <c r="AE137" s="13"/>
      <c r="AT137" s="262" t="s">
        <v>446</v>
      </c>
      <c r="AU137" s="262" t="s">
        <v>85</v>
      </c>
      <c r="AV137" s="13" t="s">
        <v>85</v>
      </c>
      <c r="AW137" s="13" t="s">
        <v>32</v>
      </c>
      <c r="AX137" s="13" t="s">
        <v>83</v>
      </c>
      <c r="AY137" s="262" t="s">
        <v>342</v>
      </c>
    </row>
    <row r="138" s="2" customFormat="1" ht="16.5" customHeight="1">
      <c r="A138" s="39"/>
      <c r="B138" s="40"/>
      <c r="C138" s="227" t="s">
        <v>85</v>
      </c>
      <c r="D138" s="227" t="s">
        <v>343</v>
      </c>
      <c r="E138" s="228" t="s">
        <v>6847</v>
      </c>
      <c r="F138" s="229" t="s">
        <v>6848</v>
      </c>
      <c r="G138" s="230" t="s">
        <v>473</v>
      </c>
      <c r="H138" s="231">
        <v>0.57999999999999996</v>
      </c>
      <c r="I138" s="232"/>
      <c r="J138" s="233">
        <f>ROUND(I138*H138,2)</f>
        <v>0</v>
      </c>
      <c r="K138" s="229" t="s">
        <v>443</v>
      </c>
      <c r="L138" s="45"/>
      <c r="M138" s="234" t="s">
        <v>1</v>
      </c>
      <c r="N138" s="235" t="s">
        <v>41</v>
      </c>
      <c r="O138" s="92"/>
      <c r="P138" s="236">
        <f>O138*H138</f>
        <v>0</v>
      </c>
      <c r="Q138" s="236">
        <v>0</v>
      </c>
      <c r="R138" s="236">
        <f>Q138*H138</f>
        <v>0</v>
      </c>
      <c r="S138" s="236">
        <v>0.28499999999999998</v>
      </c>
      <c r="T138" s="237">
        <f>S138*H138</f>
        <v>0.16529999999999998</v>
      </c>
      <c r="U138" s="39"/>
      <c r="V138" s="39"/>
      <c r="W138" s="39"/>
      <c r="X138" s="39"/>
      <c r="Y138" s="39"/>
      <c r="Z138" s="39"/>
      <c r="AA138" s="39"/>
      <c r="AB138" s="39"/>
      <c r="AC138" s="39"/>
      <c r="AD138" s="39"/>
      <c r="AE138" s="39"/>
      <c r="AR138" s="238" t="s">
        <v>360</v>
      </c>
      <c r="AT138" s="238" t="s">
        <v>343</v>
      </c>
      <c r="AU138" s="238" t="s">
        <v>85</v>
      </c>
      <c r="AY138" s="18" t="s">
        <v>342</v>
      </c>
      <c r="BE138" s="239">
        <f>IF(N138="základní",J138,0)</f>
        <v>0</v>
      </c>
      <c r="BF138" s="239">
        <f>IF(N138="snížená",J138,0)</f>
        <v>0</v>
      </c>
      <c r="BG138" s="239">
        <f>IF(N138="zákl. přenesená",J138,0)</f>
        <v>0</v>
      </c>
      <c r="BH138" s="239">
        <f>IF(N138="sníž. přenesená",J138,0)</f>
        <v>0</v>
      </c>
      <c r="BI138" s="239">
        <f>IF(N138="nulová",J138,0)</f>
        <v>0</v>
      </c>
      <c r="BJ138" s="18" t="s">
        <v>83</v>
      </c>
      <c r="BK138" s="239">
        <f>ROUND(I138*H138,2)</f>
        <v>0</v>
      </c>
      <c r="BL138" s="18" t="s">
        <v>360</v>
      </c>
      <c r="BM138" s="238" t="s">
        <v>7173</v>
      </c>
    </row>
    <row r="139" s="2" customFormat="1">
      <c r="A139" s="39"/>
      <c r="B139" s="40"/>
      <c r="C139" s="41"/>
      <c r="D139" s="240" t="s">
        <v>349</v>
      </c>
      <c r="E139" s="41"/>
      <c r="F139" s="241" t="s">
        <v>6850</v>
      </c>
      <c r="G139" s="41"/>
      <c r="H139" s="41"/>
      <c r="I139" s="242"/>
      <c r="J139" s="41"/>
      <c r="K139" s="41"/>
      <c r="L139" s="45"/>
      <c r="M139" s="243"/>
      <c r="N139" s="244"/>
      <c r="O139" s="92"/>
      <c r="P139" s="92"/>
      <c r="Q139" s="92"/>
      <c r="R139" s="92"/>
      <c r="S139" s="92"/>
      <c r="T139" s="93"/>
      <c r="U139" s="39"/>
      <c r="V139" s="39"/>
      <c r="W139" s="39"/>
      <c r="X139" s="39"/>
      <c r="Y139" s="39"/>
      <c r="Z139" s="39"/>
      <c r="AA139" s="39"/>
      <c r="AB139" s="39"/>
      <c r="AC139" s="39"/>
      <c r="AD139" s="39"/>
      <c r="AE139" s="39"/>
      <c r="AT139" s="18" t="s">
        <v>349</v>
      </c>
      <c r="AU139" s="18" t="s">
        <v>85</v>
      </c>
    </row>
    <row r="140" s="13" customFormat="1">
      <c r="A140" s="13"/>
      <c r="B140" s="252"/>
      <c r="C140" s="253"/>
      <c r="D140" s="240" t="s">
        <v>446</v>
      </c>
      <c r="E140" s="254" t="s">
        <v>1</v>
      </c>
      <c r="F140" s="255" t="s">
        <v>7174</v>
      </c>
      <c r="G140" s="253"/>
      <c r="H140" s="256">
        <v>0.57999999999999996</v>
      </c>
      <c r="I140" s="257"/>
      <c r="J140" s="253"/>
      <c r="K140" s="253"/>
      <c r="L140" s="258"/>
      <c r="M140" s="259"/>
      <c r="N140" s="260"/>
      <c r="O140" s="260"/>
      <c r="P140" s="260"/>
      <c r="Q140" s="260"/>
      <c r="R140" s="260"/>
      <c r="S140" s="260"/>
      <c r="T140" s="261"/>
      <c r="U140" s="13"/>
      <c r="V140" s="13"/>
      <c r="W140" s="13"/>
      <c r="X140" s="13"/>
      <c r="Y140" s="13"/>
      <c r="Z140" s="13"/>
      <c r="AA140" s="13"/>
      <c r="AB140" s="13"/>
      <c r="AC140" s="13"/>
      <c r="AD140" s="13"/>
      <c r="AE140" s="13"/>
      <c r="AT140" s="262" t="s">
        <v>446</v>
      </c>
      <c r="AU140" s="262" t="s">
        <v>85</v>
      </c>
      <c r="AV140" s="13" t="s">
        <v>85</v>
      </c>
      <c r="AW140" s="13" t="s">
        <v>32</v>
      </c>
      <c r="AX140" s="13" t="s">
        <v>83</v>
      </c>
      <c r="AY140" s="262" t="s">
        <v>342</v>
      </c>
    </row>
    <row r="141" s="2" customFormat="1" ht="16.5" customHeight="1">
      <c r="A141" s="39"/>
      <c r="B141" s="40"/>
      <c r="C141" s="227" t="s">
        <v>92</v>
      </c>
      <c r="D141" s="227" t="s">
        <v>343</v>
      </c>
      <c r="E141" s="228" t="s">
        <v>2251</v>
      </c>
      <c r="F141" s="229" t="s">
        <v>2252</v>
      </c>
      <c r="G141" s="230" t="s">
        <v>543</v>
      </c>
      <c r="H141" s="231">
        <v>48.07</v>
      </c>
      <c r="I141" s="232"/>
      <c r="J141" s="233">
        <f>ROUND(I141*H141,2)</f>
        <v>0</v>
      </c>
      <c r="K141" s="229" t="s">
        <v>443</v>
      </c>
      <c r="L141" s="45"/>
      <c r="M141" s="234" t="s">
        <v>1</v>
      </c>
      <c r="N141" s="235" t="s">
        <v>41</v>
      </c>
      <c r="O141" s="92"/>
      <c r="P141" s="236">
        <f>O141*H141</f>
        <v>0</v>
      </c>
      <c r="Q141" s="236">
        <v>0.0071900000000000002</v>
      </c>
      <c r="R141" s="236">
        <f>Q141*H141</f>
        <v>0.34562330000000002</v>
      </c>
      <c r="S141" s="236">
        <v>0</v>
      </c>
      <c r="T141" s="237">
        <f>S141*H141</f>
        <v>0</v>
      </c>
      <c r="U141" s="39"/>
      <c r="V141" s="39"/>
      <c r="W141" s="39"/>
      <c r="X141" s="39"/>
      <c r="Y141" s="39"/>
      <c r="Z141" s="39"/>
      <c r="AA141" s="39"/>
      <c r="AB141" s="39"/>
      <c r="AC141" s="39"/>
      <c r="AD141" s="39"/>
      <c r="AE141" s="39"/>
      <c r="AR141" s="238" t="s">
        <v>360</v>
      </c>
      <c r="AT141" s="238" t="s">
        <v>343</v>
      </c>
      <c r="AU141" s="238" t="s">
        <v>85</v>
      </c>
      <c r="AY141" s="18" t="s">
        <v>342</v>
      </c>
      <c r="BE141" s="239">
        <f>IF(N141="základní",J141,0)</f>
        <v>0</v>
      </c>
      <c r="BF141" s="239">
        <f>IF(N141="snížená",J141,0)</f>
        <v>0</v>
      </c>
      <c r="BG141" s="239">
        <f>IF(N141="zákl. přenesená",J141,0)</f>
        <v>0</v>
      </c>
      <c r="BH141" s="239">
        <f>IF(N141="sníž. přenesená",J141,0)</f>
        <v>0</v>
      </c>
      <c r="BI141" s="239">
        <f>IF(N141="nulová",J141,0)</f>
        <v>0</v>
      </c>
      <c r="BJ141" s="18" t="s">
        <v>83</v>
      </c>
      <c r="BK141" s="239">
        <f>ROUND(I141*H141,2)</f>
        <v>0</v>
      </c>
      <c r="BL141" s="18" t="s">
        <v>360</v>
      </c>
      <c r="BM141" s="238" t="s">
        <v>7175</v>
      </c>
    </row>
    <row r="142" s="2" customFormat="1">
      <c r="A142" s="39"/>
      <c r="B142" s="40"/>
      <c r="C142" s="41"/>
      <c r="D142" s="240" t="s">
        <v>349</v>
      </c>
      <c r="E142" s="41"/>
      <c r="F142" s="241" t="s">
        <v>2254</v>
      </c>
      <c r="G142" s="41"/>
      <c r="H142" s="41"/>
      <c r="I142" s="242"/>
      <c r="J142" s="41"/>
      <c r="K142" s="41"/>
      <c r="L142" s="45"/>
      <c r="M142" s="243"/>
      <c r="N142" s="244"/>
      <c r="O142" s="92"/>
      <c r="P142" s="92"/>
      <c r="Q142" s="92"/>
      <c r="R142" s="92"/>
      <c r="S142" s="92"/>
      <c r="T142" s="93"/>
      <c r="U142" s="39"/>
      <c r="V142" s="39"/>
      <c r="W142" s="39"/>
      <c r="X142" s="39"/>
      <c r="Y142" s="39"/>
      <c r="Z142" s="39"/>
      <c r="AA142" s="39"/>
      <c r="AB142" s="39"/>
      <c r="AC142" s="39"/>
      <c r="AD142" s="39"/>
      <c r="AE142" s="39"/>
      <c r="AT142" s="18" t="s">
        <v>349</v>
      </c>
      <c r="AU142" s="18" t="s">
        <v>85</v>
      </c>
    </row>
    <row r="143" s="13" customFormat="1">
      <c r="A143" s="13"/>
      <c r="B143" s="252"/>
      <c r="C143" s="253"/>
      <c r="D143" s="240" t="s">
        <v>446</v>
      </c>
      <c r="E143" s="254" t="s">
        <v>1</v>
      </c>
      <c r="F143" s="255" t="s">
        <v>7176</v>
      </c>
      <c r="G143" s="253"/>
      <c r="H143" s="256">
        <v>48.07</v>
      </c>
      <c r="I143" s="257"/>
      <c r="J143" s="253"/>
      <c r="K143" s="253"/>
      <c r="L143" s="258"/>
      <c r="M143" s="259"/>
      <c r="N143" s="260"/>
      <c r="O143" s="260"/>
      <c r="P143" s="260"/>
      <c r="Q143" s="260"/>
      <c r="R143" s="260"/>
      <c r="S143" s="260"/>
      <c r="T143" s="261"/>
      <c r="U143" s="13"/>
      <c r="V143" s="13"/>
      <c r="W143" s="13"/>
      <c r="X143" s="13"/>
      <c r="Y143" s="13"/>
      <c r="Z143" s="13"/>
      <c r="AA143" s="13"/>
      <c r="AB143" s="13"/>
      <c r="AC143" s="13"/>
      <c r="AD143" s="13"/>
      <c r="AE143" s="13"/>
      <c r="AT143" s="262" t="s">
        <v>446</v>
      </c>
      <c r="AU143" s="262" t="s">
        <v>85</v>
      </c>
      <c r="AV143" s="13" t="s">
        <v>85</v>
      </c>
      <c r="AW143" s="13" t="s">
        <v>32</v>
      </c>
      <c r="AX143" s="13" t="s">
        <v>83</v>
      </c>
      <c r="AY143" s="262" t="s">
        <v>342</v>
      </c>
    </row>
    <row r="144" s="2" customFormat="1" ht="16.5" customHeight="1">
      <c r="A144" s="39"/>
      <c r="B144" s="40"/>
      <c r="C144" s="227" t="s">
        <v>360</v>
      </c>
      <c r="D144" s="227" t="s">
        <v>343</v>
      </c>
      <c r="E144" s="228" t="s">
        <v>2006</v>
      </c>
      <c r="F144" s="229" t="s">
        <v>2007</v>
      </c>
      <c r="G144" s="230" t="s">
        <v>2008</v>
      </c>
      <c r="H144" s="231">
        <v>75</v>
      </c>
      <c r="I144" s="232"/>
      <c r="J144" s="233">
        <f>ROUND(I144*H144,2)</f>
        <v>0</v>
      </c>
      <c r="K144" s="229" t="s">
        <v>443</v>
      </c>
      <c r="L144" s="45"/>
      <c r="M144" s="234" t="s">
        <v>1</v>
      </c>
      <c r="N144" s="235" t="s">
        <v>41</v>
      </c>
      <c r="O144" s="92"/>
      <c r="P144" s="236">
        <f>O144*H144</f>
        <v>0</v>
      </c>
      <c r="Q144" s="236">
        <v>3.0000000000000001E-05</v>
      </c>
      <c r="R144" s="236">
        <f>Q144*H144</f>
        <v>0.0022500000000000003</v>
      </c>
      <c r="S144" s="236">
        <v>0</v>
      </c>
      <c r="T144" s="237">
        <f>S144*H144</f>
        <v>0</v>
      </c>
      <c r="U144" s="39"/>
      <c r="V144" s="39"/>
      <c r="W144" s="39"/>
      <c r="X144" s="39"/>
      <c r="Y144" s="39"/>
      <c r="Z144" s="39"/>
      <c r="AA144" s="39"/>
      <c r="AB144" s="39"/>
      <c r="AC144" s="39"/>
      <c r="AD144" s="39"/>
      <c r="AE144" s="39"/>
      <c r="AR144" s="238" t="s">
        <v>360</v>
      </c>
      <c r="AT144" s="238" t="s">
        <v>343</v>
      </c>
      <c r="AU144" s="238" t="s">
        <v>85</v>
      </c>
      <c r="AY144" s="18" t="s">
        <v>342</v>
      </c>
      <c r="BE144" s="239">
        <f>IF(N144="základní",J144,0)</f>
        <v>0</v>
      </c>
      <c r="BF144" s="239">
        <f>IF(N144="snížená",J144,0)</f>
        <v>0</v>
      </c>
      <c r="BG144" s="239">
        <f>IF(N144="zákl. přenesená",J144,0)</f>
        <v>0</v>
      </c>
      <c r="BH144" s="239">
        <f>IF(N144="sníž. přenesená",J144,0)</f>
        <v>0</v>
      </c>
      <c r="BI144" s="239">
        <f>IF(N144="nulová",J144,0)</f>
        <v>0</v>
      </c>
      <c r="BJ144" s="18" t="s">
        <v>83</v>
      </c>
      <c r="BK144" s="239">
        <f>ROUND(I144*H144,2)</f>
        <v>0</v>
      </c>
      <c r="BL144" s="18" t="s">
        <v>360</v>
      </c>
      <c r="BM144" s="238" t="s">
        <v>7177</v>
      </c>
    </row>
    <row r="145" s="2" customFormat="1">
      <c r="A145" s="39"/>
      <c r="B145" s="40"/>
      <c r="C145" s="41"/>
      <c r="D145" s="240" t="s">
        <v>349</v>
      </c>
      <c r="E145" s="41"/>
      <c r="F145" s="241" t="s">
        <v>2010</v>
      </c>
      <c r="G145" s="41"/>
      <c r="H145" s="41"/>
      <c r="I145" s="242"/>
      <c r="J145" s="41"/>
      <c r="K145" s="41"/>
      <c r="L145" s="45"/>
      <c r="M145" s="243"/>
      <c r="N145" s="244"/>
      <c r="O145" s="92"/>
      <c r="P145" s="92"/>
      <c r="Q145" s="92"/>
      <c r="R145" s="92"/>
      <c r="S145" s="92"/>
      <c r="T145" s="93"/>
      <c r="U145" s="39"/>
      <c r="V145" s="39"/>
      <c r="W145" s="39"/>
      <c r="X145" s="39"/>
      <c r="Y145" s="39"/>
      <c r="Z145" s="39"/>
      <c r="AA145" s="39"/>
      <c r="AB145" s="39"/>
      <c r="AC145" s="39"/>
      <c r="AD145" s="39"/>
      <c r="AE145" s="39"/>
      <c r="AT145" s="18" t="s">
        <v>349</v>
      </c>
      <c r="AU145" s="18" t="s">
        <v>85</v>
      </c>
    </row>
    <row r="146" s="13" customFormat="1">
      <c r="A146" s="13"/>
      <c r="B146" s="252"/>
      <c r="C146" s="253"/>
      <c r="D146" s="240" t="s">
        <v>446</v>
      </c>
      <c r="E146" s="254" t="s">
        <v>1</v>
      </c>
      <c r="F146" s="255" t="s">
        <v>2257</v>
      </c>
      <c r="G146" s="253"/>
      <c r="H146" s="256">
        <v>75</v>
      </c>
      <c r="I146" s="257"/>
      <c r="J146" s="253"/>
      <c r="K146" s="253"/>
      <c r="L146" s="258"/>
      <c r="M146" s="259"/>
      <c r="N146" s="260"/>
      <c r="O146" s="260"/>
      <c r="P146" s="260"/>
      <c r="Q146" s="260"/>
      <c r="R146" s="260"/>
      <c r="S146" s="260"/>
      <c r="T146" s="261"/>
      <c r="U146" s="13"/>
      <c r="V146" s="13"/>
      <c r="W146" s="13"/>
      <c r="X146" s="13"/>
      <c r="Y146" s="13"/>
      <c r="Z146" s="13"/>
      <c r="AA146" s="13"/>
      <c r="AB146" s="13"/>
      <c r="AC146" s="13"/>
      <c r="AD146" s="13"/>
      <c r="AE146" s="13"/>
      <c r="AT146" s="262" t="s">
        <v>446</v>
      </c>
      <c r="AU146" s="262" t="s">
        <v>85</v>
      </c>
      <c r="AV146" s="13" t="s">
        <v>85</v>
      </c>
      <c r="AW146" s="13" t="s">
        <v>32</v>
      </c>
      <c r="AX146" s="13" t="s">
        <v>83</v>
      </c>
      <c r="AY146" s="262" t="s">
        <v>342</v>
      </c>
    </row>
    <row r="147" s="2" customFormat="1" ht="16.5" customHeight="1">
      <c r="A147" s="39"/>
      <c r="B147" s="40"/>
      <c r="C147" s="227" t="s">
        <v>341</v>
      </c>
      <c r="D147" s="227" t="s">
        <v>343</v>
      </c>
      <c r="E147" s="228" t="s">
        <v>2012</v>
      </c>
      <c r="F147" s="229" t="s">
        <v>2013</v>
      </c>
      <c r="G147" s="230" t="s">
        <v>2014</v>
      </c>
      <c r="H147" s="231">
        <v>10</v>
      </c>
      <c r="I147" s="232"/>
      <c r="J147" s="233">
        <f>ROUND(I147*H147,2)</f>
        <v>0</v>
      </c>
      <c r="K147" s="229" t="s">
        <v>443</v>
      </c>
      <c r="L147" s="45"/>
      <c r="M147" s="234" t="s">
        <v>1</v>
      </c>
      <c r="N147" s="235" t="s">
        <v>41</v>
      </c>
      <c r="O147" s="92"/>
      <c r="P147" s="236">
        <f>O147*H147</f>
        <v>0</v>
      </c>
      <c r="Q147" s="236">
        <v>0</v>
      </c>
      <c r="R147" s="236">
        <f>Q147*H147</f>
        <v>0</v>
      </c>
      <c r="S147" s="236">
        <v>0</v>
      </c>
      <c r="T147" s="237">
        <f>S147*H147</f>
        <v>0</v>
      </c>
      <c r="U147" s="39"/>
      <c r="V147" s="39"/>
      <c r="W147" s="39"/>
      <c r="X147" s="39"/>
      <c r="Y147" s="39"/>
      <c r="Z147" s="39"/>
      <c r="AA147" s="39"/>
      <c r="AB147" s="39"/>
      <c r="AC147" s="39"/>
      <c r="AD147" s="39"/>
      <c r="AE147" s="39"/>
      <c r="AR147" s="238" t="s">
        <v>360</v>
      </c>
      <c r="AT147" s="238" t="s">
        <v>343</v>
      </c>
      <c r="AU147" s="238" t="s">
        <v>85</v>
      </c>
      <c r="AY147" s="18" t="s">
        <v>342</v>
      </c>
      <c r="BE147" s="239">
        <f>IF(N147="základní",J147,0)</f>
        <v>0</v>
      </c>
      <c r="BF147" s="239">
        <f>IF(N147="snížená",J147,0)</f>
        <v>0</v>
      </c>
      <c r="BG147" s="239">
        <f>IF(N147="zákl. přenesená",J147,0)</f>
        <v>0</v>
      </c>
      <c r="BH147" s="239">
        <f>IF(N147="sníž. přenesená",J147,0)</f>
        <v>0</v>
      </c>
      <c r="BI147" s="239">
        <f>IF(N147="nulová",J147,0)</f>
        <v>0</v>
      </c>
      <c r="BJ147" s="18" t="s">
        <v>83</v>
      </c>
      <c r="BK147" s="239">
        <f>ROUND(I147*H147,2)</f>
        <v>0</v>
      </c>
      <c r="BL147" s="18" t="s">
        <v>360</v>
      </c>
      <c r="BM147" s="238" t="s">
        <v>7178</v>
      </c>
    </row>
    <row r="148" s="2" customFormat="1">
      <c r="A148" s="39"/>
      <c r="B148" s="40"/>
      <c r="C148" s="41"/>
      <c r="D148" s="240" t="s">
        <v>349</v>
      </c>
      <c r="E148" s="41"/>
      <c r="F148" s="241" t="s">
        <v>2016</v>
      </c>
      <c r="G148" s="41"/>
      <c r="H148" s="41"/>
      <c r="I148" s="242"/>
      <c r="J148" s="41"/>
      <c r="K148" s="41"/>
      <c r="L148" s="45"/>
      <c r="M148" s="243"/>
      <c r="N148" s="244"/>
      <c r="O148" s="92"/>
      <c r="P148" s="92"/>
      <c r="Q148" s="92"/>
      <c r="R148" s="92"/>
      <c r="S148" s="92"/>
      <c r="T148" s="93"/>
      <c r="U148" s="39"/>
      <c r="V148" s="39"/>
      <c r="W148" s="39"/>
      <c r="X148" s="39"/>
      <c r="Y148" s="39"/>
      <c r="Z148" s="39"/>
      <c r="AA148" s="39"/>
      <c r="AB148" s="39"/>
      <c r="AC148" s="39"/>
      <c r="AD148" s="39"/>
      <c r="AE148" s="39"/>
      <c r="AT148" s="18" t="s">
        <v>349</v>
      </c>
      <c r="AU148" s="18" t="s">
        <v>85</v>
      </c>
    </row>
    <row r="149" s="13" customFormat="1">
      <c r="A149" s="13"/>
      <c r="B149" s="252"/>
      <c r="C149" s="253"/>
      <c r="D149" s="240" t="s">
        <v>446</v>
      </c>
      <c r="E149" s="254" t="s">
        <v>1</v>
      </c>
      <c r="F149" s="255" t="s">
        <v>2259</v>
      </c>
      <c r="G149" s="253"/>
      <c r="H149" s="256">
        <v>10</v>
      </c>
      <c r="I149" s="257"/>
      <c r="J149" s="253"/>
      <c r="K149" s="253"/>
      <c r="L149" s="258"/>
      <c r="M149" s="259"/>
      <c r="N149" s="260"/>
      <c r="O149" s="260"/>
      <c r="P149" s="260"/>
      <c r="Q149" s="260"/>
      <c r="R149" s="260"/>
      <c r="S149" s="260"/>
      <c r="T149" s="261"/>
      <c r="U149" s="13"/>
      <c r="V149" s="13"/>
      <c r="W149" s="13"/>
      <c r="X149" s="13"/>
      <c r="Y149" s="13"/>
      <c r="Z149" s="13"/>
      <c r="AA149" s="13"/>
      <c r="AB149" s="13"/>
      <c r="AC149" s="13"/>
      <c r="AD149" s="13"/>
      <c r="AE149" s="13"/>
      <c r="AT149" s="262" t="s">
        <v>446</v>
      </c>
      <c r="AU149" s="262" t="s">
        <v>85</v>
      </c>
      <c r="AV149" s="13" t="s">
        <v>85</v>
      </c>
      <c r="AW149" s="13" t="s">
        <v>32</v>
      </c>
      <c r="AX149" s="13" t="s">
        <v>83</v>
      </c>
      <c r="AY149" s="262" t="s">
        <v>342</v>
      </c>
    </row>
    <row r="150" s="2" customFormat="1" ht="16.5" customHeight="1">
      <c r="A150" s="39"/>
      <c r="B150" s="40"/>
      <c r="C150" s="227" t="s">
        <v>368</v>
      </c>
      <c r="D150" s="227" t="s">
        <v>343</v>
      </c>
      <c r="E150" s="228" t="s">
        <v>2018</v>
      </c>
      <c r="F150" s="229" t="s">
        <v>2019</v>
      </c>
      <c r="G150" s="230" t="s">
        <v>543</v>
      </c>
      <c r="H150" s="231">
        <v>1.45</v>
      </c>
      <c r="I150" s="232"/>
      <c r="J150" s="233">
        <f>ROUND(I150*H150,2)</f>
        <v>0</v>
      </c>
      <c r="K150" s="229" t="s">
        <v>443</v>
      </c>
      <c r="L150" s="45"/>
      <c r="M150" s="234" t="s">
        <v>1</v>
      </c>
      <c r="N150" s="235" t="s">
        <v>41</v>
      </c>
      <c r="O150" s="92"/>
      <c r="P150" s="236">
        <f>O150*H150</f>
        <v>0</v>
      </c>
      <c r="Q150" s="236">
        <v>0.036900000000000002</v>
      </c>
      <c r="R150" s="236">
        <f>Q150*H150</f>
        <v>0.053505000000000004</v>
      </c>
      <c r="S150" s="236">
        <v>0</v>
      </c>
      <c r="T150" s="237">
        <f>S150*H150</f>
        <v>0</v>
      </c>
      <c r="U150" s="39"/>
      <c r="V150" s="39"/>
      <c r="W150" s="39"/>
      <c r="X150" s="39"/>
      <c r="Y150" s="39"/>
      <c r="Z150" s="39"/>
      <c r="AA150" s="39"/>
      <c r="AB150" s="39"/>
      <c r="AC150" s="39"/>
      <c r="AD150" s="39"/>
      <c r="AE150" s="39"/>
      <c r="AR150" s="238" t="s">
        <v>360</v>
      </c>
      <c r="AT150" s="238" t="s">
        <v>343</v>
      </c>
      <c r="AU150" s="238" t="s">
        <v>85</v>
      </c>
      <c r="AY150" s="18" t="s">
        <v>342</v>
      </c>
      <c r="BE150" s="239">
        <f>IF(N150="základní",J150,0)</f>
        <v>0</v>
      </c>
      <c r="BF150" s="239">
        <f>IF(N150="snížená",J150,0)</f>
        <v>0</v>
      </c>
      <c r="BG150" s="239">
        <f>IF(N150="zákl. přenesená",J150,0)</f>
        <v>0</v>
      </c>
      <c r="BH150" s="239">
        <f>IF(N150="sníž. přenesená",J150,0)</f>
        <v>0</v>
      </c>
      <c r="BI150" s="239">
        <f>IF(N150="nulová",J150,0)</f>
        <v>0</v>
      </c>
      <c r="BJ150" s="18" t="s">
        <v>83</v>
      </c>
      <c r="BK150" s="239">
        <f>ROUND(I150*H150,2)</f>
        <v>0</v>
      </c>
      <c r="BL150" s="18" t="s">
        <v>360</v>
      </c>
      <c r="BM150" s="238" t="s">
        <v>7179</v>
      </c>
    </row>
    <row r="151" s="2" customFormat="1">
      <c r="A151" s="39"/>
      <c r="B151" s="40"/>
      <c r="C151" s="41"/>
      <c r="D151" s="240" t="s">
        <v>349</v>
      </c>
      <c r="E151" s="41"/>
      <c r="F151" s="241" t="s">
        <v>2021</v>
      </c>
      <c r="G151" s="41"/>
      <c r="H151" s="41"/>
      <c r="I151" s="242"/>
      <c r="J151" s="41"/>
      <c r="K151" s="41"/>
      <c r="L151" s="45"/>
      <c r="M151" s="243"/>
      <c r="N151" s="244"/>
      <c r="O151" s="92"/>
      <c r="P151" s="92"/>
      <c r="Q151" s="92"/>
      <c r="R151" s="92"/>
      <c r="S151" s="92"/>
      <c r="T151" s="93"/>
      <c r="U151" s="39"/>
      <c r="V151" s="39"/>
      <c r="W151" s="39"/>
      <c r="X151" s="39"/>
      <c r="Y151" s="39"/>
      <c r="Z151" s="39"/>
      <c r="AA151" s="39"/>
      <c r="AB151" s="39"/>
      <c r="AC151" s="39"/>
      <c r="AD151" s="39"/>
      <c r="AE151" s="39"/>
      <c r="AT151" s="18" t="s">
        <v>349</v>
      </c>
      <c r="AU151" s="18" t="s">
        <v>85</v>
      </c>
    </row>
    <row r="152" s="13" customFormat="1">
      <c r="A152" s="13"/>
      <c r="B152" s="252"/>
      <c r="C152" s="253"/>
      <c r="D152" s="240" t="s">
        <v>446</v>
      </c>
      <c r="E152" s="254" t="s">
        <v>1</v>
      </c>
      <c r="F152" s="255" t="s">
        <v>7180</v>
      </c>
      <c r="G152" s="253"/>
      <c r="H152" s="256">
        <v>1.45</v>
      </c>
      <c r="I152" s="257"/>
      <c r="J152" s="253"/>
      <c r="K152" s="253"/>
      <c r="L152" s="258"/>
      <c r="M152" s="259"/>
      <c r="N152" s="260"/>
      <c r="O152" s="260"/>
      <c r="P152" s="260"/>
      <c r="Q152" s="260"/>
      <c r="R152" s="260"/>
      <c r="S152" s="260"/>
      <c r="T152" s="261"/>
      <c r="U152" s="13"/>
      <c r="V152" s="13"/>
      <c r="W152" s="13"/>
      <c r="X152" s="13"/>
      <c r="Y152" s="13"/>
      <c r="Z152" s="13"/>
      <c r="AA152" s="13"/>
      <c r="AB152" s="13"/>
      <c r="AC152" s="13"/>
      <c r="AD152" s="13"/>
      <c r="AE152" s="13"/>
      <c r="AT152" s="262" t="s">
        <v>446</v>
      </c>
      <c r="AU152" s="262" t="s">
        <v>85</v>
      </c>
      <c r="AV152" s="13" t="s">
        <v>85</v>
      </c>
      <c r="AW152" s="13" t="s">
        <v>32</v>
      </c>
      <c r="AX152" s="13" t="s">
        <v>83</v>
      </c>
      <c r="AY152" s="262" t="s">
        <v>342</v>
      </c>
    </row>
    <row r="153" s="2" customFormat="1" ht="16.5" customHeight="1">
      <c r="A153" s="39"/>
      <c r="B153" s="40"/>
      <c r="C153" s="227" t="s">
        <v>372</v>
      </c>
      <c r="D153" s="227" t="s">
        <v>343</v>
      </c>
      <c r="E153" s="228" t="s">
        <v>2023</v>
      </c>
      <c r="F153" s="229" t="s">
        <v>2024</v>
      </c>
      <c r="G153" s="230" t="s">
        <v>543</v>
      </c>
      <c r="H153" s="231">
        <v>2.8999999999999999</v>
      </c>
      <c r="I153" s="232"/>
      <c r="J153" s="233">
        <f>ROUND(I153*H153,2)</f>
        <v>0</v>
      </c>
      <c r="K153" s="229" t="s">
        <v>443</v>
      </c>
      <c r="L153" s="45"/>
      <c r="M153" s="234" t="s">
        <v>1</v>
      </c>
      <c r="N153" s="235" t="s">
        <v>41</v>
      </c>
      <c r="O153" s="92"/>
      <c r="P153" s="236">
        <f>O153*H153</f>
        <v>0</v>
      </c>
      <c r="Q153" s="236">
        <v>0.036900000000000002</v>
      </c>
      <c r="R153" s="236">
        <f>Q153*H153</f>
        <v>0.10701000000000001</v>
      </c>
      <c r="S153" s="236">
        <v>0</v>
      </c>
      <c r="T153" s="237">
        <f>S153*H153</f>
        <v>0</v>
      </c>
      <c r="U153" s="39"/>
      <c r="V153" s="39"/>
      <c r="W153" s="39"/>
      <c r="X153" s="39"/>
      <c r="Y153" s="39"/>
      <c r="Z153" s="39"/>
      <c r="AA153" s="39"/>
      <c r="AB153" s="39"/>
      <c r="AC153" s="39"/>
      <c r="AD153" s="39"/>
      <c r="AE153" s="39"/>
      <c r="AR153" s="238" t="s">
        <v>360</v>
      </c>
      <c r="AT153" s="238" t="s">
        <v>343</v>
      </c>
      <c r="AU153" s="238" t="s">
        <v>85</v>
      </c>
      <c r="AY153" s="18" t="s">
        <v>342</v>
      </c>
      <c r="BE153" s="239">
        <f>IF(N153="základní",J153,0)</f>
        <v>0</v>
      </c>
      <c r="BF153" s="239">
        <f>IF(N153="snížená",J153,0)</f>
        <v>0</v>
      </c>
      <c r="BG153" s="239">
        <f>IF(N153="zákl. přenesená",J153,0)</f>
        <v>0</v>
      </c>
      <c r="BH153" s="239">
        <f>IF(N153="sníž. přenesená",J153,0)</f>
        <v>0</v>
      </c>
      <c r="BI153" s="239">
        <f>IF(N153="nulová",J153,0)</f>
        <v>0</v>
      </c>
      <c r="BJ153" s="18" t="s">
        <v>83</v>
      </c>
      <c r="BK153" s="239">
        <f>ROUND(I153*H153,2)</f>
        <v>0</v>
      </c>
      <c r="BL153" s="18" t="s">
        <v>360</v>
      </c>
      <c r="BM153" s="238" t="s">
        <v>7181</v>
      </c>
    </row>
    <row r="154" s="2" customFormat="1">
      <c r="A154" s="39"/>
      <c r="B154" s="40"/>
      <c r="C154" s="41"/>
      <c r="D154" s="240" t="s">
        <v>349</v>
      </c>
      <c r="E154" s="41"/>
      <c r="F154" s="241" t="s">
        <v>2026</v>
      </c>
      <c r="G154" s="41"/>
      <c r="H154" s="41"/>
      <c r="I154" s="242"/>
      <c r="J154" s="41"/>
      <c r="K154" s="41"/>
      <c r="L154" s="45"/>
      <c r="M154" s="243"/>
      <c r="N154" s="244"/>
      <c r="O154" s="92"/>
      <c r="P154" s="92"/>
      <c r="Q154" s="92"/>
      <c r="R154" s="92"/>
      <c r="S154" s="92"/>
      <c r="T154" s="93"/>
      <c r="U154" s="39"/>
      <c r="V154" s="39"/>
      <c r="W154" s="39"/>
      <c r="X154" s="39"/>
      <c r="Y154" s="39"/>
      <c r="Z154" s="39"/>
      <c r="AA154" s="39"/>
      <c r="AB154" s="39"/>
      <c r="AC154" s="39"/>
      <c r="AD154" s="39"/>
      <c r="AE154" s="39"/>
      <c r="AT154" s="18" t="s">
        <v>349</v>
      </c>
      <c r="AU154" s="18" t="s">
        <v>85</v>
      </c>
    </row>
    <row r="155" s="13" customFormat="1">
      <c r="A155" s="13"/>
      <c r="B155" s="252"/>
      <c r="C155" s="253"/>
      <c r="D155" s="240" t="s">
        <v>446</v>
      </c>
      <c r="E155" s="254" t="s">
        <v>1</v>
      </c>
      <c r="F155" s="255" t="s">
        <v>7182</v>
      </c>
      <c r="G155" s="253"/>
      <c r="H155" s="256">
        <v>2.8999999999999999</v>
      </c>
      <c r="I155" s="257"/>
      <c r="J155" s="253"/>
      <c r="K155" s="253"/>
      <c r="L155" s="258"/>
      <c r="M155" s="259"/>
      <c r="N155" s="260"/>
      <c r="O155" s="260"/>
      <c r="P155" s="260"/>
      <c r="Q155" s="260"/>
      <c r="R155" s="260"/>
      <c r="S155" s="260"/>
      <c r="T155" s="261"/>
      <c r="U155" s="13"/>
      <c r="V155" s="13"/>
      <c r="W155" s="13"/>
      <c r="X155" s="13"/>
      <c r="Y155" s="13"/>
      <c r="Z155" s="13"/>
      <c r="AA155" s="13"/>
      <c r="AB155" s="13"/>
      <c r="AC155" s="13"/>
      <c r="AD155" s="13"/>
      <c r="AE155" s="13"/>
      <c r="AT155" s="262" t="s">
        <v>446</v>
      </c>
      <c r="AU155" s="262" t="s">
        <v>85</v>
      </c>
      <c r="AV155" s="13" t="s">
        <v>85</v>
      </c>
      <c r="AW155" s="13" t="s">
        <v>32</v>
      </c>
      <c r="AX155" s="13" t="s">
        <v>83</v>
      </c>
      <c r="AY155" s="262" t="s">
        <v>342</v>
      </c>
    </row>
    <row r="156" s="2" customFormat="1" ht="16.5" customHeight="1">
      <c r="A156" s="39"/>
      <c r="B156" s="40"/>
      <c r="C156" s="227" t="s">
        <v>376</v>
      </c>
      <c r="D156" s="227" t="s">
        <v>343</v>
      </c>
      <c r="E156" s="228" t="s">
        <v>566</v>
      </c>
      <c r="F156" s="229" t="s">
        <v>567</v>
      </c>
      <c r="G156" s="230" t="s">
        <v>562</v>
      </c>
      <c r="H156" s="231">
        <v>3.383</v>
      </c>
      <c r="I156" s="232"/>
      <c r="J156" s="233">
        <f>ROUND(I156*H156,2)</f>
        <v>0</v>
      </c>
      <c r="K156" s="229" t="s">
        <v>443</v>
      </c>
      <c r="L156" s="45"/>
      <c r="M156" s="234" t="s">
        <v>1</v>
      </c>
      <c r="N156" s="235" t="s">
        <v>41</v>
      </c>
      <c r="O156" s="92"/>
      <c r="P156" s="236">
        <f>O156*H156</f>
        <v>0</v>
      </c>
      <c r="Q156" s="236">
        <v>0</v>
      </c>
      <c r="R156" s="236">
        <f>Q156*H156</f>
        <v>0</v>
      </c>
      <c r="S156" s="236">
        <v>0</v>
      </c>
      <c r="T156" s="237">
        <f>S156*H156</f>
        <v>0</v>
      </c>
      <c r="U156" s="39"/>
      <c r="V156" s="39"/>
      <c r="W156" s="39"/>
      <c r="X156" s="39"/>
      <c r="Y156" s="39"/>
      <c r="Z156" s="39"/>
      <c r="AA156" s="39"/>
      <c r="AB156" s="39"/>
      <c r="AC156" s="39"/>
      <c r="AD156" s="39"/>
      <c r="AE156" s="39"/>
      <c r="AR156" s="238" t="s">
        <v>360</v>
      </c>
      <c r="AT156" s="238" t="s">
        <v>343</v>
      </c>
      <c r="AU156" s="238" t="s">
        <v>85</v>
      </c>
      <c r="AY156" s="18" t="s">
        <v>342</v>
      </c>
      <c r="BE156" s="239">
        <f>IF(N156="základní",J156,0)</f>
        <v>0</v>
      </c>
      <c r="BF156" s="239">
        <f>IF(N156="snížená",J156,0)</f>
        <v>0</v>
      </c>
      <c r="BG156" s="239">
        <f>IF(N156="zákl. přenesená",J156,0)</f>
        <v>0</v>
      </c>
      <c r="BH156" s="239">
        <f>IF(N156="sníž. přenesená",J156,0)</f>
        <v>0</v>
      </c>
      <c r="BI156" s="239">
        <f>IF(N156="nulová",J156,0)</f>
        <v>0</v>
      </c>
      <c r="BJ156" s="18" t="s">
        <v>83</v>
      </c>
      <c r="BK156" s="239">
        <f>ROUND(I156*H156,2)</f>
        <v>0</v>
      </c>
      <c r="BL156" s="18" t="s">
        <v>360</v>
      </c>
      <c r="BM156" s="238" t="s">
        <v>7183</v>
      </c>
    </row>
    <row r="157" s="2" customFormat="1">
      <c r="A157" s="39"/>
      <c r="B157" s="40"/>
      <c r="C157" s="41"/>
      <c r="D157" s="240" t="s">
        <v>349</v>
      </c>
      <c r="E157" s="41"/>
      <c r="F157" s="241" t="s">
        <v>569</v>
      </c>
      <c r="G157" s="41"/>
      <c r="H157" s="41"/>
      <c r="I157" s="242"/>
      <c r="J157" s="41"/>
      <c r="K157" s="41"/>
      <c r="L157" s="45"/>
      <c r="M157" s="243"/>
      <c r="N157" s="244"/>
      <c r="O157" s="92"/>
      <c r="P157" s="92"/>
      <c r="Q157" s="92"/>
      <c r="R157" s="92"/>
      <c r="S157" s="92"/>
      <c r="T157" s="93"/>
      <c r="U157" s="39"/>
      <c r="V157" s="39"/>
      <c r="W157" s="39"/>
      <c r="X157" s="39"/>
      <c r="Y157" s="39"/>
      <c r="Z157" s="39"/>
      <c r="AA157" s="39"/>
      <c r="AB157" s="39"/>
      <c r="AC157" s="39"/>
      <c r="AD157" s="39"/>
      <c r="AE157" s="39"/>
      <c r="AT157" s="18" t="s">
        <v>349</v>
      </c>
      <c r="AU157" s="18" t="s">
        <v>85</v>
      </c>
    </row>
    <row r="158" s="13" customFormat="1">
      <c r="A158" s="13"/>
      <c r="B158" s="252"/>
      <c r="C158" s="253"/>
      <c r="D158" s="240" t="s">
        <v>446</v>
      </c>
      <c r="E158" s="254" t="s">
        <v>1</v>
      </c>
      <c r="F158" s="255" t="s">
        <v>7184</v>
      </c>
      <c r="G158" s="253"/>
      <c r="H158" s="256">
        <v>3.383</v>
      </c>
      <c r="I158" s="257"/>
      <c r="J158" s="253"/>
      <c r="K158" s="253"/>
      <c r="L158" s="258"/>
      <c r="M158" s="259"/>
      <c r="N158" s="260"/>
      <c r="O158" s="260"/>
      <c r="P158" s="260"/>
      <c r="Q158" s="260"/>
      <c r="R158" s="260"/>
      <c r="S158" s="260"/>
      <c r="T158" s="261"/>
      <c r="U158" s="13"/>
      <c r="V158" s="13"/>
      <c r="W158" s="13"/>
      <c r="X158" s="13"/>
      <c r="Y158" s="13"/>
      <c r="Z158" s="13"/>
      <c r="AA158" s="13"/>
      <c r="AB158" s="13"/>
      <c r="AC158" s="13"/>
      <c r="AD158" s="13"/>
      <c r="AE158" s="13"/>
      <c r="AT158" s="262" t="s">
        <v>446</v>
      </c>
      <c r="AU158" s="262" t="s">
        <v>85</v>
      </c>
      <c r="AV158" s="13" t="s">
        <v>85</v>
      </c>
      <c r="AW158" s="13" t="s">
        <v>32</v>
      </c>
      <c r="AX158" s="13" t="s">
        <v>83</v>
      </c>
      <c r="AY158" s="262" t="s">
        <v>342</v>
      </c>
    </row>
    <row r="159" s="2" customFormat="1" ht="16.5" customHeight="1">
      <c r="A159" s="39"/>
      <c r="B159" s="40"/>
      <c r="C159" s="227" t="s">
        <v>381</v>
      </c>
      <c r="D159" s="227" t="s">
        <v>343</v>
      </c>
      <c r="E159" s="228" t="s">
        <v>3014</v>
      </c>
      <c r="F159" s="229" t="s">
        <v>3015</v>
      </c>
      <c r="G159" s="230" t="s">
        <v>473</v>
      </c>
      <c r="H159" s="231">
        <v>62.741999999999997</v>
      </c>
      <c r="I159" s="232"/>
      <c r="J159" s="233">
        <f>ROUND(I159*H159,2)</f>
        <v>0</v>
      </c>
      <c r="K159" s="229" t="s">
        <v>443</v>
      </c>
      <c r="L159" s="45"/>
      <c r="M159" s="234" t="s">
        <v>1</v>
      </c>
      <c r="N159" s="235" t="s">
        <v>41</v>
      </c>
      <c r="O159" s="92"/>
      <c r="P159" s="236">
        <f>O159*H159</f>
        <v>0</v>
      </c>
      <c r="Q159" s="236">
        <v>0</v>
      </c>
      <c r="R159" s="236">
        <f>Q159*H159</f>
        <v>0</v>
      </c>
      <c r="S159" s="236">
        <v>0</v>
      </c>
      <c r="T159" s="237">
        <f>S159*H159</f>
        <v>0</v>
      </c>
      <c r="U159" s="39"/>
      <c r="V159" s="39"/>
      <c r="W159" s="39"/>
      <c r="X159" s="39"/>
      <c r="Y159" s="39"/>
      <c r="Z159" s="39"/>
      <c r="AA159" s="39"/>
      <c r="AB159" s="39"/>
      <c r="AC159" s="39"/>
      <c r="AD159" s="39"/>
      <c r="AE159" s="39"/>
      <c r="AR159" s="238" t="s">
        <v>360</v>
      </c>
      <c r="AT159" s="238" t="s">
        <v>343</v>
      </c>
      <c r="AU159" s="238" t="s">
        <v>85</v>
      </c>
      <c r="AY159" s="18" t="s">
        <v>342</v>
      </c>
      <c r="BE159" s="239">
        <f>IF(N159="základní",J159,0)</f>
        <v>0</v>
      </c>
      <c r="BF159" s="239">
        <f>IF(N159="snížená",J159,0)</f>
        <v>0</v>
      </c>
      <c r="BG159" s="239">
        <f>IF(N159="zákl. přenesená",J159,0)</f>
        <v>0</v>
      </c>
      <c r="BH159" s="239">
        <f>IF(N159="sníž. přenesená",J159,0)</f>
        <v>0</v>
      </c>
      <c r="BI159" s="239">
        <f>IF(N159="nulová",J159,0)</f>
        <v>0</v>
      </c>
      <c r="BJ159" s="18" t="s">
        <v>83</v>
      </c>
      <c r="BK159" s="239">
        <f>ROUND(I159*H159,2)</f>
        <v>0</v>
      </c>
      <c r="BL159" s="18" t="s">
        <v>360</v>
      </c>
      <c r="BM159" s="238" t="s">
        <v>7185</v>
      </c>
    </row>
    <row r="160" s="2" customFormat="1">
      <c r="A160" s="39"/>
      <c r="B160" s="40"/>
      <c r="C160" s="41"/>
      <c r="D160" s="240" t="s">
        <v>349</v>
      </c>
      <c r="E160" s="41"/>
      <c r="F160" s="241" t="s">
        <v>3017</v>
      </c>
      <c r="G160" s="41"/>
      <c r="H160" s="41"/>
      <c r="I160" s="242"/>
      <c r="J160" s="41"/>
      <c r="K160" s="41"/>
      <c r="L160" s="45"/>
      <c r="M160" s="243"/>
      <c r="N160" s="244"/>
      <c r="O160" s="92"/>
      <c r="P160" s="92"/>
      <c r="Q160" s="92"/>
      <c r="R160" s="92"/>
      <c r="S160" s="92"/>
      <c r="T160" s="93"/>
      <c r="U160" s="39"/>
      <c r="V160" s="39"/>
      <c r="W160" s="39"/>
      <c r="X160" s="39"/>
      <c r="Y160" s="39"/>
      <c r="Z160" s="39"/>
      <c r="AA160" s="39"/>
      <c r="AB160" s="39"/>
      <c r="AC160" s="39"/>
      <c r="AD160" s="39"/>
      <c r="AE160" s="39"/>
      <c r="AT160" s="18" t="s">
        <v>349</v>
      </c>
      <c r="AU160" s="18" t="s">
        <v>85</v>
      </c>
    </row>
    <row r="161" s="13" customFormat="1">
      <c r="A161" s="13"/>
      <c r="B161" s="252"/>
      <c r="C161" s="253"/>
      <c r="D161" s="240" t="s">
        <v>446</v>
      </c>
      <c r="E161" s="254" t="s">
        <v>1</v>
      </c>
      <c r="F161" s="255" t="s">
        <v>7186</v>
      </c>
      <c r="G161" s="253"/>
      <c r="H161" s="256">
        <v>62.741999999999997</v>
      </c>
      <c r="I161" s="257"/>
      <c r="J161" s="253"/>
      <c r="K161" s="253"/>
      <c r="L161" s="258"/>
      <c r="M161" s="259"/>
      <c r="N161" s="260"/>
      <c r="O161" s="260"/>
      <c r="P161" s="260"/>
      <c r="Q161" s="260"/>
      <c r="R161" s="260"/>
      <c r="S161" s="260"/>
      <c r="T161" s="261"/>
      <c r="U161" s="13"/>
      <c r="V161" s="13"/>
      <c r="W161" s="13"/>
      <c r="X161" s="13"/>
      <c r="Y161" s="13"/>
      <c r="Z161" s="13"/>
      <c r="AA161" s="13"/>
      <c r="AB161" s="13"/>
      <c r="AC161" s="13"/>
      <c r="AD161" s="13"/>
      <c r="AE161" s="13"/>
      <c r="AT161" s="262" t="s">
        <v>446</v>
      </c>
      <c r="AU161" s="262" t="s">
        <v>85</v>
      </c>
      <c r="AV161" s="13" t="s">
        <v>85</v>
      </c>
      <c r="AW161" s="13" t="s">
        <v>32</v>
      </c>
      <c r="AX161" s="13" t="s">
        <v>83</v>
      </c>
      <c r="AY161" s="262" t="s">
        <v>342</v>
      </c>
    </row>
    <row r="162" s="2" customFormat="1" ht="21.75" customHeight="1">
      <c r="A162" s="39"/>
      <c r="B162" s="40"/>
      <c r="C162" s="227" t="s">
        <v>386</v>
      </c>
      <c r="D162" s="227" t="s">
        <v>343</v>
      </c>
      <c r="E162" s="228" t="s">
        <v>4074</v>
      </c>
      <c r="F162" s="229" t="s">
        <v>4075</v>
      </c>
      <c r="G162" s="230" t="s">
        <v>562</v>
      </c>
      <c r="H162" s="231">
        <v>67.670000000000002</v>
      </c>
      <c r="I162" s="232"/>
      <c r="J162" s="233">
        <f>ROUND(I162*H162,2)</f>
        <v>0</v>
      </c>
      <c r="K162" s="229" t="s">
        <v>443</v>
      </c>
      <c r="L162" s="45"/>
      <c r="M162" s="234" t="s">
        <v>1</v>
      </c>
      <c r="N162" s="235" t="s">
        <v>41</v>
      </c>
      <c r="O162" s="92"/>
      <c r="P162" s="236">
        <f>O162*H162</f>
        <v>0</v>
      </c>
      <c r="Q162" s="236">
        <v>0</v>
      </c>
      <c r="R162" s="236">
        <f>Q162*H162</f>
        <v>0</v>
      </c>
      <c r="S162" s="236">
        <v>0</v>
      </c>
      <c r="T162" s="237">
        <f>S162*H162</f>
        <v>0</v>
      </c>
      <c r="U162" s="39"/>
      <c r="V162" s="39"/>
      <c r="W162" s="39"/>
      <c r="X162" s="39"/>
      <c r="Y162" s="39"/>
      <c r="Z162" s="39"/>
      <c r="AA162" s="39"/>
      <c r="AB162" s="39"/>
      <c r="AC162" s="39"/>
      <c r="AD162" s="39"/>
      <c r="AE162" s="39"/>
      <c r="AR162" s="238" t="s">
        <v>360</v>
      </c>
      <c r="AT162" s="238" t="s">
        <v>343</v>
      </c>
      <c r="AU162" s="238" t="s">
        <v>85</v>
      </c>
      <c r="AY162" s="18" t="s">
        <v>342</v>
      </c>
      <c r="BE162" s="239">
        <f>IF(N162="základní",J162,0)</f>
        <v>0</v>
      </c>
      <c r="BF162" s="239">
        <f>IF(N162="snížená",J162,0)</f>
        <v>0</v>
      </c>
      <c r="BG162" s="239">
        <f>IF(N162="zákl. přenesená",J162,0)</f>
        <v>0</v>
      </c>
      <c r="BH162" s="239">
        <f>IF(N162="sníž. přenesená",J162,0)</f>
        <v>0</v>
      </c>
      <c r="BI162" s="239">
        <f>IF(N162="nulová",J162,0)</f>
        <v>0</v>
      </c>
      <c r="BJ162" s="18" t="s">
        <v>83</v>
      </c>
      <c r="BK162" s="239">
        <f>ROUND(I162*H162,2)</f>
        <v>0</v>
      </c>
      <c r="BL162" s="18" t="s">
        <v>360</v>
      </c>
      <c r="BM162" s="238" t="s">
        <v>7187</v>
      </c>
    </row>
    <row r="163" s="2" customFormat="1">
      <c r="A163" s="39"/>
      <c r="B163" s="40"/>
      <c r="C163" s="41"/>
      <c r="D163" s="240" t="s">
        <v>349</v>
      </c>
      <c r="E163" s="41"/>
      <c r="F163" s="241" t="s">
        <v>4077</v>
      </c>
      <c r="G163" s="41"/>
      <c r="H163" s="41"/>
      <c r="I163" s="242"/>
      <c r="J163" s="41"/>
      <c r="K163" s="41"/>
      <c r="L163" s="45"/>
      <c r="M163" s="243"/>
      <c r="N163" s="244"/>
      <c r="O163" s="92"/>
      <c r="P163" s="92"/>
      <c r="Q163" s="92"/>
      <c r="R163" s="92"/>
      <c r="S163" s="92"/>
      <c r="T163" s="93"/>
      <c r="U163" s="39"/>
      <c r="V163" s="39"/>
      <c r="W163" s="39"/>
      <c r="X163" s="39"/>
      <c r="Y163" s="39"/>
      <c r="Z163" s="39"/>
      <c r="AA163" s="39"/>
      <c r="AB163" s="39"/>
      <c r="AC163" s="39"/>
      <c r="AD163" s="39"/>
      <c r="AE163" s="39"/>
      <c r="AT163" s="18" t="s">
        <v>349</v>
      </c>
      <c r="AU163" s="18" t="s">
        <v>85</v>
      </c>
    </row>
    <row r="164" s="14" customFormat="1">
      <c r="A164" s="14"/>
      <c r="B164" s="263"/>
      <c r="C164" s="264"/>
      <c r="D164" s="240" t="s">
        <v>446</v>
      </c>
      <c r="E164" s="265" t="s">
        <v>1</v>
      </c>
      <c r="F164" s="266" t="s">
        <v>7188</v>
      </c>
      <c r="G164" s="264"/>
      <c r="H164" s="265" t="s">
        <v>1</v>
      </c>
      <c r="I164" s="267"/>
      <c r="J164" s="264"/>
      <c r="K164" s="264"/>
      <c r="L164" s="268"/>
      <c r="M164" s="269"/>
      <c r="N164" s="270"/>
      <c r="O164" s="270"/>
      <c r="P164" s="270"/>
      <c r="Q164" s="270"/>
      <c r="R164" s="270"/>
      <c r="S164" s="270"/>
      <c r="T164" s="271"/>
      <c r="U164" s="14"/>
      <c r="V164" s="14"/>
      <c r="W164" s="14"/>
      <c r="X164" s="14"/>
      <c r="Y164" s="14"/>
      <c r="Z164" s="14"/>
      <c r="AA164" s="14"/>
      <c r="AB164" s="14"/>
      <c r="AC164" s="14"/>
      <c r="AD164" s="14"/>
      <c r="AE164" s="14"/>
      <c r="AT164" s="272" t="s">
        <v>446</v>
      </c>
      <c r="AU164" s="272" t="s">
        <v>85</v>
      </c>
      <c r="AV164" s="14" t="s">
        <v>83</v>
      </c>
      <c r="AW164" s="14" t="s">
        <v>32</v>
      </c>
      <c r="AX164" s="14" t="s">
        <v>76</v>
      </c>
      <c r="AY164" s="272" t="s">
        <v>342</v>
      </c>
    </row>
    <row r="165" s="13" customFormat="1">
      <c r="A165" s="13"/>
      <c r="B165" s="252"/>
      <c r="C165" s="253"/>
      <c r="D165" s="240" t="s">
        <v>446</v>
      </c>
      <c r="E165" s="254" t="s">
        <v>1</v>
      </c>
      <c r="F165" s="255" t="s">
        <v>7189</v>
      </c>
      <c r="G165" s="253"/>
      <c r="H165" s="256">
        <v>45.674999999999997</v>
      </c>
      <c r="I165" s="257"/>
      <c r="J165" s="253"/>
      <c r="K165" s="253"/>
      <c r="L165" s="258"/>
      <c r="M165" s="259"/>
      <c r="N165" s="260"/>
      <c r="O165" s="260"/>
      <c r="P165" s="260"/>
      <c r="Q165" s="260"/>
      <c r="R165" s="260"/>
      <c r="S165" s="260"/>
      <c r="T165" s="261"/>
      <c r="U165" s="13"/>
      <c r="V165" s="13"/>
      <c r="W165" s="13"/>
      <c r="X165" s="13"/>
      <c r="Y165" s="13"/>
      <c r="Z165" s="13"/>
      <c r="AA165" s="13"/>
      <c r="AB165" s="13"/>
      <c r="AC165" s="13"/>
      <c r="AD165" s="13"/>
      <c r="AE165" s="13"/>
      <c r="AT165" s="262" t="s">
        <v>446</v>
      </c>
      <c r="AU165" s="262" t="s">
        <v>85</v>
      </c>
      <c r="AV165" s="13" t="s">
        <v>85</v>
      </c>
      <c r="AW165" s="13" t="s">
        <v>32</v>
      </c>
      <c r="AX165" s="13" t="s">
        <v>76</v>
      </c>
      <c r="AY165" s="262" t="s">
        <v>342</v>
      </c>
    </row>
    <row r="166" s="13" customFormat="1">
      <c r="A166" s="13"/>
      <c r="B166" s="252"/>
      <c r="C166" s="253"/>
      <c r="D166" s="240" t="s">
        <v>446</v>
      </c>
      <c r="E166" s="254" t="s">
        <v>1</v>
      </c>
      <c r="F166" s="255" t="s">
        <v>7190</v>
      </c>
      <c r="G166" s="253"/>
      <c r="H166" s="256">
        <v>55.607999999999997</v>
      </c>
      <c r="I166" s="257"/>
      <c r="J166" s="253"/>
      <c r="K166" s="253"/>
      <c r="L166" s="258"/>
      <c r="M166" s="259"/>
      <c r="N166" s="260"/>
      <c r="O166" s="260"/>
      <c r="P166" s="260"/>
      <c r="Q166" s="260"/>
      <c r="R166" s="260"/>
      <c r="S166" s="260"/>
      <c r="T166" s="261"/>
      <c r="U166" s="13"/>
      <c r="V166" s="13"/>
      <c r="W166" s="13"/>
      <c r="X166" s="13"/>
      <c r="Y166" s="13"/>
      <c r="Z166" s="13"/>
      <c r="AA166" s="13"/>
      <c r="AB166" s="13"/>
      <c r="AC166" s="13"/>
      <c r="AD166" s="13"/>
      <c r="AE166" s="13"/>
      <c r="AT166" s="262" t="s">
        <v>446</v>
      </c>
      <c r="AU166" s="262" t="s">
        <v>85</v>
      </c>
      <c r="AV166" s="13" t="s">
        <v>85</v>
      </c>
      <c r="AW166" s="13" t="s">
        <v>32</v>
      </c>
      <c r="AX166" s="13" t="s">
        <v>76</v>
      </c>
      <c r="AY166" s="262" t="s">
        <v>342</v>
      </c>
    </row>
    <row r="167" s="13" customFormat="1">
      <c r="A167" s="13"/>
      <c r="B167" s="252"/>
      <c r="C167" s="253"/>
      <c r="D167" s="240" t="s">
        <v>446</v>
      </c>
      <c r="E167" s="254" t="s">
        <v>1</v>
      </c>
      <c r="F167" s="255" t="s">
        <v>7191</v>
      </c>
      <c r="G167" s="253"/>
      <c r="H167" s="256">
        <v>44.978999999999999</v>
      </c>
      <c r="I167" s="257"/>
      <c r="J167" s="253"/>
      <c r="K167" s="253"/>
      <c r="L167" s="258"/>
      <c r="M167" s="259"/>
      <c r="N167" s="260"/>
      <c r="O167" s="260"/>
      <c r="P167" s="260"/>
      <c r="Q167" s="260"/>
      <c r="R167" s="260"/>
      <c r="S167" s="260"/>
      <c r="T167" s="261"/>
      <c r="U167" s="13"/>
      <c r="V167" s="13"/>
      <c r="W167" s="13"/>
      <c r="X167" s="13"/>
      <c r="Y167" s="13"/>
      <c r="Z167" s="13"/>
      <c r="AA167" s="13"/>
      <c r="AB167" s="13"/>
      <c r="AC167" s="13"/>
      <c r="AD167" s="13"/>
      <c r="AE167" s="13"/>
      <c r="AT167" s="262" t="s">
        <v>446</v>
      </c>
      <c r="AU167" s="262" t="s">
        <v>85</v>
      </c>
      <c r="AV167" s="13" t="s">
        <v>85</v>
      </c>
      <c r="AW167" s="13" t="s">
        <v>32</v>
      </c>
      <c r="AX167" s="13" t="s">
        <v>76</v>
      </c>
      <c r="AY167" s="262" t="s">
        <v>342</v>
      </c>
    </row>
    <row r="168" s="13" customFormat="1">
      <c r="A168" s="13"/>
      <c r="B168" s="252"/>
      <c r="C168" s="253"/>
      <c r="D168" s="240" t="s">
        <v>446</v>
      </c>
      <c r="E168" s="254" t="s">
        <v>1</v>
      </c>
      <c r="F168" s="255" t="s">
        <v>7192</v>
      </c>
      <c r="G168" s="253"/>
      <c r="H168" s="256">
        <v>27.343</v>
      </c>
      <c r="I168" s="257"/>
      <c r="J168" s="253"/>
      <c r="K168" s="253"/>
      <c r="L168" s="258"/>
      <c r="M168" s="259"/>
      <c r="N168" s="260"/>
      <c r="O168" s="260"/>
      <c r="P168" s="260"/>
      <c r="Q168" s="260"/>
      <c r="R168" s="260"/>
      <c r="S168" s="260"/>
      <c r="T168" s="261"/>
      <c r="U168" s="13"/>
      <c r="V168" s="13"/>
      <c r="W168" s="13"/>
      <c r="X168" s="13"/>
      <c r="Y168" s="13"/>
      <c r="Z168" s="13"/>
      <c r="AA168" s="13"/>
      <c r="AB168" s="13"/>
      <c r="AC168" s="13"/>
      <c r="AD168" s="13"/>
      <c r="AE168" s="13"/>
      <c r="AT168" s="262" t="s">
        <v>446</v>
      </c>
      <c r="AU168" s="262" t="s">
        <v>85</v>
      </c>
      <c r="AV168" s="13" t="s">
        <v>85</v>
      </c>
      <c r="AW168" s="13" t="s">
        <v>32</v>
      </c>
      <c r="AX168" s="13" t="s">
        <v>76</v>
      </c>
      <c r="AY168" s="262" t="s">
        <v>342</v>
      </c>
    </row>
    <row r="169" s="13" customFormat="1">
      <c r="A169" s="13"/>
      <c r="B169" s="252"/>
      <c r="C169" s="253"/>
      <c r="D169" s="240" t="s">
        <v>446</v>
      </c>
      <c r="E169" s="254" t="s">
        <v>1</v>
      </c>
      <c r="F169" s="255" t="s">
        <v>7193</v>
      </c>
      <c r="G169" s="253"/>
      <c r="H169" s="256">
        <v>3.1749999999999998</v>
      </c>
      <c r="I169" s="257"/>
      <c r="J169" s="253"/>
      <c r="K169" s="253"/>
      <c r="L169" s="258"/>
      <c r="M169" s="259"/>
      <c r="N169" s="260"/>
      <c r="O169" s="260"/>
      <c r="P169" s="260"/>
      <c r="Q169" s="260"/>
      <c r="R169" s="260"/>
      <c r="S169" s="260"/>
      <c r="T169" s="261"/>
      <c r="U169" s="13"/>
      <c r="V169" s="13"/>
      <c r="W169" s="13"/>
      <c r="X169" s="13"/>
      <c r="Y169" s="13"/>
      <c r="Z169" s="13"/>
      <c r="AA169" s="13"/>
      <c r="AB169" s="13"/>
      <c r="AC169" s="13"/>
      <c r="AD169" s="13"/>
      <c r="AE169" s="13"/>
      <c r="AT169" s="262" t="s">
        <v>446</v>
      </c>
      <c r="AU169" s="262" t="s">
        <v>85</v>
      </c>
      <c r="AV169" s="13" t="s">
        <v>85</v>
      </c>
      <c r="AW169" s="13" t="s">
        <v>32</v>
      </c>
      <c r="AX169" s="13" t="s">
        <v>76</v>
      </c>
      <c r="AY169" s="262" t="s">
        <v>342</v>
      </c>
    </row>
    <row r="170" s="13" customFormat="1">
      <c r="A170" s="13"/>
      <c r="B170" s="252"/>
      <c r="C170" s="253"/>
      <c r="D170" s="240" t="s">
        <v>446</v>
      </c>
      <c r="E170" s="254" t="s">
        <v>1</v>
      </c>
      <c r="F170" s="255" t="s">
        <v>3578</v>
      </c>
      <c r="G170" s="253"/>
      <c r="H170" s="256">
        <v>1.944</v>
      </c>
      <c r="I170" s="257"/>
      <c r="J170" s="253"/>
      <c r="K170" s="253"/>
      <c r="L170" s="258"/>
      <c r="M170" s="259"/>
      <c r="N170" s="260"/>
      <c r="O170" s="260"/>
      <c r="P170" s="260"/>
      <c r="Q170" s="260"/>
      <c r="R170" s="260"/>
      <c r="S170" s="260"/>
      <c r="T170" s="261"/>
      <c r="U170" s="13"/>
      <c r="V170" s="13"/>
      <c r="W170" s="13"/>
      <c r="X170" s="13"/>
      <c r="Y170" s="13"/>
      <c r="Z170" s="13"/>
      <c r="AA170" s="13"/>
      <c r="AB170" s="13"/>
      <c r="AC170" s="13"/>
      <c r="AD170" s="13"/>
      <c r="AE170" s="13"/>
      <c r="AT170" s="262" t="s">
        <v>446</v>
      </c>
      <c r="AU170" s="262" t="s">
        <v>85</v>
      </c>
      <c r="AV170" s="13" t="s">
        <v>85</v>
      </c>
      <c r="AW170" s="13" t="s">
        <v>32</v>
      </c>
      <c r="AX170" s="13" t="s">
        <v>76</v>
      </c>
      <c r="AY170" s="262" t="s">
        <v>342</v>
      </c>
    </row>
    <row r="171" s="14" customFormat="1">
      <c r="A171" s="14"/>
      <c r="B171" s="263"/>
      <c r="C171" s="264"/>
      <c r="D171" s="240" t="s">
        <v>446</v>
      </c>
      <c r="E171" s="265" t="s">
        <v>1</v>
      </c>
      <c r="F171" s="266" t="s">
        <v>7194</v>
      </c>
      <c r="G171" s="264"/>
      <c r="H171" s="265" t="s">
        <v>1</v>
      </c>
      <c r="I171" s="267"/>
      <c r="J171" s="264"/>
      <c r="K171" s="264"/>
      <c r="L171" s="268"/>
      <c r="M171" s="269"/>
      <c r="N171" s="270"/>
      <c r="O171" s="270"/>
      <c r="P171" s="270"/>
      <c r="Q171" s="270"/>
      <c r="R171" s="270"/>
      <c r="S171" s="270"/>
      <c r="T171" s="271"/>
      <c r="U171" s="14"/>
      <c r="V171" s="14"/>
      <c r="W171" s="14"/>
      <c r="X171" s="14"/>
      <c r="Y171" s="14"/>
      <c r="Z171" s="14"/>
      <c r="AA171" s="14"/>
      <c r="AB171" s="14"/>
      <c r="AC171" s="14"/>
      <c r="AD171" s="14"/>
      <c r="AE171" s="14"/>
      <c r="AT171" s="272" t="s">
        <v>446</v>
      </c>
      <c r="AU171" s="272" t="s">
        <v>85</v>
      </c>
      <c r="AV171" s="14" t="s">
        <v>83</v>
      </c>
      <c r="AW171" s="14" t="s">
        <v>32</v>
      </c>
      <c r="AX171" s="14" t="s">
        <v>76</v>
      </c>
      <c r="AY171" s="272" t="s">
        <v>342</v>
      </c>
    </row>
    <row r="172" s="13" customFormat="1">
      <c r="A172" s="13"/>
      <c r="B172" s="252"/>
      <c r="C172" s="253"/>
      <c r="D172" s="240" t="s">
        <v>446</v>
      </c>
      <c r="E172" s="254" t="s">
        <v>1</v>
      </c>
      <c r="F172" s="255" t="s">
        <v>7195</v>
      </c>
      <c r="G172" s="253"/>
      <c r="H172" s="256">
        <v>-0.13900000000000001</v>
      </c>
      <c r="I172" s="257"/>
      <c r="J172" s="253"/>
      <c r="K172" s="253"/>
      <c r="L172" s="258"/>
      <c r="M172" s="259"/>
      <c r="N172" s="260"/>
      <c r="O172" s="260"/>
      <c r="P172" s="260"/>
      <c r="Q172" s="260"/>
      <c r="R172" s="260"/>
      <c r="S172" s="260"/>
      <c r="T172" s="261"/>
      <c r="U172" s="13"/>
      <c r="V172" s="13"/>
      <c r="W172" s="13"/>
      <c r="X172" s="13"/>
      <c r="Y172" s="13"/>
      <c r="Z172" s="13"/>
      <c r="AA172" s="13"/>
      <c r="AB172" s="13"/>
      <c r="AC172" s="13"/>
      <c r="AD172" s="13"/>
      <c r="AE172" s="13"/>
      <c r="AT172" s="262" t="s">
        <v>446</v>
      </c>
      <c r="AU172" s="262" t="s">
        <v>85</v>
      </c>
      <c r="AV172" s="13" t="s">
        <v>85</v>
      </c>
      <c r="AW172" s="13" t="s">
        <v>32</v>
      </c>
      <c r="AX172" s="13" t="s">
        <v>76</v>
      </c>
      <c r="AY172" s="262" t="s">
        <v>342</v>
      </c>
    </row>
    <row r="173" s="13" customFormat="1">
      <c r="A173" s="13"/>
      <c r="B173" s="252"/>
      <c r="C173" s="253"/>
      <c r="D173" s="240" t="s">
        <v>446</v>
      </c>
      <c r="E173" s="254" t="s">
        <v>1</v>
      </c>
      <c r="F173" s="255" t="s">
        <v>7196</v>
      </c>
      <c r="G173" s="253"/>
      <c r="H173" s="256">
        <v>-9.4109999999999996</v>
      </c>
      <c r="I173" s="257"/>
      <c r="J173" s="253"/>
      <c r="K173" s="253"/>
      <c r="L173" s="258"/>
      <c r="M173" s="259"/>
      <c r="N173" s="260"/>
      <c r="O173" s="260"/>
      <c r="P173" s="260"/>
      <c r="Q173" s="260"/>
      <c r="R173" s="260"/>
      <c r="S173" s="260"/>
      <c r="T173" s="261"/>
      <c r="U173" s="13"/>
      <c r="V173" s="13"/>
      <c r="W173" s="13"/>
      <c r="X173" s="13"/>
      <c r="Y173" s="13"/>
      <c r="Z173" s="13"/>
      <c r="AA173" s="13"/>
      <c r="AB173" s="13"/>
      <c r="AC173" s="13"/>
      <c r="AD173" s="13"/>
      <c r="AE173" s="13"/>
      <c r="AT173" s="262" t="s">
        <v>446</v>
      </c>
      <c r="AU173" s="262" t="s">
        <v>85</v>
      </c>
      <c r="AV173" s="13" t="s">
        <v>85</v>
      </c>
      <c r="AW173" s="13" t="s">
        <v>32</v>
      </c>
      <c r="AX173" s="13" t="s">
        <v>76</v>
      </c>
      <c r="AY173" s="262" t="s">
        <v>342</v>
      </c>
    </row>
    <row r="174" s="15" customFormat="1">
      <c r="A174" s="15"/>
      <c r="B174" s="273"/>
      <c r="C174" s="274"/>
      <c r="D174" s="240" t="s">
        <v>446</v>
      </c>
      <c r="E174" s="275" t="s">
        <v>1</v>
      </c>
      <c r="F174" s="276" t="s">
        <v>492</v>
      </c>
      <c r="G174" s="274"/>
      <c r="H174" s="277">
        <v>169.17400000000001</v>
      </c>
      <c r="I174" s="278"/>
      <c r="J174" s="274"/>
      <c r="K174" s="274"/>
      <c r="L174" s="279"/>
      <c r="M174" s="280"/>
      <c r="N174" s="281"/>
      <c r="O174" s="281"/>
      <c r="P174" s="281"/>
      <c r="Q174" s="281"/>
      <c r="R174" s="281"/>
      <c r="S174" s="281"/>
      <c r="T174" s="282"/>
      <c r="U174" s="15"/>
      <c r="V174" s="15"/>
      <c r="W174" s="15"/>
      <c r="X174" s="15"/>
      <c r="Y174" s="15"/>
      <c r="Z174" s="15"/>
      <c r="AA174" s="15"/>
      <c r="AB174" s="15"/>
      <c r="AC174" s="15"/>
      <c r="AD174" s="15"/>
      <c r="AE174" s="15"/>
      <c r="AT174" s="283" t="s">
        <v>446</v>
      </c>
      <c r="AU174" s="283" t="s">
        <v>85</v>
      </c>
      <c r="AV174" s="15" t="s">
        <v>92</v>
      </c>
      <c r="AW174" s="15" t="s">
        <v>32</v>
      </c>
      <c r="AX174" s="15" t="s">
        <v>76</v>
      </c>
      <c r="AY174" s="283" t="s">
        <v>342</v>
      </c>
    </row>
    <row r="175" s="13" customFormat="1">
      <c r="A175" s="13"/>
      <c r="B175" s="252"/>
      <c r="C175" s="253"/>
      <c r="D175" s="240" t="s">
        <v>446</v>
      </c>
      <c r="E175" s="254" t="s">
        <v>1</v>
      </c>
      <c r="F175" s="255" t="s">
        <v>7197</v>
      </c>
      <c r="G175" s="253"/>
      <c r="H175" s="256">
        <v>67.670000000000002</v>
      </c>
      <c r="I175" s="257"/>
      <c r="J175" s="253"/>
      <c r="K175" s="253"/>
      <c r="L175" s="258"/>
      <c r="M175" s="259"/>
      <c r="N175" s="260"/>
      <c r="O175" s="260"/>
      <c r="P175" s="260"/>
      <c r="Q175" s="260"/>
      <c r="R175" s="260"/>
      <c r="S175" s="260"/>
      <c r="T175" s="261"/>
      <c r="U175" s="13"/>
      <c r="V175" s="13"/>
      <c r="W175" s="13"/>
      <c r="X175" s="13"/>
      <c r="Y175" s="13"/>
      <c r="Z175" s="13"/>
      <c r="AA175" s="13"/>
      <c r="AB175" s="13"/>
      <c r="AC175" s="13"/>
      <c r="AD175" s="13"/>
      <c r="AE175" s="13"/>
      <c r="AT175" s="262" t="s">
        <v>446</v>
      </c>
      <c r="AU175" s="262" t="s">
        <v>85</v>
      </c>
      <c r="AV175" s="13" t="s">
        <v>85</v>
      </c>
      <c r="AW175" s="13" t="s">
        <v>32</v>
      </c>
      <c r="AX175" s="13" t="s">
        <v>83</v>
      </c>
      <c r="AY175" s="262" t="s">
        <v>342</v>
      </c>
    </row>
    <row r="176" s="2" customFormat="1" ht="21.75" customHeight="1">
      <c r="A176" s="39"/>
      <c r="B176" s="40"/>
      <c r="C176" s="227" t="s">
        <v>392</v>
      </c>
      <c r="D176" s="227" t="s">
        <v>343</v>
      </c>
      <c r="E176" s="228" t="s">
        <v>4093</v>
      </c>
      <c r="F176" s="229" t="s">
        <v>4094</v>
      </c>
      <c r="G176" s="230" t="s">
        <v>562</v>
      </c>
      <c r="H176" s="231">
        <v>67.670000000000002</v>
      </c>
      <c r="I176" s="232"/>
      <c r="J176" s="233">
        <f>ROUND(I176*H176,2)</f>
        <v>0</v>
      </c>
      <c r="K176" s="229" t="s">
        <v>443</v>
      </c>
      <c r="L176" s="45"/>
      <c r="M176" s="234" t="s">
        <v>1</v>
      </c>
      <c r="N176" s="235" t="s">
        <v>41</v>
      </c>
      <c r="O176" s="92"/>
      <c r="P176" s="236">
        <f>O176*H176</f>
        <v>0</v>
      </c>
      <c r="Q176" s="236">
        <v>0</v>
      </c>
      <c r="R176" s="236">
        <f>Q176*H176</f>
        <v>0</v>
      </c>
      <c r="S176" s="236">
        <v>0</v>
      </c>
      <c r="T176" s="237">
        <f>S176*H176</f>
        <v>0</v>
      </c>
      <c r="U176" s="39"/>
      <c r="V176" s="39"/>
      <c r="W176" s="39"/>
      <c r="X176" s="39"/>
      <c r="Y176" s="39"/>
      <c r="Z176" s="39"/>
      <c r="AA176" s="39"/>
      <c r="AB176" s="39"/>
      <c r="AC176" s="39"/>
      <c r="AD176" s="39"/>
      <c r="AE176" s="39"/>
      <c r="AR176" s="238" t="s">
        <v>360</v>
      </c>
      <c r="AT176" s="238" t="s">
        <v>343</v>
      </c>
      <c r="AU176" s="238" t="s">
        <v>85</v>
      </c>
      <c r="AY176" s="18" t="s">
        <v>342</v>
      </c>
      <c r="BE176" s="239">
        <f>IF(N176="základní",J176,0)</f>
        <v>0</v>
      </c>
      <c r="BF176" s="239">
        <f>IF(N176="snížená",J176,0)</f>
        <v>0</v>
      </c>
      <c r="BG176" s="239">
        <f>IF(N176="zákl. přenesená",J176,0)</f>
        <v>0</v>
      </c>
      <c r="BH176" s="239">
        <f>IF(N176="sníž. přenesená",J176,0)</f>
        <v>0</v>
      </c>
      <c r="BI176" s="239">
        <f>IF(N176="nulová",J176,0)</f>
        <v>0</v>
      </c>
      <c r="BJ176" s="18" t="s">
        <v>83</v>
      </c>
      <c r="BK176" s="239">
        <f>ROUND(I176*H176,2)</f>
        <v>0</v>
      </c>
      <c r="BL176" s="18" t="s">
        <v>360</v>
      </c>
      <c r="BM176" s="238" t="s">
        <v>7198</v>
      </c>
    </row>
    <row r="177" s="2" customFormat="1">
      <c r="A177" s="39"/>
      <c r="B177" s="40"/>
      <c r="C177" s="41"/>
      <c r="D177" s="240" t="s">
        <v>349</v>
      </c>
      <c r="E177" s="41"/>
      <c r="F177" s="241" t="s">
        <v>4096</v>
      </c>
      <c r="G177" s="41"/>
      <c r="H177" s="41"/>
      <c r="I177" s="242"/>
      <c r="J177" s="41"/>
      <c r="K177" s="41"/>
      <c r="L177" s="45"/>
      <c r="M177" s="243"/>
      <c r="N177" s="244"/>
      <c r="O177" s="92"/>
      <c r="P177" s="92"/>
      <c r="Q177" s="92"/>
      <c r="R177" s="92"/>
      <c r="S177" s="92"/>
      <c r="T177" s="93"/>
      <c r="U177" s="39"/>
      <c r="V177" s="39"/>
      <c r="W177" s="39"/>
      <c r="X177" s="39"/>
      <c r="Y177" s="39"/>
      <c r="Z177" s="39"/>
      <c r="AA177" s="39"/>
      <c r="AB177" s="39"/>
      <c r="AC177" s="39"/>
      <c r="AD177" s="39"/>
      <c r="AE177" s="39"/>
      <c r="AT177" s="18" t="s">
        <v>349</v>
      </c>
      <c r="AU177" s="18" t="s">
        <v>85</v>
      </c>
    </row>
    <row r="178" s="13" customFormat="1">
      <c r="A178" s="13"/>
      <c r="B178" s="252"/>
      <c r="C178" s="253"/>
      <c r="D178" s="240" t="s">
        <v>446</v>
      </c>
      <c r="E178" s="254" t="s">
        <v>1</v>
      </c>
      <c r="F178" s="255" t="s">
        <v>7199</v>
      </c>
      <c r="G178" s="253"/>
      <c r="H178" s="256">
        <v>67.670000000000002</v>
      </c>
      <c r="I178" s="257"/>
      <c r="J178" s="253"/>
      <c r="K178" s="253"/>
      <c r="L178" s="258"/>
      <c r="M178" s="259"/>
      <c r="N178" s="260"/>
      <c r="O178" s="260"/>
      <c r="P178" s="260"/>
      <c r="Q178" s="260"/>
      <c r="R178" s="260"/>
      <c r="S178" s="260"/>
      <c r="T178" s="261"/>
      <c r="U178" s="13"/>
      <c r="V178" s="13"/>
      <c r="W178" s="13"/>
      <c r="X178" s="13"/>
      <c r="Y178" s="13"/>
      <c r="Z178" s="13"/>
      <c r="AA178" s="13"/>
      <c r="AB178" s="13"/>
      <c r="AC178" s="13"/>
      <c r="AD178" s="13"/>
      <c r="AE178" s="13"/>
      <c r="AT178" s="262" t="s">
        <v>446</v>
      </c>
      <c r="AU178" s="262" t="s">
        <v>85</v>
      </c>
      <c r="AV178" s="13" t="s">
        <v>85</v>
      </c>
      <c r="AW178" s="13" t="s">
        <v>32</v>
      </c>
      <c r="AX178" s="13" t="s">
        <v>83</v>
      </c>
      <c r="AY178" s="262" t="s">
        <v>342</v>
      </c>
    </row>
    <row r="179" s="2" customFormat="1" ht="21.75" customHeight="1">
      <c r="A179" s="39"/>
      <c r="B179" s="40"/>
      <c r="C179" s="227" t="s">
        <v>397</v>
      </c>
      <c r="D179" s="227" t="s">
        <v>343</v>
      </c>
      <c r="E179" s="228" t="s">
        <v>4098</v>
      </c>
      <c r="F179" s="229" t="s">
        <v>4099</v>
      </c>
      <c r="G179" s="230" t="s">
        <v>562</v>
      </c>
      <c r="H179" s="231">
        <v>33.835000000000001</v>
      </c>
      <c r="I179" s="232"/>
      <c r="J179" s="233">
        <f>ROUND(I179*H179,2)</f>
        <v>0</v>
      </c>
      <c r="K179" s="229" t="s">
        <v>443</v>
      </c>
      <c r="L179" s="45"/>
      <c r="M179" s="234" t="s">
        <v>1</v>
      </c>
      <c r="N179" s="235" t="s">
        <v>41</v>
      </c>
      <c r="O179" s="92"/>
      <c r="P179" s="236">
        <f>O179*H179</f>
        <v>0</v>
      </c>
      <c r="Q179" s="236">
        <v>0</v>
      </c>
      <c r="R179" s="236">
        <f>Q179*H179</f>
        <v>0</v>
      </c>
      <c r="S179" s="236">
        <v>0</v>
      </c>
      <c r="T179" s="237">
        <f>S179*H179</f>
        <v>0</v>
      </c>
      <c r="U179" s="39"/>
      <c r="V179" s="39"/>
      <c r="W179" s="39"/>
      <c r="X179" s="39"/>
      <c r="Y179" s="39"/>
      <c r="Z179" s="39"/>
      <c r="AA179" s="39"/>
      <c r="AB179" s="39"/>
      <c r="AC179" s="39"/>
      <c r="AD179" s="39"/>
      <c r="AE179" s="39"/>
      <c r="AR179" s="238" t="s">
        <v>360</v>
      </c>
      <c r="AT179" s="238" t="s">
        <v>343</v>
      </c>
      <c r="AU179" s="238" t="s">
        <v>85</v>
      </c>
      <c r="AY179" s="18" t="s">
        <v>342</v>
      </c>
      <c r="BE179" s="239">
        <f>IF(N179="základní",J179,0)</f>
        <v>0</v>
      </c>
      <c r="BF179" s="239">
        <f>IF(N179="snížená",J179,0)</f>
        <v>0</v>
      </c>
      <c r="BG179" s="239">
        <f>IF(N179="zákl. přenesená",J179,0)</f>
        <v>0</v>
      </c>
      <c r="BH179" s="239">
        <f>IF(N179="sníž. přenesená",J179,0)</f>
        <v>0</v>
      </c>
      <c r="BI179" s="239">
        <f>IF(N179="nulová",J179,0)</f>
        <v>0</v>
      </c>
      <c r="BJ179" s="18" t="s">
        <v>83</v>
      </c>
      <c r="BK179" s="239">
        <f>ROUND(I179*H179,2)</f>
        <v>0</v>
      </c>
      <c r="BL179" s="18" t="s">
        <v>360</v>
      </c>
      <c r="BM179" s="238" t="s">
        <v>7200</v>
      </c>
    </row>
    <row r="180" s="2" customFormat="1">
      <c r="A180" s="39"/>
      <c r="B180" s="40"/>
      <c r="C180" s="41"/>
      <c r="D180" s="240" t="s">
        <v>349</v>
      </c>
      <c r="E180" s="41"/>
      <c r="F180" s="241" t="s">
        <v>4101</v>
      </c>
      <c r="G180" s="41"/>
      <c r="H180" s="41"/>
      <c r="I180" s="242"/>
      <c r="J180" s="41"/>
      <c r="K180" s="41"/>
      <c r="L180" s="45"/>
      <c r="M180" s="243"/>
      <c r="N180" s="244"/>
      <c r="O180" s="92"/>
      <c r="P180" s="92"/>
      <c r="Q180" s="92"/>
      <c r="R180" s="92"/>
      <c r="S180" s="92"/>
      <c r="T180" s="93"/>
      <c r="U180" s="39"/>
      <c r="V180" s="39"/>
      <c r="W180" s="39"/>
      <c r="X180" s="39"/>
      <c r="Y180" s="39"/>
      <c r="Z180" s="39"/>
      <c r="AA180" s="39"/>
      <c r="AB180" s="39"/>
      <c r="AC180" s="39"/>
      <c r="AD180" s="39"/>
      <c r="AE180" s="39"/>
      <c r="AT180" s="18" t="s">
        <v>349</v>
      </c>
      <c r="AU180" s="18" t="s">
        <v>85</v>
      </c>
    </row>
    <row r="181" s="13" customFormat="1">
      <c r="A181" s="13"/>
      <c r="B181" s="252"/>
      <c r="C181" s="253"/>
      <c r="D181" s="240" t="s">
        <v>446</v>
      </c>
      <c r="E181" s="254" t="s">
        <v>1</v>
      </c>
      <c r="F181" s="255" t="s">
        <v>7201</v>
      </c>
      <c r="G181" s="253"/>
      <c r="H181" s="256">
        <v>33.835000000000001</v>
      </c>
      <c r="I181" s="257"/>
      <c r="J181" s="253"/>
      <c r="K181" s="253"/>
      <c r="L181" s="258"/>
      <c r="M181" s="259"/>
      <c r="N181" s="260"/>
      <c r="O181" s="260"/>
      <c r="P181" s="260"/>
      <c r="Q181" s="260"/>
      <c r="R181" s="260"/>
      <c r="S181" s="260"/>
      <c r="T181" s="261"/>
      <c r="U181" s="13"/>
      <c r="V181" s="13"/>
      <c r="W181" s="13"/>
      <c r="X181" s="13"/>
      <c r="Y181" s="13"/>
      <c r="Z181" s="13"/>
      <c r="AA181" s="13"/>
      <c r="AB181" s="13"/>
      <c r="AC181" s="13"/>
      <c r="AD181" s="13"/>
      <c r="AE181" s="13"/>
      <c r="AT181" s="262" t="s">
        <v>446</v>
      </c>
      <c r="AU181" s="262" t="s">
        <v>85</v>
      </c>
      <c r="AV181" s="13" t="s">
        <v>85</v>
      </c>
      <c r="AW181" s="13" t="s">
        <v>32</v>
      </c>
      <c r="AX181" s="13" t="s">
        <v>83</v>
      </c>
      <c r="AY181" s="262" t="s">
        <v>342</v>
      </c>
    </row>
    <row r="182" s="2" customFormat="1" ht="16.5" customHeight="1">
      <c r="A182" s="39"/>
      <c r="B182" s="40"/>
      <c r="C182" s="227" t="s">
        <v>401</v>
      </c>
      <c r="D182" s="227" t="s">
        <v>343</v>
      </c>
      <c r="E182" s="228" t="s">
        <v>2047</v>
      </c>
      <c r="F182" s="229" t="s">
        <v>2048</v>
      </c>
      <c r="G182" s="230" t="s">
        <v>473</v>
      </c>
      <c r="H182" s="231">
        <v>239.45500000000001</v>
      </c>
      <c r="I182" s="232"/>
      <c r="J182" s="233">
        <f>ROUND(I182*H182,2)</f>
        <v>0</v>
      </c>
      <c r="K182" s="229" t="s">
        <v>443</v>
      </c>
      <c r="L182" s="45"/>
      <c r="M182" s="234" t="s">
        <v>1</v>
      </c>
      <c r="N182" s="235" t="s">
        <v>41</v>
      </c>
      <c r="O182" s="92"/>
      <c r="P182" s="236">
        <f>O182*H182</f>
        <v>0</v>
      </c>
      <c r="Q182" s="236">
        <v>0.00084999999999999995</v>
      </c>
      <c r="R182" s="236">
        <f>Q182*H182</f>
        <v>0.20353674999999999</v>
      </c>
      <c r="S182" s="236">
        <v>0</v>
      </c>
      <c r="T182" s="237">
        <f>S182*H182</f>
        <v>0</v>
      </c>
      <c r="U182" s="39"/>
      <c r="V182" s="39"/>
      <c r="W182" s="39"/>
      <c r="X182" s="39"/>
      <c r="Y182" s="39"/>
      <c r="Z182" s="39"/>
      <c r="AA182" s="39"/>
      <c r="AB182" s="39"/>
      <c r="AC182" s="39"/>
      <c r="AD182" s="39"/>
      <c r="AE182" s="39"/>
      <c r="AR182" s="238" t="s">
        <v>360</v>
      </c>
      <c r="AT182" s="238" t="s">
        <v>343</v>
      </c>
      <c r="AU182" s="238" t="s">
        <v>85</v>
      </c>
      <c r="AY182" s="18" t="s">
        <v>342</v>
      </c>
      <c r="BE182" s="239">
        <f>IF(N182="základní",J182,0)</f>
        <v>0</v>
      </c>
      <c r="BF182" s="239">
        <f>IF(N182="snížená",J182,0)</f>
        <v>0</v>
      </c>
      <c r="BG182" s="239">
        <f>IF(N182="zákl. přenesená",J182,0)</f>
        <v>0</v>
      </c>
      <c r="BH182" s="239">
        <f>IF(N182="sníž. přenesená",J182,0)</f>
        <v>0</v>
      </c>
      <c r="BI182" s="239">
        <f>IF(N182="nulová",J182,0)</f>
        <v>0</v>
      </c>
      <c r="BJ182" s="18" t="s">
        <v>83</v>
      </c>
      <c r="BK182" s="239">
        <f>ROUND(I182*H182,2)</f>
        <v>0</v>
      </c>
      <c r="BL182" s="18" t="s">
        <v>360</v>
      </c>
      <c r="BM182" s="238" t="s">
        <v>7202</v>
      </c>
    </row>
    <row r="183" s="2" customFormat="1">
      <c r="A183" s="39"/>
      <c r="B183" s="40"/>
      <c r="C183" s="41"/>
      <c r="D183" s="240" t="s">
        <v>349</v>
      </c>
      <c r="E183" s="41"/>
      <c r="F183" s="241" t="s">
        <v>2050</v>
      </c>
      <c r="G183" s="41"/>
      <c r="H183" s="41"/>
      <c r="I183" s="242"/>
      <c r="J183" s="41"/>
      <c r="K183" s="41"/>
      <c r="L183" s="45"/>
      <c r="M183" s="243"/>
      <c r="N183" s="244"/>
      <c r="O183" s="92"/>
      <c r="P183" s="92"/>
      <c r="Q183" s="92"/>
      <c r="R183" s="92"/>
      <c r="S183" s="92"/>
      <c r="T183" s="93"/>
      <c r="U183" s="39"/>
      <c r="V183" s="39"/>
      <c r="W183" s="39"/>
      <c r="X183" s="39"/>
      <c r="Y183" s="39"/>
      <c r="Z183" s="39"/>
      <c r="AA183" s="39"/>
      <c r="AB183" s="39"/>
      <c r="AC183" s="39"/>
      <c r="AD183" s="39"/>
      <c r="AE183" s="39"/>
      <c r="AT183" s="18" t="s">
        <v>349</v>
      </c>
      <c r="AU183" s="18" t="s">
        <v>85</v>
      </c>
    </row>
    <row r="184" s="14" customFormat="1">
      <c r="A184" s="14"/>
      <c r="B184" s="263"/>
      <c r="C184" s="264"/>
      <c r="D184" s="240" t="s">
        <v>446</v>
      </c>
      <c r="E184" s="265" t="s">
        <v>1</v>
      </c>
      <c r="F184" s="266" t="s">
        <v>7188</v>
      </c>
      <c r="G184" s="264"/>
      <c r="H184" s="265" t="s">
        <v>1</v>
      </c>
      <c r="I184" s="267"/>
      <c r="J184" s="264"/>
      <c r="K184" s="264"/>
      <c r="L184" s="268"/>
      <c r="M184" s="269"/>
      <c r="N184" s="270"/>
      <c r="O184" s="270"/>
      <c r="P184" s="270"/>
      <c r="Q184" s="270"/>
      <c r="R184" s="270"/>
      <c r="S184" s="270"/>
      <c r="T184" s="271"/>
      <c r="U184" s="14"/>
      <c r="V184" s="14"/>
      <c r="W184" s="14"/>
      <c r="X184" s="14"/>
      <c r="Y184" s="14"/>
      <c r="Z184" s="14"/>
      <c r="AA184" s="14"/>
      <c r="AB184" s="14"/>
      <c r="AC184" s="14"/>
      <c r="AD184" s="14"/>
      <c r="AE184" s="14"/>
      <c r="AT184" s="272" t="s">
        <v>446</v>
      </c>
      <c r="AU184" s="272" t="s">
        <v>85</v>
      </c>
      <c r="AV184" s="14" t="s">
        <v>83</v>
      </c>
      <c r="AW184" s="14" t="s">
        <v>32</v>
      </c>
      <c r="AX184" s="14" t="s">
        <v>76</v>
      </c>
      <c r="AY184" s="272" t="s">
        <v>342</v>
      </c>
    </row>
    <row r="185" s="13" customFormat="1">
      <c r="A185" s="13"/>
      <c r="B185" s="252"/>
      <c r="C185" s="253"/>
      <c r="D185" s="240" t="s">
        <v>446</v>
      </c>
      <c r="E185" s="254" t="s">
        <v>1</v>
      </c>
      <c r="F185" s="255" t="s">
        <v>7203</v>
      </c>
      <c r="G185" s="253"/>
      <c r="H185" s="256">
        <v>63</v>
      </c>
      <c r="I185" s="257"/>
      <c r="J185" s="253"/>
      <c r="K185" s="253"/>
      <c r="L185" s="258"/>
      <c r="M185" s="259"/>
      <c r="N185" s="260"/>
      <c r="O185" s="260"/>
      <c r="P185" s="260"/>
      <c r="Q185" s="260"/>
      <c r="R185" s="260"/>
      <c r="S185" s="260"/>
      <c r="T185" s="261"/>
      <c r="U185" s="13"/>
      <c r="V185" s="13"/>
      <c r="W185" s="13"/>
      <c r="X185" s="13"/>
      <c r="Y185" s="13"/>
      <c r="Z185" s="13"/>
      <c r="AA185" s="13"/>
      <c r="AB185" s="13"/>
      <c r="AC185" s="13"/>
      <c r="AD185" s="13"/>
      <c r="AE185" s="13"/>
      <c r="AT185" s="262" t="s">
        <v>446</v>
      </c>
      <c r="AU185" s="262" t="s">
        <v>85</v>
      </c>
      <c r="AV185" s="13" t="s">
        <v>85</v>
      </c>
      <c r="AW185" s="13" t="s">
        <v>32</v>
      </c>
      <c r="AX185" s="13" t="s">
        <v>76</v>
      </c>
      <c r="AY185" s="262" t="s">
        <v>342</v>
      </c>
    </row>
    <row r="186" s="13" customFormat="1">
      <c r="A186" s="13"/>
      <c r="B186" s="252"/>
      <c r="C186" s="253"/>
      <c r="D186" s="240" t="s">
        <v>446</v>
      </c>
      <c r="E186" s="254" t="s">
        <v>1</v>
      </c>
      <c r="F186" s="255" t="s">
        <v>7204</v>
      </c>
      <c r="G186" s="253"/>
      <c r="H186" s="256">
        <v>76.700000000000003</v>
      </c>
      <c r="I186" s="257"/>
      <c r="J186" s="253"/>
      <c r="K186" s="253"/>
      <c r="L186" s="258"/>
      <c r="M186" s="259"/>
      <c r="N186" s="260"/>
      <c r="O186" s="260"/>
      <c r="P186" s="260"/>
      <c r="Q186" s="260"/>
      <c r="R186" s="260"/>
      <c r="S186" s="260"/>
      <c r="T186" s="261"/>
      <c r="U186" s="13"/>
      <c r="V186" s="13"/>
      <c r="W186" s="13"/>
      <c r="X186" s="13"/>
      <c r="Y186" s="13"/>
      <c r="Z186" s="13"/>
      <c r="AA186" s="13"/>
      <c r="AB186" s="13"/>
      <c r="AC186" s="13"/>
      <c r="AD186" s="13"/>
      <c r="AE186" s="13"/>
      <c r="AT186" s="262" t="s">
        <v>446</v>
      </c>
      <c r="AU186" s="262" t="s">
        <v>85</v>
      </c>
      <c r="AV186" s="13" t="s">
        <v>85</v>
      </c>
      <c r="AW186" s="13" t="s">
        <v>32</v>
      </c>
      <c r="AX186" s="13" t="s">
        <v>76</v>
      </c>
      <c r="AY186" s="262" t="s">
        <v>342</v>
      </c>
    </row>
    <row r="187" s="13" customFormat="1">
      <c r="A187" s="13"/>
      <c r="B187" s="252"/>
      <c r="C187" s="253"/>
      <c r="D187" s="240" t="s">
        <v>446</v>
      </c>
      <c r="E187" s="254" t="s">
        <v>1</v>
      </c>
      <c r="F187" s="255" t="s">
        <v>7205</v>
      </c>
      <c r="G187" s="253"/>
      <c r="H187" s="256">
        <v>62.039999999999999</v>
      </c>
      <c r="I187" s="257"/>
      <c r="J187" s="253"/>
      <c r="K187" s="253"/>
      <c r="L187" s="258"/>
      <c r="M187" s="259"/>
      <c r="N187" s="260"/>
      <c r="O187" s="260"/>
      <c r="P187" s="260"/>
      <c r="Q187" s="260"/>
      <c r="R187" s="260"/>
      <c r="S187" s="260"/>
      <c r="T187" s="261"/>
      <c r="U187" s="13"/>
      <c r="V187" s="13"/>
      <c r="W187" s="13"/>
      <c r="X187" s="13"/>
      <c r="Y187" s="13"/>
      <c r="Z187" s="13"/>
      <c r="AA187" s="13"/>
      <c r="AB187" s="13"/>
      <c r="AC187" s="13"/>
      <c r="AD187" s="13"/>
      <c r="AE187" s="13"/>
      <c r="AT187" s="262" t="s">
        <v>446</v>
      </c>
      <c r="AU187" s="262" t="s">
        <v>85</v>
      </c>
      <c r="AV187" s="13" t="s">
        <v>85</v>
      </c>
      <c r="AW187" s="13" t="s">
        <v>32</v>
      </c>
      <c r="AX187" s="13" t="s">
        <v>76</v>
      </c>
      <c r="AY187" s="262" t="s">
        <v>342</v>
      </c>
    </row>
    <row r="188" s="13" customFormat="1">
      <c r="A188" s="13"/>
      <c r="B188" s="252"/>
      <c r="C188" s="253"/>
      <c r="D188" s="240" t="s">
        <v>446</v>
      </c>
      <c r="E188" s="254" t="s">
        <v>1</v>
      </c>
      <c r="F188" s="255" t="s">
        <v>7206</v>
      </c>
      <c r="G188" s="253"/>
      <c r="H188" s="256">
        <v>37.715000000000003</v>
      </c>
      <c r="I188" s="257"/>
      <c r="J188" s="253"/>
      <c r="K188" s="253"/>
      <c r="L188" s="258"/>
      <c r="M188" s="259"/>
      <c r="N188" s="260"/>
      <c r="O188" s="260"/>
      <c r="P188" s="260"/>
      <c r="Q188" s="260"/>
      <c r="R188" s="260"/>
      <c r="S188" s="260"/>
      <c r="T188" s="261"/>
      <c r="U188" s="13"/>
      <c r="V188" s="13"/>
      <c r="W188" s="13"/>
      <c r="X188" s="13"/>
      <c r="Y188" s="13"/>
      <c r="Z188" s="13"/>
      <c r="AA188" s="13"/>
      <c r="AB188" s="13"/>
      <c r="AC188" s="13"/>
      <c r="AD188" s="13"/>
      <c r="AE188" s="13"/>
      <c r="AT188" s="262" t="s">
        <v>446</v>
      </c>
      <c r="AU188" s="262" t="s">
        <v>85</v>
      </c>
      <c r="AV188" s="13" t="s">
        <v>85</v>
      </c>
      <c r="AW188" s="13" t="s">
        <v>32</v>
      </c>
      <c r="AX188" s="13" t="s">
        <v>76</v>
      </c>
      <c r="AY188" s="262" t="s">
        <v>342</v>
      </c>
    </row>
    <row r="189" s="16" customFormat="1">
      <c r="A189" s="16"/>
      <c r="B189" s="284"/>
      <c r="C189" s="285"/>
      <c r="D189" s="240" t="s">
        <v>446</v>
      </c>
      <c r="E189" s="286" t="s">
        <v>1</v>
      </c>
      <c r="F189" s="287" t="s">
        <v>500</v>
      </c>
      <c r="G189" s="285"/>
      <c r="H189" s="288">
        <v>239.45500000000001</v>
      </c>
      <c r="I189" s="289"/>
      <c r="J189" s="285"/>
      <c r="K189" s="285"/>
      <c r="L189" s="290"/>
      <c r="M189" s="291"/>
      <c r="N189" s="292"/>
      <c r="O189" s="292"/>
      <c r="P189" s="292"/>
      <c r="Q189" s="292"/>
      <c r="R189" s="292"/>
      <c r="S189" s="292"/>
      <c r="T189" s="293"/>
      <c r="U189" s="16"/>
      <c r="V189" s="16"/>
      <c r="W189" s="16"/>
      <c r="X189" s="16"/>
      <c r="Y189" s="16"/>
      <c r="Z189" s="16"/>
      <c r="AA189" s="16"/>
      <c r="AB189" s="16"/>
      <c r="AC189" s="16"/>
      <c r="AD189" s="16"/>
      <c r="AE189" s="16"/>
      <c r="AT189" s="294" t="s">
        <v>446</v>
      </c>
      <c r="AU189" s="294" t="s">
        <v>85</v>
      </c>
      <c r="AV189" s="16" t="s">
        <v>360</v>
      </c>
      <c r="AW189" s="16" t="s">
        <v>32</v>
      </c>
      <c r="AX189" s="16" t="s">
        <v>83</v>
      </c>
      <c r="AY189" s="294" t="s">
        <v>342</v>
      </c>
    </row>
    <row r="190" s="2" customFormat="1" ht="16.5" customHeight="1">
      <c r="A190" s="39"/>
      <c r="B190" s="40"/>
      <c r="C190" s="227" t="s">
        <v>408</v>
      </c>
      <c r="D190" s="227" t="s">
        <v>343</v>
      </c>
      <c r="E190" s="228" t="s">
        <v>2055</v>
      </c>
      <c r="F190" s="229" t="s">
        <v>2056</v>
      </c>
      <c r="G190" s="230" t="s">
        <v>473</v>
      </c>
      <c r="H190" s="231">
        <v>239.45500000000001</v>
      </c>
      <c r="I190" s="232"/>
      <c r="J190" s="233">
        <f>ROUND(I190*H190,2)</f>
        <v>0</v>
      </c>
      <c r="K190" s="229" t="s">
        <v>443</v>
      </c>
      <c r="L190" s="45"/>
      <c r="M190" s="234" t="s">
        <v>1</v>
      </c>
      <c r="N190" s="235" t="s">
        <v>41</v>
      </c>
      <c r="O190" s="92"/>
      <c r="P190" s="236">
        <f>O190*H190</f>
        <v>0</v>
      </c>
      <c r="Q190" s="236">
        <v>0</v>
      </c>
      <c r="R190" s="236">
        <f>Q190*H190</f>
        <v>0</v>
      </c>
      <c r="S190" s="236">
        <v>0</v>
      </c>
      <c r="T190" s="237">
        <f>S190*H190</f>
        <v>0</v>
      </c>
      <c r="U190" s="39"/>
      <c r="V190" s="39"/>
      <c r="W190" s="39"/>
      <c r="X190" s="39"/>
      <c r="Y190" s="39"/>
      <c r="Z190" s="39"/>
      <c r="AA190" s="39"/>
      <c r="AB190" s="39"/>
      <c r="AC190" s="39"/>
      <c r="AD190" s="39"/>
      <c r="AE190" s="39"/>
      <c r="AR190" s="238" t="s">
        <v>360</v>
      </c>
      <c r="AT190" s="238" t="s">
        <v>343</v>
      </c>
      <c r="AU190" s="238" t="s">
        <v>85</v>
      </c>
      <c r="AY190" s="18" t="s">
        <v>342</v>
      </c>
      <c r="BE190" s="239">
        <f>IF(N190="základní",J190,0)</f>
        <v>0</v>
      </c>
      <c r="BF190" s="239">
        <f>IF(N190="snížená",J190,0)</f>
        <v>0</v>
      </c>
      <c r="BG190" s="239">
        <f>IF(N190="zákl. přenesená",J190,0)</f>
        <v>0</v>
      </c>
      <c r="BH190" s="239">
        <f>IF(N190="sníž. přenesená",J190,0)</f>
        <v>0</v>
      </c>
      <c r="BI190" s="239">
        <f>IF(N190="nulová",J190,0)</f>
        <v>0</v>
      </c>
      <c r="BJ190" s="18" t="s">
        <v>83</v>
      </c>
      <c r="BK190" s="239">
        <f>ROUND(I190*H190,2)</f>
        <v>0</v>
      </c>
      <c r="BL190" s="18" t="s">
        <v>360</v>
      </c>
      <c r="BM190" s="238" t="s">
        <v>7207</v>
      </c>
    </row>
    <row r="191" s="2" customFormat="1">
      <c r="A191" s="39"/>
      <c r="B191" s="40"/>
      <c r="C191" s="41"/>
      <c r="D191" s="240" t="s">
        <v>349</v>
      </c>
      <c r="E191" s="41"/>
      <c r="F191" s="241" t="s">
        <v>2058</v>
      </c>
      <c r="G191" s="41"/>
      <c r="H191" s="41"/>
      <c r="I191" s="242"/>
      <c r="J191" s="41"/>
      <c r="K191" s="41"/>
      <c r="L191" s="45"/>
      <c r="M191" s="243"/>
      <c r="N191" s="244"/>
      <c r="O191" s="92"/>
      <c r="P191" s="92"/>
      <c r="Q191" s="92"/>
      <c r="R191" s="92"/>
      <c r="S191" s="92"/>
      <c r="T191" s="93"/>
      <c r="U191" s="39"/>
      <c r="V191" s="39"/>
      <c r="W191" s="39"/>
      <c r="X191" s="39"/>
      <c r="Y191" s="39"/>
      <c r="Z191" s="39"/>
      <c r="AA191" s="39"/>
      <c r="AB191" s="39"/>
      <c r="AC191" s="39"/>
      <c r="AD191" s="39"/>
      <c r="AE191" s="39"/>
      <c r="AT191" s="18" t="s">
        <v>349</v>
      </c>
      <c r="AU191" s="18" t="s">
        <v>85</v>
      </c>
    </row>
    <row r="192" s="13" customFormat="1">
      <c r="A192" s="13"/>
      <c r="B192" s="252"/>
      <c r="C192" s="253"/>
      <c r="D192" s="240" t="s">
        <v>446</v>
      </c>
      <c r="E192" s="254" t="s">
        <v>1</v>
      </c>
      <c r="F192" s="255" t="s">
        <v>7208</v>
      </c>
      <c r="G192" s="253"/>
      <c r="H192" s="256">
        <v>239.45500000000001</v>
      </c>
      <c r="I192" s="257"/>
      <c r="J192" s="253"/>
      <c r="K192" s="253"/>
      <c r="L192" s="258"/>
      <c r="M192" s="259"/>
      <c r="N192" s="260"/>
      <c r="O192" s="260"/>
      <c r="P192" s="260"/>
      <c r="Q192" s="260"/>
      <c r="R192" s="260"/>
      <c r="S192" s="260"/>
      <c r="T192" s="261"/>
      <c r="U192" s="13"/>
      <c r="V192" s="13"/>
      <c r="W192" s="13"/>
      <c r="X192" s="13"/>
      <c r="Y192" s="13"/>
      <c r="Z192" s="13"/>
      <c r="AA192" s="13"/>
      <c r="AB192" s="13"/>
      <c r="AC192" s="13"/>
      <c r="AD192" s="13"/>
      <c r="AE192" s="13"/>
      <c r="AT192" s="262" t="s">
        <v>446</v>
      </c>
      <c r="AU192" s="262" t="s">
        <v>85</v>
      </c>
      <c r="AV192" s="13" t="s">
        <v>85</v>
      </c>
      <c r="AW192" s="13" t="s">
        <v>32</v>
      </c>
      <c r="AX192" s="13" t="s">
        <v>83</v>
      </c>
      <c r="AY192" s="262" t="s">
        <v>342</v>
      </c>
    </row>
    <row r="193" s="2" customFormat="1" ht="21.75" customHeight="1">
      <c r="A193" s="39"/>
      <c r="B193" s="40"/>
      <c r="C193" s="227" t="s">
        <v>8</v>
      </c>
      <c r="D193" s="227" t="s">
        <v>343</v>
      </c>
      <c r="E193" s="228" t="s">
        <v>5892</v>
      </c>
      <c r="F193" s="229" t="s">
        <v>5893</v>
      </c>
      <c r="G193" s="230" t="s">
        <v>562</v>
      </c>
      <c r="H193" s="231">
        <v>98.674999999999997</v>
      </c>
      <c r="I193" s="232"/>
      <c r="J193" s="233">
        <f>ROUND(I193*H193,2)</f>
        <v>0</v>
      </c>
      <c r="K193" s="229" t="s">
        <v>443</v>
      </c>
      <c r="L193" s="45"/>
      <c r="M193" s="234" t="s">
        <v>1</v>
      </c>
      <c r="N193" s="235" t="s">
        <v>41</v>
      </c>
      <c r="O193" s="92"/>
      <c r="P193" s="236">
        <f>O193*H193</f>
        <v>0</v>
      </c>
      <c r="Q193" s="236">
        <v>0</v>
      </c>
      <c r="R193" s="236">
        <f>Q193*H193</f>
        <v>0</v>
      </c>
      <c r="S193" s="236">
        <v>0</v>
      </c>
      <c r="T193" s="237">
        <f>S193*H193</f>
        <v>0</v>
      </c>
      <c r="U193" s="39"/>
      <c r="V193" s="39"/>
      <c r="W193" s="39"/>
      <c r="X193" s="39"/>
      <c r="Y193" s="39"/>
      <c r="Z193" s="39"/>
      <c r="AA193" s="39"/>
      <c r="AB193" s="39"/>
      <c r="AC193" s="39"/>
      <c r="AD193" s="39"/>
      <c r="AE193" s="39"/>
      <c r="AR193" s="238" t="s">
        <v>360</v>
      </c>
      <c r="AT193" s="238" t="s">
        <v>343</v>
      </c>
      <c r="AU193" s="238" t="s">
        <v>85</v>
      </c>
      <c r="AY193" s="18" t="s">
        <v>342</v>
      </c>
      <c r="BE193" s="239">
        <f>IF(N193="základní",J193,0)</f>
        <v>0</v>
      </c>
      <c r="BF193" s="239">
        <f>IF(N193="snížená",J193,0)</f>
        <v>0</v>
      </c>
      <c r="BG193" s="239">
        <f>IF(N193="zákl. přenesená",J193,0)</f>
        <v>0</v>
      </c>
      <c r="BH193" s="239">
        <f>IF(N193="sníž. přenesená",J193,0)</f>
        <v>0</v>
      </c>
      <c r="BI193" s="239">
        <f>IF(N193="nulová",J193,0)</f>
        <v>0</v>
      </c>
      <c r="BJ193" s="18" t="s">
        <v>83</v>
      </c>
      <c r="BK193" s="239">
        <f>ROUND(I193*H193,2)</f>
        <v>0</v>
      </c>
      <c r="BL193" s="18" t="s">
        <v>360</v>
      </c>
      <c r="BM193" s="238" t="s">
        <v>7209</v>
      </c>
    </row>
    <row r="194" s="2" customFormat="1">
      <c r="A194" s="39"/>
      <c r="B194" s="40"/>
      <c r="C194" s="41"/>
      <c r="D194" s="240" t="s">
        <v>349</v>
      </c>
      <c r="E194" s="41"/>
      <c r="F194" s="241" t="s">
        <v>5895</v>
      </c>
      <c r="G194" s="41"/>
      <c r="H194" s="41"/>
      <c r="I194" s="242"/>
      <c r="J194" s="41"/>
      <c r="K194" s="41"/>
      <c r="L194" s="45"/>
      <c r="M194" s="243"/>
      <c r="N194" s="244"/>
      <c r="O194" s="92"/>
      <c r="P194" s="92"/>
      <c r="Q194" s="92"/>
      <c r="R194" s="92"/>
      <c r="S194" s="92"/>
      <c r="T194" s="93"/>
      <c r="U194" s="39"/>
      <c r="V194" s="39"/>
      <c r="W194" s="39"/>
      <c r="X194" s="39"/>
      <c r="Y194" s="39"/>
      <c r="Z194" s="39"/>
      <c r="AA194" s="39"/>
      <c r="AB194" s="39"/>
      <c r="AC194" s="39"/>
      <c r="AD194" s="39"/>
      <c r="AE194" s="39"/>
      <c r="AT194" s="18" t="s">
        <v>349</v>
      </c>
      <c r="AU194" s="18" t="s">
        <v>85</v>
      </c>
    </row>
    <row r="195" s="13" customFormat="1">
      <c r="A195" s="13"/>
      <c r="B195" s="252"/>
      <c r="C195" s="253"/>
      <c r="D195" s="240" t="s">
        <v>446</v>
      </c>
      <c r="E195" s="254" t="s">
        <v>1</v>
      </c>
      <c r="F195" s="255" t="s">
        <v>7210</v>
      </c>
      <c r="G195" s="253"/>
      <c r="H195" s="256">
        <v>49.762</v>
      </c>
      <c r="I195" s="257"/>
      <c r="J195" s="253"/>
      <c r="K195" s="253"/>
      <c r="L195" s="258"/>
      <c r="M195" s="259"/>
      <c r="N195" s="260"/>
      <c r="O195" s="260"/>
      <c r="P195" s="260"/>
      <c r="Q195" s="260"/>
      <c r="R195" s="260"/>
      <c r="S195" s="260"/>
      <c r="T195" s="261"/>
      <c r="U195" s="13"/>
      <c r="V195" s="13"/>
      <c r="W195" s="13"/>
      <c r="X195" s="13"/>
      <c r="Y195" s="13"/>
      <c r="Z195" s="13"/>
      <c r="AA195" s="13"/>
      <c r="AB195" s="13"/>
      <c r="AC195" s="13"/>
      <c r="AD195" s="13"/>
      <c r="AE195" s="13"/>
      <c r="AT195" s="262" t="s">
        <v>446</v>
      </c>
      <c r="AU195" s="262" t="s">
        <v>85</v>
      </c>
      <c r="AV195" s="13" t="s">
        <v>85</v>
      </c>
      <c r="AW195" s="13" t="s">
        <v>32</v>
      </c>
      <c r="AX195" s="13" t="s">
        <v>76</v>
      </c>
      <c r="AY195" s="262" t="s">
        <v>342</v>
      </c>
    </row>
    <row r="196" s="13" customFormat="1">
      <c r="A196" s="13"/>
      <c r="B196" s="252"/>
      <c r="C196" s="253"/>
      <c r="D196" s="240" t="s">
        <v>446</v>
      </c>
      <c r="E196" s="254" t="s">
        <v>1</v>
      </c>
      <c r="F196" s="255" t="s">
        <v>7211</v>
      </c>
      <c r="G196" s="253"/>
      <c r="H196" s="256">
        <v>59.368000000000002</v>
      </c>
      <c r="I196" s="257"/>
      <c r="J196" s="253"/>
      <c r="K196" s="253"/>
      <c r="L196" s="258"/>
      <c r="M196" s="259"/>
      <c r="N196" s="260"/>
      <c r="O196" s="260"/>
      <c r="P196" s="260"/>
      <c r="Q196" s="260"/>
      <c r="R196" s="260"/>
      <c r="S196" s="260"/>
      <c r="T196" s="261"/>
      <c r="U196" s="13"/>
      <c r="V196" s="13"/>
      <c r="W196" s="13"/>
      <c r="X196" s="13"/>
      <c r="Y196" s="13"/>
      <c r="Z196" s="13"/>
      <c r="AA196" s="13"/>
      <c r="AB196" s="13"/>
      <c r="AC196" s="13"/>
      <c r="AD196" s="13"/>
      <c r="AE196" s="13"/>
      <c r="AT196" s="262" t="s">
        <v>446</v>
      </c>
      <c r="AU196" s="262" t="s">
        <v>85</v>
      </c>
      <c r="AV196" s="13" t="s">
        <v>85</v>
      </c>
      <c r="AW196" s="13" t="s">
        <v>32</v>
      </c>
      <c r="AX196" s="13" t="s">
        <v>76</v>
      </c>
      <c r="AY196" s="262" t="s">
        <v>342</v>
      </c>
    </row>
    <row r="197" s="13" customFormat="1">
      <c r="A197" s="13"/>
      <c r="B197" s="252"/>
      <c r="C197" s="253"/>
      <c r="D197" s="240" t="s">
        <v>446</v>
      </c>
      <c r="E197" s="254" t="s">
        <v>1</v>
      </c>
      <c r="F197" s="255" t="s">
        <v>7212</v>
      </c>
      <c r="G197" s="253"/>
      <c r="H197" s="256">
        <v>118.735</v>
      </c>
      <c r="I197" s="257"/>
      <c r="J197" s="253"/>
      <c r="K197" s="253"/>
      <c r="L197" s="258"/>
      <c r="M197" s="259"/>
      <c r="N197" s="260"/>
      <c r="O197" s="260"/>
      <c r="P197" s="260"/>
      <c r="Q197" s="260"/>
      <c r="R197" s="260"/>
      <c r="S197" s="260"/>
      <c r="T197" s="261"/>
      <c r="U197" s="13"/>
      <c r="V197" s="13"/>
      <c r="W197" s="13"/>
      <c r="X197" s="13"/>
      <c r="Y197" s="13"/>
      <c r="Z197" s="13"/>
      <c r="AA197" s="13"/>
      <c r="AB197" s="13"/>
      <c r="AC197" s="13"/>
      <c r="AD197" s="13"/>
      <c r="AE197" s="13"/>
      <c r="AT197" s="262" t="s">
        <v>446</v>
      </c>
      <c r="AU197" s="262" t="s">
        <v>85</v>
      </c>
      <c r="AV197" s="13" t="s">
        <v>85</v>
      </c>
      <c r="AW197" s="13" t="s">
        <v>32</v>
      </c>
      <c r="AX197" s="13" t="s">
        <v>76</v>
      </c>
      <c r="AY197" s="262" t="s">
        <v>342</v>
      </c>
    </row>
    <row r="198" s="13" customFormat="1">
      <c r="A198" s="13"/>
      <c r="B198" s="252"/>
      <c r="C198" s="253"/>
      <c r="D198" s="240" t="s">
        <v>446</v>
      </c>
      <c r="E198" s="254" t="s">
        <v>1</v>
      </c>
      <c r="F198" s="255" t="s">
        <v>7213</v>
      </c>
      <c r="G198" s="253"/>
      <c r="H198" s="256">
        <v>9.4109999999999996</v>
      </c>
      <c r="I198" s="257"/>
      <c r="J198" s="253"/>
      <c r="K198" s="253"/>
      <c r="L198" s="258"/>
      <c r="M198" s="259"/>
      <c r="N198" s="260"/>
      <c r="O198" s="260"/>
      <c r="P198" s="260"/>
      <c r="Q198" s="260"/>
      <c r="R198" s="260"/>
      <c r="S198" s="260"/>
      <c r="T198" s="261"/>
      <c r="U198" s="13"/>
      <c r="V198" s="13"/>
      <c r="W198" s="13"/>
      <c r="X198" s="13"/>
      <c r="Y198" s="13"/>
      <c r="Z198" s="13"/>
      <c r="AA198" s="13"/>
      <c r="AB198" s="13"/>
      <c r="AC198" s="13"/>
      <c r="AD198" s="13"/>
      <c r="AE198" s="13"/>
      <c r="AT198" s="262" t="s">
        <v>446</v>
      </c>
      <c r="AU198" s="262" t="s">
        <v>85</v>
      </c>
      <c r="AV198" s="13" t="s">
        <v>85</v>
      </c>
      <c r="AW198" s="13" t="s">
        <v>32</v>
      </c>
      <c r="AX198" s="13" t="s">
        <v>76</v>
      </c>
      <c r="AY198" s="262" t="s">
        <v>342</v>
      </c>
    </row>
    <row r="199" s="13" customFormat="1">
      <c r="A199" s="13"/>
      <c r="B199" s="252"/>
      <c r="C199" s="253"/>
      <c r="D199" s="240" t="s">
        <v>446</v>
      </c>
      <c r="E199" s="254" t="s">
        <v>1</v>
      </c>
      <c r="F199" s="255" t="s">
        <v>7214</v>
      </c>
      <c r="G199" s="253"/>
      <c r="H199" s="256">
        <v>9.4109999999999996</v>
      </c>
      <c r="I199" s="257"/>
      <c r="J199" s="253"/>
      <c r="K199" s="253"/>
      <c r="L199" s="258"/>
      <c r="M199" s="259"/>
      <c r="N199" s="260"/>
      <c r="O199" s="260"/>
      <c r="P199" s="260"/>
      <c r="Q199" s="260"/>
      <c r="R199" s="260"/>
      <c r="S199" s="260"/>
      <c r="T199" s="261"/>
      <c r="U199" s="13"/>
      <c r="V199" s="13"/>
      <c r="W199" s="13"/>
      <c r="X199" s="13"/>
      <c r="Y199" s="13"/>
      <c r="Z199" s="13"/>
      <c r="AA199" s="13"/>
      <c r="AB199" s="13"/>
      <c r="AC199" s="13"/>
      <c r="AD199" s="13"/>
      <c r="AE199" s="13"/>
      <c r="AT199" s="262" t="s">
        <v>446</v>
      </c>
      <c r="AU199" s="262" t="s">
        <v>85</v>
      </c>
      <c r="AV199" s="13" t="s">
        <v>85</v>
      </c>
      <c r="AW199" s="13" t="s">
        <v>32</v>
      </c>
      <c r="AX199" s="13" t="s">
        <v>76</v>
      </c>
      <c r="AY199" s="262" t="s">
        <v>342</v>
      </c>
    </row>
    <row r="200" s="16" customFormat="1">
      <c r="A200" s="16"/>
      <c r="B200" s="284"/>
      <c r="C200" s="285"/>
      <c r="D200" s="240" t="s">
        <v>446</v>
      </c>
      <c r="E200" s="286" t="s">
        <v>1</v>
      </c>
      <c r="F200" s="287" t="s">
        <v>500</v>
      </c>
      <c r="G200" s="285"/>
      <c r="H200" s="288">
        <v>246.68700000000001</v>
      </c>
      <c r="I200" s="289"/>
      <c r="J200" s="285"/>
      <c r="K200" s="285"/>
      <c r="L200" s="290"/>
      <c r="M200" s="291"/>
      <c r="N200" s="292"/>
      <c r="O200" s="292"/>
      <c r="P200" s="292"/>
      <c r="Q200" s="292"/>
      <c r="R200" s="292"/>
      <c r="S200" s="292"/>
      <c r="T200" s="293"/>
      <c r="U200" s="16"/>
      <c r="V200" s="16"/>
      <c r="W200" s="16"/>
      <c r="X200" s="16"/>
      <c r="Y200" s="16"/>
      <c r="Z200" s="16"/>
      <c r="AA200" s="16"/>
      <c r="AB200" s="16"/>
      <c r="AC200" s="16"/>
      <c r="AD200" s="16"/>
      <c r="AE200" s="16"/>
      <c r="AT200" s="294" t="s">
        <v>446</v>
      </c>
      <c r="AU200" s="294" t="s">
        <v>85</v>
      </c>
      <c r="AV200" s="16" t="s">
        <v>360</v>
      </c>
      <c r="AW200" s="16" t="s">
        <v>32</v>
      </c>
      <c r="AX200" s="16" t="s">
        <v>76</v>
      </c>
      <c r="AY200" s="294" t="s">
        <v>342</v>
      </c>
    </row>
    <row r="201" s="13" customFormat="1">
      <c r="A201" s="13"/>
      <c r="B201" s="252"/>
      <c r="C201" s="253"/>
      <c r="D201" s="240" t="s">
        <v>446</v>
      </c>
      <c r="E201" s="254" t="s">
        <v>1</v>
      </c>
      <c r="F201" s="255" t="s">
        <v>7215</v>
      </c>
      <c r="G201" s="253"/>
      <c r="H201" s="256">
        <v>98.674999999999997</v>
      </c>
      <c r="I201" s="257"/>
      <c r="J201" s="253"/>
      <c r="K201" s="253"/>
      <c r="L201" s="258"/>
      <c r="M201" s="259"/>
      <c r="N201" s="260"/>
      <c r="O201" s="260"/>
      <c r="P201" s="260"/>
      <c r="Q201" s="260"/>
      <c r="R201" s="260"/>
      <c r="S201" s="260"/>
      <c r="T201" s="261"/>
      <c r="U201" s="13"/>
      <c r="V201" s="13"/>
      <c r="W201" s="13"/>
      <c r="X201" s="13"/>
      <c r="Y201" s="13"/>
      <c r="Z201" s="13"/>
      <c r="AA201" s="13"/>
      <c r="AB201" s="13"/>
      <c r="AC201" s="13"/>
      <c r="AD201" s="13"/>
      <c r="AE201" s="13"/>
      <c r="AT201" s="262" t="s">
        <v>446</v>
      </c>
      <c r="AU201" s="262" t="s">
        <v>85</v>
      </c>
      <c r="AV201" s="13" t="s">
        <v>85</v>
      </c>
      <c r="AW201" s="13" t="s">
        <v>32</v>
      </c>
      <c r="AX201" s="13" t="s">
        <v>83</v>
      </c>
      <c r="AY201" s="262" t="s">
        <v>342</v>
      </c>
    </row>
    <row r="202" s="2" customFormat="1" ht="21.75" customHeight="1">
      <c r="A202" s="39"/>
      <c r="B202" s="40"/>
      <c r="C202" s="227" t="s">
        <v>419</v>
      </c>
      <c r="D202" s="227" t="s">
        <v>343</v>
      </c>
      <c r="E202" s="228" t="s">
        <v>5903</v>
      </c>
      <c r="F202" s="229" t="s">
        <v>5904</v>
      </c>
      <c r="G202" s="230" t="s">
        <v>562</v>
      </c>
      <c r="H202" s="231">
        <v>148.012</v>
      </c>
      <c r="I202" s="232"/>
      <c r="J202" s="233">
        <f>ROUND(I202*H202,2)</f>
        <v>0</v>
      </c>
      <c r="K202" s="229" t="s">
        <v>443</v>
      </c>
      <c r="L202" s="45"/>
      <c r="M202" s="234" t="s">
        <v>1</v>
      </c>
      <c r="N202" s="235" t="s">
        <v>41</v>
      </c>
      <c r="O202" s="92"/>
      <c r="P202" s="236">
        <f>O202*H202</f>
        <v>0</v>
      </c>
      <c r="Q202" s="236">
        <v>0</v>
      </c>
      <c r="R202" s="236">
        <f>Q202*H202</f>
        <v>0</v>
      </c>
      <c r="S202" s="236">
        <v>0</v>
      </c>
      <c r="T202" s="237">
        <f>S202*H202</f>
        <v>0</v>
      </c>
      <c r="U202" s="39"/>
      <c r="V202" s="39"/>
      <c r="W202" s="39"/>
      <c r="X202" s="39"/>
      <c r="Y202" s="39"/>
      <c r="Z202" s="39"/>
      <c r="AA202" s="39"/>
      <c r="AB202" s="39"/>
      <c r="AC202" s="39"/>
      <c r="AD202" s="39"/>
      <c r="AE202" s="39"/>
      <c r="AR202" s="238" t="s">
        <v>360</v>
      </c>
      <c r="AT202" s="238" t="s">
        <v>343</v>
      </c>
      <c r="AU202" s="238" t="s">
        <v>85</v>
      </c>
      <c r="AY202" s="18" t="s">
        <v>342</v>
      </c>
      <c r="BE202" s="239">
        <f>IF(N202="základní",J202,0)</f>
        <v>0</v>
      </c>
      <c r="BF202" s="239">
        <f>IF(N202="snížená",J202,0)</f>
        <v>0</v>
      </c>
      <c r="BG202" s="239">
        <f>IF(N202="zákl. přenesená",J202,0)</f>
        <v>0</v>
      </c>
      <c r="BH202" s="239">
        <f>IF(N202="sníž. přenesená",J202,0)</f>
        <v>0</v>
      </c>
      <c r="BI202" s="239">
        <f>IF(N202="nulová",J202,0)</f>
        <v>0</v>
      </c>
      <c r="BJ202" s="18" t="s">
        <v>83</v>
      </c>
      <c r="BK202" s="239">
        <f>ROUND(I202*H202,2)</f>
        <v>0</v>
      </c>
      <c r="BL202" s="18" t="s">
        <v>360</v>
      </c>
      <c r="BM202" s="238" t="s">
        <v>7216</v>
      </c>
    </row>
    <row r="203" s="2" customFormat="1">
      <c r="A203" s="39"/>
      <c r="B203" s="40"/>
      <c r="C203" s="41"/>
      <c r="D203" s="240" t="s">
        <v>349</v>
      </c>
      <c r="E203" s="41"/>
      <c r="F203" s="241" t="s">
        <v>5906</v>
      </c>
      <c r="G203" s="41"/>
      <c r="H203" s="41"/>
      <c r="I203" s="242"/>
      <c r="J203" s="41"/>
      <c r="K203" s="41"/>
      <c r="L203" s="45"/>
      <c r="M203" s="243"/>
      <c r="N203" s="244"/>
      <c r="O203" s="92"/>
      <c r="P203" s="92"/>
      <c r="Q203" s="92"/>
      <c r="R203" s="92"/>
      <c r="S203" s="92"/>
      <c r="T203" s="93"/>
      <c r="U203" s="39"/>
      <c r="V203" s="39"/>
      <c r="W203" s="39"/>
      <c r="X203" s="39"/>
      <c r="Y203" s="39"/>
      <c r="Z203" s="39"/>
      <c r="AA203" s="39"/>
      <c r="AB203" s="39"/>
      <c r="AC203" s="39"/>
      <c r="AD203" s="39"/>
      <c r="AE203" s="39"/>
      <c r="AT203" s="18" t="s">
        <v>349</v>
      </c>
      <c r="AU203" s="18" t="s">
        <v>85</v>
      </c>
    </row>
    <row r="204" s="13" customFormat="1">
      <c r="A204" s="13"/>
      <c r="B204" s="252"/>
      <c r="C204" s="253"/>
      <c r="D204" s="240" t="s">
        <v>446</v>
      </c>
      <c r="E204" s="254" t="s">
        <v>1</v>
      </c>
      <c r="F204" s="255" t="s">
        <v>7217</v>
      </c>
      <c r="G204" s="253"/>
      <c r="H204" s="256">
        <v>148.012</v>
      </c>
      <c r="I204" s="257"/>
      <c r="J204" s="253"/>
      <c r="K204" s="253"/>
      <c r="L204" s="258"/>
      <c r="M204" s="259"/>
      <c r="N204" s="260"/>
      <c r="O204" s="260"/>
      <c r="P204" s="260"/>
      <c r="Q204" s="260"/>
      <c r="R204" s="260"/>
      <c r="S204" s="260"/>
      <c r="T204" s="261"/>
      <c r="U204" s="13"/>
      <c r="V204" s="13"/>
      <c r="W204" s="13"/>
      <c r="X204" s="13"/>
      <c r="Y204" s="13"/>
      <c r="Z204" s="13"/>
      <c r="AA204" s="13"/>
      <c r="AB204" s="13"/>
      <c r="AC204" s="13"/>
      <c r="AD204" s="13"/>
      <c r="AE204" s="13"/>
      <c r="AT204" s="262" t="s">
        <v>446</v>
      </c>
      <c r="AU204" s="262" t="s">
        <v>85</v>
      </c>
      <c r="AV204" s="13" t="s">
        <v>85</v>
      </c>
      <c r="AW204" s="13" t="s">
        <v>32</v>
      </c>
      <c r="AX204" s="13" t="s">
        <v>83</v>
      </c>
      <c r="AY204" s="262" t="s">
        <v>342</v>
      </c>
    </row>
    <row r="205" s="2" customFormat="1" ht="21.75" customHeight="1">
      <c r="A205" s="39"/>
      <c r="B205" s="40"/>
      <c r="C205" s="227" t="s">
        <v>423</v>
      </c>
      <c r="D205" s="227" t="s">
        <v>343</v>
      </c>
      <c r="E205" s="228" t="s">
        <v>5908</v>
      </c>
      <c r="F205" s="229" t="s">
        <v>5909</v>
      </c>
      <c r="G205" s="230" t="s">
        <v>562</v>
      </c>
      <c r="H205" s="231">
        <v>33.969999999999999</v>
      </c>
      <c r="I205" s="232"/>
      <c r="J205" s="233">
        <f>ROUND(I205*H205,2)</f>
        <v>0</v>
      </c>
      <c r="K205" s="229" t="s">
        <v>443</v>
      </c>
      <c r="L205" s="45"/>
      <c r="M205" s="234" t="s">
        <v>1</v>
      </c>
      <c r="N205" s="235" t="s">
        <v>41</v>
      </c>
      <c r="O205" s="92"/>
      <c r="P205" s="236">
        <f>O205*H205</f>
        <v>0</v>
      </c>
      <c r="Q205" s="236">
        <v>0</v>
      </c>
      <c r="R205" s="236">
        <f>Q205*H205</f>
        <v>0</v>
      </c>
      <c r="S205" s="236">
        <v>0</v>
      </c>
      <c r="T205" s="237">
        <f>S205*H205</f>
        <v>0</v>
      </c>
      <c r="U205" s="39"/>
      <c r="V205" s="39"/>
      <c r="W205" s="39"/>
      <c r="X205" s="39"/>
      <c r="Y205" s="39"/>
      <c r="Z205" s="39"/>
      <c r="AA205" s="39"/>
      <c r="AB205" s="39"/>
      <c r="AC205" s="39"/>
      <c r="AD205" s="39"/>
      <c r="AE205" s="39"/>
      <c r="AR205" s="238" t="s">
        <v>360</v>
      </c>
      <c r="AT205" s="238" t="s">
        <v>343</v>
      </c>
      <c r="AU205" s="238" t="s">
        <v>85</v>
      </c>
      <c r="AY205" s="18" t="s">
        <v>342</v>
      </c>
      <c r="BE205" s="239">
        <f>IF(N205="základní",J205,0)</f>
        <v>0</v>
      </c>
      <c r="BF205" s="239">
        <f>IF(N205="snížená",J205,0)</f>
        <v>0</v>
      </c>
      <c r="BG205" s="239">
        <f>IF(N205="zákl. přenesená",J205,0)</f>
        <v>0</v>
      </c>
      <c r="BH205" s="239">
        <f>IF(N205="sníž. přenesená",J205,0)</f>
        <v>0</v>
      </c>
      <c r="BI205" s="239">
        <f>IF(N205="nulová",J205,0)</f>
        <v>0</v>
      </c>
      <c r="BJ205" s="18" t="s">
        <v>83</v>
      </c>
      <c r="BK205" s="239">
        <f>ROUND(I205*H205,2)</f>
        <v>0</v>
      </c>
      <c r="BL205" s="18" t="s">
        <v>360</v>
      </c>
      <c r="BM205" s="238" t="s">
        <v>7218</v>
      </c>
    </row>
    <row r="206" s="2" customFormat="1">
      <c r="A206" s="39"/>
      <c r="B206" s="40"/>
      <c r="C206" s="41"/>
      <c r="D206" s="240" t="s">
        <v>349</v>
      </c>
      <c r="E206" s="41"/>
      <c r="F206" s="241" t="s">
        <v>5911</v>
      </c>
      <c r="G206" s="41"/>
      <c r="H206" s="41"/>
      <c r="I206" s="242"/>
      <c r="J206" s="41"/>
      <c r="K206" s="41"/>
      <c r="L206" s="45"/>
      <c r="M206" s="243"/>
      <c r="N206" s="244"/>
      <c r="O206" s="92"/>
      <c r="P206" s="92"/>
      <c r="Q206" s="92"/>
      <c r="R206" s="92"/>
      <c r="S206" s="92"/>
      <c r="T206" s="93"/>
      <c r="U206" s="39"/>
      <c r="V206" s="39"/>
      <c r="W206" s="39"/>
      <c r="X206" s="39"/>
      <c r="Y206" s="39"/>
      <c r="Z206" s="39"/>
      <c r="AA206" s="39"/>
      <c r="AB206" s="39"/>
      <c r="AC206" s="39"/>
      <c r="AD206" s="39"/>
      <c r="AE206" s="39"/>
      <c r="AT206" s="18" t="s">
        <v>349</v>
      </c>
      <c r="AU206" s="18" t="s">
        <v>85</v>
      </c>
    </row>
    <row r="207" s="13" customFormat="1">
      <c r="A207" s="13"/>
      <c r="B207" s="252"/>
      <c r="C207" s="253"/>
      <c r="D207" s="240" t="s">
        <v>446</v>
      </c>
      <c r="E207" s="254" t="s">
        <v>1</v>
      </c>
      <c r="F207" s="255" t="s">
        <v>7219</v>
      </c>
      <c r="G207" s="253"/>
      <c r="H207" s="256">
        <v>169.17400000000001</v>
      </c>
      <c r="I207" s="257"/>
      <c r="J207" s="253"/>
      <c r="K207" s="253"/>
      <c r="L207" s="258"/>
      <c r="M207" s="259"/>
      <c r="N207" s="260"/>
      <c r="O207" s="260"/>
      <c r="P207" s="260"/>
      <c r="Q207" s="260"/>
      <c r="R207" s="260"/>
      <c r="S207" s="260"/>
      <c r="T207" s="261"/>
      <c r="U207" s="13"/>
      <c r="V207" s="13"/>
      <c r="W207" s="13"/>
      <c r="X207" s="13"/>
      <c r="Y207" s="13"/>
      <c r="Z207" s="13"/>
      <c r="AA207" s="13"/>
      <c r="AB207" s="13"/>
      <c r="AC207" s="13"/>
      <c r="AD207" s="13"/>
      <c r="AE207" s="13"/>
      <c r="AT207" s="262" t="s">
        <v>446</v>
      </c>
      <c r="AU207" s="262" t="s">
        <v>85</v>
      </c>
      <c r="AV207" s="13" t="s">
        <v>85</v>
      </c>
      <c r="AW207" s="13" t="s">
        <v>32</v>
      </c>
      <c r="AX207" s="13" t="s">
        <v>76</v>
      </c>
      <c r="AY207" s="262" t="s">
        <v>342</v>
      </c>
    </row>
    <row r="208" s="13" customFormat="1">
      <c r="A208" s="13"/>
      <c r="B208" s="252"/>
      <c r="C208" s="253"/>
      <c r="D208" s="240" t="s">
        <v>446</v>
      </c>
      <c r="E208" s="254" t="s">
        <v>1</v>
      </c>
      <c r="F208" s="255" t="s">
        <v>7220</v>
      </c>
      <c r="G208" s="253"/>
      <c r="H208" s="256">
        <v>-59.368000000000002</v>
      </c>
      <c r="I208" s="257"/>
      <c r="J208" s="253"/>
      <c r="K208" s="253"/>
      <c r="L208" s="258"/>
      <c r="M208" s="259"/>
      <c r="N208" s="260"/>
      <c r="O208" s="260"/>
      <c r="P208" s="260"/>
      <c r="Q208" s="260"/>
      <c r="R208" s="260"/>
      <c r="S208" s="260"/>
      <c r="T208" s="261"/>
      <c r="U208" s="13"/>
      <c r="V208" s="13"/>
      <c r="W208" s="13"/>
      <c r="X208" s="13"/>
      <c r="Y208" s="13"/>
      <c r="Z208" s="13"/>
      <c r="AA208" s="13"/>
      <c r="AB208" s="13"/>
      <c r="AC208" s="13"/>
      <c r="AD208" s="13"/>
      <c r="AE208" s="13"/>
      <c r="AT208" s="262" t="s">
        <v>446</v>
      </c>
      <c r="AU208" s="262" t="s">
        <v>85</v>
      </c>
      <c r="AV208" s="13" t="s">
        <v>85</v>
      </c>
      <c r="AW208" s="13" t="s">
        <v>32</v>
      </c>
      <c r="AX208" s="13" t="s">
        <v>76</v>
      </c>
      <c r="AY208" s="262" t="s">
        <v>342</v>
      </c>
    </row>
    <row r="209" s="13" customFormat="1">
      <c r="A209" s="13"/>
      <c r="B209" s="252"/>
      <c r="C209" s="253"/>
      <c r="D209" s="240" t="s">
        <v>446</v>
      </c>
      <c r="E209" s="254" t="s">
        <v>1</v>
      </c>
      <c r="F209" s="255" t="s">
        <v>7221</v>
      </c>
      <c r="G209" s="253"/>
      <c r="H209" s="256">
        <v>-24.881</v>
      </c>
      <c r="I209" s="257"/>
      <c r="J209" s="253"/>
      <c r="K209" s="253"/>
      <c r="L209" s="258"/>
      <c r="M209" s="259"/>
      <c r="N209" s="260"/>
      <c r="O209" s="260"/>
      <c r="P209" s="260"/>
      <c r="Q209" s="260"/>
      <c r="R209" s="260"/>
      <c r="S209" s="260"/>
      <c r="T209" s="261"/>
      <c r="U209" s="13"/>
      <c r="V209" s="13"/>
      <c r="W209" s="13"/>
      <c r="X209" s="13"/>
      <c r="Y209" s="13"/>
      <c r="Z209" s="13"/>
      <c r="AA209" s="13"/>
      <c r="AB209" s="13"/>
      <c r="AC209" s="13"/>
      <c r="AD209" s="13"/>
      <c r="AE209" s="13"/>
      <c r="AT209" s="262" t="s">
        <v>446</v>
      </c>
      <c r="AU209" s="262" t="s">
        <v>85</v>
      </c>
      <c r="AV209" s="13" t="s">
        <v>85</v>
      </c>
      <c r="AW209" s="13" t="s">
        <v>32</v>
      </c>
      <c r="AX209" s="13" t="s">
        <v>76</v>
      </c>
      <c r="AY209" s="262" t="s">
        <v>342</v>
      </c>
    </row>
    <row r="210" s="16" customFormat="1">
      <c r="A210" s="16"/>
      <c r="B210" s="284"/>
      <c r="C210" s="285"/>
      <c r="D210" s="240" t="s">
        <v>446</v>
      </c>
      <c r="E210" s="286" t="s">
        <v>1</v>
      </c>
      <c r="F210" s="287" t="s">
        <v>500</v>
      </c>
      <c r="G210" s="285"/>
      <c r="H210" s="288">
        <v>84.924999999999997</v>
      </c>
      <c r="I210" s="289"/>
      <c r="J210" s="285"/>
      <c r="K210" s="285"/>
      <c r="L210" s="290"/>
      <c r="M210" s="291"/>
      <c r="N210" s="292"/>
      <c r="O210" s="292"/>
      <c r="P210" s="292"/>
      <c r="Q210" s="292"/>
      <c r="R210" s="292"/>
      <c r="S210" s="292"/>
      <c r="T210" s="293"/>
      <c r="U210" s="16"/>
      <c r="V210" s="16"/>
      <c r="W210" s="16"/>
      <c r="X210" s="16"/>
      <c r="Y210" s="16"/>
      <c r="Z210" s="16"/>
      <c r="AA210" s="16"/>
      <c r="AB210" s="16"/>
      <c r="AC210" s="16"/>
      <c r="AD210" s="16"/>
      <c r="AE210" s="16"/>
      <c r="AT210" s="294" t="s">
        <v>446</v>
      </c>
      <c r="AU210" s="294" t="s">
        <v>85</v>
      </c>
      <c r="AV210" s="16" t="s">
        <v>360</v>
      </c>
      <c r="AW210" s="16" t="s">
        <v>32</v>
      </c>
      <c r="AX210" s="16" t="s">
        <v>76</v>
      </c>
      <c r="AY210" s="294" t="s">
        <v>342</v>
      </c>
    </row>
    <row r="211" s="13" customFormat="1">
      <c r="A211" s="13"/>
      <c r="B211" s="252"/>
      <c r="C211" s="253"/>
      <c r="D211" s="240" t="s">
        <v>446</v>
      </c>
      <c r="E211" s="254" t="s">
        <v>1</v>
      </c>
      <c r="F211" s="255" t="s">
        <v>7222</v>
      </c>
      <c r="G211" s="253"/>
      <c r="H211" s="256">
        <v>33.969999999999999</v>
      </c>
      <c r="I211" s="257"/>
      <c r="J211" s="253"/>
      <c r="K211" s="253"/>
      <c r="L211" s="258"/>
      <c r="M211" s="259"/>
      <c r="N211" s="260"/>
      <c r="O211" s="260"/>
      <c r="P211" s="260"/>
      <c r="Q211" s="260"/>
      <c r="R211" s="260"/>
      <c r="S211" s="260"/>
      <c r="T211" s="261"/>
      <c r="U211" s="13"/>
      <c r="V211" s="13"/>
      <c r="W211" s="13"/>
      <c r="X211" s="13"/>
      <c r="Y211" s="13"/>
      <c r="Z211" s="13"/>
      <c r="AA211" s="13"/>
      <c r="AB211" s="13"/>
      <c r="AC211" s="13"/>
      <c r="AD211" s="13"/>
      <c r="AE211" s="13"/>
      <c r="AT211" s="262" t="s">
        <v>446</v>
      </c>
      <c r="AU211" s="262" t="s">
        <v>85</v>
      </c>
      <c r="AV211" s="13" t="s">
        <v>85</v>
      </c>
      <c r="AW211" s="13" t="s">
        <v>32</v>
      </c>
      <c r="AX211" s="13" t="s">
        <v>83</v>
      </c>
      <c r="AY211" s="262" t="s">
        <v>342</v>
      </c>
    </row>
    <row r="212" s="2" customFormat="1" ht="21.75" customHeight="1">
      <c r="A212" s="39"/>
      <c r="B212" s="40"/>
      <c r="C212" s="227" t="s">
        <v>428</v>
      </c>
      <c r="D212" s="227" t="s">
        <v>343</v>
      </c>
      <c r="E212" s="228" t="s">
        <v>5916</v>
      </c>
      <c r="F212" s="229" t="s">
        <v>5917</v>
      </c>
      <c r="G212" s="230" t="s">
        <v>562</v>
      </c>
      <c r="H212" s="231">
        <v>50.954999999999998</v>
      </c>
      <c r="I212" s="232"/>
      <c r="J212" s="233">
        <f>ROUND(I212*H212,2)</f>
        <v>0</v>
      </c>
      <c r="K212" s="229" t="s">
        <v>443</v>
      </c>
      <c r="L212" s="45"/>
      <c r="M212" s="234" t="s">
        <v>1</v>
      </c>
      <c r="N212" s="235" t="s">
        <v>41</v>
      </c>
      <c r="O212" s="92"/>
      <c r="P212" s="236">
        <f>O212*H212</f>
        <v>0</v>
      </c>
      <c r="Q212" s="236">
        <v>0</v>
      </c>
      <c r="R212" s="236">
        <f>Q212*H212</f>
        <v>0</v>
      </c>
      <c r="S212" s="236">
        <v>0</v>
      </c>
      <c r="T212" s="237">
        <f>S212*H212</f>
        <v>0</v>
      </c>
      <c r="U212" s="39"/>
      <c r="V212" s="39"/>
      <c r="W212" s="39"/>
      <c r="X212" s="39"/>
      <c r="Y212" s="39"/>
      <c r="Z212" s="39"/>
      <c r="AA212" s="39"/>
      <c r="AB212" s="39"/>
      <c r="AC212" s="39"/>
      <c r="AD212" s="39"/>
      <c r="AE212" s="39"/>
      <c r="AR212" s="238" t="s">
        <v>360</v>
      </c>
      <c r="AT212" s="238" t="s">
        <v>343</v>
      </c>
      <c r="AU212" s="238" t="s">
        <v>85</v>
      </c>
      <c r="AY212" s="18" t="s">
        <v>342</v>
      </c>
      <c r="BE212" s="239">
        <f>IF(N212="základní",J212,0)</f>
        <v>0</v>
      </c>
      <c r="BF212" s="239">
        <f>IF(N212="snížená",J212,0)</f>
        <v>0</v>
      </c>
      <c r="BG212" s="239">
        <f>IF(N212="zákl. přenesená",J212,0)</f>
        <v>0</v>
      </c>
      <c r="BH212" s="239">
        <f>IF(N212="sníž. přenesená",J212,0)</f>
        <v>0</v>
      </c>
      <c r="BI212" s="239">
        <f>IF(N212="nulová",J212,0)</f>
        <v>0</v>
      </c>
      <c r="BJ212" s="18" t="s">
        <v>83</v>
      </c>
      <c r="BK212" s="239">
        <f>ROUND(I212*H212,2)</f>
        <v>0</v>
      </c>
      <c r="BL212" s="18" t="s">
        <v>360</v>
      </c>
      <c r="BM212" s="238" t="s">
        <v>7223</v>
      </c>
    </row>
    <row r="213" s="2" customFormat="1">
      <c r="A213" s="39"/>
      <c r="B213" s="40"/>
      <c r="C213" s="41"/>
      <c r="D213" s="240" t="s">
        <v>349</v>
      </c>
      <c r="E213" s="41"/>
      <c r="F213" s="241" t="s">
        <v>5919</v>
      </c>
      <c r="G213" s="41"/>
      <c r="H213" s="41"/>
      <c r="I213" s="242"/>
      <c r="J213" s="41"/>
      <c r="K213" s="41"/>
      <c r="L213" s="45"/>
      <c r="M213" s="243"/>
      <c r="N213" s="244"/>
      <c r="O213" s="92"/>
      <c r="P213" s="92"/>
      <c r="Q213" s="92"/>
      <c r="R213" s="92"/>
      <c r="S213" s="92"/>
      <c r="T213" s="93"/>
      <c r="U213" s="39"/>
      <c r="V213" s="39"/>
      <c r="W213" s="39"/>
      <c r="X213" s="39"/>
      <c r="Y213" s="39"/>
      <c r="Z213" s="39"/>
      <c r="AA213" s="39"/>
      <c r="AB213" s="39"/>
      <c r="AC213" s="39"/>
      <c r="AD213" s="39"/>
      <c r="AE213" s="39"/>
      <c r="AT213" s="18" t="s">
        <v>349</v>
      </c>
      <c r="AU213" s="18" t="s">
        <v>85</v>
      </c>
    </row>
    <row r="214" s="13" customFormat="1">
      <c r="A214" s="13"/>
      <c r="B214" s="252"/>
      <c r="C214" s="253"/>
      <c r="D214" s="240" t="s">
        <v>446</v>
      </c>
      <c r="E214" s="254" t="s">
        <v>1</v>
      </c>
      <c r="F214" s="255" t="s">
        <v>7224</v>
      </c>
      <c r="G214" s="253"/>
      <c r="H214" s="256">
        <v>50.954999999999998</v>
      </c>
      <c r="I214" s="257"/>
      <c r="J214" s="253"/>
      <c r="K214" s="253"/>
      <c r="L214" s="258"/>
      <c r="M214" s="259"/>
      <c r="N214" s="260"/>
      <c r="O214" s="260"/>
      <c r="P214" s="260"/>
      <c r="Q214" s="260"/>
      <c r="R214" s="260"/>
      <c r="S214" s="260"/>
      <c r="T214" s="261"/>
      <c r="U214" s="13"/>
      <c r="V214" s="13"/>
      <c r="W214" s="13"/>
      <c r="X214" s="13"/>
      <c r="Y214" s="13"/>
      <c r="Z214" s="13"/>
      <c r="AA214" s="13"/>
      <c r="AB214" s="13"/>
      <c r="AC214" s="13"/>
      <c r="AD214" s="13"/>
      <c r="AE214" s="13"/>
      <c r="AT214" s="262" t="s">
        <v>446</v>
      </c>
      <c r="AU214" s="262" t="s">
        <v>85</v>
      </c>
      <c r="AV214" s="13" t="s">
        <v>85</v>
      </c>
      <c r="AW214" s="13" t="s">
        <v>32</v>
      </c>
      <c r="AX214" s="13" t="s">
        <v>83</v>
      </c>
      <c r="AY214" s="262" t="s">
        <v>342</v>
      </c>
    </row>
    <row r="215" s="2" customFormat="1" ht="16.5" customHeight="1">
      <c r="A215" s="39"/>
      <c r="B215" s="40"/>
      <c r="C215" s="227" t="s">
        <v>606</v>
      </c>
      <c r="D215" s="227" t="s">
        <v>343</v>
      </c>
      <c r="E215" s="228" t="s">
        <v>602</v>
      </c>
      <c r="F215" s="229" t="s">
        <v>603</v>
      </c>
      <c r="G215" s="230" t="s">
        <v>562</v>
      </c>
      <c r="H215" s="231">
        <v>61.210999999999999</v>
      </c>
      <c r="I215" s="232"/>
      <c r="J215" s="233">
        <f>ROUND(I215*H215,2)</f>
        <v>0</v>
      </c>
      <c r="K215" s="229" t="s">
        <v>443</v>
      </c>
      <c r="L215" s="45"/>
      <c r="M215" s="234" t="s">
        <v>1</v>
      </c>
      <c r="N215" s="235" t="s">
        <v>41</v>
      </c>
      <c r="O215" s="92"/>
      <c r="P215" s="236">
        <f>O215*H215</f>
        <v>0</v>
      </c>
      <c r="Q215" s="236">
        <v>0</v>
      </c>
      <c r="R215" s="236">
        <f>Q215*H215</f>
        <v>0</v>
      </c>
      <c r="S215" s="236">
        <v>0</v>
      </c>
      <c r="T215" s="237">
        <f>S215*H215</f>
        <v>0</v>
      </c>
      <c r="U215" s="39"/>
      <c r="V215" s="39"/>
      <c r="W215" s="39"/>
      <c r="X215" s="39"/>
      <c r="Y215" s="39"/>
      <c r="Z215" s="39"/>
      <c r="AA215" s="39"/>
      <c r="AB215" s="39"/>
      <c r="AC215" s="39"/>
      <c r="AD215" s="39"/>
      <c r="AE215" s="39"/>
      <c r="AR215" s="238" t="s">
        <v>360</v>
      </c>
      <c r="AT215" s="238" t="s">
        <v>343</v>
      </c>
      <c r="AU215" s="238" t="s">
        <v>85</v>
      </c>
      <c r="AY215" s="18" t="s">
        <v>342</v>
      </c>
      <c r="BE215" s="239">
        <f>IF(N215="základní",J215,0)</f>
        <v>0</v>
      </c>
      <c r="BF215" s="239">
        <f>IF(N215="snížená",J215,0)</f>
        <v>0</v>
      </c>
      <c r="BG215" s="239">
        <f>IF(N215="zákl. přenesená",J215,0)</f>
        <v>0</v>
      </c>
      <c r="BH215" s="239">
        <f>IF(N215="sníž. přenesená",J215,0)</f>
        <v>0</v>
      </c>
      <c r="BI215" s="239">
        <f>IF(N215="nulová",J215,0)</f>
        <v>0</v>
      </c>
      <c r="BJ215" s="18" t="s">
        <v>83</v>
      </c>
      <c r="BK215" s="239">
        <f>ROUND(I215*H215,2)</f>
        <v>0</v>
      </c>
      <c r="BL215" s="18" t="s">
        <v>360</v>
      </c>
      <c r="BM215" s="238" t="s">
        <v>7225</v>
      </c>
    </row>
    <row r="216" s="2" customFormat="1">
      <c r="A216" s="39"/>
      <c r="B216" s="40"/>
      <c r="C216" s="41"/>
      <c r="D216" s="240" t="s">
        <v>349</v>
      </c>
      <c r="E216" s="41"/>
      <c r="F216" s="241" t="s">
        <v>605</v>
      </c>
      <c r="G216" s="41"/>
      <c r="H216" s="41"/>
      <c r="I216" s="242"/>
      <c r="J216" s="41"/>
      <c r="K216" s="41"/>
      <c r="L216" s="45"/>
      <c r="M216" s="243"/>
      <c r="N216" s="244"/>
      <c r="O216" s="92"/>
      <c r="P216" s="92"/>
      <c r="Q216" s="92"/>
      <c r="R216" s="92"/>
      <c r="S216" s="92"/>
      <c r="T216" s="93"/>
      <c r="U216" s="39"/>
      <c r="V216" s="39"/>
      <c r="W216" s="39"/>
      <c r="X216" s="39"/>
      <c r="Y216" s="39"/>
      <c r="Z216" s="39"/>
      <c r="AA216" s="39"/>
      <c r="AB216" s="39"/>
      <c r="AC216" s="39"/>
      <c r="AD216" s="39"/>
      <c r="AE216" s="39"/>
      <c r="AT216" s="18" t="s">
        <v>349</v>
      </c>
      <c r="AU216" s="18" t="s">
        <v>85</v>
      </c>
    </row>
    <row r="217" s="13" customFormat="1">
      <c r="A217" s="13"/>
      <c r="B217" s="252"/>
      <c r="C217" s="253"/>
      <c r="D217" s="240" t="s">
        <v>446</v>
      </c>
      <c r="E217" s="254" t="s">
        <v>1</v>
      </c>
      <c r="F217" s="255" t="s">
        <v>7226</v>
      </c>
      <c r="G217" s="253"/>
      <c r="H217" s="256">
        <v>24.881</v>
      </c>
      <c r="I217" s="257"/>
      <c r="J217" s="253"/>
      <c r="K217" s="253"/>
      <c r="L217" s="258"/>
      <c r="M217" s="259"/>
      <c r="N217" s="260"/>
      <c r="O217" s="260"/>
      <c r="P217" s="260"/>
      <c r="Q217" s="260"/>
      <c r="R217" s="260"/>
      <c r="S217" s="260"/>
      <c r="T217" s="261"/>
      <c r="U217" s="13"/>
      <c r="V217" s="13"/>
      <c r="W217" s="13"/>
      <c r="X217" s="13"/>
      <c r="Y217" s="13"/>
      <c r="Z217" s="13"/>
      <c r="AA217" s="13"/>
      <c r="AB217" s="13"/>
      <c r="AC217" s="13"/>
      <c r="AD217" s="13"/>
      <c r="AE217" s="13"/>
      <c r="AT217" s="262" t="s">
        <v>446</v>
      </c>
      <c r="AU217" s="262" t="s">
        <v>85</v>
      </c>
      <c r="AV217" s="13" t="s">
        <v>85</v>
      </c>
      <c r="AW217" s="13" t="s">
        <v>32</v>
      </c>
      <c r="AX217" s="13" t="s">
        <v>76</v>
      </c>
      <c r="AY217" s="262" t="s">
        <v>342</v>
      </c>
    </row>
    <row r="218" s="13" customFormat="1">
      <c r="A218" s="13"/>
      <c r="B218" s="252"/>
      <c r="C218" s="253"/>
      <c r="D218" s="240" t="s">
        <v>446</v>
      </c>
      <c r="E218" s="254" t="s">
        <v>1</v>
      </c>
      <c r="F218" s="255" t="s">
        <v>7211</v>
      </c>
      <c r="G218" s="253"/>
      <c r="H218" s="256">
        <v>59.368000000000002</v>
      </c>
      <c r="I218" s="257"/>
      <c r="J218" s="253"/>
      <c r="K218" s="253"/>
      <c r="L218" s="258"/>
      <c r="M218" s="259"/>
      <c r="N218" s="260"/>
      <c r="O218" s="260"/>
      <c r="P218" s="260"/>
      <c r="Q218" s="260"/>
      <c r="R218" s="260"/>
      <c r="S218" s="260"/>
      <c r="T218" s="261"/>
      <c r="U218" s="13"/>
      <c r="V218" s="13"/>
      <c r="W218" s="13"/>
      <c r="X218" s="13"/>
      <c r="Y218" s="13"/>
      <c r="Z218" s="13"/>
      <c r="AA218" s="13"/>
      <c r="AB218" s="13"/>
      <c r="AC218" s="13"/>
      <c r="AD218" s="13"/>
      <c r="AE218" s="13"/>
      <c r="AT218" s="262" t="s">
        <v>446</v>
      </c>
      <c r="AU218" s="262" t="s">
        <v>85</v>
      </c>
      <c r="AV218" s="13" t="s">
        <v>85</v>
      </c>
      <c r="AW218" s="13" t="s">
        <v>32</v>
      </c>
      <c r="AX218" s="13" t="s">
        <v>76</v>
      </c>
      <c r="AY218" s="262" t="s">
        <v>342</v>
      </c>
    </row>
    <row r="219" s="13" customFormat="1">
      <c r="A219" s="13"/>
      <c r="B219" s="252"/>
      <c r="C219" s="253"/>
      <c r="D219" s="240" t="s">
        <v>446</v>
      </c>
      <c r="E219" s="254" t="s">
        <v>1</v>
      </c>
      <c r="F219" s="255" t="s">
        <v>7227</v>
      </c>
      <c r="G219" s="253"/>
      <c r="H219" s="256">
        <v>59.368000000000002</v>
      </c>
      <c r="I219" s="257"/>
      <c r="J219" s="253"/>
      <c r="K219" s="253"/>
      <c r="L219" s="258"/>
      <c r="M219" s="259"/>
      <c r="N219" s="260"/>
      <c r="O219" s="260"/>
      <c r="P219" s="260"/>
      <c r="Q219" s="260"/>
      <c r="R219" s="260"/>
      <c r="S219" s="260"/>
      <c r="T219" s="261"/>
      <c r="U219" s="13"/>
      <c r="V219" s="13"/>
      <c r="W219" s="13"/>
      <c r="X219" s="13"/>
      <c r="Y219" s="13"/>
      <c r="Z219" s="13"/>
      <c r="AA219" s="13"/>
      <c r="AB219" s="13"/>
      <c r="AC219" s="13"/>
      <c r="AD219" s="13"/>
      <c r="AE219" s="13"/>
      <c r="AT219" s="262" t="s">
        <v>446</v>
      </c>
      <c r="AU219" s="262" t="s">
        <v>85</v>
      </c>
      <c r="AV219" s="13" t="s">
        <v>85</v>
      </c>
      <c r="AW219" s="13" t="s">
        <v>32</v>
      </c>
      <c r="AX219" s="13" t="s">
        <v>76</v>
      </c>
      <c r="AY219" s="262" t="s">
        <v>342</v>
      </c>
    </row>
    <row r="220" s="13" customFormat="1">
      <c r="A220" s="13"/>
      <c r="B220" s="252"/>
      <c r="C220" s="253"/>
      <c r="D220" s="240" t="s">
        <v>446</v>
      </c>
      <c r="E220" s="254" t="s">
        <v>1</v>
      </c>
      <c r="F220" s="255" t="s">
        <v>7214</v>
      </c>
      <c r="G220" s="253"/>
      <c r="H220" s="256">
        <v>9.4109999999999996</v>
      </c>
      <c r="I220" s="257"/>
      <c r="J220" s="253"/>
      <c r="K220" s="253"/>
      <c r="L220" s="258"/>
      <c r="M220" s="259"/>
      <c r="N220" s="260"/>
      <c r="O220" s="260"/>
      <c r="P220" s="260"/>
      <c r="Q220" s="260"/>
      <c r="R220" s="260"/>
      <c r="S220" s="260"/>
      <c r="T220" s="261"/>
      <c r="U220" s="13"/>
      <c r="V220" s="13"/>
      <c r="W220" s="13"/>
      <c r="X220" s="13"/>
      <c r="Y220" s="13"/>
      <c r="Z220" s="13"/>
      <c r="AA220" s="13"/>
      <c r="AB220" s="13"/>
      <c r="AC220" s="13"/>
      <c r="AD220" s="13"/>
      <c r="AE220" s="13"/>
      <c r="AT220" s="262" t="s">
        <v>446</v>
      </c>
      <c r="AU220" s="262" t="s">
        <v>85</v>
      </c>
      <c r="AV220" s="13" t="s">
        <v>85</v>
      </c>
      <c r="AW220" s="13" t="s">
        <v>32</v>
      </c>
      <c r="AX220" s="13" t="s">
        <v>76</v>
      </c>
      <c r="AY220" s="262" t="s">
        <v>342</v>
      </c>
    </row>
    <row r="221" s="16" customFormat="1">
      <c r="A221" s="16"/>
      <c r="B221" s="284"/>
      <c r="C221" s="285"/>
      <c r="D221" s="240" t="s">
        <v>446</v>
      </c>
      <c r="E221" s="286" t="s">
        <v>1</v>
      </c>
      <c r="F221" s="287" t="s">
        <v>500</v>
      </c>
      <c r="G221" s="285"/>
      <c r="H221" s="288">
        <v>153.02799999999999</v>
      </c>
      <c r="I221" s="289"/>
      <c r="J221" s="285"/>
      <c r="K221" s="285"/>
      <c r="L221" s="290"/>
      <c r="M221" s="291"/>
      <c r="N221" s="292"/>
      <c r="O221" s="292"/>
      <c r="P221" s="292"/>
      <c r="Q221" s="292"/>
      <c r="R221" s="292"/>
      <c r="S221" s="292"/>
      <c r="T221" s="293"/>
      <c r="U221" s="16"/>
      <c r="V221" s="16"/>
      <c r="W221" s="16"/>
      <c r="X221" s="16"/>
      <c r="Y221" s="16"/>
      <c r="Z221" s="16"/>
      <c r="AA221" s="16"/>
      <c r="AB221" s="16"/>
      <c r="AC221" s="16"/>
      <c r="AD221" s="16"/>
      <c r="AE221" s="16"/>
      <c r="AT221" s="294" t="s">
        <v>446</v>
      </c>
      <c r="AU221" s="294" t="s">
        <v>85</v>
      </c>
      <c r="AV221" s="16" t="s">
        <v>360</v>
      </c>
      <c r="AW221" s="16" t="s">
        <v>32</v>
      </c>
      <c r="AX221" s="16" t="s">
        <v>76</v>
      </c>
      <c r="AY221" s="294" t="s">
        <v>342</v>
      </c>
    </row>
    <row r="222" s="13" customFormat="1">
      <c r="A222" s="13"/>
      <c r="B222" s="252"/>
      <c r="C222" s="253"/>
      <c r="D222" s="240" t="s">
        <v>446</v>
      </c>
      <c r="E222" s="254" t="s">
        <v>1</v>
      </c>
      <c r="F222" s="255" t="s">
        <v>7228</v>
      </c>
      <c r="G222" s="253"/>
      <c r="H222" s="256">
        <v>61.210999999999999</v>
      </c>
      <c r="I222" s="257"/>
      <c r="J222" s="253"/>
      <c r="K222" s="253"/>
      <c r="L222" s="258"/>
      <c r="M222" s="259"/>
      <c r="N222" s="260"/>
      <c r="O222" s="260"/>
      <c r="P222" s="260"/>
      <c r="Q222" s="260"/>
      <c r="R222" s="260"/>
      <c r="S222" s="260"/>
      <c r="T222" s="261"/>
      <c r="U222" s="13"/>
      <c r="V222" s="13"/>
      <c r="W222" s="13"/>
      <c r="X222" s="13"/>
      <c r="Y222" s="13"/>
      <c r="Z222" s="13"/>
      <c r="AA222" s="13"/>
      <c r="AB222" s="13"/>
      <c r="AC222" s="13"/>
      <c r="AD222" s="13"/>
      <c r="AE222" s="13"/>
      <c r="AT222" s="262" t="s">
        <v>446</v>
      </c>
      <c r="AU222" s="262" t="s">
        <v>85</v>
      </c>
      <c r="AV222" s="13" t="s">
        <v>85</v>
      </c>
      <c r="AW222" s="13" t="s">
        <v>32</v>
      </c>
      <c r="AX222" s="13" t="s">
        <v>83</v>
      </c>
      <c r="AY222" s="262" t="s">
        <v>342</v>
      </c>
    </row>
    <row r="223" s="2" customFormat="1" ht="16.5" customHeight="1">
      <c r="A223" s="39"/>
      <c r="B223" s="40"/>
      <c r="C223" s="227" t="s">
        <v>613</v>
      </c>
      <c r="D223" s="227" t="s">
        <v>343</v>
      </c>
      <c r="E223" s="228" t="s">
        <v>5925</v>
      </c>
      <c r="F223" s="229" t="s">
        <v>5926</v>
      </c>
      <c r="G223" s="230" t="s">
        <v>562</v>
      </c>
      <c r="H223" s="231">
        <v>91.816999999999993</v>
      </c>
      <c r="I223" s="232"/>
      <c r="J223" s="233">
        <f>ROUND(I223*H223,2)</f>
        <v>0</v>
      </c>
      <c r="K223" s="229" t="s">
        <v>443</v>
      </c>
      <c r="L223" s="45"/>
      <c r="M223" s="234" t="s">
        <v>1</v>
      </c>
      <c r="N223" s="235" t="s">
        <v>41</v>
      </c>
      <c r="O223" s="92"/>
      <c r="P223" s="236">
        <f>O223*H223</f>
        <v>0</v>
      </c>
      <c r="Q223" s="236">
        <v>0</v>
      </c>
      <c r="R223" s="236">
        <f>Q223*H223</f>
        <v>0</v>
      </c>
      <c r="S223" s="236">
        <v>0</v>
      </c>
      <c r="T223" s="237">
        <f>S223*H223</f>
        <v>0</v>
      </c>
      <c r="U223" s="39"/>
      <c r="V223" s="39"/>
      <c r="W223" s="39"/>
      <c r="X223" s="39"/>
      <c r="Y223" s="39"/>
      <c r="Z223" s="39"/>
      <c r="AA223" s="39"/>
      <c r="AB223" s="39"/>
      <c r="AC223" s="39"/>
      <c r="AD223" s="39"/>
      <c r="AE223" s="39"/>
      <c r="AR223" s="238" t="s">
        <v>360</v>
      </c>
      <c r="AT223" s="238" t="s">
        <v>343</v>
      </c>
      <c r="AU223" s="238" t="s">
        <v>85</v>
      </c>
      <c r="AY223" s="18" t="s">
        <v>342</v>
      </c>
      <c r="BE223" s="239">
        <f>IF(N223="základní",J223,0)</f>
        <v>0</v>
      </c>
      <c r="BF223" s="239">
        <f>IF(N223="snížená",J223,0)</f>
        <v>0</v>
      </c>
      <c r="BG223" s="239">
        <f>IF(N223="zákl. přenesená",J223,0)</f>
        <v>0</v>
      </c>
      <c r="BH223" s="239">
        <f>IF(N223="sníž. přenesená",J223,0)</f>
        <v>0</v>
      </c>
      <c r="BI223" s="239">
        <f>IF(N223="nulová",J223,0)</f>
        <v>0</v>
      </c>
      <c r="BJ223" s="18" t="s">
        <v>83</v>
      </c>
      <c r="BK223" s="239">
        <f>ROUND(I223*H223,2)</f>
        <v>0</v>
      </c>
      <c r="BL223" s="18" t="s">
        <v>360</v>
      </c>
      <c r="BM223" s="238" t="s">
        <v>7229</v>
      </c>
    </row>
    <row r="224" s="2" customFormat="1">
      <c r="A224" s="39"/>
      <c r="B224" s="40"/>
      <c r="C224" s="41"/>
      <c r="D224" s="240" t="s">
        <v>349</v>
      </c>
      <c r="E224" s="41"/>
      <c r="F224" s="241" t="s">
        <v>5928</v>
      </c>
      <c r="G224" s="41"/>
      <c r="H224" s="41"/>
      <c r="I224" s="242"/>
      <c r="J224" s="41"/>
      <c r="K224" s="41"/>
      <c r="L224" s="45"/>
      <c r="M224" s="243"/>
      <c r="N224" s="244"/>
      <c r="O224" s="92"/>
      <c r="P224" s="92"/>
      <c r="Q224" s="92"/>
      <c r="R224" s="92"/>
      <c r="S224" s="92"/>
      <c r="T224" s="93"/>
      <c r="U224" s="39"/>
      <c r="V224" s="39"/>
      <c r="W224" s="39"/>
      <c r="X224" s="39"/>
      <c r="Y224" s="39"/>
      <c r="Z224" s="39"/>
      <c r="AA224" s="39"/>
      <c r="AB224" s="39"/>
      <c r="AC224" s="39"/>
      <c r="AD224" s="39"/>
      <c r="AE224" s="39"/>
      <c r="AT224" s="18" t="s">
        <v>349</v>
      </c>
      <c r="AU224" s="18" t="s">
        <v>85</v>
      </c>
    </row>
    <row r="225" s="13" customFormat="1">
      <c r="A225" s="13"/>
      <c r="B225" s="252"/>
      <c r="C225" s="253"/>
      <c r="D225" s="240" t="s">
        <v>446</v>
      </c>
      <c r="E225" s="254" t="s">
        <v>1</v>
      </c>
      <c r="F225" s="255" t="s">
        <v>7230</v>
      </c>
      <c r="G225" s="253"/>
      <c r="H225" s="256">
        <v>91.816999999999993</v>
      </c>
      <c r="I225" s="257"/>
      <c r="J225" s="253"/>
      <c r="K225" s="253"/>
      <c r="L225" s="258"/>
      <c r="M225" s="259"/>
      <c r="N225" s="260"/>
      <c r="O225" s="260"/>
      <c r="P225" s="260"/>
      <c r="Q225" s="260"/>
      <c r="R225" s="260"/>
      <c r="S225" s="260"/>
      <c r="T225" s="261"/>
      <c r="U225" s="13"/>
      <c r="V225" s="13"/>
      <c r="W225" s="13"/>
      <c r="X225" s="13"/>
      <c r="Y225" s="13"/>
      <c r="Z225" s="13"/>
      <c r="AA225" s="13"/>
      <c r="AB225" s="13"/>
      <c r="AC225" s="13"/>
      <c r="AD225" s="13"/>
      <c r="AE225" s="13"/>
      <c r="AT225" s="262" t="s">
        <v>446</v>
      </c>
      <c r="AU225" s="262" t="s">
        <v>85</v>
      </c>
      <c r="AV225" s="13" t="s">
        <v>85</v>
      </c>
      <c r="AW225" s="13" t="s">
        <v>32</v>
      </c>
      <c r="AX225" s="13" t="s">
        <v>83</v>
      </c>
      <c r="AY225" s="262" t="s">
        <v>342</v>
      </c>
    </row>
    <row r="226" s="2" customFormat="1" ht="16.5" customHeight="1">
      <c r="A226" s="39"/>
      <c r="B226" s="40"/>
      <c r="C226" s="227" t="s">
        <v>7</v>
      </c>
      <c r="D226" s="227" t="s">
        <v>343</v>
      </c>
      <c r="E226" s="228" t="s">
        <v>627</v>
      </c>
      <c r="F226" s="229" t="s">
        <v>628</v>
      </c>
      <c r="G226" s="230" t="s">
        <v>562</v>
      </c>
      <c r="H226" s="231">
        <v>178.58500000000001</v>
      </c>
      <c r="I226" s="232"/>
      <c r="J226" s="233">
        <f>ROUND(I226*H226,2)</f>
        <v>0</v>
      </c>
      <c r="K226" s="229" t="s">
        <v>443</v>
      </c>
      <c r="L226" s="45"/>
      <c r="M226" s="234" t="s">
        <v>1</v>
      </c>
      <c r="N226" s="235" t="s">
        <v>41</v>
      </c>
      <c r="O226" s="92"/>
      <c r="P226" s="236">
        <f>O226*H226</f>
        <v>0</v>
      </c>
      <c r="Q226" s="236">
        <v>0</v>
      </c>
      <c r="R226" s="236">
        <f>Q226*H226</f>
        <v>0</v>
      </c>
      <c r="S226" s="236">
        <v>0</v>
      </c>
      <c r="T226" s="237">
        <f>S226*H226</f>
        <v>0</v>
      </c>
      <c r="U226" s="39"/>
      <c r="V226" s="39"/>
      <c r="W226" s="39"/>
      <c r="X226" s="39"/>
      <c r="Y226" s="39"/>
      <c r="Z226" s="39"/>
      <c r="AA226" s="39"/>
      <c r="AB226" s="39"/>
      <c r="AC226" s="39"/>
      <c r="AD226" s="39"/>
      <c r="AE226" s="39"/>
      <c r="AR226" s="238" t="s">
        <v>360</v>
      </c>
      <c r="AT226" s="238" t="s">
        <v>343</v>
      </c>
      <c r="AU226" s="238" t="s">
        <v>85</v>
      </c>
      <c r="AY226" s="18" t="s">
        <v>342</v>
      </c>
      <c r="BE226" s="239">
        <f>IF(N226="základní",J226,0)</f>
        <v>0</v>
      </c>
      <c r="BF226" s="239">
        <f>IF(N226="snížená",J226,0)</f>
        <v>0</v>
      </c>
      <c r="BG226" s="239">
        <f>IF(N226="zákl. přenesená",J226,0)</f>
        <v>0</v>
      </c>
      <c r="BH226" s="239">
        <f>IF(N226="sníž. přenesená",J226,0)</f>
        <v>0</v>
      </c>
      <c r="BI226" s="239">
        <f>IF(N226="nulová",J226,0)</f>
        <v>0</v>
      </c>
      <c r="BJ226" s="18" t="s">
        <v>83</v>
      </c>
      <c r="BK226" s="239">
        <f>ROUND(I226*H226,2)</f>
        <v>0</v>
      </c>
      <c r="BL226" s="18" t="s">
        <v>360</v>
      </c>
      <c r="BM226" s="238" t="s">
        <v>7231</v>
      </c>
    </row>
    <row r="227" s="2" customFormat="1">
      <c r="A227" s="39"/>
      <c r="B227" s="40"/>
      <c r="C227" s="41"/>
      <c r="D227" s="240" t="s">
        <v>349</v>
      </c>
      <c r="E227" s="41"/>
      <c r="F227" s="241" t="s">
        <v>630</v>
      </c>
      <c r="G227" s="41"/>
      <c r="H227" s="41"/>
      <c r="I227" s="242"/>
      <c r="J227" s="41"/>
      <c r="K227" s="41"/>
      <c r="L227" s="45"/>
      <c r="M227" s="243"/>
      <c r="N227" s="244"/>
      <c r="O227" s="92"/>
      <c r="P227" s="92"/>
      <c r="Q227" s="92"/>
      <c r="R227" s="92"/>
      <c r="S227" s="92"/>
      <c r="T227" s="93"/>
      <c r="U227" s="39"/>
      <c r="V227" s="39"/>
      <c r="W227" s="39"/>
      <c r="X227" s="39"/>
      <c r="Y227" s="39"/>
      <c r="Z227" s="39"/>
      <c r="AA227" s="39"/>
      <c r="AB227" s="39"/>
      <c r="AC227" s="39"/>
      <c r="AD227" s="39"/>
      <c r="AE227" s="39"/>
      <c r="AT227" s="18" t="s">
        <v>349</v>
      </c>
      <c r="AU227" s="18" t="s">
        <v>85</v>
      </c>
    </row>
    <row r="228" s="13" customFormat="1">
      <c r="A228" s="13"/>
      <c r="B228" s="252"/>
      <c r="C228" s="253"/>
      <c r="D228" s="240" t="s">
        <v>446</v>
      </c>
      <c r="E228" s="254" t="s">
        <v>1</v>
      </c>
      <c r="F228" s="255" t="s">
        <v>7232</v>
      </c>
      <c r="G228" s="253"/>
      <c r="H228" s="256">
        <v>169.17400000000001</v>
      </c>
      <c r="I228" s="257"/>
      <c r="J228" s="253"/>
      <c r="K228" s="253"/>
      <c r="L228" s="258"/>
      <c r="M228" s="259"/>
      <c r="N228" s="260"/>
      <c r="O228" s="260"/>
      <c r="P228" s="260"/>
      <c r="Q228" s="260"/>
      <c r="R228" s="260"/>
      <c r="S228" s="260"/>
      <c r="T228" s="261"/>
      <c r="U228" s="13"/>
      <c r="V228" s="13"/>
      <c r="W228" s="13"/>
      <c r="X228" s="13"/>
      <c r="Y228" s="13"/>
      <c r="Z228" s="13"/>
      <c r="AA228" s="13"/>
      <c r="AB228" s="13"/>
      <c r="AC228" s="13"/>
      <c r="AD228" s="13"/>
      <c r="AE228" s="13"/>
      <c r="AT228" s="262" t="s">
        <v>446</v>
      </c>
      <c r="AU228" s="262" t="s">
        <v>85</v>
      </c>
      <c r="AV228" s="13" t="s">
        <v>85</v>
      </c>
      <c r="AW228" s="13" t="s">
        <v>32</v>
      </c>
      <c r="AX228" s="13" t="s">
        <v>76</v>
      </c>
      <c r="AY228" s="262" t="s">
        <v>342</v>
      </c>
    </row>
    <row r="229" s="13" customFormat="1">
      <c r="A229" s="13"/>
      <c r="B229" s="252"/>
      <c r="C229" s="253"/>
      <c r="D229" s="240" t="s">
        <v>446</v>
      </c>
      <c r="E229" s="254" t="s">
        <v>1</v>
      </c>
      <c r="F229" s="255" t="s">
        <v>7213</v>
      </c>
      <c r="G229" s="253"/>
      <c r="H229" s="256">
        <v>9.4109999999999996</v>
      </c>
      <c r="I229" s="257"/>
      <c r="J229" s="253"/>
      <c r="K229" s="253"/>
      <c r="L229" s="258"/>
      <c r="M229" s="259"/>
      <c r="N229" s="260"/>
      <c r="O229" s="260"/>
      <c r="P229" s="260"/>
      <c r="Q229" s="260"/>
      <c r="R229" s="260"/>
      <c r="S229" s="260"/>
      <c r="T229" s="261"/>
      <c r="U229" s="13"/>
      <c r="V229" s="13"/>
      <c r="W229" s="13"/>
      <c r="X229" s="13"/>
      <c r="Y229" s="13"/>
      <c r="Z229" s="13"/>
      <c r="AA229" s="13"/>
      <c r="AB229" s="13"/>
      <c r="AC229" s="13"/>
      <c r="AD229" s="13"/>
      <c r="AE229" s="13"/>
      <c r="AT229" s="262" t="s">
        <v>446</v>
      </c>
      <c r="AU229" s="262" t="s">
        <v>85</v>
      </c>
      <c r="AV229" s="13" t="s">
        <v>85</v>
      </c>
      <c r="AW229" s="13" t="s">
        <v>32</v>
      </c>
      <c r="AX229" s="13" t="s">
        <v>76</v>
      </c>
      <c r="AY229" s="262" t="s">
        <v>342</v>
      </c>
    </row>
    <row r="230" s="16" customFormat="1">
      <c r="A230" s="16"/>
      <c r="B230" s="284"/>
      <c r="C230" s="285"/>
      <c r="D230" s="240" t="s">
        <v>446</v>
      </c>
      <c r="E230" s="286" t="s">
        <v>1</v>
      </c>
      <c r="F230" s="287" t="s">
        <v>500</v>
      </c>
      <c r="G230" s="285"/>
      <c r="H230" s="288">
        <v>178.58500000000001</v>
      </c>
      <c r="I230" s="289"/>
      <c r="J230" s="285"/>
      <c r="K230" s="285"/>
      <c r="L230" s="290"/>
      <c r="M230" s="291"/>
      <c r="N230" s="292"/>
      <c r="O230" s="292"/>
      <c r="P230" s="292"/>
      <c r="Q230" s="292"/>
      <c r="R230" s="292"/>
      <c r="S230" s="292"/>
      <c r="T230" s="293"/>
      <c r="U230" s="16"/>
      <c r="V230" s="16"/>
      <c r="W230" s="16"/>
      <c r="X230" s="16"/>
      <c r="Y230" s="16"/>
      <c r="Z230" s="16"/>
      <c r="AA230" s="16"/>
      <c r="AB230" s="16"/>
      <c r="AC230" s="16"/>
      <c r="AD230" s="16"/>
      <c r="AE230" s="16"/>
      <c r="AT230" s="294" t="s">
        <v>446</v>
      </c>
      <c r="AU230" s="294" t="s">
        <v>85</v>
      </c>
      <c r="AV230" s="16" t="s">
        <v>360</v>
      </c>
      <c r="AW230" s="16" t="s">
        <v>32</v>
      </c>
      <c r="AX230" s="16" t="s">
        <v>83</v>
      </c>
      <c r="AY230" s="294" t="s">
        <v>342</v>
      </c>
    </row>
    <row r="231" s="2" customFormat="1" ht="16.5" customHeight="1">
      <c r="A231" s="39"/>
      <c r="B231" s="40"/>
      <c r="C231" s="227" t="s">
        <v>626</v>
      </c>
      <c r="D231" s="227" t="s">
        <v>343</v>
      </c>
      <c r="E231" s="228" t="s">
        <v>5932</v>
      </c>
      <c r="F231" s="229" t="s">
        <v>5933</v>
      </c>
      <c r="G231" s="230" t="s">
        <v>462</v>
      </c>
      <c r="H231" s="231">
        <v>169.84999999999999</v>
      </c>
      <c r="I231" s="232"/>
      <c r="J231" s="233">
        <f>ROUND(I231*H231,2)</f>
        <v>0</v>
      </c>
      <c r="K231" s="229" t="s">
        <v>1</v>
      </c>
      <c r="L231" s="45"/>
      <c r="M231" s="234" t="s">
        <v>1</v>
      </c>
      <c r="N231" s="235" t="s">
        <v>41</v>
      </c>
      <c r="O231" s="92"/>
      <c r="P231" s="236">
        <f>O231*H231</f>
        <v>0</v>
      </c>
      <c r="Q231" s="236">
        <v>0</v>
      </c>
      <c r="R231" s="236">
        <f>Q231*H231</f>
        <v>0</v>
      </c>
      <c r="S231" s="236">
        <v>0</v>
      </c>
      <c r="T231" s="237">
        <f>S231*H231</f>
        <v>0</v>
      </c>
      <c r="U231" s="39"/>
      <c r="V231" s="39"/>
      <c r="W231" s="39"/>
      <c r="X231" s="39"/>
      <c r="Y231" s="39"/>
      <c r="Z231" s="39"/>
      <c r="AA231" s="39"/>
      <c r="AB231" s="39"/>
      <c r="AC231" s="39"/>
      <c r="AD231" s="39"/>
      <c r="AE231" s="39"/>
      <c r="AR231" s="238" t="s">
        <v>360</v>
      </c>
      <c r="AT231" s="238" t="s">
        <v>343</v>
      </c>
      <c r="AU231" s="238" t="s">
        <v>85</v>
      </c>
      <c r="AY231" s="18" t="s">
        <v>342</v>
      </c>
      <c r="BE231" s="239">
        <f>IF(N231="základní",J231,0)</f>
        <v>0</v>
      </c>
      <c r="BF231" s="239">
        <f>IF(N231="snížená",J231,0)</f>
        <v>0</v>
      </c>
      <c r="BG231" s="239">
        <f>IF(N231="zákl. přenesená",J231,0)</f>
        <v>0</v>
      </c>
      <c r="BH231" s="239">
        <f>IF(N231="sníž. přenesená",J231,0)</f>
        <v>0</v>
      </c>
      <c r="BI231" s="239">
        <f>IF(N231="nulová",J231,0)</f>
        <v>0</v>
      </c>
      <c r="BJ231" s="18" t="s">
        <v>83</v>
      </c>
      <c r="BK231" s="239">
        <f>ROUND(I231*H231,2)</f>
        <v>0</v>
      </c>
      <c r="BL231" s="18" t="s">
        <v>360</v>
      </c>
      <c r="BM231" s="238" t="s">
        <v>7233</v>
      </c>
    </row>
    <row r="232" s="2" customFormat="1">
      <c r="A232" s="39"/>
      <c r="B232" s="40"/>
      <c r="C232" s="41"/>
      <c r="D232" s="240" t="s">
        <v>349</v>
      </c>
      <c r="E232" s="41"/>
      <c r="F232" s="241" t="s">
        <v>5935</v>
      </c>
      <c r="G232" s="41"/>
      <c r="H232" s="41"/>
      <c r="I232" s="242"/>
      <c r="J232" s="41"/>
      <c r="K232" s="41"/>
      <c r="L232" s="45"/>
      <c r="M232" s="243"/>
      <c r="N232" s="244"/>
      <c r="O232" s="92"/>
      <c r="P232" s="92"/>
      <c r="Q232" s="92"/>
      <c r="R232" s="92"/>
      <c r="S232" s="92"/>
      <c r="T232" s="93"/>
      <c r="U232" s="39"/>
      <c r="V232" s="39"/>
      <c r="W232" s="39"/>
      <c r="X232" s="39"/>
      <c r="Y232" s="39"/>
      <c r="Z232" s="39"/>
      <c r="AA232" s="39"/>
      <c r="AB232" s="39"/>
      <c r="AC232" s="39"/>
      <c r="AD232" s="39"/>
      <c r="AE232" s="39"/>
      <c r="AT232" s="18" t="s">
        <v>349</v>
      </c>
      <c r="AU232" s="18" t="s">
        <v>85</v>
      </c>
    </row>
    <row r="233" s="2" customFormat="1">
      <c r="A233" s="39"/>
      <c r="B233" s="40"/>
      <c r="C233" s="41"/>
      <c r="D233" s="240" t="s">
        <v>350</v>
      </c>
      <c r="E233" s="41"/>
      <c r="F233" s="245" t="s">
        <v>5936</v>
      </c>
      <c r="G233" s="41"/>
      <c r="H233" s="41"/>
      <c r="I233" s="242"/>
      <c r="J233" s="41"/>
      <c r="K233" s="41"/>
      <c r="L233" s="45"/>
      <c r="M233" s="243"/>
      <c r="N233" s="244"/>
      <c r="O233" s="92"/>
      <c r="P233" s="92"/>
      <c r="Q233" s="92"/>
      <c r="R233" s="92"/>
      <c r="S233" s="92"/>
      <c r="T233" s="93"/>
      <c r="U233" s="39"/>
      <c r="V233" s="39"/>
      <c r="W233" s="39"/>
      <c r="X233" s="39"/>
      <c r="Y233" s="39"/>
      <c r="Z233" s="39"/>
      <c r="AA233" s="39"/>
      <c r="AB233" s="39"/>
      <c r="AC233" s="39"/>
      <c r="AD233" s="39"/>
      <c r="AE233" s="39"/>
      <c r="AT233" s="18" t="s">
        <v>350</v>
      </c>
      <c r="AU233" s="18" t="s">
        <v>85</v>
      </c>
    </row>
    <row r="234" s="13" customFormat="1">
      <c r="A234" s="13"/>
      <c r="B234" s="252"/>
      <c r="C234" s="253"/>
      <c r="D234" s="240" t="s">
        <v>446</v>
      </c>
      <c r="E234" s="254" t="s">
        <v>1</v>
      </c>
      <c r="F234" s="255" t="s">
        <v>7234</v>
      </c>
      <c r="G234" s="253"/>
      <c r="H234" s="256">
        <v>169.17400000000001</v>
      </c>
      <c r="I234" s="257"/>
      <c r="J234" s="253"/>
      <c r="K234" s="253"/>
      <c r="L234" s="258"/>
      <c r="M234" s="259"/>
      <c r="N234" s="260"/>
      <c r="O234" s="260"/>
      <c r="P234" s="260"/>
      <c r="Q234" s="260"/>
      <c r="R234" s="260"/>
      <c r="S234" s="260"/>
      <c r="T234" s="261"/>
      <c r="U234" s="13"/>
      <c r="V234" s="13"/>
      <c r="W234" s="13"/>
      <c r="X234" s="13"/>
      <c r="Y234" s="13"/>
      <c r="Z234" s="13"/>
      <c r="AA234" s="13"/>
      <c r="AB234" s="13"/>
      <c r="AC234" s="13"/>
      <c r="AD234" s="13"/>
      <c r="AE234" s="13"/>
      <c r="AT234" s="262" t="s">
        <v>446</v>
      </c>
      <c r="AU234" s="262" t="s">
        <v>85</v>
      </c>
      <c r="AV234" s="13" t="s">
        <v>85</v>
      </c>
      <c r="AW234" s="13" t="s">
        <v>32</v>
      </c>
      <c r="AX234" s="13" t="s">
        <v>76</v>
      </c>
      <c r="AY234" s="262" t="s">
        <v>342</v>
      </c>
    </row>
    <row r="235" s="13" customFormat="1">
      <c r="A235" s="13"/>
      <c r="B235" s="252"/>
      <c r="C235" s="253"/>
      <c r="D235" s="240" t="s">
        <v>446</v>
      </c>
      <c r="E235" s="254" t="s">
        <v>1</v>
      </c>
      <c r="F235" s="255" t="s">
        <v>7220</v>
      </c>
      <c r="G235" s="253"/>
      <c r="H235" s="256">
        <v>-59.368000000000002</v>
      </c>
      <c r="I235" s="257"/>
      <c r="J235" s="253"/>
      <c r="K235" s="253"/>
      <c r="L235" s="258"/>
      <c r="M235" s="259"/>
      <c r="N235" s="260"/>
      <c r="O235" s="260"/>
      <c r="P235" s="260"/>
      <c r="Q235" s="260"/>
      <c r="R235" s="260"/>
      <c r="S235" s="260"/>
      <c r="T235" s="261"/>
      <c r="U235" s="13"/>
      <c r="V235" s="13"/>
      <c r="W235" s="13"/>
      <c r="X235" s="13"/>
      <c r="Y235" s="13"/>
      <c r="Z235" s="13"/>
      <c r="AA235" s="13"/>
      <c r="AB235" s="13"/>
      <c r="AC235" s="13"/>
      <c r="AD235" s="13"/>
      <c r="AE235" s="13"/>
      <c r="AT235" s="262" t="s">
        <v>446</v>
      </c>
      <c r="AU235" s="262" t="s">
        <v>85</v>
      </c>
      <c r="AV235" s="13" t="s">
        <v>85</v>
      </c>
      <c r="AW235" s="13" t="s">
        <v>32</v>
      </c>
      <c r="AX235" s="13" t="s">
        <v>76</v>
      </c>
      <c r="AY235" s="262" t="s">
        <v>342</v>
      </c>
    </row>
    <row r="236" s="13" customFormat="1">
      <c r="A236" s="13"/>
      <c r="B236" s="252"/>
      <c r="C236" s="253"/>
      <c r="D236" s="240" t="s">
        <v>446</v>
      </c>
      <c r="E236" s="254" t="s">
        <v>1</v>
      </c>
      <c r="F236" s="255" t="s">
        <v>7221</v>
      </c>
      <c r="G236" s="253"/>
      <c r="H236" s="256">
        <v>-24.881</v>
      </c>
      <c r="I236" s="257"/>
      <c r="J236" s="253"/>
      <c r="K236" s="253"/>
      <c r="L236" s="258"/>
      <c r="M236" s="259"/>
      <c r="N236" s="260"/>
      <c r="O236" s="260"/>
      <c r="P236" s="260"/>
      <c r="Q236" s="260"/>
      <c r="R236" s="260"/>
      <c r="S236" s="260"/>
      <c r="T236" s="261"/>
      <c r="U236" s="13"/>
      <c r="V236" s="13"/>
      <c r="W236" s="13"/>
      <c r="X236" s="13"/>
      <c r="Y236" s="13"/>
      <c r="Z236" s="13"/>
      <c r="AA236" s="13"/>
      <c r="AB236" s="13"/>
      <c r="AC236" s="13"/>
      <c r="AD236" s="13"/>
      <c r="AE236" s="13"/>
      <c r="AT236" s="262" t="s">
        <v>446</v>
      </c>
      <c r="AU236" s="262" t="s">
        <v>85</v>
      </c>
      <c r="AV236" s="13" t="s">
        <v>85</v>
      </c>
      <c r="AW236" s="13" t="s">
        <v>32</v>
      </c>
      <c r="AX236" s="13" t="s">
        <v>76</v>
      </c>
      <c r="AY236" s="262" t="s">
        <v>342</v>
      </c>
    </row>
    <row r="237" s="16" customFormat="1">
      <c r="A237" s="16"/>
      <c r="B237" s="284"/>
      <c r="C237" s="285"/>
      <c r="D237" s="240" t="s">
        <v>446</v>
      </c>
      <c r="E237" s="286" t="s">
        <v>1</v>
      </c>
      <c r="F237" s="287" t="s">
        <v>500</v>
      </c>
      <c r="G237" s="285"/>
      <c r="H237" s="288">
        <v>84.924999999999997</v>
      </c>
      <c r="I237" s="289"/>
      <c r="J237" s="285"/>
      <c r="K237" s="285"/>
      <c r="L237" s="290"/>
      <c r="M237" s="291"/>
      <c r="N237" s="292"/>
      <c r="O237" s="292"/>
      <c r="P237" s="292"/>
      <c r="Q237" s="292"/>
      <c r="R237" s="292"/>
      <c r="S237" s="292"/>
      <c r="T237" s="293"/>
      <c r="U237" s="16"/>
      <c r="V237" s="16"/>
      <c r="W237" s="16"/>
      <c r="X237" s="16"/>
      <c r="Y237" s="16"/>
      <c r="Z237" s="16"/>
      <c r="AA237" s="16"/>
      <c r="AB237" s="16"/>
      <c r="AC237" s="16"/>
      <c r="AD237" s="16"/>
      <c r="AE237" s="16"/>
      <c r="AT237" s="294" t="s">
        <v>446</v>
      </c>
      <c r="AU237" s="294" t="s">
        <v>85</v>
      </c>
      <c r="AV237" s="16" t="s">
        <v>360</v>
      </c>
      <c r="AW237" s="16" t="s">
        <v>32</v>
      </c>
      <c r="AX237" s="16" t="s">
        <v>76</v>
      </c>
      <c r="AY237" s="294" t="s">
        <v>342</v>
      </c>
    </row>
    <row r="238" s="13" customFormat="1">
      <c r="A238" s="13"/>
      <c r="B238" s="252"/>
      <c r="C238" s="253"/>
      <c r="D238" s="240" t="s">
        <v>446</v>
      </c>
      <c r="E238" s="254" t="s">
        <v>1</v>
      </c>
      <c r="F238" s="255" t="s">
        <v>7235</v>
      </c>
      <c r="G238" s="253"/>
      <c r="H238" s="256">
        <v>169.84999999999999</v>
      </c>
      <c r="I238" s="257"/>
      <c r="J238" s="253"/>
      <c r="K238" s="253"/>
      <c r="L238" s="258"/>
      <c r="M238" s="259"/>
      <c r="N238" s="260"/>
      <c r="O238" s="260"/>
      <c r="P238" s="260"/>
      <c r="Q238" s="260"/>
      <c r="R238" s="260"/>
      <c r="S238" s="260"/>
      <c r="T238" s="261"/>
      <c r="U238" s="13"/>
      <c r="V238" s="13"/>
      <c r="W238" s="13"/>
      <c r="X238" s="13"/>
      <c r="Y238" s="13"/>
      <c r="Z238" s="13"/>
      <c r="AA238" s="13"/>
      <c r="AB238" s="13"/>
      <c r="AC238" s="13"/>
      <c r="AD238" s="13"/>
      <c r="AE238" s="13"/>
      <c r="AT238" s="262" t="s">
        <v>446</v>
      </c>
      <c r="AU238" s="262" t="s">
        <v>85</v>
      </c>
      <c r="AV238" s="13" t="s">
        <v>85</v>
      </c>
      <c r="AW238" s="13" t="s">
        <v>32</v>
      </c>
      <c r="AX238" s="13" t="s">
        <v>83</v>
      </c>
      <c r="AY238" s="262" t="s">
        <v>342</v>
      </c>
    </row>
    <row r="239" s="2" customFormat="1" ht="16.5" customHeight="1">
      <c r="A239" s="39"/>
      <c r="B239" s="40"/>
      <c r="C239" s="227" t="s">
        <v>632</v>
      </c>
      <c r="D239" s="227" t="s">
        <v>343</v>
      </c>
      <c r="E239" s="228" t="s">
        <v>2071</v>
      </c>
      <c r="F239" s="229" t="s">
        <v>641</v>
      </c>
      <c r="G239" s="230" t="s">
        <v>562</v>
      </c>
      <c r="H239" s="231">
        <v>118.735</v>
      </c>
      <c r="I239" s="232"/>
      <c r="J239" s="233">
        <f>ROUND(I239*H239,2)</f>
        <v>0</v>
      </c>
      <c r="K239" s="229" t="s">
        <v>443</v>
      </c>
      <c r="L239" s="45"/>
      <c r="M239" s="234" t="s">
        <v>1</v>
      </c>
      <c r="N239" s="235" t="s">
        <v>41</v>
      </c>
      <c r="O239" s="92"/>
      <c r="P239" s="236">
        <f>O239*H239</f>
        <v>0</v>
      </c>
      <c r="Q239" s="236">
        <v>0</v>
      </c>
      <c r="R239" s="236">
        <f>Q239*H239</f>
        <v>0</v>
      </c>
      <c r="S239" s="236">
        <v>0</v>
      </c>
      <c r="T239" s="237">
        <f>S239*H239</f>
        <v>0</v>
      </c>
      <c r="U239" s="39"/>
      <c r="V239" s="39"/>
      <c r="W239" s="39"/>
      <c r="X239" s="39"/>
      <c r="Y239" s="39"/>
      <c r="Z239" s="39"/>
      <c r="AA239" s="39"/>
      <c r="AB239" s="39"/>
      <c r="AC239" s="39"/>
      <c r="AD239" s="39"/>
      <c r="AE239" s="39"/>
      <c r="AR239" s="238" t="s">
        <v>360</v>
      </c>
      <c r="AT239" s="238" t="s">
        <v>343</v>
      </c>
      <c r="AU239" s="238" t="s">
        <v>85</v>
      </c>
      <c r="AY239" s="18" t="s">
        <v>342</v>
      </c>
      <c r="BE239" s="239">
        <f>IF(N239="základní",J239,0)</f>
        <v>0</v>
      </c>
      <c r="BF239" s="239">
        <f>IF(N239="snížená",J239,0)</f>
        <v>0</v>
      </c>
      <c r="BG239" s="239">
        <f>IF(N239="zákl. přenesená",J239,0)</f>
        <v>0</v>
      </c>
      <c r="BH239" s="239">
        <f>IF(N239="sníž. přenesená",J239,0)</f>
        <v>0</v>
      </c>
      <c r="BI239" s="239">
        <f>IF(N239="nulová",J239,0)</f>
        <v>0</v>
      </c>
      <c r="BJ239" s="18" t="s">
        <v>83</v>
      </c>
      <c r="BK239" s="239">
        <f>ROUND(I239*H239,2)</f>
        <v>0</v>
      </c>
      <c r="BL239" s="18" t="s">
        <v>360</v>
      </c>
      <c r="BM239" s="238" t="s">
        <v>7236</v>
      </c>
    </row>
    <row r="240" s="2" customFormat="1">
      <c r="A240" s="39"/>
      <c r="B240" s="40"/>
      <c r="C240" s="41"/>
      <c r="D240" s="240" t="s">
        <v>349</v>
      </c>
      <c r="E240" s="41"/>
      <c r="F240" s="241" t="s">
        <v>643</v>
      </c>
      <c r="G240" s="41"/>
      <c r="H240" s="41"/>
      <c r="I240" s="242"/>
      <c r="J240" s="41"/>
      <c r="K240" s="41"/>
      <c r="L240" s="45"/>
      <c r="M240" s="243"/>
      <c r="N240" s="244"/>
      <c r="O240" s="92"/>
      <c r="P240" s="92"/>
      <c r="Q240" s="92"/>
      <c r="R240" s="92"/>
      <c r="S240" s="92"/>
      <c r="T240" s="93"/>
      <c r="U240" s="39"/>
      <c r="V240" s="39"/>
      <c r="W240" s="39"/>
      <c r="X240" s="39"/>
      <c r="Y240" s="39"/>
      <c r="Z240" s="39"/>
      <c r="AA240" s="39"/>
      <c r="AB240" s="39"/>
      <c r="AC240" s="39"/>
      <c r="AD240" s="39"/>
      <c r="AE240" s="39"/>
      <c r="AT240" s="18" t="s">
        <v>349</v>
      </c>
      <c r="AU240" s="18" t="s">
        <v>85</v>
      </c>
    </row>
    <row r="241" s="13" customFormat="1">
      <c r="A241" s="13"/>
      <c r="B241" s="252"/>
      <c r="C241" s="253"/>
      <c r="D241" s="240" t="s">
        <v>446</v>
      </c>
      <c r="E241" s="254" t="s">
        <v>1</v>
      </c>
      <c r="F241" s="255" t="s">
        <v>7237</v>
      </c>
      <c r="G241" s="253"/>
      <c r="H241" s="256">
        <v>169.17400000000001</v>
      </c>
      <c r="I241" s="257"/>
      <c r="J241" s="253"/>
      <c r="K241" s="253"/>
      <c r="L241" s="258"/>
      <c r="M241" s="259"/>
      <c r="N241" s="260"/>
      <c r="O241" s="260"/>
      <c r="P241" s="260"/>
      <c r="Q241" s="260"/>
      <c r="R241" s="260"/>
      <c r="S241" s="260"/>
      <c r="T241" s="261"/>
      <c r="U241" s="13"/>
      <c r="V241" s="13"/>
      <c r="W241" s="13"/>
      <c r="X241" s="13"/>
      <c r="Y241" s="13"/>
      <c r="Z241" s="13"/>
      <c r="AA241" s="13"/>
      <c r="AB241" s="13"/>
      <c r="AC241" s="13"/>
      <c r="AD241" s="13"/>
      <c r="AE241" s="13"/>
      <c r="AT241" s="262" t="s">
        <v>446</v>
      </c>
      <c r="AU241" s="262" t="s">
        <v>85</v>
      </c>
      <c r="AV241" s="13" t="s">
        <v>85</v>
      </c>
      <c r="AW241" s="13" t="s">
        <v>32</v>
      </c>
      <c r="AX241" s="13" t="s">
        <v>76</v>
      </c>
      <c r="AY241" s="262" t="s">
        <v>342</v>
      </c>
    </row>
    <row r="242" s="14" customFormat="1">
      <c r="A242" s="14"/>
      <c r="B242" s="263"/>
      <c r="C242" s="264"/>
      <c r="D242" s="240" t="s">
        <v>446</v>
      </c>
      <c r="E242" s="265" t="s">
        <v>1</v>
      </c>
      <c r="F242" s="266" t="s">
        <v>2074</v>
      </c>
      <c r="G242" s="264"/>
      <c r="H242" s="265" t="s">
        <v>1</v>
      </c>
      <c r="I242" s="267"/>
      <c r="J242" s="264"/>
      <c r="K242" s="264"/>
      <c r="L242" s="268"/>
      <c r="M242" s="269"/>
      <c r="N242" s="270"/>
      <c r="O242" s="270"/>
      <c r="P242" s="270"/>
      <c r="Q242" s="270"/>
      <c r="R242" s="270"/>
      <c r="S242" s="270"/>
      <c r="T242" s="271"/>
      <c r="U242" s="14"/>
      <c r="V242" s="14"/>
      <c r="W242" s="14"/>
      <c r="X242" s="14"/>
      <c r="Y242" s="14"/>
      <c r="Z242" s="14"/>
      <c r="AA242" s="14"/>
      <c r="AB242" s="14"/>
      <c r="AC242" s="14"/>
      <c r="AD242" s="14"/>
      <c r="AE242" s="14"/>
      <c r="AT242" s="272" t="s">
        <v>446</v>
      </c>
      <c r="AU242" s="272" t="s">
        <v>85</v>
      </c>
      <c r="AV242" s="14" t="s">
        <v>83</v>
      </c>
      <c r="AW242" s="14" t="s">
        <v>32</v>
      </c>
      <c r="AX242" s="14" t="s">
        <v>76</v>
      </c>
      <c r="AY242" s="272" t="s">
        <v>342</v>
      </c>
    </row>
    <row r="243" s="13" customFormat="1">
      <c r="A243" s="13"/>
      <c r="B243" s="252"/>
      <c r="C243" s="253"/>
      <c r="D243" s="240" t="s">
        <v>446</v>
      </c>
      <c r="E243" s="254" t="s">
        <v>1</v>
      </c>
      <c r="F243" s="255" t="s">
        <v>7238</v>
      </c>
      <c r="G243" s="253"/>
      <c r="H243" s="256">
        <v>-24.881</v>
      </c>
      <c r="I243" s="257"/>
      <c r="J243" s="253"/>
      <c r="K243" s="253"/>
      <c r="L243" s="258"/>
      <c r="M243" s="259"/>
      <c r="N243" s="260"/>
      <c r="O243" s="260"/>
      <c r="P243" s="260"/>
      <c r="Q243" s="260"/>
      <c r="R243" s="260"/>
      <c r="S243" s="260"/>
      <c r="T243" s="261"/>
      <c r="U243" s="13"/>
      <c r="V243" s="13"/>
      <c r="W243" s="13"/>
      <c r="X243" s="13"/>
      <c r="Y243" s="13"/>
      <c r="Z243" s="13"/>
      <c r="AA243" s="13"/>
      <c r="AB243" s="13"/>
      <c r="AC243" s="13"/>
      <c r="AD243" s="13"/>
      <c r="AE243" s="13"/>
      <c r="AT243" s="262" t="s">
        <v>446</v>
      </c>
      <c r="AU243" s="262" t="s">
        <v>85</v>
      </c>
      <c r="AV243" s="13" t="s">
        <v>85</v>
      </c>
      <c r="AW243" s="13" t="s">
        <v>32</v>
      </c>
      <c r="AX243" s="13" t="s">
        <v>76</v>
      </c>
      <c r="AY243" s="262" t="s">
        <v>342</v>
      </c>
    </row>
    <row r="244" s="13" customFormat="1">
      <c r="A244" s="13"/>
      <c r="B244" s="252"/>
      <c r="C244" s="253"/>
      <c r="D244" s="240" t="s">
        <v>446</v>
      </c>
      <c r="E244" s="254" t="s">
        <v>1</v>
      </c>
      <c r="F244" s="255" t="s">
        <v>7239</v>
      </c>
      <c r="G244" s="253"/>
      <c r="H244" s="256">
        <v>-16.388000000000002</v>
      </c>
      <c r="I244" s="257"/>
      <c r="J244" s="253"/>
      <c r="K244" s="253"/>
      <c r="L244" s="258"/>
      <c r="M244" s="259"/>
      <c r="N244" s="260"/>
      <c r="O244" s="260"/>
      <c r="P244" s="260"/>
      <c r="Q244" s="260"/>
      <c r="R244" s="260"/>
      <c r="S244" s="260"/>
      <c r="T244" s="261"/>
      <c r="U244" s="13"/>
      <c r="V244" s="13"/>
      <c r="W244" s="13"/>
      <c r="X244" s="13"/>
      <c r="Y244" s="13"/>
      <c r="Z244" s="13"/>
      <c r="AA244" s="13"/>
      <c r="AB244" s="13"/>
      <c r="AC244" s="13"/>
      <c r="AD244" s="13"/>
      <c r="AE244" s="13"/>
      <c r="AT244" s="262" t="s">
        <v>446</v>
      </c>
      <c r="AU244" s="262" t="s">
        <v>85</v>
      </c>
      <c r="AV244" s="13" t="s">
        <v>85</v>
      </c>
      <c r="AW244" s="13" t="s">
        <v>32</v>
      </c>
      <c r="AX244" s="13" t="s">
        <v>76</v>
      </c>
      <c r="AY244" s="262" t="s">
        <v>342</v>
      </c>
    </row>
    <row r="245" s="13" customFormat="1">
      <c r="A245" s="13"/>
      <c r="B245" s="252"/>
      <c r="C245" s="253"/>
      <c r="D245" s="240" t="s">
        <v>446</v>
      </c>
      <c r="E245" s="254" t="s">
        <v>1</v>
      </c>
      <c r="F245" s="255" t="s">
        <v>7240</v>
      </c>
      <c r="G245" s="253"/>
      <c r="H245" s="256">
        <v>-3.0870000000000002</v>
      </c>
      <c r="I245" s="257"/>
      <c r="J245" s="253"/>
      <c r="K245" s="253"/>
      <c r="L245" s="258"/>
      <c r="M245" s="259"/>
      <c r="N245" s="260"/>
      <c r="O245" s="260"/>
      <c r="P245" s="260"/>
      <c r="Q245" s="260"/>
      <c r="R245" s="260"/>
      <c r="S245" s="260"/>
      <c r="T245" s="261"/>
      <c r="U245" s="13"/>
      <c r="V245" s="13"/>
      <c r="W245" s="13"/>
      <c r="X245" s="13"/>
      <c r="Y245" s="13"/>
      <c r="Z245" s="13"/>
      <c r="AA245" s="13"/>
      <c r="AB245" s="13"/>
      <c r="AC245" s="13"/>
      <c r="AD245" s="13"/>
      <c r="AE245" s="13"/>
      <c r="AT245" s="262" t="s">
        <v>446</v>
      </c>
      <c r="AU245" s="262" t="s">
        <v>85</v>
      </c>
      <c r="AV245" s="13" t="s">
        <v>85</v>
      </c>
      <c r="AW245" s="13" t="s">
        <v>32</v>
      </c>
      <c r="AX245" s="13" t="s">
        <v>76</v>
      </c>
      <c r="AY245" s="262" t="s">
        <v>342</v>
      </c>
    </row>
    <row r="246" s="13" customFormat="1">
      <c r="A246" s="13"/>
      <c r="B246" s="252"/>
      <c r="C246" s="253"/>
      <c r="D246" s="240" t="s">
        <v>446</v>
      </c>
      <c r="E246" s="254" t="s">
        <v>1</v>
      </c>
      <c r="F246" s="255" t="s">
        <v>7241</v>
      </c>
      <c r="G246" s="253"/>
      <c r="H246" s="256">
        <v>-6.0830000000000002</v>
      </c>
      <c r="I246" s="257"/>
      <c r="J246" s="253"/>
      <c r="K246" s="253"/>
      <c r="L246" s="258"/>
      <c r="M246" s="259"/>
      <c r="N246" s="260"/>
      <c r="O246" s="260"/>
      <c r="P246" s="260"/>
      <c r="Q246" s="260"/>
      <c r="R246" s="260"/>
      <c r="S246" s="260"/>
      <c r="T246" s="261"/>
      <c r="U246" s="13"/>
      <c r="V246" s="13"/>
      <c r="W246" s="13"/>
      <c r="X246" s="13"/>
      <c r="Y246" s="13"/>
      <c r="Z246" s="13"/>
      <c r="AA246" s="13"/>
      <c r="AB246" s="13"/>
      <c r="AC246" s="13"/>
      <c r="AD246" s="13"/>
      <c r="AE246" s="13"/>
      <c r="AT246" s="262" t="s">
        <v>446</v>
      </c>
      <c r="AU246" s="262" t="s">
        <v>85</v>
      </c>
      <c r="AV246" s="13" t="s">
        <v>85</v>
      </c>
      <c r="AW246" s="13" t="s">
        <v>32</v>
      </c>
      <c r="AX246" s="13" t="s">
        <v>76</v>
      </c>
      <c r="AY246" s="262" t="s">
        <v>342</v>
      </c>
    </row>
    <row r="247" s="16" customFormat="1">
      <c r="A247" s="16"/>
      <c r="B247" s="284"/>
      <c r="C247" s="285"/>
      <c r="D247" s="240" t="s">
        <v>446</v>
      </c>
      <c r="E247" s="286" t="s">
        <v>1</v>
      </c>
      <c r="F247" s="287" t="s">
        <v>500</v>
      </c>
      <c r="G247" s="285"/>
      <c r="H247" s="288">
        <v>118.735</v>
      </c>
      <c r="I247" s="289"/>
      <c r="J247" s="285"/>
      <c r="K247" s="285"/>
      <c r="L247" s="290"/>
      <c r="M247" s="291"/>
      <c r="N247" s="292"/>
      <c r="O247" s="292"/>
      <c r="P247" s="292"/>
      <c r="Q247" s="292"/>
      <c r="R247" s="292"/>
      <c r="S247" s="292"/>
      <c r="T247" s="293"/>
      <c r="U247" s="16"/>
      <c r="V247" s="16"/>
      <c r="W247" s="16"/>
      <c r="X247" s="16"/>
      <c r="Y247" s="16"/>
      <c r="Z247" s="16"/>
      <c r="AA247" s="16"/>
      <c r="AB247" s="16"/>
      <c r="AC247" s="16"/>
      <c r="AD247" s="16"/>
      <c r="AE247" s="16"/>
      <c r="AT247" s="294" t="s">
        <v>446</v>
      </c>
      <c r="AU247" s="294" t="s">
        <v>85</v>
      </c>
      <c r="AV247" s="16" t="s">
        <v>360</v>
      </c>
      <c r="AW247" s="16" t="s">
        <v>32</v>
      </c>
      <c r="AX247" s="16" t="s">
        <v>83</v>
      </c>
      <c r="AY247" s="294" t="s">
        <v>342</v>
      </c>
    </row>
    <row r="248" s="2" customFormat="1" ht="16.5" customHeight="1">
      <c r="A248" s="39"/>
      <c r="B248" s="40"/>
      <c r="C248" s="295" t="s">
        <v>639</v>
      </c>
      <c r="D248" s="295" t="s">
        <v>621</v>
      </c>
      <c r="E248" s="296" t="s">
        <v>2350</v>
      </c>
      <c r="F248" s="297" t="s">
        <v>2351</v>
      </c>
      <c r="G248" s="298" t="s">
        <v>462</v>
      </c>
      <c r="H248" s="299">
        <v>106.862</v>
      </c>
      <c r="I248" s="300"/>
      <c r="J248" s="301">
        <f>ROUND(I248*H248,2)</f>
        <v>0</v>
      </c>
      <c r="K248" s="297" t="s">
        <v>443</v>
      </c>
      <c r="L248" s="302"/>
      <c r="M248" s="303" t="s">
        <v>1</v>
      </c>
      <c r="N248" s="304" t="s">
        <v>41</v>
      </c>
      <c r="O248" s="92"/>
      <c r="P248" s="236">
        <f>O248*H248</f>
        <v>0</v>
      </c>
      <c r="Q248" s="236">
        <v>0</v>
      </c>
      <c r="R248" s="236">
        <f>Q248*H248</f>
        <v>0</v>
      </c>
      <c r="S248" s="236">
        <v>0</v>
      </c>
      <c r="T248" s="237">
        <f>S248*H248</f>
        <v>0</v>
      </c>
      <c r="U248" s="39"/>
      <c r="V248" s="39"/>
      <c r="W248" s="39"/>
      <c r="X248" s="39"/>
      <c r="Y248" s="39"/>
      <c r="Z248" s="39"/>
      <c r="AA248" s="39"/>
      <c r="AB248" s="39"/>
      <c r="AC248" s="39"/>
      <c r="AD248" s="39"/>
      <c r="AE248" s="39"/>
      <c r="AR248" s="238" t="s">
        <v>376</v>
      </c>
      <c r="AT248" s="238" t="s">
        <v>621</v>
      </c>
      <c r="AU248" s="238" t="s">
        <v>85</v>
      </c>
      <c r="AY248" s="18" t="s">
        <v>342</v>
      </c>
      <c r="BE248" s="239">
        <f>IF(N248="základní",J248,0)</f>
        <v>0</v>
      </c>
      <c r="BF248" s="239">
        <f>IF(N248="snížená",J248,0)</f>
        <v>0</v>
      </c>
      <c r="BG248" s="239">
        <f>IF(N248="zákl. přenesená",J248,0)</f>
        <v>0</v>
      </c>
      <c r="BH248" s="239">
        <f>IF(N248="sníž. přenesená",J248,0)</f>
        <v>0</v>
      </c>
      <c r="BI248" s="239">
        <f>IF(N248="nulová",J248,0)</f>
        <v>0</v>
      </c>
      <c r="BJ248" s="18" t="s">
        <v>83</v>
      </c>
      <c r="BK248" s="239">
        <f>ROUND(I248*H248,2)</f>
        <v>0</v>
      </c>
      <c r="BL248" s="18" t="s">
        <v>360</v>
      </c>
      <c r="BM248" s="238" t="s">
        <v>7242</v>
      </c>
    </row>
    <row r="249" s="2" customFormat="1">
      <c r="A249" s="39"/>
      <c r="B249" s="40"/>
      <c r="C249" s="41"/>
      <c r="D249" s="240" t="s">
        <v>349</v>
      </c>
      <c r="E249" s="41"/>
      <c r="F249" s="241" t="s">
        <v>2351</v>
      </c>
      <c r="G249" s="41"/>
      <c r="H249" s="41"/>
      <c r="I249" s="242"/>
      <c r="J249" s="41"/>
      <c r="K249" s="41"/>
      <c r="L249" s="45"/>
      <c r="M249" s="243"/>
      <c r="N249" s="244"/>
      <c r="O249" s="92"/>
      <c r="P249" s="92"/>
      <c r="Q249" s="92"/>
      <c r="R249" s="92"/>
      <c r="S249" s="92"/>
      <c r="T249" s="93"/>
      <c r="U249" s="39"/>
      <c r="V249" s="39"/>
      <c r="W249" s="39"/>
      <c r="X249" s="39"/>
      <c r="Y249" s="39"/>
      <c r="Z249" s="39"/>
      <c r="AA249" s="39"/>
      <c r="AB249" s="39"/>
      <c r="AC249" s="39"/>
      <c r="AD249" s="39"/>
      <c r="AE249" s="39"/>
      <c r="AT249" s="18" t="s">
        <v>349</v>
      </c>
      <c r="AU249" s="18" t="s">
        <v>85</v>
      </c>
    </row>
    <row r="250" s="13" customFormat="1">
      <c r="A250" s="13"/>
      <c r="B250" s="252"/>
      <c r="C250" s="253"/>
      <c r="D250" s="240" t="s">
        <v>446</v>
      </c>
      <c r="E250" s="254" t="s">
        <v>1</v>
      </c>
      <c r="F250" s="255" t="s">
        <v>7243</v>
      </c>
      <c r="G250" s="253"/>
      <c r="H250" s="256">
        <v>106.862</v>
      </c>
      <c r="I250" s="257"/>
      <c r="J250" s="253"/>
      <c r="K250" s="253"/>
      <c r="L250" s="258"/>
      <c r="M250" s="259"/>
      <c r="N250" s="260"/>
      <c r="O250" s="260"/>
      <c r="P250" s="260"/>
      <c r="Q250" s="260"/>
      <c r="R250" s="260"/>
      <c r="S250" s="260"/>
      <c r="T250" s="261"/>
      <c r="U250" s="13"/>
      <c r="V250" s="13"/>
      <c r="W250" s="13"/>
      <c r="X250" s="13"/>
      <c r="Y250" s="13"/>
      <c r="Z250" s="13"/>
      <c r="AA250" s="13"/>
      <c r="AB250" s="13"/>
      <c r="AC250" s="13"/>
      <c r="AD250" s="13"/>
      <c r="AE250" s="13"/>
      <c r="AT250" s="262" t="s">
        <v>446</v>
      </c>
      <c r="AU250" s="262" t="s">
        <v>85</v>
      </c>
      <c r="AV250" s="13" t="s">
        <v>85</v>
      </c>
      <c r="AW250" s="13" t="s">
        <v>32</v>
      </c>
      <c r="AX250" s="13" t="s">
        <v>83</v>
      </c>
      <c r="AY250" s="262" t="s">
        <v>342</v>
      </c>
    </row>
    <row r="251" s="2" customFormat="1" ht="16.5" customHeight="1">
      <c r="A251" s="39"/>
      <c r="B251" s="40"/>
      <c r="C251" s="227" t="s">
        <v>645</v>
      </c>
      <c r="D251" s="227" t="s">
        <v>343</v>
      </c>
      <c r="E251" s="228" t="s">
        <v>2354</v>
      </c>
      <c r="F251" s="229" t="s">
        <v>2355</v>
      </c>
      <c r="G251" s="230" t="s">
        <v>562</v>
      </c>
      <c r="H251" s="231">
        <v>84.248999999999995</v>
      </c>
      <c r="I251" s="232"/>
      <c r="J251" s="233">
        <f>ROUND(I251*H251,2)</f>
        <v>0</v>
      </c>
      <c r="K251" s="229" t="s">
        <v>1</v>
      </c>
      <c r="L251" s="45"/>
      <c r="M251" s="234" t="s">
        <v>1</v>
      </c>
      <c r="N251" s="235" t="s">
        <v>41</v>
      </c>
      <c r="O251" s="92"/>
      <c r="P251" s="236">
        <f>O251*H251</f>
        <v>0</v>
      </c>
      <c r="Q251" s="236">
        <v>0</v>
      </c>
      <c r="R251" s="236">
        <f>Q251*H251</f>
        <v>0</v>
      </c>
      <c r="S251" s="236">
        <v>0</v>
      </c>
      <c r="T251" s="237">
        <f>S251*H251</f>
        <v>0</v>
      </c>
      <c r="U251" s="39"/>
      <c r="V251" s="39"/>
      <c r="W251" s="39"/>
      <c r="X251" s="39"/>
      <c r="Y251" s="39"/>
      <c r="Z251" s="39"/>
      <c r="AA251" s="39"/>
      <c r="AB251" s="39"/>
      <c r="AC251" s="39"/>
      <c r="AD251" s="39"/>
      <c r="AE251" s="39"/>
      <c r="AR251" s="238" t="s">
        <v>360</v>
      </c>
      <c r="AT251" s="238" t="s">
        <v>343</v>
      </c>
      <c r="AU251" s="238" t="s">
        <v>85</v>
      </c>
      <c r="AY251" s="18" t="s">
        <v>342</v>
      </c>
      <c r="BE251" s="239">
        <f>IF(N251="základní",J251,0)</f>
        <v>0</v>
      </c>
      <c r="BF251" s="239">
        <f>IF(N251="snížená",J251,0)</f>
        <v>0</v>
      </c>
      <c r="BG251" s="239">
        <f>IF(N251="zákl. přenesená",J251,0)</f>
        <v>0</v>
      </c>
      <c r="BH251" s="239">
        <f>IF(N251="sníž. přenesená",J251,0)</f>
        <v>0</v>
      </c>
      <c r="BI251" s="239">
        <f>IF(N251="nulová",J251,0)</f>
        <v>0</v>
      </c>
      <c r="BJ251" s="18" t="s">
        <v>83</v>
      </c>
      <c r="BK251" s="239">
        <f>ROUND(I251*H251,2)</f>
        <v>0</v>
      </c>
      <c r="BL251" s="18" t="s">
        <v>360</v>
      </c>
      <c r="BM251" s="238" t="s">
        <v>7244</v>
      </c>
    </row>
    <row r="252" s="2" customFormat="1">
      <c r="A252" s="39"/>
      <c r="B252" s="40"/>
      <c r="C252" s="41"/>
      <c r="D252" s="240" t="s">
        <v>349</v>
      </c>
      <c r="E252" s="41"/>
      <c r="F252" s="241" t="s">
        <v>2355</v>
      </c>
      <c r="G252" s="41"/>
      <c r="H252" s="41"/>
      <c r="I252" s="242"/>
      <c r="J252" s="41"/>
      <c r="K252" s="41"/>
      <c r="L252" s="45"/>
      <c r="M252" s="243"/>
      <c r="N252" s="244"/>
      <c r="O252" s="92"/>
      <c r="P252" s="92"/>
      <c r="Q252" s="92"/>
      <c r="R252" s="92"/>
      <c r="S252" s="92"/>
      <c r="T252" s="93"/>
      <c r="U252" s="39"/>
      <c r="V252" s="39"/>
      <c r="W252" s="39"/>
      <c r="X252" s="39"/>
      <c r="Y252" s="39"/>
      <c r="Z252" s="39"/>
      <c r="AA252" s="39"/>
      <c r="AB252" s="39"/>
      <c r="AC252" s="39"/>
      <c r="AD252" s="39"/>
      <c r="AE252" s="39"/>
      <c r="AT252" s="18" t="s">
        <v>349</v>
      </c>
      <c r="AU252" s="18" t="s">
        <v>85</v>
      </c>
    </row>
    <row r="253" s="13" customFormat="1">
      <c r="A253" s="13"/>
      <c r="B253" s="252"/>
      <c r="C253" s="253"/>
      <c r="D253" s="240" t="s">
        <v>446</v>
      </c>
      <c r="E253" s="254" t="s">
        <v>1</v>
      </c>
      <c r="F253" s="255" t="s">
        <v>7245</v>
      </c>
      <c r="G253" s="253"/>
      <c r="H253" s="256">
        <v>59.368000000000002</v>
      </c>
      <c r="I253" s="257"/>
      <c r="J253" s="253"/>
      <c r="K253" s="253"/>
      <c r="L253" s="258"/>
      <c r="M253" s="259"/>
      <c r="N253" s="260"/>
      <c r="O253" s="260"/>
      <c r="P253" s="260"/>
      <c r="Q253" s="260"/>
      <c r="R253" s="260"/>
      <c r="S253" s="260"/>
      <c r="T253" s="261"/>
      <c r="U253" s="13"/>
      <c r="V253" s="13"/>
      <c r="W253" s="13"/>
      <c r="X253" s="13"/>
      <c r="Y253" s="13"/>
      <c r="Z253" s="13"/>
      <c r="AA253" s="13"/>
      <c r="AB253" s="13"/>
      <c r="AC253" s="13"/>
      <c r="AD253" s="13"/>
      <c r="AE253" s="13"/>
      <c r="AT253" s="262" t="s">
        <v>446</v>
      </c>
      <c r="AU253" s="262" t="s">
        <v>85</v>
      </c>
      <c r="AV253" s="13" t="s">
        <v>85</v>
      </c>
      <c r="AW253" s="13" t="s">
        <v>32</v>
      </c>
      <c r="AX253" s="13" t="s">
        <v>76</v>
      </c>
      <c r="AY253" s="262" t="s">
        <v>342</v>
      </c>
    </row>
    <row r="254" s="13" customFormat="1">
      <c r="A254" s="13"/>
      <c r="B254" s="252"/>
      <c r="C254" s="253"/>
      <c r="D254" s="240" t="s">
        <v>446</v>
      </c>
      <c r="E254" s="254" t="s">
        <v>1</v>
      </c>
      <c r="F254" s="255" t="s">
        <v>7246</v>
      </c>
      <c r="G254" s="253"/>
      <c r="H254" s="256">
        <v>24.881</v>
      </c>
      <c r="I254" s="257"/>
      <c r="J254" s="253"/>
      <c r="K254" s="253"/>
      <c r="L254" s="258"/>
      <c r="M254" s="259"/>
      <c r="N254" s="260"/>
      <c r="O254" s="260"/>
      <c r="P254" s="260"/>
      <c r="Q254" s="260"/>
      <c r="R254" s="260"/>
      <c r="S254" s="260"/>
      <c r="T254" s="261"/>
      <c r="U254" s="13"/>
      <c r="V254" s="13"/>
      <c r="W254" s="13"/>
      <c r="X254" s="13"/>
      <c r="Y254" s="13"/>
      <c r="Z254" s="13"/>
      <c r="AA254" s="13"/>
      <c r="AB254" s="13"/>
      <c r="AC254" s="13"/>
      <c r="AD254" s="13"/>
      <c r="AE254" s="13"/>
      <c r="AT254" s="262" t="s">
        <v>446</v>
      </c>
      <c r="AU254" s="262" t="s">
        <v>85</v>
      </c>
      <c r="AV254" s="13" t="s">
        <v>85</v>
      </c>
      <c r="AW254" s="13" t="s">
        <v>32</v>
      </c>
      <c r="AX254" s="13" t="s">
        <v>76</v>
      </c>
      <c r="AY254" s="262" t="s">
        <v>342</v>
      </c>
    </row>
    <row r="255" s="16" customFormat="1">
      <c r="A255" s="16"/>
      <c r="B255" s="284"/>
      <c r="C255" s="285"/>
      <c r="D255" s="240" t="s">
        <v>446</v>
      </c>
      <c r="E255" s="286" t="s">
        <v>1</v>
      </c>
      <c r="F255" s="287" t="s">
        <v>500</v>
      </c>
      <c r="G255" s="285"/>
      <c r="H255" s="288">
        <v>84.248999999999995</v>
      </c>
      <c r="I255" s="289"/>
      <c r="J255" s="285"/>
      <c r="K255" s="285"/>
      <c r="L255" s="290"/>
      <c r="M255" s="291"/>
      <c r="N255" s="292"/>
      <c r="O255" s="292"/>
      <c r="P255" s="292"/>
      <c r="Q255" s="292"/>
      <c r="R255" s="292"/>
      <c r="S255" s="292"/>
      <c r="T255" s="293"/>
      <c r="U255" s="16"/>
      <c r="V255" s="16"/>
      <c r="W255" s="16"/>
      <c r="X255" s="16"/>
      <c r="Y255" s="16"/>
      <c r="Z255" s="16"/>
      <c r="AA255" s="16"/>
      <c r="AB255" s="16"/>
      <c r="AC255" s="16"/>
      <c r="AD255" s="16"/>
      <c r="AE255" s="16"/>
      <c r="AT255" s="294" t="s">
        <v>446</v>
      </c>
      <c r="AU255" s="294" t="s">
        <v>85</v>
      </c>
      <c r="AV255" s="16" t="s">
        <v>360</v>
      </c>
      <c r="AW255" s="16" t="s">
        <v>32</v>
      </c>
      <c r="AX255" s="16" t="s">
        <v>83</v>
      </c>
      <c r="AY255" s="294" t="s">
        <v>342</v>
      </c>
    </row>
    <row r="256" s="2" customFormat="1" ht="16.5" customHeight="1">
      <c r="A256" s="39"/>
      <c r="B256" s="40"/>
      <c r="C256" s="227" t="s">
        <v>654</v>
      </c>
      <c r="D256" s="227" t="s">
        <v>343</v>
      </c>
      <c r="E256" s="228" t="s">
        <v>2358</v>
      </c>
      <c r="F256" s="229" t="s">
        <v>2359</v>
      </c>
      <c r="G256" s="230" t="s">
        <v>562</v>
      </c>
      <c r="H256" s="231">
        <v>24.881</v>
      </c>
      <c r="I256" s="232"/>
      <c r="J256" s="233">
        <f>ROUND(I256*H256,2)</f>
        <v>0</v>
      </c>
      <c r="K256" s="229" t="s">
        <v>443</v>
      </c>
      <c r="L256" s="45"/>
      <c r="M256" s="234" t="s">
        <v>1</v>
      </c>
      <c r="N256" s="235" t="s">
        <v>41</v>
      </c>
      <c r="O256" s="92"/>
      <c r="P256" s="236">
        <f>O256*H256</f>
        <v>0</v>
      </c>
      <c r="Q256" s="236">
        <v>0</v>
      </c>
      <c r="R256" s="236">
        <f>Q256*H256</f>
        <v>0</v>
      </c>
      <c r="S256" s="236">
        <v>0</v>
      </c>
      <c r="T256" s="237">
        <f>S256*H256</f>
        <v>0</v>
      </c>
      <c r="U256" s="39"/>
      <c r="V256" s="39"/>
      <c r="W256" s="39"/>
      <c r="X256" s="39"/>
      <c r="Y256" s="39"/>
      <c r="Z256" s="39"/>
      <c r="AA256" s="39"/>
      <c r="AB256" s="39"/>
      <c r="AC256" s="39"/>
      <c r="AD256" s="39"/>
      <c r="AE256" s="39"/>
      <c r="AR256" s="238" t="s">
        <v>360</v>
      </c>
      <c r="AT256" s="238" t="s">
        <v>343</v>
      </c>
      <c r="AU256" s="238" t="s">
        <v>85</v>
      </c>
      <c r="AY256" s="18" t="s">
        <v>342</v>
      </c>
      <c r="BE256" s="239">
        <f>IF(N256="základní",J256,0)</f>
        <v>0</v>
      </c>
      <c r="BF256" s="239">
        <f>IF(N256="snížená",J256,0)</f>
        <v>0</v>
      </c>
      <c r="BG256" s="239">
        <f>IF(N256="zákl. přenesená",J256,0)</f>
        <v>0</v>
      </c>
      <c r="BH256" s="239">
        <f>IF(N256="sníž. přenesená",J256,0)</f>
        <v>0</v>
      </c>
      <c r="BI256" s="239">
        <f>IF(N256="nulová",J256,0)</f>
        <v>0</v>
      </c>
      <c r="BJ256" s="18" t="s">
        <v>83</v>
      </c>
      <c r="BK256" s="239">
        <f>ROUND(I256*H256,2)</f>
        <v>0</v>
      </c>
      <c r="BL256" s="18" t="s">
        <v>360</v>
      </c>
      <c r="BM256" s="238" t="s">
        <v>7247</v>
      </c>
    </row>
    <row r="257" s="2" customFormat="1">
      <c r="A257" s="39"/>
      <c r="B257" s="40"/>
      <c r="C257" s="41"/>
      <c r="D257" s="240" t="s">
        <v>349</v>
      </c>
      <c r="E257" s="41"/>
      <c r="F257" s="241" t="s">
        <v>2361</v>
      </c>
      <c r="G257" s="41"/>
      <c r="H257" s="41"/>
      <c r="I257" s="242"/>
      <c r="J257" s="41"/>
      <c r="K257" s="41"/>
      <c r="L257" s="45"/>
      <c r="M257" s="243"/>
      <c r="N257" s="244"/>
      <c r="O257" s="92"/>
      <c r="P257" s="92"/>
      <c r="Q257" s="92"/>
      <c r="R257" s="92"/>
      <c r="S257" s="92"/>
      <c r="T257" s="93"/>
      <c r="U257" s="39"/>
      <c r="V257" s="39"/>
      <c r="W257" s="39"/>
      <c r="X257" s="39"/>
      <c r="Y257" s="39"/>
      <c r="Z257" s="39"/>
      <c r="AA257" s="39"/>
      <c r="AB257" s="39"/>
      <c r="AC257" s="39"/>
      <c r="AD257" s="39"/>
      <c r="AE257" s="39"/>
      <c r="AT257" s="18" t="s">
        <v>349</v>
      </c>
      <c r="AU257" s="18" t="s">
        <v>85</v>
      </c>
    </row>
    <row r="258" s="13" customFormat="1">
      <c r="A258" s="13"/>
      <c r="B258" s="252"/>
      <c r="C258" s="253"/>
      <c r="D258" s="240" t="s">
        <v>446</v>
      </c>
      <c r="E258" s="254" t="s">
        <v>1</v>
      </c>
      <c r="F258" s="255" t="s">
        <v>7248</v>
      </c>
      <c r="G258" s="253"/>
      <c r="H258" s="256">
        <v>24.881</v>
      </c>
      <c r="I258" s="257"/>
      <c r="J258" s="253"/>
      <c r="K258" s="253"/>
      <c r="L258" s="258"/>
      <c r="M258" s="259"/>
      <c r="N258" s="260"/>
      <c r="O258" s="260"/>
      <c r="P258" s="260"/>
      <c r="Q258" s="260"/>
      <c r="R258" s="260"/>
      <c r="S258" s="260"/>
      <c r="T258" s="261"/>
      <c r="U258" s="13"/>
      <c r="V258" s="13"/>
      <c r="W258" s="13"/>
      <c r="X258" s="13"/>
      <c r="Y258" s="13"/>
      <c r="Z258" s="13"/>
      <c r="AA258" s="13"/>
      <c r="AB258" s="13"/>
      <c r="AC258" s="13"/>
      <c r="AD258" s="13"/>
      <c r="AE258" s="13"/>
      <c r="AT258" s="262" t="s">
        <v>446</v>
      </c>
      <c r="AU258" s="262" t="s">
        <v>85</v>
      </c>
      <c r="AV258" s="13" t="s">
        <v>85</v>
      </c>
      <c r="AW258" s="13" t="s">
        <v>32</v>
      </c>
      <c r="AX258" s="13" t="s">
        <v>83</v>
      </c>
      <c r="AY258" s="262" t="s">
        <v>342</v>
      </c>
    </row>
    <row r="259" s="2" customFormat="1" ht="16.5" customHeight="1">
      <c r="A259" s="39"/>
      <c r="B259" s="40"/>
      <c r="C259" s="227" t="s">
        <v>665</v>
      </c>
      <c r="D259" s="227" t="s">
        <v>343</v>
      </c>
      <c r="E259" s="228" t="s">
        <v>1713</v>
      </c>
      <c r="F259" s="229" t="s">
        <v>1714</v>
      </c>
      <c r="G259" s="230" t="s">
        <v>473</v>
      </c>
      <c r="H259" s="231">
        <v>62.741999999999997</v>
      </c>
      <c r="I259" s="232"/>
      <c r="J259" s="233">
        <f>ROUND(I259*H259,2)</f>
        <v>0</v>
      </c>
      <c r="K259" s="229" t="s">
        <v>443</v>
      </c>
      <c r="L259" s="45"/>
      <c r="M259" s="234" t="s">
        <v>1</v>
      </c>
      <c r="N259" s="235" t="s">
        <v>41</v>
      </c>
      <c r="O259" s="92"/>
      <c r="P259" s="236">
        <f>O259*H259</f>
        <v>0</v>
      </c>
      <c r="Q259" s="236">
        <v>0</v>
      </c>
      <c r="R259" s="236">
        <f>Q259*H259</f>
        <v>0</v>
      </c>
      <c r="S259" s="236">
        <v>0</v>
      </c>
      <c r="T259" s="237">
        <f>S259*H259</f>
        <v>0</v>
      </c>
      <c r="U259" s="39"/>
      <c r="V259" s="39"/>
      <c r="W259" s="39"/>
      <c r="X259" s="39"/>
      <c r="Y259" s="39"/>
      <c r="Z259" s="39"/>
      <c r="AA259" s="39"/>
      <c r="AB259" s="39"/>
      <c r="AC259" s="39"/>
      <c r="AD259" s="39"/>
      <c r="AE259" s="39"/>
      <c r="AR259" s="238" t="s">
        <v>360</v>
      </c>
      <c r="AT259" s="238" t="s">
        <v>343</v>
      </c>
      <c r="AU259" s="238" t="s">
        <v>85</v>
      </c>
      <c r="AY259" s="18" t="s">
        <v>342</v>
      </c>
      <c r="BE259" s="239">
        <f>IF(N259="základní",J259,0)</f>
        <v>0</v>
      </c>
      <c r="BF259" s="239">
        <f>IF(N259="snížená",J259,0)</f>
        <v>0</v>
      </c>
      <c r="BG259" s="239">
        <f>IF(N259="zákl. přenesená",J259,0)</f>
        <v>0</v>
      </c>
      <c r="BH259" s="239">
        <f>IF(N259="sníž. přenesená",J259,0)</f>
        <v>0</v>
      </c>
      <c r="BI259" s="239">
        <f>IF(N259="nulová",J259,0)</f>
        <v>0</v>
      </c>
      <c r="BJ259" s="18" t="s">
        <v>83</v>
      </c>
      <c r="BK259" s="239">
        <f>ROUND(I259*H259,2)</f>
        <v>0</v>
      </c>
      <c r="BL259" s="18" t="s">
        <v>360</v>
      </c>
      <c r="BM259" s="238" t="s">
        <v>7249</v>
      </c>
    </row>
    <row r="260" s="2" customFormat="1">
      <c r="A260" s="39"/>
      <c r="B260" s="40"/>
      <c r="C260" s="41"/>
      <c r="D260" s="240" t="s">
        <v>349</v>
      </c>
      <c r="E260" s="41"/>
      <c r="F260" s="241" t="s">
        <v>1716</v>
      </c>
      <c r="G260" s="41"/>
      <c r="H260" s="41"/>
      <c r="I260" s="242"/>
      <c r="J260" s="41"/>
      <c r="K260" s="41"/>
      <c r="L260" s="45"/>
      <c r="M260" s="243"/>
      <c r="N260" s="244"/>
      <c r="O260" s="92"/>
      <c r="P260" s="92"/>
      <c r="Q260" s="92"/>
      <c r="R260" s="92"/>
      <c r="S260" s="92"/>
      <c r="T260" s="93"/>
      <c r="U260" s="39"/>
      <c r="V260" s="39"/>
      <c r="W260" s="39"/>
      <c r="X260" s="39"/>
      <c r="Y260" s="39"/>
      <c r="Z260" s="39"/>
      <c r="AA260" s="39"/>
      <c r="AB260" s="39"/>
      <c r="AC260" s="39"/>
      <c r="AD260" s="39"/>
      <c r="AE260" s="39"/>
      <c r="AT260" s="18" t="s">
        <v>349</v>
      </c>
      <c r="AU260" s="18" t="s">
        <v>85</v>
      </c>
    </row>
    <row r="261" s="13" customFormat="1">
      <c r="A261" s="13"/>
      <c r="B261" s="252"/>
      <c r="C261" s="253"/>
      <c r="D261" s="240" t="s">
        <v>446</v>
      </c>
      <c r="E261" s="254" t="s">
        <v>1</v>
      </c>
      <c r="F261" s="255" t="s">
        <v>7186</v>
      </c>
      <c r="G261" s="253"/>
      <c r="H261" s="256">
        <v>62.741999999999997</v>
      </c>
      <c r="I261" s="257"/>
      <c r="J261" s="253"/>
      <c r="K261" s="253"/>
      <c r="L261" s="258"/>
      <c r="M261" s="259"/>
      <c r="N261" s="260"/>
      <c r="O261" s="260"/>
      <c r="P261" s="260"/>
      <c r="Q261" s="260"/>
      <c r="R261" s="260"/>
      <c r="S261" s="260"/>
      <c r="T261" s="261"/>
      <c r="U261" s="13"/>
      <c r="V261" s="13"/>
      <c r="W261" s="13"/>
      <c r="X261" s="13"/>
      <c r="Y261" s="13"/>
      <c r="Z261" s="13"/>
      <c r="AA261" s="13"/>
      <c r="AB261" s="13"/>
      <c r="AC261" s="13"/>
      <c r="AD261" s="13"/>
      <c r="AE261" s="13"/>
      <c r="AT261" s="262" t="s">
        <v>446</v>
      </c>
      <c r="AU261" s="262" t="s">
        <v>85</v>
      </c>
      <c r="AV261" s="13" t="s">
        <v>85</v>
      </c>
      <c r="AW261" s="13" t="s">
        <v>32</v>
      </c>
      <c r="AX261" s="13" t="s">
        <v>83</v>
      </c>
      <c r="AY261" s="262" t="s">
        <v>342</v>
      </c>
    </row>
    <row r="262" s="2" customFormat="1" ht="16.5" customHeight="1">
      <c r="A262" s="39"/>
      <c r="B262" s="40"/>
      <c r="C262" s="227" t="s">
        <v>671</v>
      </c>
      <c r="D262" s="227" t="s">
        <v>343</v>
      </c>
      <c r="E262" s="228" t="s">
        <v>655</v>
      </c>
      <c r="F262" s="229" t="s">
        <v>656</v>
      </c>
      <c r="G262" s="230" t="s">
        <v>473</v>
      </c>
      <c r="H262" s="231">
        <v>0.57999999999999996</v>
      </c>
      <c r="I262" s="232"/>
      <c r="J262" s="233">
        <f>ROUND(I262*H262,2)</f>
        <v>0</v>
      </c>
      <c r="K262" s="229" t="s">
        <v>443</v>
      </c>
      <c r="L262" s="45"/>
      <c r="M262" s="234" t="s">
        <v>1</v>
      </c>
      <c r="N262" s="235" t="s">
        <v>41</v>
      </c>
      <c r="O262" s="92"/>
      <c r="P262" s="236">
        <f>O262*H262</f>
        <v>0</v>
      </c>
      <c r="Q262" s="236">
        <v>0</v>
      </c>
      <c r="R262" s="236">
        <f>Q262*H262</f>
        <v>0</v>
      </c>
      <c r="S262" s="236">
        <v>0</v>
      </c>
      <c r="T262" s="237">
        <f>S262*H262</f>
        <v>0</v>
      </c>
      <c r="U262" s="39"/>
      <c r="V262" s="39"/>
      <c r="W262" s="39"/>
      <c r="X262" s="39"/>
      <c r="Y262" s="39"/>
      <c r="Z262" s="39"/>
      <c r="AA262" s="39"/>
      <c r="AB262" s="39"/>
      <c r="AC262" s="39"/>
      <c r="AD262" s="39"/>
      <c r="AE262" s="39"/>
      <c r="AR262" s="238" t="s">
        <v>360</v>
      </c>
      <c r="AT262" s="238" t="s">
        <v>343</v>
      </c>
      <c r="AU262" s="238" t="s">
        <v>85</v>
      </c>
      <c r="AY262" s="18" t="s">
        <v>342</v>
      </c>
      <c r="BE262" s="239">
        <f>IF(N262="základní",J262,0)</f>
        <v>0</v>
      </c>
      <c r="BF262" s="239">
        <f>IF(N262="snížená",J262,0)</f>
        <v>0</v>
      </c>
      <c r="BG262" s="239">
        <f>IF(N262="zákl. přenesená",J262,0)</f>
        <v>0</v>
      </c>
      <c r="BH262" s="239">
        <f>IF(N262="sníž. přenesená",J262,0)</f>
        <v>0</v>
      </c>
      <c r="BI262" s="239">
        <f>IF(N262="nulová",J262,0)</f>
        <v>0</v>
      </c>
      <c r="BJ262" s="18" t="s">
        <v>83</v>
      </c>
      <c r="BK262" s="239">
        <f>ROUND(I262*H262,2)</f>
        <v>0</v>
      </c>
      <c r="BL262" s="18" t="s">
        <v>360</v>
      </c>
      <c r="BM262" s="238" t="s">
        <v>7250</v>
      </c>
    </row>
    <row r="263" s="2" customFormat="1">
      <c r="A263" s="39"/>
      <c r="B263" s="40"/>
      <c r="C263" s="41"/>
      <c r="D263" s="240" t="s">
        <v>349</v>
      </c>
      <c r="E263" s="41"/>
      <c r="F263" s="241" t="s">
        <v>658</v>
      </c>
      <c r="G263" s="41"/>
      <c r="H263" s="41"/>
      <c r="I263" s="242"/>
      <c r="J263" s="41"/>
      <c r="K263" s="41"/>
      <c r="L263" s="45"/>
      <c r="M263" s="243"/>
      <c r="N263" s="244"/>
      <c r="O263" s="92"/>
      <c r="P263" s="92"/>
      <c r="Q263" s="92"/>
      <c r="R263" s="92"/>
      <c r="S263" s="92"/>
      <c r="T263" s="93"/>
      <c r="U263" s="39"/>
      <c r="V263" s="39"/>
      <c r="W263" s="39"/>
      <c r="X263" s="39"/>
      <c r="Y263" s="39"/>
      <c r="Z263" s="39"/>
      <c r="AA263" s="39"/>
      <c r="AB263" s="39"/>
      <c r="AC263" s="39"/>
      <c r="AD263" s="39"/>
      <c r="AE263" s="39"/>
      <c r="AT263" s="18" t="s">
        <v>349</v>
      </c>
      <c r="AU263" s="18" t="s">
        <v>85</v>
      </c>
    </row>
    <row r="264" s="13" customFormat="1">
      <c r="A264" s="13"/>
      <c r="B264" s="252"/>
      <c r="C264" s="253"/>
      <c r="D264" s="240" t="s">
        <v>446</v>
      </c>
      <c r="E264" s="254" t="s">
        <v>1</v>
      </c>
      <c r="F264" s="255" t="s">
        <v>7251</v>
      </c>
      <c r="G264" s="253"/>
      <c r="H264" s="256">
        <v>0.57999999999999996</v>
      </c>
      <c r="I264" s="257"/>
      <c r="J264" s="253"/>
      <c r="K264" s="253"/>
      <c r="L264" s="258"/>
      <c r="M264" s="259"/>
      <c r="N264" s="260"/>
      <c r="O264" s="260"/>
      <c r="P264" s="260"/>
      <c r="Q264" s="260"/>
      <c r="R264" s="260"/>
      <c r="S264" s="260"/>
      <c r="T264" s="261"/>
      <c r="U264" s="13"/>
      <c r="V264" s="13"/>
      <c r="W264" s="13"/>
      <c r="X264" s="13"/>
      <c r="Y264" s="13"/>
      <c r="Z264" s="13"/>
      <c r="AA264" s="13"/>
      <c r="AB264" s="13"/>
      <c r="AC264" s="13"/>
      <c r="AD264" s="13"/>
      <c r="AE264" s="13"/>
      <c r="AT264" s="262" t="s">
        <v>446</v>
      </c>
      <c r="AU264" s="262" t="s">
        <v>85</v>
      </c>
      <c r="AV264" s="13" t="s">
        <v>85</v>
      </c>
      <c r="AW264" s="13" t="s">
        <v>32</v>
      </c>
      <c r="AX264" s="13" t="s">
        <v>83</v>
      </c>
      <c r="AY264" s="262" t="s">
        <v>342</v>
      </c>
    </row>
    <row r="265" s="12" customFormat="1" ht="22.8" customHeight="1">
      <c r="A265" s="12"/>
      <c r="B265" s="213"/>
      <c r="C265" s="214"/>
      <c r="D265" s="215" t="s">
        <v>75</v>
      </c>
      <c r="E265" s="246" t="s">
        <v>92</v>
      </c>
      <c r="F265" s="246" t="s">
        <v>2079</v>
      </c>
      <c r="G265" s="214"/>
      <c r="H265" s="214"/>
      <c r="I265" s="217"/>
      <c r="J265" s="247">
        <f>BK265</f>
        <v>0</v>
      </c>
      <c r="K265" s="214"/>
      <c r="L265" s="219"/>
      <c r="M265" s="220"/>
      <c r="N265" s="221"/>
      <c r="O265" s="221"/>
      <c r="P265" s="222">
        <f>SUM(P266:P268)</f>
        <v>0</v>
      </c>
      <c r="Q265" s="221"/>
      <c r="R265" s="222">
        <f>SUM(R266:R268)</f>
        <v>0</v>
      </c>
      <c r="S265" s="221"/>
      <c r="T265" s="223">
        <f>SUM(T266:T268)</f>
        <v>0</v>
      </c>
      <c r="U265" s="12"/>
      <c r="V265" s="12"/>
      <c r="W265" s="12"/>
      <c r="X265" s="12"/>
      <c r="Y265" s="12"/>
      <c r="Z265" s="12"/>
      <c r="AA265" s="12"/>
      <c r="AB265" s="12"/>
      <c r="AC265" s="12"/>
      <c r="AD265" s="12"/>
      <c r="AE265" s="12"/>
      <c r="AR265" s="224" t="s">
        <v>83</v>
      </c>
      <c r="AT265" s="225" t="s">
        <v>75</v>
      </c>
      <c r="AU265" s="225" t="s">
        <v>83</v>
      </c>
      <c r="AY265" s="224" t="s">
        <v>342</v>
      </c>
      <c r="BK265" s="226">
        <f>SUM(BK266:BK268)</f>
        <v>0</v>
      </c>
    </row>
    <row r="266" s="2" customFormat="1" ht="16.5" customHeight="1">
      <c r="A266" s="39"/>
      <c r="B266" s="40"/>
      <c r="C266" s="227" t="s">
        <v>677</v>
      </c>
      <c r="D266" s="227" t="s">
        <v>343</v>
      </c>
      <c r="E266" s="228" t="s">
        <v>2372</v>
      </c>
      <c r="F266" s="229" t="s">
        <v>2373</v>
      </c>
      <c r="G266" s="230" t="s">
        <v>543</v>
      </c>
      <c r="H266" s="231">
        <v>43.700000000000003</v>
      </c>
      <c r="I266" s="232"/>
      <c r="J266" s="233">
        <f>ROUND(I266*H266,2)</f>
        <v>0</v>
      </c>
      <c r="K266" s="229" t="s">
        <v>443</v>
      </c>
      <c r="L266" s="45"/>
      <c r="M266" s="234" t="s">
        <v>1</v>
      </c>
      <c r="N266" s="235" t="s">
        <v>41</v>
      </c>
      <c r="O266" s="92"/>
      <c r="P266" s="236">
        <f>O266*H266</f>
        <v>0</v>
      </c>
      <c r="Q266" s="236">
        <v>0</v>
      </c>
      <c r="R266" s="236">
        <f>Q266*H266</f>
        <v>0</v>
      </c>
      <c r="S266" s="236">
        <v>0</v>
      </c>
      <c r="T266" s="237">
        <f>S266*H266</f>
        <v>0</v>
      </c>
      <c r="U266" s="39"/>
      <c r="V266" s="39"/>
      <c r="W266" s="39"/>
      <c r="X266" s="39"/>
      <c r="Y266" s="39"/>
      <c r="Z266" s="39"/>
      <c r="AA266" s="39"/>
      <c r="AB266" s="39"/>
      <c r="AC266" s="39"/>
      <c r="AD266" s="39"/>
      <c r="AE266" s="39"/>
      <c r="AR266" s="238" t="s">
        <v>360</v>
      </c>
      <c r="AT266" s="238" t="s">
        <v>343</v>
      </c>
      <c r="AU266" s="238" t="s">
        <v>85</v>
      </c>
      <c r="AY266" s="18" t="s">
        <v>342</v>
      </c>
      <c r="BE266" s="239">
        <f>IF(N266="základní",J266,0)</f>
        <v>0</v>
      </c>
      <c r="BF266" s="239">
        <f>IF(N266="snížená",J266,0)</f>
        <v>0</v>
      </c>
      <c r="BG266" s="239">
        <f>IF(N266="zákl. přenesená",J266,0)</f>
        <v>0</v>
      </c>
      <c r="BH266" s="239">
        <f>IF(N266="sníž. přenesená",J266,0)</f>
        <v>0</v>
      </c>
      <c r="BI266" s="239">
        <f>IF(N266="nulová",J266,0)</f>
        <v>0</v>
      </c>
      <c r="BJ266" s="18" t="s">
        <v>83</v>
      </c>
      <c r="BK266" s="239">
        <f>ROUND(I266*H266,2)</f>
        <v>0</v>
      </c>
      <c r="BL266" s="18" t="s">
        <v>360</v>
      </c>
      <c r="BM266" s="238" t="s">
        <v>7252</v>
      </c>
    </row>
    <row r="267" s="2" customFormat="1">
      <c r="A267" s="39"/>
      <c r="B267" s="40"/>
      <c r="C267" s="41"/>
      <c r="D267" s="240" t="s">
        <v>349</v>
      </c>
      <c r="E267" s="41"/>
      <c r="F267" s="241" t="s">
        <v>2375</v>
      </c>
      <c r="G267" s="41"/>
      <c r="H267" s="41"/>
      <c r="I267" s="242"/>
      <c r="J267" s="41"/>
      <c r="K267" s="41"/>
      <c r="L267" s="45"/>
      <c r="M267" s="243"/>
      <c r="N267" s="244"/>
      <c r="O267" s="92"/>
      <c r="P267" s="92"/>
      <c r="Q267" s="92"/>
      <c r="R267" s="92"/>
      <c r="S267" s="92"/>
      <c r="T267" s="93"/>
      <c r="U267" s="39"/>
      <c r="V267" s="39"/>
      <c r="W267" s="39"/>
      <c r="X267" s="39"/>
      <c r="Y267" s="39"/>
      <c r="Z267" s="39"/>
      <c r="AA267" s="39"/>
      <c r="AB267" s="39"/>
      <c r="AC267" s="39"/>
      <c r="AD267" s="39"/>
      <c r="AE267" s="39"/>
      <c r="AT267" s="18" t="s">
        <v>349</v>
      </c>
      <c r="AU267" s="18" t="s">
        <v>85</v>
      </c>
    </row>
    <row r="268" s="13" customFormat="1">
      <c r="A268" s="13"/>
      <c r="B268" s="252"/>
      <c r="C268" s="253"/>
      <c r="D268" s="240" t="s">
        <v>446</v>
      </c>
      <c r="E268" s="254" t="s">
        <v>1</v>
      </c>
      <c r="F268" s="255" t="s">
        <v>7253</v>
      </c>
      <c r="G268" s="253"/>
      <c r="H268" s="256">
        <v>43.700000000000003</v>
      </c>
      <c r="I268" s="257"/>
      <c r="J268" s="253"/>
      <c r="K268" s="253"/>
      <c r="L268" s="258"/>
      <c r="M268" s="259"/>
      <c r="N268" s="260"/>
      <c r="O268" s="260"/>
      <c r="P268" s="260"/>
      <c r="Q268" s="260"/>
      <c r="R268" s="260"/>
      <c r="S268" s="260"/>
      <c r="T268" s="261"/>
      <c r="U268" s="13"/>
      <c r="V268" s="13"/>
      <c r="W268" s="13"/>
      <c r="X268" s="13"/>
      <c r="Y268" s="13"/>
      <c r="Z268" s="13"/>
      <c r="AA268" s="13"/>
      <c r="AB268" s="13"/>
      <c r="AC268" s="13"/>
      <c r="AD268" s="13"/>
      <c r="AE268" s="13"/>
      <c r="AT268" s="262" t="s">
        <v>446</v>
      </c>
      <c r="AU268" s="262" t="s">
        <v>85</v>
      </c>
      <c r="AV268" s="13" t="s">
        <v>85</v>
      </c>
      <c r="AW268" s="13" t="s">
        <v>32</v>
      </c>
      <c r="AX268" s="13" t="s">
        <v>83</v>
      </c>
      <c r="AY268" s="262" t="s">
        <v>342</v>
      </c>
    </row>
    <row r="269" s="12" customFormat="1" ht="22.8" customHeight="1">
      <c r="A269" s="12"/>
      <c r="B269" s="213"/>
      <c r="C269" s="214"/>
      <c r="D269" s="215" t="s">
        <v>75</v>
      </c>
      <c r="E269" s="246" t="s">
        <v>360</v>
      </c>
      <c r="F269" s="246" t="s">
        <v>2379</v>
      </c>
      <c r="G269" s="214"/>
      <c r="H269" s="214"/>
      <c r="I269" s="217"/>
      <c r="J269" s="247">
        <f>BK269</f>
        <v>0</v>
      </c>
      <c r="K269" s="214"/>
      <c r="L269" s="219"/>
      <c r="M269" s="220"/>
      <c r="N269" s="221"/>
      <c r="O269" s="221"/>
      <c r="P269" s="222">
        <f>SUM(P270:P287)</f>
        <v>0</v>
      </c>
      <c r="Q269" s="221"/>
      <c r="R269" s="222">
        <f>SUM(R270:R287)</f>
        <v>0.29092959999999995</v>
      </c>
      <c r="S269" s="221"/>
      <c r="T269" s="223">
        <f>SUM(T270:T287)</f>
        <v>0</v>
      </c>
      <c r="U269" s="12"/>
      <c r="V269" s="12"/>
      <c r="W269" s="12"/>
      <c r="X269" s="12"/>
      <c r="Y269" s="12"/>
      <c r="Z269" s="12"/>
      <c r="AA269" s="12"/>
      <c r="AB269" s="12"/>
      <c r="AC269" s="12"/>
      <c r="AD269" s="12"/>
      <c r="AE269" s="12"/>
      <c r="AR269" s="224" t="s">
        <v>83</v>
      </c>
      <c r="AT269" s="225" t="s">
        <v>75</v>
      </c>
      <c r="AU269" s="225" t="s">
        <v>83</v>
      </c>
      <c r="AY269" s="224" t="s">
        <v>342</v>
      </c>
      <c r="BK269" s="226">
        <f>SUM(BK270:BK287)</f>
        <v>0</v>
      </c>
    </row>
    <row r="270" s="2" customFormat="1" ht="16.5" customHeight="1">
      <c r="A270" s="39"/>
      <c r="B270" s="40"/>
      <c r="C270" s="227" t="s">
        <v>687</v>
      </c>
      <c r="D270" s="227" t="s">
        <v>343</v>
      </c>
      <c r="E270" s="228" t="s">
        <v>2380</v>
      </c>
      <c r="F270" s="229" t="s">
        <v>2381</v>
      </c>
      <c r="G270" s="230" t="s">
        <v>442</v>
      </c>
      <c r="H270" s="231">
        <v>2</v>
      </c>
      <c r="I270" s="232"/>
      <c r="J270" s="233">
        <f>ROUND(I270*H270,2)</f>
        <v>0</v>
      </c>
      <c r="K270" s="229" t="s">
        <v>443</v>
      </c>
      <c r="L270" s="45"/>
      <c r="M270" s="234" t="s">
        <v>1</v>
      </c>
      <c r="N270" s="235" t="s">
        <v>41</v>
      </c>
      <c r="O270" s="92"/>
      <c r="P270" s="236">
        <f>O270*H270</f>
        <v>0</v>
      </c>
      <c r="Q270" s="236">
        <v>0.087419999999999998</v>
      </c>
      <c r="R270" s="236">
        <f>Q270*H270</f>
        <v>0.17484</v>
      </c>
      <c r="S270" s="236">
        <v>0</v>
      </c>
      <c r="T270" s="237">
        <f>S270*H270</f>
        <v>0</v>
      </c>
      <c r="U270" s="39"/>
      <c r="V270" s="39"/>
      <c r="W270" s="39"/>
      <c r="X270" s="39"/>
      <c r="Y270" s="39"/>
      <c r="Z270" s="39"/>
      <c r="AA270" s="39"/>
      <c r="AB270" s="39"/>
      <c r="AC270" s="39"/>
      <c r="AD270" s="39"/>
      <c r="AE270" s="39"/>
      <c r="AR270" s="238" t="s">
        <v>360</v>
      </c>
      <c r="AT270" s="238" t="s">
        <v>343</v>
      </c>
      <c r="AU270" s="238" t="s">
        <v>85</v>
      </c>
      <c r="AY270" s="18" t="s">
        <v>342</v>
      </c>
      <c r="BE270" s="239">
        <f>IF(N270="základní",J270,0)</f>
        <v>0</v>
      </c>
      <c r="BF270" s="239">
        <f>IF(N270="snížená",J270,0)</f>
        <v>0</v>
      </c>
      <c r="BG270" s="239">
        <f>IF(N270="zákl. přenesená",J270,0)</f>
        <v>0</v>
      </c>
      <c r="BH270" s="239">
        <f>IF(N270="sníž. přenesená",J270,0)</f>
        <v>0</v>
      </c>
      <c r="BI270" s="239">
        <f>IF(N270="nulová",J270,0)</f>
        <v>0</v>
      </c>
      <c r="BJ270" s="18" t="s">
        <v>83</v>
      </c>
      <c r="BK270" s="239">
        <f>ROUND(I270*H270,2)</f>
        <v>0</v>
      </c>
      <c r="BL270" s="18" t="s">
        <v>360</v>
      </c>
      <c r="BM270" s="238" t="s">
        <v>7254</v>
      </c>
    </row>
    <row r="271" s="2" customFormat="1">
      <c r="A271" s="39"/>
      <c r="B271" s="40"/>
      <c r="C271" s="41"/>
      <c r="D271" s="240" t="s">
        <v>349</v>
      </c>
      <c r="E271" s="41"/>
      <c r="F271" s="241" t="s">
        <v>2383</v>
      </c>
      <c r="G271" s="41"/>
      <c r="H271" s="41"/>
      <c r="I271" s="242"/>
      <c r="J271" s="41"/>
      <c r="K271" s="41"/>
      <c r="L271" s="45"/>
      <c r="M271" s="243"/>
      <c r="N271" s="244"/>
      <c r="O271" s="92"/>
      <c r="P271" s="92"/>
      <c r="Q271" s="92"/>
      <c r="R271" s="92"/>
      <c r="S271" s="92"/>
      <c r="T271" s="93"/>
      <c r="U271" s="39"/>
      <c r="V271" s="39"/>
      <c r="W271" s="39"/>
      <c r="X271" s="39"/>
      <c r="Y271" s="39"/>
      <c r="Z271" s="39"/>
      <c r="AA271" s="39"/>
      <c r="AB271" s="39"/>
      <c r="AC271" s="39"/>
      <c r="AD271" s="39"/>
      <c r="AE271" s="39"/>
      <c r="AT271" s="18" t="s">
        <v>349</v>
      </c>
      <c r="AU271" s="18" t="s">
        <v>85</v>
      </c>
    </row>
    <row r="272" s="13" customFormat="1">
      <c r="A272" s="13"/>
      <c r="B272" s="252"/>
      <c r="C272" s="253"/>
      <c r="D272" s="240" t="s">
        <v>446</v>
      </c>
      <c r="E272" s="254" t="s">
        <v>1</v>
      </c>
      <c r="F272" s="255" t="s">
        <v>6789</v>
      </c>
      <c r="G272" s="253"/>
      <c r="H272" s="256">
        <v>2</v>
      </c>
      <c r="I272" s="257"/>
      <c r="J272" s="253"/>
      <c r="K272" s="253"/>
      <c r="L272" s="258"/>
      <c r="M272" s="259"/>
      <c r="N272" s="260"/>
      <c r="O272" s="260"/>
      <c r="P272" s="260"/>
      <c r="Q272" s="260"/>
      <c r="R272" s="260"/>
      <c r="S272" s="260"/>
      <c r="T272" s="261"/>
      <c r="U272" s="13"/>
      <c r="V272" s="13"/>
      <c r="W272" s="13"/>
      <c r="X272" s="13"/>
      <c r="Y272" s="13"/>
      <c r="Z272" s="13"/>
      <c r="AA272" s="13"/>
      <c r="AB272" s="13"/>
      <c r="AC272" s="13"/>
      <c r="AD272" s="13"/>
      <c r="AE272" s="13"/>
      <c r="AT272" s="262" t="s">
        <v>446</v>
      </c>
      <c r="AU272" s="262" t="s">
        <v>85</v>
      </c>
      <c r="AV272" s="13" t="s">
        <v>85</v>
      </c>
      <c r="AW272" s="13" t="s">
        <v>32</v>
      </c>
      <c r="AX272" s="13" t="s">
        <v>83</v>
      </c>
      <c r="AY272" s="262" t="s">
        <v>342</v>
      </c>
    </row>
    <row r="273" s="2" customFormat="1" ht="16.5" customHeight="1">
      <c r="A273" s="39"/>
      <c r="B273" s="40"/>
      <c r="C273" s="295" t="s">
        <v>692</v>
      </c>
      <c r="D273" s="295" t="s">
        <v>621</v>
      </c>
      <c r="E273" s="296" t="s">
        <v>2389</v>
      </c>
      <c r="F273" s="297" t="s">
        <v>2390</v>
      </c>
      <c r="G273" s="298" t="s">
        <v>442</v>
      </c>
      <c r="H273" s="299">
        <v>1</v>
      </c>
      <c r="I273" s="300"/>
      <c r="J273" s="301">
        <f>ROUND(I273*H273,2)</f>
        <v>0</v>
      </c>
      <c r="K273" s="297" t="s">
        <v>443</v>
      </c>
      <c r="L273" s="302"/>
      <c r="M273" s="303" t="s">
        <v>1</v>
      </c>
      <c r="N273" s="304" t="s">
        <v>41</v>
      </c>
      <c r="O273" s="92"/>
      <c r="P273" s="236">
        <f>O273*H273</f>
        <v>0</v>
      </c>
      <c r="Q273" s="236">
        <v>0.040000000000000001</v>
      </c>
      <c r="R273" s="236">
        <f>Q273*H273</f>
        <v>0.040000000000000001</v>
      </c>
      <c r="S273" s="236">
        <v>0</v>
      </c>
      <c r="T273" s="237">
        <f>S273*H273</f>
        <v>0</v>
      </c>
      <c r="U273" s="39"/>
      <c r="V273" s="39"/>
      <c r="W273" s="39"/>
      <c r="X273" s="39"/>
      <c r="Y273" s="39"/>
      <c r="Z273" s="39"/>
      <c r="AA273" s="39"/>
      <c r="AB273" s="39"/>
      <c r="AC273" s="39"/>
      <c r="AD273" s="39"/>
      <c r="AE273" s="39"/>
      <c r="AR273" s="238" t="s">
        <v>376</v>
      </c>
      <c r="AT273" s="238" t="s">
        <v>621</v>
      </c>
      <c r="AU273" s="238" t="s">
        <v>85</v>
      </c>
      <c r="AY273" s="18" t="s">
        <v>342</v>
      </c>
      <c r="BE273" s="239">
        <f>IF(N273="základní",J273,0)</f>
        <v>0</v>
      </c>
      <c r="BF273" s="239">
        <f>IF(N273="snížená",J273,0)</f>
        <v>0</v>
      </c>
      <c r="BG273" s="239">
        <f>IF(N273="zákl. přenesená",J273,0)</f>
        <v>0</v>
      </c>
      <c r="BH273" s="239">
        <f>IF(N273="sníž. přenesená",J273,0)</f>
        <v>0</v>
      </c>
      <c r="BI273" s="239">
        <f>IF(N273="nulová",J273,0)</f>
        <v>0</v>
      </c>
      <c r="BJ273" s="18" t="s">
        <v>83</v>
      </c>
      <c r="BK273" s="239">
        <f>ROUND(I273*H273,2)</f>
        <v>0</v>
      </c>
      <c r="BL273" s="18" t="s">
        <v>360</v>
      </c>
      <c r="BM273" s="238" t="s">
        <v>7255</v>
      </c>
    </row>
    <row r="274" s="2" customFormat="1">
      <c r="A274" s="39"/>
      <c r="B274" s="40"/>
      <c r="C274" s="41"/>
      <c r="D274" s="240" t="s">
        <v>349</v>
      </c>
      <c r="E274" s="41"/>
      <c r="F274" s="241" t="s">
        <v>2390</v>
      </c>
      <c r="G274" s="41"/>
      <c r="H274" s="41"/>
      <c r="I274" s="242"/>
      <c r="J274" s="41"/>
      <c r="K274" s="41"/>
      <c r="L274" s="45"/>
      <c r="M274" s="243"/>
      <c r="N274" s="244"/>
      <c r="O274" s="92"/>
      <c r="P274" s="92"/>
      <c r="Q274" s="92"/>
      <c r="R274" s="92"/>
      <c r="S274" s="92"/>
      <c r="T274" s="93"/>
      <c r="U274" s="39"/>
      <c r="V274" s="39"/>
      <c r="W274" s="39"/>
      <c r="X274" s="39"/>
      <c r="Y274" s="39"/>
      <c r="Z274" s="39"/>
      <c r="AA274" s="39"/>
      <c r="AB274" s="39"/>
      <c r="AC274" s="39"/>
      <c r="AD274" s="39"/>
      <c r="AE274" s="39"/>
      <c r="AT274" s="18" t="s">
        <v>349</v>
      </c>
      <c r="AU274" s="18" t="s">
        <v>85</v>
      </c>
    </row>
    <row r="275" s="13" customFormat="1">
      <c r="A275" s="13"/>
      <c r="B275" s="252"/>
      <c r="C275" s="253"/>
      <c r="D275" s="240" t="s">
        <v>446</v>
      </c>
      <c r="E275" s="254" t="s">
        <v>1</v>
      </c>
      <c r="F275" s="255" t="s">
        <v>2590</v>
      </c>
      <c r="G275" s="253"/>
      <c r="H275" s="256">
        <v>1</v>
      </c>
      <c r="I275" s="257"/>
      <c r="J275" s="253"/>
      <c r="K275" s="253"/>
      <c r="L275" s="258"/>
      <c r="M275" s="259"/>
      <c r="N275" s="260"/>
      <c r="O275" s="260"/>
      <c r="P275" s="260"/>
      <c r="Q275" s="260"/>
      <c r="R275" s="260"/>
      <c r="S275" s="260"/>
      <c r="T275" s="261"/>
      <c r="U275" s="13"/>
      <c r="V275" s="13"/>
      <c r="W275" s="13"/>
      <c r="X275" s="13"/>
      <c r="Y275" s="13"/>
      <c r="Z275" s="13"/>
      <c r="AA275" s="13"/>
      <c r="AB275" s="13"/>
      <c r="AC275" s="13"/>
      <c r="AD275" s="13"/>
      <c r="AE275" s="13"/>
      <c r="AT275" s="262" t="s">
        <v>446</v>
      </c>
      <c r="AU275" s="262" t="s">
        <v>85</v>
      </c>
      <c r="AV275" s="13" t="s">
        <v>85</v>
      </c>
      <c r="AW275" s="13" t="s">
        <v>32</v>
      </c>
      <c r="AX275" s="13" t="s">
        <v>83</v>
      </c>
      <c r="AY275" s="262" t="s">
        <v>342</v>
      </c>
    </row>
    <row r="276" s="2" customFormat="1" ht="16.5" customHeight="1">
      <c r="A276" s="39"/>
      <c r="B276" s="40"/>
      <c r="C276" s="295" t="s">
        <v>700</v>
      </c>
      <c r="D276" s="295" t="s">
        <v>621</v>
      </c>
      <c r="E276" s="296" t="s">
        <v>2396</v>
      </c>
      <c r="F276" s="297" t="s">
        <v>2397</v>
      </c>
      <c r="G276" s="298" t="s">
        <v>442</v>
      </c>
      <c r="H276" s="299">
        <v>1</v>
      </c>
      <c r="I276" s="300"/>
      <c r="J276" s="301">
        <f>ROUND(I276*H276,2)</f>
        <v>0</v>
      </c>
      <c r="K276" s="297" t="s">
        <v>443</v>
      </c>
      <c r="L276" s="302"/>
      <c r="M276" s="303" t="s">
        <v>1</v>
      </c>
      <c r="N276" s="304" t="s">
        <v>41</v>
      </c>
      <c r="O276" s="92"/>
      <c r="P276" s="236">
        <f>O276*H276</f>
        <v>0</v>
      </c>
      <c r="Q276" s="236">
        <v>0.068000000000000005</v>
      </c>
      <c r="R276" s="236">
        <f>Q276*H276</f>
        <v>0.068000000000000005</v>
      </c>
      <c r="S276" s="236">
        <v>0</v>
      </c>
      <c r="T276" s="237">
        <f>S276*H276</f>
        <v>0</v>
      </c>
      <c r="U276" s="39"/>
      <c r="V276" s="39"/>
      <c r="W276" s="39"/>
      <c r="X276" s="39"/>
      <c r="Y276" s="39"/>
      <c r="Z276" s="39"/>
      <c r="AA276" s="39"/>
      <c r="AB276" s="39"/>
      <c r="AC276" s="39"/>
      <c r="AD276" s="39"/>
      <c r="AE276" s="39"/>
      <c r="AR276" s="238" t="s">
        <v>376</v>
      </c>
      <c r="AT276" s="238" t="s">
        <v>621</v>
      </c>
      <c r="AU276" s="238" t="s">
        <v>85</v>
      </c>
      <c r="AY276" s="18" t="s">
        <v>342</v>
      </c>
      <c r="BE276" s="239">
        <f>IF(N276="základní",J276,0)</f>
        <v>0</v>
      </c>
      <c r="BF276" s="239">
        <f>IF(N276="snížená",J276,0)</f>
        <v>0</v>
      </c>
      <c r="BG276" s="239">
        <f>IF(N276="zákl. přenesená",J276,0)</f>
        <v>0</v>
      </c>
      <c r="BH276" s="239">
        <f>IF(N276="sníž. přenesená",J276,0)</f>
        <v>0</v>
      </c>
      <c r="BI276" s="239">
        <f>IF(N276="nulová",J276,0)</f>
        <v>0</v>
      </c>
      <c r="BJ276" s="18" t="s">
        <v>83</v>
      </c>
      <c r="BK276" s="239">
        <f>ROUND(I276*H276,2)</f>
        <v>0</v>
      </c>
      <c r="BL276" s="18" t="s">
        <v>360</v>
      </c>
      <c r="BM276" s="238" t="s">
        <v>7256</v>
      </c>
    </row>
    <row r="277" s="2" customFormat="1">
      <c r="A277" s="39"/>
      <c r="B277" s="40"/>
      <c r="C277" s="41"/>
      <c r="D277" s="240" t="s">
        <v>349</v>
      </c>
      <c r="E277" s="41"/>
      <c r="F277" s="241" t="s">
        <v>2397</v>
      </c>
      <c r="G277" s="41"/>
      <c r="H277" s="41"/>
      <c r="I277" s="242"/>
      <c r="J277" s="41"/>
      <c r="K277" s="41"/>
      <c r="L277" s="45"/>
      <c r="M277" s="243"/>
      <c r="N277" s="244"/>
      <c r="O277" s="92"/>
      <c r="P277" s="92"/>
      <c r="Q277" s="92"/>
      <c r="R277" s="92"/>
      <c r="S277" s="92"/>
      <c r="T277" s="93"/>
      <c r="U277" s="39"/>
      <c r="V277" s="39"/>
      <c r="W277" s="39"/>
      <c r="X277" s="39"/>
      <c r="Y277" s="39"/>
      <c r="Z277" s="39"/>
      <c r="AA277" s="39"/>
      <c r="AB277" s="39"/>
      <c r="AC277" s="39"/>
      <c r="AD277" s="39"/>
      <c r="AE277" s="39"/>
      <c r="AT277" s="18" t="s">
        <v>349</v>
      </c>
      <c r="AU277" s="18" t="s">
        <v>85</v>
      </c>
    </row>
    <row r="278" s="13" customFormat="1">
      <c r="A278" s="13"/>
      <c r="B278" s="252"/>
      <c r="C278" s="253"/>
      <c r="D278" s="240" t="s">
        <v>446</v>
      </c>
      <c r="E278" s="254" t="s">
        <v>1</v>
      </c>
      <c r="F278" s="255" t="s">
        <v>2590</v>
      </c>
      <c r="G278" s="253"/>
      <c r="H278" s="256">
        <v>1</v>
      </c>
      <c r="I278" s="257"/>
      <c r="J278" s="253"/>
      <c r="K278" s="253"/>
      <c r="L278" s="258"/>
      <c r="M278" s="259"/>
      <c r="N278" s="260"/>
      <c r="O278" s="260"/>
      <c r="P278" s="260"/>
      <c r="Q278" s="260"/>
      <c r="R278" s="260"/>
      <c r="S278" s="260"/>
      <c r="T278" s="261"/>
      <c r="U278" s="13"/>
      <c r="V278" s="13"/>
      <c r="W278" s="13"/>
      <c r="X278" s="13"/>
      <c r="Y278" s="13"/>
      <c r="Z278" s="13"/>
      <c r="AA278" s="13"/>
      <c r="AB278" s="13"/>
      <c r="AC278" s="13"/>
      <c r="AD278" s="13"/>
      <c r="AE278" s="13"/>
      <c r="AT278" s="262" t="s">
        <v>446</v>
      </c>
      <c r="AU278" s="262" t="s">
        <v>85</v>
      </c>
      <c r="AV278" s="13" t="s">
        <v>85</v>
      </c>
      <c r="AW278" s="13" t="s">
        <v>32</v>
      </c>
      <c r="AX278" s="13" t="s">
        <v>83</v>
      </c>
      <c r="AY278" s="262" t="s">
        <v>342</v>
      </c>
    </row>
    <row r="279" s="2" customFormat="1" ht="21.75" customHeight="1">
      <c r="A279" s="39"/>
      <c r="B279" s="40"/>
      <c r="C279" s="227" t="s">
        <v>710</v>
      </c>
      <c r="D279" s="227" t="s">
        <v>343</v>
      </c>
      <c r="E279" s="228" t="s">
        <v>2407</v>
      </c>
      <c r="F279" s="229" t="s">
        <v>2408</v>
      </c>
      <c r="G279" s="230" t="s">
        <v>562</v>
      </c>
      <c r="H279" s="231">
        <v>0.51200000000000001</v>
      </c>
      <c r="I279" s="232"/>
      <c r="J279" s="233">
        <f>ROUND(I279*H279,2)</f>
        <v>0</v>
      </c>
      <c r="K279" s="229" t="s">
        <v>443</v>
      </c>
      <c r="L279" s="45"/>
      <c r="M279" s="234" t="s">
        <v>1</v>
      </c>
      <c r="N279" s="235" t="s">
        <v>41</v>
      </c>
      <c r="O279" s="92"/>
      <c r="P279" s="236">
        <f>O279*H279</f>
        <v>0</v>
      </c>
      <c r="Q279" s="236">
        <v>0</v>
      </c>
      <c r="R279" s="236">
        <f>Q279*H279</f>
        <v>0</v>
      </c>
      <c r="S279" s="236">
        <v>0</v>
      </c>
      <c r="T279" s="237">
        <f>S279*H279</f>
        <v>0</v>
      </c>
      <c r="U279" s="39"/>
      <c r="V279" s="39"/>
      <c r="W279" s="39"/>
      <c r="X279" s="39"/>
      <c r="Y279" s="39"/>
      <c r="Z279" s="39"/>
      <c r="AA279" s="39"/>
      <c r="AB279" s="39"/>
      <c r="AC279" s="39"/>
      <c r="AD279" s="39"/>
      <c r="AE279" s="39"/>
      <c r="AR279" s="238" t="s">
        <v>360</v>
      </c>
      <c r="AT279" s="238" t="s">
        <v>343</v>
      </c>
      <c r="AU279" s="238" t="s">
        <v>85</v>
      </c>
      <c r="AY279" s="18" t="s">
        <v>342</v>
      </c>
      <c r="BE279" s="239">
        <f>IF(N279="základní",J279,0)</f>
        <v>0</v>
      </c>
      <c r="BF279" s="239">
        <f>IF(N279="snížená",J279,0)</f>
        <v>0</v>
      </c>
      <c r="BG279" s="239">
        <f>IF(N279="zákl. přenesená",J279,0)</f>
        <v>0</v>
      </c>
      <c r="BH279" s="239">
        <f>IF(N279="sníž. přenesená",J279,0)</f>
        <v>0</v>
      </c>
      <c r="BI279" s="239">
        <f>IF(N279="nulová",J279,0)</f>
        <v>0</v>
      </c>
      <c r="BJ279" s="18" t="s">
        <v>83</v>
      </c>
      <c r="BK279" s="239">
        <f>ROUND(I279*H279,2)</f>
        <v>0</v>
      </c>
      <c r="BL279" s="18" t="s">
        <v>360</v>
      </c>
      <c r="BM279" s="238" t="s">
        <v>7257</v>
      </c>
    </row>
    <row r="280" s="2" customFormat="1">
      <c r="A280" s="39"/>
      <c r="B280" s="40"/>
      <c r="C280" s="41"/>
      <c r="D280" s="240" t="s">
        <v>349</v>
      </c>
      <c r="E280" s="41"/>
      <c r="F280" s="241" t="s">
        <v>2410</v>
      </c>
      <c r="G280" s="41"/>
      <c r="H280" s="41"/>
      <c r="I280" s="242"/>
      <c r="J280" s="41"/>
      <c r="K280" s="41"/>
      <c r="L280" s="45"/>
      <c r="M280" s="243"/>
      <c r="N280" s="244"/>
      <c r="O280" s="92"/>
      <c r="P280" s="92"/>
      <c r="Q280" s="92"/>
      <c r="R280" s="92"/>
      <c r="S280" s="92"/>
      <c r="T280" s="93"/>
      <c r="U280" s="39"/>
      <c r="V280" s="39"/>
      <c r="W280" s="39"/>
      <c r="X280" s="39"/>
      <c r="Y280" s="39"/>
      <c r="Z280" s="39"/>
      <c r="AA280" s="39"/>
      <c r="AB280" s="39"/>
      <c r="AC280" s="39"/>
      <c r="AD280" s="39"/>
      <c r="AE280" s="39"/>
      <c r="AT280" s="18" t="s">
        <v>349</v>
      </c>
      <c r="AU280" s="18" t="s">
        <v>85</v>
      </c>
    </row>
    <row r="281" s="13" customFormat="1">
      <c r="A281" s="13"/>
      <c r="B281" s="252"/>
      <c r="C281" s="253"/>
      <c r="D281" s="240" t="s">
        <v>446</v>
      </c>
      <c r="E281" s="254" t="s">
        <v>1</v>
      </c>
      <c r="F281" s="255" t="s">
        <v>7258</v>
      </c>
      <c r="G281" s="253"/>
      <c r="H281" s="256">
        <v>0.51200000000000001</v>
      </c>
      <c r="I281" s="257"/>
      <c r="J281" s="253"/>
      <c r="K281" s="253"/>
      <c r="L281" s="258"/>
      <c r="M281" s="259"/>
      <c r="N281" s="260"/>
      <c r="O281" s="260"/>
      <c r="P281" s="260"/>
      <c r="Q281" s="260"/>
      <c r="R281" s="260"/>
      <c r="S281" s="260"/>
      <c r="T281" s="261"/>
      <c r="U281" s="13"/>
      <c r="V281" s="13"/>
      <c r="W281" s="13"/>
      <c r="X281" s="13"/>
      <c r="Y281" s="13"/>
      <c r="Z281" s="13"/>
      <c r="AA281" s="13"/>
      <c r="AB281" s="13"/>
      <c r="AC281" s="13"/>
      <c r="AD281" s="13"/>
      <c r="AE281" s="13"/>
      <c r="AT281" s="262" t="s">
        <v>446</v>
      </c>
      <c r="AU281" s="262" t="s">
        <v>85</v>
      </c>
      <c r="AV281" s="13" t="s">
        <v>85</v>
      </c>
      <c r="AW281" s="13" t="s">
        <v>32</v>
      </c>
      <c r="AX281" s="13" t="s">
        <v>83</v>
      </c>
      <c r="AY281" s="262" t="s">
        <v>342</v>
      </c>
    </row>
    <row r="282" s="2" customFormat="1" ht="16.5" customHeight="1">
      <c r="A282" s="39"/>
      <c r="B282" s="40"/>
      <c r="C282" s="227" t="s">
        <v>717</v>
      </c>
      <c r="D282" s="227" t="s">
        <v>343</v>
      </c>
      <c r="E282" s="228" t="s">
        <v>2412</v>
      </c>
      <c r="F282" s="229" t="s">
        <v>2413</v>
      </c>
      <c r="G282" s="230" t="s">
        <v>562</v>
      </c>
      <c r="H282" s="231">
        <v>16.388000000000002</v>
      </c>
      <c r="I282" s="232"/>
      <c r="J282" s="233">
        <f>ROUND(I282*H282,2)</f>
        <v>0</v>
      </c>
      <c r="K282" s="229" t="s">
        <v>443</v>
      </c>
      <c r="L282" s="45"/>
      <c r="M282" s="234" t="s">
        <v>1</v>
      </c>
      <c r="N282" s="235" t="s">
        <v>41</v>
      </c>
      <c r="O282" s="92"/>
      <c r="P282" s="236">
        <f>O282*H282</f>
        <v>0</v>
      </c>
      <c r="Q282" s="236">
        <v>0</v>
      </c>
      <c r="R282" s="236">
        <f>Q282*H282</f>
        <v>0</v>
      </c>
      <c r="S282" s="236">
        <v>0</v>
      </c>
      <c r="T282" s="237">
        <f>S282*H282</f>
        <v>0</v>
      </c>
      <c r="U282" s="39"/>
      <c r="V282" s="39"/>
      <c r="W282" s="39"/>
      <c r="X282" s="39"/>
      <c r="Y282" s="39"/>
      <c r="Z282" s="39"/>
      <c r="AA282" s="39"/>
      <c r="AB282" s="39"/>
      <c r="AC282" s="39"/>
      <c r="AD282" s="39"/>
      <c r="AE282" s="39"/>
      <c r="AR282" s="238" t="s">
        <v>360</v>
      </c>
      <c r="AT282" s="238" t="s">
        <v>343</v>
      </c>
      <c r="AU282" s="238" t="s">
        <v>85</v>
      </c>
      <c r="AY282" s="18" t="s">
        <v>342</v>
      </c>
      <c r="BE282" s="239">
        <f>IF(N282="základní",J282,0)</f>
        <v>0</v>
      </c>
      <c r="BF282" s="239">
        <f>IF(N282="snížená",J282,0)</f>
        <v>0</v>
      </c>
      <c r="BG282" s="239">
        <f>IF(N282="zákl. přenesená",J282,0)</f>
        <v>0</v>
      </c>
      <c r="BH282" s="239">
        <f>IF(N282="sníž. přenesená",J282,0)</f>
        <v>0</v>
      </c>
      <c r="BI282" s="239">
        <f>IF(N282="nulová",J282,0)</f>
        <v>0</v>
      </c>
      <c r="BJ282" s="18" t="s">
        <v>83</v>
      </c>
      <c r="BK282" s="239">
        <f>ROUND(I282*H282,2)</f>
        <v>0</v>
      </c>
      <c r="BL282" s="18" t="s">
        <v>360</v>
      </c>
      <c r="BM282" s="238" t="s">
        <v>7259</v>
      </c>
    </row>
    <row r="283" s="2" customFormat="1">
      <c r="A283" s="39"/>
      <c r="B283" s="40"/>
      <c r="C283" s="41"/>
      <c r="D283" s="240" t="s">
        <v>349</v>
      </c>
      <c r="E283" s="41"/>
      <c r="F283" s="241" t="s">
        <v>2415</v>
      </c>
      <c r="G283" s="41"/>
      <c r="H283" s="41"/>
      <c r="I283" s="242"/>
      <c r="J283" s="41"/>
      <c r="K283" s="41"/>
      <c r="L283" s="45"/>
      <c r="M283" s="243"/>
      <c r="N283" s="244"/>
      <c r="O283" s="92"/>
      <c r="P283" s="92"/>
      <c r="Q283" s="92"/>
      <c r="R283" s="92"/>
      <c r="S283" s="92"/>
      <c r="T283" s="93"/>
      <c r="U283" s="39"/>
      <c r="V283" s="39"/>
      <c r="W283" s="39"/>
      <c r="X283" s="39"/>
      <c r="Y283" s="39"/>
      <c r="Z283" s="39"/>
      <c r="AA283" s="39"/>
      <c r="AB283" s="39"/>
      <c r="AC283" s="39"/>
      <c r="AD283" s="39"/>
      <c r="AE283" s="39"/>
      <c r="AT283" s="18" t="s">
        <v>349</v>
      </c>
      <c r="AU283" s="18" t="s">
        <v>85</v>
      </c>
    </row>
    <row r="284" s="13" customFormat="1">
      <c r="A284" s="13"/>
      <c r="B284" s="252"/>
      <c r="C284" s="253"/>
      <c r="D284" s="240" t="s">
        <v>446</v>
      </c>
      <c r="E284" s="254" t="s">
        <v>1</v>
      </c>
      <c r="F284" s="255" t="s">
        <v>7260</v>
      </c>
      <c r="G284" s="253"/>
      <c r="H284" s="256">
        <v>16.388000000000002</v>
      </c>
      <c r="I284" s="257"/>
      <c r="J284" s="253"/>
      <c r="K284" s="253"/>
      <c r="L284" s="258"/>
      <c r="M284" s="259"/>
      <c r="N284" s="260"/>
      <c r="O284" s="260"/>
      <c r="P284" s="260"/>
      <c r="Q284" s="260"/>
      <c r="R284" s="260"/>
      <c r="S284" s="260"/>
      <c r="T284" s="261"/>
      <c r="U284" s="13"/>
      <c r="V284" s="13"/>
      <c r="W284" s="13"/>
      <c r="X284" s="13"/>
      <c r="Y284" s="13"/>
      <c r="Z284" s="13"/>
      <c r="AA284" s="13"/>
      <c r="AB284" s="13"/>
      <c r="AC284" s="13"/>
      <c r="AD284" s="13"/>
      <c r="AE284" s="13"/>
      <c r="AT284" s="262" t="s">
        <v>446</v>
      </c>
      <c r="AU284" s="262" t="s">
        <v>85</v>
      </c>
      <c r="AV284" s="13" t="s">
        <v>85</v>
      </c>
      <c r="AW284" s="13" t="s">
        <v>32</v>
      </c>
      <c r="AX284" s="13" t="s">
        <v>83</v>
      </c>
      <c r="AY284" s="262" t="s">
        <v>342</v>
      </c>
    </row>
    <row r="285" s="2" customFormat="1" ht="16.5" customHeight="1">
      <c r="A285" s="39"/>
      <c r="B285" s="40"/>
      <c r="C285" s="227" t="s">
        <v>724</v>
      </c>
      <c r="D285" s="227" t="s">
        <v>343</v>
      </c>
      <c r="E285" s="228" t="s">
        <v>2424</v>
      </c>
      <c r="F285" s="229" t="s">
        <v>2425</v>
      </c>
      <c r="G285" s="230" t="s">
        <v>473</v>
      </c>
      <c r="H285" s="231">
        <v>1.28</v>
      </c>
      <c r="I285" s="232"/>
      <c r="J285" s="233">
        <f>ROUND(I285*H285,2)</f>
        <v>0</v>
      </c>
      <c r="K285" s="229" t="s">
        <v>443</v>
      </c>
      <c r="L285" s="45"/>
      <c r="M285" s="234" t="s">
        <v>1</v>
      </c>
      <c r="N285" s="235" t="s">
        <v>41</v>
      </c>
      <c r="O285" s="92"/>
      <c r="P285" s="236">
        <f>O285*H285</f>
        <v>0</v>
      </c>
      <c r="Q285" s="236">
        <v>0.0063200000000000001</v>
      </c>
      <c r="R285" s="236">
        <f>Q285*H285</f>
        <v>0.0080896000000000006</v>
      </c>
      <c r="S285" s="236">
        <v>0</v>
      </c>
      <c r="T285" s="237">
        <f>S285*H285</f>
        <v>0</v>
      </c>
      <c r="U285" s="39"/>
      <c r="V285" s="39"/>
      <c r="W285" s="39"/>
      <c r="X285" s="39"/>
      <c r="Y285" s="39"/>
      <c r="Z285" s="39"/>
      <c r="AA285" s="39"/>
      <c r="AB285" s="39"/>
      <c r="AC285" s="39"/>
      <c r="AD285" s="39"/>
      <c r="AE285" s="39"/>
      <c r="AR285" s="238" t="s">
        <v>360</v>
      </c>
      <c r="AT285" s="238" t="s">
        <v>343</v>
      </c>
      <c r="AU285" s="238" t="s">
        <v>85</v>
      </c>
      <c r="AY285" s="18" t="s">
        <v>342</v>
      </c>
      <c r="BE285" s="239">
        <f>IF(N285="základní",J285,0)</f>
        <v>0</v>
      </c>
      <c r="BF285" s="239">
        <f>IF(N285="snížená",J285,0)</f>
        <v>0</v>
      </c>
      <c r="BG285" s="239">
        <f>IF(N285="zákl. přenesená",J285,0)</f>
        <v>0</v>
      </c>
      <c r="BH285" s="239">
        <f>IF(N285="sníž. přenesená",J285,0)</f>
        <v>0</v>
      </c>
      <c r="BI285" s="239">
        <f>IF(N285="nulová",J285,0)</f>
        <v>0</v>
      </c>
      <c r="BJ285" s="18" t="s">
        <v>83</v>
      </c>
      <c r="BK285" s="239">
        <f>ROUND(I285*H285,2)</f>
        <v>0</v>
      </c>
      <c r="BL285" s="18" t="s">
        <v>360</v>
      </c>
      <c r="BM285" s="238" t="s">
        <v>7261</v>
      </c>
    </row>
    <row r="286" s="2" customFormat="1">
      <c r="A286" s="39"/>
      <c r="B286" s="40"/>
      <c r="C286" s="41"/>
      <c r="D286" s="240" t="s">
        <v>349</v>
      </c>
      <c r="E286" s="41"/>
      <c r="F286" s="241" t="s">
        <v>2427</v>
      </c>
      <c r="G286" s="41"/>
      <c r="H286" s="41"/>
      <c r="I286" s="242"/>
      <c r="J286" s="41"/>
      <c r="K286" s="41"/>
      <c r="L286" s="45"/>
      <c r="M286" s="243"/>
      <c r="N286" s="244"/>
      <c r="O286" s="92"/>
      <c r="P286" s="92"/>
      <c r="Q286" s="92"/>
      <c r="R286" s="92"/>
      <c r="S286" s="92"/>
      <c r="T286" s="93"/>
      <c r="U286" s="39"/>
      <c r="V286" s="39"/>
      <c r="W286" s="39"/>
      <c r="X286" s="39"/>
      <c r="Y286" s="39"/>
      <c r="Z286" s="39"/>
      <c r="AA286" s="39"/>
      <c r="AB286" s="39"/>
      <c r="AC286" s="39"/>
      <c r="AD286" s="39"/>
      <c r="AE286" s="39"/>
      <c r="AT286" s="18" t="s">
        <v>349</v>
      </c>
      <c r="AU286" s="18" t="s">
        <v>85</v>
      </c>
    </row>
    <row r="287" s="13" customFormat="1">
      <c r="A287" s="13"/>
      <c r="B287" s="252"/>
      <c r="C287" s="253"/>
      <c r="D287" s="240" t="s">
        <v>446</v>
      </c>
      <c r="E287" s="254" t="s">
        <v>1</v>
      </c>
      <c r="F287" s="255" t="s">
        <v>7262</v>
      </c>
      <c r="G287" s="253"/>
      <c r="H287" s="256">
        <v>1.28</v>
      </c>
      <c r="I287" s="257"/>
      <c r="J287" s="253"/>
      <c r="K287" s="253"/>
      <c r="L287" s="258"/>
      <c r="M287" s="259"/>
      <c r="N287" s="260"/>
      <c r="O287" s="260"/>
      <c r="P287" s="260"/>
      <c r="Q287" s="260"/>
      <c r="R287" s="260"/>
      <c r="S287" s="260"/>
      <c r="T287" s="261"/>
      <c r="U287" s="13"/>
      <c r="V287" s="13"/>
      <c r="W287" s="13"/>
      <c r="X287" s="13"/>
      <c r="Y287" s="13"/>
      <c r="Z287" s="13"/>
      <c r="AA287" s="13"/>
      <c r="AB287" s="13"/>
      <c r="AC287" s="13"/>
      <c r="AD287" s="13"/>
      <c r="AE287" s="13"/>
      <c r="AT287" s="262" t="s">
        <v>446</v>
      </c>
      <c r="AU287" s="262" t="s">
        <v>85</v>
      </c>
      <c r="AV287" s="13" t="s">
        <v>85</v>
      </c>
      <c r="AW287" s="13" t="s">
        <v>32</v>
      </c>
      <c r="AX287" s="13" t="s">
        <v>83</v>
      </c>
      <c r="AY287" s="262" t="s">
        <v>342</v>
      </c>
    </row>
    <row r="288" s="12" customFormat="1" ht="22.8" customHeight="1">
      <c r="A288" s="12"/>
      <c r="B288" s="213"/>
      <c r="C288" s="214"/>
      <c r="D288" s="215" t="s">
        <v>75</v>
      </c>
      <c r="E288" s="246" t="s">
        <v>341</v>
      </c>
      <c r="F288" s="246" t="s">
        <v>676</v>
      </c>
      <c r="G288" s="214"/>
      <c r="H288" s="214"/>
      <c r="I288" s="217"/>
      <c r="J288" s="247">
        <f>BK288</f>
        <v>0</v>
      </c>
      <c r="K288" s="214"/>
      <c r="L288" s="219"/>
      <c r="M288" s="220"/>
      <c r="N288" s="221"/>
      <c r="O288" s="221"/>
      <c r="P288" s="222">
        <f>SUM(P289:P291)</f>
        <v>0</v>
      </c>
      <c r="Q288" s="221"/>
      <c r="R288" s="222">
        <f>SUM(R289:R291)</f>
        <v>0</v>
      </c>
      <c r="S288" s="221"/>
      <c r="T288" s="223">
        <f>SUM(T289:T291)</f>
        <v>0</v>
      </c>
      <c r="U288" s="12"/>
      <c r="V288" s="12"/>
      <c r="W288" s="12"/>
      <c r="X288" s="12"/>
      <c r="Y288" s="12"/>
      <c r="Z288" s="12"/>
      <c r="AA288" s="12"/>
      <c r="AB288" s="12"/>
      <c r="AC288" s="12"/>
      <c r="AD288" s="12"/>
      <c r="AE288" s="12"/>
      <c r="AR288" s="224" t="s">
        <v>83</v>
      </c>
      <c r="AT288" s="225" t="s">
        <v>75</v>
      </c>
      <c r="AU288" s="225" t="s">
        <v>83</v>
      </c>
      <c r="AY288" s="224" t="s">
        <v>342</v>
      </c>
      <c r="BK288" s="226">
        <f>SUM(BK289:BK291)</f>
        <v>0</v>
      </c>
    </row>
    <row r="289" s="2" customFormat="1" ht="16.5" customHeight="1">
      <c r="A289" s="39"/>
      <c r="B289" s="40"/>
      <c r="C289" s="227" t="s">
        <v>730</v>
      </c>
      <c r="D289" s="227" t="s">
        <v>343</v>
      </c>
      <c r="E289" s="228" t="s">
        <v>6578</v>
      </c>
      <c r="F289" s="229" t="s">
        <v>6579</v>
      </c>
      <c r="G289" s="230" t="s">
        <v>473</v>
      </c>
      <c r="H289" s="231">
        <v>0.57999999999999996</v>
      </c>
      <c r="I289" s="232"/>
      <c r="J289" s="233">
        <f>ROUND(I289*H289,2)</f>
        <v>0</v>
      </c>
      <c r="K289" s="229" t="s">
        <v>443</v>
      </c>
      <c r="L289" s="45"/>
      <c r="M289" s="234" t="s">
        <v>1</v>
      </c>
      <c r="N289" s="235" t="s">
        <v>41</v>
      </c>
      <c r="O289" s="92"/>
      <c r="P289" s="236">
        <f>O289*H289</f>
        <v>0</v>
      </c>
      <c r="Q289" s="236">
        <v>0</v>
      </c>
      <c r="R289" s="236">
        <f>Q289*H289</f>
        <v>0</v>
      </c>
      <c r="S289" s="236">
        <v>0</v>
      </c>
      <c r="T289" s="237">
        <f>S289*H289</f>
        <v>0</v>
      </c>
      <c r="U289" s="39"/>
      <c r="V289" s="39"/>
      <c r="W289" s="39"/>
      <c r="X289" s="39"/>
      <c r="Y289" s="39"/>
      <c r="Z289" s="39"/>
      <c r="AA289" s="39"/>
      <c r="AB289" s="39"/>
      <c r="AC289" s="39"/>
      <c r="AD289" s="39"/>
      <c r="AE289" s="39"/>
      <c r="AR289" s="238" t="s">
        <v>360</v>
      </c>
      <c r="AT289" s="238" t="s">
        <v>343</v>
      </c>
      <c r="AU289" s="238" t="s">
        <v>85</v>
      </c>
      <c r="AY289" s="18" t="s">
        <v>342</v>
      </c>
      <c r="BE289" s="239">
        <f>IF(N289="základní",J289,0)</f>
        <v>0</v>
      </c>
      <c r="BF289" s="239">
        <f>IF(N289="snížená",J289,0)</f>
        <v>0</v>
      </c>
      <c r="BG289" s="239">
        <f>IF(N289="zákl. přenesená",J289,0)</f>
        <v>0</v>
      </c>
      <c r="BH289" s="239">
        <f>IF(N289="sníž. přenesená",J289,0)</f>
        <v>0</v>
      </c>
      <c r="BI289" s="239">
        <f>IF(N289="nulová",J289,0)</f>
        <v>0</v>
      </c>
      <c r="BJ289" s="18" t="s">
        <v>83</v>
      </c>
      <c r="BK289" s="239">
        <f>ROUND(I289*H289,2)</f>
        <v>0</v>
      </c>
      <c r="BL289" s="18" t="s">
        <v>360</v>
      </c>
      <c r="BM289" s="238" t="s">
        <v>7263</v>
      </c>
    </row>
    <row r="290" s="2" customFormat="1">
      <c r="A290" s="39"/>
      <c r="B290" s="40"/>
      <c r="C290" s="41"/>
      <c r="D290" s="240" t="s">
        <v>349</v>
      </c>
      <c r="E290" s="41"/>
      <c r="F290" s="241" t="s">
        <v>6581</v>
      </c>
      <c r="G290" s="41"/>
      <c r="H290" s="41"/>
      <c r="I290" s="242"/>
      <c r="J290" s="41"/>
      <c r="K290" s="41"/>
      <c r="L290" s="45"/>
      <c r="M290" s="243"/>
      <c r="N290" s="244"/>
      <c r="O290" s="92"/>
      <c r="P290" s="92"/>
      <c r="Q290" s="92"/>
      <c r="R290" s="92"/>
      <c r="S290" s="92"/>
      <c r="T290" s="93"/>
      <c r="U290" s="39"/>
      <c r="V290" s="39"/>
      <c r="W290" s="39"/>
      <c r="X290" s="39"/>
      <c r="Y290" s="39"/>
      <c r="Z290" s="39"/>
      <c r="AA290" s="39"/>
      <c r="AB290" s="39"/>
      <c r="AC290" s="39"/>
      <c r="AD290" s="39"/>
      <c r="AE290" s="39"/>
      <c r="AT290" s="18" t="s">
        <v>349</v>
      </c>
      <c r="AU290" s="18" t="s">
        <v>85</v>
      </c>
    </row>
    <row r="291" s="13" customFormat="1">
      <c r="A291" s="13"/>
      <c r="B291" s="252"/>
      <c r="C291" s="253"/>
      <c r="D291" s="240" t="s">
        <v>446</v>
      </c>
      <c r="E291" s="254" t="s">
        <v>1</v>
      </c>
      <c r="F291" s="255" t="s">
        <v>7251</v>
      </c>
      <c r="G291" s="253"/>
      <c r="H291" s="256">
        <v>0.57999999999999996</v>
      </c>
      <c r="I291" s="257"/>
      <c r="J291" s="253"/>
      <c r="K291" s="253"/>
      <c r="L291" s="258"/>
      <c r="M291" s="259"/>
      <c r="N291" s="260"/>
      <c r="O291" s="260"/>
      <c r="P291" s="260"/>
      <c r="Q291" s="260"/>
      <c r="R291" s="260"/>
      <c r="S291" s="260"/>
      <c r="T291" s="261"/>
      <c r="U291" s="13"/>
      <c r="V291" s="13"/>
      <c r="W291" s="13"/>
      <c r="X291" s="13"/>
      <c r="Y291" s="13"/>
      <c r="Z291" s="13"/>
      <c r="AA291" s="13"/>
      <c r="AB291" s="13"/>
      <c r="AC291" s="13"/>
      <c r="AD291" s="13"/>
      <c r="AE291" s="13"/>
      <c r="AT291" s="262" t="s">
        <v>446</v>
      </c>
      <c r="AU291" s="262" t="s">
        <v>85</v>
      </c>
      <c r="AV291" s="13" t="s">
        <v>85</v>
      </c>
      <c r="AW291" s="13" t="s">
        <v>32</v>
      </c>
      <c r="AX291" s="13" t="s">
        <v>83</v>
      </c>
      <c r="AY291" s="262" t="s">
        <v>342</v>
      </c>
    </row>
    <row r="292" s="12" customFormat="1" ht="22.8" customHeight="1">
      <c r="A292" s="12"/>
      <c r="B292" s="213"/>
      <c r="C292" s="214"/>
      <c r="D292" s="215" t="s">
        <v>75</v>
      </c>
      <c r="E292" s="246" t="s">
        <v>376</v>
      </c>
      <c r="F292" s="246" t="s">
        <v>814</v>
      </c>
      <c r="G292" s="214"/>
      <c r="H292" s="214"/>
      <c r="I292" s="217"/>
      <c r="J292" s="247">
        <f>BK292</f>
        <v>0</v>
      </c>
      <c r="K292" s="214"/>
      <c r="L292" s="219"/>
      <c r="M292" s="220"/>
      <c r="N292" s="221"/>
      <c r="O292" s="221"/>
      <c r="P292" s="222">
        <f>SUM(P293:P373)</f>
        <v>0</v>
      </c>
      <c r="Q292" s="221"/>
      <c r="R292" s="222">
        <f>SUM(R293:R373)</f>
        <v>8.8648930000000021</v>
      </c>
      <c r="S292" s="221"/>
      <c r="T292" s="223">
        <f>SUM(T293:T373)</f>
        <v>3.7199</v>
      </c>
      <c r="U292" s="12"/>
      <c r="V292" s="12"/>
      <c r="W292" s="12"/>
      <c r="X292" s="12"/>
      <c r="Y292" s="12"/>
      <c r="Z292" s="12"/>
      <c r="AA292" s="12"/>
      <c r="AB292" s="12"/>
      <c r="AC292" s="12"/>
      <c r="AD292" s="12"/>
      <c r="AE292" s="12"/>
      <c r="AR292" s="224" t="s">
        <v>83</v>
      </c>
      <c r="AT292" s="225" t="s">
        <v>75</v>
      </c>
      <c r="AU292" s="225" t="s">
        <v>83</v>
      </c>
      <c r="AY292" s="224" t="s">
        <v>342</v>
      </c>
      <c r="BK292" s="226">
        <f>SUM(BK293:BK373)</f>
        <v>0</v>
      </c>
    </row>
    <row r="293" s="2" customFormat="1" ht="16.5" customHeight="1">
      <c r="A293" s="39"/>
      <c r="B293" s="40"/>
      <c r="C293" s="227" t="s">
        <v>737</v>
      </c>
      <c r="D293" s="227" t="s">
        <v>343</v>
      </c>
      <c r="E293" s="228" t="s">
        <v>7264</v>
      </c>
      <c r="F293" s="229" t="s">
        <v>7265</v>
      </c>
      <c r="G293" s="230" t="s">
        <v>543</v>
      </c>
      <c r="H293" s="231">
        <v>43.700000000000003</v>
      </c>
      <c r="I293" s="232"/>
      <c r="J293" s="233">
        <f>ROUND(I293*H293,2)</f>
        <v>0</v>
      </c>
      <c r="K293" s="229" t="s">
        <v>443</v>
      </c>
      <c r="L293" s="45"/>
      <c r="M293" s="234" t="s">
        <v>1</v>
      </c>
      <c r="N293" s="235" t="s">
        <v>41</v>
      </c>
      <c r="O293" s="92"/>
      <c r="P293" s="236">
        <f>O293*H293</f>
        <v>0</v>
      </c>
      <c r="Q293" s="236">
        <v>0</v>
      </c>
      <c r="R293" s="236">
        <f>Q293*H293</f>
        <v>0</v>
      </c>
      <c r="S293" s="236">
        <v>0.052999999999999998</v>
      </c>
      <c r="T293" s="237">
        <f>S293*H293</f>
        <v>2.3161</v>
      </c>
      <c r="U293" s="39"/>
      <c r="V293" s="39"/>
      <c r="W293" s="39"/>
      <c r="X293" s="39"/>
      <c r="Y293" s="39"/>
      <c r="Z293" s="39"/>
      <c r="AA293" s="39"/>
      <c r="AB293" s="39"/>
      <c r="AC293" s="39"/>
      <c r="AD293" s="39"/>
      <c r="AE293" s="39"/>
      <c r="AR293" s="238" t="s">
        <v>360</v>
      </c>
      <c r="AT293" s="238" t="s">
        <v>343</v>
      </c>
      <c r="AU293" s="238" t="s">
        <v>85</v>
      </c>
      <c r="AY293" s="18" t="s">
        <v>342</v>
      </c>
      <c r="BE293" s="239">
        <f>IF(N293="základní",J293,0)</f>
        <v>0</v>
      </c>
      <c r="BF293" s="239">
        <f>IF(N293="snížená",J293,0)</f>
        <v>0</v>
      </c>
      <c r="BG293" s="239">
        <f>IF(N293="zákl. přenesená",J293,0)</f>
        <v>0</v>
      </c>
      <c r="BH293" s="239">
        <f>IF(N293="sníž. přenesená",J293,0)</f>
        <v>0</v>
      </c>
      <c r="BI293" s="239">
        <f>IF(N293="nulová",J293,0)</f>
        <v>0</v>
      </c>
      <c r="BJ293" s="18" t="s">
        <v>83</v>
      </c>
      <c r="BK293" s="239">
        <f>ROUND(I293*H293,2)</f>
        <v>0</v>
      </c>
      <c r="BL293" s="18" t="s">
        <v>360</v>
      </c>
      <c r="BM293" s="238" t="s">
        <v>7266</v>
      </c>
    </row>
    <row r="294" s="2" customFormat="1">
      <c r="A294" s="39"/>
      <c r="B294" s="40"/>
      <c r="C294" s="41"/>
      <c r="D294" s="240" t="s">
        <v>349</v>
      </c>
      <c r="E294" s="41"/>
      <c r="F294" s="241" t="s">
        <v>7267</v>
      </c>
      <c r="G294" s="41"/>
      <c r="H294" s="41"/>
      <c r="I294" s="242"/>
      <c r="J294" s="41"/>
      <c r="K294" s="41"/>
      <c r="L294" s="45"/>
      <c r="M294" s="243"/>
      <c r="N294" s="244"/>
      <c r="O294" s="92"/>
      <c r="P294" s="92"/>
      <c r="Q294" s="92"/>
      <c r="R294" s="92"/>
      <c r="S294" s="92"/>
      <c r="T294" s="93"/>
      <c r="U294" s="39"/>
      <c r="V294" s="39"/>
      <c r="W294" s="39"/>
      <c r="X294" s="39"/>
      <c r="Y294" s="39"/>
      <c r="Z294" s="39"/>
      <c r="AA294" s="39"/>
      <c r="AB294" s="39"/>
      <c r="AC294" s="39"/>
      <c r="AD294" s="39"/>
      <c r="AE294" s="39"/>
      <c r="AT294" s="18" t="s">
        <v>349</v>
      </c>
      <c r="AU294" s="18" t="s">
        <v>85</v>
      </c>
    </row>
    <row r="295" s="13" customFormat="1">
      <c r="A295" s="13"/>
      <c r="B295" s="252"/>
      <c r="C295" s="253"/>
      <c r="D295" s="240" t="s">
        <v>446</v>
      </c>
      <c r="E295" s="254" t="s">
        <v>1</v>
      </c>
      <c r="F295" s="255" t="s">
        <v>7268</v>
      </c>
      <c r="G295" s="253"/>
      <c r="H295" s="256">
        <v>43.700000000000003</v>
      </c>
      <c r="I295" s="257"/>
      <c r="J295" s="253"/>
      <c r="K295" s="253"/>
      <c r="L295" s="258"/>
      <c r="M295" s="259"/>
      <c r="N295" s="260"/>
      <c r="O295" s="260"/>
      <c r="P295" s="260"/>
      <c r="Q295" s="260"/>
      <c r="R295" s="260"/>
      <c r="S295" s="260"/>
      <c r="T295" s="261"/>
      <c r="U295" s="13"/>
      <c r="V295" s="13"/>
      <c r="W295" s="13"/>
      <c r="X295" s="13"/>
      <c r="Y295" s="13"/>
      <c r="Z295" s="13"/>
      <c r="AA295" s="13"/>
      <c r="AB295" s="13"/>
      <c r="AC295" s="13"/>
      <c r="AD295" s="13"/>
      <c r="AE295" s="13"/>
      <c r="AT295" s="262" t="s">
        <v>446</v>
      </c>
      <c r="AU295" s="262" t="s">
        <v>85</v>
      </c>
      <c r="AV295" s="13" t="s">
        <v>85</v>
      </c>
      <c r="AW295" s="13" t="s">
        <v>32</v>
      </c>
      <c r="AX295" s="13" t="s">
        <v>83</v>
      </c>
      <c r="AY295" s="262" t="s">
        <v>342</v>
      </c>
    </row>
    <row r="296" s="2" customFormat="1" ht="21.75" customHeight="1">
      <c r="A296" s="39"/>
      <c r="B296" s="40"/>
      <c r="C296" s="227" t="s">
        <v>743</v>
      </c>
      <c r="D296" s="227" t="s">
        <v>343</v>
      </c>
      <c r="E296" s="228" t="s">
        <v>7269</v>
      </c>
      <c r="F296" s="229" t="s">
        <v>7270</v>
      </c>
      <c r="G296" s="230" t="s">
        <v>543</v>
      </c>
      <c r="H296" s="231">
        <v>43.700000000000003</v>
      </c>
      <c r="I296" s="232"/>
      <c r="J296" s="233">
        <f>ROUND(I296*H296,2)</f>
        <v>0</v>
      </c>
      <c r="K296" s="229" t="s">
        <v>443</v>
      </c>
      <c r="L296" s="45"/>
      <c r="M296" s="234" t="s">
        <v>1</v>
      </c>
      <c r="N296" s="235" t="s">
        <v>41</v>
      </c>
      <c r="O296" s="92"/>
      <c r="P296" s="236">
        <f>O296*H296</f>
        <v>0</v>
      </c>
      <c r="Q296" s="236">
        <v>5.0000000000000002E-05</v>
      </c>
      <c r="R296" s="236">
        <f>Q296*H296</f>
        <v>0.0021850000000000003</v>
      </c>
      <c r="S296" s="236">
        <v>0</v>
      </c>
      <c r="T296" s="237">
        <f>S296*H296</f>
        <v>0</v>
      </c>
      <c r="U296" s="39"/>
      <c r="V296" s="39"/>
      <c r="W296" s="39"/>
      <c r="X296" s="39"/>
      <c r="Y296" s="39"/>
      <c r="Z296" s="39"/>
      <c r="AA296" s="39"/>
      <c r="AB296" s="39"/>
      <c r="AC296" s="39"/>
      <c r="AD296" s="39"/>
      <c r="AE296" s="39"/>
      <c r="AR296" s="238" t="s">
        <v>360</v>
      </c>
      <c r="AT296" s="238" t="s">
        <v>343</v>
      </c>
      <c r="AU296" s="238" t="s">
        <v>85</v>
      </c>
      <c r="AY296" s="18" t="s">
        <v>342</v>
      </c>
      <c r="BE296" s="239">
        <f>IF(N296="základní",J296,0)</f>
        <v>0</v>
      </c>
      <c r="BF296" s="239">
        <f>IF(N296="snížená",J296,0)</f>
        <v>0</v>
      </c>
      <c r="BG296" s="239">
        <f>IF(N296="zákl. přenesená",J296,0)</f>
        <v>0</v>
      </c>
      <c r="BH296" s="239">
        <f>IF(N296="sníž. přenesená",J296,0)</f>
        <v>0</v>
      </c>
      <c r="BI296" s="239">
        <f>IF(N296="nulová",J296,0)</f>
        <v>0</v>
      </c>
      <c r="BJ296" s="18" t="s">
        <v>83</v>
      </c>
      <c r="BK296" s="239">
        <f>ROUND(I296*H296,2)</f>
        <v>0</v>
      </c>
      <c r="BL296" s="18" t="s">
        <v>360</v>
      </c>
      <c r="BM296" s="238" t="s">
        <v>7271</v>
      </c>
    </row>
    <row r="297" s="2" customFormat="1">
      <c r="A297" s="39"/>
      <c r="B297" s="40"/>
      <c r="C297" s="41"/>
      <c r="D297" s="240" t="s">
        <v>349</v>
      </c>
      <c r="E297" s="41"/>
      <c r="F297" s="241" t="s">
        <v>7272</v>
      </c>
      <c r="G297" s="41"/>
      <c r="H297" s="41"/>
      <c r="I297" s="242"/>
      <c r="J297" s="41"/>
      <c r="K297" s="41"/>
      <c r="L297" s="45"/>
      <c r="M297" s="243"/>
      <c r="N297" s="244"/>
      <c r="O297" s="92"/>
      <c r="P297" s="92"/>
      <c r="Q297" s="92"/>
      <c r="R297" s="92"/>
      <c r="S297" s="92"/>
      <c r="T297" s="93"/>
      <c r="U297" s="39"/>
      <c r="V297" s="39"/>
      <c r="W297" s="39"/>
      <c r="X297" s="39"/>
      <c r="Y297" s="39"/>
      <c r="Z297" s="39"/>
      <c r="AA297" s="39"/>
      <c r="AB297" s="39"/>
      <c r="AC297" s="39"/>
      <c r="AD297" s="39"/>
      <c r="AE297" s="39"/>
      <c r="AT297" s="18" t="s">
        <v>349</v>
      </c>
      <c r="AU297" s="18" t="s">
        <v>85</v>
      </c>
    </row>
    <row r="298" s="13" customFormat="1">
      <c r="A298" s="13"/>
      <c r="B298" s="252"/>
      <c r="C298" s="253"/>
      <c r="D298" s="240" t="s">
        <v>446</v>
      </c>
      <c r="E298" s="254" t="s">
        <v>1</v>
      </c>
      <c r="F298" s="255" t="s">
        <v>7273</v>
      </c>
      <c r="G298" s="253"/>
      <c r="H298" s="256">
        <v>43.700000000000003</v>
      </c>
      <c r="I298" s="257"/>
      <c r="J298" s="253"/>
      <c r="K298" s="253"/>
      <c r="L298" s="258"/>
      <c r="M298" s="259"/>
      <c r="N298" s="260"/>
      <c r="O298" s="260"/>
      <c r="P298" s="260"/>
      <c r="Q298" s="260"/>
      <c r="R298" s="260"/>
      <c r="S298" s="260"/>
      <c r="T298" s="261"/>
      <c r="U298" s="13"/>
      <c r="V298" s="13"/>
      <c r="W298" s="13"/>
      <c r="X298" s="13"/>
      <c r="Y298" s="13"/>
      <c r="Z298" s="13"/>
      <c r="AA298" s="13"/>
      <c r="AB298" s="13"/>
      <c r="AC298" s="13"/>
      <c r="AD298" s="13"/>
      <c r="AE298" s="13"/>
      <c r="AT298" s="262" t="s">
        <v>446</v>
      </c>
      <c r="AU298" s="262" t="s">
        <v>85</v>
      </c>
      <c r="AV298" s="13" t="s">
        <v>85</v>
      </c>
      <c r="AW298" s="13" t="s">
        <v>32</v>
      </c>
      <c r="AX298" s="13" t="s">
        <v>83</v>
      </c>
      <c r="AY298" s="262" t="s">
        <v>342</v>
      </c>
    </row>
    <row r="299" s="2" customFormat="1" ht="16.5" customHeight="1">
      <c r="A299" s="39"/>
      <c r="B299" s="40"/>
      <c r="C299" s="295" t="s">
        <v>749</v>
      </c>
      <c r="D299" s="295" t="s">
        <v>621</v>
      </c>
      <c r="E299" s="296" t="s">
        <v>7274</v>
      </c>
      <c r="F299" s="297" t="s">
        <v>7275</v>
      </c>
      <c r="G299" s="298" t="s">
        <v>543</v>
      </c>
      <c r="H299" s="299">
        <v>44.356000000000002</v>
      </c>
      <c r="I299" s="300"/>
      <c r="J299" s="301">
        <f>ROUND(I299*H299,2)</f>
        <v>0</v>
      </c>
      <c r="K299" s="297" t="s">
        <v>443</v>
      </c>
      <c r="L299" s="302"/>
      <c r="M299" s="303" t="s">
        <v>1</v>
      </c>
      <c r="N299" s="304" t="s">
        <v>41</v>
      </c>
      <c r="O299" s="92"/>
      <c r="P299" s="236">
        <f>O299*H299</f>
        <v>0</v>
      </c>
      <c r="Q299" s="236">
        <v>0.052999999999999998</v>
      </c>
      <c r="R299" s="236">
        <f>Q299*H299</f>
        <v>2.3508680000000002</v>
      </c>
      <c r="S299" s="236">
        <v>0</v>
      </c>
      <c r="T299" s="237">
        <f>S299*H299</f>
        <v>0</v>
      </c>
      <c r="U299" s="39"/>
      <c r="V299" s="39"/>
      <c r="W299" s="39"/>
      <c r="X299" s="39"/>
      <c r="Y299" s="39"/>
      <c r="Z299" s="39"/>
      <c r="AA299" s="39"/>
      <c r="AB299" s="39"/>
      <c r="AC299" s="39"/>
      <c r="AD299" s="39"/>
      <c r="AE299" s="39"/>
      <c r="AR299" s="238" t="s">
        <v>376</v>
      </c>
      <c r="AT299" s="238" t="s">
        <v>621</v>
      </c>
      <c r="AU299" s="238" t="s">
        <v>85</v>
      </c>
      <c r="AY299" s="18" t="s">
        <v>342</v>
      </c>
      <c r="BE299" s="239">
        <f>IF(N299="základní",J299,0)</f>
        <v>0</v>
      </c>
      <c r="BF299" s="239">
        <f>IF(N299="snížená",J299,0)</f>
        <v>0</v>
      </c>
      <c r="BG299" s="239">
        <f>IF(N299="zákl. přenesená",J299,0)</f>
        <v>0</v>
      </c>
      <c r="BH299" s="239">
        <f>IF(N299="sníž. přenesená",J299,0)</f>
        <v>0</v>
      </c>
      <c r="BI299" s="239">
        <f>IF(N299="nulová",J299,0)</f>
        <v>0</v>
      </c>
      <c r="BJ299" s="18" t="s">
        <v>83</v>
      </c>
      <c r="BK299" s="239">
        <f>ROUND(I299*H299,2)</f>
        <v>0</v>
      </c>
      <c r="BL299" s="18" t="s">
        <v>360</v>
      </c>
      <c r="BM299" s="238" t="s">
        <v>7276</v>
      </c>
    </row>
    <row r="300" s="2" customFormat="1">
      <c r="A300" s="39"/>
      <c r="B300" s="40"/>
      <c r="C300" s="41"/>
      <c r="D300" s="240" t="s">
        <v>349</v>
      </c>
      <c r="E300" s="41"/>
      <c r="F300" s="241" t="s">
        <v>7275</v>
      </c>
      <c r="G300" s="41"/>
      <c r="H300" s="41"/>
      <c r="I300" s="242"/>
      <c r="J300" s="41"/>
      <c r="K300" s="41"/>
      <c r="L300" s="45"/>
      <c r="M300" s="243"/>
      <c r="N300" s="244"/>
      <c r="O300" s="92"/>
      <c r="P300" s="92"/>
      <c r="Q300" s="92"/>
      <c r="R300" s="92"/>
      <c r="S300" s="92"/>
      <c r="T300" s="93"/>
      <c r="U300" s="39"/>
      <c r="V300" s="39"/>
      <c r="W300" s="39"/>
      <c r="X300" s="39"/>
      <c r="Y300" s="39"/>
      <c r="Z300" s="39"/>
      <c r="AA300" s="39"/>
      <c r="AB300" s="39"/>
      <c r="AC300" s="39"/>
      <c r="AD300" s="39"/>
      <c r="AE300" s="39"/>
      <c r="AT300" s="18" t="s">
        <v>349</v>
      </c>
      <c r="AU300" s="18" t="s">
        <v>85</v>
      </c>
    </row>
    <row r="301" s="13" customFormat="1">
      <c r="A301" s="13"/>
      <c r="B301" s="252"/>
      <c r="C301" s="253"/>
      <c r="D301" s="240" t="s">
        <v>446</v>
      </c>
      <c r="E301" s="253"/>
      <c r="F301" s="255" t="s">
        <v>7277</v>
      </c>
      <c r="G301" s="253"/>
      <c r="H301" s="256">
        <v>44.356000000000002</v>
      </c>
      <c r="I301" s="257"/>
      <c r="J301" s="253"/>
      <c r="K301" s="253"/>
      <c r="L301" s="258"/>
      <c r="M301" s="259"/>
      <c r="N301" s="260"/>
      <c r="O301" s="260"/>
      <c r="P301" s="260"/>
      <c r="Q301" s="260"/>
      <c r="R301" s="260"/>
      <c r="S301" s="260"/>
      <c r="T301" s="261"/>
      <c r="U301" s="13"/>
      <c r="V301" s="13"/>
      <c r="W301" s="13"/>
      <c r="X301" s="13"/>
      <c r="Y301" s="13"/>
      <c r="Z301" s="13"/>
      <c r="AA301" s="13"/>
      <c r="AB301" s="13"/>
      <c r="AC301" s="13"/>
      <c r="AD301" s="13"/>
      <c r="AE301" s="13"/>
      <c r="AT301" s="262" t="s">
        <v>446</v>
      </c>
      <c r="AU301" s="262" t="s">
        <v>85</v>
      </c>
      <c r="AV301" s="13" t="s">
        <v>85</v>
      </c>
      <c r="AW301" s="13" t="s">
        <v>4</v>
      </c>
      <c r="AX301" s="13" t="s">
        <v>83</v>
      </c>
      <c r="AY301" s="262" t="s">
        <v>342</v>
      </c>
    </row>
    <row r="302" s="2" customFormat="1" ht="16.5" customHeight="1">
      <c r="A302" s="39"/>
      <c r="B302" s="40"/>
      <c r="C302" s="227" t="s">
        <v>755</v>
      </c>
      <c r="D302" s="227" t="s">
        <v>343</v>
      </c>
      <c r="E302" s="228" t="s">
        <v>7278</v>
      </c>
      <c r="F302" s="229" t="s">
        <v>7279</v>
      </c>
      <c r="G302" s="230" t="s">
        <v>442</v>
      </c>
      <c r="H302" s="231">
        <v>1</v>
      </c>
      <c r="I302" s="232"/>
      <c r="J302" s="233">
        <f>ROUND(I302*H302,2)</f>
        <v>0</v>
      </c>
      <c r="K302" s="229" t="s">
        <v>1</v>
      </c>
      <c r="L302" s="45"/>
      <c r="M302" s="234" t="s">
        <v>1</v>
      </c>
      <c r="N302" s="235" t="s">
        <v>41</v>
      </c>
      <c r="O302" s="92"/>
      <c r="P302" s="236">
        <f>O302*H302</f>
        <v>0</v>
      </c>
      <c r="Q302" s="236">
        <v>0.00012999999999999999</v>
      </c>
      <c r="R302" s="236">
        <f>Q302*H302</f>
        <v>0.00012999999999999999</v>
      </c>
      <c r="S302" s="236">
        <v>0</v>
      </c>
      <c r="T302" s="237">
        <f>S302*H302</f>
        <v>0</v>
      </c>
      <c r="U302" s="39"/>
      <c r="V302" s="39"/>
      <c r="W302" s="39"/>
      <c r="X302" s="39"/>
      <c r="Y302" s="39"/>
      <c r="Z302" s="39"/>
      <c r="AA302" s="39"/>
      <c r="AB302" s="39"/>
      <c r="AC302" s="39"/>
      <c r="AD302" s="39"/>
      <c r="AE302" s="39"/>
      <c r="AR302" s="238" t="s">
        <v>360</v>
      </c>
      <c r="AT302" s="238" t="s">
        <v>343</v>
      </c>
      <c r="AU302" s="238" t="s">
        <v>85</v>
      </c>
      <c r="AY302" s="18" t="s">
        <v>342</v>
      </c>
      <c r="BE302" s="239">
        <f>IF(N302="základní",J302,0)</f>
        <v>0</v>
      </c>
      <c r="BF302" s="239">
        <f>IF(N302="snížená",J302,0)</f>
        <v>0</v>
      </c>
      <c r="BG302" s="239">
        <f>IF(N302="zákl. přenesená",J302,0)</f>
        <v>0</v>
      </c>
      <c r="BH302" s="239">
        <f>IF(N302="sníž. přenesená",J302,0)</f>
        <v>0</v>
      </c>
      <c r="BI302" s="239">
        <f>IF(N302="nulová",J302,0)</f>
        <v>0</v>
      </c>
      <c r="BJ302" s="18" t="s">
        <v>83</v>
      </c>
      <c r="BK302" s="239">
        <f>ROUND(I302*H302,2)</f>
        <v>0</v>
      </c>
      <c r="BL302" s="18" t="s">
        <v>360</v>
      </c>
      <c r="BM302" s="238" t="s">
        <v>7280</v>
      </c>
    </row>
    <row r="303" s="2" customFormat="1">
      <c r="A303" s="39"/>
      <c r="B303" s="40"/>
      <c r="C303" s="41"/>
      <c r="D303" s="240" t="s">
        <v>349</v>
      </c>
      <c r="E303" s="41"/>
      <c r="F303" s="241" t="s">
        <v>7279</v>
      </c>
      <c r="G303" s="41"/>
      <c r="H303" s="41"/>
      <c r="I303" s="242"/>
      <c r="J303" s="41"/>
      <c r="K303" s="41"/>
      <c r="L303" s="45"/>
      <c r="M303" s="243"/>
      <c r="N303" s="244"/>
      <c r="O303" s="92"/>
      <c r="P303" s="92"/>
      <c r="Q303" s="92"/>
      <c r="R303" s="92"/>
      <c r="S303" s="92"/>
      <c r="T303" s="93"/>
      <c r="U303" s="39"/>
      <c r="V303" s="39"/>
      <c r="W303" s="39"/>
      <c r="X303" s="39"/>
      <c r="Y303" s="39"/>
      <c r="Z303" s="39"/>
      <c r="AA303" s="39"/>
      <c r="AB303" s="39"/>
      <c r="AC303" s="39"/>
      <c r="AD303" s="39"/>
      <c r="AE303" s="39"/>
      <c r="AT303" s="18" t="s">
        <v>349</v>
      </c>
      <c r="AU303" s="18" t="s">
        <v>85</v>
      </c>
    </row>
    <row r="304" s="13" customFormat="1">
      <c r="A304" s="13"/>
      <c r="B304" s="252"/>
      <c r="C304" s="253"/>
      <c r="D304" s="240" t="s">
        <v>446</v>
      </c>
      <c r="E304" s="254" t="s">
        <v>1</v>
      </c>
      <c r="F304" s="255" t="s">
        <v>7281</v>
      </c>
      <c r="G304" s="253"/>
      <c r="H304" s="256">
        <v>1</v>
      </c>
      <c r="I304" s="257"/>
      <c r="J304" s="253"/>
      <c r="K304" s="253"/>
      <c r="L304" s="258"/>
      <c r="M304" s="259"/>
      <c r="N304" s="260"/>
      <c r="O304" s="260"/>
      <c r="P304" s="260"/>
      <c r="Q304" s="260"/>
      <c r="R304" s="260"/>
      <c r="S304" s="260"/>
      <c r="T304" s="261"/>
      <c r="U304" s="13"/>
      <c r="V304" s="13"/>
      <c r="W304" s="13"/>
      <c r="X304" s="13"/>
      <c r="Y304" s="13"/>
      <c r="Z304" s="13"/>
      <c r="AA304" s="13"/>
      <c r="AB304" s="13"/>
      <c r="AC304" s="13"/>
      <c r="AD304" s="13"/>
      <c r="AE304" s="13"/>
      <c r="AT304" s="262" t="s">
        <v>446</v>
      </c>
      <c r="AU304" s="262" t="s">
        <v>85</v>
      </c>
      <c r="AV304" s="13" t="s">
        <v>85</v>
      </c>
      <c r="AW304" s="13" t="s">
        <v>32</v>
      </c>
      <c r="AX304" s="13" t="s">
        <v>83</v>
      </c>
      <c r="AY304" s="262" t="s">
        <v>342</v>
      </c>
    </row>
    <row r="305" s="2" customFormat="1" ht="16.5" customHeight="1">
      <c r="A305" s="39"/>
      <c r="B305" s="40"/>
      <c r="C305" s="295" t="s">
        <v>760</v>
      </c>
      <c r="D305" s="295" t="s">
        <v>621</v>
      </c>
      <c r="E305" s="296" t="s">
        <v>7282</v>
      </c>
      <c r="F305" s="297" t="s">
        <v>7283</v>
      </c>
      <c r="G305" s="298" t="s">
        <v>442</v>
      </c>
      <c r="H305" s="299">
        <v>1</v>
      </c>
      <c r="I305" s="300"/>
      <c r="J305" s="301">
        <f>ROUND(I305*H305,2)</f>
        <v>0</v>
      </c>
      <c r="K305" s="297" t="s">
        <v>443</v>
      </c>
      <c r="L305" s="302"/>
      <c r="M305" s="303" t="s">
        <v>1</v>
      </c>
      <c r="N305" s="304" t="s">
        <v>41</v>
      </c>
      <c r="O305" s="92"/>
      <c r="P305" s="236">
        <f>O305*H305</f>
        <v>0</v>
      </c>
      <c r="Q305" s="236">
        <v>0.00084999999999999995</v>
      </c>
      <c r="R305" s="236">
        <f>Q305*H305</f>
        <v>0.00084999999999999995</v>
      </c>
      <c r="S305" s="236">
        <v>0</v>
      </c>
      <c r="T305" s="237">
        <f>S305*H305</f>
        <v>0</v>
      </c>
      <c r="U305" s="39"/>
      <c r="V305" s="39"/>
      <c r="W305" s="39"/>
      <c r="X305" s="39"/>
      <c r="Y305" s="39"/>
      <c r="Z305" s="39"/>
      <c r="AA305" s="39"/>
      <c r="AB305" s="39"/>
      <c r="AC305" s="39"/>
      <c r="AD305" s="39"/>
      <c r="AE305" s="39"/>
      <c r="AR305" s="238" t="s">
        <v>376</v>
      </c>
      <c r="AT305" s="238" t="s">
        <v>621</v>
      </c>
      <c r="AU305" s="238" t="s">
        <v>85</v>
      </c>
      <c r="AY305" s="18" t="s">
        <v>342</v>
      </c>
      <c r="BE305" s="239">
        <f>IF(N305="základní",J305,0)</f>
        <v>0</v>
      </c>
      <c r="BF305" s="239">
        <f>IF(N305="snížená",J305,0)</f>
        <v>0</v>
      </c>
      <c r="BG305" s="239">
        <f>IF(N305="zákl. přenesená",J305,0)</f>
        <v>0</v>
      </c>
      <c r="BH305" s="239">
        <f>IF(N305="sníž. přenesená",J305,0)</f>
        <v>0</v>
      </c>
      <c r="BI305" s="239">
        <f>IF(N305="nulová",J305,0)</f>
        <v>0</v>
      </c>
      <c r="BJ305" s="18" t="s">
        <v>83</v>
      </c>
      <c r="BK305" s="239">
        <f>ROUND(I305*H305,2)</f>
        <v>0</v>
      </c>
      <c r="BL305" s="18" t="s">
        <v>360</v>
      </c>
      <c r="BM305" s="238" t="s">
        <v>7284</v>
      </c>
    </row>
    <row r="306" s="2" customFormat="1">
      <c r="A306" s="39"/>
      <c r="B306" s="40"/>
      <c r="C306" s="41"/>
      <c r="D306" s="240" t="s">
        <v>349</v>
      </c>
      <c r="E306" s="41"/>
      <c r="F306" s="241" t="s">
        <v>7283</v>
      </c>
      <c r="G306" s="41"/>
      <c r="H306" s="41"/>
      <c r="I306" s="242"/>
      <c r="J306" s="41"/>
      <c r="K306" s="41"/>
      <c r="L306" s="45"/>
      <c r="M306" s="243"/>
      <c r="N306" s="244"/>
      <c r="O306" s="92"/>
      <c r="P306" s="92"/>
      <c r="Q306" s="92"/>
      <c r="R306" s="92"/>
      <c r="S306" s="92"/>
      <c r="T306" s="93"/>
      <c r="U306" s="39"/>
      <c r="V306" s="39"/>
      <c r="W306" s="39"/>
      <c r="X306" s="39"/>
      <c r="Y306" s="39"/>
      <c r="Z306" s="39"/>
      <c r="AA306" s="39"/>
      <c r="AB306" s="39"/>
      <c r="AC306" s="39"/>
      <c r="AD306" s="39"/>
      <c r="AE306" s="39"/>
      <c r="AT306" s="18" t="s">
        <v>349</v>
      </c>
      <c r="AU306" s="18" t="s">
        <v>85</v>
      </c>
    </row>
    <row r="307" s="13" customFormat="1">
      <c r="A307" s="13"/>
      <c r="B307" s="252"/>
      <c r="C307" s="253"/>
      <c r="D307" s="240" t="s">
        <v>446</v>
      </c>
      <c r="E307" s="254" t="s">
        <v>1</v>
      </c>
      <c r="F307" s="255" t="s">
        <v>7281</v>
      </c>
      <c r="G307" s="253"/>
      <c r="H307" s="256">
        <v>1</v>
      </c>
      <c r="I307" s="257"/>
      <c r="J307" s="253"/>
      <c r="K307" s="253"/>
      <c r="L307" s="258"/>
      <c r="M307" s="259"/>
      <c r="N307" s="260"/>
      <c r="O307" s="260"/>
      <c r="P307" s="260"/>
      <c r="Q307" s="260"/>
      <c r="R307" s="260"/>
      <c r="S307" s="260"/>
      <c r="T307" s="261"/>
      <c r="U307" s="13"/>
      <c r="V307" s="13"/>
      <c r="W307" s="13"/>
      <c r="X307" s="13"/>
      <c r="Y307" s="13"/>
      <c r="Z307" s="13"/>
      <c r="AA307" s="13"/>
      <c r="AB307" s="13"/>
      <c r="AC307" s="13"/>
      <c r="AD307" s="13"/>
      <c r="AE307" s="13"/>
      <c r="AT307" s="262" t="s">
        <v>446</v>
      </c>
      <c r="AU307" s="262" t="s">
        <v>85</v>
      </c>
      <c r="AV307" s="13" t="s">
        <v>85</v>
      </c>
      <c r="AW307" s="13" t="s">
        <v>32</v>
      </c>
      <c r="AX307" s="13" t="s">
        <v>83</v>
      </c>
      <c r="AY307" s="262" t="s">
        <v>342</v>
      </c>
    </row>
    <row r="308" s="2" customFormat="1" ht="21.75" customHeight="1">
      <c r="A308" s="39"/>
      <c r="B308" s="40"/>
      <c r="C308" s="295" t="s">
        <v>766</v>
      </c>
      <c r="D308" s="295" t="s">
        <v>621</v>
      </c>
      <c r="E308" s="296" t="s">
        <v>7285</v>
      </c>
      <c r="F308" s="297" t="s">
        <v>7286</v>
      </c>
      <c r="G308" s="298" t="s">
        <v>442</v>
      </c>
      <c r="H308" s="299">
        <v>1</v>
      </c>
      <c r="I308" s="300"/>
      <c r="J308" s="301">
        <f>ROUND(I308*H308,2)</f>
        <v>0</v>
      </c>
      <c r="K308" s="297" t="s">
        <v>1</v>
      </c>
      <c r="L308" s="302"/>
      <c r="M308" s="303" t="s">
        <v>1</v>
      </c>
      <c r="N308" s="304" t="s">
        <v>41</v>
      </c>
      <c r="O308" s="92"/>
      <c r="P308" s="236">
        <f>O308*H308</f>
        <v>0</v>
      </c>
      <c r="Q308" s="236">
        <v>0</v>
      </c>
      <c r="R308" s="236">
        <f>Q308*H308</f>
        <v>0</v>
      </c>
      <c r="S308" s="236">
        <v>0</v>
      </c>
      <c r="T308" s="237">
        <f>S308*H308</f>
        <v>0</v>
      </c>
      <c r="U308" s="39"/>
      <c r="V308" s="39"/>
      <c r="W308" s="39"/>
      <c r="X308" s="39"/>
      <c r="Y308" s="39"/>
      <c r="Z308" s="39"/>
      <c r="AA308" s="39"/>
      <c r="AB308" s="39"/>
      <c r="AC308" s="39"/>
      <c r="AD308" s="39"/>
      <c r="AE308" s="39"/>
      <c r="AR308" s="238" t="s">
        <v>376</v>
      </c>
      <c r="AT308" s="238" t="s">
        <v>621</v>
      </c>
      <c r="AU308" s="238" t="s">
        <v>85</v>
      </c>
      <c r="AY308" s="18" t="s">
        <v>342</v>
      </c>
      <c r="BE308" s="239">
        <f>IF(N308="základní",J308,0)</f>
        <v>0</v>
      </c>
      <c r="BF308" s="239">
        <f>IF(N308="snížená",J308,0)</f>
        <v>0</v>
      </c>
      <c r="BG308" s="239">
        <f>IF(N308="zákl. přenesená",J308,0)</f>
        <v>0</v>
      </c>
      <c r="BH308" s="239">
        <f>IF(N308="sníž. přenesená",J308,0)</f>
        <v>0</v>
      </c>
      <c r="BI308" s="239">
        <f>IF(N308="nulová",J308,0)</f>
        <v>0</v>
      </c>
      <c r="BJ308" s="18" t="s">
        <v>83</v>
      </c>
      <c r="BK308" s="239">
        <f>ROUND(I308*H308,2)</f>
        <v>0</v>
      </c>
      <c r="BL308" s="18" t="s">
        <v>360</v>
      </c>
      <c r="BM308" s="238" t="s">
        <v>7287</v>
      </c>
    </row>
    <row r="309" s="2" customFormat="1">
      <c r="A309" s="39"/>
      <c r="B309" s="40"/>
      <c r="C309" s="41"/>
      <c r="D309" s="240" t="s">
        <v>349</v>
      </c>
      <c r="E309" s="41"/>
      <c r="F309" s="241" t="s">
        <v>7286</v>
      </c>
      <c r="G309" s="41"/>
      <c r="H309" s="41"/>
      <c r="I309" s="242"/>
      <c r="J309" s="41"/>
      <c r="K309" s="41"/>
      <c r="L309" s="45"/>
      <c r="M309" s="243"/>
      <c r="N309" s="244"/>
      <c r="O309" s="92"/>
      <c r="P309" s="92"/>
      <c r="Q309" s="92"/>
      <c r="R309" s="92"/>
      <c r="S309" s="92"/>
      <c r="T309" s="93"/>
      <c r="U309" s="39"/>
      <c r="V309" s="39"/>
      <c r="W309" s="39"/>
      <c r="X309" s="39"/>
      <c r="Y309" s="39"/>
      <c r="Z309" s="39"/>
      <c r="AA309" s="39"/>
      <c r="AB309" s="39"/>
      <c r="AC309" s="39"/>
      <c r="AD309" s="39"/>
      <c r="AE309" s="39"/>
      <c r="AT309" s="18" t="s">
        <v>349</v>
      </c>
      <c r="AU309" s="18" t="s">
        <v>85</v>
      </c>
    </row>
    <row r="310" s="13" customFormat="1">
      <c r="A310" s="13"/>
      <c r="B310" s="252"/>
      <c r="C310" s="253"/>
      <c r="D310" s="240" t="s">
        <v>446</v>
      </c>
      <c r="E310" s="254" t="s">
        <v>1</v>
      </c>
      <c r="F310" s="255" t="s">
        <v>7281</v>
      </c>
      <c r="G310" s="253"/>
      <c r="H310" s="256">
        <v>1</v>
      </c>
      <c r="I310" s="257"/>
      <c r="J310" s="253"/>
      <c r="K310" s="253"/>
      <c r="L310" s="258"/>
      <c r="M310" s="259"/>
      <c r="N310" s="260"/>
      <c r="O310" s="260"/>
      <c r="P310" s="260"/>
      <c r="Q310" s="260"/>
      <c r="R310" s="260"/>
      <c r="S310" s="260"/>
      <c r="T310" s="261"/>
      <c r="U310" s="13"/>
      <c r="V310" s="13"/>
      <c r="W310" s="13"/>
      <c r="X310" s="13"/>
      <c r="Y310" s="13"/>
      <c r="Z310" s="13"/>
      <c r="AA310" s="13"/>
      <c r="AB310" s="13"/>
      <c r="AC310" s="13"/>
      <c r="AD310" s="13"/>
      <c r="AE310" s="13"/>
      <c r="AT310" s="262" t="s">
        <v>446</v>
      </c>
      <c r="AU310" s="262" t="s">
        <v>85</v>
      </c>
      <c r="AV310" s="13" t="s">
        <v>85</v>
      </c>
      <c r="AW310" s="13" t="s">
        <v>32</v>
      </c>
      <c r="AX310" s="13" t="s">
        <v>83</v>
      </c>
      <c r="AY310" s="262" t="s">
        <v>342</v>
      </c>
    </row>
    <row r="311" s="2" customFormat="1" ht="16.5" customHeight="1">
      <c r="A311" s="39"/>
      <c r="B311" s="40"/>
      <c r="C311" s="227" t="s">
        <v>772</v>
      </c>
      <c r="D311" s="227" t="s">
        <v>343</v>
      </c>
      <c r="E311" s="228" t="s">
        <v>7288</v>
      </c>
      <c r="F311" s="229" t="s">
        <v>7289</v>
      </c>
      <c r="G311" s="230" t="s">
        <v>442</v>
      </c>
      <c r="H311" s="231">
        <v>2</v>
      </c>
      <c r="I311" s="232"/>
      <c r="J311" s="233">
        <f>ROUND(I311*H311,2)</f>
        <v>0</v>
      </c>
      <c r="K311" s="229" t="s">
        <v>443</v>
      </c>
      <c r="L311" s="45"/>
      <c r="M311" s="234" t="s">
        <v>1</v>
      </c>
      <c r="N311" s="235" t="s">
        <v>41</v>
      </c>
      <c r="O311" s="92"/>
      <c r="P311" s="236">
        <f>O311*H311</f>
        <v>0</v>
      </c>
      <c r="Q311" s="236">
        <v>8.0000000000000007E-05</v>
      </c>
      <c r="R311" s="236">
        <f>Q311*H311</f>
        <v>0.00016000000000000001</v>
      </c>
      <c r="S311" s="236">
        <v>0</v>
      </c>
      <c r="T311" s="237">
        <f>S311*H311</f>
        <v>0</v>
      </c>
      <c r="U311" s="39"/>
      <c r="V311" s="39"/>
      <c r="W311" s="39"/>
      <c r="X311" s="39"/>
      <c r="Y311" s="39"/>
      <c r="Z311" s="39"/>
      <c r="AA311" s="39"/>
      <c r="AB311" s="39"/>
      <c r="AC311" s="39"/>
      <c r="AD311" s="39"/>
      <c r="AE311" s="39"/>
      <c r="AR311" s="238" t="s">
        <v>360</v>
      </c>
      <c r="AT311" s="238" t="s">
        <v>343</v>
      </c>
      <c r="AU311" s="238" t="s">
        <v>85</v>
      </c>
      <c r="AY311" s="18" t="s">
        <v>342</v>
      </c>
      <c r="BE311" s="239">
        <f>IF(N311="základní",J311,0)</f>
        <v>0</v>
      </c>
      <c r="BF311" s="239">
        <f>IF(N311="snížená",J311,0)</f>
        <v>0</v>
      </c>
      <c r="BG311" s="239">
        <f>IF(N311="zákl. přenesená",J311,0)</f>
        <v>0</v>
      </c>
      <c r="BH311" s="239">
        <f>IF(N311="sníž. přenesená",J311,0)</f>
        <v>0</v>
      </c>
      <c r="BI311" s="239">
        <f>IF(N311="nulová",J311,0)</f>
        <v>0</v>
      </c>
      <c r="BJ311" s="18" t="s">
        <v>83</v>
      </c>
      <c r="BK311" s="239">
        <f>ROUND(I311*H311,2)</f>
        <v>0</v>
      </c>
      <c r="BL311" s="18" t="s">
        <v>360</v>
      </c>
      <c r="BM311" s="238" t="s">
        <v>7290</v>
      </c>
    </row>
    <row r="312" s="2" customFormat="1">
      <c r="A312" s="39"/>
      <c r="B312" s="40"/>
      <c r="C312" s="41"/>
      <c r="D312" s="240" t="s">
        <v>349</v>
      </c>
      <c r="E312" s="41"/>
      <c r="F312" s="241" t="s">
        <v>7291</v>
      </c>
      <c r="G312" s="41"/>
      <c r="H312" s="41"/>
      <c r="I312" s="242"/>
      <c r="J312" s="41"/>
      <c r="K312" s="41"/>
      <c r="L312" s="45"/>
      <c r="M312" s="243"/>
      <c r="N312" s="244"/>
      <c r="O312" s="92"/>
      <c r="P312" s="92"/>
      <c r="Q312" s="92"/>
      <c r="R312" s="92"/>
      <c r="S312" s="92"/>
      <c r="T312" s="93"/>
      <c r="U312" s="39"/>
      <c r="V312" s="39"/>
      <c r="W312" s="39"/>
      <c r="X312" s="39"/>
      <c r="Y312" s="39"/>
      <c r="Z312" s="39"/>
      <c r="AA312" s="39"/>
      <c r="AB312" s="39"/>
      <c r="AC312" s="39"/>
      <c r="AD312" s="39"/>
      <c r="AE312" s="39"/>
      <c r="AT312" s="18" t="s">
        <v>349</v>
      </c>
      <c r="AU312" s="18" t="s">
        <v>85</v>
      </c>
    </row>
    <row r="313" s="13" customFormat="1">
      <c r="A313" s="13"/>
      <c r="B313" s="252"/>
      <c r="C313" s="253"/>
      <c r="D313" s="240" t="s">
        <v>446</v>
      </c>
      <c r="E313" s="254" t="s">
        <v>1</v>
      </c>
      <c r="F313" s="255" t="s">
        <v>6789</v>
      </c>
      <c r="G313" s="253"/>
      <c r="H313" s="256">
        <v>2</v>
      </c>
      <c r="I313" s="257"/>
      <c r="J313" s="253"/>
      <c r="K313" s="253"/>
      <c r="L313" s="258"/>
      <c r="M313" s="259"/>
      <c r="N313" s="260"/>
      <c r="O313" s="260"/>
      <c r="P313" s="260"/>
      <c r="Q313" s="260"/>
      <c r="R313" s="260"/>
      <c r="S313" s="260"/>
      <c r="T313" s="261"/>
      <c r="U313" s="13"/>
      <c r="V313" s="13"/>
      <c r="W313" s="13"/>
      <c r="X313" s="13"/>
      <c r="Y313" s="13"/>
      <c r="Z313" s="13"/>
      <c r="AA313" s="13"/>
      <c r="AB313" s="13"/>
      <c r="AC313" s="13"/>
      <c r="AD313" s="13"/>
      <c r="AE313" s="13"/>
      <c r="AT313" s="262" t="s">
        <v>446</v>
      </c>
      <c r="AU313" s="262" t="s">
        <v>85</v>
      </c>
      <c r="AV313" s="13" t="s">
        <v>85</v>
      </c>
      <c r="AW313" s="13" t="s">
        <v>32</v>
      </c>
      <c r="AX313" s="13" t="s">
        <v>83</v>
      </c>
      <c r="AY313" s="262" t="s">
        <v>342</v>
      </c>
    </row>
    <row r="314" s="2" customFormat="1" ht="16.5" customHeight="1">
      <c r="A314" s="39"/>
      <c r="B314" s="40"/>
      <c r="C314" s="295" t="s">
        <v>777</v>
      </c>
      <c r="D314" s="295" t="s">
        <v>621</v>
      </c>
      <c r="E314" s="296" t="s">
        <v>7292</v>
      </c>
      <c r="F314" s="297" t="s">
        <v>7293</v>
      </c>
      <c r="G314" s="298" t="s">
        <v>442</v>
      </c>
      <c r="H314" s="299">
        <v>1</v>
      </c>
      <c r="I314" s="300"/>
      <c r="J314" s="301">
        <f>ROUND(I314*H314,2)</f>
        <v>0</v>
      </c>
      <c r="K314" s="297" t="s">
        <v>443</v>
      </c>
      <c r="L314" s="302"/>
      <c r="M314" s="303" t="s">
        <v>1</v>
      </c>
      <c r="N314" s="304" t="s">
        <v>41</v>
      </c>
      <c r="O314" s="92"/>
      <c r="P314" s="236">
        <f>O314*H314</f>
        <v>0</v>
      </c>
      <c r="Q314" s="236">
        <v>0.041000000000000002</v>
      </c>
      <c r="R314" s="236">
        <f>Q314*H314</f>
        <v>0.041000000000000002</v>
      </c>
      <c r="S314" s="236">
        <v>0</v>
      </c>
      <c r="T314" s="237">
        <f>S314*H314</f>
        <v>0</v>
      </c>
      <c r="U314" s="39"/>
      <c r="V314" s="39"/>
      <c r="W314" s="39"/>
      <c r="X314" s="39"/>
      <c r="Y314" s="39"/>
      <c r="Z314" s="39"/>
      <c r="AA314" s="39"/>
      <c r="AB314" s="39"/>
      <c r="AC314" s="39"/>
      <c r="AD314" s="39"/>
      <c r="AE314" s="39"/>
      <c r="AR314" s="238" t="s">
        <v>376</v>
      </c>
      <c r="AT314" s="238" t="s">
        <v>621</v>
      </c>
      <c r="AU314" s="238" t="s">
        <v>85</v>
      </c>
      <c r="AY314" s="18" t="s">
        <v>342</v>
      </c>
      <c r="BE314" s="239">
        <f>IF(N314="základní",J314,0)</f>
        <v>0</v>
      </c>
      <c r="BF314" s="239">
        <f>IF(N314="snížená",J314,0)</f>
        <v>0</v>
      </c>
      <c r="BG314" s="239">
        <f>IF(N314="zákl. přenesená",J314,0)</f>
        <v>0</v>
      </c>
      <c r="BH314" s="239">
        <f>IF(N314="sníž. přenesená",J314,0)</f>
        <v>0</v>
      </c>
      <c r="BI314" s="239">
        <f>IF(N314="nulová",J314,0)</f>
        <v>0</v>
      </c>
      <c r="BJ314" s="18" t="s">
        <v>83</v>
      </c>
      <c r="BK314" s="239">
        <f>ROUND(I314*H314,2)</f>
        <v>0</v>
      </c>
      <c r="BL314" s="18" t="s">
        <v>360</v>
      </c>
      <c r="BM314" s="238" t="s">
        <v>7294</v>
      </c>
    </row>
    <row r="315" s="2" customFormat="1">
      <c r="A315" s="39"/>
      <c r="B315" s="40"/>
      <c r="C315" s="41"/>
      <c r="D315" s="240" t="s">
        <v>349</v>
      </c>
      <c r="E315" s="41"/>
      <c r="F315" s="241" t="s">
        <v>7293</v>
      </c>
      <c r="G315" s="41"/>
      <c r="H315" s="41"/>
      <c r="I315" s="242"/>
      <c r="J315" s="41"/>
      <c r="K315" s="41"/>
      <c r="L315" s="45"/>
      <c r="M315" s="243"/>
      <c r="N315" s="244"/>
      <c r="O315" s="92"/>
      <c r="P315" s="92"/>
      <c r="Q315" s="92"/>
      <c r="R315" s="92"/>
      <c r="S315" s="92"/>
      <c r="T315" s="93"/>
      <c r="U315" s="39"/>
      <c r="V315" s="39"/>
      <c r="W315" s="39"/>
      <c r="X315" s="39"/>
      <c r="Y315" s="39"/>
      <c r="Z315" s="39"/>
      <c r="AA315" s="39"/>
      <c r="AB315" s="39"/>
      <c r="AC315" s="39"/>
      <c r="AD315" s="39"/>
      <c r="AE315" s="39"/>
      <c r="AT315" s="18" t="s">
        <v>349</v>
      </c>
      <c r="AU315" s="18" t="s">
        <v>85</v>
      </c>
    </row>
    <row r="316" s="13" customFormat="1">
      <c r="A316" s="13"/>
      <c r="B316" s="252"/>
      <c r="C316" s="253"/>
      <c r="D316" s="240" t="s">
        <v>446</v>
      </c>
      <c r="E316" s="254" t="s">
        <v>1</v>
      </c>
      <c r="F316" s="255" t="s">
        <v>2515</v>
      </c>
      <c r="G316" s="253"/>
      <c r="H316" s="256">
        <v>1</v>
      </c>
      <c r="I316" s="257"/>
      <c r="J316" s="253"/>
      <c r="K316" s="253"/>
      <c r="L316" s="258"/>
      <c r="M316" s="259"/>
      <c r="N316" s="260"/>
      <c r="O316" s="260"/>
      <c r="P316" s="260"/>
      <c r="Q316" s="260"/>
      <c r="R316" s="260"/>
      <c r="S316" s="260"/>
      <c r="T316" s="261"/>
      <c r="U316" s="13"/>
      <c r="V316" s="13"/>
      <c r="W316" s="13"/>
      <c r="X316" s="13"/>
      <c r="Y316" s="13"/>
      <c r="Z316" s="13"/>
      <c r="AA316" s="13"/>
      <c r="AB316" s="13"/>
      <c r="AC316" s="13"/>
      <c r="AD316" s="13"/>
      <c r="AE316" s="13"/>
      <c r="AT316" s="262" t="s">
        <v>446</v>
      </c>
      <c r="AU316" s="262" t="s">
        <v>85</v>
      </c>
      <c r="AV316" s="13" t="s">
        <v>85</v>
      </c>
      <c r="AW316" s="13" t="s">
        <v>32</v>
      </c>
      <c r="AX316" s="13" t="s">
        <v>83</v>
      </c>
      <c r="AY316" s="262" t="s">
        <v>342</v>
      </c>
    </row>
    <row r="317" s="2" customFormat="1" ht="21.75" customHeight="1">
      <c r="A317" s="39"/>
      <c r="B317" s="40"/>
      <c r="C317" s="295" t="s">
        <v>782</v>
      </c>
      <c r="D317" s="295" t="s">
        <v>621</v>
      </c>
      <c r="E317" s="296" t="s">
        <v>7295</v>
      </c>
      <c r="F317" s="297" t="s">
        <v>7296</v>
      </c>
      <c r="G317" s="298" t="s">
        <v>442</v>
      </c>
      <c r="H317" s="299">
        <v>1</v>
      </c>
      <c r="I317" s="300"/>
      <c r="J317" s="301">
        <f>ROUND(I317*H317,2)</f>
        <v>0</v>
      </c>
      <c r="K317" s="297" t="s">
        <v>443</v>
      </c>
      <c r="L317" s="302"/>
      <c r="M317" s="303" t="s">
        <v>1</v>
      </c>
      <c r="N317" s="304" t="s">
        <v>41</v>
      </c>
      <c r="O317" s="92"/>
      <c r="P317" s="236">
        <f>O317*H317</f>
        <v>0</v>
      </c>
      <c r="Q317" s="236">
        <v>0.034000000000000002</v>
      </c>
      <c r="R317" s="236">
        <f>Q317*H317</f>
        <v>0.034000000000000002</v>
      </c>
      <c r="S317" s="236">
        <v>0</v>
      </c>
      <c r="T317" s="237">
        <f>S317*H317</f>
        <v>0</v>
      </c>
      <c r="U317" s="39"/>
      <c r="V317" s="39"/>
      <c r="W317" s="39"/>
      <c r="X317" s="39"/>
      <c r="Y317" s="39"/>
      <c r="Z317" s="39"/>
      <c r="AA317" s="39"/>
      <c r="AB317" s="39"/>
      <c r="AC317" s="39"/>
      <c r="AD317" s="39"/>
      <c r="AE317" s="39"/>
      <c r="AR317" s="238" t="s">
        <v>376</v>
      </c>
      <c r="AT317" s="238" t="s">
        <v>621</v>
      </c>
      <c r="AU317" s="238" t="s">
        <v>85</v>
      </c>
      <c r="AY317" s="18" t="s">
        <v>342</v>
      </c>
      <c r="BE317" s="239">
        <f>IF(N317="základní",J317,0)</f>
        <v>0</v>
      </c>
      <c r="BF317" s="239">
        <f>IF(N317="snížená",J317,0)</f>
        <v>0</v>
      </c>
      <c r="BG317" s="239">
        <f>IF(N317="zákl. přenesená",J317,0)</f>
        <v>0</v>
      </c>
      <c r="BH317" s="239">
        <f>IF(N317="sníž. přenesená",J317,0)</f>
        <v>0</v>
      </c>
      <c r="BI317" s="239">
        <f>IF(N317="nulová",J317,0)</f>
        <v>0</v>
      </c>
      <c r="BJ317" s="18" t="s">
        <v>83</v>
      </c>
      <c r="BK317" s="239">
        <f>ROUND(I317*H317,2)</f>
        <v>0</v>
      </c>
      <c r="BL317" s="18" t="s">
        <v>360</v>
      </c>
      <c r="BM317" s="238" t="s">
        <v>7297</v>
      </c>
    </row>
    <row r="318" s="2" customFormat="1">
      <c r="A318" s="39"/>
      <c r="B318" s="40"/>
      <c r="C318" s="41"/>
      <c r="D318" s="240" t="s">
        <v>349</v>
      </c>
      <c r="E318" s="41"/>
      <c r="F318" s="241" t="s">
        <v>7296</v>
      </c>
      <c r="G318" s="41"/>
      <c r="H318" s="41"/>
      <c r="I318" s="242"/>
      <c r="J318" s="41"/>
      <c r="K318" s="41"/>
      <c r="L318" s="45"/>
      <c r="M318" s="243"/>
      <c r="N318" s="244"/>
      <c r="O318" s="92"/>
      <c r="P318" s="92"/>
      <c r="Q318" s="92"/>
      <c r="R318" s="92"/>
      <c r="S318" s="92"/>
      <c r="T318" s="93"/>
      <c r="U318" s="39"/>
      <c r="V318" s="39"/>
      <c r="W318" s="39"/>
      <c r="X318" s="39"/>
      <c r="Y318" s="39"/>
      <c r="Z318" s="39"/>
      <c r="AA318" s="39"/>
      <c r="AB318" s="39"/>
      <c r="AC318" s="39"/>
      <c r="AD318" s="39"/>
      <c r="AE318" s="39"/>
      <c r="AT318" s="18" t="s">
        <v>349</v>
      </c>
      <c r="AU318" s="18" t="s">
        <v>85</v>
      </c>
    </row>
    <row r="319" s="13" customFormat="1">
      <c r="A319" s="13"/>
      <c r="B319" s="252"/>
      <c r="C319" s="253"/>
      <c r="D319" s="240" t="s">
        <v>446</v>
      </c>
      <c r="E319" s="254" t="s">
        <v>1</v>
      </c>
      <c r="F319" s="255" t="s">
        <v>2520</v>
      </c>
      <c r="G319" s="253"/>
      <c r="H319" s="256">
        <v>1</v>
      </c>
      <c r="I319" s="257"/>
      <c r="J319" s="253"/>
      <c r="K319" s="253"/>
      <c r="L319" s="258"/>
      <c r="M319" s="259"/>
      <c r="N319" s="260"/>
      <c r="O319" s="260"/>
      <c r="P319" s="260"/>
      <c r="Q319" s="260"/>
      <c r="R319" s="260"/>
      <c r="S319" s="260"/>
      <c r="T319" s="261"/>
      <c r="U319" s="13"/>
      <c r="V319" s="13"/>
      <c r="W319" s="13"/>
      <c r="X319" s="13"/>
      <c r="Y319" s="13"/>
      <c r="Z319" s="13"/>
      <c r="AA319" s="13"/>
      <c r="AB319" s="13"/>
      <c r="AC319" s="13"/>
      <c r="AD319" s="13"/>
      <c r="AE319" s="13"/>
      <c r="AT319" s="262" t="s">
        <v>446</v>
      </c>
      <c r="AU319" s="262" t="s">
        <v>85</v>
      </c>
      <c r="AV319" s="13" t="s">
        <v>85</v>
      </c>
      <c r="AW319" s="13" t="s">
        <v>32</v>
      </c>
      <c r="AX319" s="13" t="s">
        <v>83</v>
      </c>
      <c r="AY319" s="262" t="s">
        <v>342</v>
      </c>
    </row>
    <row r="320" s="2" customFormat="1" ht="16.5" customHeight="1">
      <c r="A320" s="39"/>
      <c r="B320" s="40"/>
      <c r="C320" s="227" t="s">
        <v>787</v>
      </c>
      <c r="D320" s="227" t="s">
        <v>343</v>
      </c>
      <c r="E320" s="228" t="s">
        <v>7298</v>
      </c>
      <c r="F320" s="229" t="s">
        <v>7299</v>
      </c>
      <c r="G320" s="230" t="s">
        <v>442</v>
      </c>
      <c r="H320" s="231">
        <v>1</v>
      </c>
      <c r="I320" s="232"/>
      <c r="J320" s="233">
        <f>ROUND(I320*H320,2)</f>
        <v>0</v>
      </c>
      <c r="K320" s="229" t="s">
        <v>1</v>
      </c>
      <c r="L320" s="45"/>
      <c r="M320" s="234" t="s">
        <v>1</v>
      </c>
      <c r="N320" s="235" t="s">
        <v>41</v>
      </c>
      <c r="O320" s="92"/>
      <c r="P320" s="236">
        <f>O320*H320</f>
        <v>0</v>
      </c>
      <c r="Q320" s="236">
        <v>0</v>
      </c>
      <c r="R320" s="236">
        <f>Q320*H320</f>
        <v>0</v>
      </c>
      <c r="S320" s="236">
        <v>0</v>
      </c>
      <c r="T320" s="237">
        <f>S320*H320</f>
        <v>0</v>
      </c>
      <c r="U320" s="39"/>
      <c r="V320" s="39"/>
      <c r="W320" s="39"/>
      <c r="X320" s="39"/>
      <c r="Y320" s="39"/>
      <c r="Z320" s="39"/>
      <c r="AA320" s="39"/>
      <c r="AB320" s="39"/>
      <c r="AC320" s="39"/>
      <c r="AD320" s="39"/>
      <c r="AE320" s="39"/>
      <c r="AR320" s="238" t="s">
        <v>360</v>
      </c>
      <c r="AT320" s="238" t="s">
        <v>343</v>
      </c>
      <c r="AU320" s="238" t="s">
        <v>85</v>
      </c>
      <c r="AY320" s="18" t="s">
        <v>342</v>
      </c>
      <c r="BE320" s="239">
        <f>IF(N320="základní",J320,0)</f>
        <v>0</v>
      </c>
      <c r="BF320" s="239">
        <f>IF(N320="snížená",J320,0)</f>
        <v>0</v>
      </c>
      <c r="BG320" s="239">
        <f>IF(N320="zákl. přenesená",J320,0)</f>
        <v>0</v>
      </c>
      <c r="BH320" s="239">
        <f>IF(N320="sníž. přenesená",J320,0)</f>
        <v>0</v>
      </c>
      <c r="BI320" s="239">
        <f>IF(N320="nulová",J320,0)</f>
        <v>0</v>
      </c>
      <c r="BJ320" s="18" t="s">
        <v>83</v>
      </c>
      <c r="BK320" s="239">
        <f>ROUND(I320*H320,2)</f>
        <v>0</v>
      </c>
      <c r="BL320" s="18" t="s">
        <v>360</v>
      </c>
      <c r="BM320" s="238" t="s">
        <v>7300</v>
      </c>
    </row>
    <row r="321" s="2" customFormat="1">
      <c r="A321" s="39"/>
      <c r="B321" s="40"/>
      <c r="C321" s="41"/>
      <c r="D321" s="240" t="s">
        <v>349</v>
      </c>
      <c r="E321" s="41"/>
      <c r="F321" s="241" t="s">
        <v>7299</v>
      </c>
      <c r="G321" s="41"/>
      <c r="H321" s="41"/>
      <c r="I321" s="242"/>
      <c r="J321" s="41"/>
      <c r="K321" s="41"/>
      <c r="L321" s="45"/>
      <c r="M321" s="243"/>
      <c r="N321" s="244"/>
      <c r="O321" s="92"/>
      <c r="P321" s="92"/>
      <c r="Q321" s="92"/>
      <c r="R321" s="92"/>
      <c r="S321" s="92"/>
      <c r="T321" s="93"/>
      <c r="U321" s="39"/>
      <c r="V321" s="39"/>
      <c r="W321" s="39"/>
      <c r="X321" s="39"/>
      <c r="Y321" s="39"/>
      <c r="Z321" s="39"/>
      <c r="AA321" s="39"/>
      <c r="AB321" s="39"/>
      <c r="AC321" s="39"/>
      <c r="AD321" s="39"/>
      <c r="AE321" s="39"/>
      <c r="AT321" s="18" t="s">
        <v>349</v>
      </c>
      <c r="AU321" s="18" t="s">
        <v>85</v>
      </c>
    </row>
    <row r="322" s="13" customFormat="1">
      <c r="A322" s="13"/>
      <c r="B322" s="252"/>
      <c r="C322" s="253"/>
      <c r="D322" s="240" t="s">
        <v>446</v>
      </c>
      <c r="E322" s="254" t="s">
        <v>1</v>
      </c>
      <c r="F322" s="255" t="s">
        <v>7281</v>
      </c>
      <c r="G322" s="253"/>
      <c r="H322" s="256">
        <v>1</v>
      </c>
      <c r="I322" s="257"/>
      <c r="J322" s="253"/>
      <c r="K322" s="253"/>
      <c r="L322" s="258"/>
      <c r="M322" s="259"/>
      <c r="N322" s="260"/>
      <c r="O322" s="260"/>
      <c r="P322" s="260"/>
      <c r="Q322" s="260"/>
      <c r="R322" s="260"/>
      <c r="S322" s="260"/>
      <c r="T322" s="261"/>
      <c r="U322" s="13"/>
      <c r="V322" s="13"/>
      <c r="W322" s="13"/>
      <c r="X322" s="13"/>
      <c r="Y322" s="13"/>
      <c r="Z322" s="13"/>
      <c r="AA322" s="13"/>
      <c r="AB322" s="13"/>
      <c r="AC322" s="13"/>
      <c r="AD322" s="13"/>
      <c r="AE322" s="13"/>
      <c r="AT322" s="262" t="s">
        <v>446</v>
      </c>
      <c r="AU322" s="262" t="s">
        <v>85</v>
      </c>
      <c r="AV322" s="13" t="s">
        <v>85</v>
      </c>
      <c r="AW322" s="13" t="s">
        <v>32</v>
      </c>
      <c r="AX322" s="13" t="s">
        <v>83</v>
      </c>
      <c r="AY322" s="262" t="s">
        <v>342</v>
      </c>
    </row>
    <row r="323" s="2" customFormat="1" ht="16.5" customHeight="1">
      <c r="A323" s="39"/>
      <c r="B323" s="40"/>
      <c r="C323" s="227" t="s">
        <v>793</v>
      </c>
      <c r="D323" s="227" t="s">
        <v>343</v>
      </c>
      <c r="E323" s="228" t="s">
        <v>7301</v>
      </c>
      <c r="F323" s="229" t="s">
        <v>7302</v>
      </c>
      <c r="G323" s="230" t="s">
        <v>543</v>
      </c>
      <c r="H323" s="231">
        <v>1</v>
      </c>
      <c r="I323" s="232"/>
      <c r="J323" s="233">
        <f>ROUND(I323*H323,2)</f>
        <v>0</v>
      </c>
      <c r="K323" s="229" t="s">
        <v>443</v>
      </c>
      <c r="L323" s="45"/>
      <c r="M323" s="234" t="s">
        <v>1</v>
      </c>
      <c r="N323" s="235" t="s">
        <v>41</v>
      </c>
      <c r="O323" s="92"/>
      <c r="P323" s="236">
        <f>O323*H323</f>
        <v>0</v>
      </c>
      <c r="Q323" s="236">
        <v>0.0049100000000000003</v>
      </c>
      <c r="R323" s="236">
        <f>Q323*H323</f>
        <v>0.0049100000000000003</v>
      </c>
      <c r="S323" s="236">
        <v>0</v>
      </c>
      <c r="T323" s="237">
        <f>S323*H323</f>
        <v>0</v>
      </c>
      <c r="U323" s="39"/>
      <c r="V323" s="39"/>
      <c r="W323" s="39"/>
      <c r="X323" s="39"/>
      <c r="Y323" s="39"/>
      <c r="Z323" s="39"/>
      <c r="AA323" s="39"/>
      <c r="AB323" s="39"/>
      <c r="AC323" s="39"/>
      <c r="AD323" s="39"/>
      <c r="AE323" s="39"/>
      <c r="AR323" s="238" t="s">
        <v>360</v>
      </c>
      <c r="AT323" s="238" t="s">
        <v>343</v>
      </c>
      <c r="AU323" s="238" t="s">
        <v>85</v>
      </c>
      <c r="AY323" s="18" t="s">
        <v>342</v>
      </c>
      <c r="BE323" s="239">
        <f>IF(N323="základní",J323,0)</f>
        <v>0</v>
      </c>
      <c r="BF323" s="239">
        <f>IF(N323="snížená",J323,0)</f>
        <v>0</v>
      </c>
      <c r="BG323" s="239">
        <f>IF(N323="zákl. přenesená",J323,0)</f>
        <v>0</v>
      </c>
      <c r="BH323" s="239">
        <f>IF(N323="sníž. přenesená",J323,0)</f>
        <v>0</v>
      </c>
      <c r="BI323" s="239">
        <f>IF(N323="nulová",J323,0)</f>
        <v>0</v>
      </c>
      <c r="BJ323" s="18" t="s">
        <v>83</v>
      </c>
      <c r="BK323" s="239">
        <f>ROUND(I323*H323,2)</f>
        <v>0</v>
      </c>
      <c r="BL323" s="18" t="s">
        <v>360</v>
      </c>
      <c r="BM323" s="238" t="s">
        <v>7303</v>
      </c>
    </row>
    <row r="324" s="2" customFormat="1">
      <c r="A324" s="39"/>
      <c r="B324" s="40"/>
      <c r="C324" s="41"/>
      <c r="D324" s="240" t="s">
        <v>349</v>
      </c>
      <c r="E324" s="41"/>
      <c r="F324" s="241" t="s">
        <v>7304</v>
      </c>
      <c r="G324" s="41"/>
      <c r="H324" s="41"/>
      <c r="I324" s="242"/>
      <c r="J324" s="41"/>
      <c r="K324" s="41"/>
      <c r="L324" s="45"/>
      <c r="M324" s="243"/>
      <c r="N324" s="244"/>
      <c r="O324" s="92"/>
      <c r="P324" s="92"/>
      <c r="Q324" s="92"/>
      <c r="R324" s="92"/>
      <c r="S324" s="92"/>
      <c r="T324" s="93"/>
      <c r="U324" s="39"/>
      <c r="V324" s="39"/>
      <c r="W324" s="39"/>
      <c r="X324" s="39"/>
      <c r="Y324" s="39"/>
      <c r="Z324" s="39"/>
      <c r="AA324" s="39"/>
      <c r="AB324" s="39"/>
      <c r="AC324" s="39"/>
      <c r="AD324" s="39"/>
      <c r="AE324" s="39"/>
      <c r="AT324" s="18" t="s">
        <v>349</v>
      </c>
      <c r="AU324" s="18" t="s">
        <v>85</v>
      </c>
    </row>
    <row r="325" s="13" customFormat="1">
      <c r="A325" s="13"/>
      <c r="B325" s="252"/>
      <c r="C325" s="253"/>
      <c r="D325" s="240" t="s">
        <v>446</v>
      </c>
      <c r="E325" s="254" t="s">
        <v>1</v>
      </c>
      <c r="F325" s="255" t="s">
        <v>7305</v>
      </c>
      <c r="G325" s="253"/>
      <c r="H325" s="256">
        <v>1</v>
      </c>
      <c r="I325" s="257"/>
      <c r="J325" s="253"/>
      <c r="K325" s="253"/>
      <c r="L325" s="258"/>
      <c r="M325" s="259"/>
      <c r="N325" s="260"/>
      <c r="O325" s="260"/>
      <c r="P325" s="260"/>
      <c r="Q325" s="260"/>
      <c r="R325" s="260"/>
      <c r="S325" s="260"/>
      <c r="T325" s="261"/>
      <c r="U325" s="13"/>
      <c r="V325" s="13"/>
      <c r="W325" s="13"/>
      <c r="X325" s="13"/>
      <c r="Y325" s="13"/>
      <c r="Z325" s="13"/>
      <c r="AA325" s="13"/>
      <c r="AB325" s="13"/>
      <c r="AC325" s="13"/>
      <c r="AD325" s="13"/>
      <c r="AE325" s="13"/>
      <c r="AT325" s="262" t="s">
        <v>446</v>
      </c>
      <c r="AU325" s="262" t="s">
        <v>85</v>
      </c>
      <c r="AV325" s="13" t="s">
        <v>85</v>
      </c>
      <c r="AW325" s="13" t="s">
        <v>32</v>
      </c>
      <c r="AX325" s="13" t="s">
        <v>83</v>
      </c>
      <c r="AY325" s="262" t="s">
        <v>342</v>
      </c>
    </row>
    <row r="326" s="2" customFormat="1" ht="16.5" customHeight="1">
      <c r="A326" s="39"/>
      <c r="B326" s="40"/>
      <c r="C326" s="227" t="s">
        <v>798</v>
      </c>
      <c r="D326" s="227" t="s">
        <v>343</v>
      </c>
      <c r="E326" s="228" t="s">
        <v>3116</v>
      </c>
      <c r="F326" s="229" t="s">
        <v>3117</v>
      </c>
      <c r="G326" s="230" t="s">
        <v>562</v>
      </c>
      <c r="H326" s="231">
        <v>2.173</v>
      </c>
      <c r="I326" s="232"/>
      <c r="J326" s="233">
        <f>ROUND(I326*H326,2)</f>
        <v>0</v>
      </c>
      <c r="K326" s="229" t="s">
        <v>443</v>
      </c>
      <c r="L326" s="45"/>
      <c r="M326" s="234" t="s">
        <v>1</v>
      </c>
      <c r="N326" s="235" t="s">
        <v>41</v>
      </c>
      <c r="O326" s="92"/>
      <c r="P326" s="236">
        <f>O326*H326</f>
        <v>0</v>
      </c>
      <c r="Q326" s="236">
        <v>0</v>
      </c>
      <c r="R326" s="236">
        <f>Q326*H326</f>
        <v>0</v>
      </c>
      <c r="S326" s="236">
        <v>0.59999999999999998</v>
      </c>
      <c r="T326" s="237">
        <f>S326*H326</f>
        <v>1.3038000000000001</v>
      </c>
      <c r="U326" s="39"/>
      <c r="V326" s="39"/>
      <c r="W326" s="39"/>
      <c r="X326" s="39"/>
      <c r="Y326" s="39"/>
      <c r="Z326" s="39"/>
      <c r="AA326" s="39"/>
      <c r="AB326" s="39"/>
      <c r="AC326" s="39"/>
      <c r="AD326" s="39"/>
      <c r="AE326" s="39"/>
      <c r="AR326" s="238" t="s">
        <v>360</v>
      </c>
      <c r="AT326" s="238" t="s">
        <v>343</v>
      </c>
      <c r="AU326" s="238" t="s">
        <v>85</v>
      </c>
      <c r="AY326" s="18" t="s">
        <v>342</v>
      </c>
      <c r="BE326" s="239">
        <f>IF(N326="základní",J326,0)</f>
        <v>0</v>
      </c>
      <c r="BF326" s="239">
        <f>IF(N326="snížená",J326,0)</f>
        <v>0</v>
      </c>
      <c r="BG326" s="239">
        <f>IF(N326="zákl. přenesená",J326,0)</f>
        <v>0</v>
      </c>
      <c r="BH326" s="239">
        <f>IF(N326="sníž. přenesená",J326,0)</f>
        <v>0</v>
      </c>
      <c r="BI326" s="239">
        <f>IF(N326="nulová",J326,0)</f>
        <v>0</v>
      </c>
      <c r="BJ326" s="18" t="s">
        <v>83</v>
      </c>
      <c r="BK326" s="239">
        <f>ROUND(I326*H326,2)</f>
        <v>0</v>
      </c>
      <c r="BL326" s="18" t="s">
        <v>360</v>
      </c>
      <c r="BM326" s="238" t="s">
        <v>7306</v>
      </c>
    </row>
    <row r="327" s="2" customFormat="1">
      <c r="A327" s="39"/>
      <c r="B327" s="40"/>
      <c r="C327" s="41"/>
      <c r="D327" s="240" t="s">
        <v>349</v>
      </c>
      <c r="E327" s="41"/>
      <c r="F327" s="241" t="s">
        <v>3119</v>
      </c>
      <c r="G327" s="41"/>
      <c r="H327" s="41"/>
      <c r="I327" s="242"/>
      <c r="J327" s="41"/>
      <c r="K327" s="41"/>
      <c r="L327" s="45"/>
      <c r="M327" s="243"/>
      <c r="N327" s="244"/>
      <c r="O327" s="92"/>
      <c r="P327" s="92"/>
      <c r="Q327" s="92"/>
      <c r="R327" s="92"/>
      <c r="S327" s="92"/>
      <c r="T327" s="93"/>
      <c r="U327" s="39"/>
      <c r="V327" s="39"/>
      <c r="W327" s="39"/>
      <c r="X327" s="39"/>
      <c r="Y327" s="39"/>
      <c r="Z327" s="39"/>
      <c r="AA327" s="39"/>
      <c r="AB327" s="39"/>
      <c r="AC327" s="39"/>
      <c r="AD327" s="39"/>
      <c r="AE327" s="39"/>
      <c r="AT327" s="18" t="s">
        <v>349</v>
      </c>
      <c r="AU327" s="18" t="s">
        <v>85</v>
      </c>
    </row>
    <row r="328" s="13" customFormat="1">
      <c r="A328" s="13"/>
      <c r="B328" s="252"/>
      <c r="C328" s="253"/>
      <c r="D328" s="240" t="s">
        <v>446</v>
      </c>
      <c r="E328" s="254" t="s">
        <v>1</v>
      </c>
      <c r="F328" s="255" t="s">
        <v>7307</v>
      </c>
      <c r="G328" s="253"/>
      <c r="H328" s="256">
        <v>2.173</v>
      </c>
      <c r="I328" s="257"/>
      <c r="J328" s="253"/>
      <c r="K328" s="253"/>
      <c r="L328" s="258"/>
      <c r="M328" s="259"/>
      <c r="N328" s="260"/>
      <c r="O328" s="260"/>
      <c r="P328" s="260"/>
      <c r="Q328" s="260"/>
      <c r="R328" s="260"/>
      <c r="S328" s="260"/>
      <c r="T328" s="261"/>
      <c r="U328" s="13"/>
      <c r="V328" s="13"/>
      <c r="W328" s="13"/>
      <c r="X328" s="13"/>
      <c r="Y328" s="13"/>
      <c r="Z328" s="13"/>
      <c r="AA328" s="13"/>
      <c r="AB328" s="13"/>
      <c r="AC328" s="13"/>
      <c r="AD328" s="13"/>
      <c r="AE328" s="13"/>
      <c r="AT328" s="262" t="s">
        <v>446</v>
      </c>
      <c r="AU328" s="262" t="s">
        <v>85</v>
      </c>
      <c r="AV328" s="13" t="s">
        <v>85</v>
      </c>
      <c r="AW328" s="13" t="s">
        <v>32</v>
      </c>
      <c r="AX328" s="13" t="s">
        <v>83</v>
      </c>
      <c r="AY328" s="262" t="s">
        <v>342</v>
      </c>
    </row>
    <row r="329" s="2" customFormat="1" ht="16.5" customHeight="1">
      <c r="A329" s="39"/>
      <c r="B329" s="40"/>
      <c r="C329" s="227" t="s">
        <v>803</v>
      </c>
      <c r="D329" s="227" t="s">
        <v>343</v>
      </c>
      <c r="E329" s="228" t="s">
        <v>7308</v>
      </c>
      <c r="F329" s="229" t="s">
        <v>7309</v>
      </c>
      <c r="G329" s="230" t="s">
        <v>2094</v>
      </c>
      <c r="H329" s="231">
        <v>1</v>
      </c>
      <c r="I329" s="232"/>
      <c r="J329" s="233">
        <f>ROUND(I329*H329,2)</f>
        <v>0</v>
      </c>
      <c r="K329" s="229" t="s">
        <v>1</v>
      </c>
      <c r="L329" s="45"/>
      <c r="M329" s="234" t="s">
        <v>1</v>
      </c>
      <c r="N329" s="235" t="s">
        <v>41</v>
      </c>
      <c r="O329" s="92"/>
      <c r="P329" s="236">
        <f>O329*H329</f>
        <v>0</v>
      </c>
      <c r="Q329" s="236">
        <v>0.00031</v>
      </c>
      <c r="R329" s="236">
        <f>Q329*H329</f>
        <v>0.00031</v>
      </c>
      <c r="S329" s="236">
        <v>0</v>
      </c>
      <c r="T329" s="237">
        <f>S329*H329</f>
        <v>0</v>
      </c>
      <c r="U329" s="39"/>
      <c r="V329" s="39"/>
      <c r="W329" s="39"/>
      <c r="X329" s="39"/>
      <c r="Y329" s="39"/>
      <c r="Z329" s="39"/>
      <c r="AA329" s="39"/>
      <c r="AB329" s="39"/>
      <c r="AC329" s="39"/>
      <c r="AD329" s="39"/>
      <c r="AE329" s="39"/>
      <c r="AR329" s="238" t="s">
        <v>360</v>
      </c>
      <c r="AT329" s="238" t="s">
        <v>343</v>
      </c>
      <c r="AU329" s="238" t="s">
        <v>85</v>
      </c>
      <c r="AY329" s="18" t="s">
        <v>342</v>
      </c>
      <c r="BE329" s="239">
        <f>IF(N329="základní",J329,0)</f>
        <v>0</v>
      </c>
      <c r="BF329" s="239">
        <f>IF(N329="snížená",J329,0)</f>
        <v>0</v>
      </c>
      <c r="BG329" s="239">
        <f>IF(N329="zákl. přenesená",J329,0)</f>
        <v>0</v>
      </c>
      <c r="BH329" s="239">
        <f>IF(N329="sníž. přenesená",J329,0)</f>
        <v>0</v>
      </c>
      <c r="BI329" s="239">
        <f>IF(N329="nulová",J329,0)</f>
        <v>0</v>
      </c>
      <c r="BJ329" s="18" t="s">
        <v>83</v>
      </c>
      <c r="BK329" s="239">
        <f>ROUND(I329*H329,2)</f>
        <v>0</v>
      </c>
      <c r="BL329" s="18" t="s">
        <v>360</v>
      </c>
      <c r="BM329" s="238" t="s">
        <v>7310</v>
      </c>
    </row>
    <row r="330" s="2" customFormat="1">
      <c r="A330" s="39"/>
      <c r="B330" s="40"/>
      <c r="C330" s="41"/>
      <c r="D330" s="240" t="s">
        <v>349</v>
      </c>
      <c r="E330" s="41"/>
      <c r="F330" s="241" t="s">
        <v>7311</v>
      </c>
      <c r="G330" s="41"/>
      <c r="H330" s="41"/>
      <c r="I330" s="242"/>
      <c r="J330" s="41"/>
      <c r="K330" s="41"/>
      <c r="L330" s="45"/>
      <c r="M330" s="243"/>
      <c r="N330" s="244"/>
      <c r="O330" s="92"/>
      <c r="P330" s="92"/>
      <c r="Q330" s="92"/>
      <c r="R330" s="92"/>
      <c r="S330" s="92"/>
      <c r="T330" s="93"/>
      <c r="U330" s="39"/>
      <c r="V330" s="39"/>
      <c r="W330" s="39"/>
      <c r="X330" s="39"/>
      <c r="Y330" s="39"/>
      <c r="Z330" s="39"/>
      <c r="AA330" s="39"/>
      <c r="AB330" s="39"/>
      <c r="AC330" s="39"/>
      <c r="AD330" s="39"/>
      <c r="AE330" s="39"/>
      <c r="AT330" s="18" t="s">
        <v>349</v>
      </c>
      <c r="AU330" s="18" t="s">
        <v>85</v>
      </c>
    </row>
    <row r="331" s="13" customFormat="1">
      <c r="A331" s="13"/>
      <c r="B331" s="252"/>
      <c r="C331" s="253"/>
      <c r="D331" s="240" t="s">
        <v>446</v>
      </c>
      <c r="E331" s="254" t="s">
        <v>1</v>
      </c>
      <c r="F331" s="255" t="s">
        <v>2097</v>
      </c>
      <c r="G331" s="253"/>
      <c r="H331" s="256">
        <v>1</v>
      </c>
      <c r="I331" s="257"/>
      <c r="J331" s="253"/>
      <c r="K331" s="253"/>
      <c r="L331" s="258"/>
      <c r="M331" s="259"/>
      <c r="N331" s="260"/>
      <c r="O331" s="260"/>
      <c r="P331" s="260"/>
      <c r="Q331" s="260"/>
      <c r="R331" s="260"/>
      <c r="S331" s="260"/>
      <c r="T331" s="261"/>
      <c r="U331" s="13"/>
      <c r="V331" s="13"/>
      <c r="W331" s="13"/>
      <c r="X331" s="13"/>
      <c r="Y331" s="13"/>
      <c r="Z331" s="13"/>
      <c r="AA331" s="13"/>
      <c r="AB331" s="13"/>
      <c r="AC331" s="13"/>
      <c r="AD331" s="13"/>
      <c r="AE331" s="13"/>
      <c r="AT331" s="262" t="s">
        <v>446</v>
      </c>
      <c r="AU331" s="262" t="s">
        <v>85</v>
      </c>
      <c r="AV331" s="13" t="s">
        <v>85</v>
      </c>
      <c r="AW331" s="13" t="s">
        <v>32</v>
      </c>
      <c r="AX331" s="13" t="s">
        <v>83</v>
      </c>
      <c r="AY331" s="262" t="s">
        <v>342</v>
      </c>
    </row>
    <row r="332" s="2" customFormat="1" ht="16.5" customHeight="1">
      <c r="A332" s="39"/>
      <c r="B332" s="40"/>
      <c r="C332" s="227" t="s">
        <v>808</v>
      </c>
      <c r="D332" s="227" t="s">
        <v>343</v>
      </c>
      <c r="E332" s="228" t="s">
        <v>2534</v>
      </c>
      <c r="F332" s="229" t="s">
        <v>2535</v>
      </c>
      <c r="G332" s="230" t="s">
        <v>442</v>
      </c>
      <c r="H332" s="231">
        <v>4</v>
      </c>
      <c r="I332" s="232"/>
      <c r="J332" s="233">
        <f>ROUND(I332*H332,2)</f>
        <v>0</v>
      </c>
      <c r="K332" s="229" t="s">
        <v>443</v>
      </c>
      <c r="L332" s="45"/>
      <c r="M332" s="234" t="s">
        <v>1</v>
      </c>
      <c r="N332" s="235" t="s">
        <v>41</v>
      </c>
      <c r="O332" s="92"/>
      <c r="P332" s="236">
        <f>O332*H332</f>
        <v>0</v>
      </c>
      <c r="Q332" s="236">
        <v>0.010189999999999999</v>
      </c>
      <c r="R332" s="236">
        <f>Q332*H332</f>
        <v>0.040759999999999998</v>
      </c>
      <c r="S332" s="236">
        <v>0</v>
      </c>
      <c r="T332" s="237">
        <f>S332*H332</f>
        <v>0</v>
      </c>
      <c r="U332" s="39"/>
      <c r="V332" s="39"/>
      <c r="W332" s="39"/>
      <c r="X332" s="39"/>
      <c r="Y332" s="39"/>
      <c r="Z332" s="39"/>
      <c r="AA332" s="39"/>
      <c r="AB332" s="39"/>
      <c r="AC332" s="39"/>
      <c r="AD332" s="39"/>
      <c r="AE332" s="39"/>
      <c r="AR332" s="238" t="s">
        <v>360</v>
      </c>
      <c r="AT332" s="238" t="s">
        <v>343</v>
      </c>
      <c r="AU332" s="238" t="s">
        <v>85</v>
      </c>
      <c r="AY332" s="18" t="s">
        <v>342</v>
      </c>
      <c r="BE332" s="239">
        <f>IF(N332="základní",J332,0)</f>
        <v>0</v>
      </c>
      <c r="BF332" s="239">
        <f>IF(N332="snížená",J332,0)</f>
        <v>0</v>
      </c>
      <c r="BG332" s="239">
        <f>IF(N332="zákl. přenesená",J332,0)</f>
        <v>0</v>
      </c>
      <c r="BH332" s="239">
        <f>IF(N332="sníž. přenesená",J332,0)</f>
        <v>0</v>
      </c>
      <c r="BI332" s="239">
        <f>IF(N332="nulová",J332,0)</f>
        <v>0</v>
      </c>
      <c r="BJ332" s="18" t="s">
        <v>83</v>
      </c>
      <c r="BK332" s="239">
        <f>ROUND(I332*H332,2)</f>
        <v>0</v>
      </c>
      <c r="BL332" s="18" t="s">
        <v>360</v>
      </c>
      <c r="BM332" s="238" t="s">
        <v>7312</v>
      </c>
    </row>
    <row r="333" s="2" customFormat="1">
      <c r="A333" s="39"/>
      <c r="B333" s="40"/>
      <c r="C333" s="41"/>
      <c r="D333" s="240" t="s">
        <v>349</v>
      </c>
      <c r="E333" s="41"/>
      <c r="F333" s="241" t="s">
        <v>2535</v>
      </c>
      <c r="G333" s="41"/>
      <c r="H333" s="41"/>
      <c r="I333" s="242"/>
      <c r="J333" s="41"/>
      <c r="K333" s="41"/>
      <c r="L333" s="45"/>
      <c r="M333" s="243"/>
      <c r="N333" s="244"/>
      <c r="O333" s="92"/>
      <c r="P333" s="92"/>
      <c r="Q333" s="92"/>
      <c r="R333" s="92"/>
      <c r="S333" s="92"/>
      <c r="T333" s="93"/>
      <c r="U333" s="39"/>
      <c r="V333" s="39"/>
      <c r="W333" s="39"/>
      <c r="X333" s="39"/>
      <c r="Y333" s="39"/>
      <c r="Z333" s="39"/>
      <c r="AA333" s="39"/>
      <c r="AB333" s="39"/>
      <c r="AC333" s="39"/>
      <c r="AD333" s="39"/>
      <c r="AE333" s="39"/>
      <c r="AT333" s="18" t="s">
        <v>349</v>
      </c>
      <c r="AU333" s="18" t="s">
        <v>85</v>
      </c>
    </row>
    <row r="334" s="13" customFormat="1">
      <c r="A334" s="13"/>
      <c r="B334" s="252"/>
      <c r="C334" s="253"/>
      <c r="D334" s="240" t="s">
        <v>446</v>
      </c>
      <c r="E334" s="254" t="s">
        <v>1</v>
      </c>
      <c r="F334" s="255" t="s">
        <v>7313</v>
      </c>
      <c r="G334" s="253"/>
      <c r="H334" s="256">
        <v>4</v>
      </c>
      <c r="I334" s="257"/>
      <c r="J334" s="253"/>
      <c r="K334" s="253"/>
      <c r="L334" s="258"/>
      <c r="M334" s="259"/>
      <c r="N334" s="260"/>
      <c r="O334" s="260"/>
      <c r="P334" s="260"/>
      <c r="Q334" s="260"/>
      <c r="R334" s="260"/>
      <c r="S334" s="260"/>
      <c r="T334" s="261"/>
      <c r="U334" s="13"/>
      <c r="V334" s="13"/>
      <c r="W334" s="13"/>
      <c r="X334" s="13"/>
      <c r="Y334" s="13"/>
      <c r="Z334" s="13"/>
      <c r="AA334" s="13"/>
      <c r="AB334" s="13"/>
      <c r="AC334" s="13"/>
      <c r="AD334" s="13"/>
      <c r="AE334" s="13"/>
      <c r="AT334" s="262" t="s">
        <v>446</v>
      </c>
      <c r="AU334" s="262" t="s">
        <v>85</v>
      </c>
      <c r="AV334" s="13" t="s">
        <v>85</v>
      </c>
      <c r="AW334" s="13" t="s">
        <v>32</v>
      </c>
      <c r="AX334" s="13" t="s">
        <v>83</v>
      </c>
      <c r="AY334" s="262" t="s">
        <v>342</v>
      </c>
    </row>
    <row r="335" s="2" customFormat="1" ht="16.5" customHeight="1">
      <c r="A335" s="39"/>
      <c r="B335" s="40"/>
      <c r="C335" s="295" t="s">
        <v>815</v>
      </c>
      <c r="D335" s="295" t="s">
        <v>621</v>
      </c>
      <c r="E335" s="296" t="s">
        <v>2538</v>
      </c>
      <c r="F335" s="297" t="s">
        <v>2539</v>
      </c>
      <c r="G335" s="298" t="s">
        <v>442</v>
      </c>
      <c r="H335" s="299">
        <v>1</v>
      </c>
      <c r="I335" s="300"/>
      <c r="J335" s="301">
        <f>ROUND(I335*H335,2)</f>
        <v>0</v>
      </c>
      <c r="K335" s="297" t="s">
        <v>443</v>
      </c>
      <c r="L335" s="302"/>
      <c r="M335" s="303" t="s">
        <v>1</v>
      </c>
      <c r="N335" s="304" t="s">
        <v>41</v>
      </c>
      <c r="O335" s="92"/>
      <c r="P335" s="236">
        <f>O335*H335</f>
        <v>0</v>
      </c>
      <c r="Q335" s="236">
        <v>0.254</v>
      </c>
      <c r="R335" s="236">
        <f>Q335*H335</f>
        <v>0.254</v>
      </c>
      <c r="S335" s="236">
        <v>0</v>
      </c>
      <c r="T335" s="237">
        <f>S335*H335</f>
        <v>0</v>
      </c>
      <c r="U335" s="39"/>
      <c r="V335" s="39"/>
      <c r="W335" s="39"/>
      <c r="X335" s="39"/>
      <c r="Y335" s="39"/>
      <c r="Z335" s="39"/>
      <c r="AA335" s="39"/>
      <c r="AB335" s="39"/>
      <c r="AC335" s="39"/>
      <c r="AD335" s="39"/>
      <c r="AE335" s="39"/>
      <c r="AR335" s="238" t="s">
        <v>376</v>
      </c>
      <c r="AT335" s="238" t="s">
        <v>621</v>
      </c>
      <c r="AU335" s="238" t="s">
        <v>85</v>
      </c>
      <c r="AY335" s="18" t="s">
        <v>342</v>
      </c>
      <c r="BE335" s="239">
        <f>IF(N335="základní",J335,0)</f>
        <v>0</v>
      </c>
      <c r="BF335" s="239">
        <f>IF(N335="snížená",J335,0)</f>
        <v>0</v>
      </c>
      <c r="BG335" s="239">
        <f>IF(N335="zákl. přenesená",J335,0)</f>
        <v>0</v>
      </c>
      <c r="BH335" s="239">
        <f>IF(N335="sníž. přenesená",J335,0)</f>
        <v>0</v>
      </c>
      <c r="BI335" s="239">
        <f>IF(N335="nulová",J335,0)</f>
        <v>0</v>
      </c>
      <c r="BJ335" s="18" t="s">
        <v>83</v>
      </c>
      <c r="BK335" s="239">
        <f>ROUND(I335*H335,2)</f>
        <v>0</v>
      </c>
      <c r="BL335" s="18" t="s">
        <v>360</v>
      </c>
      <c r="BM335" s="238" t="s">
        <v>7314</v>
      </c>
    </row>
    <row r="336" s="2" customFormat="1">
      <c r="A336" s="39"/>
      <c r="B336" s="40"/>
      <c r="C336" s="41"/>
      <c r="D336" s="240" t="s">
        <v>349</v>
      </c>
      <c r="E336" s="41"/>
      <c r="F336" s="241" t="s">
        <v>2539</v>
      </c>
      <c r="G336" s="41"/>
      <c r="H336" s="41"/>
      <c r="I336" s="242"/>
      <c r="J336" s="41"/>
      <c r="K336" s="41"/>
      <c r="L336" s="45"/>
      <c r="M336" s="243"/>
      <c r="N336" s="244"/>
      <c r="O336" s="92"/>
      <c r="P336" s="92"/>
      <c r="Q336" s="92"/>
      <c r="R336" s="92"/>
      <c r="S336" s="92"/>
      <c r="T336" s="93"/>
      <c r="U336" s="39"/>
      <c r="V336" s="39"/>
      <c r="W336" s="39"/>
      <c r="X336" s="39"/>
      <c r="Y336" s="39"/>
      <c r="Z336" s="39"/>
      <c r="AA336" s="39"/>
      <c r="AB336" s="39"/>
      <c r="AC336" s="39"/>
      <c r="AD336" s="39"/>
      <c r="AE336" s="39"/>
      <c r="AT336" s="18" t="s">
        <v>349</v>
      </c>
      <c r="AU336" s="18" t="s">
        <v>85</v>
      </c>
    </row>
    <row r="337" s="13" customFormat="1">
      <c r="A337" s="13"/>
      <c r="B337" s="252"/>
      <c r="C337" s="253"/>
      <c r="D337" s="240" t="s">
        <v>446</v>
      </c>
      <c r="E337" s="254" t="s">
        <v>1</v>
      </c>
      <c r="F337" s="255" t="s">
        <v>2590</v>
      </c>
      <c r="G337" s="253"/>
      <c r="H337" s="256">
        <v>1</v>
      </c>
      <c r="I337" s="257"/>
      <c r="J337" s="253"/>
      <c r="K337" s="253"/>
      <c r="L337" s="258"/>
      <c r="M337" s="259"/>
      <c r="N337" s="260"/>
      <c r="O337" s="260"/>
      <c r="P337" s="260"/>
      <c r="Q337" s="260"/>
      <c r="R337" s="260"/>
      <c r="S337" s="260"/>
      <c r="T337" s="261"/>
      <c r="U337" s="13"/>
      <c r="V337" s="13"/>
      <c r="W337" s="13"/>
      <c r="X337" s="13"/>
      <c r="Y337" s="13"/>
      <c r="Z337" s="13"/>
      <c r="AA337" s="13"/>
      <c r="AB337" s="13"/>
      <c r="AC337" s="13"/>
      <c r="AD337" s="13"/>
      <c r="AE337" s="13"/>
      <c r="AT337" s="262" t="s">
        <v>446</v>
      </c>
      <c r="AU337" s="262" t="s">
        <v>85</v>
      </c>
      <c r="AV337" s="13" t="s">
        <v>85</v>
      </c>
      <c r="AW337" s="13" t="s">
        <v>32</v>
      </c>
      <c r="AX337" s="13" t="s">
        <v>83</v>
      </c>
      <c r="AY337" s="262" t="s">
        <v>342</v>
      </c>
    </row>
    <row r="338" s="2" customFormat="1" ht="16.5" customHeight="1">
      <c r="A338" s="39"/>
      <c r="B338" s="40"/>
      <c r="C338" s="295" t="s">
        <v>821</v>
      </c>
      <c r="D338" s="295" t="s">
        <v>621</v>
      </c>
      <c r="E338" s="296" t="s">
        <v>2542</v>
      </c>
      <c r="F338" s="297" t="s">
        <v>2543</v>
      </c>
      <c r="G338" s="298" t="s">
        <v>442</v>
      </c>
      <c r="H338" s="299">
        <v>2</v>
      </c>
      <c r="I338" s="300"/>
      <c r="J338" s="301">
        <f>ROUND(I338*H338,2)</f>
        <v>0</v>
      </c>
      <c r="K338" s="297" t="s">
        <v>443</v>
      </c>
      <c r="L338" s="302"/>
      <c r="M338" s="303" t="s">
        <v>1</v>
      </c>
      <c r="N338" s="304" t="s">
        <v>41</v>
      </c>
      <c r="O338" s="92"/>
      <c r="P338" s="236">
        <f>O338*H338</f>
        <v>0</v>
      </c>
      <c r="Q338" s="236">
        <v>0.50600000000000001</v>
      </c>
      <c r="R338" s="236">
        <f>Q338*H338</f>
        <v>1.012</v>
      </c>
      <c r="S338" s="236">
        <v>0</v>
      </c>
      <c r="T338" s="237">
        <f>S338*H338</f>
        <v>0</v>
      </c>
      <c r="U338" s="39"/>
      <c r="V338" s="39"/>
      <c r="W338" s="39"/>
      <c r="X338" s="39"/>
      <c r="Y338" s="39"/>
      <c r="Z338" s="39"/>
      <c r="AA338" s="39"/>
      <c r="AB338" s="39"/>
      <c r="AC338" s="39"/>
      <c r="AD338" s="39"/>
      <c r="AE338" s="39"/>
      <c r="AR338" s="238" t="s">
        <v>376</v>
      </c>
      <c r="AT338" s="238" t="s">
        <v>621</v>
      </c>
      <c r="AU338" s="238" t="s">
        <v>85</v>
      </c>
      <c r="AY338" s="18" t="s">
        <v>342</v>
      </c>
      <c r="BE338" s="239">
        <f>IF(N338="základní",J338,0)</f>
        <v>0</v>
      </c>
      <c r="BF338" s="239">
        <f>IF(N338="snížená",J338,0)</f>
        <v>0</v>
      </c>
      <c r="BG338" s="239">
        <f>IF(N338="zákl. přenesená",J338,0)</f>
        <v>0</v>
      </c>
      <c r="BH338" s="239">
        <f>IF(N338="sníž. přenesená",J338,0)</f>
        <v>0</v>
      </c>
      <c r="BI338" s="239">
        <f>IF(N338="nulová",J338,0)</f>
        <v>0</v>
      </c>
      <c r="BJ338" s="18" t="s">
        <v>83</v>
      </c>
      <c r="BK338" s="239">
        <f>ROUND(I338*H338,2)</f>
        <v>0</v>
      </c>
      <c r="BL338" s="18" t="s">
        <v>360</v>
      </c>
      <c r="BM338" s="238" t="s">
        <v>7315</v>
      </c>
    </row>
    <row r="339" s="2" customFormat="1">
      <c r="A339" s="39"/>
      <c r="B339" s="40"/>
      <c r="C339" s="41"/>
      <c r="D339" s="240" t="s">
        <v>349</v>
      </c>
      <c r="E339" s="41"/>
      <c r="F339" s="241" t="s">
        <v>2543</v>
      </c>
      <c r="G339" s="41"/>
      <c r="H339" s="41"/>
      <c r="I339" s="242"/>
      <c r="J339" s="41"/>
      <c r="K339" s="41"/>
      <c r="L339" s="45"/>
      <c r="M339" s="243"/>
      <c r="N339" s="244"/>
      <c r="O339" s="92"/>
      <c r="P339" s="92"/>
      <c r="Q339" s="92"/>
      <c r="R339" s="92"/>
      <c r="S339" s="92"/>
      <c r="T339" s="93"/>
      <c r="U339" s="39"/>
      <c r="V339" s="39"/>
      <c r="W339" s="39"/>
      <c r="X339" s="39"/>
      <c r="Y339" s="39"/>
      <c r="Z339" s="39"/>
      <c r="AA339" s="39"/>
      <c r="AB339" s="39"/>
      <c r="AC339" s="39"/>
      <c r="AD339" s="39"/>
      <c r="AE339" s="39"/>
      <c r="AT339" s="18" t="s">
        <v>349</v>
      </c>
      <c r="AU339" s="18" t="s">
        <v>85</v>
      </c>
    </row>
    <row r="340" s="13" customFormat="1">
      <c r="A340" s="13"/>
      <c r="B340" s="252"/>
      <c r="C340" s="253"/>
      <c r="D340" s="240" t="s">
        <v>446</v>
      </c>
      <c r="E340" s="254" t="s">
        <v>1</v>
      </c>
      <c r="F340" s="255" t="s">
        <v>2392</v>
      </c>
      <c r="G340" s="253"/>
      <c r="H340" s="256">
        <v>2</v>
      </c>
      <c r="I340" s="257"/>
      <c r="J340" s="253"/>
      <c r="K340" s="253"/>
      <c r="L340" s="258"/>
      <c r="M340" s="259"/>
      <c r="N340" s="260"/>
      <c r="O340" s="260"/>
      <c r="P340" s="260"/>
      <c r="Q340" s="260"/>
      <c r="R340" s="260"/>
      <c r="S340" s="260"/>
      <c r="T340" s="261"/>
      <c r="U340" s="13"/>
      <c r="V340" s="13"/>
      <c r="W340" s="13"/>
      <c r="X340" s="13"/>
      <c r="Y340" s="13"/>
      <c r="Z340" s="13"/>
      <c r="AA340" s="13"/>
      <c r="AB340" s="13"/>
      <c r="AC340" s="13"/>
      <c r="AD340" s="13"/>
      <c r="AE340" s="13"/>
      <c r="AT340" s="262" t="s">
        <v>446</v>
      </c>
      <c r="AU340" s="262" t="s">
        <v>85</v>
      </c>
      <c r="AV340" s="13" t="s">
        <v>85</v>
      </c>
      <c r="AW340" s="13" t="s">
        <v>32</v>
      </c>
      <c r="AX340" s="13" t="s">
        <v>83</v>
      </c>
      <c r="AY340" s="262" t="s">
        <v>342</v>
      </c>
    </row>
    <row r="341" s="2" customFormat="1" ht="16.5" customHeight="1">
      <c r="A341" s="39"/>
      <c r="B341" s="40"/>
      <c r="C341" s="295" t="s">
        <v>828</v>
      </c>
      <c r="D341" s="295" t="s">
        <v>621</v>
      </c>
      <c r="E341" s="296" t="s">
        <v>2545</v>
      </c>
      <c r="F341" s="297" t="s">
        <v>2546</v>
      </c>
      <c r="G341" s="298" t="s">
        <v>442</v>
      </c>
      <c r="H341" s="299">
        <v>1</v>
      </c>
      <c r="I341" s="300"/>
      <c r="J341" s="301">
        <f>ROUND(I341*H341,2)</f>
        <v>0</v>
      </c>
      <c r="K341" s="297" t="s">
        <v>443</v>
      </c>
      <c r="L341" s="302"/>
      <c r="M341" s="303" t="s">
        <v>1</v>
      </c>
      <c r="N341" s="304" t="s">
        <v>41</v>
      </c>
      <c r="O341" s="92"/>
      <c r="P341" s="236">
        <f>O341*H341</f>
        <v>0</v>
      </c>
      <c r="Q341" s="236">
        <v>1.0129999999999999</v>
      </c>
      <c r="R341" s="236">
        <f>Q341*H341</f>
        <v>1.0129999999999999</v>
      </c>
      <c r="S341" s="236">
        <v>0</v>
      </c>
      <c r="T341" s="237">
        <f>S341*H341</f>
        <v>0</v>
      </c>
      <c r="U341" s="39"/>
      <c r="V341" s="39"/>
      <c r="W341" s="39"/>
      <c r="X341" s="39"/>
      <c r="Y341" s="39"/>
      <c r="Z341" s="39"/>
      <c r="AA341" s="39"/>
      <c r="AB341" s="39"/>
      <c r="AC341" s="39"/>
      <c r="AD341" s="39"/>
      <c r="AE341" s="39"/>
      <c r="AR341" s="238" t="s">
        <v>376</v>
      </c>
      <c r="AT341" s="238" t="s">
        <v>621</v>
      </c>
      <c r="AU341" s="238" t="s">
        <v>85</v>
      </c>
      <c r="AY341" s="18" t="s">
        <v>342</v>
      </c>
      <c r="BE341" s="239">
        <f>IF(N341="základní",J341,0)</f>
        <v>0</v>
      </c>
      <c r="BF341" s="239">
        <f>IF(N341="snížená",J341,0)</f>
        <v>0</v>
      </c>
      <c r="BG341" s="239">
        <f>IF(N341="zákl. přenesená",J341,0)</f>
        <v>0</v>
      </c>
      <c r="BH341" s="239">
        <f>IF(N341="sníž. přenesená",J341,0)</f>
        <v>0</v>
      </c>
      <c r="BI341" s="239">
        <f>IF(N341="nulová",J341,0)</f>
        <v>0</v>
      </c>
      <c r="BJ341" s="18" t="s">
        <v>83</v>
      </c>
      <c r="BK341" s="239">
        <f>ROUND(I341*H341,2)</f>
        <v>0</v>
      </c>
      <c r="BL341" s="18" t="s">
        <v>360</v>
      </c>
      <c r="BM341" s="238" t="s">
        <v>7316</v>
      </c>
    </row>
    <row r="342" s="2" customFormat="1">
      <c r="A342" s="39"/>
      <c r="B342" s="40"/>
      <c r="C342" s="41"/>
      <c r="D342" s="240" t="s">
        <v>349</v>
      </c>
      <c r="E342" s="41"/>
      <c r="F342" s="241" t="s">
        <v>2546</v>
      </c>
      <c r="G342" s="41"/>
      <c r="H342" s="41"/>
      <c r="I342" s="242"/>
      <c r="J342" s="41"/>
      <c r="K342" s="41"/>
      <c r="L342" s="45"/>
      <c r="M342" s="243"/>
      <c r="N342" s="244"/>
      <c r="O342" s="92"/>
      <c r="P342" s="92"/>
      <c r="Q342" s="92"/>
      <c r="R342" s="92"/>
      <c r="S342" s="92"/>
      <c r="T342" s="93"/>
      <c r="U342" s="39"/>
      <c r="V342" s="39"/>
      <c r="W342" s="39"/>
      <c r="X342" s="39"/>
      <c r="Y342" s="39"/>
      <c r="Z342" s="39"/>
      <c r="AA342" s="39"/>
      <c r="AB342" s="39"/>
      <c r="AC342" s="39"/>
      <c r="AD342" s="39"/>
      <c r="AE342" s="39"/>
      <c r="AT342" s="18" t="s">
        <v>349</v>
      </c>
      <c r="AU342" s="18" t="s">
        <v>85</v>
      </c>
    </row>
    <row r="343" s="13" customFormat="1">
      <c r="A343" s="13"/>
      <c r="B343" s="252"/>
      <c r="C343" s="253"/>
      <c r="D343" s="240" t="s">
        <v>446</v>
      </c>
      <c r="E343" s="254" t="s">
        <v>1</v>
      </c>
      <c r="F343" s="255" t="s">
        <v>2590</v>
      </c>
      <c r="G343" s="253"/>
      <c r="H343" s="256">
        <v>1</v>
      </c>
      <c r="I343" s="257"/>
      <c r="J343" s="253"/>
      <c r="K343" s="253"/>
      <c r="L343" s="258"/>
      <c r="M343" s="259"/>
      <c r="N343" s="260"/>
      <c r="O343" s="260"/>
      <c r="P343" s="260"/>
      <c r="Q343" s="260"/>
      <c r="R343" s="260"/>
      <c r="S343" s="260"/>
      <c r="T343" s="261"/>
      <c r="U343" s="13"/>
      <c r="V343" s="13"/>
      <c r="W343" s="13"/>
      <c r="X343" s="13"/>
      <c r="Y343" s="13"/>
      <c r="Z343" s="13"/>
      <c r="AA343" s="13"/>
      <c r="AB343" s="13"/>
      <c r="AC343" s="13"/>
      <c r="AD343" s="13"/>
      <c r="AE343" s="13"/>
      <c r="AT343" s="262" t="s">
        <v>446</v>
      </c>
      <c r="AU343" s="262" t="s">
        <v>85</v>
      </c>
      <c r="AV343" s="13" t="s">
        <v>85</v>
      </c>
      <c r="AW343" s="13" t="s">
        <v>32</v>
      </c>
      <c r="AX343" s="13" t="s">
        <v>83</v>
      </c>
      <c r="AY343" s="262" t="s">
        <v>342</v>
      </c>
    </row>
    <row r="344" s="2" customFormat="1" ht="16.5" customHeight="1">
      <c r="A344" s="39"/>
      <c r="B344" s="40"/>
      <c r="C344" s="295" t="s">
        <v>834</v>
      </c>
      <c r="D344" s="295" t="s">
        <v>621</v>
      </c>
      <c r="E344" s="296" t="s">
        <v>2548</v>
      </c>
      <c r="F344" s="297" t="s">
        <v>2549</v>
      </c>
      <c r="G344" s="298" t="s">
        <v>442</v>
      </c>
      <c r="H344" s="299">
        <v>6</v>
      </c>
      <c r="I344" s="300"/>
      <c r="J344" s="301">
        <f>ROUND(I344*H344,2)</f>
        <v>0</v>
      </c>
      <c r="K344" s="297" t="s">
        <v>443</v>
      </c>
      <c r="L344" s="302"/>
      <c r="M344" s="303" t="s">
        <v>1</v>
      </c>
      <c r="N344" s="304" t="s">
        <v>41</v>
      </c>
      <c r="O344" s="92"/>
      <c r="P344" s="236">
        <f>O344*H344</f>
        <v>0</v>
      </c>
      <c r="Q344" s="236">
        <v>0.002</v>
      </c>
      <c r="R344" s="236">
        <f>Q344*H344</f>
        <v>0.012</v>
      </c>
      <c r="S344" s="236">
        <v>0</v>
      </c>
      <c r="T344" s="237">
        <f>S344*H344</f>
        <v>0</v>
      </c>
      <c r="U344" s="39"/>
      <c r="V344" s="39"/>
      <c r="W344" s="39"/>
      <c r="X344" s="39"/>
      <c r="Y344" s="39"/>
      <c r="Z344" s="39"/>
      <c r="AA344" s="39"/>
      <c r="AB344" s="39"/>
      <c r="AC344" s="39"/>
      <c r="AD344" s="39"/>
      <c r="AE344" s="39"/>
      <c r="AR344" s="238" t="s">
        <v>376</v>
      </c>
      <c r="AT344" s="238" t="s">
        <v>621</v>
      </c>
      <c r="AU344" s="238" t="s">
        <v>85</v>
      </c>
      <c r="AY344" s="18" t="s">
        <v>342</v>
      </c>
      <c r="BE344" s="239">
        <f>IF(N344="základní",J344,0)</f>
        <v>0</v>
      </c>
      <c r="BF344" s="239">
        <f>IF(N344="snížená",J344,0)</f>
        <v>0</v>
      </c>
      <c r="BG344" s="239">
        <f>IF(N344="zákl. přenesená",J344,0)</f>
        <v>0</v>
      </c>
      <c r="BH344" s="239">
        <f>IF(N344="sníž. přenesená",J344,0)</f>
        <v>0</v>
      </c>
      <c r="BI344" s="239">
        <f>IF(N344="nulová",J344,0)</f>
        <v>0</v>
      </c>
      <c r="BJ344" s="18" t="s">
        <v>83</v>
      </c>
      <c r="BK344" s="239">
        <f>ROUND(I344*H344,2)</f>
        <v>0</v>
      </c>
      <c r="BL344" s="18" t="s">
        <v>360</v>
      </c>
      <c r="BM344" s="238" t="s">
        <v>7317</v>
      </c>
    </row>
    <row r="345" s="2" customFormat="1">
      <c r="A345" s="39"/>
      <c r="B345" s="40"/>
      <c r="C345" s="41"/>
      <c r="D345" s="240" t="s">
        <v>349</v>
      </c>
      <c r="E345" s="41"/>
      <c r="F345" s="241" t="s">
        <v>2549</v>
      </c>
      <c r="G345" s="41"/>
      <c r="H345" s="41"/>
      <c r="I345" s="242"/>
      <c r="J345" s="41"/>
      <c r="K345" s="41"/>
      <c r="L345" s="45"/>
      <c r="M345" s="243"/>
      <c r="N345" s="244"/>
      <c r="O345" s="92"/>
      <c r="P345" s="92"/>
      <c r="Q345" s="92"/>
      <c r="R345" s="92"/>
      <c r="S345" s="92"/>
      <c r="T345" s="93"/>
      <c r="U345" s="39"/>
      <c r="V345" s="39"/>
      <c r="W345" s="39"/>
      <c r="X345" s="39"/>
      <c r="Y345" s="39"/>
      <c r="Z345" s="39"/>
      <c r="AA345" s="39"/>
      <c r="AB345" s="39"/>
      <c r="AC345" s="39"/>
      <c r="AD345" s="39"/>
      <c r="AE345" s="39"/>
      <c r="AT345" s="18" t="s">
        <v>349</v>
      </c>
      <c r="AU345" s="18" t="s">
        <v>85</v>
      </c>
    </row>
    <row r="346" s="13" customFormat="1">
      <c r="A346" s="13"/>
      <c r="B346" s="252"/>
      <c r="C346" s="253"/>
      <c r="D346" s="240" t="s">
        <v>446</v>
      </c>
      <c r="E346" s="254" t="s">
        <v>1</v>
      </c>
      <c r="F346" s="255" t="s">
        <v>2594</v>
      </c>
      <c r="G346" s="253"/>
      <c r="H346" s="256">
        <v>6</v>
      </c>
      <c r="I346" s="257"/>
      <c r="J346" s="253"/>
      <c r="K346" s="253"/>
      <c r="L346" s="258"/>
      <c r="M346" s="259"/>
      <c r="N346" s="260"/>
      <c r="O346" s="260"/>
      <c r="P346" s="260"/>
      <c r="Q346" s="260"/>
      <c r="R346" s="260"/>
      <c r="S346" s="260"/>
      <c r="T346" s="261"/>
      <c r="U346" s="13"/>
      <c r="V346" s="13"/>
      <c r="W346" s="13"/>
      <c r="X346" s="13"/>
      <c r="Y346" s="13"/>
      <c r="Z346" s="13"/>
      <c r="AA346" s="13"/>
      <c r="AB346" s="13"/>
      <c r="AC346" s="13"/>
      <c r="AD346" s="13"/>
      <c r="AE346" s="13"/>
      <c r="AT346" s="262" t="s">
        <v>446</v>
      </c>
      <c r="AU346" s="262" t="s">
        <v>85</v>
      </c>
      <c r="AV346" s="13" t="s">
        <v>85</v>
      </c>
      <c r="AW346" s="13" t="s">
        <v>32</v>
      </c>
      <c r="AX346" s="13" t="s">
        <v>83</v>
      </c>
      <c r="AY346" s="262" t="s">
        <v>342</v>
      </c>
    </row>
    <row r="347" s="2" customFormat="1" ht="16.5" customHeight="1">
      <c r="A347" s="39"/>
      <c r="B347" s="40"/>
      <c r="C347" s="227" t="s">
        <v>840</v>
      </c>
      <c r="D347" s="227" t="s">
        <v>343</v>
      </c>
      <c r="E347" s="228" t="s">
        <v>2556</v>
      </c>
      <c r="F347" s="229" t="s">
        <v>2557</v>
      </c>
      <c r="G347" s="230" t="s">
        <v>442</v>
      </c>
      <c r="H347" s="231">
        <v>2</v>
      </c>
      <c r="I347" s="232"/>
      <c r="J347" s="233">
        <f>ROUND(I347*H347,2)</f>
        <v>0</v>
      </c>
      <c r="K347" s="229" t="s">
        <v>443</v>
      </c>
      <c r="L347" s="45"/>
      <c r="M347" s="234" t="s">
        <v>1</v>
      </c>
      <c r="N347" s="235" t="s">
        <v>41</v>
      </c>
      <c r="O347" s="92"/>
      <c r="P347" s="236">
        <f>O347*H347</f>
        <v>0</v>
      </c>
      <c r="Q347" s="236">
        <v>0.01248</v>
      </c>
      <c r="R347" s="236">
        <f>Q347*H347</f>
        <v>0.02496</v>
      </c>
      <c r="S347" s="236">
        <v>0</v>
      </c>
      <c r="T347" s="237">
        <f>S347*H347</f>
        <v>0</v>
      </c>
      <c r="U347" s="39"/>
      <c r="V347" s="39"/>
      <c r="W347" s="39"/>
      <c r="X347" s="39"/>
      <c r="Y347" s="39"/>
      <c r="Z347" s="39"/>
      <c r="AA347" s="39"/>
      <c r="AB347" s="39"/>
      <c r="AC347" s="39"/>
      <c r="AD347" s="39"/>
      <c r="AE347" s="39"/>
      <c r="AR347" s="238" t="s">
        <v>360</v>
      </c>
      <c r="AT347" s="238" t="s">
        <v>343</v>
      </c>
      <c r="AU347" s="238" t="s">
        <v>85</v>
      </c>
      <c r="AY347" s="18" t="s">
        <v>342</v>
      </c>
      <c r="BE347" s="239">
        <f>IF(N347="základní",J347,0)</f>
        <v>0</v>
      </c>
      <c r="BF347" s="239">
        <f>IF(N347="snížená",J347,0)</f>
        <v>0</v>
      </c>
      <c r="BG347" s="239">
        <f>IF(N347="zákl. přenesená",J347,0)</f>
        <v>0</v>
      </c>
      <c r="BH347" s="239">
        <f>IF(N347="sníž. přenesená",J347,0)</f>
        <v>0</v>
      </c>
      <c r="BI347" s="239">
        <f>IF(N347="nulová",J347,0)</f>
        <v>0</v>
      </c>
      <c r="BJ347" s="18" t="s">
        <v>83</v>
      </c>
      <c r="BK347" s="239">
        <f>ROUND(I347*H347,2)</f>
        <v>0</v>
      </c>
      <c r="BL347" s="18" t="s">
        <v>360</v>
      </c>
      <c r="BM347" s="238" t="s">
        <v>7318</v>
      </c>
    </row>
    <row r="348" s="2" customFormat="1">
      <c r="A348" s="39"/>
      <c r="B348" s="40"/>
      <c r="C348" s="41"/>
      <c r="D348" s="240" t="s">
        <v>349</v>
      </c>
      <c r="E348" s="41"/>
      <c r="F348" s="241" t="s">
        <v>2557</v>
      </c>
      <c r="G348" s="41"/>
      <c r="H348" s="41"/>
      <c r="I348" s="242"/>
      <c r="J348" s="41"/>
      <c r="K348" s="41"/>
      <c r="L348" s="45"/>
      <c r="M348" s="243"/>
      <c r="N348" s="244"/>
      <c r="O348" s="92"/>
      <c r="P348" s="92"/>
      <c r="Q348" s="92"/>
      <c r="R348" s="92"/>
      <c r="S348" s="92"/>
      <c r="T348" s="93"/>
      <c r="U348" s="39"/>
      <c r="V348" s="39"/>
      <c r="W348" s="39"/>
      <c r="X348" s="39"/>
      <c r="Y348" s="39"/>
      <c r="Z348" s="39"/>
      <c r="AA348" s="39"/>
      <c r="AB348" s="39"/>
      <c r="AC348" s="39"/>
      <c r="AD348" s="39"/>
      <c r="AE348" s="39"/>
      <c r="AT348" s="18" t="s">
        <v>349</v>
      </c>
      <c r="AU348" s="18" t="s">
        <v>85</v>
      </c>
    </row>
    <row r="349" s="13" customFormat="1">
      <c r="A349" s="13"/>
      <c r="B349" s="252"/>
      <c r="C349" s="253"/>
      <c r="D349" s="240" t="s">
        <v>446</v>
      </c>
      <c r="E349" s="254" t="s">
        <v>1</v>
      </c>
      <c r="F349" s="255" t="s">
        <v>2403</v>
      </c>
      <c r="G349" s="253"/>
      <c r="H349" s="256">
        <v>2</v>
      </c>
      <c r="I349" s="257"/>
      <c r="J349" s="253"/>
      <c r="K349" s="253"/>
      <c r="L349" s="258"/>
      <c r="M349" s="259"/>
      <c r="N349" s="260"/>
      <c r="O349" s="260"/>
      <c r="P349" s="260"/>
      <c r="Q349" s="260"/>
      <c r="R349" s="260"/>
      <c r="S349" s="260"/>
      <c r="T349" s="261"/>
      <c r="U349" s="13"/>
      <c r="V349" s="13"/>
      <c r="W349" s="13"/>
      <c r="X349" s="13"/>
      <c r="Y349" s="13"/>
      <c r="Z349" s="13"/>
      <c r="AA349" s="13"/>
      <c r="AB349" s="13"/>
      <c r="AC349" s="13"/>
      <c r="AD349" s="13"/>
      <c r="AE349" s="13"/>
      <c r="AT349" s="262" t="s">
        <v>446</v>
      </c>
      <c r="AU349" s="262" t="s">
        <v>85</v>
      </c>
      <c r="AV349" s="13" t="s">
        <v>85</v>
      </c>
      <c r="AW349" s="13" t="s">
        <v>32</v>
      </c>
      <c r="AX349" s="13" t="s">
        <v>83</v>
      </c>
      <c r="AY349" s="262" t="s">
        <v>342</v>
      </c>
    </row>
    <row r="350" s="2" customFormat="1" ht="16.5" customHeight="1">
      <c r="A350" s="39"/>
      <c r="B350" s="40"/>
      <c r="C350" s="295" t="s">
        <v>847</v>
      </c>
      <c r="D350" s="295" t="s">
        <v>621</v>
      </c>
      <c r="E350" s="296" t="s">
        <v>2560</v>
      </c>
      <c r="F350" s="297" t="s">
        <v>2561</v>
      </c>
      <c r="G350" s="298" t="s">
        <v>442</v>
      </c>
      <c r="H350" s="299">
        <v>2</v>
      </c>
      <c r="I350" s="300"/>
      <c r="J350" s="301">
        <f>ROUND(I350*H350,2)</f>
        <v>0</v>
      </c>
      <c r="K350" s="297" t="s">
        <v>443</v>
      </c>
      <c r="L350" s="302"/>
      <c r="M350" s="303" t="s">
        <v>1</v>
      </c>
      <c r="N350" s="304" t="s">
        <v>41</v>
      </c>
      <c r="O350" s="92"/>
      <c r="P350" s="236">
        <f>O350*H350</f>
        <v>0</v>
      </c>
      <c r="Q350" s="236">
        <v>0.58499999999999996</v>
      </c>
      <c r="R350" s="236">
        <f>Q350*H350</f>
        <v>1.1699999999999999</v>
      </c>
      <c r="S350" s="236">
        <v>0</v>
      </c>
      <c r="T350" s="237">
        <f>S350*H350</f>
        <v>0</v>
      </c>
      <c r="U350" s="39"/>
      <c r="V350" s="39"/>
      <c r="W350" s="39"/>
      <c r="X350" s="39"/>
      <c r="Y350" s="39"/>
      <c r="Z350" s="39"/>
      <c r="AA350" s="39"/>
      <c r="AB350" s="39"/>
      <c r="AC350" s="39"/>
      <c r="AD350" s="39"/>
      <c r="AE350" s="39"/>
      <c r="AR350" s="238" t="s">
        <v>376</v>
      </c>
      <c r="AT350" s="238" t="s">
        <v>621</v>
      </c>
      <c r="AU350" s="238" t="s">
        <v>85</v>
      </c>
      <c r="AY350" s="18" t="s">
        <v>342</v>
      </c>
      <c r="BE350" s="239">
        <f>IF(N350="základní",J350,0)</f>
        <v>0</v>
      </c>
      <c r="BF350" s="239">
        <f>IF(N350="snížená",J350,0)</f>
        <v>0</v>
      </c>
      <c r="BG350" s="239">
        <f>IF(N350="zákl. přenesená",J350,0)</f>
        <v>0</v>
      </c>
      <c r="BH350" s="239">
        <f>IF(N350="sníž. přenesená",J350,0)</f>
        <v>0</v>
      </c>
      <c r="BI350" s="239">
        <f>IF(N350="nulová",J350,0)</f>
        <v>0</v>
      </c>
      <c r="BJ350" s="18" t="s">
        <v>83</v>
      </c>
      <c r="BK350" s="239">
        <f>ROUND(I350*H350,2)</f>
        <v>0</v>
      </c>
      <c r="BL350" s="18" t="s">
        <v>360</v>
      </c>
      <c r="BM350" s="238" t="s">
        <v>7319</v>
      </c>
    </row>
    <row r="351" s="2" customFormat="1">
      <c r="A351" s="39"/>
      <c r="B351" s="40"/>
      <c r="C351" s="41"/>
      <c r="D351" s="240" t="s">
        <v>349</v>
      </c>
      <c r="E351" s="41"/>
      <c r="F351" s="241" t="s">
        <v>2561</v>
      </c>
      <c r="G351" s="41"/>
      <c r="H351" s="41"/>
      <c r="I351" s="242"/>
      <c r="J351" s="41"/>
      <c r="K351" s="41"/>
      <c r="L351" s="45"/>
      <c r="M351" s="243"/>
      <c r="N351" s="244"/>
      <c r="O351" s="92"/>
      <c r="P351" s="92"/>
      <c r="Q351" s="92"/>
      <c r="R351" s="92"/>
      <c r="S351" s="92"/>
      <c r="T351" s="93"/>
      <c r="U351" s="39"/>
      <c r="V351" s="39"/>
      <c r="W351" s="39"/>
      <c r="X351" s="39"/>
      <c r="Y351" s="39"/>
      <c r="Z351" s="39"/>
      <c r="AA351" s="39"/>
      <c r="AB351" s="39"/>
      <c r="AC351" s="39"/>
      <c r="AD351" s="39"/>
      <c r="AE351" s="39"/>
      <c r="AT351" s="18" t="s">
        <v>349</v>
      </c>
      <c r="AU351" s="18" t="s">
        <v>85</v>
      </c>
    </row>
    <row r="352" s="13" customFormat="1">
      <c r="A352" s="13"/>
      <c r="B352" s="252"/>
      <c r="C352" s="253"/>
      <c r="D352" s="240" t="s">
        <v>446</v>
      </c>
      <c r="E352" s="254" t="s">
        <v>1</v>
      </c>
      <c r="F352" s="255" t="s">
        <v>3936</v>
      </c>
      <c r="G352" s="253"/>
      <c r="H352" s="256">
        <v>2</v>
      </c>
      <c r="I352" s="257"/>
      <c r="J352" s="253"/>
      <c r="K352" s="253"/>
      <c r="L352" s="258"/>
      <c r="M352" s="259"/>
      <c r="N352" s="260"/>
      <c r="O352" s="260"/>
      <c r="P352" s="260"/>
      <c r="Q352" s="260"/>
      <c r="R352" s="260"/>
      <c r="S352" s="260"/>
      <c r="T352" s="261"/>
      <c r="U352" s="13"/>
      <c r="V352" s="13"/>
      <c r="W352" s="13"/>
      <c r="X352" s="13"/>
      <c r="Y352" s="13"/>
      <c r="Z352" s="13"/>
      <c r="AA352" s="13"/>
      <c r="AB352" s="13"/>
      <c r="AC352" s="13"/>
      <c r="AD352" s="13"/>
      <c r="AE352" s="13"/>
      <c r="AT352" s="262" t="s">
        <v>446</v>
      </c>
      <c r="AU352" s="262" t="s">
        <v>85</v>
      </c>
      <c r="AV352" s="13" t="s">
        <v>85</v>
      </c>
      <c r="AW352" s="13" t="s">
        <v>32</v>
      </c>
      <c r="AX352" s="13" t="s">
        <v>83</v>
      </c>
      <c r="AY352" s="262" t="s">
        <v>342</v>
      </c>
    </row>
    <row r="353" s="2" customFormat="1" ht="16.5" customHeight="1">
      <c r="A353" s="39"/>
      <c r="B353" s="40"/>
      <c r="C353" s="227" t="s">
        <v>854</v>
      </c>
      <c r="D353" s="227" t="s">
        <v>343</v>
      </c>
      <c r="E353" s="228" t="s">
        <v>2568</v>
      </c>
      <c r="F353" s="229" t="s">
        <v>2569</v>
      </c>
      <c r="G353" s="230" t="s">
        <v>442</v>
      </c>
      <c r="H353" s="231">
        <v>2</v>
      </c>
      <c r="I353" s="232"/>
      <c r="J353" s="233">
        <f>ROUND(I353*H353,2)</f>
        <v>0</v>
      </c>
      <c r="K353" s="229" t="s">
        <v>443</v>
      </c>
      <c r="L353" s="45"/>
      <c r="M353" s="234" t="s">
        <v>1</v>
      </c>
      <c r="N353" s="235" t="s">
        <v>41</v>
      </c>
      <c r="O353" s="92"/>
      <c r="P353" s="236">
        <f>O353*H353</f>
        <v>0</v>
      </c>
      <c r="Q353" s="236">
        <v>0.028539999999999999</v>
      </c>
      <c r="R353" s="236">
        <f>Q353*H353</f>
        <v>0.057079999999999999</v>
      </c>
      <c r="S353" s="236">
        <v>0</v>
      </c>
      <c r="T353" s="237">
        <f>S353*H353</f>
        <v>0</v>
      </c>
      <c r="U353" s="39"/>
      <c r="V353" s="39"/>
      <c r="W353" s="39"/>
      <c r="X353" s="39"/>
      <c r="Y353" s="39"/>
      <c r="Z353" s="39"/>
      <c r="AA353" s="39"/>
      <c r="AB353" s="39"/>
      <c r="AC353" s="39"/>
      <c r="AD353" s="39"/>
      <c r="AE353" s="39"/>
      <c r="AR353" s="238" t="s">
        <v>360</v>
      </c>
      <c r="AT353" s="238" t="s">
        <v>343</v>
      </c>
      <c r="AU353" s="238" t="s">
        <v>85</v>
      </c>
      <c r="AY353" s="18" t="s">
        <v>342</v>
      </c>
      <c r="BE353" s="239">
        <f>IF(N353="základní",J353,0)</f>
        <v>0</v>
      </c>
      <c r="BF353" s="239">
        <f>IF(N353="snížená",J353,0)</f>
        <v>0</v>
      </c>
      <c r="BG353" s="239">
        <f>IF(N353="zákl. přenesená",J353,0)</f>
        <v>0</v>
      </c>
      <c r="BH353" s="239">
        <f>IF(N353="sníž. přenesená",J353,0)</f>
        <v>0</v>
      </c>
      <c r="BI353" s="239">
        <f>IF(N353="nulová",J353,0)</f>
        <v>0</v>
      </c>
      <c r="BJ353" s="18" t="s">
        <v>83</v>
      </c>
      <c r="BK353" s="239">
        <f>ROUND(I353*H353,2)</f>
        <v>0</v>
      </c>
      <c r="BL353" s="18" t="s">
        <v>360</v>
      </c>
      <c r="BM353" s="238" t="s">
        <v>7320</v>
      </c>
    </row>
    <row r="354" s="2" customFormat="1">
      <c r="A354" s="39"/>
      <c r="B354" s="40"/>
      <c r="C354" s="41"/>
      <c r="D354" s="240" t="s">
        <v>349</v>
      </c>
      <c r="E354" s="41"/>
      <c r="F354" s="241" t="s">
        <v>2569</v>
      </c>
      <c r="G354" s="41"/>
      <c r="H354" s="41"/>
      <c r="I354" s="242"/>
      <c r="J354" s="41"/>
      <c r="K354" s="41"/>
      <c r="L354" s="45"/>
      <c r="M354" s="243"/>
      <c r="N354" s="244"/>
      <c r="O354" s="92"/>
      <c r="P354" s="92"/>
      <c r="Q354" s="92"/>
      <c r="R354" s="92"/>
      <c r="S354" s="92"/>
      <c r="T354" s="93"/>
      <c r="U354" s="39"/>
      <c r="V354" s="39"/>
      <c r="W354" s="39"/>
      <c r="X354" s="39"/>
      <c r="Y354" s="39"/>
      <c r="Z354" s="39"/>
      <c r="AA354" s="39"/>
      <c r="AB354" s="39"/>
      <c r="AC354" s="39"/>
      <c r="AD354" s="39"/>
      <c r="AE354" s="39"/>
      <c r="AT354" s="18" t="s">
        <v>349</v>
      </c>
      <c r="AU354" s="18" t="s">
        <v>85</v>
      </c>
    </row>
    <row r="355" s="13" customFormat="1">
      <c r="A355" s="13"/>
      <c r="B355" s="252"/>
      <c r="C355" s="253"/>
      <c r="D355" s="240" t="s">
        <v>446</v>
      </c>
      <c r="E355" s="254" t="s">
        <v>1</v>
      </c>
      <c r="F355" s="255" t="s">
        <v>2403</v>
      </c>
      <c r="G355" s="253"/>
      <c r="H355" s="256">
        <v>2</v>
      </c>
      <c r="I355" s="257"/>
      <c r="J355" s="253"/>
      <c r="K355" s="253"/>
      <c r="L355" s="258"/>
      <c r="M355" s="259"/>
      <c r="N355" s="260"/>
      <c r="O355" s="260"/>
      <c r="P355" s="260"/>
      <c r="Q355" s="260"/>
      <c r="R355" s="260"/>
      <c r="S355" s="260"/>
      <c r="T355" s="261"/>
      <c r="U355" s="13"/>
      <c r="V355" s="13"/>
      <c r="W355" s="13"/>
      <c r="X355" s="13"/>
      <c r="Y355" s="13"/>
      <c r="Z355" s="13"/>
      <c r="AA355" s="13"/>
      <c r="AB355" s="13"/>
      <c r="AC355" s="13"/>
      <c r="AD355" s="13"/>
      <c r="AE355" s="13"/>
      <c r="AT355" s="262" t="s">
        <v>446</v>
      </c>
      <c r="AU355" s="262" t="s">
        <v>85</v>
      </c>
      <c r="AV355" s="13" t="s">
        <v>85</v>
      </c>
      <c r="AW355" s="13" t="s">
        <v>32</v>
      </c>
      <c r="AX355" s="13" t="s">
        <v>83</v>
      </c>
      <c r="AY355" s="262" t="s">
        <v>342</v>
      </c>
    </row>
    <row r="356" s="2" customFormat="1" ht="16.5" customHeight="1">
      <c r="A356" s="39"/>
      <c r="B356" s="40"/>
      <c r="C356" s="295" t="s">
        <v>859</v>
      </c>
      <c r="D356" s="295" t="s">
        <v>621</v>
      </c>
      <c r="E356" s="296" t="s">
        <v>2572</v>
      </c>
      <c r="F356" s="297" t="s">
        <v>7321</v>
      </c>
      <c r="G356" s="298" t="s">
        <v>442</v>
      </c>
      <c r="H356" s="299">
        <v>2</v>
      </c>
      <c r="I356" s="300"/>
      <c r="J356" s="301">
        <f>ROUND(I356*H356,2)</f>
        <v>0</v>
      </c>
      <c r="K356" s="297" t="s">
        <v>1</v>
      </c>
      <c r="L356" s="302"/>
      <c r="M356" s="303" t="s">
        <v>1</v>
      </c>
      <c r="N356" s="304" t="s">
        <v>41</v>
      </c>
      <c r="O356" s="92"/>
      <c r="P356" s="236">
        <f>O356*H356</f>
        <v>0</v>
      </c>
      <c r="Q356" s="236">
        <v>1.1599999999999999</v>
      </c>
      <c r="R356" s="236">
        <f>Q356*H356</f>
        <v>2.3199999999999998</v>
      </c>
      <c r="S356" s="236">
        <v>0</v>
      </c>
      <c r="T356" s="237">
        <f>S356*H356</f>
        <v>0</v>
      </c>
      <c r="U356" s="39"/>
      <c r="V356" s="39"/>
      <c r="W356" s="39"/>
      <c r="X356" s="39"/>
      <c r="Y356" s="39"/>
      <c r="Z356" s="39"/>
      <c r="AA356" s="39"/>
      <c r="AB356" s="39"/>
      <c r="AC356" s="39"/>
      <c r="AD356" s="39"/>
      <c r="AE356" s="39"/>
      <c r="AR356" s="238" t="s">
        <v>376</v>
      </c>
      <c r="AT356" s="238" t="s">
        <v>621</v>
      </c>
      <c r="AU356" s="238" t="s">
        <v>85</v>
      </c>
      <c r="AY356" s="18" t="s">
        <v>342</v>
      </c>
      <c r="BE356" s="239">
        <f>IF(N356="základní",J356,0)</f>
        <v>0</v>
      </c>
      <c r="BF356" s="239">
        <f>IF(N356="snížená",J356,0)</f>
        <v>0</v>
      </c>
      <c r="BG356" s="239">
        <f>IF(N356="zákl. přenesená",J356,0)</f>
        <v>0</v>
      </c>
      <c r="BH356" s="239">
        <f>IF(N356="sníž. přenesená",J356,0)</f>
        <v>0</v>
      </c>
      <c r="BI356" s="239">
        <f>IF(N356="nulová",J356,0)</f>
        <v>0</v>
      </c>
      <c r="BJ356" s="18" t="s">
        <v>83</v>
      </c>
      <c r="BK356" s="239">
        <f>ROUND(I356*H356,2)</f>
        <v>0</v>
      </c>
      <c r="BL356" s="18" t="s">
        <v>360</v>
      </c>
      <c r="BM356" s="238" t="s">
        <v>7322</v>
      </c>
    </row>
    <row r="357" s="2" customFormat="1">
      <c r="A357" s="39"/>
      <c r="B357" s="40"/>
      <c r="C357" s="41"/>
      <c r="D357" s="240" t="s">
        <v>349</v>
      </c>
      <c r="E357" s="41"/>
      <c r="F357" s="241" t="s">
        <v>7321</v>
      </c>
      <c r="G357" s="41"/>
      <c r="H357" s="41"/>
      <c r="I357" s="242"/>
      <c r="J357" s="41"/>
      <c r="K357" s="41"/>
      <c r="L357" s="45"/>
      <c r="M357" s="243"/>
      <c r="N357" s="244"/>
      <c r="O357" s="92"/>
      <c r="P357" s="92"/>
      <c r="Q357" s="92"/>
      <c r="R357" s="92"/>
      <c r="S357" s="92"/>
      <c r="T357" s="93"/>
      <c r="U357" s="39"/>
      <c r="V357" s="39"/>
      <c r="W357" s="39"/>
      <c r="X357" s="39"/>
      <c r="Y357" s="39"/>
      <c r="Z357" s="39"/>
      <c r="AA357" s="39"/>
      <c r="AB357" s="39"/>
      <c r="AC357" s="39"/>
      <c r="AD357" s="39"/>
      <c r="AE357" s="39"/>
      <c r="AT357" s="18" t="s">
        <v>349</v>
      </c>
      <c r="AU357" s="18" t="s">
        <v>85</v>
      </c>
    </row>
    <row r="358" s="13" customFormat="1">
      <c r="A358" s="13"/>
      <c r="B358" s="252"/>
      <c r="C358" s="253"/>
      <c r="D358" s="240" t="s">
        <v>446</v>
      </c>
      <c r="E358" s="254" t="s">
        <v>1</v>
      </c>
      <c r="F358" s="255" t="s">
        <v>2403</v>
      </c>
      <c r="G358" s="253"/>
      <c r="H358" s="256">
        <v>2</v>
      </c>
      <c r="I358" s="257"/>
      <c r="J358" s="253"/>
      <c r="K358" s="253"/>
      <c r="L358" s="258"/>
      <c r="M358" s="259"/>
      <c r="N358" s="260"/>
      <c r="O358" s="260"/>
      <c r="P358" s="260"/>
      <c r="Q358" s="260"/>
      <c r="R358" s="260"/>
      <c r="S358" s="260"/>
      <c r="T358" s="261"/>
      <c r="U358" s="13"/>
      <c r="V358" s="13"/>
      <c r="W358" s="13"/>
      <c r="X358" s="13"/>
      <c r="Y358" s="13"/>
      <c r="Z358" s="13"/>
      <c r="AA358" s="13"/>
      <c r="AB358" s="13"/>
      <c r="AC358" s="13"/>
      <c r="AD358" s="13"/>
      <c r="AE358" s="13"/>
      <c r="AT358" s="262" t="s">
        <v>446</v>
      </c>
      <c r="AU358" s="262" t="s">
        <v>85</v>
      </c>
      <c r="AV358" s="13" t="s">
        <v>85</v>
      </c>
      <c r="AW358" s="13" t="s">
        <v>32</v>
      </c>
      <c r="AX358" s="13" t="s">
        <v>83</v>
      </c>
      <c r="AY358" s="262" t="s">
        <v>342</v>
      </c>
    </row>
    <row r="359" s="2" customFormat="1" ht="16.5" customHeight="1">
      <c r="A359" s="39"/>
      <c r="B359" s="40"/>
      <c r="C359" s="227" t="s">
        <v>864</v>
      </c>
      <c r="D359" s="227" t="s">
        <v>343</v>
      </c>
      <c r="E359" s="228" t="s">
        <v>2109</v>
      </c>
      <c r="F359" s="229" t="s">
        <v>2110</v>
      </c>
      <c r="G359" s="230" t="s">
        <v>442</v>
      </c>
      <c r="H359" s="231">
        <v>1</v>
      </c>
      <c r="I359" s="232"/>
      <c r="J359" s="233">
        <f>ROUND(I359*H359,2)</f>
        <v>0</v>
      </c>
      <c r="K359" s="229" t="s">
        <v>443</v>
      </c>
      <c r="L359" s="45"/>
      <c r="M359" s="234" t="s">
        <v>1</v>
      </c>
      <c r="N359" s="235" t="s">
        <v>41</v>
      </c>
      <c r="O359" s="92"/>
      <c r="P359" s="236">
        <f>O359*H359</f>
        <v>0</v>
      </c>
      <c r="Q359" s="236">
        <v>0</v>
      </c>
      <c r="R359" s="236">
        <f>Q359*H359</f>
        <v>0</v>
      </c>
      <c r="S359" s="236">
        <v>0.10000000000000001</v>
      </c>
      <c r="T359" s="237">
        <f>S359*H359</f>
        <v>0.10000000000000001</v>
      </c>
      <c r="U359" s="39"/>
      <c r="V359" s="39"/>
      <c r="W359" s="39"/>
      <c r="X359" s="39"/>
      <c r="Y359" s="39"/>
      <c r="Z359" s="39"/>
      <c r="AA359" s="39"/>
      <c r="AB359" s="39"/>
      <c r="AC359" s="39"/>
      <c r="AD359" s="39"/>
      <c r="AE359" s="39"/>
      <c r="AR359" s="238" t="s">
        <v>360</v>
      </c>
      <c r="AT359" s="238" t="s">
        <v>343</v>
      </c>
      <c r="AU359" s="238" t="s">
        <v>85</v>
      </c>
      <c r="AY359" s="18" t="s">
        <v>342</v>
      </c>
      <c r="BE359" s="239">
        <f>IF(N359="základní",J359,0)</f>
        <v>0</v>
      </c>
      <c r="BF359" s="239">
        <f>IF(N359="snížená",J359,0)</f>
        <v>0</v>
      </c>
      <c r="BG359" s="239">
        <f>IF(N359="zákl. přenesená",J359,0)</f>
        <v>0</v>
      </c>
      <c r="BH359" s="239">
        <f>IF(N359="sníž. přenesená",J359,0)</f>
        <v>0</v>
      </c>
      <c r="BI359" s="239">
        <f>IF(N359="nulová",J359,0)</f>
        <v>0</v>
      </c>
      <c r="BJ359" s="18" t="s">
        <v>83</v>
      </c>
      <c r="BK359" s="239">
        <f>ROUND(I359*H359,2)</f>
        <v>0</v>
      </c>
      <c r="BL359" s="18" t="s">
        <v>360</v>
      </c>
      <c r="BM359" s="238" t="s">
        <v>7323</v>
      </c>
    </row>
    <row r="360" s="2" customFormat="1">
      <c r="A360" s="39"/>
      <c r="B360" s="40"/>
      <c r="C360" s="41"/>
      <c r="D360" s="240" t="s">
        <v>349</v>
      </c>
      <c r="E360" s="41"/>
      <c r="F360" s="241" t="s">
        <v>2112</v>
      </c>
      <c r="G360" s="41"/>
      <c r="H360" s="41"/>
      <c r="I360" s="242"/>
      <c r="J360" s="41"/>
      <c r="K360" s="41"/>
      <c r="L360" s="45"/>
      <c r="M360" s="243"/>
      <c r="N360" s="244"/>
      <c r="O360" s="92"/>
      <c r="P360" s="92"/>
      <c r="Q360" s="92"/>
      <c r="R360" s="92"/>
      <c r="S360" s="92"/>
      <c r="T360" s="93"/>
      <c r="U360" s="39"/>
      <c r="V360" s="39"/>
      <c r="W360" s="39"/>
      <c r="X360" s="39"/>
      <c r="Y360" s="39"/>
      <c r="Z360" s="39"/>
      <c r="AA360" s="39"/>
      <c r="AB360" s="39"/>
      <c r="AC360" s="39"/>
      <c r="AD360" s="39"/>
      <c r="AE360" s="39"/>
      <c r="AT360" s="18" t="s">
        <v>349</v>
      </c>
      <c r="AU360" s="18" t="s">
        <v>85</v>
      </c>
    </row>
    <row r="361" s="13" customFormat="1">
      <c r="A361" s="13"/>
      <c r="B361" s="252"/>
      <c r="C361" s="253"/>
      <c r="D361" s="240" t="s">
        <v>446</v>
      </c>
      <c r="E361" s="254" t="s">
        <v>1</v>
      </c>
      <c r="F361" s="255" t="s">
        <v>7324</v>
      </c>
      <c r="G361" s="253"/>
      <c r="H361" s="256">
        <v>1</v>
      </c>
      <c r="I361" s="257"/>
      <c r="J361" s="253"/>
      <c r="K361" s="253"/>
      <c r="L361" s="258"/>
      <c r="M361" s="259"/>
      <c r="N361" s="260"/>
      <c r="O361" s="260"/>
      <c r="P361" s="260"/>
      <c r="Q361" s="260"/>
      <c r="R361" s="260"/>
      <c r="S361" s="260"/>
      <c r="T361" s="261"/>
      <c r="U361" s="13"/>
      <c r="V361" s="13"/>
      <c r="W361" s="13"/>
      <c r="X361" s="13"/>
      <c r="Y361" s="13"/>
      <c r="Z361" s="13"/>
      <c r="AA361" s="13"/>
      <c r="AB361" s="13"/>
      <c r="AC361" s="13"/>
      <c r="AD361" s="13"/>
      <c r="AE361" s="13"/>
      <c r="AT361" s="262" t="s">
        <v>446</v>
      </c>
      <c r="AU361" s="262" t="s">
        <v>85</v>
      </c>
      <c r="AV361" s="13" t="s">
        <v>85</v>
      </c>
      <c r="AW361" s="13" t="s">
        <v>32</v>
      </c>
      <c r="AX361" s="13" t="s">
        <v>83</v>
      </c>
      <c r="AY361" s="262" t="s">
        <v>342</v>
      </c>
    </row>
    <row r="362" s="2" customFormat="1" ht="16.5" customHeight="1">
      <c r="A362" s="39"/>
      <c r="B362" s="40"/>
      <c r="C362" s="227" t="s">
        <v>871</v>
      </c>
      <c r="D362" s="227" t="s">
        <v>343</v>
      </c>
      <c r="E362" s="228" t="s">
        <v>2583</v>
      </c>
      <c r="F362" s="229" t="s">
        <v>2584</v>
      </c>
      <c r="G362" s="230" t="s">
        <v>442</v>
      </c>
      <c r="H362" s="231">
        <v>2</v>
      </c>
      <c r="I362" s="232"/>
      <c r="J362" s="233">
        <f>ROUND(I362*H362,2)</f>
        <v>0</v>
      </c>
      <c r="K362" s="229" t="s">
        <v>443</v>
      </c>
      <c r="L362" s="45"/>
      <c r="M362" s="234" t="s">
        <v>1</v>
      </c>
      <c r="N362" s="235" t="s">
        <v>41</v>
      </c>
      <c r="O362" s="92"/>
      <c r="P362" s="236">
        <f>O362*H362</f>
        <v>0</v>
      </c>
      <c r="Q362" s="236">
        <v>0.21734000000000001</v>
      </c>
      <c r="R362" s="236">
        <f>Q362*H362</f>
        <v>0.43468000000000001</v>
      </c>
      <c r="S362" s="236">
        <v>0</v>
      </c>
      <c r="T362" s="237">
        <f>S362*H362</f>
        <v>0</v>
      </c>
      <c r="U362" s="39"/>
      <c r="V362" s="39"/>
      <c r="W362" s="39"/>
      <c r="X362" s="39"/>
      <c r="Y362" s="39"/>
      <c r="Z362" s="39"/>
      <c r="AA362" s="39"/>
      <c r="AB362" s="39"/>
      <c r="AC362" s="39"/>
      <c r="AD362" s="39"/>
      <c r="AE362" s="39"/>
      <c r="AR362" s="238" t="s">
        <v>360</v>
      </c>
      <c r="AT362" s="238" t="s">
        <v>343</v>
      </c>
      <c r="AU362" s="238" t="s">
        <v>85</v>
      </c>
      <c r="AY362" s="18" t="s">
        <v>342</v>
      </c>
      <c r="BE362" s="239">
        <f>IF(N362="základní",J362,0)</f>
        <v>0</v>
      </c>
      <c r="BF362" s="239">
        <f>IF(N362="snížená",J362,0)</f>
        <v>0</v>
      </c>
      <c r="BG362" s="239">
        <f>IF(N362="zákl. přenesená",J362,0)</f>
        <v>0</v>
      </c>
      <c r="BH362" s="239">
        <f>IF(N362="sníž. přenesená",J362,0)</f>
        <v>0</v>
      </c>
      <c r="BI362" s="239">
        <f>IF(N362="nulová",J362,0)</f>
        <v>0</v>
      </c>
      <c r="BJ362" s="18" t="s">
        <v>83</v>
      </c>
      <c r="BK362" s="239">
        <f>ROUND(I362*H362,2)</f>
        <v>0</v>
      </c>
      <c r="BL362" s="18" t="s">
        <v>360</v>
      </c>
      <c r="BM362" s="238" t="s">
        <v>7325</v>
      </c>
    </row>
    <row r="363" s="2" customFormat="1">
      <c r="A363" s="39"/>
      <c r="B363" s="40"/>
      <c r="C363" s="41"/>
      <c r="D363" s="240" t="s">
        <v>349</v>
      </c>
      <c r="E363" s="41"/>
      <c r="F363" s="241" t="s">
        <v>2586</v>
      </c>
      <c r="G363" s="41"/>
      <c r="H363" s="41"/>
      <c r="I363" s="242"/>
      <c r="J363" s="41"/>
      <c r="K363" s="41"/>
      <c r="L363" s="45"/>
      <c r="M363" s="243"/>
      <c r="N363" s="244"/>
      <c r="O363" s="92"/>
      <c r="P363" s="92"/>
      <c r="Q363" s="92"/>
      <c r="R363" s="92"/>
      <c r="S363" s="92"/>
      <c r="T363" s="93"/>
      <c r="U363" s="39"/>
      <c r="V363" s="39"/>
      <c r="W363" s="39"/>
      <c r="X363" s="39"/>
      <c r="Y363" s="39"/>
      <c r="Z363" s="39"/>
      <c r="AA363" s="39"/>
      <c r="AB363" s="39"/>
      <c r="AC363" s="39"/>
      <c r="AD363" s="39"/>
      <c r="AE363" s="39"/>
      <c r="AT363" s="18" t="s">
        <v>349</v>
      </c>
      <c r="AU363" s="18" t="s">
        <v>85</v>
      </c>
    </row>
    <row r="364" s="13" customFormat="1">
      <c r="A364" s="13"/>
      <c r="B364" s="252"/>
      <c r="C364" s="253"/>
      <c r="D364" s="240" t="s">
        <v>446</v>
      </c>
      <c r="E364" s="254" t="s">
        <v>1</v>
      </c>
      <c r="F364" s="255" t="s">
        <v>7326</v>
      </c>
      <c r="G364" s="253"/>
      <c r="H364" s="256">
        <v>2</v>
      </c>
      <c r="I364" s="257"/>
      <c r="J364" s="253"/>
      <c r="K364" s="253"/>
      <c r="L364" s="258"/>
      <c r="M364" s="259"/>
      <c r="N364" s="260"/>
      <c r="O364" s="260"/>
      <c r="P364" s="260"/>
      <c r="Q364" s="260"/>
      <c r="R364" s="260"/>
      <c r="S364" s="260"/>
      <c r="T364" s="261"/>
      <c r="U364" s="13"/>
      <c r="V364" s="13"/>
      <c r="W364" s="13"/>
      <c r="X364" s="13"/>
      <c r="Y364" s="13"/>
      <c r="Z364" s="13"/>
      <c r="AA364" s="13"/>
      <c r="AB364" s="13"/>
      <c r="AC364" s="13"/>
      <c r="AD364" s="13"/>
      <c r="AE364" s="13"/>
      <c r="AT364" s="262" t="s">
        <v>446</v>
      </c>
      <c r="AU364" s="262" t="s">
        <v>85</v>
      </c>
      <c r="AV364" s="13" t="s">
        <v>85</v>
      </c>
      <c r="AW364" s="13" t="s">
        <v>32</v>
      </c>
      <c r="AX364" s="13" t="s">
        <v>83</v>
      </c>
      <c r="AY364" s="262" t="s">
        <v>342</v>
      </c>
    </row>
    <row r="365" s="2" customFormat="1" ht="16.5" customHeight="1">
      <c r="A365" s="39"/>
      <c r="B365" s="40"/>
      <c r="C365" s="295" t="s">
        <v>876</v>
      </c>
      <c r="D365" s="295" t="s">
        <v>621</v>
      </c>
      <c r="E365" s="296" t="s">
        <v>2587</v>
      </c>
      <c r="F365" s="297" t="s">
        <v>2588</v>
      </c>
      <c r="G365" s="298" t="s">
        <v>442</v>
      </c>
      <c r="H365" s="299">
        <v>1</v>
      </c>
      <c r="I365" s="300"/>
      <c r="J365" s="301">
        <f>ROUND(I365*H365,2)</f>
        <v>0</v>
      </c>
      <c r="K365" s="297" t="s">
        <v>1</v>
      </c>
      <c r="L365" s="302"/>
      <c r="M365" s="303" t="s">
        <v>1</v>
      </c>
      <c r="N365" s="304" t="s">
        <v>41</v>
      </c>
      <c r="O365" s="92"/>
      <c r="P365" s="236">
        <f>O365*H365</f>
        <v>0</v>
      </c>
      <c r="Q365" s="236">
        <v>0.045999999999999999</v>
      </c>
      <c r="R365" s="236">
        <f>Q365*H365</f>
        <v>0.045999999999999999</v>
      </c>
      <c r="S365" s="236">
        <v>0</v>
      </c>
      <c r="T365" s="237">
        <f>S365*H365</f>
        <v>0</v>
      </c>
      <c r="U365" s="39"/>
      <c r="V365" s="39"/>
      <c r="W365" s="39"/>
      <c r="X365" s="39"/>
      <c r="Y365" s="39"/>
      <c r="Z365" s="39"/>
      <c r="AA365" s="39"/>
      <c r="AB365" s="39"/>
      <c r="AC365" s="39"/>
      <c r="AD365" s="39"/>
      <c r="AE365" s="39"/>
      <c r="AR365" s="238" t="s">
        <v>376</v>
      </c>
      <c r="AT365" s="238" t="s">
        <v>621</v>
      </c>
      <c r="AU365" s="238" t="s">
        <v>85</v>
      </c>
      <c r="AY365" s="18" t="s">
        <v>342</v>
      </c>
      <c r="BE365" s="239">
        <f>IF(N365="základní",J365,0)</f>
        <v>0</v>
      </c>
      <c r="BF365" s="239">
        <f>IF(N365="snížená",J365,0)</f>
        <v>0</v>
      </c>
      <c r="BG365" s="239">
        <f>IF(N365="zákl. přenesená",J365,0)</f>
        <v>0</v>
      </c>
      <c r="BH365" s="239">
        <f>IF(N365="sníž. přenesená",J365,0)</f>
        <v>0</v>
      </c>
      <c r="BI365" s="239">
        <f>IF(N365="nulová",J365,0)</f>
        <v>0</v>
      </c>
      <c r="BJ365" s="18" t="s">
        <v>83</v>
      </c>
      <c r="BK365" s="239">
        <f>ROUND(I365*H365,2)</f>
        <v>0</v>
      </c>
      <c r="BL365" s="18" t="s">
        <v>360</v>
      </c>
      <c r="BM365" s="238" t="s">
        <v>7327</v>
      </c>
    </row>
    <row r="366" s="2" customFormat="1">
      <c r="A366" s="39"/>
      <c r="B366" s="40"/>
      <c r="C366" s="41"/>
      <c r="D366" s="240" t="s">
        <v>349</v>
      </c>
      <c r="E366" s="41"/>
      <c r="F366" s="241" t="s">
        <v>2588</v>
      </c>
      <c r="G366" s="41"/>
      <c r="H366" s="41"/>
      <c r="I366" s="242"/>
      <c r="J366" s="41"/>
      <c r="K366" s="41"/>
      <c r="L366" s="45"/>
      <c r="M366" s="243"/>
      <c r="N366" s="244"/>
      <c r="O366" s="92"/>
      <c r="P366" s="92"/>
      <c r="Q366" s="92"/>
      <c r="R366" s="92"/>
      <c r="S366" s="92"/>
      <c r="T366" s="93"/>
      <c r="U366" s="39"/>
      <c r="V366" s="39"/>
      <c r="W366" s="39"/>
      <c r="X366" s="39"/>
      <c r="Y366" s="39"/>
      <c r="Z366" s="39"/>
      <c r="AA366" s="39"/>
      <c r="AB366" s="39"/>
      <c r="AC366" s="39"/>
      <c r="AD366" s="39"/>
      <c r="AE366" s="39"/>
      <c r="AT366" s="18" t="s">
        <v>349</v>
      </c>
      <c r="AU366" s="18" t="s">
        <v>85</v>
      </c>
    </row>
    <row r="367" s="13" customFormat="1">
      <c r="A367" s="13"/>
      <c r="B367" s="252"/>
      <c r="C367" s="253"/>
      <c r="D367" s="240" t="s">
        <v>446</v>
      </c>
      <c r="E367" s="254" t="s">
        <v>1</v>
      </c>
      <c r="F367" s="255" t="s">
        <v>2590</v>
      </c>
      <c r="G367" s="253"/>
      <c r="H367" s="256">
        <v>1</v>
      </c>
      <c r="I367" s="257"/>
      <c r="J367" s="253"/>
      <c r="K367" s="253"/>
      <c r="L367" s="258"/>
      <c r="M367" s="259"/>
      <c r="N367" s="260"/>
      <c r="O367" s="260"/>
      <c r="P367" s="260"/>
      <c r="Q367" s="260"/>
      <c r="R367" s="260"/>
      <c r="S367" s="260"/>
      <c r="T367" s="261"/>
      <c r="U367" s="13"/>
      <c r="V367" s="13"/>
      <c r="W367" s="13"/>
      <c r="X367" s="13"/>
      <c r="Y367" s="13"/>
      <c r="Z367" s="13"/>
      <c r="AA367" s="13"/>
      <c r="AB367" s="13"/>
      <c r="AC367" s="13"/>
      <c r="AD367" s="13"/>
      <c r="AE367" s="13"/>
      <c r="AT367" s="262" t="s">
        <v>446</v>
      </c>
      <c r="AU367" s="262" t="s">
        <v>85</v>
      </c>
      <c r="AV367" s="13" t="s">
        <v>85</v>
      </c>
      <c r="AW367" s="13" t="s">
        <v>32</v>
      </c>
      <c r="AX367" s="13" t="s">
        <v>83</v>
      </c>
      <c r="AY367" s="262" t="s">
        <v>342</v>
      </c>
    </row>
    <row r="368" s="2" customFormat="1" ht="16.5" customHeight="1">
      <c r="A368" s="39"/>
      <c r="B368" s="40"/>
      <c r="C368" s="295" t="s">
        <v>884</v>
      </c>
      <c r="D368" s="295" t="s">
        <v>621</v>
      </c>
      <c r="E368" s="296" t="s">
        <v>7328</v>
      </c>
      <c r="F368" s="297" t="s">
        <v>7329</v>
      </c>
      <c r="G368" s="298" t="s">
        <v>442</v>
      </c>
      <c r="H368" s="299">
        <v>1</v>
      </c>
      <c r="I368" s="300"/>
      <c r="J368" s="301">
        <f>ROUND(I368*H368,2)</f>
        <v>0</v>
      </c>
      <c r="K368" s="297" t="s">
        <v>1</v>
      </c>
      <c r="L368" s="302"/>
      <c r="M368" s="303" t="s">
        <v>1</v>
      </c>
      <c r="N368" s="304" t="s">
        <v>41</v>
      </c>
      <c r="O368" s="92"/>
      <c r="P368" s="236">
        <f>O368*H368</f>
        <v>0</v>
      </c>
      <c r="Q368" s="236">
        <v>0.045999999999999999</v>
      </c>
      <c r="R368" s="236">
        <f>Q368*H368</f>
        <v>0.045999999999999999</v>
      </c>
      <c r="S368" s="236">
        <v>0</v>
      </c>
      <c r="T368" s="237">
        <f>S368*H368</f>
        <v>0</v>
      </c>
      <c r="U368" s="39"/>
      <c r="V368" s="39"/>
      <c r="W368" s="39"/>
      <c r="X368" s="39"/>
      <c r="Y368" s="39"/>
      <c r="Z368" s="39"/>
      <c r="AA368" s="39"/>
      <c r="AB368" s="39"/>
      <c r="AC368" s="39"/>
      <c r="AD368" s="39"/>
      <c r="AE368" s="39"/>
      <c r="AR368" s="238" t="s">
        <v>376</v>
      </c>
      <c r="AT368" s="238" t="s">
        <v>621</v>
      </c>
      <c r="AU368" s="238" t="s">
        <v>85</v>
      </c>
      <c r="AY368" s="18" t="s">
        <v>342</v>
      </c>
      <c r="BE368" s="239">
        <f>IF(N368="základní",J368,0)</f>
        <v>0</v>
      </c>
      <c r="BF368" s="239">
        <f>IF(N368="snížená",J368,0)</f>
        <v>0</v>
      </c>
      <c r="BG368" s="239">
        <f>IF(N368="zákl. přenesená",J368,0)</f>
        <v>0</v>
      </c>
      <c r="BH368" s="239">
        <f>IF(N368="sníž. přenesená",J368,0)</f>
        <v>0</v>
      </c>
      <c r="BI368" s="239">
        <f>IF(N368="nulová",J368,0)</f>
        <v>0</v>
      </c>
      <c r="BJ368" s="18" t="s">
        <v>83</v>
      </c>
      <c r="BK368" s="239">
        <f>ROUND(I368*H368,2)</f>
        <v>0</v>
      </c>
      <c r="BL368" s="18" t="s">
        <v>360</v>
      </c>
      <c r="BM368" s="238" t="s">
        <v>7330</v>
      </c>
    </row>
    <row r="369" s="2" customFormat="1">
      <c r="A369" s="39"/>
      <c r="B369" s="40"/>
      <c r="C369" s="41"/>
      <c r="D369" s="240" t="s">
        <v>349</v>
      </c>
      <c r="E369" s="41"/>
      <c r="F369" s="241" t="s">
        <v>7329</v>
      </c>
      <c r="G369" s="41"/>
      <c r="H369" s="41"/>
      <c r="I369" s="242"/>
      <c r="J369" s="41"/>
      <c r="K369" s="41"/>
      <c r="L369" s="45"/>
      <c r="M369" s="243"/>
      <c r="N369" s="244"/>
      <c r="O369" s="92"/>
      <c r="P369" s="92"/>
      <c r="Q369" s="92"/>
      <c r="R369" s="92"/>
      <c r="S369" s="92"/>
      <c r="T369" s="93"/>
      <c r="U369" s="39"/>
      <c r="V369" s="39"/>
      <c r="W369" s="39"/>
      <c r="X369" s="39"/>
      <c r="Y369" s="39"/>
      <c r="Z369" s="39"/>
      <c r="AA369" s="39"/>
      <c r="AB369" s="39"/>
      <c r="AC369" s="39"/>
      <c r="AD369" s="39"/>
      <c r="AE369" s="39"/>
      <c r="AT369" s="18" t="s">
        <v>349</v>
      </c>
      <c r="AU369" s="18" t="s">
        <v>85</v>
      </c>
    </row>
    <row r="370" s="13" customFormat="1">
      <c r="A370" s="13"/>
      <c r="B370" s="252"/>
      <c r="C370" s="253"/>
      <c r="D370" s="240" t="s">
        <v>446</v>
      </c>
      <c r="E370" s="254" t="s">
        <v>1</v>
      </c>
      <c r="F370" s="255" t="s">
        <v>2590</v>
      </c>
      <c r="G370" s="253"/>
      <c r="H370" s="256">
        <v>1</v>
      </c>
      <c r="I370" s="257"/>
      <c r="J370" s="253"/>
      <c r="K370" s="253"/>
      <c r="L370" s="258"/>
      <c r="M370" s="259"/>
      <c r="N370" s="260"/>
      <c r="O370" s="260"/>
      <c r="P370" s="260"/>
      <c r="Q370" s="260"/>
      <c r="R370" s="260"/>
      <c r="S370" s="260"/>
      <c r="T370" s="261"/>
      <c r="U370" s="13"/>
      <c r="V370" s="13"/>
      <c r="W370" s="13"/>
      <c r="X370" s="13"/>
      <c r="Y370" s="13"/>
      <c r="Z370" s="13"/>
      <c r="AA370" s="13"/>
      <c r="AB370" s="13"/>
      <c r="AC370" s="13"/>
      <c r="AD370" s="13"/>
      <c r="AE370" s="13"/>
      <c r="AT370" s="262" t="s">
        <v>446</v>
      </c>
      <c r="AU370" s="262" t="s">
        <v>85</v>
      </c>
      <c r="AV370" s="13" t="s">
        <v>85</v>
      </c>
      <c r="AW370" s="13" t="s">
        <v>32</v>
      </c>
      <c r="AX370" s="13" t="s">
        <v>83</v>
      </c>
      <c r="AY370" s="262" t="s">
        <v>342</v>
      </c>
    </row>
    <row r="371" s="2" customFormat="1" ht="21.75" customHeight="1">
      <c r="A371" s="39"/>
      <c r="B371" s="40"/>
      <c r="C371" s="227" t="s">
        <v>889</v>
      </c>
      <c r="D371" s="227" t="s">
        <v>343</v>
      </c>
      <c r="E371" s="228" t="s">
        <v>2598</v>
      </c>
      <c r="F371" s="229" t="s">
        <v>7331</v>
      </c>
      <c r="G371" s="230" t="s">
        <v>442</v>
      </c>
      <c r="H371" s="231">
        <v>1</v>
      </c>
      <c r="I371" s="232"/>
      <c r="J371" s="233">
        <f>ROUND(I371*H371,2)</f>
        <v>0</v>
      </c>
      <c r="K371" s="229" t="s">
        <v>1</v>
      </c>
      <c r="L371" s="45"/>
      <c r="M371" s="234" t="s">
        <v>1</v>
      </c>
      <c r="N371" s="235" t="s">
        <v>41</v>
      </c>
      <c r="O371" s="92"/>
      <c r="P371" s="236">
        <f>O371*H371</f>
        <v>0</v>
      </c>
      <c r="Q371" s="236">
        <v>0</v>
      </c>
      <c r="R371" s="236">
        <f>Q371*H371</f>
        <v>0</v>
      </c>
      <c r="S371" s="236">
        <v>0</v>
      </c>
      <c r="T371" s="237">
        <f>S371*H371</f>
        <v>0</v>
      </c>
      <c r="U371" s="39"/>
      <c r="V371" s="39"/>
      <c r="W371" s="39"/>
      <c r="X371" s="39"/>
      <c r="Y371" s="39"/>
      <c r="Z371" s="39"/>
      <c r="AA371" s="39"/>
      <c r="AB371" s="39"/>
      <c r="AC371" s="39"/>
      <c r="AD371" s="39"/>
      <c r="AE371" s="39"/>
      <c r="AR371" s="238" t="s">
        <v>360</v>
      </c>
      <c r="AT371" s="238" t="s">
        <v>343</v>
      </c>
      <c r="AU371" s="238" t="s">
        <v>85</v>
      </c>
      <c r="AY371" s="18" t="s">
        <v>342</v>
      </c>
      <c r="BE371" s="239">
        <f>IF(N371="základní",J371,0)</f>
        <v>0</v>
      </c>
      <c r="BF371" s="239">
        <f>IF(N371="snížená",J371,0)</f>
        <v>0</v>
      </c>
      <c r="BG371" s="239">
        <f>IF(N371="zákl. přenesená",J371,0)</f>
        <v>0</v>
      </c>
      <c r="BH371" s="239">
        <f>IF(N371="sníž. přenesená",J371,0)</f>
        <v>0</v>
      </c>
      <c r="BI371" s="239">
        <f>IF(N371="nulová",J371,0)</f>
        <v>0</v>
      </c>
      <c r="BJ371" s="18" t="s">
        <v>83</v>
      </c>
      <c r="BK371" s="239">
        <f>ROUND(I371*H371,2)</f>
        <v>0</v>
      </c>
      <c r="BL371" s="18" t="s">
        <v>360</v>
      </c>
      <c r="BM371" s="238" t="s">
        <v>7332</v>
      </c>
    </row>
    <row r="372" s="2" customFormat="1">
      <c r="A372" s="39"/>
      <c r="B372" s="40"/>
      <c r="C372" s="41"/>
      <c r="D372" s="240" t="s">
        <v>349</v>
      </c>
      <c r="E372" s="41"/>
      <c r="F372" s="241" t="s">
        <v>7331</v>
      </c>
      <c r="G372" s="41"/>
      <c r="H372" s="41"/>
      <c r="I372" s="242"/>
      <c r="J372" s="41"/>
      <c r="K372" s="41"/>
      <c r="L372" s="45"/>
      <c r="M372" s="243"/>
      <c r="N372" s="244"/>
      <c r="O372" s="92"/>
      <c r="P372" s="92"/>
      <c r="Q372" s="92"/>
      <c r="R372" s="92"/>
      <c r="S372" s="92"/>
      <c r="T372" s="93"/>
      <c r="U372" s="39"/>
      <c r="V372" s="39"/>
      <c r="W372" s="39"/>
      <c r="X372" s="39"/>
      <c r="Y372" s="39"/>
      <c r="Z372" s="39"/>
      <c r="AA372" s="39"/>
      <c r="AB372" s="39"/>
      <c r="AC372" s="39"/>
      <c r="AD372" s="39"/>
      <c r="AE372" s="39"/>
      <c r="AT372" s="18" t="s">
        <v>349</v>
      </c>
      <c r="AU372" s="18" t="s">
        <v>85</v>
      </c>
    </row>
    <row r="373" s="13" customFormat="1">
      <c r="A373" s="13"/>
      <c r="B373" s="252"/>
      <c r="C373" s="253"/>
      <c r="D373" s="240" t="s">
        <v>446</v>
      </c>
      <c r="E373" s="254" t="s">
        <v>1</v>
      </c>
      <c r="F373" s="255" t="s">
        <v>7333</v>
      </c>
      <c r="G373" s="253"/>
      <c r="H373" s="256">
        <v>1</v>
      </c>
      <c r="I373" s="257"/>
      <c r="J373" s="253"/>
      <c r="K373" s="253"/>
      <c r="L373" s="258"/>
      <c r="M373" s="259"/>
      <c r="N373" s="260"/>
      <c r="O373" s="260"/>
      <c r="P373" s="260"/>
      <c r="Q373" s="260"/>
      <c r="R373" s="260"/>
      <c r="S373" s="260"/>
      <c r="T373" s="261"/>
      <c r="U373" s="13"/>
      <c r="V373" s="13"/>
      <c r="W373" s="13"/>
      <c r="X373" s="13"/>
      <c r="Y373" s="13"/>
      <c r="Z373" s="13"/>
      <c r="AA373" s="13"/>
      <c r="AB373" s="13"/>
      <c r="AC373" s="13"/>
      <c r="AD373" s="13"/>
      <c r="AE373" s="13"/>
      <c r="AT373" s="262" t="s">
        <v>446</v>
      </c>
      <c r="AU373" s="262" t="s">
        <v>85</v>
      </c>
      <c r="AV373" s="13" t="s">
        <v>85</v>
      </c>
      <c r="AW373" s="13" t="s">
        <v>32</v>
      </c>
      <c r="AX373" s="13" t="s">
        <v>83</v>
      </c>
      <c r="AY373" s="262" t="s">
        <v>342</v>
      </c>
    </row>
    <row r="374" s="12" customFormat="1" ht="22.8" customHeight="1">
      <c r="A374" s="12"/>
      <c r="B374" s="213"/>
      <c r="C374" s="214"/>
      <c r="D374" s="215" t="s">
        <v>75</v>
      </c>
      <c r="E374" s="246" t="s">
        <v>950</v>
      </c>
      <c r="F374" s="246" t="s">
        <v>951</v>
      </c>
      <c r="G374" s="214"/>
      <c r="H374" s="214"/>
      <c r="I374" s="217"/>
      <c r="J374" s="247">
        <f>BK374</f>
        <v>0</v>
      </c>
      <c r="K374" s="214"/>
      <c r="L374" s="219"/>
      <c r="M374" s="220"/>
      <c r="N374" s="221"/>
      <c r="O374" s="221"/>
      <c r="P374" s="222">
        <f>SUM(P375:P414)</f>
        <v>0</v>
      </c>
      <c r="Q374" s="221"/>
      <c r="R374" s="222">
        <f>SUM(R375:R414)</f>
        <v>0</v>
      </c>
      <c r="S374" s="221"/>
      <c r="T374" s="223">
        <f>SUM(T375:T414)</f>
        <v>0</v>
      </c>
      <c r="U374" s="12"/>
      <c r="V374" s="12"/>
      <c r="W374" s="12"/>
      <c r="X374" s="12"/>
      <c r="Y374" s="12"/>
      <c r="Z374" s="12"/>
      <c r="AA374" s="12"/>
      <c r="AB374" s="12"/>
      <c r="AC374" s="12"/>
      <c r="AD374" s="12"/>
      <c r="AE374" s="12"/>
      <c r="AR374" s="224" t="s">
        <v>83</v>
      </c>
      <c r="AT374" s="225" t="s">
        <v>75</v>
      </c>
      <c r="AU374" s="225" t="s">
        <v>83</v>
      </c>
      <c r="AY374" s="224" t="s">
        <v>342</v>
      </c>
      <c r="BK374" s="226">
        <f>SUM(BK375:BK414)</f>
        <v>0</v>
      </c>
    </row>
    <row r="375" s="2" customFormat="1" ht="16.5" customHeight="1">
      <c r="A375" s="39"/>
      <c r="B375" s="40"/>
      <c r="C375" s="227" t="s">
        <v>895</v>
      </c>
      <c r="D375" s="227" t="s">
        <v>343</v>
      </c>
      <c r="E375" s="228" t="s">
        <v>6406</v>
      </c>
      <c r="F375" s="229" t="s">
        <v>6407</v>
      </c>
      <c r="G375" s="230" t="s">
        <v>462</v>
      </c>
      <c r="H375" s="231">
        <v>12.560000000000001</v>
      </c>
      <c r="I375" s="232"/>
      <c r="J375" s="233">
        <f>ROUND(I375*H375,2)</f>
        <v>0</v>
      </c>
      <c r="K375" s="229" t="s">
        <v>443</v>
      </c>
      <c r="L375" s="45"/>
      <c r="M375" s="234" t="s">
        <v>1</v>
      </c>
      <c r="N375" s="235" t="s">
        <v>41</v>
      </c>
      <c r="O375" s="92"/>
      <c r="P375" s="236">
        <f>O375*H375</f>
        <v>0</v>
      </c>
      <c r="Q375" s="236">
        <v>0</v>
      </c>
      <c r="R375" s="236">
        <f>Q375*H375</f>
        <v>0</v>
      </c>
      <c r="S375" s="236">
        <v>0</v>
      </c>
      <c r="T375" s="237">
        <f>S375*H375</f>
        <v>0</v>
      </c>
      <c r="U375" s="39"/>
      <c r="V375" s="39"/>
      <c r="W375" s="39"/>
      <c r="X375" s="39"/>
      <c r="Y375" s="39"/>
      <c r="Z375" s="39"/>
      <c r="AA375" s="39"/>
      <c r="AB375" s="39"/>
      <c r="AC375" s="39"/>
      <c r="AD375" s="39"/>
      <c r="AE375" s="39"/>
      <c r="AR375" s="238" t="s">
        <v>360</v>
      </c>
      <c r="AT375" s="238" t="s">
        <v>343</v>
      </c>
      <c r="AU375" s="238" t="s">
        <v>85</v>
      </c>
      <c r="AY375" s="18" t="s">
        <v>342</v>
      </c>
      <c r="BE375" s="239">
        <f>IF(N375="základní",J375,0)</f>
        <v>0</v>
      </c>
      <c r="BF375" s="239">
        <f>IF(N375="snížená",J375,0)</f>
        <v>0</v>
      </c>
      <c r="BG375" s="239">
        <f>IF(N375="zákl. přenesená",J375,0)</f>
        <v>0</v>
      </c>
      <c r="BH375" s="239">
        <f>IF(N375="sníž. přenesená",J375,0)</f>
        <v>0</v>
      </c>
      <c r="BI375" s="239">
        <f>IF(N375="nulová",J375,0)</f>
        <v>0</v>
      </c>
      <c r="BJ375" s="18" t="s">
        <v>83</v>
      </c>
      <c r="BK375" s="239">
        <f>ROUND(I375*H375,2)</f>
        <v>0</v>
      </c>
      <c r="BL375" s="18" t="s">
        <v>360</v>
      </c>
      <c r="BM375" s="238" t="s">
        <v>7334</v>
      </c>
    </row>
    <row r="376" s="2" customFormat="1">
      <c r="A376" s="39"/>
      <c r="B376" s="40"/>
      <c r="C376" s="41"/>
      <c r="D376" s="240" t="s">
        <v>349</v>
      </c>
      <c r="E376" s="41"/>
      <c r="F376" s="241" t="s">
        <v>6409</v>
      </c>
      <c r="G376" s="41"/>
      <c r="H376" s="41"/>
      <c r="I376" s="242"/>
      <c r="J376" s="41"/>
      <c r="K376" s="41"/>
      <c r="L376" s="45"/>
      <c r="M376" s="243"/>
      <c r="N376" s="244"/>
      <c r="O376" s="92"/>
      <c r="P376" s="92"/>
      <c r="Q376" s="92"/>
      <c r="R376" s="92"/>
      <c r="S376" s="92"/>
      <c r="T376" s="93"/>
      <c r="U376" s="39"/>
      <c r="V376" s="39"/>
      <c r="W376" s="39"/>
      <c r="X376" s="39"/>
      <c r="Y376" s="39"/>
      <c r="Z376" s="39"/>
      <c r="AA376" s="39"/>
      <c r="AB376" s="39"/>
      <c r="AC376" s="39"/>
      <c r="AD376" s="39"/>
      <c r="AE376" s="39"/>
      <c r="AT376" s="18" t="s">
        <v>349</v>
      </c>
      <c r="AU376" s="18" t="s">
        <v>85</v>
      </c>
    </row>
    <row r="377" s="13" customFormat="1">
      <c r="A377" s="13"/>
      <c r="B377" s="252"/>
      <c r="C377" s="253"/>
      <c r="D377" s="240" t="s">
        <v>446</v>
      </c>
      <c r="E377" s="254" t="s">
        <v>1</v>
      </c>
      <c r="F377" s="255" t="s">
        <v>7335</v>
      </c>
      <c r="G377" s="253"/>
      <c r="H377" s="256">
        <v>10.859999999999999</v>
      </c>
      <c r="I377" s="257"/>
      <c r="J377" s="253"/>
      <c r="K377" s="253"/>
      <c r="L377" s="258"/>
      <c r="M377" s="259"/>
      <c r="N377" s="260"/>
      <c r="O377" s="260"/>
      <c r="P377" s="260"/>
      <c r="Q377" s="260"/>
      <c r="R377" s="260"/>
      <c r="S377" s="260"/>
      <c r="T377" s="261"/>
      <c r="U377" s="13"/>
      <c r="V377" s="13"/>
      <c r="W377" s="13"/>
      <c r="X377" s="13"/>
      <c r="Y377" s="13"/>
      <c r="Z377" s="13"/>
      <c r="AA377" s="13"/>
      <c r="AB377" s="13"/>
      <c r="AC377" s="13"/>
      <c r="AD377" s="13"/>
      <c r="AE377" s="13"/>
      <c r="AT377" s="262" t="s">
        <v>446</v>
      </c>
      <c r="AU377" s="262" t="s">
        <v>85</v>
      </c>
      <c r="AV377" s="13" t="s">
        <v>85</v>
      </c>
      <c r="AW377" s="13" t="s">
        <v>32</v>
      </c>
      <c r="AX377" s="13" t="s">
        <v>76</v>
      </c>
      <c r="AY377" s="262" t="s">
        <v>342</v>
      </c>
    </row>
    <row r="378" s="13" customFormat="1">
      <c r="A378" s="13"/>
      <c r="B378" s="252"/>
      <c r="C378" s="253"/>
      <c r="D378" s="240" t="s">
        <v>446</v>
      </c>
      <c r="E378" s="254" t="s">
        <v>1</v>
      </c>
      <c r="F378" s="255" t="s">
        <v>7336</v>
      </c>
      <c r="G378" s="253"/>
      <c r="H378" s="256">
        <v>1.7</v>
      </c>
      <c r="I378" s="257"/>
      <c r="J378" s="253"/>
      <c r="K378" s="253"/>
      <c r="L378" s="258"/>
      <c r="M378" s="259"/>
      <c r="N378" s="260"/>
      <c r="O378" s="260"/>
      <c r="P378" s="260"/>
      <c r="Q378" s="260"/>
      <c r="R378" s="260"/>
      <c r="S378" s="260"/>
      <c r="T378" s="261"/>
      <c r="U378" s="13"/>
      <c r="V378" s="13"/>
      <c r="W378" s="13"/>
      <c r="X378" s="13"/>
      <c r="Y378" s="13"/>
      <c r="Z378" s="13"/>
      <c r="AA378" s="13"/>
      <c r="AB378" s="13"/>
      <c r="AC378" s="13"/>
      <c r="AD378" s="13"/>
      <c r="AE378" s="13"/>
      <c r="AT378" s="262" t="s">
        <v>446</v>
      </c>
      <c r="AU378" s="262" t="s">
        <v>85</v>
      </c>
      <c r="AV378" s="13" t="s">
        <v>85</v>
      </c>
      <c r="AW378" s="13" t="s">
        <v>32</v>
      </c>
      <c r="AX378" s="13" t="s">
        <v>76</v>
      </c>
      <c r="AY378" s="262" t="s">
        <v>342</v>
      </c>
    </row>
    <row r="379" s="16" customFormat="1">
      <c r="A379" s="16"/>
      <c r="B379" s="284"/>
      <c r="C379" s="285"/>
      <c r="D379" s="240" t="s">
        <v>446</v>
      </c>
      <c r="E379" s="286" t="s">
        <v>1</v>
      </c>
      <c r="F379" s="287" t="s">
        <v>500</v>
      </c>
      <c r="G379" s="285"/>
      <c r="H379" s="288">
        <v>12.560000000000001</v>
      </c>
      <c r="I379" s="289"/>
      <c r="J379" s="285"/>
      <c r="K379" s="285"/>
      <c r="L379" s="290"/>
      <c r="M379" s="291"/>
      <c r="N379" s="292"/>
      <c r="O379" s="292"/>
      <c r="P379" s="292"/>
      <c r="Q379" s="292"/>
      <c r="R379" s="292"/>
      <c r="S379" s="292"/>
      <c r="T379" s="293"/>
      <c r="U379" s="16"/>
      <c r="V379" s="16"/>
      <c r="W379" s="16"/>
      <c r="X379" s="16"/>
      <c r="Y379" s="16"/>
      <c r="Z379" s="16"/>
      <c r="AA379" s="16"/>
      <c r="AB379" s="16"/>
      <c r="AC379" s="16"/>
      <c r="AD379" s="16"/>
      <c r="AE379" s="16"/>
      <c r="AT379" s="294" t="s">
        <v>446</v>
      </c>
      <c r="AU379" s="294" t="s">
        <v>85</v>
      </c>
      <c r="AV379" s="16" t="s">
        <v>360</v>
      </c>
      <c r="AW379" s="16" t="s">
        <v>32</v>
      </c>
      <c r="AX379" s="16" t="s">
        <v>83</v>
      </c>
      <c r="AY379" s="294" t="s">
        <v>342</v>
      </c>
    </row>
    <row r="380" s="2" customFormat="1" ht="16.5" customHeight="1">
      <c r="A380" s="39"/>
      <c r="B380" s="40"/>
      <c r="C380" s="227" t="s">
        <v>900</v>
      </c>
      <c r="D380" s="227" t="s">
        <v>343</v>
      </c>
      <c r="E380" s="228" t="s">
        <v>6413</v>
      </c>
      <c r="F380" s="229" t="s">
        <v>6414</v>
      </c>
      <c r="G380" s="230" t="s">
        <v>462</v>
      </c>
      <c r="H380" s="231">
        <v>3.7200000000000002</v>
      </c>
      <c r="I380" s="232"/>
      <c r="J380" s="233">
        <f>ROUND(I380*H380,2)</f>
        <v>0</v>
      </c>
      <c r="K380" s="229" t="s">
        <v>443</v>
      </c>
      <c r="L380" s="45"/>
      <c r="M380" s="234" t="s">
        <v>1</v>
      </c>
      <c r="N380" s="235" t="s">
        <v>41</v>
      </c>
      <c r="O380" s="92"/>
      <c r="P380" s="236">
        <f>O380*H380</f>
        <v>0</v>
      </c>
      <c r="Q380" s="236">
        <v>0</v>
      </c>
      <c r="R380" s="236">
        <f>Q380*H380</f>
        <v>0</v>
      </c>
      <c r="S380" s="236">
        <v>0</v>
      </c>
      <c r="T380" s="237">
        <f>S380*H380</f>
        <v>0</v>
      </c>
      <c r="U380" s="39"/>
      <c r="V380" s="39"/>
      <c r="W380" s="39"/>
      <c r="X380" s="39"/>
      <c r="Y380" s="39"/>
      <c r="Z380" s="39"/>
      <c r="AA380" s="39"/>
      <c r="AB380" s="39"/>
      <c r="AC380" s="39"/>
      <c r="AD380" s="39"/>
      <c r="AE380" s="39"/>
      <c r="AR380" s="238" t="s">
        <v>360</v>
      </c>
      <c r="AT380" s="238" t="s">
        <v>343</v>
      </c>
      <c r="AU380" s="238" t="s">
        <v>85</v>
      </c>
      <c r="AY380" s="18" t="s">
        <v>342</v>
      </c>
      <c r="BE380" s="239">
        <f>IF(N380="základní",J380,0)</f>
        <v>0</v>
      </c>
      <c r="BF380" s="239">
        <f>IF(N380="snížená",J380,0)</f>
        <v>0</v>
      </c>
      <c r="BG380" s="239">
        <f>IF(N380="zákl. přenesená",J380,0)</f>
        <v>0</v>
      </c>
      <c r="BH380" s="239">
        <f>IF(N380="sníž. přenesená",J380,0)</f>
        <v>0</v>
      </c>
      <c r="BI380" s="239">
        <f>IF(N380="nulová",J380,0)</f>
        <v>0</v>
      </c>
      <c r="BJ380" s="18" t="s">
        <v>83</v>
      </c>
      <c r="BK380" s="239">
        <f>ROUND(I380*H380,2)</f>
        <v>0</v>
      </c>
      <c r="BL380" s="18" t="s">
        <v>360</v>
      </c>
      <c r="BM380" s="238" t="s">
        <v>7337</v>
      </c>
    </row>
    <row r="381" s="2" customFormat="1">
      <c r="A381" s="39"/>
      <c r="B381" s="40"/>
      <c r="C381" s="41"/>
      <c r="D381" s="240" t="s">
        <v>349</v>
      </c>
      <c r="E381" s="41"/>
      <c r="F381" s="241" t="s">
        <v>6416</v>
      </c>
      <c r="G381" s="41"/>
      <c r="H381" s="41"/>
      <c r="I381" s="242"/>
      <c r="J381" s="41"/>
      <c r="K381" s="41"/>
      <c r="L381" s="45"/>
      <c r="M381" s="243"/>
      <c r="N381" s="244"/>
      <c r="O381" s="92"/>
      <c r="P381" s="92"/>
      <c r="Q381" s="92"/>
      <c r="R381" s="92"/>
      <c r="S381" s="92"/>
      <c r="T381" s="93"/>
      <c r="U381" s="39"/>
      <c r="V381" s="39"/>
      <c r="W381" s="39"/>
      <c r="X381" s="39"/>
      <c r="Y381" s="39"/>
      <c r="Z381" s="39"/>
      <c r="AA381" s="39"/>
      <c r="AB381" s="39"/>
      <c r="AC381" s="39"/>
      <c r="AD381" s="39"/>
      <c r="AE381" s="39"/>
      <c r="AT381" s="18" t="s">
        <v>349</v>
      </c>
      <c r="AU381" s="18" t="s">
        <v>85</v>
      </c>
    </row>
    <row r="382" s="13" customFormat="1">
      <c r="A382" s="13"/>
      <c r="B382" s="252"/>
      <c r="C382" s="253"/>
      <c r="D382" s="240" t="s">
        <v>446</v>
      </c>
      <c r="E382" s="254" t="s">
        <v>1</v>
      </c>
      <c r="F382" s="255" t="s">
        <v>3964</v>
      </c>
      <c r="G382" s="253"/>
      <c r="H382" s="256">
        <v>1.3040000000000001</v>
      </c>
      <c r="I382" s="257"/>
      <c r="J382" s="253"/>
      <c r="K382" s="253"/>
      <c r="L382" s="258"/>
      <c r="M382" s="259"/>
      <c r="N382" s="260"/>
      <c r="O382" s="260"/>
      <c r="P382" s="260"/>
      <c r="Q382" s="260"/>
      <c r="R382" s="260"/>
      <c r="S382" s="260"/>
      <c r="T382" s="261"/>
      <c r="U382" s="13"/>
      <c r="V382" s="13"/>
      <c r="W382" s="13"/>
      <c r="X382" s="13"/>
      <c r="Y382" s="13"/>
      <c r="Z382" s="13"/>
      <c r="AA382" s="13"/>
      <c r="AB382" s="13"/>
      <c r="AC382" s="13"/>
      <c r="AD382" s="13"/>
      <c r="AE382" s="13"/>
      <c r="AT382" s="262" t="s">
        <v>446</v>
      </c>
      <c r="AU382" s="262" t="s">
        <v>85</v>
      </c>
      <c r="AV382" s="13" t="s">
        <v>85</v>
      </c>
      <c r="AW382" s="13" t="s">
        <v>32</v>
      </c>
      <c r="AX382" s="13" t="s">
        <v>76</v>
      </c>
      <c r="AY382" s="262" t="s">
        <v>342</v>
      </c>
    </row>
    <row r="383" s="13" customFormat="1">
      <c r="A383" s="13"/>
      <c r="B383" s="252"/>
      <c r="C383" s="253"/>
      <c r="D383" s="240" t="s">
        <v>446</v>
      </c>
      <c r="E383" s="254" t="s">
        <v>1</v>
      </c>
      <c r="F383" s="255" t="s">
        <v>7338</v>
      </c>
      <c r="G383" s="253"/>
      <c r="H383" s="256">
        <v>2.3159999999999998</v>
      </c>
      <c r="I383" s="257"/>
      <c r="J383" s="253"/>
      <c r="K383" s="253"/>
      <c r="L383" s="258"/>
      <c r="M383" s="259"/>
      <c r="N383" s="260"/>
      <c r="O383" s="260"/>
      <c r="P383" s="260"/>
      <c r="Q383" s="260"/>
      <c r="R383" s="260"/>
      <c r="S383" s="260"/>
      <c r="T383" s="261"/>
      <c r="U383" s="13"/>
      <c r="V383" s="13"/>
      <c r="W383" s="13"/>
      <c r="X383" s="13"/>
      <c r="Y383" s="13"/>
      <c r="Z383" s="13"/>
      <c r="AA383" s="13"/>
      <c r="AB383" s="13"/>
      <c r="AC383" s="13"/>
      <c r="AD383" s="13"/>
      <c r="AE383" s="13"/>
      <c r="AT383" s="262" t="s">
        <v>446</v>
      </c>
      <c r="AU383" s="262" t="s">
        <v>85</v>
      </c>
      <c r="AV383" s="13" t="s">
        <v>85</v>
      </c>
      <c r="AW383" s="13" t="s">
        <v>32</v>
      </c>
      <c r="AX383" s="13" t="s">
        <v>76</v>
      </c>
      <c r="AY383" s="262" t="s">
        <v>342</v>
      </c>
    </row>
    <row r="384" s="15" customFormat="1">
      <c r="A384" s="15"/>
      <c r="B384" s="273"/>
      <c r="C384" s="274"/>
      <c r="D384" s="240" t="s">
        <v>446</v>
      </c>
      <c r="E384" s="275" t="s">
        <v>1</v>
      </c>
      <c r="F384" s="276" t="s">
        <v>492</v>
      </c>
      <c r="G384" s="274"/>
      <c r="H384" s="277">
        <v>3.6200000000000001</v>
      </c>
      <c r="I384" s="278"/>
      <c r="J384" s="274"/>
      <c r="K384" s="274"/>
      <c r="L384" s="279"/>
      <c r="M384" s="280"/>
      <c r="N384" s="281"/>
      <c r="O384" s="281"/>
      <c r="P384" s="281"/>
      <c r="Q384" s="281"/>
      <c r="R384" s="281"/>
      <c r="S384" s="281"/>
      <c r="T384" s="282"/>
      <c r="U384" s="15"/>
      <c r="V384" s="15"/>
      <c r="W384" s="15"/>
      <c r="X384" s="15"/>
      <c r="Y384" s="15"/>
      <c r="Z384" s="15"/>
      <c r="AA384" s="15"/>
      <c r="AB384" s="15"/>
      <c r="AC384" s="15"/>
      <c r="AD384" s="15"/>
      <c r="AE384" s="15"/>
      <c r="AT384" s="283" t="s">
        <v>446</v>
      </c>
      <c r="AU384" s="283" t="s">
        <v>85</v>
      </c>
      <c r="AV384" s="15" t="s">
        <v>92</v>
      </c>
      <c r="AW384" s="15" t="s">
        <v>32</v>
      </c>
      <c r="AX384" s="15" t="s">
        <v>76</v>
      </c>
      <c r="AY384" s="283" t="s">
        <v>342</v>
      </c>
    </row>
    <row r="385" s="13" customFormat="1">
      <c r="A385" s="13"/>
      <c r="B385" s="252"/>
      <c r="C385" s="253"/>
      <c r="D385" s="240" t="s">
        <v>446</v>
      </c>
      <c r="E385" s="254" t="s">
        <v>1</v>
      </c>
      <c r="F385" s="255" t="s">
        <v>7339</v>
      </c>
      <c r="G385" s="253"/>
      <c r="H385" s="256">
        <v>0.10000000000000001</v>
      </c>
      <c r="I385" s="257"/>
      <c r="J385" s="253"/>
      <c r="K385" s="253"/>
      <c r="L385" s="258"/>
      <c r="M385" s="259"/>
      <c r="N385" s="260"/>
      <c r="O385" s="260"/>
      <c r="P385" s="260"/>
      <c r="Q385" s="260"/>
      <c r="R385" s="260"/>
      <c r="S385" s="260"/>
      <c r="T385" s="261"/>
      <c r="U385" s="13"/>
      <c r="V385" s="13"/>
      <c r="W385" s="13"/>
      <c r="X385" s="13"/>
      <c r="Y385" s="13"/>
      <c r="Z385" s="13"/>
      <c r="AA385" s="13"/>
      <c r="AB385" s="13"/>
      <c r="AC385" s="13"/>
      <c r="AD385" s="13"/>
      <c r="AE385" s="13"/>
      <c r="AT385" s="262" t="s">
        <v>446</v>
      </c>
      <c r="AU385" s="262" t="s">
        <v>85</v>
      </c>
      <c r="AV385" s="13" t="s">
        <v>85</v>
      </c>
      <c r="AW385" s="13" t="s">
        <v>32</v>
      </c>
      <c r="AX385" s="13" t="s">
        <v>76</v>
      </c>
      <c r="AY385" s="262" t="s">
        <v>342</v>
      </c>
    </row>
    <row r="386" s="16" customFormat="1">
      <c r="A386" s="16"/>
      <c r="B386" s="284"/>
      <c r="C386" s="285"/>
      <c r="D386" s="240" t="s">
        <v>446</v>
      </c>
      <c r="E386" s="286" t="s">
        <v>1</v>
      </c>
      <c r="F386" s="287" t="s">
        <v>500</v>
      </c>
      <c r="G386" s="285"/>
      <c r="H386" s="288">
        <v>3.7200000000000002</v>
      </c>
      <c r="I386" s="289"/>
      <c r="J386" s="285"/>
      <c r="K386" s="285"/>
      <c r="L386" s="290"/>
      <c r="M386" s="291"/>
      <c r="N386" s="292"/>
      <c r="O386" s="292"/>
      <c r="P386" s="292"/>
      <c r="Q386" s="292"/>
      <c r="R386" s="292"/>
      <c r="S386" s="292"/>
      <c r="T386" s="293"/>
      <c r="U386" s="16"/>
      <c r="V386" s="16"/>
      <c r="W386" s="16"/>
      <c r="X386" s="16"/>
      <c r="Y386" s="16"/>
      <c r="Z386" s="16"/>
      <c r="AA386" s="16"/>
      <c r="AB386" s="16"/>
      <c r="AC386" s="16"/>
      <c r="AD386" s="16"/>
      <c r="AE386" s="16"/>
      <c r="AT386" s="294" t="s">
        <v>446</v>
      </c>
      <c r="AU386" s="294" t="s">
        <v>85</v>
      </c>
      <c r="AV386" s="16" t="s">
        <v>360</v>
      </c>
      <c r="AW386" s="16" t="s">
        <v>32</v>
      </c>
      <c r="AX386" s="16" t="s">
        <v>83</v>
      </c>
      <c r="AY386" s="294" t="s">
        <v>342</v>
      </c>
    </row>
    <row r="387" s="2" customFormat="1" ht="21.75" customHeight="1">
      <c r="A387" s="39"/>
      <c r="B387" s="40"/>
      <c r="C387" s="227" t="s">
        <v>905</v>
      </c>
      <c r="D387" s="227" t="s">
        <v>343</v>
      </c>
      <c r="E387" s="228" t="s">
        <v>7340</v>
      </c>
      <c r="F387" s="229" t="s">
        <v>961</v>
      </c>
      <c r="G387" s="230" t="s">
        <v>462</v>
      </c>
      <c r="H387" s="231">
        <v>3.7000000000000002</v>
      </c>
      <c r="I387" s="232"/>
      <c r="J387" s="233">
        <f>ROUND(I387*H387,2)</f>
        <v>0</v>
      </c>
      <c r="K387" s="229" t="s">
        <v>1</v>
      </c>
      <c r="L387" s="45"/>
      <c r="M387" s="234" t="s">
        <v>1</v>
      </c>
      <c r="N387" s="235" t="s">
        <v>41</v>
      </c>
      <c r="O387" s="92"/>
      <c r="P387" s="236">
        <f>O387*H387</f>
        <v>0</v>
      </c>
      <c r="Q387" s="236">
        <v>0</v>
      </c>
      <c r="R387" s="236">
        <f>Q387*H387</f>
        <v>0</v>
      </c>
      <c r="S387" s="236">
        <v>0</v>
      </c>
      <c r="T387" s="237">
        <f>S387*H387</f>
        <v>0</v>
      </c>
      <c r="U387" s="39"/>
      <c r="V387" s="39"/>
      <c r="W387" s="39"/>
      <c r="X387" s="39"/>
      <c r="Y387" s="39"/>
      <c r="Z387" s="39"/>
      <c r="AA387" s="39"/>
      <c r="AB387" s="39"/>
      <c r="AC387" s="39"/>
      <c r="AD387" s="39"/>
      <c r="AE387" s="39"/>
      <c r="AR387" s="238" t="s">
        <v>360</v>
      </c>
      <c r="AT387" s="238" t="s">
        <v>343</v>
      </c>
      <c r="AU387" s="238" t="s">
        <v>85</v>
      </c>
      <c r="AY387" s="18" t="s">
        <v>342</v>
      </c>
      <c r="BE387" s="239">
        <f>IF(N387="základní",J387,0)</f>
        <v>0</v>
      </c>
      <c r="BF387" s="239">
        <f>IF(N387="snížená",J387,0)</f>
        <v>0</v>
      </c>
      <c r="BG387" s="239">
        <f>IF(N387="zákl. přenesená",J387,0)</f>
        <v>0</v>
      </c>
      <c r="BH387" s="239">
        <f>IF(N387="sníž. přenesená",J387,0)</f>
        <v>0</v>
      </c>
      <c r="BI387" s="239">
        <f>IF(N387="nulová",J387,0)</f>
        <v>0</v>
      </c>
      <c r="BJ387" s="18" t="s">
        <v>83</v>
      </c>
      <c r="BK387" s="239">
        <f>ROUND(I387*H387,2)</f>
        <v>0</v>
      </c>
      <c r="BL387" s="18" t="s">
        <v>360</v>
      </c>
      <c r="BM387" s="238" t="s">
        <v>7341</v>
      </c>
    </row>
    <row r="388" s="2" customFormat="1">
      <c r="A388" s="39"/>
      <c r="B388" s="40"/>
      <c r="C388" s="41"/>
      <c r="D388" s="240" t="s">
        <v>349</v>
      </c>
      <c r="E388" s="41"/>
      <c r="F388" s="241" t="s">
        <v>6423</v>
      </c>
      <c r="G388" s="41"/>
      <c r="H388" s="41"/>
      <c r="I388" s="242"/>
      <c r="J388" s="41"/>
      <c r="K388" s="41"/>
      <c r="L388" s="45"/>
      <c r="M388" s="243"/>
      <c r="N388" s="244"/>
      <c r="O388" s="92"/>
      <c r="P388" s="92"/>
      <c r="Q388" s="92"/>
      <c r="R388" s="92"/>
      <c r="S388" s="92"/>
      <c r="T388" s="93"/>
      <c r="U388" s="39"/>
      <c r="V388" s="39"/>
      <c r="W388" s="39"/>
      <c r="X388" s="39"/>
      <c r="Y388" s="39"/>
      <c r="Z388" s="39"/>
      <c r="AA388" s="39"/>
      <c r="AB388" s="39"/>
      <c r="AC388" s="39"/>
      <c r="AD388" s="39"/>
      <c r="AE388" s="39"/>
      <c r="AT388" s="18" t="s">
        <v>349</v>
      </c>
      <c r="AU388" s="18" t="s">
        <v>85</v>
      </c>
    </row>
    <row r="389" s="2" customFormat="1">
      <c r="A389" s="39"/>
      <c r="B389" s="40"/>
      <c r="C389" s="41"/>
      <c r="D389" s="240" t="s">
        <v>350</v>
      </c>
      <c r="E389" s="41"/>
      <c r="F389" s="245" t="s">
        <v>5936</v>
      </c>
      <c r="G389" s="41"/>
      <c r="H389" s="41"/>
      <c r="I389" s="242"/>
      <c r="J389" s="41"/>
      <c r="K389" s="41"/>
      <c r="L389" s="45"/>
      <c r="M389" s="243"/>
      <c r="N389" s="244"/>
      <c r="O389" s="92"/>
      <c r="P389" s="92"/>
      <c r="Q389" s="92"/>
      <c r="R389" s="92"/>
      <c r="S389" s="92"/>
      <c r="T389" s="93"/>
      <c r="U389" s="39"/>
      <c r="V389" s="39"/>
      <c r="W389" s="39"/>
      <c r="X389" s="39"/>
      <c r="Y389" s="39"/>
      <c r="Z389" s="39"/>
      <c r="AA389" s="39"/>
      <c r="AB389" s="39"/>
      <c r="AC389" s="39"/>
      <c r="AD389" s="39"/>
      <c r="AE389" s="39"/>
      <c r="AT389" s="18" t="s">
        <v>350</v>
      </c>
      <c r="AU389" s="18" t="s">
        <v>85</v>
      </c>
    </row>
    <row r="390" s="13" customFormat="1">
      <c r="A390" s="13"/>
      <c r="B390" s="252"/>
      <c r="C390" s="253"/>
      <c r="D390" s="240" t="s">
        <v>446</v>
      </c>
      <c r="E390" s="254" t="s">
        <v>1</v>
      </c>
      <c r="F390" s="255" t="s">
        <v>3964</v>
      </c>
      <c r="G390" s="253"/>
      <c r="H390" s="256">
        <v>1.3040000000000001</v>
      </c>
      <c r="I390" s="257"/>
      <c r="J390" s="253"/>
      <c r="K390" s="253"/>
      <c r="L390" s="258"/>
      <c r="M390" s="259"/>
      <c r="N390" s="260"/>
      <c r="O390" s="260"/>
      <c r="P390" s="260"/>
      <c r="Q390" s="260"/>
      <c r="R390" s="260"/>
      <c r="S390" s="260"/>
      <c r="T390" s="261"/>
      <c r="U390" s="13"/>
      <c r="V390" s="13"/>
      <c r="W390" s="13"/>
      <c r="X390" s="13"/>
      <c r="Y390" s="13"/>
      <c r="Z390" s="13"/>
      <c r="AA390" s="13"/>
      <c r="AB390" s="13"/>
      <c r="AC390" s="13"/>
      <c r="AD390" s="13"/>
      <c r="AE390" s="13"/>
      <c r="AT390" s="262" t="s">
        <v>446</v>
      </c>
      <c r="AU390" s="262" t="s">
        <v>85</v>
      </c>
      <c r="AV390" s="13" t="s">
        <v>85</v>
      </c>
      <c r="AW390" s="13" t="s">
        <v>32</v>
      </c>
      <c r="AX390" s="13" t="s">
        <v>76</v>
      </c>
      <c r="AY390" s="262" t="s">
        <v>342</v>
      </c>
    </row>
    <row r="391" s="13" customFormat="1">
      <c r="A391" s="13"/>
      <c r="B391" s="252"/>
      <c r="C391" s="253"/>
      <c r="D391" s="240" t="s">
        <v>446</v>
      </c>
      <c r="E391" s="254" t="s">
        <v>1</v>
      </c>
      <c r="F391" s="255" t="s">
        <v>7338</v>
      </c>
      <c r="G391" s="253"/>
      <c r="H391" s="256">
        <v>2.3159999999999998</v>
      </c>
      <c r="I391" s="257"/>
      <c r="J391" s="253"/>
      <c r="K391" s="253"/>
      <c r="L391" s="258"/>
      <c r="M391" s="259"/>
      <c r="N391" s="260"/>
      <c r="O391" s="260"/>
      <c r="P391" s="260"/>
      <c r="Q391" s="260"/>
      <c r="R391" s="260"/>
      <c r="S391" s="260"/>
      <c r="T391" s="261"/>
      <c r="U391" s="13"/>
      <c r="V391" s="13"/>
      <c r="W391" s="13"/>
      <c r="X391" s="13"/>
      <c r="Y391" s="13"/>
      <c r="Z391" s="13"/>
      <c r="AA391" s="13"/>
      <c r="AB391" s="13"/>
      <c r="AC391" s="13"/>
      <c r="AD391" s="13"/>
      <c r="AE391" s="13"/>
      <c r="AT391" s="262" t="s">
        <v>446</v>
      </c>
      <c r="AU391" s="262" t="s">
        <v>85</v>
      </c>
      <c r="AV391" s="13" t="s">
        <v>85</v>
      </c>
      <c r="AW391" s="13" t="s">
        <v>32</v>
      </c>
      <c r="AX391" s="13" t="s">
        <v>76</v>
      </c>
      <c r="AY391" s="262" t="s">
        <v>342</v>
      </c>
    </row>
    <row r="392" s="13" customFormat="1">
      <c r="A392" s="13"/>
      <c r="B392" s="252"/>
      <c r="C392" s="253"/>
      <c r="D392" s="240" t="s">
        <v>446</v>
      </c>
      <c r="E392" s="254" t="s">
        <v>1</v>
      </c>
      <c r="F392" s="255" t="s">
        <v>7342</v>
      </c>
      <c r="G392" s="253"/>
      <c r="H392" s="256">
        <v>0.080000000000000002</v>
      </c>
      <c r="I392" s="257"/>
      <c r="J392" s="253"/>
      <c r="K392" s="253"/>
      <c r="L392" s="258"/>
      <c r="M392" s="259"/>
      <c r="N392" s="260"/>
      <c r="O392" s="260"/>
      <c r="P392" s="260"/>
      <c r="Q392" s="260"/>
      <c r="R392" s="260"/>
      <c r="S392" s="260"/>
      <c r="T392" s="261"/>
      <c r="U392" s="13"/>
      <c r="V392" s="13"/>
      <c r="W392" s="13"/>
      <c r="X392" s="13"/>
      <c r="Y392" s="13"/>
      <c r="Z392" s="13"/>
      <c r="AA392" s="13"/>
      <c r="AB392" s="13"/>
      <c r="AC392" s="13"/>
      <c r="AD392" s="13"/>
      <c r="AE392" s="13"/>
      <c r="AT392" s="262" t="s">
        <v>446</v>
      </c>
      <c r="AU392" s="262" t="s">
        <v>85</v>
      </c>
      <c r="AV392" s="13" t="s">
        <v>85</v>
      </c>
      <c r="AW392" s="13" t="s">
        <v>32</v>
      </c>
      <c r="AX392" s="13" t="s">
        <v>76</v>
      </c>
      <c r="AY392" s="262" t="s">
        <v>342</v>
      </c>
    </row>
    <row r="393" s="16" customFormat="1">
      <c r="A393" s="16"/>
      <c r="B393" s="284"/>
      <c r="C393" s="285"/>
      <c r="D393" s="240" t="s">
        <v>446</v>
      </c>
      <c r="E393" s="286" t="s">
        <v>1</v>
      </c>
      <c r="F393" s="287" t="s">
        <v>500</v>
      </c>
      <c r="G393" s="285"/>
      <c r="H393" s="288">
        <v>3.7000000000000002</v>
      </c>
      <c r="I393" s="289"/>
      <c r="J393" s="285"/>
      <c r="K393" s="285"/>
      <c r="L393" s="290"/>
      <c r="M393" s="291"/>
      <c r="N393" s="292"/>
      <c r="O393" s="292"/>
      <c r="P393" s="292"/>
      <c r="Q393" s="292"/>
      <c r="R393" s="292"/>
      <c r="S393" s="292"/>
      <c r="T393" s="293"/>
      <c r="U393" s="16"/>
      <c r="V393" s="16"/>
      <c r="W393" s="16"/>
      <c r="X393" s="16"/>
      <c r="Y393" s="16"/>
      <c r="Z393" s="16"/>
      <c r="AA393" s="16"/>
      <c r="AB393" s="16"/>
      <c r="AC393" s="16"/>
      <c r="AD393" s="16"/>
      <c r="AE393" s="16"/>
      <c r="AT393" s="294" t="s">
        <v>446</v>
      </c>
      <c r="AU393" s="294" t="s">
        <v>85</v>
      </c>
      <c r="AV393" s="16" t="s">
        <v>360</v>
      </c>
      <c r="AW393" s="16" t="s">
        <v>32</v>
      </c>
      <c r="AX393" s="16" t="s">
        <v>83</v>
      </c>
      <c r="AY393" s="294" t="s">
        <v>342</v>
      </c>
    </row>
    <row r="394" s="2" customFormat="1" ht="16.5" customHeight="1">
      <c r="A394" s="39"/>
      <c r="B394" s="40"/>
      <c r="C394" s="227" t="s">
        <v>911</v>
      </c>
      <c r="D394" s="227" t="s">
        <v>343</v>
      </c>
      <c r="E394" s="228" t="s">
        <v>7343</v>
      </c>
      <c r="F394" s="229" t="s">
        <v>6432</v>
      </c>
      <c r="G394" s="230" t="s">
        <v>4951</v>
      </c>
      <c r="H394" s="231">
        <v>-100</v>
      </c>
      <c r="I394" s="232"/>
      <c r="J394" s="233">
        <f>ROUND(I394*H394,2)</f>
        <v>0</v>
      </c>
      <c r="K394" s="229" t="s">
        <v>1</v>
      </c>
      <c r="L394" s="45"/>
      <c r="M394" s="234" t="s">
        <v>1</v>
      </c>
      <c r="N394" s="235" t="s">
        <v>41</v>
      </c>
      <c r="O394" s="92"/>
      <c r="P394" s="236">
        <f>O394*H394</f>
        <v>0</v>
      </c>
      <c r="Q394" s="236">
        <v>0</v>
      </c>
      <c r="R394" s="236">
        <f>Q394*H394</f>
        <v>0</v>
      </c>
      <c r="S394" s="236">
        <v>0</v>
      </c>
      <c r="T394" s="237">
        <f>S394*H394</f>
        <v>0</v>
      </c>
      <c r="U394" s="39"/>
      <c r="V394" s="39"/>
      <c r="W394" s="39"/>
      <c r="X394" s="39"/>
      <c r="Y394" s="39"/>
      <c r="Z394" s="39"/>
      <c r="AA394" s="39"/>
      <c r="AB394" s="39"/>
      <c r="AC394" s="39"/>
      <c r="AD394" s="39"/>
      <c r="AE394" s="39"/>
      <c r="AR394" s="238" t="s">
        <v>360</v>
      </c>
      <c r="AT394" s="238" t="s">
        <v>343</v>
      </c>
      <c r="AU394" s="238" t="s">
        <v>85</v>
      </c>
      <c r="AY394" s="18" t="s">
        <v>342</v>
      </c>
      <c r="BE394" s="239">
        <f>IF(N394="základní",J394,0)</f>
        <v>0</v>
      </c>
      <c r="BF394" s="239">
        <f>IF(N394="snížená",J394,0)</f>
        <v>0</v>
      </c>
      <c r="BG394" s="239">
        <f>IF(N394="zákl. přenesená",J394,0)</f>
        <v>0</v>
      </c>
      <c r="BH394" s="239">
        <f>IF(N394="sníž. přenesená",J394,0)</f>
        <v>0</v>
      </c>
      <c r="BI394" s="239">
        <f>IF(N394="nulová",J394,0)</f>
        <v>0</v>
      </c>
      <c r="BJ394" s="18" t="s">
        <v>83</v>
      </c>
      <c r="BK394" s="239">
        <f>ROUND(I394*H394,2)</f>
        <v>0</v>
      </c>
      <c r="BL394" s="18" t="s">
        <v>360</v>
      </c>
      <c r="BM394" s="238" t="s">
        <v>7344</v>
      </c>
    </row>
    <row r="395" s="2" customFormat="1">
      <c r="A395" s="39"/>
      <c r="B395" s="40"/>
      <c r="C395" s="41"/>
      <c r="D395" s="240" t="s">
        <v>349</v>
      </c>
      <c r="E395" s="41"/>
      <c r="F395" s="241" t="s">
        <v>6432</v>
      </c>
      <c r="G395" s="41"/>
      <c r="H395" s="41"/>
      <c r="I395" s="242"/>
      <c r="J395" s="41"/>
      <c r="K395" s="41"/>
      <c r="L395" s="45"/>
      <c r="M395" s="243"/>
      <c r="N395" s="244"/>
      <c r="O395" s="92"/>
      <c r="P395" s="92"/>
      <c r="Q395" s="92"/>
      <c r="R395" s="92"/>
      <c r="S395" s="92"/>
      <c r="T395" s="93"/>
      <c r="U395" s="39"/>
      <c r="V395" s="39"/>
      <c r="W395" s="39"/>
      <c r="X395" s="39"/>
      <c r="Y395" s="39"/>
      <c r="Z395" s="39"/>
      <c r="AA395" s="39"/>
      <c r="AB395" s="39"/>
      <c r="AC395" s="39"/>
      <c r="AD395" s="39"/>
      <c r="AE395" s="39"/>
      <c r="AT395" s="18" t="s">
        <v>349</v>
      </c>
      <c r="AU395" s="18" t="s">
        <v>85</v>
      </c>
    </row>
    <row r="396" s="13" customFormat="1">
      <c r="A396" s="13"/>
      <c r="B396" s="252"/>
      <c r="C396" s="253"/>
      <c r="D396" s="240" t="s">
        <v>446</v>
      </c>
      <c r="E396" s="254" t="s">
        <v>1</v>
      </c>
      <c r="F396" s="255" t="s">
        <v>7345</v>
      </c>
      <c r="G396" s="253"/>
      <c r="H396" s="256">
        <v>-100</v>
      </c>
      <c r="I396" s="257"/>
      <c r="J396" s="253"/>
      <c r="K396" s="253"/>
      <c r="L396" s="258"/>
      <c r="M396" s="259"/>
      <c r="N396" s="260"/>
      <c r="O396" s="260"/>
      <c r="P396" s="260"/>
      <c r="Q396" s="260"/>
      <c r="R396" s="260"/>
      <c r="S396" s="260"/>
      <c r="T396" s="261"/>
      <c r="U396" s="13"/>
      <c r="V396" s="13"/>
      <c r="W396" s="13"/>
      <c r="X396" s="13"/>
      <c r="Y396" s="13"/>
      <c r="Z396" s="13"/>
      <c r="AA396" s="13"/>
      <c r="AB396" s="13"/>
      <c r="AC396" s="13"/>
      <c r="AD396" s="13"/>
      <c r="AE396" s="13"/>
      <c r="AT396" s="262" t="s">
        <v>446</v>
      </c>
      <c r="AU396" s="262" t="s">
        <v>85</v>
      </c>
      <c r="AV396" s="13" t="s">
        <v>85</v>
      </c>
      <c r="AW396" s="13" t="s">
        <v>32</v>
      </c>
      <c r="AX396" s="13" t="s">
        <v>83</v>
      </c>
      <c r="AY396" s="262" t="s">
        <v>342</v>
      </c>
    </row>
    <row r="397" s="2" customFormat="1" ht="16.5" customHeight="1">
      <c r="A397" s="39"/>
      <c r="B397" s="40"/>
      <c r="C397" s="227" t="s">
        <v>917</v>
      </c>
      <c r="D397" s="227" t="s">
        <v>343</v>
      </c>
      <c r="E397" s="228" t="s">
        <v>4738</v>
      </c>
      <c r="F397" s="229" t="s">
        <v>4739</v>
      </c>
      <c r="G397" s="230" t="s">
        <v>462</v>
      </c>
      <c r="H397" s="231">
        <v>0.19800000000000001</v>
      </c>
      <c r="I397" s="232"/>
      <c r="J397" s="233">
        <f>ROUND(I397*H397,2)</f>
        <v>0</v>
      </c>
      <c r="K397" s="229" t="s">
        <v>443</v>
      </c>
      <c r="L397" s="45"/>
      <c r="M397" s="234" t="s">
        <v>1</v>
      </c>
      <c r="N397" s="235" t="s">
        <v>41</v>
      </c>
      <c r="O397" s="92"/>
      <c r="P397" s="236">
        <f>O397*H397</f>
        <v>0</v>
      </c>
      <c r="Q397" s="236">
        <v>0</v>
      </c>
      <c r="R397" s="236">
        <f>Q397*H397</f>
        <v>0</v>
      </c>
      <c r="S397" s="236">
        <v>0</v>
      </c>
      <c r="T397" s="237">
        <f>S397*H397</f>
        <v>0</v>
      </c>
      <c r="U397" s="39"/>
      <c r="V397" s="39"/>
      <c r="W397" s="39"/>
      <c r="X397" s="39"/>
      <c r="Y397" s="39"/>
      <c r="Z397" s="39"/>
      <c r="AA397" s="39"/>
      <c r="AB397" s="39"/>
      <c r="AC397" s="39"/>
      <c r="AD397" s="39"/>
      <c r="AE397" s="39"/>
      <c r="AR397" s="238" t="s">
        <v>360</v>
      </c>
      <c r="AT397" s="238" t="s">
        <v>343</v>
      </c>
      <c r="AU397" s="238" t="s">
        <v>85</v>
      </c>
      <c r="AY397" s="18" t="s">
        <v>342</v>
      </c>
      <c r="BE397" s="239">
        <f>IF(N397="základní",J397,0)</f>
        <v>0</v>
      </c>
      <c r="BF397" s="239">
        <f>IF(N397="snížená",J397,0)</f>
        <v>0</v>
      </c>
      <c r="BG397" s="239">
        <f>IF(N397="zákl. přenesená",J397,0)</f>
        <v>0</v>
      </c>
      <c r="BH397" s="239">
        <f>IF(N397="sníž. přenesená",J397,0)</f>
        <v>0</v>
      </c>
      <c r="BI397" s="239">
        <f>IF(N397="nulová",J397,0)</f>
        <v>0</v>
      </c>
      <c r="BJ397" s="18" t="s">
        <v>83</v>
      </c>
      <c r="BK397" s="239">
        <f>ROUND(I397*H397,2)</f>
        <v>0</v>
      </c>
      <c r="BL397" s="18" t="s">
        <v>360</v>
      </c>
      <c r="BM397" s="238" t="s">
        <v>7346</v>
      </c>
    </row>
    <row r="398" s="2" customFormat="1">
      <c r="A398" s="39"/>
      <c r="B398" s="40"/>
      <c r="C398" s="41"/>
      <c r="D398" s="240" t="s">
        <v>349</v>
      </c>
      <c r="E398" s="41"/>
      <c r="F398" s="241" t="s">
        <v>6437</v>
      </c>
      <c r="G398" s="41"/>
      <c r="H398" s="41"/>
      <c r="I398" s="242"/>
      <c r="J398" s="41"/>
      <c r="K398" s="41"/>
      <c r="L398" s="45"/>
      <c r="M398" s="243"/>
      <c r="N398" s="244"/>
      <c r="O398" s="92"/>
      <c r="P398" s="92"/>
      <c r="Q398" s="92"/>
      <c r="R398" s="92"/>
      <c r="S398" s="92"/>
      <c r="T398" s="93"/>
      <c r="U398" s="39"/>
      <c r="V398" s="39"/>
      <c r="W398" s="39"/>
      <c r="X398" s="39"/>
      <c r="Y398" s="39"/>
      <c r="Z398" s="39"/>
      <c r="AA398" s="39"/>
      <c r="AB398" s="39"/>
      <c r="AC398" s="39"/>
      <c r="AD398" s="39"/>
      <c r="AE398" s="39"/>
      <c r="AT398" s="18" t="s">
        <v>349</v>
      </c>
      <c r="AU398" s="18" t="s">
        <v>85</v>
      </c>
    </row>
    <row r="399" s="13" customFormat="1">
      <c r="A399" s="13"/>
      <c r="B399" s="252"/>
      <c r="C399" s="253"/>
      <c r="D399" s="240" t="s">
        <v>446</v>
      </c>
      <c r="E399" s="254" t="s">
        <v>1</v>
      </c>
      <c r="F399" s="255" t="s">
        <v>7347</v>
      </c>
      <c r="G399" s="253"/>
      <c r="H399" s="256">
        <v>0.033000000000000002</v>
      </c>
      <c r="I399" s="257"/>
      <c r="J399" s="253"/>
      <c r="K399" s="253"/>
      <c r="L399" s="258"/>
      <c r="M399" s="259"/>
      <c r="N399" s="260"/>
      <c r="O399" s="260"/>
      <c r="P399" s="260"/>
      <c r="Q399" s="260"/>
      <c r="R399" s="260"/>
      <c r="S399" s="260"/>
      <c r="T399" s="261"/>
      <c r="U399" s="13"/>
      <c r="V399" s="13"/>
      <c r="W399" s="13"/>
      <c r="X399" s="13"/>
      <c r="Y399" s="13"/>
      <c r="Z399" s="13"/>
      <c r="AA399" s="13"/>
      <c r="AB399" s="13"/>
      <c r="AC399" s="13"/>
      <c r="AD399" s="13"/>
      <c r="AE399" s="13"/>
      <c r="AT399" s="262" t="s">
        <v>446</v>
      </c>
      <c r="AU399" s="262" t="s">
        <v>85</v>
      </c>
      <c r="AV399" s="13" t="s">
        <v>85</v>
      </c>
      <c r="AW399" s="13" t="s">
        <v>32</v>
      </c>
      <c r="AX399" s="13" t="s">
        <v>76</v>
      </c>
      <c r="AY399" s="262" t="s">
        <v>342</v>
      </c>
    </row>
    <row r="400" s="13" customFormat="1">
      <c r="A400" s="13"/>
      <c r="B400" s="252"/>
      <c r="C400" s="253"/>
      <c r="D400" s="240" t="s">
        <v>446</v>
      </c>
      <c r="E400" s="254" t="s">
        <v>1</v>
      </c>
      <c r="F400" s="255" t="s">
        <v>7348</v>
      </c>
      <c r="G400" s="253"/>
      <c r="H400" s="256">
        <v>0.16500000000000001</v>
      </c>
      <c r="I400" s="257"/>
      <c r="J400" s="253"/>
      <c r="K400" s="253"/>
      <c r="L400" s="258"/>
      <c r="M400" s="259"/>
      <c r="N400" s="260"/>
      <c r="O400" s="260"/>
      <c r="P400" s="260"/>
      <c r="Q400" s="260"/>
      <c r="R400" s="260"/>
      <c r="S400" s="260"/>
      <c r="T400" s="261"/>
      <c r="U400" s="13"/>
      <c r="V400" s="13"/>
      <c r="W400" s="13"/>
      <c r="X400" s="13"/>
      <c r="Y400" s="13"/>
      <c r="Z400" s="13"/>
      <c r="AA400" s="13"/>
      <c r="AB400" s="13"/>
      <c r="AC400" s="13"/>
      <c r="AD400" s="13"/>
      <c r="AE400" s="13"/>
      <c r="AT400" s="262" t="s">
        <v>446</v>
      </c>
      <c r="AU400" s="262" t="s">
        <v>85</v>
      </c>
      <c r="AV400" s="13" t="s">
        <v>85</v>
      </c>
      <c r="AW400" s="13" t="s">
        <v>32</v>
      </c>
      <c r="AX400" s="13" t="s">
        <v>76</v>
      </c>
      <c r="AY400" s="262" t="s">
        <v>342</v>
      </c>
    </row>
    <row r="401" s="16" customFormat="1">
      <c r="A401" s="16"/>
      <c r="B401" s="284"/>
      <c r="C401" s="285"/>
      <c r="D401" s="240" t="s">
        <v>446</v>
      </c>
      <c r="E401" s="286" t="s">
        <v>1</v>
      </c>
      <c r="F401" s="287" t="s">
        <v>500</v>
      </c>
      <c r="G401" s="285"/>
      <c r="H401" s="288">
        <v>0.19800000000000001</v>
      </c>
      <c r="I401" s="289"/>
      <c r="J401" s="285"/>
      <c r="K401" s="285"/>
      <c r="L401" s="290"/>
      <c r="M401" s="291"/>
      <c r="N401" s="292"/>
      <c r="O401" s="292"/>
      <c r="P401" s="292"/>
      <c r="Q401" s="292"/>
      <c r="R401" s="292"/>
      <c r="S401" s="292"/>
      <c r="T401" s="293"/>
      <c r="U401" s="16"/>
      <c r="V401" s="16"/>
      <c r="W401" s="16"/>
      <c r="X401" s="16"/>
      <c r="Y401" s="16"/>
      <c r="Z401" s="16"/>
      <c r="AA401" s="16"/>
      <c r="AB401" s="16"/>
      <c r="AC401" s="16"/>
      <c r="AD401" s="16"/>
      <c r="AE401" s="16"/>
      <c r="AT401" s="294" t="s">
        <v>446</v>
      </c>
      <c r="AU401" s="294" t="s">
        <v>85</v>
      </c>
      <c r="AV401" s="16" t="s">
        <v>360</v>
      </c>
      <c r="AW401" s="16" t="s">
        <v>32</v>
      </c>
      <c r="AX401" s="16" t="s">
        <v>83</v>
      </c>
      <c r="AY401" s="294" t="s">
        <v>342</v>
      </c>
    </row>
    <row r="402" s="2" customFormat="1" ht="16.5" customHeight="1">
      <c r="A402" s="39"/>
      <c r="B402" s="40"/>
      <c r="C402" s="227" t="s">
        <v>923</v>
      </c>
      <c r="D402" s="227" t="s">
        <v>343</v>
      </c>
      <c r="E402" s="228" t="s">
        <v>4742</v>
      </c>
      <c r="F402" s="229" t="s">
        <v>4743</v>
      </c>
      <c r="G402" s="230" t="s">
        <v>462</v>
      </c>
      <c r="H402" s="231">
        <v>0.59399999999999997</v>
      </c>
      <c r="I402" s="232"/>
      <c r="J402" s="233">
        <f>ROUND(I402*H402,2)</f>
        <v>0</v>
      </c>
      <c r="K402" s="229" t="s">
        <v>443</v>
      </c>
      <c r="L402" s="45"/>
      <c r="M402" s="234" t="s">
        <v>1</v>
      </c>
      <c r="N402" s="235" t="s">
        <v>41</v>
      </c>
      <c r="O402" s="92"/>
      <c r="P402" s="236">
        <f>O402*H402</f>
        <v>0</v>
      </c>
      <c r="Q402" s="236">
        <v>0</v>
      </c>
      <c r="R402" s="236">
        <f>Q402*H402</f>
        <v>0</v>
      </c>
      <c r="S402" s="236">
        <v>0</v>
      </c>
      <c r="T402" s="237">
        <f>S402*H402</f>
        <v>0</v>
      </c>
      <c r="U402" s="39"/>
      <c r="V402" s="39"/>
      <c r="W402" s="39"/>
      <c r="X402" s="39"/>
      <c r="Y402" s="39"/>
      <c r="Z402" s="39"/>
      <c r="AA402" s="39"/>
      <c r="AB402" s="39"/>
      <c r="AC402" s="39"/>
      <c r="AD402" s="39"/>
      <c r="AE402" s="39"/>
      <c r="AR402" s="238" t="s">
        <v>360</v>
      </c>
      <c r="AT402" s="238" t="s">
        <v>343</v>
      </c>
      <c r="AU402" s="238" t="s">
        <v>85</v>
      </c>
      <c r="AY402" s="18" t="s">
        <v>342</v>
      </c>
      <c r="BE402" s="239">
        <f>IF(N402="základní",J402,0)</f>
        <v>0</v>
      </c>
      <c r="BF402" s="239">
        <f>IF(N402="snížená",J402,0)</f>
        <v>0</v>
      </c>
      <c r="BG402" s="239">
        <f>IF(N402="zákl. přenesená",J402,0)</f>
        <v>0</v>
      </c>
      <c r="BH402" s="239">
        <f>IF(N402="sníž. přenesená",J402,0)</f>
        <v>0</v>
      </c>
      <c r="BI402" s="239">
        <f>IF(N402="nulová",J402,0)</f>
        <v>0</v>
      </c>
      <c r="BJ402" s="18" t="s">
        <v>83</v>
      </c>
      <c r="BK402" s="239">
        <f>ROUND(I402*H402,2)</f>
        <v>0</v>
      </c>
      <c r="BL402" s="18" t="s">
        <v>360</v>
      </c>
      <c r="BM402" s="238" t="s">
        <v>7349</v>
      </c>
    </row>
    <row r="403" s="2" customFormat="1">
      <c r="A403" s="39"/>
      <c r="B403" s="40"/>
      <c r="C403" s="41"/>
      <c r="D403" s="240" t="s">
        <v>349</v>
      </c>
      <c r="E403" s="41"/>
      <c r="F403" s="241" t="s">
        <v>6442</v>
      </c>
      <c r="G403" s="41"/>
      <c r="H403" s="41"/>
      <c r="I403" s="242"/>
      <c r="J403" s="41"/>
      <c r="K403" s="41"/>
      <c r="L403" s="45"/>
      <c r="M403" s="243"/>
      <c r="N403" s="244"/>
      <c r="O403" s="92"/>
      <c r="P403" s="92"/>
      <c r="Q403" s="92"/>
      <c r="R403" s="92"/>
      <c r="S403" s="92"/>
      <c r="T403" s="93"/>
      <c r="U403" s="39"/>
      <c r="V403" s="39"/>
      <c r="W403" s="39"/>
      <c r="X403" s="39"/>
      <c r="Y403" s="39"/>
      <c r="Z403" s="39"/>
      <c r="AA403" s="39"/>
      <c r="AB403" s="39"/>
      <c r="AC403" s="39"/>
      <c r="AD403" s="39"/>
      <c r="AE403" s="39"/>
      <c r="AT403" s="18" t="s">
        <v>349</v>
      </c>
      <c r="AU403" s="18" t="s">
        <v>85</v>
      </c>
    </row>
    <row r="404" s="13" customFormat="1">
      <c r="A404" s="13"/>
      <c r="B404" s="252"/>
      <c r="C404" s="253"/>
      <c r="D404" s="240" t="s">
        <v>446</v>
      </c>
      <c r="E404" s="254" t="s">
        <v>1</v>
      </c>
      <c r="F404" s="255" t="s">
        <v>7350</v>
      </c>
      <c r="G404" s="253"/>
      <c r="H404" s="256">
        <v>0.59399999999999997</v>
      </c>
      <c r="I404" s="257"/>
      <c r="J404" s="253"/>
      <c r="K404" s="253"/>
      <c r="L404" s="258"/>
      <c r="M404" s="259"/>
      <c r="N404" s="260"/>
      <c r="O404" s="260"/>
      <c r="P404" s="260"/>
      <c r="Q404" s="260"/>
      <c r="R404" s="260"/>
      <c r="S404" s="260"/>
      <c r="T404" s="261"/>
      <c r="U404" s="13"/>
      <c r="V404" s="13"/>
      <c r="W404" s="13"/>
      <c r="X404" s="13"/>
      <c r="Y404" s="13"/>
      <c r="Z404" s="13"/>
      <c r="AA404" s="13"/>
      <c r="AB404" s="13"/>
      <c r="AC404" s="13"/>
      <c r="AD404" s="13"/>
      <c r="AE404" s="13"/>
      <c r="AT404" s="262" t="s">
        <v>446</v>
      </c>
      <c r="AU404" s="262" t="s">
        <v>85</v>
      </c>
      <c r="AV404" s="13" t="s">
        <v>85</v>
      </c>
      <c r="AW404" s="13" t="s">
        <v>32</v>
      </c>
      <c r="AX404" s="13" t="s">
        <v>83</v>
      </c>
      <c r="AY404" s="262" t="s">
        <v>342</v>
      </c>
    </row>
    <row r="405" s="2" customFormat="1" ht="16.5" customHeight="1">
      <c r="A405" s="39"/>
      <c r="B405" s="40"/>
      <c r="C405" s="227" t="s">
        <v>929</v>
      </c>
      <c r="D405" s="227" t="s">
        <v>343</v>
      </c>
      <c r="E405" s="228" t="s">
        <v>4746</v>
      </c>
      <c r="F405" s="229" t="s">
        <v>4747</v>
      </c>
      <c r="G405" s="230" t="s">
        <v>462</v>
      </c>
      <c r="H405" s="231">
        <v>0.080000000000000002</v>
      </c>
      <c r="I405" s="232"/>
      <c r="J405" s="233">
        <f>ROUND(I405*H405,2)</f>
        <v>0</v>
      </c>
      <c r="K405" s="229" t="s">
        <v>443</v>
      </c>
      <c r="L405" s="45"/>
      <c r="M405" s="234" t="s">
        <v>1</v>
      </c>
      <c r="N405" s="235" t="s">
        <v>41</v>
      </c>
      <c r="O405" s="92"/>
      <c r="P405" s="236">
        <f>O405*H405</f>
        <v>0</v>
      </c>
      <c r="Q405" s="236">
        <v>0</v>
      </c>
      <c r="R405" s="236">
        <f>Q405*H405</f>
        <v>0</v>
      </c>
      <c r="S405" s="236">
        <v>0</v>
      </c>
      <c r="T405" s="237">
        <f>S405*H405</f>
        <v>0</v>
      </c>
      <c r="U405" s="39"/>
      <c r="V405" s="39"/>
      <c r="W405" s="39"/>
      <c r="X405" s="39"/>
      <c r="Y405" s="39"/>
      <c r="Z405" s="39"/>
      <c r="AA405" s="39"/>
      <c r="AB405" s="39"/>
      <c r="AC405" s="39"/>
      <c r="AD405" s="39"/>
      <c r="AE405" s="39"/>
      <c r="AR405" s="238" t="s">
        <v>360</v>
      </c>
      <c r="AT405" s="238" t="s">
        <v>343</v>
      </c>
      <c r="AU405" s="238" t="s">
        <v>85</v>
      </c>
      <c r="AY405" s="18" t="s">
        <v>342</v>
      </c>
      <c r="BE405" s="239">
        <f>IF(N405="základní",J405,0)</f>
        <v>0</v>
      </c>
      <c r="BF405" s="239">
        <f>IF(N405="snížená",J405,0)</f>
        <v>0</v>
      </c>
      <c r="BG405" s="239">
        <f>IF(N405="zákl. přenesená",J405,0)</f>
        <v>0</v>
      </c>
      <c r="BH405" s="239">
        <f>IF(N405="sníž. přenesená",J405,0)</f>
        <v>0</v>
      </c>
      <c r="BI405" s="239">
        <f>IF(N405="nulová",J405,0)</f>
        <v>0</v>
      </c>
      <c r="BJ405" s="18" t="s">
        <v>83</v>
      </c>
      <c r="BK405" s="239">
        <f>ROUND(I405*H405,2)</f>
        <v>0</v>
      </c>
      <c r="BL405" s="18" t="s">
        <v>360</v>
      </c>
      <c r="BM405" s="238" t="s">
        <v>7351</v>
      </c>
    </row>
    <row r="406" s="2" customFormat="1">
      <c r="A406" s="39"/>
      <c r="B406" s="40"/>
      <c r="C406" s="41"/>
      <c r="D406" s="240" t="s">
        <v>349</v>
      </c>
      <c r="E406" s="41"/>
      <c r="F406" s="241" t="s">
        <v>6447</v>
      </c>
      <c r="G406" s="41"/>
      <c r="H406" s="41"/>
      <c r="I406" s="242"/>
      <c r="J406" s="41"/>
      <c r="K406" s="41"/>
      <c r="L406" s="45"/>
      <c r="M406" s="243"/>
      <c r="N406" s="244"/>
      <c r="O406" s="92"/>
      <c r="P406" s="92"/>
      <c r="Q406" s="92"/>
      <c r="R406" s="92"/>
      <c r="S406" s="92"/>
      <c r="T406" s="93"/>
      <c r="U406" s="39"/>
      <c r="V406" s="39"/>
      <c r="W406" s="39"/>
      <c r="X406" s="39"/>
      <c r="Y406" s="39"/>
      <c r="Z406" s="39"/>
      <c r="AA406" s="39"/>
      <c r="AB406" s="39"/>
      <c r="AC406" s="39"/>
      <c r="AD406" s="39"/>
      <c r="AE406" s="39"/>
      <c r="AT406" s="18" t="s">
        <v>349</v>
      </c>
      <c r="AU406" s="18" t="s">
        <v>85</v>
      </c>
    </row>
    <row r="407" s="13" customFormat="1">
      <c r="A407" s="13"/>
      <c r="B407" s="252"/>
      <c r="C407" s="253"/>
      <c r="D407" s="240" t="s">
        <v>446</v>
      </c>
      <c r="E407" s="254" t="s">
        <v>1</v>
      </c>
      <c r="F407" s="255" t="s">
        <v>7342</v>
      </c>
      <c r="G407" s="253"/>
      <c r="H407" s="256">
        <v>0.080000000000000002</v>
      </c>
      <c r="I407" s="257"/>
      <c r="J407" s="253"/>
      <c r="K407" s="253"/>
      <c r="L407" s="258"/>
      <c r="M407" s="259"/>
      <c r="N407" s="260"/>
      <c r="O407" s="260"/>
      <c r="P407" s="260"/>
      <c r="Q407" s="260"/>
      <c r="R407" s="260"/>
      <c r="S407" s="260"/>
      <c r="T407" s="261"/>
      <c r="U407" s="13"/>
      <c r="V407" s="13"/>
      <c r="W407" s="13"/>
      <c r="X407" s="13"/>
      <c r="Y407" s="13"/>
      <c r="Z407" s="13"/>
      <c r="AA407" s="13"/>
      <c r="AB407" s="13"/>
      <c r="AC407" s="13"/>
      <c r="AD407" s="13"/>
      <c r="AE407" s="13"/>
      <c r="AT407" s="262" t="s">
        <v>446</v>
      </c>
      <c r="AU407" s="262" t="s">
        <v>85</v>
      </c>
      <c r="AV407" s="13" t="s">
        <v>85</v>
      </c>
      <c r="AW407" s="13" t="s">
        <v>32</v>
      </c>
      <c r="AX407" s="13" t="s">
        <v>83</v>
      </c>
      <c r="AY407" s="262" t="s">
        <v>342</v>
      </c>
    </row>
    <row r="408" s="2" customFormat="1" ht="16.5" customHeight="1">
      <c r="A408" s="39"/>
      <c r="B408" s="40"/>
      <c r="C408" s="227" t="s">
        <v>934</v>
      </c>
      <c r="D408" s="227" t="s">
        <v>343</v>
      </c>
      <c r="E408" s="228" t="s">
        <v>4751</v>
      </c>
      <c r="F408" s="229" t="s">
        <v>4752</v>
      </c>
      <c r="G408" s="230" t="s">
        <v>462</v>
      </c>
      <c r="H408" s="231">
        <v>0.23999999999999999</v>
      </c>
      <c r="I408" s="232"/>
      <c r="J408" s="233">
        <f>ROUND(I408*H408,2)</f>
        <v>0</v>
      </c>
      <c r="K408" s="229" t="s">
        <v>443</v>
      </c>
      <c r="L408" s="45"/>
      <c r="M408" s="234" t="s">
        <v>1</v>
      </c>
      <c r="N408" s="235" t="s">
        <v>41</v>
      </c>
      <c r="O408" s="92"/>
      <c r="P408" s="236">
        <f>O408*H408</f>
        <v>0</v>
      </c>
      <c r="Q408" s="236">
        <v>0</v>
      </c>
      <c r="R408" s="236">
        <f>Q408*H408</f>
        <v>0</v>
      </c>
      <c r="S408" s="236">
        <v>0</v>
      </c>
      <c r="T408" s="237">
        <f>S408*H408</f>
        <v>0</v>
      </c>
      <c r="U408" s="39"/>
      <c r="V408" s="39"/>
      <c r="W408" s="39"/>
      <c r="X408" s="39"/>
      <c r="Y408" s="39"/>
      <c r="Z408" s="39"/>
      <c r="AA408" s="39"/>
      <c r="AB408" s="39"/>
      <c r="AC408" s="39"/>
      <c r="AD408" s="39"/>
      <c r="AE408" s="39"/>
      <c r="AR408" s="238" t="s">
        <v>360</v>
      </c>
      <c r="AT408" s="238" t="s">
        <v>343</v>
      </c>
      <c r="AU408" s="238" t="s">
        <v>85</v>
      </c>
      <c r="AY408" s="18" t="s">
        <v>342</v>
      </c>
      <c r="BE408" s="239">
        <f>IF(N408="základní",J408,0)</f>
        <v>0</v>
      </c>
      <c r="BF408" s="239">
        <f>IF(N408="snížená",J408,0)</f>
        <v>0</v>
      </c>
      <c r="BG408" s="239">
        <f>IF(N408="zákl. přenesená",J408,0)</f>
        <v>0</v>
      </c>
      <c r="BH408" s="239">
        <f>IF(N408="sníž. přenesená",J408,0)</f>
        <v>0</v>
      </c>
      <c r="BI408" s="239">
        <f>IF(N408="nulová",J408,0)</f>
        <v>0</v>
      </c>
      <c r="BJ408" s="18" t="s">
        <v>83</v>
      </c>
      <c r="BK408" s="239">
        <f>ROUND(I408*H408,2)</f>
        <v>0</v>
      </c>
      <c r="BL408" s="18" t="s">
        <v>360</v>
      </c>
      <c r="BM408" s="238" t="s">
        <v>7352</v>
      </c>
    </row>
    <row r="409" s="2" customFormat="1">
      <c r="A409" s="39"/>
      <c r="B409" s="40"/>
      <c r="C409" s="41"/>
      <c r="D409" s="240" t="s">
        <v>349</v>
      </c>
      <c r="E409" s="41"/>
      <c r="F409" s="241" t="s">
        <v>6442</v>
      </c>
      <c r="G409" s="41"/>
      <c r="H409" s="41"/>
      <c r="I409" s="242"/>
      <c r="J409" s="41"/>
      <c r="K409" s="41"/>
      <c r="L409" s="45"/>
      <c r="M409" s="243"/>
      <c r="N409" s="244"/>
      <c r="O409" s="92"/>
      <c r="P409" s="92"/>
      <c r="Q409" s="92"/>
      <c r="R409" s="92"/>
      <c r="S409" s="92"/>
      <c r="T409" s="93"/>
      <c r="U409" s="39"/>
      <c r="V409" s="39"/>
      <c r="W409" s="39"/>
      <c r="X409" s="39"/>
      <c r="Y409" s="39"/>
      <c r="Z409" s="39"/>
      <c r="AA409" s="39"/>
      <c r="AB409" s="39"/>
      <c r="AC409" s="39"/>
      <c r="AD409" s="39"/>
      <c r="AE409" s="39"/>
      <c r="AT409" s="18" t="s">
        <v>349</v>
      </c>
      <c r="AU409" s="18" t="s">
        <v>85</v>
      </c>
    </row>
    <row r="410" s="13" customFormat="1">
      <c r="A410" s="13"/>
      <c r="B410" s="252"/>
      <c r="C410" s="253"/>
      <c r="D410" s="240" t="s">
        <v>446</v>
      </c>
      <c r="E410" s="254" t="s">
        <v>1</v>
      </c>
      <c r="F410" s="255" t="s">
        <v>7353</v>
      </c>
      <c r="G410" s="253"/>
      <c r="H410" s="256">
        <v>0.23999999999999999</v>
      </c>
      <c r="I410" s="257"/>
      <c r="J410" s="253"/>
      <c r="K410" s="253"/>
      <c r="L410" s="258"/>
      <c r="M410" s="259"/>
      <c r="N410" s="260"/>
      <c r="O410" s="260"/>
      <c r="P410" s="260"/>
      <c r="Q410" s="260"/>
      <c r="R410" s="260"/>
      <c r="S410" s="260"/>
      <c r="T410" s="261"/>
      <c r="U410" s="13"/>
      <c r="V410" s="13"/>
      <c r="W410" s="13"/>
      <c r="X410" s="13"/>
      <c r="Y410" s="13"/>
      <c r="Z410" s="13"/>
      <c r="AA410" s="13"/>
      <c r="AB410" s="13"/>
      <c r="AC410" s="13"/>
      <c r="AD410" s="13"/>
      <c r="AE410" s="13"/>
      <c r="AT410" s="262" t="s">
        <v>446</v>
      </c>
      <c r="AU410" s="262" t="s">
        <v>85</v>
      </c>
      <c r="AV410" s="13" t="s">
        <v>85</v>
      </c>
      <c r="AW410" s="13" t="s">
        <v>32</v>
      </c>
      <c r="AX410" s="13" t="s">
        <v>83</v>
      </c>
      <c r="AY410" s="262" t="s">
        <v>342</v>
      </c>
    </row>
    <row r="411" s="2" customFormat="1" ht="24.15" customHeight="1">
      <c r="A411" s="39"/>
      <c r="B411" s="40"/>
      <c r="C411" s="227" t="s">
        <v>939</v>
      </c>
      <c r="D411" s="227" t="s">
        <v>343</v>
      </c>
      <c r="E411" s="228" t="s">
        <v>6452</v>
      </c>
      <c r="F411" s="229" t="s">
        <v>636</v>
      </c>
      <c r="G411" s="230" t="s">
        <v>462</v>
      </c>
      <c r="H411" s="231">
        <v>0.19800000000000001</v>
      </c>
      <c r="I411" s="232"/>
      <c r="J411" s="233">
        <f>ROUND(I411*H411,2)</f>
        <v>0</v>
      </c>
      <c r="K411" s="229" t="s">
        <v>1</v>
      </c>
      <c r="L411" s="45"/>
      <c r="M411" s="234" t="s">
        <v>1</v>
      </c>
      <c r="N411" s="235" t="s">
        <v>41</v>
      </c>
      <c r="O411" s="92"/>
      <c r="P411" s="236">
        <f>O411*H411</f>
        <v>0</v>
      </c>
      <c r="Q411" s="236">
        <v>0</v>
      </c>
      <c r="R411" s="236">
        <f>Q411*H411</f>
        <v>0</v>
      </c>
      <c r="S411" s="236">
        <v>0</v>
      </c>
      <c r="T411" s="237">
        <f>S411*H411</f>
        <v>0</v>
      </c>
      <c r="U411" s="39"/>
      <c r="V411" s="39"/>
      <c r="W411" s="39"/>
      <c r="X411" s="39"/>
      <c r="Y411" s="39"/>
      <c r="Z411" s="39"/>
      <c r="AA411" s="39"/>
      <c r="AB411" s="39"/>
      <c r="AC411" s="39"/>
      <c r="AD411" s="39"/>
      <c r="AE411" s="39"/>
      <c r="AR411" s="238" t="s">
        <v>360</v>
      </c>
      <c r="AT411" s="238" t="s">
        <v>343</v>
      </c>
      <c r="AU411" s="238" t="s">
        <v>85</v>
      </c>
      <c r="AY411" s="18" t="s">
        <v>342</v>
      </c>
      <c r="BE411" s="239">
        <f>IF(N411="základní",J411,0)</f>
        <v>0</v>
      </c>
      <c r="BF411" s="239">
        <f>IF(N411="snížená",J411,0)</f>
        <v>0</v>
      </c>
      <c r="BG411" s="239">
        <f>IF(N411="zákl. přenesená",J411,0)</f>
        <v>0</v>
      </c>
      <c r="BH411" s="239">
        <f>IF(N411="sníž. přenesená",J411,0)</f>
        <v>0</v>
      </c>
      <c r="BI411" s="239">
        <f>IF(N411="nulová",J411,0)</f>
        <v>0</v>
      </c>
      <c r="BJ411" s="18" t="s">
        <v>83</v>
      </c>
      <c r="BK411" s="239">
        <f>ROUND(I411*H411,2)</f>
        <v>0</v>
      </c>
      <c r="BL411" s="18" t="s">
        <v>360</v>
      </c>
      <c r="BM411" s="238" t="s">
        <v>7354</v>
      </c>
    </row>
    <row r="412" s="2" customFormat="1">
      <c r="A412" s="39"/>
      <c r="B412" s="40"/>
      <c r="C412" s="41"/>
      <c r="D412" s="240" t="s">
        <v>349</v>
      </c>
      <c r="E412" s="41"/>
      <c r="F412" s="241" t="s">
        <v>636</v>
      </c>
      <c r="G412" s="41"/>
      <c r="H412" s="41"/>
      <c r="I412" s="242"/>
      <c r="J412" s="41"/>
      <c r="K412" s="41"/>
      <c r="L412" s="45"/>
      <c r="M412" s="243"/>
      <c r="N412" s="244"/>
      <c r="O412" s="92"/>
      <c r="P412" s="92"/>
      <c r="Q412" s="92"/>
      <c r="R412" s="92"/>
      <c r="S412" s="92"/>
      <c r="T412" s="93"/>
      <c r="U412" s="39"/>
      <c r="V412" s="39"/>
      <c r="W412" s="39"/>
      <c r="X412" s="39"/>
      <c r="Y412" s="39"/>
      <c r="Z412" s="39"/>
      <c r="AA412" s="39"/>
      <c r="AB412" s="39"/>
      <c r="AC412" s="39"/>
      <c r="AD412" s="39"/>
      <c r="AE412" s="39"/>
      <c r="AT412" s="18" t="s">
        <v>349</v>
      </c>
      <c r="AU412" s="18" t="s">
        <v>85</v>
      </c>
    </row>
    <row r="413" s="2" customFormat="1">
      <c r="A413" s="39"/>
      <c r="B413" s="40"/>
      <c r="C413" s="41"/>
      <c r="D413" s="240" t="s">
        <v>350</v>
      </c>
      <c r="E413" s="41"/>
      <c r="F413" s="245" t="s">
        <v>5936</v>
      </c>
      <c r="G413" s="41"/>
      <c r="H413" s="41"/>
      <c r="I413" s="242"/>
      <c r="J413" s="41"/>
      <c r="K413" s="41"/>
      <c r="L413" s="45"/>
      <c r="M413" s="243"/>
      <c r="N413" s="244"/>
      <c r="O413" s="92"/>
      <c r="P413" s="92"/>
      <c r="Q413" s="92"/>
      <c r="R413" s="92"/>
      <c r="S413" s="92"/>
      <c r="T413" s="93"/>
      <c r="U413" s="39"/>
      <c r="V413" s="39"/>
      <c r="W413" s="39"/>
      <c r="X413" s="39"/>
      <c r="Y413" s="39"/>
      <c r="Z413" s="39"/>
      <c r="AA413" s="39"/>
      <c r="AB413" s="39"/>
      <c r="AC413" s="39"/>
      <c r="AD413" s="39"/>
      <c r="AE413" s="39"/>
      <c r="AT413" s="18" t="s">
        <v>350</v>
      </c>
      <c r="AU413" s="18" t="s">
        <v>85</v>
      </c>
    </row>
    <row r="414" s="13" customFormat="1">
      <c r="A414" s="13"/>
      <c r="B414" s="252"/>
      <c r="C414" s="253"/>
      <c r="D414" s="240" t="s">
        <v>446</v>
      </c>
      <c r="E414" s="254" t="s">
        <v>1</v>
      </c>
      <c r="F414" s="255" t="s">
        <v>7355</v>
      </c>
      <c r="G414" s="253"/>
      <c r="H414" s="256">
        <v>0.19800000000000001</v>
      </c>
      <c r="I414" s="257"/>
      <c r="J414" s="253"/>
      <c r="K414" s="253"/>
      <c r="L414" s="258"/>
      <c r="M414" s="259"/>
      <c r="N414" s="260"/>
      <c r="O414" s="260"/>
      <c r="P414" s="260"/>
      <c r="Q414" s="260"/>
      <c r="R414" s="260"/>
      <c r="S414" s="260"/>
      <c r="T414" s="261"/>
      <c r="U414" s="13"/>
      <c r="V414" s="13"/>
      <c r="W414" s="13"/>
      <c r="X414" s="13"/>
      <c r="Y414" s="13"/>
      <c r="Z414" s="13"/>
      <c r="AA414" s="13"/>
      <c r="AB414" s="13"/>
      <c r="AC414" s="13"/>
      <c r="AD414" s="13"/>
      <c r="AE414" s="13"/>
      <c r="AT414" s="262" t="s">
        <v>446</v>
      </c>
      <c r="AU414" s="262" t="s">
        <v>85</v>
      </c>
      <c r="AV414" s="13" t="s">
        <v>85</v>
      </c>
      <c r="AW414" s="13" t="s">
        <v>32</v>
      </c>
      <c r="AX414" s="13" t="s">
        <v>83</v>
      </c>
      <c r="AY414" s="262" t="s">
        <v>342</v>
      </c>
    </row>
    <row r="415" s="12" customFormat="1" ht="22.8" customHeight="1">
      <c r="A415" s="12"/>
      <c r="B415" s="213"/>
      <c r="C415" s="214"/>
      <c r="D415" s="215" t="s">
        <v>75</v>
      </c>
      <c r="E415" s="246" t="s">
        <v>458</v>
      </c>
      <c r="F415" s="246" t="s">
        <v>459</v>
      </c>
      <c r="G415" s="214"/>
      <c r="H415" s="214"/>
      <c r="I415" s="217"/>
      <c r="J415" s="247">
        <f>BK415</f>
        <v>0</v>
      </c>
      <c r="K415" s="214"/>
      <c r="L415" s="219"/>
      <c r="M415" s="220"/>
      <c r="N415" s="221"/>
      <c r="O415" s="221"/>
      <c r="P415" s="222">
        <f>SUM(P416:P417)</f>
        <v>0</v>
      </c>
      <c r="Q415" s="221"/>
      <c r="R415" s="222">
        <f>SUM(R416:R417)</f>
        <v>0</v>
      </c>
      <c r="S415" s="221"/>
      <c r="T415" s="223">
        <f>SUM(T416:T417)</f>
        <v>0</v>
      </c>
      <c r="U415" s="12"/>
      <c r="V415" s="12"/>
      <c r="W415" s="12"/>
      <c r="X415" s="12"/>
      <c r="Y415" s="12"/>
      <c r="Z415" s="12"/>
      <c r="AA415" s="12"/>
      <c r="AB415" s="12"/>
      <c r="AC415" s="12"/>
      <c r="AD415" s="12"/>
      <c r="AE415" s="12"/>
      <c r="AR415" s="224" t="s">
        <v>83</v>
      </c>
      <c r="AT415" s="225" t="s">
        <v>75</v>
      </c>
      <c r="AU415" s="225" t="s">
        <v>83</v>
      </c>
      <c r="AY415" s="224" t="s">
        <v>342</v>
      </c>
      <c r="BK415" s="226">
        <f>SUM(BK416:BK417)</f>
        <v>0</v>
      </c>
    </row>
    <row r="416" s="2" customFormat="1" ht="16.5" customHeight="1">
      <c r="A416" s="39"/>
      <c r="B416" s="40"/>
      <c r="C416" s="227" t="s">
        <v>944</v>
      </c>
      <c r="D416" s="227" t="s">
        <v>343</v>
      </c>
      <c r="E416" s="228" t="s">
        <v>2139</v>
      </c>
      <c r="F416" s="229" t="s">
        <v>2140</v>
      </c>
      <c r="G416" s="230" t="s">
        <v>462</v>
      </c>
      <c r="H416" s="231">
        <v>9.8680000000000003</v>
      </c>
      <c r="I416" s="232"/>
      <c r="J416" s="233">
        <f>ROUND(I416*H416,2)</f>
        <v>0</v>
      </c>
      <c r="K416" s="229" t="s">
        <v>443</v>
      </c>
      <c r="L416" s="45"/>
      <c r="M416" s="234" t="s">
        <v>1</v>
      </c>
      <c r="N416" s="235" t="s">
        <v>41</v>
      </c>
      <c r="O416" s="92"/>
      <c r="P416" s="236">
        <f>O416*H416</f>
        <v>0</v>
      </c>
      <c r="Q416" s="236">
        <v>0</v>
      </c>
      <c r="R416" s="236">
        <f>Q416*H416</f>
        <v>0</v>
      </c>
      <c r="S416" s="236">
        <v>0</v>
      </c>
      <c r="T416" s="237">
        <f>S416*H416</f>
        <v>0</v>
      </c>
      <c r="U416" s="39"/>
      <c r="V416" s="39"/>
      <c r="W416" s="39"/>
      <c r="X416" s="39"/>
      <c r="Y416" s="39"/>
      <c r="Z416" s="39"/>
      <c r="AA416" s="39"/>
      <c r="AB416" s="39"/>
      <c r="AC416" s="39"/>
      <c r="AD416" s="39"/>
      <c r="AE416" s="39"/>
      <c r="AR416" s="238" t="s">
        <v>360</v>
      </c>
      <c r="AT416" s="238" t="s">
        <v>343</v>
      </c>
      <c r="AU416" s="238" t="s">
        <v>85</v>
      </c>
      <c r="AY416" s="18" t="s">
        <v>342</v>
      </c>
      <c r="BE416" s="239">
        <f>IF(N416="základní",J416,0)</f>
        <v>0</v>
      </c>
      <c r="BF416" s="239">
        <f>IF(N416="snížená",J416,0)</f>
        <v>0</v>
      </c>
      <c r="BG416" s="239">
        <f>IF(N416="zákl. přenesená",J416,0)</f>
        <v>0</v>
      </c>
      <c r="BH416" s="239">
        <f>IF(N416="sníž. přenesená",J416,0)</f>
        <v>0</v>
      </c>
      <c r="BI416" s="239">
        <f>IF(N416="nulová",J416,0)</f>
        <v>0</v>
      </c>
      <c r="BJ416" s="18" t="s">
        <v>83</v>
      </c>
      <c r="BK416" s="239">
        <f>ROUND(I416*H416,2)</f>
        <v>0</v>
      </c>
      <c r="BL416" s="18" t="s">
        <v>360</v>
      </c>
      <c r="BM416" s="238" t="s">
        <v>7356</v>
      </c>
    </row>
    <row r="417" s="2" customFormat="1">
      <c r="A417" s="39"/>
      <c r="B417" s="40"/>
      <c r="C417" s="41"/>
      <c r="D417" s="240" t="s">
        <v>349</v>
      </c>
      <c r="E417" s="41"/>
      <c r="F417" s="241" t="s">
        <v>2142</v>
      </c>
      <c r="G417" s="41"/>
      <c r="H417" s="41"/>
      <c r="I417" s="242"/>
      <c r="J417" s="41"/>
      <c r="K417" s="41"/>
      <c r="L417" s="45"/>
      <c r="M417" s="248"/>
      <c r="N417" s="249"/>
      <c r="O417" s="250"/>
      <c r="P417" s="250"/>
      <c r="Q417" s="250"/>
      <c r="R417" s="250"/>
      <c r="S417" s="250"/>
      <c r="T417" s="251"/>
      <c r="U417" s="39"/>
      <c r="V417" s="39"/>
      <c r="W417" s="39"/>
      <c r="X417" s="39"/>
      <c r="Y417" s="39"/>
      <c r="Z417" s="39"/>
      <c r="AA417" s="39"/>
      <c r="AB417" s="39"/>
      <c r="AC417" s="39"/>
      <c r="AD417" s="39"/>
      <c r="AE417" s="39"/>
      <c r="AT417" s="18" t="s">
        <v>349</v>
      </c>
      <c r="AU417" s="18" t="s">
        <v>85</v>
      </c>
    </row>
    <row r="418" s="2" customFormat="1" ht="6.96" customHeight="1">
      <c r="A418" s="39"/>
      <c r="B418" s="67"/>
      <c r="C418" s="68"/>
      <c r="D418" s="68"/>
      <c r="E418" s="68"/>
      <c r="F418" s="68"/>
      <c r="G418" s="68"/>
      <c r="H418" s="68"/>
      <c r="I418" s="68"/>
      <c r="J418" s="68"/>
      <c r="K418" s="68"/>
      <c r="L418" s="45"/>
      <c r="M418" s="39"/>
      <c r="O418" s="39"/>
      <c r="P418" s="39"/>
      <c r="Q418" s="39"/>
      <c r="R418" s="39"/>
      <c r="S418" s="39"/>
      <c r="T418" s="39"/>
      <c r="U418" s="39"/>
      <c r="V418" s="39"/>
      <c r="W418" s="39"/>
      <c r="X418" s="39"/>
      <c r="Y418" s="39"/>
      <c r="Z418" s="39"/>
      <c r="AA418" s="39"/>
      <c r="AB418" s="39"/>
      <c r="AC418" s="39"/>
      <c r="AD418" s="39"/>
      <c r="AE418" s="39"/>
    </row>
  </sheetData>
  <sheetProtection sheet="1" autoFilter="0" formatColumns="0" formatRows="0" objects="1" scenarios="1" spinCount="100000" saltValue="DTRn0XVP64c4cQ1Y58F1/7IQW4rmtR13cXZmzCvp7AN6WX0pC2v2tKtatkaf5/iFDPKiYNGXCCa582eQ9m2m8Q==" hashValue="a3FxcueVcaT3UjjHS/FfbNphs8o4V21EY7kHnSFsp3lEOMLPaqt3XPbzLF+5zjrL5HTz/XArnyB2yiTiQBEvvg==" algorithmName="SHA-512" password="CC35"/>
  <autoFilter ref="C131:K417"/>
  <mergeCells count="15">
    <mergeCell ref="E7:H7"/>
    <mergeCell ref="E11:H11"/>
    <mergeCell ref="E9:H9"/>
    <mergeCell ref="E13:H13"/>
    <mergeCell ref="E22:H22"/>
    <mergeCell ref="E31:H31"/>
    <mergeCell ref="E85:H85"/>
    <mergeCell ref="E89:H89"/>
    <mergeCell ref="E87:H87"/>
    <mergeCell ref="E91:H91"/>
    <mergeCell ref="E118:H118"/>
    <mergeCell ref="E122:H122"/>
    <mergeCell ref="E120:H120"/>
    <mergeCell ref="E124:H12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299</v>
      </c>
    </row>
    <row r="3" s="1" customFormat="1" ht="6.96" customHeight="1">
      <c r="B3" s="148"/>
      <c r="C3" s="149"/>
      <c r="D3" s="149"/>
      <c r="E3" s="149"/>
      <c r="F3" s="149"/>
      <c r="G3" s="149"/>
      <c r="H3" s="149"/>
      <c r="I3" s="149"/>
      <c r="J3" s="149"/>
      <c r="K3" s="149"/>
      <c r="L3" s="21"/>
      <c r="AT3" s="18" t="s">
        <v>85</v>
      </c>
    </row>
    <row r="4" s="1" customFormat="1" ht="24.96" customHeight="1">
      <c r="B4" s="21"/>
      <c r="D4" s="150" t="s">
        <v>309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II/610 TUŘICE - KBEL (BENÁTKY NAD JIZEROU, PRŮTAH)</v>
      </c>
      <c r="F7" s="152"/>
      <c r="G7" s="152"/>
      <c r="H7" s="152"/>
      <c r="L7" s="21"/>
    </row>
    <row r="8">
      <c r="B8" s="21"/>
      <c r="D8" s="152" t="s">
        <v>310</v>
      </c>
      <c r="L8" s="21"/>
    </row>
    <row r="9" s="1" customFormat="1" ht="16.5" customHeight="1">
      <c r="B9" s="21"/>
      <c r="E9" s="153" t="s">
        <v>5690</v>
      </c>
      <c r="F9" s="1"/>
      <c r="G9" s="1"/>
      <c r="H9" s="1"/>
      <c r="L9" s="21"/>
    </row>
    <row r="10" s="1" customFormat="1" ht="12" customHeight="1">
      <c r="B10" s="21"/>
      <c r="D10" s="152" t="s">
        <v>312</v>
      </c>
      <c r="L10" s="21"/>
    </row>
    <row r="11" s="2" customFormat="1" ht="16.5" customHeight="1">
      <c r="A11" s="39"/>
      <c r="B11" s="45"/>
      <c r="C11" s="39"/>
      <c r="D11" s="39"/>
      <c r="E11" s="154" t="s">
        <v>7169</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314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7357</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5693</v>
      </c>
      <c r="G16" s="39"/>
      <c r="H16" s="39"/>
      <c r="I16" s="152" t="s">
        <v>22</v>
      </c>
      <c r="J16" s="156" t="str">
        <f>'Rekapitulace stavby'!AN8</f>
        <v>15. 12. 2023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5694</v>
      </c>
      <c r="F19" s="39"/>
      <c r="G19" s="39"/>
      <c r="H19" s="39"/>
      <c r="I19" s="152"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36</v>
      </c>
      <c r="E34" s="39"/>
      <c r="F34" s="39"/>
      <c r="G34" s="39"/>
      <c r="H34" s="39"/>
      <c r="I34" s="39"/>
      <c r="J34" s="163">
        <f>ROUND(J131,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38</v>
      </c>
      <c r="G36" s="39"/>
      <c r="H36" s="39"/>
      <c r="I36" s="164" t="s">
        <v>37</v>
      </c>
      <c r="J36" s="164" t="s">
        <v>39</v>
      </c>
      <c r="K36" s="39"/>
      <c r="L36" s="64"/>
      <c r="S36" s="39"/>
      <c r="T36" s="39"/>
      <c r="U36" s="39"/>
      <c r="V36" s="39"/>
      <c r="W36" s="39"/>
      <c r="X36" s="39"/>
      <c r="Y36" s="39"/>
      <c r="Z36" s="39"/>
      <c r="AA36" s="39"/>
      <c r="AB36" s="39"/>
      <c r="AC36" s="39"/>
      <c r="AD36" s="39"/>
      <c r="AE36" s="39"/>
    </row>
    <row r="37" s="2" customFormat="1" ht="14.4" customHeight="1">
      <c r="A37" s="39"/>
      <c r="B37" s="45"/>
      <c r="C37" s="39"/>
      <c r="D37" s="154" t="s">
        <v>40</v>
      </c>
      <c r="E37" s="152" t="s">
        <v>41</v>
      </c>
      <c r="F37" s="165">
        <f>ROUND((SUM(BE131:BE393)),  2)</f>
        <v>0</v>
      </c>
      <c r="G37" s="39"/>
      <c r="H37" s="39"/>
      <c r="I37" s="166">
        <v>0.20999999999999999</v>
      </c>
      <c r="J37" s="165">
        <f>ROUND(((SUM(BE131:BE393))*I37),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ROUND((SUM(BF131:BF393)),  2)</f>
        <v>0</v>
      </c>
      <c r="G38" s="39"/>
      <c r="H38" s="39"/>
      <c r="I38" s="166">
        <v>0.14999999999999999</v>
      </c>
      <c r="J38" s="165">
        <f>ROUND(((SUM(BF131:BF393))*I38),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ROUND((SUM(BG131:BG393)),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ROUND((SUM(BH131:BH393)),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ROUND((SUM(BI131:BI393)),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316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II/610 TUŘICE - KBEL (BENÁTKY NAD JIZEROU, PRŮTAH)</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310</v>
      </c>
      <c r="D86" s="23"/>
      <c r="E86" s="23"/>
      <c r="F86" s="23"/>
      <c r="G86" s="23"/>
      <c r="H86" s="23"/>
      <c r="I86" s="23"/>
      <c r="J86" s="23"/>
      <c r="K86" s="23"/>
      <c r="L86" s="21"/>
    </row>
    <row r="87" s="1" customFormat="1" ht="16.5" customHeight="1">
      <c r="B87" s="22"/>
      <c r="C87" s="23"/>
      <c r="D87" s="23"/>
      <c r="E87" s="185" t="s">
        <v>5690</v>
      </c>
      <c r="F87" s="23"/>
      <c r="G87" s="23"/>
      <c r="H87" s="23"/>
      <c r="I87" s="23"/>
      <c r="J87" s="23"/>
      <c r="K87" s="23"/>
      <c r="L87" s="21"/>
    </row>
    <row r="88" s="1" customFormat="1" ht="12" customHeight="1">
      <c r="B88" s="22"/>
      <c r="C88" s="33" t="s">
        <v>312</v>
      </c>
      <c r="D88" s="23"/>
      <c r="E88" s="23"/>
      <c r="F88" s="23"/>
      <c r="G88" s="23"/>
      <c r="H88" s="23"/>
      <c r="I88" s="23"/>
      <c r="J88" s="23"/>
      <c r="K88" s="23"/>
      <c r="L88" s="21"/>
    </row>
    <row r="89" s="2" customFormat="1" ht="16.5" customHeight="1">
      <c r="A89" s="39"/>
      <c r="B89" s="40"/>
      <c r="C89" s="41"/>
      <c r="D89" s="41"/>
      <c r="E89" s="186" t="s">
        <v>7169</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314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03.2 - Stoka B</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Benátky nad Jizerou</v>
      </c>
      <c r="G93" s="41"/>
      <c r="H93" s="41"/>
      <c r="I93" s="33" t="s">
        <v>22</v>
      </c>
      <c r="J93" s="80" t="str">
        <f>IF(J16="","",J16)</f>
        <v>15. 12. 2023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Vodovody a kanalizace Mladá Boleslav, a.s.</v>
      </c>
      <c r="G95" s="41"/>
      <c r="H95" s="41"/>
      <c r="I95" s="33" t="s">
        <v>30</v>
      </c>
      <c r="J95" s="37" t="str">
        <f>E25</f>
        <v>Valbek spol.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317</v>
      </c>
      <c r="D98" s="188"/>
      <c r="E98" s="188"/>
      <c r="F98" s="188"/>
      <c r="G98" s="188"/>
      <c r="H98" s="188"/>
      <c r="I98" s="188"/>
      <c r="J98" s="189" t="s">
        <v>318</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319</v>
      </c>
      <c r="D100" s="41"/>
      <c r="E100" s="41"/>
      <c r="F100" s="41"/>
      <c r="G100" s="41"/>
      <c r="H100" s="41"/>
      <c r="I100" s="41"/>
      <c r="J100" s="111">
        <f>J131</f>
        <v>0</v>
      </c>
      <c r="K100" s="41"/>
      <c r="L100" s="64"/>
      <c r="S100" s="39"/>
      <c r="T100" s="39"/>
      <c r="U100" s="39"/>
      <c r="V100" s="39"/>
      <c r="W100" s="39"/>
      <c r="X100" s="39"/>
      <c r="Y100" s="39"/>
      <c r="Z100" s="39"/>
      <c r="AA100" s="39"/>
      <c r="AB100" s="39"/>
      <c r="AC100" s="39"/>
      <c r="AD100" s="39"/>
      <c r="AE100" s="39"/>
      <c r="AU100" s="18" t="s">
        <v>320</v>
      </c>
    </row>
    <row r="101" s="9" customFormat="1" ht="24.96" customHeight="1">
      <c r="A101" s="9"/>
      <c r="B101" s="191"/>
      <c r="C101" s="192"/>
      <c r="D101" s="193" t="s">
        <v>434</v>
      </c>
      <c r="E101" s="194"/>
      <c r="F101" s="194"/>
      <c r="G101" s="194"/>
      <c r="H101" s="194"/>
      <c r="I101" s="194"/>
      <c r="J101" s="195">
        <f>J132</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435</v>
      </c>
      <c r="E102" s="199"/>
      <c r="F102" s="199"/>
      <c r="G102" s="199"/>
      <c r="H102" s="199"/>
      <c r="I102" s="199"/>
      <c r="J102" s="200">
        <f>J133</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1986</v>
      </c>
      <c r="E103" s="199"/>
      <c r="F103" s="199"/>
      <c r="G103" s="199"/>
      <c r="H103" s="199"/>
      <c r="I103" s="199"/>
      <c r="J103" s="200">
        <f>J247</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2234</v>
      </c>
      <c r="E104" s="199"/>
      <c r="F104" s="199"/>
      <c r="G104" s="199"/>
      <c r="H104" s="199"/>
      <c r="I104" s="199"/>
      <c r="J104" s="200">
        <f>J251</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468</v>
      </c>
      <c r="E105" s="199"/>
      <c r="F105" s="199"/>
      <c r="G105" s="199"/>
      <c r="H105" s="199"/>
      <c r="I105" s="199"/>
      <c r="J105" s="200">
        <f>J270</f>
        <v>0</v>
      </c>
      <c r="K105" s="133"/>
      <c r="L105" s="201"/>
      <c r="S105" s="10"/>
      <c r="T105" s="10"/>
      <c r="U105" s="10"/>
      <c r="V105" s="10"/>
      <c r="W105" s="10"/>
      <c r="X105" s="10"/>
      <c r="Y105" s="10"/>
      <c r="Z105" s="10"/>
      <c r="AA105" s="10"/>
      <c r="AB105" s="10"/>
      <c r="AC105" s="10"/>
      <c r="AD105" s="10"/>
      <c r="AE105" s="10"/>
    </row>
    <row r="106" s="10" customFormat="1" ht="19.92" customHeight="1">
      <c r="A106" s="10"/>
      <c r="B106" s="197"/>
      <c r="C106" s="133"/>
      <c r="D106" s="198" t="s">
        <v>470</v>
      </c>
      <c r="E106" s="199"/>
      <c r="F106" s="199"/>
      <c r="G106" s="199"/>
      <c r="H106" s="199"/>
      <c r="I106" s="199"/>
      <c r="J106" s="200">
        <f>J369</f>
        <v>0</v>
      </c>
      <c r="K106" s="133"/>
      <c r="L106" s="201"/>
      <c r="S106" s="10"/>
      <c r="T106" s="10"/>
      <c r="U106" s="10"/>
      <c r="V106" s="10"/>
      <c r="W106" s="10"/>
      <c r="X106" s="10"/>
      <c r="Y106" s="10"/>
      <c r="Z106" s="10"/>
      <c r="AA106" s="10"/>
      <c r="AB106" s="10"/>
      <c r="AC106" s="10"/>
      <c r="AD106" s="10"/>
      <c r="AE106" s="10"/>
    </row>
    <row r="107" s="10" customFormat="1" ht="19.92" customHeight="1">
      <c r="A107" s="10"/>
      <c r="B107" s="197"/>
      <c r="C107" s="133"/>
      <c r="D107" s="198" t="s">
        <v>436</v>
      </c>
      <c r="E107" s="199"/>
      <c r="F107" s="199"/>
      <c r="G107" s="199"/>
      <c r="H107" s="199"/>
      <c r="I107" s="199"/>
      <c r="J107" s="200">
        <f>J391</f>
        <v>0</v>
      </c>
      <c r="K107" s="133"/>
      <c r="L107" s="201"/>
      <c r="S107" s="10"/>
      <c r="T107" s="10"/>
      <c r="U107" s="10"/>
      <c r="V107" s="10"/>
      <c r="W107" s="10"/>
      <c r="X107" s="10"/>
      <c r="Y107" s="10"/>
      <c r="Z107" s="10"/>
      <c r="AA107" s="10"/>
      <c r="AB107" s="10"/>
      <c r="AC107" s="10"/>
      <c r="AD107" s="10"/>
      <c r="AE107" s="10"/>
    </row>
    <row r="108" s="2" customFormat="1" ht="21.84"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67"/>
      <c r="C109" s="68"/>
      <c r="D109" s="68"/>
      <c r="E109" s="68"/>
      <c r="F109" s="68"/>
      <c r="G109" s="68"/>
      <c r="H109" s="68"/>
      <c r="I109" s="68"/>
      <c r="J109" s="68"/>
      <c r="K109" s="68"/>
      <c r="L109" s="64"/>
      <c r="S109" s="39"/>
      <c r="T109" s="39"/>
      <c r="U109" s="39"/>
      <c r="V109" s="39"/>
      <c r="W109" s="39"/>
      <c r="X109" s="39"/>
      <c r="Y109" s="39"/>
      <c r="Z109" s="39"/>
      <c r="AA109" s="39"/>
      <c r="AB109" s="39"/>
      <c r="AC109" s="39"/>
      <c r="AD109" s="39"/>
      <c r="AE109" s="39"/>
    </row>
    <row r="113" s="2" customFormat="1" ht="6.96" customHeight="1">
      <c r="A113" s="39"/>
      <c r="B113" s="69"/>
      <c r="C113" s="70"/>
      <c r="D113" s="70"/>
      <c r="E113" s="70"/>
      <c r="F113" s="70"/>
      <c r="G113" s="70"/>
      <c r="H113" s="70"/>
      <c r="I113" s="70"/>
      <c r="J113" s="70"/>
      <c r="K113" s="70"/>
      <c r="L113" s="64"/>
      <c r="S113" s="39"/>
      <c r="T113" s="39"/>
      <c r="U113" s="39"/>
      <c r="V113" s="39"/>
      <c r="W113" s="39"/>
      <c r="X113" s="39"/>
      <c r="Y113" s="39"/>
      <c r="Z113" s="39"/>
      <c r="AA113" s="39"/>
      <c r="AB113" s="39"/>
      <c r="AC113" s="39"/>
      <c r="AD113" s="39"/>
      <c r="AE113" s="39"/>
    </row>
    <row r="114" s="2" customFormat="1" ht="24.96" customHeight="1">
      <c r="A114" s="39"/>
      <c r="B114" s="40"/>
      <c r="C114" s="24" t="s">
        <v>326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16</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185" t="str">
        <f>E7</f>
        <v>II/610 TUŘICE - KBEL (BENÁTKY NAD JIZEROU, PRŮTAH)</v>
      </c>
      <c r="F117" s="33"/>
      <c r="G117" s="33"/>
      <c r="H117" s="33"/>
      <c r="I117" s="41"/>
      <c r="J117" s="41"/>
      <c r="K117" s="41"/>
      <c r="L117" s="64"/>
      <c r="S117" s="39"/>
      <c r="T117" s="39"/>
      <c r="U117" s="39"/>
      <c r="V117" s="39"/>
      <c r="W117" s="39"/>
      <c r="X117" s="39"/>
      <c r="Y117" s="39"/>
      <c r="Z117" s="39"/>
      <c r="AA117" s="39"/>
      <c r="AB117" s="39"/>
      <c r="AC117" s="39"/>
      <c r="AD117" s="39"/>
      <c r="AE117" s="39"/>
    </row>
    <row r="118" s="1" customFormat="1" ht="12" customHeight="1">
      <c r="B118" s="22"/>
      <c r="C118" s="33" t="s">
        <v>310</v>
      </c>
      <c r="D118" s="23"/>
      <c r="E118" s="23"/>
      <c r="F118" s="23"/>
      <c r="G118" s="23"/>
      <c r="H118" s="23"/>
      <c r="I118" s="23"/>
      <c r="J118" s="23"/>
      <c r="K118" s="23"/>
      <c r="L118" s="21"/>
    </row>
    <row r="119" s="1" customFormat="1" ht="16.5" customHeight="1">
      <c r="B119" s="22"/>
      <c r="C119" s="23"/>
      <c r="D119" s="23"/>
      <c r="E119" s="185" t="s">
        <v>5690</v>
      </c>
      <c r="F119" s="23"/>
      <c r="G119" s="23"/>
      <c r="H119" s="23"/>
      <c r="I119" s="23"/>
      <c r="J119" s="23"/>
      <c r="K119" s="23"/>
      <c r="L119" s="21"/>
    </row>
    <row r="120" s="1" customFormat="1" ht="12" customHeight="1">
      <c r="B120" s="22"/>
      <c r="C120" s="33" t="s">
        <v>312</v>
      </c>
      <c r="D120" s="23"/>
      <c r="E120" s="23"/>
      <c r="F120" s="23"/>
      <c r="G120" s="23"/>
      <c r="H120" s="23"/>
      <c r="I120" s="23"/>
      <c r="J120" s="23"/>
      <c r="K120" s="23"/>
      <c r="L120" s="21"/>
    </row>
    <row r="121" s="2" customFormat="1" ht="16.5" customHeight="1">
      <c r="A121" s="39"/>
      <c r="B121" s="40"/>
      <c r="C121" s="41"/>
      <c r="D121" s="41"/>
      <c r="E121" s="186" t="s">
        <v>7169</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314</v>
      </c>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6.5" customHeight="1">
      <c r="A123" s="39"/>
      <c r="B123" s="40"/>
      <c r="C123" s="41"/>
      <c r="D123" s="41"/>
      <c r="E123" s="77" t="str">
        <f>E13</f>
        <v>03.2 - Stoka B</v>
      </c>
      <c r="F123" s="41"/>
      <c r="G123" s="41"/>
      <c r="H123" s="41"/>
      <c r="I123" s="41"/>
      <c r="J123" s="41"/>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2" customHeight="1">
      <c r="A125" s="39"/>
      <c r="B125" s="40"/>
      <c r="C125" s="33" t="s">
        <v>20</v>
      </c>
      <c r="D125" s="41"/>
      <c r="E125" s="41"/>
      <c r="F125" s="28" t="str">
        <f>F16</f>
        <v>Benátky nad Jizerou</v>
      </c>
      <c r="G125" s="41"/>
      <c r="H125" s="41"/>
      <c r="I125" s="33" t="s">
        <v>22</v>
      </c>
      <c r="J125" s="80" t="str">
        <f>IF(J16="","",J16)</f>
        <v>15. 12. 2023</v>
      </c>
      <c r="K125" s="41"/>
      <c r="L125" s="64"/>
      <c r="S125" s="39"/>
      <c r="T125" s="39"/>
      <c r="U125" s="39"/>
      <c r="V125" s="39"/>
      <c r="W125" s="39"/>
      <c r="X125" s="39"/>
      <c r="Y125" s="39"/>
      <c r="Z125" s="39"/>
      <c r="AA125" s="39"/>
      <c r="AB125" s="39"/>
      <c r="AC125" s="39"/>
      <c r="AD125" s="39"/>
      <c r="AE125" s="39"/>
    </row>
    <row r="126" s="2" customFormat="1" ht="6.96"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15.15" customHeight="1">
      <c r="A127" s="39"/>
      <c r="B127" s="40"/>
      <c r="C127" s="33" t="s">
        <v>24</v>
      </c>
      <c r="D127" s="41"/>
      <c r="E127" s="41"/>
      <c r="F127" s="28" t="str">
        <f>E19</f>
        <v>Vodovody a kanalizace Mladá Boleslav, a.s.</v>
      </c>
      <c r="G127" s="41"/>
      <c r="H127" s="41"/>
      <c r="I127" s="33" t="s">
        <v>30</v>
      </c>
      <c r="J127" s="37" t="str">
        <f>E25</f>
        <v>Valbek spol. s.r.o.</v>
      </c>
      <c r="K127" s="41"/>
      <c r="L127" s="64"/>
      <c r="S127" s="39"/>
      <c r="T127" s="39"/>
      <c r="U127" s="39"/>
      <c r="V127" s="39"/>
      <c r="W127" s="39"/>
      <c r="X127" s="39"/>
      <c r="Y127" s="39"/>
      <c r="Z127" s="39"/>
      <c r="AA127" s="39"/>
      <c r="AB127" s="39"/>
      <c r="AC127" s="39"/>
      <c r="AD127" s="39"/>
      <c r="AE127" s="39"/>
    </row>
    <row r="128" s="2" customFormat="1" ht="15.15" customHeight="1">
      <c r="A128" s="39"/>
      <c r="B128" s="40"/>
      <c r="C128" s="33" t="s">
        <v>28</v>
      </c>
      <c r="D128" s="41"/>
      <c r="E128" s="41"/>
      <c r="F128" s="28" t="str">
        <f>IF(E22="","",E22)</f>
        <v>Vyplň údaj</v>
      </c>
      <c r="G128" s="41"/>
      <c r="H128" s="41"/>
      <c r="I128" s="33" t="s">
        <v>33</v>
      </c>
      <c r="J128" s="37" t="str">
        <f>E28</f>
        <v xml:space="preserve"> </v>
      </c>
      <c r="K128" s="41"/>
      <c r="L128" s="64"/>
      <c r="S128" s="39"/>
      <c r="T128" s="39"/>
      <c r="U128" s="39"/>
      <c r="V128" s="39"/>
      <c r="W128" s="39"/>
      <c r="X128" s="39"/>
      <c r="Y128" s="39"/>
      <c r="Z128" s="39"/>
      <c r="AA128" s="39"/>
      <c r="AB128" s="39"/>
      <c r="AC128" s="39"/>
      <c r="AD128" s="39"/>
      <c r="AE128" s="39"/>
    </row>
    <row r="129" s="2" customFormat="1" ht="10.32" customHeight="1">
      <c r="A129" s="39"/>
      <c r="B129" s="40"/>
      <c r="C129" s="41"/>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11" customFormat="1" ht="29.28" customHeight="1">
      <c r="A130" s="202"/>
      <c r="B130" s="203"/>
      <c r="C130" s="204" t="s">
        <v>327</v>
      </c>
      <c r="D130" s="205" t="s">
        <v>61</v>
      </c>
      <c r="E130" s="205" t="s">
        <v>57</v>
      </c>
      <c r="F130" s="205" t="s">
        <v>58</v>
      </c>
      <c r="G130" s="205" t="s">
        <v>328</v>
      </c>
      <c r="H130" s="205" t="s">
        <v>329</v>
      </c>
      <c r="I130" s="205" t="s">
        <v>330</v>
      </c>
      <c r="J130" s="205" t="s">
        <v>318</v>
      </c>
      <c r="K130" s="206" t="s">
        <v>331</v>
      </c>
      <c r="L130" s="207"/>
      <c r="M130" s="101" t="s">
        <v>1</v>
      </c>
      <c r="N130" s="102" t="s">
        <v>40</v>
      </c>
      <c r="O130" s="102" t="s">
        <v>332</v>
      </c>
      <c r="P130" s="102" t="s">
        <v>333</v>
      </c>
      <c r="Q130" s="102" t="s">
        <v>334</v>
      </c>
      <c r="R130" s="102" t="s">
        <v>335</v>
      </c>
      <c r="S130" s="102" t="s">
        <v>336</v>
      </c>
      <c r="T130" s="103" t="s">
        <v>337</v>
      </c>
      <c r="U130" s="202"/>
      <c r="V130" s="202"/>
      <c r="W130" s="202"/>
      <c r="X130" s="202"/>
      <c r="Y130" s="202"/>
      <c r="Z130" s="202"/>
      <c r="AA130" s="202"/>
      <c r="AB130" s="202"/>
      <c r="AC130" s="202"/>
      <c r="AD130" s="202"/>
      <c r="AE130" s="202"/>
    </row>
    <row r="131" s="2" customFormat="1" ht="22.8" customHeight="1">
      <c r="A131" s="39"/>
      <c r="B131" s="40"/>
      <c r="C131" s="108" t="s">
        <v>338</v>
      </c>
      <c r="D131" s="41"/>
      <c r="E131" s="41"/>
      <c r="F131" s="41"/>
      <c r="G131" s="41"/>
      <c r="H131" s="41"/>
      <c r="I131" s="41"/>
      <c r="J131" s="208">
        <f>BK131</f>
        <v>0</v>
      </c>
      <c r="K131" s="41"/>
      <c r="L131" s="45"/>
      <c r="M131" s="104"/>
      <c r="N131" s="209"/>
      <c r="O131" s="105"/>
      <c r="P131" s="210">
        <f>P132</f>
        <v>0</v>
      </c>
      <c r="Q131" s="105"/>
      <c r="R131" s="210">
        <f>R132</f>
        <v>13.526102100000001</v>
      </c>
      <c r="S131" s="105"/>
      <c r="T131" s="211">
        <f>T132</f>
        <v>8.8895999999999997</v>
      </c>
      <c r="U131" s="39"/>
      <c r="V131" s="39"/>
      <c r="W131" s="39"/>
      <c r="X131" s="39"/>
      <c r="Y131" s="39"/>
      <c r="Z131" s="39"/>
      <c r="AA131" s="39"/>
      <c r="AB131" s="39"/>
      <c r="AC131" s="39"/>
      <c r="AD131" s="39"/>
      <c r="AE131" s="39"/>
      <c r="AT131" s="18" t="s">
        <v>75</v>
      </c>
      <c r="AU131" s="18" t="s">
        <v>320</v>
      </c>
      <c r="BK131" s="212">
        <f>BK132</f>
        <v>0</v>
      </c>
    </row>
    <row r="132" s="12" customFormat="1" ht="25.92" customHeight="1">
      <c r="A132" s="12"/>
      <c r="B132" s="213"/>
      <c r="C132" s="214"/>
      <c r="D132" s="215" t="s">
        <v>75</v>
      </c>
      <c r="E132" s="216" t="s">
        <v>437</v>
      </c>
      <c r="F132" s="216" t="s">
        <v>438</v>
      </c>
      <c r="G132" s="214"/>
      <c r="H132" s="214"/>
      <c r="I132" s="217"/>
      <c r="J132" s="218">
        <f>BK132</f>
        <v>0</v>
      </c>
      <c r="K132" s="214"/>
      <c r="L132" s="219"/>
      <c r="M132" s="220"/>
      <c r="N132" s="221"/>
      <c r="O132" s="221"/>
      <c r="P132" s="222">
        <f>P133+P247+P251+P270+P369+P391</f>
        <v>0</v>
      </c>
      <c r="Q132" s="221"/>
      <c r="R132" s="222">
        <f>R133+R247+R251+R270+R369+R391</f>
        <v>13.526102100000001</v>
      </c>
      <c r="S132" s="221"/>
      <c r="T132" s="223">
        <f>T133+T247+T251+T270+T369+T391</f>
        <v>8.8895999999999997</v>
      </c>
      <c r="U132" s="12"/>
      <c r="V132" s="12"/>
      <c r="W132" s="12"/>
      <c r="X132" s="12"/>
      <c r="Y132" s="12"/>
      <c r="Z132" s="12"/>
      <c r="AA132" s="12"/>
      <c r="AB132" s="12"/>
      <c r="AC132" s="12"/>
      <c r="AD132" s="12"/>
      <c r="AE132" s="12"/>
      <c r="AR132" s="224" t="s">
        <v>83</v>
      </c>
      <c r="AT132" s="225" t="s">
        <v>75</v>
      </c>
      <c r="AU132" s="225" t="s">
        <v>76</v>
      </c>
      <c r="AY132" s="224" t="s">
        <v>342</v>
      </c>
      <c r="BK132" s="226">
        <f>BK133+BK247+BK251+BK270+BK369+BK391</f>
        <v>0</v>
      </c>
    </row>
    <row r="133" s="12" customFormat="1" ht="22.8" customHeight="1">
      <c r="A133" s="12"/>
      <c r="B133" s="213"/>
      <c r="C133" s="214"/>
      <c r="D133" s="215" t="s">
        <v>75</v>
      </c>
      <c r="E133" s="246" t="s">
        <v>83</v>
      </c>
      <c r="F133" s="246" t="s">
        <v>439</v>
      </c>
      <c r="G133" s="214"/>
      <c r="H133" s="214"/>
      <c r="I133" s="217"/>
      <c r="J133" s="247">
        <f>BK133</f>
        <v>0</v>
      </c>
      <c r="K133" s="214"/>
      <c r="L133" s="219"/>
      <c r="M133" s="220"/>
      <c r="N133" s="221"/>
      <c r="O133" s="221"/>
      <c r="P133" s="222">
        <f>SUM(P134:P246)</f>
        <v>0</v>
      </c>
      <c r="Q133" s="221"/>
      <c r="R133" s="222">
        <f>SUM(R134:R246)</f>
        <v>0.77383869999999999</v>
      </c>
      <c r="S133" s="221"/>
      <c r="T133" s="223">
        <f>SUM(T134:T246)</f>
        <v>0</v>
      </c>
      <c r="U133" s="12"/>
      <c r="V133" s="12"/>
      <c r="W133" s="12"/>
      <c r="X133" s="12"/>
      <c r="Y133" s="12"/>
      <c r="Z133" s="12"/>
      <c r="AA133" s="12"/>
      <c r="AB133" s="12"/>
      <c r="AC133" s="12"/>
      <c r="AD133" s="12"/>
      <c r="AE133" s="12"/>
      <c r="AR133" s="224" t="s">
        <v>83</v>
      </c>
      <c r="AT133" s="225" t="s">
        <v>75</v>
      </c>
      <c r="AU133" s="225" t="s">
        <v>83</v>
      </c>
      <c r="AY133" s="224" t="s">
        <v>342</v>
      </c>
      <c r="BK133" s="226">
        <f>SUM(BK134:BK246)</f>
        <v>0</v>
      </c>
    </row>
    <row r="134" s="2" customFormat="1" ht="16.5" customHeight="1">
      <c r="A134" s="39"/>
      <c r="B134" s="40"/>
      <c r="C134" s="227" t="s">
        <v>83</v>
      </c>
      <c r="D134" s="227" t="s">
        <v>343</v>
      </c>
      <c r="E134" s="228" t="s">
        <v>2251</v>
      </c>
      <c r="F134" s="229" t="s">
        <v>2252</v>
      </c>
      <c r="G134" s="230" t="s">
        <v>543</v>
      </c>
      <c r="H134" s="231">
        <v>55.219999999999999</v>
      </c>
      <c r="I134" s="232"/>
      <c r="J134" s="233">
        <f>ROUND(I134*H134,2)</f>
        <v>0</v>
      </c>
      <c r="K134" s="229" t="s">
        <v>443</v>
      </c>
      <c r="L134" s="45"/>
      <c r="M134" s="234" t="s">
        <v>1</v>
      </c>
      <c r="N134" s="235" t="s">
        <v>41</v>
      </c>
      <c r="O134" s="92"/>
      <c r="P134" s="236">
        <f>O134*H134</f>
        <v>0</v>
      </c>
      <c r="Q134" s="236">
        <v>0.0071900000000000002</v>
      </c>
      <c r="R134" s="236">
        <f>Q134*H134</f>
        <v>0.39703179999999999</v>
      </c>
      <c r="S134" s="236">
        <v>0</v>
      </c>
      <c r="T134" s="237">
        <f>S134*H134</f>
        <v>0</v>
      </c>
      <c r="U134" s="39"/>
      <c r="V134" s="39"/>
      <c r="W134" s="39"/>
      <c r="X134" s="39"/>
      <c r="Y134" s="39"/>
      <c r="Z134" s="39"/>
      <c r="AA134" s="39"/>
      <c r="AB134" s="39"/>
      <c r="AC134" s="39"/>
      <c r="AD134" s="39"/>
      <c r="AE134" s="39"/>
      <c r="AR134" s="238" t="s">
        <v>360</v>
      </c>
      <c r="AT134" s="238" t="s">
        <v>343</v>
      </c>
      <c r="AU134" s="238" t="s">
        <v>85</v>
      </c>
      <c r="AY134" s="18" t="s">
        <v>342</v>
      </c>
      <c r="BE134" s="239">
        <f>IF(N134="základní",J134,0)</f>
        <v>0</v>
      </c>
      <c r="BF134" s="239">
        <f>IF(N134="snížená",J134,0)</f>
        <v>0</v>
      </c>
      <c r="BG134" s="239">
        <f>IF(N134="zákl. přenesená",J134,0)</f>
        <v>0</v>
      </c>
      <c r="BH134" s="239">
        <f>IF(N134="sníž. přenesená",J134,0)</f>
        <v>0</v>
      </c>
      <c r="BI134" s="239">
        <f>IF(N134="nulová",J134,0)</f>
        <v>0</v>
      </c>
      <c r="BJ134" s="18" t="s">
        <v>83</v>
      </c>
      <c r="BK134" s="239">
        <f>ROUND(I134*H134,2)</f>
        <v>0</v>
      </c>
      <c r="BL134" s="18" t="s">
        <v>360</v>
      </c>
      <c r="BM134" s="238" t="s">
        <v>7358</v>
      </c>
    </row>
    <row r="135" s="2" customFormat="1">
      <c r="A135" s="39"/>
      <c r="B135" s="40"/>
      <c r="C135" s="41"/>
      <c r="D135" s="240" t="s">
        <v>349</v>
      </c>
      <c r="E135" s="41"/>
      <c r="F135" s="241" t="s">
        <v>2254</v>
      </c>
      <c r="G135" s="41"/>
      <c r="H135" s="41"/>
      <c r="I135" s="242"/>
      <c r="J135" s="41"/>
      <c r="K135" s="41"/>
      <c r="L135" s="45"/>
      <c r="M135" s="243"/>
      <c r="N135" s="244"/>
      <c r="O135" s="92"/>
      <c r="P135" s="92"/>
      <c r="Q135" s="92"/>
      <c r="R135" s="92"/>
      <c r="S135" s="92"/>
      <c r="T135" s="93"/>
      <c r="U135" s="39"/>
      <c r="V135" s="39"/>
      <c r="W135" s="39"/>
      <c r="X135" s="39"/>
      <c r="Y135" s="39"/>
      <c r="Z135" s="39"/>
      <c r="AA135" s="39"/>
      <c r="AB135" s="39"/>
      <c r="AC135" s="39"/>
      <c r="AD135" s="39"/>
      <c r="AE135" s="39"/>
      <c r="AT135" s="18" t="s">
        <v>349</v>
      </c>
      <c r="AU135" s="18" t="s">
        <v>85</v>
      </c>
    </row>
    <row r="136" s="13" customFormat="1">
      <c r="A136" s="13"/>
      <c r="B136" s="252"/>
      <c r="C136" s="253"/>
      <c r="D136" s="240" t="s">
        <v>446</v>
      </c>
      <c r="E136" s="254" t="s">
        <v>1</v>
      </c>
      <c r="F136" s="255" t="s">
        <v>7359</v>
      </c>
      <c r="G136" s="253"/>
      <c r="H136" s="256">
        <v>55.219999999999999</v>
      </c>
      <c r="I136" s="257"/>
      <c r="J136" s="253"/>
      <c r="K136" s="253"/>
      <c r="L136" s="258"/>
      <c r="M136" s="259"/>
      <c r="N136" s="260"/>
      <c r="O136" s="260"/>
      <c r="P136" s="260"/>
      <c r="Q136" s="260"/>
      <c r="R136" s="260"/>
      <c r="S136" s="260"/>
      <c r="T136" s="261"/>
      <c r="U136" s="13"/>
      <c r="V136" s="13"/>
      <c r="W136" s="13"/>
      <c r="X136" s="13"/>
      <c r="Y136" s="13"/>
      <c r="Z136" s="13"/>
      <c r="AA136" s="13"/>
      <c r="AB136" s="13"/>
      <c r="AC136" s="13"/>
      <c r="AD136" s="13"/>
      <c r="AE136" s="13"/>
      <c r="AT136" s="262" t="s">
        <v>446</v>
      </c>
      <c r="AU136" s="262" t="s">
        <v>85</v>
      </c>
      <c r="AV136" s="13" t="s">
        <v>85</v>
      </c>
      <c r="AW136" s="13" t="s">
        <v>32</v>
      </c>
      <c r="AX136" s="13" t="s">
        <v>83</v>
      </c>
      <c r="AY136" s="262" t="s">
        <v>342</v>
      </c>
    </row>
    <row r="137" s="2" customFormat="1" ht="16.5" customHeight="1">
      <c r="A137" s="39"/>
      <c r="B137" s="40"/>
      <c r="C137" s="227" t="s">
        <v>85</v>
      </c>
      <c r="D137" s="227" t="s">
        <v>343</v>
      </c>
      <c r="E137" s="228" t="s">
        <v>2006</v>
      </c>
      <c r="F137" s="229" t="s">
        <v>2007</v>
      </c>
      <c r="G137" s="230" t="s">
        <v>2008</v>
      </c>
      <c r="H137" s="231">
        <v>75</v>
      </c>
      <c r="I137" s="232"/>
      <c r="J137" s="233">
        <f>ROUND(I137*H137,2)</f>
        <v>0</v>
      </c>
      <c r="K137" s="229" t="s">
        <v>443</v>
      </c>
      <c r="L137" s="45"/>
      <c r="M137" s="234" t="s">
        <v>1</v>
      </c>
      <c r="N137" s="235" t="s">
        <v>41</v>
      </c>
      <c r="O137" s="92"/>
      <c r="P137" s="236">
        <f>O137*H137</f>
        <v>0</v>
      </c>
      <c r="Q137" s="236">
        <v>3.0000000000000001E-05</v>
      </c>
      <c r="R137" s="236">
        <f>Q137*H137</f>
        <v>0.0022500000000000003</v>
      </c>
      <c r="S137" s="236">
        <v>0</v>
      </c>
      <c r="T137" s="237">
        <f>S137*H137</f>
        <v>0</v>
      </c>
      <c r="U137" s="39"/>
      <c r="V137" s="39"/>
      <c r="W137" s="39"/>
      <c r="X137" s="39"/>
      <c r="Y137" s="39"/>
      <c r="Z137" s="39"/>
      <c r="AA137" s="39"/>
      <c r="AB137" s="39"/>
      <c r="AC137" s="39"/>
      <c r="AD137" s="39"/>
      <c r="AE137" s="39"/>
      <c r="AR137" s="238" t="s">
        <v>360</v>
      </c>
      <c r="AT137" s="238" t="s">
        <v>343</v>
      </c>
      <c r="AU137" s="238" t="s">
        <v>85</v>
      </c>
      <c r="AY137" s="18" t="s">
        <v>342</v>
      </c>
      <c r="BE137" s="239">
        <f>IF(N137="základní",J137,0)</f>
        <v>0</v>
      </c>
      <c r="BF137" s="239">
        <f>IF(N137="snížená",J137,0)</f>
        <v>0</v>
      </c>
      <c r="BG137" s="239">
        <f>IF(N137="zákl. přenesená",J137,0)</f>
        <v>0</v>
      </c>
      <c r="BH137" s="239">
        <f>IF(N137="sníž. přenesená",J137,0)</f>
        <v>0</v>
      </c>
      <c r="BI137" s="239">
        <f>IF(N137="nulová",J137,0)</f>
        <v>0</v>
      </c>
      <c r="BJ137" s="18" t="s">
        <v>83</v>
      </c>
      <c r="BK137" s="239">
        <f>ROUND(I137*H137,2)</f>
        <v>0</v>
      </c>
      <c r="BL137" s="18" t="s">
        <v>360</v>
      </c>
      <c r="BM137" s="238" t="s">
        <v>7360</v>
      </c>
    </row>
    <row r="138" s="2" customFormat="1">
      <c r="A138" s="39"/>
      <c r="B138" s="40"/>
      <c r="C138" s="41"/>
      <c r="D138" s="240" t="s">
        <v>349</v>
      </c>
      <c r="E138" s="41"/>
      <c r="F138" s="241" t="s">
        <v>2010</v>
      </c>
      <c r="G138" s="41"/>
      <c r="H138" s="41"/>
      <c r="I138" s="242"/>
      <c r="J138" s="41"/>
      <c r="K138" s="41"/>
      <c r="L138" s="45"/>
      <c r="M138" s="243"/>
      <c r="N138" s="244"/>
      <c r="O138" s="92"/>
      <c r="P138" s="92"/>
      <c r="Q138" s="92"/>
      <c r="R138" s="92"/>
      <c r="S138" s="92"/>
      <c r="T138" s="93"/>
      <c r="U138" s="39"/>
      <c r="V138" s="39"/>
      <c r="W138" s="39"/>
      <c r="X138" s="39"/>
      <c r="Y138" s="39"/>
      <c r="Z138" s="39"/>
      <c r="AA138" s="39"/>
      <c r="AB138" s="39"/>
      <c r="AC138" s="39"/>
      <c r="AD138" s="39"/>
      <c r="AE138" s="39"/>
      <c r="AT138" s="18" t="s">
        <v>349</v>
      </c>
      <c r="AU138" s="18" t="s">
        <v>85</v>
      </c>
    </row>
    <row r="139" s="13" customFormat="1">
      <c r="A139" s="13"/>
      <c r="B139" s="252"/>
      <c r="C139" s="253"/>
      <c r="D139" s="240" t="s">
        <v>446</v>
      </c>
      <c r="E139" s="254" t="s">
        <v>1</v>
      </c>
      <c r="F139" s="255" t="s">
        <v>2257</v>
      </c>
      <c r="G139" s="253"/>
      <c r="H139" s="256">
        <v>75</v>
      </c>
      <c r="I139" s="257"/>
      <c r="J139" s="253"/>
      <c r="K139" s="253"/>
      <c r="L139" s="258"/>
      <c r="M139" s="259"/>
      <c r="N139" s="260"/>
      <c r="O139" s="260"/>
      <c r="P139" s="260"/>
      <c r="Q139" s="260"/>
      <c r="R139" s="260"/>
      <c r="S139" s="260"/>
      <c r="T139" s="261"/>
      <c r="U139" s="13"/>
      <c r="V139" s="13"/>
      <c r="W139" s="13"/>
      <c r="X139" s="13"/>
      <c r="Y139" s="13"/>
      <c r="Z139" s="13"/>
      <c r="AA139" s="13"/>
      <c r="AB139" s="13"/>
      <c r="AC139" s="13"/>
      <c r="AD139" s="13"/>
      <c r="AE139" s="13"/>
      <c r="AT139" s="262" t="s">
        <v>446</v>
      </c>
      <c r="AU139" s="262" t="s">
        <v>85</v>
      </c>
      <c r="AV139" s="13" t="s">
        <v>85</v>
      </c>
      <c r="AW139" s="13" t="s">
        <v>32</v>
      </c>
      <c r="AX139" s="13" t="s">
        <v>83</v>
      </c>
      <c r="AY139" s="262" t="s">
        <v>342</v>
      </c>
    </row>
    <row r="140" s="2" customFormat="1" ht="16.5" customHeight="1">
      <c r="A140" s="39"/>
      <c r="B140" s="40"/>
      <c r="C140" s="227" t="s">
        <v>92</v>
      </c>
      <c r="D140" s="227" t="s">
        <v>343</v>
      </c>
      <c r="E140" s="228" t="s">
        <v>2012</v>
      </c>
      <c r="F140" s="229" t="s">
        <v>2013</v>
      </c>
      <c r="G140" s="230" t="s">
        <v>2014</v>
      </c>
      <c r="H140" s="231">
        <v>10</v>
      </c>
      <c r="I140" s="232"/>
      <c r="J140" s="233">
        <f>ROUND(I140*H140,2)</f>
        <v>0</v>
      </c>
      <c r="K140" s="229" t="s">
        <v>443</v>
      </c>
      <c r="L140" s="45"/>
      <c r="M140" s="234" t="s">
        <v>1</v>
      </c>
      <c r="N140" s="235" t="s">
        <v>41</v>
      </c>
      <c r="O140" s="92"/>
      <c r="P140" s="236">
        <f>O140*H140</f>
        <v>0</v>
      </c>
      <c r="Q140" s="236">
        <v>0</v>
      </c>
      <c r="R140" s="236">
        <f>Q140*H140</f>
        <v>0</v>
      </c>
      <c r="S140" s="236">
        <v>0</v>
      </c>
      <c r="T140" s="237">
        <f>S140*H140</f>
        <v>0</v>
      </c>
      <c r="U140" s="39"/>
      <c r="V140" s="39"/>
      <c r="W140" s="39"/>
      <c r="X140" s="39"/>
      <c r="Y140" s="39"/>
      <c r="Z140" s="39"/>
      <c r="AA140" s="39"/>
      <c r="AB140" s="39"/>
      <c r="AC140" s="39"/>
      <c r="AD140" s="39"/>
      <c r="AE140" s="39"/>
      <c r="AR140" s="238" t="s">
        <v>360</v>
      </c>
      <c r="AT140" s="238" t="s">
        <v>343</v>
      </c>
      <c r="AU140" s="238" t="s">
        <v>85</v>
      </c>
      <c r="AY140" s="18" t="s">
        <v>342</v>
      </c>
      <c r="BE140" s="239">
        <f>IF(N140="základní",J140,0)</f>
        <v>0</v>
      </c>
      <c r="BF140" s="239">
        <f>IF(N140="snížená",J140,0)</f>
        <v>0</v>
      </c>
      <c r="BG140" s="239">
        <f>IF(N140="zákl. přenesená",J140,0)</f>
        <v>0</v>
      </c>
      <c r="BH140" s="239">
        <f>IF(N140="sníž. přenesená",J140,0)</f>
        <v>0</v>
      </c>
      <c r="BI140" s="239">
        <f>IF(N140="nulová",J140,0)</f>
        <v>0</v>
      </c>
      <c r="BJ140" s="18" t="s">
        <v>83</v>
      </c>
      <c r="BK140" s="239">
        <f>ROUND(I140*H140,2)</f>
        <v>0</v>
      </c>
      <c r="BL140" s="18" t="s">
        <v>360</v>
      </c>
      <c r="BM140" s="238" t="s">
        <v>7361</v>
      </c>
    </row>
    <row r="141" s="2" customFormat="1">
      <c r="A141" s="39"/>
      <c r="B141" s="40"/>
      <c r="C141" s="41"/>
      <c r="D141" s="240" t="s">
        <v>349</v>
      </c>
      <c r="E141" s="41"/>
      <c r="F141" s="241" t="s">
        <v>2016</v>
      </c>
      <c r="G141" s="41"/>
      <c r="H141" s="41"/>
      <c r="I141" s="242"/>
      <c r="J141" s="41"/>
      <c r="K141" s="41"/>
      <c r="L141" s="45"/>
      <c r="M141" s="243"/>
      <c r="N141" s="244"/>
      <c r="O141" s="92"/>
      <c r="P141" s="92"/>
      <c r="Q141" s="92"/>
      <c r="R141" s="92"/>
      <c r="S141" s="92"/>
      <c r="T141" s="93"/>
      <c r="U141" s="39"/>
      <c r="V141" s="39"/>
      <c r="W141" s="39"/>
      <c r="X141" s="39"/>
      <c r="Y141" s="39"/>
      <c r="Z141" s="39"/>
      <c r="AA141" s="39"/>
      <c r="AB141" s="39"/>
      <c r="AC141" s="39"/>
      <c r="AD141" s="39"/>
      <c r="AE141" s="39"/>
      <c r="AT141" s="18" t="s">
        <v>349</v>
      </c>
      <c r="AU141" s="18" t="s">
        <v>85</v>
      </c>
    </row>
    <row r="142" s="13" customFormat="1">
      <c r="A142" s="13"/>
      <c r="B142" s="252"/>
      <c r="C142" s="253"/>
      <c r="D142" s="240" t="s">
        <v>446</v>
      </c>
      <c r="E142" s="254" t="s">
        <v>1</v>
      </c>
      <c r="F142" s="255" t="s">
        <v>2259</v>
      </c>
      <c r="G142" s="253"/>
      <c r="H142" s="256">
        <v>10</v>
      </c>
      <c r="I142" s="257"/>
      <c r="J142" s="253"/>
      <c r="K142" s="253"/>
      <c r="L142" s="258"/>
      <c r="M142" s="259"/>
      <c r="N142" s="260"/>
      <c r="O142" s="260"/>
      <c r="P142" s="260"/>
      <c r="Q142" s="260"/>
      <c r="R142" s="260"/>
      <c r="S142" s="260"/>
      <c r="T142" s="261"/>
      <c r="U142" s="13"/>
      <c r="V142" s="13"/>
      <c r="W142" s="13"/>
      <c r="X142" s="13"/>
      <c r="Y142" s="13"/>
      <c r="Z142" s="13"/>
      <c r="AA142" s="13"/>
      <c r="AB142" s="13"/>
      <c r="AC142" s="13"/>
      <c r="AD142" s="13"/>
      <c r="AE142" s="13"/>
      <c r="AT142" s="262" t="s">
        <v>446</v>
      </c>
      <c r="AU142" s="262" t="s">
        <v>85</v>
      </c>
      <c r="AV142" s="13" t="s">
        <v>85</v>
      </c>
      <c r="AW142" s="13" t="s">
        <v>32</v>
      </c>
      <c r="AX142" s="13" t="s">
        <v>83</v>
      </c>
      <c r="AY142" s="262" t="s">
        <v>342</v>
      </c>
    </row>
    <row r="143" s="2" customFormat="1" ht="16.5" customHeight="1">
      <c r="A143" s="39"/>
      <c r="B143" s="40"/>
      <c r="C143" s="227" t="s">
        <v>360</v>
      </c>
      <c r="D143" s="227" t="s">
        <v>343</v>
      </c>
      <c r="E143" s="228" t="s">
        <v>2018</v>
      </c>
      <c r="F143" s="229" t="s">
        <v>2019</v>
      </c>
      <c r="G143" s="230" t="s">
        <v>543</v>
      </c>
      <c r="H143" s="231">
        <v>4.3499999999999996</v>
      </c>
      <c r="I143" s="232"/>
      <c r="J143" s="233">
        <f>ROUND(I143*H143,2)</f>
        <v>0</v>
      </c>
      <c r="K143" s="229" t="s">
        <v>443</v>
      </c>
      <c r="L143" s="45"/>
      <c r="M143" s="234" t="s">
        <v>1</v>
      </c>
      <c r="N143" s="235" t="s">
        <v>41</v>
      </c>
      <c r="O143" s="92"/>
      <c r="P143" s="236">
        <f>O143*H143</f>
        <v>0</v>
      </c>
      <c r="Q143" s="236">
        <v>0.036900000000000002</v>
      </c>
      <c r="R143" s="236">
        <f>Q143*H143</f>
        <v>0.16051499999999999</v>
      </c>
      <c r="S143" s="236">
        <v>0</v>
      </c>
      <c r="T143" s="237">
        <f>S143*H143</f>
        <v>0</v>
      </c>
      <c r="U143" s="39"/>
      <c r="V143" s="39"/>
      <c r="W143" s="39"/>
      <c r="X143" s="39"/>
      <c r="Y143" s="39"/>
      <c r="Z143" s="39"/>
      <c r="AA143" s="39"/>
      <c r="AB143" s="39"/>
      <c r="AC143" s="39"/>
      <c r="AD143" s="39"/>
      <c r="AE143" s="39"/>
      <c r="AR143" s="238" t="s">
        <v>360</v>
      </c>
      <c r="AT143" s="238" t="s">
        <v>343</v>
      </c>
      <c r="AU143" s="238" t="s">
        <v>85</v>
      </c>
      <c r="AY143" s="18" t="s">
        <v>342</v>
      </c>
      <c r="BE143" s="239">
        <f>IF(N143="základní",J143,0)</f>
        <v>0</v>
      </c>
      <c r="BF143" s="239">
        <f>IF(N143="snížená",J143,0)</f>
        <v>0</v>
      </c>
      <c r="BG143" s="239">
        <f>IF(N143="zákl. přenesená",J143,0)</f>
        <v>0</v>
      </c>
      <c r="BH143" s="239">
        <f>IF(N143="sníž. přenesená",J143,0)</f>
        <v>0</v>
      </c>
      <c r="BI143" s="239">
        <f>IF(N143="nulová",J143,0)</f>
        <v>0</v>
      </c>
      <c r="BJ143" s="18" t="s">
        <v>83</v>
      </c>
      <c r="BK143" s="239">
        <f>ROUND(I143*H143,2)</f>
        <v>0</v>
      </c>
      <c r="BL143" s="18" t="s">
        <v>360</v>
      </c>
      <c r="BM143" s="238" t="s">
        <v>7362</v>
      </c>
    </row>
    <row r="144" s="2" customFormat="1">
      <c r="A144" s="39"/>
      <c r="B144" s="40"/>
      <c r="C144" s="41"/>
      <c r="D144" s="240" t="s">
        <v>349</v>
      </c>
      <c r="E144" s="41"/>
      <c r="F144" s="241" t="s">
        <v>2021</v>
      </c>
      <c r="G144" s="41"/>
      <c r="H144" s="41"/>
      <c r="I144" s="242"/>
      <c r="J144" s="41"/>
      <c r="K144" s="41"/>
      <c r="L144" s="45"/>
      <c r="M144" s="243"/>
      <c r="N144" s="244"/>
      <c r="O144" s="92"/>
      <c r="P144" s="92"/>
      <c r="Q144" s="92"/>
      <c r="R144" s="92"/>
      <c r="S144" s="92"/>
      <c r="T144" s="93"/>
      <c r="U144" s="39"/>
      <c r="V144" s="39"/>
      <c r="W144" s="39"/>
      <c r="X144" s="39"/>
      <c r="Y144" s="39"/>
      <c r="Z144" s="39"/>
      <c r="AA144" s="39"/>
      <c r="AB144" s="39"/>
      <c r="AC144" s="39"/>
      <c r="AD144" s="39"/>
      <c r="AE144" s="39"/>
      <c r="AT144" s="18" t="s">
        <v>349</v>
      </c>
      <c r="AU144" s="18" t="s">
        <v>85</v>
      </c>
    </row>
    <row r="145" s="13" customFormat="1">
      <c r="A145" s="13"/>
      <c r="B145" s="252"/>
      <c r="C145" s="253"/>
      <c r="D145" s="240" t="s">
        <v>446</v>
      </c>
      <c r="E145" s="254" t="s">
        <v>1</v>
      </c>
      <c r="F145" s="255" t="s">
        <v>7363</v>
      </c>
      <c r="G145" s="253"/>
      <c r="H145" s="256">
        <v>4.3499999999999996</v>
      </c>
      <c r="I145" s="257"/>
      <c r="J145" s="253"/>
      <c r="K145" s="253"/>
      <c r="L145" s="258"/>
      <c r="M145" s="259"/>
      <c r="N145" s="260"/>
      <c r="O145" s="260"/>
      <c r="P145" s="260"/>
      <c r="Q145" s="260"/>
      <c r="R145" s="260"/>
      <c r="S145" s="260"/>
      <c r="T145" s="261"/>
      <c r="U145" s="13"/>
      <c r="V145" s="13"/>
      <c r="W145" s="13"/>
      <c r="X145" s="13"/>
      <c r="Y145" s="13"/>
      <c r="Z145" s="13"/>
      <c r="AA145" s="13"/>
      <c r="AB145" s="13"/>
      <c r="AC145" s="13"/>
      <c r="AD145" s="13"/>
      <c r="AE145" s="13"/>
      <c r="AT145" s="262" t="s">
        <v>446</v>
      </c>
      <c r="AU145" s="262" t="s">
        <v>85</v>
      </c>
      <c r="AV145" s="13" t="s">
        <v>85</v>
      </c>
      <c r="AW145" s="13" t="s">
        <v>32</v>
      </c>
      <c r="AX145" s="13" t="s">
        <v>83</v>
      </c>
      <c r="AY145" s="262" t="s">
        <v>342</v>
      </c>
    </row>
    <row r="146" s="2" customFormat="1" ht="16.5" customHeight="1">
      <c r="A146" s="39"/>
      <c r="B146" s="40"/>
      <c r="C146" s="227" t="s">
        <v>341</v>
      </c>
      <c r="D146" s="227" t="s">
        <v>343</v>
      </c>
      <c r="E146" s="228" t="s">
        <v>566</v>
      </c>
      <c r="F146" s="229" t="s">
        <v>567</v>
      </c>
      <c r="G146" s="230" t="s">
        <v>562</v>
      </c>
      <c r="H146" s="231">
        <v>3.5819999999999999</v>
      </c>
      <c r="I146" s="232"/>
      <c r="J146" s="233">
        <f>ROUND(I146*H146,2)</f>
        <v>0</v>
      </c>
      <c r="K146" s="229" t="s">
        <v>443</v>
      </c>
      <c r="L146" s="45"/>
      <c r="M146" s="234" t="s">
        <v>1</v>
      </c>
      <c r="N146" s="235" t="s">
        <v>41</v>
      </c>
      <c r="O146" s="92"/>
      <c r="P146" s="236">
        <f>O146*H146</f>
        <v>0</v>
      </c>
      <c r="Q146" s="236">
        <v>0</v>
      </c>
      <c r="R146" s="236">
        <f>Q146*H146</f>
        <v>0</v>
      </c>
      <c r="S146" s="236">
        <v>0</v>
      </c>
      <c r="T146" s="237">
        <f>S146*H146</f>
        <v>0</v>
      </c>
      <c r="U146" s="39"/>
      <c r="V146" s="39"/>
      <c r="W146" s="39"/>
      <c r="X146" s="39"/>
      <c r="Y146" s="39"/>
      <c r="Z146" s="39"/>
      <c r="AA146" s="39"/>
      <c r="AB146" s="39"/>
      <c r="AC146" s="39"/>
      <c r="AD146" s="39"/>
      <c r="AE146" s="39"/>
      <c r="AR146" s="238" t="s">
        <v>360</v>
      </c>
      <c r="AT146" s="238" t="s">
        <v>343</v>
      </c>
      <c r="AU146" s="238" t="s">
        <v>85</v>
      </c>
      <c r="AY146" s="18" t="s">
        <v>342</v>
      </c>
      <c r="BE146" s="239">
        <f>IF(N146="základní",J146,0)</f>
        <v>0</v>
      </c>
      <c r="BF146" s="239">
        <f>IF(N146="snížená",J146,0)</f>
        <v>0</v>
      </c>
      <c r="BG146" s="239">
        <f>IF(N146="zákl. přenesená",J146,0)</f>
        <v>0</v>
      </c>
      <c r="BH146" s="239">
        <f>IF(N146="sníž. přenesená",J146,0)</f>
        <v>0</v>
      </c>
      <c r="BI146" s="239">
        <f>IF(N146="nulová",J146,0)</f>
        <v>0</v>
      </c>
      <c r="BJ146" s="18" t="s">
        <v>83</v>
      </c>
      <c r="BK146" s="239">
        <f>ROUND(I146*H146,2)</f>
        <v>0</v>
      </c>
      <c r="BL146" s="18" t="s">
        <v>360</v>
      </c>
      <c r="BM146" s="238" t="s">
        <v>7364</v>
      </c>
    </row>
    <row r="147" s="2" customFormat="1">
      <c r="A147" s="39"/>
      <c r="B147" s="40"/>
      <c r="C147" s="41"/>
      <c r="D147" s="240" t="s">
        <v>349</v>
      </c>
      <c r="E147" s="41"/>
      <c r="F147" s="241" t="s">
        <v>569</v>
      </c>
      <c r="G147" s="41"/>
      <c r="H147" s="41"/>
      <c r="I147" s="242"/>
      <c r="J147" s="41"/>
      <c r="K147" s="41"/>
      <c r="L147" s="45"/>
      <c r="M147" s="243"/>
      <c r="N147" s="244"/>
      <c r="O147" s="92"/>
      <c r="P147" s="92"/>
      <c r="Q147" s="92"/>
      <c r="R147" s="92"/>
      <c r="S147" s="92"/>
      <c r="T147" s="93"/>
      <c r="U147" s="39"/>
      <c r="V147" s="39"/>
      <c r="W147" s="39"/>
      <c r="X147" s="39"/>
      <c r="Y147" s="39"/>
      <c r="Z147" s="39"/>
      <c r="AA147" s="39"/>
      <c r="AB147" s="39"/>
      <c r="AC147" s="39"/>
      <c r="AD147" s="39"/>
      <c r="AE147" s="39"/>
      <c r="AT147" s="18" t="s">
        <v>349</v>
      </c>
      <c r="AU147" s="18" t="s">
        <v>85</v>
      </c>
    </row>
    <row r="148" s="13" customFormat="1">
      <c r="A148" s="13"/>
      <c r="B148" s="252"/>
      <c r="C148" s="253"/>
      <c r="D148" s="240" t="s">
        <v>446</v>
      </c>
      <c r="E148" s="254" t="s">
        <v>1</v>
      </c>
      <c r="F148" s="255" t="s">
        <v>7365</v>
      </c>
      <c r="G148" s="253"/>
      <c r="H148" s="256">
        <v>3.5819999999999999</v>
      </c>
      <c r="I148" s="257"/>
      <c r="J148" s="253"/>
      <c r="K148" s="253"/>
      <c r="L148" s="258"/>
      <c r="M148" s="259"/>
      <c r="N148" s="260"/>
      <c r="O148" s="260"/>
      <c r="P148" s="260"/>
      <c r="Q148" s="260"/>
      <c r="R148" s="260"/>
      <c r="S148" s="260"/>
      <c r="T148" s="261"/>
      <c r="U148" s="13"/>
      <c r="V148" s="13"/>
      <c r="W148" s="13"/>
      <c r="X148" s="13"/>
      <c r="Y148" s="13"/>
      <c r="Z148" s="13"/>
      <c r="AA148" s="13"/>
      <c r="AB148" s="13"/>
      <c r="AC148" s="13"/>
      <c r="AD148" s="13"/>
      <c r="AE148" s="13"/>
      <c r="AT148" s="262" t="s">
        <v>446</v>
      </c>
      <c r="AU148" s="262" t="s">
        <v>85</v>
      </c>
      <c r="AV148" s="13" t="s">
        <v>85</v>
      </c>
      <c r="AW148" s="13" t="s">
        <v>32</v>
      </c>
      <c r="AX148" s="13" t="s">
        <v>83</v>
      </c>
      <c r="AY148" s="262" t="s">
        <v>342</v>
      </c>
    </row>
    <row r="149" s="2" customFormat="1" ht="16.5" customHeight="1">
      <c r="A149" s="39"/>
      <c r="B149" s="40"/>
      <c r="C149" s="227" t="s">
        <v>368</v>
      </c>
      <c r="D149" s="227" t="s">
        <v>343</v>
      </c>
      <c r="E149" s="228" t="s">
        <v>3014</v>
      </c>
      <c r="F149" s="229" t="s">
        <v>3015</v>
      </c>
      <c r="G149" s="230" t="s">
        <v>473</v>
      </c>
      <c r="H149" s="231">
        <v>72.760999999999996</v>
      </c>
      <c r="I149" s="232"/>
      <c r="J149" s="233">
        <f>ROUND(I149*H149,2)</f>
        <v>0</v>
      </c>
      <c r="K149" s="229" t="s">
        <v>443</v>
      </c>
      <c r="L149" s="45"/>
      <c r="M149" s="234" t="s">
        <v>1</v>
      </c>
      <c r="N149" s="235" t="s">
        <v>41</v>
      </c>
      <c r="O149" s="92"/>
      <c r="P149" s="236">
        <f>O149*H149</f>
        <v>0</v>
      </c>
      <c r="Q149" s="236">
        <v>0</v>
      </c>
      <c r="R149" s="236">
        <f>Q149*H149</f>
        <v>0</v>
      </c>
      <c r="S149" s="236">
        <v>0</v>
      </c>
      <c r="T149" s="237">
        <f>S149*H149</f>
        <v>0</v>
      </c>
      <c r="U149" s="39"/>
      <c r="V149" s="39"/>
      <c r="W149" s="39"/>
      <c r="X149" s="39"/>
      <c r="Y149" s="39"/>
      <c r="Z149" s="39"/>
      <c r="AA149" s="39"/>
      <c r="AB149" s="39"/>
      <c r="AC149" s="39"/>
      <c r="AD149" s="39"/>
      <c r="AE149" s="39"/>
      <c r="AR149" s="238" t="s">
        <v>360</v>
      </c>
      <c r="AT149" s="238" t="s">
        <v>343</v>
      </c>
      <c r="AU149" s="238" t="s">
        <v>85</v>
      </c>
      <c r="AY149" s="18" t="s">
        <v>342</v>
      </c>
      <c r="BE149" s="239">
        <f>IF(N149="základní",J149,0)</f>
        <v>0</v>
      </c>
      <c r="BF149" s="239">
        <f>IF(N149="snížená",J149,0)</f>
        <v>0</v>
      </c>
      <c r="BG149" s="239">
        <f>IF(N149="zákl. přenesená",J149,0)</f>
        <v>0</v>
      </c>
      <c r="BH149" s="239">
        <f>IF(N149="sníž. přenesená",J149,0)</f>
        <v>0</v>
      </c>
      <c r="BI149" s="239">
        <f>IF(N149="nulová",J149,0)</f>
        <v>0</v>
      </c>
      <c r="BJ149" s="18" t="s">
        <v>83</v>
      </c>
      <c r="BK149" s="239">
        <f>ROUND(I149*H149,2)</f>
        <v>0</v>
      </c>
      <c r="BL149" s="18" t="s">
        <v>360</v>
      </c>
      <c r="BM149" s="238" t="s">
        <v>7366</v>
      </c>
    </row>
    <row r="150" s="2" customFormat="1">
      <c r="A150" s="39"/>
      <c r="B150" s="40"/>
      <c r="C150" s="41"/>
      <c r="D150" s="240" t="s">
        <v>349</v>
      </c>
      <c r="E150" s="41"/>
      <c r="F150" s="241" t="s">
        <v>3017</v>
      </c>
      <c r="G150" s="41"/>
      <c r="H150" s="41"/>
      <c r="I150" s="242"/>
      <c r="J150" s="41"/>
      <c r="K150" s="41"/>
      <c r="L150" s="45"/>
      <c r="M150" s="243"/>
      <c r="N150" s="244"/>
      <c r="O150" s="92"/>
      <c r="P150" s="92"/>
      <c r="Q150" s="92"/>
      <c r="R150" s="92"/>
      <c r="S150" s="92"/>
      <c r="T150" s="93"/>
      <c r="U150" s="39"/>
      <c r="V150" s="39"/>
      <c r="W150" s="39"/>
      <c r="X150" s="39"/>
      <c r="Y150" s="39"/>
      <c r="Z150" s="39"/>
      <c r="AA150" s="39"/>
      <c r="AB150" s="39"/>
      <c r="AC150" s="39"/>
      <c r="AD150" s="39"/>
      <c r="AE150" s="39"/>
      <c r="AT150" s="18" t="s">
        <v>349</v>
      </c>
      <c r="AU150" s="18" t="s">
        <v>85</v>
      </c>
    </row>
    <row r="151" s="13" customFormat="1">
      <c r="A151" s="13"/>
      <c r="B151" s="252"/>
      <c r="C151" s="253"/>
      <c r="D151" s="240" t="s">
        <v>446</v>
      </c>
      <c r="E151" s="254" t="s">
        <v>1</v>
      </c>
      <c r="F151" s="255" t="s">
        <v>7367</v>
      </c>
      <c r="G151" s="253"/>
      <c r="H151" s="256">
        <v>72.760999999999996</v>
      </c>
      <c r="I151" s="257"/>
      <c r="J151" s="253"/>
      <c r="K151" s="253"/>
      <c r="L151" s="258"/>
      <c r="M151" s="259"/>
      <c r="N151" s="260"/>
      <c r="O151" s="260"/>
      <c r="P151" s="260"/>
      <c r="Q151" s="260"/>
      <c r="R151" s="260"/>
      <c r="S151" s="260"/>
      <c r="T151" s="261"/>
      <c r="U151" s="13"/>
      <c r="V151" s="13"/>
      <c r="W151" s="13"/>
      <c r="X151" s="13"/>
      <c r="Y151" s="13"/>
      <c r="Z151" s="13"/>
      <c r="AA151" s="13"/>
      <c r="AB151" s="13"/>
      <c r="AC151" s="13"/>
      <c r="AD151" s="13"/>
      <c r="AE151" s="13"/>
      <c r="AT151" s="262" t="s">
        <v>446</v>
      </c>
      <c r="AU151" s="262" t="s">
        <v>85</v>
      </c>
      <c r="AV151" s="13" t="s">
        <v>85</v>
      </c>
      <c r="AW151" s="13" t="s">
        <v>32</v>
      </c>
      <c r="AX151" s="13" t="s">
        <v>83</v>
      </c>
      <c r="AY151" s="262" t="s">
        <v>342</v>
      </c>
    </row>
    <row r="152" s="2" customFormat="1" ht="21.75" customHeight="1">
      <c r="A152" s="39"/>
      <c r="B152" s="40"/>
      <c r="C152" s="227" t="s">
        <v>372</v>
      </c>
      <c r="D152" s="227" t="s">
        <v>343</v>
      </c>
      <c r="E152" s="228" t="s">
        <v>4074</v>
      </c>
      <c r="F152" s="229" t="s">
        <v>4075</v>
      </c>
      <c r="G152" s="230" t="s">
        <v>562</v>
      </c>
      <c r="H152" s="231">
        <v>71.634</v>
      </c>
      <c r="I152" s="232"/>
      <c r="J152" s="233">
        <f>ROUND(I152*H152,2)</f>
        <v>0</v>
      </c>
      <c r="K152" s="229" t="s">
        <v>443</v>
      </c>
      <c r="L152" s="45"/>
      <c r="M152" s="234" t="s">
        <v>1</v>
      </c>
      <c r="N152" s="235" t="s">
        <v>41</v>
      </c>
      <c r="O152" s="92"/>
      <c r="P152" s="236">
        <f>O152*H152</f>
        <v>0</v>
      </c>
      <c r="Q152" s="236">
        <v>0</v>
      </c>
      <c r="R152" s="236">
        <f>Q152*H152</f>
        <v>0</v>
      </c>
      <c r="S152" s="236">
        <v>0</v>
      </c>
      <c r="T152" s="237">
        <f>S152*H152</f>
        <v>0</v>
      </c>
      <c r="U152" s="39"/>
      <c r="V152" s="39"/>
      <c r="W152" s="39"/>
      <c r="X152" s="39"/>
      <c r="Y152" s="39"/>
      <c r="Z152" s="39"/>
      <c r="AA152" s="39"/>
      <c r="AB152" s="39"/>
      <c r="AC152" s="39"/>
      <c r="AD152" s="39"/>
      <c r="AE152" s="39"/>
      <c r="AR152" s="238" t="s">
        <v>360</v>
      </c>
      <c r="AT152" s="238" t="s">
        <v>343</v>
      </c>
      <c r="AU152" s="238" t="s">
        <v>85</v>
      </c>
      <c r="AY152" s="18" t="s">
        <v>342</v>
      </c>
      <c r="BE152" s="239">
        <f>IF(N152="základní",J152,0)</f>
        <v>0</v>
      </c>
      <c r="BF152" s="239">
        <f>IF(N152="snížená",J152,0)</f>
        <v>0</v>
      </c>
      <c r="BG152" s="239">
        <f>IF(N152="zákl. přenesená",J152,0)</f>
        <v>0</v>
      </c>
      <c r="BH152" s="239">
        <f>IF(N152="sníž. přenesená",J152,0)</f>
        <v>0</v>
      </c>
      <c r="BI152" s="239">
        <f>IF(N152="nulová",J152,0)</f>
        <v>0</v>
      </c>
      <c r="BJ152" s="18" t="s">
        <v>83</v>
      </c>
      <c r="BK152" s="239">
        <f>ROUND(I152*H152,2)</f>
        <v>0</v>
      </c>
      <c r="BL152" s="18" t="s">
        <v>360</v>
      </c>
      <c r="BM152" s="238" t="s">
        <v>7368</v>
      </c>
    </row>
    <row r="153" s="2" customFormat="1">
      <c r="A153" s="39"/>
      <c r="B153" s="40"/>
      <c r="C153" s="41"/>
      <c r="D153" s="240" t="s">
        <v>349</v>
      </c>
      <c r="E153" s="41"/>
      <c r="F153" s="241" t="s">
        <v>4077</v>
      </c>
      <c r="G153" s="41"/>
      <c r="H153" s="41"/>
      <c r="I153" s="242"/>
      <c r="J153" s="41"/>
      <c r="K153" s="41"/>
      <c r="L153" s="45"/>
      <c r="M153" s="243"/>
      <c r="N153" s="244"/>
      <c r="O153" s="92"/>
      <c r="P153" s="92"/>
      <c r="Q153" s="92"/>
      <c r="R153" s="92"/>
      <c r="S153" s="92"/>
      <c r="T153" s="93"/>
      <c r="U153" s="39"/>
      <c r="V153" s="39"/>
      <c r="W153" s="39"/>
      <c r="X153" s="39"/>
      <c r="Y153" s="39"/>
      <c r="Z153" s="39"/>
      <c r="AA153" s="39"/>
      <c r="AB153" s="39"/>
      <c r="AC153" s="39"/>
      <c r="AD153" s="39"/>
      <c r="AE153" s="39"/>
      <c r="AT153" s="18" t="s">
        <v>349</v>
      </c>
      <c r="AU153" s="18" t="s">
        <v>85</v>
      </c>
    </row>
    <row r="154" s="14" customFormat="1">
      <c r="A154" s="14"/>
      <c r="B154" s="263"/>
      <c r="C154" s="264"/>
      <c r="D154" s="240" t="s">
        <v>446</v>
      </c>
      <c r="E154" s="265" t="s">
        <v>1</v>
      </c>
      <c r="F154" s="266" t="s">
        <v>7188</v>
      </c>
      <c r="G154" s="264"/>
      <c r="H154" s="265" t="s">
        <v>1</v>
      </c>
      <c r="I154" s="267"/>
      <c r="J154" s="264"/>
      <c r="K154" s="264"/>
      <c r="L154" s="268"/>
      <c r="M154" s="269"/>
      <c r="N154" s="270"/>
      <c r="O154" s="270"/>
      <c r="P154" s="270"/>
      <c r="Q154" s="270"/>
      <c r="R154" s="270"/>
      <c r="S154" s="270"/>
      <c r="T154" s="271"/>
      <c r="U154" s="14"/>
      <c r="V154" s="14"/>
      <c r="W154" s="14"/>
      <c r="X154" s="14"/>
      <c r="Y154" s="14"/>
      <c r="Z154" s="14"/>
      <c r="AA154" s="14"/>
      <c r="AB154" s="14"/>
      <c r="AC154" s="14"/>
      <c r="AD154" s="14"/>
      <c r="AE154" s="14"/>
      <c r="AT154" s="272" t="s">
        <v>446</v>
      </c>
      <c r="AU154" s="272" t="s">
        <v>85</v>
      </c>
      <c r="AV154" s="14" t="s">
        <v>83</v>
      </c>
      <c r="AW154" s="14" t="s">
        <v>32</v>
      </c>
      <c r="AX154" s="14" t="s">
        <v>76</v>
      </c>
      <c r="AY154" s="272" t="s">
        <v>342</v>
      </c>
    </row>
    <row r="155" s="13" customFormat="1">
      <c r="A155" s="13"/>
      <c r="B155" s="252"/>
      <c r="C155" s="253"/>
      <c r="D155" s="240" t="s">
        <v>446</v>
      </c>
      <c r="E155" s="254" t="s">
        <v>1</v>
      </c>
      <c r="F155" s="255" t="s">
        <v>7369</v>
      </c>
      <c r="G155" s="253"/>
      <c r="H155" s="256">
        <v>87.390000000000001</v>
      </c>
      <c r="I155" s="257"/>
      <c r="J155" s="253"/>
      <c r="K155" s="253"/>
      <c r="L155" s="258"/>
      <c r="M155" s="259"/>
      <c r="N155" s="260"/>
      <c r="O155" s="260"/>
      <c r="P155" s="260"/>
      <c r="Q155" s="260"/>
      <c r="R155" s="260"/>
      <c r="S155" s="260"/>
      <c r="T155" s="261"/>
      <c r="U155" s="13"/>
      <c r="V155" s="13"/>
      <c r="W155" s="13"/>
      <c r="X155" s="13"/>
      <c r="Y155" s="13"/>
      <c r="Z155" s="13"/>
      <c r="AA155" s="13"/>
      <c r="AB155" s="13"/>
      <c r="AC155" s="13"/>
      <c r="AD155" s="13"/>
      <c r="AE155" s="13"/>
      <c r="AT155" s="262" t="s">
        <v>446</v>
      </c>
      <c r="AU155" s="262" t="s">
        <v>85</v>
      </c>
      <c r="AV155" s="13" t="s">
        <v>85</v>
      </c>
      <c r="AW155" s="13" t="s">
        <v>32</v>
      </c>
      <c r="AX155" s="13" t="s">
        <v>76</v>
      </c>
      <c r="AY155" s="262" t="s">
        <v>342</v>
      </c>
    </row>
    <row r="156" s="13" customFormat="1">
      <c r="A156" s="13"/>
      <c r="B156" s="252"/>
      <c r="C156" s="253"/>
      <c r="D156" s="240" t="s">
        <v>446</v>
      </c>
      <c r="E156" s="254" t="s">
        <v>1</v>
      </c>
      <c r="F156" s="255" t="s">
        <v>7370</v>
      </c>
      <c r="G156" s="253"/>
      <c r="H156" s="256">
        <v>95.174999999999997</v>
      </c>
      <c r="I156" s="257"/>
      <c r="J156" s="253"/>
      <c r="K156" s="253"/>
      <c r="L156" s="258"/>
      <c r="M156" s="259"/>
      <c r="N156" s="260"/>
      <c r="O156" s="260"/>
      <c r="P156" s="260"/>
      <c r="Q156" s="260"/>
      <c r="R156" s="260"/>
      <c r="S156" s="260"/>
      <c r="T156" s="261"/>
      <c r="U156" s="13"/>
      <c r="V156" s="13"/>
      <c r="W156" s="13"/>
      <c r="X156" s="13"/>
      <c r="Y156" s="13"/>
      <c r="Z156" s="13"/>
      <c r="AA156" s="13"/>
      <c r="AB156" s="13"/>
      <c r="AC156" s="13"/>
      <c r="AD156" s="13"/>
      <c r="AE156" s="13"/>
      <c r="AT156" s="262" t="s">
        <v>446</v>
      </c>
      <c r="AU156" s="262" t="s">
        <v>85</v>
      </c>
      <c r="AV156" s="13" t="s">
        <v>85</v>
      </c>
      <c r="AW156" s="13" t="s">
        <v>32</v>
      </c>
      <c r="AX156" s="13" t="s">
        <v>76</v>
      </c>
      <c r="AY156" s="262" t="s">
        <v>342</v>
      </c>
    </row>
    <row r="157" s="13" customFormat="1">
      <c r="A157" s="13"/>
      <c r="B157" s="252"/>
      <c r="C157" s="253"/>
      <c r="D157" s="240" t="s">
        <v>446</v>
      </c>
      <c r="E157" s="254" t="s">
        <v>1</v>
      </c>
      <c r="F157" s="255" t="s">
        <v>7371</v>
      </c>
      <c r="G157" s="253"/>
      <c r="H157" s="256">
        <v>4.5170000000000003</v>
      </c>
      <c r="I157" s="257"/>
      <c r="J157" s="253"/>
      <c r="K157" s="253"/>
      <c r="L157" s="258"/>
      <c r="M157" s="259"/>
      <c r="N157" s="260"/>
      <c r="O157" s="260"/>
      <c r="P157" s="260"/>
      <c r="Q157" s="260"/>
      <c r="R157" s="260"/>
      <c r="S157" s="260"/>
      <c r="T157" s="261"/>
      <c r="U157" s="13"/>
      <c r="V157" s="13"/>
      <c r="W157" s="13"/>
      <c r="X157" s="13"/>
      <c r="Y157" s="13"/>
      <c r="Z157" s="13"/>
      <c r="AA157" s="13"/>
      <c r="AB157" s="13"/>
      <c r="AC157" s="13"/>
      <c r="AD157" s="13"/>
      <c r="AE157" s="13"/>
      <c r="AT157" s="262" t="s">
        <v>446</v>
      </c>
      <c r="AU157" s="262" t="s">
        <v>85</v>
      </c>
      <c r="AV157" s="13" t="s">
        <v>85</v>
      </c>
      <c r="AW157" s="13" t="s">
        <v>32</v>
      </c>
      <c r="AX157" s="13" t="s">
        <v>76</v>
      </c>
      <c r="AY157" s="262" t="s">
        <v>342</v>
      </c>
    </row>
    <row r="158" s="13" customFormat="1">
      <c r="A158" s="13"/>
      <c r="B158" s="252"/>
      <c r="C158" s="253"/>
      <c r="D158" s="240" t="s">
        <v>446</v>
      </c>
      <c r="E158" s="254" t="s">
        <v>1</v>
      </c>
      <c r="F158" s="255" t="s">
        <v>7372</v>
      </c>
      <c r="G158" s="253"/>
      <c r="H158" s="256">
        <v>2.9159999999999999</v>
      </c>
      <c r="I158" s="257"/>
      <c r="J158" s="253"/>
      <c r="K158" s="253"/>
      <c r="L158" s="258"/>
      <c r="M158" s="259"/>
      <c r="N158" s="260"/>
      <c r="O158" s="260"/>
      <c r="P158" s="260"/>
      <c r="Q158" s="260"/>
      <c r="R158" s="260"/>
      <c r="S158" s="260"/>
      <c r="T158" s="261"/>
      <c r="U158" s="13"/>
      <c r="V158" s="13"/>
      <c r="W158" s="13"/>
      <c r="X158" s="13"/>
      <c r="Y158" s="13"/>
      <c r="Z158" s="13"/>
      <c r="AA158" s="13"/>
      <c r="AB158" s="13"/>
      <c r="AC158" s="13"/>
      <c r="AD158" s="13"/>
      <c r="AE158" s="13"/>
      <c r="AT158" s="262" t="s">
        <v>446</v>
      </c>
      <c r="AU158" s="262" t="s">
        <v>85</v>
      </c>
      <c r="AV158" s="13" t="s">
        <v>85</v>
      </c>
      <c r="AW158" s="13" t="s">
        <v>32</v>
      </c>
      <c r="AX158" s="13" t="s">
        <v>76</v>
      </c>
      <c r="AY158" s="262" t="s">
        <v>342</v>
      </c>
    </row>
    <row r="159" s="14" customFormat="1">
      <c r="A159" s="14"/>
      <c r="B159" s="263"/>
      <c r="C159" s="264"/>
      <c r="D159" s="240" t="s">
        <v>446</v>
      </c>
      <c r="E159" s="265" t="s">
        <v>1</v>
      </c>
      <c r="F159" s="266" t="s">
        <v>7194</v>
      </c>
      <c r="G159" s="264"/>
      <c r="H159" s="265" t="s">
        <v>1</v>
      </c>
      <c r="I159" s="267"/>
      <c r="J159" s="264"/>
      <c r="K159" s="264"/>
      <c r="L159" s="268"/>
      <c r="M159" s="269"/>
      <c r="N159" s="270"/>
      <c r="O159" s="270"/>
      <c r="P159" s="270"/>
      <c r="Q159" s="270"/>
      <c r="R159" s="270"/>
      <c r="S159" s="270"/>
      <c r="T159" s="271"/>
      <c r="U159" s="14"/>
      <c r="V159" s="14"/>
      <c r="W159" s="14"/>
      <c r="X159" s="14"/>
      <c r="Y159" s="14"/>
      <c r="Z159" s="14"/>
      <c r="AA159" s="14"/>
      <c r="AB159" s="14"/>
      <c r="AC159" s="14"/>
      <c r="AD159" s="14"/>
      <c r="AE159" s="14"/>
      <c r="AT159" s="272" t="s">
        <v>446</v>
      </c>
      <c r="AU159" s="272" t="s">
        <v>85</v>
      </c>
      <c r="AV159" s="14" t="s">
        <v>83</v>
      </c>
      <c r="AW159" s="14" t="s">
        <v>32</v>
      </c>
      <c r="AX159" s="14" t="s">
        <v>76</v>
      </c>
      <c r="AY159" s="272" t="s">
        <v>342</v>
      </c>
    </row>
    <row r="160" s="13" customFormat="1">
      <c r="A160" s="13"/>
      <c r="B160" s="252"/>
      <c r="C160" s="253"/>
      <c r="D160" s="240" t="s">
        <v>446</v>
      </c>
      <c r="E160" s="254" t="s">
        <v>1</v>
      </c>
      <c r="F160" s="255" t="s">
        <v>7373</v>
      </c>
      <c r="G160" s="253"/>
      <c r="H160" s="256">
        <v>-10.914</v>
      </c>
      <c r="I160" s="257"/>
      <c r="J160" s="253"/>
      <c r="K160" s="253"/>
      <c r="L160" s="258"/>
      <c r="M160" s="259"/>
      <c r="N160" s="260"/>
      <c r="O160" s="260"/>
      <c r="P160" s="260"/>
      <c r="Q160" s="260"/>
      <c r="R160" s="260"/>
      <c r="S160" s="260"/>
      <c r="T160" s="261"/>
      <c r="U160" s="13"/>
      <c r="V160" s="13"/>
      <c r="W160" s="13"/>
      <c r="X160" s="13"/>
      <c r="Y160" s="13"/>
      <c r="Z160" s="13"/>
      <c r="AA160" s="13"/>
      <c r="AB160" s="13"/>
      <c r="AC160" s="13"/>
      <c r="AD160" s="13"/>
      <c r="AE160" s="13"/>
      <c r="AT160" s="262" t="s">
        <v>446</v>
      </c>
      <c r="AU160" s="262" t="s">
        <v>85</v>
      </c>
      <c r="AV160" s="13" t="s">
        <v>85</v>
      </c>
      <c r="AW160" s="13" t="s">
        <v>32</v>
      </c>
      <c r="AX160" s="13" t="s">
        <v>76</v>
      </c>
      <c r="AY160" s="262" t="s">
        <v>342</v>
      </c>
    </row>
    <row r="161" s="15" customFormat="1">
      <c r="A161" s="15"/>
      <c r="B161" s="273"/>
      <c r="C161" s="274"/>
      <c r="D161" s="240" t="s">
        <v>446</v>
      </c>
      <c r="E161" s="275" t="s">
        <v>1</v>
      </c>
      <c r="F161" s="276" t="s">
        <v>492</v>
      </c>
      <c r="G161" s="274"/>
      <c r="H161" s="277">
        <v>179.084</v>
      </c>
      <c r="I161" s="278"/>
      <c r="J161" s="274"/>
      <c r="K161" s="274"/>
      <c r="L161" s="279"/>
      <c r="M161" s="280"/>
      <c r="N161" s="281"/>
      <c r="O161" s="281"/>
      <c r="P161" s="281"/>
      <c r="Q161" s="281"/>
      <c r="R161" s="281"/>
      <c r="S161" s="281"/>
      <c r="T161" s="282"/>
      <c r="U161" s="15"/>
      <c r="V161" s="15"/>
      <c r="W161" s="15"/>
      <c r="X161" s="15"/>
      <c r="Y161" s="15"/>
      <c r="Z161" s="15"/>
      <c r="AA161" s="15"/>
      <c r="AB161" s="15"/>
      <c r="AC161" s="15"/>
      <c r="AD161" s="15"/>
      <c r="AE161" s="15"/>
      <c r="AT161" s="283" t="s">
        <v>446</v>
      </c>
      <c r="AU161" s="283" t="s">
        <v>85</v>
      </c>
      <c r="AV161" s="15" t="s">
        <v>92</v>
      </c>
      <c r="AW161" s="15" t="s">
        <v>32</v>
      </c>
      <c r="AX161" s="15" t="s">
        <v>76</v>
      </c>
      <c r="AY161" s="283" t="s">
        <v>342</v>
      </c>
    </row>
    <row r="162" s="13" customFormat="1">
      <c r="A162" s="13"/>
      <c r="B162" s="252"/>
      <c r="C162" s="253"/>
      <c r="D162" s="240" t="s">
        <v>446</v>
      </c>
      <c r="E162" s="254" t="s">
        <v>1</v>
      </c>
      <c r="F162" s="255" t="s">
        <v>7374</v>
      </c>
      <c r="G162" s="253"/>
      <c r="H162" s="256">
        <v>71.634</v>
      </c>
      <c r="I162" s="257"/>
      <c r="J162" s="253"/>
      <c r="K162" s="253"/>
      <c r="L162" s="258"/>
      <c r="M162" s="259"/>
      <c r="N162" s="260"/>
      <c r="O162" s="260"/>
      <c r="P162" s="260"/>
      <c r="Q162" s="260"/>
      <c r="R162" s="260"/>
      <c r="S162" s="260"/>
      <c r="T162" s="261"/>
      <c r="U162" s="13"/>
      <c r="V162" s="13"/>
      <c r="W162" s="13"/>
      <c r="X162" s="13"/>
      <c r="Y162" s="13"/>
      <c r="Z162" s="13"/>
      <c r="AA162" s="13"/>
      <c r="AB162" s="13"/>
      <c r="AC162" s="13"/>
      <c r="AD162" s="13"/>
      <c r="AE162" s="13"/>
      <c r="AT162" s="262" t="s">
        <v>446</v>
      </c>
      <c r="AU162" s="262" t="s">
        <v>85</v>
      </c>
      <c r="AV162" s="13" t="s">
        <v>85</v>
      </c>
      <c r="AW162" s="13" t="s">
        <v>32</v>
      </c>
      <c r="AX162" s="13" t="s">
        <v>83</v>
      </c>
      <c r="AY162" s="262" t="s">
        <v>342</v>
      </c>
    </row>
    <row r="163" s="2" customFormat="1" ht="21.75" customHeight="1">
      <c r="A163" s="39"/>
      <c r="B163" s="40"/>
      <c r="C163" s="227" t="s">
        <v>376</v>
      </c>
      <c r="D163" s="227" t="s">
        <v>343</v>
      </c>
      <c r="E163" s="228" t="s">
        <v>4093</v>
      </c>
      <c r="F163" s="229" t="s">
        <v>4094</v>
      </c>
      <c r="G163" s="230" t="s">
        <v>562</v>
      </c>
      <c r="H163" s="231">
        <v>71.634</v>
      </c>
      <c r="I163" s="232"/>
      <c r="J163" s="233">
        <f>ROUND(I163*H163,2)</f>
        <v>0</v>
      </c>
      <c r="K163" s="229" t="s">
        <v>443</v>
      </c>
      <c r="L163" s="45"/>
      <c r="M163" s="234" t="s">
        <v>1</v>
      </c>
      <c r="N163" s="235" t="s">
        <v>41</v>
      </c>
      <c r="O163" s="92"/>
      <c r="P163" s="236">
        <f>O163*H163</f>
        <v>0</v>
      </c>
      <c r="Q163" s="236">
        <v>0</v>
      </c>
      <c r="R163" s="236">
        <f>Q163*H163</f>
        <v>0</v>
      </c>
      <c r="S163" s="236">
        <v>0</v>
      </c>
      <c r="T163" s="237">
        <f>S163*H163</f>
        <v>0</v>
      </c>
      <c r="U163" s="39"/>
      <c r="V163" s="39"/>
      <c r="W163" s="39"/>
      <c r="X163" s="39"/>
      <c r="Y163" s="39"/>
      <c r="Z163" s="39"/>
      <c r="AA163" s="39"/>
      <c r="AB163" s="39"/>
      <c r="AC163" s="39"/>
      <c r="AD163" s="39"/>
      <c r="AE163" s="39"/>
      <c r="AR163" s="238" t="s">
        <v>360</v>
      </c>
      <c r="AT163" s="238" t="s">
        <v>343</v>
      </c>
      <c r="AU163" s="238" t="s">
        <v>85</v>
      </c>
      <c r="AY163" s="18" t="s">
        <v>342</v>
      </c>
      <c r="BE163" s="239">
        <f>IF(N163="základní",J163,0)</f>
        <v>0</v>
      </c>
      <c r="BF163" s="239">
        <f>IF(N163="snížená",J163,0)</f>
        <v>0</v>
      </c>
      <c r="BG163" s="239">
        <f>IF(N163="zákl. přenesená",J163,0)</f>
        <v>0</v>
      </c>
      <c r="BH163" s="239">
        <f>IF(N163="sníž. přenesená",J163,0)</f>
        <v>0</v>
      </c>
      <c r="BI163" s="239">
        <f>IF(N163="nulová",J163,0)</f>
        <v>0</v>
      </c>
      <c r="BJ163" s="18" t="s">
        <v>83</v>
      </c>
      <c r="BK163" s="239">
        <f>ROUND(I163*H163,2)</f>
        <v>0</v>
      </c>
      <c r="BL163" s="18" t="s">
        <v>360</v>
      </c>
      <c r="BM163" s="238" t="s">
        <v>7375</v>
      </c>
    </row>
    <row r="164" s="2" customFormat="1">
      <c r="A164" s="39"/>
      <c r="B164" s="40"/>
      <c r="C164" s="41"/>
      <c r="D164" s="240" t="s">
        <v>349</v>
      </c>
      <c r="E164" s="41"/>
      <c r="F164" s="241" t="s">
        <v>4096</v>
      </c>
      <c r="G164" s="41"/>
      <c r="H164" s="41"/>
      <c r="I164" s="242"/>
      <c r="J164" s="41"/>
      <c r="K164" s="41"/>
      <c r="L164" s="45"/>
      <c r="M164" s="243"/>
      <c r="N164" s="244"/>
      <c r="O164" s="92"/>
      <c r="P164" s="92"/>
      <c r="Q164" s="92"/>
      <c r="R164" s="92"/>
      <c r="S164" s="92"/>
      <c r="T164" s="93"/>
      <c r="U164" s="39"/>
      <c r="V164" s="39"/>
      <c r="W164" s="39"/>
      <c r="X164" s="39"/>
      <c r="Y164" s="39"/>
      <c r="Z164" s="39"/>
      <c r="AA164" s="39"/>
      <c r="AB164" s="39"/>
      <c r="AC164" s="39"/>
      <c r="AD164" s="39"/>
      <c r="AE164" s="39"/>
      <c r="AT164" s="18" t="s">
        <v>349</v>
      </c>
      <c r="AU164" s="18" t="s">
        <v>85</v>
      </c>
    </row>
    <row r="165" s="13" customFormat="1">
      <c r="A165" s="13"/>
      <c r="B165" s="252"/>
      <c r="C165" s="253"/>
      <c r="D165" s="240" t="s">
        <v>446</v>
      </c>
      <c r="E165" s="254" t="s">
        <v>1</v>
      </c>
      <c r="F165" s="255" t="s">
        <v>7376</v>
      </c>
      <c r="G165" s="253"/>
      <c r="H165" s="256">
        <v>71.634</v>
      </c>
      <c r="I165" s="257"/>
      <c r="J165" s="253"/>
      <c r="K165" s="253"/>
      <c r="L165" s="258"/>
      <c r="M165" s="259"/>
      <c r="N165" s="260"/>
      <c r="O165" s="260"/>
      <c r="P165" s="260"/>
      <c r="Q165" s="260"/>
      <c r="R165" s="260"/>
      <c r="S165" s="260"/>
      <c r="T165" s="261"/>
      <c r="U165" s="13"/>
      <c r="V165" s="13"/>
      <c r="W165" s="13"/>
      <c r="X165" s="13"/>
      <c r="Y165" s="13"/>
      <c r="Z165" s="13"/>
      <c r="AA165" s="13"/>
      <c r="AB165" s="13"/>
      <c r="AC165" s="13"/>
      <c r="AD165" s="13"/>
      <c r="AE165" s="13"/>
      <c r="AT165" s="262" t="s">
        <v>446</v>
      </c>
      <c r="AU165" s="262" t="s">
        <v>85</v>
      </c>
      <c r="AV165" s="13" t="s">
        <v>85</v>
      </c>
      <c r="AW165" s="13" t="s">
        <v>32</v>
      </c>
      <c r="AX165" s="13" t="s">
        <v>83</v>
      </c>
      <c r="AY165" s="262" t="s">
        <v>342</v>
      </c>
    </row>
    <row r="166" s="2" customFormat="1" ht="21.75" customHeight="1">
      <c r="A166" s="39"/>
      <c r="B166" s="40"/>
      <c r="C166" s="227" t="s">
        <v>381</v>
      </c>
      <c r="D166" s="227" t="s">
        <v>343</v>
      </c>
      <c r="E166" s="228" t="s">
        <v>4098</v>
      </c>
      <c r="F166" s="229" t="s">
        <v>4099</v>
      </c>
      <c r="G166" s="230" t="s">
        <v>562</v>
      </c>
      <c r="H166" s="231">
        <v>35.817</v>
      </c>
      <c r="I166" s="232"/>
      <c r="J166" s="233">
        <f>ROUND(I166*H166,2)</f>
        <v>0</v>
      </c>
      <c r="K166" s="229" t="s">
        <v>443</v>
      </c>
      <c r="L166" s="45"/>
      <c r="M166" s="234" t="s">
        <v>1</v>
      </c>
      <c r="N166" s="235" t="s">
        <v>41</v>
      </c>
      <c r="O166" s="92"/>
      <c r="P166" s="236">
        <f>O166*H166</f>
        <v>0</v>
      </c>
      <c r="Q166" s="236">
        <v>0</v>
      </c>
      <c r="R166" s="236">
        <f>Q166*H166</f>
        <v>0</v>
      </c>
      <c r="S166" s="236">
        <v>0</v>
      </c>
      <c r="T166" s="237">
        <f>S166*H166</f>
        <v>0</v>
      </c>
      <c r="U166" s="39"/>
      <c r="V166" s="39"/>
      <c r="W166" s="39"/>
      <c r="X166" s="39"/>
      <c r="Y166" s="39"/>
      <c r="Z166" s="39"/>
      <c r="AA166" s="39"/>
      <c r="AB166" s="39"/>
      <c r="AC166" s="39"/>
      <c r="AD166" s="39"/>
      <c r="AE166" s="39"/>
      <c r="AR166" s="238" t="s">
        <v>360</v>
      </c>
      <c r="AT166" s="238" t="s">
        <v>343</v>
      </c>
      <c r="AU166" s="238" t="s">
        <v>85</v>
      </c>
      <c r="AY166" s="18" t="s">
        <v>342</v>
      </c>
      <c r="BE166" s="239">
        <f>IF(N166="základní",J166,0)</f>
        <v>0</v>
      </c>
      <c r="BF166" s="239">
        <f>IF(N166="snížená",J166,0)</f>
        <v>0</v>
      </c>
      <c r="BG166" s="239">
        <f>IF(N166="zákl. přenesená",J166,0)</f>
        <v>0</v>
      </c>
      <c r="BH166" s="239">
        <f>IF(N166="sníž. přenesená",J166,0)</f>
        <v>0</v>
      </c>
      <c r="BI166" s="239">
        <f>IF(N166="nulová",J166,0)</f>
        <v>0</v>
      </c>
      <c r="BJ166" s="18" t="s">
        <v>83</v>
      </c>
      <c r="BK166" s="239">
        <f>ROUND(I166*H166,2)</f>
        <v>0</v>
      </c>
      <c r="BL166" s="18" t="s">
        <v>360</v>
      </c>
      <c r="BM166" s="238" t="s">
        <v>7377</v>
      </c>
    </row>
    <row r="167" s="2" customFormat="1">
      <c r="A167" s="39"/>
      <c r="B167" s="40"/>
      <c r="C167" s="41"/>
      <c r="D167" s="240" t="s">
        <v>349</v>
      </c>
      <c r="E167" s="41"/>
      <c r="F167" s="241" t="s">
        <v>4101</v>
      </c>
      <c r="G167" s="41"/>
      <c r="H167" s="41"/>
      <c r="I167" s="242"/>
      <c r="J167" s="41"/>
      <c r="K167" s="41"/>
      <c r="L167" s="45"/>
      <c r="M167" s="243"/>
      <c r="N167" s="244"/>
      <c r="O167" s="92"/>
      <c r="P167" s="92"/>
      <c r="Q167" s="92"/>
      <c r="R167" s="92"/>
      <c r="S167" s="92"/>
      <c r="T167" s="93"/>
      <c r="U167" s="39"/>
      <c r="V167" s="39"/>
      <c r="W167" s="39"/>
      <c r="X167" s="39"/>
      <c r="Y167" s="39"/>
      <c r="Z167" s="39"/>
      <c r="AA167" s="39"/>
      <c r="AB167" s="39"/>
      <c r="AC167" s="39"/>
      <c r="AD167" s="39"/>
      <c r="AE167" s="39"/>
      <c r="AT167" s="18" t="s">
        <v>349</v>
      </c>
      <c r="AU167" s="18" t="s">
        <v>85</v>
      </c>
    </row>
    <row r="168" s="13" customFormat="1">
      <c r="A168" s="13"/>
      <c r="B168" s="252"/>
      <c r="C168" s="253"/>
      <c r="D168" s="240" t="s">
        <v>446</v>
      </c>
      <c r="E168" s="254" t="s">
        <v>1</v>
      </c>
      <c r="F168" s="255" t="s">
        <v>7378</v>
      </c>
      <c r="G168" s="253"/>
      <c r="H168" s="256">
        <v>35.817</v>
      </c>
      <c r="I168" s="257"/>
      <c r="J168" s="253"/>
      <c r="K168" s="253"/>
      <c r="L168" s="258"/>
      <c r="M168" s="259"/>
      <c r="N168" s="260"/>
      <c r="O168" s="260"/>
      <c r="P168" s="260"/>
      <c r="Q168" s="260"/>
      <c r="R168" s="260"/>
      <c r="S168" s="260"/>
      <c r="T168" s="261"/>
      <c r="U168" s="13"/>
      <c r="V168" s="13"/>
      <c r="W168" s="13"/>
      <c r="X168" s="13"/>
      <c r="Y168" s="13"/>
      <c r="Z168" s="13"/>
      <c r="AA168" s="13"/>
      <c r="AB168" s="13"/>
      <c r="AC168" s="13"/>
      <c r="AD168" s="13"/>
      <c r="AE168" s="13"/>
      <c r="AT168" s="262" t="s">
        <v>446</v>
      </c>
      <c r="AU168" s="262" t="s">
        <v>85</v>
      </c>
      <c r="AV168" s="13" t="s">
        <v>85</v>
      </c>
      <c r="AW168" s="13" t="s">
        <v>32</v>
      </c>
      <c r="AX168" s="13" t="s">
        <v>83</v>
      </c>
      <c r="AY168" s="262" t="s">
        <v>342</v>
      </c>
    </row>
    <row r="169" s="2" customFormat="1" ht="16.5" customHeight="1">
      <c r="A169" s="39"/>
      <c r="B169" s="40"/>
      <c r="C169" s="227" t="s">
        <v>386</v>
      </c>
      <c r="D169" s="227" t="s">
        <v>343</v>
      </c>
      <c r="E169" s="228" t="s">
        <v>2047</v>
      </c>
      <c r="F169" s="229" t="s">
        <v>2048</v>
      </c>
      <c r="G169" s="230" t="s">
        <v>473</v>
      </c>
      <c r="H169" s="231">
        <v>251.81399999999999</v>
      </c>
      <c r="I169" s="232"/>
      <c r="J169" s="233">
        <f>ROUND(I169*H169,2)</f>
        <v>0</v>
      </c>
      <c r="K169" s="229" t="s">
        <v>443</v>
      </c>
      <c r="L169" s="45"/>
      <c r="M169" s="234" t="s">
        <v>1</v>
      </c>
      <c r="N169" s="235" t="s">
        <v>41</v>
      </c>
      <c r="O169" s="92"/>
      <c r="P169" s="236">
        <f>O169*H169</f>
        <v>0</v>
      </c>
      <c r="Q169" s="236">
        <v>0.00084999999999999995</v>
      </c>
      <c r="R169" s="236">
        <f>Q169*H169</f>
        <v>0.21404189999999998</v>
      </c>
      <c r="S169" s="236">
        <v>0</v>
      </c>
      <c r="T169" s="237">
        <f>S169*H169</f>
        <v>0</v>
      </c>
      <c r="U169" s="39"/>
      <c r="V169" s="39"/>
      <c r="W169" s="39"/>
      <c r="X169" s="39"/>
      <c r="Y169" s="39"/>
      <c r="Z169" s="39"/>
      <c r="AA169" s="39"/>
      <c r="AB169" s="39"/>
      <c r="AC169" s="39"/>
      <c r="AD169" s="39"/>
      <c r="AE169" s="39"/>
      <c r="AR169" s="238" t="s">
        <v>360</v>
      </c>
      <c r="AT169" s="238" t="s">
        <v>343</v>
      </c>
      <c r="AU169" s="238" t="s">
        <v>85</v>
      </c>
      <c r="AY169" s="18" t="s">
        <v>342</v>
      </c>
      <c r="BE169" s="239">
        <f>IF(N169="základní",J169,0)</f>
        <v>0</v>
      </c>
      <c r="BF169" s="239">
        <f>IF(N169="snížená",J169,0)</f>
        <v>0</v>
      </c>
      <c r="BG169" s="239">
        <f>IF(N169="zákl. přenesená",J169,0)</f>
        <v>0</v>
      </c>
      <c r="BH169" s="239">
        <f>IF(N169="sníž. přenesená",J169,0)</f>
        <v>0</v>
      </c>
      <c r="BI169" s="239">
        <f>IF(N169="nulová",J169,0)</f>
        <v>0</v>
      </c>
      <c r="BJ169" s="18" t="s">
        <v>83</v>
      </c>
      <c r="BK169" s="239">
        <f>ROUND(I169*H169,2)</f>
        <v>0</v>
      </c>
      <c r="BL169" s="18" t="s">
        <v>360</v>
      </c>
      <c r="BM169" s="238" t="s">
        <v>7379</v>
      </c>
    </row>
    <row r="170" s="2" customFormat="1">
      <c r="A170" s="39"/>
      <c r="B170" s="40"/>
      <c r="C170" s="41"/>
      <c r="D170" s="240" t="s">
        <v>349</v>
      </c>
      <c r="E170" s="41"/>
      <c r="F170" s="241" t="s">
        <v>2050</v>
      </c>
      <c r="G170" s="41"/>
      <c r="H170" s="41"/>
      <c r="I170" s="242"/>
      <c r="J170" s="41"/>
      <c r="K170" s="41"/>
      <c r="L170" s="45"/>
      <c r="M170" s="243"/>
      <c r="N170" s="244"/>
      <c r="O170" s="92"/>
      <c r="P170" s="92"/>
      <c r="Q170" s="92"/>
      <c r="R170" s="92"/>
      <c r="S170" s="92"/>
      <c r="T170" s="93"/>
      <c r="U170" s="39"/>
      <c r="V170" s="39"/>
      <c r="W170" s="39"/>
      <c r="X170" s="39"/>
      <c r="Y170" s="39"/>
      <c r="Z170" s="39"/>
      <c r="AA170" s="39"/>
      <c r="AB170" s="39"/>
      <c r="AC170" s="39"/>
      <c r="AD170" s="39"/>
      <c r="AE170" s="39"/>
      <c r="AT170" s="18" t="s">
        <v>349</v>
      </c>
      <c r="AU170" s="18" t="s">
        <v>85</v>
      </c>
    </row>
    <row r="171" s="14" customFormat="1">
      <c r="A171" s="14"/>
      <c r="B171" s="263"/>
      <c r="C171" s="264"/>
      <c r="D171" s="240" t="s">
        <v>446</v>
      </c>
      <c r="E171" s="265" t="s">
        <v>1</v>
      </c>
      <c r="F171" s="266" t="s">
        <v>7188</v>
      </c>
      <c r="G171" s="264"/>
      <c r="H171" s="265" t="s">
        <v>1</v>
      </c>
      <c r="I171" s="267"/>
      <c r="J171" s="264"/>
      <c r="K171" s="264"/>
      <c r="L171" s="268"/>
      <c r="M171" s="269"/>
      <c r="N171" s="270"/>
      <c r="O171" s="270"/>
      <c r="P171" s="270"/>
      <c r="Q171" s="270"/>
      <c r="R171" s="270"/>
      <c r="S171" s="270"/>
      <c r="T171" s="271"/>
      <c r="U171" s="14"/>
      <c r="V171" s="14"/>
      <c r="W171" s="14"/>
      <c r="X171" s="14"/>
      <c r="Y171" s="14"/>
      <c r="Z171" s="14"/>
      <c r="AA171" s="14"/>
      <c r="AB171" s="14"/>
      <c r="AC171" s="14"/>
      <c r="AD171" s="14"/>
      <c r="AE171" s="14"/>
      <c r="AT171" s="272" t="s">
        <v>446</v>
      </c>
      <c r="AU171" s="272" t="s">
        <v>85</v>
      </c>
      <c r="AV171" s="14" t="s">
        <v>83</v>
      </c>
      <c r="AW171" s="14" t="s">
        <v>32</v>
      </c>
      <c r="AX171" s="14" t="s">
        <v>76</v>
      </c>
      <c r="AY171" s="272" t="s">
        <v>342</v>
      </c>
    </row>
    <row r="172" s="13" customFormat="1">
      <c r="A172" s="13"/>
      <c r="B172" s="252"/>
      <c r="C172" s="253"/>
      <c r="D172" s="240" t="s">
        <v>446</v>
      </c>
      <c r="E172" s="254" t="s">
        <v>1</v>
      </c>
      <c r="F172" s="255" t="s">
        <v>7380</v>
      </c>
      <c r="G172" s="253"/>
      <c r="H172" s="256">
        <v>120.538</v>
      </c>
      <c r="I172" s="257"/>
      <c r="J172" s="253"/>
      <c r="K172" s="253"/>
      <c r="L172" s="258"/>
      <c r="M172" s="259"/>
      <c r="N172" s="260"/>
      <c r="O172" s="260"/>
      <c r="P172" s="260"/>
      <c r="Q172" s="260"/>
      <c r="R172" s="260"/>
      <c r="S172" s="260"/>
      <c r="T172" s="261"/>
      <c r="U172" s="13"/>
      <c r="V172" s="13"/>
      <c r="W172" s="13"/>
      <c r="X172" s="13"/>
      <c r="Y172" s="13"/>
      <c r="Z172" s="13"/>
      <c r="AA172" s="13"/>
      <c r="AB172" s="13"/>
      <c r="AC172" s="13"/>
      <c r="AD172" s="13"/>
      <c r="AE172" s="13"/>
      <c r="AT172" s="262" t="s">
        <v>446</v>
      </c>
      <c r="AU172" s="262" t="s">
        <v>85</v>
      </c>
      <c r="AV172" s="13" t="s">
        <v>85</v>
      </c>
      <c r="AW172" s="13" t="s">
        <v>32</v>
      </c>
      <c r="AX172" s="13" t="s">
        <v>76</v>
      </c>
      <c r="AY172" s="262" t="s">
        <v>342</v>
      </c>
    </row>
    <row r="173" s="13" customFormat="1">
      <c r="A173" s="13"/>
      <c r="B173" s="252"/>
      <c r="C173" s="253"/>
      <c r="D173" s="240" t="s">
        <v>446</v>
      </c>
      <c r="E173" s="254" t="s">
        <v>1</v>
      </c>
      <c r="F173" s="255" t="s">
        <v>7381</v>
      </c>
      <c r="G173" s="253"/>
      <c r="H173" s="256">
        <v>131.27600000000001</v>
      </c>
      <c r="I173" s="257"/>
      <c r="J173" s="253"/>
      <c r="K173" s="253"/>
      <c r="L173" s="258"/>
      <c r="M173" s="259"/>
      <c r="N173" s="260"/>
      <c r="O173" s="260"/>
      <c r="P173" s="260"/>
      <c r="Q173" s="260"/>
      <c r="R173" s="260"/>
      <c r="S173" s="260"/>
      <c r="T173" s="261"/>
      <c r="U173" s="13"/>
      <c r="V173" s="13"/>
      <c r="W173" s="13"/>
      <c r="X173" s="13"/>
      <c r="Y173" s="13"/>
      <c r="Z173" s="13"/>
      <c r="AA173" s="13"/>
      <c r="AB173" s="13"/>
      <c r="AC173" s="13"/>
      <c r="AD173" s="13"/>
      <c r="AE173" s="13"/>
      <c r="AT173" s="262" t="s">
        <v>446</v>
      </c>
      <c r="AU173" s="262" t="s">
        <v>85</v>
      </c>
      <c r="AV173" s="13" t="s">
        <v>85</v>
      </c>
      <c r="AW173" s="13" t="s">
        <v>32</v>
      </c>
      <c r="AX173" s="13" t="s">
        <v>76</v>
      </c>
      <c r="AY173" s="262" t="s">
        <v>342</v>
      </c>
    </row>
    <row r="174" s="16" customFormat="1">
      <c r="A174" s="16"/>
      <c r="B174" s="284"/>
      <c r="C174" s="285"/>
      <c r="D174" s="240" t="s">
        <v>446</v>
      </c>
      <c r="E174" s="286" t="s">
        <v>1</v>
      </c>
      <c r="F174" s="287" t="s">
        <v>500</v>
      </c>
      <c r="G174" s="285"/>
      <c r="H174" s="288">
        <v>251.81399999999999</v>
      </c>
      <c r="I174" s="289"/>
      <c r="J174" s="285"/>
      <c r="K174" s="285"/>
      <c r="L174" s="290"/>
      <c r="M174" s="291"/>
      <c r="N174" s="292"/>
      <c r="O174" s="292"/>
      <c r="P174" s="292"/>
      <c r="Q174" s="292"/>
      <c r="R174" s="292"/>
      <c r="S174" s="292"/>
      <c r="T174" s="293"/>
      <c r="U174" s="16"/>
      <c r="V174" s="16"/>
      <c r="W174" s="16"/>
      <c r="X174" s="16"/>
      <c r="Y174" s="16"/>
      <c r="Z174" s="16"/>
      <c r="AA174" s="16"/>
      <c r="AB174" s="16"/>
      <c r="AC174" s="16"/>
      <c r="AD174" s="16"/>
      <c r="AE174" s="16"/>
      <c r="AT174" s="294" t="s">
        <v>446</v>
      </c>
      <c r="AU174" s="294" t="s">
        <v>85</v>
      </c>
      <c r="AV174" s="16" t="s">
        <v>360</v>
      </c>
      <c r="AW174" s="16" t="s">
        <v>32</v>
      </c>
      <c r="AX174" s="16" t="s">
        <v>83</v>
      </c>
      <c r="AY174" s="294" t="s">
        <v>342</v>
      </c>
    </row>
    <row r="175" s="2" customFormat="1" ht="16.5" customHeight="1">
      <c r="A175" s="39"/>
      <c r="B175" s="40"/>
      <c r="C175" s="227" t="s">
        <v>392</v>
      </c>
      <c r="D175" s="227" t="s">
        <v>343</v>
      </c>
      <c r="E175" s="228" t="s">
        <v>2055</v>
      </c>
      <c r="F175" s="229" t="s">
        <v>2056</v>
      </c>
      <c r="G175" s="230" t="s">
        <v>473</v>
      </c>
      <c r="H175" s="231">
        <v>251.81399999999999</v>
      </c>
      <c r="I175" s="232"/>
      <c r="J175" s="233">
        <f>ROUND(I175*H175,2)</f>
        <v>0</v>
      </c>
      <c r="K175" s="229" t="s">
        <v>443</v>
      </c>
      <c r="L175" s="45"/>
      <c r="M175" s="234" t="s">
        <v>1</v>
      </c>
      <c r="N175" s="235" t="s">
        <v>41</v>
      </c>
      <c r="O175" s="92"/>
      <c r="P175" s="236">
        <f>O175*H175</f>
        <v>0</v>
      </c>
      <c r="Q175" s="236">
        <v>0</v>
      </c>
      <c r="R175" s="236">
        <f>Q175*H175</f>
        <v>0</v>
      </c>
      <c r="S175" s="236">
        <v>0</v>
      </c>
      <c r="T175" s="237">
        <f>S175*H175</f>
        <v>0</v>
      </c>
      <c r="U175" s="39"/>
      <c r="V175" s="39"/>
      <c r="W175" s="39"/>
      <c r="X175" s="39"/>
      <c r="Y175" s="39"/>
      <c r="Z175" s="39"/>
      <c r="AA175" s="39"/>
      <c r="AB175" s="39"/>
      <c r="AC175" s="39"/>
      <c r="AD175" s="39"/>
      <c r="AE175" s="39"/>
      <c r="AR175" s="238" t="s">
        <v>360</v>
      </c>
      <c r="AT175" s="238" t="s">
        <v>343</v>
      </c>
      <c r="AU175" s="238" t="s">
        <v>85</v>
      </c>
      <c r="AY175" s="18" t="s">
        <v>342</v>
      </c>
      <c r="BE175" s="239">
        <f>IF(N175="základní",J175,0)</f>
        <v>0</v>
      </c>
      <c r="BF175" s="239">
        <f>IF(N175="snížená",J175,0)</f>
        <v>0</v>
      </c>
      <c r="BG175" s="239">
        <f>IF(N175="zákl. přenesená",J175,0)</f>
        <v>0</v>
      </c>
      <c r="BH175" s="239">
        <f>IF(N175="sníž. přenesená",J175,0)</f>
        <v>0</v>
      </c>
      <c r="BI175" s="239">
        <f>IF(N175="nulová",J175,0)</f>
        <v>0</v>
      </c>
      <c r="BJ175" s="18" t="s">
        <v>83</v>
      </c>
      <c r="BK175" s="239">
        <f>ROUND(I175*H175,2)</f>
        <v>0</v>
      </c>
      <c r="BL175" s="18" t="s">
        <v>360</v>
      </c>
      <c r="BM175" s="238" t="s">
        <v>7382</v>
      </c>
    </row>
    <row r="176" s="2" customFormat="1">
      <c r="A176" s="39"/>
      <c r="B176" s="40"/>
      <c r="C176" s="41"/>
      <c r="D176" s="240" t="s">
        <v>349</v>
      </c>
      <c r="E176" s="41"/>
      <c r="F176" s="241" t="s">
        <v>2058</v>
      </c>
      <c r="G176" s="41"/>
      <c r="H176" s="41"/>
      <c r="I176" s="242"/>
      <c r="J176" s="41"/>
      <c r="K176" s="41"/>
      <c r="L176" s="45"/>
      <c r="M176" s="243"/>
      <c r="N176" s="244"/>
      <c r="O176" s="92"/>
      <c r="P176" s="92"/>
      <c r="Q176" s="92"/>
      <c r="R176" s="92"/>
      <c r="S176" s="92"/>
      <c r="T176" s="93"/>
      <c r="U176" s="39"/>
      <c r="V176" s="39"/>
      <c r="W176" s="39"/>
      <c r="X176" s="39"/>
      <c r="Y176" s="39"/>
      <c r="Z176" s="39"/>
      <c r="AA176" s="39"/>
      <c r="AB176" s="39"/>
      <c r="AC176" s="39"/>
      <c r="AD176" s="39"/>
      <c r="AE176" s="39"/>
      <c r="AT176" s="18" t="s">
        <v>349</v>
      </c>
      <c r="AU176" s="18" t="s">
        <v>85</v>
      </c>
    </row>
    <row r="177" s="13" customFormat="1">
      <c r="A177" s="13"/>
      <c r="B177" s="252"/>
      <c r="C177" s="253"/>
      <c r="D177" s="240" t="s">
        <v>446</v>
      </c>
      <c r="E177" s="254" t="s">
        <v>1</v>
      </c>
      <c r="F177" s="255" t="s">
        <v>7383</v>
      </c>
      <c r="G177" s="253"/>
      <c r="H177" s="256">
        <v>251.81399999999999</v>
      </c>
      <c r="I177" s="257"/>
      <c r="J177" s="253"/>
      <c r="K177" s="253"/>
      <c r="L177" s="258"/>
      <c r="M177" s="259"/>
      <c r="N177" s="260"/>
      <c r="O177" s="260"/>
      <c r="P177" s="260"/>
      <c r="Q177" s="260"/>
      <c r="R177" s="260"/>
      <c r="S177" s="260"/>
      <c r="T177" s="261"/>
      <c r="U177" s="13"/>
      <c r="V177" s="13"/>
      <c r="W177" s="13"/>
      <c r="X177" s="13"/>
      <c r="Y177" s="13"/>
      <c r="Z177" s="13"/>
      <c r="AA177" s="13"/>
      <c r="AB177" s="13"/>
      <c r="AC177" s="13"/>
      <c r="AD177" s="13"/>
      <c r="AE177" s="13"/>
      <c r="AT177" s="262" t="s">
        <v>446</v>
      </c>
      <c r="AU177" s="262" t="s">
        <v>85</v>
      </c>
      <c r="AV177" s="13" t="s">
        <v>85</v>
      </c>
      <c r="AW177" s="13" t="s">
        <v>32</v>
      </c>
      <c r="AX177" s="13" t="s">
        <v>83</v>
      </c>
      <c r="AY177" s="262" t="s">
        <v>342</v>
      </c>
    </row>
    <row r="178" s="2" customFormat="1" ht="21.75" customHeight="1">
      <c r="A178" s="39"/>
      <c r="B178" s="40"/>
      <c r="C178" s="227" t="s">
        <v>397</v>
      </c>
      <c r="D178" s="227" t="s">
        <v>343</v>
      </c>
      <c r="E178" s="228" t="s">
        <v>5892</v>
      </c>
      <c r="F178" s="229" t="s">
        <v>5893</v>
      </c>
      <c r="G178" s="230" t="s">
        <v>562</v>
      </c>
      <c r="H178" s="231">
        <v>103.282</v>
      </c>
      <c r="I178" s="232"/>
      <c r="J178" s="233">
        <f>ROUND(I178*H178,2)</f>
        <v>0</v>
      </c>
      <c r="K178" s="229" t="s">
        <v>443</v>
      </c>
      <c r="L178" s="45"/>
      <c r="M178" s="234" t="s">
        <v>1</v>
      </c>
      <c r="N178" s="235" t="s">
        <v>41</v>
      </c>
      <c r="O178" s="92"/>
      <c r="P178" s="236">
        <f>O178*H178</f>
        <v>0</v>
      </c>
      <c r="Q178" s="236">
        <v>0</v>
      </c>
      <c r="R178" s="236">
        <f>Q178*H178</f>
        <v>0</v>
      </c>
      <c r="S178" s="236">
        <v>0</v>
      </c>
      <c r="T178" s="237">
        <f>S178*H178</f>
        <v>0</v>
      </c>
      <c r="U178" s="39"/>
      <c r="V178" s="39"/>
      <c r="W178" s="39"/>
      <c r="X178" s="39"/>
      <c r="Y178" s="39"/>
      <c r="Z178" s="39"/>
      <c r="AA178" s="39"/>
      <c r="AB178" s="39"/>
      <c r="AC178" s="39"/>
      <c r="AD178" s="39"/>
      <c r="AE178" s="39"/>
      <c r="AR178" s="238" t="s">
        <v>360</v>
      </c>
      <c r="AT178" s="238" t="s">
        <v>343</v>
      </c>
      <c r="AU178" s="238" t="s">
        <v>85</v>
      </c>
      <c r="AY178" s="18" t="s">
        <v>342</v>
      </c>
      <c r="BE178" s="239">
        <f>IF(N178="základní",J178,0)</f>
        <v>0</v>
      </c>
      <c r="BF178" s="239">
        <f>IF(N178="snížená",J178,0)</f>
        <v>0</v>
      </c>
      <c r="BG178" s="239">
        <f>IF(N178="zákl. přenesená",J178,0)</f>
        <v>0</v>
      </c>
      <c r="BH178" s="239">
        <f>IF(N178="sníž. přenesená",J178,0)</f>
        <v>0</v>
      </c>
      <c r="BI178" s="239">
        <f>IF(N178="nulová",J178,0)</f>
        <v>0</v>
      </c>
      <c r="BJ178" s="18" t="s">
        <v>83</v>
      </c>
      <c r="BK178" s="239">
        <f>ROUND(I178*H178,2)</f>
        <v>0</v>
      </c>
      <c r="BL178" s="18" t="s">
        <v>360</v>
      </c>
      <c r="BM178" s="238" t="s">
        <v>7384</v>
      </c>
    </row>
    <row r="179" s="2" customFormat="1">
      <c r="A179" s="39"/>
      <c r="B179" s="40"/>
      <c r="C179" s="41"/>
      <c r="D179" s="240" t="s">
        <v>349</v>
      </c>
      <c r="E179" s="41"/>
      <c r="F179" s="241" t="s">
        <v>5895</v>
      </c>
      <c r="G179" s="41"/>
      <c r="H179" s="41"/>
      <c r="I179" s="242"/>
      <c r="J179" s="41"/>
      <c r="K179" s="41"/>
      <c r="L179" s="45"/>
      <c r="M179" s="243"/>
      <c r="N179" s="244"/>
      <c r="O179" s="92"/>
      <c r="P179" s="92"/>
      <c r="Q179" s="92"/>
      <c r="R179" s="92"/>
      <c r="S179" s="92"/>
      <c r="T179" s="93"/>
      <c r="U179" s="39"/>
      <c r="V179" s="39"/>
      <c r="W179" s="39"/>
      <c r="X179" s="39"/>
      <c r="Y179" s="39"/>
      <c r="Z179" s="39"/>
      <c r="AA179" s="39"/>
      <c r="AB179" s="39"/>
      <c r="AC179" s="39"/>
      <c r="AD179" s="39"/>
      <c r="AE179" s="39"/>
      <c r="AT179" s="18" t="s">
        <v>349</v>
      </c>
      <c r="AU179" s="18" t="s">
        <v>85</v>
      </c>
    </row>
    <row r="180" s="13" customFormat="1">
      <c r="A180" s="13"/>
      <c r="B180" s="252"/>
      <c r="C180" s="253"/>
      <c r="D180" s="240" t="s">
        <v>446</v>
      </c>
      <c r="E180" s="254" t="s">
        <v>1</v>
      </c>
      <c r="F180" s="255" t="s">
        <v>7385</v>
      </c>
      <c r="G180" s="253"/>
      <c r="H180" s="256">
        <v>57.161999999999999</v>
      </c>
      <c r="I180" s="257"/>
      <c r="J180" s="253"/>
      <c r="K180" s="253"/>
      <c r="L180" s="258"/>
      <c r="M180" s="259"/>
      <c r="N180" s="260"/>
      <c r="O180" s="260"/>
      <c r="P180" s="260"/>
      <c r="Q180" s="260"/>
      <c r="R180" s="260"/>
      <c r="S180" s="260"/>
      <c r="T180" s="261"/>
      <c r="U180" s="13"/>
      <c r="V180" s="13"/>
      <c r="W180" s="13"/>
      <c r="X180" s="13"/>
      <c r="Y180" s="13"/>
      <c r="Z180" s="13"/>
      <c r="AA180" s="13"/>
      <c r="AB180" s="13"/>
      <c r="AC180" s="13"/>
      <c r="AD180" s="13"/>
      <c r="AE180" s="13"/>
      <c r="AT180" s="262" t="s">
        <v>446</v>
      </c>
      <c r="AU180" s="262" t="s">
        <v>85</v>
      </c>
      <c r="AV180" s="13" t="s">
        <v>85</v>
      </c>
      <c r="AW180" s="13" t="s">
        <v>32</v>
      </c>
      <c r="AX180" s="13" t="s">
        <v>76</v>
      </c>
      <c r="AY180" s="262" t="s">
        <v>342</v>
      </c>
    </row>
    <row r="181" s="13" customFormat="1">
      <c r="A181" s="13"/>
      <c r="B181" s="252"/>
      <c r="C181" s="253"/>
      <c r="D181" s="240" t="s">
        <v>446</v>
      </c>
      <c r="E181" s="254" t="s">
        <v>1</v>
      </c>
      <c r="F181" s="255" t="s">
        <v>7386</v>
      </c>
      <c r="G181" s="253"/>
      <c r="H181" s="256">
        <v>59.738999999999997</v>
      </c>
      <c r="I181" s="257"/>
      <c r="J181" s="253"/>
      <c r="K181" s="253"/>
      <c r="L181" s="258"/>
      <c r="M181" s="259"/>
      <c r="N181" s="260"/>
      <c r="O181" s="260"/>
      <c r="P181" s="260"/>
      <c r="Q181" s="260"/>
      <c r="R181" s="260"/>
      <c r="S181" s="260"/>
      <c r="T181" s="261"/>
      <c r="U181" s="13"/>
      <c r="V181" s="13"/>
      <c r="W181" s="13"/>
      <c r="X181" s="13"/>
      <c r="Y181" s="13"/>
      <c r="Z181" s="13"/>
      <c r="AA181" s="13"/>
      <c r="AB181" s="13"/>
      <c r="AC181" s="13"/>
      <c r="AD181" s="13"/>
      <c r="AE181" s="13"/>
      <c r="AT181" s="262" t="s">
        <v>446</v>
      </c>
      <c r="AU181" s="262" t="s">
        <v>85</v>
      </c>
      <c r="AV181" s="13" t="s">
        <v>85</v>
      </c>
      <c r="AW181" s="13" t="s">
        <v>32</v>
      </c>
      <c r="AX181" s="13" t="s">
        <v>76</v>
      </c>
      <c r="AY181" s="262" t="s">
        <v>342</v>
      </c>
    </row>
    <row r="182" s="13" customFormat="1">
      <c r="A182" s="13"/>
      <c r="B182" s="252"/>
      <c r="C182" s="253"/>
      <c r="D182" s="240" t="s">
        <v>446</v>
      </c>
      <c r="E182" s="254" t="s">
        <v>1</v>
      </c>
      <c r="F182" s="255" t="s">
        <v>7387</v>
      </c>
      <c r="G182" s="253"/>
      <c r="H182" s="256">
        <v>119.477</v>
      </c>
      <c r="I182" s="257"/>
      <c r="J182" s="253"/>
      <c r="K182" s="253"/>
      <c r="L182" s="258"/>
      <c r="M182" s="259"/>
      <c r="N182" s="260"/>
      <c r="O182" s="260"/>
      <c r="P182" s="260"/>
      <c r="Q182" s="260"/>
      <c r="R182" s="260"/>
      <c r="S182" s="260"/>
      <c r="T182" s="261"/>
      <c r="U182" s="13"/>
      <c r="V182" s="13"/>
      <c r="W182" s="13"/>
      <c r="X182" s="13"/>
      <c r="Y182" s="13"/>
      <c r="Z182" s="13"/>
      <c r="AA182" s="13"/>
      <c r="AB182" s="13"/>
      <c r="AC182" s="13"/>
      <c r="AD182" s="13"/>
      <c r="AE182" s="13"/>
      <c r="AT182" s="262" t="s">
        <v>446</v>
      </c>
      <c r="AU182" s="262" t="s">
        <v>85</v>
      </c>
      <c r="AV182" s="13" t="s">
        <v>85</v>
      </c>
      <c r="AW182" s="13" t="s">
        <v>32</v>
      </c>
      <c r="AX182" s="13" t="s">
        <v>76</v>
      </c>
      <c r="AY182" s="262" t="s">
        <v>342</v>
      </c>
    </row>
    <row r="183" s="13" customFormat="1">
      <c r="A183" s="13"/>
      <c r="B183" s="252"/>
      <c r="C183" s="253"/>
      <c r="D183" s="240" t="s">
        <v>446</v>
      </c>
      <c r="E183" s="254" t="s">
        <v>1</v>
      </c>
      <c r="F183" s="255" t="s">
        <v>7388</v>
      </c>
      <c r="G183" s="253"/>
      <c r="H183" s="256">
        <v>10.914</v>
      </c>
      <c r="I183" s="257"/>
      <c r="J183" s="253"/>
      <c r="K183" s="253"/>
      <c r="L183" s="258"/>
      <c r="M183" s="259"/>
      <c r="N183" s="260"/>
      <c r="O183" s="260"/>
      <c r="P183" s="260"/>
      <c r="Q183" s="260"/>
      <c r="R183" s="260"/>
      <c r="S183" s="260"/>
      <c r="T183" s="261"/>
      <c r="U183" s="13"/>
      <c r="V183" s="13"/>
      <c r="W183" s="13"/>
      <c r="X183" s="13"/>
      <c r="Y183" s="13"/>
      <c r="Z183" s="13"/>
      <c r="AA183" s="13"/>
      <c r="AB183" s="13"/>
      <c r="AC183" s="13"/>
      <c r="AD183" s="13"/>
      <c r="AE183" s="13"/>
      <c r="AT183" s="262" t="s">
        <v>446</v>
      </c>
      <c r="AU183" s="262" t="s">
        <v>85</v>
      </c>
      <c r="AV183" s="13" t="s">
        <v>85</v>
      </c>
      <c r="AW183" s="13" t="s">
        <v>32</v>
      </c>
      <c r="AX183" s="13" t="s">
        <v>76</v>
      </c>
      <c r="AY183" s="262" t="s">
        <v>342</v>
      </c>
    </row>
    <row r="184" s="13" customFormat="1">
      <c r="A184" s="13"/>
      <c r="B184" s="252"/>
      <c r="C184" s="253"/>
      <c r="D184" s="240" t="s">
        <v>446</v>
      </c>
      <c r="E184" s="254" t="s">
        <v>1</v>
      </c>
      <c r="F184" s="255" t="s">
        <v>7389</v>
      </c>
      <c r="G184" s="253"/>
      <c r="H184" s="256">
        <v>10.914</v>
      </c>
      <c r="I184" s="257"/>
      <c r="J184" s="253"/>
      <c r="K184" s="253"/>
      <c r="L184" s="258"/>
      <c r="M184" s="259"/>
      <c r="N184" s="260"/>
      <c r="O184" s="260"/>
      <c r="P184" s="260"/>
      <c r="Q184" s="260"/>
      <c r="R184" s="260"/>
      <c r="S184" s="260"/>
      <c r="T184" s="261"/>
      <c r="U184" s="13"/>
      <c r="V184" s="13"/>
      <c r="W184" s="13"/>
      <c r="X184" s="13"/>
      <c r="Y184" s="13"/>
      <c r="Z184" s="13"/>
      <c r="AA184" s="13"/>
      <c r="AB184" s="13"/>
      <c r="AC184" s="13"/>
      <c r="AD184" s="13"/>
      <c r="AE184" s="13"/>
      <c r="AT184" s="262" t="s">
        <v>446</v>
      </c>
      <c r="AU184" s="262" t="s">
        <v>85</v>
      </c>
      <c r="AV184" s="13" t="s">
        <v>85</v>
      </c>
      <c r="AW184" s="13" t="s">
        <v>32</v>
      </c>
      <c r="AX184" s="13" t="s">
        <v>76</v>
      </c>
      <c r="AY184" s="262" t="s">
        <v>342</v>
      </c>
    </row>
    <row r="185" s="16" customFormat="1">
      <c r="A185" s="16"/>
      <c r="B185" s="284"/>
      <c r="C185" s="285"/>
      <c r="D185" s="240" t="s">
        <v>446</v>
      </c>
      <c r="E185" s="286" t="s">
        <v>1</v>
      </c>
      <c r="F185" s="287" t="s">
        <v>500</v>
      </c>
      <c r="G185" s="285"/>
      <c r="H185" s="288">
        <v>258.20600000000002</v>
      </c>
      <c r="I185" s="289"/>
      <c r="J185" s="285"/>
      <c r="K185" s="285"/>
      <c r="L185" s="290"/>
      <c r="M185" s="291"/>
      <c r="N185" s="292"/>
      <c r="O185" s="292"/>
      <c r="P185" s="292"/>
      <c r="Q185" s="292"/>
      <c r="R185" s="292"/>
      <c r="S185" s="292"/>
      <c r="T185" s="293"/>
      <c r="U185" s="16"/>
      <c r="V185" s="16"/>
      <c r="W185" s="16"/>
      <c r="X185" s="16"/>
      <c r="Y185" s="16"/>
      <c r="Z185" s="16"/>
      <c r="AA185" s="16"/>
      <c r="AB185" s="16"/>
      <c r="AC185" s="16"/>
      <c r="AD185" s="16"/>
      <c r="AE185" s="16"/>
      <c r="AT185" s="294" t="s">
        <v>446</v>
      </c>
      <c r="AU185" s="294" t="s">
        <v>85</v>
      </c>
      <c r="AV185" s="16" t="s">
        <v>360</v>
      </c>
      <c r="AW185" s="16" t="s">
        <v>32</v>
      </c>
      <c r="AX185" s="16" t="s">
        <v>76</v>
      </c>
      <c r="AY185" s="294" t="s">
        <v>342</v>
      </c>
    </row>
    <row r="186" s="13" customFormat="1">
      <c r="A186" s="13"/>
      <c r="B186" s="252"/>
      <c r="C186" s="253"/>
      <c r="D186" s="240" t="s">
        <v>446</v>
      </c>
      <c r="E186" s="254" t="s">
        <v>1</v>
      </c>
      <c r="F186" s="255" t="s">
        <v>7390</v>
      </c>
      <c r="G186" s="253"/>
      <c r="H186" s="256">
        <v>103.282</v>
      </c>
      <c r="I186" s="257"/>
      <c r="J186" s="253"/>
      <c r="K186" s="253"/>
      <c r="L186" s="258"/>
      <c r="M186" s="259"/>
      <c r="N186" s="260"/>
      <c r="O186" s="260"/>
      <c r="P186" s="260"/>
      <c r="Q186" s="260"/>
      <c r="R186" s="260"/>
      <c r="S186" s="260"/>
      <c r="T186" s="261"/>
      <c r="U186" s="13"/>
      <c r="V186" s="13"/>
      <c r="W186" s="13"/>
      <c r="X186" s="13"/>
      <c r="Y186" s="13"/>
      <c r="Z186" s="13"/>
      <c r="AA186" s="13"/>
      <c r="AB186" s="13"/>
      <c r="AC186" s="13"/>
      <c r="AD186" s="13"/>
      <c r="AE186" s="13"/>
      <c r="AT186" s="262" t="s">
        <v>446</v>
      </c>
      <c r="AU186" s="262" t="s">
        <v>85</v>
      </c>
      <c r="AV186" s="13" t="s">
        <v>85</v>
      </c>
      <c r="AW186" s="13" t="s">
        <v>32</v>
      </c>
      <c r="AX186" s="13" t="s">
        <v>83</v>
      </c>
      <c r="AY186" s="262" t="s">
        <v>342</v>
      </c>
    </row>
    <row r="187" s="2" customFormat="1" ht="21.75" customHeight="1">
      <c r="A187" s="39"/>
      <c r="B187" s="40"/>
      <c r="C187" s="227" t="s">
        <v>401</v>
      </c>
      <c r="D187" s="227" t="s">
        <v>343</v>
      </c>
      <c r="E187" s="228" t="s">
        <v>5903</v>
      </c>
      <c r="F187" s="229" t="s">
        <v>5904</v>
      </c>
      <c r="G187" s="230" t="s">
        <v>562</v>
      </c>
      <c r="H187" s="231">
        <v>154.92400000000001</v>
      </c>
      <c r="I187" s="232"/>
      <c r="J187" s="233">
        <f>ROUND(I187*H187,2)</f>
        <v>0</v>
      </c>
      <c r="K187" s="229" t="s">
        <v>443</v>
      </c>
      <c r="L187" s="45"/>
      <c r="M187" s="234" t="s">
        <v>1</v>
      </c>
      <c r="N187" s="235" t="s">
        <v>41</v>
      </c>
      <c r="O187" s="92"/>
      <c r="P187" s="236">
        <f>O187*H187</f>
        <v>0</v>
      </c>
      <c r="Q187" s="236">
        <v>0</v>
      </c>
      <c r="R187" s="236">
        <f>Q187*H187</f>
        <v>0</v>
      </c>
      <c r="S187" s="236">
        <v>0</v>
      </c>
      <c r="T187" s="237">
        <f>S187*H187</f>
        <v>0</v>
      </c>
      <c r="U187" s="39"/>
      <c r="V187" s="39"/>
      <c r="W187" s="39"/>
      <c r="X187" s="39"/>
      <c r="Y187" s="39"/>
      <c r="Z187" s="39"/>
      <c r="AA187" s="39"/>
      <c r="AB187" s="39"/>
      <c r="AC187" s="39"/>
      <c r="AD187" s="39"/>
      <c r="AE187" s="39"/>
      <c r="AR187" s="238" t="s">
        <v>360</v>
      </c>
      <c r="AT187" s="238" t="s">
        <v>343</v>
      </c>
      <c r="AU187" s="238" t="s">
        <v>85</v>
      </c>
      <c r="AY187" s="18" t="s">
        <v>342</v>
      </c>
      <c r="BE187" s="239">
        <f>IF(N187="základní",J187,0)</f>
        <v>0</v>
      </c>
      <c r="BF187" s="239">
        <f>IF(N187="snížená",J187,0)</f>
        <v>0</v>
      </c>
      <c r="BG187" s="239">
        <f>IF(N187="zákl. přenesená",J187,0)</f>
        <v>0</v>
      </c>
      <c r="BH187" s="239">
        <f>IF(N187="sníž. přenesená",J187,0)</f>
        <v>0</v>
      </c>
      <c r="BI187" s="239">
        <f>IF(N187="nulová",J187,0)</f>
        <v>0</v>
      </c>
      <c r="BJ187" s="18" t="s">
        <v>83</v>
      </c>
      <c r="BK187" s="239">
        <f>ROUND(I187*H187,2)</f>
        <v>0</v>
      </c>
      <c r="BL187" s="18" t="s">
        <v>360</v>
      </c>
      <c r="BM187" s="238" t="s">
        <v>7391</v>
      </c>
    </row>
    <row r="188" s="2" customFormat="1">
      <c r="A188" s="39"/>
      <c r="B188" s="40"/>
      <c r="C188" s="41"/>
      <c r="D188" s="240" t="s">
        <v>349</v>
      </c>
      <c r="E188" s="41"/>
      <c r="F188" s="241" t="s">
        <v>5906</v>
      </c>
      <c r="G188" s="41"/>
      <c r="H188" s="41"/>
      <c r="I188" s="242"/>
      <c r="J188" s="41"/>
      <c r="K188" s="41"/>
      <c r="L188" s="45"/>
      <c r="M188" s="243"/>
      <c r="N188" s="244"/>
      <c r="O188" s="92"/>
      <c r="P188" s="92"/>
      <c r="Q188" s="92"/>
      <c r="R188" s="92"/>
      <c r="S188" s="92"/>
      <c r="T188" s="93"/>
      <c r="U188" s="39"/>
      <c r="V188" s="39"/>
      <c r="W188" s="39"/>
      <c r="X188" s="39"/>
      <c r="Y188" s="39"/>
      <c r="Z188" s="39"/>
      <c r="AA188" s="39"/>
      <c r="AB188" s="39"/>
      <c r="AC188" s="39"/>
      <c r="AD188" s="39"/>
      <c r="AE188" s="39"/>
      <c r="AT188" s="18" t="s">
        <v>349</v>
      </c>
      <c r="AU188" s="18" t="s">
        <v>85</v>
      </c>
    </row>
    <row r="189" s="13" customFormat="1">
      <c r="A189" s="13"/>
      <c r="B189" s="252"/>
      <c r="C189" s="253"/>
      <c r="D189" s="240" t="s">
        <v>446</v>
      </c>
      <c r="E189" s="254" t="s">
        <v>1</v>
      </c>
      <c r="F189" s="255" t="s">
        <v>7392</v>
      </c>
      <c r="G189" s="253"/>
      <c r="H189" s="256">
        <v>154.92400000000001</v>
      </c>
      <c r="I189" s="257"/>
      <c r="J189" s="253"/>
      <c r="K189" s="253"/>
      <c r="L189" s="258"/>
      <c r="M189" s="259"/>
      <c r="N189" s="260"/>
      <c r="O189" s="260"/>
      <c r="P189" s="260"/>
      <c r="Q189" s="260"/>
      <c r="R189" s="260"/>
      <c r="S189" s="260"/>
      <c r="T189" s="261"/>
      <c r="U189" s="13"/>
      <c r="V189" s="13"/>
      <c r="W189" s="13"/>
      <c r="X189" s="13"/>
      <c r="Y189" s="13"/>
      <c r="Z189" s="13"/>
      <c r="AA189" s="13"/>
      <c r="AB189" s="13"/>
      <c r="AC189" s="13"/>
      <c r="AD189" s="13"/>
      <c r="AE189" s="13"/>
      <c r="AT189" s="262" t="s">
        <v>446</v>
      </c>
      <c r="AU189" s="262" t="s">
        <v>85</v>
      </c>
      <c r="AV189" s="13" t="s">
        <v>85</v>
      </c>
      <c r="AW189" s="13" t="s">
        <v>32</v>
      </c>
      <c r="AX189" s="13" t="s">
        <v>83</v>
      </c>
      <c r="AY189" s="262" t="s">
        <v>342</v>
      </c>
    </row>
    <row r="190" s="2" customFormat="1" ht="21.75" customHeight="1">
      <c r="A190" s="39"/>
      <c r="B190" s="40"/>
      <c r="C190" s="227" t="s">
        <v>408</v>
      </c>
      <c r="D190" s="227" t="s">
        <v>343</v>
      </c>
      <c r="E190" s="228" t="s">
        <v>5908</v>
      </c>
      <c r="F190" s="229" t="s">
        <v>5909</v>
      </c>
      <c r="G190" s="230" t="s">
        <v>562</v>
      </c>
      <c r="H190" s="231">
        <v>36.305999999999997</v>
      </c>
      <c r="I190" s="232"/>
      <c r="J190" s="233">
        <f>ROUND(I190*H190,2)</f>
        <v>0</v>
      </c>
      <c r="K190" s="229" t="s">
        <v>443</v>
      </c>
      <c r="L190" s="45"/>
      <c r="M190" s="234" t="s">
        <v>1</v>
      </c>
      <c r="N190" s="235" t="s">
        <v>41</v>
      </c>
      <c r="O190" s="92"/>
      <c r="P190" s="236">
        <f>O190*H190</f>
        <v>0</v>
      </c>
      <c r="Q190" s="236">
        <v>0</v>
      </c>
      <c r="R190" s="236">
        <f>Q190*H190</f>
        <v>0</v>
      </c>
      <c r="S190" s="236">
        <v>0</v>
      </c>
      <c r="T190" s="237">
        <f>S190*H190</f>
        <v>0</v>
      </c>
      <c r="U190" s="39"/>
      <c r="V190" s="39"/>
      <c r="W190" s="39"/>
      <c r="X190" s="39"/>
      <c r="Y190" s="39"/>
      <c r="Z190" s="39"/>
      <c r="AA190" s="39"/>
      <c r="AB190" s="39"/>
      <c r="AC190" s="39"/>
      <c r="AD190" s="39"/>
      <c r="AE190" s="39"/>
      <c r="AR190" s="238" t="s">
        <v>360</v>
      </c>
      <c r="AT190" s="238" t="s">
        <v>343</v>
      </c>
      <c r="AU190" s="238" t="s">
        <v>85</v>
      </c>
      <c r="AY190" s="18" t="s">
        <v>342</v>
      </c>
      <c r="BE190" s="239">
        <f>IF(N190="základní",J190,0)</f>
        <v>0</v>
      </c>
      <c r="BF190" s="239">
        <f>IF(N190="snížená",J190,0)</f>
        <v>0</v>
      </c>
      <c r="BG190" s="239">
        <f>IF(N190="zákl. přenesená",J190,0)</f>
        <v>0</v>
      </c>
      <c r="BH190" s="239">
        <f>IF(N190="sníž. přenesená",J190,0)</f>
        <v>0</v>
      </c>
      <c r="BI190" s="239">
        <f>IF(N190="nulová",J190,0)</f>
        <v>0</v>
      </c>
      <c r="BJ190" s="18" t="s">
        <v>83</v>
      </c>
      <c r="BK190" s="239">
        <f>ROUND(I190*H190,2)</f>
        <v>0</v>
      </c>
      <c r="BL190" s="18" t="s">
        <v>360</v>
      </c>
      <c r="BM190" s="238" t="s">
        <v>7393</v>
      </c>
    </row>
    <row r="191" s="2" customFormat="1">
      <c r="A191" s="39"/>
      <c r="B191" s="40"/>
      <c r="C191" s="41"/>
      <c r="D191" s="240" t="s">
        <v>349</v>
      </c>
      <c r="E191" s="41"/>
      <c r="F191" s="241" t="s">
        <v>5911</v>
      </c>
      <c r="G191" s="41"/>
      <c r="H191" s="41"/>
      <c r="I191" s="242"/>
      <c r="J191" s="41"/>
      <c r="K191" s="41"/>
      <c r="L191" s="45"/>
      <c r="M191" s="243"/>
      <c r="N191" s="244"/>
      <c r="O191" s="92"/>
      <c r="P191" s="92"/>
      <c r="Q191" s="92"/>
      <c r="R191" s="92"/>
      <c r="S191" s="92"/>
      <c r="T191" s="93"/>
      <c r="U191" s="39"/>
      <c r="V191" s="39"/>
      <c r="W191" s="39"/>
      <c r="X191" s="39"/>
      <c r="Y191" s="39"/>
      <c r="Z191" s="39"/>
      <c r="AA191" s="39"/>
      <c r="AB191" s="39"/>
      <c r="AC191" s="39"/>
      <c r="AD191" s="39"/>
      <c r="AE191" s="39"/>
      <c r="AT191" s="18" t="s">
        <v>349</v>
      </c>
      <c r="AU191" s="18" t="s">
        <v>85</v>
      </c>
    </row>
    <row r="192" s="13" customFormat="1">
      <c r="A192" s="13"/>
      <c r="B192" s="252"/>
      <c r="C192" s="253"/>
      <c r="D192" s="240" t="s">
        <v>446</v>
      </c>
      <c r="E192" s="254" t="s">
        <v>1</v>
      </c>
      <c r="F192" s="255" t="s">
        <v>7394</v>
      </c>
      <c r="G192" s="253"/>
      <c r="H192" s="256">
        <v>179.084</v>
      </c>
      <c r="I192" s="257"/>
      <c r="J192" s="253"/>
      <c r="K192" s="253"/>
      <c r="L192" s="258"/>
      <c r="M192" s="259"/>
      <c r="N192" s="260"/>
      <c r="O192" s="260"/>
      <c r="P192" s="260"/>
      <c r="Q192" s="260"/>
      <c r="R192" s="260"/>
      <c r="S192" s="260"/>
      <c r="T192" s="261"/>
      <c r="U192" s="13"/>
      <c r="V192" s="13"/>
      <c r="W192" s="13"/>
      <c r="X192" s="13"/>
      <c r="Y192" s="13"/>
      <c r="Z192" s="13"/>
      <c r="AA192" s="13"/>
      <c r="AB192" s="13"/>
      <c r="AC192" s="13"/>
      <c r="AD192" s="13"/>
      <c r="AE192" s="13"/>
      <c r="AT192" s="262" t="s">
        <v>446</v>
      </c>
      <c r="AU192" s="262" t="s">
        <v>85</v>
      </c>
      <c r="AV192" s="13" t="s">
        <v>85</v>
      </c>
      <c r="AW192" s="13" t="s">
        <v>32</v>
      </c>
      <c r="AX192" s="13" t="s">
        <v>76</v>
      </c>
      <c r="AY192" s="262" t="s">
        <v>342</v>
      </c>
    </row>
    <row r="193" s="13" customFormat="1">
      <c r="A193" s="13"/>
      <c r="B193" s="252"/>
      <c r="C193" s="253"/>
      <c r="D193" s="240" t="s">
        <v>446</v>
      </c>
      <c r="E193" s="254" t="s">
        <v>1</v>
      </c>
      <c r="F193" s="255" t="s">
        <v>7395</v>
      </c>
      <c r="G193" s="253"/>
      <c r="H193" s="256">
        <v>-59.738999999999997</v>
      </c>
      <c r="I193" s="257"/>
      <c r="J193" s="253"/>
      <c r="K193" s="253"/>
      <c r="L193" s="258"/>
      <c r="M193" s="259"/>
      <c r="N193" s="260"/>
      <c r="O193" s="260"/>
      <c r="P193" s="260"/>
      <c r="Q193" s="260"/>
      <c r="R193" s="260"/>
      <c r="S193" s="260"/>
      <c r="T193" s="261"/>
      <c r="U193" s="13"/>
      <c r="V193" s="13"/>
      <c r="W193" s="13"/>
      <c r="X193" s="13"/>
      <c r="Y193" s="13"/>
      <c r="Z193" s="13"/>
      <c r="AA193" s="13"/>
      <c r="AB193" s="13"/>
      <c r="AC193" s="13"/>
      <c r="AD193" s="13"/>
      <c r="AE193" s="13"/>
      <c r="AT193" s="262" t="s">
        <v>446</v>
      </c>
      <c r="AU193" s="262" t="s">
        <v>85</v>
      </c>
      <c r="AV193" s="13" t="s">
        <v>85</v>
      </c>
      <c r="AW193" s="13" t="s">
        <v>32</v>
      </c>
      <c r="AX193" s="13" t="s">
        <v>76</v>
      </c>
      <c r="AY193" s="262" t="s">
        <v>342</v>
      </c>
    </row>
    <row r="194" s="13" customFormat="1">
      <c r="A194" s="13"/>
      <c r="B194" s="252"/>
      <c r="C194" s="253"/>
      <c r="D194" s="240" t="s">
        <v>446</v>
      </c>
      <c r="E194" s="254" t="s">
        <v>1</v>
      </c>
      <c r="F194" s="255" t="s">
        <v>7396</v>
      </c>
      <c r="G194" s="253"/>
      <c r="H194" s="256">
        <v>-28.581</v>
      </c>
      <c r="I194" s="257"/>
      <c r="J194" s="253"/>
      <c r="K194" s="253"/>
      <c r="L194" s="258"/>
      <c r="M194" s="259"/>
      <c r="N194" s="260"/>
      <c r="O194" s="260"/>
      <c r="P194" s="260"/>
      <c r="Q194" s="260"/>
      <c r="R194" s="260"/>
      <c r="S194" s="260"/>
      <c r="T194" s="261"/>
      <c r="U194" s="13"/>
      <c r="V194" s="13"/>
      <c r="W194" s="13"/>
      <c r="X194" s="13"/>
      <c r="Y194" s="13"/>
      <c r="Z194" s="13"/>
      <c r="AA194" s="13"/>
      <c r="AB194" s="13"/>
      <c r="AC194" s="13"/>
      <c r="AD194" s="13"/>
      <c r="AE194" s="13"/>
      <c r="AT194" s="262" t="s">
        <v>446</v>
      </c>
      <c r="AU194" s="262" t="s">
        <v>85</v>
      </c>
      <c r="AV194" s="13" t="s">
        <v>85</v>
      </c>
      <c r="AW194" s="13" t="s">
        <v>32</v>
      </c>
      <c r="AX194" s="13" t="s">
        <v>76</v>
      </c>
      <c r="AY194" s="262" t="s">
        <v>342</v>
      </c>
    </row>
    <row r="195" s="16" customFormat="1">
      <c r="A195" s="16"/>
      <c r="B195" s="284"/>
      <c r="C195" s="285"/>
      <c r="D195" s="240" t="s">
        <v>446</v>
      </c>
      <c r="E195" s="286" t="s">
        <v>1</v>
      </c>
      <c r="F195" s="287" t="s">
        <v>500</v>
      </c>
      <c r="G195" s="285"/>
      <c r="H195" s="288">
        <v>90.763999999999996</v>
      </c>
      <c r="I195" s="289"/>
      <c r="J195" s="285"/>
      <c r="K195" s="285"/>
      <c r="L195" s="290"/>
      <c r="M195" s="291"/>
      <c r="N195" s="292"/>
      <c r="O195" s="292"/>
      <c r="P195" s="292"/>
      <c r="Q195" s="292"/>
      <c r="R195" s="292"/>
      <c r="S195" s="292"/>
      <c r="T195" s="293"/>
      <c r="U195" s="16"/>
      <c r="V195" s="16"/>
      <c r="W195" s="16"/>
      <c r="X195" s="16"/>
      <c r="Y195" s="16"/>
      <c r="Z195" s="16"/>
      <c r="AA195" s="16"/>
      <c r="AB195" s="16"/>
      <c r="AC195" s="16"/>
      <c r="AD195" s="16"/>
      <c r="AE195" s="16"/>
      <c r="AT195" s="294" t="s">
        <v>446</v>
      </c>
      <c r="AU195" s="294" t="s">
        <v>85</v>
      </c>
      <c r="AV195" s="16" t="s">
        <v>360</v>
      </c>
      <c r="AW195" s="16" t="s">
        <v>32</v>
      </c>
      <c r="AX195" s="16" t="s">
        <v>76</v>
      </c>
      <c r="AY195" s="294" t="s">
        <v>342</v>
      </c>
    </row>
    <row r="196" s="13" customFormat="1">
      <c r="A196" s="13"/>
      <c r="B196" s="252"/>
      <c r="C196" s="253"/>
      <c r="D196" s="240" t="s">
        <v>446</v>
      </c>
      <c r="E196" s="254" t="s">
        <v>1</v>
      </c>
      <c r="F196" s="255" t="s">
        <v>7397</v>
      </c>
      <c r="G196" s="253"/>
      <c r="H196" s="256">
        <v>36.305999999999997</v>
      </c>
      <c r="I196" s="257"/>
      <c r="J196" s="253"/>
      <c r="K196" s="253"/>
      <c r="L196" s="258"/>
      <c r="M196" s="259"/>
      <c r="N196" s="260"/>
      <c r="O196" s="260"/>
      <c r="P196" s="260"/>
      <c r="Q196" s="260"/>
      <c r="R196" s="260"/>
      <c r="S196" s="260"/>
      <c r="T196" s="261"/>
      <c r="U196" s="13"/>
      <c r="V196" s="13"/>
      <c r="W196" s="13"/>
      <c r="X196" s="13"/>
      <c r="Y196" s="13"/>
      <c r="Z196" s="13"/>
      <c r="AA196" s="13"/>
      <c r="AB196" s="13"/>
      <c r="AC196" s="13"/>
      <c r="AD196" s="13"/>
      <c r="AE196" s="13"/>
      <c r="AT196" s="262" t="s">
        <v>446</v>
      </c>
      <c r="AU196" s="262" t="s">
        <v>85</v>
      </c>
      <c r="AV196" s="13" t="s">
        <v>85</v>
      </c>
      <c r="AW196" s="13" t="s">
        <v>32</v>
      </c>
      <c r="AX196" s="13" t="s">
        <v>83</v>
      </c>
      <c r="AY196" s="262" t="s">
        <v>342</v>
      </c>
    </row>
    <row r="197" s="2" customFormat="1" ht="21.75" customHeight="1">
      <c r="A197" s="39"/>
      <c r="B197" s="40"/>
      <c r="C197" s="227" t="s">
        <v>8</v>
      </c>
      <c r="D197" s="227" t="s">
        <v>343</v>
      </c>
      <c r="E197" s="228" t="s">
        <v>5916</v>
      </c>
      <c r="F197" s="229" t="s">
        <v>5917</v>
      </c>
      <c r="G197" s="230" t="s">
        <v>562</v>
      </c>
      <c r="H197" s="231">
        <v>54.457999999999998</v>
      </c>
      <c r="I197" s="232"/>
      <c r="J197" s="233">
        <f>ROUND(I197*H197,2)</f>
        <v>0</v>
      </c>
      <c r="K197" s="229" t="s">
        <v>443</v>
      </c>
      <c r="L197" s="45"/>
      <c r="M197" s="234" t="s">
        <v>1</v>
      </c>
      <c r="N197" s="235" t="s">
        <v>41</v>
      </c>
      <c r="O197" s="92"/>
      <c r="P197" s="236">
        <f>O197*H197</f>
        <v>0</v>
      </c>
      <c r="Q197" s="236">
        <v>0</v>
      </c>
      <c r="R197" s="236">
        <f>Q197*H197</f>
        <v>0</v>
      </c>
      <c r="S197" s="236">
        <v>0</v>
      </c>
      <c r="T197" s="237">
        <f>S197*H197</f>
        <v>0</v>
      </c>
      <c r="U197" s="39"/>
      <c r="V197" s="39"/>
      <c r="W197" s="39"/>
      <c r="X197" s="39"/>
      <c r="Y197" s="39"/>
      <c r="Z197" s="39"/>
      <c r="AA197" s="39"/>
      <c r="AB197" s="39"/>
      <c r="AC197" s="39"/>
      <c r="AD197" s="39"/>
      <c r="AE197" s="39"/>
      <c r="AR197" s="238" t="s">
        <v>360</v>
      </c>
      <c r="AT197" s="238" t="s">
        <v>343</v>
      </c>
      <c r="AU197" s="238" t="s">
        <v>85</v>
      </c>
      <c r="AY197" s="18" t="s">
        <v>342</v>
      </c>
      <c r="BE197" s="239">
        <f>IF(N197="základní",J197,0)</f>
        <v>0</v>
      </c>
      <c r="BF197" s="239">
        <f>IF(N197="snížená",J197,0)</f>
        <v>0</v>
      </c>
      <c r="BG197" s="239">
        <f>IF(N197="zákl. přenesená",J197,0)</f>
        <v>0</v>
      </c>
      <c r="BH197" s="239">
        <f>IF(N197="sníž. přenesená",J197,0)</f>
        <v>0</v>
      </c>
      <c r="BI197" s="239">
        <f>IF(N197="nulová",J197,0)</f>
        <v>0</v>
      </c>
      <c r="BJ197" s="18" t="s">
        <v>83</v>
      </c>
      <c r="BK197" s="239">
        <f>ROUND(I197*H197,2)</f>
        <v>0</v>
      </c>
      <c r="BL197" s="18" t="s">
        <v>360</v>
      </c>
      <c r="BM197" s="238" t="s">
        <v>7398</v>
      </c>
    </row>
    <row r="198" s="2" customFormat="1">
      <c r="A198" s="39"/>
      <c r="B198" s="40"/>
      <c r="C198" s="41"/>
      <c r="D198" s="240" t="s">
        <v>349</v>
      </c>
      <c r="E198" s="41"/>
      <c r="F198" s="241" t="s">
        <v>5919</v>
      </c>
      <c r="G198" s="41"/>
      <c r="H198" s="41"/>
      <c r="I198" s="242"/>
      <c r="J198" s="41"/>
      <c r="K198" s="41"/>
      <c r="L198" s="45"/>
      <c r="M198" s="243"/>
      <c r="N198" s="244"/>
      <c r="O198" s="92"/>
      <c r="P198" s="92"/>
      <c r="Q198" s="92"/>
      <c r="R198" s="92"/>
      <c r="S198" s="92"/>
      <c r="T198" s="93"/>
      <c r="U198" s="39"/>
      <c r="V198" s="39"/>
      <c r="W198" s="39"/>
      <c r="X198" s="39"/>
      <c r="Y198" s="39"/>
      <c r="Z198" s="39"/>
      <c r="AA198" s="39"/>
      <c r="AB198" s="39"/>
      <c r="AC198" s="39"/>
      <c r="AD198" s="39"/>
      <c r="AE198" s="39"/>
      <c r="AT198" s="18" t="s">
        <v>349</v>
      </c>
      <c r="AU198" s="18" t="s">
        <v>85</v>
      </c>
    </row>
    <row r="199" s="13" customFormat="1">
      <c r="A199" s="13"/>
      <c r="B199" s="252"/>
      <c r="C199" s="253"/>
      <c r="D199" s="240" t="s">
        <v>446</v>
      </c>
      <c r="E199" s="254" t="s">
        <v>1</v>
      </c>
      <c r="F199" s="255" t="s">
        <v>7399</v>
      </c>
      <c r="G199" s="253"/>
      <c r="H199" s="256">
        <v>54.457999999999998</v>
      </c>
      <c r="I199" s="257"/>
      <c r="J199" s="253"/>
      <c r="K199" s="253"/>
      <c r="L199" s="258"/>
      <c r="M199" s="259"/>
      <c r="N199" s="260"/>
      <c r="O199" s="260"/>
      <c r="P199" s="260"/>
      <c r="Q199" s="260"/>
      <c r="R199" s="260"/>
      <c r="S199" s="260"/>
      <c r="T199" s="261"/>
      <c r="U199" s="13"/>
      <c r="V199" s="13"/>
      <c r="W199" s="13"/>
      <c r="X199" s="13"/>
      <c r="Y199" s="13"/>
      <c r="Z199" s="13"/>
      <c r="AA199" s="13"/>
      <c r="AB199" s="13"/>
      <c r="AC199" s="13"/>
      <c r="AD199" s="13"/>
      <c r="AE199" s="13"/>
      <c r="AT199" s="262" t="s">
        <v>446</v>
      </c>
      <c r="AU199" s="262" t="s">
        <v>85</v>
      </c>
      <c r="AV199" s="13" t="s">
        <v>85</v>
      </c>
      <c r="AW199" s="13" t="s">
        <v>32</v>
      </c>
      <c r="AX199" s="13" t="s">
        <v>83</v>
      </c>
      <c r="AY199" s="262" t="s">
        <v>342</v>
      </c>
    </row>
    <row r="200" s="2" customFormat="1" ht="16.5" customHeight="1">
      <c r="A200" s="39"/>
      <c r="B200" s="40"/>
      <c r="C200" s="227" t="s">
        <v>419</v>
      </c>
      <c r="D200" s="227" t="s">
        <v>343</v>
      </c>
      <c r="E200" s="228" t="s">
        <v>602</v>
      </c>
      <c r="F200" s="229" t="s">
        <v>603</v>
      </c>
      <c r="G200" s="230" t="s">
        <v>562</v>
      </c>
      <c r="H200" s="231">
        <v>63.588999999999999</v>
      </c>
      <c r="I200" s="232"/>
      <c r="J200" s="233">
        <f>ROUND(I200*H200,2)</f>
        <v>0</v>
      </c>
      <c r="K200" s="229" t="s">
        <v>443</v>
      </c>
      <c r="L200" s="45"/>
      <c r="M200" s="234" t="s">
        <v>1</v>
      </c>
      <c r="N200" s="235" t="s">
        <v>41</v>
      </c>
      <c r="O200" s="92"/>
      <c r="P200" s="236">
        <f>O200*H200</f>
        <v>0</v>
      </c>
      <c r="Q200" s="236">
        <v>0</v>
      </c>
      <c r="R200" s="236">
        <f>Q200*H200</f>
        <v>0</v>
      </c>
      <c r="S200" s="236">
        <v>0</v>
      </c>
      <c r="T200" s="237">
        <f>S200*H200</f>
        <v>0</v>
      </c>
      <c r="U200" s="39"/>
      <c r="V200" s="39"/>
      <c r="W200" s="39"/>
      <c r="X200" s="39"/>
      <c r="Y200" s="39"/>
      <c r="Z200" s="39"/>
      <c r="AA200" s="39"/>
      <c r="AB200" s="39"/>
      <c r="AC200" s="39"/>
      <c r="AD200" s="39"/>
      <c r="AE200" s="39"/>
      <c r="AR200" s="238" t="s">
        <v>360</v>
      </c>
      <c r="AT200" s="238" t="s">
        <v>343</v>
      </c>
      <c r="AU200" s="238" t="s">
        <v>85</v>
      </c>
      <c r="AY200" s="18" t="s">
        <v>342</v>
      </c>
      <c r="BE200" s="239">
        <f>IF(N200="základní",J200,0)</f>
        <v>0</v>
      </c>
      <c r="BF200" s="239">
        <f>IF(N200="snížená",J200,0)</f>
        <v>0</v>
      </c>
      <c r="BG200" s="239">
        <f>IF(N200="zákl. přenesená",J200,0)</f>
        <v>0</v>
      </c>
      <c r="BH200" s="239">
        <f>IF(N200="sníž. přenesená",J200,0)</f>
        <v>0</v>
      </c>
      <c r="BI200" s="239">
        <f>IF(N200="nulová",J200,0)</f>
        <v>0</v>
      </c>
      <c r="BJ200" s="18" t="s">
        <v>83</v>
      </c>
      <c r="BK200" s="239">
        <f>ROUND(I200*H200,2)</f>
        <v>0</v>
      </c>
      <c r="BL200" s="18" t="s">
        <v>360</v>
      </c>
      <c r="BM200" s="238" t="s">
        <v>7400</v>
      </c>
    </row>
    <row r="201" s="2" customFormat="1">
      <c r="A201" s="39"/>
      <c r="B201" s="40"/>
      <c r="C201" s="41"/>
      <c r="D201" s="240" t="s">
        <v>349</v>
      </c>
      <c r="E201" s="41"/>
      <c r="F201" s="241" t="s">
        <v>605</v>
      </c>
      <c r="G201" s="41"/>
      <c r="H201" s="41"/>
      <c r="I201" s="242"/>
      <c r="J201" s="41"/>
      <c r="K201" s="41"/>
      <c r="L201" s="45"/>
      <c r="M201" s="243"/>
      <c r="N201" s="244"/>
      <c r="O201" s="92"/>
      <c r="P201" s="92"/>
      <c r="Q201" s="92"/>
      <c r="R201" s="92"/>
      <c r="S201" s="92"/>
      <c r="T201" s="93"/>
      <c r="U201" s="39"/>
      <c r="V201" s="39"/>
      <c r="W201" s="39"/>
      <c r="X201" s="39"/>
      <c r="Y201" s="39"/>
      <c r="Z201" s="39"/>
      <c r="AA201" s="39"/>
      <c r="AB201" s="39"/>
      <c r="AC201" s="39"/>
      <c r="AD201" s="39"/>
      <c r="AE201" s="39"/>
      <c r="AT201" s="18" t="s">
        <v>349</v>
      </c>
      <c r="AU201" s="18" t="s">
        <v>85</v>
      </c>
    </row>
    <row r="202" s="13" customFormat="1">
      <c r="A202" s="13"/>
      <c r="B202" s="252"/>
      <c r="C202" s="253"/>
      <c r="D202" s="240" t="s">
        <v>446</v>
      </c>
      <c r="E202" s="254" t="s">
        <v>1</v>
      </c>
      <c r="F202" s="255" t="s">
        <v>7401</v>
      </c>
      <c r="G202" s="253"/>
      <c r="H202" s="256">
        <v>28.581</v>
      </c>
      <c r="I202" s="257"/>
      <c r="J202" s="253"/>
      <c r="K202" s="253"/>
      <c r="L202" s="258"/>
      <c r="M202" s="259"/>
      <c r="N202" s="260"/>
      <c r="O202" s="260"/>
      <c r="P202" s="260"/>
      <c r="Q202" s="260"/>
      <c r="R202" s="260"/>
      <c r="S202" s="260"/>
      <c r="T202" s="261"/>
      <c r="U202" s="13"/>
      <c r="V202" s="13"/>
      <c r="W202" s="13"/>
      <c r="X202" s="13"/>
      <c r="Y202" s="13"/>
      <c r="Z202" s="13"/>
      <c r="AA202" s="13"/>
      <c r="AB202" s="13"/>
      <c r="AC202" s="13"/>
      <c r="AD202" s="13"/>
      <c r="AE202" s="13"/>
      <c r="AT202" s="262" t="s">
        <v>446</v>
      </c>
      <c r="AU202" s="262" t="s">
        <v>85</v>
      </c>
      <c r="AV202" s="13" t="s">
        <v>85</v>
      </c>
      <c r="AW202" s="13" t="s">
        <v>32</v>
      </c>
      <c r="AX202" s="13" t="s">
        <v>76</v>
      </c>
      <c r="AY202" s="262" t="s">
        <v>342</v>
      </c>
    </row>
    <row r="203" s="13" customFormat="1">
      <c r="A203" s="13"/>
      <c r="B203" s="252"/>
      <c r="C203" s="253"/>
      <c r="D203" s="240" t="s">
        <v>446</v>
      </c>
      <c r="E203" s="254" t="s">
        <v>1</v>
      </c>
      <c r="F203" s="255" t="s">
        <v>7386</v>
      </c>
      <c r="G203" s="253"/>
      <c r="H203" s="256">
        <v>59.738999999999997</v>
      </c>
      <c r="I203" s="257"/>
      <c r="J203" s="253"/>
      <c r="K203" s="253"/>
      <c r="L203" s="258"/>
      <c r="M203" s="259"/>
      <c r="N203" s="260"/>
      <c r="O203" s="260"/>
      <c r="P203" s="260"/>
      <c r="Q203" s="260"/>
      <c r="R203" s="260"/>
      <c r="S203" s="260"/>
      <c r="T203" s="261"/>
      <c r="U203" s="13"/>
      <c r="V203" s="13"/>
      <c r="W203" s="13"/>
      <c r="X203" s="13"/>
      <c r="Y203" s="13"/>
      <c r="Z203" s="13"/>
      <c r="AA203" s="13"/>
      <c r="AB203" s="13"/>
      <c r="AC203" s="13"/>
      <c r="AD203" s="13"/>
      <c r="AE203" s="13"/>
      <c r="AT203" s="262" t="s">
        <v>446</v>
      </c>
      <c r="AU203" s="262" t="s">
        <v>85</v>
      </c>
      <c r="AV203" s="13" t="s">
        <v>85</v>
      </c>
      <c r="AW203" s="13" t="s">
        <v>32</v>
      </c>
      <c r="AX203" s="13" t="s">
        <v>76</v>
      </c>
      <c r="AY203" s="262" t="s">
        <v>342</v>
      </c>
    </row>
    <row r="204" s="13" customFormat="1">
      <c r="A204" s="13"/>
      <c r="B204" s="252"/>
      <c r="C204" s="253"/>
      <c r="D204" s="240" t="s">
        <v>446</v>
      </c>
      <c r="E204" s="254" t="s">
        <v>1</v>
      </c>
      <c r="F204" s="255" t="s">
        <v>7402</v>
      </c>
      <c r="G204" s="253"/>
      <c r="H204" s="256">
        <v>59.738999999999997</v>
      </c>
      <c r="I204" s="257"/>
      <c r="J204" s="253"/>
      <c r="K204" s="253"/>
      <c r="L204" s="258"/>
      <c r="M204" s="259"/>
      <c r="N204" s="260"/>
      <c r="O204" s="260"/>
      <c r="P204" s="260"/>
      <c r="Q204" s="260"/>
      <c r="R204" s="260"/>
      <c r="S204" s="260"/>
      <c r="T204" s="261"/>
      <c r="U204" s="13"/>
      <c r="V204" s="13"/>
      <c r="W204" s="13"/>
      <c r="X204" s="13"/>
      <c r="Y204" s="13"/>
      <c r="Z204" s="13"/>
      <c r="AA204" s="13"/>
      <c r="AB204" s="13"/>
      <c r="AC204" s="13"/>
      <c r="AD204" s="13"/>
      <c r="AE204" s="13"/>
      <c r="AT204" s="262" t="s">
        <v>446</v>
      </c>
      <c r="AU204" s="262" t="s">
        <v>85</v>
      </c>
      <c r="AV204" s="13" t="s">
        <v>85</v>
      </c>
      <c r="AW204" s="13" t="s">
        <v>32</v>
      </c>
      <c r="AX204" s="13" t="s">
        <v>76</v>
      </c>
      <c r="AY204" s="262" t="s">
        <v>342</v>
      </c>
    </row>
    <row r="205" s="13" customFormat="1">
      <c r="A205" s="13"/>
      <c r="B205" s="252"/>
      <c r="C205" s="253"/>
      <c r="D205" s="240" t="s">
        <v>446</v>
      </c>
      <c r="E205" s="254" t="s">
        <v>1</v>
      </c>
      <c r="F205" s="255" t="s">
        <v>7389</v>
      </c>
      <c r="G205" s="253"/>
      <c r="H205" s="256">
        <v>10.914</v>
      </c>
      <c r="I205" s="257"/>
      <c r="J205" s="253"/>
      <c r="K205" s="253"/>
      <c r="L205" s="258"/>
      <c r="M205" s="259"/>
      <c r="N205" s="260"/>
      <c r="O205" s="260"/>
      <c r="P205" s="260"/>
      <c r="Q205" s="260"/>
      <c r="R205" s="260"/>
      <c r="S205" s="260"/>
      <c r="T205" s="261"/>
      <c r="U205" s="13"/>
      <c r="V205" s="13"/>
      <c r="W205" s="13"/>
      <c r="X205" s="13"/>
      <c r="Y205" s="13"/>
      <c r="Z205" s="13"/>
      <c r="AA205" s="13"/>
      <c r="AB205" s="13"/>
      <c r="AC205" s="13"/>
      <c r="AD205" s="13"/>
      <c r="AE205" s="13"/>
      <c r="AT205" s="262" t="s">
        <v>446</v>
      </c>
      <c r="AU205" s="262" t="s">
        <v>85</v>
      </c>
      <c r="AV205" s="13" t="s">
        <v>85</v>
      </c>
      <c r="AW205" s="13" t="s">
        <v>32</v>
      </c>
      <c r="AX205" s="13" t="s">
        <v>76</v>
      </c>
      <c r="AY205" s="262" t="s">
        <v>342</v>
      </c>
    </row>
    <row r="206" s="16" customFormat="1">
      <c r="A206" s="16"/>
      <c r="B206" s="284"/>
      <c r="C206" s="285"/>
      <c r="D206" s="240" t="s">
        <v>446</v>
      </c>
      <c r="E206" s="286" t="s">
        <v>1</v>
      </c>
      <c r="F206" s="287" t="s">
        <v>500</v>
      </c>
      <c r="G206" s="285"/>
      <c r="H206" s="288">
        <v>158.97300000000001</v>
      </c>
      <c r="I206" s="289"/>
      <c r="J206" s="285"/>
      <c r="K206" s="285"/>
      <c r="L206" s="290"/>
      <c r="M206" s="291"/>
      <c r="N206" s="292"/>
      <c r="O206" s="292"/>
      <c r="P206" s="292"/>
      <c r="Q206" s="292"/>
      <c r="R206" s="292"/>
      <c r="S206" s="292"/>
      <c r="T206" s="293"/>
      <c r="U206" s="16"/>
      <c r="V206" s="16"/>
      <c r="W206" s="16"/>
      <c r="X206" s="16"/>
      <c r="Y206" s="16"/>
      <c r="Z206" s="16"/>
      <c r="AA206" s="16"/>
      <c r="AB206" s="16"/>
      <c r="AC206" s="16"/>
      <c r="AD206" s="16"/>
      <c r="AE206" s="16"/>
      <c r="AT206" s="294" t="s">
        <v>446</v>
      </c>
      <c r="AU206" s="294" t="s">
        <v>85</v>
      </c>
      <c r="AV206" s="16" t="s">
        <v>360</v>
      </c>
      <c r="AW206" s="16" t="s">
        <v>32</v>
      </c>
      <c r="AX206" s="16" t="s">
        <v>76</v>
      </c>
      <c r="AY206" s="294" t="s">
        <v>342</v>
      </c>
    </row>
    <row r="207" s="13" customFormat="1">
      <c r="A207" s="13"/>
      <c r="B207" s="252"/>
      <c r="C207" s="253"/>
      <c r="D207" s="240" t="s">
        <v>446</v>
      </c>
      <c r="E207" s="254" t="s">
        <v>1</v>
      </c>
      <c r="F207" s="255" t="s">
        <v>7403</v>
      </c>
      <c r="G207" s="253"/>
      <c r="H207" s="256">
        <v>63.588999999999999</v>
      </c>
      <c r="I207" s="257"/>
      <c r="J207" s="253"/>
      <c r="K207" s="253"/>
      <c r="L207" s="258"/>
      <c r="M207" s="259"/>
      <c r="N207" s="260"/>
      <c r="O207" s="260"/>
      <c r="P207" s="260"/>
      <c r="Q207" s="260"/>
      <c r="R207" s="260"/>
      <c r="S207" s="260"/>
      <c r="T207" s="261"/>
      <c r="U207" s="13"/>
      <c r="V207" s="13"/>
      <c r="W207" s="13"/>
      <c r="X207" s="13"/>
      <c r="Y207" s="13"/>
      <c r="Z207" s="13"/>
      <c r="AA207" s="13"/>
      <c r="AB207" s="13"/>
      <c r="AC207" s="13"/>
      <c r="AD207" s="13"/>
      <c r="AE207" s="13"/>
      <c r="AT207" s="262" t="s">
        <v>446</v>
      </c>
      <c r="AU207" s="262" t="s">
        <v>85</v>
      </c>
      <c r="AV207" s="13" t="s">
        <v>85</v>
      </c>
      <c r="AW207" s="13" t="s">
        <v>32</v>
      </c>
      <c r="AX207" s="13" t="s">
        <v>83</v>
      </c>
      <c r="AY207" s="262" t="s">
        <v>342</v>
      </c>
    </row>
    <row r="208" s="2" customFormat="1" ht="16.5" customHeight="1">
      <c r="A208" s="39"/>
      <c r="B208" s="40"/>
      <c r="C208" s="227" t="s">
        <v>423</v>
      </c>
      <c r="D208" s="227" t="s">
        <v>343</v>
      </c>
      <c r="E208" s="228" t="s">
        <v>5925</v>
      </c>
      <c r="F208" s="229" t="s">
        <v>5926</v>
      </c>
      <c r="G208" s="230" t="s">
        <v>562</v>
      </c>
      <c r="H208" s="231">
        <v>63.588999999999999</v>
      </c>
      <c r="I208" s="232"/>
      <c r="J208" s="233">
        <f>ROUND(I208*H208,2)</f>
        <v>0</v>
      </c>
      <c r="K208" s="229" t="s">
        <v>443</v>
      </c>
      <c r="L208" s="45"/>
      <c r="M208" s="234" t="s">
        <v>1</v>
      </c>
      <c r="N208" s="235" t="s">
        <v>41</v>
      </c>
      <c r="O208" s="92"/>
      <c r="P208" s="236">
        <f>O208*H208</f>
        <v>0</v>
      </c>
      <c r="Q208" s="236">
        <v>0</v>
      </c>
      <c r="R208" s="236">
        <f>Q208*H208</f>
        <v>0</v>
      </c>
      <c r="S208" s="236">
        <v>0</v>
      </c>
      <c r="T208" s="237">
        <f>S208*H208</f>
        <v>0</v>
      </c>
      <c r="U208" s="39"/>
      <c r="V208" s="39"/>
      <c r="W208" s="39"/>
      <c r="X208" s="39"/>
      <c r="Y208" s="39"/>
      <c r="Z208" s="39"/>
      <c r="AA208" s="39"/>
      <c r="AB208" s="39"/>
      <c r="AC208" s="39"/>
      <c r="AD208" s="39"/>
      <c r="AE208" s="39"/>
      <c r="AR208" s="238" t="s">
        <v>360</v>
      </c>
      <c r="AT208" s="238" t="s">
        <v>343</v>
      </c>
      <c r="AU208" s="238" t="s">
        <v>85</v>
      </c>
      <c r="AY208" s="18" t="s">
        <v>342</v>
      </c>
      <c r="BE208" s="239">
        <f>IF(N208="základní",J208,0)</f>
        <v>0</v>
      </c>
      <c r="BF208" s="239">
        <f>IF(N208="snížená",J208,0)</f>
        <v>0</v>
      </c>
      <c r="BG208" s="239">
        <f>IF(N208="zákl. přenesená",J208,0)</f>
        <v>0</v>
      </c>
      <c r="BH208" s="239">
        <f>IF(N208="sníž. přenesená",J208,0)</f>
        <v>0</v>
      </c>
      <c r="BI208" s="239">
        <f>IF(N208="nulová",J208,0)</f>
        <v>0</v>
      </c>
      <c r="BJ208" s="18" t="s">
        <v>83</v>
      </c>
      <c r="BK208" s="239">
        <f>ROUND(I208*H208,2)</f>
        <v>0</v>
      </c>
      <c r="BL208" s="18" t="s">
        <v>360</v>
      </c>
      <c r="BM208" s="238" t="s">
        <v>7404</v>
      </c>
    </row>
    <row r="209" s="2" customFormat="1">
      <c r="A209" s="39"/>
      <c r="B209" s="40"/>
      <c r="C209" s="41"/>
      <c r="D209" s="240" t="s">
        <v>349</v>
      </c>
      <c r="E209" s="41"/>
      <c r="F209" s="241" t="s">
        <v>5928</v>
      </c>
      <c r="G209" s="41"/>
      <c r="H209" s="41"/>
      <c r="I209" s="242"/>
      <c r="J209" s="41"/>
      <c r="K209" s="41"/>
      <c r="L209" s="45"/>
      <c r="M209" s="243"/>
      <c r="N209" s="244"/>
      <c r="O209" s="92"/>
      <c r="P209" s="92"/>
      <c r="Q209" s="92"/>
      <c r="R209" s="92"/>
      <c r="S209" s="92"/>
      <c r="T209" s="93"/>
      <c r="U209" s="39"/>
      <c r="V209" s="39"/>
      <c r="W209" s="39"/>
      <c r="X209" s="39"/>
      <c r="Y209" s="39"/>
      <c r="Z209" s="39"/>
      <c r="AA209" s="39"/>
      <c r="AB209" s="39"/>
      <c r="AC209" s="39"/>
      <c r="AD209" s="39"/>
      <c r="AE209" s="39"/>
      <c r="AT209" s="18" t="s">
        <v>349</v>
      </c>
      <c r="AU209" s="18" t="s">
        <v>85</v>
      </c>
    </row>
    <row r="210" s="13" customFormat="1">
      <c r="A210" s="13"/>
      <c r="B210" s="252"/>
      <c r="C210" s="253"/>
      <c r="D210" s="240" t="s">
        <v>446</v>
      </c>
      <c r="E210" s="254" t="s">
        <v>1</v>
      </c>
      <c r="F210" s="255" t="s">
        <v>7405</v>
      </c>
      <c r="G210" s="253"/>
      <c r="H210" s="256">
        <v>63.588999999999999</v>
      </c>
      <c r="I210" s="257"/>
      <c r="J210" s="253"/>
      <c r="K210" s="253"/>
      <c r="L210" s="258"/>
      <c r="M210" s="259"/>
      <c r="N210" s="260"/>
      <c r="O210" s="260"/>
      <c r="P210" s="260"/>
      <c r="Q210" s="260"/>
      <c r="R210" s="260"/>
      <c r="S210" s="260"/>
      <c r="T210" s="261"/>
      <c r="U210" s="13"/>
      <c r="V210" s="13"/>
      <c r="W210" s="13"/>
      <c r="X210" s="13"/>
      <c r="Y210" s="13"/>
      <c r="Z210" s="13"/>
      <c r="AA210" s="13"/>
      <c r="AB210" s="13"/>
      <c r="AC210" s="13"/>
      <c r="AD210" s="13"/>
      <c r="AE210" s="13"/>
      <c r="AT210" s="262" t="s">
        <v>446</v>
      </c>
      <c r="AU210" s="262" t="s">
        <v>85</v>
      </c>
      <c r="AV210" s="13" t="s">
        <v>85</v>
      </c>
      <c r="AW210" s="13" t="s">
        <v>32</v>
      </c>
      <c r="AX210" s="13" t="s">
        <v>83</v>
      </c>
      <c r="AY210" s="262" t="s">
        <v>342</v>
      </c>
    </row>
    <row r="211" s="2" customFormat="1" ht="16.5" customHeight="1">
      <c r="A211" s="39"/>
      <c r="B211" s="40"/>
      <c r="C211" s="227" t="s">
        <v>428</v>
      </c>
      <c r="D211" s="227" t="s">
        <v>343</v>
      </c>
      <c r="E211" s="228" t="s">
        <v>627</v>
      </c>
      <c r="F211" s="229" t="s">
        <v>628</v>
      </c>
      <c r="G211" s="230" t="s">
        <v>562</v>
      </c>
      <c r="H211" s="231">
        <v>189.99799999999999</v>
      </c>
      <c r="I211" s="232"/>
      <c r="J211" s="233">
        <f>ROUND(I211*H211,2)</f>
        <v>0</v>
      </c>
      <c r="K211" s="229" t="s">
        <v>443</v>
      </c>
      <c r="L211" s="45"/>
      <c r="M211" s="234" t="s">
        <v>1</v>
      </c>
      <c r="N211" s="235" t="s">
        <v>41</v>
      </c>
      <c r="O211" s="92"/>
      <c r="P211" s="236">
        <f>O211*H211</f>
        <v>0</v>
      </c>
      <c r="Q211" s="236">
        <v>0</v>
      </c>
      <c r="R211" s="236">
        <f>Q211*H211</f>
        <v>0</v>
      </c>
      <c r="S211" s="236">
        <v>0</v>
      </c>
      <c r="T211" s="237">
        <f>S211*H211</f>
        <v>0</v>
      </c>
      <c r="U211" s="39"/>
      <c r="V211" s="39"/>
      <c r="W211" s="39"/>
      <c r="X211" s="39"/>
      <c r="Y211" s="39"/>
      <c r="Z211" s="39"/>
      <c r="AA211" s="39"/>
      <c r="AB211" s="39"/>
      <c r="AC211" s="39"/>
      <c r="AD211" s="39"/>
      <c r="AE211" s="39"/>
      <c r="AR211" s="238" t="s">
        <v>360</v>
      </c>
      <c r="AT211" s="238" t="s">
        <v>343</v>
      </c>
      <c r="AU211" s="238" t="s">
        <v>85</v>
      </c>
      <c r="AY211" s="18" t="s">
        <v>342</v>
      </c>
      <c r="BE211" s="239">
        <f>IF(N211="základní",J211,0)</f>
        <v>0</v>
      </c>
      <c r="BF211" s="239">
        <f>IF(N211="snížená",J211,0)</f>
        <v>0</v>
      </c>
      <c r="BG211" s="239">
        <f>IF(N211="zákl. přenesená",J211,0)</f>
        <v>0</v>
      </c>
      <c r="BH211" s="239">
        <f>IF(N211="sníž. přenesená",J211,0)</f>
        <v>0</v>
      </c>
      <c r="BI211" s="239">
        <f>IF(N211="nulová",J211,0)</f>
        <v>0</v>
      </c>
      <c r="BJ211" s="18" t="s">
        <v>83</v>
      </c>
      <c r="BK211" s="239">
        <f>ROUND(I211*H211,2)</f>
        <v>0</v>
      </c>
      <c r="BL211" s="18" t="s">
        <v>360</v>
      </c>
      <c r="BM211" s="238" t="s">
        <v>7406</v>
      </c>
    </row>
    <row r="212" s="2" customFormat="1">
      <c r="A212" s="39"/>
      <c r="B212" s="40"/>
      <c r="C212" s="41"/>
      <c r="D212" s="240" t="s">
        <v>349</v>
      </c>
      <c r="E212" s="41"/>
      <c r="F212" s="241" t="s">
        <v>630</v>
      </c>
      <c r="G212" s="41"/>
      <c r="H212" s="41"/>
      <c r="I212" s="242"/>
      <c r="J212" s="41"/>
      <c r="K212" s="41"/>
      <c r="L212" s="45"/>
      <c r="M212" s="243"/>
      <c r="N212" s="244"/>
      <c r="O212" s="92"/>
      <c r="P212" s="92"/>
      <c r="Q212" s="92"/>
      <c r="R212" s="92"/>
      <c r="S212" s="92"/>
      <c r="T212" s="93"/>
      <c r="U212" s="39"/>
      <c r="V212" s="39"/>
      <c r="W212" s="39"/>
      <c r="X212" s="39"/>
      <c r="Y212" s="39"/>
      <c r="Z212" s="39"/>
      <c r="AA212" s="39"/>
      <c r="AB212" s="39"/>
      <c r="AC212" s="39"/>
      <c r="AD212" s="39"/>
      <c r="AE212" s="39"/>
      <c r="AT212" s="18" t="s">
        <v>349</v>
      </c>
      <c r="AU212" s="18" t="s">
        <v>85</v>
      </c>
    </row>
    <row r="213" s="13" customFormat="1">
      <c r="A213" s="13"/>
      <c r="B213" s="252"/>
      <c r="C213" s="253"/>
      <c r="D213" s="240" t="s">
        <v>446</v>
      </c>
      <c r="E213" s="254" t="s">
        <v>1</v>
      </c>
      <c r="F213" s="255" t="s">
        <v>7407</v>
      </c>
      <c r="G213" s="253"/>
      <c r="H213" s="256">
        <v>179.084</v>
      </c>
      <c r="I213" s="257"/>
      <c r="J213" s="253"/>
      <c r="K213" s="253"/>
      <c r="L213" s="258"/>
      <c r="M213" s="259"/>
      <c r="N213" s="260"/>
      <c r="O213" s="260"/>
      <c r="P213" s="260"/>
      <c r="Q213" s="260"/>
      <c r="R213" s="260"/>
      <c r="S213" s="260"/>
      <c r="T213" s="261"/>
      <c r="U213" s="13"/>
      <c r="V213" s="13"/>
      <c r="W213" s="13"/>
      <c r="X213" s="13"/>
      <c r="Y213" s="13"/>
      <c r="Z213" s="13"/>
      <c r="AA213" s="13"/>
      <c r="AB213" s="13"/>
      <c r="AC213" s="13"/>
      <c r="AD213" s="13"/>
      <c r="AE213" s="13"/>
      <c r="AT213" s="262" t="s">
        <v>446</v>
      </c>
      <c r="AU213" s="262" t="s">
        <v>85</v>
      </c>
      <c r="AV213" s="13" t="s">
        <v>85</v>
      </c>
      <c r="AW213" s="13" t="s">
        <v>32</v>
      </c>
      <c r="AX213" s="13" t="s">
        <v>76</v>
      </c>
      <c r="AY213" s="262" t="s">
        <v>342</v>
      </c>
    </row>
    <row r="214" s="13" customFormat="1">
      <c r="A214" s="13"/>
      <c r="B214" s="252"/>
      <c r="C214" s="253"/>
      <c r="D214" s="240" t="s">
        <v>446</v>
      </c>
      <c r="E214" s="254" t="s">
        <v>1</v>
      </c>
      <c r="F214" s="255" t="s">
        <v>7388</v>
      </c>
      <c r="G214" s="253"/>
      <c r="H214" s="256">
        <v>10.914</v>
      </c>
      <c r="I214" s="257"/>
      <c r="J214" s="253"/>
      <c r="K214" s="253"/>
      <c r="L214" s="258"/>
      <c r="M214" s="259"/>
      <c r="N214" s="260"/>
      <c r="O214" s="260"/>
      <c r="P214" s="260"/>
      <c r="Q214" s="260"/>
      <c r="R214" s="260"/>
      <c r="S214" s="260"/>
      <c r="T214" s="261"/>
      <c r="U214" s="13"/>
      <c r="V214" s="13"/>
      <c r="W214" s="13"/>
      <c r="X214" s="13"/>
      <c r="Y214" s="13"/>
      <c r="Z214" s="13"/>
      <c r="AA214" s="13"/>
      <c r="AB214" s="13"/>
      <c r="AC214" s="13"/>
      <c r="AD214" s="13"/>
      <c r="AE214" s="13"/>
      <c r="AT214" s="262" t="s">
        <v>446</v>
      </c>
      <c r="AU214" s="262" t="s">
        <v>85</v>
      </c>
      <c r="AV214" s="13" t="s">
        <v>85</v>
      </c>
      <c r="AW214" s="13" t="s">
        <v>32</v>
      </c>
      <c r="AX214" s="13" t="s">
        <v>76</v>
      </c>
      <c r="AY214" s="262" t="s">
        <v>342</v>
      </c>
    </row>
    <row r="215" s="16" customFormat="1">
      <c r="A215" s="16"/>
      <c r="B215" s="284"/>
      <c r="C215" s="285"/>
      <c r="D215" s="240" t="s">
        <v>446</v>
      </c>
      <c r="E215" s="286" t="s">
        <v>1</v>
      </c>
      <c r="F215" s="287" t="s">
        <v>500</v>
      </c>
      <c r="G215" s="285"/>
      <c r="H215" s="288">
        <v>189.99799999999999</v>
      </c>
      <c r="I215" s="289"/>
      <c r="J215" s="285"/>
      <c r="K215" s="285"/>
      <c r="L215" s="290"/>
      <c r="M215" s="291"/>
      <c r="N215" s="292"/>
      <c r="O215" s="292"/>
      <c r="P215" s="292"/>
      <c r="Q215" s="292"/>
      <c r="R215" s="292"/>
      <c r="S215" s="292"/>
      <c r="T215" s="293"/>
      <c r="U215" s="16"/>
      <c r="V215" s="16"/>
      <c r="W215" s="16"/>
      <c r="X215" s="16"/>
      <c r="Y215" s="16"/>
      <c r="Z215" s="16"/>
      <c r="AA215" s="16"/>
      <c r="AB215" s="16"/>
      <c r="AC215" s="16"/>
      <c r="AD215" s="16"/>
      <c r="AE215" s="16"/>
      <c r="AT215" s="294" t="s">
        <v>446</v>
      </c>
      <c r="AU215" s="294" t="s">
        <v>85</v>
      </c>
      <c r="AV215" s="16" t="s">
        <v>360</v>
      </c>
      <c r="AW215" s="16" t="s">
        <v>32</v>
      </c>
      <c r="AX215" s="16" t="s">
        <v>83</v>
      </c>
      <c r="AY215" s="294" t="s">
        <v>342</v>
      </c>
    </row>
    <row r="216" s="2" customFormat="1" ht="16.5" customHeight="1">
      <c r="A216" s="39"/>
      <c r="B216" s="40"/>
      <c r="C216" s="227" t="s">
        <v>606</v>
      </c>
      <c r="D216" s="227" t="s">
        <v>343</v>
      </c>
      <c r="E216" s="228" t="s">
        <v>5932</v>
      </c>
      <c r="F216" s="229" t="s">
        <v>5933</v>
      </c>
      <c r="G216" s="230" t="s">
        <v>462</v>
      </c>
      <c r="H216" s="231">
        <v>181.52799999999999</v>
      </c>
      <c r="I216" s="232"/>
      <c r="J216" s="233">
        <f>ROUND(I216*H216,2)</f>
        <v>0</v>
      </c>
      <c r="K216" s="229" t="s">
        <v>1</v>
      </c>
      <c r="L216" s="45"/>
      <c r="M216" s="234" t="s">
        <v>1</v>
      </c>
      <c r="N216" s="235" t="s">
        <v>41</v>
      </c>
      <c r="O216" s="92"/>
      <c r="P216" s="236">
        <f>O216*H216</f>
        <v>0</v>
      </c>
      <c r="Q216" s="236">
        <v>0</v>
      </c>
      <c r="R216" s="236">
        <f>Q216*H216</f>
        <v>0</v>
      </c>
      <c r="S216" s="236">
        <v>0</v>
      </c>
      <c r="T216" s="237">
        <f>S216*H216</f>
        <v>0</v>
      </c>
      <c r="U216" s="39"/>
      <c r="V216" s="39"/>
      <c r="W216" s="39"/>
      <c r="X216" s="39"/>
      <c r="Y216" s="39"/>
      <c r="Z216" s="39"/>
      <c r="AA216" s="39"/>
      <c r="AB216" s="39"/>
      <c r="AC216" s="39"/>
      <c r="AD216" s="39"/>
      <c r="AE216" s="39"/>
      <c r="AR216" s="238" t="s">
        <v>360</v>
      </c>
      <c r="AT216" s="238" t="s">
        <v>343</v>
      </c>
      <c r="AU216" s="238" t="s">
        <v>85</v>
      </c>
      <c r="AY216" s="18" t="s">
        <v>342</v>
      </c>
      <c r="BE216" s="239">
        <f>IF(N216="základní",J216,0)</f>
        <v>0</v>
      </c>
      <c r="BF216" s="239">
        <f>IF(N216="snížená",J216,0)</f>
        <v>0</v>
      </c>
      <c r="BG216" s="239">
        <f>IF(N216="zákl. přenesená",J216,0)</f>
        <v>0</v>
      </c>
      <c r="BH216" s="239">
        <f>IF(N216="sníž. přenesená",J216,0)</f>
        <v>0</v>
      </c>
      <c r="BI216" s="239">
        <f>IF(N216="nulová",J216,0)</f>
        <v>0</v>
      </c>
      <c r="BJ216" s="18" t="s">
        <v>83</v>
      </c>
      <c r="BK216" s="239">
        <f>ROUND(I216*H216,2)</f>
        <v>0</v>
      </c>
      <c r="BL216" s="18" t="s">
        <v>360</v>
      </c>
      <c r="BM216" s="238" t="s">
        <v>7408</v>
      </c>
    </row>
    <row r="217" s="2" customFormat="1">
      <c r="A217" s="39"/>
      <c r="B217" s="40"/>
      <c r="C217" s="41"/>
      <c r="D217" s="240" t="s">
        <v>349</v>
      </c>
      <c r="E217" s="41"/>
      <c r="F217" s="241" t="s">
        <v>5935</v>
      </c>
      <c r="G217" s="41"/>
      <c r="H217" s="41"/>
      <c r="I217" s="242"/>
      <c r="J217" s="41"/>
      <c r="K217" s="41"/>
      <c r="L217" s="45"/>
      <c r="M217" s="243"/>
      <c r="N217" s="244"/>
      <c r="O217" s="92"/>
      <c r="P217" s="92"/>
      <c r="Q217" s="92"/>
      <c r="R217" s="92"/>
      <c r="S217" s="92"/>
      <c r="T217" s="93"/>
      <c r="U217" s="39"/>
      <c r="V217" s="39"/>
      <c r="W217" s="39"/>
      <c r="X217" s="39"/>
      <c r="Y217" s="39"/>
      <c r="Z217" s="39"/>
      <c r="AA217" s="39"/>
      <c r="AB217" s="39"/>
      <c r="AC217" s="39"/>
      <c r="AD217" s="39"/>
      <c r="AE217" s="39"/>
      <c r="AT217" s="18" t="s">
        <v>349</v>
      </c>
      <c r="AU217" s="18" t="s">
        <v>85</v>
      </c>
    </row>
    <row r="218" s="2" customFormat="1">
      <c r="A218" s="39"/>
      <c r="B218" s="40"/>
      <c r="C218" s="41"/>
      <c r="D218" s="240" t="s">
        <v>350</v>
      </c>
      <c r="E218" s="41"/>
      <c r="F218" s="245" t="s">
        <v>5936</v>
      </c>
      <c r="G218" s="41"/>
      <c r="H218" s="41"/>
      <c r="I218" s="242"/>
      <c r="J218" s="41"/>
      <c r="K218" s="41"/>
      <c r="L218" s="45"/>
      <c r="M218" s="243"/>
      <c r="N218" s="244"/>
      <c r="O218" s="92"/>
      <c r="P218" s="92"/>
      <c r="Q218" s="92"/>
      <c r="R218" s="92"/>
      <c r="S218" s="92"/>
      <c r="T218" s="93"/>
      <c r="U218" s="39"/>
      <c r="V218" s="39"/>
      <c r="W218" s="39"/>
      <c r="X218" s="39"/>
      <c r="Y218" s="39"/>
      <c r="Z218" s="39"/>
      <c r="AA218" s="39"/>
      <c r="AB218" s="39"/>
      <c r="AC218" s="39"/>
      <c r="AD218" s="39"/>
      <c r="AE218" s="39"/>
      <c r="AT218" s="18" t="s">
        <v>350</v>
      </c>
      <c r="AU218" s="18" t="s">
        <v>85</v>
      </c>
    </row>
    <row r="219" s="13" customFormat="1">
      <c r="A219" s="13"/>
      <c r="B219" s="252"/>
      <c r="C219" s="253"/>
      <c r="D219" s="240" t="s">
        <v>446</v>
      </c>
      <c r="E219" s="254" t="s">
        <v>1</v>
      </c>
      <c r="F219" s="255" t="s">
        <v>7409</v>
      </c>
      <c r="G219" s="253"/>
      <c r="H219" s="256">
        <v>179.084</v>
      </c>
      <c r="I219" s="257"/>
      <c r="J219" s="253"/>
      <c r="K219" s="253"/>
      <c r="L219" s="258"/>
      <c r="M219" s="259"/>
      <c r="N219" s="260"/>
      <c r="O219" s="260"/>
      <c r="P219" s="260"/>
      <c r="Q219" s="260"/>
      <c r="R219" s="260"/>
      <c r="S219" s="260"/>
      <c r="T219" s="261"/>
      <c r="U219" s="13"/>
      <c r="V219" s="13"/>
      <c r="W219" s="13"/>
      <c r="X219" s="13"/>
      <c r="Y219" s="13"/>
      <c r="Z219" s="13"/>
      <c r="AA219" s="13"/>
      <c r="AB219" s="13"/>
      <c r="AC219" s="13"/>
      <c r="AD219" s="13"/>
      <c r="AE219" s="13"/>
      <c r="AT219" s="262" t="s">
        <v>446</v>
      </c>
      <c r="AU219" s="262" t="s">
        <v>85</v>
      </c>
      <c r="AV219" s="13" t="s">
        <v>85</v>
      </c>
      <c r="AW219" s="13" t="s">
        <v>32</v>
      </c>
      <c r="AX219" s="13" t="s">
        <v>76</v>
      </c>
      <c r="AY219" s="262" t="s">
        <v>342</v>
      </c>
    </row>
    <row r="220" s="13" customFormat="1">
      <c r="A220" s="13"/>
      <c r="B220" s="252"/>
      <c r="C220" s="253"/>
      <c r="D220" s="240" t="s">
        <v>446</v>
      </c>
      <c r="E220" s="254" t="s">
        <v>1</v>
      </c>
      <c r="F220" s="255" t="s">
        <v>7395</v>
      </c>
      <c r="G220" s="253"/>
      <c r="H220" s="256">
        <v>-59.738999999999997</v>
      </c>
      <c r="I220" s="257"/>
      <c r="J220" s="253"/>
      <c r="K220" s="253"/>
      <c r="L220" s="258"/>
      <c r="M220" s="259"/>
      <c r="N220" s="260"/>
      <c r="O220" s="260"/>
      <c r="P220" s="260"/>
      <c r="Q220" s="260"/>
      <c r="R220" s="260"/>
      <c r="S220" s="260"/>
      <c r="T220" s="261"/>
      <c r="U220" s="13"/>
      <c r="V220" s="13"/>
      <c r="W220" s="13"/>
      <c r="X220" s="13"/>
      <c r="Y220" s="13"/>
      <c r="Z220" s="13"/>
      <c r="AA220" s="13"/>
      <c r="AB220" s="13"/>
      <c r="AC220" s="13"/>
      <c r="AD220" s="13"/>
      <c r="AE220" s="13"/>
      <c r="AT220" s="262" t="s">
        <v>446</v>
      </c>
      <c r="AU220" s="262" t="s">
        <v>85</v>
      </c>
      <c r="AV220" s="13" t="s">
        <v>85</v>
      </c>
      <c r="AW220" s="13" t="s">
        <v>32</v>
      </c>
      <c r="AX220" s="13" t="s">
        <v>76</v>
      </c>
      <c r="AY220" s="262" t="s">
        <v>342</v>
      </c>
    </row>
    <row r="221" s="13" customFormat="1">
      <c r="A221" s="13"/>
      <c r="B221" s="252"/>
      <c r="C221" s="253"/>
      <c r="D221" s="240" t="s">
        <v>446</v>
      </c>
      <c r="E221" s="254" t="s">
        <v>1</v>
      </c>
      <c r="F221" s="255" t="s">
        <v>7396</v>
      </c>
      <c r="G221" s="253"/>
      <c r="H221" s="256">
        <v>-28.581</v>
      </c>
      <c r="I221" s="257"/>
      <c r="J221" s="253"/>
      <c r="K221" s="253"/>
      <c r="L221" s="258"/>
      <c r="M221" s="259"/>
      <c r="N221" s="260"/>
      <c r="O221" s="260"/>
      <c r="P221" s="260"/>
      <c r="Q221" s="260"/>
      <c r="R221" s="260"/>
      <c r="S221" s="260"/>
      <c r="T221" s="261"/>
      <c r="U221" s="13"/>
      <c r="V221" s="13"/>
      <c r="W221" s="13"/>
      <c r="X221" s="13"/>
      <c r="Y221" s="13"/>
      <c r="Z221" s="13"/>
      <c r="AA221" s="13"/>
      <c r="AB221" s="13"/>
      <c r="AC221" s="13"/>
      <c r="AD221" s="13"/>
      <c r="AE221" s="13"/>
      <c r="AT221" s="262" t="s">
        <v>446</v>
      </c>
      <c r="AU221" s="262" t="s">
        <v>85</v>
      </c>
      <c r="AV221" s="13" t="s">
        <v>85</v>
      </c>
      <c r="AW221" s="13" t="s">
        <v>32</v>
      </c>
      <c r="AX221" s="13" t="s">
        <v>76</v>
      </c>
      <c r="AY221" s="262" t="s">
        <v>342</v>
      </c>
    </row>
    <row r="222" s="16" customFormat="1">
      <c r="A222" s="16"/>
      <c r="B222" s="284"/>
      <c r="C222" s="285"/>
      <c r="D222" s="240" t="s">
        <v>446</v>
      </c>
      <c r="E222" s="286" t="s">
        <v>1</v>
      </c>
      <c r="F222" s="287" t="s">
        <v>500</v>
      </c>
      <c r="G222" s="285"/>
      <c r="H222" s="288">
        <v>90.763999999999996</v>
      </c>
      <c r="I222" s="289"/>
      <c r="J222" s="285"/>
      <c r="K222" s="285"/>
      <c r="L222" s="290"/>
      <c r="M222" s="291"/>
      <c r="N222" s="292"/>
      <c r="O222" s="292"/>
      <c r="P222" s="292"/>
      <c r="Q222" s="292"/>
      <c r="R222" s="292"/>
      <c r="S222" s="292"/>
      <c r="T222" s="293"/>
      <c r="U222" s="16"/>
      <c r="V222" s="16"/>
      <c r="W222" s="16"/>
      <c r="X222" s="16"/>
      <c r="Y222" s="16"/>
      <c r="Z222" s="16"/>
      <c r="AA222" s="16"/>
      <c r="AB222" s="16"/>
      <c r="AC222" s="16"/>
      <c r="AD222" s="16"/>
      <c r="AE222" s="16"/>
      <c r="AT222" s="294" t="s">
        <v>446</v>
      </c>
      <c r="AU222" s="294" t="s">
        <v>85</v>
      </c>
      <c r="AV222" s="16" t="s">
        <v>360</v>
      </c>
      <c r="AW222" s="16" t="s">
        <v>32</v>
      </c>
      <c r="AX222" s="16" t="s">
        <v>76</v>
      </c>
      <c r="AY222" s="294" t="s">
        <v>342</v>
      </c>
    </row>
    <row r="223" s="13" customFormat="1">
      <c r="A223" s="13"/>
      <c r="B223" s="252"/>
      <c r="C223" s="253"/>
      <c r="D223" s="240" t="s">
        <v>446</v>
      </c>
      <c r="E223" s="254" t="s">
        <v>1</v>
      </c>
      <c r="F223" s="255" t="s">
        <v>7410</v>
      </c>
      <c r="G223" s="253"/>
      <c r="H223" s="256">
        <v>181.52799999999999</v>
      </c>
      <c r="I223" s="257"/>
      <c r="J223" s="253"/>
      <c r="K223" s="253"/>
      <c r="L223" s="258"/>
      <c r="M223" s="259"/>
      <c r="N223" s="260"/>
      <c r="O223" s="260"/>
      <c r="P223" s="260"/>
      <c r="Q223" s="260"/>
      <c r="R223" s="260"/>
      <c r="S223" s="260"/>
      <c r="T223" s="261"/>
      <c r="U223" s="13"/>
      <c r="V223" s="13"/>
      <c r="W223" s="13"/>
      <c r="X223" s="13"/>
      <c r="Y223" s="13"/>
      <c r="Z223" s="13"/>
      <c r="AA223" s="13"/>
      <c r="AB223" s="13"/>
      <c r="AC223" s="13"/>
      <c r="AD223" s="13"/>
      <c r="AE223" s="13"/>
      <c r="AT223" s="262" t="s">
        <v>446</v>
      </c>
      <c r="AU223" s="262" t="s">
        <v>85</v>
      </c>
      <c r="AV223" s="13" t="s">
        <v>85</v>
      </c>
      <c r="AW223" s="13" t="s">
        <v>32</v>
      </c>
      <c r="AX223" s="13" t="s">
        <v>83</v>
      </c>
      <c r="AY223" s="262" t="s">
        <v>342</v>
      </c>
    </row>
    <row r="224" s="2" customFormat="1" ht="16.5" customHeight="1">
      <c r="A224" s="39"/>
      <c r="B224" s="40"/>
      <c r="C224" s="227" t="s">
        <v>613</v>
      </c>
      <c r="D224" s="227" t="s">
        <v>343</v>
      </c>
      <c r="E224" s="228" t="s">
        <v>2071</v>
      </c>
      <c r="F224" s="229" t="s">
        <v>641</v>
      </c>
      <c r="G224" s="230" t="s">
        <v>562</v>
      </c>
      <c r="H224" s="231">
        <v>119.477</v>
      </c>
      <c r="I224" s="232"/>
      <c r="J224" s="233">
        <f>ROUND(I224*H224,2)</f>
        <v>0</v>
      </c>
      <c r="K224" s="229" t="s">
        <v>443</v>
      </c>
      <c r="L224" s="45"/>
      <c r="M224" s="234" t="s">
        <v>1</v>
      </c>
      <c r="N224" s="235" t="s">
        <v>41</v>
      </c>
      <c r="O224" s="92"/>
      <c r="P224" s="236">
        <f>O224*H224</f>
        <v>0</v>
      </c>
      <c r="Q224" s="236">
        <v>0</v>
      </c>
      <c r="R224" s="236">
        <f>Q224*H224</f>
        <v>0</v>
      </c>
      <c r="S224" s="236">
        <v>0</v>
      </c>
      <c r="T224" s="237">
        <f>S224*H224</f>
        <v>0</v>
      </c>
      <c r="U224" s="39"/>
      <c r="V224" s="39"/>
      <c r="W224" s="39"/>
      <c r="X224" s="39"/>
      <c r="Y224" s="39"/>
      <c r="Z224" s="39"/>
      <c r="AA224" s="39"/>
      <c r="AB224" s="39"/>
      <c r="AC224" s="39"/>
      <c r="AD224" s="39"/>
      <c r="AE224" s="39"/>
      <c r="AR224" s="238" t="s">
        <v>360</v>
      </c>
      <c r="AT224" s="238" t="s">
        <v>343</v>
      </c>
      <c r="AU224" s="238" t="s">
        <v>85</v>
      </c>
      <c r="AY224" s="18" t="s">
        <v>342</v>
      </c>
      <c r="BE224" s="239">
        <f>IF(N224="základní",J224,0)</f>
        <v>0</v>
      </c>
      <c r="BF224" s="239">
        <f>IF(N224="snížená",J224,0)</f>
        <v>0</v>
      </c>
      <c r="BG224" s="239">
        <f>IF(N224="zákl. přenesená",J224,0)</f>
        <v>0</v>
      </c>
      <c r="BH224" s="239">
        <f>IF(N224="sníž. přenesená",J224,0)</f>
        <v>0</v>
      </c>
      <c r="BI224" s="239">
        <f>IF(N224="nulová",J224,0)</f>
        <v>0</v>
      </c>
      <c r="BJ224" s="18" t="s">
        <v>83</v>
      </c>
      <c r="BK224" s="239">
        <f>ROUND(I224*H224,2)</f>
        <v>0</v>
      </c>
      <c r="BL224" s="18" t="s">
        <v>360</v>
      </c>
      <c r="BM224" s="238" t="s">
        <v>7411</v>
      </c>
    </row>
    <row r="225" s="2" customFormat="1">
      <c r="A225" s="39"/>
      <c r="B225" s="40"/>
      <c r="C225" s="41"/>
      <c r="D225" s="240" t="s">
        <v>349</v>
      </c>
      <c r="E225" s="41"/>
      <c r="F225" s="241" t="s">
        <v>643</v>
      </c>
      <c r="G225" s="41"/>
      <c r="H225" s="41"/>
      <c r="I225" s="242"/>
      <c r="J225" s="41"/>
      <c r="K225" s="41"/>
      <c r="L225" s="45"/>
      <c r="M225" s="243"/>
      <c r="N225" s="244"/>
      <c r="O225" s="92"/>
      <c r="P225" s="92"/>
      <c r="Q225" s="92"/>
      <c r="R225" s="92"/>
      <c r="S225" s="92"/>
      <c r="T225" s="93"/>
      <c r="U225" s="39"/>
      <c r="V225" s="39"/>
      <c r="W225" s="39"/>
      <c r="X225" s="39"/>
      <c r="Y225" s="39"/>
      <c r="Z225" s="39"/>
      <c r="AA225" s="39"/>
      <c r="AB225" s="39"/>
      <c r="AC225" s="39"/>
      <c r="AD225" s="39"/>
      <c r="AE225" s="39"/>
      <c r="AT225" s="18" t="s">
        <v>349</v>
      </c>
      <c r="AU225" s="18" t="s">
        <v>85</v>
      </c>
    </row>
    <row r="226" s="13" customFormat="1">
      <c r="A226" s="13"/>
      <c r="B226" s="252"/>
      <c r="C226" s="253"/>
      <c r="D226" s="240" t="s">
        <v>446</v>
      </c>
      <c r="E226" s="254" t="s">
        <v>1</v>
      </c>
      <c r="F226" s="255" t="s">
        <v>7412</v>
      </c>
      <c r="G226" s="253"/>
      <c r="H226" s="256">
        <v>179.084</v>
      </c>
      <c r="I226" s="257"/>
      <c r="J226" s="253"/>
      <c r="K226" s="253"/>
      <c r="L226" s="258"/>
      <c r="M226" s="259"/>
      <c r="N226" s="260"/>
      <c r="O226" s="260"/>
      <c r="P226" s="260"/>
      <c r="Q226" s="260"/>
      <c r="R226" s="260"/>
      <c r="S226" s="260"/>
      <c r="T226" s="261"/>
      <c r="U226" s="13"/>
      <c r="V226" s="13"/>
      <c r="W226" s="13"/>
      <c r="X226" s="13"/>
      <c r="Y226" s="13"/>
      <c r="Z226" s="13"/>
      <c r="AA226" s="13"/>
      <c r="AB226" s="13"/>
      <c r="AC226" s="13"/>
      <c r="AD226" s="13"/>
      <c r="AE226" s="13"/>
      <c r="AT226" s="262" t="s">
        <v>446</v>
      </c>
      <c r="AU226" s="262" t="s">
        <v>85</v>
      </c>
      <c r="AV226" s="13" t="s">
        <v>85</v>
      </c>
      <c r="AW226" s="13" t="s">
        <v>32</v>
      </c>
      <c r="AX226" s="13" t="s">
        <v>76</v>
      </c>
      <c r="AY226" s="262" t="s">
        <v>342</v>
      </c>
    </row>
    <row r="227" s="14" customFormat="1">
      <c r="A227" s="14"/>
      <c r="B227" s="263"/>
      <c r="C227" s="264"/>
      <c r="D227" s="240" t="s">
        <v>446</v>
      </c>
      <c r="E227" s="265" t="s">
        <v>1</v>
      </c>
      <c r="F227" s="266" t="s">
        <v>2074</v>
      </c>
      <c r="G227" s="264"/>
      <c r="H227" s="265" t="s">
        <v>1</v>
      </c>
      <c r="I227" s="267"/>
      <c r="J227" s="264"/>
      <c r="K227" s="264"/>
      <c r="L227" s="268"/>
      <c r="M227" s="269"/>
      <c r="N227" s="270"/>
      <c r="O227" s="270"/>
      <c r="P227" s="270"/>
      <c r="Q227" s="270"/>
      <c r="R227" s="270"/>
      <c r="S227" s="270"/>
      <c r="T227" s="271"/>
      <c r="U227" s="14"/>
      <c r="V227" s="14"/>
      <c r="W227" s="14"/>
      <c r="X227" s="14"/>
      <c r="Y227" s="14"/>
      <c r="Z227" s="14"/>
      <c r="AA227" s="14"/>
      <c r="AB227" s="14"/>
      <c r="AC227" s="14"/>
      <c r="AD227" s="14"/>
      <c r="AE227" s="14"/>
      <c r="AT227" s="272" t="s">
        <v>446</v>
      </c>
      <c r="AU227" s="272" t="s">
        <v>85</v>
      </c>
      <c r="AV227" s="14" t="s">
        <v>83</v>
      </c>
      <c r="AW227" s="14" t="s">
        <v>32</v>
      </c>
      <c r="AX227" s="14" t="s">
        <v>76</v>
      </c>
      <c r="AY227" s="272" t="s">
        <v>342</v>
      </c>
    </row>
    <row r="228" s="13" customFormat="1">
      <c r="A228" s="13"/>
      <c r="B228" s="252"/>
      <c r="C228" s="253"/>
      <c r="D228" s="240" t="s">
        <v>446</v>
      </c>
      <c r="E228" s="254" t="s">
        <v>1</v>
      </c>
      <c r="F228" s="255" t="s">
        <v>7413</v>
      </c>
      <c r="G228" s="253"/>
      <c r="H228" s="256">
        <v>-28.581</v>
      </c>
      <c r="I228" s="257"/>
      <c r="J228" s="253"/>
      <c r="K228" s="253"/>
      <c r="L228" s="258"/>
      <c r="M228" s="259"/>
      <c r="N228" s="260"/>
      <c r="O228" s="260"/>
      <c r="P228" s="260"/>
      <c r="Q228" s="260"/>
      <c r="R228" s="260"/>
      <c r="S228" s="260"/>
      <c r="T228" s="261"/>
      <c r="U228" s="13"/>
      <c r="V228" s="13"/>
      <c r="W228" s="13"/>
      <c r="X228" s="13"/>
      <c r="Y228" s="13"/>
      <c r="Z228" s="13"/>
      <c r="AA228" s="13"/>
      <c r="AB228" s="13"/>
      <c r="AC228" s="13"/>
      <c r="AD228" s="13"/>
      <c r="AE228" s="13"/>
      <c r="AT228" s="262" t="s">
        <v>446</v>
      </c>
      <c r="AU228" s="262" t="s">
        <v>85</v>
      </c>
      <c r="AV228" s="13" t="s">
        <v>85</v>
      </c>
      <c r="AW228" s="13" t="s">
        <v>32</v>
      </c>
      <c r="AX228" s="13" t="s">
        <v>76</v>
      </c>
      <c r="AY228" s="262" t="s">
        <v>342</v>
      </c>
    </row>
    <row r="229" s="13" customFormat="1">
      <c r="A229" s="13"/>
      <c r="B229" s="252"/>
      <c r="C229" s="253"/>
      <c r="D229" s="240" t="s">
        <v>446</v>
      </c>
      <c r="E229" s="254" t="s">
        <v>1</v>
      </c>
      <c r="F229" s="255" t="s">
        <v>7414</v>
      </c>
      <c r="G229" s="253"/>
      <c r="H229" s="256">
        <v>-18.824999999999999</v>
      </c>
      <c r="I229" s="257"/>
      <c r="J229" s="253"/>
      <c r="K229" s="253"/>
      <c r="L229" s="258"/>
      <c r="M229" s="259"/>
      <c r="N229" s="260"/>
      <c r="O229" s="260"/>
      <c r="P229" s="260"/>
      <c r="Q229" s="260"/>
      <c r="R229" s="260"/>
      <c r="S229" s="260"/>
      <c r="T229" s="261"/>
      <c r="U229" s="13"/>
      <c r="V229" s="13"/>
      <c r="W229" s="13"/>
      <c r="X229" s="13"/>
      <c r="Y229" s="13"/>
      <c r="Z229" s="13"/>
      <c r="AA229" s="13"/>
      <c r="AB229" s="13"/>
      <c r="AC229" s="13"/>
      <c r="AD229" s="13"/>
      <c r="AE229" s="13"/>
      <c r="AT229" s="262" t="s">
        <v>446</v>
      </c>
      <c r="AU229" s="262" t="s">
        <v>85</v>
      </c>
      <c r="AV229" s="13" t="s">
        <v>85</v>
      </c>
      <c r="AW229" s="13" t="s">
        <v>32</v>
      </c>
      <c r="AX229" s="13" t="s">
        <v>76</v>
      </c>
      <c r="AY229" s="262" t="s">
        <v>342</v>
      </c>
    </row>
    <row r="230" s="13" customFormat="1">
      <c r="A230" s="13"/>
      <c r="B230" s="252"/>
      <c r="C230" s="253"/>
      <c r="D230" s="240" t="s">
        <v>446</v>
      </c>
      <c r="E230" s="254" t="s">
        <v>1</v>
      </c>
      <c r="F230" s="255" t="s">
        <v>7415</v>
      </c>
      <c r="G230" s="253"/>
      <c r="H230" s="256">
        <v>-3.5470000000000002</v>
      </c>
      <c r="I230" s="257"/>
      <c r="J230" s="253"/>
      <c r="K230" s="253"/>
      <c r="L230" s="258"/>
      <c r="M230" s="259"/>
      <c r="N230" s="260"/>
      <c r="O230" s="260"/>
      <c r="P230" s="260"/>
      <c r="Q230" s="260"/>
      <c r="R230" s="260"/>
      <c r="S230" s="260"/>
      <c r="T230" s="261"/>
      <c r="U230" s="13"/>
      <c r="V230" s="13"/>
      <c r="W230" s="13"/>
      <c r="X230" s="13"/>
      <c r="Y230" s="13"/>
      <c r="Z230" s="13"/>
      <c r="AA230" s="13"/>
      <c r="AB230" s="13"/>
      <c r="AC230" s="13"/>
      <c r="AD230" s="13"/>
      <c r="AE230" s="13"/>
      <c r="AT230" s="262" t="s">
        <v>446</v>
      </c>
      <c r="AU230" s="262" t="s">
        <v>85</v>
      </c>
      <c r="AV230" s="13" t="s">
        <v>85</v>
      </c>
      <c r="AW230" s="13" t="s">
        <v>32</v>
      </c>
      <c r="AX230" s="13" t="s">
        <v>76</v>
      </c>
      <c r="AY230" s="262" t="s">
        <v>342</v>
      </c>
    </row>
    <row r="231" s="13" customFormat="1">
      <c r="A231" s="13"/>
      <c r="B231" s="252"/>
      <c r="C231" s="253"/>
      <c r="D231" s="240" t="s">
        <v>446</v>
      </c>
      <c r="E231" s="254" t="s">
        <v>1</v>
      </c>
      <c r="F231" s="255" t="s">
        <v>7416</v>
      </c>
      <c r="G231" s="253"/>
      <c r="H231" s="256">
        <v>-8.6539999999999999</v>
      </c>
      <c r="I231" s="257"/>
      <c r="J231" s="253"/>
      <c r="K231" s="253"/>
      <c r="L231" s="258"/>
      <c r="M231" s="259"/>
      <c r="N231" s="260"/>
      <c r="O231" s="260"/>
      <c r="P231" s="260"/>
      <c r="Q231" s="260"/>
      <c r="R231" s="260"/>
      <c r="S231" s="260"/>
      <c r="T231" s="261"/>
      <c r="U231" s="13"/>
      <c r="V231" s="13"/>
      <c r="W231" s="13"/>
      <c r="X231" s="13"/>
      <c r="Y231" s="13"/>
      <c r="Z231" s="13"/>
      <c r="AA231" s="13"/>
      <c r="AB231" s="13"/>
      <c r="AC231" s="13"/>
      <c r="AD231" s="13"/>
      <c r="AE231" s="13"/>
      <c r="AT231" s="262" t="s">
        <v>446</v>
      </c>
      <c r="AU231" s="262" t="s">
        <v>85</v>
      </c>
      <c r="AV231" s="13" t="s">
        <v>85</v>
      </c>
      <c r="AW231" s="13" t="s">
        <v>32</v>
      </c>
      <c r="AX231" s="13" t="s">
        <v>76</v>
      </c>
      <c r="AY231" s="262" t="s">
        <v>342</v>
      </c>
    </row>
    <row r="232" s="16" customFormat="1">
      <c r="A232" s="16"/>
      <c r="B232" s="284"/>
      <c r="C232" s="285"/>
      <c r="D232" s="240" t="s">
        <v>446</v>
      </c>
      <c r="E232" s="286" t="s">
        <v>1</v>
      </c>
      <c r="F232" s="287" t="s">
        <v>500</v>
      </c>
      <c r="G232" s="285"/>
      <c r="H232" s="288">
        <v>119.477</v>
      </c>
      <c r="I232" s="289"/>
      <c r="J232" s="285"/>
      <c r="K232" s="285"/>
      <c r="L232" s="290"/>
      <c r="M232" s="291"/>
      <c r="N232" s="292"/>
      <c r="O232" s="292"/>
      <c r="P232" s="292"/>
      <c r="Q232" s="292"/>
      <c r="R232" s="292"/>
      <c r="S232" s="292"/>
      <c r="T232" s="293"/>
      <c r="U232" s="16"/>
      <c r="V232" s="16"/>
      <c r="W232" s="16"/>
      <c r="X232" s="16"/>
      <c r="Y232" s="16"/>
      <c r="Z232" s="16"/>
      <c r="AA232" s="16"/>
      <c r="AB232" s="16"/>
      <c r="AC232" s="16"/>
      <c r="AD232" s="16"/>
      <c r="AE232" s="16"/>
      <c r="AT232" s="294" t="s">
        <v>446</v>
      </c>
      <c r="AU232" s="294" t="s">
        <v>85</v>
      </c>
      <c r="AV232" s="16" t="s">
        <v>360</v>
      </c>
      <c r="AW232" s="16" t="s">
        <v>32</v>
      </c>
      <c r="AX232" s="16" t="s">
        <v>83</v>
      </c>
      <c r="AY232" s="294" t="s">
        <v>342</v>
      </c>
    </row>
    <row r="233" s="2" customFormat="1" ht="16.5" customHeight="1">
      <c r="A233" s="39"/>
      <c r="B233" s="40"/>
      <c r="C233" s="295" t="s">
        <v>7</v>
      </c>
      <c r="D233" s="295" t="s">
        <v>621</v>
      </c>
      <c r="E233" s="296" t="s">
        <v>2350</v>
      </c>
      <c r="F233" s="297" t="s">
        <v>2351</v>
      </c>
      <c r="G233" s="298" t="s">
        <v>462</v>
      </c>
      <c r="H233" s="299">
        <v>107.529</v>
      </c>
      <c r="I233" s="300"/>
      <c r="J233" s="301">
        <f>ROUND(I233*H233,2)</f>
        <v>0</v>
      </c>
      <c r="K233" s="297" t="s">
        <v>443</v>
      </c>
      <c r="L233" s="302"/>
      <c r="M233" s="303" t="s">
        <v>1</v>
      </c>
      <c r="N233" s="304" t="s">
        <v>41</v>
      </c>
      <c r="O233" s="92"/>
      <c r="P233" s="236">
        <f>O233*H233</f>
        <v>0</v>
      </c>
      <c r="Q233" s="236">
        <v>0</v>
      </c>
      <c r="R233" s="236">
        <f>Q233*H233</f>
        <v>0</v>
      </c>
      <c r="S233" s="236">
        <v>0</v>
      </c>
      <c r="T233" s="237">
        <f>S233*H233</f>
        <v>0</v>
      </c>
      <c r="U233" s="39"/>
      <c r="V233" s="39"/>
      <c r="W233" s="39"/>
      <c r="X233" s="39"/>
      <c r="Y233" s="39"/>
      <c r="Z233" s="39"/>
      <c r="AA233" s="39"/>
      <c r="AB233" s="39"/>
      <c r="AC233" s="39"/>
      <c r="AD233" s="39"/>
      <c r="AE233" s="39"/>
      <c r="AR233" s="238" t="s">
        <v>376</v>
      </c>
      <c r="AT233" s="238" t="s">
        <v>621</v>
      </c>
      <c r="AU233" s="238" t="s">
        <v>85</v>
      </c>
      <c r="AY233" s="18" t="s">
        <v>342</v>
      </c>
      <c r="BE233" s="239">
        <f>IF(N233="základní",J233,0)</f>
        <v>0</v>
      </c>
      <c r="BF233" s="239">
        <f>IF(N233="snížená",J233,0)</f>
        <v>0</v>
      </c>
      <c r="BG233" s="239">
        <f>IF(N233="zákl. přenesená",J233,0)</f>
        <v>0</v>
      </c>
      <c r="BH233" s="239">
        <f>IF(N233="sníž. přenesená",J233,0)</f>
        <v>0</v>
      </c>
      <c r="BI233" s="239">
        <f>IF(N233="nulová",J233,0)</f>
        <v>0</v>
      </c>
      <c r="BJ233" s="18" t="s">
        <v>83</v>
      </c>
      <c r="BK233" s="239">
        <f>ROUND(I233*H233,2)</f>
        <v>0</v>
      </c>
      <c r="BL233" s="18" t="s">
        <v>360</v>
      </c>
      <c r="BM233" s="238" t="s">
        <v>7417</v>
      </c>
    </row>
    <row r="234" s="2" customFormat="1">
      <c r="A234" s="39"/>
      <c r="B234" s="40"/>
      <c r="C234" s="41"/>
      <c r="D234" s="240" t="s">
        <v>349</v>
      </c>
      <c r="E234" s="41"/>
      <c r="F234" s="241" t="s">
        <v>2351</v>
      </c>
      <c r="G234" s="41"/>
      <c r="H234" s="41"/>
      <c r="I234" s="242"/>
      <c r="J234" s="41"/>
      <c r="K234" s="41"/>
      <c r="L234" s="45"/>
      <c r="M234" s="243"/>
      <c r="N234" s="244"/>
      <c r="O234" s="92"/>
      <c r="P234" s="92"/>
      <c r="Q234" s="92"/>
      <c r="R234" s="92"/>
      <c r="S234" s="92"/>
      <c r="T234" s="93"/>
      <c r="U234" s="39"/>
      <c r="V234" s="39"/>
      <c r="W234" s="39"/>
      <c r="X234" s="39"/>
      <c r="Y234" s="39"/>
      <c r="Z234" s="39"/>
      <c r="AA234" s="39"/>
      <c r="AB234" s="39"/>
      <c r="AC234" s="39"/>
      <c r="AD234" s="39"/>
      <c r="AE234" s="39"/>
      <c r="AT234" s="18" t="s">
        <v>349</v>
      </c>
      <c r="AU234" s="18" t="s">
        <v>85</v>
      </c>
    </row>
    <row r="235" s="13" customFormat="1">
      <c r="A235" s="13"/>
      <c r="B235" s="252"/>
      <c r="C235" s="253"/>
      <c r="D235" s="240" t="s">
        <v>446</v>
      </c>
      <c r="E235" s="254" t="s">
        <v>1</v>
      </c>
      <c r="F235" s="255" t="s">
        <v>7418</v>
      </c>
      <c r="G235" s="253"/>
      <c r="H235" s="256">
        <v>107.529</v>
      </c>
      <c r="I235" s="257"/>
      <c r="J235" s="253"/>
      <c r="K235" s="253"/>
      <c r="L235" s="258"/>
      <c r="M235" s="259"/>
      <c r="N235" s="260"/>
      <c r="O235" s="260"/>
      <c r="P235" s="260"/>
      <c r="Q235" s="260"/>
      <c r="R235" s="260"/>
      <c r="S235" s="260"/>
      <c r="T235" s="261"/>
      <c r="U235" s="13"/>
      <c r="V235" s="13"/>
      <c r="W235" s="13"/>
      <c r="X235" s="13"/>
      <c r="Y235" s="13"/>
      <c r="Z235" s="13"/>
      <c r="AA235" s="13"/>
      <c r="AB235" s="13"/>
      <c r="AC235" s="13"/>
      <c r="AD235" s="13"/>
      <c r="AE235" s="13"/>
      <c r="AT235" s="262" t="s">
        <v>446</v>
      </c>
      <c r="AU235" s="262" t="s">
        <v>85</v>
      </c>
      <c r="AV235" s="13" t="s">
        <v>85</v>
      </c>
      <c r="AW235" s="13" t="s">
        <v>32</v>
      </c>
      <c r="AX235" s="13" t="s">
        <v>83</v>
      </c>
      <c r="AY235" s="262" t="s">
        <v>342</v>
      </c>
    </row>
    <row r="236" s="2" customFormat="1" ht="16.5" customHeight="1">
      <c r="A236" s="39"/>
      <c r="B236" s="40"/>
      <c r="C236" s="227" t="s">
        <v>626</v>
      </c>
      <c r="D236" s="227" t="s">
        <v>343</v>
      </c>
      <c r="E236" s="228" t="s">
        <v>2354</v>
      </c>
      <c r="F236" s="229" t="s">
        <v>2355</v>
      </c>
      <c r="G236" s="230" t="s">
        <v>562</v>
      </c>
      <c r="H236" s="231">
        <v>88.319999999999993</v>
      </c>
      <c r="I236" s="232"/>
      <c r="J236" s="233">
        <f>ROUND(I236*H236,2)</f>
        <v>0</v>
      </c>
      <c r="K236" s="229" t="s">
        <v>1</v>
      </c>
      <c r="L236" s="45"/>
      <c r="M236" s="234" t="s">
        <v>1</v>
      </c>
      <c r="N236" s="235" t="s">
        <v>41</v>
      </c>
      <c r="O236" s="92"/>
      <c r="P236" s="236">
        <f>O236*H236</f>
        <v>0</v>
      </c>
      <c r="Q236" s="236">
        <v>0</v>
      </c>
      <c r="R236" s="236">
        <f>Q236*H236</f>
        <v>0</v>
      </c>
      <c r="S236" s="236">
        <v>0</v>
      </c>
      <c r="T236" s="237">
        <f>S236*H236</f>
        <v>0</v>
      </c>
      <c r="U236" s="39"/>
      <c r="V236" s="39"/>
      <c r="W236" s="39"/>
      <c r="X236" s="39"/>
      <c r="Y236" s="39"/>
      <c r="Z236" s="39"/>
      <c r="AA236" s="39"/>
      <c r="AB236" s="39"/>
      <c r="AC236" s="39"/>
      <c r="AD236" s="39"/>
      <c r="AE236" s="39"/>
      <c r="AR236" s="238" t="s">
        <v>360</v>
      </c>
      <c r="AT236" s="238" t="s">
        <v>343</v>
      </c>
      <c r="AU236" s="238" t="s">
        <v>85</v>
      </c>
      <c r="AY236" s="18" t="s">
        <v>342</v>
      </c>
      <c r="BE236" s="239">
        <f>IF(N236="základní",J236,0)</f>
        <v>0</v>
      </c>
      <c r="BF236" s="239">
        <f>IF(N236="snížená",J236,0)</f>
        <v>0</v>
      </c>
      <c r="BG236" s="239">
        <f>IF(N236="zákl. přenesená",J236,0)</f>
        <v>0</v>
      </c>
      <c r="BH236" s="239">
        <f>IF(N236="sníž. přenesená",J236,0)</f>
        <v>0</v>
      </c>
      <c r="BI236" s="239">
        <f>IF(N236="nulová",J236,0)</f>
        <v>0</v>
      </c>
      <c r="BJ236" s="18" t="s">
        <v>83</v>
      </c>
      <c r="BK236" s="239">
        <f>ROUND(I236*H236,2)</f>
        <v>0</v>
      </c>
      <c r="BL236" s="18" t="s">
        <v>360</v>
      </c>
      <c r="BM236" s="238" t="s">
        <v>7419</v>
      </c>
    </row>
    <row r="237" s="2" customFormat="1">
      <c r="A237" s="39"/>
      <c r="B237" s="40"/>
      <c r="C237" s="41"/>
      <c r="D237" s="240" t="s">
        <v>349</v>
      </c>
      <c r="E237" s="41"/>
      <c r="F237" s="241" t="s">
        <v>2355</v>
      </c>
      <c r="G237" s="41"/>
      <c r="H237" s="41"/>
      <c r="I237" s="242"/>
      <c r="J237" s="41"/>
      <c r="K237" s="41"/>
      <c r="L237" s="45"/>
      <c r="M237" s="243"/>
      <c r="N237" s="244"/>
      <c r="O237" s="92"/>
      <c r="P237" s="92"/>
      <c r="Q237" s="92"/>
      <c r="R237" s="92"/>
      <c r="S237" s="92"/>
      <c r="T237" s="93"/>
      <c r="U237" s="39"/>
      <c r="V237" s="39"/>
      <c r="W237" s="39"/>
      <c r="X237" s="39"/>
      <c r="Y237" s="39"/>
      <c r="Z237" s="39"/>
      <c r="AA237" s="39"/>
      <c r="AB237" s="39"/>
      <c r="AC237" s="39"/>
      <c r="AD237" s="39"/>
      <c r="AE237" s="39"/>
      <c r="AT237" s="18" t="s">
        <v>349</v>
      </c>
      <c r="AU237" s="18" t="s">
        <v>85</v>
      </c>
    </row>
    <row r="238" s="13" customFormat="1">
      <c r="A238" s="13"/>
      <c r="B238" s="252"/>
      <c r="C238" s="253"/>
      <c r="D238" s="240" t="s">
        <v>446</v>
      </c>
      <c r="E238" s="254" t="s">
        <v>1</v>
      </c>
      <c r="F238" s="255" t="s">
        <v>7420</v>
      </c>
      <c r="G238" s="253"/>
      <c r="H238" s="256">
        <v>59.738999999999997</v>
      </c>
      <c r="I238" s="257"/>
      <c r="J238" s="253"/>
      <c r="K238" s="253"/>
      <c r="L238" s="258"/>
      <c r="M238" s="259"/>
      <c r="N238" s="260"/>
      <c r="O238" s="260"/>
      <c r="P238" s="260"/>
      <c r="Q238" s="260"/>
      <c r="R238" s="260"/>
      <c r="S238" s="260"/>
      <c r="T238" s="261"/>
      <c r="U238" s="13"/>
      <c r="V238" s="13"/>
      <c r="W238" s="13"/>
      <c r="X238" s="13"/>
      <c r="Y238" s="13"/>
      <c r="Z238" s="13"/>
      <c r="AA238" s="13"/>
      <c r="AB238" s="13"/>
      <c r="AC238" s="13"/>
      <c r="AD238" s="13"/>
      <c r="AE238" s="13"/>
      <c r="AT238" s="262" t="s">
        <v>446</v>
      </c>
      <c r="AU238" s="262" t="s">
        <v>85</v>
      </c>
      <c r="AV238" s="13" t="s">
        <v>85</v>
      </c>
      <c r="AW238" s="13" t="s">
        <v>32</v>
      </c>
      <c r="AX238" s="13" t="s">
        <v>76</v>
      </c>
      <c r="AY238" s="262" t="s">
        <v>342</v>
      </c>
    </row>
    <row r="239" s="13" customFormat="1">
      <c r="A239" s="13"/>
      <c r="B239" s="252"/>
      <c r="C239" s="253"/>
      <c r="D239" s="240" t="s">
        <v>446</v>
      </c>
      <c r="E239" s="254" t="s">
        <v>1</v>
      </c>
      <c r="F239" s="255" t="s">
        <v>7421</v>
      </c>
      <c r="G239" s="253"/>
      <c r="H239" s="256">
        <v>28.581</v>
      </c>
      <c r="I239" s="257"/>
      <c r="J239" s="253"/>
      <c r="K239" s="253"/>
      <c r="L239" s="258"/>
      <c r="M239" s="259"/>
      <c r="N239" s="260"/>
      <c r="O239" s="260"/>
      <c r="P239" s="260"/>
      <c r="Q239" s="260"/>
      <c r="R239" s="260"/>
      <c r="S239" s="260"/>
      <c r="T239" s="261"/>
      <c r="U239" s="13"/>
      <c r="V239" s="13"/>
      <c r="W239" s="13"/>
      <c r="X239" s="13"/>
      <c r="Y239" s="13"/>
      <c r="Z239" s="13"/>
      <c r="AA239" s="13"/>
      <c r="AB239" s="13"/>
      <c r="AC239" s="13"/>
      <c r="AD239" s="13"/>
      <c r="AE239" s="13"/>
      <c r="AT239" s="262" t="s">
        <v>446</v>
      </c>
      <c r="AU239" s="262" t="s">
        <v>85</v>
      </c>
      <c r="AV239" s="13" t="s">
        <v>85</v>
      </c>
      <c r="AW239" s="13" t="s">
        <v>32</v>
      </c>
      <c r="AX239" s="13" t="s">
        <v>76</v>
      </c>
      <c r="AY239" s="262" t="s">
        <v>342</v>
      </c>
    </row>
    <row r="240" s="16" customFormat="1">
      <c r="A240" s="16"/>
      <c r="B240" s="284"/>
      <c r="C240" s="285"/>
      <c r="D240" s="240" t="s">
        <v>446</v>
      </c>
      <c r="E240" s="286" t="s">
        <v>1</v>
      </c>
      <c r="F240" s="287" t="s">
        <v>500</v>
      </c>
      <c r="G240" s="285"/>
      <c r="H240" s="288">
        <v>88.319999999999993</v>
      </c>
      <c r="I240" s="289"/>
      <c r="J240" s="285"/>
      <c r="K240" s="285"/>
      <c r="L240" s="290"/>
      <c r="M240" s="291"/>
      <c r="N240" s="292"/>
      <c r="O240" s="292"/>
      <c r="P240" s="292"/>
      <c r="Q240" s="292"/>
      <c r="R240" s="292"/>
      <c r="S240" s="292"/>
      <c r="T240" s="293"/>
      <c r="U240" s="16"/>
      <c r="V240" s="16"/>
      <c r="W240" s="16"/>
      <c r="X240" s="16"/>
      <c r="Y240" s="16"/>
      <c r="Z240" s="16"/>
      <c r="AA240" s="16"/>
      <c r="AB240" s="16"/>
      <c r="AC240" s="16"/>
      <c r="AD240" s="16"/>
      <c r="AE240" s="16"/>
      <c r="AT240" s="294" t="s">
        <v>446</v>
      </c>
      <c r="AU240" s="294" t="s">
        <v>85</v>
      </c>
      <c r="AV240" s="16" t="s">
        <v>360</v>
      </c>
      <c r="AW240" s="16" t="s">
        <v>32</v>
      </c>
      <c r="AX240" s="16" t="s">
        <v>83</v>
      </c>
      <c r="AY240" s="294" t="s">
        <v>342</v>
      </c>
    </row>
    <row r="241" s="2" customFormat="1" ht="16.5" customHeight="1">
      <c r="A241" s="39"/>
      <c r="B241" s="40"/>
      <c r="C241" s="227" t="s">
        <v>632</v>
      </c>
      <c r="D241" s="227" t="s">
        <v>343</v>
      </c>
      <c r="E241" s="228" t="s">
        <v>2358</v>
      </c>
      <c r="F241" s="229" t="s">
        <v>2359</v>
      </c>
      <c r="G241" s="230" t="s">
        <v>562</v>
      </c>
      <c r="H241" s="231">
        <v>28.581</v>
      </c>
      <c r="I241" s="232"/>
      <c r="J241" s="233">
        <f>ROUND(I241*H241,2)</f>
        <v>0</v>
      </c>
      <c r="K241" s="229" t="s">
        <v>443</v>
      </c>
      <c r="L241" s="45"/>
      <c r="M241" s="234" t="s">
        <v>1</v>
      </c>
      <c r="N241" s="235" t="s">
        <v>41</v>
      </c>
      <c r="O241" s="92"/>
      <c r="P241" s="236">
        <f>O241*H241</f>
        <v>0</v>
      </c>
      <c r="Q241" s="236">
        <v>0</v>
      </c>
      <c r="R241" s="236">
        <f>Q241*H241</f>
        <v>0</v>
      </c>
      <c r="S241" s="236">
        <v>0</v>
      </c>
      <c r="T241" s="237">
        <f>S241*H241</f>
        <v>0</v>
      </c>
      <c r="U241" s="39"/>
      <c r="V241" s="39"/>
      <c r="W241" s="39"/>
      <c r="X241" s="39"/>
      <c r="Y241" s="39"/>
      <c r="Z241" s="39"/>
      <c r="AA241" s="39"/>
      <c r="AB241" s="39"/>
      <c r="AC241" s="39"/>
      <c r="AD241" s="39"/>
      <c r="AE241" s="39"/>
      <c r="AR241" s="238" t="s">
        <v>360</v>
      </c>
      <c r="AT241" s="238" t="s">
        <v>343</v>
      </c>
      <c r="AU241" s="238" t="s">
        <v>85</v>
      </c>
      <c r="AY241" s="18" t="s">
        <v>342</v>
      </c>
      <c r="BE241" s="239">
        <f>IF(N241="základní",J241,0)</f>
        <v>0</v>
      </c>
      <c r="BF241" s="239">
        <f>IF(N241="snížená",J241,0)</f>
        <v>0</v>
      </c>
      <c r="BG241" s="239">
        <f>IF(N241="zákl. přenesená",J241,0)</f>
        <v>0</v>
      </c>
      <c r="BH241" s="239">
        <f>IF(N241="sníž. přenesená",J241,0)</f>
        <v>0</v>
      </c>
      <c r="BI241" s="239">
        <f>IF(N241="nulová",J241,0)</f>
        <v>0</v>
      </c>
      <c r="BJ241" s="18" t="s">
        <v>83</v>
      </c>
      <c r="BK241" s="239">
        <f>ROUND(I241*H241,2)</f>
        <v>0</v>
      </c>
      <c r="BL241" s="18" t="s">
        <v>360</v>
      </c>
      <c r="BM241" s="238" t="s">
        <v>7422</v>
      </c>
    </row>
    <row r="242" s="2" customFormat="1">
      <c r="A242" s="39"/>
      <c r="B242" s="40"/>
      <c r="C242" s="41"/>
      <c r="D242" s="240" t="s">
        <v>349</v>
      </c>
      <c r="E242" s="41"/>
      <c r="F242" s="241" t="s">
        <v>2361</v>
      </c>
      <c r="G242" s="41"/>
      <c r="H242" s="41"/>
      <c r="I242" s="242"/>
      <c r="J242" s="41"/>
      <c r="K242" s="41"/>
      <c r="L242" s="45"/>
      <c r="M242" s="243"/>
      <c r="N242" s="244"/>
      <c r="O242" s="92"/>
      <c r="P242" s="92"/>
      <c r="Q242" s="92"/>
      <c r="R242" s="92"/>
      <c r="S242" s="92"/>
      <c r="T242" s="93"/>
      <c r="U242" s="39"/>
      <c r="V242" s="39"/>
      <c r="W242" s="39"/>
      <c r="X242" s="39"/>
      <c r="Y242" s="39"/>
      <c r="Z242" s="39"/>
      <c r="AA242" s="39"/>
      <c r="AB242" s="39"/>
      <c r="AC242" s="39"/>
      <c r="AD242" s="39"/>
      <c r="AE242" s="39"/>
      <c r="AT242" s="18" t="s">
        <v>349</v>
      </c>
      <c r="AU242" s="18" t="s">
        <v>85</v>
      </c>
    </row>
    <row r="243" s="13" customFormat="1">
      <c r="A243" s="13"/>
      <c r="B243" s="252"/>
      <c r="C243" s="253"/>
      <c r="D243" s="240" t="s">
        <v>446</v>
      </c>
      <c r="E243" s="254" t="s">
        <v>1</v>
      </c>
      <c r="F243" s="255" t="s">
        <v>7423</v>
      </c>
      <c r="G243" s="253"/>
      <c r="H243" s="256">
        <v>28.581</v>
      </c>
      <c r="I243" s="257"/>
      <c r="J243" s="253"/>
      <c r="K243" s="253"/>
      <c r="L243" s="258"/>
      <c r="M243" s="259"/>
      <c r="N243" s="260"/>
      <c r="O243" s="260"/>
      <c r="P243" s="260"/>
      <c r="Q243" s="260"/>
      <c r="R243" s="260"/>
      <c r="S243" s="260"/>
      <c r="T243" s="261"/>
      <c r="U243" s="13"/>
      <c r="V243" s="13"/>
      <c r="W243" s="13"/>
      <c r="X243" s="13"/>
      <c r="Y243" s="13"/>
      <c r="Z243" s="13"/>
      <c r="AA243" s="13"/>
      <c r="AB243" s="13"/>
      <c r="AC243" s="13"/>
      <c r="AD243" s="13"/>
      <c r="AE243" s="13"/>
      <c r="AT243" s="262" t="s">
        <v>446</v>
      </c>
      <c r="AU243" s="262" t="s">
        <v>85</v>
      </c>
      <c r="AV243" s="13" t="s">
        <v>85</v>
      </c>
      <c r="AW243" s="13" t="s">
        <v>32</v>
      </c>
      <c r="AX243" s="13" t="s">
        <v>83</v>
      </c>
      <c r="AY243" s="262" t="s">
        <v>342</v>
      </c>
    </row>
    <row r="244" s="2" customFormat="1" ht="16.5" customHeight="1">
      <c r="A244" s="39"/>
      <c r="B244" s="40"/>
      <c r="C244" s="227" t="s">
        <v>639</v>
      </c>
      <c r="D244" s="227" t="s">
        <v>343</v>
      </c>
      <c r="E244" s="228" t="s">
        <v>1713</v>
      </c>
      <c r="F244" s="229" t="s">
        <v>1714</v>
      </c>
      <c r="G244" s="230" t="s">
        <v>473</v>
      </c>
      <c r="H244" s="231">
        <v>72.760999999999996</v>
      </c>
      <c r="I244" s="232"/>
      <c r="J244" s="233">
        <f>ROUND(I244*H244,2)</f>
        <v>0</v>
      </c>
      <c r="K244" s="229" t="s">
        <v>443</v>
      </c>
      <c r="L244" s="45"/>
      <c r="M244" s="234" t="s">
        <v>1</v>
      </c>
      <c r="N244" s="235" t="s">
        <v>41</v>
      </c>
      <c r="O244" s="92"/>
      <c r="P244" s="236">
        <f>O244*H244</f>
        <v>0</v>
      </c>
      <c r="Q244" s="236">
        <v>0</v>
      </c>
      <c r="R244" s="236">
        <f>Q244*H244</f>
        <v>0</v>
      </c>
      <c r="S244" s="236">
        <v>0</v>
      </c>
      <c r="T244" s="237">
        <f>S244*H244</f>
        <v>0</v>
      </c>
      <c r="U244" s="39"/>
      <c r="V244" s="39"/>
      <c r="W244" s="39"/>
      <c r="X244" s="39"/>
      <c r="Y244" s="39"/>
      <c r="Z244" s="39"/>
      <c r="AA244" s="39"/>
      <c r="AB244" s="39"/>
      <c r="AC244" s="39"/>
      <c r="AD244" s="39"/>
      <c r="AE244" s="39"/>
      <c r="AR244" s="238" t="s">
        <v>360</v>
      </c>
      <c r="AT244" s="238" t="s">
        <v>343</v>
      </c>
      <c r="AU244" s="238" t="s">
        <v>85</v>
      </c>
      <c r="AY244" s="18" t="s">
        <v>342</v>
      </c>
      <c r="BE244" s="239">
        <f>IF(N244="základní",J244,0)</f>
        <v>0</v>
      </c>
      <c r="BF244" s="239">
        <f>IF(N244="snížená",J244,0)</f>
        <v>0</v>
      </c>
      <c r="BG244" s="239">
        <f>IF(N244="zákl. přenesená",J244,0)</f>
        <v>0</v>
      </c>
      <c r="BH244" s="239">
        <f>IF(N244="sníž. přenesená",J244,0)</f>
        <v>0</v>
      </c>
      <c r="BI244" s="239">
        <f>IF(N244="nulová",J244,0)</f>
        <v>0</v>
      </c>
      <c r="BJ244" s="18" t="s">
        <v>83</v>
      </c>
      <c r="BK244" s="239">
        <f>ROUND(I244*H244,2)</f>
        <v>0</v>
      </c>
      <c r="BL244" s="18" t="s">
        <v>360</v>
      </c>
      <c r="BM244" s="238" t="s">
        <v>7424</v>
      </c>
    </row>
    <row r="245" s="2" customFormat="1">
      <c r="A245" s="39"/>
      <c r="B245" s="40"/>
      <c r="C245" s="41"/>
      <c r="D245" s="240" t="s">
        <v>349</v>
      </c>
      <c r="E245" s="41"/>
      <c r="F245" s="241" t="s">
        <v>1716</v>
      </c>
      <c r="G245" s="41"/>
      <c r="H245" s="41"/>
      <c r="I245" s="242"/>
      <c r="J245" s="41"/>
      <c r="K245" s="41"/>
      <c r="L245" s="45"/>
      <c r="M245" s="243"/>
      <c r="N245" s="244"/>
      <c r="O245" s="92"/>
      <c r="P245" s="92"/>
      <c r="Q245" s="92"/>
      <c r="R245" s="92"/>
      <c r="S245" s="92"/>
      <c r="T245" s="93"/>
      <c r="U245" s="39"/>
      <c r="V245" s="39"/>
      <c r="W245" s="39"/>
      <c r="X245" s="39"/>
      <c r="Y245" s="39"/>
      <c r="Z245" s="39"/>
      <c r="AA245" s="39"/>
      <c r="AB245" s="39"/>
      <c r="AC245" s="39"/>
      <c r="AD245" s="39"/>
      <c r="AE245" s="39"/>
      <c r="AT245" s="18" t="s">
        <v>349</v>
      </c>
      <c r="AU245" s="18" t="s">
        <v>85</v>
      </c>
    </row>
    <row r="246" s="13" customFormat="1">
      <c r="A246" s="13"/>
      <c r="B246" s="252"/>
      <c r="C246" s="253"/>
      <c r="D246" s="240" t="s">
        <v>446</v>
      </c>
      <c r="E246" s="254" t="s">
        <v>1</v>
      </c>
      <c r="F246" s="255" t="s">
        <v>7367</v>
      </c>
      <c r="G246" s="253"/>
      <c r="H246" s="256">
        <v>72.760999999999996</v>
      </c>
      <c r="I246" s="257"/>
      <c r="J246" s="253"/>
      <c r="K246" s="253"/>
      <c r="L246" s="258"/>
      <c r="M246" s="259"/>
      <c r="N246" s="260"/>
      <c r="O246" s="260"/>
      <c r="P246" s="260"/>
      <c r="Q246" s="260"/>
      <c r="R246" s="260"/>
      <c r="S246" s="260"/>
      <c r="T246" s="261"/>
      <c r="U246" s="13"/>
      <c r="V246" s="13"/>
      <c r="W246" s="13"/>
      <c r="X246" s="13"/>
      <c r="Y246" s="13"/>
      <c r="Z246" s="13"/>
      <c r="AA246" s="13"/>
      <c r="AB246" s="13"/>
      <c r="AC246" s="13"/>
      <c r="AD246" s="13"/>
      <c r="AE246" s="13"/>
      <c r="AT246" s="262" t="s">
        <v>446</v>
      </c>
      <c r="AU246" s="262" t="s">
        <v>85</v>
      </c>
      <c r="AV246" s="13" t="s">
        <v>85</v>
      </c>
      <c r="AW246" s="13" t="s">
        <v>32</v>
      </c>
      <c r="AX246" s="13" t="s">
        <v>83</v>
      </c>
      <c r="AY246" s="262" t="s">
        <v>342</v>
      </c>
    </row>
    <row r="247" s="12" customFormat="1" ht="22.8" customHeight="1">
      <c r="A247" s="12"/>
      <c r="B247" s="213"/>
      <c r="C247" s="214"/>
      <c r="D247" s="215" t="s">
        <v>75</v>
      </c>
      <c r="E247" s="246" t="s">
        <v>92</v>
      </c>
      <c r="F247" s="246" t="s">
        <v>2079</v>
      </c>
      <c r="G247" s="214"/>
      <c r="H247" s="214"/>
      <c r="I247" s="217"/>
      <c r="J247" s="247">
        <f>BK247</f>
        <v>0</v>
      </c>
      <c r="K247" s="214"/>
      <c r="L247" s="219"/>
      <c r="M247" s="220"/>
      <c r="N247" s="221"/>
      <c r="O247" s="221"/>
      <c r="P247" s="222">
        <f>SUM(P248:P250)</f>
        <v>0</v>
      </c>
      <c r="Q247" s="221"/>
      <c r="R247" s="222">
        <f>SUM(R248:R250)</f>
        <v>0</v>
      </c>
      <c r="S247" s="221"/>
      <c r="T247" s="223">
        <f>SUM(T248:T250)</f>
        <v>0</v>
      </c>
      <c r="U247" s="12"/>
      <c r="V247" s="12"/>
      <c r="W247" s="12"/>
      <c r="X247" s="12"/>
      <c r="Y247" s="12"/>
      <c r="Z247" s="12"/>
      <c r="AA247" s="12"/>
      <c r="AB247" s="12"/>
      <c r="AC247" s="12"/>
      <c r="AD247" s="12"/>
      <c r="AE247" s="12"/>
      <c r="AR247" s="224" t="s">
        <v>83</v>
      </c>
      <c r="AT247" s="225" t="s">
        <v>75</v>
      </c>
      <c r="AU247" s="225" t="s">
        <v>83</v>
      </c>
      <c r="AY247" s="224" t="s">
        <v>342</v>
      </c>
      <c r="BK247" s="226">
        <f>SUM(BK248:BK250)</f>
        <v>0</v>
      </c>
    </row>
    <row r="248" s="2" customFormat="1" ht="16.5" customHeight="1">
      <c r="A248" s="39"/>
      <c r="B248" s="40"/>
      <c r="C248" s="227" t="s">
        <v>645</v>
      </c>
      <c r="D248" s="227" t="s">
        <v>343</v>
      </c>
      <c r="E248" s="228" t="s">
        <v>2372</v>
      </c>
      <c r="F248" s="229" t="s">
        <v>2373</v>
      </c>
      <c r="G248" s="230" t="s">
        <v>543</v>
      </c>
      <c r="H248" s="231">
        <v>50.200000000000003</v>
      </c>
      <c r="I248" s="232"/>
      <c r="J248" s="233">
        <f>ROUND(I248*H248,2)</f>
        <v>0</v>
      </c>
      <c r="K248" s="229" t="s">
        <v>443</v>
      </c>
      <c r="L248" s="45"/>
      <c r="M248" s="234" t="s">
        <v>1</v>
      </c>
      <c r="N248" s="235" t="s">
        <v>41</v>
      </c>
      <c r="O248" s="92"/>
      <c r="P248" s="236">
        <f>O248*H248</f>
        <v>0</v>
      </c>
      <c r="Q248" s="236">
        <v>0</v>
      </c>
      <c r="R248" s="236">
        <f>Q248*H248</f>
        <v>0</v>
      </c>
      <c r="S248" s="236">
        <v>0</v>
      </c>
      <c r="T248" s="237">
        <f>S248*H248</f>
        <v>0</v>
      </c>
      <c r="U248" s="39"/>
      <c r="V248" s="39"/>
      <c r="W248" s="39"/>
      <c r="X248" s="39"/>
      <c r="Y248" s="39"/>
      <c r="Z248" s="39"/>
      <c r="AA248" s="39"/>
      <c r="AB248" s="39"/>
      <c r="AC248" s="39"/>
      <c r="AD248" s="39"/>
      <c r="AE248" s="39"/>
      <c r="AR248" s="238" t="s">
        <v>360</v>
      </c>
      <c r="AT248" s="238" t="s">
        <v>343</v>
      </c>
      <c r="AU248" s="238" t="s">
        <v>85</v>
      </c>
      <c r="AY248" s="18" t="s">
        <v>342</v>
      </c>
      <c r="BE248" s="239">
        <f>IF(N248="základní",J248,0)</f>
        <v>0</v>
      </c>
      <c r="BF248" s="239">
        <f>IF(N248="snížená",J248,0)</f>
        <v>0</v>
      </c>
      <c r="BG248" s="239">
        <f>IF(N248="zákl. přenesená",J248,0)</f>
        <v>0</v>
      </c>
      <c r="BH248" s="239">
        <f>IF(N248="sníž. přenesená",J248,0)</f>
        <v>0</v>
      </c>
      <c r="BI248" s="239">
        <f>IF(N248="nulová",J248,0)</f>
        <v>0</v>
      </c>
      <c r="BJ248" s="18" t="s">
        <v>83</v>
      </c>
      <c r="BK248" s="239">
        <f>ROUND(I248*H248,2)</f>
        <v>0</v>
      </c>
      <c r="BL248" s="18" t="s">
        <v>360</v>
      </c>
      <c r="BM248" s="238" t="s">
        <v>7425</v>
      </c>
    </row>
    <row r="249" s="2" customFormat="1">
      <c r="A249" s="39"/>
      <c r="B249" s="40"/>
      <c r="C249" s="41"/>
      <c r="D249" s="240" t="s">
        <v>349</v>
      </c>
      <c r="E249" s="41"/>
      <c r="F249" s="241" t="s">
        <v>2375</v>
      </c>
      <c r="G249" s="41"/>
      <c r="H249" s="41"/>
      <c r="I249" s="242"/>
      <c r="J249" s="41"/>
      <c r="K249" s="41"/>
      <c r="L249" s="45"/>
      <c r="M249" s="243"/>
      <c r="N249" s="244"/>
      <c r="O249" s="92"/>
      <c r="P249" s="92"/>
      <c r="Q249" s="92"/>
      <c r="R249" s="92"/>
      <c r="S249" s="92"/>
      <c r="T249" s="93"/>
      <c r="U249" s="39"/>
      <c r="V249" s="39"/>
      <c r="W249" s="39"/>
      <c r="X249" s="39"/>
      <c r="Y249" s="39"/>
      <c r="Z249" s="39"/>
      <c r="AA249" s="39"/>
      <c r="AB249" s="39"/>
      <c r="AC249" s="39"/>
      <c r="AD249" s="39"/>
      <c r="AE249" s="39"/>
      <c r="AT249" s="18" t="s">
        <v>349</v>
      </c>
      <c r="AU249" s="18" t="s">
        <v>85</v>
      </c>
    </row>
    <row r="250" s="13" customFormat="1">
      <c r="A250" s="13"/>
      <c r="B250" s="252"/>
      <c r="C250" s="253"/>
      <c r="D250" s="240" t="s">
        <v>446</v>
      </c>
      <c r="E250" s="254" t="s">
        <v>1</v>
      </c>
      <c r="F250" s="255" t="s">
        <v>7426</v>
      </c>
      <c r="G250" s="253"/>
      <c r="H250" s="256">
        <v>50.200000000000003</v>
      </c>
      <c r="I250" s="257"/>
      <c r="J250" s="253"/>
      <c r="K250" s="253"/>
      <c r="L250" s="258"/>
      <c r="M250" s="259"/>
      <c r="N250" s="260"/>
      <c r="O250" s="260"/>
      <c r="P250" s="260"/>
      <c r="Q250" s="260"/>
      <c r="R250" s="260"/>
      <c r="S250" s="260"/>
      <c r="T250" s="261"/>
      <c r="U250" s="13"/>
      <c r="V250" s="13"/>
      <c r="W250" s="13"/>
      <c r="X250" s="13"/>
      <c r="Y250" s="13"/>
      <c r="Z250" s="13"/>
      <c r="AA250" s="13"/>
      <c r="AB250" s="13"/>
      <c r="AC250" s="13"/>
      <c r="AD250" s="13"/>
      <c r="AE250" s="13"/>
      <c r="AT250" s="262" t="s">
        <v>446</v>
      </c>
      <c r="AU250" s="262" t="s">
        <v>85</v>
      </c>
      <c r="AV250" s="13" t="s">
        <v>85</v>
      </c>
      <c r="AW250" s="13" t="s">
        <v>32</v>
      </c>
      <c r="AX250" s="13" t="s">
        <v>83</v>
      </c>
      <c r="AY250" s="262" t="s">
        <v>342</v>
      </c>
    </row>
    <row r="251" s="12" customFormat="1" ht="22.8" customHeight="1">
      <c r="A251" s="12"/>
      <c r="B251" s="213"/>
      <c r="C251" s="214"/>
      <c r="D251" s="215" t="s">
        <v>75</v>
      </c>
      <c r="E251" s="246" t="s">
        <v>360</v>
      </c>
      <c r="F251" s="246" t="s">
        <v>2379</v>
      </c>
      <c r="G251" s="214"/>
      <c r="H251" s="214"/>
      <c r="I251" s="217"/>
      <c r="J251" s="247">
        <f>BK251</f>
        <v>0</v>
      </c>
      <c r="K251" s="214"/>
      <c r="L251" s="219"/>
      <c r="M251" s="220"/>
      <c r="N251" s="221"/>
      <c r="O251" s="221"/>
      <c r="P251" s="222">
        <f>SUM(P252:P269)</f>
        <v>0</v>
      </c>
      <c r="Q251" s="221"/>
      <c r="R251" s="222">
        <f>SUM(R252:R269)</f>
        <v>0.41639439999999994</v>
      </c>
      <c r="S251" s="221"/>
      <c r="T251" s="223">
        <f>SUM(T252:T269)</f>
        <v>0</v>
      </c>
      <c r="U251" s="12"/>
      <c r="V251" s="12"/>
      <c r="W251" s="12"/>
      <c r="X251" s="12"/>
      <c r="Y251" s="12"/>
      <c r="Z251" s="12"/>
      <c r="AA251" s="12"/>
      <c r="AB251" s="12"/>
      <c r="AC251" s="12"/>
      <c r="AD251" s="12"/>
      <c r="AE251" s="12"/>
      <c r="AR251" s="224" t="s">
        <v>83</v>
      </c>
      <c r="AT251" s="225" t="s">
        <v>75</v>
      </c>
      <c r="AU251" s="225" t="s">
        <v>83</v>
      </c>
      <c r="AY251" s="224" t="s">
        <v>342</v>
      </c>
      <c r="BK251" s="226">
        <f>SUM(BK252:BK269)</f>
        <v>0</v>
      </c>
    </row>
    <row r="252" s="2" customFormat="1" ht="16.5" customHeight="1">
      <c r="A252" s="39"/>
      <c r="B252" s="40"/>
      <c r="C252" s="227" t="s">
        <v>654</v>
      </c>
      <c r="D252" s="227" t="s">
        <v>343</v>
      </c>
      <c r="E252" s="228" t="s">
        <v>2380</v>
      </c>
      <c r="F252" s="229" t="s">
        <v>2381</v>
      </c>
      <c r="G252" s="230" t="s">
        <v>442</v>
      </c>
      <c r="H252" s="231">
        <v>3</v>
      </c>
      <c r="I252" s="232"/>
      <c r="J252" s="233">
        <f>ROUND(I252*H252,2)</f>
        <v>0</v>
      </c>
      <c r="K252" s="229" t="s">
        <v>443</v>
      </c>
      <c r="L252" s="45"/>
      <c r="M252" s="234" t="s">
        <v>1</v>
      </c>
      <c r="N252" s="235" t="s">
        <v>41</v>
      </c>
      <c r="O252" s="92"/>
      <c r="P252" s="236">
        <f>O252*H252</f>
        <v>0</v>
      </c>
      <c r="Q252" s="236">
        <v>0.087419999999999998</v>
      </c>
      <c r="R252" s="236">
        <f>Q252*H252</f>
        <v>0.26225999999999999</v>
      </c>
      <c r="S252" s="236">
        <v>0</v>
      </c>
      <c r="T252" s="237">
        <f>S252*H252</f>
        <v>0</v>
      </c>
      <c r="U252" s="39"/>
      <c r="V252" s="39"/>
      <c r="W252" s="39"/>
      <c r="X252" s="39"/>
      <c r="Y252" s="39"/>
      <c r="Z252" s="39"/>
      <c r="AA252" s="39"/>
      <c r="AB252" s="39"/>
      <c r="AC252" s="39"/>
      <c r="AD252" s="39"/>
      <c r="AE252" s="39"/>
      <c r="AR252" s="238" t="s">
        <v>360</v>
      </c>
      <c r="AT252" s="238" t="s">
        <v>343</v>
      </c>
      <c r="AU252" s="238" t="s">
        <v>85</v>
      </c>
      <c r="AY252" s="18" t="s">
        <v>342</v>
      </c>
      <c r="BE252" s="239">
        <f>IF(N252="základní",J252,0)</f>
        <v>0</v>
      </c>
      <c r="BF252" s="239">
        <f>IF(N252="snížená",J252,0)</f>
        <v>0</v>
      </c>
      <c r="BG252" s="239">
        <f>IF(N252="zákl. přenesená",J252,0)</f>
        <v>0</v>
      </c>
      <c r="BH252" s="239">
        <f>IF(N252="sníž. přenesená",J252,0)</f>
        <v>0</v>
      </c>
      <c r="BI252" s="239">
        <f>IF(N252="nulová",J252,0)</f>
        <v>0</v>
      </c>
      <c r="BJ252" s="18" t="s">
        <v>83</v>
      </c>
      <c r="BK252" s="239">
        <f>ROUND(I252*H252,2)</f>
        <v>0</v>
      </c>
      <c r="BL252" s="18" t="s">
        <v>360</v>
      </c>
      <c r="BM252" s="238" t="s">
        <v>7427</v>
      </c>
    </row>
    <row r="253" s="2" customFormat="1">
      <c r="A253" s="39"/>
      <c r="B253" s="40"/>
      <c r="C253" s="41"/>
      <c r="D253" s="240" t="s">
        <v>349</v>
      </c>
      <c r="E253" s="41"/>
      <c r="F253" s="241" t="s">
        <v>2383</v>
      </c>
      <c r="G253" s="41"/>
      <c r="H253" s="41"/>
      <c r="I253" s="242"/>
      <c r="J253" s="41"/>
      <c r="K253" s="41"/>
      <c r="L253" s="45"/>
      <c r="M253" s="243"/>
      <c r="N253" s="244"/>
      <c r="O253" s="92"/>
      <c r="P253" s="92"/>
      <c r="Q253" s="92"/>
      <c r="R253" s="92"/>
      <c r="S253" s="92"/>
      <c r="T253" s="93"/>
      <c r="U253" s="39"/>
      <c r="V253" s="39"/>
      <c r="W253" s="39"/>
      <c r="X253" s="39"/>
      <c r="Y253" s="39"/>
      <c r="Z253" s="39"/>
      <c r="AA253" s="39"/>
      <c r="AB253" s="39"/>
      <c r="AC253" s="39"/>
      <c r="AD253" s="39"/>
      <c r="AE253" s="39"/>
      <c r="AT253" s="18" t="s">
        <v>349</v>
      </c>
      <c r="AU253" s="18" t="s">
        <v>85</v>
      </c>
    </row>
    <row r="254" s="13" customFormat="1">
      <c r="A254" s="13"/>
      <c r="B254" s="252"/>
      <c r="C254" s="253"/>
      <c r="D254" s="240" t="s">
        <v>446</v>
      </c>
      <c r="E254" s="254" t="s">
        <v>1</v>
      </c>
      <c r="F254" s="255" t="s">
        <v>6603</v>
      </c>
      <c r="G254" s="253"/>
      <c r="H254" s="256">
        <v>3</v>
      </c>
      <c r="I254" s="257"/>
      <c r="J254" s="253"/>
      <c r="K254" s="253"/>
      <c r="L254" s="258"/>
      <c r="M254" s="259"/>
      <c r="N254" s="260"/>
      <c r="O254" s="260"/>
      <c r="P254" s="260"/>
      <c r="Q254" s="260"/>
      <c r="R254" s="260"/>
      <c r="S254" s="260"/>
      <c r="T254" s="261"/>
      <c r="U254" s="13"/>
      <c r="V254" s="13"/>
      <c r="W254" s="13"/>
      <c r="X254" s="13"/>
      <c r="Y254" s="13"/>
      <c r="Z254" s="13"/>
      <c r="AA254" s="13"/>
      <c r="AB254" s="13"/>
      <c r="AC254" s="13"/>
      <c r="AD254" s="13"/>
      <c r="AE254" s="13"/>
      <c r="AT254" s="262" t="s">
        <v>446</v>
      </c>
      <c r="AU254" s="262" t="s">
        <v>85</v>
      </c>
      <c r="AV254" s="13" t="s">
        <v>85</v>
      </c>
      <c r="AW254" s="13" t="s">
        <v>32</v>
      </c>
      <c r="AX254" s="13" t="s">
        <v>83</v>
      </c>
      <c r="AY254" s="262" t="s">
        <v>342</v>
      </c>
    </row>
    <row r="255" s="2" customFormat="1" ht="16.5" customHeight="1">
      <c r="A255" s="39"/>
      <c r="B255" s="40"/>
      <c r="C255" s="295" t="s">
        <v>665</v>
      </c>
      <c r="D255" s="295" t="s">
        <v>621</v>
      </c>
      <c r="E255" s="296" t="s">
        <v>2389</v>
      </c>
      <c r="F255" s="297" t="s">
        <v>2390</v>
      </c>
      <c r="G255" s="298" t="s">
        <v>442</v>
      </c>
      <c r="H255" s="299">
        <v>1</v>
      </c>
      <c r="I255" s="300"/>
      <c r="J255" s="301">
        <f>ROUND(I255*H255,2)</f>
        <v>0</v>
      </c>
      <c r="K255" s="297" t="s">
        <v>443</v>
      </c>
      <c r="L255" s="302"/>
      <c r="M255" s="303" t="s">
        <v>1</v>
      </c>
      <c r="N255" s="304" t="s">
        <v>41</v>
      </c>
      <c r="O255" s="92"/>
      <c r="P255" s="236">
        <f>O255*H255</f>
        <v>0</v>
      </c>
      <c r="Q255" s="236">
        <v>0.040000000000000001</v>
      </c>
      <c r="R255" s="236">
        <f>Q255*H255</f>
        <v>0.040000000000000001</v>
      </c>
      <c r="S255" s="236">
        <v>0</v>
      </c>
      <c r="T255" s="237">
        <f>S255*H255</f>
        <v>0</v>
      </c>
      <c r="U255" s="39"/>
      <c r="V255" s="39"/>
      <c r="W255" s="39"/>
      <c r="X255" s="39"/>
      <c r="Y255" s="39"/>
      <c r="Z255" s="39"/>
      <c r="AA255" s="39"/>
      <c r="AB255" s="39"/>
      <c r="AC255" s="39"/>
      <c r="AD255" s="39"/>
      <c r="AE255" s="39"/>
      <c r="AR255" s="238" t="s">
        <v>376</v>
      </c>
      <c r="AT255" s="238" t="s">
        <v>621</v>
      </c>
      <c r="AU255" s="238" t="s">
        <v>85</v>
      </c>
      <c r="AY255" s="18" t="s">
        <v>342</v>
      </c>
      <c r="BE255" s="239">
        <f>IF(N255="základní",J255,0)</f>
        <v>0</v>
      </c>
      <c r="BF255" s="239">
        <f>IF(N255="snížená",J255,0)</f>
        <v>0</v>
      </c>
      <c r="BG255" s="239">
        <f>IF(N255="zákl. přenesená",J255,0)</f>
        <v>0</v>
      </c>
      <c r="BH255" s="239">
        <f>IF(N255="sníž. přenesená",J255,0)</f>
        <v>0</v>
      </c>
      <c r="BI255" s="239">
        <f>IF(N255="nulová",J255,0)</f>
        <v>0</v>
      </c>
      <c r="BJ255" s="18" t="s">
        <v>83</v>
      </c>
      <c r="BK255" s="239">
        <f>ROUND(I255*H255,2)</f>
        <v>0</v>
      </c>
      <c r="BL255" s="18" t="s">
        <v>360</v>
      </c>
      <c r="BM255" s="238" t="s">
        <v>7428</v>
      </c>
    </row>
    <row r="256" s="2" customFormat="1">
      <c r="A256" s="39"/>
      <c r="B256" s="40"/>
      <c r="C256" s="41"/>
      <c r="D256" s="240" t="s">
        <v>349</v>
      </c>
      <c r="E256" s="41"/>
      <c r="F256" s="241" t="s">
        <v>2390</v>
      </c>
      <c r="G256" s="41"/>
      <c r="H256" s="41"/>
      <c r="I256" s="242"/>
      <c r="J256" s="41"/>
      <c r="K256" s="41"/>
      <c r="L256" s="45"/>
      <c r="M256" s="243"/>
      <c r="N256" s="244"/>
      <c r="O256" s="92"/>
      <c r="P256" s="92"/>
      <c r="Q256" s="92"/>
      <c r="R256" s="92"/>
      <c r="S256" s="92"/>
      <c r="T256" s="93"/>
      <c r="U256" s="39"/>
      <c r="V256" s="39"/>
      <c r="W256" s="39"/>
      <c r="X256" s="39"/>
      <c r="Y256" s="39"/>
      <c r="Z256" s="39"/>
      <c r="AA256" s="39"/>
      <c r="AB256" s="39"/>
      <c r="AC256" s="39"/>
      <c r="AD256" s="39"/>
      <c r="AE256" s="39"/>
      <c r="AT256" s="18" t="s">
        <v>349</v>
      </c>
      <c r="AU256" s="18" t="s">
        <v>85</v>
      </c>
    </row>
    <row r="257" s="13" customFormat="1">
      <c r="A257" s="13"/>
      <c r="B257" s="252"/>
      <c r="C257" s="253"/>
      <c r="D257" s="240" t="s">
        <v>446</v>
      </c>
      <c r="E257" s="254" t="s">
        <v>1</v>
      </c>
      <c r="F257" s="255" t="s">
        <v>2590</v>
      </c>
      <c r="G257" s="253"/>
      <c r="H257" s="256">
        <v>1</v>
      </c>
      <c r="I257" s="257"/>
      <c r="J257" s="253"/>
      <c r="K257" s="253"/>
      <c r="L257" s="258"/>
      <c r="M257" s="259"/>
      <c r="N257" s="260"/>
      <c r="O257" s="260"/>
      <c r="P257" s="260"/>
      <c r="Q257" s="260"/>
      <c r="R257" s="260"/>
      <c r="S257" s="260"/>
      <c r="T257" s="261"/>
      <c r="U257" s="13"/>
      <c r="V257" s="13"/>
      <c r="W257" s="13"/>
      <c r="X257" s="13"/>
      <c r="Y257" s="13"/>
      <c r="Z257" s="13"/>
      <c r="AA257" s="13"/>
      <c r="AB257" s="13"/>
      <c r="AC257" s="13"/>
      <c r="AD257" s="13"/>
      <c r="AE257" s="13"/>
      <c r="AT257" s="262" t="s">
        <v>446</v>
      </c>
      <c r="AU257" s="262" t="s">
        <v>85</v>
      </c>
      <c r="AV257" s="13" t="s">
        <v>85</v>
      </c>
      <c r="AW257" s="13" t="s">
        <v>32</v>
      </c>
      <c r="AX257" s="13" t="s">
        <v>83</v>
      </c>
      <c r="AY257" s="262" t="s">
        <v>342</v>
      </c>
    </row>
    <row r="258" s="2" customFormat="1" ht="16.5" customHeight="1">
      <c r="A258" s="39"/>
      <c r="B258" s="40"/>
      <c r="C258" s="295" t="s">
        <v>671</v>
      </c>
      <c r="D258" s="295" t="s">
        <v>621</v>
      </c>
      <c r="E258" s="296" t="s">
        <v>2393</v>
      </c>
      <c r="F258" s="297" t="s">
        <v>2394</v>
      </c>
      <c r="G258" s="298" t="s">
        <v>442</v>
      </c>
      <c r="H258" s="299">
        <v>2</v>
      </c>
      <c r="I258" s="300"/>
      <c r="J258" s="301">
        <f>ROUND(I258*H258,2)</f>
        <v>0</v>
      </c>
      <c r="K258" s="297" t="s">
        <v>443</v>
      </c>
      <c r="L258" s="302"/>
      <c r="M258" s="303" t="s">
        <v>1</v>
      </c>
      <c r="N258" s="304" t="s">
        <v>41</v>
      </c>
      <c r="O258" s="92"/>
      <c r="P258" s="236">
        <f>O258*H258</f>
        <v>0</v>
      </c>
      <c r="Q258" s="236">
        <v>0.050999999999999997</v>
      </c>
      <c r="R258" s="236">
        <f>Q258*H258</f>
        <v>0.10199999999999999</v>
      </c>
      <c r="S258" s="236">
        <v>0</v>
      </c>
      <c r="T258" s="237">
        <f>S258*H258</f>
        <v>0</v>
      </c>
      <c r="U258" s="39"/>
      <c r="V258" s="39"/>
      <c r="W258" s="39"/>
      <c r="X258" s="39"/>
      <c r="Y258" s="39"/>
      <c r="Z258" s="39"/>
      <c r="AA258" s="39"/>
      <c r="AB258" s="39"/>
      <c r="AC258" s="39"/>
      <c r="AD258" s="39"/>
      <c r="AE258" s="39"/>
      <c r="AR258" s="238" t="s">
        <v>376</v>
      </c>
      <c r="AT258" s="238" t="s">
        <v>621</v>
      </c>
      <c r="AU258" s="238" t="s">
        <v>85</v>
      </c>
      <c r="AY258" s="18" t="s">
        <v>342</v>
      </c>
      <c r="BE258" s="239">
        <f>IF(N258="základní",J258,0)</f>
        <v>0</v>
      </c>
      <c r="BF258" s="239">
        <f>IF(N258="snížená",J258,0)</f>
        <v>0</v>
      </c>
      <c r="BG258" s="239">
        <f>IF(N258="zákl. přenesená",J258,0)</f>
        <v>0</v>
      </c>
      <c r="BH258" s="239">
        <f>IF(N258="sníž. přenesená",J258,0)</f>
        <v>0</v>
      </c>
      <c r="BI258" s="239">
        <f>IF(N258="nulová",J258,0)</f>
        <v>0</v>
      </c>
      <c r="BJ258" s="18" t="s">
        <v>83</v>
      </c>
      <c r="BK258" s="239">
        <f>ROUND(I258*H258,2)</f>
        <v>0</v>
      </c>
      <c r="BL258" s="18" t="s">
        <v>360</v>
      </c>
      <c r="BM258" s="238" t="s">
        <v>7429</v>
      </c>
    </row>
    <row r="259" s="2" customFormat="1">
      <c r="A259" s="39"/>
      <c r="B259" s="40"/>
      <c r="C259" s="41"/>
      <c r="D259" s="240" t="s">
        <v>349</v>
      </c>
      <c r="E259" s="41"/>
      <c r="F259" s="241" t="s">
        <v>2394</v>
      </c>
      <c r="G259" s="41"/>
      <c r="H259" s="41"/>
      <c r="I259" s="242"/>
      <c r="J259" s="41"/>
      <c r="K259" s="41"/>
      <c r="L259" s="45"/>
      <c r="M259" s="243"/>
      <c r="N259" s="244"/>
      <c r="O259" s="92"/>
      <c r="P259" s="92"/>
      <c r="Q259" s="92"/>
      <c r="R259" s="92"/>
      <c r="S259" s="92"/>
      <c r="T259" s="93"/>
      <c r="U259" s="39"/>
      <c r="V259" s="39"/>
      <c r="W259" s="39"/>
      <c r="X259" s="39"/>
      <c r="Y259" s="39"/>
      <c r="Z259" s="39"/>
      <c r="AA259" s="39"/>
      <c r="AB259" s="39"/>
      <c r="AC259" s="39"/>
      <c r="AD259" s="39"/>
      <c r="AE259" s="39"/>
      <c r="AT259" s="18" t="s">
        <v>349</v>
      </c>
      <c r="AU259" s="18" t="s">
        <v>85</v>
      </c>
    </row>
    <row r="260" s="13" customFormat="1">
      <c r="A260" s="13"/>
      <c r="B260" s="252"/>
      <c r="C260" s="253"/>
      <c r="D260" s="240" t="s">
        <v>446</v>
      </c>
      <c r="E260" s="254" t="s">
        <v>1</v>
      </c>
      <c r="F260" s="255" t="s">
        <v>2392</v>
      </c>
      <c r="G260" s="253"/>
      <c r="H260" s="256">
        <v>2</v>
      </c>
      <c r="I260" s="257"/>
      <c r="J260" s="253"/>
      <c r="K260" s="253"/>
      <c r="L260" s="258"/>
      <c r="M260" s="259"/>
      <c r="N260" s="260"/>
      <c r="O260" s="260"/>
      <c r="P260" s="260"/>
      <c r="Q260" s="260"/>
      <c r="R260" s="260"/>
      <c r="S260" s="260"/>
      <c r="T260" s="261"/>
      <c r="U260" s="13"/>
      <c r="V260" s="13"/>
      <c r="W260" s="13"/>
      <c r="X260" s="13"/>
      <c r="Y260" s="13"/>
      <c r="Z260" s="13"/>
      <c r="AA260" s="13"/>
      <c r="AB260" s="13"/>
      <c r="AC260" s="13"/>
      <c r="AD260" s="13"/>
      <c r="AE260" s="13"/>
      <c r="AT260" s="262" t="s">
        <v>446</v>
      </c>
      <c r="AU260" s="262" t="s">
        <v>85</v>
      </c>
      <c r="AV260" s="13" t="s">
        <v>85</v>
      </c>
      <c r="AW260" s="13" t="s">
        <v>32</v>
      </c>
      <c r="AX260" s="13" t="s">
        <v>83</v>
      </c>
      <c r="AY260" s="262" t="s">
        <v>342</v>
      </c>
    </row>
    <row r="261" s="2" customFormat="1" ht="21.75" customHeight="1">
      <c r="A261" s="39"/>
      <c r="B261" s="40"/>
      <c r="C261" s="227" t="s">
        <v>677</v>
      </c>
      <c r="D261" s="227" t="s">
        <v>343</v>
      </c>
      <c r="E261" s="228" t="s">
        <v>2407</v>
      </c>
      <c r="F261" s="229" t="s">
        <v>2408</v>
      </c>
      <c r="G261" s="230" t="s">
        <v>562</v>
      </c>
      <c r="H261" s="231">
        <v>0.76800000000000002</v>
      </c>
      <c r="I261" s="232"/>
      <c r="J261" s="233">
        <f>ROUND(I261*H261,2)</f>
        <v>0</v>
      </c>
      <c r="K261" s="229" t="s">
        <v>443</v>
      </c>
      <c r="L261" s="45"/>
      <c r="M261" s="234" t="s">
        <v>1</v>
      </c>
      <c r="N261" s="235" t="s">
        <v>41</v>
      </c>
      <c r="O261" s="92"/>
      <c r="P261" s="236">
        <f>O261*H261</f>
        <v>0</v>
      </c>
      <c r="Q261" s="236">
        <v>0</v>
      </c>
      <c r="R261" s="236">
        <f>Q261*H261</f>
        <v>0</v>
      </c>
      <c r="S261" s="236">
        <v>0</v>
      </c>
      <c r="T261" s="237">
        <f>S261*H261</f>
        <v>0</v>
      </c>
      <c r="U261" s="39"/>
      <c r="V261" s="39"/>
      <c r="W261" s="39"/>
      <c r="X261" s="39"/>
      <c r="Y261" s="39"/>
      <c r="Z261" s="39"/>
      <c r="AA261" s="39"/>
      <c r="AB261" s="39"/>
      <c r="AC261" s="39"/>
      <c r="AD261" s="39"/>
      <c r="AE261" s="39"/>
      <c r="AR261" s="238" t="s">
        <v>360</v>
      </c>
      <c r="AT261" s="238" t="s">
        <v>343</v>
      </c>
      <c r="AU261" s="238" t="s">
        <v>85</v>
      </c>
      <c r="AY261" s="18" t="s">
        <v>342</v>
      </c>
      <c r="BE261" s="239">
        <f>IF(N261="základní",J261,0)</f>
        <v>0</v>
      </c>
      <c r="BF261" s="239">
        <f>IF(N261="snížená",J261,0)</f>
        <v>0</v>
      </c>
      <c r="BG261" s="239">
        <f>IF(N261="zákl. přenesená",J261,0)</f>
        <v>0</v>
      </c>
      <c r="BH261" s="239">
        <f>IF(N261="sníž. přenesená",J261,0)</f>
        <v>0</v>
      </c>
      <c r="BI261" s="239">
        <f>IF(N261="nulová",J261,0)</f>
        <v>0</v>
      </c>
      <c r="BJ261" s="18" t="s">
        <v>83</v>
      </c>
      <c r="BK261" s="239">
        <f>ROUND(I261*H261,2)</f>
        <v>0</v>
      </c>
      <c r="BL261" s="18" t="s">
        <v>360</v>
      </c>
      <c r="BM261" s="238" t="s">
        <v>7430</v>
      </c>
    </row>
    <row r="262" s="2" customFormat="1">
      <c r="A262" s="39"/>
      <c r="B262" s="40"/>
      <c r="C262" s="41"/>
      <c r="D262" s="240" t="s">
        <v>349</v>
      </c>
      <c r="E262" s="41"/>
      <c r="F262" s="241" t="s">
        <v>2410</v>
      </c>
      <c r="G262" s="41"/>
      <c r="H262" s="41"/>
      <c r="I262" s="242"/>
      <c r="J262" s="41"/>
      <c r="K262" s="41"/>
      <c r="L262" s="45"/>
      <c r="M262" s="243"/>
      <c r="N262" s="244"/>
      <c r="O262" s="92"/>
      <c r="P262" s="92"/>
      <c r="Q262" s="92"/>
      <c r="R262" s="92"/>
      <c r="S262" s="92"/>
      <c r="T262" s="93"/>
      <c r="U262" s="39"/>
      <c r="V262" s="39"/>
      <c r="W262" s="39"/>
      <c r="X262" s="39"/>
      <c r="Y262" s="39"/>
      <c r="Z262" s="39"/>
      <c r="AA262" s="39"/>
      <c r="AB262" s="39"/>
      <c r="AC262" s="39"/>
      <c r="AD262" s="39"/>
      <c r="AE262" s="39"/>
      <c r="AT262" s="18" t="s">
        <v>349</v>
      </c>
      <c r="AU262" s="18" t="s">
        <v>85</v>
      </c>
    </row>
    <row r="263" s="13" customFormat="1">
      <c r="A263" s="13"/>
      <c r="B263" s="252"/>
      <c r="C263" s="253"/>
      <c r="D263" s="240" t="s">
        <v>446</v>
      </c>
      <c r="E263" s="254" t="s">
        <v>1</v>
      </c>
      <c r="F263" s="255" t="s">
        <v>7431</v>
      </c>
      <c r="G263" s="253"/>
      <c r="H263" s="256">
        <v>0.76800000000000002</v>
      </c>
      <c r="I263" s="257"/>
      <c r="J263" s="253"/>
      <c r="K263" s="253"/>
      <c r="L263" s="258"/>
      <c r="M263" s="259"/>
      <c r="N263" s="260"/>
      <c r="O263" s="260"/>
      <c r="P263" s="260"/>
      <c r="Q263" s="260"/>
      <c r="R263" s="260"/>
      <c r="S263" s="260"/>
      <c r="T263" s="261"/>
      <c r="U263" s="13"/>
      <c r="V263" s="13"/>
      <c r="W263" s="13"/>
      <c r="X263" s="13"/>
      <c r="Y263" s="13"/>
      <c r="Z263" s="13"/>
      <c r="AA263" s="13"/>
      <c r="AB263" s="13"/>
      <c r="AC263" s="13"/>
      <c r="AD263" s="13"/>
      <c r="AE263" s="13"/>
      <c r="AT263" s="262" t="s">
        <v>446</v>
      </c>
      <c r="AU263" s="262" t="s">
        <v>85</v>
      </c>
      <c r="AV263" s="13" t="s">
        <v>85</v>
      </c>
      <c r="AW263" s="13" t="s">
        <v>32</v>
      </c>
      <c r="AX263" s="13" t="s">
        <v>83</v>
      </c>
      <c r="AY263" s="262" t="s">
        <v>342</v>
      </c>
    </row>
    <row r="264" s="2" customFormat="1" ht="16.5" customHeight="1">
      <c r="A264" s="39"/>
      <c r="B264" s="40"/>
      <c r="C264" s="227" t="s">
        <v>687</v>
      </c>
      <c r="D264" s="227" t="s">
        <v>343</v>
      </c>
      <c r="E264" s="228" t="s">
        <v>2412</v>
      </c>
      <c r="F264" s="229" t="s">
        <v>2413</v>
      </c>
      <c r="G264" s="230" t="s">
        <v>562</v>
      </c>
      <c r="H264" s="231">
        <v>18.824999999999999</v>
      </c>
      <c r="I264" s="232"/>
      <c r="J264" s="233">
        <f>ROUND(I264*H264,2)</f>
        <v>0</v>
      </c>
      <c r="K264" s="229" t="s">
        <v>443</v>
      </c>
      <c r="L264" s="45"/>
      <c r="M264" s="234" t="s">
        <v>1</v>
      </c>
      <c r="N264" s="235" t="s">
        <v>41</v>
      </c>
      <c r="O264" s="92"/>
      <c r="P264" s="236">
        <f>O264*H264</f>
        <v>0</v>
      </c>
      <c r="Q264" s="236">
        <v>0</v>
      </c>
      <c r="R264" s="236">
        <f>Q264*H264</f>
        <v>0</v>
      </c>
      <c r="S264" s="236">
        <v>0</v>
      </c>
      <c r="T264" s="237">
        <f>S264*H264</f>
        <v>0</v>
      </c>
      <c r="U264" s="39"/>
      <c r="V264" s="39"/>
      <c r="W264" s="39"/>
      <c r="X264" s="39"/>
      <c r="Y264" s="39"/>
      <c r="Z264" s="39"/>
      <c r="AA264" s="39"/>
      <c r="AB264" s="39"/>
      <c r="AC264" s="39"/>
      <c r="AD264" s="39"/>
      <c r="AE264" s="39"/>
      <c r="AR264" s="238" t="s">
        <v>360</v>
      </c>
      <c r="AT264" s="238" t="s">
        <v>343</v>
      </c>
      <c r="AU264" s="238" t="s">
        <v>85</v>
      </c>
      <c r="AY264" s="18" t="s">
        <v>342</v>
      </c>
      <c r="BE264" s="239">
        <f>IF(N264="základní",J264,0)</f>
        <v>0</v>
      </c>
      <c r="BF264" s="239">
        <f>IF(N264="snížená",J264,0)</f>
        <v>0</v>
      </c>
      <c r="BG264" s="239">
        <f>IF(N264="zákl. přenesená",J264,0)</f>
        <v>0</v>
      </c>
      <c r="BH264" s="239">
        <f>IF(N264="sníž. přenesená",J264,0)</f>
        <v>0</v>
      </c>
      <c r="BI264" s="239">
        <f>IF(N264="nulová",J264,0)</f>
        <v>0</v>
      </c>
      <c r="BJ264" s="18" t="s">
        <v>83</v>
      </c>
      <c r="BK264" s="239">
        <f>ROUND(I264*H264,2)</f>
        <v>0</v>
      </c>
      <c r="BL264" s="18" t="s">
        <v>360</v>
      </c>
      <c r="BM264" s="238" t="s">
        <v>7432</v>
      </c>
    </row>
    <row r="265" s="2" customFormat="1">
      <c r="A265" s="39"/>
      <c r="B265" s="40"/>
      <c r="C265" s="41"/>
      <c r="D265" s="240" t="s">
        <v>349</v>
      </c>
      <c r="E265" s="41"/>
      <c r="F265" s="241" t="s">
        <v>2415</v>
      </c>
      <c r="G265" s="41"/>
      <c r="H265" s="41"/>
      <c r="I265" s="242"/>
      <c r="J265" s="41"/>
      <c r="K265" s="41"/>
      <c r="L265" s="45"/>
      <c r="M265" s="243"/>
      <c r="N265" s="244"/>
      <c r="O265" s="92"/>
      <c r="P265" s="92"/>
      <c r="Q265" s="92"/>
      <c r="R265" s="92"/>
      <c r="S265" s="92"/>
      <c r="T265" s="93"/>
      <c r="U265" s="39"/>
      <c r="V265" s="39"/>
      <c r="W265" s="39"/>
      <c r="X265" s="39"/>
      <c r="Y265" s="39"/>
      <c r="Z265" s="39"/>
      <c r="AA265" s="39"/>
      <c r="AB265" s="39"/>
      <c r="AC265" s="39"/>
      <c r="AD265" s="39"/>
      <c r="AE265" s="39"/>
      <c r="AT265" s="18" t="s">
        <v>349</v>
      </c>
      <c r="AU265" s="18" t="s">
        <v>85</v>
      </c>
    </row>
    <row r="266" s="13" customFormat="1">
      <c r="A266" s="13"/>
      <c r="B266" s="252"/>
      <c r="C266" s="253"/>
      <c r="D266" s="240" t="s">
        <v>446</v>
      </c>
      <c r="E266" s="254" t="s">
        <v>1</v>
      </c>
      <c r="F266" s="255" t="s">
        <v>7433</v>
      </c>
      <c r="G266" s="253"/>
      <c r="H266" s="256">
        <v>18.824999999999999</v>
      </c>
      <c r="I266" s="257"/>
      <c r="J266" s="253"/>
      <c r="K266" s="253"/>
      <c r="L266" s="258"/>
      <c r="M266" s="259"/>
      <c r="N266" s="260"/>
      <c r="O266" s="260"/>
      <c r="P266" s="260"/>
      <c r="Q266" s="260"/>
      <c r="R266" s="260"/>
      <c r="S266" s="260"/>
      <c r="T266" s="261"/>
      <c r="U266" s="13"/>
      <c r="V266" s="13"/>
      <c r="W266" s="13"/>
      <c r="X266" s="13"/>
      <c r="Y266" s="13"/>
      <c r="Z266" s="13"/>
      <c r="AA266" s="13"/>
      <c r="AB266" s="13"/>
      <c r="AC266" s="13"/>
      <c r="AD266" s="13"/>
      <c r="AE266" s="13"/>
      <c r="AT266" s="262" t="s">
        <v>446</v>
      </c>
      <c r="AU266" s="262" t="s">
        <v>85</v>
      </c>
      <c r="AV266" s="13" t="s">
        <v>85</v>
      </c>
      <c r="AW266" s="13" t="s">
        <v>32</v>
      </c>
      <c r="AX266" s="13" t="s">
        <v>83</v>
      </c>
      <c r="AY266" s="262" t="s">
        <v>342</v>
      </c>
    </row>
    <row r="267" s="2" customFormat="1" ht="16.5" customHeight="1">
      <c r="A267" s="39"/>
      <c r="B267" s="40"/>
      <c r="C267" s="227" t="s">
        <v>692</v>
      </c>
      <c r="D267" s="227" t="s">
        <v>343</v>
      </c>
      <c r="E267" s="228" t="s">
        <v>2424</v>
      </c>
      <c r="F267" s="229" t="s">
        <v>2425</v>
      </c>
      <c r="G267" s="230" t="s">
        <v>473</v>
      </c>
      <c r="H267" s="231">
        <v>1.9199999999999999</v>
      </c>
      <c r="I267" s="232"/>
      <c r="J267" s="233">
        <f>ROUND(I267*H267,2)</f>
        <v>0</v>
      </c>
      <c r="K267" s="229" t="s">
        <v>443</v>
      </c>
      <c r="L267" s="45"/>
      <c r="M267" s="234" t="s">
        <v>1</v>
      </c>
      <c r="N267" s="235" t="s">
        <v>41</v>
      </c>
      <c r="O267" s="92"/>
      <c r="P267" s="236">
        <f>O267*H267</f>
        <v>0</v>
      </c>
      <c r="Q267" s="236">
        <v>0.0063200000000000001</v>
      </c>
      <c r="R267" s="236">
        <f>Q267*H267</f>
        <v>0.0121344</v>
      </c>
      <c r="S267" s="236">
        <v>0</v>
      </c>
      <c r="T267" s="237">
        <f>S267*H267</f>
        <v>0</v>
      </c>
      <c r="U267" s="39"/>
      <c r="V267" s="39"/>
      <c r="W267" s="39"/>
      <c r="X267" s="39"/>
      <c r="Y267" s="39"/>
      <c r="Z267" s="39"/>
      <c r="AA267" s="39"/>
      <c r="AB267" s="39"/>
      <c r="AC267" s="39"/>
      <c r="AD267" s="39"/>
      <c r="AE267" s="39"/>
      <c r="AR267" s="238" t="s">
        <v>360</v>
      </c>
      <c r="AT267" s="238" t="s">
        <v>343</v>
      </c>
      <c r="AU267" s="238" t="s">
        <v>85</v>
      </c>
      <c r="AY267" s="18" t="s">
        <v>342</v>
      </c>
      <c r="BE267" s="239">
        <f>IF(N267="základní",J267,0)</f>
        <v>0</v>
      </c>
      <c r="BF267" s="239">
        <f>IF(N267="snížená",J267,0)</f>
        <v>0</v>
      </c>
      <c r="BG267" s="239">
        <f>IF(N267="zákl. přenesená",J267,0)</f>
        <v>0</v>
      </c>
      <c r="BH267" s="239">
        <f>IF(N267="sníž. přenesená",J267,0)</f>
        <v>0</v>
      </c>
      <c r="BI267" s="239">
        <f>IF(N267="nulová",J267,0)</f>
        <v>0</v>
      </c>
      <c r="BJ267" s="18" t="s">
        <v>83</v>
      </c>
      <c r="BK267" s="239">
        <f>ROUND(I267*H267,2)</f>
        <v>0</v>
      </c>
      <c r="BL267" s="18" t="s">
        <v>360</v>
      </c>
      <c r="BM267" s="238" t="s">
        <v>7434</v>
      </c>
    </row>
    <row r="268" s="2" customFormat="1">
      <c r="A268" s="39"/>
      <c r="B268" s="40"/>
      <c r="C268" s="41"/>
      <c r="D268" s="240" t="s">
        <v>349</v>
      </c>
      <c r="E268" s="41"/>
      <c r="F268" s="241" t="s">
        <v>2427</v>
      </c>
      <c r="G268" s="41"/>
      <c r="H268" s="41"/>
      <c r="I268" s="242"/>
      <c r="J268" s="41"/>
      <c r="K268" s="41"/>
      <c r="L268" s="45"/>
      <c r="M268" s="243"/>
      <c r="N268" s="244"/>
      <c r="O268" s="92"/>
      <c r="P268" s="92"/>
      <c r="Q268" s="92"/>
      <c r="R268" s="92"/>
      <c r="S268" s="92"/>
      <c r="T268" s="93"/>
      <c r="U268" s="39"/>
      <c r="V268" s="39"/>
      <c r="W268" s="39"/>
      <c r="X268" s="39"/>
      <c r="Y268" s="39"/>
      <c r="Z268" s="39"/>
      <c r="AA268" s="39"/>
      <c r="AB268" s="39"/>
      <c r="AC268" s="39"/>
      <c r="AD268" s="39"/>
      <c r="AE268" s="39"/>
      <c r="AT268" s="18" t="s">
        <v>349</v>
      </c>
      <c r="AU268" s="18" t="s">
        <v>85</v>
      </c>
    </row>
    <row r="269" s="13" customFormat="1">
      <c r="A269" s="13"/>
      <c r="B269" s="252"/>
      <c r="C269" s="253"/>
      <c r="D269" s="240" t="s">
        <v>446</v>
      </c>
      <c r="E269" s="254" t="s">
        <v>1</v>
      </c>
      <c r="F269" s="255" t="s">
        <v>7435</v>
      </c>
      <c r="G269" s="253"/>
      <c r="H269" s="256">
        <v>1.9199999999999999</v>
      </c>
      <c r="I269" s="257"/>
      <c r="J269" s="253"/>
      <c r="K269" s="253"/>
      <c r="L269" s="258"/>
      <c r="M269" s="259"/>
      <c r="N269" s="260"/>
      <c r="O269" s="260"/>
      <c r="P269" s="260"/>
      <c r="Q269" s="260"/>
      <c r="R269" s="260"/>
      <c r="S269" s="260"/>
      <c r="T269" s="261"/>
      <c r="U269" s="13"/>
      <c r="V269" s="13"/>
      <c r="W269" s="13"/>
      <c r="X269" s="13"/>
      <c r="Y269" s="13"/>
      <c r="Z269" s="13"/>
      <c r="AA269" s="13"/>
      <c r="AB269" s="13"/>
      <c r="AC269" s="13"/>
      <c r="AD269" s="13"/>
      <c r="AE269" s="13"/>
      <c r="AT269" s="262" t="s">
        <v>446</v>
      </c>
      <c r="AU269" s="262" t="s">
        <v>85</v>
      </c>
      <c r="AV269" s="13" t="s">
        <v>85</v>
      </c>
      <c r="AW269" s="13" t="s">
        <v>32</v>
      </c>
      <c r="AX269" s="13" t="s">
        <v>83</v>
      </c>
      <c r="AY269" s="262" t="s">
        <v>342</v>
      </c>
    </row>
    <row r="270" s="12" customFormat="1" ht="22.8" customHeight="1">
      <c r="A270" s="12"/>
      <c r="B270" s="213"/>
      <c r="C270" s="214"/>
      <c r="D270" s="215" t="s">
        <v>75</v>
      </c>
      <c r="E270" s="246" t="s">
        <v>376</v>
      </c>
      <c r="F270" s="246" t="s">
        <v>814</v>
      </c>
      <c r="G270" s="214"/>
      <c r="H270" s="214"/>
      <c r="I270" s="217"/>
      <c r="J270" s="247">
        <f>BK270</f>
        <v>0</v>
      </c>
      <c r="K270" s="214"/>
      <c r="L270" s="219"/>
      <c r="M270" s="220"/>
      <c r="N270" s="221"/>
      <c r="O270" s="221"/>
      <c r="P270" s="222">
        <f>SUM(P271:P368)</f>
        <v>0</v>
      </c>
      <c r="Q270" s="221"/>
      <c r="R270" s="222">
        <f>SUM(R271:R368)</f>
        <v>12.335869000000001</v>
      </c>
      <c r="S270" s="221"/>
      <c r="T270" s="223">
        <f>SUM(T271:T368)</f>
        <v>8.8895999999999997</v>
      </c>
      <c r="U270" s="12"/>
      <c r="V270" s="12"/>
      <c r="W270" s="12"/>
      <c r="X270" s="12"/>
      <c r="Y270" s="12"/>
      <c r="Z270" s="12"/>
      <c r="AA270" s="12"/>
      <c r="AB270" s="12"/>
      <c r="AC270" s="12"/>
      <c r="AD270" s="12"/>
      <c r="AE270" s="12"/>
      <c r="AR270" s="224" t="s">
        <v>83</v>
      </c>
      <c r="AT270" s="225" t="s">
        <v>75</v>
      </c>
      <c r="AU270" s="225" t="s">
        <v>83</v>
      </c>
      <c r="AY270" s="224" t="s">
        <v>342</v>
      </c>
      <c r="BK270" s="226">
        <f>SUM(BK271:BK368)</f>
        <v>0</v>
      </c>
    </row>
    <row r="271" s="2" customFormat="1" ht="16.5" customHeight="1">
      <c r="A271" s="39"/>
      <c r="B271" s="40"/>
      <c r="C271" s="227" t="s">
        <v>700</v>
      </c>
      <c r="D271" s="227" t="s">
        <v>343</v>
      </c>
      <c r="E271" s="228" t="s">
        <v>2493</v>
      </c>
      <c r="F271" s="229" t="s">
        <v>7436</v>
      </c>
      <c r="G271" s="230" t="s">
        <v>543</v>
      </c>
      <c r="H271" s="231">
        <v>50.200000000000003</v>
      </c>
      <c r="I271" s="232"/>
      <c r="J271" s="233">
        <f>ROUND(I271*H271,2)</f>
        <v>0</v>
      </c>
      <c r="K271" s="229" t="s">
        <v>443</v>
      </c>
      <c r="L271" s="45"/>
      <c r="M271" s="234" t="s">
        <v>1</v>
      </c>
      <c r="N271" s="235" t="s">
        <v>41</v>
      </c>
      <c r="O271" s="92"/>
      <c r="P271" s="236">
        <f>O271*H271</f>
        <v>0</v>
      </c>
      <c r="Q271" s="236">
        <v>0</v>
      </c>
      <c r="R271" s="236">
        <f>Q271*H271</f>
        <v>0</v>
      </c>
      <c r="S271" s="236">
        <v>0.071999999999999995</v>
      </c>
      <c r="T271" s="237">
        <f>S271*H271</f>
        <v>3.6143999999999998</v>
      </c>
      <c r="U271" s="39"/>
      <c r="V271" s="39"/>
      <c r="W271" s="39"/>
      <c r="X271" s="39"/>
      <c r="Y271" s="39"/>
      <c r="Z271" s="39"/>
      <c r="AA271" s="39"/>
      <c r="AB271" s="39"/>
      <c r="AC271" s="39"/>
      <c r="AD271" s="39"/>
      <c r="AE271" s="39"/>
      <c r="AR271" s="238" t="s">
        <v>360</v>
      </c>
      <c r="AT271" s="238" t="s">
        <v>343</v>
      </c>
      <c r="AU271" s="238" t="s">
        <v>85</v>
      </c>
      <c r="AY271" s="18" t="s">
        <v>342</v>
      </c>
      <c r="BE271" s="239">
        <f>IF(N271="základní",J271,0)</f>
        <v>0</v>
      </c>
      <c r="BF271" s="239">
        <f>IF(N271="snížená",J271,0)</f>
        <v>0</v>
      </c>
      <c r="BG271" s="239">
        <f>IF(N271="zákl. přenesená",J271,0)</f>
        <v>0</v>
      </c>
      <c r="BH271" s="239">
        <f>IF(N271="sníž. přenesená",J271,0)</f>
        <v>0</v>
      </c>
      <c r="BI271" s="239">
        <f>IF(N271="nulová",J271,0)</f>
        <v>0</v>
      </c>
      <c r="BJ271" s="18" t="s">
        <v>83</v>
      </c>
      <c r="BK271" s="239">
        <f>ROUND(I271*H271,2)</f>
        <v>0</v>
      </c>
      <c r="BL271" s="18" t="s">
        <v>360</v>
      </c>
      <c r="BM271" s="238" t="s">
        <v>7437</v>
      </c>
    </row>
    <row r="272" s="2" customFormat="1">
      <c r="A272" s="39"/>
      <c r="B272" s="40"/>
      <c r="C272" s="41"/>
      <c r="D272" s="240" t="s">
        <v>349</v>
      </c>
      <c r="E272" s="41"/>
      <c r="F272" s="241" t="s">
        <v>2496</v>
      </c>
      <c r="G272" s="41"/>
      <c r="H272" s="41"/>
      <c r="I272" s="242"/>
      <c r="J272" s="41"/>
      <c r="K272" s="41"/>
      <c r="L272" s="45"/>
      <c r="M272" s="243"/>
      <c r="N272" s="244"/>
      <c r="O272" s="92"/>
      <c r="P272" s="92"/>
      <c r="Q272" s="92"/>
      <c r="R272" s="92"/>
      <c r="S272" s="92"/>
      <c r="T272" s="93"/>
      <c r="U272" s="39"/>
      <c r="V272" s="39"/>
      <c r="W272" s="39"/>
      <c r="X272" s="39"/>
      <c r="Y272" s="39"/>
      <c r="Z272" s="39"/>
      <c r="AA272" s="39"/>
      <c r="AB272" s="39"/>
      <c r="AC272" s="39"/>
      <c r="AD272" s="39"/>
      <c r="AE272" s="39"/>
      <c r="AT272" s="18" t="s">
        <v>349</v>
      </c>
      <c r="AU272" s="18" t="s">
        <v>85</v>
      </c>
    </row>
    <row r="273" s="13" customFormat="1">
      <c r="A273" s="13"/>
      <c r="B273" s="252"/>
      <c r="C273" s="253"/>
      <c r="D273" s="240" t="s">
        <v>446</v>
      </c>
      <c r="E273" s="254" t="s">
        <v>1</v>
      </c>
      <c r="F273" s="255" t="s">
        <v>7438</v>
      </c>
      <c r="G273" s="253"/>
      <c r="H273" s="256">
        <v>50.200000000000003</v>
      </c>
      <c r="I273" s="257"/>
      <c r="J273" s="253"/>
      <c r="K273" s="253"/>
      <c r="L273" s="258"/>
      <c r="M273" s="259"/>
      <c r="N273" s="260"/>
      <c r="O273" s="260"/>
      <c r="P273" s="260"/>
      <c r="Q273" s="260"/>
      <c r="R273" s="260"/>
      <c r="S273" s="260"/>
      <c r="T273" s="261"/>
      <c r="U273" s="13"/>
      <c r="V273" s="13"/>
      <c r="W273" s="13"/>
      <c r="X273" s="13"/>
      <c r="Y273" s="13"/>
      <c r="Z273" s="13"/>
      <c r="AA273" s="13"/>
      <c r="AB273" s="13"/>
      <c r="AC273" s="13"/>
      <c r="AD273" s="13"/>
      <c r="AE273" s="13"/>
      <c r="AT273" s="262" t="s">
        <v>446</v>
      </c>
      <c r="AU273" s="262" t="s">
        <v>85</v>
      </c>
      <c r="AV273" s="13" t="s">
        <v>85</v>
      </c>
      <c r="AW273" s="13" t="s">
        <v>32</v>
      </c>
      <c r="AX273" s="13" t="s">
        <v>83</v>
      </c>
      <c r="AY273" s="262" t="s">
        <v>342</v>
      </c>
    </row>
    <row r="274" s="2" customFormat="1" ht="21.75" customHeight="1">
      <c r="A274" s="39"/>
      <c r="B274" s="40"/>
      <c r="C274" s="227" t="s">
        <v>710</v>
      </c>
      <c r="D274" s="227" t="s">
        <v>343</v>
      </c>
      <c r="E274" s="228" t="s">
        <v>7269</v>
      </c>
      <c r="F274" s="229" t="s">
        <v>7270</v>
      </c>
      <c r="G274" s="230" t="s">
        <v>543</v>
      </c>
      <c r="H274" s="231">
        <v>50.200000000000003</v>
      </c>
      <c r="I274" s="232"/>
      <c r="J274" s="233">
        <f>ROUND(I274*H274,2)</f>
        <v>0</v>
      </c>
      <c r="K274" s="229" t="s">
        <v>443</v>
      </c>
      <c r="L274" s="45"/>
      <c r="M274" s="234" t="s">
        <v>1</v>
      </c>
      <c r="N274" s="235" t="s">
        <v>41</v>
      </c>
      <c r="O274" s="92"/>
      <c r="P274" s="236">
        <f>O274*H274</f>
        <v>0</v>
      </c>
      <c r="Q274" s="236">
        <v>5.0000000000000002E-05</v>
      </c>
      <c r="R274" s="236">
        <f>Q274*H274</f>
        <v>0.0025100000000000001</v>
      </c>
      <c r="S274" s="236">
        <v>0</v>
      </c>
      <c r="T274" s="237">
        <f>S274*H274</f>
        <v>0</v>
      </c>
      <c r="U274" s="39"/>
      <c r="V274" s="39"/>
      <c r="W274" s="39"/>
      <c r="X274" s="39"/>
      <c r="Y274" s="39"/>
      <c r="Z274" s="39"/>
      <c r="AA274" s="39"/>
      <c r="AB274" s="39"/>
      <c r="AC274" s="39"/>
      <c r="AD274" s="39"/>
      <c r="AE274" s="39"/>
      <c r="AR274" s="238" t="s">
        <v>360</v>
      </c>
      <c r="AT274" s="238" t="s">
        <v>343</v>
      </c>
      <c r="AU274" s="238" t="s">
        <v>85</v>
      </c>
      <c r="AY274" s="18" t="s">
        <v>342</v>
      </c>
      <c r="BE274" s="239">
        <f>IF(N274="základní",J274,0)</f>
        <v>0</v>
      </c>
      <c r="BF274" s="239">
        <f>IF(N274="snížená",J274,0)</f>
        <v>0</v>
      </c>
      <c r="BG274" s="239">
        <f>IF(N274="zákl. přenesená",J274,0)</f>
        <v>0</v>
      </c>
      <c r="BH274" s="239">
        <f>IF(N274="sníž. přenesená",J274,0)</f>
        <v>0</v>
      </c>
      <c r="BI274" s="239">
        <f>IF(N274="nulová",J274,0)</f>
        <v>0</v>
      </c>
      <c r="BJ274" s="18" t="s">
        <v>83</v>
      </c>
      <c r="BK274" s="239">
        <f>ROUND(I274*H274,2)</f>
        <v>0</v>
      </c>
      <c r="BL274" s="18" t="s">
        <v>360</v>
      </c>
      <c r="BM274" s="238" t="s">
        <v>7439</v>
      </c>
    </row>
    <row r="275" s="2" customFormat="1">
      <c r="A275" s="39"/>
      <c r="B275" s="40"/>
      <c r="C275" s="41"/>
      <c r="D275" s="240" t="s">
        <v>349</v>
      </c>
      <c r="E275" s="41"/>
      <c r="F275" s="241" t="s">
        <v>7272</v>
      </c>
      <c r="G275" s="41"/>
      <c r="H275" s="41"/>
      <c r="I275" s="242"/>
      <c r="J275" s="41"/>
      <c r="K275" s="41"/>
      <c r="L275" s="45"/>
      <c r="M275" s="243"/>
      <c r="N275" s="244"/>
      <c r="O275" s="92"/>
      <c r="P275" s="92"/>
      <c r="Q275" s="92"/>
      <c r="R275" s="92"/>
      <c r="S275" s="92"/>
      <c r="T275" s="93"/>
      <c r="U275" s="39"/>
      <c r="V275" s="39"/>
      <c r="W275" s="39"/>
      <c r="X275" s="39"/>
      <c r="Y275" s="39"/>
      <c r="Z275" s="39"/>
      <c r="AA275" s="39"/>
      <c r="AB275" s="39"/>
      <c r="AC275" s="39"/>
      <c r="AD275" s="39"/>
      <c r="AE275" s="39"/>
      <c r="AT275" s="18" t="s">
        <v>349</v>
      </c>
      <c r="AU275" s="18" t="s">
        <v>85</v>
      </c>
    </row>
    <row r="276" s="13" customFormat="1">
      <c r="A276" s="13"/>
      <c r="B276" s="252"/>
      <c r="C276" s="253"/>
      <c r="D276" s="240" t="s">
        <v>446</v>
      </c>
      <c r="E276" s="254" t="s">
        <v>1</v>
      </c>
      <c r="F276" s="255" t="s">
        <v>7440</v>
      </c>
      <c r="G276" s="253"/>
      <c r="H276" s="256">
        <v>50.200000000000003</v>
      </c>
      <c r="I276" s="257"/>
      <c r="J276" s="253"/>
      <c r="K276" s="253"/>
      <c r="L276" s="258"/>
      <c r="M276" s="259"/>
      <c r="N276" s="260"/>
      <c r="O276" s="260"/>
      <c r="P276" s="260"/>
      <c r="Q276" s="260"/>
      <c r="R276" s="260"/>
      <c r="S276" s="260"/>
      <c r="T276" s="261"/>
      <c r="U276" s="13"/>
      <c r="V276" s="13"/>
      <c r="W276" s="13"/>
      <c r="X276" s="13"/>
      <c r="Y276" s="13"/>
      <c r="Z276" s="13"/>
      <c r="AA276" s="13"/>
      <c r="AB276" s="13"/>
      <c r="AC276" s="13"/>
      <c r="AD276" s="13"/>
      <c r="AE276" s="13"/>
      <c r="AT276" s="262" t="s">
        <v>446</v>
      </c>
      <c r="AU276" s="262" t="s">
        <v>85</v>
      </c>
      <c r="AV276" s="13" t="s">
        <v>85</v>
      </c>
      <c r="AW276" s="13" t="s">
        <v>32</v>
      </c>
      <c r="AX276" s="13" t="s">
        <v>83</v>
      </c>
      <c r="AY276" s="262" t="s">
        <v>342</v>
      </c>
    </row>
    <row r="277" s="2" customFormat="1" ht="16.5" customHeight="1">
      <c r="A277" s="39"/>
      <c r="B277" s="40"/>
      <c r="C277" s="295" t="s">
        <v>717</v>
      </c>
      <c r="D277" s="295" t="s">
        <v>621</v>
      </c>
      <c r="E277" s="296" t="s">
        <v>7274</v>
      </c>
      <c r="F277" s="297" t="s">
        <v>7275</v>
      </c>
      <c r="G277" s="298" t="s">
        <v>543</v>
      </c>
      <c r="H277" s="299">
        <v>50.953000000000003</v>
      </c>
      <c r="I277" s="300"/>
      <c r="J277" s="301">
        <f>ROUND(I277*H277,2)</f>
        <v>0</v>
      </c>
      <c r="K277" s="297" t="s">
        <v>443</v>
      </c>
      <c r="L277" s="302"/>
      <c r="M277" s="303" t="s">
        <v>1</v>
      </c>
      <c r="N277" s="304" t="s">
        <v>41</v>
      </c>
      <c r="O277" s="92"/>
      <c r="P277" s="236">
        <f>O277*H277</f>
        <v>0</v>
      </c>
      <c r="Q277" s="236">
        <v>0.052999999999999998</v>
      </c>
      <c r="R277" s="236">
        <f>Q277*H277</f>
        <v>2.7005090000000003</v>
      </c>
      <c r="S277" s="236">
        <v>0</v>
      </c>
      <c r="T277" s="237">
        <f>S277*H277</f>
        <v>0</v>
      </c>
      <c r="U277" s="39"/>
      <c r="V277" s="39"/>
      <c r="W277" s="39"/>
      <c r="X277" s="39"/>
      <c r="Y277" s="39"/>
      <c r="Z277" s="39"/>
      <c r="AA277" s="39"/>
      <c r="AB277" s="39"/>
      <c r="AC277" s="39"/>
      <c r="AD277" s="39"/>
      <c r="AE277" s="39"/>
      <c r="AR277" s="238" t="s">
        <v>376</v>
      </c>
      <c r="AT277" s="238" t="s">
        <v>621</v>
      </c>
      <c r="AU277" s="238" t="s">
        <v>85</v>
      </c>
      <c r="AY277" s="18" t="s">
        <v>342</v>
      </c>
      <c r="BE277" s="239">
        <f>IF(N277="základní",J277,0)</f>
        <v>0</v>
      </c>
      <c r="BF277" s="239">
        <f>IF(N277="snížená",J277,0)</f>
        <v>0</v>
      </c>
      <c r="BG277" s="239">
        <f>IF(N277="zákl. přenesená",J277,0)</f>
        <v>0</v>
      </c>
      <c r="BH277" s="239">
        <f>IF(N277="sníž. přenesená",J277,0)</f>
        <v>0</v>
      </c>
      <c r="BI277" s="239">
        <f>IF(N277="nulová",J277,0)</f>
        <v>0</v>
      </c>
      <c r="BJ277" s="18" t="s">
        <v>83</v>
      </c>
      <c r="BK277" s="239">
        <f>ROUND(I277*H277,2)</f>
        <v>0</v>
      </c>
      <c r="BL277" s="18" t="s">
        <v>360</v>
      </c>
      <c r="BM277" s="238" t="s">
        <v>7441</v>
      </c>
    </row>
    <row r="278" s="2" customFormat="1">
      <c r="A278" s="39"/>
      <c r="B278" s="40"/>
      <c r="C278" s="41"/>
      <c r="D278" s="240" t="s">
        <v>349</v>
      </c>
      <c r="E278" s="41"/>
      <c r="F278" s="241" t="s">
        <v>7275</v>
      </c>
      <c r="G278" s="41"/>
      <c r="H278" s="41"/>
      <c r="I278" s="242"/>
      <c r="J278" s="41"/>
      <c r="K278" s="41"/>
      <c r="L278" s="45"/>
      <c r="M278" s="243"/>
      <c r="N278" s="244"/>
      <c r="O278" s="92"/>
      <c r="P278" s="92"/>
      <c r="Q278" s="92"/>
      <c r="R278" s="92"/>
      <c r="S278" s="92"/>
      <c r="T278" s="93"/>
      <c r="U278" s="39"/>
      <c r="V278" s="39"/>
      <c r="W278" s="39"/>
      <c r="X278" s="39"/>
      <c r="Y278" s="39"/>
      <c r="Z278" s="39"/>
      <c r="AA278" s="39"/>
      <c r="AB278" s="39"/>
      <c r="AC278" s="39"/>
      <c r="AD278" s="39"/>
      <c r="AE278" s="39"/>
      <c r="AT278" s="18" t="s">
        <v>349</v>
      </c>
      <c r="AU278" s="18" t="s">
        <v>85</v>
      </c>
    </row>
    <row r="279" s="13" customFormat="1">
      <c r="A279" s="13"/>
      <c r="B279" s="252"/>
      <c r="C279" s="253"/>
      <c r="D279" s="240" t="s">
        <v>446</v>
      </c>
      <c r="E279" s="253"/>
      <c r="F279" s="255" t="s">
        <v>7442</v>
      </c>
      <c r="G279" s="253"/>
      <c r="H279" s="256">
        <v>50.953000000000003</v>
      </c>
      <c r="I279" s="257"/>
      <c r="J279" s="253"/>
      <c r="K279" s="253"/>
      <c r="L279" s="258"/>
      <c r="M279" s="259"/>
      <c r="N279" s="260"/>
      <c r="O279" s="260"/>
      <c r="P279" s="260"/>
      <c r="Q279" s="260"/>
      <c r="R279" s="260"/>
      <c r="S279" s="260"/>
      <c r="T279" s="261"/>
      <c r="U279" s="13"/>
      <c r="V279" s="13"/>
      <c r="W279" s="13"/>
      <c r="X279" s="13"/>
      <c r="Y279" s="13"/>
      <c r="Z279" s="13"/>
      <c r="AA279" s="13"/>
      <c r="AB279" s="13"/>
      <c r="AC279" s="13"/>
      <c r="AD279" s="13"/>
      <c r="AE279" s="13"/>
      <c r="AT279" s="262" t="s">
        <v>446</v>
      </c>
      <c r="AU279" s="262" t="s">
        <v>85</v>
      </c>
      <c r="AV279" s="13" t="s">
        <v>85</v>
      </c>
      <c r="AW279" s="13" t="s">
        <v>4</v>
      </c>
      <c r="AX279" s="13" t="s">
        <v>83</v>
      </c>
      <c r="AY279" s="262" t="s">
        <v>342</v>
      </c>
    </row>
    <row r="280" s="2" customFormat="1" ht="21.75" customHeight="1">
      <c r="A280" s="39"/>
      <c r="B280" s="40"/>
      <c r="C280" s="227" t="s">
        <v>724</v>
      </c>
      <c r="D280" s="227" t="s">
        <v>343</v>
      </c>
      <c r="E280" s="228" t="s">
        <v>7443</v>
      </c>
      <c r="F280" s="229" t="s">
        <v>7444</v>
      </c>
      <c r="G280" s="230" t="s">
        <v>543</v>
      </c>
      <c r="H280" s="231">
        <v>1</v>
      </c>
      <c r="I280" s="232"/>
      <c r="J280" s="233">
        <f>ROUND(I280*H280,2)</f>
        <v>0</v>
      </c>
      <c r="K280" s="229" t="s">
        <v>443</v>
      </c>
      <c r="L280" s="45"/>
      <c r="M280" s="234" t="s">
        <v>1</v>
      </c>
      <c r="N280" s="235" t="s">
        <v>41</v>
      </c>
      <c r="O280" s="92"/>
      <c r="P280" s="236">
        <f>O280*H280</f>
        <v>0</v>
      </c>
      <c r="Q280" s="236">
        <v>0.00011</v>
      </c>
      <c r="R280" s="236">
        <f>Q280*H280</f>
        <v>0.00011</v>
      </c>
      <c r="S280" s="236">
        <v>0</v>
      </c>
      <c r="T280" s="237">
        <f>S280*H280</f>
        <v>0</v>
      </c>
      <c r="U280" s="39"/>
      <c r="V280" s="39"/>
      <c r="W280" s="39"/>
      <c r="X280" s="39"/>
      <c r="Y280" s="39"/>
      <c r="Z280" s="39"/>
      <c r="AA280" s="39"/>
      <c r="AB280" s="39"/>
      <c r="AC280" s="39"/>
      <c r="AD280" s="39"/>
      <c r="AE280" s="39"/>
      <c r="AR280" s="238" t="s">
        <v>360</v>
      </c>
      <c r="AT280" s="238" t="s">
        <v>343</v>
      </c>
      <c r="AU280" s="238" t="s">
        <v>85</v>
      </c>
      <c r="AY280" s="18" t="s">
        <v>342</v>
      </c>
      <c r="BE280" s="239">
        <f>IF(N280="základní",J280,0)</f>
        <v>0</v>
      </c>
      <c r="BF280" s="239">
        <f>IF(N280="snížená",J280,0)</f>
        <v>0</v>
      </c>
      <c r="BG280" s="239">
        <f>IF(N280="zákl. přenesená",J280,0)</f>
        <v>0</v>
      </c>
      <c r="BH280" s="239">
        <f>IF(N280="sníž. přenesená",J280,0)</f>
        <v>0</v>
      </c>
      <c r="BI280" s="239">
        <f>IF(N280="nulová",J280,0)</f>
        <v>0</v>
      </c>
      <c r="BJ280" s="18" t="s">
        <v>83</v>
      </c>
      <c r="BK280" s="239">
        <f>ROUND(I280*H280,2)</f>
        <v>0</v>
      </c>
      <c r="BL280" s="18" t="s">
        <v>360</v>
      </c>
      <c r="BM280" s="238" t="s">
        <v>7445</v>
      </c>
    </row>
    <row r="281" s="2" customFormat="1">
      <c r="A281" s="39"/>
      <c r="B281" s="40"/>
      <c r="C281" s="41"/>
      <c r="D281" s="240" t="s">
        <v>349</v>
      </c>
      <c r="E281" s="41"/>
      <c r="F281" s="241" t="s">
        <v>7446</v>
      </c>
      <c r="G281" s="41"/>
      <c r="H281" s="41"/>
      <c r="I281" s="242"/>
      <c r="J281" s="41"/>
      <c r="K281" s="41"/>
      <c r="L281" s="45"/>
      <c r="M281" s="243"/>
      <c r="N281" s="244"/>
      <c r="O281" s="92"/>
      <c r="P281" s="92"/>
      <c r="Q281" s="92"/>
      <c r="R281" s="92"/>
      <c r="S281" s="92"/>
      <c r="T281" s="93"/>
      <c r="U281" s="39"/>
      <c r="V281" s="39"/>
      <c r="W281" s="39"/>
      <c r="X281" s="39"/>
      <c r="Y281" s="39"/>
      <c r="Z281" s="39"/>
      <c r="AA281" s="39"/>
      <c r="AB281" s="39"/>
      <c r="AC281" s="39"/>
      <c r="AD281" s="39"/>
      <c r="AE281" s="39"/>
      <c r="AT281" s="18" t="s">
        <v>349</v>
      </c>
      <c r="AU281" s="18" t="s">
        <v>85</v>
      </c>
    </row>
    <row r="282" s="13" customFormat="1">
      <c r="A282" s="13"/>
      <c r="B282" s="252"/>
      <c r="C282" s="253"/>
      <c r="D282" s="240" t="s">
        <v>446</v>
      </c>
      <c r="E282" s="254" t="s">
        <v>1</v>
      </c>
      <c r="F282" s="255" t="s">
        <v>7447</v>
      </c>
      <c r="G282" s="253"/>
      <c r="H282" s="256">
        <v>1</v>
      </c>
      <c r="I282" s="257"/>
      <c r="J282" s="253"/>
      <c r="K282" s="253"/>
      <c r="L282" s="258"/>
      <c r="M282" s="259"/>
      <c r="N282" s="260"/>
      <c r="O282" s="260"/>
      <c r="P282" s="260"/>
      <c r="Q282" s="260"/>
      <c r="R282" s="260"/>
      <c r="S282" s="260"/>
      <c r="T282" s="261"/>
      <c r="U282" s="13"/>
      <c r="V282" s="13"/>
      <c r="W282" s="13"/>
      <c r="X282" s="13"/>
      <c r="Y282" s="13"/>
      <c r="Z282" s="13"/>
      <c r="AA282" s="13"/>
      <c r="AB282" s="13"/>
      <c r="AC282" s="13"/>
      <c r="AD282" s="13"/>
      <c r="AE282" s="13"/>
      <c r="AT282" s="262" t="s">
        <v>446</v>
      </c>
      <c r="AU282" s="262" t="s">
        <v>85</v>
      </c>
      <c r="AV282" s="13" t="s">
        <v>85</v>
      </c>
      <c r="AW282" s="13" t="s">
        <v>32</v>
      </c>
      <c r="AX282" s="13" t="s">
        <v>83</v>
      </c>
      <c r="AY282" s="262" t="s">
        <v>342</v>
      </c>
    </row>
    <row r="283" s="2" customFormat="1" ht="16.5" customHeight="1">
      <c r="A283" s="39"/>
      <c r="B283" s="40"/>
      <c r="C283" s="295" t="s">
        <v>730</v>
      </c>
      <c r="D283" s="295" t="s">
        <v>621</v>
      </c>
      <c r="E283" s="296" t="s">
        <v>7448</v>
      </c>
      <c r="F283" s="297" t="s">
        <v>7449</v>
      </c>
      <c r="G283" s="298" t="s">
        <v>543</v>
      </c>
      <c r="H283" s="299">
        <v>1.0149999999999999</v>
      </c>
      <c r="I283" s="300"/>
      <c r="J283" s="301">
        <f>ROUND(I283*H283,2)</f>
        <v>0</v>
      </c>
      <c r="K283" s="297" t="s">
        <v>443</v>
      </c>
      <c r="L283" s="302"/>
      <c r="M283" s="303" t="s">
        <v>1</v>
      </c>
      <c r="N283" s="304" t="s">
        <v>41</v>
      </c>
      <c r="O283" s="92"/>
      <c r="P283" s="236">
        <f>O283*H283</f>
        <v>0</v>
      </c>
      <c r="Q283" s="236">
        <v>0.13600000000000001</v>
      </c>
      <c r="R283" s="236">
        <f>Q283*H283</f>
        <v>0.13804</v>
      </c>
      <c r="S283" s="236">
        <v>0</v>
      </c>
      <c r="T283" s="237">
        <f>S283*H283</f>
        <v>0</v>
      </c>
      <c r="U283" s="39"/>
      <c r="V283" s="39"/>
      <c r="W283" s="39"/>
      <c r="X283" s="39"/>
      <c r="Y283" s="39"/>
      <c r="Z283" s="39"/>
      <c r="AA283" s="39"/>
      <c r="AB283" s="39"/>
      <c r="AC283" s="39"/>
      <c r="AD283" s="39"/>
      <c r="AE283" s="39"/>
      <c r="AR283" s="238" t="s">
        <v>376</v>
      </c>
      <c r="AT283" s="238" t="s">
        <v>621</v>
      </c>
      <c r="AU283" s="238" t="s">
        <v>85</v>
      </c>
      <c r="AY283" s="18" t="s">
        <v>342</v>
      </c>
      <c r="BE283" s="239">
        <f>IF(N283="základní",J283,0)</f>
        <v>0</v>
      </c>
      <c r="BF283" s="239">
        <f>IF(N283="snížená",J283,0)</f>
        <v>0</v>
      </c>
      <c r="BG283" s="239">
        <f>IF(N283="zákl. přenesená",J283,0)</f>
        <v>0</v>
      </c>
      <c r="BH283" s="239">
        <f>IF(N283="sníž. přenesená",J283,0)</f>
        <v>0</v>
      </c>
      <c r="BI283" s="239">
        <f>IF(N283="nulová",J283,0)</f>
        <v>0</v>
      </c>
      <c r="BJ283" s="18" t="s">
        <v>83</v>
      </c>
      <c r="BK283" s="239">
        <f>ROUND(I283*H283,2)</f>
        <v>0</v>
      </c>
      <c r="BL283" s="18" t="s">
        <v>360</v>
      </c>
      <c r="BM283" s="238" t="s">
        <v>7450</v>
      </c>
    </row>
    <row r="284" s="2" customFormat="1">
      <c r="A284" s="39"/>
      <c r="B284" s="40"/>
      <c r="C284" s="41"/>
      <c r="D284" s="240" t="s">
        <v>349</v>
      </c>
      <c r="E284" s="41"/>
      <c r="F284" s="241" t="s">
        <v>7449</v>
      </c>
      <c r="G284" s="41"/>
      <c r="H284" s="41"/>
      <c r="I284" s="242"/>
      <c r="J284" s="41"/>
      <c r="K284" s="41"/>
      <c r="L284" s="45"/>
      <c r="M284" s="243"/>
      <c r="N284" s="244"/>
      <c r="O284" s="92"/>
      <c r="P284" s="92"/>
      <c r="Q284" s="92"/>
      <c r="R284" s="92"/>
      <c r="S284" s="92"/>
      <c r="T284" s="93"/>
      <c r="U284" s="39"/>
      <c r="V284" s="39"/>
      <c r="W284" s="39"/>
      <c r="X284" s="39"/>
      <c r="Y284" s="39"/>
      <c r="Z284" s="39"/>
      <c r="AA284" s="39"/>
      <c r="AB284" s="39"/>
      <c r="AC284" s="39"/>
      <c r="AD284" s="39"/>
      <c r="AE284" s="39"/>
      <c r="AT284" s="18" t="s">
        <v>349</v>
      </c>
      <c r="AU284" s="18" t="s">
        <v>85</v>
      </c>
    </row>
    <row r="285" s="13" customFormat="1">
      <c r="A285" s="13"/>
      <c r="B285" s="252"/>
      <c r="C285" s="253"/>
      <c r="D285" s="240" t="s">
        <v>446</v>
      </c>
      <c r="E285" s="253"/>
      <c r="F285" s="255" t="s">
        <v>7451</v>
      </c>
      <c r="G285" s="253"/>
      <c r="H285" s="256">
        <v>1.0149999999999999</v>
      </c>
      <c r="I285" s="257"/>
      <c r="J285" s="253"/>
      <c r="K285" s="253"/>
      <c r="L285" s="258"/>
      <c r="M285" s="259"/>
      <c r="N285" s="260"/>
      <c r="O285" s="260"/>
      <c r="P285" s="260"/>
      <c r="Q285" s="260"/>
      <c r="R285" s="260"/>
      <c r="S285" s="260"/>
      <c r="T285" s="261"/>
      <c r="U285" s="13"/>
      <c r="V285" s="13"/>
      <c r="W285" s="13"/>
      <c r="X285" s="13"/>
      <c r="Y285" s="13"/>
      <c r="Z285" s="13"/>
      <c r="AA285" s="13"/>
      <c r="AB285" s="13"/>
      <c r="AC285" s="13"/>
      <c r="AD285" s="13"/>
      <c r="AE285" s="13"/>
      <c r="AT285" s="262" t="s">
        <v>446</v>
      </c>
      <c r="AU285" s="262" t="s">
        <v>85</v>
      </c>
      <c r="AV285" s="13" t="s">
        <v>85</v>
      </c>
      <c r="AW285" s="13" t="s">
        <v>4</v>
      </c>
      <c r="AX285" s="13" t="s">
        <v>83</v>
      </c>
      <c r="AY285" s="262" t="s">
        <v>342</v>
      </c>
    </row>
    <row r="286" s="2" customFormat="1" ht="16.5" customHeight="1">
      <c r="A286" s="39"/>
      <c r="B286" s="40"/>
      <c r="C286" s="227" t="s">
        <v>737</v>
      </c>
      <c r="D286" s="227" t="s">
        <v>343</v>
      </c>
      <c r="E286" s="228" t="s">
        <v>7278</v>
      </c>
      <c r="F286" s="229" t="s">
        <v>7279</v>
      </c>
      <c r="G286" s="230" t="s">
        <v>442</v>
      </c>
      <c r="H286" s="231">
        <v>2</v>
      </c>
      <c r="I286" s="232"/>
      <c r="J286" s="233">
        <f>ROUND(I286*H286,2)</f>
        <v>0</v>
      </c>
      <c r="K286" s="229" t="s">
        <v>1</v>
      </c>
      <c r="L286" s="45"/>
      <c r="M286" s="234" t="s">
        <v>1</v>
      </c>
      <c r="N286" s="235" t="s">
        <v>41</v>
      </c>
      <c r="O286" s="92"/>
      <c r="P286" s="236">
        <f>O286*H286</f>
        <v>0</v>
      </c>
      <c r="Q286" s="236">
        <v>0.00012999999999999999</v>
      </c>
      <c r="R286" s="236">
        <f>Q286*H286</f>
        <v>0.00025999999999999998</v>
      </c>
      <c r="S286" s="236">
        <v>0</v>
      </c>
      <c r="T286" s="237">
        <f>S286*H286</f>
        <v>0</v>
      </c>
      <c r="U286" s="39"/>
      <c r="V286" s="39"/>
      <c r="W286" s="39"/>
      <c r="X286" s="39"/>
      <c r="Y286" s="39"/>
      <c r="Z286" s="39"/>
      <c r="AA286" s="39"/>
      <c r="AB286" s="39"/>
      <c r="AC286" s="39"/>
      <c r="AD286" s="39"/>
      <c r="AE286" s="39"/>
      <c r="AR286" s="238" t="s">
        <v>360</v>
      </c>
      <c r="AT286" s="238" t="s">
        <v>343</v>
      </c>
      <c r="AU286" s="238" t="s">
        <v>85</v>
      </c>
      <c r="AY286" s="18" t="s">
        <v>342</v>
      </c>
      <c r="BE286" s="239">
        <f>IF(N286="základní",J286,0)</f>
        <v>0</v>
      </c>
      <c r="BF286" s="239">
        <f>IF(N286="snížená",J286,0)</f>
        <v>0</v>
      </c>
      <c r="BG286" s="239">
        <f>IF(N286="zákl. přenesená",J286,0)</f>
        <v>0</v>
      </c>
      <c r="BH286" s="239">
        <f>IF(N286="sníž. přenesená",J286,0)</f>
        <v>0</v>
      </c>
      <c r="BI286" s="239">
        <f>IF(N286="nulová",J286,0)</f>
        <v>0</v>
      </c>
      <c r="BJ286" s="18" t="s">
        <v>83</v>
      </c>
      <c r="BK286" s="239">
        <f>ROUND(I286*H286,2)</f>
        <v>0</v>
      </c>
      <c r="BL286" s="18" t="s">
        <v>360</v>
      </c>
      <c r="BM286" s="238" t="s">
        <v>7452</v>
      </c>
    </row>
    <row r="287" s="2" customFormat="1">
      <c r="A287" s="39"/>
      <c r="B287" s="40"/>
      <c r="C287" s="41"/>
      <c r="D287" s="240" t="s">
        <v>349</v>
      </c>
      <c r="E287" s="41"/>
      <c r="F287" s="241" t="s">
        <v>7279</v>
      </c>
      <c r="G287" s="41"/>
      <c r="H287" s="41"/>
      <c r="I287" s="242"/>
      <c r="J287" s="41"/>
      <c r="K287" s="41"/>
      <c r="L287" s="45"/>
      <c r="M287" s="243"/>
      <c r="N287" s="244"/>
      <c r="O287" s="92"/>
      <c r="P287" s="92"/>
      <c r="Q287" s="92"/>
      <c r="R287" s="92"/>
      <c r="S287" s="92"/>
      <c r="T287" s="93"/>
      <c r="U287" s="39"/>
      <c r="V287" s="39"/>
      <c r="W287" s="39"/>
      <c r="X287" s="39"/>
      <c r="Y287" s="39"/>
      <c r="Z287" s="39"/>
      <c r="AA287" s="39"/>
      <c r="AB287" s="39"/>
      <c r="AC287" s="39"/>
      <c r="AD287" s="39"/>
      <c r="AE287" s="39"/>
      <c r="AT287" s="18" t="s">
        <v>349</v>
      </c>
      <c r="AU287" s="18" t="s">
        <v>85</v>
      </c>
    </row>
    <row r="288" s="13" customFormat="1">
      <c r="A288" s="13"/>
      <c r="B288" s="252"/>
      <c r="C288" s="253"/>
      <c r="D288" s="240" t="s">
        <v>446</v>
      </c>
      <c r="E288" s="254" t="s">
        <v>1</v>
      </c>
      <c r="F288" s="255" t="s">
        <v>7281</v>
      </c>
      <c r="G288" s="253"/>
      <c r="H288" s="256">
        <v>1</v>
      </c>
      <c r="I288" s="257"/>
      <c r="J288" s="253"/>
      <c r="K288" s="253"/>
      <c r="L288" s="258"/>
      <c r="M288" s="259"/>
      <c r="N288" s="260"/>
      <c r="O288" s="260"/>
      <c r="P288" s="260"/>
      <c r="Q288" s="260"/>
      <c r="R288" s="260"/>
      <c r="S288" s="260"/>
      <c r="T288" s="261"/>
      <c r="U288" s="13"/>
      <c r="V288" s="13"/>
      <c r="W288" s="13"/>
      <c r="X288" s="13"/>
      <c r="Y288" s="13"/>
      <c r="Z288" s="13"/>
      <c r="AA288" s="13"/>
      <c r="AB288" s="13"/>
      <c r="AC288" s="13"/>
      <c r="AD288" s="13"/>
      <c r="AE288" s="13"/>
      <c r="AT288" s="262" t="s">
        <v>446</v>
      </c>
      <c r="AU288" s="262" t="s">
        <v>85</v>
      </c>
      <c r="AV288" s="13" t="s">
        <v>85</v>
      </c>
      <c r="AW288" s="13" t="s">
        <v>32</v>
      </c>
      <c r="AX288" s="13" t="s">
        <v>76</v>
      </c>
      <c r="AY288" s="262" t="s">
        <v>342</v>
      </c>
    </row>
    <row r="289" s="13" customFormat="1">
      <c r="A289" s="13"/>
      <c r="B289" s="252"/>
      <c r="C289" s="253"/>
      <c r="D289" s="240" t="s">
        <v>446</v>
      </c>
      <c r="E289" s="254" t="s">
        <v>1</v>
      </c>
      <c r="F289" s="255" t="s">
        <v>7453</v>
      </c>
      <c r="G289" s="253"/>
      <c r="H289" s="256">
        <v>1</v>
      </c>
      <c r="I289" s="257"/>
      <c r="J289" s="253"/>
      <c r="K289" s="253"/>
      <c r="L289" s="258"/>
      <c r="M289" s="259"/>
      <c r="N289" s="260"/>
      <c r="O289" s="260"/>
      <c r="P289" s="260"/>
      <c r="Q289" s="260"/>
      <c r="R289" s="260"/>
      <c r="S289" s="260"/>
      <c r="T289" s="261"/>
      <c r="U289" s="13"/>
      <c r="V289" s="13"/>
      <c r="W289" s="13"/>
      <c r="X289" s="13"/>
      <c r="Y289" s="13"/>
      <c r="Z289" s="13"/>
      <c r="AA289" s="13"/>
      <c r="AB289" s="13"/>
      <c r="AC289" s="13"/>
      <c r="AD289" s="13"/>
      <c r="AE289" s="13"/>
      <c r="AT289" s="262" t="s">
        <v>446</v>
      </c>
      <c r="AU289" s="262" t="s">
        <v>85</v>
      </c>
      <c r="AV289" s="13" t="s">
        <v>85</v>
      </c>
      <c r="AW289" s="13" t="s">
        <v>32</v>
      </c>
      <c r="AX289" s="13" t="s">
        <v>76</v>
      </c>
      <c r="AY289" s="262" t="s">
        <v>342</v>
      </c>
    </row>
    <row r="290" s="16" customFormat="1">
      <c r="A290" s="16"/>
      <c r="B290" s="284"/>
      <c r="C290" s="285"/>
      <c r="D290" s="240" t="s">
        <v>446</v>
      </c>
      <c r="E290" s="286" t="s">
        <v>1</v>
      </c>
      <c r="F290" s="287" t="s">
        <v>500</v>
      </c>
      <c r="G290" s="285"/>
      <c r="H290" s="288">
        <v>2</v>
      </c>
      <c r="I290" s="289"/>
      <c r="J290" s="285"/>
      <c r="K290" s="285"/>
      <c r="L290" s="290"/>
      <c r="M290" s="291"/>
      <c r="N290" s="292"/>
      <c r="O290" s="292"/>
      <c r="P290" s="292"/>
      <c r="Q290" s="292"/>
      <c r="R290" s="292"/>
      <c r="S290" s="292"/>
      <c r="T290" s="293"/>
      <c r="U290" s="16"/>
      <c r="V290" s="16"/>
      <c r="W290" s="16"/>
      <c r="X290" s="16"/>
      <c r="Y290" s="16"/>
      <c r="Z290" s="16"/>
      <c r="AA290" s="16"/>
      <c r="AB290" s="16"/>
      <c r="AC290" s="16"/>
      <c r="AD290" s="16"/>
      <c r="AE290" s="16"/>
      <c r="AT290" s="294" t="s">
        <v>446</v>
      </c>
      <c r="AU290" s="294" t="s">
        <v>85</v>
      </c>
      <c r="AV290" s="16" t="s">
        <v>360</v>
      </c>
      <c r="AW290" s="16" t="s">
        <v>32</v>
      </c>
      <c r="AX290" s="16" t="s">
        <v>83</v>
      </c>
      <c r="AY290" s="294" t="s">
        <v>342</v>
      </c>
    </row>
    <row r="291" s="2" customFormat="1" ht="16.5" customHeight="1">
      <c r="A291" s="39"/>
      <c r="B291" s="40"/>
      <c r="C291" s="295" t="s">
        <v>743</v>
      </c>
      <c r="D291" s="295" t="s">
        <v>621</v>
      </c>
      <c r="E291" s="296" t="s">
        <v>7282</v>
      </c>
      <c r="F291" s="297" t="s">
        <v>7283</v>
      </c>
      <c r="G291" s="298" t="s">
        <v>442</v>
      </c>
      <c r="H291" s="299">
        <v>1</v>
      </c>
      <c r="I291" s="300"/>
      <c r="J291" s="301">
        <f>ROUND(I291*H291,2)</f>
        <v>0</v>
      </c>
      <c r="K291" s="297" t="s">
        <v>443</v>
      </c>
      <c r="L291" s="302"/>
      <c r="M291" s="303" t="s">
        <v>1</v>
      </c>
      <c r="N291" s="304" t="s">
        <v>41</v>
      </c>
      <c r="O291" s="92"/>
      <c r="P291" s="236">
        <f>O291*H291</f>
        <v>0</v>
      </c>
      <c r="Q291" s="236">
        <v>0.00084999999999999995</v>
      </c>
      <c r="R291" s="236">
        <f>Q291*H291</f>
        <v>0.00084999999999999995</v>
      </c>
      <c r="S291" s="236">
        <v>0</v>
      </c>
      <c r="T291" s="237">
        <f>S291*H291</f>
        <v>0</v>
      </c>
      <c r="U291" s="39"/>
      <c r="V291" s="39"/>
      <c r="W291" s="39"/>
      <c r="X291" s="39"/>
      <c r="Y291" s="39"/>
      <c r="Z291" s="39"/>
      <c r="AA291" s="39"/>
      <c r="AB291" s="39"/>
      <c r="AC291" s="39"/>
      <c r="AD291" s="39"/>
      <c r="AE291" s="39"/>
      <c r="AR291" s="238" t="s">
        <v>376</v>
      </c>
      <c r="AT291" s="238" t="s">
        <v>621</v>
      </c>
      <c r="AU291" s="238" t="s">
        <v>85</v>
      </c>
      <c r="AY291" s="18" t="s">
        <v>342</v>
      </c>
      <c r="BE291" s="239">
        <f>IF(N291="základní",J291,0)</f>
        <v>0</v>
      </c>
      <c r="BF291" s="239">
        <f>IF(N291="snížená",J291,0)</f>
        <v>0</v>
      </c>
      <c r="BG291" s="239">
        <f>IF(N291="zákl. přenesená",J291,0)</f>
        <v>0</v>
      </c>
      <c r="BH291" s="239">
        <f>IF(N291="sníž. přenesená",J291,0)</f>
        <v>0</v>
      </c>
      <c r="BI291" s="239">
        <f>IF(N291="nulová",J291,0)</f>
        <v>0</v>
      </c>
      <c r="BJ291" s="18" t="s">
        <v>83</v>
      </c>
      <c r="BK291" s="239">
        <f>ROUND(I291*H291,2)</f>
        <v>0</v>
      </c>
      <c r="BL291" s="18" t="s">
        <v>360</v>
      </c>
      <c r="BM291" s="238" t="s">
        <v>7454</v>
      </c>
    </row>
    <row r="292" s="2" customFormat="1">
      <c r="A292" s="39"/>
      <c r="B292" s="40"/>
      <c r="C292" s="41"/>
      <c r="D292" s="240" t="s">
        <v>349</v>
      </c>
      <c r="E292" s="41"/>
      <c r="F292" s="241" t="s">
        <v>7283</v>
      </c>
      <c r="G292" s="41"/>
      <c r="H292" s="41"/>
      <c r="I292" s="242"/>
      <c r="J292" s="41"/>
      <c r="K292" s="41"/>
      <c r="L292" s="45"/>
      <c r="M292" s="243"/>
      <c r="N292" s="244"/>
      <c r="O292" s="92"/>
      <c r="P292" s="92"/>
      <c r="Q292" s="92"/>
      <c r="R292" s="92"/>
      <c r="S292" s="92"/>
      <c r="T292" s="93"/>
      <c r="U292" s="39"/>
      <c r="V292" s="39"/>
      <c r="W292" s="39"/>
      <c r="X292" s="39"/>
      <c r="Y292" s="39"/>
      <c r="Z292" s="39"/>
      <c r="AA292" s="39"/>
      <c r="AB292" s="39"/>
      <c r="AC292" s="39"/>
      <c r="AD292" s="39"/>
      <c r="AE292" s="39"/>
      <c r="AT292" s="18" t="s">
        <v>349</v>
      </c>
      <c r="AU292" s="18" t="s">
        <v>85</v>
      </c>
    </row>
    <row r="293" s="13" customFormat="1">
      <c r="A293" s="13"/>
      <c r="B293" s="252"/>
      <c r="C293" s="253"/>
      <c r="D293" s="240" t="s">
        <v>446</v>
      </c>
      <c r="E293" s="254" t="s">
        <v>1</v>
      </c>
      <c r="F293" s="255" t="s">
        <v>7281</v>
      </c>
      <c r="G293" s="253"/>
      <c r="H293" s="256">
        <v>1</v>
      </c>
      <c r="I293" s="257"/>
      <c r="J293" s="253"/>
      <c r="K293" s="253"/>
      <c r="L293" s="258"/>
      <c r="M293" s="259"/>
      <c r="N293" s="260"/>
      <c r="O293" s="260"/>
      <c r="P293" s="260"/>
      <c r="Q293" s="260"/>
      <c r="R293" s="260"/>
      <c r="S293" s="260"/>
      <c r="T293" s="261"/>
      <c r="U293" s="13"/>
      <c r="V293" s="13"/>
      <c r="W293" s="13"/>
      <c r="X293" s="13"/>
      <c r="Y293" s="13"/>
      <c r="Z293" s="13"/>
      <c r="AA293" s="13"/>
      <c r="AB293" s="13"/>
      <c r="AC293" s="13"/>
      <c r="AD293" s="13"/>
      <c r="AE293" s="13"/>
      <c r="AT293" s="262" t="s">
        <v>446</v>
      </c>
      <c r="AU293" s="262" t="s">
        <v>85</v>
      </c>
      <c r="AV293" s="13" t="s">
        <v>85</v>
      </c>
      <c r="AW293" s="13" t="s">
        <v>32</v>
      </c>
      <c r="AX293" s="13" t="s">
        <v>83</v>
      </c>
      <c r="AY293" s="262" t="s">
        <v>342</v>
      </c>
    </row>
    <row r="294" s="2" customFormat="1" ht="16.5" customHeight="1">
      <c r="A294" s="39"/>
      <c r="B294" s="40"/>
      <c r="C294" s="295" t="s">
        <v>749</v>
      </c>
      <c r="D294" s="295" t="s">
        <v>621</v>
      </c>
      <c r="E294" s="296" t="s">
        <v>7455</v>
      </c>
      <c r="F294" s="297" t="s">
        <v>7456</v>
      </c>
      <c r="G294" s="298" t="s">
        <v>442</v>
      </c>
      <c r="H294" s="299">
        <v>1</v>
      </c>
      <c r="I294" s="300"/>
      <c r="J294" s="301">
        <f>ROUND(I294*H294,2)</f>
        <v>0</v>
      </c>
      <c r="K294" s="297" t="s">
        <v>443</v>
      </c>
      <c r="L294" s="302"/>
      <c r="M294" s="303" t="s">
        <v>1</v>
      </c>
      <c r="N294" s="304" t="s">
        <v>41</v>
      </c>
      <c r="O294" s="92"/>
      <c r="P294" s="236">
        <f>O294*H294</f>
        <v>0</v>
      </c>
      <c r="Q294" s="236">
        <v>0.0018</v>
      </c>
      <c r="R294" s="236">
        <f>Q294*H294</f>
        <v>0.0018</v>
      </c>
      <c r="S294" s="236">
        <v>0</v>
      </c>
      <c r="T294" s="237">
        <f>S294*H294</f>
        <v>0</v>
      </c>
      <c r="U294" s="39"/>
      <c r="V294" s="39"/>
      <c r="W294" s="39"/>
      <c r="X294" s="39"/>
      <c r="Y294" s="39"/>
      <c r="Z294" s="39"/>
      <c r="AA294" s="39"/>
      <c r="AB294" s="39"/>
      <c r="AC294" s="39"/>
      <c r="AD294" s="39"/>
      <c r="AE294" s="39"/>
      <c r="AR294" s="238" t="s">
        <v>376</v>
      </c>
      <c r="AT294" s="238" t="s">
        <v>621</v>
      </c>
      <c r="AU294" s="238" t="s">
        <v>85</v>
      </c>
      <c r="AY294" s="18" t="s">
        <v>342</v>
      </c>
      <c r="BE294" s="239">
        <f>IF(N294="základní",J294,0)</f>
        <v>0</v>
      </c>
      <c r="BF294" s="239">
        <f>IF(N294="snížená",J294,0)</f>
        <v>0</v>
      </c>
      <c r="BG294" s="239">
        <f>IF(N294="zákl. přenesená",J294,0)</f>
        <v>0</v>
      </c>
      <c r="BH294" s="239">
        <f>IF(N294="sníž. přenesená",J294,0)</f>
        <v>0</v>
      </c>
      <c r="BI294" s="239">
        <f>IF(N294="nulová",J294,0)</f>
        <v>0</v>
      </c>
      <c r="BJ294" s="18" t="s">
        <v>83</v>
      </c>
      <c r="BK294" s="239">
        <f>ROUND(I294*H294,2)</f>
        <v>0</v>
      </c>
      <c r="BL294" s="18" t="s">
        <v>360</v>
      </c>
      <c r="BM294" s="238" t="s">
        <v>7457</v>
      </c>
    </row>
    <row r="295" s="2" customFormat="1">
      <c r="A295" s="39"/>
      <c r="B295" s="40"/>
      <c r="C295" s="41"/>
      <c r="D295" s="240" t="s">
        <v>349</v>
      </c>
      <c r="E295" s="41"/>
      <c r="F295" s="241" t="s">
        <v>7456</v>
      </c>
      <c r="G295" s="41"/>
      <c r="H295" s="41"/>
      <c r="I295" s="242"/>
      <c r="J295" s="41"/>
      <c r="K295" s="41"/>
      <c r="L295" s="45"/>
      <c r="M295" s="243"/>
      <c r="N295" s="244"/>
      <c r="O295" s="92"/>
      <c r="P295" s="92"/>
      <c r="Q295" s="92"/>
      <c r="R295" s="92"/>
      <c r="S295" s="92"/>
      <c r="T295" s="93"/>
      <c r="U295" s="39"/>
      <c r="V295" s="39"/>
      <c r="W295" s="39"/>
      <c r="X295" s="39"/>
      <c r="Y295" s="39"/>
      <c r="Z295" s="39"/>
      <c r="AA295" s="39"/>
      <c r="AB295" s="39"/>
      <c r="AC295" s="39"/>
      <c r="AD295" s="39"/>
      <c r="AE295" s="39"/>
      <c r="AT295" s="18" t="s">
        <v>349</v>
      </c>
      <c r="AU295" s="18" t="s">
        <v>85</v>
      </c>
    </row>
    <row r="296" s="13" customFormat="1">
      <c r="A296" s="13"/>
      <c r="B296" s="252"/>
      <c r="C296" s="253"/>
      <c r="D296" s="240" t="s">
        <v>446</v>
      </c>
      <c r="E296" s="254" t="s">
        <v>1</v>
      </c>
      <c r="F296" s="255" t="s">
        <v>7453</v>
      </c>
      <c r="G296" s="253"/>
      <c r="H296" s="256">
        <v>1</v>
      </c>
      <c r="I296" s="257"/>
      <c r="J296" s="253"/>
      <c r="K296" s="253"/>
      <c r="L296" s="258"/>
      <c r="M296" s="259"/>
      <c r="N296" s="260"/>
      <c r="O296" s="260"/>
      <c r="P296" s="260"/>
      <c r="Q296" s="260"/>
      <c r="R296" s="260"/>
      <c r="S296" s="260"/>
      <c r="T296" s="261"/>
      <c r="U296" s="13"/>
      <c r="V296" s="13"/>
      <c r="W296" s="13"/>
      <c r="X296" s="13"/>
      <c r="Y296" s="13"/>
      <c r="Z296" s="13"/>
      <c r="AA296" s="13"/>
      <c r="AB296" s="13"/>
      <c r="AC296" s="13"/>
      <c r="AD296" s="13"/>
      <c r="AE296" s="13"/>
      <c r="AT296" s="262" t="s">
        <v>446</v>
      </c>
      <c r="AU296" s="262" t="s">
        <v>85</v>
      </c>
      <c r="AV296" s="13" t="s">
        <v>85</v>
      </c>
      <c r="AW296" s="13" t="s">
        <v>32</v>
      </c>
      <c r="AX296" s="13" t="s">
        <v>83</v>
      </c>
      <c r="AY296" s="262" t="s">
        <v>342</v>
      </c>
    </row>
    <row r="297" s="2" customFormat="1" ht="21.75" customHeight="1">
      <c r="A297" s="39"/>
      <c r="B297" s="40"/>
      <c r="C297" s="295" t="s">
        <v>755</v>
      </c>
      <c r="D297" s="295" t="s">
        <v>621</v>
      </c>
      <c r="E297" s="296" t="s">
        <v>7285</v>
      </c>
      <c r="F297" s="297" t="s">
        <v>7286</v>
      </c>
      <c r="G297" s="298" t="s">
        <v>442</v>
      </c>
      <c r="H297" s="299">
        <v>2</v>
      </c>
      <c r="I297" s="300"/>
      <c r="J297" s="301">
        <f>ROUND(I297*H297,2)</f>
        <v>0</v>
      </c>
      <c r="K297" s="297" t="s">
        <v>1</v>
      </c>
      <c r="L297" s="302"/>
      <c r="M297" s="303" t="s">
        <v>1</v>
      </c>
      <c r="N297" s="304" t="s">
        <v>41</v>
      </c>
      <c r="O297" s="92"/>
      <c r="P297" s="236">
        <f>O297*H297</f>
        <v>0</v>
      </c>
      <c r="Q297" s="236">
        <v>0</v>
      </c>
      <c r="R297" s="236">
        <f>Q297*H297</f>
        <v>0</v>
      </c>
      <c r="S297" s="236">
        <v>0</v>
      </c>
      <c r="T297" s="237">
        <f>S297*H297</f>
        <v>0</v>
      </c>
      <c r="U297" s="39"/>
      <c r="V297" s="39"/>
      <c r="W297" s="39"/>
      <c r="X297" s="39"/>
      <c r="Y297" s="39"/>
      <c r="Z297" s="39"/>
      <c r="AA297" s="39"/>
      <c r="AB297" s="39"/>
      <c r="AC297" s="39"/>
      <c r="AD297" s="39"/>
      <c r="AE297" s="39"/>
      <c r="AR297" s="238" t="s">
        <v>376</v>
      </c>
      <c r="AT297" s="238" t="s">
        <v>621</v>
      </c>
      <c r="AU297" s="238" t="s">
        <v>85</v>
      </c>
      <c r="AY297" s="18" t="s">
        <v>342</v>
      </c>
      <c r="BE297" s="239">
        <f>IF(N297="základní",J297,0)</f>
        <v>0</v>
      </c>
      <c r="BF297" s="239">
        <f>IF(N297="snížená",J297,0)</f>
        <v>0</v>
      </c>
      <c r="BG297" s="239">
        <f>IF(N297="zákl. přenesená",J297,0)</f>
        <v>0</v>
      </c>
      <c r="BH297" s="239">
        <f>IF(N297="sníž. přenesená",J297,0)</f>
        <v>0</v>
      </c>
      <c r="BI297" s="239">
        <f>IF(N297="nulová",J297,0)</f>
        <v>0</v>
      </c>
      <c r="BJ297" s="18" t="s">
        <v>83</v>
      </c>
      <c r="BK297" s="239">
        <f>ROUND(I297*H297,2)</f>
        <v>0</v>
      </c>
      <c r="BL297" s="18" t="s">
        <v>360</v>
      </c>
      <c r="BM297" s="238" t="s">
        <v>7458</v>
      </c>
    </row>
    <row r="298" s="2" customFormat="1">
      <c r="A298" s="39"/>
      <c r="B298" s="40"/>
      <c r="C298" s="41"/>
      <c r="D298" s="240" t="s">
        <v>349</v>
      </c>
      <c r="E298" s="41"/>
      <c r="F298" s="241" t="s">
        <v>7286</v>
      </c>
      <c r="G298" s="41"/>
      <c r="H298" s="41"/>
      <c r="I298" s="242"/>
      <c r="J298" s="41"/>
      <c r="K298" s="41"/>
      <c r="L298" s="45"/>
      <c r="M298" s="243"/>
      <c r="N298" s="244"/>
      <c r="O298" s="92"/>
      <c r="P298" s="92"/>
      <c r="Q298" s="92"/>
      <c r="R298" s="92"/>
      <c r="S298" s="92"/>
      <c r="T298" s="93"/>
      <c r="U298" s="39"/>
      <c r="V298" s="39"/>
      <c r="W298" s="39"/>
      <c r="X298" s="39"/>
      <c r="Y298" s="39"/>
      <c r="Z298" s="39"/>
      <c r="AA298" s="39"/>
      <c r="AB298" s="39"/>
      <c r="AC298" s="39"/>
      <c r="AD298" s="39"/>
      <c r="AE298" s="39"/>
      <c r="AT298" s="18" t="s">
        <v>349</v>
      </c>
      <c r="AU298" s="18" t="s">
        <v>85</v>
      </c>
    </row>
    <row r="299" s="13" customFormat="1">
      <c r="A299" s="13"/>
      <c r="B299" s="252"/>
      <c r="C299" s="253"/>
      <c r="D299" s="240" t="s">
        <v>446</v>
      </c>
      <c r="E299" s="254" t="s">
        <v>1</v>
      </c>
      <c r="F299" s="255" t="s">
        <v>7281</v>
      </c>
      <c r="G299" s="253"/>
      <c r="H299" s="256">
        <v>1</v>
      </c>
      <c r="I299" s="257"/>
      <c r="J299" s="253"/>
      <c r="K299" s="253"/>
      <c r="L299" s="258"/>
      <c r="M299" s="259"/>
      <c r="N299" s="260"/>
      <c r="O299" s="260"/>
      <c r="P299" s="260"/>
      <c r="Q299" s="260"/>
      <c r="R299" s="260"/>
      <c r="S299" s="260"/>
      <c r="T299" s="261"/>
      <c r="U299" s="13"/>
      <c r="V299" s="13"/>
      <c r="W299" s="13"/>
      <c r="X299" s="13"/>
      <c r="Y299" s="13"/>
      <c r="Z299" s="13"/>
      <c r="AA299" s="13"/>
      <c r="AB299" s="13"/>
      <c r="AC299" s="13"/>
      <c r="AD299" s="13"/>
      <c r="AE299" s="13"/>
      <c r="AT299" s="262" t="s">
        <v>446</v>
      </c>
      <c r="AU299" s="262" t="s">
        <v>85</v>
      </c>
      <c r="AV299" s="13" t="s">
        <v>85</v>
      </c>
      <c r="AW299" s="13" t="s">
        <v>32</v>
      </c>
      <c r="AX299" s="13" t="s">
        <v>76</v>
      </c>
      <c r="AY299" s="262" t="s">
        <v>342</v>
      </c>
    </row>
    <row r="300" s="13" customFormat="1">
      <c r="A300" s="13"/>
      <c r="B300" s="252"/>
      <c r="C300" s="253"/>
      <c r="D300" s="240" t="s">
        <v>446</v>
      </c>
      <c r="E300" s="254" t="s">
        <v>1</v>
      </c>
      <c r="F300" s="255" t="s">
        <v>7453</v>
      </c>
      <c r="G300" s="253"/>
      <c r="H300" s="256">
        <v>1</v>
      </c>
      <c r="I300" s="257"/>
      <c r="J300" s="253"/>
      <c r="K300" s="253"/>
      <c r="L300" s="258"/>
      <c r="M300" s="259"/>
      <c r="N300" s="260"/>
      <c r="O300" s="260"/>
      <c r="P300" s="260"/>
      <c r="Q300" s="260"/>
      <c r="R300" s="260"/>
      <c r="S300" s="260"/>
      <c r="T300" s="261"/>
      <c r="U300" s="13"/>
      <c r="V300" s="13"/>
      <c r="W300" s="13"/>
      <c r="X300" s="13"/>
      <c r="Y300" s="13"/>
      <c r="Z300" s="13"/>
      <c r="AA300" s="13"/>
      <c r="AB300" s="13"/>
      <c r="AC300" s="13"/>
      <c r="AD300" s="13"/>
      <c r="AE300" s="13"/>
      <c r="AT300" s="262" t="s">
        <v>446</v>
      </c>
      <c r="AU300" s="262" t="s">
        <v>85</v>
      </c>
      <c r="AV300" s="13" t="s">
        <v>85</v>
      </c>
      <c r="AW300" s="13" t="s">
        <v>32</v>
      </c>
      <c r="AX300" s="13" t="s">
        <v>76</v>
      </c>
      <c r="AY300" s="262" t="s">
        <v>342</v>
      </c>
    </row>
    <row r="301" s="16" customFormat="1">
      <c r="A301" s="16"/>
      <c r="B301" s="284"/>
      <c r="C301" s="285"/>
      <c r="D301" s="240" t="s">
        <v>446</v>
      </c>
      <c r="E301" s="286" t="s">
        <v>1</v>
      </c>
      <c r="F301" s="287" t="s">
        <v>500</v>
      </c>
      <c r="G301" s="285"/>
      <c r="H301" s="288">
        <v>2</v>
      </c>
      <c r="I301" s="289"/>
      <c r="J301" s="285"/>
      <c r="K301" s="285"/>
      <c r="L301" s="290"/>
      <c r="M301" s="291"/>
      <c r="N301" s="292"/>
      <c r="O301" s="292"/>
      <c r="P301" s="292"/>
      <c r="Q301" s="292"/>
      <c r="R301" s="292"/>
      <c r="S301" s="292"/>
      <c r="T301" s="293"/>
      <c r="U301" s="16"/>
      <c r="V301" s="16"/>
      <c r="W301" s="16"/>
      <c r="X301" s="16"/>
      <c r="Y301" s="16"/>
      <c r="Z301" s="16"/>
      <c r="AA301" s="16"/>
      <c r="AB301" s="16"/>
      <c r="AC301" s="16"/>
      <c r="AD301" s="16"/>
      <c r="AE301" s="16"/>
      <c r="AT301" s="294" t="s">
        <v>446</v>
      </c>
      <c r="AU301" s="294" t="s">
        <v>85</v>
      </c>
      <c r="AV301" s="16" t="s">
        <v>360</v>
      </c>
      <c r="AW301" s="16" t="s">
        <v>32</v>
      </c>
      <c r="AX301" s="16" t="s">
        <v>83</v>
      </c>
      <c r="AY301" s="294" t="s">
        <v>342</v>
      </c>
    </row>
    <row r="302" s="2" customFormat="1" ht="16.5" customHeight="1">
      <c r="A302" s="39"/>
      <c r="B302" s="40"/>
      <c r="C302" s="227" t="s">
        <v>760</v>
      </c>
      <c r="D302" s="227" t="s">
        <v>343</v>
      </c>
      <c r="E302" s="228" t="s">
        <v>7288</v>
      </c>
      <c r="F302" s="229" t="s">
        <v>7289</v>
      </c>
      <c r="G302" s="230" t="s">
        <v>442</v>
      </c>
      <c r="H302" s="231">
        <v>4</v>
      </c>
      <c r="I302" s="232"/>
      <c r="J302" s="233">
        <f>ROUND(I302*H302,2)</f>
        <v>0</v>
      </c>
      <c r="K302" s="229" t="s">
        <v>443</v>
      </c>
      <c r="L302" s="45"/>
      <c r="M302" s="234" t="s">
        <v>1</v>
      </c>
      <c r="N302" s="235" t="s">
        <v>41</v>
      </c>
      <c r="O302" s="92"/>
      <c r="P302" s="236">
        <f>O302*H302</f>
        <v>0</v>
      </c>
      <c r="Q302" s="236">
        <v>8.0000000000000007E-05</v>
      </c>
      <c r="R302" s="236">
        <f>Q302*H302</f>
        <v>0.00032000000000000003</v>
      </c>
      <c r="S302" s="236">
        <v>0</v>
      </c>
      <c r="T302" s="237">
        <f>S302*H302</f>
        <v>0</v>
      </c>
      <c r="U302" s="39"/>
      <c r="V302" s="39"/>
      <c r="W302" s="39"/>
      <c r="X302" s="39"/>
      <c r="Y302" s="39"/>
      <c r="Z302" s="39"/>
      <c r="AA302" s="39"/>
      <c r="AB302" s="39"/>
      <c r="AC302" s="39"/>
      <c r="AD302" s="39"/>
      <c r="AE302" s="39"/>
      <c r="AR302" s="238" t="s">
        <v>360</v>
      </c>
      <c r="AT302" s="238" t="s">
        <v>343</v>
      </c>
      <c r="AU302" s="238" t="s">
        <v>85</v>
      </c>
      <c r="AY302" s="18" t="s">
        <v>342</v>
      </c>
      <c r="BE302" s="239">
        <f>IF(N302="základní",J302,0)</f>
        <v>0</v>
      </c>
      <c r="BF302" s="239">
        <f>IF(N302="snížená",J302,0)</f>
        <v>0</v>
      </c>
      <c r="BG302" s="239">
        <f>IF(N302="zákl. přenesená",J302,0)</f>
        <v>0</v>
      </c>
      <c r="BH302" s="239">
        <f>IF(N302="sníž. přenesená",J302,0)</f>
        <v>0</v>
      </c>
      <c r="BI302" s="239">
        <f>IF(N302="nulová",J302,0)</f>
        <v>0</v>
      </c>
      <c r="BJ302" s="18" t="s">
        <v>83</v>
      </c>
      <c r="BK302" s="239">
        <f>ROUND(I302*H302,2)</f>
        <v>0</v>
      </c>
      <c r="BL302" s="18" t="s">
        <v>360</v>
      </c>
      <c r="BM302" s="238" t="s">
        <v>7459</v>
      </c>
    </row>
    <row r="303" s="2" customFormat="1">
      <c r="A303" s="39"/>
      <c r="B303" s="40"/>
      <c r="C303" s="41"/>
      <c r="D303" s="240" t="s">
        <v>349</v>
      </c>
      <c r="E303" s="41"/>
      <c r="F303" s="241" t="s">
        <v>7291</v>
      </c>
      <c r="G303" s="41"/>
      <c r="H303" s="41"/>
      <c r="I303" s="242"/>
      <c r="J303" s="41"/>
      <c r="K303" s="41"/>
      <c r="L303" s="45"/>
      <c r="M303" s="243"/>
      <c r="N303" s="244"/>
      <c r="O303" s="92"/>
      <c r="P303" s="92"/>
      <c r="Q303" s="92"/>
      <c r="R303" s="92"/>
      <c r="S303" s="92"/>
      <c r="T303" s="93"/>
      <c r="U303" s="39"/>
      <c r="V303" s="39"/>
      <c r="W303" s="39"/>
      <c r="X303" s="39"/>
      <c r="Y303" s="39"/>
      <c r="Z303" s="39"/>
      <c r="AA303" s="39"/>
      <c r="AB303" s="39"/>
      <c r="AC303" s="39"/>
      <c r="AD303" s="39"/>
      <c r="AE303" s="39"/>
      <c r="AT303" s="18" t="s">
        <v>349</v>
      </c>
      <c r="AU303" s="18" t="s">
        <v>85</v>
      </c>
    </row>
    <row r="304" s="13" customFormat="1">
      <c r="A304" s="13"/>
      <c r="B304" s="252"/>
      <c r="C304" s="253"/>
      <c r="D304" s="240" t="s">
        <v>446</v>
      </c>
      <c r="E304" s="254" t="s">
        <v>1</v>
      </c>
      <c r="F304" s="255" t="s">
        <v>3111</v>
      </c>
      <c r="G304" s="253"/>
      <c r="H304" s="256">
        <v>4</v>
      </c>
      <c r="I304" s="257"/>
      <c r="J304" s="253"/>
      <c r="K304" s="253"/>
      <c r="L304" s="258"/>
      <c r="M304" s="259"/>
      <c r="N304" s="260"/>
      <c r="O304" s="260"/>
      <c r="P304" s="260"/>
      <c r="Q304" s="260"/>
      <c r="R304" s="260"/>
      <c r="S304" s="260"/>
      <c r="T304" s="261"/>
      <c r="U304" s="13"/>
      <c r="V304" s="13"/>
      <c r="W304" s="13"/>
      <c r="X304" s="13"/>
      <c r="Y304" s="13"/>
      <c r="Z304" s="13"/>
      <c r="AA304" s="13"/>
      <c r="AB304" s="13"/>
      <c r="AC304" s="13"/>
      <c r="AD304" s="13"/>
      <c r="AE304" s="13"/>
      <c r="AT304" s="262" t="s">
        <v>446</v>
      </c>
      <c r="AU304" s="262" t="s">
        <v>85</v>
      </c>
      <c r="AV304" s="13" t="s">
        <v>85</v>
      </c>
      <c r="AW304" s="13" t="s">
        <v>32</v>
      </c>
      <c r="AX304" s="13" t="s">
        <v>83</v>
      </c>
      <c r="AY304" s="262" t="s">
        <v>342</v>
      </c>
    </row>
    <row r="305" s="2" customFormat="1" ht="16.5" customHeight="1">
      <c r="A305" s="39"/>
      <c r="B305" s="40"/>
      <c r="C305" s="295" t="s">
        <v>766</v>
      </c>
      <c r="D305" s="295" t="s">
        <v>621</v>
      </c>
      <c r="E305" s="296" t="s">
        <v>7292</v>
      </c>
      <c r="F305" s="297" t="s">
        <v>7293</v>
      </c>
      <c r="G305" s="298" t="s">
        <v>442</v>
      </c>
      <c r="H305" s="299">
        <v>2</v>
      </c>
      <c r="I305" s="300"/>
      <c r="J305" s="301">
        <f>ROUND(I305*H305,2)</f>
        <v>0</v>
      </c>
      <c r="K305" s="297" t="s">
        <v>443</v>
      </c>
      <c r="L305" s="302"/>
      <c r="M305" s="303" t="s">
        <v>1</v>
      </c>
      <c r="N305" s="304" t="s">
        <v>41</v>
      </c>
      <c r="O305" s="92"/>
      <c r="P305" s="236">
        <f>O305*H305</f>
        <v>0</v>
      </c>
      <c r="Q305" s="236">
        <v>0.041000000000000002</v>
      </c>
      <c r="R305" s="236">
        <f>Q305*H305</f>
        <v>0.082000000000000003</v>
      </c>
      <c r="S305" s="236">
        <v>0</v>
      </c>
      <c r="T305" s="237">
        <f>S305*H305</f>
        <v>0</v>
      </c>
      <c r="U305" s="39"/>
      <c r="V305" s="39"/>
      <c r="W305" s="39"/>
      <c r="X305" s="39"/>
      <c r="Y305" s="39"/>
      <c r="Z305" s="39"/>
      <c r="AA305" s="39"/>
      <c r="AB305" s="39"/>
      <c r="AC305" s="39"/>
      <c r="AD305" s="39"/>
      <c r="AE305" s="39"/>
      <c r="AR305" s="238" t="s">
        <v>376</v>
      </c>
      <c r="AT305" s="238" t="s">
        <v>621</v>
      </c>
      <c r="AU305" s="238" t="s">
        <v>85</v>
      </c>
      <c r="AY305" s="18" t="s">
        <v>342</v>
      </c>
      <c r="BE305" s="239">
        <f>IF(N305="základní",J305,0)</f>
        <v>0</v>
      </c>
      <c r="BF305" s="239">
        <f>IF(N305="snížená",J305,0)</f>
        <v>0</v>
      </c>
      <c r="BG305" s="239">
        <f>IF(N305="zákl. přenesená",J305,0)</f>
        <v>0</v>
      </c>
      <c r="BH305" s="239">
        <f>IF(N305="sníž. přenesená",J305,0)</f>
        <v>0</v>
      </c>
      <c r="BI305" s="239">
        <f>IF(N305="nulová",J305,0)</f>
        <v>0</v>
      </c>
      <c r="BJ305" s="18" t="s">
        <v>83</v>
      </c>
      <c r="BK305" s="239">
        <f>ROUND(I305*H305,2)</f>
        <v>0</v>
      </c>
      <c r="BL305" s="18" t="s">
        <v>360</v>
      </c>
      <c r="BM305" s="238" t="s">
        <v>7460</v>
      </c>
    </row>
    <row r="306" s="2" customFormat="1">
      <c r="A306" s="39"/>
      <c r="B306" s="40"/>
      <c r="C306" s="41"/>
      <c r="D306" s="240" t="s">
        <v>349</v>
      </c>
      <c r="E306" s="41"/>
      <c r="F306" s="241" t="s">
        <v>7293</v>
      </c>
      <c r="G306" s="41"/>
      <c r="H306" s="41"/>
      <c r="I306" s="242"/>
      <c r="J306" s="41"/>
      <c r="K306" s="41"/>
      <c r="L306" s="45"/>
      <c r="M306" s="243"/>
      <c r="N306" s="244"/>
      <c r="O306" s="92"/>
      <c r="P306" s="92"/>
      <c r="Q306" s="92"/>
      <c r="R306" s="92"/>
      <c r="S306" s="92"/>
      <c r="T306" s="93"/>
      <c r="U306" s="39"/>
      <c r="V306" s="39"/>
      <c r="W306" s="39"/>
      <c r="X306" s="39"/>
      <c r="Y306" s="39"/>
      <c r="Z306" s="39"/>
      <c r="AA306" s="39"/>
      <c r="AB306" s="39"/>
      <c r="AC306" s="39"/>
      <c r="AD306" s="39"/>
      <c r="AE306" s="39"/>
      <c r="AT306" s="18" t="s">
        <v>349</v>
      </c>
      <c r="AU306" s="18" t="s">
        <v>85</v>
      </c>
    </row>
    <row r="307" s="13" customFormat="1">
      <c r="A307" s="13"/>
      <c r="B307" s="252"/>
      <c r="C307" s="253"/>
      <c r="D307" s="240" t="s">
        <v>446</v>
      </c>
      <c r="E307" s="254" t="s">
        <v>1</v>
      </c>
      <c r="F307" s="255" t="s">
        <v>3113</v>
      </c>
      <c r="G307" s="253"/>
      <c r="H307" s="256">
        <v>2</v>
      </c>
      <c r="I307" s="257"/>
      <c r="J307" s="253"/>
      <c r="K307" s="253"/>
      <c r="L307" s="258"/>
      <c r="M307" s="259"/>
      <c r="N307" s="260"/>
      <c r="O307" s="260"/>
      <c r="P307" s="260"/>
      <c r="Q307" s="260"/>
      <c r="R307" s="260"/>
      <c r="S307" s="260"/>
      <c r="T307" s="261"/>
      <c r="U307" s="13"/>
      <c r="V307" s="13"/>
      <c r="W307" s="13"/>
      <c r="X307" s="13"/>
      <c r="Y307" s="13"/>
      <c r="Z307" s="13"/>
      <c r="AA307" s="13"/>
      <c r="AB307" s="13"/>
      <c r="AC307" s="13"/>
      <c r="AD307" s="13"/>
      <c r="AE307" s="13"/>
      <c r="AT307" s="262" t="s">
        <v>446</v>
      </c>
      <c r="AU307" s="262" t="s">
        <v>85</v>
      </c>
      <c r="AV307" s="13" t="s">
        <v>85</v>
      </c>
      <c r="AW307" s="13" t="s">
        <v>32</v>
      </c>
      <c r="AX307" s="13" t="s">
        <v>83</v>
      </c>
      <c r="AY307" s="262" t="s">
        <v>342</v>
      </c>
    </row>
    <row r="308" s="2" customFormat="1" ht="21.75" customHeight="1">
      <c r="A308" s="39"/>
      <c r="B308" s="40"/>
      <c r="C308" s="295" t="s">
        <v>772</v>
      </c>
      <c r="D308" s="295" t="s">
        <v>621</v>
      </c>
      <c r="E308" s="296" t="s">
        <v>7295</v>
      </c>
      <c r="F308" s="297" t="s">
        <v>7296</v>
      </c>
      <c r="G308" s="298" t="s">
        <v>442</v>
      </c>
      <c r="H308" s="299">
        <v>2</v>
      </c>
      <c r="I308" s="300"/>
      <c r="J308" s="301">
        <f>ROUND(I308*H308,2)</f>
        <v>0</v>
      </c>
      <c r="K308" s="297" t="s">
        <v>443</v>
      </c>
      <c r="L308" s="302"/>
      <c r="M308" s="303" t="s">
        <v>1</v>
      </c>
      <c r="N308" s="304" t="s">
        <v>41</v>
      </c>
      <c r="O308" s="92"/>
      <c r="P308" s="236">
        <f>O308*H308</f>
        <v>0</v>
      </c>
      <c r="Q308" s="236">
        <v>0.034000000000000002</v>
      </c>
      <c r="R308" s="236">
        <f>Q308*H308</f>
        <v>0.068000000000000005</v>
      </c>
      <c r="S308" s="236">
        <v>0</v>
      </c>
      <c r="T308" s="237">
        <f>S308*H308</f>
        <v>0</v>
      </c>
      <c r="U308" s="39"/>
      <c r="V308" s="39"/>
      <c r="W308" s="39"/>
      <c r="X308" s="39"/>
      <c r="Y308" s="39"/>
      <c r="Z308" s="39"/>
      <c r="AA308" s="39"/>
      <c r="AB308" s="39"/>
      <c r="AC308" s="39"/>
      <c r="AD308" s="39"/>
      <c r="AE308" s="39"/>
      <c r="AR308" s="238" t="s">
        <v>376</v>
      </c>
      <c r="AT308" s="238" t="s">
        <v>621</v>
      </c>
      <c r="AU308" s="238" t="s">
        <v>85</v>
      </c>
      <c r="AY308" s="18" t="s">
        <v>342</v>
      </c>
      <c r="BE308" s="239">
        <f>IF(N308="základní",J308,0)</f>
        <v>0</v>
      </c>
      <c r="BF308" s="239">
        <f>IF(N308="snížená",J308,0)</f>
        <v>0</v>
      </c>
      <c r="BG308" s="239">
        <f>IF(N308="zákl. přenesená",J308,0)</f>
        <v>0</v>
      </c>
      <c r="BH308" s="239">
        <f>IF(N308="sníž. přenesená",J308,0)</f>
        <v>0</v>
      </c>
      <c r="BI308" s="239">
        <f>IF(N308="nulová",J308,0)</f>
        <v>0</v>
      </c>
      <c r="BJ308" s="18" t="s">
        <v>83</v>
      </c>
      <c r="BK308" s="239">
        <f>ROUND(I308*H308,2)</f>
        <v>0</v>
      </c>
      <c r="BL308" s="18" t="s">
        <v>360</v>
      </c>
      <c r="BM308" s="238" t="s">
        <v>7461</v>
      </c>
    </row>
    <row r="309" s="2" customFormat="1">
      <c r="A309" s="39"/>
      <c r="B309" s="40"/>
      <c r="C309" s="41"/>
      <c r="D309" s="240" t="s">
        <v>349</v>
      </c>
      <c r="E309" s="41"/>
      <c r="F309" s="241" t="s">
        <v>7296</v>
      </c>
      <c r="G309" s="41"/>
      <c r="H309" s="41"/>
      <c r="I309" s="242"/>
      <c r="J309" s="41"/>
      <c r="K309" s="41"/>
      <c r="L309" s="45"/>
      <c r="M309" s="243"/>
      <c r="N309" s="244"/>
      <c r="O309" s="92"/>
      <c r="P309" s="92"/>
      <c r="Q309" s="92"/>
      <c r="R309" s="92"/>
      <c r="S309" s="92"/>
      <c r="T309" s="93"/>
      <c r="U309" s="39"/>
      <c r="V309" s="39"/>
      <c r="W309" s="39"/>
      <c r="X309" s="39"/>
      <c r="Y309" s="39"/>
      <c r="Z309" s="39"/>
      <c r="AA309" s="39"/>
      <c r="AB309" s="39"/>
      <c r="AC309" s="39"/>
      <c r="AD309" s="39"/>
      <c r="AE309" s="39"/>
      <c r="AT309" s="18" t="s">
        <v>349</v>
      </c>
      <c r="AU309" s="18" t="s">
        <v>85</v>
      </c>
    </row>
    <row r="310" s="13" customFormat="1">
      <c r="A310" s="13"/>
      <c r="B310" s="252"/>
      <c r="C310" s="253"/>
      <c r="D310" s="240" t="s">
        <v>446</v>
      </c>
      <c r="E310" s="254" t="s">
        <v>1</v>
      </c>
      <c r="F310" s="255" t="s">
        <v>3115</v>
      </c>
      <c r="G310" s="253"/>
      <c r="H310" s="256">
        <v>2</v>
      </c>
      <c r="I310" s="257"/>
      <c r="J310" s="253"/>
      <c r="K310" s="253"/>
      <c r="L310" s="258"/>
      <c r="M310" s="259"/>
      <c r="N310" s="260"/>
      <c r="O310" s="260"/>
      <c r="P310" s="260"/>
      <c r="Q310" s="260"/>
      <c r="R310" s="260"/>
      <c r="S310" s="260"/>
      <c r="T310" s="261"/>
      <c r="U310" s="13"/>
      <c r="V310" s="13"/>
      <c r="W310" s="13"/>
      <c r="X310" s="13"/>
      <c r="Y310" s="13"/>
      <c r="Z310" s="13"/>
      <c r="AA310" s="13"/>
      <c r="AB310" s="13"/>
      <c r="AC310" s="13"/>
      <c r="AD310" s="13"/>
      <c r="AE310" s="13"/>
      <c r="AT310" s="262" t="s">
        <v>446</v>
      </c>
      <c r="AU310" s="262" t="s">
        <v>85</v>
      </c>
      <c r="AV310" s="13" t="s">
        <v>85</v>
      </c>
      <c r="AW310" s="13" t="s">
        <v>32</v>
      </c>
      <c r="AX310" s="13" t="s">
        <v>83</v>
      </c>
      <c r="AY310" s="262" t="s">
        <v>342</v>
      </c>
    </row>
    <row r="311" s="2" customFormat="1" ht="16.5" customHeight="1">
      <c r="A311" s="39"/>
      <c r="B311" s="40"/>
      <c r="C311" s="227" t="s">
        <v>777</v>
      </c>
      <c r="D311" s="227" t="s">
        <v>343</v>
      </c>
      <c r="E311" s="228" t="s">
        <v>7462</v>
      </c>
      <c r="F311" s="229" t="s">
        <v>7463</v>
      </c>
      <c r="G311" s="230" t="s">
        <v>442</v>
      </c>
      <c r="H311" s="231">
        <v>1</v>
      </c>
      <c r="I311" s="232"/>
      <c r="J311" s="233">
        <f>ROUND(I311*H311,2)</f>
        <v>0</v>
      </c>
      <c r="K311" s="229" t="s">
        <v>443</v>
      </c>
      <c r="L311" s="45"/>
      <c r="M311" s="234" t="s">
        <v>1</v>
      </c>
      <c r="N311" s="235" t="s">
        <v>41</v>
      </c>
      <c r="O311" s="92"/>
      <c r="P311" s="236">
        <f>O311*H311</f>
        <v>0</v>
      </c>
      <c r="Q311" s="236">
        <v>0.00010000000000000001</v>
      </c>
      <c r="R311" s="236">
        <f>Q311*H311</f>
        <v>0.00010000000000000001</v>
      </c>
      <c r="S311" s="236">
        <v>0</v>
      </c>
      <c r="T311" s="237">
        <f>S311*H311</f>
        <v>0</v>
      </c>
      <c r="U311" s="39"/>
      <c r="V311" s="39"/>
      <c r="W311" s="39"/>
      <c r="X311" s="39"/>
      <c r="Y311" s="39"/>
      <c r="Z311" s="39"/>
      <c r="AA311" s="39"/>
      <c r="AB311" s="39"/>
      <c r="AC311" s="39"/>
      <c r="AD311" s="39"/>
      <c r="AE311" s="39"/>
      <c r="AR311" s="238" t="s">
        <v>360</v>
      </c>
      <c r="AT311" s="238" t="s">
        <v>343</v>
      </c>
      <c r="AU311" s="238" t="s">
        <v>85</v>
      </c>
      <c r="AY311" s="18" t="s">
        <v>342</v>
      </c>
      <c r="BE311" s="239">
        <f>IF(N311="základní",J311,0)</f>
        <v>0</v>
      </c>
      <c r="BF311" s="239">
        <f>IF(N311="snížená",J311,0)</f>
        <v>0</v>
      </c>
      <c r="BG311" s="239">
        <f>IF(N311="zákl. přenesená",J311,0)</f>
        <v>0</v>
      </c>
      <c r="BH311" s="239">
        <f>IF(N311="sníž. přenesená",J311,0)</f>
        <v>0</v>
      </c>
      <c r="BI311" s="239">
        <f>IF(N311="nulová",J311,0)</f>
        <v>0</v>
      </c>
      <c r="BJ311" s="18" t="s">
        <v>83</v>
      </c>
      <c r="BK311" s="239">
        <f>ROUND(I311*H311,2)</f>
        <v>0</v>
      </c>
      <c r="BL311" s="18" t="s">
        <v>360</v>
      </c>
      <c r="BM311" s="238" t="s">
        <v>7464</v>
      </c>
    </row>
    <row r="312" s="2" customFormat="1">
      <c r="A312" s="39"/>
      <c r="B312" s="40"/>
      <c r="C312" s="41"/>
      <c r="D312" s="240" t="s">
        <v>349</v>
      </c>
      <c r="E312" s="41"/>
      <c r="F312" s="241" t="s">
        <v>7465</v>
      </c>
      <c r="G312" s="41"/>
      <c r="H312" s="41"/>
      <c r="I312" s="242"/>
      <c r="J312" s="41"/>
      <c r="K312" s="41"/>
      <c r="L312" s="45"/>
      <c r="M312" s="243"/>
      <c r="N312" s="244"/>
      <c r="O312" s="92"/>
      <c r="P312" s="92"/>
      <c r="Q312" s="92"/>
      <c r="R312" s="92"/>
      <c r="S312" s="92"/>
      <c r="T312" s="93"/>
      <c r="U312" s="39"/>
      <c r="V312" s="39"/>
      <c r="W312" s="39"/>
      <c r="X312" s="39"/>
      <c r="Y312" s="39"/>
      <c r="Z312" s="39"/>
      <c r="AA312" s="39"/>
      <c r="AB312" s="39"/>
      <c r="AC312" s="39"/>
      <c r="AD312" s="39"/>
      <c r="AE312" s="39"/>
      <c r="AT312" s="18" t="s">
        <v>349</v>
      </c>
      <c r="AU312" s="18" t="s">
        <v>85</v>
      </c>
    </row>
    <row r="313" s="13" customFormat="1">
      <c r="A313" s="13"/>
      <c r="B313" s="252"/>
      <c r="C313" s="253"/>
      <c r="D313" s="240" t="s">
        <v>446</v>
      </c>
      <c r="E313" s="254" t="s">
        <v>1</v>
      </c>
      <c r="F313" s="255" t="s">
        <v>2489</v>
      </c>
      <c r="G313" s="253"/>
      <c r="H313" s="256">
        <v>1</v>
      </c>
      <c r="I313" s="257"/>
      <c r="J313" s="253"/>
      <c r="K313" s="253"/>
      <c r="L313" s="258"/>
      <c r="M313" s="259"/>
      <c r="N313" s="260"/>
      <c r="O313" s="260"/>
      <c r="P313" s="260"/>
      <c r="Q313" s="260"/>
      <c r="R313" s="260"/>
      <c r="S313" s="260"/>
      <c r="T313" s="261"/>
      <c r="U313" s="13"/>
      <c r="V313" s="13"/>
      <c r="W313" s="13"/>
      <c r="X313" s="13"/>
      <c r="Y313" s="13"/>
      <c r="Z313" s="13"/>
      <c r="AA313" s="13"/>
      <c r="AB313" s="13"/>
      <c r="AC313" s="13"/>
      <c r="AD313" s="13"/>
      <c r="AE313" s="13"/>
      <c r="AT313" s="262" t="s">
        <v>446</v>
      </c>
      <c r="AU313" s="262" t="s">
        <v>85</v>
      </c>
      <c r="AV313" s="13" t="s">
        <v>85</v>
      </c>
      <c r="AW313" s="13" t="s">
        <v>32</v>
      </c>
      <c r="AX313" s="13" t="s">
        <v>83</v>
      </c>
      <c r="AY313" s="262" t="s">
        <v>342</v>
      </c>
    </row>
    <row r="314" s="2" customFormat="1" ht="21.75" customHeight="1">
      <c r="A314" s="39"/>
      <c r="B314" s="40"/>
      <c r="C314" s="295" t="s">
        <v>782</v>
      </c>
      <c r="D314" s="295" t="s">
        <v>621</v>
      </c>
      <c r="E314" s="296" t="s">
        <v>7466</v>
      </c>
      <c r="F314" s="297" t="s">
        <v>7467</v>
      </c>
      <c r="G314" s="298" t="s">
        <v>442</v>
      </c>
      <c r="H314" s="299">
        <v>1</v>
      </c>
      <c r="I314" s="300"/>
      <c r="J314" s="301">
        <f>ROUND(I314*H314,2)</f>
        <v>0</v>
      </c>
      <c r="K314" s="297" t="s">
        <v>443</v>
      </c>
      <c r="L314" s="302"/>
      <c r="M314" s="303" t="s">
        <v>1</v>
      </c>
      <c r="N314" s="304" t="s">
        <v>41</v>
      </c>
      <c r="O314" s="92"/>
      <c r="P314" s="236">
        <f>O314*H314</f>
        <v>0</v>
      </c>
      <c r="Q314" s="236">
        <v>0.095000000000000001</v>
      </c>
      <c r="R314" s="236">
        <f>Q314*H314</f>
        <v>0.095000000000000001</v>
      </c>
      <c r="S314" s="236">
        <v>0</v>
      </c>
      <c r="T314" s="237">
        <f>S314*H314</f>
        <v>0</v>
      </c>
      <c r="U314" s="39"/>
      <c r="V314" s="39"/>
      <c r="W314" s="39"/>
      <c r="X314" s="39"/>
      <c r="Y314" s="39"/>
      <c r="Z314" s="39"/>
      <c r="AA314" s="39"/>
      <c r="AB314" s="39"/>
      <c r="AC314" s="39"/>
      <c r="AD314" s="39"/>
      <c r="AE314" s="39"/>
      <c r="AR314" s="238" t="s">
        <v>376</v>
      </c>
      <c r="AT314" s="238" t="s">
        <v>621</v>
      </c>
      <c r="AU314" s="238" t="s">
        <v>85</v>
      </c>
      <c r="AY314" s="18" t="s">
        <v>342</v>
      </c>
      <c r="BE314" s="239">
        <f>IF(N314="základní",J314,0)</f>
        <v>0</v>
      </c>
      <c r="BF314" s="239">
        <f>IF(N314="snížená",J314,0)</f>
        <v>0</v>
      </c>
      <c r="BG314" s="239">
        <f>IF(N314="zákl. přenesená",J314,0)</f>
        <v>0</v>
      </c>
      <c r="BH314" s="239">
        <f>IF(N314="sníž. přenesená",J314,0)</f>
        <v>0</v>
      </c>
      <c r="BI314" s="239">
        <f>IF(N314="nulová",J314,0)</f>
        <v>0</v>
      </c>
      <c r="BJ314" s="18" t="s">
        <v>83</v>
      </c>
      <c r="BK314" s="239">
        <f>ROUND(I314*H314,2)</f>
        <v>0</v>
      </c>
      <c r="BL314" s="18" t="s">
        <v>360</v>
      </c>
      <c r="BM314" s="238" t="s">
        <v>7468</v>
      </c>
    </row>
    <row r="315" s="2" customFormat="1">
      <c r="A315" s="39"/>
      <c r="B315" s="40"/>
      <c r="C315" s="41"/>
      <c r="D315" s="240" t="s">
        <v>349</v>
      </c>
      <c r="E315" s="41"/>
      <c r="F315" s="241" t="s">
        <v>7467</v>
      </c>
      <c r="G315" s="41"/>
      <c r="H315" s="41"/>
      <c r="I315" s="242"/>
      <c r="J315" s="41"/>
      <c r="K315" s="41"/>
      <c r="L315" s="45"/>
      <c r="M315" s="243"/>
      <c r="N315" s="244"/>
      <c r="O315" s="92"/>
      <c r="P315" s="92"/>
      <c r="Q315" s="92"/>
      <c r="R315" s="92"/>
      <c r="S315" s="92"/>
      <c r="T315" s="93"/>
      <c r="U315" s="39"/>
      <c r="V315" s="39"/>
      <c r="W315" s="39"/>
      <c r="X315" s="39"/>
      <c r="Y315" s="39"/>
      <c r="Z315" s="39"/>
      <c r="AA315" s="39"/>
      <c r="AB315" s="39"/>
      <c r="AC315" s="39"/>
      <c r="AD315" s="39"/>
      <c r="AE315" s="39"/>
      <c r="AT315" s="18" t="s">
        <v>349</v>
      </c>
      <c r="AU315" s="18" t="s">
        <v>85</v>
      </c>
    </row>
    <row r="316" s="14" customFormat="1">
      <c r="A316" s="14"/>
      <c r="B316" s="263"/>
      <c r="C316" s="264"/>
      <c r="D316" s="240" t="s">
        <v>446</v>
      </c>
      <c r="E316" s="265" t="s">
        <v>1</v>
      </c>
      <c r="F316" s="266" t="s">
        <v>7469</v>
      </c>
      <c r="G316" s="264"/>
      <c r="H316" s="265" t="s">
        <v>1</v>
      </c>
      <c r="I316" s="267"/>
      <c r="J316" s="264"/>
      <c r="K316" s="264"/>
      <c r="L316" s="268"/>
      <c r="M316" s="269"/>
      <c r="N316" s="270"/>
      <c r="O316" s="270"/>
      <c r="P316" s="270"/>
      <c r="Q316" s="270"/>
      <c r="R316" s="270"/>
      <c r="S316" s="270"/>
      <c r="T316" s="271"/>
      <c r="U316" s="14"/>
      <c r="V316" s="14"/>
      <c r="W316" s="14"/>
      <c r="X316" s="14"/>
      <c r="Y316" s="14"/>
      <c r="Z316" s="14"/>
      <c r="AA316" s="14"/>
      <c r="AB316" s="14"/>
      <c r="AC316" s="14"/>
      <c r="AD316" s="14"/>
      <c r="AE316" s="14"/>
      <c r="AT316" s="272" t="s">
        <v>446</v>
      </c>
      <c r="AU316" s="272" t="s">
        <v>85</v>
      </c>
      <c r="AV316" s="14" t="s">
        <v>83</v>
      </c>
      <c r="AW316" s="14" t="s">
        <v>32</v>
      </c>
      <c r="AX316" s="14" t="s">
        <v>76</v>
      </c>
      <c r="AY316" s="272" t="s">
        <v>342</v>
      </c>
    </row>
    <row r="317" s="13" customFormat="1">
      <c r="A317" s="13"/>
      <c r="B317" s="252"/>
      <c r="C317" s="253"/>
      <c r="D317" s="240" t="s">
        <v>446</v>
      </c>
      <c r="E317" s="254" t="s">
        <v>1</v>
      </c>
      <c r="F317" s="255" t="s">
        <v>2520</v>
      </c>
      <c r="G317" s="253"/>
      <c r="H317" s="256">
        <v>1</v>
      </c>
      <c r="I317" s="257"/>
      <c r="J317" s="253"/>
      <c r="K317" s="253"/>
      <c r="L317" s="258"/>
      <c r="M317" s="259"/>
      <c r="N317" s="260"/>
      <c r="O317" s="260"/>
      <c r="P317" s="260"/>
      <c r="Q317" s="260"/>
      <c r="R317" s="260"/>
      <c r="S317" s="260"/>
      <c r="T317" s="261"/>
      <c r="U317" s="13"/>
      <c r="V317" s="13"/>
      <c r="W317" s="13"/>
      <c r="X317" s="13"/>
      <c r="Y317" s="13"/>
      <c r="Z317" s="13"/>
      <c r="AA317" s="13"/>
      <c r="AB317" s="13"/>
      <c r="AC317" s="13"/>
      <c r="AD317" s="13"/>
      <c r="AE317" s="13"/>
      <c r="AT317" s="262" t="s">
        <v>446</v>
      </c>
      <c r="AU317" s="262" t="s">
        <v>85</v>
      </c>
      <c r="AV317" s="13" t="s">
        <v>85</v>
      </c>
      <c r="AW317" s="13" t="s">
        <v>32</v>
      </c>
      <c r="AX317" s="13" t="s">
        <v>83</v>
      </c>
      <c r="AY317" s="262" t="s">
        <v>342</v>
      </c>
    </row>
    <row r="318" s="2" customFormat="1" ht="16.5" customHeight="1">
      <c r="A318" s="39"/>
      <c r="B318" s="40"/>
      <c r="C318" s="227" t="s">
        <v>787</v>
      </c>
      <c r="D318" s="227" t="s">
        <v>343</v>
      </c>
      <c r="E318" s="228" t="s">
        <v>7298</v>
      </c>
      <c r="F318" s="229" t="s">
        <v>7299</v>
      </c>
      <c r="G318" s="230" t="s">
        <v>442</v>
      </c>
      <c r="H318" s="231">
        <v>1</v>
      </c>
      <c r="I318" s="232"/>
      <c r="J318" s="233">
        <f>ROUND(I318*H318,2)</f>
        <v>0</v>
      </c>
      <c r="K318" s="229" t="s">
        <v>1</v>
      </c>
      <c r="L318" s="45"/>
      <c r="M318" s="234" t="s">
        <v>1</v>
      </c>
      <c r="N318" s="235" t="s">
        <v>41</v>
      </c>
      <c r="O318" s="92"/>
      <c r="P318" s="236">
        <f>O318*H318</f>
        <v>0</v>
      </c>
      <c r="Q318" s="236">
        <v>0</v>
      </c>
      <c r="R318" s="236">
        <f>Q318*H318</f>
        <v>0</v>
      </c>
      <c r="S318" s="236">
        <v>0</v>
      </c>
      <c r="T318" s="237">
        <f>S318*H318</f>
        <v>0</v>
      </c>
      <c r="U318" s="39"/>
      <c r="V318" s="39"/>
      <c r="W318" s="39"/>
      <c r="X318" s="39"/>
      <c r="Y318" s="39"/>
      <c r="Z318" s="39"/>
      <c r="AA318" s="39"/>
      <c r="AB318" s="39"/>
      <c r="AC318" s="39"/>
      <c r="AD318" s="39"/>
      <c r="AE318" s="39"/>
      <c r="AR318" s="238" t="s">
        <v>360</v>
      </c>
      <c r="AT318" s="238" t="s">
        <v>343</v>
      </c>
      <c r="AU318" s="238" t="s">
        <v>85</v>
      </c>
      <c r="AY318" s="18" t="s">
        <v>342</v>
      </c>
      <c r="BE318" s="239">
        <f>IF(N318="základní",J318,0)</f>
        <v>0</v>
      </c>
      <c r="BF318" s="239">
        <f>IF(N318="snížená",J318,0)</f>
        <v>0</v>
      </c>
      <c r="BG318" s="239">
        <f>IF(N318="zákl. přenesená",J318,0)</f>
        <v>0</v>
      </c>
      <c r="BH318" s="239">
        <f>IF(N318="sníž. přenesená",J318,0)</f>
        <v>0</v>
      </c>
      <c r="BI318" s="239">
        <f>IF(N318="nulová",J318,0)</f>
        <v>0</v>
      </c>
      <c r="BJ318" s="18" t="s">
        <v>83</v>
      </c>
      <c r="BK318" s="239">
        <f>ROUND(I318*H318,2)</f>
        <v>0</v>
      </c>
      <c r="BL318" s="18" t="s">
        <v>360</v>
      </c>
      <c r="BM318" s="238" t="s">
        <v>7470</v>
      </c>
    </row>
    <row r="319" s="2" customFormat="1">
      <c r="A319" s="39"/>
      <c r="B319" s="40"/>
      <c r="C319" s="41"/>
      <c r="D319" s="240" t="s">
        <v>349</v>
      </c>
      <c r="E319" s="41"/>
      <c r="F319" s="241" t="s">
        <v>7299</v>
      </c>
      <c r="G319" s="41"/>
      <c r="H319" s="41"/>
      <c r="I319" s="242"/>
      <c r="J319" s="41"/>
      <c r="K319" s="41"/>
      <c r="L319" s="45"/>
      <c r="M319" s="243"/>
      <c r="N319" s="244"/>
      <c r="O319" s="92"/>
      <c r="P319" s="92"/>
      <c r="Q319" s="92"/>
      <c r="R319" s="92"/>
      <c r="S319" s="92"/>
      <c r="T319" s="93"/>
      <c r="U319" s="39"/>
      <c r="V319" s="39"/>
      <c r="W319" s="39"/>
      <c r="X319" s="39"/>
      <c r="Y319" s="39"/>
      <c r="Z319" s="39"/>
      <c r="AA319" s="39"/>
      <c r="AB319" s="39"/>
      <c r="AC319" s="39"/>
      <c r="AD319" s="39"/>
      <c r="AE319" s="39"/>
      <c r="AT319" s="18" t="s">
        <v>349</v>
      </c>
      <c r="AU319" s="18" t="s">
        <v>85</v>
      </c>
    </row>
    <row r="320" s="13" customFormat="1">
      <c r="A320" s="13"/>
      <c r="B320" s="252"/>
      <c r="C320" s="253"/>
      <c r="D320" s="240" t="s">
        <v>446</v>
      </c>
      <c r="E320" s="254" t="s">
        <v>1</v>
      </c>
      <c r="F320" s="255" t="s">
        <v>7281</v>
      </c>
      <c r="G320" s="253"/>
      <c r="H320" s="256">
        <v>1</v>
      </c>
      <c r="I320" s="257"/>
      <c r="J320" s="253"/>
      <c r="K320" s="253"/>
      <c r="L320" s="258"/>
      <c r="M320" s="259"/>
      <c r="N320" s="260"/>
      <c r="O320" s="260"/>
      <c r="P320" s="260"/>
      <c r="Q320" s="260"/>
      <c r="R320" s="260"/>
      <c r="S320" s="260"/>
      <c r="T320" s="261"/>
      <c r="U320" s="13"/>
      <c r="V320" s="13"/>
      <c r="W320" s="13"/>
      <c r="X320" s="13"/>
      <c r="Y320" s="13"/>
      <c r="Z320" s="13"/>
      <c r="AA320" s="13"/>
      <c r="AB320" s="13"/>
      <c r="AC320" s="13"/>
      <c r="AD320" s="13"/>
      <c r="AE320" s="13"/>
      <c r="AT320" s="262" t="s">
        <v>446</v>
      </c>
      <c r="AU320" s="262" t="s">
        <v>85</v>
      </c>
      <c r="AV320" s="13" t="s">
        <v>85</v>
      </c>
      <c r="AW320" s="13" t="s">
        <v>32</v>
      </c>
      <c r="AX320" s="13" t="s">
        <v>83</v>
      </c>
      <c r="AY320" s="262" t="s">
        <v>342</v>
      </c>
    </row>
    <row r="321" s="2" customFormat="1" ht="16.5" customHeight="1">
      <c r="A321" s="39"/>
      <c r="B321" s="40"/>
      <c r="C321" s="227" t="s">
        <v>793</v>
      </c>
      <c r="D321" s="227" t="s">
        <v>343</v>
      </c>
      <c r="E321" s="228" t="s">
        <v>7471</v>
      </c>
      <c r="F321" s="229" t="s">
        <v>7472</v>
      </c>
      <c r="G321" s="230" t="s">
        <v>442</v>
      </c>
      <c r="H321" s="231">
        <v>1</v>
      </c>
      <c r="I321" s="232"/>
      <c r="J321" s="233">
        <f>ROUND(I321*H321,2)</f>
        <v>0</v>
      </c>
      <c r="K321" s="229" t="s">
        <v>1</v>
      </c>
      <c r="L321" s="45"/>
      <c r="M321" s="234" t="s">
        <v>1</v>
      </c>
      <c r="N321" s="235" t="s">
        <v>41</v>
      </c>
      <c r="O321" s="92"/>
      <c r="P321" s="236">
        <f>O321*H321</f>
        <v>0</v>
      </c>
      <c r="Q321" s="236">
        <v>0</v>
      </c>
      <c r="R321" s="236">
        <f>Q321*H321</f>
        <v>0</v>
      </c>
      <c r="S321" s="236">
        <v>0</v>
      </c>
      <c r="T321" s="237">
        <f>S321*H321</f>
        <v>0</v>
      </c>
      <c r="U321" s="39"/>
      <c r="V321" s="39"/>
      <c r="W321" s="39"/>
      <c r="X321" s="39"/>
      <c r="Y321" s="39"/>
      <c r="Z321" s="39"/>
      <c r="AA321" s="39"/>
      <c r="AB321" s="39"/>
      <c r="AC321" s="39"/>
      <c r="AD321" s="39"/>
      <c r="AE321" s="39"/>
      <c r="AR321" s="238" t="s">
        <v>360</v>
      </c>
      <c r="AT321" s="238" t="s">
        <v>343</v>
      </c>
      <c r="AU321" s="238" t="s">
        <v>85</v>
      </c>
      <c r="AY321" s="18" t="s">
        <v>342</v>
      </c>
      <c r="BE321" s="239">
        <f>IF(N321="základní",J321,0)</f>
        <v>0</v>
      </c>
      <c r="BF321" s="239">
        <f>IF(N321="snížená",J321,0)</f>
        <v>0</v>
      </c>
      <c r="BG321" s="239">
        <f>IF(N321="zákl. přenesená",J321,0)</f>
        <v>0</v>
      </c>
      <c r="BH321" s="239">
        <f>IF(N321="sníž. přenesená",J321,0)</f>
        <v>0</v>
      </c>
      <c r="BI321" s="239">
        <f>IF(N321="nulová",J321,0)</f>
        <v>0</v>
      </c>
      <c r="BJ321" s="18" t="s">
        <v>83</v>
      </c>
      <c r="BK321" s="239">
        <f>ROUND(I321*H321,2)</f>
        <v>0</v>
      </c>
      <c r="BL321" s="18" t="s">
        <v>360</v>
      </c>
      <c r="BM321" s="238" t="s">
        <v>7473</v>
      </c>
    </row>
    <row r="322" s="2" customFormat="1">
      <c r="A322" s="39"/>
      <c r="B322" s="40"/>
      <c r="C322" s="41"/>
      <c r="D322" s="240" t="s">
        <v>349</v>
      </c>
      <c r="E322" s="41"/>
      <c r="F322" s="241" t="s">
        <v>7472</v>
      </c>
      <c r="G322" s="41"/>
      <c r="H322" s="41"/>
      <c r="I322" s="242"/>
      <c r="J322" s="41"/>
      <c r="K322" s="41"/>
      <c r="L322" s="45"/>
      <c r="M322" s="243"/>
      <c r="N322" s="244"/>
      <c r="O322" s="92"/>
      <c r="P322" s="92"/>
      <c r="Q322" s="92"/>
      <c r="R322" s="92"/>
      <c r="S322" s="92"/>
      <c r="T322" s="93"/>
      <c r="U322" s="39"/>
      <c r="V322" s="39"/>
      <c r="W322" s="39"/>
      <c r="X322" s="39"/>
      <c r="Y322" s="39"/>
      <c r="Z322" s="39"/>
      <c r="AA322" s="39"/>
      <c r="AB322" s="39"/>
      <c r="AC322" s="39"/>
      <c r="AD322" s="39"/>
      <c r="AE322" s="39"/>
      <c r="AT322" s="18" t="s">
        <v>349</v>
      </c>
      <c r="AU322" s="18" t="s">
        <v>85</v>
      </c>
    </row>
    <row r="323" s="13" customFormat="1">
      <c r="A323" s="13"/>
      <c r="B323" s="252"/>
      <c r="C323" s="253"/>
      <c r="D323" s="240" t="s">
        <v>446</v>
      </c>
      <c r="E323" s="254" t="s">
        <v>1</v>
      </c>
      <c r="F323" s="255" t="s">
        <v>7453</v>
      </c>
      <c r="G323" s="253"/>
      <c r="H323" s="256">
        <v>1</v>
      </c>
      <c r="I323" s="257"/>
      <c r="J323" s="253"/>
      <c r="K323" s="253"/>
      <c r="L323" s="258"/>
      <c r="M323" s="259"/>
      <c r="N323" s="260"/>
      <c r="O323" s="260"/>
      <c r="P323" s="260"/>
      <c r="Q323" s="260"/>
      <c r="R323" s="260"/>
      <c r="S323" s="260"/>
      <c r="T323" s="261"/>
      <c r="U323" s="13"/>
      <c r="V323" s="13"/>
      <c r="W323" s="13"/>
      <c r="X323" s="13"/>
      <c r="Y323" s="13"/>
      <c r="Z323" s="13"/>
      <c r="AA323" s="13"/>
      <c r="AB323" s="13"/>
      <c r="AC323" s="13"/>
      <c r="AD323" s="13"/>
      <c r="AE323" s="13"/>
      <c r="AT323" s="262" t="s">
        <v>446</v>
      </c>
      <c r="AU323" s="262" t="s">
        <v>85</v>
      </c>
      <c r="AV323" s="13" t="s">
        <v>85</v>
      </c>
      <c r="AW323" s="13" t="s">
        <v>32</v>
      </c>
      <c r="AX323" s="13" t="s">
        <v>83</v>
      </c>
      <c r="AY323" s="262" t="s">
        <v>342</v>
      </c>
    </row>
    <row r="324" s="2" customFormat="1" ht="16.5" customHeight="1">
      <c r="A324" s="39"/>
      <c r="B324" s="40"/>
      <c r="C324" s="227" t="s">
        <v>798</v>
      </c>
      <c r="D324" s="227" t="s">
        <v>343</v>
      </c>
      <c r="E324" s="228" t="s">
        <v>7301</v>
      </c>
      <c r="F324" s="229" t="s">
        <v>7302</v>
      </c>
      <c r="G324" s="230" t="s">
        <v>543</v>
      </c>
      <c r="H324" s="231">
        <v>1</v>
      </c>
      <c r="I324" s="232"/>
      <c r="J324" s="233">
        <f>ROUND(I324*H324,2)</f>
        <v>0</v>
      </c>
      <c r="K324" s="229" t="s">
        <v>443</v>
      </c>
      <c r="L324" s="45"/>
      <c r="M324" s="234" t="s">
        <v>1</v>
      </c>
      <c r="N324" s="235" t="s">
        <v>41</v>
      </c>
      <c r="O324" s="92"/>
      <c r="P324" s="236">
        <f>O324*H324</f>
        <v>0</v>
      </c>
      <c r="Q324" s="236">
        <v>0.0049100000000000003</v>
      </c>
      <c r="R324" s="236">
        <f>Q324*H324</f>
        <v>0.0049100000000000003</v>
      </c>
      <c r="S324" s="236">
        <v>0</v>
      </c>
      <c r="T324" s="237">
        <f>S324*H324</f>
        <v>0</v>
      </c>
      <c r="U324" s="39"/>
      <c r="V324" s="39"/>
      <c r="W324" s="39"/>
      <c r="X324" s="39"/>
      <c r="Y324" s="39"/>
      <c r="Z324" s="39"/>
      <c r="AA324" s="39"/>
      <c r="AB324" s="39"/>
      <c r="AC324" s="39"/>
      <c r="AD324" s="39"/>
      <c r="AE324" s="39"/>
      <c r="AR324" s="238" t="s">
        <v>360</v>
      </c>
      <c r="AT324" s="238" t="s">
        <v>343</v>
      </c>
      <c r="AU324" s="238" t="s">
        <v>85</v>
      </c>
      <c r="AY324" s="18" t="s">
        <v>342</v>
      </c>
      <c r="BE324" s="239">
        <f>IF(N324="základní",J324,0)</f>
        <v>0</v>
      </c>
      <c r="BF324" s="239">
        <f>IF(N324="snížená",J324,0)</f>
        <v>0</v>
      </c>
      <c r="BG324" s="239">
        <f>IF(N324="zákl. přenesená",J324,0)</f>
        <v>0</v>
      </c>
      <c r="BH324" s="239">
        <f>IF(N324="sníž. přenesená",J324,0)</f>
        <v>0</v>
      </c>
      <c r="BI324" s="239">
        <f>IF(N324="nulová",J324,0)</f>
        <v>0</v>
      </c>
      <c r="BJ324" s="18" t="s">
        <v>83</v>
      </c>
      <c r="BK324" s="239">
        <f>ROUND(I324*H324,2)</f>
        <v>0</v>
      </c>
      <c r="BL324" s="18" t="s">
        <v>360</v>
      </c>
      <c r="BM324" s="238" t="s">
        <v>7474</v>
      </c>
    </row>
    <row r="325" s="2" customFormat="1">
      <c r="A325" s="39"/>
      <c r="B325" s="40"/>
      <c r="C325" s="41"/>
      <c r="D325" s="240" t="s">
        <v>349</v>
      </c>
      <c r="E325" s="41"/>
      <c r="F325" s="241" t="s">
        <v>7304</v>
      </c>
      <c r="G325" s="41"/>
      <c r="H325" s="41"/>
      <c r="I325" s="242"/>
      <c r="J325" s="41"/>
      <c r="K325" s="41"/>
      <c r="L325" s="45"/>
      <c r="M325" s="243"/>
      <c r="N325" s="244"/>
      <c r="O325" s="92"/>
      <c r="P325" s="92"/>
      <c r="Q325" s="92"/>
      <c r="R325" s="92"/>
      <c r="S325" s="92"/>
      <c r="T325" s="93"/>
      <c r="U325" s="39"/>
      <c r="V325" s="39"/>
      <c r="W325" s="39"/>
      <c r="X325" s="39"/>
      <c r="Y325" s="39"/>
      <c r="Z325" s="39"/>
      <c r="AA325" s="39"/>
      <c r="AB325" s="39"/>
      <c r="AC325" s="39"/>
      <c r="AD325" s="39"/>
      <c r="AE325" s="39"/>
      <c r="AT325" s="18" t="s">
        <v>349</v>
      </c>
      <c r="AU325" s="18" t="s">
        <v>85</v>
      </c>
    </row>
    <row r="326" s="13" customFormat="1">
      <c r="A326" s="13"/>
      <c r="B326" s="252"/>
      <c r="C326" s="253"/>
      <c r="D326" s="240" t="s">
        <v>446</v>
      </c>
      <c r="E326" s="254" t="s">
        <v>1</v>
      </c>
      <c r="F326" s="255" t="s">
        <v>7305</v>
      </c>
      <c r="G326" s="253"/>
      <c r="H326" s="256">
        <v>1</v>
      </c>
      <c r="I326" s="257"/>
      <c r="J326" s="253"/>
      <c r="K326" s="253"/>
      <c r="L326" s="258"/>
      <c r="M326" s="259"/>
      <c r="N326" s="260"/>
      <c r="O326" s="260"/>
      <c r="P326" s="260"/>
      <c r="Q326" s="260"/>
      <c r="R326" s="260"/>
      <c r="S326" s="260"/>
      <c r="T326" s="261"/>
      <c r="U326" s="13"/>
      <c r="V326" s="13"/>
      <c r="W326" s="13"/>
      <c r="X326" s="13"/>
      <c r="Y326" s="13"/>
      <c r="Z326" s="13"/>
      <c r="AA326" s="13"/>
      <c r="AB326" s="13"/>
      <c r="AC326" s="13"/>
      <c r="AD326" s="13"/>
      <c r="AE326" s="13"/>
      <c r="AT326" s="262" t="s">
        <v>446</v>
      </c>
      <c r="AU326" s="262" t="s">
        <v>85</v>
      </c>
      <c r="AV326" s="13" t="s">
        <v>85</v>
      </c>
      <c r="AW326" s="13" t="s">
        <v>32</v>
      </c>
      <c r="AX326" s="13" t="s">
        <v>83</v>
      </c>
      <c r="AY326" s="262" t="s">
        <v>342</v>
      </c>
    </row>
    <row r="327" s="2" customFormat="1" ht="16.5" customHeight="1">
      <c r="A327" s="39"/>
      <c r="B327" s="40"/>
      <c r="C327" s="227" t="s">
        <v>803</v>
      </c>
      <c r="D327" s="227" t="s">
        <v>343</v>
      </c>
      <c r="E327" s="228" t="s">
        <v>3116</v>
      </c>
      <c r="F327" s="229" t="s">
        <v>3117</v>
      </c>
      <c r="G327" s="230" t="s">
        <v>562</v>
      </c>
      <c r="H327" s="231">
        <v>8.2919999999999998</v>
      </c>
      <c r="I327" s="232"/>
      <c r="J327" s="233">
        <f>ROUND(I327*H327,2)</f>
        <v>0</v>
      </c>
      <c r="K327" s="229" t="s">
        <v>443</v>
      </c>
      <c r="L327" s="45"/>
      <c r="M327" s="234" t="s">
        <v>1</v>
      </c>
      <c r="N327" s="235" t="s">
        <v>41</v>
      </c>
      <c r="O327" s="92"/>
      <c r="P327" s="236">
        <f>O327*H327</f>
        <v>0</v>
      </c>
      <c r="Q327" s="236">
        <v>0</v>
      </c>
      <c r="R327" s="236">
        <f>Q327*H327</f>
        <v>0</v>
      </c>
      <c r="S327" s="236">
        <v>0.59999999999999998</v>
      </c>
      <c r="T327" s="237">
        <f>S327*H327</f>
        <v>4.9752000000000001</v>
      </c>
      <c r="U327" s="39"/>
      <c r="V327" s="39"/>
      <c r="W327" s="39"/>
      <c r="X327" s="39"/>
      <c r="Y327" s="39"/>
      <c r="Z327" s="39"/>
      <c r="AA327" s="39"/>
      <c r="AB327" s="39"/>
      <c r="AC327" s="39"/>
      <c r="AD327" s="39"/>
      <c r="AE327" s="39"/>
      <c r="AR327" s="238" t="s">
        <v>360</v>
      </c>
      <c r="AT327" s="238" t="s">
        <v>343</v>
      </c>
      <c r="AU327" s="238" t="s">
        <v>85</v>
      </c>
      <c r="AY327" s="18" t="s">
        <v>342</v>
      </c>
      <c r="BE327" s="239">
        <f>IF(N327="základní",J327,0)</f>
        <v>0</v>
      </c>
      <c r="BF327" s="239">
        <f>IF(N327="snížená",J327,0)</f>
        <v>0</v>
      </c>
      <c r="BG327" s="239">
        <f>IF(N327="zákl. přenesená",J327,0)</f>
        <v>0</v>
      </c>
      <c r="BH327" s="239">
        <f>IF(N327="sníž. přenesená",J327,0)</f>
        <v>0</v>
      </c>
      <c r="BI327" s="239">
        <f>IF(N327="nulová",J327,0)</f>
        <v>0</v>
      </c>
      <c r="BJ327" s="18" t="s">
        <v>83</v>
      </c>
      <c r="BK327" s="239">
        <f>ROUND(I327*H327,2)</f>
        <v>0</v>
      </c>
      <c r="BL327" s="18" t="s">
        <v>360</v>
      </c>
      <c r="BM327" s="238" t="s">
        <v>7475</v>
      </c>
    </row>
    <row r="328" s="2" customFormat="1">
      <c r="A328" s="39"/>
      <c r="B328" s="40"/>
      <c r="C328" s="41"/>
      <c r="D328" s="240" t="s">
        <v>349</v>
      </c>
      <c r="E328" s="41"/>
      <c r="F328" s="241" t="s">
        <v>3119</v>
      </c>
      <c r="G328" s="41"/>
      <c r="H328" s="41"/>
      <c r="I328" s="242"/>
      <c r="J328" s="41"/>
      <c r="K328" s="41"/>
      <c r="L328" s="45"/>
      <c r="M328" s="243"/>
      <c r="N328" s="244"/>
      <c r="O328" s="92"/>
      <c r="P328" s="92"/>
      <c r="Q328" s="92"/>
      <c r="R328" s="92"/>
      <c r="S328" s="92"/>
      <c r="T328" s="93"/>
      <c r="U328" s="39"/>
      <c r="V328" s="39"/>
      <c r="W328" s="39"/>
      <c r="X328" s="39"/>
      <c r="Y328" s="39"/>
      <c r="Z328" s="39"/>
      <c r="AA328" s="39"/>
      <c r="AB328" s="39"/>
      <c r="AC328" s="39"/>
      <c r="AD328" s="39"/>
      <c r="AE328" s="39"/>
      <c r="AT328" s="18" t="s">
        <v>349</v>
      </c>
      <c r="AU328" s="18" t="s">
        <v>85</v>
      </c>
    </row>
    <row r="329" s="13" customFormat="1">
      <c r="A329" s="13"/>
      <c r="B329" s="252"/>
      <c r="C329" s="253"/>
      <c r="D329" s="240" t="s">
        <v>446</v>
      </c>
      <c r="E329" s="254" t="s">
        <v>1</v>
      </c>
      <c r="F329" s="255" t="s">
        <v>7476</v>
      </c>
      <c r="G329" s="253"/>
      <c r="H329" s="256">
        <v>8.2919999999999998</v>
      </c>
      <c r="I329" s="257"/>
      <c r="J329" s="253"/>
      <c r="K329" s="253"/>
      <c r="L329" s="258"/>
      <c r="M329" s="259"/>
      <c r="N329" s="260"/>
      <c r="O329" s="260"/>
      <c r="P329" s="260"/>
      <c r="Q329" s="260"/>
      <c r="R329" s="260"/>
      <c r="S329" s="260"/>
      <c r="T329" s="261"/>
      <c r="U329" s="13"/>
      <c r="V329" s="13"/>
      <c r="W329" s="13"/>
      <c r="X329" s="13"/>
      <c r="Y329" s="13"/>
      <c r="Z329" s="13"/>
      <c r="AA329" s="13"/>
      <c r="AB329" s="13"/>
      <c r="AC329" s="13"/>
      <c r="AD329" s="13"/>
      <c r="AE329" s="13"/>
      <c r="AT329" s="262" t="s">
        <v>446</v>
      </c>
      <c r="AU329" s="262" t="s">
        <v>85</v>
      </c>
      <c r="AV329" s="13" t="s">
        <v>85</v>
      </c>
      <c r="AW329" s="13" t="s">
        <v>32</v>
      </c>
      <c r="AX329" s="13" t="s">
        <v>83</v>
      </c>
      <c r="AY329" s="262" t="s">
        <v>342</v>
      </c>
    </row>
    <row r="330" s="2" customFormat="1" ht="16.5" customHeight="1">
      <c r="A330" s="39"/>
      <c r="B330" s="40"/>
      <c r="C330" s="227" t="s">
        <v>808</v>
      </c>
      <c r="D330" s="227" t="s">
        <v>343</v>
      </c>
      <c r="E330" s="228" t="s">
        <v>7308</v>
      </c>
      <c r="F330" s="229" t="s">
        <v>7309</v>
      </c>
      <c r="G330" s="230" t="s">
        <v>2094</v>
      </c>
      <c r="H330" s="231">
        <v>2</v>
      </c>
      <c r="I330" s="232"/>
      <c r="J330" s="233">
        <f>ROUND(I330*H330,2)</f>
        <v>0</v>
      </c>
      <c r="K330" s="229" t="s">
        <v>1</v>
      </c>
      <c r="L330" s="45"/>
      <c r="M330" s="234" t="s">
        <v>1</v>
      </c>
      <c r="N330" s="235" t="s">
        <v>41</v>
      </c>
      <c r="O330" s="92"/>
      <c r="P330" s="236">
        <f>O330*H330</f>
        <v>0</v>
      </c>
      <c r="Q330" s="236">
        <v>0.00031</v>
      </c>
      <c r="R330" s="236">
        <f>Q330*H330</f>
        <v>0.00062</v>
      </c>
      <c r="S330" s="236">
        <v>0</v>
      </c>
      <c r="T330" s="237">
        <f>S330*H330</f>
        <v>0</v>
      </c>
      <c r="U330" s="39"/>
      <c r="V330" s="39"/>
      <c r="W330" s="39"/>
      <c r="X330" s="39"/>
      <c r="Y330" s="39"/>
      <c r="Z330" s="39"/>
      <c r="AA330" s="39"/>
      <c r="AB330" s="39"/>
      <c r="AC330" s="39"/>
      <c r="AD330" s="39"/>
      <c r="AE330" s="39"/>
      <c r="AR330" s="238" t="s">
        <v>360</v>
      </c>
      <c r="AT330" s="238" t="s">
        <v>343</v>
      </c>
      <c r="AU330" s="238" t="s">
        <v>85</v>
      </c>
      <c r="AY330" s="18" t="s">
        <v>342</v>
      </c>
      <c r="BE330" s="239">
        <f>IF(N330="základní",J330,0)</f>
        <v>0</v>
      </c>
      <c r="BF330" s="239">
        <f>IF(N330="snížená",J330,0)</f>
        <v>0</v>
      </c>
      <c r="BG330" s="239">
        <f>IF(N330="zákl. přenesená",J330,0)</f>
        <v>0</v>
      </c>
      <c r="BH330" s="239">
        <f>IF(N330="sníž. přenesená",J330,0)</f>
        <v>0</v>
      </c>
      <c r="BI330" s="239">
        <f>IF(N330="nulová",J330,0)</f>
        <v>0</v>
      </c>
      <c r="BJ330" s="18" t="s">
        <v>83</v>
      </c>
      <c r="BK330" s="239">
        <f>ROUND(I330*H330,2)</f>
        <v>0</v>
      </c>
      <c r="BL330" s="18" t="s">
        <v>360</v>
      </c>
      <c r="BM330" s="238" t="s">
        <v>7477</v>
      </c>
    </row>
    <row r="331" s="2" customFormat="1">
      <c r="A331" s="39"/>
      <c r="B331" s="40"/>
      <c r="C331" s="41"/>
      <c r="D331" s="240" t="s">
        <v>349</v>
      </c>
      <c r="E331" s="41"/>
      <c r="F331" s="241" t="s">
        <v>7311</v>
      </c>
      <c r="G331" s="41"/>
      <c r="H331" s="41"/>
      <c r="I331" s="242"/>
      <c r="J331" s="41"/>
      <c r="K331" s="41"/>
      <c r="L331" s="45"/>
      <c r="M331" s="243"/>
      <c r="N331" s="244"/>
      <c r="O331" s="92"/>
      <c r="P331" s="92"/>
      <c r="Q331" s="92"/>
      <c r="R331" s="92"/>
      <c r="S331" s="92"/>
      <c r="T331" s="93"/>
      <c r="U331" s="39"/>
      <c r="V331" s="39"/>
      <c r="W331" s="39"/>
      <c r="X331" s="39"/>
      <c r="Y331" s="39"/>
      <c r="Z331" s="39"/>
      <c r="AA331" s="39"/>
      <c r="AB331" s="39"/>
      <c r="AC331" s="39"/>
      <c r="AD331" s="39"/>
      <c r="AE331" s="39"/>
      <c r="AT331" s="18" t="s">
        <v>349</v>
      </c>
      <c r="AU331" s="18" t="s">
        <v>85</v>
      </c>
    </row>
    <row r="332" s="13" customFormat="1">
      <c r="A332" s="13"/>
      <c r="B332" s="252"/>
      <c r="C332" s="253"/>
      <c r="D332" s="240" t="s">
        <v>446</v>
      </c>
      <c r="E332" s="254" t="s">
        <v>1</v>
      </c>
      <c r="F332" s="255" t="s">
        <v>7478</v>
      </c>
      <c r="G332" s="253"/>
      <c r="H332" s="256">
        <v>2</v>
      </c>
      <c r="I332" s="257"/>
      <c r="J332" s="253"/>
      <c r="K332" s="253"/>
      <c r="L332" s="258"/>
      <c r="M332" s="259"/>
      <c r="N332" s="260"/>
      <c r="O332" s="260"/>
      <c r="P332" s="260"/>
      <c r="Q332" s="260"/>
      <c r="R332" s="260"/>
      <c r="S332" s="260"/>
      <c r="T332" s="261"/>
      <c r="U332" s="13"/>
      <c r="V332" s="13"/>
      <c r="W332" s="13"/>
      <c r="X332" s="13"/>
      <c r="Y332" s="13"/>
      <c r="Z332" s="13"/>
      <c r="AA332" s="13"/>
      <c r="AB332" s="13"/>
      <c r="AC332" s="13"/>
      <c r="AD332" s="13"/>
      <c r="AE332" s="13"/>
      <c r="AT332" s="262" t="s">
        <v>446</v>
      </c>
      <c r="AU332" s="262" t="s">
        <v>85</v>
      </c>
      <c r="AV332" s="13" t="s">
        <v>85</v>
      </c>
      <c r="AW332" s="13" t="s">
        <v>32</v>
      </c>
      <c r="AX332" s="13" t="s">
        <v>83</v>
      </c>
      <c r="AY332" s="262" t="s">
        <v>342</v>
      </c>
    </row>
    <row r="333" s="2" customFormat="1" ht="16.5" customHeight="1">
      <c r="A333" s="39"/>
      <c r="B333" s="40"/>
      <c r="C333" s="227" t="s">
        <v>815</v>
      </c>
      <c r="D333" s="227" t="s">
        <v>343</v>
      </c>
      <c r="E333" s="228" t="s">
        <v>2534</v>
      </c>
      <c r="F333" s="229" t="s">
        <v>2535</v>
      </c>
      <c r="G333" s="230" t="s">
        <v>442</v>
      </c>
      <c r="H333" s="231">
        <v>4</v>
      </c>
      <c r="I333" s="232"/>
      <c r="J333" s="233">
        <f>ROUND(I333*H333,2)</f>
        <v>0</v>
      </c>
      <c r="K333" s="229" t="s">
        <v>443</v>
      </c>
      <c r="L333" s="45"/>
      <c r="M333" s="234" t="s">
        <v>1</v>
      </c>
      <c r="N333" s="235" t="s">
        <v>41</v>
      </c>
      <c r="O333" s="92"/>
      <c r="P333" s="236">
        <f>O333*H333</f>
        <v>0</v>
      </c>
      <c r="Q333" s="236">
        <v>0.010189999999999999</v>
      </c>
      <c r="R333" s="236">
        <f>Q333*H333</f>
        <v>0.040759999999999998</v>
      </c>
      <c r="S333" s="236">
        <v>0</v>
      </c>
      <c r="T333" s="237">
        <f>S333*H333</f>
        <v>0</v>
      </c>
      <c r="U333" s="39"/>
      <c r="V333" s="39"/>
      <c r="W333" s="39"/>
      <c r="X333" s="39"/>
      <c r="Y333" s="39"/>
      <c r="Z333" s="39"/>
      <c r="AA333" s="39"/>
      <c r="AB333" s="39"/>
      <c r="AC333" s="39"/>
      <c r="AD333" s="39"/>
      <c r="AE333" s="39"/>
      <c r="AR333" s="238" t="s">
        <v>360</v>
      </c>
      <c r="AT333" s="238" t="s">
        <v>343</v>
      </c>
      <c r="AU333" s="238" t="s">
        <v>85</v>
      </c>
      <c r="AY333" s="18" t="s">
        <v>342</v>
      </c>
      <c r="BE333" s="239">
        <f>IF(N333="základní",J333,0)</f>
        <v>0</v>
      </c>
      <c r="BF333" s="239">
        <f>IF(N333="snížená",J333,0)</f>
        <v>0</v>
      </c>
      <c r="BG333" s="239">
        <f>IF(N333="zákl. přenesená",J333,0)</f>
        <v>0</v>
      </c>
      <c r="BH333" s="239">
        <f>IF(N333="sníž. přenesená",J333,0)</f>
        <v>0</v>
      </c>
      <c r="BI333" s="239">
        <f>IF(N333="nulová",J333,0)</f>
        <v>0</v>
      </c>
      <c r="BJ333" s="18" t="s">
        <v>83</v>
      </c>
      <c r="BK333" s="239">
        <f>ROUND(I333*H333,2)</f>
        <v>0</v>
      </c>
      <c r="BL333" s="18" t="s">
        <v>360</v>
      </c>
      <c r="BM333" s="238" t="s">
        <v>7479</v>
      </c>
    </row>
    <row r="334" s="2" customFormat="1">
      <c r="A334" s="39"/>
      <c r="B334" s="40"/>
      <c r="C334" s="41"/>
      <c r="D334" s="240" t="s">
        <v>349</v>
      </c>
      <c r="E334" s="41"/>
      <c r="F334" s="241" t="s">
        <v>2535</v>
      </c>
      <c r="G334" s="41"/>
      <c r="H334" s="41"/>
      <c r="I334" s="242"/>
      <c r="J334" s="41"/>
      <c r="K334" s="41"/>
      <c r="L334" s="45"/>
      <c r="M334" s="243"/>
      <c r="N334" s="244"/>
      <c r="O334" s="92"/>
      <c r="P334" s="92"/>
      <c r="Q334" s="92"/>
      <c r="R334" s="92"/>
      <c r="S334" s="92"/>
      <c r="T334" s="93"/>
      <c r="U334" s="39"/>
      <c r="V334" s="39"/>
      <c r="W334" s="39"/>
      <c r="X334" s="39"/>
      <c r="Y334" s="39"/>
      <c r="Z334" s="39"/>
      <c r="AA334" s="39"/>
      <c r="AB334" s="39"/>
      <c r="AC334" s="39"/>
      <c r="AD334" s="39"/>
      <c r="AE334" s="39"/>
      <c r="AT334" s="18" t="s">
        <v>349</v>
      </c>
      <c r="AU334" s="18" t="s">
        <v>85</v>
      </c>
    </row>
    <row r="335" s="13" customFormat="1">
      <c r="A335" s="13"/>
      <c r="B335" s="252"/>
      <c r="C335" s="253"/>
      <c r="D335" s="240" t="s">
        <v>446</v>
      </c>
      <c r="E335" s="254" t="s">
        <v>1</v>
      </c>
      <c r="F335" s="255" t="s">
        <v>3111</v>
      </c>
      <c r="G335" s="253"/>
      <c r="H335" s="256">
        <v>4</v>
      </c>
      <c r="I335" s="257"/>
      <c r="J335" s="253"/>
      <c r="K335" s="253"/>
      <c r="L335" s="258"/>
      <c r="M335" s="259"/>
      <c r="N335" s="260"/>
      <c r="O335" s="260"/>
      <c r="P335" s="260"/>
      <c r="Q335" s="260"/>
      <c r="R335" s="260"/>
      <c r="S335" s="260"/>
      <c r="T335" s="261"/>
      <c r="U335" s="13"/>
      <c r="V335" s="13"/>
      <c r="W335" s="13"/>
      <c r="X335" s="13"/>
      <c r="Y335" s="13"/>
      <c r="Z335" s="13"/>
      <c r="AA335" s="13"/>
      <c r="AB335" s="13"/>
      <c r="AC335" s="13"/>
      <c r="AD335" s="13"/>
      <c r="AE335" s="13"/>
      <c r="AT335" s="262" t="s">
        <v>446</v>
      </c>
      <c r="AU335" s="262" t="s">
        <v>85</v>
      </c>
      <c r="AV335" s="13" t="s">
        <v>85</v>
      </c>
      <c r="AW335" s="13" t="s">
        <v>32</v>
      </c>
      <c r="AX335" s="13" t="s">
        <v>83</v>
      </c>
      <c r="AY335" s="262" t="s">
        <v>342</v>
      </c>
    </row>
    <row r="336" s="2" customFormat="1" ht="16.5" customHeight="1">
      <c r="A336" s="39"/>
      <c r="B336" s="40"/>
      <c r="C336" s="295" t="s">
        <v>821</v>
      </c>
      <c r="D336" s="295" t="s">
        <v>621</v>
      </c>
      <c r="E336" s="296" t="s">
        <v>2542</v>
      </c>
      <c r="F336" s="297" t="s">
        <v>2543</v>
      </c>
      <c r="G336" s="298" t="s">
        <v>442</v>
      </c>
      <c r="H336" s="299">
        <v>2</v>
      </c>
      <c r="I336" s="300"/>
      <c r="J336" s="301">
        <f>ROUND(I336*H336,2)</f>
        <v>0</v>
      </c>
      <c r="K336" s="297" t="s">
        <v>443</v>
      </c>
      <c r="L336" s="302"/>
      <c r="M336" s="303" t="s">
        <v>1</v>
      </c>
      <c r="N336" s="304" t="s">
        <v>41</v>
      </c>
      <c r="O336" s="92"/>
      <c r="P336" s="236">
        <f>O336*H336</f>
        <v>0</v>
      </c>
      <c r="Q336" s="236">
        <v>0.50600000000000001</v>
      </c>
      <c r="R336" s="236">
        <f>Q336*H336</f>
        <v>1.012</v>
      </c>
      <c r="S336" s="236">
        <v>0</v>
      </c>
      <c r="T336" s="237">
        <f>S336*H336</f>
        <v>0</v>
      </c>
      <c r="U336" s="39"/>
      <c r="V336" s="39"/>
      <c r="W336" s="39"/>
      <c r="X336" s="39"/>
      <c r="Y336" s="39"/>
      <c r="Z336" s="39"/>
      <c r="AA336" s="39"/>
      <c r="AB336" s="39"/>
      <c r="AC336" s="39"/>
      <c r="AD336" s="39"/>
      <c r="AE336" s="39"/>
      <c r="AR336" s="238" t="s">
        <v>376</v>
      </c>
      <c r="AT336" s="238" t="s">
        <v>621</v>
      </c>
      <c r="AU336" s="238" t="s">
        <v>85</v>
      </c>
      <c r="AY336" s="18" t="s">
        <v>342</v>
      </c>
      <c r="BE336" s="239">
        <f>IF(N336="základní",J336,0)</f>
        <v>0</v>
      </c>
      <c r="BF336" s="239">
        <f>IF(N336="snížená",J336,0)</f>
        <v>0</v>
      </c>
      <c r="BG336" s="239">
        <f>IF(N336="zákl. přenesená",J336,0)</f>
        <v>0</v>
      </c>
      <c r="BH336" s="239">
        <f>IF(N336="sníž. přenesená",J336,0)</f>
        <v>0</v>
      </c>
      <c r="BI336" s="239">
        <f>IF(N336="nulová",J336,0)</f>
        <v>0</v>
      </c>
      <c r="BJ336" s="18" t="s">
        <v>83</v>
      </c>
      <c r="BK336" s="239">
        <f>ROUND(I336*H336,2)</f>
        <v>0</v>
      </c>
      <c r="BL336" s="18" t="s">
        <v>360</v>
      </c>
      <c r="BM336" s="238" t="s">
        <v>7480</v>
      </c>
    </row>
    <row r="337" s="2" customFormat="1">
      <c r="A337" s="39"/>
      <c r="B337" s="40"/>
      <c r="C337" s="41"/>
      <c r="D337" s="240" t="s">
        <v>349</v>
      </c>
      <c r="E337" s="41"/>
      <c r="F337" s="241" t="s">
        <v>2543</v>
      </c>
      <c r="G337" s="41"/>
      <c r="H337" s="41"/>
      <c r="I337" s="242"/>
      <c r="J337" s="41"/>
      <c r="K337" s="41"/>
      <c r="L337" s="45"/>
      <c r="M337" s="243"/>
      <c r="N337" s="244"/>
      <c r="O337" s="92"/>
      <c r="P337" s="92"/>
      <c r="Q337" s="92"/>
      <c r="R337" s="92"/>
      <c r="S337" s="92"/>
      <c r="T337" s="93"/>
      <c r="U337" s="39"/>
      <c r="V337" s="39"/>
      <c r="W337" s="39"/>
      <c r="X337" s="39"/>
      <c r="Y337" s="39"/>
      <c r="Z337" s="39"/>
      <c r="AA337" s="39"/>
      <c r="AB337" s="39"/>
      <c r="AC337" s="39"/>
      <c r="AD337" s="39"/>
      <c r="AE337" s="39"/>
      <c r="AT337" s="18" t="s">
        <v>349</v>
      </c>
      <c r="AU337" s="18" t="s">
        <v>85</v>
      </c>
    </row>
    <row r="338" s="13" customFormat="1">
      <c r="A338" s="13"/>
      <c r="B338" s="252"/>
      <c r="C338" s="253"/>
      <c r="D338" s="240" t="s">
        <v>446</v>
      </c>
      <c r="E338" s="254" t="s">
        <v>1</v>
      </c>
      <c r="F338" s="255" t="s">
        <v>2392</v>
      </c>
      <c r="G338" s="253"/>
      <c r="H338" s="256">
        <v>2</v>
      </c>
      <c r="I338" s="257"/>
      <c r="J338" s="253"/>
      <c r="K338" s="253"/>
      <c r="L338" s="258"/>
      <c r="M338" s="259"/>
      <c r="N338" s="260"/>
      <c r="O338" s="260"/>
      <c r="P338" s="260"/>
      <c r="Q338" s="260"/>
      <c r="R338" s="260"/>
      <c r="S338" s="260"/>
      <c r="T338" s="261"/>
      <c r="U338" s="13"/>
      <c r="V338" s="13"/>
      <c r="W338" s="13"/>
      <c r="X338" s="13"/>
      <c r="Y338" s="13"/>
      <c r="Z338" s="13"/>
      <c r="AA338" s="13"/>
      <c r="AB338" s="13"/>
      <c r="AC338" s="13"/>
      <c r="AD338" s="13"/>
      <c r="AE338" s="13"/>
      <c r="AT338" s="262" t="s">
        <v>446</v>
      </c>
      <c r="AU338" s="262" t="s">
        <v>85</v>
      </c>
      <c r="AV338" s="13" t="s">
        <v>85</v>
      </c>
      <c r="AW338" s="13" t="s">
        <v>32</v>
      </c>
      <c r="AX338" s="13" t="s">
        <v>83</v>
      </c>
      <c r="AY338" s="262" t="s">
        <v>342</v>
      </c>
    </row>
    <row r="339" s="2" customFormat="1" ht="16.5" customHeight="1">
      <c r="A339" s="39"/>
      <c r="B339" s="40"/>
      <c r="C339" s="295" t="s">
        <v>828</v>
      </c>
      <c r="D339" s="295" t="s">
        <v>621</v>
      </c>
      <c r="E339" s="296" t="s">
        <v>2545</v>
      </c>
      <c r="F339" s="297" t="s">
        <v>2546</v>
      </c>
      <c r="G339" s="298" t="s">
        <v>442</v>
      </c>
      <c r="H339" s="299">
        <v>2</v>
      </c>
      <c r="I339" s="300"/>
      <c r="J339" s="301">
        <f>ROUND(I339*H339,2)</f>
        <v>0</v>
      </c>
      <c r="K339" s="297" t="s">
        <v>443</v>
      </c>
      <c r="L339" s="302"/>
      <c r="M339" s="303" t="s">
        <v>1</v>
      </c>
      <c r="N339" s="304" t="s">
        <v>41</v>
      </c>
      <c r="O339" s="92"/>
      <c r="P339" s="236">
        <f>O339*H339</f>
        <v>0</v>
      </c>
      <c r="Q339" s="236">
        <v>1.0129999999999999</v>
      </c>
      <c r="R339" s="236">
        <f>Q339*H339</f>
        <v>2.0259999999999998</v>
      </c>
      <c r="S339" s="236">
        <v>0</v>
      </c>
      <c r="T339" s="237">
        <f>S339*H339</f>
        <v>0</v>
      </c>
      <c r="U339" s="39"/>
      <c r="V339" s="39"/>
      <c r="W339" s="39"/>
      <c r="X339" s="39"/>
      <c r="Y339" s="39"/>
      <c r="Z339" s="39"/>
      <c r="AA339" s="39"/>
      <c r="AB339" s="39"/>
      <c r="AC339" s="39"/>
      <c r="AD339" s="39"/>
      <c r="AE339" s="39"/>
      <c r="AR339" s="238" t="s">
        <v>376</v>
      </c>
      <c r="AT339" s="238" t="s">
        <v>621</v>
      </c>
      <c r="AU339" s="238" t="s">
        <v>85</v>
      </c>
      <c r="AY339" s="18" t="s">
        <v>342</v>
      </c>
      <c r="BE339" s="239">
        <f>IF(N339="základní",J339,0)</f>
        <v>0</v>
      </c>
      <c r="BF339" s="239">
        <f>IF(N339="snížená",J339,0)</f>
        <v>0</v>
      </c>
      <c r="BG339" s="239">
        <f>IF(N339="zákl. přenesená",J339,0)</f>
        <v>0</v>
      </c>
      <c r="BH339" s="239">
        <f>IF(N339="sníž. přenesená",J339,0)</f>
        <v>0</v>
      </c>
      <c r="BI339" s="239">
        <f>IF(N339="nulová",J339,0)</f>
        <v>0</v>
      </c>
      <c r="BJ339" s="18" t="s">
        <v>83</v>
      </c>
      <c r="BK339" s="239">
        <f>ROUND(I339*H339,2)</f>
        <v>0</v>
      </c>
      <c r="BL339" s="18" t="s">
        <v>360</v>
      </c>
      <c r="BM339" s="238" t="s">
        <v>7481</v>
      </c>
    </row>
    <row r="340" s="2" customFormat="1">
      <c r="A340" s="39"/>
      <c r="B340" s="40"/>
      <c r="C340" s="41"/>
      <c r="D340" s="240" t="s">
        <v>349</v>
      </c>
      <c r="E340" s="41"/>
      <c r="F340" s="241" t="s">
        <v>2546</v>
      </c>
      <c r="G340" s="41"/>
      <c r="H340" s="41"/>
      <c r="I340" s="242"/>
      <c r="J340" s="41"/>
      <c r="K340" s="41"/>
      <c r="L340" s="45"/>
      <c r="M340" s="243"/>
      <c r="N340" s="244"/>
      <c r="O340" s="92"/>
      <c r="P340" s="92"/>
      <c r="Q340" s="92"/>
      <c r="R340" s="92"/>
      <c r="S340" s="92"/>
      <c r="T340" s="93"/>
      <c r="U340" s="39"/>
      <c r="V340" s="39"/>
      <c r="W340" s="39"/>
      <c r="X340" s="39"/>
      <c r="Y340" s="39"/>
      <c r="Z340" s="39"/>
      <c r="AA340" s="39"/>
      <c r="AB340" s="39"/>
      <c r="AC340" s="39"/>
      <c r="AD340" s="39"/>
      <c r="AE340" s="39"/>
      <c r="AT340" s="18" t="s">
        <v>349</v>
      </c>
      <c r="AU340" s="18" t="s">
        <v>85</v>
      </c>
    </row>
    <row r="341" s="13" customFormat="1">
      <c r="A341" s="13"/>
      <c r="B341" s="252"/>
      <c r="C341" s="253"/>
      <c r="D341" s="240" t="s">
        <v>446</v>
      </c>
      <c r="E341" s="254" t="s">
        <v>1</v>
      </c>
      <c r="F341" s="255" t="s">
        <v>2392</v>
      </c>
      <c r="G341" s="253"/>
      <c r="H341" s="256">
        <v>2</v>
      </c>
      <c r="I341" s="257"/>
      <c r="J341" s="253"/>
      <c r="K341" s="253"/>
      <c r="L341" s="258"/>
      <c r="M341" s="259"/>
      <c r="N341" s="260"/>
      <c r="O341" s="260"/>
      <c r="P341" s="260"/>
      <c r="Q341" s="260"/>
      <c r="R341" s="260"/>
      <c r="S341" s="260"/>
      <c r="T341" s="261"/>
      <c r="U341" s="13"/>
      <c r="V341" s="13"/>
      <c r="W341" s="13"/>
      <c r="X341" s="13"/>
      <c r="Y341" s="13"/>
      <c r="Z341" s="13"/>
      <c r="AA341" s="13"/>
      <c r="AB341" s="13"/>
      <c r="AC341" s="13"/>
      <c r="AD341" s="13"/>
      <c r="AE341" s="13"/>
      <c r="AT341" s="262" t="s">
        <v>446</v>
      </c>
      <c r="AU341" s="262" t="s">
        <v>85</v>
      </c>
      <c r="AV341" s="13" t="s">
        <v>85</v>
      </c>
      <c r="AW341" s="13" t="s">
        <v>32</v>
      </c>
      <c r="AX341" s="13" t="s">
        <v>83</v>
      </c>
      <c r="AY341" s="262" t="s">
        <v>342</v>
      </c>
    </row>
    <row r="342" s="2" customFormat="1" ht="16.5" customHeight="1">
      <c r="A342" s="39"/>
      <c r="B342" s="40"/>
      <c r="C342" s="295" t="s">
        <v>834</v>
      </c>
      <c r="D342" s="295" t="s">
        <v>621</v>
      </c>
      <c r="E342" s="296" t="s">
        <v>2548</v>
      </c>
      <c r="F342" s="297" t="s">
        <v>2549</v>
      </c>
      <c r="G342" s="298" t="s">
        <v>442</v>
      </c>
      <c r="H342" s="299">
        <v>7</v>
      </c>
      <c r="I342" s="300"/>
      <c r="J342" s="301">
        <f>ROUND(I342*H342,2)</f>
        <v>0</v>
      </c>
      <c r="K342" s="297" t="s">
        <v>443</v>
      </c>
      <c r="L342" s="302"/>
      <c r="M342" s="303" t="s">
        <v>1</v>
      </c>
      <c r="N342" s="304" t="s">
        <v>41</v>
      </c>
      <c r="O342" s="92"/>
      <c r="P342" s="236">
        <f>O342*H342</f>
        <v>0</v>
      </c>
      <c r="Q342" s="236">
        <v>0.002</v>
      </c>
      <c r="R342" s="236">
        <f>Q342*H342</f>
        <v>0.014</v>
      </c>
      <c r="S342" s="236">
        <v>0</v>
      </c>
      <c r="T342" s="237">
        <f>S342*H342</f>
        <v>0</v>
      </c>
      <c r="U342" s="39"/>
      <c r="V342" s="39"/>
      <c r="W342" s="39"/>
      <c r="X342" s="39"/>
      <c r="Y342" s="39"/>
      <c r="Z342" s="39"/>
      <c r="AA342" s="39"/>
      <c r="AB342" s="39"/>
      <c r="AC342" s="39"/>
      <c r="AD342" s="39"/>
      <c r="AE342" s="39"/>
      <c r="AR342" s="238" t="s">
        <v>376</v>
      </c>
      <c r="AT342" s="238" t="s">
        <v>621</v>
      </c>
      <c r="AU342" s="238" t="s">
        <v>85</v>
      </c>
      <c r="AY342" s="18" t="s">
        <v>342</v>
      </c>
      <c r="BE342" s="239">
        <f>IF(N342="základní",J342,0)</f>
        <v>0</v>
      </c>
      <c r="BF342" s="239">
        <f>IF(N342="snížená",J342,0)</f>
        <v>0</v>
      </c>
      <c r="BG342" s="239">
        <f>IF(N342="zákl. přenesená",J342,0)</f>
        <v>0</v>
      </c>
      <c r="BH342" s="239">
        <f>IF(N342="sníž. přenesená",J342,0)</f>
        <v>0</v>
      </c>
      <c r="BI342" s="239">
        <f>IF(N342="nulová",J342,0)</f>
        <v>0</v>
      </c>
      <c r="BJ342" s="18" t="s">
        <v>83</v>
      </c>
      <c r="BK342" s="239">
        <f>ROUND(I342*H342,2)</f>
        <v>0</v>
      </c>
      <c r="BL342" s="18" t="s">
        <v>360</v>
      </c>
      <c r="BM342" s="238" t="s">
        <v>7482</v>
      </c>
    </row>
    <row r="343" s="2" customFormat="1">
      <c r="A343" s="39"/>
      <c r="B343" s="40"/>
      <c r="C343" s="41"/>
      <c r="D343" s="240" t="s">
        <v>349</v>
      </c>
      <c r="E343" s="41"/>
      <c r="F343" s="241" t="s">
        <v>2549</v>
      </c>
      <c r="G343" s="41"/>
      <c r="H343" s="41"/>
      <c r="I343" s="242"/>
      <c r="J343" s="41"/>
      <c r="K343" s="41"/>
      <c r="L343" s="45"/>
      <c r="M343" s="243"/>
      <c r="N343" s="244"/>
      <c r="O343" s="92"/>
      <c r="P343" s="92"/>
      <c r="Q343" s="92"/>
      <c r="R343" s="92"/>
      <c r="S343" s="92"/>
      <c r="T343" s="93"/>
      <c r="U343" s="39"/>
      <c r="V343" s="39"/>
      <c r="W343" s="39"/>
      <c r="X343" s="39"/>
      <c r="Y343" s="39"/>
      <c r="Z343" s="39"/>
      <c r="AA343" s="39"/>
      <c r="AB343" s="39"/>
      <c r="AC343" s="39"/>
      <c r="AD343" s="39"/>
      <c r="AE343" s="39"/>
      <c r="AT343" s="18" t="s">
        <v>349</v>
      </c>
      <c r="AU343" s="18" t="s">
        <v>85</v>
      </c>
    </row>
    <row r="344" s="13" customFormat="1">
      <c r="A344" s="13"/>
      <c r="B344" s="252"/>
      <c r="C344" s="253"/>
      <c r="D344" s="240" t="s">
        <v>446</v>
      </c>
      <c r="E344" s="254" t="s">
        <v>1</v>
      </c>
      <c r="F344" s="255" t="s">
        <v>1452</v>
      </c>
      <c r="G344" s="253"/>
      <c r="H344" s="256">
        <v>7</v>
      </c>
      <c r="I344" s="257"/>
      <c r="J344" s="253"/>
      <c r="K344" s="253"/>
      <c r="L344" s="258"/>
      <c r="M344" s="259"/>
      <c r="N344" s="260"/>
      <c r="O344" s="260"/>
      <c r="P344" s="260"/>
      <c r="Q344" s="260"/>
      <c r="R344" s="260"/>
      <c r="S344" s="260"/>
      <c r="T344" s="261"/>
      <c r="U344" s="13"/>
      <c r="V344" s="13"/>
      <c r="W344" s="13"/>
      <c r="X344" s="13"/>
      <c r="Y344" s="13"/>
      <c r="Z344" s="13"/>
      <c r="AA344" s="13"/>
      <c r="AB344" s="13"/>
      <c r="AC344" s="13"/>
      <c r="AD344" s="13"/>
      <c r="AE344" s="13"/>
      <c r="AT344" s="262" t="s">
        <v>446</v>
      </c>
      <c r="AU344" s="262" t="s">
        <v>85</v>
      </c>
      <c r="AV344" s="13" t="s">
        <v>85</v>
      </c>
      <c r="AW344" s="13" t="s">
        <v>32</v>
      </c>
      <c r="AX344" s="13" t="s">
        <v>83</v>
      </c>
      <c r="AY344" s="262" t="s">
        <v>342</v>
      </c>
    </row>
    <row r="345" s="2" customFormat="1" ht="16.5" customHeight="1">
      <c r="A345" s="39"/>
      <c r="B345" s="40"/>
      <c r="C345" s="227" t="s">
        <v>840</v>
      </c>
      <c r="D345" s="227" t="s">
        <v>343</v>
      </c>
      <c r="E345" s="228" t="s">
        <v>2556</v>
      </c>
      <c r="F345" s="229" t="s">
        <v>2557</v>
      </c>
      <c r="G345" s="230" t="s">
        <v>442</v>
      </c>
      <c r="H345" s="231">
        <v>3</v>
      </c>
      <c r="I345" s="232"/>
      <c r="J345" s="233">
        <f>ROUND(I345*H345,2)</f>
        <v>0</v>
      </c>
      <c r="K345" s="229" t="s">
        <v>443</v>
      </c>
      <c r="L345" s="45"/>
      <c r="M345" s="234" t="s">
        <v>1</v>
      </c>
      <c r="N345" s="235" t="s">
        <v>41</v>
      </c>
      <c r="O345" s="92"/>
      <c r="P345" s="236">
        <f>O345*H345</f>
        <v>0</v>
      </c>
      <c r="Q345" s="236">
        <v>0.01248</v>
      </c>
      <c r="R345" s="236">
        <f>Q345*H345</f>
        <v>0.037440000000000001</v>
      </c>
      <c r="S345" s="236">
        <v>0</v>
      </c>
      <c r="T345" s="237">
        <f>S345*H345</f>
        <v>0</v>
      </c>
      <c r="U345" s="39"/>
      <c r="V345" s="39"/>
      <c r="W345" s="39"/>
      <c r="X345" s="39"/>
      <c r="Y345" s="39"/>
      <c r="Z345" s="39"/>
      <c r="AA345" s="39"/>
      <c r="AB345" s="39"/>
      <c r="AC345" s="39"/>
      <c r="AD345" s="39"/>
      <c r="AE345" s="39"/>
      <c r="AR345" s="238" t="s">
        <v>360</v>
      </c>
      <c r="AT345" s="238" t="s">
        <v>343</v>
      </c>
      <c r="AU345" s="238" t="s">
        <v>85</v>
      </c>
      <c r="AY345" s="18" t="s">
        <v>342</v>
      </c>
      <c r="BE345" s="239">
        <f>IF(N345="základní",J345,0)</f>
        <v>0</v>
      </c>
      <c r="BF345" s="239">
        <f>IF(N345="snížená",J345,0)</f>
        <v>0</v>
      </c>
      <c r="BG345" s="239">
        <f>IF(N345="zákl. přenesená",J345,0)</f>
        <v>0</v>
      </c>
      <c r="BH345" s="239">
        <f>IF(N345="sníž. přenesená",J345,0)</f>
        <v>0</v>
      </c>
      <c r="BI345" s="239">
        <f>IF(N345="nulová",J345,0)</f>
        <v>0</v>
      </c>
      <c r="BJ345" s="18" t="s">
        <v>83</v>
      </c>
      <c r="BK345" s="239">
        <f>ROUND(I345*H345,2)</f>
        <v>0</v>
      </c>
      <c r="BL345" s="18" t="s">
        <v>360</v>
      </c>
      <c r="BM345" s="238" t="s">
        <v>7483</v>
      </c>
    </row>
    <row r="346" s="2" customFormat="1">
      <c r="A346" s="39"/>
      <c r="B346" s="40"/>
      <c r="C346" s="41"/>
      <c r="D346" s="240" t="s">
        <v>349</v>
      </c>
      <c r="E346" s="41"/>
      <c r="F346" s="241" t="s">
        <v>2557</v>
      </c>
      <c r="G346" s="41"/>
      <c r="H346" s="41"/>
      <c r="I346" s="242"/>
      <c r="J346" s="41"/>
      <c r="K346" s="41"/>
      <c r="L346" s="45"/>
      <c r="M346" s="243"/>
      <c r="N346" s="244"/>
      <c r="O346" s="92"/>
      <c r="P346" s="92"/>
      <c r="Q346" s="92"/>
      <c r="R346" s="92"/>
      <c r="S346" s="92"/>
      <c r="T346" s="93"/>
      <c r="U346" s="39"/>
      <c r="V346" s="39"/>
      <c r="W346" s="39"/>
      <c r="X346" s="39"/>
      <c r="Y346" s="39"/>
      <c r="Z346" s="39"/>
      <c r="AA346" s="39"/>
      <c r="AB346" s="39"/>
      <c r="AC346" s="39"/>
      <c r="AD346" s="39"/>
      <c r="AE346" s="39"/>
      <c r="AT346" s="18" t="s">
        <v>349</v>
      </c>
      <c r="AU346" s="18" t="s">
        <v>85</v>
      </c>
    </row>
    <row r="347" s="13" customFormat="1">
      <c r="A347" s="13"/>
      <c r="B347" s="252"/>
      <c r="C347" s="253"/>
      <c r="D347" s="240" t="s">
        <v>446</v>
      </c>
      <c r="E347" s="254" t="s">
        <v>1</v>
      </c>
      <c r="F347" s="255" t="s">
        <v>2446</v>
      </c>
      <c r="G347" s="253"/>
      <c r="H347" s="256">
        <v>3</v>
      </c>
      <c r="I347" s="257"/>
      <c r="J347" s="253"/>
      <c r="K347" s="253"/>
      <c r="L347" s="258"/>
      <c r="M347" s="259"/>
      <c r="N347" s="260"/>
      <c r="O347" s="260"/>
      <c r="P347" s="260"/>
      <c r="Q347" s="260"/>
      <c r="R347" s="260"/>
      <c r="S347" s="260"/>
      <c r="T347" s="261"/>
      <c r="U347" s="13"/>
      <c r="V347" s="13"/>
      <c r="W347" s="13"/>
      <c r="X347" s="13"/>
      <c r="Y347" s="13"/>
      <c r="Z347" s="13"/>
      <c r="AA347" s="13"/>
      <c r="AB347" s="13"/>
      <c r="AC347" s="13"/>
      <c r="AD347" s="13"/>
      <c r="AE347" s="13"/>
      <c r="AT347" s="262" t="s">
        <v>446</v>
      </c>
      <c r="AU347" s="262" t="s">
        <v>85</v>
      </c>
      <c r="AV347" s="13" t="s">
        <v>85</v>
      </c>
      <c r="AW347" s="13" t="s">
        <v>32</v>
      </c>
      <c r="AX347" s="13" t="s">
        <v>83</v>
      </c>
      <c r="AY347" s="262" t="s">
        <v>342</v>
      </c>
    </row>
    <row r="348" s="2" customFormat="1" ht="16.5" customHeight="1">
      <c r="A348" s="39"/>
      <c r="B348" s="40"/>
      <c r="C348" s="295" t="s">
        <v>847</v>
      </c>
      <c r="D348" s="295" t="s">
        <v>621</v>
      </c>
      <c r="E348" s="296" t="s">
        <v>2560</v>
      </c>
      <c r="F348" s="297" t="s">
        <v>2561</v>
      </c>
      <c r="G348" s="298" t="s">
        <v>442</v>
      </c>
      <c r="H348" s="299">
        <v>3</v>
      </c>
      <c r="I348" s="300"/>
      <c r="J348" s="301">
        <f>ROUND(I348*H348,2)</f>
        <v>0</v>
      </c>
      <c r="K348" s="297" t="s">
        <v>443</v>
      </c>
      <c r="L348" s="302"/>
      <c r="M348" s="303" t="s">
        <v>1</v>
      </c>
      <c r="N348" s="304" t="s">
        <v>41</v>
      </c>
      <c r="O348" s="92"/>
      <c r="P348" s="236">
        <f>O348*H348</f>
        <v>0</v>
      </c>
      <c r="Q348" s="236">
        <v>0.58499999999999996</v>
      </c>
      <c r="R348" s="236">
        <f>Q348*H348</f>
        <v>1.7549999999999999</v>
      </c>
      <c r="S348" s="236">
        <v>0</v>
      </c>
      <c r="T348" s="237">
        <f>S348*H348</f>
        <v>0</v>
      </c>
      <c r="U348" s="39"/>
      <c r="V348" s="39"/>
      <c r="W348" s="39"/>
      <c r="X348" s="39"/>
      <c r="Y348" s="39"/>
      <c r="Z348" s="39"/>
      <c r="AA348" s="39"/>
      <c r="AB348" s="39"/>
      <c r="AC348" s="39"/>
      <c r="AD348" s="39"/>
      <c r="AE348" s="39"/>
      <c r="AR348" s="238" t="s">
        <v>376</v>
      </c>
      <c r="AT348" s="238" t="s">
        <v>621</v>
      </c>
      <c r="AU348" s="238" t="s">
        <v>85</v>
      </c>
      <c r="AY348" s="18" t="s">
        <v>342</v>
      </c>
      <c r="BE348" s="239">
        <f>IF(N348="základní",J348,0)</f>
        <v>0</v>
      </c>
      <c r="BF348" s="239">
        <f>IF(N348="snížená",J348,0)</f>
        <v>0</v>
      </c>
      <c r="BG348" s="239">
        <f>IF(N348="zákl. přenesená",J348,0)</f>
        <v>0</v>
      </c>
      <c r="BH348" s="239">
        <f>IF(N348="sníž. přenesená",J348,0)</f>
        <v>0</v>
      </c>
      <c r="BI348" s="239">
        <f>IF(N348="nulová",J348,0)</f>
        <v>0</v>
      </c>
      <c r="BJ348" s="18" t="s">
        <v>83</v>
      </c>
      <c r="BK348" s="239">
        <f>ROUND(I348*H348,2)</f>
        <v>0</v>
      </c>
      <c r="BL348" s="18" t="s">
        <v>360</v>
      </c>
      <c r="BM348" s="238" t="s">
        <v>7484</v>
      </c>
    </row>
    <row r="349" s="2" customFormat="1">
      <c r="A349" s="39"/>
      <c r="B349" s="40"/>
      <c r="C349" s="41"/>
      <c r="D349" s="240" t="s">
        <v>349</v>
      </c>
      <c r="E349" s="41"/>
      <c r="F349" s="241" t="s">
        <v>2561</v>
      </c>
      <c r="G349" s="41"/>
      <c r="H349" s="41"/>
      <c r="I349" s="242"/>
      <c r="J349" s="41"/>
      <c r="K349" s="41"/>
      <c r="L349" s="45"/>
      <c r="M349" s="243"/>
      <c r="N349" s="244"/>
      <c r="O349" s="92"/>
      <c r="P349" s="92"/>
      <c r="Q349" s="92"/>
      <c r="R349" s="92"/>
      <c r="S349" s="92"/>
      <c r="T349" s="93"/>
      <c r="U349" s="39"/>
      <c r="V349" s="39"/>
      <c r="W349" s="39"/>
      <c r="X349" s="39"/>
      <c r="Y349" s="39"/>
      <c r="Z349" s="39"/>
      <c r="AA349" s="39"/>
      <c r="AB349" s="39"/>
      <c r="AC349" s="39"/>
      <c r="AD349" s="39"/>
      <c r="AE349" s="39"/>
      <c r="AT349" s="18" t="s">
        <v>349</v>
      </c>
      <c r="AU349" s="18" t="s">
        <v>85</v>
      </c>
    </row>
    <row r="350" s="13" customFormat="1">
      <c r="A350" s="13"/>
      <c r="B350" s="252"/>
      <c r="C350" s="253"/>
      <c r="D350" s="240" t="s">
        <v>446</v>
      </c>
      <c r="E350" s="254" t="s">
        <v>1</v>
      </c>
      <c r="F350" s="255" t="s">
        <v>7485</v>
      </c>
      <c r="G350" s="253"/>
      <c r="H350" s="256">
        <v>3</v>
      </c>
      <c r="I350" s="257"/>
      <c r="J350" s="253"/>
      <c r="K350" s="253"/>
      <c r="L350" s="258"/>
      <c r="M350" s="259"/>
      <c r="N350" s="260"/>
      <c r="O350" s="260"/>
      <c r="P350" s="260"/>
      <c r="Q350" s="260"/>
      <c r="R350" s="260"/>
      <c r="S350" s="260"/>
      <c r="T350" s="261"/>
      <c r="U350" s="13"/>
      <c r="V350" s="13"/>
      <c r="W350" s="13"/>
      <c r="X350" s="13"/>
      <c r="Y350" s="13"/>
      <c r="Z350" s="13"/>
      <c r="AA350" s="13"/>
      <c r="AB350" s="13"/>
      <c r="AC350" s="13"/>
      <c r="AD350" s="13"/>
      <c r="AE350" s="13"/>
      <c r="AT350" s="262" t="s">
        <v>446</v>
      </c>
      <c r="AU350" s="262" t="s">
        <v>85</v>
      </c>
      <c r="AV350" s="13" t="s">
        <v>85</v>
      </c>
      <c r="AW350" s="13" t="s">
        <v>32</v>
      </c>
      <c r="AX350" s="13" t="s">
        <v>83</v>
      </c>
      <c r="AY350" s="262" t="s">
        <v>342</v>
      </c>
    </row>
    <row r="351" s="2" customFormat="1" ht="16.5" customHeight="1">
      <c r="A351" s="39"/>
      <c r="B351" s="40"/>
      <c r="C351" s="227" t="s">
        <v>854</v>
      </c>
      <c r="D351" s="227" t="s">
        <v>343</v>
      </c>
      <c r="E351" s="228" t="s">
        <v>2568</v>
      </c>
      <c r="F351" s="229" t="s">
        <v>2569</v>
      </c>
      <c r="G351" s="230" t="s">
        <v>442</v>
      </c>
      <c r="H351" s="231">
        <v>3</v>
      </c>
      <c r="I351" s="232"/>
      <c r="J351" s="233">
        <f>ROUND(I351*H351,2)</f>
        <v>0</v>
      </c>
      <c r="K351" s="229" t="s">
        <v>443</v>
      </c>
      <c r="L351" s="45"/>
      <c r="M351" s="234" t="s">
        <v>1</v>
      </c>
      <c r="N351" s="235" t="s">
        <v>41</v>
      </c>
      <c r="O351" s="92"/>
      <c r="P351" s="236">
        <f>O351*H351</f>
        <v>0</v>
      </c>
      <c r="Q351" s="236">
        <v>0.028539999999999999</v>
      </c>
      <c r="R351" s="236">
        <f>Q351*H351</f>
        <v>0.085620000000000002</v>
      </c>
      <c r="S351" s="236">
        <v>0</v>
      </c>
      <c r="T351" s="237">
        <f>S351*H351</f>
        <v>0</v>
      </c>
      <c r="U351" s="39"/>
      <c r="V351" s="39"/>
      <c r="W351" s="39"/>
      <c r="X351" s="39"/>
      <c r="Y351" s="39"/>
      <c r="Z351" s="39"/>
      <c r="AA351" s="39"/>
      <c r="AB351" s="39"/>
      <c r="AC351" s="39"/>
      <c r="AD351" s="39"/>
      <c r="AE351" s="39"/>
      <c r="AR351" s="238" t="s">
        <v>360</v>
      </c>
      <c r="AT351" s="238" t="s">
        <v>343</v>
      </c>
      <c r="AU351" s="238" t="s">
        <v>85</v>
      </c>
      <c r="AY351" s="18" t="s">
        <v>342</v>
      </c>
      <c r="BE351" s="239">
        <f>IF(N351="základní",J351,0)</f>
        <v>0</v>
      </c>
      <c r="BF351" s="239">
        <f>IF(N351="snížená",J351,0)</f>
        <v>0</v>
      </c>
      <c r="BG351" s="239">
        <f>IF(N351="zákl. přenesená",J351,0)</f>
        <v>0</v>
      </c>
      <c r="BH351" s="239">
        <f>IF(N351="sníž. přenesená",J351,0)</f>
        <v>0</v>
      </c>
      <c r="BI351" s="239">
        <f>IF(N351="nulová",J351,0)</f>
        <v>0</v>
      </c>
      <c r="BJ351" s="18" t="s">
        <v>83</v>
      </c>
      <c r="BK351" s="239">
        <f>ROUND(I351*H351,2)</f>
        <v>0</v>
      </c>
      <c r="BL351" s="18" t="s">
        <v>360</v>
      </c>
      <c r="BM351" s="238" t="s">
        <v>7486</v>
      </c>
    </row>
    <row r="352" s="2" customFormat="1">
      <c r="A352" s="39"/>
      <c r="B352" s="40"/>
      <c r="C352" s="41"/>
      <c r="D352" s="240" t="s">
        <v>349</v>
      </c>
      <c r="E352" s="41"/>
      <c r="F352" s="241" t="s">
        <v>2569</v>
      </c>
      <c r="G352" s="41"/>
      <c r="H352" s="41"/>
      <c r="I352" s="242"/>
      <c r="J352" s="41"/>
      <c r="K352" s="41"/>
      <c r="L352" s="45"/>
      <c r="M352" s="243"/>
      <c r="N352" s="244"/>
      <c r="O352" s="92"/>
      <c r="P352" s="92"/>
      <c r="Q352" s="92"/>
      <c r="R352" s="92"/>
      <c r="S352" s="92"/>
      <c r="T352" s="93"/>
      <c r="U352" s="39"/>
      <c r="V352" s="39"/>
      <c r="W352" s="39"/>
      <c r="X352" s="39"/>
      <c r="Y352" s="39"/>
      <c r="Z352" s="39"/>
      <c r="AA352" s="39"/>
      <c r="AB352" s="39"/>
      <c r="AC352" s="39"/>
      <c r="AD352" s="39"/>
      <c r="AE352" s="39"/>
      <c r="AT352" s="18" t="s">
        <v>349</v>
      </c>
      <c r="AU352" s="18" t="s">
        <v>85</v>
      </c>
    </row>
    <row r="353" s="13" customFormat="1">
      <c r="A353" s="13"/>
      <c r="B353" s="252"/>
      <c r="C353" s="253"/>
      <c r="D353" s="240" t="s">
        <v>446</v>
      </c>
      <c r="E353" s="254" t="s">
        <v>1</v>
      </c>
      <c r="F353" s="255" t="s">
        <v>2446</v>
      </c>
      <c r="G353" s="253"/>
      <c r="H353" s="256">
        <v>3</v>
      </c>
      <c r="I353" s="257"/>
      <c r="J353" s="253"/>
      <c r="K353" s="253"/>
      <c r="L353" s="258"/>
      <c r="M353" s="259"/>
      <c r="N353" s="260"/>
      <c r="O353" s="260"/>
      <c r="P353" s="260"/>
      <c r="Q353" s="260"/>
      <c r="R353" s="260"/>
      <c r="S353" s="260"/>
      <c r="T353" s="261"/>
      <c r="U353" s="13"/>
      <c r="V353" s="13"/>
      <c r="W353" s="13"/>
      <c r="X353" s="13"/>
      <c r="Y353" s="13"/>
      <c r="Z353" s="13"/>
      <c r="AA353" s="13"/>
      <c r="AB353" s="13"/>
      <c r="AC353" s="13"/>
      <c r="AD353" s="13"/>
      <c r="AE353" s="13"/>
      <c r="AT353" s="262" t="s">
        <v>446</v>
      </c>
      <c r="AU353" s="262" t="s">
        <v>85</v>
      </c>
      <c r="AV353" s="13" t="s">
        <v>85</v>
      </c>
      <c r="AW353" s="13" t="s">
        <v>32</v>
      </c>
      <c r="AX353" s="13" t="s">
        <v>83</v>
      </c>
      <c r="AY353" s="262" t="s">
        <v>342</v>
      </c>
    </row>
    <row r="354" s="2" customFormat="1" ht="16.5" customHeight="1">
      <c r="A354" s="39"/>
      <c r="B354" s="40"/>
      <c r="C354" s="295" t="s">
        <v>859</v>
      </c>
      <c r="D354" s="295" t="s">
        <v>621</v>
      </c>
      <c r="E354" s="296" t="s">
        <v>2572</v>
      </c>
      <c r="F354" s="297" t="s">
        <v>7321</v>
      </c>
      <c r="G354" s="298" t="s">
        <v>442</v>
      </c>
      <c r="H354" s="299">
        <v>3</v>
      </c>
      <c r="I354" s="300"/>
      <c r="J354" s="301">
        <f>ROUND(I354*H354,2)</f>
        <v>0</v>
      </c>
      <c r="K354" s="297" t="s">
        <v>1</v>
      </c>
      <c r="L354" s="302"/>
      <c r="M354" s="303" t="s">
        <v>1</v>
      </c>
      <c r="N354" s="304" t="s">
        <v>41</v>
      </c>
      <c r="O354" s="92"/>
      <c r="P354" s="236">
        <f>O354*H354</f>
        <v>0</v>
      </c>
      <c r="Q354" s="236">
        <v>1.1599999999999999</v>
      </c>
      <c r="R354" s="236">
        <f>Q354*H354</f>
        <v>3.4799999999999995</v>
      </c>
      <c r="S354" s="236">
        <v>0</v>
      </c>
      <c r="T354" s="237">
        <f>S354*H354</f>
        <v>0</v>
      </c>
      <c r="U354" s="39"/>
      <c r="V354" s="39"/>
      <c r="W354" s="39"/>
      <c r="X354" s="39"/>
      <c r="Y354" s="39"/>
      <c r="Z354" s="39"/>
      <c r="AA354" s="39"/>
      <c r="AB354" s="39"/>
      <c r="AC354" s="39"/>
      <c r="AD354" s="39"/>
      <c r="AE354" s="39"/>
      <c r="AR354" s="238" t="s">
        <v>376</v>
      </c>
      <c r="AT354" s="238" t="s">
        <v>621</v>
      </c>
      <c r="AU354" s="238" t="s">
        <v>85</v>
      </c>
      <c r="AY354" s="18" t="s">
        <v>342</v>
      </c>
      <c r="BE354" s="239">
        <f>IF(N354="základní",J354,0)</f>
        <v>0</v>
      </c>
      <c r="BF354" s="239">
        <f>IF(N354="snížená",J354,0)</f>
        <v>0</v>
      </c>
      <c r="BG354" s="239">
        <f>IF(N354="zákl. přenesená",J354,0)</f>
        <v>0</v>
      </c>
      <c r="BH354" s="239">
        <f>IF(N354="sníž. přenesená",J354,0)</f>
        <v>0</v>
      </c>
      <c r="BI354" s="239">
        <f>IF(N354="nulová",J354,0)</f>
        <v>0</v>
      </c>
      <c r="BJ354" s="18" t="s">
        <v>83</v>
      </c>
      <c r="BK354" s="239">
        <f>ROUND(I354*H354,2)</f>
        <v>0</v>
      </c>
      <c r="BL354" s="18" t="s">
        <v>360</v>
      </c>
      <c r="BM354" s="238" t="s">
        <v>7487</v>
      </c>
    </row>
    <row r="355" s="2" customFormat="1">
      <c r="A355" s="39"/>
      <c r="B355" s="40"/>
      <c r="C355" s="41"/>
      <c r="D355" s="240" t="s">
        <v>349</v>
      </c>
      <c r="E355" s="41"/>
      <c r="F355" s="241" t="s">
        <v>7321</v>
      </c>
      <c r="G355" s="41"/>
      <c r="H355" s="41"/>
      <c r="I355" s="242"/>
      <c r="J355" s="41"/>
      <c r="K355" s="41"/>
      <c r="L355" s="45"/>
      <c r="M355" s="243"/>
      <c r="N355" s="244"/>
      <c r="O355" s="92"/>
      <c r="P355" s="92"/>
      <c r="Q355" s="92"/>
      <c r="R355" s="92"/>
      <c r="S355" s="92"/>
      <c r="T355" s="93"/>
      <c r="U355" s="39"/>
      <c r="V355" s="39"/>
      <c r="W355" s="39"/>
      <c r="X355" s="39"/>
      <c r="Y355" s="39"/>
      <c r="Z355" s="39"/>
      <c r="AA355" s="39"/>
      <c r="AB355" s="39"/>
      <c r="AC355" s="39"/>
      <c r="AD355" s="39"/>
      <c r="AE355" s="39"/>
      <c r="AT355" s="18" t="s">
        <v>349</v>
      </c>
      <c r="AU355" s="18" t="s">
        <v>85</v>
      </c>
    </row>
    <row r="356" s="13" customFormat="1">
      <c r="A356" s="13"/>
      <c r="B356" s="252"/>
      <c r="C356" s="253"/>
      <c r="D356" s="240" t="s">
        <v>446</v>
      </c>
      <c r="E356" s="254" t="s">
        <v>1</v>
      </c>
      <c r="F356" s="255" t="s">
        <v>2446</v>
      </c>
      <c r="G356" s="253"/>
      <c r="H356" s="256">
        <v>3</v>
      </c>
      <c r="I356" s="257"/>
      <c r="J356" s="253"/>
      <c r="K356" s="253"/>
      <c r="L356" s="258"/>
      <c r="M356" s="259"/>
      <c r="N356" s="260"/>
      <c r="O356" s="260"/>
      <c r="P356" s="260"/>
      <c r="Q356" s="260"/>
      <c r="R356" s="260"/>
      <c r="S356" s="260"/>
      <c r="T356" s="261"/>
      <c r="U356" s="13"/>
      <c r="V356" s="13"/>
      <c r="W356" s="13"/>
      <c r="X356" s="13"/>
      <c r="Y356" s="13"/>
      <c r="Z356" s="13"/>
      <c r="AA356" s="13"/>
      <c r="AB356" s="13"/>
      <c r="AC356" s="13"/>
      <c r="AD356" s="13"/>
      <c r="AE356" s="13"/>
      <c r="AT356" s="262" t="s">
        <v>446</v>
      </c>
      <c r="AU356" s="262" t="s">
        <v>85</v>
      </c>
      <c r="AV356" s="13" t="s">
        <v>85</v>
      </c>
      <c r="AW356" s="13" t="s">
        <v>32</v>
      </c>
      <c r="AX356" s="13" t="s">
        <v>83</v>
      </c>
      <c r="AY356" s="262" t="s">
        <v>342</v>
      </c>
    </row>
    <row r="357" s="2" customFormat="1" ht="16.5" customHeight="1">
      <c r="A357" s="39"/>
      <c r="B357" s="40"/>
      <c r="C357" s="227" t="s">
        <v>864</v>
      </c>
      <c r="D357" s="227" t="s">
        <v>343</v>
      </c>
      <c r="E357" s="228" t="s">
        <v>2109</v>
      </c>
      <c r="F357" s="229" t="s">
        <v>2110</v>
      </c>
      <c r="G357" s="230" t="s">
        <v>442</v>
      </c>
      <c r="H357" s="231">
        <v>3</v>
      </c>
      <c r="I357" s="232"/>
      <c r="J357" s="233">
        <f>ROUND(I357*H357,2)</f>
        <v>0</v>
      </c>
      <c r="K357" s="229" t="s">
        <v>443</v>
      </c>
      <c r="L357" s="45"/>
      <c r="M357" s="234" t="s">
        <v>1</v>
      </c>
      <c r="N357" s="235" t="s">
        <v>41</v>
      </c>
      <c r="O357" s="92"/>
      <c r="P357" s="236">
        <f>O357*H357</f>
        <v>0</v>
      </c>
      <c r="Q357" s="236">
        <v>0</v>
      </c>
      <c r="R357" s="236">
        <f>Q357*H357</f>
        <v>0</v>
      </c>
      <c r="S357" s="236">
        <v>0.10000000000000001</v>
      </c>
      <c r="T357" s="237">
        <f>S357*H357</f>
        <v>0.30000000000000004</v>
      </c>
      <c r="U357" s="39"/>
      <c r="V357" s="39"/>
      <c r="W357" s="39"/>
      <c r="X357" s="39"/>
      <c r="Y357" s="39"/>
      <c r="Z357" s="39"/>
      <c r="AA357" s="39"/>
      <c r="AB357" s="39"/>
      <c r="AC357" s="39"/>
      <c r="AD357" s="39"/>
      <c r="AE357" s="39"/>
      <c r="AR357" s="238" t="s">
        <v>360</v>
      </c>
      <c r="AT357" s="238" t="s">
        <v>343</v>
      </c>
      <c r="AU357" s="238" t="s">
        <v>85</v>
      </c>
      <c r="AY357" s="18" t="s">
        <v>342</v>
      </c>
      <c r="BE357" s="239">
        <f>IF(N357="základní",J357,0)</f>
        <v>0</v>
      </c>
      <c r="BF357" s="239">
        <f>IF(N357="snížená",J357,0)</f>
        <v>0</v>
      </c>
      <c r="BG357" s="239">
        <f>IF(N357="zákl. přenesená",J357,0)</f>
        <v>0</v>
      </c>
      <c r="BH357" s="239">
        <f>IF(N357="sníž. přenesená",J357,0)</f>
        <v>0</v>
      </c>
      <c r="BI357" s="239">
        <f>IF(N357="nulová",J357,0)</f>
        <v>0</v>
      </c>
      <c r="BJ357" s="18" t="s">
        <v>83</v>
      </c>
      <c r="BK357" s="239">
        <f>ROUND(I357*H357,2)</f>
        <v>0</v>
      </c>
      <c r="BL357" s="18" t="s">
        <v>360</v>
      </c>
      <c r="BM357" s="238" t="s">
        <v>7488</v>
      </c>
    </row>
    <row r="358" s="2" customFormat="1">
      <c r="A358" s="39"/>
      <c r="B358" s="40"/>
      <c r="C358" s="41"/>
      <c r="D358" s="240" t="s">
        <v>349</v>
      </c>
      <c r="E358" s="41"/>
      <c r="F358" s="241" t="s">
        <v>2112</v>
      </c>
      <c r="G358" s="41"/>
      <c r="H358" s="41"/>
      <c r="I358" s="242"/>
      <c r="J358" s="41"/>
      <c r="K358" s="41"/>
      <c r="L358" s="45"/>
      <c r="M358" s="243"/>
      <c r="N358" s="244"/>
      <c r="O358" s="92"/>
      <c r="P358" s="92"/>
      <c r="Q358" s="92"/>
      <c r="R358" s="92"/>
      <c r="S358" s="92"/>
      <c r="T358" s="93"/>
      <c r="U358" s="39"/>
      <c r="V358" s="39"/>
      <c r="W358" s="39"/>
      <c r="X358" s="39"/>
      <c r="Y358" s="39"/>
      <c r="Z358" s="39"/>
      <c r="AA358" s="39"/>
      <c r="AB358" s="39"/>
      <c r="AC358" s="39"/>
      <c r="AD358" s="39"/>
      <c r="AE358" s="39"/>
      <c r="AT358" s="18" t="s">
        <v>349</v>
      </c>
      <c r="AU358" s="18" t="s">
        <v>85</v>
      </c>
    </row>
    <row r="359" s="13" customFormat="1">
      <c r="A359" s="13"/>
      <c r="B359" s="252"/>
      <c r="C359" s="253"/>
      <c r="D359" s="240" t="s">
        <v>446</v>
      </c>
      <c r="E359" s="254" t="s">
        <v>1</v>
      </c>
      <c r="F359" s="255" t="s">
        <v>7489</v>
      </c>
      <c r="G359" s="253"/>
      <c r="H359" s="256">
        <v>3</v>
      </c>
      <c r="I359" s="257"/>
      <c r="J359" s="253"/>
      <c r="K359" s="253"/>
      <c r="L359" s="258"/>
      <c r="M359" s="259"/>
      <c r="N359" s="260"/>
      <c r="O359" s="260"/>
      <c r="P359" s="260"/>
      <c r="Q359" s="260"/>
      <c r="R359" s="260"/>
      <c r="S359" s="260"/>
      <c r="T359" s="261"/>
      <c r="U359" s="13"/>
      <c r="V359" s="13"/>
      <c r="W359" s="13"/>
      <c r="X359" s="13"/>
      <c r="Y359" s="13"/>
      <c r="Z359" s="13"/>
      <c r="AA359" s="13"/>
      <c r="AB359" s="13"/>
      <c r="AC359" s="13"/>
      <c r="AD359" s="13"/>
      <c r="AE359" s="13"/>
      <c r="AT359" s="262" t="s">
        <v>446</v>
      </c>
      <c r="AU359" s="262" t="s">
        <v>85</v>
      </c>
      <c r="AV359" s="13" t="s">
        <v>85</v>
      </c>
      <c r="AW359" s="13" t="s">
        <v>32</v>
      </c>
      <c r="AX359" s="13" t="s">
        <v>83</v>
      </c>
      <c r="AY359" s="262" t="s">
        <v>342</v>
      </c>
    </row>
    <row r="360" s="2" customFormat="1" ht="16.5" customHeight="1">
      <c r="A360" s="39"/>
      <c r="B360" s="40"/>
      <c r="C360" s="227" t="s">
        <v>871</v>
      </c>
      <c r="D360" s="227" t="s">
        <v>343</v>
      </c>
      <c r="E360" s="228" t="s">
        <v>2583</v>
      </c>
      <c r="F360" s="229" t="s">
        <v>2584</v>
      </c>
      <c r="G360" s="230" t="s">
        <v>442</v>
      </c>
      <c r="H360" s="231">
        <v>3</v>
      </c>
      <c r="I360" s="232"/>
      <c r="J360" s="233">
        <f>ROUND(I360*H360,2)</f>
        <v>0</v>
      </c>
      <c r="K360" s="229" t="s">
        <v>443</v>
      </c>
      <c r="L360" s="45"/>
      <c r="M360" s="234" t="s">
        <v>1</v>
      </c>
      <c r="N360" s="235" t="s">
        <v>41</v>
      </c>
      <c r="O360" s="92"/>
      <c r="P360" s="236">
        <f>O360*H360</f>
        <v>0</v>
      </c>
      <c r="Q360" s="236">
        <v>0.21734000000000001</v>
      </c>
      <c r="R360" s="236">
        <f>Q360*H360</f>
        <v>0.65202000000000004</v>
      </c>
      <c r="S360" s="236">
        <v>0</v>
      </c>
      <c r="T360" s="237">
        <f>S360*H360</f>
        <v>0</v>
      </c>
      <c r="U360" s="39"/>
      <c r="V360" s="39"/>
      <c r="W360" s="39"/>
      <c r="X360" s="39"/>
      <c r="Y360" s="39"/>
      <c r="Z360" s="39"/>
      <c r="AA360" s="39"/>
      <c r="AB360" s="39"/>
      <c r="AC360" s="39"/>
      <c r="AD360" s="39"/>
      <c r="AE360" s="39"/>
      <c r="AR360" s="238" t="s">
        <v>360</v>
      </c>
      <c r="AT360" s="238" t="s">
        <v>343</v>
      </c>
      <c r="AU360" s="238" t="s">
        <v>85</v>
      </c>
      <c r="AY360" s="18" t="s">
        <v>342</v>
      </c>
      <c r="BE360" s="239">
        <f>IF(N360="základní",J360,0)</f>
        <v>0</v>
      </c>
      <c r="BF360" s="239">
        <f>IF(N360="snížená",J360,0)</f>
        <v>0</v>
      </c>
      <c r="BG360" s="239">
        <f>IF(N360="zákl. přenesená",J360,0)</f>
        <v>0</v>
      </c>
      <c r="BH360" s="239">
        <f>IF(N360="sníž. přenesená",J360,0)</f>
        <v>0</v>
      </c>
      <c r="BI360" s="239">
        <f>IF(N360="nulová",J360,0)</f>
        <v>0</v>
      </c>
      <c r="BJ360" s="18" t="s">
        <v>83</v>
      </c>
      <c r="BK360" s="239">
        <f>ROUND(I360*H360,2)</f>
        <v>0</v>
      </c>
      <c r="BL360" s="18" t="s">
        <v>360</v>
      </c>
      <c r="BM360" s="238" t="s">
        <v>7490</v>
      </c>
    </row>
    <row r="361" s="2" customFormat="1">
      <c r="A361" s="39"/>
      <c r="B361" s="40"/>
      <c r="C361" s="41"/>
      <c r="D361" s="240" t="s">
        <v>349</v>
      </c>
      <c r="E361" s="41"/>
      <c r="F361" s="241" t="s">
        <v>2586</v>
      </c>
      <c r="G361" s="41"/>
      <c r="H361" s="41"/>
      <c r="I361" s="242"/>
      <c r="J361" s="41"/>
      <c r="K361" s="41"/>
      <c r="L361" s="45"/>
      <c r="M361" s="243"/>
      <c r="N361" s="244"/>
      <c r="O361" s="92"/>
      <c r="P361" s="92"/>
      <c r="Q361" s="92"/>
      <c r="R361" s="92"/>
      <c r="S361" s="92"/>
      <c r="T361" s="93"/>
      <c r="U361" s="39"/>
      <c r="V361" s="39"/>
      <c r="W361" s="39"/>
      <c r="X361" s="39"/>
      <c r="Y361" s="39"/>
      <c r="Z361" s="39"/>
      <c r="AA361" s="39"/>
      <c r="AB361" s="39"/>
      <c r="AC361" s="39"/>
      <c r="AD361" s="39"/>
      <c r="AE361" s="39"/>
      <c r="AT361" s="18" t="s">
        <v>349</v>
      </c>
      <c r="AU361" s="18" t="s">
        <v>85</v>
      </c>
    </row>
    <row r="362" s="13" customFormat="1">
      <c r="A362" s="13"/>
      <c r="B362" s="252"/>
      <c r="C362" s="253"/>
      <c r="D362" s="240" t="s">
        <v>446</v>
      </c>
      <c r="E362" s="254" t="s">
        <v>1</v>
      </c>
      <c r="F362" s="255" t="s">
        <v>7491</v>
      </c>
      <c r="G362" s="253"/>
      <c r="H362" s="256">
        <v>3</v>
      </c>
      <c r="I362" s="257"/>
      <c r="J362" s="253"/>
      <c r="K362" s="253"/>
      <c r="L362" s="258"/>
      <c r="M362" s="259"/>
      <c r="N362" s="260"/>
      <c r="O362" s="260"/>
      <c r="P362" s="260"/>
      <c r="Q362" s="260"/>
      <c r="R362" s="260"/>
      <c r="S362" s="260"/>
      <c r="T362" s="261"/>
      <c r="U362" s="13"/>
      <c r="V362" s="13"/>
      <c r="W362" s="13"/>
      <c r="X362" s="13"/>
      <c r="Y362" s="13"/>
      <c r="Z362" s="13"/>
      <c r="AA362" s="13"/>
      <c r="AB362" s="13"/>
      <c r="AC362" s="13"/>
      <c r="AD362" s="13"/>
      <c r="AE362" s="13"/>
      <c r="AT362" s="262" t="s">
        <v>446</v>
      </c>
      <c r="AU362" s="262" t="s">
        <v>85</v>
      </c>
      <c r="AV362" s="13" t="s">
        <v>85</v>
      </c>
      <c r="AW362" s="13" t="s">
        <v>32</v>
      </c>
      <c r="AX362" s="13" t="s">
        <v>83</v>
      </c>
      <c r="AY362" s="262" t="s">
        <v>342</v>
      </c>
    </row>
    <row r="363" s="2" customFormat="1" ht="16.5" customHeight="1">
      <c r="A363" s="39"/>
      <c r="B363" s="40"/>
      <c r="C363" s="295" t="s">
        <v>876</v>
      </c>
      <c r="D363" s="295" t="s">
        <v>621</v>
      </c>
      <c r="E363" s="296" t="s">
        <v>7328</v>
      </c>
      <c r="F363" s="297" t="s">
        <v>7329</v>
      </c>
      <c r="G363" s="298" t="s">
        <v>442</v>
      </c>
      <c r="H363" s="299">
        <v>3</v>
      </c>
      <c r="I363" s="300"/>
      <c r="J363" s="301">
        <f>ROUND(I363*H363,2)</f>
        <v>0</v>
      </c>
      <c r="K363" s="297" t="s">
        <v>1</v>
      </c>
      <c r="L363" s="302"/>
      <c r="M363" s="303" t="s">
        <v>1</v>
      </c>
      <c r="N363" s="304" t="s">
        <v>41</v>
      </c>
      <c r="O363" s="92"/>
      <c r="P363" s="236">
        <f>O363*H363</f>
        <v>0</v>
      </c>
      <c r="Q363" s="236">
        <v>0.045999999999999999</v>
      </c>
      <c r="R363" s="236">
        <f>Q363*H363</f>
        <v>0.13800000000000001</v>
      </c>
      <c r="S363" s="236">
        <v>0</v>
      </c>
      <c r="T363" s="237">
        <f>S363*H363</f>
        <v>0</v>
      </c>
      <c r="U363" s="39"/>
      <c r="V363" s="39"/>
      <c r="W363" s="39"/>
      <c r="X363" s="39"/>
      <c r="Y363" s="39"/>
      <c r="Z363" s="39"/>
      <c r="AA363" s="39"/>
      <c r="AB363" s="39"/>
      <c r="AC363" s="39"/>
      <c r="AD363" s="39"/>
      <c r="AE363" s="39"/>
      <c r="AR363" s="238" t="s">
        <v>376</v>
      </c>
      <c r="AT363" s="238" t="s">
        <v>621</v>
      </c>
      <c r="AU363" s="238" t="s">
        <v>85</v>
      </c>
      <c r="AY363" s="18" t="s">
        <v>342</v>
      </c>
      <c r="BE363" s="239">
        <f>IF(N363="základní",J363,0)</f>
        <v>0</v>
      </c>
      <c r="BF363" s="239">
        <f>IF(N363="snížená",J363,0)</f>
        <v>0</v>
      </c>
      <c r="BG363" s="239">
        <f>IF(N363="zákl. přenesená",J363,0)</f>
        <v>0</v>
      </c>
      <c r="BH363" s="239">
        <f>IF(N363="sníž. přenesená",J363,0)</f>
        <v>0</v>
      </c>
      <c r="BI363" s="239">
        <f>IF(N363="nulová",J363,0)</f>
        <v>0</v>
      </c>
      <c r="BJ363" s="18" t="s">
        <v>83</v>
      </c>
      <c r="BK363" s="239">
        <f>ROUND(I363*H363,2)</f>
        <v>0</v>
      </c>
      <c r="BL363" s="18" t="s">
        <v>360</v>
      </c>
      <c r="BM363" s="238" t="s">
        <v>7492</v>
      </c>
    </row>
    <row r="364" s="2" customFormat="1">
      <c r="A364" s="39"/>
      <c r="B364" s="40"/>
      <c r="C364" s="41"/>
      <c r="D364" s="240" t="s">
        <v>349</v>
      </c>
      <c r="E364" s="41"/>
      <c r="F364" s="241" t="s">
        <v>7329</v>
      </c>
      <c r="G364" s="41"/>
      <c r="H364" s="41"/>
      <c r="I364" s="242"/>
      <c r="J364" s="41"/>
      <c r="K364" s="41"/>
      <c r="L364" s="45"/>
      <c r="M364" s="243"/>
      <c r="N364" s="244"/>
      <c r="O364" s="92"/>
      <c r="P364" s="92"/>
      <c r="Q364" s="92"/>
      <c r="R364" s="92"/>
      <c r="S364" s="92"/>
      <c r="T364" s="93"/>
      <c r="U364" s="39"/>
      <c r="V364" s="39"/>
      <c r="W364" s="39"/>
      <c r="X364" s="39"/>
      <c r="Y364" s="39"/>
      <c r="Z364" s="39"/>
      <c r="AA364" s="39"/>
      <c r="AB364" s="39"/>
      <c r="AC364" s="39"/>
      <c r="AD364" s="39"/>
      <c r="AE364" s="39"/>
      <c r="AT364" s="18" t="s">
        <v>349</v>
      </c>
      <c r="AU364" s="18" t="s">
        <v>85</v>
      </c>
    </row>
    <row r="365" s="13" customFormat="1">
      <c r="A365" s="13"/>
      <c r="B365" s="252"/>
      <c r="C365" s="253"/>
      <c r="D365" s="240" t="s">
        <v>446</v>
      </c>
      <c r="E365" s="254" t="s">
        <v>1</v>
      </c>
      <c r="F365" s="255" t="s">
        <v>2388</v>
      </c>
      <c r="G365" s="253"/>
      <c r="H365" s="256">
        <v>3</v>
      </c>
      <c r="I365" s="257"/>
      <c r="J365" s="253"/>
      <c r="K365" s="253"/>
      <c r="L365" s="258"/>
      <c r="M365" s="259"/>
      <c r="N365" s="260"/>
      <c r="O365" s="260"/>
      <c r="P365" s="260"/>
      <c r="Q365" s="260"/>
      <c r="R365" s="260"/>
      <c r="S365" s="260"/>
      <c r="T365" s="261"/>
      <c r="U365" s="13"/>
      <c r="V365" s="13"/>
      <c r="W365" s="13"/>
      <c r="X365" s="13"/>
      <c r="Y365" s="13"/>
      <c r="Z365" s="13"/>
      <c r="AA365" s="13"/>
      <c r="AB365" s="13"/>
      <c r="AC365" s="13"/>
      <c r="AD365" s="13"/>
      <c r="AE365" s="13"/>
      <c r="AT365" s="262" t="s">
        <v>446</v>
      </c>
      <c r="AU365" s="262" t="s">
        <v>85</v>
      </c>
      <c r="AV365" s="13" t="s">
        <v>85</v>
      </c>
      <c r="AW365" s="13" t="s">
        <v>32</v>
      </c>
      <c r="AX365" s="13" t="s">
        <v>83</v>
      </c>
      <c r="AY365" s="262" t="s">
        <v>342</v>
      </c>
    </row>
    <row r="366" s="2" customFormat="1" ht="21.75" customHeight="1">
      <c r="A366" s="39"/>
      <c r="B366" s="40"/>
      <c r="C366" s="227" t="s">
        <v>884</v>
      </c>
      <c r="D366" s="227" t="s">
        <v>343</v>
      </c>
      <c r="E366" s="228" t="s">
        <v>2598</v>
      </c>
      <c r="F366" s="229" t="s">
        <v>7331</v>
      </c>
      <c r="G366" s="230" t="s">
        <v>442</v>
      </c>
      <c r="H366" s="231">
        <v>1</v>
      </c>
      <c r="I366" s="232"/>
      <c r="J366" s="233">
        <f>ROUND(I366*H366,2)</f>
        <v>0</v>
      </c>
      <c r="K366" s="229" t="s">
        <v>1</v>
      </c>
      <c r="L366" s="45"/>
      <c r="M366" s="234" t="s">
        <v>1</v>
      </c>
      <c r="N366" s="235" t="s">
        <v>41</v>
      </c>
      <c r="O366" s="92"/>
      <c r="P366" s="236">
        <f>O366*H366</f>
        <v>0</v>
      </c>
      <c r="Q366" s="236">
        <v>0</v>
      </c>
      <c r="R366" s="236">
        <f>Q366*H366</f>
        <v>0</v>
      </c>
      <c r="S366" s="236">
        <v>0</v>
      </c>
      <c r="T366" s="237">
        <f>S366*H366</f>
        <v>0</v>
      </c>
      <c r="U366" s="39"/>
      <c r="V366" s="39"/>
      <c r="W366" s="39"/>
      <c r="X366" s="39"/>
      <c r="Y366" s="39"/>
      <c r="Z366" s="39"/>
      <c r="AA366" s="39"/>
      <c r="AB366" s="39"/>
      <c r="AC366" s="39"/>
      <c r="AD366" s="39"/>
      <c r="AE366" s="39"/>
      <c r="AR366" s="238" t="s">
        <v>360</v>
      </c>
      <c r="AT366" s="238" t="s">
        <v>343</v>
      </c>
      <c r="AU366" s="238" t="s">
        <v>85</v>
      </c>
      <c r="AY366" s="18" t="s">
        <v>342</v>
      </c>
      <c r="BE366" s="239">
        <f>IF(N366="základní",J366,0)</f>
        <v>0</v>
      </c>
      <c r="BF366" s="239">
        <f>IF(N366="snížená",J366,0)</f>
        <v>0</v>
      </c>
      <c r="BG366" s="239">
        <f>IF(N366="zákl. přenesená",J366,0)</f>
        <v>0</v>
      </c>
      <c r="BH366" s="239">
        <f>IF(N366="sníž. přenesená",J366,0)</f>
        <v>0</v>
      </c>
      <c r="BI366" s="239">
        <f>IF(N366="nulová",J366,0)</f>
        <v>0</v>
      </c>
      <c r="BJ366" s="18" t="s">
        <v>83</v>
      </c>
      <c r="BK366" s="239">
        <f>ROUND(I366*H366,2)</f>
        <v>0</v>
      </c>
      <c r="BL366" s="18" t="s">
        <v>360</v>
      </c>
      <c r="BM366" s="238" t="s">
        <v>7493</v>
      </c>
    </row>
    <row r="367" s="2" customFormat="1">
      <c r="A367" s="39"/>
      <c r="B367" s="40"/>
      <c r="C367" s="41"/>
      <c r="D367" s="240" t="s">
        <v>349</v>
      </c>
      <c r="E367" s="41"/>
      <c r="F367" s="241" t="s">
        <v>7331</v>
      </c>
      <c r="G367" s="41"/>
      <c r="H367" s="41"/>
      <c r="I367" s="242"/>
      <c r="J367" s="41"/>
      <c r="K367" s="41"/>
      <c r="L367" s="45"/>
      <c r="M367" s="243"/>
      <c r="N367" s="244"/>
      <c r="O367" s="92"/>
      <c r="P367" s="92"/>
      <c r="Q367" s="92"/>
      <c r="R367" s="92"/>
      <c r="S367" s="92"/>
      <c r="T367" s="93"/>
      <c r="U367" s="39"/>
      <c r="V367" s="39"/>
      <c r="W367" s="39"/>
      <c r="X367" s="39"/>
      <c r="Y367" s="39"/>
      <c r="Z367" s="39"/>
      <c r="AA367" s="39"/>
      <c r="AB367" s="39"/>
      <c r="AC367" s="39"/>
      <c r="AD367" s="39"/>
      <c r="AE367" s="39"/>
      <c r="AT367" s="18" t="s">
        <v>349</v>
      </c>
      <c r="AU367" s="18" t="s">
        <v>85</v>
      </c>
    </row>
    <row r="368" s="13" customFormat="1">
      <c r="A368" s="13"/>
      <c r="B368" s="252"/>
      <c r="C368" s="253"/>
      <c r="D368" s="240" t="s">
        <v>446</v>
      </c>
      <c r="E368" s="254" t="s">
        <v>1</v>
      </c>
      <c r="F368" s="255" t="s">
        <v>7333</v>
      </c>
      <c r="G368" s="253"/>
      <c r="H368" s="256">
        <v>1</v>
      </c>
      <c r="I368" s="257"/>
      <c r="J368" s="253"/>
      <c r="K368" s="253"/>
      <c r="L368" s="258"/>
      <c r="M368" s="259"/>
      <c r="N368" s="260"/>
      <c r="O368" s="260"/>
      <c r="P368" s="260"/>
      <c r="Q368" s="260"/>
      <c r="R368" s="260"/>
      <c r="S368" s="260"/>
      <c r="T368" s="261"/>
      <c r="U368" s="13"/>
      <c r="V368" s="13"/>
      <c r="W368" s="13"/>
      <c r="X368" s="13"/>
      <c r="Y368" s="13"/>
      <c r="Z368" s="13"/>
      <c r="AA368" s="13"/>
      <c r="AB368" s="13"/>
      <c r="AC368" s="13"/>
      <c r="AD368" s="13"/>
      <c r="AE368" s="13"/>
      <c r="AT368" s="262" t="s">
        <v>446</v>
      </c>
      <c r="AU368" s="262" t="s">
        <v>85</v>
      </c>
      <c r="AV368" s="13" t="s">
        <v>85</v>
      </c>
      <c r="AW368" s="13" t="s">
        <v>32</v>
      </c>
      <c r="AX368" s="13" t="s">
        <v>83</v>
      </c>
      <c r="AY368" s="262" t="s">
        <v>342</v>
      </c>
    </row>
    <row r="369" s="12" customFormat="1" ht="22.8" customHeight="1">
      <c r="A369" s="12"/>
      <c r="B369" s="213"/>
      <c r="C369" s="214"/>
      <c r="D369" s="215" t="s">
        <v>75</v>
      </c>
      <c r="E369" s="246" t="s">
        <v>950</v>
      </c>
      <c r="F369" s="246" t="s">
        <v>951</v>
      </c>
      <c r="G369" s="214"/>
      <c r="H369" s="214"/>
      <c r="I369" s="217"/>
      <c r="J369" s="247">
        <f>BK369</f>
        <v>0</v>
      </c>
      <c r="K369" s="214"/>
      <c r="L369" s="219"/>
      <c r="M369" s="220"/>
      <c r="N369" s="221"/>
      <c r="O369" s="221"/>
      <c r="P369" s="222">
        <f>SUM(P370:P390)</f>
        <v>0</v>
      </c>
      <c r="Q369" s="221"/>
      <c r="R369" s="222">
        <f>SUM(R370:R390)</f>
        <v>0</v>
      </c>
      <c r="S369" s="221"/>
      <c r="T369" s="223">
        <f>SUM(T370:T390)</f>
        <v>0</v>
      </c>
      <c r="U369" s="12"/>
      <c r="V369" s="12"/>
      <c r="W369" s="12"/>
      <c r="X369" s="12"/>
      <c r="Y369" s="12"/>
      <c r="Z369" s="12"/>
      <c r="AA369" s="12"/>
      <c r="AB369" s="12"/>
      <c r="AC369" s="12"/>
      <c r="AD369" s="12"/>
      <c r="AE369" s="12"/>
      <c r="AR369" s="224" t="s">
        <v>83</v>
      </c>
      <c r="AT369" s="225" t="s">
        <v>75</v>
      </c>
      <c r="AU369" s="225" t="s">
        <v>83</v>
      </c>
      <c r="AY369" s="224" t="s">
        <v>342</v>
      </c>
      <c r="BK369" s="226">
        <f>SUM(BK370:BK390)</f>
        <v>0</v>
      </c>
    </row>
    <row r="370" s="2" customFormat="1" ht="16.5" customHeight="1">
      <c r="A370" s="39"/>
      <c r="B370" s="40"/>
      <c r="C370" s="227" t="s">
        <v>889</v>
      </c>
      <c r="D370" s="227" t="s">
        <v>343</v>
      </c>
      <c r="E370" s="228" t="s">
        <v>6406</v>
      </c>
      <c r="F370" s="229" t="s">
        <v>6407</v>
      </c>
      <c r="G370" s="230" t="s">
        <v>462</v>
      </c>
      <c r="H370" s="231">
        <v>30.867000000000001</v>
      </c>
      <c r="I370" s="232"/>
      <c r="J370" s="233">
        <f>ROUND(I370*H370,2)</f>
        <v>0</v>
      </c>
      <c r="K370" s="229" t="s">
        <v>443</v>
      </c>
      <c r="L370" s="45"/>
      <c r="M370" s="234" t="s">
        <v>1</v>
      </c>
      <c r="N370" s="235" t="s">
        <v>41</v>
      </c>
      <c r="O370" s="92"/>
      <c r="P370" s="236">
        <f>O370*H370</f>
        <v>0</v>
      </c>
      <c r="Q370" s="236">
        <v>0</v>
      </c>
      <c r="R370" s="236">
        <f>Q370*H370</f>
        <v>0</v>
      </c>
      <c r="S370" s="236">
        <v>0</v>
      </c>
      <c r="T370" s="237">
        <f>S370*H370</f>
        <v>0</v>
      </c>
      <c r="U370" s="39"/>
      <c r="V370" s="39"/>
      <c r="W370" s="39"/>
      <c r="X370" s="39"/>
      <c r="Y370" s="39"/>
      <c r="Z370" s="39"/>
      <c r="AA370" s="39"/>
      <c r="AB370" s="39"/>
      <c r="AC370" s="39"/>
      <c r="AD370" s="39"/>
      <c r="AE370" s="39"/>
      <c r="AR370" s="238" t="s">
        <v>360</v>
      </c>
      <c r="AT370" s="238" t="s">
        <v>343</v>
      </c>
      <c r="AU370" s="238" t="s">
        <v>85</v>
      </c>
      <c r="AY370" s="18" t="s">
        <v>342</v>
      </c>
      <c r="BE370" s="239">
        <f>IF(N370="základní",J370,0)</f>
        <v>0</v>
      </c>
      <c r="BF370" s="239">
        <f>IF(N370="snížená",J370,0)</f>
        <v>0</v>
      </c>
      <c r="BG370" s="239">
        <f>IF(N370="zákl. přenesená",J370,0)</f>
        <v>0</v>
      </c>
      <c r="BH370" s="239">
        <f>IF(N370="sníž. přenesená",J370,0)</f>
        <v>0</v>
      </c>
      <c r="BI370" s="239">
        <f>IF(N370="nulová",J370,0)</f>
        <v>0</v>
      </c>
      <c r="BJ370" s="18" t="s">
        <v>83</v>
      </c>
      <c r="BK370" s="239">
        <f>ROUND(I370*H370,2)</f>
        <v>0</v>
      </c>
      <c r="BL370" s="18" t="s">
        <v>360</v>
      </c>
      <c r="BM370" s="238" t="s">
        <v>7494</v>
      </c>
    </row>
    <row r="371" s="2" customFormat="1">
      <c r="A371" s="39"/>
      <c r="B371" s="40"/>
      <c r="C371" s="41"/>
      <c r="D371" s="240" t="s">
        <v>349</v>
      </c>
      <c r="E371" s="41"/>
      <c r="F371" s="241" t="s">
        <v>6409</v>
      </c>
      <c r="G371" s="41"/>
      <c r="H371" s="41"/>
      <c r="I371" s="242"/>
      <c r="J371" s="41"/>
      <c r="K371" s="41"/>
      <c r="L371" s="45"/>
      <c r="M371" s="243"/>
      <c r="N371" s="244"/>
      <c r="O371" s="92"/>
      <c r="P371" s="92"/>
      <c r="Q371" s="92"/>
      <c r="R371" s="92"/>
      <c r="S371" s="92"/>
      <c r="T371" s="93"/>
      <c r="U371" s="39"/>
      <c r="V371" s="39"/>
      <c r="W371" s="39"/>
      <c r="X371" s="39"/>
      <c r="Y371" s="39"/>
      <c r="Z371" s="39"/>
      <c r="AA371" s="39"/>
      <c r="AB371" s="39"/>
      <c r="AC371" s="39"/>
      <c r="AD371" s="39"/>
      <c r="AE371" s="39"/>
      <c r="AT371" s="18" t="s">
        <v>349</v>
      </c>
      <c r="AU371" s="18" t="s">
        <v>85</v>
      </c>
    </row>
    <row r="372" s="13" customFormat="1">
      <c r="A372" s="13"/>
      <c r="B372" s="252"/>
      <c r="C372" s="253"/>
      <c r="D372" s="240" t="s">
        <v>446</v>
      </c>
      <c r="E372" s="254" t="s">
        <v>1</v>
      </c>
      <c r="F372" s="255" t="s">
        <v>7495</v>
      </c>
      <c r="G372" s="253"/>
      <c r="H372" s="256">
        <v>25.766999999999999</v>
      </c>
      <c r="I372" s="257"/>
      <c r="J372" s="253"/>
      <c r="K372" s="253"/>
      <c r="L372" s="258"/>
      <c r="M372" s="259"/>
      <c r="N372" s="260"/>
      <c r="O372" s="260"/>
      <c r="P372" s="260"/>
      <c r="Q372" s="260"/>
      <c r="R372" s="260"/>
      <c r="S372" s="260"/>
      <c r="T372" s="261"/>
      <c r="U372" s="13"/>
      <c r="V372" s="13"/>
      <c r="W372" s="13"/>
      <c r="X372" s="13"/>
      <c r="Y372" s="13"/>
      <c r="Z372" s="13"/>
      <c r="AA372" s="13"/>
      <c r="AB372" s="13"/>
      <c r="AC372" s="13"/>
      <c r="AD372" s="13"/>
      <c r="AE372" s="13"/>
      <c r="AT372" s="262" t="s">
        <v>446</v>
      </c>
      <c r="AU372" s="262" t="s">
        <v>85</v>
      </c>
      <c r="AV372" s="13" t="s">
        <v>85</v>
      </c>
      <c r="AW372" s="13" t="s">
        <v>32</v>
      </c>
      <c r="AX372" s="13" t="s">
        <v>76</v>
      </c>
      <c r="AY372" s="262" t="s">
        <v>342</v>
      </c>
    </row>
    <row r="373" s="13" customFormat="1">
      <c r="A373" s="13"/>
      <c r="B373" s="252"/>
      <c r="C373" s="253"/>
      <c r="D373" s="240" t="s">
        <v>446</v>
      </c>
      <c r="E373" s="254" t="s">
        <v>1</v>
      </c>
      <c r="F373" s="255" t="s">
        <v>7496</v>
      </c>
      <c r="G373" s="253"/>
      <c r="H373" s="256">
        <v>5.0999999999999996</v>
      </c>
      <c r="I373" s="257"/>
      <c r="J373" s="253"/>
      <c r="K373" s="253"/>
      <c r="L373" s="258"/>
      <c r="M373" s="259"/>
      <c r="N373" s="260"/>
      <c r="O373" s="260"/>
      <c r="P373" s="260"/>
      <c r="Q373" s="260"/>
      <c r="R373" s="260"/>
      <c r="S373" s="260"/>
      <c r="T373" s="261"/>
      <c r="U373" s="13"/>
      <c r="V373" s="13"/>
      <c r="W373" s="13"/>
      <c r="X373" s="13"/>
      <c r="Y373" s="13"/>
      <c r="Z373" s="13"/>
      <c r="AA373" s="13"/>
      <c r="AB373" s="13"/>
      <c r="AC373" s="13"/>
      <c r="AD373" s="13"/>
      <c r="AE373" s="13"/>
      <c r="AT373" s="262" t="s">
        <v>446</v>
      </c>
      <c r="AU373" s="262" t="s">
        <v>85</v>
      </c>
      <c r="AV373" s="13" t="s">
        <v>85</v>
      </c>
      <c r="AW373" s="13" t="s">
        <v>32</v>
      </c>
      <c r="AX373" s="13" t="s">
        <v>76</v>
      </c>
      <c r="AY373" s="262" t="s">
        <v>342</v>
      </c>
    </row>
    <row r="374" s="16" customFormat="1">
      <c r="A374" s="16"/>
      <c r="B374" s="284"/>
      <c r="C374" s="285"/>
      <c r="D374" s="240" t="s">
        <v>446</v>
      </c>
      <c r="E374" s="286" t="s">
        <v>1</v>
      </c>
      <c r="F374" s="287" t="s">
        <v>500</v>
      </c>
      <c r="G374" s="285"/>
      <c r="H374" s="288">
        <v>30.867000000000001</v>
      </c>
      <c r="I374" s="289"/>
      <c r="J374" s="285"/>
      <c r="K374" s="285"/>
      <c r="L374" s="290"/>
      <c r="M374" s="291"/>
      <c r="N374" s="292"/>
      <c r="O374" s="292"/>
      <c r="P374" s="292"/>
      <c r="Q374" s="292"/>
      <c r="R374" s="292"/>
      <c r="S374" s="292"/>
      <c r="T374" s="293"/>
      <c r="U374" s="16"/>
      <c r="V374" s="16"/>
      <c r="W374" s="16"/>
      <c r="X374" s="16"/>
      <c r="Y374" s="16"/>
      <c r="Z374" s="16"/>
      <c r="AA374" s="16"/>
      <c r="AB374" s="16"/>
      <c r="AC374" s="16"/>
      <c r="AD374" s="16"/>
      <c r="AE374" s="16"/>
      <c r="AT374" s="294" t="s">
        <v>446</v>
      </c>
      <c r="AU374" s="294" t="s">
        <v>85</v>
      </c>
      <c r="AV374" s="16" t="s">
        <v>360</v>
      </c>
      <c r="AW374" s="16" t="s">
        <v>32</v>
      </c>
      <c r="AX374" s="16" t="s">
        <v>83</v>
      </c>
      <c r="AY374" s="294" t="s">
        <v>342</v>
      </c>
    </row>
    <row r="375" s="2" customFormat="1" ht="16.5" customHeight="1">
      <c r="A375" s="39"/>
      <c r="B375" s="40"/>
      <c r="C375" s="227" t="s">
        <v>895</v>
      </c>
      <c r="D375" s="227" t="s">
        <v>343</v>
      </c>
      <c r="E375" s="228" t="s">
        <v>6413</v>
      </c>
      <c r="F375" s="229" t="s">
        <v>6414</v>
      </c>
      <c r="G375" s="230" t="s">
        <v>462</v>
      </c>
      <c r="H375" s="231">
        <v>8.8889999999999993</v>
      </c>
      <c r="I375" s="232"/>
      <c r="J375" s="233">
        <f>ROUND(I375*H375,2)</f>
        <v>0</v>
      </c>
      <c r="K375" s="229" t="s">
        <v>443</v>
      </c>
      <c r="L375" s="45"/>
      <c r="M375" s="234" t="s">
        <v>1</v>
      </c>
      <c r="N375" s="235" t="s">
        <v>41</v>
      </c>
      <c r="O375" s="92"/>
      <c r="P375" s="236">
        <f>O375*H375</f>
        <v>0</v>
      </c>
      <c r="Q375" s="236">
        <v>0</v>
      </c>
      <c r="R375" s="236">
        <f>Q375*H375</f>
        <v>0</v>
      </c>
      <c r="S375" s="236">
        <v>0</v>
      </c>
      <c r="T375" s="237">
        <f>S375*H375</f>
        <v>0</v>
      </c>
      <c r="U375" s="39"/>
      <c r="V375" s="39"/>
      <c r="W375" s="39"/>
      <c r="X375" s="39"/>
      <c r="Y375" s="39"/>
      <c r="Z375" s="39"/>
      <c r="AA375" s="39"/>
      <c r="AB375" s="39"/>
      <c r="AC375" s="39"/>
      <c r="AD375" s="39"/>
      <c r="AE375" s="39"/>
      <c r="AR375" s="238" t="s">
        <v>360</v>
      </c>
      <c r="AT375" s="238" t="s">
        <v>343</v>
      </c>
      <c r="AU375" s="238" t="s">
        <v>85</v>
      </c>
      <c r="AY375" s="18" t="s">
        <v>342</v>
      </c>
      <c r="BE375" s="239">
        <f>IF(N375="základní",J375,0)</f>
        <v>0</v>
      </c>
      <c r="BF375" s="239">
        <f>IF(N375="snížená",J375,0)</f>
        <v>0</v>
      </c>
      <c r="BG375" s="239">
        <f>IF(N375="zákl. přenesená",J375,0)</f>
        <v>0</v>
      </c>
      <c r="BH375" s="239">
        <f>IF(N375="sníž. přenesená",J375,0)</f>
        <v>0</v>
      </c>
      <c r="BI375" s="239">
        <f>IF(N375="nulová",J375,0)</f>
        <v>0</v>
      </c>
      <c r="BJ375" s="18" t="s">
        <v>83</v>
      </c>
      <c r="BK375" s="239">
        <f>ROUND(I375*H375,2)</f>
        <v>0</v>
      </c>
      <c r="BL375" s="18" t="s">
        <v>360</v>
      </c>
      <c r="BM375" s="238" t="s">
        <v>7497</v>
      </c>
    </row>
    <row r="376" s="2" customFormat="1">
      <c r="A376" s="39"/>
      <c r="B376" s="40"/>
      <c r="C376" s="41"/>
      <c r="D376" s="240" t="s">
        <v>349</v>
      </c>
      <c r="E376" s="41"/>
      <c r="F376" s="241" t="s">
        <v>6416</v>
      </c>
      <c r="G376" s="41"/>
      <c r="H376" s="41"/>
      <c r="I376" s="242"/>
      <c r="J376" s="41"/>
      <c r="K376" s="41"/>
      <c r="L376" s="45"/>
      <c r="M376" s="243"/>
      <c r="N376" s="244"/>
      <c r="O376" s="92"/>
      <c r="P376" s="92"/>
      <c r="Q376" s="92"/>
      <c r="R376" s="92"/>
      <c r="S376" s="92"/>
      <c r="T376" s="93"/>
      <c r="U376" s="39"/>
      <c r="V376" s="39"/>
      <c r="W376" s="39"/>
      <c r="X376" s="39"/>
      <c r="Y376" s="39"/>
      <c r="Z376" s="39"/>
      <c r="AA376" s="39"/>
      <c r="AB376" s="39"/>
      <c r="AC376" s="39"/>
      <c r="AD376" s="39"/>
      <c r="AE376" s="39"/>
      <c r="AT376" s="18" t="s">
        <v>349</v>
      </c>
      <c r="AU376" s="18" t="s">
        <v>85</v>
      </c>
    </row>
    <row r="377" s="13" customFormat="1">
      <c r="A377" s="13"/>
      <c r="B377" s="252"/>
      <c r="C377" s="253"/>
      <c r="D377" s="240" t="s">
        <v>446</v>
      </c>
      <c r="E377" s="254" t="s">
        <v>1</v>
      </c>
      <c r="F377" s="255" t="s">
        <v>7498</v>
      </c>
      <c r="G377" s="253"/>
      <c r="H377" s="256">
        <v>4.9749999999999996</v>
      </c>
      <c r="I377" s="257"/>
      <c r="J377" s="253"/>
      <c r="K377" s="253"/>
      <c r="L377" s="258"/>
      <c r="M377" s="259"/>
      <c r="N377" s="260"/>
      <c r="O377" s="260"/>
      <c r="P377" s="260"/>
      <c r="Q377" s="260"/>
      <c r="R377" s="260"/>
      <c r="S377" s="260"/>
      <c r="T377" s="261"/>
      <c r="U377" s="13"/>
      <c r="V377" s="13"/>
      <c r="W377" s="13"/>
      <c r="X377" s="13"/>
      <c r="Y377" s="13"/>
      <c r="Z377" s="13"/>
      <c r="AA377" s="13"/>
      <c r="AB377" s="13"/>
      <c r="AC377" s="13"/>
      <c r="AD377" s="13"/>
      <c r="AE377" s="13"/>
      <c r="AT377" s="262" t="s">
        <v>446</v>
      </c>
      <c r="AU377" s="262" t="s">
        <v>85</v>
      </c>
      <c r="AV377" s="13" t="s">
        <v>85</v>
      </c>
      <c r="AW377" s="13" t="s">
        <v>32</v>
      </c>
      <c r="AX377" s="13" t="s">
        <v>76</v>
      </c>
      <c r="AY377" s="262" t="s">
        <v>342</v>
      </c>
    </row>
    <row r="378" s="13" customFormat="1">
      <c r="A378" s="13"/>
      <c r="B378" s="252"/>
      <c r="C378" s="253"/>
      <c r="D378" s="240" t="s">
        <v>446</v>
      </c>
      <c r="E378" s="254" t="s">
        <v>1</v>
      </c>
      <c r="F378" s="255" t="s">
        <v>7499</v>
      </c>
      <c r="G378" s="253"/>
      <c r="H378" s="256">
        <v>3.6139999999999999</v>
      </c>
      <c r="I378" s="257"/>
      <c r="J378" s="253"/>
      <c r="K378" s="253"/>
      <c r="L378" s="258"/>
      <c r="M378" s="259"/>
      <c r="N378" s="260"/>
      <c r="O378" s="260"/>
      <c r="P378" s="260"/>
      <c r="Q378" s="260"/>
      <c r="R378" s="260"/>
      <c r="S378" s="260"/>
      <c r="T378" s="261"/>
      <c r="U378" s="13"/>
      <c r="V378" s="13"/>
      <c r="W378" s="13"/>
      <c r="X378" s="13"/>
      <c r="Y378" s="13"/>
      <c r="Z378" s="13"/>
      <c r="AA378" s="13"/>
      <c r="AB378" s="13"/>
      <c r="AC378" s="13"/>
      <c r="AD378" s="13"/>
      <c r="AE378" s="13"/>
      <c r="AT378" s="262" t="s">
        <v>446</v>
      </c>
      <c r="AU378" s="262" t="s">
        <v>85</v>
      </c>
      <c r="AV378" s="13" t="s">
        <v>85</v>
      </c>
      <c r="AW378" s="13" t="s">
        <v>32</v>
      </c>
      <c r="AX378" s="13" t="s">
        <v>76</v>
      </c>
      <c r="AY378" s="262" t="s">
        <v>342</v>
      </c>
    </row>
    <row r="379" s="15" customFormat="1">
      <c r="A379" s="15"/>
      <c r="B379" s="273"/>
      <c r="C379" s="274"/>
      <c r="D379" s="240" t="s">
        <v>446</v>
      </c>
      <c r="E379" s="275" t="s">
        <v>1</v>
      </c>
      <c r="F379" s="276" t="s">
        <v>492</v>
      </c>
      <c r="G379" s="274"/>
      <c r="H379" s="277">
        <v>8.5890000000000004</v>
      </c>
      <c r="I379" s="278"/>
      <c r="J379" s="274"/>
      <c r="K379" s="274"/>
      <c r="L379" s="279"/>
      <c r="M379" s="280"/>
      <c r="N379" s="281"/>
      <c r="O379" s="281"/>
      <c r="P379" s="281"/>
      <c r="Q379" s="281"/>
      <c r="R379" s="281"/>
      <c r="S379" s="281"/>
      <c r="T379" s="282"/>
      <c r="U379" s="15"/>
      <c r="V379" s="15"/>
      <c r="W379" s="15"/>
      <c r="X379" s="15"/>
      <c r="Y379" s="15"/>
      <c r="Z379" s="15"/>
      <c r="AA379" s="15"/>
      <c r="AB379" s="15"/>
      <c r="AC379" s="15"/>
      <c r="AD379" s="15"/>
      <c r="AE379" s="15"/>
      <c r="AT379" s="283" t="s">
        <v>446</v>
      </c>
      <c r="AU379" s="283" t="s">
        <v>85</v>
      </c>
      <c r="AV379" s="15" t="s">
        <v>92</v>
      </c>
      <c r="AW379" s="15" t="s">
        <v>32</v>
      </c>
      <c r="AX379" s="15" t="s">
        <v>76</v>
      </c>
      <c r="AY379" s="283" t="s">
        <v>342</v>
      </c>
    </row>
    <row r="380" s="13" customFormat="1">
      <c r="A380" s="13"/>
      <c r="B380" s="252"/>
      <c r="C380" s="253"/>
      <c r="D380" s="240" t="s">
        <v>446</v>
      </c>
      <c r="E380" s="254" t="s">
        <v>1</v>
      </c>
      <c r="F380" s="255" t="s">
        <v>7500</v>
      </c>
      <c r="G380" s="253"/>
      <c r="H380" s="256">
        <v>0.29999999999999999</v>
      </c>
      <c r="I380" s="257"/>
      <c r="J380" s="253"/>
      <c r="K380" s="253"/>
      <c r="L380" s="258"/>
      <c r="M380" s="259"/>
      <c r="N380" s="260"/>
      <c r="O380" s="260"/>
      <c r="P380" s="260"/>
      <c r="Q380" s="260"/>
      <c r="R380" s="260"/>
      <c r="S380" s="260"/>
      <c r="T380" s="261"/>
      <c r="U380" s="13"/>
      <c r="V380" s="13"/>
      <c r="W380" s="13"/>
      <c r="X380" s="13"/>
      <c r="Y380" s="13"/>
      <c r="Z380" s="13"/>
      <c r="AA380" s="13"/>
      <c r="AB380" s="13"/>
      <c r="AC380" s="13"/>
      <c r="AD380" s="13"/>
      <c r="AE380" s="13"/>
      <c r="AT380" s="262" t="s">
        <v>446</v>
      </c>
      <c r="AU380" s="262" t="s">
        <v>85</v>
      </c>
      <c r="AV380" s="13" t="s">
        <v>85</v>
      </c>
      <c r="AW380" s="13" t="s">
        <v>32</v>
      </c>
      <c r="AX380" s="13" t="s">
        <v>76</v>
      </c>
      <c r="AY380" s="262" t="s">
        <v>342</v>
      </c>
    </row>
    <row r="381" s="16" customFormat="1">
      <c r="A381" s="16"/>
      <c r="B381" s="284"/>
      <c r="C381" s="285"/>
      <c r="D381" s="240" t="s">
        <v>446</v>
      </c>
      <c r="E381" s="286" t="s">
        <v>1</v>
      </c>
      <c r="F381" s="287" t="s">
        <v>500</v>
      </c>
      <c r="G381" s="285"/>
      <c r="H381" s="288">
        <v>8.8889999999999993</v>
      </c>
      <c r="I381" s="289"/>
      <c r="J381" s="285"/>
      <c r="K381" s="285"/>
      <c r="L381" s="290"/>
      <c r="M381" s="291"/>
      <c r="N381" s="292"/>
      <c r="O381" s="292"/>
      <c r="P381" s="292"/>
      <c r="Q381" s="292"/>
      <c r="R381" s="292"/>
      <c r="S381" s="292"/>
      <c r="T381" s="293"/>
      <c r="U381" s="16"/>
      <c r="V381" s="16"/>
      <c r="W381" s="16"/>
      <c r="X381" s="16"/>
      <c r="Y381" s="16"/>
      <c r="Z381" s="16"/>
      <c r="AA381" s="16"/>
      <c r="AB381" s="16"/>
      <c r="AC381" s="16"/>
      <c r="AD381" s="16"/>
      <c r="AE381" s="16"/>
      <c r="AT381" s="294" t="s">
        <v>446</v>
      </c>
      <c r="AU381" s="294" t="s">
        <v>85</v>
      </c>
      <c r="AV381" s="16" t="s">
        <v>360</v>
      </c>
      <c r="AW381" s="16" t="s">
        <v>32</v>
      </c>
      <c r="AX381" s="16" t="s">
        <v>83</v>
      </c>
      <c r="AY381" s="294" t="s">
        <v>342</v>
      </c>
    </row>
    <row r="382" s="2" customFormat="1" ht="21.75" customHeight="1">
      <c r="A382" s="39"/>
      <c r="B382" s="40"/>
      <c r="C382" s="227" t="s">
        <v>900</v>
      </c>
      <c r="D382" s="227" t="s">
        <v>343</v>
      </c>
      <c r="E382" s="228" t="s">
        <v>7340</v>
      </c>
      <c r="F382" s="229" t="s">
        <v>961</v>
      </c>
      <c r="G382" s="230" t="s">
        <v>462</v>
      </c>
      <c r="H382" s="231">
        <v>8.5890000000000004</v>
      </c>
      <c r="I382" s="232"/>
      <c r="J382" s="233">
        <f>ROUND(I382*H382,2)</f>
        <v>0</v>
      </c>
      <c r="K382" s="229" t="s">
        <v>1</v>
      </c>
      <c r="L382" s="45"/>
      <c r="M382" s="234" t="s">
        <v>1</v>
      </c>
      <c r="N382" s="235" t="s">
        <v>41</v>
      </c>
      <c r="O382" s="92"/>
      <c r="P382" s="236">
        <f>O382*H382</f>
        <v>0</v>
      </c>
      <c r="Q382" s="236">
        <v>0</v>
      </c>
      <c r="R382" s="236">
        <f>Q382*H382</f>
        <v>0</v>
      </c>
      <c r="S382" s="236">
        <v>0</v>
      </c>
      <c r="T382" s="237">
        <f>S382*H382</f>
        <v>0</v>
      </c>
      <c r="U382" s="39"/>
      <c r="V382" s="39"/>
      <c r="W382" s="39"/>
      <c r="X382" s="39"/>
      <c r="Y382" s="39"/>
      <c r="Z382" s="39"/>
      <c r="AA382" s="39"/>
      <c r="AB382" s="39"/>
      <c r="AC382" s="39"/>
      <c r="AD382" s="39"/>
      <c r="AE382" s="39"/>
      <c r="AR382" s="238" t="s">
        <v>360</v>
      </c>
      <c r="AT382" s="238" t="s">
        <v>343</v>
      </c>
      <c r="AU382" s="238" t="s">
        <v>85</v>
      </c>
      <c r="AY382" s="18" t="s">
        <v>342</v>
      </c>
      <c r="BE382" s="239">
        <f>IF(N382="základní",J382,0)</f>
        <v>0</v>
      </c>
      <c r="BF382" s="239">
        <f>IF(N382="snížená",J382,0)</f>
        <v>0</v>
      </c>
      <c r="BG382" s="239">
        <f>IF(N382="zákl. přenesená",J382,0)</f>
        <v>0</v>
      </c>
      <c r="BH382" s="239">
        <f>IF(N382="sníž. přenesená",J382,0)</f>
        <v>0</v>
      </c>
      <c r="BI382" s="239">
        <f>IF(N382="nulová",J382,0)</f>
        <v>0</v>
      </c>
      <c r="BJ382" s="18" t="s">
        <v>83</v>
      </c>
      <c r="BK382" s="239">
        <f>ROUND(I382*H382,2)</f>
        <v>0</v>
      </c>
      <c r="BL382" s="18" t="s">
        <v>360</v>
      </c>
      <c r="BM382" s="238" t="s">
        <v>7501</v>
      </c>
    </row>
    <row r="383" s="2" customFormat="1">
      <c r="A383" s="39"/>
      <c r="B383" s="40"/>
      <c r="C383" s="41"/>
      <c r="D383" s="240" t="s">
        <v>349</v>
      </c>
      <c r="E383" s="41"/>
      <c r="F383" s="241" t="s">
        <v>6423</v>
      </c>
      <c r="G383" s="41"/>
      <c r="H383" s="41"/>
      <c r="I383" s="242"/>
      <c r="J383" s="41"/>
      <c r="K383" s="41"/>
      <c r="L383" s="45"/>
      <c r="M383" s="243"/>
      <c r="N383" s="244"/>
      <c r="O383" s="92"/>
      <c r="P383" s="92"/>
      <c r="Q383" s="92"/>
      <c r="R383" s="92"/>
      <c r="S383" s="92"/>
      <c r="T383" s="93"/>
      <c r="U383" s="39"/>
      <c r="V383" s="39"/>
      <c r="W383" s="39"/>
      <c r="X383" s="39"/>
      <c r="Y383" s="39"/>
      <c r="Z383" s="39"/>
      <c r="AA383" s="39"/>
      <c r="AB383" s="39"/>
      <c r="AC383" s="39"/>
      <c r="AD383" s="39"/>
      <c r="AE383" s="39"/>
      <c r="AT383" s="18" t="s">
        <v>349</v>
      </c>
      <c r="AU383" s="18" t="s">
        <v>85</v>
      </c>
    </row>
    <row r="384" s="2" customFormat="1">
      <c r="A384" s="39"/>
      <c r="B384" s="40"/>
      <c r="C384" s="41"/>
      <c r="D384" s="240" t="s">
        <v>350</v>
      </c>
      <c r="E384" s="41"/>
      <c r="F384" s="245" t="s">
        <v>5936</v>
      </c>
      <c r="G384" s="41"/>
      <c r="H384" s="41"/>
      <c r="I384" s="242"/>
      <c r="J384" s="41"/>
      <c r="K384" s="41"/>
      <c r="L384" s="45"/>
      <c r="M384" s="243"/>
      <c r="N384" s="244"/>
      <c r="O384" s="92"/>
      <c r="P384" s="92"/>
      <c r="Q384" s="92"/>
      <c r="R384" s="92"/>
      <c r="S384" s="92"/>
      <c r="T384" s="93"/>
      <c r="U384" s="39"/>
      <c r="V384" s="39"/>
      <c r="W384" s="39"/>
      <c r="X384" s="39"/>
      <c r="Y384" s="39"/>
      <c r="Z384" s="39"/>
      <c r="AA384" s="39"/>
      <c r="AB384" s="39"/>
      <c r="AC384" s="39"/>
      <c r="AD384" s="39"/>
      <c r="AE384" s="39"/>
      <c r="AT384" s="18" t="s">
        <v>350</v>
      </c>
      <c r="AU384" s="18" t="s">
        <v>85</v>
      </c>
    </row>
    <row r="385" s="13" customFormat="1">
      <c r="A385" s="13"/>
      <c r="B385" s="252"/>
      <c r="C385" s="253"/>
      <c r="D385" s="240" t="s">
        <v>446</v>
      </c>
      <c r="E385" s="254" t="s">
        <v>1</v>
      </c>
      <c r="F385" s="255" t="s">
        <v>7498</v>
      </c>
      <c r="G385" s="253"/>
      <c r="H385" s="256">
        <v>4.9749999999999996</v>
      </c>
      <c r="I385" s="257"/>
      <c r="J385" s="253"/>
      <c r="K385" s="253"/>
      <c r="L385" s="258"/>
      <c r="M385" s="259"/>
      <c r="N385" s="260"/>
      <c r="O385" s="260"/>
      <c r="P385" s="260"/>
      <c r="Q385" s="260"/>
      <c r="R385" s="260"/>
      <c r="S385" s="260"/>
      <c r="T385" s="261"/>
      <c r="U385" s="13"/>
      <c r="V385" s="13"/>
      <c r="W385" s="13"/>
      <c r="X385" s="13"/>
      <c r="Y385" s="13"/>
      <c r="Z385" s="13"/>
      <c r="AA385" s="13"/>
      <c r="AB385" s="13"/>
      <c r="AC385" s="13"/>
      <c r="AD385" s="13"/>
      <c r="AE385" s="13"/>
      <c r="AT385" s="262" t="s">
        <v>446</v>
      </c>
      <c r="AU385" s="262" t="s">
        <v>85</v>
      </c>
      <c r="AV385" s="13" t="s">
        <v>85</v>
      </c>
      <c r="AW385" s="13" t="s">
        <v>32</v>
      </c>
      <c r="AX385" s="13" t="s">
        <v>76</v>
      </c>
      <c r="AY385" s="262" t="s">
        <v>342</v>
      </c>
    </row>
    <row r="386" s="13" customFormat="1">
      <c r="A386" s="13"/>
      <c r="B386" s="252"/>
      <c r="C386" s="253"/>
      <c r="D386" s="240" t="s">
        <v>446</v>
      </c>
      <c r="E386" s="254" t="s">
        <v>1</v>
      </c>
      <c r="F386" s="255" t="s">
        <v>7499</v>
      </c>
      <c r="G386" s="253"/>
      <c r="H386" s="256">
        <v>3.6139999999999999</v>
      </c>
      <c r="I386" s="257"/>
      <c r="J386" s="253"/>
      <c r="K386" s="253"/>
      <c r="L386" s="258"/>
      <c r="M386" s="259"/>
      <c r="N386" s="260"/>
      <c r="O386" s="260"/>
      <c r="P386" s="260"/>
      <c r="Q386" s="260"/>
      <c r="R386" s="260"/>
      <c r="S386" s="260"/>
      <c r="T386" s="261"/>
      <c r="U386" s="13"/>
      <c r="V386" s="13"/>
      <c r="W386" s="13"/>
      <c r="X386" s="13"/>
      <c r="Y386" s="13"/>
      <c r="Z386" s="13"/>
      <c r="AA386" s="13"/>
      <c r="AB386" s="13"/>
      <c r="AC386" s="13"/>
      <c r="AD386" s="13"/>
      <c r="AE386" s="13"/>
      <c r="AT386" s="262" t="s">
        <v>446</v>
      </c>
      <c r="AU386" s="262" t="s">
        <v>85</v>
      </c>
      <c r="AV386" s="13" t="s">
        <v>85</v>
      </c>
      <c r="AW386" s="13" t="s">
        <v>32</v>
      </c>
      <c r="AX386" s="13" t="s">
        <v>76</v>
      </c>
      <c r="AY386" s="262" t="s">
        <v>342</v>
      </c>
    </row>
    <row r="387" s="16" customFormat="1">
      <c r="A387" s="16"/>
      <c r="B387" s="284"/>
      <c r="C387" s="285"/>
      <c r="D387" s="240" t="s">
        <v>446</v>
      </c>
      <c r="E387" s="286" t="s">
        <v>1</v>
      </c>
      <c r="F387" s="287" t="s">
        <v>500</v>
      </c>
      <c r="G387" s="285"/>
      <c r="H387" s="288">
        <v>8.5889999999999986</v>
      </c>
      <c r="I387" s="289"/>
      <c r="J387" s="285"/>
      <c r="K387" s="285"/>
      <c r="L387" s="290"/>
      <c r="M387" s="291"/>
      <c r="N387" s="292"/>
      <c r="O387" s="292"/>
      <c r="P387" s="292"/>
      <c r="Q387" s="292"/>
      <c r="R387" s="292"/>
      <c r="S387" s="292"/>
      <c r="T387" s="293"/>
      <c r="U387" s="16"/>
      <c r="V387" s="16"/>
      <c r="W387" s="16"/>
      <c r="X387" s="16"/>
      <c r="Y387" s="16"/>
      <c r="Z387" s="16"/>
      <c r="AA387" s="16"/>
      <c r="AB387" s="16"/>
      <c r="AC387" s="16"/>
      <c r="AD387" s="16"/>
      <c r="AE387" s="16"/>
      <c r="AT387" s="294" t="s">
        <v>446</v>
      </c>
      <c r="AU387" s="294" t="s">
        <v>85</v>
      </c>
      <c r="AV387" s="16" t="s">
        <v>360</v>
      </c>
      <c r="AW387" s="16" t="s">
        <v>32</v>
      </c>
      <c r="AX387" s="16" t="s">
        <v>83</v>
      </c>
      <c r="AY387" s="294" t="s">
        <v>342</v>
      </c>
    </row>
    <row r="388" s="2" customFormat="1" ht="16.5" customHeight="1">
      <c r="A388" s="39"/>
      <c r="B388" s="40"/>
      <c r="C388" s="227" t="s">
        <v>905</v>
      </c>
      <c r="D388" s="227" t="s">
        <v>343</v>
      </c>
      <c r="E388" s="228" t="s">
        <v>7343</v>
      </c>
      <c r="F388" s="229" t="s">
        <v>6432</v>
      </c>
      <c r="G388" s="230" t="s">
        <v>4951</v>
      </c>
      <c r="H388" s="231">
        <v>-300</v>
      </c>
      <c r="I388" s="232"/>
      <c r="J388" s="233">
        <f>ROUND(I388*H388,2)</f>
        <v>0</v>
      </c>
      <c r="K388" s="229" t="s">
        <v>1</v>
      </c>
      <c r="L388" s="45"/>
      <c r="M388" s="234" t="s">
        <v>1</v>
      </c>
      <c r="N388" s="235" t="s">
        <v>41</v>
      </c>
      <c r="O388" s="92"/>
      <c r="P388" s="236">
        <f>O388*H388</f>
        <v>0</v>
      </c>
      <c r="Q388" s="236">
        <v>0</v>
      </c>
      <c r="R388" s="236">
        <f>Q388*H388</f>
        <v>0</v>
      </c>
      <c r="S388" s="236">
        <v>0</v>
      </c>
      <c r="T388" s="237">
        <f>S388*H388</f>
        <v>0</v>
      </c>
      <c r="U388" s="39"/>
      <c r="V388" s="39"/>
      <c r="W388" s="39"/>
      <c r="X388" s="39"/>
      <c r="Y388" s="39"/>
      <c r="Z388" s="39"/>
      <c r="AA388" s="39"/>
      <c r="AB388" s="39"/>
      <c r="AC388" s="39"/>
      <c r="AD388" s="39"/>
      <c r="AE388" s="39"/>
      <c r="AR388" s="238" t="s">
        <v>360</v>
      </c>
      <c r="AT388" s="238" t="s">
        <v>343</v>
      </c>
      <c r="AU388" s="238" t="s">
        <v>85</v>
      </c>
      <c r="AY388" s="18" t="s">
        <v>342</v>
      </c>
      <c r="BE388" s="239">
        <f>IF(N388="základní",J388,0)</f>
        <v>0</v>
      </c>
      <c r="BF388" s="239">
        <f>IF(N388="snížená",J388,0)</f>
        <v>0</v>
      </c>
      <c r="BG388" s="239">
        <f>IF(N388="zákl. přenesená",J388,0)</f>
        <v>0</v>
      </c>
      <c r="BH388" s="239">
        <f>IF(N388="sníž. přenesená",J388,0)</f>
        <v>0</v>
      </c>
      <c r="BI388" s="239">
        <f>IF(N388="nulová",J388,0)</f>
        <v>0</v>
      </c>
      <c r="BJ388" s="18" t="s">
        <v>83</v>
      </c>
      <c r="BK388" s="239">
        <f>ROUND(I388*H388,2)</f>
        <v>0</v>
      </c>
      <c r="BL388" s="18" t="s">
        <v>360</v>
      </c>
      <c r="BM388" s="238" t="s">
        <v>7502</v>
      </c>
    </row>
    <row r="389" s="2" customFormat="1">
      <c r="A389" s="39"/>
      <c r="B389" s="40"/>
      <c r="C389" s="41"/>
      <c r="D389" s="240" t="s">
        <v>349</v>
      </c>
      <c r="E389" s="41"/>
      <c r="F389" s="241" t="s">
        <v>6432</v>
      </c>
      <c r="G389" s="41"/>
      <c r="H389" s="41"/>
      <c r="I389" s="242"/>
      <c r="J389" s="41"/>
      <c r="K389" s="41"/>
      <c r="L389" s="45"/>
      <c r="M389" s="243"/>
      <c r="N389" s="244"/>
      <c r="O389" s="92"/>
      <c r="P389" s="92"/>
      <c r="Q389" s="92"/>
      <c r="R389" s="92"/>
      <c r="S389" s="92"/>
      <c r="T389" s="93"/>
      <c r="U389" s="39"/>
      <c r="V389" s="39"/>
      <c r="W389" s="39"/>
      <c r="X389" s="39"/>
      <c r="Y389" s="39"/>
      <c r="Z389" s="39"/>
      <c r="AA389" s="39"/>
      <c r="AB389" s="39"/>
      <c r="AC389" s="39"/>
      <c r="AD389" s="39"/>
      <c r="AE389" s="39"/>
      <c r="AT389" s="18" t="s">
        <v>349</v>
      </c>
      <c r="AU389" s="18" t="s">
        <v>85</v>
      </c>
    </row>
    <row r="390" s="13" customFormat="1">
      <c r="A390" s="13"/>
      <c r="B390" s="252"/>
      <c r="C390" s="253"/>
      <c r="D390" s="240" t="s">
        <v>446</v>
      </c>
      <c r="E390" s="254" t="s">
        <v>1</v>
      </c>
      <c r="F390" s="255" t="s">
        <v>7503</v>
      </c>
      <c r="G390" s="253"/>
      <c r="H390" s="256">
        <v>-300</v>
      </c>
      <c r="I390" s="257"/>
      <c r="J390" s="253"/>
      <c r="K390" s="253"/>
      <c r="L390" s="258"/>
      <c r="M390" s="259"/>
      <c r="N390" s="260"/>
      <c r="O390" s="260"/>
      <c r="P390" s="260"/>
      <c r="Q390" s="260"/>
      <c r="R390" s="260"/>
      <c r="S390" s="260"/>
      <c r="T390" s="261"/>
      <c r="U390" s="13"/>
      <c r="V390" s="13"/>
      <c r="W390" s="13"/>
      <c r="X390" s="13"/>
      <c r="Y390" s="13"/>
      <c r="Z390" s="13"/>
      <c r="AA390" s="13"/>
      <c r="AB390" s="13"/>
      <c r="AC390" s="13"/>
      <c r="AD390" s="13"/>
      <c r="AE390" s="13"/>
      <c r="AT390" s="262" t="s">
        <v>446</v>
      </c>
      <c r="AU390" s="262" t="s">
        <v>85</v>
      </c>
      <c r="AV390" s="13" t="s">
        <v>85</v>
      </c>
      <c r="AW390" s="13" t="s">
        <v>32</v>
      </c>
      <c r="AX390" s="13" t="s">
        <v>83</v>
      </c>
      <c r="AY390" s="262" t="s">
        <v>342</v>
      </c>
    </row>
    <row r="391" s="12" customFormat="1" ht="22.8" customHeight="1">
      <c r="A391" s="12"/>
      <c r="B391" s="213"/>
      <c r="C391" s="214"/>
      <c r="D391" s="215" t="s">
        <v>75</v>
      </c>
      <c r="E391" s="246" t="s">
        <v>458</v>
      </c>
      <c r="F391" s="246" t="s">
        <v>459</v>
      </c>
      <c r="G391" s="214"/>
      <c r="H391" s="214"/>
      <c r="I391" s="217"/>
      <c r="J391" s="247">
        <f>BK391</f>
        <v>0</v>
      </c>
      <c r="K391" s="214"/>
      <c r="L391" s="219"/>
      <c r="M391" s="220"/>
      <c r="N391" s="221"/>
      <c r="O391" s="221"/>
      <c r="P391" s="222">
        <f>SUM(P392:P393)</f>
        <v>0</v>
      </c>
      <c r="Q391" s="221"/>
      <c r="R391" s="222">
        <f>SUM(R392:R393)</f>
        <v>0</v>
      </c>
      <c r="S391" s="221"/>
      <c r="T391" s="223">
        <f>SUM(T392:T393)</f>
        <v>0</v>
      </c>
      <c r="U391" s="12"/>
      <c r="V391" s="12"/>
      <c r="W391" s="12"/>
      <c r="X391" s="12"/>
      <c r="Y391" s="12"/>
      <c r="Z391" s="12"/>
      <c r="AA391" s="12"/>
      <c r="AB391" s="12"/>
      <c r="AC391" s="12"/>
      <c r="AD391" s="12"/>
      <c r="AE391" s="12"/>
      <c r="AR391" s="224" t="s">
        <v>83</v>
      </c>
      <c r="AT391" s="225" t="s">
        <v>75</v>
      </c>
      <c r="AU391" s="225" t="s">
        <v>83</v>
      </c>
      <c r="AY391" s="224" t="s">
        <v>342</v>
      </c>
      <c r="BK391" s="226">
        <f>SUM(BK392:BK393)</f>
        <v>0</v>
      </c>
    </row>
    <row r="392" s="2" customFormat="1" ht="16.5" customHeight="1">
      <c r="A392" s="39"/>
      <c r="B392" s="40"/>
      <c r="C392" s="227" t="s">
        <v>911</v>
      </c>
      <c r="D392" s="227" t="s">
        <v>343</v>
      </c>
      <c r="E392" s="228" t="s">
        <v>2139</v>
      </c>
      <c r="F392" s="229" t="s">
        <v>2140</v>
      </c>
      <c r="G392" s="230" t="s">
        <v>462</v>
      </c>
      <c r="H392" s="231">
        <v>13.526</v>
      </c>
      <c r="I392" s="232"/>
      <c r="J392" s="233">
        <f>ROUND(I392*H392,2)</f>
        <v>0</v>
      </c>
      <c r="K392" s="229" t="s">
        <v>443</v>
      </c>
      <c r="L392" s="45"/>
      <c r="M392" s="234" t="s">
        <v>1</v>
      </c>
      <c r="N392" s="235" t="s">
        <v>41</v>
      </c>
      <c r="O392" s="92"/>
      <c r="P392" s="236">
        <f>O392*H392</f>
        <v>0</v>
      </c>
      <c r="Q392" s="236">
        <v>0</v>
      </c>
      <c r="R392" s="236">
        <f>Q392*H392</f>
        <v>0</v>
      </c>
      <c r="S392" s="236">
        <v>0</v>
      </c>
      <c r="T392" s="237">
        <f>S392*H392</f>
        <v>0</v>
      </c>
      <c r="U392" s="39"/>
      <c r="V392" s="39"/>
      <c r="W392" s="39"/>
      <c r="X392" s="39"/>
      <c r="Y392" s="39"/>
      <c r="Z392" s="39"/>
      <c r="AA392" s="39"/>
      <c r="AB392" s="39"/>
      <c r="AC392" s="39"/>
      <c r="AD392" s="39"/>
      <c r="AE392" s="39"/>
      <c r="AR392" s="238" t="s">
        <v>360</v>
      </c>
      <c r="AT392" s="238" t="s">
        <v>343</v>
      </c>
      <c r="AU392" s="238" t="s">
        <v>85</v>
      </c>
      <c r="AY392" s="18" t="s">
        <v>342</v>
      </c>
      <c r="BE392" s="239">
        <f>IF(N392="základní",J392,0)</f>
        <v>0</v>
      </c>
      <c r="BF392" s="239">
        <f>IF(N392="snížená",J392,0)</f>
        <v>0</v>
      </c>
      <c r="BG392" s="239">
        <f>IF(N392="zákl. přenesená",J392,0)</f>
        <v>0</v>
      </c>
      <c r="BH392" s="239">
        <f>IF(N392="sníž. přenesená",J392,0)</f>
        <v>0</v>
      </c>
      <c r="BI392" s="239">
        <f>IF(N392="nulová",J392,0)</f>
        <v>0</v>
      </c>
      <c r="BJ392" s="18" t="s">
        <v>83</v>
      </c>
      <c r="BK392" s="239">
        <f>ROUND(I392*H392,2)</f>
        <v>0</v>
      </c>
      <c r="BL392" s="18" t="s">
        <v>360</v>
      </c>
      <c r="BM392" s="238" t="s">
        <v>7504</v>
      </c>
    </row>
    <row r="393" s="2" customFormat="1">
      <c r="A393" s="39"/>
      <c r="B393" s="40"/>
      <c r="C393" s="41"/>
      <c r="D393" s="240" t="s">
        <v>349</v>
      </c>
      <c r="E393" s="41"/>
      <c r="F393" s="241" t="s">
        <v>2142</v>
      </c>
      <c r="G393" s="41"/>
      <c r="H393" s="41"/>
      <c r="I393" s="242"/>
      <c r="J393" s="41"/>
      <c r="K393" s="41"/>
      <c r="L393" s="45"/>
      <c r="M393" s="248"/>
      <c r="N393" s="249"/>
      <c r="O393" s="250"/>
      <c r="P393" s="250"/>
      <c r="Q393" s="250"/>
      <c r="R393" s="250"/>
      <c r="S393" s="250"/>
      <c r="T393" s="251"/>
      <c r="U393" s="39"/>
      <c r="V393" s="39"/>
      <c r="W393" s="39"/>
      <c r="X393" s="39"/>
      <c r="Y393" s="39"/>
      <c r="Z393" s="39"/>
      <c r="AA393" s="39"/>
      <c r="AB393" s="39"/>
      <c r="AC393" s="39"/>
      <c r="AD393" s="39"/>
      <c r="AE393" s="39"/>
      <c r="AT393" s="18" t="s">
        <v>349</v>
      </c>
      <c r="AU393" s="18" t="s">
        <v>85</v>
      </c>
    </row>
    <row r="394" s="2" customFormat="1" ht="6.96" customHeight="1">
      <c r="A394" s="39"/>
      <c r="B394" s="67"/>
      <c r="C394" s="68"/>
      <c r="D394" s="68"/>
      <c r="E394" s="68"/>
      <c r="F394" s="68"/>
      <c r="G394" s="68"/>
      <c r="H394" s="68"/>
      <c r="I394" s="68"/>
      <c r="J394" s="68"/>
      <c r="K394" s="68"/>
      <c r="L394" s="45"/>
      <c r="M394" s="39"/>
      <c r="O394" s="39"/>
      <c r="P394" s="39"/>
      <c r="Q394" s="39"/>
      <c r="R394" s="39"/>
      <c r="S394" s="39"/>
      <c r="T394" s="39"/>
      <c r="U394" s="39"/>
      <c r="V394" s="39"/>
      <c r="W394" s="39"/>
      <c r="X394" s="39"/>
      <c r="Y394" s="39"/>
      <c r="Z394" s="39"/>
      <c r="AA394" s="39"/>
      <c r="AB394" s="39"/>
      <c r="AC394" s="39"/>
      <c r="AD394" s="39"/>
      <c r="AE394" s="39"/>
    </row>
  </sheetData>
  <sheetProtection sheet="1" autoFilter="0" formatColumns="0" formatRows="0" objects="1" scenarios="1" spinCount="100000" saltValue="21lowmXy7VrXcsZuLj7ce0SNs0oX4frRU5cnDsVrLKHfWuBiDUfbpaKWrj5KJOacT1n6+Z4XVQ1O53o/O3wghQ==" hashValue="HxDoeuPnoe8dz+MEO9FxQpc5fhueCpJcPxl7hD1fjYs84xHFtjdrIgQGct/g67RfozeD1Ixin3+oJPffG/LEDw==" algorithmName="SHA-512" password="CC35"/>
  <autoFilter ref="C130:K393"/>
  <mergeCells count="15">
    <mergeCell ref="E7:H7"/>
    <mergeCell ref="E11:H11"/>
    <mergeCell ref="E9:H9"/>
    <mergeCell ref="E13:H13"/>
    <mergeCell ref="E22:H22"/>
    <mergeCell ref="E31:H31"/>
    <mergeCell ref="E85:H85"/>
    <mergeCell ref="E89:H89"/>
    <mergeCell ref="E87:H87"/>
    <mergeCell ref="E91:H91"/>
    <mergeCell ref="E117:H117"/>
    <mergeCell ref="E121:H121"/>
    <mergeCell ref="E119:H119"/>
    <mergeCell ref="E123:H12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302</v>
      </c>
    </row>
    <row r="3" s="1" customFormat="1" ht="6.96" customHeight="1">
      <c r="B3" s="148"/>
      <c r="C3" s="149"/>
      <c r="D3" s="149"/>
      <c r="E3" s="149"/>
      <c r="F3" s="149"/>
      <c r="G3" s="149"/>
      <c r="H3" s="149"/>
      <c r="I3" s="149"/>
      <c r="J3" s="149"/>
      <c r="K3" s="149"/>
      <c r="L3" s="21"/>
      <c r="AT3" s="18" t="s">
        <v>85</v>
      </c>
    </row>
    <row r="4" s="1" customFormat="1" ht="24.96" customHeight="1">
      <c r="B4" s="21"/>
      <c r="D4" s="150" t="s">
        <v>309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II/610 TUŘICE - KBEL (BENÁTKY NAD JIZEROU, PRŮTAH)</v>
      </c>
      <c r="F7" s="152"/>
      <c r="G7" s="152"/>
      <c r="H7" s="152"/>
      <c r="L7" s="21"/>
    </row>
    <row r="8">
      <c r="B8" s="21"/>
      <c r="D8" s="152" t="s">
        <v>310</v>
      </c>
      <c r="L8" s="21"/>
    </row>
    <row r="9" s="1" customFormat="1" ht="16.5" customHeight="1">
      <c r="B9" s="21"/>
      <c r="E9" s="153" t="s">
        <v>5690</v>
      </c>
      <c r="F9" s="1"/>
      <c r="G9" s="1"/>
      <c r="H9" s="1"/>
      <c r="L9" s="21"/>
    </row>
    <row r="10" s="1" customFormat="1" ht="12" customHeight="1">
      <c r="B10" s="21"/>
      <c r="D10" s="152" t="s">
        <v>312</v>
      </c>
      <c r="L10" s="21"/>
    </row>
    <row r="11" s="2" customFormat="1" ht="16.5" customHeight="1">
      <c r="A11" s="39"/>
      <c r="B11" s="45"/>
      <c r="C11" s="39"/>
      <c r="D11" s="39"/>
      <c r="E11" s="154" t="s">
        <v>7169</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314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7505</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5693</v>
      </c>
      <c r="G16" s="39"/>
      <c r="H16" s="39"/>
      <c r="I16" s="152" t="s">
        <v>22</v>
      </c>
      <c r="J16" s="156" t="str">
        <f>'Rekapitulace stavby'!AN8</f>
        <v>15. 12. 2023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5694</v>
      </c>
      <c r="F19" s="39"/>
      <c r="G19" s="39"/>
      <c r="H19" s="39"/>
      <c r="I19" s="152"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36</v>
      </c>
      <c r="E34" s="39"/>
      <c r="F34" s="39"/>
      <c r="G34" s="39"/>
      <c r="H34" s="39"/>
      <c r="I34" s="39"/>
      <c r="J34" s="163">
        <f>ROUND(J132,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38</v>
      </c>
      <c r="G36" s="39"/>
      <c r="H36" s="39"/>
      <c r="I36" s="164" t="s">
        <v>37</v>
      </c>
      <c r="J36" s="164" t="s">
        <v>39</v>
      </c>
      <c r="K36" s="39"/>
      <c r="L36" s="64"/>
      <c r="S36" s="39"/>
      <c r="T36" s="39"/>
      <c r="U36" s="39"/>
      <c r="V36" s="39"/>
      <c r="W36" s="39"/>
      <c r="X36" s="39"/>
      <c r="Y36" s="39"/>
      <c r="Z36" s="39"/>
      <c r="AA36" s="39"/>
      <c r="AB36" s="39"/>
      <c r="AC36" s="39"/>
      <c r="AD36" s="39"/>
      <c r="AE36" s="39"/>
    </row>
    <row r="37" s="2" customFormat="1" ht="14.4" customHeight="1">
      <c r="A37" s="39"/>
      <c r="B37" s="45"/>
      <c r="C37" s="39"/>
      <c r="D37" s="154" t="s">
        <v>40</v>
      </c>
      <c r="E37" s="152" t="s">
        <v>41</v>
      </c>
      <c r="F37" s="165">
        <f>ROUND((SUM(BE132:BE432)),  2)</f>
        <v>0</v>
      </c>
      <c r="G37" s="39"/>
      <c r="H37" s="39"/>
      <c r="I37" s="166">
        <v>0.20999999999999999</v>
      </c>
      <c r="J37" s="165">
        <f>ROUND(((SUM(BE132:BE432))*I37),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ROUND((SUM(BF132:BF432)),  2)</f>
        <v>0</v>
      </c>
      <c r="G38" s="39"/>
      <c r="H38" s="39"/>
      <c r="I38" s="166">
        <v>0.14999999999999999</v>
      </c>
      <c r="J38" s="165">
        <f>ROUND(((SUM(BF132:BF432))*I38),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ROUND((SUM(BG132:BG432)),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ROUND((SUM(BH132:BH432)),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ROUND((SUM(BI132:BI432)),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316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II/610 TUŘICE - KBEL (BENÁTKY NAD JIZEROU, PRŮTAH)</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310</v>
      </c>
      <c r="D86" s="23"/>
      <c r="E86" s="23"/>
      <c r="F86" s="23"/>
      <c r="G86" s="23"/>
      <c r="H86" s="23"/>
      <c r="I86" s="23"/>
      <c r="J86" s="23"/>
      <c r="K86" s="23"/>
      <c r="L86" s="21"/>
    </row>
    <row r="87" s="1" customFormat="1" ht="16.5" customHeight="1">
      <c r="B87" s="22"/>
      <c r="C87" s="23"/>
      <c r="D87" s="23"/>
      <c r="E87" s="185" t="s">
        <v>5690</v>
      </c>
      <c r="F87" s="23"/>
      <c r="G87" s="23"/>
      <c r="H87" s="23"/>
      <c r="I87" s="23"/>
      <c r="J87" s="23"/>
      <c r="K87" s="23"/>
      <c r="L87" s="21"/>
    </row>
    <row r="88" s="1" customFormat="1" ht="12" customHeight="1">
      <c r="B88" s="22"/>
      <c r="C88" s="33" t="s">
        <v>312</v>
      </c>
      <c r="D88" s="23"/>
      <c r="E88" s="23"/>
      <c r="F88" s="23"/>
      <c r="G88" s="23"/>
      <c r="H88" s="23"/>
      <c r="I88" s="23"/>
      <c r="J88" s="23"/>
      <c r="K88" s="23"/>
      <c r="L88" s="21"/>
    </row>
    <row r="89" s="2" customFormat="1" ht="16.5" customHeight="1">
      <c r="A89" s="39"/>
      <c r="B89" s="40"/>
      <c r="C89" s="41"/>
      <c r="D89" s="41"/>
      <c r="E89" s="186" t="s">
        <v>7169</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314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03.3 - Stoka C</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Benátky nad Jizerou</v>
      </c>
      <c r="G93" s="41"/>
      <c r="H93" s="41"/>
      <c r="I93" s="33" t="s">
        <v>22</v>
      </c>
      <c r="J93" s="80" t="str">
        <f>IF(J16="","",J16)</f>
        <v>15. 12. 2023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Vodovody a kanalizace Mladá Boleslav, a.s.</v>
      </c>
      <c r="G95" s="41"/>
      <c r="H95" s="41"/>
      <c r="I95" s="33" t="s">
        <v>30</v>
      </c>
      <c r="J95" s="37" t="str">
        <f>E25</f>
        <v>Valbek spol.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317</v>
      </c>
      <c r="D98" s="188"/>
      <c r="E98" s="188"/>
      <c r="F98" s="188"/>
      <c r="G98" s="188"/>
      <c r="H98" s="188"/>
      <c r="I98" s="188"/>
      <c r="J98" s="189" t="s">
        <v>318</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319</v>
      </c>
      <c r="D100" s="41"/>
      <c r="E100" s="41"/>
      <c r="F100" s="41"/>
      <c r="G100" s="41"/>
      <c r="H100" s="41"/>
      <c r="I100" s="41"/>
      <c r="J100" s="111">
        <f>J132</f>
        <v>0</v>
      </c>
      <c r="K100" s="41"/>
      <c r="L100" s="64"/>
      <c r="S100" s="39"/>
      <c r="T100" s="39"/>
      <c r="U100" s="39"/>
      <c r="V100" s="39"/>
      <c r="W100" s="39"/>
      <c r="X100" s="39"/>
      <c r="Y100" s="39"/>
      <c r="Z100" s="39"/>
      <c r="AA100" s="39"/>
      <c r="AB100" s="39"/>
      <c r="AC100" s="39"/>
      <c r="AD100" s="39"/>
      <c r="AE100" s="39"/>
      <c r="AU100" s="18" t="s">
        <v>320</v>
      </c>
    </row>
    <row r="101" s="9" customFormat="1" ht="24.96" customHeight="1">
      <c r="A101" s="9"/>
      <c r="B101" s="191"/>
      <c r="C101" s="192"/>
      <c r="D101" s="193" t="s">
        <v>434</v>
      </c>
      <c r="E101" s="194"/>
      <c r="F101" s="194"/>
      <c r="G101" s="194"/>
      <c r="H101" s="194"/>
      <c r="I101" s="194"/>
      <c r="J101" s="195">
        <f>J133</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435</v>
      </c>
      <c r="E102" s="199"/>
      <c r="F102" s="199"/>
      <c r="G102" s="199"/>
      <c r="H102" s="199"/>
      <c r="I102" s="199"/>
      <c r="J102" s="200">
        <f>J134</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1986</v>
      </c>
      <c r="E103" s="199"/>
      <c r="F103" s="199"/>
      <c r="G103" s="199"/>
      <c r="H103" s="199"/>
      <c r="I103" s="199"/>
      <c r="J103" s="200">
        <f>J260</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2234</v>
      </c>
      <c r="E104" s="199"/>
      <c r="F104" s="199"/>
      <c r="G104" s="199"/>
      <c r="H104" s="199"/>
      <c r="I104" s="199"/>
      <c r="J104" s="200">
        <f>J264</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467</v>
      </c>
      <c r="E105" s="199"/>
      <c r="F105" s="199"/>
      <c r="G105" s="199"/>
      <c r="H105" s="199"/>
      <c r="I105" s="199"/>
      <c r="J105" s="200">
        <f>J283</f>
        <v>0</v>
      </c>
      <c r="K105" s="133"/>
      <c r="L105" s="201"/>
      <c r="S105" s="10"/>
      <c r="T105" s="10"/>
      <c r="U105" s="10"/>
      <c r="V105" s="10"/>
      <c r="W105" s="10"/>
      <c r="X105" s="10"/>
      <c r="Y105" s="10"/>
      <c r="Z105" s="10"/>
      <c r="AA105" s="10"/>
      <c r="AB105" s="10"/>
      <c r="AC105" s="10"/>
      <c r="AD105" s="10"/>
      <c r="AE105" s="10"/>
    </row>
    <row r="106" s="10" customFormat="1" ht="19.92" customHeight="1">
      <c r="A106" s="10"/>
      <c r="B106" s="197"/>
      <c r="C106" s="133"/>
      <c r="D106" s="198" t="s">
        <v>468</v>
      </c>
      <c r="E106" s="199"/>
      <c r="F106" s="199"/>
      <c r="G106" s="199"/>
      <c r="H106" s="199"/>
      <c r="I106" s="199"/>
      <c r="J106" s="200">
        <f>J287</f>
        <v>0</v>
      </c>
      <c r="K106" s="133"/>
      <c r="L106" s="201"/>
      <c r="S106" s="10"/>
      <c r="T106" s="10"/>
      <c r="U106" s="10"/>
      <c r="V106" s="10"/>
      <c r="W106" s="10"/>
      <c r="X106" s="10"/>
      <c r="Y106" s="10"/>
      <c r="Z106" s="10"/>
      <c r="AA106" s="10"/>
      <c r="AB106" s="10"/>
      <c r="AC106" s="10"/>
      <c r="AD106" s="10"/>
      <c r="AE106" s="10"/>
    </row>
    <row r="107" s="10" customFormat="1" ht="19.92" customHeight="1">
      <c r="A107" s="10"/>
      <c r="B107" s="197"/>
      <c r="C107" s="133"/>
      <c r="D107" s="198" t="s">
        <v>470</v>
      </c>
      <c r="E107" s="199"/>
      <c r="F107" s="199"/>
      <c r="G107" s="199"/>
      <c r="H107" s="199"/>
      <c r="I107" s="199"/>
      <c r="J107" s="200">
        <f>J389</f>
        <v>0</v>
      </c>
      <c r="K107" s="133"/>
      <c r="L107" s="201"/>
      <c r="S107" s="10"/>
      <c r="T107" s="10"/>
      <c r="U107" s="10"/>
      <c r="V107" s="10"/>
      <c r="W107" s="10"/>
      <c r="X107" s="10"/>
      <c r="Y107" s="10"/>
      <c r="Z107" s="10"/>
      <c r="AA107" s="10"/>
      <c r="AB107" s="10"/>
      <c r="AC107" s="10"/>
      <c r="AD107" s="10"/>
      <c r="AE107" s="10"/>
    </row>
    <row r="108" s="10" customFormat="1" ht="19.92" customHeight="1">
      <c r="A108" s="10"/>
      <c r="B108" s="197"/>
      <c r="C108" s="133"/>
      <c r="D108" s="198" t="s">
        <v>436</v>
      </c>
      <c r="E108" s="199"/>
      <c r="F108" s="199"/>
      <c r="G108" s="199"/>
      <c r="H108" s="199"/>
      <c r="I108" s="199"/>
      <c r="J108" s="200">
        <f>J430</f>
        <v>0</v>
      </c>
      <c r="K108" s="133"/>
      <c r="L108" s="201"/>
      <c r="S108" s="10"/>
      <c r="T108" s="10"/>
      <c r="U108" s="10"/>
      <c r="V108" s="10"/>
      <c r="W108" s="10"/>
      <c r="X108" s="10"/>
      <c r="Y108" s="10"/>
      <c r="Z108" s="10"/>
      <c r="AA108" s="10"/>
      <c r="AB108" s="10"/>
      <c r="AC108" s="10"/>
      <c r="AD108" s="10"/>
      <c r="AE108" s="10"/>
    </row>
    <row r="109" s="2" customFormat="1" ht="21.84"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67"/>
      <c r="C110" s="68"/>
      <c r="D110" s="68"/>
      <c r="E110" s="68"/>
      <c r="F110" s="68"/>
      <c r="G110" s="68"/>
      <c r="H110" s="68"/>
      <c r="I110" s="68"/>
      <c r="J110" s="68"/>
      <c r="K110" s="68"/>
      <c r="L110" s="64"/>
      <c r="S110" s="39"/>
      <c r="T110" s="39"/>
      <c r="U110" s="39"/>
      <c r="V110" s="39"/>
      <c r="W110" s="39"/>
      <c r="X110" s="39"/>
      <c r="Y110" s="39"/>
      <c r="Z110" s="39"/>
      <c r="AA110" s="39"/>
      <c r="AB110" s="39"/>
      <c r="AC110" s="39"/>
      <c r="AD110" s="39"/>
      <c r="AE110" s="39"/>
    </row>
    <row r="114" s="2" customFormat="1" ht="6.96" customHeight="1">
      <c r="A114" s="39"/>
      <c r="B114" s="69"/>
      <c r="C114" s="70"/>
      <c r="D114" s="70"/>
      <c r="E114" s="70"/>
      <c r="F114" s="70"/>
      <c r="G114" s="70"/>
      <c r="H114" s="70"/>
      <c r="I114" s="70"/>
      <c r="J114" s="70"/>
      <c r="K114" s="70"/>
      <c r="L114" s="64"/>
      <c r="S114" s="39"/>
      <c r="T114" s="39"/>
      <c r="U114" s="39"/>
      <c r="V114" s="39"/>
      <c r="W114" s="39"/>
      <c r="X114" s="39"/>
      <c r="Y114" s="39"/>
      <c r="Z114" s="39"/>
      <c r="AA114" s="39"/>
      <c r="AB114" s="39"/>
      <c r="AC114" s="39"/>
      <c r="AD114" s="39"/>
      <c r="AE114" s="39"/>
    </row>
    <row r="115" s="2" customFormat="1" ht="24.96" customHeight="1">
      <c r="A115" s="39"/>
      <c r="B115" s="40"/>
      <c r="C115" s="24" t="s">
        <v>326</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16</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185" t="str">
        <f>E7</f>
        <v>II/610 TUŘICE - KBEL (BENÁTKY NAD JIZEROU, PRŮTAH)</v>
      </c>
      <c r="F118" s="33"/>
      <c r="G118" s="33"/>
      <c r="H118" s="33"/>
      <c r="I118" s="41"/>
      <c r="J118" s="41"/>
      <c r="K118" s="41"/>
      <c r="L118" s="64"/>
      <c r="S118" s="39"/>
      <c r="T118" s="39"/>
      <c r="U118" s="39"/>
      <c r="V118" s="39"/>
      <c r="W118" s="39"/>
      <c r="X118" s="39"/>
      <c r="Y118" s="39"/>
      <c r="Z118" s="39"/>
      <c r="AA118" s="39"/>
      <c r="AB118" s="39"/>
      <c r="AC118" s="39"/>
      <c r="AD118" s="39"/>
      <c r="AE118" s="39"/>
    </row>
    <row r="119" s="1" customFormat="1" ht="12" customHeight="1">
      <c r="B119" s="22"/>
      <c r="C119" s="33" t="s">
        <v>310</v>
      </c>
      <c r="D119" s="23"/>
      <c r="E119" s="23"/>
      <c r="F119" s="23"/>
      <c r="G119" s="23"/>
      <c r="H119" s="23"/>
      <c r="I119" s="23"/>
      <c r="J119" s="23"/>
      <c r="K119" s="23"/>
      <c r="L119" s="21"/>
    </row>
    <row r="120" s="1" customFormat="1" ht="16.5" customHeight="1">
      <c r="B120" s="22"/>
      <c r="C120" s="23"/>
      <c r="D120" s="23"/>
      <c r="E120" s="185" t="s">
        <v>5690</v>
      </c>
      <c r="F120" s="23"/>
      <c r="G120" s="23"/>
      <c r="H120" s="23"/>
      <c r="I120" s="23"/>
      <c r="J120" s="23"/>
      <c r="K120" s="23"/>
      <c r="L120" s="21"/>
    </row>
    <row r="121" s="1" customFormat="1" ht="12" customHeight="1">
      <c r="B121" s="22"/>
      <c r="C121" s="33" t="s">
        <v>312</v>
      </c>
      <c r="D121" s="23"/>
      <c r="E121" s="23"/>
      <c r="F121" s="23"/>
      <c r="G121" s="23"/>
      <c r="H121" s="23"/>
      <c r="I121" s="23"/>
      <c r="J121" s="23"/>
      <c r="K121" s="23"/>
      <c r="L121" s="21"/>
    </row>
    <row r="122" s="2" customFormat="1" ht="16.5" customHeight="1">
      <c r="A122" s="39"/>
      <c r="B122" s="40"/>
      <c r="C122" s="41"/>
      <c r="D122" s="41"/>
      <c r="E122" s="186" t="s">
        <v>7169</v>
      </c>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314</v>
      </c>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6.5" customHeight="1">
      <c r="A124" s="39"/>
      <c r="B124" s="40"/>
      <c r="C124" s="41"/>
      <c r="D124" s="41"/>
      <c r="E124" s="77" t="str">
        <f>E13</f>
        <v>03.3 - Stoka C</v>
      </c>
      <c r="F124" s="41"/>
      <c r="G124" s="41"/>
      <c r="H124" s="41"/>
      <c r="I124" s="41"/>
      <c r="J124" s="41"/>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2" customHeight="1">
      <c r="A126" s="39"/>
      <c r="B126" s="40"/>
      <c r="C126" s="33" t="s">
        <v>20</v>
      </c>
      <c r="D126" s="41"/>
      <c r="E126" s="41"/>
      <c r="F126" s="28" t="str">
        <f>F16</f>
        <v>Benátky nad Jizerou</v>
      </c>
      <c r="G126" s="41"/>
      <c r="H126" s="41"/>
      <c r="I126" s="33" t="s">
        <v>22</v>
      </c>
      <c r="J126" s="80" t="str">
        <f>IF(J16="","",J16)</f>
        <v>15. 12. 2023</v>
      </c>
      <c r="K126" s="41"/>
      <c r="L126" s="64"/>
      <c r="S126" s="39"/>
      <c r="T126" s="39"/>
      <c r="U126" s="39"/>
      <c r="V126" s="39"/>
      <c r="W126" s="39"/>
      <c r="X126" s="39"/>
      <c r="Y126" s="39"/>
      <c r="Z126" s="39"/>
      <c r="AA126" s="39"/>
      <c r="AB126" s="39"/>
      <c r="AC126" s="39"/>
      <c r="AD126" s="39"/>
      <c r="AE126" s="39"/>
    </row>
    <row r="127" s="2" customFormat="1" ht="6.96"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15.15" customHeight="1">
      <c r="A128" s="39"/>
      <c r="B128" s="40"/>
      <c r="C128" s="33" t="s">
        <v>24</v>
      </c>
      <c r="D128" s="41"/>
      <c r="E128" s="41"/>
      <c r="F128" s="28" t="str">
        <f>E19</f>
        <v>Vodovody a kanalizace Mladá Boleslav, a.s.</v>
      </c>
      <c r="G128" s="41"/>
      <c r="H128" s="41"/>
      <c r="I128" s="33" t="s">
        <v>30</v>
      </c>
      <c r="J128" s="37" t="str">
        <f>E25</f>
        <v>Valbek spol. s.r.o.</v>
      </c>
      <c r="K128" s="41"/>
      <c r="L128" s="64"/>
      <c r="S128" s="39"/>
      <c r="T128" s="39"/>
      <c r="U128" s="39"/>
      <c r="V128" s="39"/>
      <c r="W128" s="39"/>
      <c r="X128" s="39"/>
      <c r="Y128" s="39"/>
      <c r="Z128" s="39"/>
      <c r="AA128" s="39"/>
      <c r="AB128" s="39"/>
      <c r="AC128" s="39"/>
      <c r="AD128" s="39"/>
      <c r="AE128" s="39"/>
    </row>
    <row r="129" s="2" customFormat="1" ht="15.15" customHeight="1">
      <c r="A129" s="39"/>
      <c r="B129" s="40"/>
      <c r="C129" s="33" t="s">
        <v>28</v>
      </c>
      <c r="D129" s="41"/>
      <c r="E129" s="41"/>
      <c r="F129" s="28" t="str">
        <f>IF(E22="","",E22)</f>
        <v>Vyplň údaj</v>
      </c>
      <c r="G129" s="41"/>
      <c r="H129" s="41"/>
      <c r="I129" s="33" t="s">
        <v>33</v>
      </c>
      <c r="J129" s="37" t="str">
        <f>E28</f>
        <v xml:space="preserve"> </v>
      </c>
      <c r="K129" s="41"/>
      <c r="L129" s="64"/>
      <c r="S129" s="39"/>
      <c r="T129" s="39"/>
      <c r="U129" s="39"/>
      <c r="V129" s="39"/>
      <c r="W129" s="39"/>
      <c r="X129" s="39"/>
      <c r="Y129" s="39"/>
      <c r="Z129" s="39"/>
      <c r="AA129" s="39"/>
      <c r="AB129" s="39"/>
      <c r="AC129" s="39"/>
      <c r="AD129" s="39"/>
      <c r="AE129" s="39"/>
    </row>
    <row r="130" s="2" customFormat="1" ht="10.32"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11" customFormat="1" ht="29.28" customHeight="1">
      <c r="A131" s="202"/>
      <c r="B131" s="203"/>
      <c r="C131" s="204" t="s">
        <v>327</v>
      </c>
      <c r="D131" s="205" t="s">
        <v>61</v>
      </c>
      <c r="E131" s="205" t="s">
        <v>57</v>
      </c>
      <c r="F131" s="205" t="s">
        <v>58</v>
      </c>
      <c r="G131" s="205" t="s">
        <v>328</v>
      </c>
      <c r="H131" s="205" t="s">
        <v>329</v>
      </c>
      <c r="I131" s="205" t="s">
        <v>330</v>
      </c>
      <c r="J131" s="205" t="s">
        <v>318</v>
      </c>
      <c r="K131" s="206" t="s">
        <v>331</v>
      </c>
      <c r="L131" s="207"/>
      <c r="M131" s="101" t="s">
        <v>1</v>
      </c>
      <c r="N131" s="102" t="s">
        <v>40</v>
      </c>
      <c r="O131" s="102" t="s">
        <v>332</v>
      </c>
      <c r="P131" s="102" t="s">
        <v>333</v>
      </c>
      <c r="Q131" s="102" t="s">
        <v>334</v>
      </c>
      <c r="R131" s="102" t="s">
        <v>335</v>
      </c>
      <c r="S131" s="102" t="s">
        <v>336</v>
      </c>
      <c r="T131" s="103" t="s">
        <v>337</v>
      </c>
      <c r="U131" s="202"/>
      <c r="V131" s="202"/>
      <c r="W131" s="202"/>
      <c r="X131" s="202"/>
      <c r="Y131" s="202"/>
      <c r="Z131" s="202"/>
      <c r="AA131" s="202"/>
      <c r="AB131" s="202"/>
      <c r="AC131" s="202"/>
      <c r="AD131" s="202"/>
      <c r="AE131" s="202"/>
    </row>
    <row r="132" s="2" customFormat="1" ht="22.8" customHeight="1">
      <c r="A132" s="39"/>
      <c r="B132" s="40"/>
      <c r="C132" s="108" t="s">
        <v>338</v>
      </c>
      <c r="D132" s="41"/>
      <c r="E132" s="41"/>
      <c r="F132" s="41"/>
      <c r="G132" s="41"/>
      <c r="H132" s="41"/>
      <c r="I132" s="41"/>
      <c r="J132" s="208">
        <f>BK132</f>
        <v>0</v>
      </c>
      <c r="K132" s="41"/>
      <c r="L132" s="45"/>
      <c r="M132" s="104"/>
      <c r="N132" s="209"/>
      <c r="O132" s="105"/>
      <c r="P132" s="210">
        <f>P133</f>
        <v>0</v>
      </c>
      <c r="Q132" s="105"/>
      <c r="R132" s="210">
        <f>R133</f>
        <v>11.196539250000001</v>
      </c>
      <c r="S132" s="105"/>
      <c r="T132" s="211">
        <f>T133</f>
        <v>13.442495000000001</v>
      </c>
      <c r="U132" s="39"/>
      <c r="V132" s="39"/>
      <c r="W132" s="39"/>
      <c r="X132" s="39"/>
      <c r="Y132" s="39"/>
      <c r="Z132" s="39"/>
      <c r="AA132" s="39"/>
      <c r="AB132" s="39"/>
      <c r="AC132" s="39"/>
      <c r="AD132" s="39"/>
      <c r="AE132" s="39"/>
      <c r="AT132" s="18" t="s">
        <v>75</v>
      </c>
      <c r="AU132" s="18" t="s">
        <v>320</v>
      </c>
      <c r="BK132" s="212">
        <f>BK133</f>
        <v>0</v>
      </c>
    </row>
    <row r="133" s="12" customFormat="1" ht="25.92" customHeight="1">
      <c r="A133" s="12"/>
      <c r="B133" s="213"/>
      <c r="C133" s="214"/>
      <c r="D133" s="215" t="s">
        <v>75</v>
      </c>
      <c r="E133" s="216" t="s">
        <v>437</v>
      </c>
      <c r="F133" s="216" t="s">
        <v>438</v>
      </c>
      <c r="G133" s="214"/>
      <c r="H133" s="214"/>
      <c r="I133" s="217"/>
      <c r="J133" s="218">
        <f>BK133</f>
        <v>0</v>
      </c>
      <c r="K133" s="214"/>
      <c r="L133" s="219"/>
      <c r="M133" s="220"/>
      <c r="N133" s="221"/>
      <c r="O133" s="221"/>
      <c r="P133" s="222">
        <f>P134+P260+P264+P283+P287+P389+P430</f>
        <v>0</v>
      </c>
      <c r="Q133" s="221"/>
      <c r="R133" s="222">
        <f>R134+R260+R264+R283+R287+R389+R430</f>
        <v>11.196539250000001</v>
      </c>
      <c r="S133" s="221"/>
      <c r="T133" s="223">
        <f>T134+T260+T264+T283+T287+T389+T430</f>
        <v>13.442495000000001</v>
      </c>
      <c r="U133" s="12"/>
      <c r="V133" s="12"/>
      <c r="W133" s="12"/>
      <c r="X133" s="12"/>
      <c r="Y133" s="12"/>
      <c r="Z133" s="12"/>
      <c r="AA133" s="12"/>
      <c r="AB133" s="12"/>
      <c r="AC133" s="12"/>
      <c r="AD133" s="12"/>
      <c r="AE133" s="12"/>
      <c r="AR133" s="224" t="s">
        <v>83</v>
      </c>
      <c r="AT133" s="225" t="s">
        <v>75</v>
      </c>
      <c r="AU133" s="225" t="s">
        <v>76</v>
      </c>
      <c r="AY133" s="224" t="s">
        <v>342</v>
      </c>
      <c r="BK133" s="226">
        <f>BK134+BK260+BK264+BK283+BK287+BK389+BK430</f>
        <v>0</v>
      </c>
    </row>
    <row r="134" s="12" customFormat="1" ht="22.8" customHeight="1">
      <c r="A134" s="12"/>
      <c r="B134" s="213"/>
      <c r="C134" s="214"/>
      <c r="D134" s="215" t="s">
        <v>75</v>
      </c>
      <c r="E134" s="246" t="s">
        <v>83</v>
      </c>
      <c r="F134" s="246" t="s">
        <v>439</v>
      </c>
      <c r="G134" s="214"/>
      <c r="H134" s="214"/>
      <c r="I134" s="217"/>
      <c r="J134" s="247">
        <f>BK134</f>
        <v>0</v>
      </c>
      <c r="K134" s="214"/>
      <c r="L134" s="219"/>
      <c r="M134" s="220"/>
      <c r="N134" s="221"/>
      <c r="O134" s="221"/>
      <c r="P134" s="222">
        <f>SUM(P135:P259)</f>
        <v>0</v>
      </c>
      <c r="Q134" s="221"/>
      <c r="R134" s="222">
        <f>SUM(R135:R259)</f>
        <v>1.9949026500000002</v>
      </c>
      <c r="S134" s="221"/>
      <c r="T134" s="223">
        <f>SUM(T135:T259)</f>
        <v>9.7200750000000014</v>
      </c>
      <c r="U134" s="12"/>
      <c r="V134" s="12"/>
      <c r="W134" s="12"/>
      <c r="X134" s="12"/>
      <c r="Y134" s="12"/>
      <c r="Z134" s="12"/>
      <c r="AA134" s="12"/>
      <c r="AB134" s="12"/>
      <c r="AC134" s="12"/>
      <c r="AD134" s="12"/>
      <c r="AE134" s="12"/>
      <c r="AR134" s="224" t="s">
        <v>83</v>
      </c>
      <c r="AT134" s="225" t="s">
        <v>75</v>
      </c>
      <c r="AU134" s="225" t="s">
        <v>83</v>
      </c>
      <c r="AY134" s="224" t="s">
        <v>342</v>
      </c>
      <c r="BK134" s="226">
        <f>SUM(BK135:BK259)</f>
        <v>0</v>
      </c>
    </row>
    <row r="135" s="2" customFormat="1" ht="16.5" customHeight="1">
      <c r="A135" s="39"/>
      <c r="B135" s="40"/>
      <c r="C135" s="227" t="s">
        <v>83</v>
      </c>
      <c r="D135" s="227" t="s">
        <v>343</v>
      </c>
      <c r="E135" s="228" t="s">
        <v>6842</v>
      </c>
      <c r="F135" s="229" t="s">
        <v>6843</v>
      </c>
      <c r="G135" s="230" t="s">
        <v>473</v>
      </c>
      <c r="H135" s="231">
        <v>17.835000000000001</v>
      </c>
      <c r="I135" s="232"/>
      <c r="J135" s="233">
        <f>ROUND(I135*H135,2)</f>
        <v>0</v>
      </c>
      <c r="K135" s="229" t="s">
        <v>443</v>
      </c>
      <c r="L135" s="45"/>
      <c r="M135" s="234" t="s">
        <v>1</v>
      </c>
      <c r="N135" s="235" t="s">
        <v>41</v>
      </c>
      <c r="O135" s="92"/>
      <c r="P135" s="236">
        <f>O135*H135</f>
        <v>0</v>
      </c>
      <c r="Q135" s="236">
        <v>0</v>
      </c>
      <c r="R135" s="236">
        <f>Q135*H135</f>
        <v>0</v>
      </c>
      <c r="S135" s="236">
        <v>0.26000000000000001</v>
      </c>
      <c r="T135" s="237">
        <f>S135*H135</f>
        <v>4.6371000000000002</v>
      </c>
      <c r="U135" s="39"/>
      <c r="V135" s="39"/>
      <c r="W135" s="39"/>
      <c r="X135" s="39"/>
      <c r="Y135" s="39"/>
      <c r="Z135" s="39"/>
      <c r="AA135" s="39"/>
      <c r="AB135" s="39"/>
      <c r="AC135" s="39"/>
      <c r="AD135" s="39"/>
      <c r="AE135" s="39"/>
      <c r="AR135" s="238" t="s">
        <v>360</v>
      </c>
      <c r="AT135" s="238" t="s">
        <v>343</v>
      </c>
      <c r="AU135" s="238" t="s">
        <v>85</v>
      </c>
      <c r="AY135" s="18" t="s">
        <v>342</v>
      </c>
      <c r="BE135" s="239">
        <f>IF(N135="základní",J135,0)</f>
        <v>0</v>
      </c>
      <c r="BF135" s="239">
        <f>IF(N135="snížená",J135,0)</f>
        <v>0</v>
      </c>
      <c r="BG135" s="239">
        <f>IF(N135="zákl. přenesená",J135,0)</f>
        <v>0</v>
      </c>
      <c r="BH135" s="239">
        <f>IF(N135="sníž. přenesená",J135,0)</f>
        <v>0</v>
      </c>
      <c r="BI135" s="239">
        <f>IF(N135="nulová",J135,0)</f>
        <v>0</v>
      </c>
      <c r="BJ135" s="18" t="s">
        <v>83</v>
      </c>
      <c r="BK135" s="239">
        <f>ROUND(I135*H135,2)</f>
        <v>0</v>
      </c>
      <c r="BL135" s="18" t="s">
        <v>360</v>
      </c>
      <c r="BM135" s="238" t="s">
        <v>7506</v>
      </c>
    </row>
    <row r="136" s="2" customFormat="1">
      <c r="A136" s="39"/>
      <c r="B136" s="40"/>
      <c r="C136" s="41"/>
      <c r="D136" s="240" t="s">
        <v>349</v>
      </c>
      <c r="E136" s="41"/>
      <c r="F136" s="241" t="s">
        <v>6845</v>
      </c>
      <c r="G136" s="41"/>
      <c r="H136" s="41"/>
      <c r="I136" s="242"/>
      <c r="J136" s="41"/>
      <c r="K136" s="41"/>
      <c r="L136" s="45"/>
      <c r="M136" s="243"/>
      <c r="N136" s="244"/>
      <c r="O136" s="92"/>
      <c r="P136" s="92"/>
      <c r="Q136" s="92"/>
      <c r="R136" s="92"/>
      <c r="S136" s="92"/>
      <c r="T136" s="93"/>
      <c r="U136" s="39"/>
      <c r="V136" s="39"/>
      <c r="W136" s="39"/>
      <c r="X136" s="39"/>
      <c r="Y136" s="39"/>
      <c r="Z136" s="39"/>
      <c r="AA136" s="39"/>
      <c r="AB136" s="39"/>
      <c r="AC136" s="39"/>
      <c r="AD136" s="39"/>
      <c r="AE136" s="39"/>
      <c r="AT136" s="18" t="s">
        <v>349</v>
      </c>
      <c r="AU136" s="18" t="s">
        <v>85</v>
      </c>
    </row>
    <row r="137" s="13" customFormat="1">
      <c r="A137" s="13"/>
      <c r="B137" s="252"/>
      <c r="C137" s="253"/>
      <c r="D137" s="240" t="s">
        <v>446</v>
      </c>
      <c r="E137" s="254" t="s">
        <v>1</v>
      </c>
      <c r="F137" s="255" t="s">
        <v>7507</v>
      </c>
      <c r="G137" s="253"/>
      <c r="H137" s="256">
        <v>17.835000000000001</v>
      </c>
      <c r="I137" s="257"/>
      <c r="J137" s="253"/>
      <c r="K137" s="253"/>
      <c r="L137" s="258"/>
      <c r="M137" s="259"/>
      <c r="N137" s="260"/>
      <c r="O137" s="260"/>
      <c r="P137" s="260"/>
      <c r="Q137" s="260"/>
      <c r="R137" s="260"/>
      <c r="S137" s="260"/>
      <c r="T137" s="261"/>
      <c r="U137" s="13"/>
      <c r="V137" s="13"/>
      <c r="W137" s="13"/>
      <c r="X137" s="13"/>
      <c r="Y137" s="13"/>
      <c r="Z137" s="13"/>
      <c r="AA137" s="13"/>
      <c r="AB137" s="13"/>
      <c r="AC137" s="13"/>
      <c r="AD137" s="13"/>
      <c r="AE137" s="13"/>
      <c r="AT137" s="262" t="s">
        <v>446</v>
      </c>
      <c r="AU137" s="262" t="s">
        <v>85</v>
      </c>
      <c r="AV137" s="13" t="s">
        <v>85</v>
      </c>
      <c r="AW137" s="13" t="s">
        <v>32</v>
      </c>
      <c r="AX137" s="13" t="s">
        <v>83</v>
      </c>
      <c r="AY137" s="262" t="s">
        <v>342</v>
      </c>
    </row>
    <row r="138" s="2" customFormat="1" ht="16.5" customHeight="1">
      <c r="A138" s="39"/>
      <c r="B138" s="40"/>
      <c r="C138" s="227" t="s">
        <v>85</v>
      </c>
      <c r="D138" s="227" t="s">
        <v>343</v>
      </c>
      <c r="E138" s="228" t="s">
        <v>6847</v>
      </c>
      <c r="F138" s="229" t="s">
        <v>6848</v>
      </c>
      <c r="G138" s="230" t="s">
        <v>473</v>
      </c>
      <c r="H138" s="231">
        <v>17.835000000000001</v>
      </c>
      <c r="I138" s="232"/>
      <c r="J138" s="233">
        <f>ROUND(I138*H138,2)</f>
        <v>0</v>
      </c>
      <c r="K138" s="229" t="s">
        <v>443</v>
      </c>
      <c r="L138" s="45"/>
      <c r="M138" s="234" t="s">
        <v>1</v>
      </c>
      <c r="N138" s="235" t="s">
        <v>41</v>
      </c>
      <c r="O138" s="92"/>
      <c r="P138" s="236">
        <f>O138*H138</f>
        <v>0</v>
      </c>
      <c r="Q138" s="236">
        <v>0</v>
      </c>
      <c r="R138" s="236">
        <f>Q138*H138</f>
        <v>0</v>
      </c>
      <c r="S138" s="236">
        <v>0.28499999999999998</v>
      </c>
      <c r="T138" s="237">
        <f>S138*H138</f>
        <v>5.0829750000000002</v>
      </c>
      <c r="U138" s="39"/>
      <c r="V138" s="39"/>
      <c r="W138" s="39"/>
      <c r="X138" s="39"/>
      <c r="Y138" s="39"/>
      <c r="Z138" s="39"/>
      <c r="AA138" s="39"/>
      <c r="AB138" s="39"/>
      <c r="AC138" s="39"/>
      <c r="AD138" s="39"/>
      <c r="AE138" s="39"/>
      <c r="AR138" s="238" t="s">
        <v>360</v>
      </c>
      <c r="AT138" s="238" t="s">
        <v>343</v>
      </c>
      <c r="AU138" s="238" t="s">
        <v>85</v>
      </c>
      <c r="AY138" s="18" t="s">
        <v>342</v>
      </c>
      <c r="BE138" s="239">
        <f>IF(N138="základní",J138,0)</f>
        <v>0</v>
      </c>
      <c r="BF138" s="239">
        <f>IF(N138="snížená",J138,0)</f>
        <v>0</v>
      </c>
      <c r="BG138" s="239">
        <f>IF(N138="zákl. přenesená",J138,0)</f>
        <v>0</v>
      </c>
      <c r="BH138" s="239">
        <f>IF(N138="sníž. přenesená",J138,0)</f>
        <v>0</v>
      </c>
      <c r="BI138" s="239">
        <f>IF(N138="nulová",J138,0)</f>
        <v>0</v>
      </c>
      <c r="BJ138" s="18" t="s">
        <v>83</v>
      </c>
      <c r="BK138" s="239">
        <f>ROUND(I138*H138,2)</f>
        <v>0</v>
      </c>
      <c r="BL138" s="18" t="s">
        <v>360</v>
      </c>
      <c r="BM138" s="238" t="s">
        <v>7508</v>
      </c>
    </row>
    <row r="139" s="2" customFormat="1">
      <c r="A139" s="39"/>
      <c r="B139" s="40"/>
      <c r="C139" s="41"/>
      <c r="D139" s="240" t="s">
        <v>349</v>
      </c>
      <c r="E139" s="41"/>
      <c r="F139" s="241" t="s">
        <v>6850</v>
      </c>
      <c r="G139" s="41"/>
      <c r="H139" s="41"/>
      <c r="I139" s="242"/>
      <c r="J139" s="41"/>
      <c r="K139" s="41"/>
      <c r="L139" s="45"/>
      <c r="M139" s="243"/>
      <c r="N139" s="244"/>
      <c r="O139" s="92"/>
      <c r="P139" s="92"/>
      <c r="Q139" s="92"/>
      <c r="R139" s="92"/>
      <c r="S139" s="92"/>
      <c r="T139" s="93"/>
      <c r="U139" s="39"/>
      <c r="V139" s="39"/>
      <c r="W139" s="39"/>
      <c r="X139" s="39"/>
      <c r="Y139" s="39"/>
      <c r="Z139" s="39"/>
      <c r="AA139" s="39"/>
      <c r="AB139" s="39"/>
      <c r="AC139" s="39"/>
      <c r="AD139" s="39"/>
      <c r="AE139" s="39"/>
      <c r="AT139" s="18" t="s">
        <v>349</v>
      </c>
      <c r="AU139" s="18" t="s">
        <v>85</v>
      </c>
    </row>
    <row r="140" s="13" customFormat="1">
      <c r="A140" s="13"/>
      <c r="B140" s="252"/>
      <c r="C140" s="253"/>
      <c r="D140" s="240" t="s">
        <v>446</v>
      </c>
      <c r="E140" s="254" t="s">
        <v>1</v>
      </c>
      <c r="F140" s="255" t="s">
        <v>7509</v>
      </c>
      <c r="G140" s="253"/>
      <c r="H140" s="256">
        <v>17.835000000000001</v>
      </c>
      <c r="I140" s="257"/>
      <c r="J140" s="253"/>
      <c r="K140" s="253"/>
      <c r="L140" s="258"/>
      <c r="M140" s="259"/>
      <c r="N140" s="260"/>
      <c r="O140" s="260"/>
      <c r="P140" s="260"/>
      <c r="Q140" s="260"/>
      <c r="R140" s="260"/>
      <c r="S140" s="260"/>
      <c r="T140" s="261"/>
      <c r="U140" s="13"/>
      <c r="V140" s="13"/>
      <c r="W140" s="13"/>
      <c r="X140" s="13"/>
      <c r="Y140" s="13"/>
      <c r="Z140" s="13"/>
      <c r="AA140" s="13"/>
      <c r="AB140" s="13"/>
      <c r="AC140" s="13"/>
      <c r="AD140" s="13"/>
      <c r="AE140" s="13"/>
      <c r="AT140" s="262" t="s">
        <v>446</v>
      </c>
      <c r="AU140" s="262" t="s">
        <v>85</v>
      </c>
      <c r="AV140" s="13" t="s">
        <v>85</v>
      </c>
      <c r="AW140" s="13" t="s">
        <v>32</v>
      </c>
      <c r="AX140" s="13" t="s">
        <v>83</v>
      </c>
      <c r="AY140" s="262" t="s">
        <v>342</v>
      </c>
    </row>
    <row r="141" s="2" customFormat="1" ht="16.5" customHeight="1">
      <c r="A141" s="39"/>
      <c r="B141" s="40"/>
      <c r="C141" s="227" t="s">
        <v>92</v>
      </c>
      <c r="D141" s="227" t="s">
        <v>343</v>
      </c>
      <c r="E141" s="228" t="s">
        <v>2251</v>
      </c>
      <c r="F141" s="229" t="s">
        <v>2252</v>
      </c>
      <c r="G141" s="230" t="s">
        <v>543</v>
      </c>
      <c r="H141" s="231">
        <v>49.390000000000001</v>
      </c>
      <c r="I141" s="232"/>
      <c r="J141" s="233">
        <f>ROUND(I141*H141,2)</f>
        <v>0</v>
      </c>
      <c r="K141" s="229" t="s">
        <v>443</v>
      </c>
      <c r="L141" s="45"/>
      <c r="M141" s="234" t="s">
        <v>1</v>
      </c>
      <c r="N141" s="235" t="s">
        <v>41</v>
      </c>
      <c r="O141" s="92"/>
      <c r="P141" s="236">
        <f>O141*H141</f>
        <v>0</v>
      </c>
      <c r="Q141" s="236">
        <v>0.0071900000000000002</v>
      </c>
      <c r="R141" s="236">
        <f>Q141*H141</f>
        <v>0.35511409999999999</v>
      </c>
      <c r="S141" s="236">
        <v>0</v>
      </c>
      <c r="T141" s="237">
        <f>S141*H141</f>
        <v>0</v>
      </c>
      <c r="U141" s="39"/>
      <c r="V141" s="39"/>
      <c r="W141" s="39"/>
      <c r="X141" s="39"/>
      <c r="Y141" s="39"/>
      <c r="Z141" s="39"/>
      <c r="AA141" s="39"/>
      <c r="AB141" s="39"/>
      <c r="AC141" s="39"/>
      <c r="AD141" s="39"/>
      <c r="AE141" s="39"/>
      <c r="AR141" s="238" t="s">
        <v>360</v>
      </c>
      <c r="AT141" s="238" t="s">
        <v>343</v>
      </c>
      <c r="AU141" s="238" t="s">
        <v>85</v>
      </c>
      <c r="AY141" s="18" t="s">
        <v>342</v>
      </c>
      <c r="BE141" s="239">
        <f>IF(N141="základní",J141,0)</f>
        <v>0</v>
      </c>
      <c r="BF141" s="239">
        <f>IF(N141="snížená",J141,0)</f>
        <v>0</v>
      </c>
      <c r="BG141" s="239">
        <f>IF(N141="zákl. přenesená",J141,0)</f>
        <v>0</v>
      </c>
      <c r="BH141" s="239">
        <f>IF(N141="sníž. přenesená",J141,0)</f>
        <v>0</v>
      </c>
      <c r="BI141" s="239">
        <f>IF(N141="nulová",J141,0)</f>
        <v>0</v>
      </c>
      <c r="BJ141" s="18" t="s">
        <v>83</v>
      </c>
      <c r="BK141" s="239">
        <f>ROUND(I141*H141,2)</f>
        <v>0</v>
      </c>
      <c r="BL141" s="18" t="s">
        <v>360</v>
      </c>
      <c r="BM141" s="238" t="s">
        <v>7510</v>
      </c>
    </row>
    <row r="142" s="2" customFormat="1">
      <c r="A142" s="39"/>
      <c r="B142" s="40"/>
      <c r="C142" s="41"/>
      <c r="D142" s="240" t="s">
        <v>349</v>
      </c>
      <c r="E142" s="41"/>
      <c r="F142" s="241" t="s">
        <v>2254</v>
      </c>
      <c r="G142" s="41"/>
      <c r="H142" s="41"/>
      <c r="I142" s="242"/>
      <c r="J142" s="41"/>
      <c r="K142" s="41"/>
      <c r="L142" s="45"/>
      <c r="M142" s="243"/>
      <c r="N142" s="244"/>
      <c r="O142" s="92"/>
      <c r="P142" s="92"/>
      <c r="Q142" s="92"/>
      <c r="R142" s="92"/>
      <c r="S142" s="92"/>
      <c r="T142" s="93"/>
      <c r="U142" s="39"/>
      <c r="V142" s="39"/>
      <c r="W142" s="39"/>
      <c r="X142" s="39"/>
      <c r="Y142" s="39"/>
      <c r="Z142" s="39"/>
      <c r="AA142" s="39"/>
      <c r="AB142" s="39"/>
      <c r="AC142" s="39"/>
      <c r="AD142" s="39"/>
      <c r="AE142" s="39"/>
      <c r="AT142" s="18" t="s">
        <v>349</v>
      </c>
      <c r="AU142" s="18" t="s">
        <v>85</v>
      </c>
    </row>
    <row r="143" s="13" customFormat="1">
      <c r="A143" s="13"/>
      <c r="B143" s="252"/>
      <c r="C143" s="253"/>
      <c r="D143" s="240" t="s">
        <v>446</v>
      </c>
      <c r="E143" s="254" t="s">
        <v>1</v>
      </c>
      <c r="F143" s="255" t="s">
        <v>7511</v>
      </c>
      <c r="G143" s="253"/>
      <c r="H143" s="256">
        <v>49.390000000000001</v>
      </c>
      <c r="I143" s="257"/>
      <c r="J143" s="253"/>
      <c r="K143" s="253"/>
      <c r="L143" s="258"/>
      <c r="M143" s="259"/>
      <c r="N143" s="260"/>
      <c r="O143" s="260"/>
      <c r="P143" s="260"/>
      <c r="Q143" s="260"/>
      <c r="R143" s="260"/>
      <c r="S143" s="260"/>
      <c r="T143" s="261"/>
      <c r="U143" s="13"/>
      <c r="V143" s="13"/>
      <c r="W143" s="13"/>
      <c r="X143" s="13"/>
      <c r="Y143" s="13"/>
      <c r="Z143" s="13"/>
      <c r="AA143" s="13"/>
      <c r="AB143" s="13"/>
      <c r="AC143" s="13"/>
      <c r="AD143" s="13"/>
      <c r="AE143" s="13"/>
      <c r="AT143" s="262" t="s">
        <v>446</v>
      </c>
      <c r="AU143" s="262" t="s">
        <v>85</v>
      </c>
      <c r="AV143" s="13" t="s">
        <v>85</v>
      </c>
      <c r="AW143" s="13" t="s">
        <v>32</v>
      </c>
      <c r="AX143" s="13" t="s">
        <v>83</v>
      </c>
      <c r="AY143" s="262" t="s">
        <v>342</v>
      </c>
    </row>
    <row r="144" s="2" customFormat="1" ht="16.5" customHeight="1">
      <c r="A144" s="39"/>
      <c r="B144" s="40"/>
      <c r="C144" s="227" t="s">
        <v>360</v>
      </c>
      <c r="D144" s="227" t="s">
        <v>343</v>
      </c>
      <c r="E144" s="228" t="s">
        <v>2006</v>
      </c>
      <c r="F144" s="229" t="s">
        <v>2007</v>
      </c>
      <c r="G144" s="230" t="s">
        <v>2008</v>
      </c>
      <c r="H144" s="231">
        <v>75</v>
      </c>
      <c r="I144" s="232"/>
      <c r="J144" s="233">
        <f>ROUND(I144*H144,2)</f>
        <v>0</v>
      </c>
      <c r="K144" s="229" t="s">
        <v>443</v>
      </c>
      <c r="L144" s="45"/>
      <c r="M144" s="234" t="s">
        <v>1</v>
      </c>
      <c r="N144" s="235" t="s">
        <v>41</v>
      </c>
      <c r="O144" s="92"/>
      <c r="P144" s="236">
        <f>O144*H144</f>
        <v>0</v>
      </c>
      <c r="Q144" s="236">
        <v>3.0000000000000001E-05</v>
      </c>
      <c r="R144" s="236">
        <f>Q144*H144</f>
        <v>0.0022500000000000003</v>
      </c>
      <c r="S144" s="236">
        <v>0</v>
      </c>
      <c r="T144" s="237">
        <f>S144*H144</f>
        <v>0</v>
      </c>
      <c r="U144" s="39"/>
      <c r="V144" s="39"/>
      <c r="W144" s="39"/>
      <c r="X144" s="39"/>
      <c r="Y144" s="39"/>
      <c r="Z144" s="39"/>
      <c r="AA144" s="39"/>
      <c r="AB144" s="39"/>
      <c r="AC144" s="39"/>
      <c r="AD144" s="39"/>
      <c r="AE144" s="39"/>
      <c r="AR144" s="238" t="s">
        <v>360</v>
      </c>
      <c r="AT144" s="238" t="s">
        <v>343</v>
      </c>
      <c r="AU144" s="238" t="s">
        <v>85</v>
      </c>
      <c r="AY144" s="18" t="s">
        <v>342</v>
      </c>
      <c r="BE144" s="239">
        <f>IF(N144="základní",J144,0)</f>
        <v>0</v>
      </c>
      <c r="BF144" s="239">
        <f>IF(N144="snížená",J144,0)</f>
        <v>0</v>
      </c>
      <c r="BG144" s="239">
        <f>IF(N144="zákl. přenesená",J144,0)</f>
        <v>0</v>
      </c>
      <c r="BH144" s="239">
        <f>IF(N144="sníž. přenesená",J144,0)</f>
        <v>0</v>
      </c>
      <c r="BI144" s="239">
        <f>IF(N144="nulová",J144,0)</f>
        <v>0</v>
      </c>
      <c r="BJ144" s="18" t="s">
        <v>83</v>
      </c>
      <c r="BK144" s="239">
        <f>ROUND(I144*H144,2)</f>
        <v>0</v>
      </c>
      <c r="BL144" s="18" t="s">
        <v>360</v>
      </c>
      <c r="BM144" s="238" t="s">
        <v>7512</v>
      </c>
    </row>
    <row r="145" s="2" customFormat="1">
      <c r="A145" s="39"/>
      <c r="B145" s="40"/>
      <c r="C145" s="41"/>
      <c r="D145" s="240" t="s">
        <v>349</v>
      </c>
      <c r="E145" s="41"/>
      <c r="F145" s="241" t="s">
        <v>2010</v>
      </c>
      <c r="G145" s="41"/>
      <c r="H145" s="41"/>
      <c r="I145" s="242"/>
      <c r="J145" s="41"/>
      <c r="K145" s="41"/>
      <c r="L145" s="45"/>
      <c r="M145" s="243"/>
      <c r="N145" s="244"/>
      <c r="O145" s="92"/>
      <c r="P145" s="92"/>
      <c r="Q145" s="92"/>
      <c r="R145" s="92"/>
      <c r="S145" s="92"/>
      <c r="T145" s="93"/>
      <c r="U145" s="39"/>
      <c r="V145" s="39"/>
      <c r="W145" s="39"/>
      <c r="X145" s="39"/>
      <c r="Y145" s="39"/>
      <c r="Z145" s="39"/>
      <c r="AA145" s="39"/>
      <c r="AB145" s="39"/>
      <c r="AC145" s="39"/>
      <c r="AD145" s="39"/>
      <c r="AE145" s="39"/>
      <c r="AT145" s="18" t="s">
        <v>349</v>
      </c>
      <c r="AU145" s="18" t="s">
        <v>85</v>
      </c>
    </row>
    <row r="146" s="13" customFormat="1">
      <c r="A146" s="13"/>
      <c r="B146" s="252"/>
      <c r="C146" s="253"/>
      <c r="D146" s="240" t="s">
        <v>446</v>
      </c>
      <c r="E146" s="254" t="s">
        <v>1</v>
      </c>
      <c r="F146" s="255" t="s">
        <v>2257</v>
      </c>
      <c r="G146" s="253"/>
      <c r="H146" s="256">
        <v>75</v>
      </c>
      <c r="I146" s="257"/>
      <c r="J146" s="253"/>
      <c r="K146" s="253"/>
      <c r="L146" s="258"/>
      <c r="M146" s="259"/>
      <c r="N146" s="260"/>
      <c r="O146" s="260"/>
      <c r="P146" s="260"/>
      <c r="Q146" s="260"/>
      <c r="R146" s="260"/>
      <c r="S146" s="260"/>
      <c r="T146" s="261"/>
      <c r="U146" s="13"/>
      <c r="V146" s="13"/>
      <c r="W146" s="13"/>
      <c r="X146" s="13"/>
      <c r="Y146" s="13"/>
      <c r="Z146" s="13"/>
      <c r="AA146" s="13"/>
      <c r="AB146" s="13"/>
      <c r="AC146" s="13"/>
      <c r="AD146" s="13"/>
      <c r="AE146" s="13"/>
      <c r="AT146" s="262" t="s">
        <v>446</v>
      </c>
      <c r="AU146" s="262" t="s">
        <v>85</v>
      </c>
      <c r="AV146" s="13" t="s">
        <v>85</v>
      </c>
      <c r="AW146" s="13" t="s">
        <v>32</v>
      </c>
      <c r="AX146" s="13" t="s">
        <v>83</v>
      </c>
      <c r="AY146" s="262" t="s">
        <v>342</v>
      </c>
    </row>
    <row r="147" s="2" customFormat="1" ht="16.5" customHeight="1">
      <c r="A147" s="39"/>
      <c r="B147" s="40"/>
      <c r="C147" s="227" t="s">
        <v>341</v>
      </c>
      <c r="D147" s="227" t="s">
        <v>343</v>
      </c>
      <c r="E147" s="228" t="s">
        <v>2012</v>
      </c>
      <c r="F147" s="229" t="s">
        <v>2013</v>
      </c>
      <c r="G147" s="230" t="s">
        <v>2014</v>
      </c>
      <c r="H147" s="231">
        <v>10</v>
      </c>
      <c r="I147" s="232"/>
      <c r="J147" s="233">
        <f>ROUND(I147*H147,2)</f>
        <v>0</v>
      </c>
      <c r="K147" s="229" t="s">
        <v>443</v>
      </c>
      <c r="L147" s="45"/>
      <c r="M147" s="234" t="s">
        <v>1</v>
      </c>
      <c r="N147" s="235" t="s">
        <v>41</v>
      </c>
      <c r="O147" s="92"/>
      <c r="P147" s="236">
        <f>O147*H147</f>
        <v>0</v>
      </c>
      <c r="Q147" s="236">
        <v>0</v>
      </c>
      <c r="R147" s="236">
        <f>Q147*H147</f>
        <v>0</v>
      </c>
      <c r="S147" s="236">
        <v>0</v>
      </c>
      <c r="T147" s="237">
        <f>S147*H147</f>
        <v>0</v>
      </c>
      <c r="U147" s="39"/>
      <c r="V147" s="39"/>
      <c r="W147" s="39"/>
      <c r="X147" s="39"/>
      <c r="Y147" s="39"/>
      <c r="Z147" s="39"/>
      <c r="AA147" s="39"/>
      <c r="AB147" s="39"/>
      <c r="AC147" s="39"/>
      <c r="AD147" s="39"/>
      <c r="AE147" s="39"/>
      <c r="AR147" s="238" t="s">
        <v>360</v>
      </c>
      <c r="AT147" s="238" t="s">
        <v>343</v>
      </c>
      <c r="AU147" s="238" t="s">
        <v>85</v>
      </c>
      <c r="AY147" s="18" t="s">
        <v>342</v>
      </c>
      <c r="BE147" s="239">
        <f>IF(N147="základní",J147,0)</f>
        <v>0</v>
      </c>
      <c r="BF147" s="239">
        <f>IF(N147="snížená",J147,0)</f>
        <v>0</v>
      </c>
      <c r="BG147" s="239">
        <f>IF(N147="zákl. přenesená",J147,0)</f>
        <v>0</v>
      </c>
      <c r="BH147" s="239">
        <f>IF(N147="sníž. přenesená",J147,0)</f>
        <v>0</v>
      </c>
      <c r="BI147" s="239">
        <f>IF(N147="nulová",J147,0)</f>
        <v>0</v>
      </c>
      <c r="BJ147" s="18" t="s">
        <v>83</v>
      </c>
      <c r="BK147" s="239">
        <f>ROUND(I147*H147,2)</f>
        <v>0</v>
      </c>
      <c r="BL147" s="18" t="s">
        <v>360</v>
      </c>
      <c r="BM147" s="238" t="s">
        <v>7513</v>
      </c>
    </row>
    <row r="148" s="2" customFormat="1">
      <c r="A148" s="39"/>
      <c r="B148" s="40"/>
      <c r="C148" s="41"/>
      <c r="D148" s="240" t="s">
        <v>349</v>
      </c>
      <c r="E148" s="41"/>
      <c r="F148" s="241" t="s">
        <v>2016</v>
      </c>
      <c r="G148" s="41"/>
      <c r="H148" s="41"/>
      <c r="I148" s="242"/>
      <c r="J148" s="41"/>
      <c r="K148" s="41"/>
      <c r="L148" s="45"/>
      <c r="M148" s="243"/>
      <c r="N148" s="244"/>
      <c r="O148" s="92"/>
      <c r="P148" s="92"/>
      <c r="Q148" s="92"/>
      <c r="R148" s="92"/>
      <c r="S148" s="92"/>
      <c r="T148" s="93"/>
      <c r="U148" s="39"/>
      <c r="V148" s="39"/>
      <c r="W148" s="39"/>
      <c r="X148" s="39"/>
      <c r="Y148" s="39"/>
      <c r="Z148" s="39"/>
      <c r="AA148" s="39"/>
      <c r="AB148" s="39"/>
      <c r="AC148" s="39"/>
      <c r="AD148" s="39"/>
      <c r="AE148" s="39"/>
      <c r="AT148" s="18" t="s">
        <v>349</v>
      </c>
      <c r="AU148" s="18" t="s">
        <v>85</v>
      </c>
    </row>
    <row r="149" s="13" customFormat="1">
      <c r="A149" s="13"/>
      <c r="B149" s="252"/>
      <c r="C149" s="253"/>
      <c r="D149" s="240" t="s">
        <v>446</v>
      </c>
      <c r="E149" s="254" t="s">
        <v>1</v>
      </c>
      <c r="F149" s="255" t="s">
        <v>2259</v>
      </c>
      <c r="G149" s="253"/>
      <c r="H149" s="256">
        <v>10</v>
      </c>
      <c r="I149" s="257"/>
      <c r="J149" s="253"/>
      <c r="K149" s="253"/>
      <c r="L149" s="258"/>
      <c r="M149" s="259"/>
      <c r="N149" s="260"/>
      <c r="O149" s="260"/>
      <c r="P149" s="260"/>
      <c r="Q149" s="260"/>
      <c r="R149" s="260"/>
      <c r="S149" s="260"/>
      <c r="T149" s="261"/>
      <c r="U149" s="13"/>
      <c r="V149" s="13"/>
      <c r="W149" s="13"/>
      <c r="X149" s="13"/>
      <c r="Y149" s="13"/>
      <c r="Z149" s="13"/>
      <c r="AA149" s="13"/>
      <c r="AB149" s="13"/>
      <c r="AC149" s="13"/>
      <c r="AD149" s="13"/>
      <c r="AE149" s="13"/>
      <c r="AT149" s="262" t="s">
        <v>446</v>
      </c>
      <c r="AU149" s="262" t="s">
        <v>85</v>
      </c>
      <c r="AV149" s="13" t="s">
        <v>85</v>
      </c>
      <c r="AW149" s="13" t="s">
        <v>32</v>
      </c>
      <c r="AX149" s="13" t="s">
        <v>83</v>
      </c>
      <c r="AY149" s="262" t="s">
        <v>342</v>
      </c>
    </row>
    <row r="150" s="2" customFormat="1" ht="16.5" customHeight="1">
      <c r="A150" s="39"/>
      <c r="B150" s="40"/>
      <c r="C150" s="227" t="s">
        <v>368</v>
      </c>
      <c r="D150" s="227" t="s">
        <v>343</v>
      </c>
      <c r="E150" s="228" t="s">
        <v>2018</v>
      </c>
      <c r="F150" s="229" t="s">
        <v>2019</v>
      </c>
      <c r="G150" s="230" t="s">
        <v>543</v>
      </c>
      <c r="H150" s="231">
        <v>2.8999999999999999</v>
      </c>
      <c r="I150" s="232"/>
      <c r="J150" s="233">
        <f>ROUND(I150*H150,2)</f>
        <v>0</v>
      </c>
      <c r="K150" s="229" t="s">
        <v>443</v>
      </c>
      <c r="L150" s="45"/>
      <c r="M150" s="234" t="s">
        <v>1</v>
      </c>
      <c r="N150" s="235" t="s">
        <v>41</v>
      </c>
      <c r="O150" s="92"/>
      <c r="P150" s="236">
        <f>O150*H150</f>
        <v>0</v>
      </c>
      <c r="Q150" s="236">
        <v>0.036900000000000002</v>
      </c>
      <c r="R150" s="236">
        <f>Q150*H150</f>
        <v>0.10701000000000001</v>
      </c>
      <c r="S150" s="236">
        <v>0</v>
      </c>
      <c r="T150" s="237">
        <f>S150*H150</f>
        <v>0</v>
      </c>
      <c r="U150" s="39"/>
      <c r="V150" s="39"/>
      <c r="W150" s="39"/>
      <c r="X150" s="39"/>
      <c r="Y150" s="39"/>
      <c r="Z150" s="39"/>
      <c r="AA150" s="39"/>
      <c r="AB150" s="39"/>
      <c r="AC150" s="39"/>
      <c r="AD150" s="39"/>
      <c r="AE150" s="39"/>
      <c r="AR150" s="238" t="s">
        <v>360</v>
      </c>
      <c r="AT150" s="238" t="s">
        <v>343</v>
      </c>
      <c r="AU150" s="238" t="s">
        <v>85</v>
      </c>
      <c r="AY150" s="18" t="s">
        <v>342</v>
      </c>
      <c r="BE150" s="239">
        <f>IF(N150="základní",J150,0)</f>
        <v>0</v>
      </c>
      <c r="BF150" s="239">
        <f>IF(N150="snížená",J150,0)</f>
        <v>0</v>
      </c>
      <c r="BG150" s="239">
        <f>IF(N150="zákl. přenesená",J150,0)</f>
        <v>0</v>
      </c>
      <c r="BH150" s="239">
        <f>IF(N150="sníž. přenesená",J150,0)</f>
        <v>0</v>
      </c>
      <c r="BI150" s="239">
        <f>IF(N150="nulová",J150,0)</f>
        <v>0</v>
      </c>
      <c r="BJ150" s="18" t="s">
        <v>83</v>
      </c>
      <c r="BK150" s="239">
        <f>ROUND(I150*H150,2)</f>
        <v>0</v>
      </c>
      <c r="BL150" s="18" t="s">
        <v>360</v>
      </c>
      <c r="BM150" s="238" t="s">
        <v>7514</v>
      </c>
    </row>
    <row r="151" s="2" customFormat="1">
      <c r="A151" s="39"/>
      <c r="B151" s="40"/>
      <c r="C151" s="41"/>
      <c r="D151" s="240" t="s">
        <v>349</v>
      </c>
      <c r="E151" s="41"/>
      <c r="F151" s="241" t="s">
        <v>2021</v>
      </c>
      <c r="G151" s="41"/>
      <c r="H151" s="41"/>
      <c r="I151" s="242"/>
      <c r="J151" s="41"/>
      <c r="K151" s="41"/>
      <c r="L151" s="45"/>
      <c r="M151" s="243"/>
      <c r="N151" s="244"/>
      <c r="O151" s="92"/>
      <c r="P151" s="92"/>
      <c r="Q151" s="92"/>
      <c r="R151" s="92"/>
      <c r="S151" s="92"/>
      <c r="T151" s="93"/>
      <c r="U151" s="39"/>
      <c r="V151" s="39"/>
      <c r="W151" s="39"/>
      <c r="X151" s="39"/>
      <c r="Y151" s="39"/>
      <c r="Z151" s="39"/>
      <c r="AA151" s="39"/>
      <c r="AB151" s="39"/>
      <c r="AC151" s="39"/>
      <c r="AD151" s="39"/>
      <c r="AE151" s="39"/>
      <c r="AT151" s="18" t="s">
        <v>349</v>
      </c>
      <c r="AU151" s="18" t="s">
        <v>85</v>
      </c>
    </row>
    <row r="152" s="13" customFormat="1">
      <c r="A152" s="13"/>
      <c r="B152" s="252"/>
      <c r="C152" s="253"/>
      <c r="D152" s="240" t="s">
        <v>446</v>
      </c>
      <c r="E152" s="254" t="s">
        <v>1</v>
      </c>
      <c r="F152" s="255" t="s">
        <v>7515</v>
      </c>
      <c r="G152" s="253"/>
      <c r="H152" s="256">
        <v>2.8999999999999999</v>
      </c>
      <c r="I152" s="257"/>
      <c r="J152" s="253"/>
      <c r="K152" s="253"/>
      <c r="L152" s="258"/>
      <c r="M152" s="259"/>
      <c r="N152" s="260"/>
      <c r="O152" s="260"/>
      <c r="P152" s="260"/>
      <c r="Q152" s="260"/>
      <c r="R152" s="260"/>
      <c r="S152" s="260"/>
      <c r="T152" s="261"/>
      <c r="U152" s="13"/>
      <c r="V152" s="13"/>
      <c r="W152" s="13"/>
      <c r="X152" s="13"/>
      <c r="Y152" s="13"/>
      <c r="Z152" s="13"/>
      <c r="AA152" s="13"/>
      <c r="AB152" s="13"/>
      <c r="AC152" s="13"/>
      <c r="AD152" s="13"/>
      <c r="AE152" s="13"/>
      <c r="AT152" s="262" t="s">
        <v>446</v>
      </c>
      <c r="AU152" s="262" t="s">
        <v>85</v>
      </c>
      <c r="AV152" s="13" t="s">
        <v>85</v>
      </c>
      <c r="AW152" s="13" t="s">
        <v>32</v>
      </c>
      <c r="AX152" s="13" t="s">
        <v>83</v>
      </c>
      <c r="AY152" s="262" t="s">
        <v>342</v>
      </c>
    </row>
    <row r="153" s="2" customFormat="1" ht="16.5" customHeight="1">
      <c r="A153" s="39"/>
      <c r="B153" s="40"/>
      <c r="C153" s="227" t="s">
        <v>372</v>
      </c>
      <c r="D153" s="227" t="s">
        <v>343</v>
      </c>
      <c r="E153" s="228" t="s">
        <v>2023</v>
      </c>
      <c r="F153" s="229" t="s">
        <v>2024</v>
      </c>
      <c r="G153" s="230" t="s">
        <v>543</v>
      </c>
      <c r="H153" s="231">
        <v>36.450000000000003</v>
      </c>
      <c r="I153" s="232"/>
      <c r="J153" s="233">
        <f>ROUND(I153*H153,2)</f>
        <v>0</v>
      </c>
      <c r="K153" s="229" t="s">
        <v>443</v>
      </c>
      <c r="L153" s="45"/>
      <c r="M153" s="234" t="s">
        <v>1</v>
      </c>
      <c r="N153" s="235" t="s">
        <v>41</v>
      </c>
      <c r="O153" s="92"/>
      <c r="P153" s="236">
        <f>O153*H153</f>
        <v>0</v>
      </c>
      <c r="Q153" s="236">
        <v>0.036900000000000002</v>
      </c>
      <c r="R153" s="236">
        <f>Q153*H153</f>
        <v>1.3450050000000002</v>
      </c>
      <c r="S153" s="236">
        <v>0</v>
      </c>
      <c r="T153" s="237">
        <f>S153*H153</f>
        <v>0</v>
      </c>
      <c r="U153" s="39"/>
      <c r="V153" s="39"/>
      <c r="W153" s="39"/>
      <c r="X153" s="39"/>
      <c r="Y153" s="39"/>
      <c r="Z153" s="39"/>
      <c r="AA153" s="39"/>
      <c r="AB153" s="39"/>
      <c r="AC153" s="39"/>
      <c r="AD153" s="39"/>
      <c r="AE153" s="39"/>
      <c r="AR153" s="238" t="s">
        <v>360</v>
      </c>
      <c r="AT153" s="238" t="s">
        <v>343</v>
      </c>
      <c r="AU153" s="238" t="s">
        <v>85</v>
      </c>
      <c r="AY153" s="18" t="s">
        <v>342</v>
      </c>
      <c r="BE153" s="239">
        <f>IF(N153="základní",J153,0)</f>
        <v>0</v>
      </c>
      <c r="BF153" s="239">
        <f>IF(N153="snížená",J153,0)</f>
        <v>0</v>
      </c>
      <c r="BG153" s="239">
        <f>IF(N153="zákl. přenesená",J153,0)</f>
        <v>0</v>
      </c>
      <c r="BH153" s="239">
        <f>IF(N153="sníž. přenesená",J153,0)</f>
        <v>0</v>
      </c>
      <c r="BI153" s="239">
        <f>IF(N153="nulová",J153,0)</f>
        <v>0</v>
      </c>
      <c r="BJ153" s="18" t="s">
        <v>83</v>
      </c>
      <c r="BK153" s="239">
        <f>ROUND(I153*H153,2)</f>
        <v>0</v>
      </c>
      <c r="BL153" s="18" t="s">
        <v>360</v>
      </c>
      <c r="BM153" s="238" t="s">
        <v>7516</v>
      </c>
    </row>
    <row r="154" s="2" customFormat="1">
      <c r="A154" s="39"/>
      <c r="B154" s="40"/>
      <c r="C154" s="41"/>
      <c r="D154" s="240" t="s">
        <v>349</v>
      </c>
      <c r="E154" s="41"/>
      <c r="F154" s="241" t="s">
        <v>2026</v>
      </c>
      <c r="G154" s="41"/>
      <c r="H154" s="41"/>
      <c r="I154" s="242"/>
      <c r="J154" s="41"/>
      <c r="K154" s="41"/>
      <c r="L154" s="45"/>
      <c r="M154" s="243"/>
      <c r="N154" s="244"/>
      <c r="O154" s="92"/>
      <c r="P154" s="92"/>
      <c r="Q154" s="92"/>
      <c r="R154" s="92"/>
      <c r="S154" s="92"/>
      <c r="T154" s="93"/>
      <c r="U154" s="39"/>
      <c r="V154" s="39"/>
      <c r="W154" s="39"/>
      <c r="X154" s="39"/>
      <c r="Y154" s="39"/>
      <c r="Z154" s="39"/>
      <c r="AA154" s="39"/>
      <c r="AB154" s="39"/>
      <c r="AC154" s="39"/>
      <c r="AD154" s="39"/>
      <c r="AE154" s="39"/>
      <c r="AT154" s="18" t="s">
        <v>349</v>
      </c>
      <c r="AU154" s="18" t="s">
        <v>85</v>
      </c>
    </row>
    <row r="155" s="13" customFormat="1">
      <c r="A155" s="13"/>
      <c r="B155" s="252"/>
      <c r="C155" s="253"/>
      <c r="D155" s="240" t="s">
        <v>446</v>
      </c>
      <c r="E155" s="254" t="s">
        <v>1</v>
      </c>
      <c r="F155" s="255" t="s">
        <v>7517</v>
      </c>
      <c r="G155" s="253"/>
      <c r="H155" s="256">
        <v>1.45</v>
      </c>
      <c r="I155" s="257"/>
      <c r="J155" s="253"/>
      <c r="K155" s="253"/>
      <c r="L155" s="258"/>
      <c r="M155" s="259"/>
      <c r="N155" s="260"/>
      <c r="O155" s="260"/>
      <c r="P155" s="260"/>
      <c r="Q155" s="260"/>
      <c r="R155" s="260"/>
      <c r="S155" s="260"/>
      <c r="T155" s="261"/>
      <c r="U155" s="13"/>
      <c r="V155" s="13"/>
      <c r="W155" s="13"/>
      <c r="X155" s="13"/>
      <c r="Y155" s="13"/>
      <c r="Z155" s="13"/>
      <c r="AA155" s="13"/>
      <c r="AB155" s="13"/>
      <c r="AC155" s="13"/>
      <c r="AD155" s="13"/>
      <c r="AE155" s="13"/>
      <c r="AT155" s="262" t="s">
        <v>446</v>
      </c>
      <c r="AU155" s="262" t="s">
        <v>85</v>
      </c>
      <c r="AV155" s="13" t="s">
        <v>85</v>
      </c>
      <c r="AW155" s="13" t="s">
        <v>32</v>
      </c>
      <c r="AX155" s="13" t="s">
        <v>76</v>
      </c>
      <c r="AY155" s="262" t="s">
        <v>342</v>
      </c>
    </row>
    <row r="156" s="13" customFormat="1">
      <c r="A156" s="13"/>
      <c r="B156" s="252"/>
      <c r="C156" s="253"/>
      <c r="D156" s="240" t="s">
        <v>446</v>
      </c>
      <c r="E156" s="254" t="s">
        <v>1</v>
      </c>
      <c r="F156" s="255" t="s">
        <v>7518</v>
      </c>
      <c r="G156" s="253"/>
      <c r="H156" s="256">
        <v>35</v>
      </c>
      <c r="I156" s="257"/>
      <c r="J156" s="253"/>
      <c r="K156" s="253"/>
      <c r="L156" s="258"/>
      <c r="M156" s="259"/>
      <c r="N156" s="260"/>
      <c r="O156" s="260"/>
      <c r="P156" s="260"/>
      <c r="Q156" s="260"/>
      <c r="R156" s="260"/>
      <c r="S156" s="260"/>
      <c r="T156" s="261"/>
      <c r="U156" s="13"/>
      <c r="V156" s="13"/>
      <c r="W156" s="13"/>
      <c r="X156" s="13"/>
      <c r="Y156" s="13"/>
      <c r="Z156" s="13"/>
      <c r="AA156" s="13"/>
      <c r="AB156" s="13"/>
      <c r="AC156" s="13"/>
      <c r="AD156" s="13"/>
      <c r="AE156" s="13"/>
      <c r="AT156" s="262" t="s">
        <v>446</v>
      </c>
      <c r="AU156" s="262" t="s">
        <v>85</v>
      </c>
      <c r="AV156" s="13" t="s">
        <v>85</v>
      </c>
      <c r="AW156" s="13" t="s">
        <v>32</v>
      </c>
      <c r="AX156" s="13" t="s">
        <v>76</v>
      </c>
      <c r="AY156" s="262" t="s">
        <v>342</v>
      </c>
    </row>
    <row r="157" s="16" customFormat="1">
      <c r="A157" s="16"/>
      <c r="B157" s="284"/>
      <c r="C157" s="285"/>
      <c r="D157" s="240" t="s">
        <v>446</v>
      </c>
      <c r="E157" s="286" t="s">
        <v>1</v>
      </c>
      <c r="F157" s="287" t="s">
        <v>500</v>
      </c>
      <c r="G157" s="285"/>
      <c r="H157" s="288">
        <v>36.450000000000003</v>
      </c>
      <c r="I157" s="289"/>
      <c r="J157" s="285"/>
      <c r="K157" s="285"/>
      <c r="L157" s="290"/>
      <c r="M157" s="291"/>
      <c r="N157" s="292"/>
      <c r="O157" s="292"/>
      <c r="P157" s="292"/>
      <c r="Q157" s="292"/>
      <c r="R157" s="292"/>
      <c r="S157" s="292"/>
      <c r="T157" s="293"/>
      <c r="U157" s="16"/>
      <c r="V157" s="16"/>
      <c r="W157" s="16"/>
      <c r="X157" s="16"/>
      <c r="Y157" s="16"/>
      <c r="Z157" s="16"/>
      <c r="AA157" s="16"/>
      <c r="AB157" s="16"/>
      <c r="AC157" s="16"/>
      <c r="AD157" s="16"/>
      <c r="AE157" s="16"/>
      <c r="AT157" s="294" t="s">
        <v>446</v>
      </c>
      <c r="AU157" s="294" t="s">
        <v>85</v>
      </c>
      <c r="AV157" s="16" t="s">
        <v>360</v>
      </c>
      <c r="AW157" s="16" t="s">
        <v>32</v>
      </c>
      <c r="AX157" s="16" t="s">
        <v>83</v>
      </c>
      <c r="AY157" s="294" t="s">
        <v>342</v>
      </c>
    </row>
    <row r="158" s="2" customFormat="1" ht="16.5" customHeight="1">
      <c r="A158" s="39"/>
      <c r="B158" s="40"/>
      <c r="C158" s="227" t="s">
        <v>376</v>
      </c>
      <c r="D158" s="227" t="s">
        <v>343</v>
      </c>
      <c r="E158" s="228" t="s">
        <v>566</v>
      </c>
      <c r="F158" s="229" t="s">
        <v>567</v>
      </c>
      <c r="G158" s="230" t="s">
        <v>562</v>
      </c>
      <c r="H158" s="231">
        <v>3.0369999999999999</v>
      </c>
      <c r="I158" s="232"/>
      <c r="J158" s="233">
        <f>ROUND(I158*H158,2)</f>
        <v>0</v>
      </c>
      <c r="K158" s="229" t="s">
        <v>443</v>
      </c>
      <c r="L158" s="45"/>
      <c r="M158" s="234" t="s">
        <v>1</v>
      </c>
      <c r="N158" s="235" t="s">
        <v>41</v>
      </c>
      <c r="O158" s="92"/>
      <c r="P158" s="236">
        <f>O158*H158</f>
        <v>0</v>
      </c>
      <c r="Q158" s="236">
        <v>0</v>
      </c>
      <c r="R158" s="236">
        <f>Q158*H158</f>
        <v>0</v>
      </c>
      <c r="S158" s="236">
        <v>0</v>
      </c>
      <c r="T158" s="237">
        <f>S158*H158</f>
        <v>0</v>
      </c>
      <c r="U158" s="39"/>
      <c r="V158" s="39"/>
      <c r="W158" s="39"/>
      <c r="X158" s="39"/>
      <c r="Y158" s="39"/>
      <c r="Z158" s="39"/>
      <c r="AA158" s="39"/>
      <c r="AB158" s="39"/>
      <c r="AC158" s="39"/>
      <c r="AD158" s="39"/>
      <c r="AE158" s="39"/>
      <c r="AR158" s="238" t="s">
        <v>360</v>
      </c>
      <c r="AT158" s="238" t="s">
        <v>343</v>
      </c>
      <c r="AU158" s="238" t="s">
        <v>85</v>
      </c>
      <c r="AY158" s="18" t="s">
        <v>342</v>
      </c>
      <c r="BE158" s="239">
        <f>IF(N158="základní",J158,0)</f>
        <v>0</v>
      </c>
      <c r="BF158" s="239">
        <f>IF(N158="snížená",J158,0)</f>
        <v>0</v>
      </c>
      <c r="BG158" s="239">
        <f>IF(N158="zákl. přenesená",J158,0)</f>
        <v>0</v>
      </c>
      <c r="BH158" s="239">
        <f>IF(N158="sníž. přenesená",J158,0)</f>
        <v>0</v>
      </c>
      <c r="BI158" s="239">
        <f>IF(N158="nulová",J158,0)</f>
        <v>0</v>
      </c>
      <c r="BJ158" s="18" t="s">
        <v>83</v>
      </c>
      <c r="BK158" s="239">
        <f>ROUND(I158*H158,2)</f>
        <v>0</v>
      </c>
      <c r="BL158" s="18" t="s">
        <v>360</v>
      </c>
      <c r="BM158" s="238" t="s">
        <v>7519</v>
      </c>
    </row>
    <row r="159" s="2" customFormat="1">
      <c r="A159" s="39"/>
      <c r="B159" s="40"/>
      <c r="C159" s="41"/>
      <c r="D159" s="240" t="s">
        <v>349</v>
      </c>
      <c r="E159" s="41"/>
      <c r="F159" s="241" t="s">
        <v>569</v>
      </c>
      <c r="G159" s="41"/>
      <c r="H159" s="41"/>
      <c r="I159" s="242"/>
      <c r="J159" s="41"/>
      <c r="K159" s="41"/>
      <c r="L159" s="45"/>
      <c r="M159" s="243"/>
      <c r="N159" s="244"/>
      <c r="O159" s="92"/>
      <c r="P159" s="92"/>
      <c r="Q159" s="92"/>
      <c r="R159" s="92"/>
      <c r="S159" s="92"/>
      <c r="T159" s="93"/>
      <c r="U159" s="39"/>
      <c r="V159" s="39"/>
      <c r="W159" s="39"/>
      <c r="X159" s="39"/>
      <c r="Y159" s="39"/>
      <c r="Z159" s="39"/>
      <c r="AA159" s="39"/>
      <c r="AB159" s="39"/>
      <c r="AC159" s="39"/>
      <c r="AD159" s="39"/>
      <c r="AE159" s="39"/>
      <c r="AT159" s="18" t="s">
        <v>349</v>
      </c>
      <c r="AU159" s="18" t="s">
        <v>85</v>
      </c>
    </row>
    <row r="160" s="13" customFormat="1">
      <c r="A160" s="13"/>
      <c r="B160" s="252"/>
      <c r="C160" s="253"/>
      <c r="D160" s="240" t="s">
        <v>446</v>
      </c>
      <c r="E160" s="254" t="s">
        <v>1</v>
      </c>
      <c r="F160" s="255" t="s">
        <v>7520</v>
      </c>
      <c r="G160" s="253"/>
      <c r="H160" s="256">
        <v>3.0369999999999999</v>
      </c>
      <c r="I160" s="257"/>
      <c r="J160" s="253"/>
      <c r="K160" s="253"/>
      <c r="L160" s="258"/>
      <c r="M160" s="259"/>
      <c r="N160" s="260"/>
      <c r="O160" s="260"/>
      <c r="P160" s="260"/>
      <c r="Q160" s="260"/>
      <c r="R160" s="260"/>
      <c r="S160" s="260"/>
      <c r="T160" s="261"/>
      <c r="U160" s="13"/>
      <c r="V160" s="13"/>
      <c r="W160" s="13"/>
      <c r="X160" s="13"/>
      <c r="Y160" s="13"/>
      <c r="Z160" s="13"/>
      <c r="AA160" s="13"/>
      <c r="AB160" s="13"/>
      <c r="AC160" s="13"/>
      <c r="AD160" s="13"/>
      <c r="AE160" s="13"/>
      <c r="AT160" s="262" t="s">
        <v>446</v>
      </c>
      <c r="AU160" s="262" t="s">
        <v>85</v>
      </c>
      <c r="AV160" s="13" t="s">
        <v>85</v>
      </c>
      <c r="AW160" s="13" t="s">
        <v>32</v>
      </c>
      <c r="AX160" s="13" t="s">
        <v>83</v>
      </c>
      <c r="AY160" s="262" t="s">
        <v>342</v>
      </c>
    </row>
    <row r="161" s="2" customFormat="1" ht="16.5" customHeight="1">
      <c r="A161" s="39"/>
      <c r="B161" s="40"/>
      <c r="C161" s="227" t="s">
        <v>381</v>
      </c>
      <c r="D161" s="227" t="s">
        <v>343</v>
      </c>
      <c r="E161" s="228" t="s">
        <v>3014</v>
      </c>
      <c r="F161" s="229" t="s">
        <v>3015</v>
      </c>
      <c r="G161" s="230" t="s">
        <v>473</v>
      </c>
      <c r="H161" s="231">
        <v>47.284999999999997</v>
      </c>
      <c r="I161" s="232"/>
      <c r="J161" s="233">
        <f>ROUND(I161*H161,2)</f>
        <v>0</v>
      </c>
      <c r="K161" s="229" t="s">
        <v>443</v>
      </c>
      <c r="L161" s="45"/>
      <c r="M161" s="234" t="s">
        <v>1</v>
      </c>
      <c r="N161" s="235" t="s">
        <v>41</v>
      </c>
      <c r="O161" s="92"/>
      <c r="P161" s="236">
        <f>O161*H161</f>
        <v>0</v>
      </c>
      <c r="Q161" s="236">
        <v>0</v>
      </c>
      <c r="R161" s="236">
        <f>Q161*H161</f>
        <v>0</v>
      </c>
      <c r="S161" s="236">
        <v>0</v>
      </c>
      <c r="T161" s="237">
        <f>S161*H161</f>
        <v>0</v>
      </c>
      <c r="U161" s="39"/>
      <c r="V161" s="39"/>
      <c r="W161" s="39"/>
      <c r="X161" s="39"/>
      <c r="Y161" s="39"/>
      <c r="Z161" s="39"/>
      <c r="AA161" s="39"/>
      <c r="AB161" s="39"/>
      <c r="AC161" s="39"/>
      <c r="AD161" s="39"/>
      <c r="AE161" s="39"/>
      <c r="AR161" s="238" t="s">
        <v>360</v>
      </c>
      <c r="AT161" s="238" t="s">
        <v>343</v>
      </c>
      <c r="AU161" s="238" t="s">
        <v>85</v>
      </c>
      <c r="AY161" s="18" t="s">
        <v>342</v>
      </c>
      <c r="BE161" s="239">
        <f>IF(N161="základní",J161,0)</f>
        <v>0</v>
      </c>
      <c r="BF161" s="239">
        <f>IF(N161="snížená",J161,0)</f>
        <v>0</v>
      </c>
      <c r="BG161" s="239">
        <f>IF(N161="zákl. přenesená",J161,0)</f>
        <v>0</v>
      </c>
      <c r="BH161" s="239">
        <f>IF(N161="sníž. přenesená",J161,0)</f>
        <v>0</v>
      </c>
      <c r="BI161" s="239">
        <f>IF(N161="nulová",J161,0)</f>
        <v>0</v>
      </c>
      <c r="BJ161" s="18" t="s">
        <v>83</v>
      </c>
      <c r="BK161" s="239">
        <f>ROUND(I161*H161,2)</f>
        <v>0</v>
      </c>
      <c r="BL161" s="18" t="s">
        <v>360</v>
      </c>
      <c r="BM161" s="238" t="s">
        <v>7521</v>
      </c>
    </row>
    <row r="162" s="2" customFormat="1">
      <c r="A162" s="39"/>
      <c r="B162" s="40"/>
      <c r="C162" s="41"/>
      <c r="D162" s="240" t="s">
        <v>349</v>
      </c>
      <c r="E162" s="41"/>
      <c r="F162" s="241" t="s">
        <v>3017</v>
      </c>
      <c r="G162" s="41"/>
      <c r="H162" s="41"/>
      <c r="I162" s="242"/>
      <c r="J162" s="41"/>
      <c r="K162" s="41"/>
      <c r="L162" s="45"/>
      <c r="M162" s="243"/>
      <c r="N162" s="244"/>
      <c r="O162" s="92"/>
      <c r="P162" s="92"/>
      <c r="Q162" s="92"/>
      <c r="R162" s="92"/>
      <c r="S162" s="92"/>
      <c r="T162" s="93"/>
      <c r="U162" s="39"/>
      <c r="V162" s="39"/>
      <c r="W162" s="39"/>
      <c r="X162" s="39"/>
      <c r="Y162" s="39"/>
      <c r="Z162" s="39"/>
      <c r="AA162" s="39"/>
      <c r="AB162" s="39"/>
      <c r="AC162" s="39"/>
      <c r="AD162" s="39"/>
      <c r="AE162" s="39"/>
      <c r="AT162" s="18" t="s">
        <v>349</v>
      </c>
      <c r="AU162" s="18" t="s">
        <v>85</v>
      </c>
    </row>
    <row r="163" s="13" customFormat="1">
      <c r="A163" s="13"/>
      <c r="B163" s="252"/>
      <c r="C163" s="253"/>
      <c r="D163" s="240" t="s">
        <v>446</v>
      </c>
      <c r="E163" s="254" t="s">
        <v>1</v>
      </c>
      <c r="F163" s="255" t="s">
        <v>7522</v>
      </c>
      <c r="G163" s="253"/>
      <c r="H163" s="256">
        <v>47.284999999999997</v>
      </c>
      <c r="I163" s="257"/>
      <c r="J163" s="253"/>
      <c r="K163" s="253"/>
      <c r="L163" s="258"/>
      <c r="M163" s="259"/>
      <c r="N163" s="260"/>
      <c r="O163" s="260"/>
      <c r="P163" s="260"/>
      <c r="Q163" s="260"/>
      <c r="R163" s="260"/>
      <c r="S163" s="260"/>
      <c r="T163" s="261"/>
      <c r="U163" s="13"/>
      <c r="V163" s="13"/>
      <c r="W163" s="13"/>
      <c r="X163" s="13"/>
      <c r="Y163" s="13"/>
      <c r="Z163" s="13"/>
      <c r="AA163" s="13"/>
      <c r="AB163" s="13"/>
      <c r="AC163" s="13"/>
      <c r="AD163" s="13"/>
      <c r="AE163" s="13"/>
      <c r="AT163" s="262" t="s">
        <v>446</v>
      </c>
      <c r="AU163" s="262" t="s">
        <v>85</v>
      </c>
      <c r="AV163" s="13" t="s">
        <v>85</v>
      </c>
      <c r="AW163" s="13" t="s">
        <v>32</v>
      </c>
      <c r="AX163" s="13" t="s">
        <v>83</v>
      </c>
      <c r="AY163" s="262" t="s">
        <v>342</v>
      </c>
    </row>
    <row r="164" s="2" customFormat="1" ht="21.75" customHeight="1">
      <c r="A164" s="39"/>
      <c r="B164" s="40"/>
      <c r="C164" s="227" t="s">
        <v>386</v>
      </c>
      <c r="D164" s="227" t="s">
        <v>343</v>
      </c>
      <c r="E164" s="228" t="s">
        <v>4074</v>
      </c>
      <c r="F164" s="229" t="s">
        <v>4075</v>
      </c>
      <c r="G164" s="230" t="s">
        <v>562</v>
      </c>
      <c r="H164" s="231">
        <v>60.749000000000002</v>
      </c>
      <c r="I164" s="232"/>
      <c r="J164" s="233">
        <f>ROUND(I164*H164,2)</f>
        <v>0</v>
      </c>
      <c r="K164" s="229" t="s">
        <v>443</v>
      </c>
      <c r="L164" s="45"/>
      <c r="M164" s="234" t="s">
        <v>1</v>
      </c>
      <c r="N164" s="235" t="s">
        <v>41</v>
      </c>
      <c r="O164" s="92"/>
      <c r="P164" s="236">
        <f>O164*H164</f>
        <v>0</v>
      </c>
      <c r="Q164" s="236">
        <v>0</v>
      </c>
      <c r="R164" s="236">
        <f>Q164*H164</f>
        <v>0</v>
      </c>
      <c r="S164" s="236">
        <v>0</v>
      </c>
      <c r="T164" s="237">
        <f>S164*H164</f>
        <v>0</v>
      </c>
      <c r="U164" s="39"/>
      <c r="V164" s="39"/>
      <c r="W164" s="39"/>
      <c r="X164" s="39"/>
      <c r="Y164" s="39"/>
      <c r="Z164" s="39"/>
      <c r="AA164" s="39"/>
      <c r="AB164" s="39"/>
      <c r="AC164" s="39"/>
      <c r="AD164" s="39"/>
      <c r="AE164" s="39"/>
      <c r="AR164" s="238" t="s">
        <v>360</v>
      </c>
      <c r="AT164" s="238" t="s">
        <v>343</v>
      </c>
      <c r="AU164" s="238" t="s">
        <v>85</v>
      </c>
      <c r="AY164" s="18" t="s">
        <v>342</v>
      </c>
      <c r="BE164" s="239">
        <f>IF(N164="základní",J164,0)</f>
        <v>0</v>
      </c>
      <c r="BF164" s="239">
        <f>IF(N164="snížená",J164,0)</f>
        <v>0</v>
      </c>
      <c r="BG164" s="239">
        <f>IF(N164="zákl. přenesená",J164,0)</f>
        <v>0</v>
      </c>
      <c r="BH164" s="239">
        <f>IF(N164="sníž. přenesená",J164,0)</f>
        <v>0</v>
      </c>
      <c r="BI164" s="239">
        <f>IF(N164="nulová",J164,0)</f>
        <v>0</v>
      </c>
      <c r="BJ164" s="18" t="s">
        <v>83</v>
      </c>
      <c r="BK164" s="239">
        <f>ROUND(I164*H164,2)</f>
        <v>0</v>
      </c>
      <c r="BL164" s="18" t="s">
        <v>360</v>
      </c>
      <c r="BM164" s="238" t="s">
        <v>7523</v>
      </c>
    </row>
    <row r="165" s="2" customFormat="1">
      <c r="A165" s="39"/>
      <c r="B165" s="40"/>
      <c r="C165" s="41"/>
      <c r="D165" s="240" t="s">
        <v>349</v>
      </c>
      <c r="E165" s="41"/>
      <c r="F165" s="241" t="s">
        <v>4077</v>
      </c>
      <c r="G165" s="41"/>
      <c r="H165" s="41"/>
      <c r="I165" s="242"/>
      <c r="J165" s="41"/>
      <c r="K165" s="41"/>
      <c r="L165" s="45"/>
      <c r="M165" s="243"/>
      <c r="N165" s="244"/>
      <c r="O165" s="92"/>
      <c r="P165" s="92"/>
      <c r="Q165" s="92"/>
      <c r="R165" s="92"/>
      <c r="S165" s="92"/>
      <c r="T165" s="93"/>
      <c r="U165" s="39"/>
      <c r="V165" s="39"/>
      <c r="W165" s="39"/>
      <c r="X165" s="39"/>
      <c r="Y165" s="39"/>
      <c r="Z165" s="39"/>
      <c r="AA165" s="39"/>
      <c r="AB165" s="39"/>
      <c r="AC165" s="39"/>
      <c r="AD165" s="39"/>
      <c r="AE165" s="39"/>
      <c r="AT165" s="18" t="s">
        <v>349</v>
      </c>
      <c r="AU165" s="18" t="s">
        <v>85</v>
      </c>
    </row>
    <row r="166" s="14" customFormat="1">
      <c r="A166" s="14"/>
      <c r="B166" s="263"/>
      <c r="C166" s="264"/>
      <c r="D166" s="240" t="s">
        <v>446</v>
      </c>
      <c r="E166" s="265" t="s">
        <v>1</v>
      </c>
      <c r="F166" s="266" t="s">
        <v>7188</v>
      </c>
      <c r="G166" s="264"/>
      <c r="H166" s="265" t="s">
        <v>1</v>
      </c>
      <c r="I166" s="267"/>
      <c r="J166" s="264"/>
      <c r="K166" s="264"/>
      <c r="L166" s="268"/>
      <c r="M166" s="269"/>
      <c r="N166" s="270"/>
      <c r="O166" s="270"/>
      <c r="P166" s="270"/>
      <c r="Q166" s="270"/>
      <c r="R166" s="270"/>
      <c r="S166" s="270"/>
      <c r="T166" s="271"/>
      <c r="U166" s="14"/>
      <c r="V166" s="14"/>
      <c r="W166" s="14"/>
      <c r="X166" s="14"/>
      <c r="Y166" s="14"/>
      <c r="Z166" s="14"/>
      <c r="AA166" s="14"/>
      <c r="AB166" s="14"/>
      <c r="AC166" s="14"/>
      <c r="AD166" s="14"/>
      <c r="AE166" s="14"/>
      <c r="AT166" s="272" t="s">
        <v>446</v>
      </c>
      <c r="AU166" s="272" t="s">
        <v>85</v>
      </c>
      <c r="AV166" s="14" t="s">
        <v>83</v>
      </c>
      <c r="AW166" s="14" t="s">
        <v>32</v>
      </c>
      <c r="AX166" s="14" t="s">
        <v>76</v>
      </c>
      <c r="AY166" s="272" t="s">
        <v>342</v>
      </c>
    </row>
    <row r="167" s="13" customFormat="1">
      <c r="A167" s="13"/>
      <c r="B167" s="252"/>
      <c r="C167" s="253"/>
      <c r="D167" s="240" t="s">
        <v>446</v>
      </c>
      <c r="E167" s="254" t="s">
        <v>1</v>
      </c>
      <c r="F167" s="255" t="s">
        <v>7524</v>
      </c>
      <c r="G167" s="253"/>
      <c r="H167" s="256">
        <v>158.24000000000001</v>
      </c>
      <c r="I167" s="257"/>
      <c r="J167" s="253"/>
      <c r="K167" s="253"/>
      <c r="L167" s="258"/>
      <c r="M167" s="259"/>
      <c r="N167" s="260"/>
      <c r="O167" s="260"/>
      <c r="P167" s="260"/>
      <c r="Q167" s="260"/>
      <c r="R167" s="260"/>
      <c r="S167" s="260"/>
      <c r="T167" s="261"/>
      <c r="U167" s="13"/>
      <c r="V167" s="13"/>
      <c r="W167" s="13"/>
      <c r="X167" s="13"/>
      <c r="Y167" s="13"/>
      <c r="Z167" s="13"/>
      <c r="AA167" s="13"/>
      <c r="AB167" s="13"/>
      <c r="AC167" s="13"/>
      <c r="AD167" s="13"/>
      <c r="AE167" s="13"/>
      <c r="AT167" s="262" t="s">
        <v>446</v>
      </c>
      <c r="AU167" s="262" t="s">
        <v>85</v>
      </c>
      <c r="AV167" s="13" t="s">
        <v>85</v>
      </c>
      <c r="AW167" s="13" t="s">
        <v>32</v>
      </c>
      <c r="AX167" s="13" t="s">
        <v>76</v>
      </c>
      <c r="AY167" s="262" t="s">
        <v>342</v>
      </c>
    </row>
    <row r="168" s="13" customFormat="1">
      <c r="A168" s="13"/>
      <c r="B168" s="252"/>
      <c r="C168" s="253"/>
      <c r="D168" s="240" t="s">
        <v>446</v>
      </c>
      <c r="E168" s="254" t="s">
        <v>1</v>
      </c>
      <c r="F168" s="255" t="s">
        <v>7525</v>
      </c>
      <c r="G168" s="253"/>
      <c r="H168" s="256">
        <v>3.0619999999999998</v>
      </c>
      <c r="I168" s="257"/>
      <c r="J168" s="253"/>
      <c r="K168" s="253"/>
      <c r="L168" s="258"/>
      <c r="M168" s="259"/>
      <c r="N168" s="260"/>
      <c r="O168" s="260"/>
      <c r="P168" s="260"/>
      <c r="Q168" s="260"/>
      <c r="R168" s="260"/>
      <c r="S168" s="260"/>
      <c r="T168" s="261"/>
      <c r="U168" s="13"/>
      <c r="V168" s="13"/>
      <c r="W168" s="13"/>
      <c r="X168" s="13"/>
      <c r="Y168" s="13"/>
      <c r="Z168" s="13"/>
      <c r="AA168" s="13"/>
      <c r="AB168" s="13"/>
      <c r="AC168" s="13"/>
      <c r="AD168" s="13"/>
      <c r="AE168" s="13"/>
      <c r="AT168" s="262" t="s">
        <v>446</v>
      </c>
      <c r="AU168" s="262" t="s">
        <v>85</v>
      </c>
      <c r="AV168" s="13" t="s">
        <v>85</v>
      </c>
      <c r="AW168" s="13" t="s">
        <v>32</v>
      </c>
      <c r="AX168" s="13" t="s">
        <v>76</v>
      </c>
      <c r="AY168" s="262" t="s">
        <v>342</v>
      </c>
    </row>
    <row r="169" s="13" customFormat="1">
      <c r="A169" s="13"/>
      <c r="B169" s="252"/>
      <c r="C169" s="253"/>
      <c r="D169" s="240" t="s">
        <v>446</v>
      </c>
      <c r="E169" s="254" t="s">
        <v>1</v>
      </c>
      <c r="F169" s="255" t="s">
        <v>3578</v>
      </c>
      <c r="G169" s="253"/>
      <c r="H169" s="256">
        <v>1.944</v>
      </c>
      <c r="I169" s="257"/>
      <c r="J169" s="253"/>
      <c r="K169" s="253"/>
      <c r="L169" s="258"/>
      <c r="M169" s="259"/>
      <c r="N169" s="260"/>
      <c r="O169" s="260"/>
      <c r="P169" s="260"/>
      <c r="Q169" s="260"/>
      <c r="R169" s="260"/>
      <c r="S169" s="260"/>
      <c r="T169" s="261"/>
      <c r="U169" s="13"/>
      <c r="V169" s="13"/>
      <c r="W169" s="13"/>
      <c r="X169" s="13"/>
      <c r="Y169" s="13"/>
      <c r="Z169" s="13"/>
      <c r="AA169" s="13"/>
      <c r="AB169" s="13"/>
      <c r="AC169" s="13"/>
      <c r="AD169" s="13"/>
      <c r="AE169" s="13"/>
      <c r="AT169" s="262" t="s">
        <v>446</v>
      </c>
      <c r="AU169" s="262" t="s">
        <v>85</v>
      </c>
      <c r="AV169" s="13" t="s">
        <v>85</v>
      </c>
      <c r="AW169" s="13" t="s">
        <v>32</v>
      </c>
      <c r="AX169" s="13" t="s">
        <v>76</v>
      </c>
      <c r="AY169" s="262" t="s">
        <v>342</v>
      </c>
    </row>
    <row r="170" s="14" customFormat="1">
      <c r="A170" s="14"/>
      <c r="B170" s="263"/>
      <c r="C170" s="264"/>
      <c r="D170" s="240" t="s">
        <v>446</v>
      </c>
      <c r="E170" s="265" t="s">
        <v>1</v>
      </c>
      <c r="F170" s="266" t="s">
        <v>7194</v>
      </c>
      <c r="G170" s="264"/>
      <c r="H170" s="265" t="s">
        <v>1</v>
      </c>
      <c r="I170" s="267"/>
      <c r="J170" s="264"/>
      <c r="K170" s="264"/>
      <c r="L170" s="268"/>
      <c r="M170" s="269"/>
      <c r="N170" s="270"/>
      <c r="O170" s="270"/>
      <c r="P170" s="270"/>
      <c r="Q170" s="270"/>
      <c r="R170" s="270"/>
      <c r="S170" s="270"/>
      <c r="T170" s="271"/>
      <c r="U170" s="14"/>
      <c r="V170" s="14"/>
      <c r="W170" s="14"/>
      <c r="X170" s="14"/>
      <c r="Y170" s="14"/>
      <c r="Z170" s="14"/>
      <c r="AA170" s="14"/>
      <c r="AB170" s="14"/>
      <c r="AC170" s="14"/>
      <c r="AD170" s="14"/>
      <c r="AE170" s="14"/>
      <c r="AT170" s="272" t="s">
        <v>446</v>
      </c>
      <c r="AU170" s="272" t="s">
        <v>85</v>
      </c>
      <c r="AV170" s="14" t="s">
        <v>83</v>
      </c>
      <c r="AW170" s="14" t="s">
        <v>32</v>
      </c>
      <c r="AX170" s="14" t="s">
        <v>76</v>
      </c>
      <c r="AY170" s="272" t="s">
        <v>342</v>
      </c>
    </row>
    <row r="171" s="13" customFormat="1">
      <c r="A171" s="13"/>
      <c r="B171" s="252"/>
      <c r="C171" s="253"/>
      <c r="D171" s="240" t="s">
        <v>446</v>
      </c>
      <c r="E171" s="254" t="s">
        <v>1</v>
      </c>
      <c r="F171" s="255" t="s">
        <v>7526</v>
      </c>
      <c r="G171" s="253"/>
      <c r="H171" s="256">
        <v>-4.2800000000000002</v>
      </c>
      <c r="I171" s="257"/>
      <c r="J171" s="253"/>
      <c r="K171" s="253"/>
      <c r="L171" s="258"/>
      <c r="M171" s="259"/>
      <c r="N171" s="260"/>
      <c r="O171" s="260"/>
      <c r="P171" s="260"/>
      <c r="Q171" s="260"/>
      <c r="R171" s="260"/>
      <c r="S171" s="260"/>
      <c r="T171" s="261"/>
      <c r="U171" s="13"/>
      <c r="V171" s="13"/>
      <c r="W171" s="13"/>
      <c r="X171" s="13"/>
      <c r="Y171" s="13"/>
      <c r="Z171" s="13"/>
      <c r="AA171" s="13"/>
      <c r="AB171" s="13"/>
      <c r="AC171" s="13"/>
      <c r="AD171" s="13"/>
      <c r="AE171" s="13"/>
      <c r="AT171" s="262" t="s">
        <v>446</v>
      </c>
      <c r="AU171" s="262" t="s">
        <v>85</v>
      </c>
      <c r="AV171" s="13" t="s">
        <v>85</v>
      </c>
      <c r="AW171" s="13" t="s">
        <v>32</v>
      </c>
      <c r="AX171" s="13" t="s">
        <v>76</v>
      </c>
      <c r="AY171" s="262" t="s">
        <v>342</v>
      </c>
    </row>
    <row r="172" s="13" customFormat="1">
      <c r="A172" s="13"/>
      <c r="B172" s="252"/>
      <c r="C172" s="253"/>
      <c r="D172" s="240" t="s">
        <v>446</v>
      </c>
      <c r="E172" s="254" t="s">
        <v>1</v>
      </c>
      <c r="F172" s="255" t="s">
        <v>7527</v>
      </c>
      <c r="G172" s="253"/>
      <c r="H172" s="256">
        <v>-7.093</v>
      </c>
      <c r="I172" s="257"/>
      <c r="J172" s="253"/>
      <c r="K172" s="253"/>
      <c r="L172" s="258"/>
      <c r="M172" s="259"/>
      <c r="N172" s="260"/>
      <c r="O172" s="260"/>
      <c r="P172" s="260"/>
      <c r="Q172" s="260"/>
      <c r="R172" s="260"/>
      <c r="S172" s="260"/>
      <c r="T172" s="261"/>
      <c r="U172" s="13"/>
      <c r="V172" s="13"/>
      <c r="W172" s="13"/>
      <c r="X172" s="13"/>
      <c r="Y172" s="13"/>
      <c r="Z172" s="13"/>
      <c r="AA172" s="13"/>
      <c r="AB172" s="13"/>
      <c r="AC172" s="13"/>
      <c r="AD172" s="13"/>
      <c r="AE172" s="13"/>
      <c r="AT172" s="262" t="s">
        <v>446</v>
      </c>
      <c r="AU172" s="262" t="s">
        <v>85</v>
      </c>
      <c r="AV172" s="13" t="s">
        <v>85</v>
      </c>
      <c r="AW172" s="13" t="s">
        <v>32</v>
      </c>
      <c r="AX172" s="13" t="s">
        <v>76</v>
      </c>
      <c r="AY172" s="262" t="s">
        <v>342</v>
      </c>
    </row>
    <row r="173" s="15" customFormat="1">
      <c r="A173" s="15"/>
      <c r="B173" s="273"/>
      <c r="C173" s="274"/>
      <c r="D173" s="240" t="s">
        <v>446</v>
      </c>
      <c r="E173" s="275" t="s">
        <v>1</v>
      </c>
      <c r="F173" s="276" t="s">
        <v>492</v>
      </c>
      <c r="G173" s="274"/>
      <c r="H173" s="277">
        <v>151.87299999999999</v>
      </c>
      <c r="I173" s="278"/>
      <c r="J173" s="274"/>
      <c r="K173" s="274"/>
      <c r="L173" s="279"/>
      <c r="M173" s="280"/>
      <c r="N173" s="281"/>
      <c r="O173" s="281"/>
      <c r="P173" s="281"/>
      <c r="Q173" s="281"/>
      <c r="R173" s="281"/>
      <c r="S173" s="281"/>
      <c r="T173" s="282"/>
      <c r="U173" s="15"/>
      <c r="V173" s="15"/>
      <c r="W173" s="15"/>
      <c r="X173" s="15"/>
      <c r="Y173" s="15"/>
      <c r="Z173" s="15"/>
      <c r="AA173" s="15"/>
      <c r="AB173" s="15"/>
      <c r="AC173" s="15"/>
      <c r="AD173" s="15"/>
      <c r="AE173" s="15"/>
      <c r="AT173" s="283" t="s">
        <v>446</v>
      </c>
      <c r="AU173" s="283" t="s">
        <v>85</v>
      </c>
      <c r="AV173" s="15" t="s">
        <v>92</v>
      </c>
      <c r="AW173" s="15" t="s">
        <v>32</v>
      </c>
      <c r="AX173" s="15" t="s">
        <v>76</v>
      </c>
      <c r="AY173" s="283" t="s">
        <v>342</v>
      </c>
    </row>
    <row r="174" s="13" customFormat="1">
      <c r="A174" s="13"/>
      <c r="B174" s="252"/>
      <c r="C174" s="253"/>
      <c r="D174" s="240" t="s">
        <v>446</v>
      </c>
      <c r="E174" s="254" t="s">
        <v>1</v>
      </c>
      <c r="F174" s="255" t="s">
        <v>7528</v>
      </c>
      <c r="G174" s="253"/>
      <c r="H174" s="256">
        <v>60.749000000000002</v>
      </c>
      <c r="I174" s="257"/>
      <c r="J174" s="253"/>
      <c r="K174" s="253"/>
      <c r="L174" s="258"/>
      <c r="M174" s="259"/>
      <c r="N174" s="260"/>
      <c r="O174" s="260"/>
      <c r="P174" s="260"/>
      <c r="Q174" s="260"/>
      <c r="R174" s="260"/>
      <c r="S174" s="260"/>
      <c r="T174" s="261"/>
      <c r="U174" s="13"/>
      <c r="V174" s="13"/>
      <c r="W174" s="13"/>
      <c r="X174" s="13"/>
      <c r="Y174" s="13"/>
      <c r="Z174" s="13"/>
      <c r="AA174" s="13"/>
      <c r="AB174" s="13"/>
      <c r="AC174" s="13"/>
      <c r="AD174" s="13"/>
      <c r="AE174" s="13"/>
      <c r="AT174" s="262" t="s">
        <v>446</v>
      </c>
      <c r="AU174" s="262" t="s">
        <v>85</v>
      </c>
      <c r="AV174" s="13" t="s">
        <v>85</v>
      </c>
      <c r="AW174" s="13" t="s">
        <v>32</v>
      </c>
      <c r="AX174" s="13" t="s">
        <v>83</v>
      </c>
      <c r="AY174" s="262" t="s">
        <v>342</v>
      </c>
    </row>
    <row r="175" s="2" customFormat="1" ht="21.75" customHeight="1">
      <c r="A175" s="39"/>
      <c r="B175" s="40"/>
      <c r="C175" s="227" t="s">
        <v>392</v>
      </c>
      <c r="D175" s="227" t="s">
        <v>343</v>
      </c>
      <c r="E175" s="228" t="s">
        <v>4093</v>
      </c>
      <c r="F175" s="229" t="s">
        <v>4094</v>
      </c>
      <c r="G175" s="230" t="s">
        <v>562</v>
      </c>
      <c r="H175" s="231">
        <v>60.749000000000002</v>
      </c>
      <c r="I175" s="232"/>
      <c r="J175" s="233">
        <f>ROUND(I175*H175,2)</f>
        <v>0</v>
      </c>
      <c r="K175" s="229" t="s">
        <v>443</v>
      </c>
      <c r="L175" s="45"/>
      <c r="M175" s="234" t="s">
        <v>1</v>
      </c>
      <c r="N175" s="235" t="s">
        <v>41</v>
      </c>
      <c r="O175" s="92"/>
      <c r="P175" s="236">
        <f>O175*H175</f>
        <v>0</v>
      </c>
      <c r="Q175" s="236">
        <v>0</v>
      </c>
      <c r="R175" s="236">
        <f>Q175*H175</f>
        <v>0</v>
      </c>
      <c r="S175" s="236">
        <v>0</v>
      </c>
      <c r="T175" s="237">
        <f>S175*H175</f>
        <v>0</v>
      </c>
      <c r="U175" s="39"/>
      <c r="V175" s="39"/>
      <c r="W175" s="39"/>
      <c r="X175" s="39"/>
      <c r="Y175" s="39"/>
      <c r="Z175" s="39"/>
      <c r="AA175" s="39"/>
      <c r="AB175" s="39"/>
      <c r="AC175" s="39"/>
      <c r="AD175" s="39"/>
      <c r="AE175" s="39"/>
      <c r="AR175" s="238" t="s">
        <v>360</v>
      </c>
      <c r="AT175" s="238" t="s">
        <v>343</v>
      </c>
      <c r="AU175" s="238" t="s">
        <v>85</v>
      </c>
      <c r="AY175" s="18" t="s">
        <v>342</v>
      </c>
      <c r="BE175" s="239">
        <f>IF(N175="základní",J175,0)</f>
        <v>0</v>
      </c>
      <c r="BF175" s="239">
        <f>IF(N175="snížená",J175,0)</f>
        <v>0</v>
      </c>
      <c r="BG175" s="239">
        <f>IF(N175="zákl. přenesená",J175,0)</f>
        <v>0</v>
      </c>
      <c r="BH175" s="239">
        <f>IF(N175="sníž. přenesená",J175,0)</f>
        <v>0</v>
      </c>
      <c r="BI175" s="239">
        <f>IF(N175="nulová",J175,0)</f>
        <v>0</v>
      </c>
      <c r="BJ175" s="18" t="s">
        <v>83</v>
      </c>
      <c r="BK175" s="239">
        <f>ROUND(I175*H175,2)</f>
        <v>0</v>
      </c>
      <c r="BL175" s="18" t="s">
        <v>360</v>
      </c>
      <c r="BM175" s="238" t="s">
        <v>7529</v>
      </c>
    </row>
    <row r="176" s="2" customFormat="1">
      <c r="A176" s="39"/>
      <c r="B176" s="40"/>
      <c r="C176" s="41"/>
      <c r="D176" s="240" t="s">
        <v>349</v>
      </c>
      <c r="E176" s="41"/>
      <c r="F176" s="241" t="s">
        <v>4096</v>
      </c>
      <c r="G176" s="41"/>
      <c r="H176" s="41"/>
      <c r="I176" s="242"/>
      <c r="J176" s="41"/>
      <c r="K176" s="41"/>
      <c r="L176" s="45"/>
      <c r="M176" s="243"/>
      <c r="N176" s="244"/>
      <c r="O176" s="92"/>
      <c r="P176" s="92"/>
      <c r="Q176" s="92"/>
      <c r="R176" s="92"/>
      <c r="S176" s="92"/>
      <c r="T176" s="93"/>
      <c r="U176" s="39"/>
      <c r="V176" s="39"/>
      <c r="W176" s="39"/>
      <c r="X176" s="39"/>
      <c r="Y176" s="39"/>
      <c r="Z176" s="39"/>
      <c r="AA176" s="39"/>
      <c r="AB176" s="39"/>
      <c r="AC176" s="39"/>
      <c r="AD176" s="39"/>
      <c r="AE176" s="39"/>
      <c r="AT176" s="18" t="s">
        <v>349</v>
      </c>
      <c r="AU176" s="18" t="s">
        <v>85</v>
      </c>
    </row>
    <row r="177" s="13" customFormat="1">
      <c r="A177" s="13"/>
      <c r="B177" s="252"/>
      <c r="C177" s="253"/>
      <c r="D177" s="240" t="s">
        <v>446</v>
      </c>
      <c r="E177" s="254" t="s">
        <v>1</v>
      </c>
      <c r="F177" s="255" t="s">
        <v>7530</v>
      </c>
      <c r="G177" s="253"/>
      <c r="H177" s="256">
        <v>60.749000000000002</v>
      </c>
      <c r="I177" s="257"/>
      <c r="J177" s="253"/>
      <c r="K177" s="253"/>
      <c r="L177" s="258"/>
      <c r="M177" s="259"/>
      <c r="N177" s="260"/>
      <c r="O177" s="260"/>
      <c r="P177" s="260"/>
      <c r="Q177" s="260"/>
      <c r="R177" s="260"/>
      <c r="S177" s="260"/>
      <c r="T177" s="261"/>
      <c r="U177" s="13"/>
      <c r="V177" s="13"/>
      <c r="W177" s="13"/>
      <c r="X177" s="13"/>
      <c r="Y177" s="13"/>
      <c r="Z177" s="13"/>
      <c r="AA177" s="13"/>
      <c r="AB177" s="13"/>
      <c r="AC177" s="13"/>
      <c r="AD177" s="13"/>
      <c r="AE177" s="13"/>
      <c r="AT177" s="262" t="s">
        <v>446</v>
      </c>
      <c r="AU177" s="262" t="s">
        <v>85</v>
      </c>
      <c r="AV177" s="13" t="s">
        <v>85</v>
      </c>
      <c r="AW177" s="13" t="s">
        <v>32</v>
      </c>
      <c r="AX177" s="13" t="s">
        <v>83</v>
      </c>
      <c r="AY177" s="262" t="s">
        <v>342</v>
      </c>
    </row>
    <row r="178" s="2" customFormat="1" ht="21.75" customHeight="1">
      <c r="A178" s="39"/>
      <c r="B178" s="40"/>
      <c r="C178" s="227" t="s">
        <v>397</v>
      </c>
      <c r="D178" s="227" t="s">
        <v>343</v>
      </c>
      <c r="E178" s="228" t="s">
        <v>4098</v>
      </c>
      <c r="F178" s="229" t="s">
        <v>4099</v>
      </c>
      <c r="G178" s="230" t="s">
        <v>562</v>
      </c>
      <c r="H178" s="231">
        <v>30.375</v>
      </c>
      <c r="I178" s="232"/>
      <c r="J178" s="233">
        <f>ROUND(I178*H178,2)</f>
        <v>0</v>
      </c>
      <c r="K178" s="229" t="s">
        <v>443</v>
      </c>
      <c r="L178" s="45"/>
      <c r="M178" s="234" t="s">
        <v>1</v>
      </c>
      <c r="N178" s="235" t="s">
        <v>41</v>
      </c>
      <c r="O178" s="92"/>
      <c r="P178" s="236">
        <f>O178*H178</f>
        <v>0</v>
      </c>
      <c r="Q178" s="236">
        <v>0</v>
      </c>
      <c r="R178" s="236">
        <f>Q178*H178</f>
        <v>0</v>
      </c>
      <c r="S178" s="236">
        <v>0</v>
      </c>
      <c r="T178" s="237">
        <f>S178*H178</f>
        <v>0</v>
      </c>
      <c r="U178" s="39"/>
      <c r="V178" s="39"/>
      <c r="W178" s="39"/>
      <c r="X178" s="39"/>
      <c r="Y178" s="39"/>
      <c r="Z178" s="39"/>
      <c r="AA178" s="39"/>
      <c r="AB178" s="39"/>
      <c r="AC178" s="39"/>
      <c r="AD178" s="39"/>
      <c r="AE178" s="39"/>
      <c r="AR178" s="238" t="s">
        <v>360</v>
      </c>
      <c r="AT178" s="238" t="s">
        <v>343</v>
      </c>
      <c r="AU178" s="238" t="s">
        <v>85</v>
      </c>
      <c r="AY178" s="18" t="s">
        <v>342</v>
      </c>
      <c r="BE178" s="239">
        <f>IF(N178="základní",J178,0)</f>
        <v>0</v>
      </c>
      <c r="BF178" s="239">
        <f>IF(N178="snížená",J178,0)</f>
        <v>0</v>
      </c>
      <c r="BG178" s="239">
        <f>IF(N178="zákl. přenesená",J178,0)</f>
        <v>0</v>
      </c>
      <c r="BH178" s="239">
        <f>IF(N178="sníž. přenesená",J178,0)</f>
        <v>0</v>
      </c>
      <c r="BI178" s="239">
        <f>IF(N178="nulová",J178,0)</f>
        <v>0</v>
      </c>
      <c r="BJ178" s="18" t="s">
        <v>83</v>
      </c>
      <c r="BK178" s="239">
        <f>ROUND(I178*H178,2)</f>
        <v>0</v>
      </c>
      <c r="BL178" s="18" t="s">
        <v>360</v>
      </c>
      <c r="BM178" s="238" t="s">
        <v>7531</v>
      </c>
    </row>
    <row r="179" s="2" customFormat="1">
      <c r="A179" s="39"/>
      <c r="B179" s="40"/>
      <c r="C179" s="41"/>
      <c r="D179" s="240" t="s">
        <v>349</v>
      </c>
      <c r="E179" s="41"/>
      <c r="F179" s="241" t="s">
        <v>4101</v>
      </c>
      <c r="G179" s="41"/>
      <c r="H179" s="41"/>
      <c r="I179" s="242"/>
      <c r="J179" s="41"/>
      <c r="K179" s="41"/>
      <c r="L179" s="45"/>
      <c r="M179" s="243"/>
      <c r="N179" s="244"/>
      <c r="O179" s="92"/>
      <c r="P179" s="92"/>
      <c r="Q179" s="92"/>
      <c r="R179" s="92"/>
      <c r="S179" s="92"/>
      <c r="T179" s="93"/>
      <c r="U179" s="39"/>
      <c r="V179" s="39"/>
      <c r="W179" s="39"/>
      <c r="X179" s="39"/>
      <c r="Y179" s="39"/>
      <c r="Z179" s="39"/>
      <c r="AA179" s="39"/>
      <c r="AB179" s="39"/>
      <c r="AC179" s="39"/>
      <c r="AD179" s="39"/>
      <c r="AE179" s="39"/>
      <c r="AT179" s="18" t="s">
        <v>349</v>
      </c>
      <c r="AU179" s="18" t="s">
        <v>85</v>
      </c>
    </row>
    <row r="180" s="13" customFormat="1">
      <c r="A180" s="13"/>
      <c r="B180" s="252"/>
      <c r="C180" s="253"/>
      <c r="D180" s="240" t="s">
        <v>446</v>
      </c>
      <c r="E180" s="254" t="s">
        <v>1</v>
      </c>
      <c r="F180" s="255" t="s">
        <v>7532</v>
      </c>
      <c r="G180" s="253"/>
      <c r="H180" s="256">
        <v>30.375</v>
      </c>
      <c r="I180" s="257"/>
      <c r="J180" s="253"/>
      <c r="K180" s="253"/>
      <c r="L180" s="258"/>
      <c r="M180" s="259"/>
      <c r="N180" s="260"/>
      <c r="O180" s="260"/>
      <c r="P180" s="260"/>
      <c r="Q180" s="260"/>
      <c r="R180" s="260"/>
      <c r="S180" s="260"/>
      <c r="T180" s="261"/>
      <c r="U180" s="13"/>
      <c r="V180" s="13"/>
      <c r="W180" s="13"/>
      <c r="X180" s="13"/>
      <c r="Y180" s="13"/>
      <c r="Z180" s="13"/>
      <c r="AA180" s="13"/>
      <c r="AB180" s="13"/>
      <c r="AC180" s="13"/>
      <c r="AD180" s="13"/>
      <c r="AE180" s="13"/>
      <c r="AT180" s="262" t="s">
        <v>446</v>
      </c>
      <c r="AU180" s="262" t="s">
        <v>85</v>
      </c>
      <c r="AV180" s="13" t="s">
        <v>85</v>
      </c>
      <c r="AW180" s="13" t="s">
        <v>32</v>
      </c>
      <c r="AX180" s="13" t="s">
        <v>83</v>
      </c>
      <c r="AY180" s="262" t="s">
        <v>342</v>
      </c>
    </row>
    <row r="181" s="2" customFormat="1" ht="16.5" customHeight="1">
      <c r="A181" s="39"/>
      <c r="B181" s="40"/>
      <c r="C181" s="227" t="s">
        <v>401</v>
      </c>
      <c r="D181" s="227" t="s">
        <v>343</v>
      </c>
      <c r="E181" s="228" t="s">
        <v>2047</v>
      </c>
      <c r="F181" s="229" t="s">
        <v>2048</v>
      </c>
      <c r="G181" s="230" t="s">
        <v>473</v>
      </c>
      <c r="H181" s="231">
        <v>218.26300000000001</v>
      </c>
      <c r="I181" s="232"/>
      <c r="J181" s="233">
        <f>ROUND(I181*H181,2)</f>
        <v>0</v>
      </c>
      <c r="K181" s="229" t="s">
        <v>443</v>
      </c>
      <c r="L181" s="45"/>
      <c r="M181" s="234" t="s">
        <v>1</v>
      </c>
      <c r="N181" s="235" t="s">
        <v>41</v>
      </c>
      <c r="O181" s="92"/>
      <c r="P181" s="236">
        <f>O181*H181</f>
        <v>0</v>
      </c>
      <c r="Q181" s="236">
        <v>0.00084999999999999995</v>
      </c>
      <c r="R181" s="236">
        <f>Q181*H181</f>
        <v>0.18552354999999998</v>
      </c>
      <c r="S181" s="236">
        <v>0</v>
      </c>
      <c r="T181" s="237">
        <f>S181*H181</f>
        <v>0</v>
      </c>
      <c r="U181" s="39"/>
      <c r="V181" s="39"/>
      <c r="W181" s="39"/>
      <c r="X181" s="39"/>
      <c r="Y181" s="39"/>
      <c r="Z181" s="39"/>
      <c r="AA181" s="39"/>
      <c r="AB181" s="39"/>
      <c r="AC181" s="39"/>
      <c r="AD181" s="39"/>
      <c r="AE181" s="39"/>
      <c r="AR181" s="238" t="s">
        <v>360</v>
      </c>
      <c r="AT181" s="238" t="s">
        <v>343</v>
      </c>
      <c r="AU181" s="238" t="s">
        <v>85</v>
      </c>
      <c r="AY181" s="18" t="s">
        <v>342</v>
      </c>
      <c r="BE181" s="239">
        <f>IF(N181="základní",J181,0)</f>
        <v>0</v>
      </c>
      <c r="BF181" s="239">
        <f>IF(N181="snížená",J181,0)</f>
        <v>0</v>
      </c>
      <c r="BG181" s="239">
        <f>IF(N181="zákl. přenesená",J181,0)</f>
        <v>0</v>
      </c>
      <c r="BH181" s="239">
        <f>IF(N181="sníž. přenesená",J181,0)</f>
        <v>0</v>
      </c>
      <c r="BI181" s="239">
        <f>IF(N181="nulová",J181,0)</f>
        <v>0</v>
      </c>
      <c r="BJ181" s="18" t="s">
        <v>83</v>
      </c>
      <c r="BK181" s="239">
        <f>ROUND(I181*H181,2)</f>
        <v>0</v>
      </c>
      <c r="BL181" s="18" t="s">
        <v>360</v>
      </c>
      <c r="BM181" s="238" t="s">
        <v>7533</v>
      </c>
    </row>
    <row r="182" s="2" customFormat="1">
      <c r="A182" s="39"/>
      <c r="B182" s="40"/>
      <c r="C182" s="41"/>
      <c r="D182" s="240" t="s">
        <v>349</v>
      </c>
      <c r="E182" s="41"/>
      <c r="F182" s="241" t="s">
        <v>2050</v>
      </c>
      <c r="G182" s="41"/>
      <c r="H182" s="41"/>
      <c r="I182" s="242"/>
      <c r="J182" s="41"/>
      <c r="K182" s="41"/>
      <c r="L182" s="45"/>
      <c r="M182" s="243"/>
      <c r="N182" s="244"/>
      <c r="O182" s="92"/>
      <c r="P182" s="92"/>
      <c r="Q182" s="92"/>
      <c r="R182" s="92"/>
      <c r="S182" s="92"/>
      <c r="T182" s="93"/>
      <c r="U182" s="39"/>
      <c r="V182" s="39"/>
      <c r="W182" s="39"/>
      <c r="X182" s="39"/>
      <c r="Y182" s="39"/>
      <c r="Z182" s="39"/>
      <c r="AA182" s="39"/>
      <c r="AB182" s="39"/>
      <c r="AC182" s="39"/>
      <c r="AD182" s="39"/>
      <c r="AE182" s="39"/>
      <c r="AT182" s="18" t="s">
        <v>349</v>
      </c>
      <c r="AU182" s="18" t="s">
        <v>85</v>
      </c>
    </row>
    <row r="183" s="14" customFormat="1">
      <c r="A183" s="14"/>
      <c r="B183" s="263"/>
      <c r="C183" s="264"/>
      <c r="D183" s="240" t="s">
        <v>446</v>
      </c>
      <c r="E183" s="265" t="s">
        <v>1</v>
      </c>
      <c r="F183" s="266" t="s">
        <v>7188</v>
      </c>
      <c r="G183" s="264"/>
      <c r="H183" s="265" t="s">
        <v>1</v>
      </c>
      <c r="I183" s="267"/>
      <c r="J183" s="264"/>
      <c r="K183" s="264"/>
      <c r="L183" s="268"/>
      <c r="M183" s="269"/>
      <c r="N183" s="270"/>
      <c r="O183" s="270"/>
      <c r="P183" s="270"/>
      <c r="Q183" s="270"/>
      <c r="R183" s="270"/>
      <c r="S183" s="270"/>
      <c r="T183" s="271"/>
      <c r="U183" s="14"/>
      <c r="V183" s="14"/>
      <c r="W183" s="14"/>
      <c r="X183" s="14"/>
      <c r="Y183" s="14"/>
      <c r="Z183" s="14"/>
      <c r="AA183" s="14"/>
      <c r="AB183" s="14"/>
      <c r="AC183" s="14"/>
      <c r="AD183" s="14"/>
      <c r="AE183" s="14"/>
      <c r="AT183" s="272" t="s">
        <v>446</v>
      </c>
      <c r="AU183" s="272" t="s">
        <v>85</v>
      </c>
      <c r="AV183" s="14" t="s">
        <v>83</v>
      </c>
      <c r="AW183" s="14" t="s">
        <v>32</v>
      </c>
      <c r="AX183" s="14" t="s">
        <v>76</v>
      </c>
      <c r="AY183" s="272" t="s">
        <v>342</v>
      </c>
    </row>
    <row r="184" s="13" customFormat="1">
      <c r="A184" s="13"/>
      <c r="B184" s="252"/>
      <c r="C184" s="253"/>
      <c r="D184" s="240" t="s">
        <v>446</v>
      </c>
      <c r="E184" s="254" t="s">
        <v>1</v>
      </c>
      <c r="F184" s="255" t="s">
        <v>7534</v>
      </c>
      <c r="G184" s="253"/>
      <c r="H184" s="256">
        <v>218.26300000000001</v>
      </c>
      <c r="I184" s="257"/>
      <c r="J184" s="253"/>
      <c r="K184" s="253"/>
      <c r="L184" s="258"/>
      <c r="M184" s="259"/>
      <c r="N184" s="260"/>
      <c r="O184" s="260"/>
      <c r="P184" s="260"/>
      <c r="Q184" s="260"/>
      <c r="R184" s="260"/>
      <c r="S184" s="260"/>
      <c r="T184" s="261"/>
      <c r="U184" s="13"/>
      <c r="V184" s="13"/>
      <c r="W184" s="13"/>
      <c r="X184" s="13"/>
      <c r="Y184" s="13"/>
      <c r="Z184" s="13"/>
      <c r="AA184" s="13"/>
      <c r="AB184" s="13"/>
      <c r="AC184" s="13"/>
      <c r="AD184" s="13"/>
      <c r="AE184" s="13"/>
      <c r="AT184" s="262" t="s">
        <v>446</v>
      </c>
      <c r="AU184" s="262" t="s">
        <v>85</v>
      </c>
      <c r="AV184" s="13" t="s">
        <v>85</v>
      </c>
      <c r="AW184" s="13" t="s">
        <v>32</v>
      </c>
      <c r="AX184" s="13" t="s">
        <v>83</v>
      </c>
      <c r="AY184" s="262" t="s">
        <v>342</v>
      </c>
    </row>
    <row r="185" s="2" customFormat="1" ht="16.5" customHeight="1">
      <c r="A185" s="39"/>
      <c r="B185" s="40"/>
      <c r="C185" s="227" t="s">
        <v>408</v>
      </c>
      <c r="D185" s="227" t="s">
        <v>343</v>
      </c>
      <c r="E185" s="228" t="s">
        <v>2055</v>
      </c>
      <c r="F185" s="229" t="s">
        <v>2056</v>
      </c>
      <c r="G185" s="230" t="s">
        <v>473</v>
      </c>
      <c r="H185" s="231">
        <v>218.26300000000001</v>
      </c>
      <c r="I185" s="232"/>
      <c r="J185" s="233">
        <f>ROUND(I185*H185,2)</f>
        <v>0</v>
      </c>
      <c r="K185" s="229" t="s">
        <v>443</v>
      </c>
      <c r="L185" s="45"/>
      <c r="M185" s="234" t="s">
        <v>1</v>
      </c>
      <c r="N185" s="235" t="s">
        <v>41</v>
      </c>
      <c r="O185" s="92"/>
      <c r="P185" s="236">
        <f>O185*H185</f>
        <v>0</v>
      </c>
      <c r="Q185" s="236">
        <v>0</v>
      </c>
      <c r="R185" s="236">
        <f>Q185*H185</f>
        <v>0</v>
      </c>
      <c r="S185" s="236">
        <v>0</v>
      </c>
      <c r="T185" s="237">
        <f>S185*H185</f>
        <v>0</v>
      </c>
      <c r="U185" s="39"/>
      <c r="V185" s="39"/>
      <c r="W185" s="39"/>
      <c r="X185" s="39"/>
      <c r="Y185" s="39"/>
      <c r="Z185" s="39"/>
      <c r="AA185" s="39"/>
      <c r="AB185" s="39"/>
      <c r="AC185" s="39"/>
      <c r="AD185" s="39"/>
      <c r="AE185" s="39"/>
      <c r="AR185" s="238" t="s">
        <v>360</v>
      </c>
      <c r="AT185" s="238" t="s">
        <v>343</v>
      </c>
      <c r="AU185" s="238" t="s">
        <v>85</v>
      </c>
      <c r="AY185" s="18" t="s">
        <v>342</v>
      </c>
      <c r="BE185" s="239">
        <f>IF(N185="základní",J185,0)</f>
        <v>0</v>
      </c>
      <c r="BF185" s="239">
        <f>IF(N185="snížená",J185,0)</f>
        <v>0</v>
      </c>
      <c r="BG185" s="239">
        <f>IF(N185="zákl. přenesená",J185,0)</f>
        <v>0</v>
      </c>
      <c r="BH185" s="239">
        <f>IF(N185="sníž. přenesená",J185,0)</f>
        <v>0</v>
      </c>
      <c r="BI185" s="239">
        <f>IF(N185="nulová",J185,0)</f>
        <v>0</v>
      </c>
      <c r="BJ185" s="18" t="s">
        <v>83</v>
      </c>
      <c r="BK185" s="239">
        <f>ROUND(I185*H185,2)</f>
        <v>0</v>
      </c>
      <c r="BL185" s="18" t="s">
        <v>360</v>
      </c>
      <c r="BM185" s="238" t="s">
        <v>7535</v>
      </c>
    </row>
    <row r="186" s="2" customFormat="1">
      <c r="A186" s="39"/>
      <c r="B186" s="40"/>
      <c r="C186" s="41"/>
      <c r="D186" s="240" t="s">
        <v>349</v>
      </c>
      <c r="E186" s="41"/>
      <c r="F186" s="241" t="s">
        <v>2058</v>
      </c>
      <c r="G186" s="41"/>
      <c r="H186" s="41"/>
      <c r="I186" s="242"/>
      <c r="J186" s="41"/>
      <c r="K186" s="41"/>
      <c r="L186" s="45"/>
      <c r="M186" s="243"/>
      <c r="N186" s="244"/>
      <c r="O186" s="92"/>
      <c r="P186" s="92"/>
      <c r="Q186" s="92"/>
      <c r="R186" s="92"/>
      <c r="S186" s="92"/>
      <c r="T186" s="93"/>
      <c r="U186" s="39"/>
      <c r="V186" s="39"/>
      <c r="W186" s="39"/>
      <c r="X186" s="39"/>
      <c r="Y186" s="39"/>
      <c r="Z186" s="39"/>
      <c r="AA186" s="39"/>
      <c r="AB186" s="39"/>
      <c r="AC186" s="39"/>
      <c r="AD186" s="39"/>
      <c r="AE186" s="39"/>
      <c r="AT186" s="18" t="s">
        <v>349</v>
      </c>
      <c r="AU186" s="18" t="s">
        <v>85</v>
      </c>
    </row>
    <row r="187" s="13" customFormat="1">
      <c r="A187" s="13"/>
      <c r="B187" s="252"/>
      <c r="C187" s="253"/>
      <c r="D187" s="240" t="s">
        <v>446</v>
      </c>
      <c r="E187" s="254" t="s">
        <v>1</v>
      </c>
      <c r="F187" s="255" t="s">
        <v>7536</v>
      </c>
      <c r="G187" s="253"/>
      <c r="H187" s="256">
        <v>218.26300000000001</v>
      </c>
      <c r="I187" s="257"/>
      <c r="J187" s="253"/>
      <c r="K187" s="253"/>
      <c r="L187" s="258"/>
      <c r="M187" s="259"/>
      <c r="N187" s="260"/>
      <c r="O187" s="260"/>
      <c r="P187" s="260"/>
      <c r="Q187" s="260"/>
      <c r="R187" s="260"/>
      <c r="S187" s="260"/>
      <c r="T187" s="261"/>
      <c r="U187" s="13"/>
      <c r="V187" s="13"/>
      <c r="W187" s="13"/>
      <c r="X187" s="13"/>
      <c r="Y187" s="13"/>
      <c r="Z187" s="13"/>
      <c r="AA187" s="13"/>
      <c r="AB187" s="13"/>
      <c r="AC187" s="13"/>
      <c r="AD187" s="13"/>
      <c r="AE187" s="13"/>
      <c r="AT187" s="262" t="s">
        <v>446</v>
      </c>
      <c r="AU187" s="262" t="s">
        <v>85</v>
      </c>
      <c r="AV187" s="13" t="s">
        <v>85</v>
      </c>
      <c r="AW187" s="13" t="s">
        <v>32</v>
      </c>
      <c r="AX187" s="13" t="s">
        <v>83</v>
      </c>
      <c r="AY187" s="262" t="s">
        <v>342</v>
      </c>
    </row>
    <row r="188" s="2" customFormat="1" ht="21.75" customHeight="1">
      <c r="A188" s="39"/>
      <c r="B188" s="40"/>
      <c r="C188" s="227" t="s">
        <v>8</v>
      </c>
      <c r="D188" s="227" t="s">
        <v>343</v>
      </c>
      <c r="E188" s="228" t="s">
        <v>5892</v>
      </c>
      <c r="F188" s="229" t="s">
        <v>5893</v>
      </c>
      <c r="G188" s="230" t="s">
        <v>562</v>
      </c>
      <c r="H188" s="231">
        <v>86.385999999999996</v>
      </c>
      <c r="I188" s="232"/>
      <c r="J188" s="233">
        <f>ROUND(I188*H188,2)</f>
        <v>0</v>
      </c>
      <c r="K188" s="229" t="s">
        <v>443</v>
      </c>
      <c r="L188" s="45"/>
      <c r="M188" s="234" t="s">
        <v>1</v>
      </c>
      <c r="N188" s="235" t="s">
        <v>41</v>
      </c>
      <c r="O188" s="92"/>
      <c r="P188" s="236">
        <f>O188*H188</f>
        <v>0</v>
      </c>
      <c r="Q188" s="236">
        <v>0</v>
      </c>
      <c r="R188" s="236">
        <f>Q188*H188</f>
        <v>0</v>
      </c>
      <c r="S188" s="236">
        <v>0</v>
      </c>
      <c r="T188" s="237">
        <f>S188*H188</f>
        <v>0</v>
      </c>
      <c r="U188" s="39"/>
      <c r="V188" s="39"/>
      <c r="W188" s="39"/>
      <c r="X188" s="39"/>
      <c r="Y188" s="39"/>
      <c r="Z188" s="39"/>
      <c r="AA188" s="39"/>
      <c r="AB188" s="39"/>
      <c r="AC188" s="39"/>
      <c r="AD188" s="39"/>
      <c r="AE188" s="39"/>
      <c r="AR188" s="238" t="s">
        <v>360</v>
      </c>
      <c r="AT188" s="238" t="s">
        <v>343</v>
      </c>
      <c r="AU188" s="238" t="s">
        <v>85</v>
      </c>
      <c r="AY188" s="18" t="s">
        <v>342</v>
      </c>
      <c r="BE188" s="239">
        <f>IF(N188="základní",J188,0)</f>
        <v>0</v>
      </c>
      <c r="BF188" s="239">
        <f>IF(N188="snížená",J188,0)</f>
        <v>0</v>
      </c>
      <c r="BG188" s="239">
        <f>IF(N188="zákl. přenesená",J188,0)</f>
        <v>0</v>
      </c>
      <c r="BH188" s="239">
        <f>IF(N188="sníž. přenesená",J188,0)</f>
        <v>0</v>
      </c>
      <c r="BI188" s="239">
        <f>IF(N188="nulová",J188,0)</f>
        <v>0</v>
      </c>
      <c r="BJ188" s="18" t="s">
        <v>83</v>
      </c>
      <c r="BK188" s="239">
        <f>ROUND(I188*H188,2)</f>
        <v>0</v>
      </c>
      <c r="BL188" s="18" t="s">
        <v>360</v>
      </c>
      <c r="BM188" s="238" t="s">
        <v>7537</v>
      </c>
    </row>
    <row r="189" s="2" customFormat="1">
      <c r="A189" s="39"/>
      <c r="B189" s="40"/>
      <c r="C189" s="41"/>
      <c r="D189" s="240" t="s">
        <v>349</v>
      </c>
      <c r="E189" s="41"/>
      <c r="F189" s="241" t="s">
        <v>5895</v>
      </c>
      <c r="G189" s="41"/>
      <c r="H189" s="41"/>
      <c r="I189" s="242"/>
      <c r="J189" s="41"/>
      <c r="K189" s="41"/>
      <c r="L189" s="45"/>
      <c r="M189" s="243"/>
      <c r="N189" s="244"/>
      <c r="O189" s="92"/>
      <c r="P189" s="92"/>
      <c r="Q189" s="92"/>
      <c r="R189" s="92"/>
      <c r="S189" s="92"/>
      <c r="T189" s="93"/>
      <c r="U189" s="39"/>
      <c r="V189" s="39"/>
      <c r="W189" s="39"/>
      <c r="X189" s="39"/>
      <c r="Y189" s="39"/>
      <c r="Z189" s="39"/>
      <c r="AA189" s="39"/>
      <c r="AB189" s="39"/>
      <c r="AC189" s="39"/>
      <c r="AD189" s="39"/>
      <c r="AE189" s="39"/>
      <c r="AT189" s="18" t="s">
        <v>349</v>
      </c>
      <c r="AU189" s="18" t="s">
        <v>85</v>
      </c>
    </row>
    <row r="190" s="13" customFormat="1">
      <c r="A190" s="13"/>
      <c r="B190" s="252"/>
      <c r="C190" s="253"/>
      <c r="D190" s="240" t="s">
        <v>446</v>
      </c>
      <c r="E190" s="254" t="s">
        <v>1</v>
      </c>
      <c r="F190" s="255" t="s">
        <v>7538</v>
      </c>
      <c r="G190" s="253"/>
      <c r="H190" s="256">
        <v>51.128</v>
      </c>
      <c r="I190" s="257"/>
      <c r="J190" s="253"/>
      <c r="K190" s="253"/>
      <c r="L190" s="258"/>
      <c r="M190" s="259"/>
      <c r="N190" s="260"/>
      <c r="O190" s="260"/>
      <c r="P190" s="260"/>
      <c r="Q190" s="260"/>
      <c r="R190" s="260"/>
      <c r="S190" s="260"/>
      <c r="T190" s="261"/>
      <c r="U190" s="13"/>
      <c r="V190" s="13"/>
      <c r="W190" s="13"/>
      <c r="X190" s="13"/>
      <c r="Y190" s="13"/>
      <c r="Z190" s="13"/>
      <c r="AA190" s="13"/>
      <c r="AB190" s="13"/>
      <c r="AC190" s="13"/>
      <c r="AD190" s="13"/>
      <c r="AE190" s="13"/>
      <c r="AT190" s="262" t="s">
        <v>446</v>
      </c>
      <c r="AU190" s="262" t="s">
        <v>85</v>
      </c>
      <c r="AV190" s="13" t="s">
        <v>85</v>
      </c>
      <c r="AW190" s="13" t="s">
        <v>32</v>
      </c>
      <c r="AX190" s="13" t="s">
        <v>76</v>
      </c>
      <c r="AY190" s="262" t="s">
        <v>342</v>
      </c>
    </row>
    <row r="191" s="13" customFormat="1">
      <c r="A191" s="13"/>
      <c r="B191" s="252"/>
      <c r="C191" s="253"/>
      <c r="D191" s="240" t="s">
        <v>446</v>
      </c>
      <c r="E191" s="254" t="s">
        <v>1</v>
      </c>
      <c r="F191" s="255" t="s">
        <v>7539</v>
      </c>
      <c r="G191" s="253"/>
      <c r="H191" s="256">
        <v>50.216999999999999</v>
      </c>
      <c r="I191" s="257"/>
      <c r="J191" s="253"/>
      <c r="K191" s="253"/>
      <c r="L191" s="258"/>
      <c r="M191" s="259"/>
      <c r="N191" s="260"/>
      <c r="O191" s="260"/>
      <c r="P191" s="260"/>
      <c r="Q191" s="260"/>
      <c r="R191" s="260"/>
      <c r="S191" s="260"/>
      <c r="T191" s="261"/>
      <c r="U191" s="13"/>
      <c r="V191" s="13"/>
      <c r="W191" s="13"/>
      <c r="X191" s="13"/>
      <c r="Y191" s="13"/>
      <c r="Z191" s="13"/>
      <c r="AA191" s="13"/>
      <c r="AB191" s="13"/>
      <c r="AC191" s="13"/>
      <c r="AD191" s="13"/>
      <c r="AE191" s="13"/>
      <c r="AT191" s="262" t="s">
        <v>446</v>
      </c>
      <c r="AU191" s="262" t="s">
        <v>85</v>
      </c>
      <c r="AV191" s="13" t="s">
        <v>85</v>
      </c>
      <c r="AW191" s="13" t="s">
        <v>32</v>
      </c>
      <c r="AX191" s="13" t="s">
        <v>76</v>
      </c>
      <c r="AY191" s="262" t="s">
        <v>342</v>
      </c>
    </row>
    <row r="192" s="13" customFormat="1">
      <c r="A192" s="13"/>
      <c r="B192" s="252"/>
      <c r="C192" s="253"/>
      <c r="D192" s="240" t="s">
        <v>446</v>
      </c>
      <c r="E192" s="254" t="s">
        <v>1</v>
      </c>
      <c r="F192" s="255" t="s">
        <v>7540</v>
      </c>
      <c r="G192" s="253"/>
      <c r="H192" s="256">
        <v>100.434</v>
      </c>
      <c r="I192" s="257"/>
      <c r="J192" s="253"/>
      <c r="K192" s="253"/>
      <c r="L192" s="258"/>
      <c r="M192" s="259"/>
      <c r="N192" s="260"/>
      <c r="O192" s="260"/>
      <c r="P192" s="260"/>
      <c r="Q192" s="260"/>
      <c r="R192" s="260"/>
      <c r="S192" s="260"/>
      <c r="T192" s="261"/>
      <c r="U192" s="13"/>
      <c r="V192" s="13"/>
      <c r="W192" s="13"/>
      <c r="X192" s="13"/>
      <c r="Y192" s="13"/>
      <c r="Z192" s="13"/>
      <c r="AA192" s="13"/>
      <c r="AB192" s="13"/>
      <c r="AC192" s="13"/>
      <c r="AD192" s="13"/>
      <c r="AE192" s="13"/>
      <c r="AT192" s="262" t="s">
        <v>446</v>
      </c>
      <c r="AU192" s="262" t="s">
        <v>85</v>
      </c>
      <c r="AV192" s="13" t="s">
        <v>85</v>
      </c>
      <c r="AW192" s="13" t="s">
        <v>32</v>
      </c>
      <c r="AX192" s="13" t="s">
        <v>76</v>
      </c>
      <c r="AY192" s="262" t="s">
        <v>342</v>
      </c>
    </row>
    <row r="193" s="13" customFormat="1">
      <c r="A193" s="13"/>
      <c r="B193" s="252"/>
      <c r="C193" s="253"/>
      <c r="D193" s="240" t="s">
        <v>446</v>
      </c>
      <c r="E193" s="254" t="s">
        <v>1</v>
      </c>
      <c r="F193" s="255" t="s">
        <v>7541</v>
      </c>
      <c r="G193" s="253"/>
      <c r="H193" s="256">
        <v>7.093</v>
      </c>
      <c r="I193" s="257"/>
      <c r="J193" s="253"/>
      <c r="K193" s="253"/>
      <c r="L193" s="258"/>
      <c r="M193" s="259"/>
      <c r="N193" s="260"/>
      <c r="O193" s="260"/>
      <c r="P193" s="260"/>
      <c r="Q193" s="260"/>
      <c r="R193" s="260"/>
      <c r="S193" s="260"/>
      <c r="T193" s="261"/>
      <c r="U193" s="13"/>
      <c r="V193" s="13"/>
      <c r="W193" s="13"/>
      <c r="X193" s="13"/>
      <c r="Y193" s="13"/>
      <c r="Z193" s="13"/>
      <c r="AA193" s="13"/>
      <c r="AB193" s="13"/>
      <c r="AC193" s="13"/>
      <c r="AD193" s="13"/>
      <c r="AE193" s="13"/>
      <c r="AT193" s="262" t="s">
        <v>446</v>
      </c>
      <c r="AU193" s="262" t="s">
        <v>85</v>
      </c>
      <c r="AV193" s="13" t="s">
        <v>85</v>
      </c>
      <c r="AW193" s="13" t="s">
        <v>32</v>
      </c>
      <c r="AX193" s="13" t="s">
        <v>76</v>
      </c>
      <c r="AY193" s="262" t="s">
        <v>342</v>
      </c>
    </row>
    <row r="194" s="13" customFormat="1">
      <c r="A194" s="13"/>
      <c r="B194" s="252"/>
      <c r="C194" s="253"/>
      <c r="D194" s="240" t="s">
        <v>446</v>
      </c>
      <c r="E194" s="254" t="s">
        <v>1</v>
      </c>
      <c r="F194" s="255" t="s">
        <v>7542</v>
      </c>
      <c r="G194" s="253"/>
      <c r="H194" s="256">
        <v>7.093</v>
      </c>
      <c r="I194" s="257"/>
      <c r="J194" s="253"/>
      <c r="K194" s="253"/>
      <c r="L194" s="258"/>
      <c r="M194" s="259"/>
      <c r="N194" s="260"/>
      <c r="O194" s="260"/>
      <c r="P194" s="260"/>
      <c r="Q194" s="260"/>
      <c r="R194" s="260"/>
      <c r="S194" s="260"/>
      <c r="T194" s="261"/>
      <c r="U194" s="13"/>
      <c r="V194" s="13"/>
      <c r="W194" s="13"/>
      <c r="X194" s="13"/>
      <c r="Y194" s="13"/>
      <c r="Z194" s="13"/>
      <c r="AA194" s="13"/>
      <c r="AB194" s="13"/>
      <c r="AC194" s="13"/>
      <c r="AD194" s="13"/>
      <c r="AE194" s="13"/>
      <c r="AT194" s="262" t="s">
        <v>446</v>
      </c>
      <c r="AU194" s="262" t="s">
        <v>85</v>
      </c>
      <c r="AV194" s="13" t="s">
        <v>85</v>
      </c>
      <c r="AW194" s="13" t="s">
        <v>32</v>
      </c>
      <c r="AX194" s="13" t="s">
        <v>76</v>
      </c>
      <c r="AY194" s="262" t="s">
        <v>342</v>
      </c>
    </row>
    <row r="195" s="16" customFormat="1">
      <c r="A195" s="16"/>
      <c r="B195" s="284"/>
      <c r="C195" s="285"/>
      <c r="D195" s="240" t="s">
        <v>446</v>
      </c>
      <c r="E195" s="286" t="s">
        <v>1</v>
      </c>
      <c r="F195" s="287" t="s">
        <v>500</v>
      </c>
      <c r="G195" s="285"/>
      <c r="H195" s="288">
        <v>215.965</v>
      </c>
      <c r="I195" s="289"/>
      <c r="J195" s="285"/>
      <c r="K195" s="285"/>
      <c r="L195" s="290"/>
      <c r="M195" s="291"/>
      <c r="N195" s="292"/>
      <c r="O195" s="292"/>
      <c r="P195" s="292"/>
      <c r="Q195" s="292"/>
      <c r="R195" s="292"/>
      <c r="S195" s="292"/>
      <c r="T195" s="293"/>
      <c r="U195" s="16"/>
      <c r="V195" s="16"/>
      <c r="W195" s="16"/>
      <c r="X195" s="16"/>
      <c r="Y195" s="16"/>
      <c r="Z195" s="16"/>
      <c r="AA195" s="16"/>
      <c r="AB195" s="16"/>
      <c r="AC195" s="16"/>
      <c r="AD195" s="16"/>
      <c r="AE195" s="16"/>
      <c r="AT195" s="294" t="s">
        <v>446</v>
      </c>
      <c r="AU195" s="294" t="s">
        <v>85</v>
      </c>
      <c r="AV195" s="16" t="s">
        <v>360</v>
      </c>
      <c r="AW195" s="16" t="s">
        <v>32</v>
      </c>
      <c r="AX195" s="16" t="s">
        <v>76</v>
      </c>
      <c r="AY195" s="294" t="s">
        <v>342</v>
      </c>
    </row>
    <row r="196" s="13" customFormat="1">
      <c r="A196" s="13"/>
      <c r="B196" s="252"/>
      <c r="C196" s="253"/>
      <c r="D196" s="240" t="s">
        <v>446</v>
      </c>
      <c r="E196" s="254" t="s">
        <v>1</v>
      </c>
      <c r="F196" s="255" t="s">
        <v>7543</v>
      </c>
      <c r="G196" s="253"/>
      <c r="H196" s="256">
        <v>86.385999999999996</v>
      </c>
      <c r="I196" s="257"/>
      <c r="J196" s="253"/>
      <c r="K196" s="253"/>
      <c r="L196" s="258"/>
      <c r="M196" s="259"/>
      <c r="N196" s="260"/>
      <c r="O196" s="260"/>
      <c r="P196" s="260"/>
      <c r="Q196" s="260"/>
      <c r="R196" s="260"/>
      <c r="S196" s="260"/>
      <c r="T196" s="261"/>
      <c r="U196" s="13"/>
      <c r="V196" s="13"/>
      <c r="W196" s="13"/>
      <c r="X196" s="13"/>
      <c r="Y196" s="13"/>
      <c r="Z196" s="13"/>
      <c r="AA196" s="13"/>
      <c r="AB196" s="13"/>
      <c r="AC196" s="13"/>
      <c r="AD196" s="13"/>
      <c r="AE196" s="13"/>
      <c r="AT196" s="262" t="s">
        <v>446</v>
      </c>
      <c r="AU196" s="262" t="s">
        <v>85</v>
      </c>
      <c r="AV196" s="13" t="s">
        <v>85</v>
      </c>
      <c r="AW196" s="13" t="s">
        <v>32</v>
      </c>
      <c r="AX196" s="13" t="s">
        <v>83</v>
      </c>
      <c r="AY196" s="262" t="s">
        <v>342</v>
      </c>
    </row>
    <row r="197" s="2" customFormat="1" ht="21.75" customHeight="1">
      <c r="A197" s="39"/>
      <c r="B197" s="40"/>
      <c r="C197" s="227" t="s">
        <v>419</v>
      </c>
      <c r="D197" s="227" t="s">
        <v>343</v>
      </c>
      <c r="E197" s="228" t="s">
        <v>5903</v>
      </c>
      <c r="F197" s="229" t="s">
        <v>5904</v>
      </c>
      <c r="G197" s="230" t="s">
        <v>562</v>
      </c>
      <c r="H197" s="231">
        <v>129.57900000000001</v>
      </c>
      <c r="I197" s="232"/>
      <c r="J197" s="233">
        <f>ROUND(I197*H197,2)</f>
        <v>0</v>
      </c>
      <c r="K197" s="229" t="s">
        <v>443</v>
      </c>
      <c r="L197" s="45"/>
      <c r="M197" s="234" t="s">
        <v>1</v>
      </c>
      <c r="N197" s="235" t="s">
        <v>41</v>
      </c>
      <c r="O197" s="92"/>
      <c r="P197" s="236">
        <f>O197*H197</f>
        <v>0</v>
      </c>
      <c r="Q197" s="236">
        <v>0</v>
      </c>
      <c r="R197" s="236">
        <f>Q197*H197</f>
        <v>0</v>
      </c>
      <c r="S197" s="236">
        <v>0</v>
      </c>
      <c r="T197" s="237">
        <f>S197*H197</f>
        <v>0</v>
      </c>
      <c r="U197" s="39"/>
      <c r="V197" s="39"/>
      <c r="W197" s="39"/>
      <c r="X197" s="39"/>
      <c r="Y197" s="39"/>
      <c r="Z197" s="39"/>
      <c r="AA197" s="39"/>
      <c r="AB197" s="39"/>
      <c r="AC197" s="39"/>
      <c r="AD197" s="39"/>
      <c r="AE197" s="39"/>
      <c r="AR197" s="238" t="s">
        <v>360</v>
      </c>
      <c r="AT197" s="238" t="s">
        <v>343</v>
      </c>
      <c r="AU197" s="238" t="s">
        <v>85</v>
      </c>
      <c r="AY197" s="18" t="s">
        <v>342</v>
      </c>
      <c r="BE197" s="239">
        <f>IF(N197="základní",J197,0)</f>
        <v>0</v>
      </c>
      <c r="BF197" s="239">
        <f>IF(N197="snížená",J197,0)</f>
        <v>0</v>
      </c>
      <c r="BG197" s="239">
        <f>IF(N197="zákl. přenesená",J197,0)</f>
        <v>0</v>
      </c>
      <c r="BH197" s="239">
        <f>IF(N197="sníž. přenesená",J197,0)</f>
        <v>0</v>
      </c>
      <c r="BI197" s="239">
        <f>IF(N197="nulová",J197,0)</f>
        <v>0</v>
      </c>
      <c r="BJ197" s="18" t="s">
        <v>83</v>
      </c>
      <c r="BK197" s="239">
        <f>ROUND(I197*H197,2)</f>
        <v>0</v>
      </c>
      <c r="BL197" s="18" t="s">
        <v>360</v>
      </c>
      <c r="BM197" s="238" t="s">
        <v>7544</v>
      </c>
    </row>
    <row r="198" s="2" customFormat="1">
      <c r="A198" s="39"/>
      <c r="B198" s="40"/>
      <c r="C198" s="41"/>
      <c r="D198" s="240" t="s">
        <v>349</v>
      </c>
      <c r="E198" s="41"/>
      <c r="F198" s="241" t="s">
        <v>5906</v>
      </c>
      <c r="G198" s="41"/>
      <c r="H198" s="41"/>
      <c r="I198" s="242"/>
      <c r="J198" s="41"/>
      <c r="K198" s="41"/>
      <c r="L198" s="45"/>
      <c r="M198" s="243"/>
      <c r="N198" s="244"/>
      <c r="O198" s="92"/>
      <c r="P198" s="92"/>
      <c r="Q198" s="92"/>
      <c r="R198" s="92"/>
      <c r="S198" s="92"/>
      <c r="T198" s="93"/>
      <c r="U198" s="39"/>
      <c r="V198" s="39"/>
      <c r="W198" s="39"/>
      <c r="X198" s="39"/>
      <c r="Y198" s="39"/>
      <c r="Z198" s="39"/>
      <c r="AA198" s="39"/>
      <c r="AB198" s="39"/>
      <c r="AC198" s="39"/>
      <c r="AD198" s="39"/>
      <c r="AE198" s="39"/>
      <c r="AT198" s="18" t="s">
        <v>349</v>
      </c>
      <c r="AU198" s="18" t="s">
        <v>85</v>
      </c>
    </row>
    <row r="199" s="13" customFormat="1">
      <c r="A199" s="13"/>
      <c r="B199" s="252"/>
      <c r="C199" s="253"/>
      <c r="D199" s="240" t="s">
        <v>446</v>
      </c>
      <c r="E199" s="254" t="s">
        <v>1</v>
      </c>
      <c r="F199" s="255" t="s">
        <v>7545</v>
      </c>
      <c r="G199" s="253"/>
      <c r="H199" s="256">
        <v>129.57900000000001</v>
      </c>
      <c r="I199" s="257"/>
      <c r="J199" s="253"/>
      <c r="K199" s="253"/>
      <c r="L199" s="258"/>
      <c r="M199" s="259"/>
      <c r="N199" s="260"/>
      <c r="O199" s="260"/>
      <c r="P199" s="260"/>
      <c r="Q199" s="260"/>
      <c r="R199" s="260"/>
      <c r="S199" s="260"/>
      <c r="T199" s="261"/>
      <c r="U199" s="13"/>
      <c r="V199" s="13"/>
      <c r="W199" s="13"/>
      <c r="X199" s="13"/>
      <c r="Y199" s="13"/>
      <c r="Z199" s="13"/>
      <c r="AA199" s="13"/>
      <c r="AB199" s="13"/>
      <c r="AC199" s="13"/>
      <c r="AD199" s="13"/>
      <c r="AE199" s="13"/>
      <c r="AT199" s="262" t="s">
        <v>446</v>
      </c>
      <c r="AU199" s="262" t="s">
        <v>85</v>
      </c>
      <c r="AV199" s="13" t="s">
        <v>85</v>
      </c>
      <c r="AW199" s="13" t="s">
        <v>32</v>
      </c>
      <c r="AX199" s="13" t="s">
        <v>83</v>
      </c>
      <c r="AY199" s="262" t="s">
        <v>342</v>
      </c>
    </row>
    <row r="200" s="2" customFormat="1" ht="21.75" customHeight="1">
      <c r="A200" s="39"/>
      <c r="B200" s="40"/>
      <c r="C200" s="227" t="s">
        <v>423</v>
      </c>
      <c r="D200" s="227" t="s">
        <v>343</v>
      </c>
      <c r="E200" s="228" t="s">
        <v>5908</v>
      </c>
      <c r="F200" s="229" t="s">
        <v>5909</v>
      </c>
      <c r="G200" s="230" t="s">
        <v>562</v>
      </c>
      <c r="H200" s="231">
        <v>30.437000000000001</v>
      </c>
      <c r="I200" s="232"/>
      <c r="J200" s="233">
        <f>ROUND(I200*H200,2)</f>
        <v>0</v>
      </c>
      <c r="K200" s="229" t="s">
        <v>443</v>
      </c>
      <c r="L200" s="45"/>
      <c r="M200" s="234" t="s">
        <v>1</v>
      </c>
      <c r="N200" s="235" t="s">
        <v>41</v>
      </c>
      <c r="O200" s="92"/>
      <c r="P200" s="236">
        <f>O200*H200</f>
        <v>0</v>
      </c>
      <c r="Q200" s="236">
        <v>0</v>
      </c>
      <c r="R200" s="236">
        <f>Q200*H200</f>
        <v>0</v>
      </c>
      <c r="S200" s="236">
        <v>0</v>
      </c>
      <c r="T200" s="237">
        <f>S200*H200</f>
        <v>0</v>
      </c>
      <c r="U200" s="39"/>
      <c r="V200" s="39"/>
      <c r="W200" s="39"/>
      <c r="X200" s="39"/>
      <c r="Y200" s="39"/>
      <c r="Z200" s="39"/>
      <c r="AA200" s="39"/>
      <c r="AB200" s="39"/>
      <c r="AC200" s="39"/>
      <c r="AD200" s="39"/>
      <c r="AE200" s="39"/>
      <c r="AR200" s="238" t="s">
        <v>360</v>
      </c>
      <c r="AT200" s="238" t="s">
        <v>343</v>
      </c>
      <c r="AU200" s="238" t="s">
        <v>85</v>
      </c>
      <c r="AY200" s="18" t="s">
        <v>342</v>
      </c>
      <c r="BE200" s="239">
        <f>IF(N200="základní",J200,0)</f>
        <v>0</v>
      </c>
      <c r="BF200" s="239">
        <f>IF(N200="snížená",J200,0)</f>
        <v>0</v>
      </c>
      <c r="BG200" s="239">
        <f>IF(N200="zákl. přenesená",J200,0)</f>
        <v>0</v>
      </c>
      <c r="BH200" s="239">
        <f>IF(N200="sníž. přenesená",J200,0)</f>
        <v>0</v>
      </c>
      <c r="BI200" s="239">
        <f>IF(N200="nulová",J200,0)</f>
        <v>0</v>
      </c>
      <c r="BJ200" s="18" t="s">
        <v>83</v>
      </c>
      <c r="BK200" s="239">
        <f>ROUND(I200*H200,2)</f>
        <v>0</v>
      </c>
      <c r="BL200" s="18" t="s">
        <v>360</v>
      </c>
      <c r="BM200" s="238" t="s">
        <v>7546</v>
      </c>
    </row>
    <row r="201" s="2" customFormat="1">
      <c r="A201" s="39"/>
      <c r="B201" s="40"/>
      <c r="C201" s="41"/>
      <c r="D201" s="240" t="s">
        <v>349</v>
      </c>
      <c r="E201" s="41"/>
      <c r="F201" s="241" t="s">
        <v>5911</v>
      </c>
      <c r="G201" s="41"/>
      <c r="H201" s="41"/>
      <c r="I201" s="242"/>
      <c r="J201" s="41"/>
      <c r="K201" s="41"/>
      <c r="L201" s="45"/>
      <c r="M201" s="243"/>
      <c r="N201" s="244"/>
      <c r="O201" s="92"/>
      <c r="P201" s="92"/>
      <c r="Q201" s="92"/>
      <c r="R201" s="92"/>
      <c r="S201" s="92"/>
      <c r="T201" s="93"/>
      <c r="U201" s="39"/>
      <c r="V201" s="39"/>
      <c r="W201" s="39"/>
      <c r="X201" s="39"/>
      <c r="Y201" s="39"/>
      <c r="Z201" s="39"/>
      <c r="AA201" s="39"/>
      <c r="AB201" s="39"/>
      <c r="AC201" s="39"/>
      <c r="AD201" s="39"/>
      <c r="AE201" s="39"/>
      <c r="AT201" s="18" t="s">
        <v>349</v>
      </c>
      <c r="AU201" s="18" t="s">
        <v>85</v>
      </c>
    </row>
    <row r="202" s="13" customFormat="1">
      <c r="A202" s="13"/>
      <c r="B202" s="252"/>
      <c r="C202" s="253"/>
      <c r="D202" s="240" t="s">
        <v>446</v>
      </c>
      <c r="E202" s="254" t="s">
        <v>1</v>
      </c>
      <c r="F202" s="255" t="s">
        <v>7547</v>
      </c>
      <c r="G202" s="253"/>
      <c r="H202" s="256">
        <v>151.874</v>
      </c>
      <c r="I202" s="257"/>
      <c r="J202" s="253"/>
      <c r="K202" s="253"/>
      <c r="L202" s="258"/>
      <c r="M202" s="259"/>
      <c r="N202" s="260"/>
      <c r="O202" s="260"/>
      <c r="P202" s="260"/>
      <c r="Q202" s="260"/>
      <c r="R202" s="260"/>
      <c r="S202" s="260"/>
      <c r="T202" s="261"/>
      <c r="U202" s="13"/>
      <c r="V202" s="13"/>
      <c r="W202" s="13"/>
      <c r="X202" s="13"/>
      <c r="Y202" s="13"/>
      <c r="Z202" s="13"/>
      <c r="AA202" s="13"/>
      <c r="AB202" s="13"/>
      <c r="AC202" s="13"/>
      <c r="AD202" s="13"/>
      <c r="AE202" s="13"/>
      <c r="AT202" s="262" t="s">
        <v>446</v>
      </c>
      <c r="AU202" s="262" t="s">
        <v>85</v>
      </c>
      <c r="AV202" s="13" t="s">
        <v>85</v>
      </c>
      <c r="AW202" s="13" t="s">
        <v>32</v>
      </c>
      <c r="AX202" s="13" t="s">
        <v>76</v>
      </c>
      <c r="AY202" s="262" t="s">
        <v>342</v>
      </c>
    </row>
    <row r="203" s="13" customFormat="1">
      <c r="A203" s="13"/>
      <c r="B203" s="252"/>
      <c r="C203" s="253"/>
      <c r="D203" s="240" t="s">
        <v>446</v>
      </c>
      <c r="E203" s="254" t="s">
        <v>1</v>
      </c>
      <c r="F203" s="255" t="s">
        <v>7548</v>
      </c>
      <c r="G203" s="253"/>
      <c r="H203" s="256">
        <v>-50.216999999999999</v>
      </c>
      <c r="I203" s="257"/>
      <c r="J203" s="253"/>
      <c r="K203" s="253"/>
      <c r="L203" s="258"/>
      <c r="M203" s="259"/>
      <c r="N203" s="260"/>
      <c r="O203" s="260"/>
      <c r="P203" s="260"/>
      <c r="Q203" s="260"/>
      <c r="R203" s="260"/>
      <c r="S203" s="260"/>
      <c r="T203" s="261"/>
      <c r="U203" s="13"/>
      <c r="V203" s="13"/>
      <c r="W203" s="13"/>
      <c r="X203" s="13"/>
      <c r="Y203" s="13"/>
      <c r="Z203" s="13"/>
      <c r="AA203" s="13"/>
      <c r="AB203" s="13"/>
      <c r="AC203" s="13"/>
      <c r="AD203" s="13"/>
      <c r="AE203" s="13"/>
      <c r="AT203" s="262" t="s">
        <v>446</v>
      </c>
      <c r="AU203" s="262" t="s">
        <v>85</v>
      </c>
      <c r="AV203" s="13" t="s">
        <v>85</v>
      </c>
      <c r="AW203" s="13" t="s">
        <v>32</v>
      </c>
      <c r="AX203" s="13" t="s">
        <v>76</v>
      </c>
      <c r="AY203" s="262" t="s">
        <v>342</v>
      </c>
    </row>
    <row r="204" s="13" customFormat="1">
      <c r="A204" s="13"/>
      <c r="B204" s="252"/>
      <c r="C204" s="253"/>
      <c r="D204" s="240" t="s">
        <v>446</v>
      </c>
      <c r="E204" s="254" t="s">
        <v>1</v>
      </c>
      <c r="F204" s="255" t="s">
        <v>7549</v>
      </c>
      <c r="G204" s="253"/>
      <c r="H204" s="256">
        <v>-25.564</v>
      </c>
      <c r="I204" s="257"/>
      <c r="J204" s="253"/>
      <c r="K204" s="253"/>
      <c r="L204" s="258"/>
      <c r="M204" s="259"/>
      <c r="N204" s="260"/>
      <c r="O204" s="260"/>
      <c r="P204" s="260"/>
      <c r="Q204" s="260"/>
      <c r="R204" s="260"/>
      <c r="S204" s="260"/>
      <c r="T204" s="261"/>
      <c r="U204" s="13"/>
      <c r="V204" s="13"/>
      <c r="W204" s="13"/>
      <c r="X204" s="13"/>
      <c r="Y204" s="13"/>
      <c r="Z204" s="13"/>
      <c r="AA204" s="13"/>
      <c r="AB204" s="13"/>
      <c r="AC204" s="13"/>
      <c r="AD204" s="13"/>
      <c r="AE204" s="13"/>
      <c r="AT204" s="262" t="s">
        <v>446</v>
      </c>
      <c r="AU204" s="262" t="s">
        <v>85</v>
      </c>
      <c r="AV204" s="13" t="s">
        <v>85</v>
      </c>
      <c r="AW204" s="13" t="s">
        <v>32</v>
      </c>
      <c r="AX204" s="13" t="s">
        <v>76</v>
      </c>
      <c r="AY204" s="262" t="s">
        <v>342</v>
      </c>
    </row>
    <row r="205" s="16" customFormat="1">
      <c r="A205" s="16"/>
      <c r="B205" s="284"/>
      <c r="C205" s="285"/>
      <c r="D205" s="240" t="s">
        <v>446</v>
      </c>
      <c r="E205" s="286" t="s">
        <v>1</v>
      </c>
      <c r="F205" s="287" t="s">
        <v>500</v>
      </c>
      <c r="G205" s="285"/>
      <c r="H205" s="288">
        <v>76.093000000000004</v>
      </c>
      <c r="I205" s="289"/>
      <c r="J205" s="285"/>
      <c r="K205" s="285"/>
      <c r="L205" s="290"/>
      <c r="M205" s="291"/>
      <c r="N205" s="292"/>
      <c r="O205" s="292"/>
      <c r="P205" s="292"/>
      <c r="Q205" s="292"/>
      <c r="R205" s="292"/>
      <c r="S205" s="292"/>
      <c r="T205" s="293"/>
      <c r="U205" s="16"/>
      <c r="V205" s="16"/>
      <c r="W205" s="16"/>
      <c r="X205" s="16"/>
      <c r="Y205" s="16"/>
      <c r="Z205" s="16"/>
      <c r="AA205" s="16"/>
      <c r="AB205" s="16"/>
      <c r="AC205" s="16"/>
      <c r="AD205" s="16"/>
      <c r="AE205" s="16"/>
      <c r="AT205" s="294" t="s">
        <v>446</v>
      </c>
      <c r="AU205" s="294" t="s">
        <v>85</v>
      </c>
      <c r="AV205" s="16" t="s">
        <v>360</v>
      </c>
      <c r="AW205" s="16" t="s">
        <v>32</v>
      </c>
      <c r="AX205" s="16" t="s">
        <v>76</v>
      </c>
      <c r="AY205" s="294" t="s">
        <v>342</v>
      </c>
    </row>
    <row r="206" s="13" customFormat="1">
      <c r="A206" s="13"/>
      <c r="B206" s="252"/>
      <c r="C206" s="253"/>
      <c r="D206" s="240" t="s">
        <v>446</v>
      </c>
      <c r="E206" s="254" t="s">
        <v>1</v>
      </c>
      <c r="F206" s="255" t="s">
        <v>7550</v>
      </c>
      <c r="G206" s="253"/>
      <c r="H206" s="256">
        <v>30.437000000000001</v>
      </c>
      <c r="I206" s="257"/>
      <c r="J206" s="253"/>
      <c r="K206" s="253"/>
      <c r="L206" s="258"/>
      <c r="M206" s="259"/>
      <c r="N206" s="260"/>
      <c r="O206" s="260"/>
      <c r="P206" s="260"/>
      <c r="Q206" s="260"/>
      <c r="R206" s="260"/>
      <c r="S206" s="260"/>
      <c r="T206" s="261"/>
      <c r="U206" s="13"/>
      <c r="V206" s="13"/>
      <c r="W206" s="13"/>
      <c r="X206" s="13"/>
      <c r="Y206" s="13"/>
      <c r="Z206" s="13"/>
      <c r="AA206" s="13"/>
      <c r="AB206" s="13"/>
      <c r="AC206" s="13"/>
      <c r="AD206" s="13"/>
      <c r="AE206" s="13"/>
      <c r="AT206" s="262" t="s">
        <v>446</v>
      </c>
      <c r="AU206" s="262" t="s">
        <v>85</v>
      </c>
      <c r="AV206" s="13" t="s">
        <v>85</v>
      </c>
      <c r="AW206" s="13" t="s">
        <v>32</v>
      </c>
      <c r="AX206" s="13" t="s">
        <v>83</v>
      </c>
      <c r="AY206" s="262" t="s">
        <v>342</v>
      </c>
    </row>
    <row r="207" s="2" customFormat="1" ht="21.75" customHeight="1">
      <c r="A207" s="39"/>
      <c r="B207" s="40"/>
      <c r="C207" s="227" t="s">
        <v>428</v>
      </c>
      <c r="D207" s="227" t="s">
        <v>343</v>
      </c>
      <c r="E207" s="228" t="s">
        <v>5916</v>
      </c>
      <c r="F207" s="229" t="s">
        <v>5917</v>
      </c>
      <c r="G207" s="230" t="s">
        <v>562</v>
      </c>
      <c r="H207" s="231">
        <v>45.655999999999999</v>
      </c>
      <c r="I207" s="232"/>
      <c r="J207" s="233">
        <f>ROUND(I207*H207,2)</f>
        <v>0</v>
      </c>
      <c r="K207" s="229" t="s">
        <v>443</v>
      </c>
      <c r="L207" s="45"/>
      <c r="M207" s="234" t="s">
        <v>1</v>
      </c>
      <c r="N207" s="235" t="s">
        <v>41</v>
      </c>
      <c r="O207" s="92"/>
      <c r="P207" s="236">
        <f>O207*H207</f>
        <v>0</v>
      </c>
      <c r="Q207" s="236">
        <v>0</v>
      </c>
      <c r="R207" s="236">
        <f>Q207*H207</f>
        <v>0</v>
      </c>
      <c r="S207" s="236">
        <v>0</v>
      </c>
      <c r="T207" s="237">
        <f>S207*H207</f>
        <v>0</v>
      </c>
      <c r="U207" s="39"/>
      <c r="V207" s="39"/>
      <c r="W207" s="39"/>
      <c r="X207" s="39"/>
      <c r="Y207" s="39"/>
      <c r="Z207" s="39"/>
      <c r="AA207" s="39"/>
      <c r="AB207" s="39"/>
      <c r="AC207" s="39"/>
      <c r="AD207" s="39"/>
      <c r="AE207" s="39"/>
      <c r="AR207" s="238" t="s">
        <v>360</v>
      </c>
      <c r="AT207" s="238" t="s">
        <v>343</v>
      </c>
      <c r="AU207" s="238" t="s">
        <v>85</v>
      </c>
      <c r="AY207" s="18" t="s">
        <v>342</v>
      </c>
      <c r="BE207" s="239">
        <f>IF(N207="základní",J207,0)</f>
        <v>0</v>
      </c>
      <c r="BF207" s="239">
        <f>IF(N207="snížená",J207,0)</f>
        <v>0</v>
      </c>
      <c r="BG207" s="239">
        <f>IF(N207="zákl. přenesená",J207,0)</f>
        <v>0</v>
      </c>
      <c r="BH207" s="239">
        <f>IF(N207="sníž. přenesená",J207,0)</f>
        <v>0</v>
      </c>
      <c r="BI207" s="239">
        <f>IF(N207="nulová",J207,0)</f>
        <v>0</v>
      </c>
      <c r="BJ207" s="18" t="s">
        <v>83</v>
      </c>
      <c r="BK207" s="239">
        <f>ROUND(I207*H207,2)</f>
        <v>0</v>
      </c>
      <c r="BL207" s="18" t="s">
        <v>360</v>
      </c>
      <c r="BM207" s="238" t="s">
        <v>7551</v>
      </c>
    </row>
    <row r="208" s="2" customFormat="1">
      <c r="A208" s="39"/>
      <c r="B208" s="40"/>
      <c r="C208" s="41"/>
      <c r="D208" s="240" t="s">
        <v>349</v>
      </c>
      <c r="E208" s="41"/>
      <c r="F208" s="241" t="s">
        <v>5919</v>
      </c>
      <c r="G208" s="41"/>
      <c r="H208" s="41"/>
      <c r="I208" s="242"/>
      <c r="J208" s="41"/>
      <c r="K208" s="41"/>
      <c r="L208" s="45"/>
      <c r="M208" s="243"/>
      <c r="N208" s="244"/>
      <c r="O208" s="92"/>
      <c r="P208" s="92"/>
      <c r="Q208" s="92"/>
      <c r="R208" s="92"/>
      <c r="S208" s="92"/>
      <c r="T208" s="93"/>
      <c r="U208" s="39"/>
      <c r="V208" s="39"/>
      <c r="W208" s="39"/>
      <c r="X208" s="39"/>
      <c r="Y208" s="39"/>
      <c r="Z208" s="39"/>
      <c r="AA208" s="39"/>
      <c r="AB208" s="39"/>
      <c r="AC208" s="39"/>
      <c r="AD208" s="39"/>
      <c r="AE208" s="39"/>
      <c r="AT208" s="18" t="s">
        <v>349</v>
      </c>
      <c r="AU208" s="18" t="s">
        <v>85</v>
      </c>
    </row>
    <row r="209" s="13" customFormat="1">
      <c r="A209" s="13"/>
      <c r="B209" s="252"/>
      <c r="C209" s="253"/>
      <c r="D209" s="240" t="s">
        <v>446</v>
      </c>
      <c r="E209" s="254" t="s">
        <v>1</v>
      </c>
      <c r="F209" s="255" t="s">
        <v>7552</v>
      </c>
      <c r="G209" s="253"/>
      <c r="H209" s="256">
        <v>45.655999999999999</v>
      </c>
      <c r="I209" s="257"/>
      <c r="J209" s="253"/>
      <c r="K209" s="253"/>
      <c r="L209" s="258"/>
      <c r="M209" s="259"/>
      <c r="N209" s="260"/>
      <c r="O209" s="260"/>
      <c r="P209" s="260"/>
      <c r="Q209" s="260"/>
      <c r="R209" s="260"/>
      <c r="S209" s="260"/>
      <c r="T209" s="261"/>
      <c r="U209" s="13"/>
      <c r="V209" s="13"/>
      <c r="W209" s="13"/>
      <c r="X209" s="13"/>
      <c r="Y209" s="13"/>
      <c r="Z209" s="13"/>
      <c r="AA209" s="13"/>
      <c r="AB209" s="13"/>
      <c r="AC209" s="13"/>
      <c r="AD209" s="13"/>
      <c r="AE209" s="13"/>
      <c r="AT209" s="262" t="s">
        <v>446</v>
      </c>
      <c r="AU209" s="262" t="s">
        <v>85</v>
      </c>
      <c r="AV209" s="13" t="s">
        <v>85</v>
      </c>
      <c r="AW209" s="13" t="s">
        <v>32</v>
      </c>
      <c r="AX209" s="13" t="s">
        <v>83</v>
      </c>
      <c r="AY209" s="262" t="s">
        <v>342</v>
      </c>
    </row>
    <row r="210" s="2" customFormat="1" ht="16.5" customHeight="1">
      <c r="A210" s="39"/>
      <c r="B210" s="40"/>
      <c r="C210" s="227" t="s">
        <v>606</v>
      </c>
      <c r="D210" s="227" t="s">
        <v>343</v>
      </c>
      <c r="E210" s="228" t="s">
        <v>602</v>
      </c>
      <c r="F210" s="229" t="s">
        <v>603</v>
      </c>
      <c r="G210" s="230" t="s">
        <v>562</v>
      </c>
      <c r="H210" s="231">
        <v>53.235999999999997</v>
      </c>
      <c r="I210" s="232"/>
      <c r="J210" s="233">
        <f>ROUND(I210*H210,2)</f>
        <v>0</v>
      </c>
      <c r="K210" s="229" t="s">
        <v>443</v>
      </c>
      <c r="L210" s="45"/>
      <c r="M210" s="234" t="s">
        <v>1</v>
      </c>
      <c r="N210" s="235" t="s">
        <v>41</v>
      </c>
      <c r="O210" s="92"/>
      <c r="P210" s="236">
        <f>O210*H210</f>
        <v>0</v>
      </c>
      <c r="Q210" s="236">
        <v>0</v>
      </c>
      <c r="R210" s="236">
        <f>Q210*H210</f>
        <v>0</v>
      </c>
      <c r="S210" s="236">
        <v>0</v>
      </c>
      <c r="T210" s="237">
        <f>S210*H210</f>
        <v>0</v>
      </c>
      <c r="U210" s="39"/>
      <c r="V210" s="39"/>
      <c r="W210" s="39"/>
      <c r="X210" s="39"/>
      <c r="Y210" s="39"/>
      <c r="Z210" s="39"/>
      <c r="AA210" s="39"/>
      <c r="AB210" s="39"/>
      <c r="AC210" s="39"/>
      <c r="AD210" s="39"/>
      <c r="AE210" s="39"/>
      <c r="AR210" s="238" t="s">
        <v>360</v>
      </c>
      <c r="AT210" s="238" t="s">
        <v>343</v>
      </c>
      <c r="AU210" s="238" t="s">
        <v>85</v>
      </c>
      <c r="AY210" s="18" t="s">
        <v>342</v>
      </c>
      <c r="BE210" s="239">
        <f>IF(N210="základní",J210,0)</f>
        <v>0</v>
      </c>
      <c r="BF210" s="239">
        <f>IF(N210="snížená",J210,0)</f>
        <v>0</v>
      </c>
      <c r="BG210" s="239">
        <f>IF(N210="zákl. přenesená",J210,0)</f>
        <v>0</v>
      </c>
      <c r="BH210" s="239">
        <f>IF(N210="sníž. přenesená",J210,0)</f>
        <v>0</v>
      </c>
      <c r="BI210" s="239">
        <f>IF(N210="nulová",J210,0)</f>
        <v>0</v>
      </c>
      <c r="BJ210" s="18" t="s">
        <v>83</v>
      </c>
      <c r="BK210" s="239">
        <f>ROUND(I210*H210,2)</f>
        <v>0</v>
      </c>
      <c r="BL210" s="18" t="s">
        <v>360</v>
      </c>
      <c r="BM210" s="238" t="s">
        <v>7553</v>
      </c>
    </row>
    <row r="211" s="2" customFormat="1">
      <c r="A211" s="39"/>
      <c r="B211" s="40"/>
      <c r="C211" s="41"/>
      <c r="D211" s="240" t="s">
        <v>349</v>
      </c>
      <c r="E211" s="41"/>
      <c r="F211" s="241" t="s">
        <v>605</v>
      </c>
      <c r="G211" s="41"/>
      <c r="H211" s="41"/>
      <c r="I211" s="242"/>
      <c r="J211" s="41"/>
      <c r="K211" s="41"/>
      <c r="L211" s="45"/>
      <c r="M211" s="243"/>
      <c r="N211" s="244"/>
      <c r="O211" s="92"/>
      <c r="P211" s="92"/>
      <c r="Q211" s="92"/>
      <c r="R211" s="92"/>
      <c r="S211" s="92"/>
      <c r="T211" s="93"/>
      <c r="U211" s="39"/>
      <c r="V211" s="39"/>
      <c r="W211" s="39"/>
      <c r="X211" s="39"/>
      <c r="Y211" s="39"/>
      <c r="Z211" s="39"/>
      <c r="AA211" s="39"/>
      <c r="AB211" s="39"/>
      <c r="AC211" s="39"/>
      <c r="AD211" s="39"/>
      <c r="AE211" s="39"/>
      <c r="AT211" s="18" t="s">
        <v>349</v>
      </c>
      <c r="AU211" s="18" t="s">
        <v>85</v>
      </c>
    </row>
    <row r="212" s="13" customFormat="1">
      <c r="A212" s="13"/>
      <c r="B212" s="252"/>
      <c r="C212" s="253"/>
      <c r="D212" s="240" t="s">
        <v>446</v>
      </c>
      <c r="E212" s="254" t="s">
        <v>1</v>
      </c>
      <c r="F212" s="255" t="s">
        <v>7554</v>
      </c>
      <c r="G212" s="253"/>
      <c r="H212" s="256">
        <v>25.564</v>
      </c>
      <c r="I212" s="257"/>
      <c r="J212" s="253"/>
      <c r="K212" s="253"/>
      <c r="L212" s="258"/>
      <c r="M212" s="259"/>
      <c r="N212" s="260"/>
      <c r="O212" s="260"/>
      <c r="P212" s="260"/>
      <c r="Q212" s="260"/>
      <c r="R212" s="260"/>
      <c r="S212" s="260"/>
      <c r="T212" s="261"/>
      <c r="U212" s="13"/>
      <c r="V212" s="13"/>
      <c r="W212" s="13"/>
      <c r="X212" s="13"/>
      <c r="Y212" s="13"/>
      <c r="Z212" s="13"/>
      <c r="AA212" s="13"/>
      <c r="AB212" s="13"/>
      <c r="AC212" s="13"/>
      <c r="AD212" s="13"/>
      <c r="AE212" s="13"/>
      <c r="AT212" s="262" t="s">
        <v>446</v>
      </c>
      <c r="AU212" s="262" t="s">
        <v>85</v>
      </c>
      <c r="AV212" s="13" t="s">
        <v>85</v>
      </c>
      <c r="AW212" s="13" t="s">
        <v>32</v>
      </c>
      <c r="AX212" s="13" t="s">
        <v>76</v>
      </c>
      <c r="AY212" s="262" t="s">
        <v>342</v>
      </c>
    </row>
    <row r="213" s="13" customFormat="1">
      <c r="A213" s="13"/>
      <c r="B213" s="252"/>
      <c r="C213" s="253"/>
      <c r="D213" s="240" t="s">
        <v>446</v>
      </c>
      <c r="E213" s="254" t="s">
        <v>1</v>
      </c>
      <c r="F213" s="255" t="s">
        <v>7539</v>
      </c>
      <c r="G213" s="253"/>
      <c r="H213" s="256">
        <v>50.216999999999999</v>
      </c>
      <c r="I213" s="257"/>
      <c r="J213" s="253"/>
      <c r="K213" s="253"/>
      <c r="L213" s="258"/>
      <c r="M213" s="259"/>
      <c r="N213" s="260"/>
      <c r="O213" s="260"/>
      <c r="P213" s="260"/>
      <c r="Q213" s="260"/>
      <c r="R213" s="260"/>
      <c r="S213" s="260"/>
      <c r="T213" s="261"/>
      <c r="U213" s="13"/>
      <c r="V213" s="13"/>
      <c r="W213" s="13"/>
      <c r="X213" s="13"/>
      <c r="Y213" s="13"/>
      <c r="Z213" s="13"/>
      <c r="AA213" s="13"/>
      <c r="AB213" s="13"/>
      <c r="AC213" s="13"/>
      <c r="AD213" s="13"/>
      <c r="AE213" s="13"/>
      <c r="AT213" s="262" t="s">
        <v>446</v>
      </c>
      <c r="AU213" s="262" t="s">
        <v>85</v>
      </c>
      <c r="AV213" s="13" t="s">
        <v>85</v>
      </c>
      <c r="AW213" s="13" t="s">
        <v>32</v>
      </c>
      <c r="AX213" s="13" t="s">
        <v>76</v>
      </c>
      <c r="AY213" s="262" t="s">
        <v>342</v>
      </c>
    </row>
    <row r="214" s="13" customFormat="1">
      <c r="A214" s="13"/>
      <c r="B214" s="252"/>
      <c r="C214" s="253"/>
      <c r="D214" s="240" t="s">
        <v>446</v>
      </c>
      <c r="E214" s="254" t="s">
        <v>1</v>
      </c>
      <c r="F214" s="255" t="s">
        <v>7555</v>
      </c>
      <c r="G214" s="253"/>
      <c r="H214" s="256">
        <v>50.216999999999999</v>
      </c>
      <c r="I214" s="257"/>
      <c r="J214" s="253"/>
      <c r="K214" s="253"/>
      <c r="L214" s="258"/>
      <c r="M214" s="259"/>
      <c r="N214" s="260"/>
      <c r="O214" s="260"/>
      <c r="P214" s="260"/>
      <c r="Q214" s="260"/>
      <c r="R214" s="260"/>
      <c r="S214" s="260"/>
      <c r="T214" s="261"/>
      <c r="U214" s="13"/>
      <c r="V214" s="13"/>
      <c r="W214" s="13"/>
      <c r="X214" s="13"/>
      <c r="Y214" s="13"/>
      <c r="Z214" s="13"/>
      <c r="AA214" s="13"/>
      <c r="AB214" s="13"/>
      <c r="AC214" s="13"/>
      <c r="AD214" s="13"/>
      <c r="AE214" s="13"/>
      <c r="AT214" s="262" t="s">
        <v>446</v>
      </c>
      <c r="AU214" s="262" t="s">
        <v>85</v>
      </c>
      <c r="AV214" s="13" t="s">
        <v>85</v>
      </c>
      <c r="AW214" s="13" t="s">
        <v>32</v>
      </c>
      <c r="AX214" s="13" t="s">
        <v>76</v>
      </c>
      <c r="AY214" s="262" t="s">
        <v>342</v>
      </c>
    </row>
    <row r="215" s="13" customFormat="1">
      <c r="A215" s="13"/>
      <c r="B215" s="252"/>
      <c r="C215" s="253"/>
      <c r="D215" s="240" t="s">
        <v>446</v>
      </c>
      <c r="E215" s="254" t="s">
        <v>1</v>
      </c>
      <c r="F215" s="255" t="s">
        <v>7542</v>
      </c>
      <c r="G215" s="253"/>
      <c r="H215" s="256">
        <v>7.093</v>
      </c>
      <c r="I215" s="257"/>
      <c r="J215" s="253"/>
      <c r="K215" s="253"/>
      <c r="L215" s="258"/>
      <c r="M215" s="259"/>
      <c r="N215" s="260"/>
      <c r="O215" s="260"/>
      <c r="P215" s="260"/>
      <c r="Q215" s="260"/>
      <c r="R215" s="260"/>
      <c r="S215" s="260"/>
      <c r="T215" s="261"/>
      <c r="U215" s="13"/>
      <c r="V215" s="13"/>
      <c r="W215" s="13"/>
      <c r="X215" s="13"/>
      <c r="Y215" s="13"/>
      <c r="Z215" s="13"/>
      <c r="AA215" s="13"/>
      <c r="AB215" s="13"/>
      <c r="AC215" s="13"/>
      <c r="AD215" s="13"/>
      <c r="AE215" s="13"/>
      <c r="AT215" s="262" t="s">
        <v>446</v>
      </c>
      <c r="AU215" s="262" t="s">
        <v>85</v>
      </c>
      <c r="AV215" s="13" t="s">
        <v>85</v>
      </c>
      <c r="AW215" s="13" t="s">
        <v>32</v>
      </c>
      <c r="AX215" s="13" t="s">
        <v>76</v>
      </c>
      <c r="AY215" s="262" t="s">
        <v>342</v>
      </c>
    </row>
    <row r="216" s="16" customFormat="1">
      <c r="A216" s="16"/>
      <c r="B216" s="284"/>
      <c r="C216" s="285"/>
      <c r="D216" s="240" t="s">
        <v>446</v>
      </c>
      <c r="E216" s="286" t="s">
        <v>1</v>
      </c>
      <c r="F216" s="287" t="s">
        <v>500</v>
      </c>
      <c r="G216" s="285"/>
      <c r="H216" s="288">
        <v>133.09100000000001</v>
      </c>
      <c r="I216" s="289"/>
      <c r="J216" s="285"/>
      <c r="K216" s="285"/>
      <c r="L216" s="290"/>
      <c r="M216" s="291"/>
      <c r="N216" s="292"/>
      <c r="O216" s="292"/>
      <c r="P216" s="292"/>
      <c r="Q216" s="292"/>
      <c r="R216" s="292"/>
      <c r="S216" s="292"/>
      <c r="T216" s="293"/>
      <c r="U216" s="16"/>
      <c r="V216" s="16"/>
      <c r="W216" s="16"/>
      <c r="X216" s="16"/>
      <c r="Y216" s="16"/>
      <c r="Z216" s="16"/>
      <c r="AA216" s="16"/>
      <c r="AB216" s="16"/>
      <c r="AC216" s="16"/>
      <c r="AD216" s="16"/>
      <c r="AE216" s="16"/>
      <c r="AT216" s="294" t="s">
        <v>446</v>
      </c>
      <c r="AU216" s="294" t="s">
        <v>85</v>
      </c>
      <c r="AV216" s="16" t="s">
        <v>360</v>
      </c>
      <c r="AW216" s="16" t="s">
        <v>32</v>
      </c>
      <c r="AX216" s="16" t="s">
        <v>76</v>
      </c>
      <c r="AY216" s="294" t="s">
        <v>342</v>
      </c>
    </row>
    <row r="217" s="13" customFormat="1">
      <c r="A217" s="13"/>
      <c r="B217" s="252"/>
      <c r="C217" s="253"/>
      <c r="D217" s="240" t="s">
        <v>446</v>
      </c>
      <c r="E217" s="254" t="s">
        <v>1</v>
      </c>
      <c r="F217" s="255" t="s">
        <v>7556</v>
      </c>
      <c r="G217" s="253"/>
      <c r="H217" s="256">
        <v>53.235999999999997</v>
      </c>
      <c r="I217" s="257"/>
      <c r="J217" s="253"/>
      <c r="K217" s="253"/>
      <c r="L217" s="258"/>
      <c r="M217" s="259"/>
      <c r="N217" s="260"/>
      <c r="O217" s="260"/>
      <c r="P217" s="260"/>
      <c r="Q217" s="260"/>
      <c r="R217" s="260"/>
      <c r="S217" s="260"/>
      <c r="T217" s="261"/>
      <c r="U217" s="13"/>
      <c r="V217" s="13"/>
      <c r="W217" s="13"/>
      <c r="X217" s="13"/>
      <c r="Y217" s="13"/>
      <c r="Z217" s="13"/>
      <c r="AA217" s="13"/>
      <c r="AB217" s="13"/>
      <c r="AC217" s="13"/>
      <c r="AD217" s="13"/>
      <c r="AE217" s="13"/>
      <c r="AT217" s="262" t="s">
        <v>446</v>
      </c>
      <c r="AU217" s="262" t="s">
        <v>85</v>
      </c>
      <c r="AV217" s="13" t="s">
        <v>85</v>
      </c>
      <c r="AW217" s="13" t="s">
        <v>32</v>
      </c>
      <c r="AX217" s="13" t="s">
        <v>83</v>
      </c>
      <c r="AY217" s="262" t="s">
        <v>342</v>
      </c>
    </row>
    <row r="218" s="2" customFormat="1" ht="16.5" customHeight="1">
      <c r="A218" s="39"/>
      <c r="B218" s="40"/>
      <c r="C218" s="227" t="s">
        <v>613</v>
      </c>
      <c r="D218" s="227" t="s">
        <v>343</v>
      </c>
      <c r="E218" s="228" t="s">
        <v>5925</v>
      </c>
      <c r="F218" s="229" t="s">
        <v>5926</v>
      </c>
      <c r="G218" s="230" t="s">
        <v>562</v>
      </c>
      <c r="H218" s="231">
        <v>79.855000000000004</v>
      </c>
      <c r="I218" s="232"/>
      <c r="J218" s="233">
        <f>ROUND(I218*H218,2)</f>
        <v>0</v>
      </c>
      <c r="K218" s="229" t="s">
        <v>443</v>
      </c>
      <c r="L218" s="45"/>
      <c r="M218" s="234" t="s">
        <v>1</v>
      </c>
      <c r="N218" s="235" t="s">
        <v>41</v>
      </c>
      <c r="O218" s="92"/>
      <c r="P218" s="236">
        <f>O218*H218</f>
        <v>0</v>
      </c>
      <c r="Q218" s="236">
        <v>0</v>
      </c>
      <c r="R218" s="236">
        <f>Q218*H218</f>
        <v>0</v>
      </c>
      <c r="S218" s="236">
        <v>0</v>
      </c>
      <c r="T218" s="237">
        <f>S218*H218</f>
        <v>0</v>
      </c>
      <c r="U218" s="39"/>
      <c r="V218" s="39"/>
      <c r="W218" s="39"/>
      <c r="X218" s="39"/>
      <c r="Y218" s="39"/>
      <c r="Z218" s="39"/>
      <c r="AA218" s="39"/>
      <c r="AB218" s="39"/>
      <c r="AC218" s="39"/>
      <c r="AD218" s="39"/>
      <c r="AE218" s="39"/>
      <c r="AR218" s="238" t="s">
        <v>360</v>
      </c>
      <c r="AT218" s="238" t="s">
        <v>343</v>
      </c>
      <c r="AU218" s="238" t="s">
        <v>85</v>
      </c>
      <c r="AY218" s="18" t="s">
        <v>342</v>
      </c>
      <c r="BE218" s="239">
        <f>IF(N218="základní",J218,0)</f>
        <v>0</v>
      </c>
      <c r="BF218" s="239">
        <f>IF(N218="snížená",J218,0)</f>
        <v>0</v>
      </c>
      <c r="BG218" s="239">
        <f>IF(N218="zákl. přenesená",J218,0)</f>
        <v>0</v>
      </c>
      <c r="BH218" s="239">
        <f>IF(N218="sníž. přenesená",J218,0)</f>
        <v>0</v>
      </c>
      <c r="BI218" s="239">
        <f>IF(N218="nulová",J218,0)</f>
        <v>0</v>
      </c>
      <c r="BJ218" s="18" t="s">
        <v>83</v>
      </c>
      <c r="BK218" s="239">
        <f>ROUND(I218*H218,2)</f>
        <v>0</v>
      </c>
      <c r="BL218" s="18" t="s">
        <v>360</v>
      </c>
      <c r="BM218" s="238" t="s">
        <v>7557</v>
      </c>
    </row>
    <row r="219" s="2" customFormat="1">
      <c r="A219" s="39"/>
      <c r="B219" s="40"/>
      <c r="C219" s="41"/>
      <c r="D219" s="240" t="s">
        <v>349</v>
      </c>
      <c r="E219" s="41"/>
      <c r="F219" s="241" t="s">
        <v>5928</v>
      </c>
      <c r="G219" s="41"/>
      <c r="H219" s="41"/>
      <c r="I219" s="242"/>
      <c r="J219" s="41"/>
      <c r="K219" s="41"/>
      <c r="L219" s="45"/>
      <c r="M219" s="243"/>
      <c r="N219" s="244"/>
      <c r="O219" s="92"/>
      <c r="P219" s="92"/>
      <c r="Q219" s="92"/>
      <c r="R219" s="92"/>
      <c r="S219" s="92"/>
      <c r="T219" s="93"/>
      <c r="U219" s="39"/>
      <c r="V219" s="39"/>
      <c r="W219" s="39"/>
      <c r="X219" s="39"/>
      <c r="Y219" s="39"/>
      <c r="Z219" s="39"/>
      <c r="AA219" s="39"/>
      <c r="AB219" s="39"/>
      <c r="AC219" s="39"/>
      <c r="AD219" s="39"/>
      <c r="AE219" s="39"/>
      <c r="AT219" s="18" t="s">
        <v>349</v>
      </c>
      <c r="AU219" s="18" t="s">
        <v>85</v>
      </c>
    </row>
    <row r="220" s="13" customFormat="1">
      <c r="A220" s="13"/>
      <c r="B220" s="252"/>
      <c r="C220" s="253"/>
      <c r="D220" s="240" t="s">
        <v>446</v>
      </c>
      <c r="E220" s="254" t="s">
        <v>1</v>
      </c>
      <c r="F220" s="255" t="s">
        <v>7558</v>
      </c>
      <c r="G220" s="253"/>
      <c r="H220" s="256">
        <v>79.855000000000004</v>
      </c>
      <c r="I220" s="257"/>
      <c r="J220" s="253"/>
      <c r="K220" s="253"/>
      <c r="L220" s="258"/>
      <c r="M220" s="259"/>
      <c r="N220" s="260"/>
      <c r="O220" s="260"/>
      <c r="P220" s="260"/>
      <c r="Q220" s="260"/>
      <c r="R220" s="260"/>
      <c r="S220" s="260"/>
      <c r="T220" s="261"/>
      <c r="U220" s="13"/>
      <c r="V220" s="13"/>
      <c r="W220" s="13"/>
      <c r="X220" s="13"/>
      <c r="Y220" s="13"/>
      <c r="Z220" s="13"/>
      <c r="AA220" s="13"/>
      <c r="AB220" s="13"/>
      <c r="AC220" s="13"/>
      <c r="AD220" s="13"/>
      <c r="AE220" s="13"/>
      <c r="AT220" s="262" t="s">
        <v>446</v>
      </c>
      <c r="AU220" s="262" t="s">
        <v>85</v>
      </c>
      <c r="AV220" s="13" t="s">
        <v>85</v>
      </c>
      <c r="AW220" s="13" t="s">
        <v>32</v>
      </c>
      <c r="AX220" s="13" t="s">
        <v>83</v>
      </c>
      <c r="AY220" s="262" t="s">
        <v>342</v>
      </c>
    </row>
    <row r="221" s="2" customFormat="1" ht="16.5" customHeight="1">
      <c r="A221" s="39"/>
      <c r="B221" s="40"/>
      <c r="C221" s="227" t="s">
        <v>7</v>
      </c>
      <c r="D221" s="227" t="s">
        <v>343</v>
      </c>
      <c r="E221" s="228" t="s">
        <v>627</v>
      </c>
      <c r="F221" s="229" t="s">
        <v>628</v>
      </c>
      <c r="G221" s="230" t="s">
        <v>562</v>
      </c>
      <c r="H221" s="231">
        <v>158.96700000000001</v>
      </c>
      <c r="I221" s="232"/>
      <c r="J221" s="233">
        <f>ROUND(I221*H221,2)</f>
        <v>0</v>
      </c>
      <c r="K221" s="229" t="s">
        <v>443</v>
      </c>
      <c r="L221" s="45"/>
      <c r="M221" s="234" t="s">
        <v>1</v>
      </c>
      <c r="N221" s="235" t="s">
        <v>41</v>
      </c>
      <c r="O221" s="92"/>
      <c r="P221" s="236">
        <f>O221*H221</f>
        <v>0</v>
      </c>
      <c r="Q221" s="236">
        <v>0</v>
      </c>
      <c r="R221" s="236">
        <f>Q221*H221</f>
        <v>0</v>
      </c>
      <c r="S221" s="236">
        <v>0</v>
      </c>
      <c r="T221" s="237">
        <f>S221*H221</f>
        <v>0</v>
      </c>
      <c r="U221" s="39"/>
      <c r="V221" s="39"/>
      <c r="W221" s="39"/>
      <c r="X221" s="39"/>
      <c r="Y221" s="39"/>
      <c r="Z221" s="39"/>
      <c r="AA221" s="39"/>
      <c r="AB221" s="39"/>
      <c r="AC221" s="39"/>
      <c r="AD221" s="39"/>
      <c r="AE221" s="39"/>
      <c r="AR221" s="238" t="s">
        <v>360</v>
      </c>
      <c r="AT221" s="238" t="s">
        <v>343</v>
      </c>
      <c r="AU221" s="238" t="s">
        <v>85</v>
      </c>
      <c r="AY221" s="18" t="s">
        <v>342</v>
      </c>
      <c r="BE221" s="239">
        <f>IF(N221="základní",J221,0)</f>
        <v>0</v>
      </c>
      <c r="BF221" s="239">
        <f>IF(N221="snížená",J221,0)</f>
        <v>0</v>
      </c>
      <c r="BG221" s="239">
        <f>IF(N221="zákl. přenesená",J221,0)</f>
        <v>0</v>
      </c>
      <c r="BH221" s="239">
        <f>IF(N221="sníž. přenesená",J221,0)</f>
        <v>0</v>
      </c>
      <c r="BI221" s="239">
        <f>IF(N221="nulová",J221,0)</f>
        <v>0</v>
      </c>
      <c r="BJ221" s="18" t="s">
        <v>83</v>
      </c>
      <c r="BK221" s="239">
        <f>ROUND(I221*H221,2)</f>
        <v>0</v>
      </c>
      <c r="BL221" s="18" t="s">
        <v>360</v>
      </c>
      <c r="BM221" s="238" t="s">
        <v>7559</v>
      </c>
    </row>
    <row r="222" s="2" customFormat="1">
      <c r="A222" s="39"/>
      <c r="B222" s="40"/>
      <c r="C222" s="41"/>
      <c r="D222" s="240" t="s">
        <v>349</v>
      </c>
      <c r="E222" s="41"/>
      <c r="F222" s="241" t="s">
        <v>630</v>
      </c>
      <c r="G222" s="41"/>
      <c r="H222" s="41"/>
      <c r="I222" s="242"/>
      <c r="J222" s="41"/>
      <c r="K222" s="41"/>
      <c r="L222" s="45"/>
      <c r="M222" s="243"/>
      <c r="N222" s="244"/>
      <c r="O222" s="92"/>
      <c r="P222" s="92"/>
      <c r="Q222" s="92"/>
      <c r="R222" s="92"/>
      <c r="S222" s="92"/>
      <c r="T222" s="93"/>
      <c r="U222" s="39"/>
      <c r="V222" s="39"/>
      <c r="W222" s="39"/>
      <c r="X222" s="39"/>
      <c r="Y222" s="39"/>
      <c r="Z222" s="39"/>
      <c r="AA222" s="39"/>
      <c r="AB222" s="39"/>
      <c r="AC222" s="39"/>
      <c r="AD222" s="39"/>
      <c r="AE222" s="39"/>
      <c r="AT222" s="18" t="s">
        <v>349</v>
      </c>
      <c r="AU222" s="18" t="s">
        <v>85</v>
      </c>
    </row>
    <row r="223" s="13" customFormat="1">
      <c r="A223" s="13"/>
      <c r="B223" s="252"/>
      <c r="C223" s="253"/>
      <c r="D223" s="240" t="s">
        <v>446</v>
      </c>
      <c r="E223" s="254" t="s">
        <v>1</v>
      </c>
      <c r="F223" s="255" t="s">
        <v>7560</v>
      </c>
      <c r="G223" s="253"/>
      <c r="H223" s="256">
        <v>151.874</v>
      </c>
      <c r="I223" s="257"/>
      <c r="J223" s="253"/>
      <c r="K223" s="253"/>
      <c r="L223" s="258"/>
      <c r="M223" s="259"/>
      <c r="N223" s="260"/>
      <c r="O223" s="260"/>
      <c r="P223" s="260"/>
      <c r="Q223" s="260"/>
      <c r="R223" s="260"/>
      <c r="S223" s="260"/>
      <c r="T223" s="261"/>
      <c r="U223" s="13"/>
      <c r="V223" s="13"/>
      <c r="W223" s="13"/>
      <c r="X223" s="13"/>
      <c r="Y223" s="13"/>
      <c r="Z223" s="13"/>
      <c r="AA223" s="13"/>
      <c r="AB223" s="13"/>
      <c r="AC223" s="13"/>
      <c r="AD223" s="13"/>
      <c r="AE223" s="13"/>
      <c r="AT223" s="262" t="s">
        <v>446</v>
      </c>
      <c r="AU223" s="262" t="s">
        <v>85</v>
      </c>
      <c r="AV223" s="13" t="s">
        <v>85</v>
      </c>
      <c r="AW223" s="13" t="s">
        <v>32</v>
      </c>
      <c r="AX223" s="13" t="s">
        <v>76</v>
      </c>
      <c r="AY223" s="262" t="s">
        <v>342</v>
      </c>
    </row>
    <row r="224" s="13" customFormat="1">
      <c r="A224" s="13"/>
      <c r="B224" s="252"/>
      <c r="C224" s="253"/>
      <c r="D224" s="240" t="s">
        <v>446</v>
      </c>
      <c r="E224" s="254" t="s">
        <v>1</v>
      </c>
      <c r="F224" s="255" t="s">
        <v>7541</v>
      </c>
      <c r="G224" s="253"/>
      <c r="H224" s="256">
        <v>7.093</v>
      </c>
      <c r="I224" s="257"/>
      <c r="J224" s="253"/>
      <c r="K224" s="253"/>
      <c r="L224" s="258"/>
      <c r="M224" s="259"/>
      <c r="N224" s="260"/>
      <c r="O224" s="260"/>
      <c r="P224" s="260"/>
      <c r="Q224" s="260"/>
      <c r="R224" s="260"/>
      <c r="S224" s="260"/>
      <c r="T224" s="261"/>
      <c r="U224" s="13"/>
      <c r="V224" s="13"/>
      <c r="W224" s="13"/>
      <c r="X224" s="13"/>
      <c r="Y224" s="13"/>
      <c r="Z224" s="13"/>
      <c r="AA224" s="13"/>
      <c r="AB224" s="13"/>
      <c r="AC224" s="13"/>
      <c r="AD224" s="13"/>
      <c r="AE224" s="13"/>
      <c r="AT224" s="262" t="s">
        <v>446</v>
      </c>
      <c r="AU224" s="262" t="s">
        <v>85</v>
      </c>
      <c r="AV224" s="13" t="s">
        <v>85</v>
      </c>
      <c r="AW224" s="13" t="s">
        <v>32</v>
      </c>
      <c r="AX224" s="13" t="s">
        <v>76</v>
      </c>
      <c r="AY224" s="262" t="s">
        <v>342</v>
      </c>
    </row>
    <row r="225" s="16" customFormat="1">
      <c r="A225" s="16"/>
      <c r="B225" s="284"/>
      <c r="C225" s="285"/>
      <c r="D225" s="240" t="s">
        <v>446</v>
      </c>
      <c r="E225" s="286" t="s">
        <v>1</v>
      </c>
      <c r="F225" s="287" t="s">
        <v>500</v>
      </c>
      <c r="G225" s="285"/>
      <c r="H225" s="288">
        <v>158.96700000000001</v>
      </c>
      <c r="I225" s="289"/>
      <c r="J225" s="285"/>
      <c r="K225" s="285"/>
      <c r="L225" s="290"/>
      <c r="M225" s="291"/>
      <c r="N225" s="292"/>
      <c r="O225" s="292"/>
      <c r="P225" s="292"/>
      <c r="Q225" s="292"/>
      <c r="R225" s="292"/>
      <c r="S225" s="292"/>
      <c r="T225" s="293"/>
      <c r="U225" s="16"/>
      <c r="V225" s="16"/>
      <c r="W225" s="16"/>
      <c r="X225" s="16"/>
      <c r="Y225" s="16"/>
      <c r="Z225" s="16"/>
      <c r="AA225" s="16"/>
      <c r="AB225" s="16"/>
      <c r="AC225" s="16"/>
      <c r="AD225" s="16"/>
      <c r="AE225" s="16"/>
      <c r="AT225" s="294" t="s">
        <v>446</v>
      </c>
      <c r="AU225" s="294" t="s">
        <v>85</v>
      </c>
      <c r="AV225" s="16" t="s">
        <v>360</v>
      </c>
      <c r="AW225" s="16" t="s">
        <v>32</v>
      </c>
      <c r="AX225" s="16" t="s">
        <v>83</v>
      </c>
      <c r="AY225" s="294" t="s">
        <v>342</v>
      </c>
    </row>
    <row r="226" s="2" customFormat="1" ht="16.5" customHeight="1">
      <c r="A226" s="39"/>
      <c r="B226" s="40"/>
      <c r="C226" s="227" t="s">
        <v>626</v>
      </c>
      <c r="D226" s="227" t="s">
        <v>343</v>
      </c>
      <c r="E226" s="228" t="s">
        <v>5932</v>
      </c>
      <c r="F226" s="229" t="s">
        <v>5933</v>
      </c>
      <c r="G226" s="230" t="s">
        <v>462</v>
      </c>
      <c r="H226" s="231">
        <v>152.18600000000001</v>
      </c>
      <c r="I226" s="232"/>
      <c r="J226" s="233">
        <f>ROUND(I226*H226,2)</f>
        <v>0</v>
      </c>
      <c r="K226" s="229" t="s">
        <v>1</v>
      </c>
      <c r="L226" s="45"/>
      <c r="M226" s="234" t="s">
        <v>1</v>
      </c>
      <c r="N226" s="235" t="s">
        <v>41</v>
      </c>
      <c r="O226" s="92"/>
      <c r="P226" s="236">
        <f>O226*H226</f>
        <v>0</v>
      </c>
      <c r="Q226" s="236">
        <v>0</v>
      </c>
      <c r="R226" s="236">
        <f>Q226*H226</f>
        <v>0</v>
      </c>
      <c r="S226" s="236">
        <v>0</v>
      </c>
      <c r="T226" s="237">
        <f>S226*H226</f>
        <v>0</v>
      </c>
      <c r="U226" s="39"/>
      <c r="V226" s="39"/>
      <c r="W226" s="39"/>
      <c r="X226" s="39"/>
      <c r="Y226" s="39"/>
      <c r="Z226" s="39"/>
      <c r="AA226" s="39"/>
      <c r="AB226" s="39"/>
      <c r="AC226" s="39"/>
      <c r="AD226" s="39"/>
      <c r="AE226" s="39"/>
      <c r="AR226" s="238" t="s">
        <v>360</v>
      </c>
      <c r="AT226" s="238" t="s">
        <v>343</v>
      </c>
      <c r="AU226" s="238" t="s">
        <v>85</v>
      </c>
      <c r="AY226" s="18" t="s">
        <v>342</v>
      </c>
      <c r="BE226" s="239">
        <f>IF(N226="základní",J226,0)</f>
        <v>0</v>
      </c>
      <c r="BF226" s="239">
        <f>IF(N226="snížená",J226,0)</f>
        <v>0</v>
      </c>
      <c r="BG226" s="239">
        <f>IF(N226="zákl. přenesená",J226,0)</f>
        <v>0</v>
      </c>
      <c r="BH226" s="239">
        <f>IF(N226="sníž. přenesená",J226,0)</f>
        <v>0</v>
      </c>
      <c r="BI226" s="239">
        <f>IF(N226="nulová",J226,0)</f>
        <v>0</v>
      </c>
      <c r="BJ226" s="18" t="s">
        <v>83</v>
      </c>
      <c r="BK226" s="239">
        <f>ROUND(I226*H226,2)</f>
        <v>0</v>
      </c>
      <c r="BL226" s="18" t="s">
        <v>360</v>
      </c>
      <c r="BM226" s="238" t="s">
        <v>7561</v>
      </c>
    </row>
    <row r="227" s="2" customFormat="1">
      <c r="A227" s="39"/>
      <c r="B227" s="40"/>
      <c r="C227" s="41"/>
      <c r="D227" s="240" t="s">
        <v>349</v>
      </c>
      <c r="E227" s="41"/>
      <c r="F227" s="241" t="s">
        <v>5935</v>
      </c>
      <c r="G227" s="41"/>
      <c r="H227" s="41"/>
      <c r="I227" s="242"/>
      <c r="J227" s="41"/>
      <c r="K227" s="41"/>
      <c r="L227" s="45"/>
      <c r="M227" s="243"/>
      <c r="N227" s="244"/>
      <c r="O227" s="92"/>
      <c r="P227" s="92"/>
      <c r="Q227" s="92"/>
      <c r="R227" s="92"/>
      <c r="S227" s="92"/>
      <c r="T227" s="93"/>
      <c r="U227" s="39"/>
      <c r="V227" s="39"/>
      <c r="W227" s="39"/>
      <c r="X227" s="39"/>
      <c r="Y227" s="39"/>
      <c r="Z227" s="39"/>
      <c r="AA227" s="39"/>
      <c r="AB227" s="39"/>
      <c r="AC227" s="39"/>
      <c r="AD227" s="39"/>
      <c r="AE227" s="39"/>
      <c r="AT227" s="18" t="s">
        <v>349</v>
      </c>
      <c r="AU227" s="18" t="s">
        <v>85</v>
      </c>
    </row>
    <row r="228" s="2" customFormat="1">
      <c r="A228" s="39"/>
      <c r="B228" s="40"/>
      <c r="C228" s="41"/>
      <c r="D228" s="240" t="s">
        <v>350</v>
      </c>
      <c r="E228" s="41"/>
      <c r="F228" s="245" t="s">
        <v>5936</v>
      </c>
      <c r="G228" s="41"/>
      <c r="H228" s="41"/>
      <c r="I228" s="242"/>
      <c r="J228" s="41"/>
      <c r="K228" s="41"/>
      <c r="L228" s="45"/>
      <c r="M228" s="243"/>
      <c r="N228" s="244"/>
      <c r="O228" s="92"/>
      <c r="P228" s="92"/>
      <c r="Q228" s="92"/>
      <c r="R228" s="92"/>
      <c r="S228" s="92"/>
      <c r="T228" s="93"/>
      <c r="U228" s="39"/>
      <c r="V228" s="39"/>
      <c r="W228" s="39"/>
      <c r="X228" s="39"/>
      <c r="Y228" s="39"/>
      <c r="Z228" s="39"/>
      <c r="AA228" s="39"/>
      <c r="AB228" s="39"/>
      <c r="AC228" s="39"/>
      <c r="AD228" s="39"/>
      <c r="AE228" s="39"/>
      <c r="AT228" s="18" t="s">
        <v>350</v>
      </c>
      <c r="AU228" s="18" t="s">
        <v>85</v>
      </c>
    </row>
    <row r="229" s="13" customFormat="1">
      <c r="A229" s="13"/>
      <c r="B229" s="252"/>
      <c r="C229" s="253"/>
      <c r="D229" s="240" t="s">
        <v>446</v>
      </c>
      <c r="E229" s="254" t="s">
        <v>1</v>
      </c>
      <c r="F229" s="255" t="s">
        <v>7562</v>
      </c>
      <c r="G229" s="253"/>
      <c r="H229" s="256">
        <v>151.874</v>
      </c>
      <c r="I229" s="257"/>
      <c r="J229" s="253"/>
      <c r="K229" s="253"/>
      <c r="L229" s="258"/>
      <c r="M229" s="259"/>
      <c r="N229" s="260"/>
      <c r="O229" s="260"/>
      <c r="P229" s="260"/>
      <c r="Q229" s="260"/>
      <c r="R229" s="260"/>
      <c r="S229" s="260"/>
      <c r="T229" s="261"/>
      <c r="U229" s="13"/>
      <c r="V229" s="13"/>
      <c r="W229" s="13"/>
      <c r="X229" s="13"/>
      <c r="Y229" s="13"/>
      <c r="Z229" s="13"/>
      <c r="AA229" s="13"/>
      <c r="AB229" s="13"/>
      <c r="AC229" s="13"/>
      <c r="AD229" s="13"/>
      <c r="AE229" s="13"/>
      <c r="AT229" s="262" t="s">
        <v>446</v>
      </c>
      <c r="AU229" s="262" t="s">
        <v>85</v>
      </c>
      <c r="AV229" s="13" t="s">
        <v>85</v>
      </c>
      <c r="AW229" s="13" t="s">
        <v>32</v>
      </c>
      <c r="AX229" s="13" t="s">
        <v>76</v>
      </c>
      <c r="AY229" s="262" t="s">
        <v>342</v>
      </c>
    </row>
    <row r="230" s="13" customFormat="1">
      <c r="A230" s="13"/>
      <c r="B230" s="252"/>
      <c r="C230" s="253"/>
      <c r="D230" s="240" t="s">
        <v>446</v>
      </c>
      <c r="E230" s="254" t="s">
        <v>1</v>
      </c>
      <c r="F230" s="255" t="s">
        <v>7548</v>
      </c>
      <c r="G230" s="253"/>
      <c r="H230" s="256">
        <v>-50.216999999999999</v>
      </c>
      <c r="I230" s="257"/>
      <c r="J230" s="253"/>
      <c r="K230" s="253"/>
      <c r="L230" s="258"/>
      <c r="M230" s="259"/>
      <c r="N230" s="260"/>
      <c r="O230" s="260"/>
      <c r="P230" s="260"/>
      <c r="Q230" s="260"/>
      <c r="R230" s="260"/>
      <c r="S230" s="260"/>
      <c r="T230" s="261"/>
      <c r="U230" s="13"/>
      <c r="V230" s="13"/>
      <c r="W230" s="13"/>
      <c r="X230" s="13"/>
      <c r="Y230" s="13"/>
      <c r="Z230" s="13"/>
      <c r="AA230" s="13"/>
      <c r="AB230" s="13"/>
      <c r="AC230" s="13"/>
      <c r="AD230" s="13"/>
      <c r="AE230" s="13"/>
      <c r="AT230" s="262" t="s">
        <v>446</v>
      </c>
      <c r="AU230" s="262" t="s">
        <v>85</v>
      </c>
      <c r="AV230" s="13" t="s">
        <v>85</v>
      </c>
      <c r="AW230" s="13" t="s">
        <v>32</v>
      </c>
      <c r="AX230" s="13" t="s">
        <v>76</v>
      </c>
      <c r="AY230" s="262" t="s">
        <v>342</v>
      </c>
    </row>
    <row r="231" s="13" customFormat="1">
      <c r="A231" s="13"/>
      <c r="B231" s="252"/>
      <c r="C231" s="253"/>
      <c r="D231" s="240" t="s">
        <v>446</v>
      </c>
      <c r="E231" s="254" t="s">
        <v>1</v>
      </c>
      <c r="F231" s="255" t="s">
        <v>7549</v>
      </c>
      <c r="G231" s="253"/>
      <c r="H231" s="256">
        <v>-25.564</v>
      </c>
      <c r="I231" s="257"/>
      <c r="J231" s="253"/>
      <c r="K231" s="253"/>
      <c r="L231" s="258"/>
      <c r="M231" s="259"/>
      <c r="N231" s="260"/>
      <c r="O231" s="260"/>
      <c r="P231" s="260"/>
      <c r="Q231" s="260"/>
      <c r="R231" s="260"/>
      <c r="S231" s="260"/>
      <c r="T231" s="261"/>
      <c r="U231" s="13"/>
      <c r="V231" s="13"/>
      <c r="W231" s="13"/>
      <c r="X231" s="13"/>
      <c r="Y231" s="13"/>
      <c r="Z231" s="13"/>
      <c r="AA231" s="13"/>
      <c r="AB231" s="13"/>
      <c r="AC231" s="13"/>
      <c r="AD231" s="13"/>
      <c r="AE231" s="13"/>
      <c r="AT231" s="262" t="s">
        <v>446</v>
      </c>
      <c r="AU231" s="262" t="s">
        <v>85</v>
      </c>
      <c r="AV231" s="13" t="s">
        <v>85</v>
      </c>
      <c r="AW231" s="13" t="s">
        <v>32</v>
      </c>
      <c r="AX231" s="13" t="s">
        <v>76</v>
      </c>
      <c r="AY231" s="262" t="s">
        <v>342</v>
      </c>
    </row>
    <row r="232" s="16" customFormat="1">
      <c r="A232" s="16"/>
      <c r="B232" s="284"/>
      <c r="C232" s="285"/>
      <c r="D232" s="240" t="s">
        <v>446</v>
      </c>
      <c r="E232" s="286" t="s">
        <v>1</v>
      </c>
      <c r="F232" s="287" t="s">
        <v>500</v>
      </c>
      <c r="G232" s="285"/>
      <c r="H232" s="288">
        <v>76.093000000000004</v>
      </c>
      <c r="I232" s="289"/>
      <c r="J232" s="285"/>
      <c r="K232" s="285"/>
      <c r="L232" s="290"/>
      <c r="M232" s="291"/>
      <c r="N232" s="292"/>
      <c r="O232" s="292"/>
      <c r="P232" s="292"/>
      <c r="Q232" s="292"/>
      <c r="R232" s="292"/>
      <c r="S232" s="292"/>
      <c r="T232" s="293"/>
      <c r="U232" s="16"/>
      <c r="V232" s="16"/>
      <c r="W232" s="16"/>
      <c r="X232" s="16"/>
      <c r="Y232" s="16"/>
      <c r="Z232" s="16"/>
      <c r="AA232" s="16"/>
      <c r="AB232" s="16"/>
      <c r="AC232" s="16"/>
      <c r="AD232" s="16"/>
      <c r="AE232" s="16"/>
      <c r="AT232" s="294" t="s">
        <v>446</v>
      </c>
      <c r="AU232" s="294" t="s">
        <v>85</v>
      </c>
      <c r="AV232" s="16" t="s">
        <v>360</v>
      </c>
      <c r="AW232" s="16" t="s">
        <v>32</v>
      </c>
      <c r="AX232" s="16" t="s">
        <v>76</v>
      </c>
      <c r="AY232" s="294" t="s">
        <v>342</v>
      </c>
    </row>
    <row r="233" s="13" customFormat="1">
      <c r="A233" s="13"/>
      <c r="B233" s="252"/>
      <c r="C233" s="253"/>
      <c r="D233" s="240" t="s">
        <v>446</v>
      </c>
      <c r="E233" s="254" t="s">
        <v>1</v>
      </c>
      <c r="F233" s="255" t="s">
        <v>7563</v>
      </c>
      <c r="G233" s="253"/>
      <c r="H233" s="256">
        <v>152.18600000000001</v>
      </c>
      <c r="I233" s="257"/>
      <c r="J233" s="253"/>
      <c r="K233" s="253"/>
      <c r="L233" s="258"/>
      <c r="M233" s="259"/>
      <c r="N233" s="260"/>
      <c r="O233" s="260"/>
      <c r="P233" s="260"/>
      <c r="Q233" s="260"/>
      <c r="R233" s="260"/>
      <c r="S233" s="260"/>
      <c r="T233" s="261"/>
      <c r="U233" s="13"/>
      <c r="V233" s="13"/>
      <c r="W233" s="13"/>
      <c r="X233" s="13"/>
      <c r="Y233" s="13"/>
      <c r="Z233" s="13"/>
      <c r="AA233" s="13"/>
      <c r="AB233" s="13"/>
      <c r="AC233" s="13"/>
      <c r="AD233" s="13"/>
      <c r="AE233" s="13"/>
      <c r="AT233" s="262" t="s">
        <v>446</v>
      </c>
      <c r="AU233" s="262" t="s">
        <v>85</v>
      </c>
      <c r="AV233" s="13" t="s">
        <v>85</v>
      </c>
      <c r="AW233" s="13" t="s">
        <v>32</v>
      </c>
      <c r="AX233" s="13" t="s">
        <v>83</v>
      </c>
      <c r="AY233" s="262" t="s">
        <v>342</v>
      </c>
    </row>
    <row r="234" s="2" customFormat="1" ht="16.5" customHeight="1">
      <c r="A234" s="39"/>
      <c r="B234" s="40"/>
      <c r="C234" s="227" t="s">
        <v>632</v>
      </c>
      <c r="D234" s="227" t="s">
        <v>343</v>
      </c>
      <c r="E234" s="228" t="s">
        <v>2071</v>
      </c>
      <c r="F234" s="229" t="s">
        <v>641</v>
      </c>
      <c r="G234" s="230" t="s">
        <v>562</v>
      </c>
      <c r="H234" s="231">
        <v>100.434</v>
      </c>
      <c r="I234" s="232"/>
      <c r="J234" s="233">
        <f>ROUND(I234*H234,2)</f>
        <v>0</v>
      </c>
      <c r="K234" s="229" t="s">
        <v>443</v>
      </c>
      <c r="L234" s="45"/>
      <c r="M234" s="234" t="s">
        <v>1</v>
      </c>
      <c r="N234" s="235" t="s">
        <v>41</v>
      </c>
      <c r="O234" s="92"/>
      <c r="P234" s="236">
        <f>O234*H234</f>
        <v>0</v>
      </c>
      <c r="Q234" s="236">
        <v>0</v>
      </c>
      <c r="R234" s="236">
        <f>Q234*H234</f>
        <v>0</v>
      </c>
      <c r="S234" s="236">
        <v>0</v>
      </c>
      <c r="T234" s="237">
        <f>S234*H234</f>
        <v>0</v>
      </c>
      <c r="U234" s="39"/>
      <c r="V234" s="39"/>
      <c r="W234" s="39"/>
      <c r="X234" s="39"/>
      <c r="Y234" s="39"/>
      <c r="Z234" s="39"/>
      <c r="AA234" s="39"/>
      <c r="AB234" s="39"/>
      <c r="AC234" s="39"/>
      <c r="AD234" s="39"/>
      <c r="AE234" s="39"/>
      <c r="AR234" s="238" t="s">
        <v>360</v>
      </c>
      <c r="AT234" s="238" t="s">
        <v>343</v>
      </c>
      <c r="AU234" s="238" t="s">
        <v>85</v>
      </c>
      <c r="AY234" s="18" t="s">
        <v>342</v>
      </c>
      <c r="BE234" s="239">
        <f>IF(N234="základní",J234,0)</f>
        <v>0</v>
      </c>
      <c r="BF234" s="239">
        <f>IF(N234="snížená",J234,0)</f>
        <v>0</v>
      </c>
      <c r="BG234" s="239">
        <f>IF(N234="zákl. přenesená",J234,0)</f>
        <v>0</v>
      </c>
      <c r="BH234" s="239">
        <f>IF(N234="sníž. přenesená",J234,0)</f>
        <v>0</v>
      </c>
      <c r="BI234" s="239">
        <f>IF(N234="nulová",J234,0)</f>
        <v>0</v>
      </c>
      <c r="BJ234" s="18" t="s">
        <v>83</v>
      </c>
      <c r="BK234" s="239">
        <f>ROUND(I234*H234,2)</f>
        <v>0</v>
      </c>
      <c r="BL234" s="18" t="s">
        <v>360</v>
      </c>
      <c r="BM234" s="238" t="s">
        <v>7564</v>
      </c>
    </row>
    <row r="235" s="2" customFormat="1">
      <c r="A235" s="39"/>
      <c r="B235" s="40"/>
      <c r="C235" s="41"/>
      <c r="D235" s="240" t="s">
        <v>349</v>
      </c>
      <c r="E235" s="41"/>
      <c r="F235" s="241" t="s">
        <v>643</v>
      </c>
      <c r="G235" s="41"/>
      <c r="H235" s="41"/>
      <c r="I235" s="242"/>
      <c r="J235" s="41"/>
      <c r="K235" s="41"/>
      <c r="L235" s="45"/>
      <c r="M235" s="243"/>
      <c r="N235" s="244"/>
      <c r="O235" s="92"/>
      <c r="P235" s="92"/>
      <c r="Q235" s="92"/>
      <c r="R235" s="92"/>
      <c r="S235" s="92"/>
      <c r="T235" s="93"/>
      <c r="U235" s="39"/>
      <c r="V235" s="39"/>
      <c r="W235" s="39"/>
      <c r="X235" s="39"/>
      <c r="Y235" s="39"/>
      <c r="Z235" s="39"/>
      <c r="AA235" s="39"/>
      <c r="AB235" s="39"/>
      <c r="AC235" s="39"/>
      <c r="AD235" s="39"/>
      <c r="AE235" s="39"/>
      <c r="AT235" s="18" t="s">
        <v>349</v>
      </c>
      <c r="AU235" s="18" t="s">
        <v>85</v>
      </c>
    </row>
    <row r="236" s="13" customFormat="1">
      <c r="A236" s="13"/>
      <c r="B236" s="252"/>
      <c r="C236" s="253"/>
      <c r="D236" s="240" t="s">
        <v>446</v>
      </c>
      <c r="E236" s="254" t="s">
        <v>1</v>
      </c>
      <c r="F236" s="255" t="s">
        <v>7565</v>
      </c>
      <c r="G236" s="253"/>
      <c r="H236" s="256">
        <v>151.874</v>
      </c>
      <c r="I236" s="257"/>
      <c r="J236" s="253"/>
      <c r="K236" s="253"/>
      <c r="L236" s="258"/>
      <c r="M236" s="259"/>
      <c r="N236" s="260"/>
      <c r="O236" s="260"/>
      <c r="P236" s="260"/>
      <c r="Q236" s="260"/>
      <c r="R236" s="260"/>
      <c r="S236" s="260"/>
      <c r="T236" s="261"/>
      <c r="U236" s="13"/>
      <c r="V236" s="13"/>
      <c r="W236" s="13"/>
      <c r="X236" s="13"/>
      <c r="Y236" s="13"/>
      <c r="Z236" s="13"/>
      <c r="AA236" s="13"/>
      <c r="AB236" s="13"/>
      <c r="AC236" s="13"/>
      <c r="AD236" s="13"/>
      <c r="AE236" s="13"/>
      <c r="AT236" s="262" t="s">
        <v>446</v>
      </c>
      <c r="AU236" s="262" t="s">
        <v>85</v>
      </c>
      <c r="AV236" s="13" t="s">
        <v>85</v>
      </c>
      <c r="AW236" s="13" t="s">
        <v>32</v>
      </c>
      <c r="AX236" s="13" t="s">
        <v>76</v>
      </c>
      <c r="AY236" s="262" t="s">
        <v>342</v>
      </c>
    </row>
    <row r="237" s="14" customFormat="1">
      <c r="A237" s="14"/>
      <c r="B237" s="263"/>
      <c r="C237" s="264"/>
      <c r="D237" s="240" t="s">
        <v>446</v>
      </c>
      <c r="E237" s="265" t="s">
        <v>1</v>
      </c>
      <c r="F237" s="266" t="s">
        <v>2074</v>
      </c>
      <c r="G237" s="264"/>
      <c r="H237" s="265" t="s">
        <v>1</v>
      </c>
      <c r="I237" s="267"/>
      <c r="J237" s="264"/>
      <c r="K237" s="264"/>
      <c r="L237" s="268"/>
      <c r="M237" s="269"/>
      <c r="N237" s="270"/>
      <c r="O237" s="270"/>
      <c r="P237" s="270"/>
      <c r="Q237" s="270"/>
      <c r="R237" s="270"/>
      <c r="S237" s="270"/>
      <c r="T237" s="271"/>
      <c r="U237" s="14"/>
      <c r="V237" s="14"/>
      <c r="W237" s="14"/>
      <c r="X237" s="14"/>
      <c r="Y237" s="14"/>
      <c r="Z237" s="14"/>
      <c r="AA237" s="14"/>
      <c r="AB237" s="14"/>
      <c r="AC237" s="14"/>
      <c r="AD237" s="14"/>
      <c r="AE237" s="14"/>
      <c r="AT237" s="272" t="s">
        <v>446</v>
      </c>
      <c r="AU237" s="272" t="s">
        <v>85</v>
      </c>
      <c r="AV237" s="14" t="s">
        <v>83</v>
      </c>
      <c r="AW237" s="14" t="s">
        <v>32</v>
      </c>
      <c r="AX237" s="14" t="s">
        <v>76</v>
      </c>
      <c r="AY237" s="272" t="s">
        <v>342</v>
      </c>
    </row>
    <row r="238" s="13" customFormat="1">
      <c r="A238" s="13"/>
      <c r="B238" s="252"/>
      <c r="C238" s="253"/>
      <c r="D238" s="240" t="s">
        <v>446</v>
      </c>
      <c r="E238" s="254" t="s">
        <v>1</v>
      </c>
      <c r="F238" s="255" t="s">
        <v>7566</v>
      </c>
      <c r="G238" s="253"/>
      <c r="H238" s="256">
        <v>-25.564</v>
      </c>
      <c r="I238" s="257"/>
      <c r="J238" s="253"/>
      <c r="K238" s="253"/>
      <c r="L238" s="258"/>
      <c r="M238" s="259"/>
      <c r="N238" s="260"/>
      <c r="O238" s="260"/>
      <c r="P238" s="260"/>
      <c r="Q238" s="260"/>
      <c r="R238" s="260"/>
      <c r="S238" s="260"/>
      <c r="T238" s="261"/>
      <c r="U238" s="13"/>
      <c r="V238" s="13"/>
      <c r="W238" s="13"/>
      <c r="X238" s="13"/>
      <c r="Y238" s="13"/>
      <c r="Z238" s="13"/>
      <c r="AA238" s="13"/>
      <c r="AB238" s="13"/>
      <c r="AC238" s="13"/>
      <c r="AD238" s="13"/>
      <c r="AE238" s="13"/>
      <c r="AT238" s="262" t="s">
        <v>446</v>
      </c>
      <c r="AU238" s="262" t="s">
        <v>85</v>
      </c>
      <c r="AV238" s="13" t="s">
        <v>85</v>
      </c>
      <c r="AW238" s="13" t="s">
        <v>32</v>
      </c>
      <c r="AX238" s="13" t="s">
        <v>76</v>
      </c>
      <c r="AY238" s="262" t="s">
        <v>342</v>
      </c>
    </row>
    <row r="239" s="13" customFormat="1">
      <c r="A239" s="13"/>
      <c r="B239" s="252"/>
      <c r="C239" s="253"/>
      <c r="D239" s="240" t="s">
        <v>446</v>
      </c>
      <c r="E239" s="254" t="s">
        <v>1</v>
      </c>
      <c r="F239" s="255" t="s">
        <v>7567</v>
      </c>
      <c r="G239" s="253"/>
      <c r="H239" s="256">
        <v>-16.838000000000001</v>
      </c>
      <c r="I239" s="257"/>
      <c r="J239" s="253"/>
      <c r="K239" s="253"/>
      <c r="L239" s="258"/>
      <c r="M239" s="259"/>
      <c r="N239" s="260"/>
      <c r="O239" s="260"/>
      <c r="P239" s="260"/>
      <c r="Q239" s="260"/>
      <c r="R239" s="260"/>
      <c r="S239" s="260"/>
      <c r="T239" s="261"/>
      <c r="U239" s="13"/>
      <c r="V239" s="13"/>
      <c r="W239" s="13"/>
      <c r="X239" s="13"/>
      <c r="Y239" s="13"/>
      <c r="Z239" s="13"/>
      <c r="AA239" s="13"/>
      <c r="AB239" s="13"/>
      <c r="AC239" s="13"/>
      <c r="AD239" s="13"/>
      <c r="AE239" s="13"/>
      <c r="AT239" s="262" t="s">
        <v>446</v>
      </c>
      <c r="AU239" s="262" t="s">
        <v>85</v>
      </c>
      <c r="AV239" s="13" t="s">
        <v>85</v>
      </c>
      <c r="AW239" s="13" t="s">
        <v>32</v>
      </c>
      <c r="AX239" s="13" t="s">
        <v>76</v>
      </c>
      <c r="AY239" s="262" t="s">
        <v>342</v>
      </c>
    </row>
    <row r="240" s="13" customFormat="1">
      <c r="A240" s="13"/>
      <c r="B240" s="252"/>
      <c r="C240" s="253"/>
      <c r="D240" s="240" t="s">
        <v>446</v>
      </c>
      <c r="E240" s="254" t="s">
        <v>1</v>
      </c>
      <c r="F240" s="255" t="s">
        <v>7568</v>
      </c>
      <c r="G240" s="253"/>
      <c r="H240" s="256">
        <v>-3.1720000000000002</v>
      </c>
      <c r="I240" s="257"/>
      <c r="J240" s="253"/>
      <c r="K240" s="253"/>
      <c r="L240" s="258"/>
      <c r="M240" s="259"/>
      <c r="N240" s="260"/>
      <c r="O240" s="260"/>
      <c r="P240" s="260"/>
      <c r="Q240" s="260"/>
      <c r="R240" s="260"/>
      <c r="S240" s="260"/>
      <c r="T240" s="261"/>
      <c r="U240" s="13"/>
      <c r="V240" s="13"/>
      <c r="W240" s="13"/>
      <c r="X240" s="13"/>
      <c r="Y240" s="13"/>
      <c r="Z240" s="13"/>
      <c r="AA240" s="13"/>
      <c r="AB240" s="13"/>
      <c r="AC240" s="13"/>
      <c r="AD240" s="13"/>
      <c r="AE240" s="13"/>
      <c r="AT240" s="262" t="s">
        <v>446</v>
      </c>
      <c r="AU240" s="262" t="s">
        <v>85</v>
      </c>
      <c r="AV240" s="13" t="s">
        <v>85</v>
      </c>
      <c r="AW240" s="13" t="s">
        <v>32</v>
      </c>
      <c r="AX240" s="13" t="s">
        <v>76</v>
      </c>
      <c r="AY240" s="262" t="s">
        <v>342</v>
      </c>
    </row>
    <row r="241" s="13" customFormat="1">
      <c r="A241" s="13"/>
      <c r="B241" s="252"/>
      <c r="C241" s="253"/>
      <c r="D241" s="240" t="s">
        <v>446</v>
      </c>
      <c r="E241" s="254" t="s">
        <v>1</v>
      </c>
      <c r="F241" s="255" t="s">
        <v>7569</v>
      </c>
      <c r="G241" s="253"/>
      <c r="H241" s="256">
        <v>-5.8659999999999997</v>
      </c>
      <c r="I241" s="257"/>
      <c r="J241" s="253"/>
      <c r="K241" s="253"/>
      <c r="L241" s="258"/>
      <c r="M241" s="259"/>
      <c r="N241" s="260"/>
      <c r="O241" s="260"/>
      <c r="P241" s="260"/>
      <c r="Q241" s="260"/>
      <c r="R241" s="260"/>
      <c r="S241" s="260"/>
      <c r="T241" s="261"/>
      <c r="U241" s="13"/>
      <c r="V241" s="13"/>
      <c r="W241" s="13"/>
      <c r="X241" s="13"/>
      <c r="Y241" s="13"/>
      <c r="Z241" s="13"/>
      <c r="AA241" s="13"/>
      <c r="AB241" s="13"/>
      <c r="AC241" s="13"/>
      <c r="AD241" s="13"/>
      <c r="AE241" s="13"/>
      <c r="AT241" s="262" t="s">
        <v>446</v>
      </c>
      <c r="AU241" s="262" t="s">
        <v>85</v>
      </c>
      <c r="AV241" s="13" t="s">
        <v>85</v>
      </c>
      <c r="AW241" s="13" t="s">
        <v>32</v>
      </c>
      <c r="AX241" s="13" t="s">
        <v>76</v>
      </c>
      <c r="AY241" s="262" t="s">
        <v>342</v>
      </c>
    </row>
    <row r="242" s="16" customFormat="1">
      <c r="A242" s="16"/>
      <c r="B242" s="284"/>
      <c r="C242" s="285"/>
      <c r="D242" s="240" t="s">
        <v>446</v>
      </c>
      <c r="E242" s="286" t="s">
        <v>1</v>
      </c>
      <c r="F242" s="287" t="s">
        <v>500</v>
      </c>
      <c r="G242" s="285"/>
      <c r="H242" s="288">
        <v>100.434</v>
      </c>
      <c r="I242" s="289"/>
      <c r="J242" s="285"/>
      <c r="K242" s="285"/>
      <c r="L242" s="290"/>
      <c r="M242" s="291"/>
      <c r="N242" s="292"/>
      <c r="O242" s="292"/>
      <c r="P242" s="292"/>
      <c r="Q242" s="292"/>
      <c r="R242" s="292"/>
      <c r="S242" s="292"/>
      <c r="T242" s="293"/>
      <c r="U242" s="16"/>
      <c r="V242" s="16"/>
      <c r="W242" s="16"/>
      <c r="X242" s="16"/>
      <c r="Y242" s="16"/>
      <c r="Z242" s="16"/>
      <c r="AA242" s="16"/>
      <c r="AB242" s="16"/>
      <c r="AC242" s="16"/>
      <c r="AD242" s="16"/>
      <c r="AE242" s="16"/>
      <c r="AT242" s="294" t="s">
        <v>446</v>
      </c>
      <c r="AU242" s="294" t="s">
        <v>85</v>
      </c>
      <c r="AV242" s="16" t="s">
        <v>360</v>
      </c>
      <c r="AW242" s="16" t="s">
        <v>32</v>
      </c>
      <c r="AX242" s="16" t="s">
        <v>83</v>
      </c>
      <c r="AY242" s="294" t="s">
        <v>342</v>
      </c>
    </row>
    <row r="243" s="2" customFormat="1" ht="16.5" customHeight="1">
      <c r="A243" s="39"/>
      <c r="B243" s="40"/>
      <c r="C243" s="295" t="s">
        <v>639</v>
      </c>
      <c r="D243" s="295" t="s">
        <v>621</v>
      </c>
      <c r="E243" s="296" t="s">
        <v>2350</v>
      </c>
      <c r="F243" s="297" t="s">
        <v>2351</v>
      </c>
      <c r="G243" s="298" t="s">
        <v>462</v>
      </c>
      <c r="H243" s="299">
        <v>90.391000000000005</v>
      </c>
      <c r="I243" s="300"/>
      <c r="J243" s="301">
        <f>ROUND(I243*H243,2)</f>
        <v>0</v>
      </c>
      <c r="K243" s="297" t="s">
        <v>443</v>
      </c>
      <c r="L243" s="302"/>
      <c r="M243" s="303" t="s">
        <v>1</v>
      </c>
      <c r="N243" s="304" t="s">
        <v>41</v>
      </c>
      <c r="O243" s="92"/>
      <c r="P243" s="236">
        <f>O243*H243</f>
        <v>0</v>
      </c>
      <c r="Q243" s="236">
        <v>0</v>
      </c>
      <c r="R243" s="236">
        <f>Q243*H243</f>
        <v>0</v>
      </c>
      <c r="S243" s="236">
        <v>0</v>
      </c>
      <c r="T243" s="237">
        <f>S243*H243</f>
        <v>0</v>
      </c>
      <c r="U243" s="39"/>
      <c r="V243" s="39"/>
      <c r="W243" s="39"/>
      <c r="X243" s="39"/>
      <c r="Y243" s="39"/>
      <c r="Z243" s="39"/>
      <c r="AA243" s="39"/>
      <c r="AB243" s="39"/>
      <c r="AC243" s="39"/>
      <c r="AD243" s="39"/>
      <c r="AE243" s="39"/>
      <c r="AR243" s="238" t="s">
        <v>376</v>
      </c>
      <c r="AT243" s="238" t="s">
        <v>621</v>
      </c>
      <c r="AU243" s="238" t="s">
        <v>85</v>
      </c>
      <c r="AY243" s="18" t="s">
        <v>342</v>
      </c>
      <c r="BE243" s="239">
        <f>IF(N243="základní",J243,0)</f>
        <v>0</v>
      </c>
      <c r="BF243" s="239">
        <f>IF(N243="snížená",J243,0)</f>
        <v>0</v>
      </c>
      <c r="BG243" s="239">
        <f>IF(N243="zákl. přenesená",J243,0)</f>
        <v>0</v>
      </c>
      <c r="BH243" s="239">
        <f>IF(N243="sníž. přenesená",J243,0)</f>
        <v>0</v>
      </c>
      <c r="BI243" s="239">
        <f>IF(N243="nulová",J243,0)</f>
        <v>0</v>
      </c>
      <c r="BJ243" s="18" t="s">
        <v>83</v>
      </c>
      <c r="BK243" s="239">
        <f>ROUND(I243*H243,2)</f>
        <v>0</v>
      </c>
      <c r="BL243" s="18" t="s">
        <v>360</v>
      </c>
      <c r="BM243" s="238" t="s">
        <v>7570</v>
      </c>
    </row>
    <row r="244" s="2" customFormat="1">
      <c r="A244" s="39"/>
      <c r="B244" s="40"/>
      <c r="C244" s="41"/>
      <c r="D244" s="240" t="s">
        <v>349</v>
      </c>
      <c r="E244" s="41"/>
      <c r="F244" s="241" t="s">
        <v>2351</v>
      </c>
      <c r="G244" s="41"/>
      <c r="H244" s="41"/>
      <c r="I244" s="242"/>
      <c r="J244" s="41"/>
      <c r="K244" s="41"/>
      <c r="L244" s="45"/>
      <c r="M244" s="243"/>
      <c r="N244" s="244"/>
      <c r="O244" s="92"/>
      <c r="P244" s="92"/>
      <c r="Q244" s="92"/>
      <c r="R244" s="92"/>
      <c r="S244" s="92"/>
      <c r="T244" s="93"/>
      <c r="U244" s="39"/>
      <c r="V244" s="39"/>
      <c r="W244" s="39"/>
      <c r="X244" s="39"/>
      <c r="Y244" s="39"/>
      <c r="Z244" s="39"/>
      <c r="AA244" s="39"/>
      <c r="AB244" s="39"/>
      <c r="AC244" s="39"/>
      <c r="AD244" s="39"/>
      <c r="AE244" s="39"/>
      <c r="AT244" s="18" t="s">
        <v>349</v>
      </c>
      <c r="AU244" s="18" t="s">
        <v>85</v>
      </c>
    </row>
    <row r="245" s="13" customFormat="1">
      <c r="A245" s="13"/>
      <c r="B245" s="252"/>
      <c r="C245" s="253"/>
      <c r="D245" s="240" t="s">
        <v>446</v>
      </c>
      <c r="E245" s="254" t="s">
        <v>1</v>
      </c>
      <c r="F245" s="255" t="s">
        <v>7571</v>
      </c>
      <c r="G245" s="253"/>
      <c r="H245" s="256">
        <v>90.391000000000005</v>
      </c>
      <c r="I245" s="257"/>
      <c r="J245" s="253"/>
      <c r="K245" s="253"/>
      <c r="L245" s="258"/>
      <c r="M245" s="259"/>
      <c r="N245" s="260"/>
      <c r="O245" s="260"/>
      <c r="P245" s="260"/>
      <c r="Q245" s="260"/>
      <c r="R245" s="260"/>
      <c r="S245" s="260"/>
      <c r="T245" s="261"/>
      <c r="U245" s="13"/>
      <c r="V245" s="13"/>
      <c r="W245" s="13"/>
      <c r="X245" s="13"/>
      <c r="Y245" s="13"/>
      <c r="Z245" s="13"/>
      <c r="AA245" s="13"/>
      <c r="AB245" s="13"/>
      <c r="AC245" s="13"/>
      <c r="AD245" s="13"/>
      <c r="AE245" s="13"/>
      <c r="AT245" s="262" t="s">
        <v>446</v>
      </c>
      <c r="AU245" s="262" t="s">
        <v>85</v>
      </c>
      <c r="AV245" s="13" t="s">
        <v>85</v>
      </c>
      <c r="AW245" s="13" t="s">
        <v>32</v>
      </c>
      <c r="AX245" s="13" t="s">
        <v>83</v>
      </c>
      <c r="AY245" s="262" t="s">
        <v>342</v>
      </c>
    </row>
    <row r="246" s="2" customFormat="1" ht="16.5" customHeight="1">
      <c r="A246" s="39"/>
      <c r="B246" s="40"/>
      <c r="C246" s="227" t="s">
        <v>645</v>
      </c>
      <c r="D246" s="227" t="s">
        <v>343</v>
      </c>
      <c r="E246" s="228" t="s">
        <v>2354</v>
      </c>
      <c r="F246" s="229" t="s">
        <v>2355</v>
      </c>
      <c r="G246" s="230" t="s">
        <v>562</v>
      </c>
      <c r="H246" s="231">
        <v>75.781000000000006</v>
      </c>
      <c r="I246" s="232"/>
      <c r="J246" s="233">
        <f>ROUND(I246*H246,2)</f>
        <v>0</v>
      </c>
      <c r="K246" s="229" t="s">
        <v>1</v>
      </c>
      <c r="L246" s="45"/>
      <c r="M246" s="234" t="s">
        <v>1</v>
      </c>
      <c r="N246" s="235" t="s">
        <v>41</v>
      </c>
      <c r="O246" s="92"/>
      <c r="P246" s="236">
        <f>O246*H246</f>
        <v>0</v>
      </c>
      <c r="Q246" s="236">
        <v>0</v>
      </c>
      <c r="R246" s="236">
        <f>Q246*H246</f>
        <v>0</v>
      </c>
      <c r="S246" s="236">
        <v>0</v>
      </c>
      <c r="T246" s="237">
        <f>S246*H246</f>
        <v>0</v>
      </c>
      <c r="U246" s="39"/>
      <c r="V246" s="39"/>
      <c r="W246" s="39"/>
      <c r="X246" s="39"/>
      <c r="Y246" s="39"/>
      <c r="Z246" s="39"/>
      <c r="AA246" s="39"/>
      <c r="AB246" s="39"/>
      <c r="AC246" s="39"/>
      <c r="AD246" s="39"/>
      <c r="AE246" s="39"/>
      <c r="AR246" s="238" t="s">
        <v>360</v>
      </c>
      <c r="AT246" s="238" t="s">
        <v>343</v>
      </c>
      <c r="AU246" s="238" t="s">
        <v>85</v>
      </c>
      <c r="AY246" s="18" t="s">
        <v>342</v>
      </c>
      <c r="BE246" s="239">
        <f>IF(N246="základní",J246,0)</f>
        <v>0</v>
      </c>
      <c r="BF246" s="239">
        <f>IF(N246="snížená",J246,0)</f>
        <v>0</v>
      </c>
      <c r="BG246" s="239">
        <f>IF(N246="zákl. přenesená",J246,0)</f>
        <v>0</v>
      </c>
      <c r="BH246" s="239">
        <f>IF(N246="sníž. přenesená",J246,0)</f>
        <v>0</v>
      </c>
      <c r="BI246" s="239">
        <f>IF(N246="nulová",J246,0)</f>
        <v>0</v>
      </c>
      <c r="BJ246" s="18" t="s">
        <v>83</v>
      </c>
      <c r="BK246" s="239">
        <f>ROUND(I246*H246,2)</f>
        <v>0</v>
      </c>
      <c r="BL246" s="18" t="s">
        <v>360</v>
      </c>
      <c r="BM246" s="238" t="s">
        <v>7572</v>
      </c>
    </row>
    <row r="247" s="2" customFormat="1">
      <c r="A247" s="39"/>
      <c r="B247" s="40"/>
      <c r="C247" s="41"/>
      <c r="D247" s="240" t="s">
        <v>349</v>
      </c>
      <c r="E247" s="41"/>
      <c r="F247" s="241" t="s">
        <v>2355</v>
      </c>
      <c r="G247" s="41"/>
      <c r="H247" s="41"/>
      <c r="I247" s="242"/>
      <c r="J247" s="41"/>
      <c r="K247" s="41"/>
      <c r="L247" s="45"/>
      <c r="M247" s="243"/>
      <c r="N247" s="244"/>
      <c r="O247" s="92"/>
      <c r="P247" s="92"/>
      <c r="Q247" s="92"/>
      <c r="R247" s="92"/>
      <c r="S247" s="92"/>
      <c r="T247" s="93"/>
      <c r="U247" s="39"/>
      <c r="V247" s="39"/>
      <c r="W247" s="39"/>
      <c r="X247" s="39"/>
      <c r="Y247" s="39"/>
      <c r="Z247" s="39"/>
      <c r="AA247" s="39"/>
      <c r="AB247" s="39"/>
      <c r="AC247" s="39"/>
      <c r="AD247" s="39"/>
      <c r="AE247" s="39"/>
      <c r="AT247" s="18" t="s">
        <v>349</v>
      </c>
      <c r="AU247" s="18" t="s">
        <v>85</v>
      </c>
    </row>
    <row r="248" s="13" customFormat="1">
      <c r="A248" s="13"/>
      <c r="B248" s="252"/>
      <c r="C248" s="253"/>
      <c r="D248" s="240" t="s">
        <v>446</v>
      </c>
      <c r="E248" s="254" t="s">
        <v>1</v>
      </c>
      <c r="F248" s="255" t="s">
        <v>7573</v>
      </c>
      <c r="G248" s="253"/>
      <c r="H248" s="256">
        <v>50.216999999999999</v>
      </c>
      <c r="I248" s="257"/>
      <c r="J248" s="253"/>
      <c r="K248" s="253"/>
      <c r="L248" s="258"/>
      <c r="M248" s="259"/>
      <c r="N248" s="260"/>
      <c r="O248" s="260"/>
      <c r="P248" s="260"/>
      <c r="Q248" s="260"/>
      <c r="R248" s="260"/>
      <c r="S248" s="260"/>
      <c r="T248" s="261"/>
      <c r="U248" s="13"/>
      <c r="V248" s="13"/>
      <c r="W248" s="13"/>
      <c r="X248" s="13"/>
      <c r="Y248" s="13"/>
      <c r="Z248" s="13"/>
      <c r="AA248" s="13"/>
      <c r="AB248" s="13"/>
      <c r="AC248" s="13"/>
      <c r="AD248" s="13"/>
      <c r="AE248" s="13"/>
      <c r="AT248" s="262" t="s">
        <v>446</v>
      </c>
      <c r="AU248" s="262" t="s">
        <v>85</v>
      </c>
      <c r="AV248" s="13" t="s">
        <v>85</v>
      </c>
      <c r="AW248" s="13" t="s">
        <v>32</v>
      </c>
      <c r="AX248" s="13" t="s">
        <v>76</v>
      </c>
      <c r="AY248" s="262" t="s">
        <v>342</v>
      </c>
    </row>
    <row r="249" s="13" customFormat="1">
      <c r="A249" s="13"/>
      <c r="B249" s="252"/>
      <c r="C249" s="253"/>
      <c r="D249" s="240" t="s">
        <v>446</v>
      </c>
      <c r="E249" s="254" t="s">
        <v>1</v>
      </c>
      <c r="F249" s="255" t="s">
        <v>7574</v>
      </c>
      <c r="G249" s="253"/>
      <c r="H249" s="256">
        <v>25.564</v>
      </c>
      <c r="I249" s="257"/>
      <c r="J249" s="253"/>
      <c r="K249" s="253"/>
      <c r="L249" s="258"/>
      <c r="M249" s="259"/>
      <c r="N249" s="260"/>
      <c r="O249" s="260"/>
      <c r="P249" s="260"/>
      <c r="Q249" s="260"/>
      <c r="R249" s="260"/>
      <c r="S249" s="260"/>
      <c r="T249" s="261"/>
      <c r="U249" s="13"/>
      <c r="V249" s="13"/>
      <c r="W249" s="13"/>
      <c r="X249" s="13"/>
      <c r="Y249" s="13"/>
      <c r="Z249" s="13"/>
      <c r="AA249" s="13"/>
      <c r="AB249" s="13"/>
      <c r="AC249" s="13"/>
      <c r="AD249" s="13"/>
      <c r="AE249" s="13"/>
      <c r="AT249" s="262" t="s">
        <v>446</v>
      </c>
      <c r="AU249" s="262" t="s">
        <v>85</v>
      </c>
      <c r="AV249" s="13" t="s">
        <v>85</v>
      </c>
      <c r="AW249" s="13" t="s">
        <v>32</v>
      </c>
      <c r="AX249" s="13" t="s">
        <v>76</v>
      </c>
      <c r="AY249" s="262" t="s">
        <v>342</v>
      </c>
    </row>
    <row r="250" s="16" customFormat="1">
      <c r="A250" s="16"/>
      <c r="B250" s="284"/>
      <c r="C250" s="285"/>
      <c r="D250" s="240" t="s">
        <v>446</v>
      </c>
      <c r="E250" s="286" t="s">
        <v>1</v>
      </c>
      <c r="F250" s="287" t="s">
        <v>500</v>
      </c>
      <c r="G250" s="285"/>
      <c r="H250" s="288">
        <v>75.781000000000006</v>
      </c>
      <c r="I250" s="289"/>
      <c r="J250" s="285"/>
      <c r="K250" s="285"/>
      <c r="L250" s="290"/>
      <c r="M250" s="291"/>
      <c r="N250" s="292"/>
      <c r="O250" s="292"/>
      <c r="P250" s="292"/>
      <c r="Q250" s="292"/>
      <c r="R250" s="292"/>
      <c r="S250" s="292"/>
      <c r="T250" s="293"/>
      <c r="U250" s="16"/>
      <c r="V250" s="16"/>
      <c r="W250" s="16"/>
      <c r="X250" s="16"/>
      <c r="Y250" s="16"/>
      <c r="Z250" s="16"/>
      <c r="AA250" s="16"/>
      <c r="AB250" s="16"/>
      <c r="AC250" s="16"/>
      <c r="AD250" s="16"/>
      <c r="AE250" s="16"/>
      <c r="AT250" s="294" t="s">
        <v>446</v>
      </c>
      <c r="AU250" s="294" t="s">
        <v>85</v>
      </c>
      <c r="AV250" s="16" t="s">
        <v>360</v>
      </c>
      <c r="AW250" s="16" t="s">
        <v>32</v>
      </c>
      <c r="AX250" s="16" t="s">
        <v>83</v>
      </c>
      <c r="AY250" s="294" t="s">
        <v>342</v>
      </c>
    </row>
    <row r="251" s="2" customFormat="1" ht="16.5" customHeight="1">
      <c r="A251" s="39"/>
      <c r="B251" s="40"/>
      <c r="C251" s="227" t="s">
        <v>654</v>
      </c>
      <c r="D251" s="227" t="s">
        <v>343</v>
      </c>
      <c r="E251" s="228" t="s">
        <v>2358</v>
      </c>
      <c r="F251" s="229" t="s">
        <v>2359</v>
      </c>
      <c r="G251" s="230" t="s">
        <v>562</v>
      </c>
      <c r="H251" s="231">
        <v>25.564</v>
      </c>
      <c r="I251" s="232"/>
      <c r="J251" s="233">
        <f>ROUND(I251*H251,2)</f>
        <v>0</v>
      </c>
      <c r="K251" s="229" t="s">
        <v>443</v>
      </c>
      <c r="L251" s="45"/>
      <c r="M251" s="234" t="s">
        <v>1</v>
      </c>
      <c r="N251" s="235" t="s">
        <v>41</v>
      </c>
      <c r="O251" s="92"/>
      <c r="P251" s="236">
        <f>O251*H251</f>
        <v>0</v>
      </c>
      <c r="Q251" s="236">
        <v>0</v>
      </c>
      <c r="R251" s="236">
        <f>Q251*H251</f>
        <v>0</v>
      </c>
      <c r="S251" s="236">
        <v>0</v>
      </c>
      <c r="T251" s="237">
        <f>S251*H251</f>
        <v>0</v>
      </c>
      <c r="U251" s="39"/>
      <c r="V251" s="39"/>
      <c r="W251" s="39"/>
      <c r="X251" s="39"/>
      <c r="Y251" s="39"/>
      <c r="Z251" s="39"/>
      <c r="AA251" s="39"/>
      <c r="AB251" s="39"/>
      <c r="AC251" s="39"/>
      <c r="AD251" s="39"/>
      <c r="AE251" s="39"/>
      <c r="AR251" s="238" t="s">
        <v>360</v>
      </c>
      <c r="AT251" s="238" t="s">
        <v>343</v>
      </c>
      <c r="AU251" s="238" t="s">
        <v>85</v>
      </c>
      <c r="AY251" s="18" t="s">
        <v>342</v>
      </c>
      <c r="BE251" s="239">
        <f>IF(N251="základní",J251,0)</f>
        <v>0</v>
      </c>
      <c r="BF251" s="239">
        <f>IF(N251="snížená",J251,0)</f>
        <v>0</v>
      </c>
      <c r="BG251" s="239">
        <f>IF(N251="zákl. přenesená",J251,0)</f>
        <v>0</v>
      </c>
      <c r="BH251" s="239">
        <f>IF(N251="sníž. přenesená",J251,0)</f>
        <v>0</v>
      </c>
      <c r="BI251" s="239">
        <f>IF(N251="nulová",J251,0)</f>
        <v>0</v>
      </c>
      <c r="BJ251" s="18" t="s">
        <v>83</v>
      </c>
      <c r="BK251" s="239">
        <f>ROUND(I251*H251,2)</f>
        <v>0</v>
      </c>
      <c r="BL251" s="18" t="s">
        <v>360</v>
      </c>
      <c r="BM251" s="238" t="s">
        <v>7575</v>
      </c>
    </row>
    <row r="252" s="2" customFormat="1">
      <c r="A252" s="39"/>
      <c r="B252" s="40"/>
      <c r="C252" s="41"/>
      <c r="D252" s="240" t="s">
        <v>349</v>
      </c>
      <c r="E252" s="41"/>
      <c r="F252" s="241" t="s">
        <v>2361</v>
      </c>
      <c r="G252" s="41"/>
      <c r="H252" s="41"/>
      <c r="I252" s="242"/>
      <c r="J252" s="41"/>
      <c r="K252" s="41"/>
      <c r="L252" s="45"/>
      <c r="M252" s="243"/>
      <c r="N252" s="244"/>
      <c r="O252" s="92"/>
      <c r="P252" s="92"/>
      <c r="Q252" s="92"/>
      <c r="R252" s="92"/>
      <c r="S252" s="92"/>
      <c r="T252" s="93"/>
      <c r="U252" s="39"/>
      <c r="V252" s="39"/>
      <c r="W252" s="39"/>
      <c r="X252" s="39"/>
      <c r="Y252" s="39"/>
      <c r="Z252" s="39"/>
      <c r="AA252" s="39"/>
      <c r="AB252" s="39"/>
      <c r="AC252" s="39"/>
      <c r="AD252" s="39"/>
      <c r="AE252" s="39"/>
      <c r="AT252" s="18" t="s">
        <v>349</v>
      </c>
      <c r="AU252" s="18" t="s">
        <v>85</v>
      </c>
    </row>
    <row r="253" s="13" customFormat="1">
      <c r="A253" s="13"/>
      <c r="B253" s="252"/>
      <c r="C253" s="253"/>
      <c r="D253" s="240" t="s">
        <v>446</v>
      </c>
      <c r="E253" s="254" t="s">
        <v>1</v>
      </c>
      <c r="F253" s="255" t="s">
        <v>7576</v>
      </c>
      <c r="G253" s="253"/>
      <c r="H253" s="256">
        <v>25.564</v>
      </c>
      <c r="I253" s="257"/>
      <c r="J253" s="253"/>
      <c r="K253" s="253"/>
      <c r="L253" s="258"/>
      <c r="M253" s="259"/>
      <c r="N253" s="260"/>
      <c r="O253" s="260"/>
      <c r="P253" s="260"/>
      <c r="Q253" s="260"/>
      <c r="R253" s="260"/>
      <c r="S253" s="260"/>
      <c r="T253" s="261"/>
      <c r="U253" s="13"/>
      <c r="V253" s="13"/>
      <c r="W253" s="13"/>
      <c r="X253" s="13"/>
      <c r="Y253" s="13"/>
      <c r="Z253" s="13"/>
      <c r="AA253" s="13"/>
      <c r="AB253" s="13"/>
      <c r="AC253" s="13"/>
      <c r="AD253" s="13"/>
      <c r="AE253" s="13"/>
      <c r="AT253" s="262" t="s">
        <v>446</v>
      </c>
      <c r="AU253" s="262" t="s">
        <v>85</v>
      </c>
      <c r="AV253" s="13" t="s">
        <v>85</v>
      </c>
      <c r="AW253" s="13" t="s">
        <v>32</v>
      </c>
      <c r="AX253" s="13" t="s">
        <v>83</v>
      </c>
      <c r="AY253" s="262" t="s">
        <v>342</v>
      </c>
    </row>
    <row r="254" s="2" customFormat="1" ht="16.5" customHeight="1">
      <c r="A254" s="39"/>
      <c r="B254" s="40"/>
      <c r="C254" s="227" t="s">
        <v>665</v>
      </c>
      <c r="D254" s="227" t="s">
        <v>343</v>
      </c>
      <c r="E254" s="228" t="s">
        <v>1713</v>
      </c>
      <c r="F254" s="229" t="s">
        <v>1714</v>
      </c>
      <c r="G254" s="230" t="s">
        <v>473</v>
      </c>
      <c r="H254" s="231">
        <v>47.284999999999997</v>
      </c>
      <c r="I254" s="232"/>
      <c r="J254" s="233">
        <f>ROUND(I254*H254,2)</f>
        <v>0</v>
      </c>
      <c r="K254" s="229" t="s">
        <v>443</v>
      </c>
      <c r="L254" s="45"/>
      <c r="M254" s="234" t="s">
        <v>1</v>
      </c>
      <c r="N254" s="235" t="s">
        <v>41</v>
      </c>
      <c r="O254" s="92"/>
      <c r="P254" s="236">
        <f>O254*H254</f>
        <v>0</v>
      </c>
      <c r="Q254" s="236">
        <v>0</v>
      </c>
      <c r="R254" s="236">
        <f>Q254*H254</f>
        <v>0</v>
      </c>
      <c r="S254" s="236">
        <v>0</v>
      </c>
      <c r="T254" s="237">
        <f>S254*H254</f>
        <v>0</v>
      </c>
      <c r="U254" s="39"/>
      <c r="V254" s="39"/>
      <c r="W254" s="39"/>
      <c r="X254" s="39"/>
      <c r="Y254" s="39"/>
      <c r="Z254" s="39"/>
      <c r="AA254" s="39"/>
      <c r="AB254" s="39"/>
      <c r="AC254" s="39"/>
      <c r="AD254" s="39"/>
      <c r="AE254" s="39"/>
      <c r="AR254" s="238" t="s">
        <v>360</v>
      </c>
      <c r="AT254" s="238" t="s">
        <v>343</v>
      </c>
      <c r="AU254" s="238" t="s">
        <v>85</v>
      </c>
      <c r="AY254" s="18" t="s">
        <v>342</v>
      </c>
      <c r="BE254" s="239">
        <f>IF(N254="základní",J254,0)</f>
        <v>0</v>
      </c>
      <c r="BF254" s="239">
        <f>IF(N254="snížená",J254,0)</f>
        <v>0</v>
      </c>
      <c r="BG254" s="239">
        <f>IF(N254="zákl. přenesená",J254,0)</f>
        <v>0</v>
      </c>
      <c r="BH254" s="239">
        <f>IF(N254="sníž. přenesená",J254,0)</f>
        <v>0</v>
      </c>
      <c r="BI254" s="239">
        <f>IF(N254="nulová",J254,0)</f>
        <v>0</v>
      </c>
      <c r="BJ254" s="18" t="s">
        <v>83</v>
      </c>
      <c r="BK254" s="239">
        <f>ROUND(I254*H254,2)</f>
        <v>0</v>
      </c>
      <c r="BL254" s="18" t="s">
        <v>360</v>
      </c>
      <c r="BM254" s="238" t="s">
        <v>7577</v>
      </c>
    </row>
    <row r="255" s="2" customFormat="1">
      <c r="A255" s="39"/>
      <c r="B255" s="40"/>
      <c r="C255" s="41"/>
      <c r="D255" s="240" t="s">
        <v>349</v>
      </c>
      <c r="E255" s="41"/>
      <c r="F255" s="241" t="s">
        <v>1716</v>
      </c>
      <c r="G255" s="41"/>
      <c r="H255" s="41"/>
      <c r="I255" s="242"/>
      <c r="J255" s="41"/>
      <c r="K255" s="41"/>
      <c r="L255" s="45"/>
      <c r="M255" s="243"/>
      <c r="N255" s="244"/>
      <c r="O255" s="92"/>
      <c r="P255" s="92"/>
      <c r="Q255" s="92"/>
      <c r="R255" s="92"/>
      <c r="S255" s="92"/>
      <c r="T255" s="93"/>
      <c r="U255" s="39"/>
      <c r="V255" s="39"/>
      <c r="W255" s="39"/>
      <c r="X255" s="39"/>
      <c r="Y255" s="39"/>
      <c r="Z255" s="39"/>
      <c r="AA255" s="39"/>
      <c r="AB255" s="39"/>
      <c r="AC255" s="39"/>
      <c r="AD255" s="39"/>
      <c r="AE255" s="39"/>
      <c r="AT255" s="18" t="s">
        <v>349</v>
      </c>
      <c r="AU255" s="18" t="s">
        <v>85</v>
      </c>
    </row>
    <row r="256" s="13" customFormat="1">
      <c r="A256" s="13"/>
      <c r="B256" s="252"/>
      <c r="C256" s="253"/>
      <c r="D256" s="240" t="s">
        <v>446</v>
      </c>
      <c r="E256" s="254" t="s">
        <v>1</v>
      </c>
      <c r="F256" s="255" t="s">
        <v>7522</v>
      </c>
      <c r="G256" s="253"/>
      <c r="H256" s="256">
        <v>47.284999999999997</v>
      </c>
      <c r="I256" s="257"/>
      <c r="J256" s="253"/>
      <c r="K256" s="253"/>
      <c r="L256" s="258"/>
      <c r="M256" s="259"/>
      <c r="N256" s="260"/>
      <c r="O256" s="260"/>
      <c r="P256" s="260"/>
      <c r="Q256" s="260"/>
      <c r="R256" s="260"/>
      <c r="S256" s="260"/>
      <c r="T256" s="261"/>
      <c r="U256" s="13"/>
      <c r="V256" s="13"/>
      <c r="W256" s="13"/>
      <c r="X256" s="13"/>
      <c r="Y256" s="13"/>
      <c r="Z256" s="13"/>
      <c r="AA256" s="13"/>
      <c r="AB256" s="13"/>
      <c r="AC256" s="13"/>
      <c r="AD256" s="13"/>
      <c r="AE256" s="13"/>
      <c r="AT256" s="262" t="s">
        <v>446</v>
      </c>
      <c r="AU256" s="262" t="s">
        <v>85</v>
      </c>
      <c r="AV256" s="13" t="s">
        <v>85</v>
      </c>
      <c r="AW256" s="13" t="s">
        <v>32</v>
      </c>
      <c r="AX256" s="13" t="s">
        <v>83</v>
      </c>
      <c r="AY256" s="262" t="s">
        <v>342</v>
      </c>
    </row>
    <row r="257" s="2" customFormat="1" ht="16.5" customHeight="1">
      <c r="A257" s="39"/>
      <c r="B257" s="40"/>
      <c r="C257" s="227" t="s">
        <v>671</v>
      </c>
      <c r="D257" s="227" t="s">
        <v>343</v>
      </c>
      <c r="E257" s="228" t="s">
        <v>655</v>
      </c>
      <c r="F257" s="229" t="s">
        <v>656</v>
      </c>
      <c r="G257" s="230" t="s">
        <v>473</v>
      </c>
      <c r="H257" s="231">
        <v>17.835000000000001</v>
      </c>
      <c r="I257" s="232"/>
      <c r="J257" s="233">
        <f>ROUND(I257*H257,2)</f>
        <v>0</v>
      </c>
      <c r="K257" s="229" t="s">
        <v>443</v>
      </c>
      <c r="L257" s="45"/>
      <c r="M257" s="234" t="s">
        <v>1</v>
      </c>
      <c r="N257" s="235" t="s">
        <v>41</v>
      </c>
      <c r="O257" s="92"/>
      <c r="P257" s="236">
        <f>O257*H257</f>
        <v>0</v>
      </c>
      <c r="Q257" s="236">
        <v>0</v>
      </c>
      <c r="R257" s="236">
        <f>Q257*H257</f>
        <v>0</v>
      </c>
      <c r="S257" s="236">
        <v>0</v>
      </c>
      <c r="T257" s="237">
        <f>S257*H257</f>
        <v>0</v>
      </c>
      <c r="U257" s="39"/>
      <c r="V257" s="39"/>
      <c r="W257" s="39"/>
      <c r="X257" s="39"/>
      <c r="Y257" s="39"/>
      <c r="Z257" s="39"/>
      <c r="AA257" s="39"/>
      <c r="AB257" s="39"/>
      <c r="AC257" s="39"/>
      <c r="AD257" s="39"/>
      <c r="AE257" s="39"/>
      <c r="AR257" s="238" t="s">
        <v>360</v>
      </c>
      <c r="AT257" s="238" t="s">
        <v>343</v>
      </c>
      <c r="AU257" s="238" t="s">
        <v>85</v>
      </c>
      <c r="AY257" s="18" t="s">
        <v>342</v>
      </c>
      <c r="BE257" s="239">
        <f>IF(N257="základní",J257,0)</f>
        <v>0</v>
      </c>
      <c r="BF257" s="239">
        <f>IF(N257="snížená",J257,0)</f>
        <v>0</v>
      </c>
      <c r="BG257" s="239">
        <f>IF(N257="zákl. přenesená",J257,0)</f>
        <v>0</v>
      </c>
      <c r="BH257" s="239">
        <f>IF(N257="sníž. přenesená",J257,0)</f>
        <v>0</v>
      </c>
      <c r="BI257" s="239">
        <f>IF(N257="nulová",J257,0)</f>
        <v>0</v>
      </c>
      <c r="BJ257" s="18" t="s">
        <v>83</v>
      </c>
      <c r="BK257" s="239">
        <f>ROUND(I257*H257,2)</f>
        <v>0</v>
      </c>
      <c r="BL257" s="18" t="s">
        <v>360</v>
      </c>
      <c r="BM257" s="238" t="s">
        <v>7578</v>
      </c>
    </row>
    <row r="258" s="2" customFormat="1">
      <c r="A258" s="39"/>
      <c r="B258" s="40"/>
      <c r="C258" s="41"/>
      <c r="D258" s="240" t="s">
        <v>349</v>
      </c>
      <c r="E258" s="41"/>
      <c r="F258" s="241" t="s">
        <v>658</v>
      </c>
      <c r="G258" s="41"/>
      <c r="H258" s="41"/>
      <c r="I258" s="242"/>
      <c r="J258" s="41"/>
      <c r="K258" s="41"/>
      <c r="L258" s="45"/>
      <c r="M258" s="243"/>
      <c r="N258" s="244"/>
      <c r="O258" s="92"/>
      <c r="P258" s="92"/>
      <c r="Q258" s="92"/>
      <c r="R258" s="92"/>
      <c r="S258" s="92"/>
      <c r="T258" s="93"/>
      <c r="U258" s="39"/>
      <c r="V258" s="39"/>
      <c r="W258" s="39"/>
      <c r="X258" s="39"/>
      <c r="Y258" s="39"/>
      <c r="Z258" s="39"/>
      <c r="AA258" s="39"/>
      <c r="AB258" s="39"/>
      <c r="AC258" s="39"/>
      <c r="AD258" s="39"/>
      <c r="AE258" s="39"/>
      <c r="AT258" s="18" t="s">
        <v>349</v>
      </c>
      <c r="AU258" s="18" t="s">
        <v>85</v>
      </c>
    </row>
    <row r="259" s="13" customFormat="1">
      <c r="A259" s="13"/>
      <c r="B259" s="252"/>
      <c r="C259" s="253"/>
      <c r="D259" s="240" t="s">
        <v>446</v>
      </c>
      <c r="E259" s="254" t="s">
        <v>1</v>
      </c>
      <c r="F259" s="255" t="s">
        <v>7579</v>
      </c>
      <c r="G259" s="253"/>
      <c r="H259" s="256">
        <v>17.835000000000001</v>
      </c>
      <c r="I259" s="257"/>
      <c r="J259" s="253"/>
      <c r="K259" s="253"/>
      <c r="L259" s="258"/>
      <c r="M259" s="259"/>
      <c r="N259" s="260"/>
      <c r="O259" s="260"/>
      <c r="P259" s="260"/>
      <c r="Q259" s="260"/>
      <c r="R259" s="260"/>
      <c r="S259" s="260"/>
      <c r="T259" s="261"/>
      <c r="U259" s="13"/>
      <c r="V259" s="13"/>
      <c r="W259" s="13"/>
      <c r="X259" s="13"/>
      <c r="Y259" s="13"/>
      <c r="Z259" s="13"/>
      <c r="AA259" s="13"/>
      <c r="AB259" s="13"/>
      <c r="AC259" s="13"/>
      <c r="AD259" s="13"/>
      <c r="AE259" s="13"/>
      <c r="AT259" s="262" t="s">
        <v>446</v>
      </c>
      <c r="AU259" s="262" t="s">
        <v>85</v>
      </c>
      <c r="AV259" s="13" t="s">
        <v>85</v>
      </c>
      <c r="AW259" s="13" t="s">
        <v>32</v>
      </c>
      <c r="AX259" s="13" t="s">
        <v>83</v>
      </c>
      <c r="AY259" s="262" t="s">
        <v>342</v>
      </c>
    </row>
    <row r="260" s="12" customFormat="1" ht="22.8" customHeight="1">
      <c r="A260" s="12"/>
      <c r="B260" s="213"/>
      <c r="C260" s="214"/>
      <c r="D260" s="215" t="s">
        <v>75</v>
      </c>
      <c r="E260" s="246" t="s">
        <v>92</v>
      </c>
      <c r="F260" s="246" t="s">
        <v>2079</v>
      </c>
      <c r="G260" s="214"/>
      <c r="H260" s="214"/>
      <c r="I260" s="217"/>
      <c r="J260" s="247">
        <f>BK260</f>
        <v>0</v>
      </c>
      <c r="K260" s="214"/>
      <c r="L260" s="219"/>
      <c r="M260" s="220"/>
      <c r="N260" s="221"/>
      <c r="O260" s="221"/>
      <c r="P260" s="222">
        <f>SUM(P261:P263)</f>
        <v>0</v>
      </c>
      <c r="Q260" s="221"/>
      <c r="R260" s="222">
        <f>SUM(R261:R263)</f>
        <v>0</v>
      </c>
      <c r="S260" s="221"/>
      <c r="T260" s="223">
        <f>SUM(T261:T263)</f>
        <v>0</v>
      </c>
      <c r="U260" s="12"/>
      <c r="V260" s="12"/>
      <c r="W260" s="12"/>
      <c r="X260" s="12"/>
      <c r="Y260" s="12"/>
      <c r="Z260" s="12"/>
      <c r="AA260" s="12"/>
      <c r="AB260" s="12"/>
      <c r="AC260" s="12"/>
      <c r="AD260" s="12"/>
      <c r="AE260" s="12"/>
      <c r="AR260" s="224" t="s">
        <v>83</v>
      </c>
      <c r="AT260" s="225" t="s">
        <v>75</v>
      </c>
      <c r="AU260" s="225" t="s">
        <v>83</v>
      </c>
      <c r="AY260" s="224" t="s">
        <v>342</v>
      </c>
      <c r="BK260" s="226">
        <f>SUM(BK261:BK263)</f>
        <v>0</v>
      </c>
    </row>
    <row r="261" s="2" customFormat="1" ht="16.5" customHeight="1">
      <c r="A261" s="39"/>
      <c r="B261" s="40"/>
      <c r="C261" s="227" t="s">
        <v>677</v>
      </c>
      <c r="D261" s="227" t="s">
        <v>343</v>
      </c>
      <c r="E261" s="228" t="s">
        <v>2372</v>
      </c>
      <c r="F261" s="229" t="s">
        <v>2373</v>
      </c>
      <c r="G261" s="230" t="s">
        <v>543</v>
      </c>
      <c r="H261" s="231">
        <v>44.899999999999999</v>
      </c>
      <c r="I261" s="232"/>
      <c r="J261" s="233">
        <f>ROUND(I261*H261,2)</f>
        <v>0</v>
      </c>
      <c r="K261" s="229" t="s">
        <v>443</v>
      </c>
      <c r="L261" s="45"/>
      <c r="M261" s="234" t="s">
        <v>1</v>
      </c>
      <c r="N261" s="235" t="s">
        <v>41</v>
      </c>
      <c r="O261" s="92"/>
      <c r="P261" s="236">
        <f>O261*H261</f>
        <v>0</v>
      </c>
      <c r="Q261" s="236">
        <v>0</v>
      </c>
      <c r="R261" s="236">
        <f>Q261*H261</f>
        <v>0</v>
      </c>
      <c r="S261" s="236">
        <v>0</v>
      </c>
      <c r="T261" s="237">
        <f>S261*H261</f>
        <v>0</v>
      </c>
      <c r="U261" s="39"/>
      <c r="V261" s="39"/>
      <c r="W261" s="39"/>
      <c r="X261" s="39"/>
      <c r="Y261" s="39"/>
      <c r="Z261" s="39"/>
      <c r="AA261" s="39"/>
      <c r="AB261" s="39"/>
      <c r="AC261" s="39"/>
      <c r="AD261" s="39"/>
      <c r="AE261" s="39"/>
      <c r="AR261" s="238" t="s">
        <v>360</v>
      </c>
      <c r="AT261" s="238" t="s">
        <v>343</v>
      </c>
      <c r="AU261" s="238" t="s">
        <v>85</v>
      </c>
      <c r="AY261" s="18" t="s">
        <v>342</v>
      </c>
      <c r="BE261" s="239">
        <f>IF(N261="základní",J261,0)</f>
        <v>0</v>
      </c>
      <c r="BF261" s="239">
        <f>IF(N261="snížená",J261,0)</f>
        <v>0</v>
      </c>
      <c r="BG261" s="239">
        <f>IF(N261="zákl. přenesená",J261,0)</f>
        <v>0</v>
      </c>
      <c r="BH261" s="239">
        <f>IF(N261="sníž. přenesená",J261,0)</f>
        <v>0</v>
      </c>
      <c r="BI261" s="239">
        <f>IF(N261="nulová",J261,0)</f>
        <v>0</v>
      </c>
      <c r="BJ261" s="18" t="s">
        <v>83</v>
      </c>
      <c r="BK261" s="239">
        <f>ROUND(I261*H261,2)</f>
        <v>0</v>
      </c>
      <c r="BL261" s="18" t="s">
        <v>360</v>
      </c>
      <c r="BM261" s="238" t="s">
        <v>7580</v>
      </c>
    </row>
    <row r="262" s="2" customFormat="1">
      <c r="A262" s="39"/>
      <c r="B262" s="40"/>
      <c r="C262" s="41"/>
      <c r="D262" s="240" t="s">
        <v>349</v>
      </c>
      <c r="E262" s="41"/>
      <c r="F262" s="241" t="s">
        <v>2375</v>
      </c>
      <c r="G262" s="41"/>
      <c r="H262" s="41"/>
      <c r="I262" s="242"/>
      <c r="J262" s="41"/>
      <c r="K262" s="41"/>
      <c r="L262" s="45"/>
      <c r="M262" s="243"/>
      <c r="N262" s="244"/>
      <c r="O262" s="92"/>
      <c r="P262" s="92"/>
      <c r="Q262" s="92"/>
      <c r="R262" s="92"/>
      <c r="S262" s="92"/>
      <c r="T262" s="93"/>
      <c r="U262" s="39"/>
      <c r="V262" s="39"/>
      <c r="W262" s="39"/>
      <c r="X262" s="39"/>
      <c r="Y262" s="39"/>
      <c r="Z262" s="39"/>
      <c r="AA262" s="39"/>
      <c r="AB262" s="39"/>
      <c r="AC262" s="39"/>
      <c r="AD262" s="39"/>
      <c r="AE262" s="39"/>
      <c r="AT262" s="18" t="s">
        <v>349</v>
      </c>
      <c r="AU262" s="18" t="s">
        <v>85</v>
      </c>
    </row>
    <row r="263" s="13" customFormat="1">
      <c r="A263" s="13"/>
      <c r="B263" s="252"/>
      <c r="C263" s="253"/>
      <c r="D263" s="240" t="s">
        <v>446</v>
      </c>
      <c r="E263" s="254" t="s">
        <v>1</v>
      </c>
      <c r="F263" s="255" t="s">
        <v>7581</v>
      </c>
      <c r="G263" s="253"/>
      <c r="H263" s="256">
        <v>44.899999999999999</v>
      </c>
      <c r="I263" s="257"/>
      <c r="J263" s="253"/>
      <c r="K263" s="253"/>
      <c r="L263" s="258"/>
      <c r="M263" s="259"/>
      <c r="N263" s="260"/>
      <c r="O263" s="260"/>
      <c r="P263" s="260"/>
      <c r="Q263" s="260"/>
      <c r="R263" s="260"/>
      <c r="S263" s="260"/>
      <c r="T263" s="261"/>
      <c r="U263" s="13"/>
      <c r="V263" s="13"/>
      <c r="W263" s="13"/>
      <c r="X263" s="13"/>
      <c r="Y263" s="13"/>
      <c r="Z263" s="13"/>
      <c r="AA263" s="13"/>
      <c r="AB263" s="13"/>
      <c r="AC263" s="13"/>
      <c r="AD263" s="13"/>
      <c r="AE263" s="13"/>
      <c r="AT263" s="262" t="s">
        <v>446</v>
      </c>
      <c r="AU263" s="262" t="s">
        <v>85</v>
      </c>
      <c r="AV263" s="13" t="s">
        <v>85</v>
      </c>
      <c r="AW263" s="13" t="s">
        <v>32</v>
      </c>
      <c r="AX263" s="13" t="s">
        <v>83</v>
      </c>
      <c r="AY263" s="262" t="s">
        <v>342</v>
      </c>
    </row>
    <row r="264" s="12" customFormat="1" ht="22.8" customHeight="1">
      <c r="A264" s="12"/>
      <c r="B264" s="213"/>
      <c r="C264" s="214"/>
      <c r="D264" s="215" t="s">
        <v>75</v>
      </c>
      <c r="E264" s="246" t="s">
        <v>360</v>
      </c>
      <c r="F264" s="246" t="s">
        <v>2379</v>
      </c>
      <c r="G264" s="214"/>
      <c r="H264" s="214"/>
      <c r="I264" s="217"/>
      <c r="J264" s="247">
        <f>BK264</f>
        <v>0</v>
      </c>
      <c r="K264" s="214"/>
      <c r="L264" s="219"/>
      <c r="M264" s="220"/>
      <c r="N264" s="221"/>
      <c r="O264" s="221"/>
      <c r="P264" s="222">
        <f>SUM(P265:P282)</f>
        <v>0</v>
      </c>
      <c r="Q264" s="221"/>
      <c r="R264" s="222">
        <f>SUM(R265:R282)</f>
        <v>0.41234959999999993</v>
      </c>
      <c r="S264" s="221"/>
      <c r="T264" s="223">
        <f>SUM(T265:T282)</f>
        <v>0</v>
      </c>
      <c r="U264" s="12"/>
      <c r="V264" s="12"/>
      <c r="W264" s="12"/>
      <c r="X264" s="12"/>
      <c r="Y264" s="12"/>
      <c r="Z264" s="12"/>
      <c r="AA264" s="12"/>
      <c r="AB264" s="12"/>
      <c r="AC264" s="12"/>
      <c r="AD264" s="12"/>
      <c r="AE264" s="12"/>
      <c r="AR264" s="224" t="s">
        <v>83</v>
      </c>
      <c r="AT264" s="225" t="s">
        <v>75</v>
      </c>
      <c r="AU264" s="225" t="s">
        <v>83</v>
      </c>
      <c r="AY264" s="224" t="s">
        <v>342</v>
      </c>
      <c r="BK264" s="226">
        <f>SUM(BK265:BK282)</f>
        <v>0</v>
      </c>
    </row>
    <row r="265" s="2" customFormat="1" ht="16.5" customHeight="1">
      <c r="A265" s="39"/>
      <c r="B265" s="40"/>
      <c r="C265" s="227" t="s">
        <v>687</v>
      </c>
      <c r="D265" s="227" t="s">
        <v>343</v>
      </c>
      <c r="E265" s="228" t="s">
        <v>2380</v>
      </c>
      <c r="F265" s="229" t="s">
        <v>2381</v>
      </c>
      <c r="G265" s="230" t="s">
        <v>442</v>
      </c>
      <c r="H265" s="231">
        <v>3</v>
      </c>
      <c r="I265" s="232"/>
      <c r="J265" s="233">
        <f>ROUND(I265*H265,2)</f>
        <v>0</v>
      </c>
      <c r="K265" s="229" t="s">
        <v>443</v>
      </c>
      <c r="L265" s="45"/>
      <c r="M265" s="234" t="s">
        <v>1</v>
      </c>
      <c r="N265" s="235" t="s">
        <v>41</v>
      </c>
      <c r="O265" s="92"/>
      <c r="P265" s="236">
        <f>O265*H265</f>
        <v>0</v>
      </c>
      <c r="Q265" s="236">
        <v>0.087419999999999998</v>
      </c>
      <c r="R265" s="236">
        <f>Q265*H265</f>
        <v>0.26225999999999999</v>
      </c>
      <c r="S265" s="236">
        <v>0</v>
      </c>
      <c r="T265" s="237">
        <f>S265*H265</f>
        <v>0</v>
      </c>
      <c r="U265" s="39"/>
      <c r="V265" s="39"/>
      <c r="W265" s="39"/>
      <c r="X265" s="39"/>
      <c r="Y265" s="39"/>
      <c r="Z265" s="39"/>
      <c r="AA265" s="39"/>
      <c r="AB265" s="39"/>
      <c r="AC265" s="39"/>
      <c r="AD265" s="39"/>
      <c r="AE265" s="39"/>
      <c r="AR265" s="238" t="s">
        <v>360</v>
      </c>
      <c r="AT265" s="238" t="s">
        <v>343</v>
      </c>
      <c r="AU265" s="238" t="s">
        <v>85</v>
      </c>
      <c r="AY265" s="18" t="s">
        <v>342</v>
      </c>
      <c r="BE265" s="239">
        <f>IF(N265="základní",J265,0)</f>
        <v>0</v>
      </c>
      <c r="BF265" s="239">
        <f>IF(N265="snížená",J265,0)</f>
        <v>0</v>
      </c>
      <c r="BG265" s="239">
        <f>IF(N265="zákl. přenesená",J265,0)</f>
        <v>0</v>
      </c>
      <c r="BH265" s="239">
        <f>IF(N265="sníž. přenesená",J265,0)</f>
        <v>0</v>
      </c>
      <c r="BI265" s="239">
        <f>IF(N265="nulová",J265,0)</f>
        <v>0</v>
      </c>
      <c r="BJ265" s="18" t="s">
        <v>83</v>
      </c>
      <c r="BK265" s="239">
        <f>ROUND(I265*H265,2)</f>
        <v>0</v>
      </c>
      <c r="BL265" s="18" t="s">
        <v>360</v>
      </c>
      <c r="BM265" s="238" t="s">
        <v>7582</v>
      </c>
    </row>
    <row r="266" s="2" customFormat="1">
      <c r="A266" s="39"/>
      <c r="B266" s="40"/>
      <c r="C266" s="41"/>
      <c r="D266" s="240" t="s">
        <v>349</v>
      </c>
      <c r="E266" s="41"/>
      <c r="F266" s="241" t="s">
        <v>2383</v>
      </c>
      <c r="G266" s="41"/>
      <c r="H266" s="41"/>
      <c r="I266" s="242"/>
      <c r="J266" s="41"/>
      <c r="K266" s="41"/>
      <c r="L266" s="45"/>
      <c r="M266" s="243"/>
      <c r="N266" s="244"/>
      <c r="O266" s="92"/>
      <c r="P266" s="92"/>
      <c r="Q266" s="92"/>
      <c r="R266" s="92"/>
      <c r="S266" s="92"/>
      <c r="T266" s="93"/>
      <c r="U266" s="39"/>
      <c r="V266" s="39"/>
      <c r="W266" s="39"/>
      <c r="X266" s="39"/>
      <c r="Y266" s="39"/>
      <c r="Z266" s="39"/>
      <c r="AA266" s="39"/>
      <c r="AB266" s="39"/>
      <c r="AC266" s="39"/>
      <c r="AD266" s="39"/>
      <c r="AE266" s="39"/>
      <c r="AT266" s="18" t="s">
        <v>349</v>
      </c>
      <c r="AU266" s="18" t="s">
        <v>85</v>
      </c>
    </row>
    <row r="267" s="13" customFormat="1">
      <c r="A267" s="13"/>
      <c r="B267" s="252"/>
      <c r="C267" s="253"/>
      <c r="D267" s="240" t="s">
        <v>446</v>
      </c>
      <c r="E267" s="254" t="s">
        <v>1</v>
      </c>
      <c r="F267" s="255" t="s">
        <v>6603</v>
      </c>
      <c r="G267" s="253"/>
      <c r="H267" s="256">
        <v>3</v>
      </c>
      <c r="I267" s="257"/>
      <c r="J267" s="253"/>
      <c r="K267" s="253"/>
      <c r="L267" s="258"/>
      <c r="M267" s="259"/>
      <c r="N267" s="260"/>
      <c r="O267" s="260"/>
      <c r="P267" s="260"/>
      <c r="Q267" s="260"/>
      <c r="R267" s="260"/>
      <c r="S267" s="260"/>
      <c r="T267" s="261"/>
      <c r="U267" s="13"/>
      <c r="V267" s="13"/>
      <c r="W267" s="13"/>
      <c r="X267" s="13"/>
      <c r="Y267" s="13"/>
      <c r="Z267" s="13"/>
      <c r="AA267" s="13"/>
      <c r="AB267" s="13"/>
      <c r="AC267" s="13"/>
      <c r="AD267" s="13"/>
      <c r="AE267" s="13"/>
      <c r="AT267" s="262" t="s">
        <v>446</v>
      </c>
      <c r="AU267" s="262" t="s">
        <v>85</v>
      </c>
      <c r="AV267" s="13" t="s">
        <v>85</v>
      </c>
      <c r="AW267" s="13" t="s">
        <v>32</v>
      </c>
      <c r="AX267" s="13" t="s">
        <v>83</v>
      </c>
      <c r="AY267" s="262" t="s">
        <v>342</v>
      </c>
    </row>
    <row r="268" s="2" customFormat="1" ht="16.5" customHeight="1">
      <c r="A268" s="39"/>
      <c r="B268" s="40"/>
      <c r="C268" s="295" t="s">
        <v>692</v>
      </c>
      <c r="D268" s="295" t="s">
        <v>621</v>
      </c>
      <c r="E268" s="296" t="s">
        <v>2389</v>
      </c>
      <c r="F268" s="297" t="s">
        <v>2390</v>
      </c>
      <c r="G268" s="298" t="s">
        <v>442</v>
      </c>
      <c r="H268" s="299">
        <v>1</v>
      </c>
      <c r="I268" s="300"/>
      <c r="J268" s="301">
        <f>ROUND(I268*H268,2)</f>
        <v>0</v>
      </c>
      <c r="K268" s="297" t="s">
        <v>443</v>
      </c>
      <c r="L268" s="302"/>
      <c r="M268" s="303" t="s">
        <v>1</v>
      </c>
      <c r="N268" s="304" t="s">
        <v>41</v>
      </c>
      <c r="O268" s="92"/>
      <c r="P268" s="236">
        <f>O268*H268</f>
        <v>0</v>
      </c>
      <c r="Q268" s="236">
        <v>0.040000000000000001</v>
      </c>
      <c r="R268" s="236">
        <f>Q268*H268</f>
        <v>0.040000000000000001</v>
      </c>
      <c r="S268" s="236">
        <v>0</v>
      </c>
      <c r="T268" s="237">
        <f>S268*H268</f>
        <v>0</v>
      </c>
      <c r="U268" s="39"/>
      <c r="V268" s="39"/>
      <c r="W268" s="39"/>
      <c r="X268" s="39"/>
      <c r="Y268" s="39"/>
      <c r="Z268" s="39"/>
      <c r="AA268" s="39"/>
      <c r="AB268" s="39"/>
      <c r="AC268" s="39"/>
      <c r="AD268" s="39"/>
      <c r="AE268" s="39"/>
      <c r="AR268" s="238" t="s">
        <v>376</v>
      </c>
      <c r="AT268" s="238" t="s">
        <v>621</v>
      </c>
      <c r="AU268" s="238" t="s">
        <v>85</v>
      </c>
      <c r="AY268" s="18" t="s">
        <v>342</v>
      </c>
      <c r="BE268" s="239">
        <f>IF(N268="základní",J268,0)</f>
        <v>0</v>
      </c>
      <c r="BF268" s="239">
        <f>IF(N268="snížená",J268,0)</f>
        <v>0</v>
      </c>
      <c r="BG268" s="239">
        <f>IF(N268="zákl. přenesená",J268,0)</f>
        <v>0</v>
      </c>
      <c r="BH268" s="239">
        <f>IF(N268="sníž. přenesená",J268,0)</f>
        <v>0</v>
      </c>
      <c r="BI268" s="239">
        <f>IF(N268="nulová",J268,0)</f>
        <v>0</v>
      </c>
      <c r="BJ268" s="18" t="s">
        <v>83</v>
      </c>
      <c r="BK268" s="239">
        <f>ROUND(I268*H268,2)</f>
        <v>0</v>
      </c>
      <c r="BL268" s="18" t="s">
        <v>360</v>
      </c>
      <c r="BM268" s="238" t="s">
        <v>7583</v>
      </c>
    </row>
    <row r="269" s="2" customFormat="1">
      <c r="A269" s="39"/>
      <c r="B269" s="40"/>
      <c r="C269" s="41"/>
      <c r="D269" s="240" t="s">
        <v>349</v>
      </c>
      <c r="E269" s="41"/>
      <c r="F269" s="241" t="s">
        <v>2390</v>
      </c>
      <c r="G269" s="41"/>
      <c r="H269" s="41"/>
      <c r="I269" s="242"/>
      <c r="J269" s="41"/>
      <c r="K269" s="41"/>
      <c r="L269" s="45"/>
      <c r="M269" s="243"/>
      <c r="N269" s="244"/>
      <c r="O269" s="92"/>
      <c r="P269" s="92"/>
      <c r="Q269" s="92"/>
      <c r="R269" s="92"/>
      <c r="S269" s="92"/>
      <c r="T269" s="93"/>
      <c r="U269" s="39"/>
      <c r="V269" s="39"/>
      <c r="W269" s="39"/>
      <c r="X269" s="39"/>
      <c r="Y269" s="39"/>
      <c r="Z269" s="39"/>
      <c r="AA269" s="39"/>
      <c r="AB269" s="39"/>
      <c r="AC269" s="39"/>
      <c r="AD269" s="39"/>
      <c r="AE269" s="39"/>
      <c r="AT269" s="18" t="s">
        <v>349</v>
      </c>
      <c r="AU269" s="18" t="s">
        <v>85</v>
      </c>
    </row>
    <row r="270" s="13" customFormat="1">
      <c r="A270" s="13"/>
      <c r="B270" s="252"/>
      <c r="C270" s="253"/>
      <c r="D270" s="240" t="s">
        <v>446</v>
      </c>
      <c r="E270" s="254" t="s">
        <v>1</v>
      </c>
      <c r="F270" s="255" t="s">
        <v>2590</v>
      </c>
      <c r="G270" s="253"/>
      <c r="H270" s="256">
        <v>1</v>
      </c>
      <c r="I270" s="257"/>
      <c r="J270" s="253"/>
      <c r="K270" s="253"/>
      <c r="L270" s="258"/>
      <c r="M270" s="259"/>
      <c r="N270" s="260"/>
      <c r="O270" s="260"/>
      <c r="P270" s="260"/>
      <c r="Q270" s="260"/>
      <c r="R270" s="260"/>
      <c r="S270" s="260"/>
      <c r="T270" s="261"/>
      <c r="U270" s="13"/>
      <c r="V270" s="13"/>
      <c r="W270" s="13"/>
      <c r="X270" s="13"/>
      <c r="Y270" s="13"/>
      <c r="Z270" s="13"/>
      <c r="AA270" s="13"/>
      <c r="AB270" s="13"/>
      <c r="AC270" s="13"/>
      <c r="AD270" s="13"/>
      <c r="AE270" s="13"/>
      <c r="AT270" s="262" t="s">
        <v>446</v>
      </c>
      <c r="AU270" s="262" t="s">
        <v>85</v>
      </c>
      <c r="AV270" s="13" t="s">
        <v>85</v>
      </c>
      <c r="AW270" s="13" t="s">
        <v>32</v>
      </c>
      <c r="AX270" s="13" t="s">
        <v>83</v>
      </c>
      <c r="AY270" s="262" t="s">
        <v>342</v>
      </c>
    </row>
    <row r="271" s="2" customFormat="1" ht="16.5" customHeight="1">
      <c r="A271" s="39"/>
      <c r="B271" s="40"/>
      <c r="C271" s="295" t="s">
        <v>700</v>
      </c>
      <c r="D271" s="295" t="s">
        <v>621</v>
      </c>
      <c r="E271" s="296" t="s">
        <v>2393</v>
      </c>
      <c r="F271" s="297" t="s">
        <v>2394</v>
      </c>
      <c r="G271" s="298" t="s">
        <v>442</v>
      </c>
      <c r="H271" s="299">
        <v>2</v>
      </c>
      <c r="I271" s="300"/>
      <c r="J271" s="301">
        <f>ROUND(I271*H271,2)</f>
        <v>0</v>
      </c>
      <c r="K271" s="297" t="s">
        <v>443</v>
      </c>
      <c r="L271" s="302"/>
      <c r="M271" s="303" t="s">
        <v>1</v>
      </c>
      <c r="N271" s="304" t="s">
        <v>41</v>
      </c>
      <c r="O271" s="92"/>
      <c r="P271" s="236">
        <f>O271*H271</f>
        <v>0</v>
      </c>
      <c r="Q271" s="236">
        <v>0.050999999999999997</v>
      </c>
      <c r="R271" s="236">
        <f>Q271*H271</f>
        <v>0.10199999999999999</v>
      </c>
      <c r="S271" s="236">
        <v>0</v>
      </c>
      <c r="T271" s="237">
        <f>S271*H271</f>
        <v>0</v>
      </c>
      <c r="U271" s="39"/>
      <c r="V271" s="39"/>
      <c r="W271" s="39"/>
      <c r="X271" s="39"/>
      <c r="Y271" s="39"/>
      <c r="Z271" s="39"/>
      <c r="AA271" s="39"/>
      <c r="AB271" s="39"/>
      <c r="AC271" s="39"/>
      <c r="AD271" s="39"/>
      <c r="AE271" s="39"/>
      <c r="AR271" s="238" t="s">
        <v>376</v>
      </c>
      <c r="AT271" s="238" t="s">
        <v>621</v>
      </c>
      <c r="AU271" s="238" t="s">
        <v>85</v>
      </c>
      <c r="AY271" s="18" t="s">
        <v>342</v>
      </c>
      <c r="BE271" s="239">
        <f>IF(N271="základní",J271,0)</f>
        <v>0</v>
      </c>
      <c r="BF271" s="239">
        <f>IF(N271="snížená",J271,0)</f>
        <v>0</v>
      </c>
      <c r="BG271" s="239">
        <f>IF(N271="zákl. přenesená",J271,0)</f>
        <v>0</v>
      </c>
      <c r="BH271" s="239">
        <f>IF(N271="sníž. přenesená",J271,0)</f>
        <v>0</v>
      </c>
      <c r="BI271" s="239">
        <f>IF(N271="nulová",J271,0)</f>
        <v>0</v>
      </c>
      <c r="BJ271" s="18" t="s">
        <v>83</v>
      </c>
      <c r="BK271" s="239">
        <f>ROUND(I271*H271,2)</f>
        <v>0</v>
      </c>
      <c r="BL271" s="18" t="s">
        <v>360</v>
      </c>
      <c r="BM271" s="238" t="s">
        <v>7584</v>
      </c>
    </row>
    <row r="272" s="2" customFormat="1">
      <c r="A272" s="39"/>
      <c r="B272" s="40"/>
      <c r="C272" s="41"/>
      <c r="D272" s="240" t="s">
        <v>349</v>
      </c>
      <c r="E272" s="41"/>
      <c r="F272" s="241" t="s">
        <v>2394</v>
      </c>
      <c r="G272" s="41"/>
      <c r="H272" s="41"/>
      <c r="I272" s="242"/>
      <c r="J272" s="41"/>
      <c r="K272" s="41"/>
      <c r="L272" s="45"/>
      <c r="M272" s="243"/>
      <c r="N272" s="244"/>
      <c r="O272" s="92"/>
      <c r="P272" s="92"/>
      <c r="Q272" s="92"/>
      <c r="R272" s="92"/>
      <c r="S272" s="92"/>
      <c r="T272" s="93"/>
      <c r="U272" s="39"/>
      <c r="V272" s="39"/>
      <c r="W272" s="39"/>
      <c r="X272" s="39"/>
      <c r="Y272" s="39"/>
      <c r="Z272" s="39"/>
      <c r="AA272" s="39"/>
      <c r="AB272" s="39"/>
      <c r="AC272" s="39"/>
      <c r="AD272" s="39"/>
      <c r="AE272" s="39"/>
      <c r="AT272" s="18" t="s">
        <v>349</v>
      </c>
      <c r="AU272" s="18" t="s">
        <v>85</v>
      </c>
    </row>
    <row r="273" s="13" customFormat="1">
      <c r="A273" s="13"/>
      <c r="B273" s="252"/>
      <c r="C273" s="253"/>
      <c r="D273" s="240" t="s">
        <v>446</v>
      </c>
      <c r="E273" s="254" t="s">
        <v>1</v>
      </c>
      <c r="F273" s="255" t="s">
        <v>2392</v>
      </c>
      <c r="G273" s="253"/>
      <c r="H273" s="256">
        <v>2</v>
      </c>
      <c r="I273" s="257"/>
      <c r="J273" s="253"/>
      <c r="K273" s="253"/>
      <c r="L273" s="258"/>
      <c r="M273" s="259"/>
      <c r="N273" s="260"/>
      <c r="O273" s="260"/>
      <c r="P273" s="260"/>
      <c r="Q273" s="260"/>
      <c r="R273" s="260"/>
      <c r="S273" s="260"/>
      <c r="T273" s="261"/>
      <c r="U273" s="13"/>
      <c r="V273" s="13"/>
      <c r="W273" s="13"/>
      <c r="X273" s="13"/>
      <c r="Y273" s="13"/>
      <c r="Z273" s="13"/>
      <c r="AA273" s="13"/>
      <c r="AB273" s="13"/>
      <c r="AC273" s="13"/>
      <c r="AD273" s="13"/>
      <c r="AE273" s="13"/>
      <c r="AT273" s="262" t="s">
        <v>446</v>
      </c>
      <c r="AU273" s="262" t="s">
        <v>85</v>
      </c>
      <c r="AV273" s="13" t="s">
        <v>85</v>
      </c>
      <c r="AW273" s="13" t="s">
        <v>32</v>
      </c>
      <c r="AX273" s="13" t="s">
        <v>83</v>
      </c>
      <c r="AY273" s="262" t="s">
        <v>342</v>
      </c>
    </row>
    <row r="274" s="2" customFormat="1" ht="21.75" customHeight="1">
      <c r="A274" s="39"/>
      <c r="B274" s="40"/>
      <c r="C274" s="227" t="s">
        <v>710</v>
      </c>
      <c r="D274" s="227" t="s">
        <v>343</v>
      </c>
      <c r="E274" s="228" t="s">
        <v>2407</v>
      </c>
      <c r="F274" s="229" t="s">
        <v>2408</v>
      </c>
      <c r="G274" s="230" t="s">
        <v>562</v>
      </c>
      <c r="H274" s="231">
        <v>0.51200000000000001</v>
      </c>
      <c r="I274" s="232"/>
      <c r="J274" s="233">
        <f>ROUND(I274*H274,2)</f>
        <v>0</v>
      </c>
      <c r="K274" s="229" t="s">
        <v>443</v>
      </c>
      <c r="L274" s="45"/>
      <c r="M274" s="234" t="s">
        <v>1</v>
      </c>
      <c r="N274" s="235" t="s">
        <v>41</v>
      </c>
      <c r="O274" s="92"/>
      <c r="P274" s="236">
        <f>O274*H274</f>
        <v>0</v>
      </c>
      <c r="Q274" s="236">
        <v>0</v>
      </c>
      <c r="R274" s="236">
        <f>Q274*H274</f>
        <v>0</v>
      </c>
      <c r="S274" s="236">
        <v>0</v>
      </c>
      <c r="T274" s="237">
        <f>S274*H274</f>
        <v>0</v>
      </c>
      <c r="U274" s="39"/>
      <c r="V274" s="39"/>
      <c r="W274" s="39"/>
      <c r="X274" s="39"/>
      <c r="Y274" s="39"/>
      <c r="Z274" s="39"/>
      <c r="AA274" s="39"/>
      <c r="AB274" s="39"/>
      <c r="AC274" s="39"/>
      <c r="AD274" s="39"/>
      <c r="AE274" s="39"/>
      <c r="AR274" s="238" t="s">
        <v>360</v>
      </c>
      <c r="AT274" s="238" t="s">
        <v>343</v>
      </c>
      <c r="AU274" s="238" t="s">
        <v>85</v>
      </c>
      <c r="AY274" s="18" t="s">
        <v>342</v>
      </c>
      <c r="BE274" s="239">
        <f>IF(N274="základní",J274,0)</f>
        <v>0</v>
      </c>
      <c r="BF274" s="239">
        <f>IF(N274="snížená",J274,0)</f>
        <v>0</v>
      </c>
      <c r="BG274" s="239">
        <f>IF(N274="zákl. přenesená",J274,0)</f>
        <v>0</v>
      </c>
      <c r="BH274" s="239">
        <f>IF(N274="sníž. přenesená",J274,0)</f>
        <v>0</v>
      </c>
      <c r="BI274" s="239">
        <f>IF(N274="nulová",J274,0)</f>
        <v>0</v>
      </c>
      <c r="BJ274" s="18" t="s">
        <v>83</v>
      </c>
      <c r="BK274" s="239">
        <f>ROUND(I274*H274,2)</f>
        <v>0</v>
      </c>
      <c r="BL274" s="18" t="s">
        <v>360</v>
      </c>
      <c r="BM274" s="238" t="s">
        <v>7585</v>
      </c>
    </row>
    <row r="275" s="2" customFormat="1">
      <c r="A275" s="39"/>
      <c r="B275" s="40"/>
      <c r="C275" s="41"/>
      <c r="D275" s="240" t="s">
        <v>349</v>
      </c>
      <c r="E275" s="41"/>
      <c r="F275" s="241" t="s">
        <v>2410</v>
      </c>
      <c r="G275" s="41"/>
      <c r="H275" s="41"/>
      <c r="I275" s="242"/>
      <c r="J275" s="41"/>
      <c r="K275" s="41"/>
      <c r="L275" s="45"/>
      <c r="M275" s="243"/>
      <c r="N275" s="244"/>
      <c r="O275" s="92"/>
      <c r="P275" s="92"/>
      <c r="Q275" s="92"/>
      <c r="R275" s="92"/>
      <c r="S275" s="92"/>
      <c r="T275" s="93"/>
      <c r="U275" s="39"/>
      <c r="V275" s="39"/>
      <c r="W275" s="39"/>
      <c r="X275" s="39"/>
      <c r="Y275" s="39"/>
      <c r="Z275" s="39"/>
      <c r="AA275" s="39"/>
      <c r="AB275" s="39"/>
      <c r="AC275" s="39"/>
      <c r="AD275" s="39"/>
      <c r="AE275" s="39"/>
      <c r="AT275" s="18" t="s">
        <v>349</v>
      </c>
      <c r="AU275" s="18" t="s">
        <v>85</v>
      </c>
    </row>
    <row r="276" s="13" customFormat="1">
      <c r="A276" s="13"/>
      <c r="B276" s="252"/>
      <c r="C276" s="253"/>
      <c r="D276" s="240" t="s">
        <v>446</v>
      </c>
      <c r="E276" s="254" t="s">
        <v>1</v>
      </c>
      <c r="F276" s="255" t="s">
        <v>7258</v>
      </c>
      <c r="G276" s="253"/>
      <c r="H276" s="256">
        <v>0.51200000000000001</v>
      </c>
      <c r="I276" s="257"/>
      <c r="J276" s="253"/>
      <c r="K276" s="253"/>
      <c r="L276" s="258"/>
      <c r="M276" s="259"/>
      <c r="N276" s="260"/>
      <c r="O276" s="260"/>
      <c r="P276" s="260"/>
      <c r="Q276" s="260"/>
      <c r="R276" s="260"/>
      <c r="S276" s="260"/>
      <c r="T276" s="261"/>
      <c r="U276" s="13"/>
      <c r="V276" s="13"/>
      <c r="W276" s="13"/>
      <c r="X276" s="13"/>
      <c r="Y276" s="13"/>
      <c r="Z276" s="13"/>
      <c r="AA276" s="13"/>
      <c r="AB276" s="13"/>
      <c r="AC276" s="13"/>
      <c r="AD276" s="13"/>
      <c r="AE276" s="13"/>
      <c r="AT276" s="262" t="s">
        <v>446</v>
      </c>
      <c r="AU276" s="262" t="s">
        <v>85</v>
      </c>
      <c r="AV276" s="13" t="s">
        <v>85</v>
      </c>
      <c r="AW276" s="13" t="s">
        <v>32</v>
      </c>
      <c r="AX276" s="13" t="s">
        <v>83</v>
      </c>
      <c r="AY276" s="262" t="s">
        <v>342</v>
      </c>
    </row>
    <row r="277" s="2" customFormat="1" ht="16.5" customHeight="1">
      <c r="A277" s="39"/>
      <c r="B277" s="40"/>
      <c r="C277" s="227" t="s">
        <v>717</v>
      </c>
      <c r="D277" s="227" t="s">
        <v>343</v>
      </c>
      <c r="E277" s="228" t="s">
        <v>2412</v>
      </c>
      <c r="F277" s="229" t="s">
        <v>2413</v>
      </c>
      <c r="G277" s="230" t="s">
        <v>562</v>
      </c>
      <c r="H277" s="231">
        <v>16.838000000000001</v>
      </c>
      <c r="I277" s="232"/>
      <c r="J277" s="233">
        <f>ROUND(I277*H277,2)</f>
        <v>0</v>
      </c>
      <c r="K277" s="229" t="s">
        <v>443</v>
      </c>
      <c r="L277" s="45"/>
      <c r="M277" s="234" t="s">
        <v>1</v>
      </c>
      <c r="N277" s="235" t="s">
        <v>41</v>
      </c>
      <c r="O277" s="92"/>
      <c r="P277" s="236">
        <f>O277*H277</f>
        <v>0</v>
      </c>
      <c r="Q277" s="236">
        <v>0</v>
      </c>
      <c r="R277" s="236">
        <f>Q277*H277</f>
        <v>0</v>
      </c>
      <c r="S277" s="236">
        <v>0</v>
      </c>
      <c r="T277" s="237">
        <f>S277*H277</f>
        <v>0</v>
      </c>
      <c r="U277" s="39"/>
      <c r="V277" s="39"/>
      <c r="W277" s="39"/>
      <c r="X277" s="39"/>
      <c r="Y277" s="39"/>
      <c r="Z277" s="39"/>
      <c r="AA277" s="39"/>
      <c r="AB277" s="39"/>
      <c r="AC277" s="39"/>
      <c r="AD277" s="39"/>
      <c r="AE277" s="39"/>
      <c r="AR277" s="238" t="s">
        <v>360</v>
      </c>
      <c r="AT277" s="238" t="s">
        <v>343</v>
      </c>
      <c r="AU277" s="238" t="s">
        <v>85</v>
      </c>
      <c r="AY277" s="18" t="s">
        <v>342</v>
      </c>
      <c r="BE277" s="239">
        <f>IF(N277="základní",J277,0)</f>
        <v>0</v>
      </c>
      <c r="BF277" s="239">
        <f>IF(N277="snížená",J277,0)</f>
        <v>0</v>
      </c>
      <c r="BG277" s="239">
        <f>IF(N277="zákl. přenesená",J277,0)</f>
        <v>0</v>
      </c>
      <c r="BH277" s="239">
        <f>IF(N277="sníž. přenesená",J277,0)</f>
        <v>0</v>
      </c>
      <c r="BI277" s="239">
        <f>IF(N277="nulová",J277,0)</f>
        <v>0</v>
      </c>
      <c r="BJ277" s="18" t="s">
        <v>83</v>
      </c>
      <c r="BK277" s="239">
        <f>ROUND(I277*H277,2)</f>
        <v>0</v>
      </c>
      <c r="BL277" s="18" t="s">
        <v>360</v>
      </c>
      <c r="BM277" s="238" t="s">
        <v>7586</v>
      </c>
    </row>
    <row r="278" s="2" customFormat="1">
      <c r="A278" s="39"/>
      <c r="B278" s="40"/>
      <c r="C278" s="41"/>
      <c r="D278" s="240" t="s">
        <v>349</v>
      </c>
      <c r="E278" s="41"/>
      <c r="F278" s="241" t="s">
        <v>2415</v>
      </c>
      <c r="G278" s="41"/>
      <c r="H278" s="41"/>
      <c r="I278" s="242"/>
      <c r="J278" s="41"/>
      <c r="K278" s="41"/>
      <c r="L278" s="45"/>
      <c r="M278" s="243"/>
      <c r="N278" s="244"/>
      <c r="O278" s="92"/>
      <c r="P278" s="92"/>
      <c r="Q278" s="92"/>
      <c r="R278" s="92"/>
      <c r="S278" s="92"/>
      <c r="T278" s="93"/>
      <c r="U278" s="39"/>
      <c r="V278" s="39"/>
      <c r="W278" s="39"/>
      <c r="X278" s="39"/>
      <c r="Y278" s="39"/>
      <c r="Z278" s="39"/>
      <c r="AA278" s="39"/>
      <c r="AB278" s="39"/>
      <c r="AC278" s="39"/>
      <c r="AD278" s="39"/>
      <c r="AE278" s="39"/>
      <c r="AT278" s="18" t="s">
        <v>349</v>
      </c>
      <c r="AU278" s="18" t="s">
        <v>85</v>
      </c>
    </row>
    <row r="279" s="13" customFormat="1">
      <c r="A279" s="13"/>
      <c r="B279" s="252"/>
      <c r="C279" s="253"/>
      <c r="D279" s="240" t="s">
        <v>446</v>
      </c>
      <c r="E279" s="254" t="s">
        <v>1</v>
      </c>
      <c r="F279" s="255" t="s">
        <v>7587</v>
      </c>
      <c r="G279" s="253"/>
      <c r="H279" s="256">
        <v>16.838000000000001</v>
      </c>
      <c r="I279" s="257"/>
      <c r="J279" s="253"/>
      <c r="K279" s="253"/>
      <c r="L279" s="258"/>
      <c r="M279" s="259"/>
      <c r="N279" s="260"/>
      <c r="O279" s="260"/>
      <c r="P279" s="260"/>
      <c r="Q279" s="260"/>
      <c r="R279" s="260"/>
      <c r="S279" s="260"/>
      <c r="T279" s="261"/>
      <c r="U279" s="13"/>
      <c r="V279" s="13"/>
      <c r="W279" s="13"/>
      <c r="X279" s="13"/>
      <c r="Y279" s="13"/>
      <c r="Z279" s="13"/>
      <c r="AA279" s="13"/>
      <c r="AB279" s="13"/>
      <c r="AC279" s="13"/>
      <c r="AD279" s="13"/>
      <c r="AE279" s="13"/>
      <c r="AT279" s="262" t="s">
        <v>446</v>
      </c>
      <c r="AU279" s="262" t="s">
        <v>85</v>
      </c>
      <c r="AV279" s="13" t="s">
        <v>85</v>
      </c>
      <c r="AW279" s="13" t="s">
        <v>32</v>
      </c>
      <c r="AX279" s="13" t="s">
        <v>83</v>
      </c>
      <c r="AY279" s="262" t="s">
        <v>342</v>
      </c>
    </row>
    <row r="280" s="2" customFormat="1" ht="16.5" customHeight="1">
      <c r="A280" s="39"/>
      <c r="B280" s="40"/>
      <c r="C280" s="227" t="s">
        <v>724</v>
      </c>
      <c r="D280" s="227" t="s">
        <v>343</v>
      </c>
      <c r="E280" s="228" t="s">
        <v>2424</v>
      </c>
      <c r="F280" s="229" t="s">
        <v>2425</v>
      </c>
      <c r="G280" s="230" t="s">
        <v>473</v>
      </c>
      <c r="H280" s="231">
        <v>1.28</v>
      </c>
      <c r="I280" s="232"/>
      <c r="J280" s="233">
        <f>ROUND(I280*H280,2)</f>
        <v>0</v>
      </c>
      <c r="K280" s="229" t="s">
        <v>443</v>
      </c>
      <c r="L280" s="45"/>
      <c r="M280" s="234" t="s">
        <v>1</v>
      </c>
      <c r="N280" s="235" t="s">
        <v>41</v>
      </c>
      <c r="O280" s="92"/>
      <c r="P280" s="236">
        <f>O280*H280</f>
        <v>0</v>
      </c>
      <c r="Q280" s="236">
        <v>0.0063200000000000001</v>
      </c>
      <c r="R280" s="236">
        <f>Q280*H280</f>
        <v>0.0080896000000000006</v>
      </c>
      <c r="S280" s="236">
        <v>0</v>
      </c>
      <c r="T280" s="237">
        <f>S280*H280</f>
        <v>0</v>
      </c>
      <c r="U280" s="39"/>
      <c r="V280" s="39"/>
      <c r="W280" s="39"/>
      <c r="X280" s="39"/>
      <c r="Y280" s="39"/>
      <c r="Z280" s="39"/>
      <c r="AA280" s="39"/>
      <c r="AB280" s="39"/>
      <c r="AC280" s="39"/>
      <c r="AD280" s="39"/>
      <c r="AE280" s="39"/>
      <c r="AR280" s="238" t="s">
        <v>360</v>
      </c>
      <c r="AT280" s="238" t="s">
        <v>343</v>
      </c>
      <c r="AU280" s="238" t="s">
        <v>85</v>
      </c>
      <c r="AY280" s="18" t="s">
        <v>342</v>
      </c>
      <c r="BE280" s="239">
        <f>IF(N280="základní",J280,0)</f>
        <v>0</v>
      </c>
      <c r="BF280" s="239">
        <f>IF(N280="snížená",J280,0)</f>
        <v>0</v>
      </c>
      <c r="BG280" s="239">
        <f>IF(N280="zákl. přenesená",J280,0)</f>
        <v>0</v>
      </c>
      <c r="BH280" s="239">
        <f>IF(N280="sníž. přenesená",J280,0)</f>
        <v>0</v>
      </c>
      <c r="BI280" s="239">
        <f>IF(N280="nulová",J280,0)</f>
        <v>0</v>
      </c>
      <c r="BJ280" s="18" t="s">
        <v>83</v>
      </c>
      <c r="BK280" s="239">
        <f>ROUND(I280*H280,2)</f>
        <v>0</v>
      </c>
      <c r="BL280" s="18" t="s">
        <v>360</v>
      </c>
      <c r="BM280" s="238" t="s">
        <v>7588</v>
      </c>
    </row>
    <row r="281" s="2" customFormat="1">
      <c r="A281" s="39"/>
      <c r="B281" s="40"/>
      <c r="C281" s="41"/>
      <c r="D281" s="240" t="s">
        <v>349</v>
      </c>
      <c r="E281" s="41"/>
      <c r="F281" s="241" t="s">
        <v>2427</v>
      </c>
      <c r="G281" s="41"/>
      <c r="H281" s="41"/>
      <c r="I281" s="242"/>
      <c r="J281" s="41"/>
      <c r="K281" s="41"/>
      <c r="L281" s="45"/>
      <c r="M281" s="243"/>
      <c r="N281" s="244"/>
      <c r="O281" s="92"/>
      <c r="P281" s="92"/>
      <c r="Q281" s="92"/>
      <c r="R281" s="92"/>
      <c r="S281" s="92"/>
      <c r="T281" s="93"/>
      <c r="U281" s="39"/>
      <c r="V281" s="39"/>
      <c r="W281" s="39"/>
      <c r="X281" s="39"/>
      <c r="Y281" s="39"/>
      <c r="Z281" s="39"/>
      <c r="AA281" s="39"/>
      <c r="AB281" s="39"/>
      <c r="AC281" s="39"/>
      <c r="AD281" s="39"/>
      <c r="AE281" s="39"/>
      <c r="AT281" s="18" t="s">
        <v>349</v>
      </c>
      <c r="AU281" s="18" t="s">
        <v>85</v>
      </c>
    </row>
    <row r="282" s="13" customFormat="1">
      <c r="A282" s="13"/>
      <c r="B282" s="252"/>
      <c r="C282" s="253"/>
      <c r="D282" s="240" t="s">
        <v>446</v>
      </c>
      <c r="E282" s="254" t="s">
        <v>1</v>
      </c>
      <c r="F282" s="255" t="s">
        <v>7262</v>
      </c>
      <c r="G282" s="253"/>
      <c r="H282" s="256">
        <v>1.28</v>
      </c>
      <c r="I282" s="257"/>
      <c r="J282" s="253"/>
      <c r="K282" s="253"/>
      <c r="L282" s="258"/>
      <c r="M282" s="259"/>
      <c r="N282" s="260"/>
      <c r="O282" s="260"/>
      <c r="P282" s="260"/>
      <c r="Q282" s="260"/>
      <c r="R282" s="260"/>
      <c r="S282" s="260"/>
      <c r="T282" s="261"/>
      <c r="U282" s="13"/>
      <c r="V282" s="13"/>
      <c r="W282" s="13"/>
      <c r="X282" s="13"/>
      <c r="Y282" s="13"/>
      <c r="Z282" s="13"/>
      <c r="AA282" s="13"/>
      <c r="AB282" s="13"/>
      <c r="AC282" s="13"/>
      <c r="AD282" s="13"/>
      <c r="AE282" s="13"/>
      <c r="AT282" s="262" t="s">
        <v>446</v>
      </c>
      <c r="AU282" s="262" t="s">
        <v>85</v>
      </c>
      <c r="AV282" s="13" t="s">
        <v>85</v>
      </c>
      <c r="AW282" s="13" t="s">
        <v>32</v>
      </c>
      <c r="AX282" s="13" t="s">
        <v>83</v>
      </c>
      <c r="AY282" s="262" t="s">
        <v>342</v>
      </c>
    </row>
    <row r="283" s="12" customFormat="1" ht="22.8" customHeight="1">
      <c r="A283" s="12"/>
      <c r="B283" s="213"/>
      <c r="C283" s="214"/>
      <c r="D283" s="215" t="s">
        <v>75</v>
      </c>
      <c r="E283" s="246" t="s">
        <v>341</v>
      </c>
      <c r="F283" s="246" t="s">
        <v>676</v>
      </c>
      <c r="G283" s="214"/>
      <c r="H283" s="214"/>
      <c r="I283" s="217"/>
      <c r="J283" s="247">
        <f>BK283</f>
        <v>0</v>
      </c>
      <c r="K283" s="214"/>
      <c r="L283" s="219"/>
      <c r="M283" s="220"/>
      <c r="N283" s="221"/>
      <c r="O283" s="221"/>
      <c r="P283" s="222">
        <f>SUM(P284:P286)</f>
        <v>0</v>
      </c>
      <c r="Q283" s="221"/>
      <c r="R283" s="222">
        <f>SUM(R284:R286)</f>
        <v>0</v>
      </c>
      <c r="S283" s="221"/>
      <c r="T283" s="223">
        <f>SUM(T284:T286)</f>
        <v>0</v>
      </c>
      <c r="U283" s="12"/>
      <c r="V283" s="12"/>
      <c r="W283" s="12"/>
      <c r="X283" s="12"/>
      <c r="Y283" s="12"/>
      <c r="Z283" s="12"/>
      <c r="AA283" s="12"/>
      <c r="AB283" s="12"/>
      <c r="AC283" s="12"/>
      <c r="AD283" s="12"/>
      <c r="AE283" s="12"/>
      <c r="AR283" s="224" t="s">
        <v>83</v>
      </c>
      <c r="AT283" s="225" t="s">
        <v>75</v>
      </c>
      <c r="AU283" s="225" t="s">
        <v>83</v>
      </c>
      <c r="AY283" s="224" t="s">
        <v>342</v>
      </c>
      <c r="BK283" s="226">
        <f>SUM(BK284:BK286)</f>
        <v>0</v>
      </c>
    </row>
    <row r="284" s="2" customFormat="1" ht="16.5" customHeight="1">
      <c r="A284" s="39"/>
      <c r="B284" s="40"/>
      <c r="C284" s="227" t="s">
        <v>730</v>
      </c>
      <c r="D284" s="227" t="s">
        <v>343</v>
      </c>
      <c r="E284" s="228" t="s">
        <v>6578</v>
      </c>
      <c r="F284" s="229" t="s">
        <v>6579</v>
      </c>
      <c r="G284" s="230" t="s">
        <v>473</v>
      </c>
      <c r="H284" s="231">
        <v>17.835000000000001</v>
      </c>
      <c r="I284" s="232"/>
      <c r="J284" s="233">
        <f>ROUND(I284*H284,2)</f>
        <v>0</v>
      </c>
      <c r="K284" s="229" t="s">
        <v>443</v>
      </c>
      <c r="L284" s="45"/>
      <c r="M284" s="234" t="s">
        <v>1</v>
      </c>
      <c r="N284" s="235" t="s">
        <v>41</v>
      </c>
      <c r="O284" s="92"/>
      <c r="P284" s="236">
        <f>O284*H284</f>
        <v>0</v>
      </c>
      <c r="Q284" s="236">
        <v>0</v>
      </c>
      <c r="R284" s="236">
        <f>Q284*H284</f>
        <v>0</v>
      </c>
      <c r="S284" s="236">
        <v>0</v>
      </c>
      <c r="T284" s="237">
        <f>S284*H284</f>
        <v>0</v>
      </c>
      <c r="U284" s="39"/>
      <c r="V284" s="39"/>
      <c r="W284" s="39"/>
      <c r="X284" s="39"/>
      <c r="Y284" s="39"/>
      <c r="Z284" s="39"/>
      <c r="AA284" s="39"/>
      <c r="AB284" s="39"/>
      <c r="AC284" s="39"/>
      <c r="AD284" s="39"/>
      <c r="AE284" s="39"/>
      <c r="AR284" s="238" t="s">
        <v>360</v>
      </c>
      <c r="AT284" s="238" t="s">
        <v>343</v>
      </c>
      <c r="AU284" s="238" t="s">
        <v>85</v>
      </c>
      <c r="AY284" s="18" t="s">
        <v>342</v>
      </c>
      <c r="BE284" s="239">
        <f>IF(N284="základní",J284,0)</f>
        <v>0</v>
      </c>
      <c r="BF284" s="239">
        <f>IF(N284="snížená",J284,0)</f>
        <v>0</v>
      </c>
      <c r="BG284" s="239">
        <f>IF(N284="zákl. přenesená",J284,0)</f>
        <v>0</v>
      </c>
      <c r="BH284" s="239">
        <f>IF(N284="sníž. přenesená",J284,0)</f>
        <v>0</v>
      </c>
      <c r="BI284" s="239">
        <f>IF(N284="nulová",J284,0)</f>
        <v>0</v>
      </c>
      <c r="BJ284" s="18" t="s">
        <v>83</v>
      </c>
      <c r="BK284" s="239">
        <f>ROUND(I284*H284,2)</f>
        <v>0</v>
      </c>
      <c r="BL284" s="18" t="s">
        <v>360</v>
      </c>
      <c r="BM284" s="238" t="s">
        <v>7589</v>
      </c>
    </row>
    <row r="285" s="2" customFormat="1">
      <c r="A285" s="39"/>
      <c r="B285" s="40"/>
      <c r="C285" s="41"/>
      <c r="D285" s="240" t="s">
        <v>349</v>
      </c>
      <c r="E285" s="41"/>
      <c r="F285" s="241" t="s">
        <v>6581</v>
      </c>
      <c r="G285" s="41"/>
      <c r="H285" s="41"/>
      <c r="I285" s="242"/>
      <c r="J285" s="41"/>
      <c r="K285" s="41"/>
      <c r="L285" s="45"/>
      <c r="M285" s="243"/>
      <c r="N285" s="244"/>
      <c r="O285" s="92"/>
      <c r="P285" s="92"/>
      <c r="Q285" s="92"/>
      <c r="R285" s="92"/>
      <c r="S285" s="92"/>
      <c r="T285" s="93"/>
      <c r="U285" s="39"/>
      <c r="V285" s="39"/>
      <c r="W285" s="39"/>
      <c r="X285" s="39"/>
      <c r="Y285" s="39"/>
      <c r="Z285" s="39"/>
      <c r="AA285" s="39"/>
      <c r="AB285" s="39"/>
      <c r="AC285" s="39"/>
      <c r="AD285" s="39"/>
      <c r="AE285" s="39"/>
      <c r="AT285" s="18" t="s">
        <v>349</v>
      </c>
      <c r="AU285" s="18" t="s">
        <v>85</v>
      </c>
    </row>
    <row r="286" s="13" customFormat="1">
      <c r="A286" s="13"/>
      <c r="B286" s="252"/>
      <c r="C286" s="253"/>
      <c r="D286" s="240" t="s">
        <v>446</v>
      </c>
      <c r="E286" s="254" t="s">
        <v>1</v>
      </c>
      <c r="F286" s="255" t="s">
        <v>7579</v>
      </c>
      <c r="G286" s="253"/>
      <c r="H286" s="256">
        <v>17.835000000000001</v>
      </c>
      <c r="I286" s="257"/>
      <c r="J286" s="253"/>
      <c r="K286" s="253"/>
      <c r="L286" s="258"/>
      <c r="M286" s="259"/>
      <c r="N286" s="260"/>
      <c r="O286" s="260"/>
      <c r="P286" s="260"/>
      <c r="Q286" s="260"/>
      <c r="R286" s="260"/>
      <c r="S286" s="260"/>
      <c r="T286" s="261"/>
      <c r="U286" s="13"/>
      <c r="V286" s="13"/>
      <c r="W286" s="13"/>
      <c r="X286" s="13"/>
      <c r="Y286" s="13"/>
      <c r="Z286" s="13"/>
      <c r="AA286" s="13"/>
      <c r="AB286" s="13"/>
      <c r="AC286" s="13"/>
      <c r="AD286" s="13"/>
      <c r="AE286" s="13"/>
      <c r="AT286" s="262" t="s">
        <v>446</v>
      </c>
      <c r="AU286" s="262" t="s">
        <v>85</v>
      </c>
      <c r="AV286" s="13" t="s">
        <v>85</v>
      </c>
      <c r="AW286" s="13" t="s">
        <v>32</v>
      </c>
      <c r="AX286" s="13" t="s">
        <v>83</v>
      </c>
      <c r="AY286" s="262" t="s">
        <v>342</v>
      </c>
    </row>
    <row r="287" s="12" customFormat="1" ht="22.8" customHeight="1">
      <c r="A287" s="12"/>
      <c r="B287" s="213"/>
      <c r="C287" s="214"/>
      <c r="D287" s="215" t="s">
        <v>75</v>
      </c>
      <c r="E287" s="246" t="s">
        <v>376</v>
      </c>
      <c r="F287" s="246" t="s">
        <v>814</v>
      </c>
      <c r="G287" s="214"/>
      <c r="H287" s="214"/>
      <c r="I287" s="217"/>
      <c r="J287" s="247">
        <f>BK287</f>
        <v>0</v>
      </c>
      <c r="K287" s="214"/>
      <c r="L287" s="219"/>
      <c r="M287" s="220"/>
      <c r="N287" s="221"/>
      <c r="O287" s="221"/>
      <c r="P287" s="222">
        <f>SUM(P288:P388)</f>
        <v>0</v>
      </c>
      <c r="Q287" s="221"/>
      <c r="R287" s="222">
        <f>SUM(R288:R388)</f>
        <v>8.7892869999999998</v>
      </c>
      <c r="S287" s="221"/>
      <c r="T287" s="223">
        <f>SUM(T288:T388)</f>
        <v>3.7224199999999996</v>
      </c>
      <c r="U287" s="12"/>
      <c r="V287" s="12"/>
      <c r="W287" s="12"/>
      <c r="X287" s="12"/>
      <c r="Y287" s="12"/>
      <c r="Z287" s="12"/>
      <c r="AA287" s="12"/>
      <c r="AB287" s="12"/>
      <c r="AC287" s="12"/>
      <c r="AD287" s="12"/>
      <c r="AE287" s="12"/>
      <c r="AR287" s="224" t="s">
        <v>83</v>
      </c>
      <c r="AT287" s="225" t="s">
        <v>75</v>
      </c>
      <c r="AU287" s="225" t="s">
        <v>83</v>
      </c>
      <c r="AY287" s="224" t="s">
        <v>342</v>
      </c>
      <c r="BK287" s="226">
        <f>SUM(BK288:BK388)</f>
        <v>0</v>
      </c>
    </row>
    <row r="288" s="2" customFormat="1" ht="16.5" customHeight="1">
      <c r="A288" s="39"/>
      <c r="B288" s="40"/>
      <c r="C288" s="227" t="s">
        <v>737</v>
      </c>
      <c r="D288" s="227" t="s">
        <v>343</v>
      </c>
      <c r="E288" s="228" t="s">
        <v>7264</v>
      </c>
      <c r="F288" s="229" t="s">
        <v>7265</v>
      </c>
      <c r="G288" s="230" t="s">
        <v>543</v>
      </c>
      <c r="H288" s="231">
        <v>44.899999999999999</v>
      </c>
      <c r="I288" s="232"/>
      <c r="J288" s="233">
        <f>ROUND(I288*H288,2)</f>
        <v>0</v>
      </c>
      <c r="K288" s="229" t="s">
        <v>443</v>
      </c>
      <c r="L288" s="45"/>
      <c r="M288" s="234" t="s">
        <v>1</v>
      </c>
      <c r="N288" s="235" t="s">
        <v>41</v>
      </c>
      <c r="O288" s="92"/>
      <c r="P288" s="236">
        <f>O288*H288</f>
        <v>0</v>
      </c>
      <c r="Q288" s="236">
        <v>0</v>
      </c>
      <c r="R288" s="236">
        <f>Q288*H288</f>
        <v>0</v>
      </c>
      <c r="S288" s="236">
        <v>0.052999999999999998</v>
      </c>
      <c r="T288" s="237">
        <f>S288*H288</f>
        <v>2.3796999999999997</v>
      </c>
      <c r="U288" s="39"/>
      <c r="V288" s="39"/>
      <c r="W288" s="39"/>
      <c r="X288" s="39"/>
      <c r="Y288" s="39"/>
      <c r="Z288" s="39"/>
      <c r="AA288" s="39"/>
      <c r="AB288" s="39"/>
      <c r="AC288" s="39"/>
      <c r="AD288" s="39"/>
      <c r="AE288" s="39"/>
      <c r="AR288" s="238" t="s">
        <v>360</v>
      </c>
      <c r="AT288" s="238" t="s">
        <v>343</v>
      </c>
      <c r="AU288" s="238" t="s">
        <v>85</v>
      </c>
      <c r="AY288" s="18" t="s">
        <v>342</v>
      </c>
      <c r="BE288" s="239">
        <f>IF(N288="základní",J288,0)</f>
        <v>0</v>
      </c>
      <c r="BF288" s="239">
        <f>IF(N288="snížená",J288,0)</f>
        <v>0</v>
      </c>
      <c r="BG288" s="239">
        <f>IF(N288="zákl. přenesená",J288,0)</f>
        <v>0</v>
      </c>
      <c r="BH288" s="239">
        <f>IF(N288="sníž. přenesená",J288,0)</f>
        <v>0</v>
      </c>
      <c r="BI288" s="239">
        <f>IF(N288="nulová",J288,0)</f>
        <v>0</v>
      </c>
      <c r="BJ288" s="18" t="s">
        <v>83</v>
      </c>
      <c r="BK288" s="239">
        <f>ROUND(I288*H288,2)</f>
        <v>0</v>
      </c>
      <c r="BL288" s="18" t="s">
        <v>360</v>
      </c>
      <c r="BM288" s="238" t="s">
        <v>7590</v>
      </c>
    </row>
    <row r="289" s="2" customFormat="1">
      <c r="A289" s="39"/>
      <c r="B289" s="40"/>
      <c r="C289" s="41"/>
      <c r="D289" s="240" t="s">
        <v>349</v>
      </c>
      <c r="E289" s="41"/>
      <c r="F289" s="241" t="s">
        <v>7267</v>
      </c>
      <c r="G289" s="41"/>
      <c r="H289" s="41"/>
      <c r="I289" s="242"/>
      <c r="J289" s="41"/>
      <c r="K289" s="41"/>
      <c r="L289" s="45"/>
      <c r="M289" s="243"/>
      <c r="N289" s="244"/>
      <c r="O289" s="92"/>
      <c r="P289" s="92"/>
      <c r="Q289" s="92"/>
      <c r="R289" s="92"/>
      <c r="S289" s="92"/>
      <c r="T289" s="93"/>
      <c r="U289" s="39"/>
      <c r="V289" s="39"/>
      <c r="W289" s="39"/>
      <c r="X289" s="39"/>
      <c r="Y289" s="39"/>
      <c r="Z289" s="39"/>
      <c r="AA289" s="39"/>
      <c r="AB289" s="39"/>
      <c r="AC289" s="39"/>
      <c r="AD289" s="39"/>
      <c r="AE289" s="39"/>
      <c r="AT289" s="18" t="s">
        <v>349</v>
      </c>
      <c r="AU289" s="18" t="s">
        <v>85</v>
      </c>
    </row>
    <row r="290" s="13" customFormat="1">
      <c r="A290" s="13"/>
      <c r="B290" s="252"/>
      <c r="C290" s="253"/>
      <c r="D290" s="240" t="s">
        <v>446</v>
      </c>
      <c r="E290" s="254" t="s">
        <v>1</v>
      </c>
      <c r="F290" s="255" t="s">
        <v>7591</v>
      </c>
      <c r="G290" s="253"/>
      <c r="H290" s="256">
        <v>44.899999999999999</v>
      </c>
      <c r="I290" s="257"/>
      <c r="J290" s="253"/>
      <c r="K290" s="253"/>
      <c r="L290" s="258"/>
      <c r="M290" s="259"/>
      <c r="N290" s="260"/>
      <c r="O290" s="260"/>
      <c r="P290" s="260"/>
      <c r="Q290" s="260"/>
      <c r="R290" s="260"/>
      <c r="S290" s="260"/>
      <c r="T290" s="261"/>
      <c r="U290" s="13"/>
      <c r="V290" s="13"/>
      <c r="W290" s="13"/>
      <c r="X290" s="13"/>
      <c r="Y290" s="13"/>
      <c r="Z290" s="13"/>
      <c r="AA290" s="13"/>
      <c r="AB290" s="13"/>
      <c r="AC290" s="13"/>
      <c r="AD290" s="13"/>
      <c r="AE290" s="13"/>
      <c r="AT290" s="262" t="s">
        <v>446</v>
      </c>
      <c r="AU290" s="262" t="s">
        <v>85</v>
      </c>
      <c r="AV290" s="13" t="s">
        <v>85</v>
      </c>
      <c r="AW290" s="13" t="s">
        <v>32</v>
      </c>
      <c r="AX290" s="13" t="s">
        <v>83</v>
      </c>
      <c r="AY290" s="262" t="s">
        <v>342</v>
      </c>
    </row>
    <row r="291" s="2" customFormat="1" ht="21.75" customHeight="1">
      <c r="A291" s="39"/>
      <c r="B291" s="40"/>
      <c r="C291" s="227" t="s">
        <v>743</v>
      </c>
      <c r="D291" s="227" t="s">
        <v>343</v>
      </c>
      <c r="E291" s="228" t="s">
        <v>7269</v>
      </c>
      <c r="F291" s="229" t="s">
        <v>7270</v>
      </c>
      <c r="G291" s="230" t="s">
        <v>543</v>
      </c>
      <c r="H291" s="231">
        <v>44.899999999999999</v>
      </c>
      <c r="I291" s="232"/>
      <c r="J291" s="233">
        <f>ROUND(I291*H291,2)</f>
        <v>0</v>
      </c>
      <c r="K291" s="229" t="s">
        <v>443</v>
      </c>
      <c r="L291" s="45"/>
      <c r="M291" s="234" t="s">
        <v>1</v>
      </c>
      <c r="N291" s="235" t="s">
        <v>41</v>
      </c>
      <c r="O291" s="92"/>
      <c r="P291" s="236">
        <f>O291*H291</f>
        <v>0</v>
      </c>
      <c r="Q291" s="236">
        <v>5.0000000000000002E-05</v>
      </c>
      <c r="R291" s="236">
        <f>Q291*H291</f>
        <v>0.002245</v>
      </c>
      <c r="S291" s="236">
        <v>0</v>
      </c>
      <c r="T291" s="237">
        <f>S291*H291</f>
        <v>0</v>
      </c>
      <c r="U291" s="39"/>
      <c r="V291" s="39"/>
      <c r="W291" s="39"/>
      <c r="X291" s="39"/>
      <c r="Y291" s="39"/>
      <c r="Z291" s="39"/>
      <c r="AA291" s="39"/>
      <c r="AB291" s="39"/>
      <c r="AC291" s="39"/>
      <c r="AD291" s="39"/>
      <c r="AE291" s="39"/>
      <c r="AR291" s="238" t="s">
        <v>360</v>
      </c>
      <c r="AT291" s="238" t="s">
        <v>343</v>
      </c>
      <c r="AU291" s="238" t="s">
        <v>85</v>
      </c>
      <c r="AY291" s="18" t="s">
        <v>342</v>
      </c>
      <c r="BE291" s="239">
        <f>IF(N291="základní",J291,0)</f>
        <v>0</v>
      </c>
      <c r="BF291" s="239">
        <f>IF(N291="snížená",J291,0)</f>
        <v>0</v>
      </c>
      <c r="BG291" s="239">
        <f>IF(N291="zákl. přenesená",J291,0)</f>
        <v>0</v>
      </c>
      <c r="BH291" s="239">
        <f>IF(N291="sníž. přenesená",J291,0)</f>
        <v>0</v>
      </c>
      <c r="BI291" s="239">
        <f>IF(N291="nulová",J291,0)</f>
        <v>0</v>
      </c>
      <c r="BJ291" s="18" t="s">
        <v>83</v>
      </c>
      <c r="BK291" s="239">
        <f>ROUND(I291*H291,2)</f>
        <v>0</v>
      </c>
      <c r="BL291" s="18" t="s">
        <v>360</v>
      </c>
      <c r="BM291" s="238" t="s">
        <v>7592</v>
      </c>
    </row>
    <row r="292" s="2" customFormat="1">
      <c r="A292" s="39"/>
      <c r="B292" s="40"/>
      <c r="C292" s="41"/>
      <c r="D292" s="240" t="s">
        <v>349</v>
      </c>
      <c r="E292" s="41"/>
      <c r="F292" s="241" t="s">
        <v>7272</v>
      </c>
      <c r="G292" s="41"/>
      <c r="H292" s="41"/>
      <c r="I292" s="242"/>
      <c r="J292" s="41"/>
      <c r="K292" s="41"/>
      <c r="L292" s="45"/>
      <c r="M292" s="243"/>
      <c r="N292" s="244"/>
      <c r="O292" s="92"/>
      <c r="P292" s="92"/>
      <c r="Q292" s="92"/>
      <c r="R292" s="92"/>
      <c r="S292" s="92"/>
      <c r="T292" s="93"/>
      <c r="U292" s="39"/>
      <c r="V292" s="39"/>
      <c r="W292" s="39"/>
      <c r="X292" s="39"/>
      <c r="Y292" s="39"/>
      <c r="Z292" s="39"/>
      <c r="AA292" s="39"/>
      <c r="AB292" s="39"/>
      <c r="AC292" s="39"/>
      <c r="AD292" s="39"/>
      <c r="AE292" s="39"/>
      <c r="AT292" s="18" t="s">
        <v>349</v>
      </c>
      <c r="AU292" s="18" t="s">
        <v>85</v>
      </c>
    </row>
    <row r="293" s="13" customFormat="1">
      <c r="A293" s="13"/>
      <c r="B293" s="252"/>
      <c r="C293" s="253"/>
      <c r="D293" s="240" t="s">
        <v>446</v>
      </c>
      <c r="E293" s="254" t="s">
        <v>1</v>
      </c>
      <c r="F293" s="255" t="s">
        <v>7593</v>
      </c>
      <c r="G293" s="253"/>
      <c r="H293" s="256">
        <v>44.899999999999999</v>
      </c>
      <c r="I293" s="257"/>
      <c r="J293" s="253"/>
      <c r="K293" s="253"/>
      <c r="L293" s="258"/>
      <c r="M293" s="259"/>
      <c r="N293" s="260"/>
      <c r="O293" s="260"/>
      <c r="P293" s="260"/>
      <c r="Q293" s="260"/>
      <c r="R293" s="260"/>
      <c r="S293" s="260"/>
      <c r="T293" s="261"/>
      <c r="U293" s="13"/>
      <c r="V293" s="13"/>
      <c r="W293" s="13"/>
      <c r="X293" s="13"/>
      <c r="Y293" s="13"/>
      <c r="Z293" s="13"/>
      <c r="AA293" s="13"/>
      <c r="AB293" s="13"/>
      <c r="AC293" s="13"/>
      <c r="AD293" s="13"/>
      <c r="AE293" s="13"/>
      <c r="AT293" s="262" t="s">
        <v>446</v>
      </c>
      <c r="AU293" s="262" t="s">
        <v>85</v>
      </c>
      <c r="AV293" s="13" t="s">
        <v>85</v>
      </c>
      <c r="AW293" s="13" t="s">
        <v>32</v>
      </c>
      <c r="AX293" s="13" t="s">
        <v>83</v>
      </c>
      <c r="AY293" s="262" t="s">
        <v>342</v>
      </c>
    </row>
    <row r="294" s="2" customFormat="1" ht="16.5" customHeight="1">
      <c r="A294" s="39"/>
      <c r="B294" s="40"/>
      <c r="C294" s="295" t="s">
        <v>749</v>
      </c>
      <c r="D294" s="295" t="s">
        <v>621</v>
      </c>
      <c r="E294" s="296" t="s">
        <v>7274</v>
      </c>
      <c r="F294" s="297" t="s">
        <v>7275</v>
      </c>
      <c r="G294" s="298" t="s">
        <v>543</v>
      </c>
      <c r="H294" s="299">
        <v>45.573999999999998</v>
      </c>
      <c r="I294" s="300"/>
      <c r="J294" s="301">
        <f>ROUND(I294*H294,2)</f>
        <v>0</v>
      </c>
      <c r="K294" s="297" t="s">
        <v>443</v>
      </c>
      <c r="L294" s="302"/>
      <c r="M294" s="303" t="s">
        <v>1</v>
      </c>
      <c r="N294" s="304" t="s">
        <v>41</v>
      </c>
      <c r="O294" s="92"/>
      <c r="P294" s="236">
        <f>O294*H294</f>
        <v>0</v>
      </c>
      <c r="Q294" s="236">
        <v>0.052999999999999998</v>
      </c>
      <c r="R294" s="236">
        <f>Q294*H294</f>
        <v>2.415422</v>
      </c>
      <c r="S294" s="236">
        <v>0</v>
      </c>
      <c r="T294" s="237">
        <f>S294*H294</f>
        <v>0</v>
      </c>
      <c r="U294" s="39"/>
      <c r="V294" s="39"/>
      <c r="W294" s="39"/>
      <c r="X294" s="39"/>
      <c r="Y294" s="39"/>
      <c r="Z294" s="39"/>
      <c r="AA294" s="39"/>
      <c r="AB294" s="39"/>
      <c r="AC294" s="39"/>
      <c r="AD294" s="39"/>
      <c r="AE294" s="39"/>
      <c r="AR294" s="238" t="s">
        <v>376</v>
      </c>
      <c r="AT294" s="238" t="s">
        <v>621</v>
      </c>
      <c r="AU294" s="238" t="s">
        <v>85</v>
      </c>
      <c r="AY294" s="18" t="s">
        <v>342</v>
      </c>
      <c r="BE294" s="239">
        <f>IF(N294="základní",J294,0)</f>
        <v>0</v>
      </c>
      <c r="BF294" s="239">
        <f>IF(N294="snížená",J294,0)</f>
        <v>0</v>
      </c>
      <c r="BG294" s="239">
        <f>IF(N294="zákl. přenesená",J294,0)</f>
        <v>0</v>
      </c>
      <c r="BH294" s="239">
        <f>IF(N294="sníž. přenesená",J294,0)</f>
        <v>0</v>
      </c>
      <c r="BI294" s="239">
        <f>IF(N294="nulová",J294,0)</f>
        <v>0</v>
      </c>
      <c r="BJ294" s="18" t="s">
        <v>83</v>
      </c>
      <c r="BK294" s="239">
        <f>ROUND(I294*H294,2)</f>
        <v>0</v>
      </c>
      <c r="BL294" s="18" t="s">
        <v>360</v>
      </c>
      <c r="BM294" s="238" t="s">
        <v>7594</v>
      </c>
    </row>
    <row r="295" s="2" customFormat="1">
      <c r="A295" s="39"/>
      <c r="B295" s="40"/>
      <c r="C295" s="41"/>
      <c r="D295" s="240" t="s">
        <v>349</v>
      </c>
      <c r="E295" s="41"/>
      <c r="F295" s="241" t="s">
        <v>7275</v>
      </c>
      <c r="G295" s="41"/>
      <c r="H295" s="41"/>
      <c r="I295" s="242"/>
      <c r="J295" s="41"/>
      <c r="K295" s="41"/>
      <c r="L295" s="45"/>
      <c r="M295" s="243"/>
      <c r="N295" s="244"/>
      <c r="O295" s="92"/>
      <c r="P295" s="92"/>
      <c r="Q295" s="92"/>
      <c r="R295" s="92"/>
      <c r="S295" s="92"/>
      <c r="T295" s="93"/>
      <c r="U295" s="39"/>
      <c r="V295" s="39"/>
      <c r="W295" s="39"/>
      <c r="X295" s="39"/>
      <c r="Y295" s="39"/>
      <c r="Z295" s="39"/>
      <c r="AA295" s="39"/>
      <c r="AB295" s="39"/>
      <c r="AC295" s="39"/>
      <c r="AD295" s="39"/>
      <c r="AE295" s="39"/>
      <c r="AT295" s="18" t="s">
        <v>349</v>
      </c>
      <c r="AU295" s="18" t="s">
        <v>85</v>
      </c>
    </row>
    <row r="296" s="13" customFormat="1">
      <c r="A296" s="13"/>
      <c r="B296" s="252"/>
      <c r="C296" s="253"/>
      <c r="D296" s="240" t="s">
        <v>446</v>
      </c>
      <c r="E296" s="253"/>
      <c r="F296" s="255" t="s">
        <v>7595</v>
      </c>
      <c r="G296" s="253"/>
      <c r="H296" s="256">
        <v>45.573999999999998</v>
      </c>
      <c r="I296" s="257"/>
      <c r="J296" s="253"/>
      <c r="K296" s="253"/>
      <c r="L296" s="258"/>
      <c r="M296" s="259"/>
      <c r="N296" s="260"/>
      <c r="O296" s="260"/>
      <c r="P296" s="260"/>
      <c r="Q296" s="260"/>
      <c r="R296" s="260"/>
      <c r="S296" s="260"/>
      <c r="T296" s="261"/>
      <c r="U296" s="13"/>
      <c r="V296" s="13"/>
      <c r="W296" s="13"/>
      <c r="X296" s="13"/>
      <c r="Y296" s="13"/>
      <c r="Z296" s="13"/>
      <c r="AA296" s="13"/>
      <c r="AB296" s="13"/>
      <c r="AC296" s="13"/>
      <c r="AD296" s="13"/>
      <c r="AE296" s="13"/>
      <c r="AT296" s="262" t="s">
        <v>446</v>
      </c>
      <c r="AU296" s="262" t="s">
        <v>85</v>
      </c>
      <c r="AV296" s="13" t="s">
        <v>85</v>
      </c>
      <c r="AW296" s="13" t="s">
        <v>4</v>
      </c>
      <c r="AX296" s="13" t="s">
        <v>83</v>
      </c>
      <c r="AY296" s="262" t="s">
        <v>342</v>
      </c>
    </row>
    <row r="297" s="2" customFormat="1" ht="21.75" customHeight="1">
      <c r="A297" s="39"/>
      <c r="B297" s="40"/>
      <c r="C297" s="227" t="s">
        <v>755</v>
      </c>
      <c r="D297" s="227" t="s">
        <v>343</v>
      </c>
      <c r="E297" s="228" t="s">
        <v>2498</v>
      </c>
      <c r="F297" s="229" t="s">
        <v>2499</v>
      </c>
      <c r="G297" s="230" t="s">
        <v>543</v>
      </c>
      <c r="H297" s="231">
        <v>1</v>
      </c>
      <c r="I297" s="232"/>
      <c r="J297" s="233">
        <f>ROUND(I297*H297,2)</f>
        <v>0</v>
      </c>
      <c r="K297" s="229" t="s">
        <v>443</v>
      </c>
      <c r="L297" s="45"/>
      <c r="M297" s="234" t="s">
        <v>1</v>
      </c>
      <c r="N297" s="235" t="s">
        <v>41</v>
      </c>
      <c r="O297" s="92"/>
      <c r="P297" s="236">
        <f>O297*H297</f>
        <v>0</v>
      </c>
      <c r="Q297" s="236">
        <v>8.0000000000000007E-05</v>
      </c>
      <c r="R297" s="236">
        <f>Q297*H297</f>
        <v>8.0000000000000007E-05</v>
      </c>
      <c r="S297" s="236">
        <v>0</v>
      </c>
      <c r="T297" s="237">
        <f>S297*H297</f>
        <v>0</v>
      </c>
      <c r="U297" s="39"/>
      <c r="V297" s="39"/>
      <c r="W297" s="39"/>
      <c r="X297" s="39"/>
      <c r="Y297" s="39"/>
      <c r="Z297" s="39"/>
      <c r="AA297" s="39"/>
      <c r="AB297" s="39"/>
      <c r="AC297" s="39"/>
      <c r="AD297" s="39"/>
      <c r="AE297" s="39"/>
      <c r="AR297" s="238" t="s">
        <v>360</v>
      </c>
      <c r="AT297" s="238" t="s">
        <v>343</v>
      </c>
      <c r="AU297" s="238" t="s">
        <v>85</v>
      </c>
      <c r="AY297" s="18" t="s">
        <v>342</v>
      </c>
      <c r="BE297" s="239">
        <f>IF(N297="základní",J297,0)</f>
        <v>0</v>
      </c>
      <c r="BF297" s="239">
        <f>IF(N297="snížená",J297,0)</f>
        <v>0</v>
      </c>
      <c r="BG297" s="239">
        <f>IF(N297="zákl. přenesená",J297,0)</f>
        <v>0</v>
      </c>
      <c r="BH297" s="239">
        <f>IF(N297="sníž. přenesená",J297,0)</f>
        <v>0</v>
      </c>
      <c r="BI297" s="239">
        <f>IF(N297="nulová",J297,0)</f>
        <v>0</v>
      </c>
      <c r="BJ297" s="18" t="s">
        <v>83</v>
      </c>
      <c r="BK297" s="239">
        <f>ROUND(I297*H297,2)</f>
        <v>0</v>
      </c>
      <c r="BL297" s="18" t="s">
        <v>360</v>
      </c>
      <c r="BM297" s="238" t="s">
        <v>7596</v>
      </c>
    </row>
    <row r="298" s="2" customFormat="1">
      <c r="A298" s="39"/>
      <c r="B298" s="40"/>
      <c r="C298" s="41"/>
      <c r="D298" s="240" t="s">
        <v>349</v>
      </c>
      <c r="E298" s="41"/>
      <c r="F298" s="241" t="s">
        <v>2501</v>
      </c>
      <c r="G298" s="41"/>
      <c r="H298" s="41"/>
      <c r="I298" s="242"/>
      <c r="J298" s="41"/>
      <c r="K298" s="41"/>
      <c r="L298" s="45"/>
      <c r="M298" s="243"/>
      <c r="N298" s="244"/>
      <c r="O298" s="92"/>
      <c r="P298" s="92"/>
      <c r="Q298" s="92"/>
      <c r="R298" s="92"/>
      <c r="S298" s="92"/>
      <c r="T298" s="93"/>
      <c r="U298" s="39"/>
      <c r="V298" s="39"/>
      <c r="W298" s="39"/>
      <c r="X298" s="39"/>
      <c r="Y298" s="39"/>
      <c r="Z298" s="39"/>
      <c r="AA298" s="39"/>
      <c r="AB298" s="39"/>
      <c r="AC298" s="39"/>
      <c r="AD298" s="39"/>
      <c r="AE298" s="39"/>
      <c r="AT298" s="18" t="s">
        <v>349</v>
      </c>
      <c r="AU298" s="18" t="s">
        <v>85</v>
      </c>
    </row>
    <row r="299" s="13" customFormat="1">
      <c r="A299" s="13"/>
      <c r="B299" s="252"/>
      <c r="C299" s="253"/>
      <c r="D299" s="240" t="s">
        <v>446</v>
      </c>
      <c r="E299" s="254" t="s">
        <v>1</v>
      </c>
      <c r="F299" s="255" t="s">
        <v>7447</v>
      </c>
      <c r="G299" s="253"/>
      <c r="H299" s="256">
        <v>1</v>
      </c>
      <c r="I299" s="257"/>
      <c r="J299" s="253"/>
      <c r="K299" s="253"/>
      <c r="L299" s="258"/>
      <c r="M299" s="259"/>
      <c r="N299" s="260"/>
      <c r="O299" s="260"/>
      <c r="P299" s="260"/>
      <c r="Q299" s="260"/>
      <c r="R299" s="260"/>
      <c r="S299" s="260"/>
      <c r="T299" s="261"/>
      <c r="U299" s="13"/>
      <c r="V299" s="13"/>
      <c r="W299" s="13"/>
      <c r="X299" s="13"/>
      <c r="Y299" s="13"/>
      <c r="Z299" s="13"/>
      <c r="AA299" s="13"/>
      <c r="AB299" s="13"/>
      <c r="AC299" s="13"/>
      <c r="AD299" s="13"/>
      <c r="AE299" s="13"/>
      <c r="AT299" s="262" t="s">
        <v>446</v>
      </c>
      <c r="AU299" s="262" t="s">
        <v>85</v>
      </c>
      <c r="AV299" s="13" t="s">
        <v>85</v>
      </c>
      <c r="AW299" s="13" t="s">
        <v>32</v>
      </c>
      <c r="AX299" s="13" t="s">
        <v>83</v>
      </c>
      <c r="AY299" s="262" t="s">
        <v>342</v>
      </c>
    </row>
    <row r="300" s="2" customFormat="1" ht="16.5" customHeight="1">
      <c r="A300" s="39"/>
      <c r="B300" s="40"/>
      <c r="C300" s="295" t="s">
        <v>760</v>
      </c>
      <c r="D300" s="295" t="s">
        <v>621</v>
      </c>
      <c r="E300" s="296" t="s">
        <v>2503</v>
      </c>
      <c r="F300" s="297" t="s">
        <v>2504</v>
      </c>
      <c r="G300" s="298" t="s">
        <v>543</v>
      </c>
      <c r="H300" s="299">
        <v>1.0149999999999999</v>
      </c>
      <c r="I300" s="300"/>
      <c r="J300" s="301">
        <f>ROUND(I300*H300,2)</f>
        <v>0</v>
      </c>
      <c r="K300" s="297" t="s">
        <v>443</v>
      </c>
      <c r="L300" s="302"/>
      <c r="M300" s="303" t="s">
        <v>1</v>
      </c>
      <c r="N300" s="304" t="s">
        <v>41</v>
      </c>
      <c r="O300" s="92"/>
      <c r="P300" s="236">
        <f>O300*H300</f>
        <v>0</v>
      </c>
      <c r="Q300" s="236">
        <v>0.071999999999999995</v>
      </c>
      <c r="R300" s="236">
        <f>Q300*H300</f>
        <v>0.073079999999999992</v>
      </c>
      <c r="S300" s="236">
        <v>0</v>
      </c>
      <c r="T300" s="237">
        <f>S300*H300</f>
        <v>0</v>
      </c>
      <c r="U300" s="39"/>
      <c r="V300" s="39"/>
      <c r="W300" s="39"/>
      <c r="X300" s="39"/>
      <c r="Y300" s="39"/>
      <c r="Z300" s="39"/>
      <c r="AA300" s="39"/>
      <c r="AB300" s="39"/>
      <c r="AC300" s="39"/>
      <c r="AD300" s="39"/>
      <c r="AE300" s="39"/>
      <c r="AR300" s="238" t="s">
        <v>376</v>
      </c>
      <c r="AT300" s="238" t="s">
        <v>621</v>
      </c>
      <c r="AU300" s="238" t="s">
        <v>85</v>
      </c>
      <c r="AY300" s="18" t="s">
        <v>342</v>
      </c>
      <c r="BE300" s="239">
        <f>IF(N300="základní",J300,0)</f>
        <v>0</v>
      </c>
      <c r="BF300" s="239">
        <f>IF(N300="snížená",J300,0)</f>
        <v>0</v>
      </c>
      <c r="BG300" s="239">
        <f>IF(N300="zákl. přenesená",J300,0)</f>
        <v>0</v>
      </c>
      <c r="BH300" s="239">
        <f>IF(N300="sníž. přenesená",J300,0)</f>
        <v>0</v>
      </c>
      <c r="BI300" s="239">
        <f>IF(N300="nulová",J300,0)</f>
        <v>0</v>
      </c>
      <c r="BJ300" s="18" t="s">
        <v>83</v>
      </c>
      <c r="BK300" s="239">
        <f>ROUND(I300*H300,2)</f>
        <v>0</v>
      </c>
      <c r="BL300" s="18" t="s">
        <v>360</v>
      </c>
      <c r="BM300" s="238" t="s">
        <v>7597</v>
      </c>
    </row>
    <row r="301" s="2" customFormat="1">
      <c r="A301" s="39"/>
      <c r="B301" s="40"/>
      <c r="C301" s="41"/>
      <c r="D301" s="240" t="s">
        <v>349</v>
      </c>
      <c r="E301" s="41"/>
      <c r="F301" s="241" t="s">
        <v>2504</v>
      </c>
      <c r="G301" s="41"/>
      <c r="H301" s="41"/>
      <c r="I301" s="242"/>
      <c r="J301" s="41"/>
      <c r="K301" s="41"/>
      <c r="L301" s="45"/>
      <c r="M301" s="243"/>
      <c r="N301" s="244"/>
      <c r="O301" s="92"/>
      <c r="P301" s="92"/>
      <c r="Q301" s="92"/>
      <c r="R301" s="92"/>
      <c r="S301" s="92"/>
      <c r="T301" s="93"/>
      <c r="U301" s="39"/>
      <c r="V301" s="39"/>
      <c r="W301" s="39"/>
      <c r="X301" s="39"/>
      <c r="Y301" s="39"/>
      <c r="Z301" s="39"/>
      <c r="AA301" s="39"/>
      <c r="AB301" s="39"/>
      <c r="AC301" s="39"/>
      <c r="AD301" s="39"/>
      <c r="AE301" s="39"/>
      <c r="AT301" s="18" t="s">
        <v>349</v>
      </c>
      <c r="AU301" s="18" t="s">
        <v>85</v>
      </c>
    </row>
    <row r="302" s="13" customFormat="1">
      <c r="A302" s="13"/>
      <c r="B302" s="252"/>
      <c r="C302" s="253"/>
      <c r="D302" s="240" t="s">
        <v>446</v>
      </c>
      <c r="E302" s="253"/>
      <c r="F302" s="255" t="s">
        <v>7451</v>
      </c>
      <c r="G302" s="253"/>
      <c r="H302" s="256">
        <v>1.0149999999999999</v>
      </c>
      <c r="I302" s="257"/>
      <c r="J302" s="253"/>
      <c r="K302" s="253"/>
      <c r="L302" s="258"/>
      <c r="M302" s="259"/>
      <c r="N302" s="260"/>
      <c r="O302" s="260"/>
      <c r="P302" s="260"/>
      <c r="Q302" s="260"/>
      <c r="R302" s="260"/>
      <c r="S302" s="260"/>
      <c r="T302" s="261"/>
      <c r="U302" s="13"/>
      <c r="V302" s="13"/>
      <c r="W302" s="13"/>
      <c r="X302" s="13"/>
      <c r="Y302" s="13"/>
      <c r="Z302" s="13"/>
      <c r="AA302" s="13"/>
      <c r="AB302" s="13"/>
      <c r="AC302" s="13"/>
      <c r="AD302" s="13"/>
      <c r="AE302" s="13"/>
      <c r="AT302" s="262" t="s">
        <v>446</v>
      </c>
      <c r="AU302" s="262" t="s">
        <v>85</v>
      </c>
      <c r="AV302" s="13" t="s">
        <v>85</v>
      </c>
      <c r="AW302" s="13" t="s">
        <v>4</v>
      </c>
      <c r="AX302" s="13" t="s">
        <v>83</v>
      </c>
      <c r="AY302" s="262" t="s">
        <v>342</v>
      </c>
    </row>
    <row r="303" s="2" customFormat="1" ht="16.5" customHeight="1">
      <c r="A303" s="39"/>
      <c r="B303" s="40"/>
      <c r="C303" s="227" t="s">
        <v>766</v>
      </c>
      <c r="D303" s="227" t="s">
        <v>343</v>
      </c>
      <c r="E303" s="228" t="s">
        <v>7278</v>
      </c>
      <c r="F303" s="229" t="s">
        <v>7279</v>
      </c>
      <c r="G303" s="230" t="s">
        <v>442</v>
      </c>
      <c r="H303" s="231">
        <v>3</v>
      </c>
      <c r="I303" s="232"/>
      <c r="J303" s="233">
        <f>ROUND(I303*H303,2)</f>
        <v>0</v>
      </c>
      <c r="K303" s="229" t="s">
        <v>1</v>
      </c>
      <c r="L303" s="45"/>
      <c r="M303" s="234" t="s">
        <v>1</v>
      </c>
      <c r="N303" s="235" t="s">
        <v>41</v>
      </c>
      <c r="O303" s="92"/>
      <c r="P303" s="236">
        <f>O303*H303</f>
        <v>0</v>
      </c>
      <c r="Q303" s="236">
        <v>0.00012999999999999999</v>
      </c>
      <c r="R303" s="236">
        <f>Q303*H303</f>
        <v>0.00038999999999999994</v>
      </c>
      <c r="S303" s="236">
        <v>0</v>
      </c>
      <c r="T303" s="237">
        <f>S303*H303</f>
        <v>0</v>
      </c>
      <c r="U303" s="39"/>
      <c r="V303" s="39"/>
      <c r="W303" s="39"/>
      <c r="X303" s="39"/>
      <c r="Y303" s="39"/>
      <c r="Z303" s="39"/>
      <c r="AA303" s="39"/>
      <c r="AB303" s="39"/>
      <c r="AC303" s="39"/>
      <c r="AD303" s="39"/>
      <c r="AE303" s="39"/>
      <c r="AR303" s="238" t="s">
        <v>360</v>
      </c>
      <c r="AT303" s="238" t="s">
        <v>343</v>
      </c>
      <c r="AU303" s="238" t="s">
        <v>85</v>
      </c>
      <c r="AY303" s="18" t="s">
        <v>342</v>
      </c>
      <c r="BE303" s="239">
        <f>IF(N303="základní",J303,0)</f>
        <v>0</v>
      </c>
      <c r="BF303" s="239">
        <f>IF(N303="snížená",J303,0)</f>
        <v>0</v>
      </c>
      <c r="BG303" s="239">
        <f>IF(N303="zákl. přenesená",J303,0)</f>
        <v>0</v>
      </c>
      <c r="BH303" s="239">
        <f>IF(N303="sníž. přenesená",J303,0)</f>
        <v>0</v>
      </c>
      <c r="BI303" s="239">
        <f>IF(N303="nulová",J303,0)</f>
        <v>0</v>
      </c>
      <c r="BJ303" s="18" t="s">
        <v>83</v>
      </c>
      <c r="BK303" s="239">
        <f>ROUND(I303*H303,2)</f>
        <v>0</v>
      </c>
      <c r="BL303" s="18" t="s">
        <v>360</v>
      </c>
      <c r="BM303" s="238" t="s">
        <v>7598</v>
      </c>
    </row>
    <row r="304" s="2" customFormat="1">
      <c r="A304" s="39"/>
      <c r="B304" s="40"/>
      <c r="C304" s="41"/>
      <c r="D304" s="240" t="s">
        <v>349</v>
      </c>
      <c r="E304" s="41"/>
      <c r="F304" s="241" t="s">
        <v>7279</v>
      </c>
      <c r="G304" s="41"/>
      <c r="H304" s="41"/>
      <c r="I304" s="242"/>
      <c r="J304" s="41"/>
      <c r="K304" s="41"/>
      <c r="L304" s="45"/>
      <c r="M304" s="243"/>
      <c r="N304" s="244"/>
      <c r="O304" s="92"/>
      <c r="P304" s="92"/>
      <c r="Q304" s="92"/>
      <c r="R304" s="92"/>
      <c r="S304" s="92"/>
      <c r="T304" s="93"/>
      <c r="U304" s="39"/>
      <c r="V304" s="39"/>
      <c r="W304" s="39"/>
      <c r="X304" s="39"/>
      <c r="Y304" s="39"/>
      <c r="Z304" s="39"/>
      <c r="AA304" s="39"/>
      <c r="AB304" s="39"/>
      <c r="AC304" s="39"/>
      <c r="AD304" s="39"/>
      <c r="AE304" s="39"/>
      <c r="AT304" s="18" t="s">
        <v>349</v>
      </c>
      <c r="AU304" s="18" t="s">
        <v>85</v>
      </c>
    </row>
    <row r="305" s="13" customFormat="1">
      <c r="A305" s="13"/>
      <c r="B305" s="252"/>
      <c r="C305" s="253"/>
      <c r="D305" s="240" t="s">
        <v>446</v>
      </c>
      <c r="E305" s="254" t="s">
        <v>1</v>
      </c>
      <c r="F305" s="255" t="s">
        <v>7599</v>
      </c>
      <c r="G305" s="253"/>
      <c r="H305" s="256">
        <v>2</v>
      </c>
      <c r="I305" s="257"/>
      <c r="J305" s="253"/>
      <c r="K305" s="253"/>
      <c r="L305" s="258"/>
      <c r="M305" s="259"/>
      <c r="N305" s="260"/>
      <c r="O305" s="260"/>
      <c r="P305" s="260"/>
      <c r="Q305" s="260"/>
      <c r="R305" s="260"/>
      <c r="S305" s="260"/>
      <c r="T305" s="261"/>
      <c r="U305" s="13"/>
      <c r="V305" s="13"/>
      <c r="W305" s="13"/>
      <c r="X305" s="13"/>
      <c r="Y305" s="13"/>
      <c r="Z305" s="13"/>
      <c r="AA305" s="13"/>
      <c r="AB305" s="13"/>
      <c r="AC305" s="13"/>
      <c r="AD305" s="13"/>
      <c r="AE305" s="13"/>
      <c r="AT305" s="262" t="s">
        <v>446</v>
      </c>
      <c r="AU305" s="262" t="s">
        <v>85</v>
      </c>
      <c r="AV305" s="13" t="s">
        <v>85</v>
      </c>
      <c r="AW305" s="13" t="s">
        <v>32</v>
      </c>
      <c r="AX305" s="13" t="s">
        <v>76</v>
      </c>
      <c r="AY305" s="262" t="s">
        <v>342</v>
      </c>
    </row>
    <row r="306" s="13" customFormat="1">
      <c r="A306" s="13"/>
      <c r="B306" s="252"/>
      <c r="C306" s="253"/>
      <c r="D306" s="240" t="s">
        <v>446</v>
      </c>
      <c r="E306" s="254" t="s">
        <v>1</v>
      </c>
      <c r="F306" s="255" t="s">
        <v>7453</v>
      </c>
      <c r="G306" s="253"/>
      <c r="H306" s="256">
        <v>1</v>
      </c>
      <c r="I306" s="257"/>
      <c r="J306" s="253"/>
      <c r="K306" s="253"/>
      <c r="L306" s="258"/>
      <c r="M306" s="259"/>
      <c r="N306" s="260"/>
      <c r="O306" s="260"/>
      <c r="P306" s="260"/>
      <c r="Q306" s="260"/>
      <c r="R306" s="260"/>
      <c r="S306" s="260"/>
      <c r="T306" s="261"/>
      <c r="U306" s="13"/>
      <c r="V306" s="13"/>
      <c r="W306" s="13"/>
      <c r="X306" s="13"/>
      <c r="Y306" s="13"/>
      <c r="Z306" s="13"/>
      <c r="AA306" s="13"/>
      <c r="AB306" s="13"/>
      <c r="AC306" s="13"/>
      <c r="AD306" s="13"/>
      <c r="AE306" s="13"/>
      <c r="AT306" s="262" t="s">
        <v>446</v>
      </c>
      <c r="AU306" s="262" t="s">
        <v>85</v>
      </c>
      <c r="AV306" s="13" t="s">
        <v>85</v>
      </c>
      <c r="AW306" s="13" t="s">
        <v>32</v>
      </c>
      <c r="AX306" s="13" t="s">
        <v>76</v>
      </c>
      <c r="AY306" s="262" t="s">
        <v>342</v>
      </c>
    </row>
    <row r="307" s="16" customFormat="1">
      <c r="A307" s="16"/>
      <c r="B307" s="284"/>
      <c r="C307" s="285"/>
      <c r="D307" s="240" t="s">
        <v>446</v>
      </c>
      <c r="E307" s="286" t="s">
        <v>1</v>
      </c>
      <c r="F307" s="287" t="s">
        <v>500</v>
      </c>
      <c r="G307" s="285"/>
      <c r="H307" s="288">
        <v>3</v>
      </c>
      <c r="I307" s="289"/>
      <c r="J307" s="285"/>
      <c r="K307" s="285"/>
      <c r="L307" s="290"/>
      <c r="M307" s="291"/>
      <c r="N307" s="292"/>
      <c r="O307" s="292"/>
      <c r="P307" s="292"/>
      <c r="Q307" s="292"/>
      <c r="R307" s="292"/>
      <c r="S307" s="292"/>
      <c r="T307" s="293"/>
      <c r="U307" s="16"/>
      <c r="V307" s="16"/>
      <c r="W307" s="16"/>
      <c r="X307" s="16"/>
      <c r="Y307" s="16"/>
      <c r="Z307" s="16"/>
      <c r="AA307" s="16"/>
      <c r="AB307" s="16"/>
      <c r="AC307" s="16"/>
      <c r="AD307" s="16"/>
      <c r="AE307" s="16"/>
      <c r="AT307" s="294" t="s">
        <v>446</v>
      </c>
      <c r="AU307" s="294" t="s">
        <v>85</v>
      </c>
      <c r="AV307" s="16" t="s">
        <v>360</v>
      </c>
      <c r="AW307" s="16" t="s">
        <v>32</v>
      </c>
      <c r="AX307" s="16" t="s">
        <v>83</v>
      </c>
      <c r="AY307" s="294" t="s">
        <v>342</v>
      </c>
    </row>
    <row r="308" s="2" customFormat="1" ht="16.5" customHeight="1">
      <c r="A308" s="39"/>
      <c r="B308" s="40"/>
      <c r="C308" s="295" t="s">
        <v>772</v>
      </c>
      <c r="D308" s="295" t="s">
        <v>621</v>
      </c>
      <c r="E308" s="296" t="s">
        <v>7282</v>
      </c>
      <c r="F308" s="297" t="s">
        <v>7283</v>
      </c>
      <c r="G308" s="298" t="s">
        <v>442</v>
      </c>
      <c r="H308" s="299">
        <v>2</v>
      </c>
      <c r="I308" s="300"/>
      <c r="J308" s="301">
        <f>ROUND(I308*H308,2)</f>
        <v>0</v>
      </c>
      <c r="K308" s="297" t="s">
        <v>443</v>
      </c>
      <c r="L308" s="302"/>
      <c r="M308" s="303" t="s">
        <v>1</v>
      </c>
      <c r="N308" s="304" t="s">
        <v>41</v>
      </c>
      <c r="O308" s="92"/>
      <c r="P308" s="236">
        <f>O308*H308</f>
        <v>0</v>
      </c>
      <c r="Q308" s="236">
        <v>0.00084999999999999995</v>
      </c>
      <c r="R308" s="236">
        <f>Q308*H308</f>
        <v>0.0016999999999999999</v>
      </c>
      <c r="S308" s="236">
        <v>0</v>
      </c>
      <c r="T308" s="237">
        <f>S308*H308</f>
        <v>0</v>
      </c>
      <c r="U308" s="39"/>
      <c r="V308" s="39"/>
      <c r="W308" s="39"/>
      <c r="X308" s="39"/>
      <c r="Y308" s="39"/>
      <c r="Z308" s="39"/>
      <c r="AA308" s="39"/>
      <c r="AB308" s="39"/>
      <c r="AC308" s="39"/>
      <c r="AD308" s="39"/>
      <c r="AE308" s="39"/>
      <c r="AR308" s="238" t="s">
        <v>376</v>
      </c>
      <c r="AT308" s="238" t="s">
        <v>621</v>
      </c>
      <c r="AU308" s="238" t="s">
        <v>85</v>
      </c>
      <c r="AY308" s="18" t="s">
        <v>342</v>
      </c>
      <c r="BE308" s="239">
        <f>IF(N308="základní",J308,0)</f>
        <v>0</v>
      </c>
      <c r="BF308" s="239">
        <f>IF(N308="snížená",J308,0)</f>
        <v>0</v>
      </c>
      <c r="BG308" s="239">
        <f>IF(N308="zákl. přenesená",J308,0)</f>
        <v>0</v>
      </c>
      <c r="BH308" s="239">
        <f>IF(N308="sníž. přenesená",J308,0)</f>
        <v>0</v>
      </c>
      <c r="BI308" s="239">
        <f>IF(N308="nulová",J308,0)</f>
        <v>0</v>
      </c>
      <c r="BJ308" s="18" t="s">
        <v>83</v>
      </c>
      <c r="BK308" s="239">
        <f>ROUND(I308*H308,2)</f>
        <v>0</v>
      </c>
      <c r="BL308" s="18" t="s">
        <v>360</v>
      </c>
      <c r="BM308" s="238" t="s">
        <v>7600</v>
      </c>
    </row>
    <row r="309" s="2" customFormat="1">
      <c r="A309" s="39"/>
      <c r="B309" s="40"/>
      <c r="C309" s="41"/>
      <c r="D309" s="240" t="s">
        <v>349</v>
      </c>
      <c r="E309" s="41"/>
      <c r="F309" s="241" t="s">
        <v>7283</v>
      </c>
      <c r="G309" s="41"/>
      <c r="H309" s="41"/>
      <c r="I309" s="242"/>
      <c r="J309" s="41"/>
      <c r="K309" s="41"/>
      <c r="L309" s="45"/>
      <c r="M309" s="243"/>
      <c r="N309" s="244"/>
      <c r="O309" s="92"/>
      <c r="P309" s="92"/>
      <c r="Q309" s="92"/>
      <c r="R309" s="92"/>
      <c r="S309" s="92"/>
      <c r="T309" s="93"/>
      <c r="U309" s="39"/>
      <c r="V309" s="39"/>
      <c r="W309" s="39"/>
      <c r="X309" s="39"/>
      <c r="Y309" s="39"/>
      <c r="Z309" s="39"/>
      <c r="AA309" s="39"/>
      <c r="AB309" s="39"/>
      <c r="AC309" s="39"/>
      <c r="AD309" s="39"/>
      <c r="AE309" s="39"/>
      <c r="AT309" s="18" t="s">
        <v>349</v>
      </c>
      <c r="AU309" s="18" t="s">
        <v>85</v>
      </c>
    </row>
    <row r="310" s="13" customFormat="1">
      <c r="A310" s="13"/>
      <c r="B310" s="252"/>
      <c r="C310" s="253"/>
      <c r="D310" s="240" t="s">
        <v>446</v>
      </c>
      <c r="E310" s="254" t="s">
        <v>1</v>
      </c>
      <c r="F310" s="255" t="s">
        <v>7599</v>
      </c>
      <c r="G310" s="253"/>
      <c r="H310" s="256">
        <v>2</v>
      </c>
      <c r="I310" s="257"/>
      <c r="J310" s="253"/>
      <c r="K310" s="253"/>
      <c r="L310" s="258"/>
      <c r="M310" s="259"/>
      <c r="N310" s="260"/>
      <c r="O310" s="260"/>
      <c r="P310" s="260"/>
      <c r="Q310" s="260"/>
      <c r="R310" s="260"/>
      <c r="S310" s="260"/>
      <c r="T310" s="261"/>
      <c r="U310" s="13"/>
      <c r="V310" s="13"/>
      <c r="W310" s="13"/>
      <c r="X310" s="13"/>
      <c r="Y310" s="13"/>
      <c r="Z310" s="13"/>
      <c r="AA310" s="13"/>
      <c r="AB310" s="13"/>
      <c r="AC310" s="13"/>
      <c r="AD310" s="13"/>
      <c r="AE310" s="13"/>
      <c r="AT310" s="262" t="s">
        <v>446</v>
      </c>
      <c r="AU310" s="262" t="s">
        <v>85</v>
      </c>
      <c r="AV310" s="13" t="s">
        <v>85</v>
      </c>
      <c r="AW310" s="13" t="s">
        <v>32</v>
      </c>
      <c r="AX310" s="13" t="s">
        <v>83</v>
      </c>
      <c r="AY310" s="262" t="s">
        <v>342</v>
      </c>
    </row>
    <row r="311" s="2" customFormat="1" ht="16.5" customHeight="1">
      <c r="A311" s="39"/>
      <c r="B311" s="40"/>
      <c r="C311" s="295" t="s">
        <v>777</v>
      </c>
      <c r="D311" s="295" t="s">
        <v>621</v>
      </c>
      <c r="E311" s="296" t="s">
        <v>7601</v>
      </c>
      <c r="F311" s="297" t="s">
        <v>7602</v>
      </c>
      <c r="G311" s="298" t="s">
        <v>442</v>
      </c>
      <c r="H311" s="299">
        <v>1</v>
      </c>
      <c r="I311" s="300"/>
      <c r="J311" s="301">
        <f>ROUND(I311*H311,2)</f>
        <v>0</v>
      </c>
      <c r="K311" s="297" t="s">
        <v>443</v>
      </c>
      <c r="L311" s="302"/>
      <c r="M311" s="303" t="s">
        <v>1</v>
      </c>
      <c r="N311" s="304" t="s">
        <v>41</v>
      </c>
      <c r="O311" s="92"/>
      <c r="P311" s="236">
        <f>O311*H311</f>
        <v>0</v>
      </c>
      <c r="Q311" s="236">
        <v>0.0016999999999999999</v>
      </c>
      <c r="R311" s="236">
        <f>Q311*H311</f>
        <v>0.0016999999999999999</v>
      </c>
      <c r="S311" s="236">
        <v>0</v>
      </c>
      <c r="T311" s="237">
        <f>S311*H311</f>
        <v>0</v>
      </c>
      <c r="U311" s="39"/>
      <c r="V311" s="39"/>
      <c r="W311" s="39"/>
      <c r="X311" s="39"/>
      <c r="Y311" s="39"/>
      <c r="Z311" s="39"/>
      <c r="AA311" s="39"/>
      <c r="AB311" s="39"/>
      <c r="AC311" s="39"/>
      <c r="AD311" s="39"/>
      <c r="AE311" s="39"/>
      <c r="AR311" s="238" t="s">
        <v>376</v>
      </c>
      <c r="AT311" s="238" t="s">
        <v>621</v>
      </c>
      <c r="AU311" s="238" t="s">
        <v>85</v>
      </c>
      <c r="AY311" s="18" t="s">
        <v>342</v>
      </c>
      <c r="BE311" s="239">
        <f>IF(N311="základní",J311,0)</f>
        <v>0</v>
      </c>
      <c r="BF311" s="239">
        <f>IF(N311="snížená",J311,0)</f>
        <v>0</v>
      </c>
      <c r="BG311" s="239">
        <f>IF(N311="zákl. přenesená",J311,0)</f>
        <v>0</v>
      </c>
      <c r="BH311" s="239">
        <f>IF(N311="sníž. přenesená",J311,0)</f>
        <v>0</v>
      </c>
      <c r="BI311" s="239">
        <f>IF(N311="nulová",J311,0)</f>
        <v>0</v>
      </c>
      <c r="BJ311" s="18" t="s">
        <v>83</v>
      </c>
      <c r="BK311" s="239">
        <f>ROUND(I311*H311,2)</f>
        <v>0</v>
      </c>
      <c r="BL311" s="18" t="s">
        <v>360</v>
      </c>
      <c r="BM311" s="238" t="s">
        <v>7603</v>
      </c>
    </row>
    <row r="312" s="2" customFormat="1">
      <c r="A312" s="39"/>
      <c r="B312" s="40"/>
      <c r="C312" s="41"/>
      <c r="D312" s="240" t="s">
        <v>349</v>
      </c>
      <c r="E312" s="41"/>
      <c r="F312" s="241" t="s">
        <v>7602</v>
      </c>
      <c r="G312" s="41"/>
      <c r="H312" s="41"/>
      <c r="I312" s="242"/>
      <c r="J312" s="41"/>
      <c r="K312" s="41"/>
      <c r="L312" s="45"/>
      <c r="M312" s="243"/>
      <c r="N312" s="244"/>
      <c r="O312" s="92"/>
      <c r="P312" s="92"/>
      <c r="Q312" s="92"/>
      <c r="R312" s="92"/>
      <c r="S312" s="92"/>
      <c r="T312" s="93"/>
      <c r="U312" s="39"/>
      <c r="V312" s="39"/>
      <c r="W312" s="39"/>
      <c r="X312" s="39"/>
      <c r="Y312" s="39"/>
      <c r="Z312" s="39"/>
      <c r="AA312" s="39"/>
      <c r="AB312" s="39"/>
      <c r="AC312" s="39"/>
      <c r="AD312" s="39"/>
      <c r="AE312" s="39"/>
      <c r="AT312" s="18" t="s">
        <v>349</v>
      </c>
      <c r="AU312" s="18" t="s">
        <v>85</v>
      </c>
    </row>
    <row r="313" s="13" customFormat="1">
      <c r="A313" s="13"/>
      <c r="B313" s="252"/>
      <c r="C313" s="253"/>
      <c r="D313" s="240" t="s">
        <v>446</v>
      </c>
      <c r="E313" s="254" t="s">
        <v>1</v>
      </c>
      <c r="F313" s="255" t="s">
        <v>7453</v>
      </c>
      <c r="G313" s="253"/>
      <c r="H313" s="256">
        <v>1</v>
      </c>
      <c r="I313" s="257"/>
      <c r="J313" s="253"/>
      <c r="K313" s="253"/>
      <c r="L313" s="258"/>
      <c r="M313" s="259"/>
      <c r="N313" s="260"/>
      <c r="O313" s="260"/>
      <c r="P313" s="260"/>
      <c r="Q313" s="260"/>
      <c r="R313" s="260"/>
      <c r="S313" s="260"/>
      <c r="T313" s="261"/>
      <c r="U313" s="13"/>
      <c r="V313" s="13"/>
      <c r="W313" s="13"/>
      <c r="X313" s="13"/>
      <c r="Y313" s="13"/>
      <c r="Z313" s="13"/>
      <c r="AA313" s="13"/>
      <c r="AB313" s="13"/>
      <c r="AC313" s="13"/>
      <c r="AD313" s="13"/>
      <c r="AE313" s="13"/>
      <c r="AT313" s="262" t="s">
        <v>446</v>
      </c>
      <c r="AU313" s="262" t="s">
        <v>85</v>
      </c>
      <c r="AV313" s="13" t="s">
        <v>85</v>
      </c>
      <c r="AW313" s="13" t="s">
        <v>32</v>
      </c>
      <c r="AX313" s="13" t="s">
        <v>83</v>
      </c>
      <c r="AY313" s="262" t="s">
        <v>342</v>
      </c>
    </row>
    <row r="314" s="2" customFormat="1" ht="21.75" customHeight="1">
      <c r="A314" s="39"/>
      <c r="B314" s="40"/>
      <c r="C314" s="295" t="s">
        <v>782</v>
      </c>
      <c r="D314" s="295" t="s">
        <v>621</v>
      </c>
      <c r="E314" s="296" t="s">
        <v>7285</v>
      </c>
      <c r="F314" s="297" t="s">
        <v>7286</v>
      </c>
      <c r="G314" s="298" t="s">
        <v>442</v>
      </c>
      <c r="H314" s="299">
        <v>3</v>
      </c>
      <c r="I314" s="300"/>
      <c r="J314" s="301">
        <f>ROUND(I314*H314,2)</f>
        <v>0</v>
      </c>
      <c r="K314" s="297" t="s">
        <v>1</v>
      </c>
      <c r="L314" s="302"/>
      <c r="M314" s="303" t="s">
        <v>1</v>
      </c>
      <c r="N314" s="304" t="s">
        <v>41</v>
      </c>
      <c r="O314" s="92"/>
      <c r="P314" s="236">
        <f>O314*H314</f>
        <v>0</v>
      </c>
      <c r="Q314" s="236">
        <v>0</v>
      </c>
      <c r="R314" s="236">
        <f>Q314*H314</f>
        <v>0</v>
      </c>
      <c r="S314" s="236">
        <v>0</v>
      </c>
      <c r="T314" s="237">
        <f>S314*H314</f>
        <v>0</v>
      </c>
      <c r="U314" s="39"/>
      <c r="V314" s="39"/>
      <c r="W314" s="39"/>
      <c r="X314" s="39"/>
      <c r="Y314" s="39"/>
      <c r="Z314" s="39"/>
      <c r="AA314" s="39"/>
      <c r="AB314" s="39"/>
      <c r="AC314" s="39"/>
      <c r="AD314" s="39"/>
      <c r="AE314" s="39"/>
      <c r="AR314" s="238" t="s">
        <v>376</v>
      </c>
      <c r="AT314" s="238" t="s">
        <v>621</v>
      </c>
      <c r="AU314" s="238" t="s">
        <v>85</v>
      </c>
      <c r="AY314" s="18" t="s">
        <v>342</v>
      </c>
      <c r="BE314" s="239">
        <f>IF(N314="základní",J314,0)</f>
        <v>0</v>
      </c>
      <c r="BF314" s="239">
        <f>IF(N314="snížená",J314,0)</f>
        <v>0</v>
      </c>
      <c r="BG314" s="239">
        <f>IF(N314="zákl. přenesená",J314,0)</f>
        <v>0</v>
      </c>
      <c r="BH314" s="239">
        <f>IF(N314="sníž. přenesená",J314,0)</f>
        <v>0</v>
      </c>
      <c r="BI314" s="239">
        <f>IF(N314="nulová",J314,0)</f>
        <v>0</v>
      </c>
      <c r="BJ314" s="18" t="s">
        <v>83</v>
      </c>
      <c r="BK314" s="239">
        <f>ROUND(I314*H314,2)</f>
        <v>0</v>
      </c>
      <c r="BL314" s="18" t="s">
        <v>360</v>
      </c>
      <c r="BM314" s="238" t="s">
        <v>7604</v>
      </c>
    </row>
    <row r="315" s="2" customFormat="1">
      <c r="A315" s="39"/>
      <c r="B315" s="40"/>
      <c r="C315" s="41"/>
      <c r="D315" s="240" t="s">
        <v>349</v>
      </c>
      <c r="E315" s="41"/>
      <c r="F315" s="241" t="s">
        <v>7286</v>
      </c>
      <c r="G315" s="41"/>
      <c r="H315" s="41"/>
      <c r="I315" s="242"/>
      <c r="J315" s="41"/>
      <c r="K315" s="41"/>
      <c r="L315" s="45"/>
      <c r="M315" s="243"/>
      <c r="N315" s="244"/>
      <c r="O315" s="92"/>
      <c r="P315" s="92"/>
      <c r="Q315" s="92"/>
      <c r="R315" s="92"/>
      <c r="S315" s="92"/>
      <c r="T315" s="93"/>
      <c r="U315" s="39"/>
      <c r="V315" s="39"/>
      <c r="W315" s="39"/>
      <c r="X315" s="39"/>
      <c r="Y315" s="39"/>
      <c r="Z315" s="39"/>
      <c r="AA315" s="39"/>
      <c r="AB315" s="39"/>
      <c r="AC315" s="39"/>
      <c r="AD315" s="39"/>
      <c r="AE315" s="39"/>
      <c r="AT315" s="18" t="s">
        <v>349</v>
      </c>
      <c r="AU315" s="18" t="s">
        <v>85</v>
      </c>
    </row>
    <row r="316" s="13" customFormat="1">
      <c r="A316" s="13"/>
      <c r="B316" s="252"/>
      <c r="C316" s="253"/>
      <c r="D316" s="240" t="s">
        <v>446</v>
      </c>
      <c r="E316" s="254" t="s">
        <v>1</v>
      </c>
      <c r="F316" s="255" t="s">
        <v>7599</v>
      </c>
      <c r="G316" s="253"/>
      <c r="H316" s="256">
        <v>2</v>
      </c>
      <c r="I316" s="257"/>
      <c r="J316" s="253"/>
      <c r="K316" s="253"/>
      <c r="L316" s="258"/>
      <c r="M316" s="259"/>
      <c r="N316" s="260"/>
      <c r="O316" s="260"/>
      <c r="P316" s="260"/>
      <c r="Q316" s="260"/>
      <c r="R316" s="260"/>
      <c r="S316" s="260"/>
      <c r="T316" s="261"/>
      <c r="U316" s="13"/>
      <c r="V316" s="13"/>
      <c r="W316" s="13"/>
      <c r="X316" s="13"/>
      <c r="Y316" s="13"/>
      <c r="Z316" s="13"/>
      <c r="AA316" s="13"/>
      <c r="AB316" s="13"/>
      <c r="AC316" s="13"/>
      <c r="AD316" s="13"/>
      <c r="AE316" s="13"/>
      <c r="AT316" s="262" t="s">
        <v>446</v>
      </c>
      <c r="AU316" s="262" t="s">
        <v>85</v>
      </c>
      <c r="AV316" s="13" t="s">
        <v>85</v>
      </c>
      <c r="AW316" s="13" t="s">
        <v>32</v>
      </c>
      <c r="AX316" s="13" t="s">
        <v>76</v>
      </c>
      <c r="AY316" s="262" t="s">
        <v>342</v>
      </c>
    </row>
    <row r="317" s="13" customFormat="1">
      <c r="A317" s="13"/>
      <c r="B317" s="252"/>
      <c r="C317" s="253"/>
      <c r="D317" s="240" t="s">
        <v>446</v>
      </c>
      <c r="E317" s="254" t="s">
        <v>1</v>
      </c>
      <c r="F317" s="255" t="s">
        <v>7453</v>
      </c>
      <c r="G317" s="253"/>
      <c r="H317" s="256">
        <v>1</v>
      </c>
      <c r="I317" s="257"/>
      <c r="J317" s="253"/>
      <c r="K317" s="253"/>
      <c r="L317" s="258"/>
      <c r="M317" s="259"/>
      <c r="N317" s="260"/>
      <c r="O317" s="260"/>
      <c r="P317" s="260"/>
      <c r="Q317" s="260"/>
      <c r="R317" s="260"/>
      <c r="S317" s="260"/>
      <c r="T317" s="261"/>
      <c r="U317" s="13"/>
      <c r="V317" s="13"/>
      <c r="W317" s="13"/>
      <c r="X317" s="13"/>
      <c r="Y317" s="13"/>
      <c r="Z317" s="13"/>
      <c r="AA317" s="13"/>
      <c r="AB317" s="13"/>
      <c r="AC317" s="13"/>
      <c r="AD317" s="13"/>
      <c r="AE317" s="13"/>
      <c r="AT317" s="262" t="s">
        <v>446</v>
      </c>
      <c r="AU317" s="262" t="s">
        <v>85</v>
      </c>
      <c r="AV317" s="13" t="s">
        <v>85</v>
      </c>
      <c r="AW317" s="13" t="s">
        <v>32</v>
      </c>
      <c r="AX317" s="13" t="s">
        <v>76</v>
      </c>
      <c r="AY317" s="262" t="s">
        <v>342</v>
      </c>
    </row>
    <row r="318" s="16" customFormat="1">
      <c r="A318" s="16"/>
      <c r="B318" s="284"/>
      <c r="C318" s="285"/>
      <c r="D318" s="240" t="s">
        <v>446</v>
      </c>
      <c r="E318" s="286" t="s">
        <v>1</v>
      </c>
      <c r="F318" s="287" t="s">
        <v>500</v>
      </c>
      <c r="G318" s="285"/>
      <c r="H318" s="288">
        <v>3</v>
      </c>
      <c r="I318" s="289"/>
      <c r="J318" s="285"/>
      <c r="K318" s="285"/>
      <c r="L318" s="290"/>
      <c r="M318" s="291"/>
      <c r="N318" s="292"/>
      <c r="O318" s="292"/>
      <c r="P318" s="292"/>
      <c r="Q318" s="292"/>
      <c r="R318" s="292"/>
      <c r="S318" s="292"/>
      <c r="T318" s="293"/>
      <c r="U318" s="16"/>
      <c r="V318" s="16"/>
      <c r="W318" s="16"/>
      <c r="X318" s="16"/>
      <c r="Y318" s="16"/>
      <c r="Z318" s="16"/>
      <c r="AA318" s="16"/>
      <c r="AB318" s="16"/>
      <c r="AC318" s="16"/>
      <c r="AD318" s="16"/>
      <c r="AE318" s="16"/>
      <c r="AT318" s="294" t="s">
        <v>446</v>
      </c>
      <c r="AU318" s="294" t="s">
        <v>85</v>
      </c>
      <c r="AV318" s="16" t="s">
        <v>360</v>
      </c>
      <c r="AW318" s="16" t="s">
        <v>32</v>
      </c>
      <c r="AX318" s="16" t="s">
        <v>83</v>
      </c>
      <c r="AY318" s="294" t="s">
        <v>342</v>
      </c>
    </row>
    <row r="319" s="2" customFormat="1" ht="16.5" customHeight="1">
      <c r="A319" s="39"/>
      <c r="B319" s="40"/>
      <c r="C319" s="227" t="s">
        <v>787</v>
      </c>
      <c r="D319" s="227" t="s">
        <v>343</v>
      </c>
      <c r="E319" s="228" t="s">
        <v>7288</v>
      </c>
      <c r="F319" s="229" t="s">
        <v>7289</v>
      </c>
      <c r="G319" s="230" t="s">
        <v>442</v>
      </c>
      <c r="H319" s="231">
        <v>2</v>
      </c>
      <c r="I319" s="232"/>
      <c r="J319" s="233">
        <f>ROUND(I319*H319,2)</f>
        <v>0</v>
      </c>
      <c r="K319" s="229" t="s">
        <v>443</v>
      </c>
      <c r="L319" s="45"/>
      <c r="M319" s="234" t="s">
        <v>1</v>
      </c>
      <c r="N319" s="235" t="s">
        <v>41</v>
      </c>
      <c r="O319" s="92"/>
      <c r="P319" s="236">
        <f>O319*H319</f>
        <v>0</v>
      </c>
      <c r="Q319" s="236">
        <v>8.0000000000000007E-05</v>
      </c>
      <c r="R319" s="236">
        <f>Q319*H319</f>
        <v>0.00016000000000000001</v>
      </c>
      <c r="S319" s="236">
        <v>0</v>
      </c>
      <c r="T319" s="237">
        <f>S319*H319</f>
        <v>0</v>
      </c>
      <c r="U319" s="39"/>
      <c r="V319" s="39"/>
      <c r="W319" s="39"/>
      <c r="X319" s="39"/>
      <c r="Y319" s="39"/>
      <c r="Z319" s="39"/>
      <c r="AA319" s="39"/>
      <c r="AB319" s="39"/>
      <c r="AC319" s="39"/>
      <c r="AD319" s="39"/>
      <c r="AE319" s="39"/>
      <c r="AR319" s="238" t="s">
        <v>360</v>
      </c>
      <c r="AT319" s="238" t="s">
        <v>343</v>
      </c>
      <c r="AU319" s="238" t="s">
        <v>85</v>
      </c>
      <c r="AY319" s="18" t="s">
        <v>342</v>
      </c>
      <c r="BE319" s="239">
        <f>IF(N319="základní",J319,0)</f>
        <v>0</v>
      </c>
      <c r="BF319" s="239">
        <f>IF(N319="snížená",J319,0)</f>
        <v>0</v>
      </c>
      <c r="BG319" s="239">
        <f>IF(N319="zákl. přenesená",J319,0)</f>
        <v>0</v>
      </c>
      <c r="BH319" s="239">
        <f>IF(N319="sníž. přenesená",J319,0)</f>
        <v>0</v>
      </c>
      <c r="BI319" s="239">
        <f>IF(N319="nulová",J319,0)</f>
        <v>0</v>
      </c>
      <c r="BJ319" s="18" t="s">
        <v>83</v>
      </c>
      <c r="BK319" s="239">
        <f>ROUND(I319*H319,2)</f>
        <v>0</v>
      </c>
      <c r="BL319" s="18" t="s">
        <v>360</v>
      </c>
      <c r="BM319" s="238" t="s">
        <v>7605</v>
      </c>
    </row>
    <row r="320" s="2" customFormat="1">
      <c r="A320" s="39"/>
      <c r="B320" s="40"/>
      <c r="C320" s="41"/>
      <c r="D320" s="240" t="s">
        <v>349</v>
      </c>
      <c r="E320" s="41"/>
      <c r="F320" s="241" t="s">
        <v>7291</v>
      </c>
      <c r="G320" s="41"/>
      <c r="H320" s="41"/>
      <c r="I320" s="242"/>
      <c r="J320" s="41"/>
      <c r="K320" s="41"/>
      <c r="L320" s="45"/>
      <c r="M320" s="243"/>
      <c r="N320" s="244"/>
      <c r="O320" s="92"/>
      <c r="P320" s="92"/>
      <c r="Q320" s="92"/>
      <c r="R320" s="92"/>
      <c r="S320" s="92"/>
      <c r="T320" s="93"/>
      <c r="U320" s="39"/>
      <c r="V320" s="39"/>
      <c r="W320" s="39"/>
      <c r="X320" s="39"/>
      <c r="Y320" s="39"/>
      <c r="Z320" s="39"/>
      <c r="AA320" s="39"/>
      <c r="AB320" s="39"/>
      <c r="AC320" s="39"/>
      <c r="AD320" s="39"/>
      <c r="AE320" s="39"/>
      <c r="AT320" s="18" t="s">
        <v>349</v>
      </c>
      <c r="AU320" s="18" t="s">
        <v>85</v>
      </c>
    </row>
    <row r="321" s="13" customFormat="1">
      <c r="A321" s="13"/>
      <c r="B321" s="252"/>
      <c r="C321" s="253"/>
      <c r="D321" s="240" t="s">
        <v>446</v>
      </c>
      <c r="E321" s="254" t="s">
        <v>1</v>
      </c>
      <c r="F321" s="255" t="s">
        <v>6789</v>
      </c>
      <c r="G321" s="253"/>
      <c r="H321" s="256">
        <v>2</v>
      </c>
      <c r="I321" s="257"/>
      <c r="J321" s="253"/>
      <c r="K321" s="253"/>
      <c r="L321" s="258"/>
      <c r="M321" s="259"/>
      <c r="N321" s="260"/>
      <c r="O321" s="260"/>
      <c r="P321" s="260"/>
      <c r="Q321" s="260"/>
      <c r="R321" s="260"/>
      <c r="S321" s="260"/>
      <c r="T321" s="261"/>
      <c r="U321" s="13"/>
      <c r="V321" s="13"/>
      <c r="W321" s="13"/>
      <c r="X321" s="13"/>
      <c r="Y321" s="13"/>
      <c r="Z321" s="13"/>
      <c r="AA321" s="13"/>
      <c r="AB321" s="13"/>
      <c r="AC321" s="13"/>
      <c r="AD321" s="13"/>
      <c r="AE321" s="13"/>
      <c r="AT321" s="262" t="s">
        <v>446</v>
      </c>
      <c r="AU321" s="262" t="s">
        <v>85</v>
      </c>
      <c r="AV321" s="13" t="s">
        <v>85</v>
      </c>
      <c r="AW321" s="13" t="s">
        <v>32</v>
      </c>
      <c r="AX321" s="13" t="s">
        <v>83</v>
      </c>
      <c r="AY321" s="262" t="s">
        <v>342</v>
      </c>
    </row>
    <row r="322" s="2" customFormat="1" ht="16.5" customHeight="1">
      <c r="A322" s="39"/>
      <c r="B322" s="40"/>
      <c r="C322" s="295" t="s">
        <v>793</v>
      </c>
      <c r="D322" s="295" t="s">
        <v>621</v>
      </c>
      <c r="E322" s="296" t="s">
        <v>7292</v>
      </c>
      <c r="F322" s="297" t="s">
        <v>7293</v>
      </c>
      <c r="G322" s="298" t="s">
        <v>442</v>
      </c>
      <c r="H322" s="299">
        <v>1</v>
      </c>
      <c r="I322" s="300"/>
      <c r="J322" s="301">
        <f>ROUND(I322*H322,2)</f>
        <v>0</v>
      </c>
      <c r="K322" s="297" t="s">
        <v>443</v>
      </c>
      <c r="L322" s="302"/>
      <c r="M322" s="303" t="s">
        <v>1</v>
      </c>
      <c r="N322" s="304" t="s">
        <v>41</v>
      </c>
      <c r="O322" s="92"/>
      <c r="P322" s="236">
        <f>O322*H322</f>
        <v>0</v>
      </c>
      <c r="Q322" s="236">
        <v>0.041000000000000002</v>
      </c>
      <c r="R322" s="236">
        <f>Q322*H322</f>
        <v>0.041000000000000002</v>
      </c>
      <c r="S322" s="236">
        <v>0</v>
      </c>
      <c r="T322" s="237">
        <f>S322*H322</f>
        <v>0</v>
      </c>
      <c r="U322" s="39"/>
      <c r="V322" s="39"/>
      <c r="W322" s="39"/>
      <c r="X322" s="39"/>
      <c r="Y322" s="39"/>
      <c r="Z322" s="39"/>
      <c r="AA322" s="39"/>
      <c r="AB322" s="39"/>
      <c r="AC322" s="39"/>
      <c r="AD322" s="39"/>
      <c r="AE322" s="39"/>
      <c r="AR322" s="238" t="s">
        <v>376</v>
      </c>
      <c r="AT322" s="238" t="s">
        <v>621</v>
      </c>
      <c r="AU322" s="238" t="s">
        <v>85</v>
      </c>
      <c r="AY322" s="18" t="s">
        <v>342</v>
      </c>
      <c r="BE322" s="239">
        <f>IF(N322="základní",J322,0)</f>
        <v>0</v>
      </c>
      <c r="BF322" s="239">
        <f>IF(N322="snížená",J322,0)</f>
        <v>0</v>
      </c>
      <c r="BG322" s="239">
        <f>IF(N322="zákl. přenesená",J322,0)</f>
        <v>0</v>
      </c>
      <c r="BH322" s="239">
        <f>IF(N322="sníž. přenesená",J322,0)</f>
        <v>0</v>
      </c>
      <c r="BI322" s="239">
        <f>IF(N322="nulová",J322,0)</f>
        <v>0</v>
      </c>
      <c r="BJ322" s="18" t="s">
        <v>83</v>
      </c>
      <c r="BK322" s="239">
        <f>ROUND(I322*H322,2)</f>
        <v>0</v>
      </c>
      <c r="BL322" s="18" t="s">
        <v>360</v>
      </c>
      <c r="BM322" s="238" t="s">
        <v>7606</v>
      </c>
    </row>
    <row r="323" s="2" customFormat="1">
      <c r="A323" s="39"/>
      <c r="B323" s="40"/>
      <c r="C323" s="41"/>
      <c r="D323" s="240" t="s">
        <v>349</v>
      </c>
      <c r="E323" s="41"/>
      <c r="F323" s="241" t="s">
        <v>7293</v>
      </c>
      <c r="G323" s="41"/>
      <c r="H323" s="41"/>
      <c r="I323" s="242"/>
      <c r="J323" s="41"/>
      <c r="K323" s="41"/>
      <c r="L323" s="45"/>
      <c r="M323" s="243"/>
      <c r="N323" s="244"/>
      <c r="O323" s="92"/>
      <c r="P323" s="92"/>
      <c r="Q323" s="92"/>
      <c r="R323" s="92"/>
      <c r="S323" s="92"/>
      <c r="T323" s="93"/>
      <c r="U323" s="39"/>
      <c r="V323" s="39"/>
      <c r="W323" s="39"/>
      <c r="X323" s="39"/>
      <c r="Y323" s="39"/>
      <c r="Z323" s="39"/>
      <c r="AA323" s="39"/>
      <c r="AB323" s="39"/>
      <c r="AC323" s="39"/>
      <c r="AD323" s="39"/>
      <c r="AE323" s="39"/>
      <c r="AT323" s="18" t="s">
        <v>349</v>
      </c>
      <c r="AU323" s="18" t="s">
        <v>85</v>
      </c>
    </row>
    <row r="324" s="13" customFormat="1">
      <c r="A324" s="13"/>
      <c r="B324" s="252"/>
      <c r="C324" s="253"/>
      <c r="D324" s="240" t="s">
        <v>446</v>
      </c>
      <c r="E324" s="254" t="s">
        <v>1</v>
      </c>
      <c r="F324" s="255" t="s">
        <v>2515</v>
      </c>
      <c r="G324" s="253"/>
      <c r="H324" s="256">
        <v>1</v>
      </c>
      <c r="I324" s="257"/>
      <c r="J324" s="253"/>
      <c r="K324" s="253"/>
      <c r="L324" s="258"/>
      <c r="M324" s="259"/>
      <c r="N324" s="260"/>
      <c r="O324" s="260"/>
      <c r="P324" s="260"/>
      <c r="Q324" s="260"/>
      <c r="R324" s="260"/>
      <c r="S324" s="260"/>
      <c r="T324" s="261"/>
      <c r="U324" s="13"/>
      <c r="V324" s="13"/>
      <c r="W324" s="13"/>
      <c r="X324" s="13"/>
      <c r="Y324" s="13"/>
      <c r="Z324" s="13"/>
      <c r="AA324" s="13"/>
      <c r="AB324" s="13"/>
      <c r="AC324" s="13"/>
      <c r="AD324" s="13"/>
      <c r="AE324" s="13"/>
      <c r="AT324" s="262" t="s">
        <v>446</v>
      </c>
      <c r="AU324" s="262" t="s">
        <v>85</v>
      </c>
      <c r="AV324" s="13" t="s">
        <v>85</v>
      </c>
      <c r="AW324" s="13" t="s">
        <v>32</v>
      </c>
      <c r="AX324" s="13" t="s">
        <v>83</v>
      </c>
      <c r="AY324" s="262" t="s">
        <v>342</v>
      </c>
    </row>
    <row r="325" s="2" customFormat="1" ht="21.75" customHeight="1">
      <c r="A325" s="39"/>
      <c r="B325" s="40"/>
      <c r="C325" s="295" t="s">
        <v>798</v>
      </c>
      <c r="D325" s="295" t="s">
        <v>621</v>
      </c>
      <c r="E325" s="296" t="s">
        <v>7295</v>
      </c>
      <c r="F325" s="297" t="s">
        <v>7296</v>
      </c>
      <c r="G325" s="298" t="s">
        <v>442</v>
      </c>
      <c r="H325" s="299">
        <v>1</v>
      </c>
      <c r="I325" s="300"/>
      <c r="J325" s="301">
        <f>ROUND(I325*H325,2)</f>
        <v>0</v>
      </c>
      <c r="K325" s="297" t="s">
        <v>443</v>
      </c>
      <c r="L325" s="302"/>
      <c r="M325" s="303" t="s">
        <v>1</v>
      </c>
      <c r="N325" s="304" t="s">
        <v>41</v>
      </c>
      <c r="O325" s="92"/>
      <c r="P325" s="236">
        <f>O325*H325</f>
        <v>0</v>
      </c>
      <c r="Q325" s="236">
        <v>0.034000000000000002</v>
      </c>
      <c r="R325" s="236">
        <f>Q325*H325</f>
        <v>0.034000000000000002</v>
      </c>
      <c r="S325" s="236">
        <v>0</v>
      </c>
      <c r="T325" s="237">
        <f>S325*H325</f>
        <v>0</v>
      </c>
      <c r="U325" s="39"/>
      <c r="V325" s="39"/>
      <c r="W325" s="39"/>
      <c r="X325" s="39"/>
      <c r="Y325" s="39"/>
      <c r="Z325" s="39"/>
      <c r="AA325" s="39"/>
      <c r="AB325" s="39"/>
      <c r="AC325" s="39"/>
      <c r="AD325" s="39"/>
      <c r="AE325" s="39"/>
      <c r="AR325" s="238" t="s">
        <v>376</v>
      </c>
      <c r="AT325" s="238" t="s">
        <v>621</v>
      </c>
      <c r="AU325" s="238" t="s">
        <v>85</v>
      </c>
      <c r="AY325" s="18" t="s">
        <v>342</v>
      </c>
      <c r="BE325" s="239">
        <f>IF(N325="základní",J325,0)</f>
        <v>0</v>
      </c>
      <c r="BF325" s="239">
        <f>IF(N325="snížená",J325,0)</f>
        <v>0</v>
      </c>
      <c r="BG325" s="239">
        <f>IF(N325="zákl. přenesená",J325,0)</f>
        <v>0</v>
      </c>
      <c r="BH325" s="239">
        <f>IF(N325="sníž. přenesená",J325,0)</f>
        <v>0</v>
      </c>
      <c r="BI325" s="239">
        <f>IF(N325="nulová",J325,0)</f>
        <v>0</v>
      </c>
      <c r="BJ325" s="18" t="s">
        <v>83</v>
      </c>
      <c r="BK325" s="239">
        <f>ROUND(I325*H325,2)</f>
        <v>0</v>
      </c>
      <c r="BL325" s="18" t="s">
        <v>360</v>
      </c>
      <c r="BM325" s="238" t="s">
        <v>7607</v>
      </c>
    </row>
    <row r="326" s="2" customFormat="1">
      <c r="A326" s="39"/>
      <c r="B326" s="40"/>
      <c r="C326" s="41"/>
      <c r="D326" s="240" t="s">
        <v>349</v>
      </c>
      <c r="E326" s="41"/>
      <c r="F326" s="241" t="s">
        <v>7296</v>
      </c>
      <c r="G326" s="41"/>
      <c r="H326" s="41"/>
      <c r="I326" s="242"/>
      <c r="J326" s="41"/>
      <c r="K326" s="41"/>
      <c r="L326" s="45"/>
      <c r="M326" s="243"/>
      <c r="N326" s="244"/>
      <c r="O326" s="92"/>
      <c r="P326" s="92"/>
      <c r="Q326" s="92"/>
      <c r="R326" s="92"/>
      <c r="S326" s="92"/>
      <c r="T326" s="93"/>
      <c r="U326" s="39"/>
      <c r="V326" s="39"/>
      <c r="W326" s="39"/>
      <c r="X326" s="39"/>
      <c r="Y326" s="39"/>
      <c r="Z326" s="39"/>
      <c r="AA326" s="39"/>
      <c r="AB326" s="39"/>
      <c r="AC326" s="39"/>
      <c r="AD326" s="39"/>
      <c r="AE326" s="39"/>
      <c r="AT326" s="18" t="s">
        <v>349</v>
      </c>
      <c r="AU326" s="18" t="s">
        <v>85</v>
      </c>
    </row>
    <row r="327" s="13" customFormat="1">
      <c r="A327" s="13"/>
      <c r="B327" s="252"/>
      <c r="C327" s="253"/>
      <c r="D327" s="240" t="s">
        <v>446</v>
      </c>
      <c r="E327" s="254" t="s">
        <v>1</v>
      </c>
      <c r="F327" s="255" t="s">
        <v>2520</v>
      </c>
      <c r="G327" s="253"/>
      <c r="H327" s="256">
        <v>1</v>
      </c>
      <c r="I327" s="257"/>
      <c r="J327" s="253"/>
      <c r="K327" s="253"/>
      <c r="L327" s="258"/>
      <c r="M327" s="259"/>
      <c r="N327" s="260"/>
      <c r="O327" s="260"/>
      <c r="P327" s="260"/>
      <c r="Q327" s="260"/>
      <c r="R327" s="260"/>
      <c r="S327" s="260"/>
      <c r="T327" s="261"/>
      <c r="U327" s="13"/>
      <c r="V327" s="13"/>
      <c r="W327" s="13"/>
      <c r="X327" s="13"/>
      <c r="Y327" s="13"/>
      <c r="Z327" s="13"/>
      <c r="AA327" s="13"/>
      <c r="AB327" s="13"/>
      <c r="AC327" s="13"/>
      <c r="AD327" s="13"/>
      <c r="AE327" s="13"/>
      <c r="AT327" s="262" t="s">
        <v>446</v>
      </c>
      <c r="AU327" s="262" t="s">
        <v>85</v>
      </c>
      <c r="AV327" s="13" t="s">
        <v>85</v>
      </c>
      <c r="AW327" s="13" t="s">
        <v>32</v>
      </c>
      <c r="AX327" s="13" t="s">
        <v>83</v>
      </c>
      <c r="AY327" s="262" t="s">
        <v>342</v>
      </c>
    </row>
    <row r="328" s="2" customFormat="1" ht="16.5" customHeight="1">
      <c r="A328" s="39"/>
      <c r="B328" s="40"/>
      <c r="C328" s="227" t="s">
        <v>803</v>
      </c>
      <c r="D328" s="227" t="s">
        <v>343</v>
      </c>
      <c r="E328" s="228" t="s">
        <v>2507</v>
      </c>
      <c r="F328" s="229" t="s">
        <v>2508</v>
      </c>
      <c r="G328" s="230" t="s">
        <v>442</v>
      </c>
      <c r="H328" s="231">
        <v>1</v>
      </c>
      <c r="I328" s="232"/>
      <c r="J328" s="233">
        <f>ROUND(I328*H328,2)</f>
        <v>0</v>
      </c>
      <c r="K328" s="229" t="s">
        <v>443</v>
      </c>
      <c r="L328" s="45"/>
      <c r="M328" s="234" t="s">
        <v>1</v>
      </c>
      <c r="N328" s="235" t="s">
        <v>41</v>
      </c>
      <c r="O328" s="92"/>
      <c r="P328" s="236">
        <f>O328*H328</f>
        <v>0</v>
      </c>
      <c r="Q328" s="236">
        <v>9.0000000000000006E-05</v>
      </c>
      <c r="R328" s="236">
        <f>Q328*H328</f>
        <v>9.0000000000000006E-05</v>
      </c>
      <c r="S328" s="236">
        <v>0</v>
      </c>
      <c r="T328" s="237">
        <f>S328*H328</f>
        <v>0</v>
      </c>
      <c r="U328" s="39"/>
      <c r="V328" s="39"/>
      <c r="W328" s="39"/>
      <c r="X328" s="39"/>
      <c r="Y328" s="39"/>
      <c r="Z328" s="39"/>
      <c r="AA328" s="39"/>
      <c r="AB328" s="39"/>
      <c r="AC328" s="39"/>
      <c r="AD328" s="39"/>
      <c r="AE328" s="39"/>
      <c r="AR328" s="238" t="s">
        <v>360</v>
      </c>
      <c r="AT328" s="238" t="s">
        <v>343</v>
      </c>
      <c r="AU328" s="238" t="s">
        <v>85</v>
      </c>
      <c r="AY328" s="18" t="s">
        <v>342</v>
      </c>
      <c r="BE328" s="239">
        <f>IF(N328="základní",J328,0)</f>
        <v>0</v>
      </c>
      <c r="BF328" s="239">
        <f>IF(N328="snížená",J328,0)</f>
        <v>0</v>
      </c>
      <c r="BG328" s="239">
        <f>IF(N328="zákl. přenesená",J328,0)</f>
        <v>0</v>
      </c>
      <c r="BH328" s="239">
        <f>IF(N328="sníž. přenesená",J328,0)</f>
        <v>0</v>
      </c>
      <c r="BI328" s="239">
        <f>IF(N328="nulová",J328,0)</f>
        <v>0</v>
      </c>
      <c r="BJ328" s="18" t="s">
        <v>83</v>
      </c>
      <c r="BK328" s="239">
        <f>ROUND(I328*H328,2)</f>
        <v>0</v>
      </c>
      <c r="BL328" s="18" t="s">
        <v>360</v>
      </c>
      <c r="BM328" s="238" t="s">
        <v>7608</v>
      </c>
    </row>
    <row r="329" s="2" customFormat="1">
      <c r="A329" s="39"/>
      <c r="B329" s="40"/>
      <c r="C329" s="41"/>
      <c r="D329" s="240" t="s">
        <v>349</v>
      </c>
      <c r="E329" s="41"/>
      <c r="F329" s="241" t="s">
        <v>2510</v>
      </c>
      <c r="G329" s="41"/>
      <c r="H329" s="41"/>
      <c r="I329" s="242"/>
      <c r="J329" s="41"/>
      <c r="K329" s="41"/>
      <c r="L329" s="45"/>
      <c r="M329" s="243"/>
      <c r="N329" s="244"/>
      <c r="O329" s="92"/>
      <c r="P329" s="92"/>
      <c r="Q329" s="92"/>
      <c r="R329" s="92"/>
      <c r="S329" s="92"/>
      <c r="T329" s="93"/>
      <c r="U329" s="39"/>
      <c r="V329" s="39"/>
      <c r="W329" s="39"/>
      <c r="X329" s="39"/>
      <c r="Y329" s="39"/>
      <c r="Z329" s="39"/>
      <c r="AA329" s="39"/>
      <c r="AB329" s="39"/>
      <c r="AC329" s="39"/>
      <c r="AD329" s="39"/>
      <c r="AE329" s="39"/>
      <c r="AT329" s="18" t="s">
        <v>349</v>
      </c>
      <c r="AU329" s="18" t="s">
        <v>85</v>
      </c>
    </row>
    <row r="330" s="13" customFormat="1">
      <c r="A330" s="13"/>
      <c r="B330" s="252"/>
      <c r="C330" s="253"/>
      <c r="D330" s="240" t="s">
        <v>446</v>
      </c>
      <c r="E330" s="254" t="s">
        <v>1</v>
      </c>
      <c r="F330" s="255" t="s">
        <v>2489</v>
      </c>
      <c r="G330" s="253"/>
      <c r="H330" s="256">
        <v>1</v>
      </c>
      <c r="I330" s="257"/>
      <c r="J330" s="253"/>
      <c r="K330" s="253"/>
      <c r="L330" s="258"/>
      <c r="M330" s="259"/>
      <c r="N330" s="260"/>
      <c r="O330" s="260"/>
      <c r="P330" s="260"/>
      <c r="Q330" s="260"/>
      <c r="R330" s="260"/>
      <c r="S330" s="260"/>
      <c r="T330" s="261"/>
      <c r="U330" s="13"/>
      <c r="V330" s="13"/>
      <c r="W330" s="13"/>
      <c r="X330" s="13"/>
      <c r="Y330" s="13"/>
      <c r="Z330" s="13"/>
      <c r="AA330" s="13"/>
      <c r="AB330" s="13"/>
      <c r="AC330" s="13"/>
      <c r="AD330" s="13"/>
      <c r="AE330" s="13"/>
      <c r="AT330" s="262" t="s">
        <v>446</v>
      </c>
      <c r="AU330" s="262" t="s">
        <v>85</v>
      </c>
      <c r="AV330" s="13" t="s">
        <v>85</v>
      </c>
      <c r="AW330" s="13" t="s">
        <v>32</v>
      </c>
      <c r="AX330" s="13" t="s">
        <v>83</v>
      </c>
      <c r="AY330" s="262" t="s">
        <v>342</v>
      </c>
    </row>
    <row r="331" s="2" customFormat="1" ht="21.75" customHeight="1">
      <c r="A331" s="39"/>
      <c r="B331" s="40"/>
      <c r="C331" s="295" t="s">
        <v>808</v>
      </c>
      <c r="D331" s="295" t="s">
        <v>621</v>
      </c>
      <c r="E331" s="296" t="s">
        <v>2517</v>
      </c>
      <c r="F331" s="297" t="s">
        <v>2518</v>
      </c>
      <c r="G331" s="298" t="s">
        <v>442</v>
      </c>
      <c r="H331" s="299">
        <v>1</v>
      </c>
      <c r="I331" s="300"/>
      <c r="J331" s="301">
        <f>ROUND(I331*H331,2)</f>
        <v>0</v>
      </c>
      <c r="K331" s="297" t="s">
        <v>443</v>
      </c>
      <c r="L331" s="302"/>
      <c r="M331" s="303" t="s">
        <v>1</v>
      </c>
      <c r="N331" s="304" t="s">
        <v>41</v>
      </c>
      <c r="O331" s="92"/>
      <c r="P331" s="236">
        <f>O331*H331</f>
        <v>0</v>
      </c>
      <c r="Q331" s="236">
        <v>0.044999999999999998</v>
      </c>
      <c r="R331" s="236">
        <f>Q331*H331</f>
        <v>0.044999999999999998</v>
      </c>
      <c r="S331" s="236">
        <v>0</v>
      </c>
      <c r="T331" s="237">
        <f>S331*H331</f>
        <v>0</v>
      </c>
      <c r="U331" s="39"/>
      <c r="V331" s="39"/>
      <c r="W331" s="39"/>
      <c r="X331" s="39"/>
      <c r="Y331" s="39"/>
      <c r="Z331" s="39"/>
      <c r="AA331" s="39"/>
      <c r="AB331" s="39"/>
      <c r="AC331" s="39"/>
      <c r="AD331" s="39"/>
      <c r="AE331" s="39"/>
      <c r="AR331" s="238" t="s">
        <v>376</v>
      </c>
      <c r="AT331" s="238" t="s">
        <v>621</v>
      </c>
      <c r="AU331" s="238" t="s">
        <v>85</v>
      </c>
      <c r="AY331" s="18" t="s">
        <v>342</v>
      </c>
      <c r="BE331" s="239">
        <f>IF(N331="základní",J331,0)</f>
        <v>0</v>
      </c>
      <c r="BF331" s="239">
        <f>IF(N331="snížená",J331,0)</f>
        <v>0</v>
      </c>
      <c r="BG331" s="239">
        <f>IF(N331="zákl. přenesená",J331,0)</f>
        <v>0</v>
      </c>
      <c r="BH331" s="239">
        <f>IF(N331="sníž. přenesená",J331,0)</f>
        <v>0</v>
      </c>
      <c r="BI331" s="239">
        <f>IF(N331="nulová",J331,0)</f>
        <v>0</v>
      </c>
      <c r="BJ331" s="18" t="s">
        <v>83</v>
      </c>
      <c r="BK331" s="239">
        <f>ROUND(I331*H331,2)</f>
        <v>0</v>
      </c>
      <c r="BL331" s="18" t="s">
        <v>360</v>
      </c>
      <c r="BM331" s="238" t="s">
        <v>7609</v>
      </c>
    </row>
    <row r="332" s="2" customFormat="1">
      <c r="A332" s="39"/>
      <c r="B332" s="40"/>
      <c r="C332" s="41"/>
      <c r="D332" s="240" t="s">
        <v>349</v>
      </c>
      <c r="E332" s="41"/>
      <c r="F332" s="241" t="s">
        <v>2518</v>
      </c>
      <c r="G332" s="41"/>
      <c r="H332" s="41"/>
      <c r="I332" s="242"/>
      <c r="J332" s="41"/>
      <c r="K332" s="41"/>
      <c r="L332" s="45"/>
      <c r="M332" s="243"/>
      <c r="N332" s="244"/>
      <c r="O332" s="92"/>
      <c r="P332" s="92"/>
      <c r="Q332" s="92"/>
      <c r="R332" s="92"/>
      <c r="S332" s="92"/>
      <c r="T332" s="93"/>
      <c r="U332" s="39"/>
      <c r="V332" s="39"/>
      <c r="W332" s="39"/>
      <c r="X332" s="39"/>
      <c r="Y332" s="39"/>
      <c r="Z332" s="39"/>
      <c r="AA332" s="39"/>
      <c r="AB332" s="39"/>
      <c r="AC332" s="39"/>
      <c r="AD332" s="39"/>
      <c r="AE332" s="39"/>
      <c r="AT332" s="18" t="s">
        <v>349</v>
      </c>
      <c r="AU332" s="18" t="s">
        <v>85</v>
      </c>
    </row>
    <row r="333" s="14" customFormat="1">
      <c r="A333" s="14"/>
      <c r="B333" s="263"/>
      <c r="C333" s="264"/>
      <c r="D333" s="240" t="s">
        <v>446</v>
      </c>
      <c r="E333" s="265" t="s">
        <v>1</v>
      </c>
      <c r="F333" s="266" t="s">
        <v>7469</v>
      </c>
      <c r="G333" s="264"/>
      <c r="H333" s="265" t="s">
        <v>1</v>
      </c>
      <c r="I333" s="267"/>
      <c r="J333" s="264"/>
      <c r="K333" s="264"/>
      <c r="L333" s="268"/>
      <c r="M333" s="269"/>
      <c r="N333" s="270"/>
      <c r="O333" s="270"/>
      <c r="P333" s="270"/>
      <c r="Q333" s="270"/>
      <c r="R333" s="270"/>
      <c r="S333" s="270"/>
      <c r="T333" s="271"/>
      <c r="U333" s="14"/>
      <c r="V333" s="14"/>
      <c r="W333" s="14"/>
      <c r="X333" s="14"/>
      <c r="Y333" s="14"/>
      <c r="Z333" s="14"/>
      <c r="AA333" s="14"/>
      <c r="AB333" s="14"/>
      <c r="AC333" s="14"/>
      <c r="AD333" s="14"/>
      <c r="AE333" s="14"/>
      <c r="AT333" s="272" t="s">
        <v>446</v>
      </c>
      <c r="AU333" s="272" t="s">
        <v>85</v>
      </c>
      <c r="AV333" s="14" t="s">
        <v>83</v>
      </c>
      <c r="AW333" s="14" t="s">
        <v>32</v>
      </c>
      <c r="AX333" s="14" t="s">
        <v>76</v>
      </c>
      <c r="AY333" s="272" t="s">
        <v>342</v>
      </c>
    </row>
    <row r="334" s="13" customFormat="1">
      <c r="A334" s="13"/>
      <c r="B334" s="252"/>
      <c r="C334" s="253"/>
      <c r="D334" s="240" t="s">
        <v>446</v>
      </c>
      <c r="E334" s="254" t="s">
        <v>1</v>
      </c>
      <c r="F334" s="255" t="s">
        <v>2520</v>
      </c>
      <c r="G334" s="253"/>
      <c r="H334" s="256">
        <v>1</v>
      </c>
      <c r="I334" s="257"/>
      <c r="J334" s="253"/>
      <c r="K334" s="253"/>
      <c r="L334" s="258"/>
      <c r="M334" s="259"/>
      <c r="N334" s="260"/>
      <c r="O334" s="260"/>
      <c r="P334" s="260"/>
      <c r="Q334" s="260"/>
      <c r="R334" s="260"/>
      <c r="S334" s="260"/>
      <c r="T334" s="261"/>
      <c r="U334" s="13"/>
      <c r="V334" s="13"/>
      <c r="W334" s="13"/>
      <c r="X334" s="13"/>
      <c r="Y334" s="13"/>
      <c r="Z334" s="13"/>
      <c r="AA334" s="13"/>
      <c r="AB334" s="13"/>
      <c r="AC334" s="13"/>
      <c r="AD334" s="13"/>
      <c r="AE334" s="13"/>
      <c r="AT334" s="262" t="s">
        <v>446</v>
      </c>
      <c r="AU334" s="262" t="s">
        <v>85</v>
      </c>
      <c r="AV334" s="13" t="s">
        <v>85</v>
      </c>
      <c r="AW334" s="13" t="s">
        <v>32</v>
      </c>
      <c r="AX334" s="13" t="s">
        <v>83</v>
      </c>
      <c r="AY334" s="262" t="s">
        <v>342</v>
      </c>
    </row>
    <row r="335" s="2" customFormat="1" ht="16.5" customHeight="1">
      <c r="A335" s="39"/>
      <c r="B335" s="40"/>
      <c r="C335" s="227" t="s">
        <v>815</v>
      </c>
      <c r="D335" s="227" t="s">
        <v>343</v>
      </c>
      <c r="E335" s="228" t="s">
        <v>7298</v>
      </c>
      <c r="F335" s="229" t="s">
        <v>7299</v>
      </c>
      <c r="G335" s="230" t="s">
        <v>442</v>
      </c>
      <c r="H335" s="231">
        <v>2</v>
      </c>
      <c r="I335" s="232"/>
      <c r="J335" s="233">
        <f>ROUND(I335*H335,2)</f>
        <v>0</v>
      </c>
      <c r="K335" s="229" t="s">
        <v>1</v>
      </c>
      <c r="L335" s="45"/>
      <c r="M335" s="234" t="s">
        <v>1</v>
      </c>
      <c r="N335" s="235" t="s">
        <v>41</v>
      </c>
      <c r="O335" s="92"/>
      <c r="P335" s="236">
        <f>O335*H335</f>
        <v>0</v>
      </c>
      <c r="Q335" s="236">
        <v>0</v>
      </c>
      <c r="R335" s="236">
        <f>Q335*H335</f>
        <v>0</v>
      </c>
      <c r="S335" s="236">
        <v>0</v>
      </c>
      <c r="T335" s="237">
        <f>S335*H335</f>
        <v>0</v>
      </c>
      <c r="U335" s="39"/>
      <c r="V335" s="39"/>
      <c r="W335" s="39"/>
      <c r="X335" s="39"/>
      <c r="Y335" s="39"/>
      <c r="Z335" s="39"/>
      <c r="AA335" s="39"/>
      <c r="AB335" s="39"/>
      <c r="AC335" s="39"/>
      <c r="AD335" s="39"/>
      <c r="AE335" s="39"/>
      <c r="AR335" s="238" t="s">
        <v>360</v>
      </c>
      <c r="AT335" s="238" t="s">
        <v>343</v>
      </c>
      <c r="AU335" s="238" t="s">
        <v>85</v>
      </c>
      <c r="AY335" s="18" t="s">
        <v>342</v>
      </c>
      <c r="BE335" s="239">
        <f>IF(N335="základní",J335,0)</f>
        <v>0</v>
      </c>
      <c r="BF335" s="239">
        <f>IF(N335="snížená",J335,0)</f>
        <v>0</v>
      </c>
      <c r="BG335" s="239">
        <f>IF(N335="zákl. přenesená",J335,0)</f>
        <v>0</v>
      </c>
      <c r="BH335" s="239">
        <f>IF(N335="sníž. přenesená",J335,0)</f>
        <v>0</v>
      </c>
      <c r="BI335" s="239">
        <f>IF(N335="nulová",J335,0)</f>
        <v>0</v>
      </c>
      <c r="BJ335" s="18" t="s">
        <v>83</v>
      </c>
      <c r="BK335" s="239">
        <f>ROUND(I335*H335,2)</f>
        <v>0</v>
      </c>
      <c r="BL335" s="18" t="s">
        <v>360</v>
      </c>
      <c r="BM335" s="238" t="s">
        <v>7610</v>
      </c>
    </row>
    <row r="336" s="2" customFormat="1">
      <c r="A336" s="39"/>
      <c r="B336" s="40"/>
      <c r="C336" s="41"/>
      <c r="D336" s="240" t="s">
        <v>349</v>
      </c>
      <c r="E336" s="41"/>
      <c r="F336" s="241" t="s">
        <v>7299</v>
      </c>
      <c r="G336" s="41"/>
      <c r="H336" s="41"/>
      <c r="I336" s="242"/>
      <c r="J336" s="41"/>
      <c r="K336" s="41"/>
      <c r="L336" s="45"/>
      <c r="M336" s="243"/>
      <c r="N336" s="244"/>
      <c r="O336" s="92"/>
      <c r="P336" s="92"/>
      <c r="Q336" s="92"/>
      <c r="R336" s="92"/>
      <c r="S336" s="92"/>
      <c r="T336" s="93"/>
      <c r="U336" s="39"/>
      <c r="V336" s="39"/>
      <c r="W336" s="39"/>
      <c r="X336" s="39"/>
      <c r="Y336" s="39"/>
      <c r="Z336" s="39"/>
      <c r="AA336" s="39"/>
      <c r="AB336" s="39"/>
      <c r="AC336" s="39"/>
      <c r="AD336" s="39"/>
      <c r="AE336" s="39"/>
      <c r="AT336" s="18" t="s">
        <v>349</v>
      </c>
      <c r="AU336" s="18" t="s">
        <v>85</v>
      </c>
    </row>
    <row r="337" s="13" customFormat="1">
      <c r="A337" s="13"/>
      <c r="B337" s="252"/>
      <c r="C337" s="253"/>
      <c r="D337" s="240" t="s">
        <v>446</v>
      </c>
      <c r="E337" s="254" t="s">
        <v>1</v>
      </c>
      <c r="F337" s="255" t="s">
        <v>7599</v>
      </c>
      <c r="G337" s="253"/>
      <c r="H337" s="256">
        <v>2</v>
      </c>
      <c r="I337" s="257"/>
      <c r="J337" s="253"/>
      <c r="K337" s="253"/>
      <c r="L337" s="258"/>
      <c r="M337" s="259"/>
      <c r="N337" s="260"/>
      <c r="O337" s="260"/>
      <c r="P337" s="260"/>
      <c r="Q337" s="260"/>
      <c r="R337" s="260"/>
      <c r="S337" s="260"/>
      <c r="T337" s="261"/>
      <c r="U337" s="13"/>
      <c r="V337" s="13"/>
      <c r="W337" s="13"/>
      <c r="X337" s="13"/>
      <c r="Y337" s="13"/>
      <c r="Z337" s="13"/>
      <c r="AA337" s="13"/>
      <c r="AB337" s="13"/>
      <c r="AC337" s="13"/>
      <c r="AD337" s="13"/>
      <c r="AE337" s="13"/>
      <c r="AT337" s="262" t="s">
        <v>446</v>
      </c>
      <c r="AU337" s="262" t="s">
        <v>85</v>
      </c>
      <c r="AV337" s="13" t="s">
        <v>85</v>
      </c>
      <c r="AW337" s="13" t="s">
        <v>32</v>
      </c>
      <c r="AX337" s="13" t="s">
        <v>83</v>
      </c>
      <c r="AY337" s="262" t="s">
        <v>342</v>
      </c>
    </row>
    <row r="338" s="2" customFormat="1" ht="16.5" customHeight="1">
      <c r="A338" s="39"/>
      <c r="B338" s="40"/>
      <c r="C338" s="227" t="s">
        <v>821</v>
      </c>
      <c r="D338" s="227" t="s">
        <v>343</v>
      </c>
      <c r="E338" s="228" t="s">
        <v>7611</v>
      </c>
      <c r="F338" s="229" t="s">
        <v>7612</v>
      </c>
      <c r="G338" s="230" t="s">
        <v>442</v>
      </c>
      <c r="H338" s="231">
        <v>1</v>
      </c>
      <c r="I338" s="232"/>
      <c r="J338" s="233">
        <f>ROUND(I338*H338,2)</f>
        <v>0</v>
      </c>
      <c r="K338" s="229" t="s">
        <v>1</v>
      </c>
      <c r="L338" s="45"/>
      <c r="M338" s="234" t="s">
        <v>1</v>
      </c>
      <c r="N338" s="235" t="s">
        <v>41</v>
      </c>
      <c r="O338" s="92"/>
      <c r="P338" s="236">
        <f>O338*H338</f>
        <v>0</v>
      </c>
      <c r="Q338" s="236">
        <v>0</v>
      </c>
      <c r="R338" s="236">
        <f>Q338*H338</f>
        <v>0</v>
      </c>
      <c r="S338" s="236">
        <v>0</v>
      </c>
      <c r="T338" s="237">
        <f>S338*H338</f>
        <v>0</v>
      </c>
      <c r="U338" s="39"/>
      <c r="V338" s="39"/>
      <c r="W338" s="39"/>
      <c r="X338" s="39"/>
      <c r="Y338" s="39"/>
      <c r="Z338" s="39"/>
      <c r="AA338" s="39"/>
      <c r="AB338" s="39"/>
      <c r="AC338" s="39"/>
      <c r="AD338" s="39"/>
      <c r="AE338" s="39"/>
      <c r="AR338" s="238" t="s">
        <v>360</v>
      </c>
      <c r="AT338" s="238" t="s">
        <v>343</v>
      </c>
      <c r="AU338" s="238" t="s">
        <v>85</v>
      </c>
      <c r="AY338" s="18" t="s">
        <v>342</v>
      </c>
      <c r="BE338" s="239">
        <f>IF(N338="základní",J338,0)</f>
        <v>0</v>
      </c>
      <c r="BF338" s="239">
        <f>IF(N338="snížená",J338,0)</f>
        <v>0</v>
      </c>
      <c r="BG338" s="239">
        <f>IF(N338="zákl. přenesená",J338,0)</f>
        <v>0</v>
      </c>
      <c r="BH338" s="239">
        <f>IF(N338="sníž. přenesená",J338,0)</f>
        <v>0</v>
      </c>
      <c r="BI338" s="239">
        <f>IF(N338="nulová",J338,0)</f>
        <v>0</v>
      </c>
      <c r="BJ338" s="18" t="s">
        <v>83</v>
      </c>
      <c r="BK338" s="239">
        <f>ROUND(I338*H338,2)</f>
        <v>0</v>
      </c>
      <c r="BL338" s="18" t="s">
        <v>360</v>
      </c>
      <c r="BM338" s="238" t="s">
        <v>7613</v>
      </c>
    </row>
    <row r="339" s="2" customFormat="1">
      <c r="A339" s="39"/>
      <c r="B339" s="40"/>
      <c r="C339" s="41"/>
      <c r="D339" s="240" t="s">
        <v>349</v>
      </c>
      <c r="E339" s="41"/>
      <c r="F339" s="241" t="s">
        <v>7612</v>
      </c>
      <c r="G339" s="41"/>
      <c r="H339" s="41"/>
      <c r="I339" s="242"/>
      <c r="J339" s="41"/>
      <c r="K339" s="41"/>
      <c r="L339" s="45"/>
      <c r="M339" s="243"/>
      <c r="N339" s="244"/>
      <c r="O339" s="92"/>
      <c r="P339" s="92"/>
      <c r="Q339" s="92"/>
      <c r="R339" s="92"/>
      <c r="S339" s="92"/>
      <c r="T339" s="93"/>
      <c r="U339" s="39"/>
      <c r="V339" s="39"/>
      <c r="W339" s="39"/>
      <c r="X339" s="39"/>
      <c r="Y339" s="39"/>
      <c r="Z339" s="39"/>
      <c r="AA339" s="39"/>
      <c r="AB339" s="39"/>
      <c r="AC339" s="39"/>
      <c r="AD339" s="39"/>
      <c r="AE339" s="39"/>
      <c r="AT339" s="18" t="s">
        <v>349</v>
      </c>
      <c r="AU339" s="18" t="s">
        <v>85</v>
      </c>
    </row>
    <row r="340" s="13" customFormat="1">
      <c r="A340" s="13"/>
      <c r="B340" s="252"/>
      <c r="C340" s="253"/>
      <c r="D340" s="240" t="s">
        <v>446</v>
      </c>
      <c r="E340" s="254" t="s">
        <v>1</v>
      </c>
      <c r="F340" s="255" t="s">
        <v>7453</v>
      </c>
      <c r="G340" s="253"/>
      <c r="H340" s="256">
        <v>1</v>
      </c>
      <c r="I340" s="257"/>
      <c r="J340" s="253"/>
      <c r="K340" s="253"/>
      <c r="L340" s="258"/>
      <c r="M340" s="259"/>
      <c r="N340" s="260"/>
      <c r="O340" s="260"/>
      <c r="P340" s="260"/>
      <c r="Q340" s="260"/>
      <c r="R340" s="260"/>
      <c r="S340" s="260"/>
      <c r="T340" s="261"/>
      <c r="U340" s="13"/>
      <c r="V340" s="13"/>
      <c r="W340" s="13"/>
      <c r="X340" s="13"/>
      <c r="Y340" s="13"/>
      <c r="Z340" s="13"/>
      <c r="AA340" s="13"/>
      <c r="AB340" s="13"/>
      <c r="AC340" s="13"/>
      <c r="AD340" s="13"/>
      <c r="AE340" s="13"/>
      <c r="AT340" s="262" t="s">
        <v>446</v>
      </c>
      <c r="AU340" s="262" t="s">
        <v>85</v>
      </c>
      <c r="AV340" s="13" t="s">
        <v>85</v>
      </c>
      <c r="AW340" s="13" t="s">
        <v>32</v>
      </c>
      <c r="AX340" s="13" t="s">
        <v>83</v>
      </c>
      <c r="AY340" s="262" t="s">
        <v>342</v>
      </c>
    </row>
    <row r="341" s="2" customFormat="1" ht="16.5" customHeight="1">
      <c r="A341" s="39"/>
      <c r="B341" s="40"/>
      <c r="C341" s="227" t="s">
        <v>828</v>
      </c>
      <c r="D341" s="227" t="s">
        <v>343</v>
      </c>
      <c r="E341" s="228" t="s">
        <v>7301</v>
      </c>
      <c r="F341" s="229" t="s">
        <v>7302</v>
      </c>
      <c r="G341" s="230" t="s">
        <v>543</v>
      </c>
      <c r="H341" s="231">
        <v>2</v>
      </c>
      <c r="I341" s="232"/>
      <c r="J341" s="233">
        <f>ROUND(I341*H341,2)</f>
        <v>0</v>
      </c>
      <c r="K341" s="229" t="s">
        <v>443</v>
      </c>
      <c r="L341" s="45"/>
      <c r="M341" s="234" t="s">
        <v>1</v>
      </c>
      <c r="N341" s="235" t="s">
        <v>41</v>
      </c>
      <c r="O341" s="92"/>
      <c r="P341" s="236">
        <f>O341*H341</f>
        <v>0</v>
      </c>
      <c r="Q341" s="236">
        <v>0.0049100000000000003</v>
      </c>
      <c r="R341" s="236">
        <f>Q341*H341</f>
        <v>0.0098200000000000006</v>
      </c>
      <c r="S341" s="236">
        <v>0</v>
      </c>
      <c r="T341" s="237">
        <f>S341*H341</f>
        <v>0</v>
      </c>
      <c r="U341" s="39"/>
      <c r="V341" s="39"/>
      <c r="W341" s="39"/>
      <c r="X341" s="39"/>
      <c r="Y341" s="39"/>
      <c r="Z341" s="39"/>
      <c r="AA341" s="39"/>
      <c r="AB341" s="39"/>
      <c r="AC341" s="39"/>
      <c r="AD341" s="39"/>
      <c r="AE341" s="39"/>
      <c r="AR341" s="238" t="s">
        <v>360</v>
      </c>
      <c r="AT341" s="238" t="s">
        <v>343</v>
      </c>
      <c r="AU341" s="238" t="s">
        <v>85</v>
      </c>
      <c r="AY341" s="18" t="s">
        <v>342</v>
      </c>
      <c r="BE341" s="239">
        <f>IF(N341="základní",J341,0)</f>
        <v>0</v>
      </c>
      <c r="BF341" s="239">
        <f>IF(N341="snížená",J341,0)</f>
        <v>0</v>
      </c>
      <c r="BG341" s="239">
        <f>IF(N341="zákl. přenesená",J341,0)</f>
        <v>0</v>
      </c>
      <c r="BH341" s="239">
        <f>IF(N341="sníž. přenesená",J341,0)</f>
        <v>0</v>
      </c>
      <c r="BI341" s="239">
        <f>IF(N341="nulová",J341,0)</f>
        <v>0</v>
      </c>
      <c r="BJ341" s="18" t="s">
        <v>83</v>
      </c>
      <c r="BK341" s="239">
        <f>ROUND(I341*H341,2)</f>
        <v>0</v>
      </c>
      <c r="BL341" s="18" t="s">
        <v>360</v>
      </c>
      <c r="BM341" s="238" t="s">
        <v>7614</v>
      </c>
    </row>
    <row r="342" s="2" customFormat="1">
      <c r="A342" s="39"/>
      <c r="B342" s="40"/>
      <c r="C342" s="41"/>
      <c r="D342" s="240" t="s">
        <v>349</v>
      </c>
      <c r="E342" s="41"/>
      <c r="F342" s="241" t="s">
        <v>7304</v>
      </c>
      <c r="G342" s="41"/>
      <c r="H342" s="41"/>
      <c r="I342" s="242"/>
      <c r="J342" s="41"/>
      <c r="K342" s="41"/>
      <c r="L342" s="45"/>
      <c r="M342" s="243"/>
      <c r="N342" s="244"/>
      <c r="O342" s="92"/>
      <c r="P342" s="92"/>
      <c r="Q342" s="92"/>
      <c r="R342" s="92"/>
      <c r="S342" s="92"/>
      <c r="T342" s="93"/>
      <c r="U342" s="39"/>
      <c r="V342" s="39"/>
      <c r="W342" s="39"/>
      <c r="X342" s="39"/>
      <c r="Y342" s="39"/>
      <c r="Z342" s="39"/>
      <c r="AA342" s="39"/>
      <c r="AB342" s="39"/>
      <c r="AC342" s="39"/>
      <c r="AD342" s="39"/>
      <c r="AE342" s="39"/>
      <c r="AT342" s="18" t="s">
        <v>349</v>
      </c>
      <c r="AU342" s="18" t="s">
        <v>85</v>
      </c>
    </row>
    <row r="343" s="13" customFormat="1">
      <c r="A343" s="13"/>
      <c r="B343" s="252"/>
      <c r="C343" s="253"/>
      <c r="D343" s="240" t="s">
        <v>446</v>
      </c>
      <c r="E343" s="254" t="s">
        <v>1</v>
      </c>
      <c r="F343" s="255" t="s">
        <v>7615</v>
      </c>
      <c r="G343" s="253"/>
      <c r="H343" s="256">
        <v>2</v>
      </c>
      <c r="I343" s="257"/>
      <c r="J343" s="253"/>
      <c r="K343" s="253"/>
      <c r="L343" s="258"/>
      <c r="M343" s="259"/>
      <c r="N343" s="260"/>
      <c r="O343" s="260"/>
      <c r="P343" s="260"/>
      <c r="Q343" s="260"/>
      <c r="R343" s="260"/>
      <c r="S343" s="260"/>
      <c r="T343" s="261"/>
      <c r="U343" s="13"/>
      <c r="V343" s="13"/>
      <c r="W343" s="13"/>
      <c r="X343" s="13"/>
      <c r="Y343" s="13"/>
      <c r="Z343" s="13"/>
      <c r="AA343" s="13"/>
      <c r="AB343" s="13"/>
      <c r="AC343" s="13"/>
      <c r="AD343" s="13"/>
      <c r="AE343" s="13"/>
      <c r="AT343" s="262" t="s">
        <v>446</v>
      </c>
      <c r="AU343" s="262" t="s">
        <v>85</v>
      </c>
      <c r="AV343" s="13" t="s">
        <v>85</v>
      </c>
      <c r="AW343" s="13" t="s">
        <v>32</v>
      </c>
      <c r="AX343" s="13" t="s">
        <v>83</v>
      </c>
      <c r="AY343" s="262" t="s">
        <v>342</v>
      </c>
    </row>
    <row r="344" s="2" customFormat="1" ht="16.5" customHeight="1">
      <c r="A344" s="39"/>
      <c r="B344" s="40"/>
      <c r="C344" s="227" t="s">
        <v>834</v>
      </c>
      <c r="D344" s="227" t="s">
        <v>343</v>
      </c>
      <c r="E344" s="228" t="s">
        <v>2521</v>
      </c>
      <c r="F344" s="229" t="s">
        <v>2522</v>
      </c>
      <c r="G344" s="230" t="s">
        <v>562</v>
      </c>
      <c r="H344" s="231">
        <v>3.452</v>
      </c>
      <c r="I344" s="232"/>
      <c r="J344" s="233">
        <f>ROUND(I344*H344,2)</f>
        <v>0</v>
      </c>
      <c r="K344" s="229" t="s">
        <v>443</v>
      </c>
      <c r="L344" s="45"/>
      <c r="M344" s="234" t="s">
        <v>1</v>
      </c>
      <c r="N344" s="235" t="s">
        <v>41</v>
      </c>
      <c r="O344" s="92"/>
      <c r="P344" s="236">
        <f>O344*H344</f>
        <v>0</v>
      </c>
      <c r="Q344" s="236">
        <v>0</v>
      </c>
      <c r="R344" s="236">
        <f>Q344*H344</f>
        <v>0</v>
      </c>
      <c r="S344" s="236">
        <v>0.35999999999999999</v>
      </c>
      <c r="T344" s="237">
        <f>S344*H344</f>
        <v>1.2427200000000001</v>
      </c>
      <c r="U344" s="39"/>
      <c r="V344" s="39"/>
      <c r="W344" s="39"/>
      <c r="X344" s="39"/>
      <c r="Y344" s="39"/>
      <c r="Z344" s="39"/>
      <c r="AA344" s="39"/>
      <c r="AB344" s="39"/>
      <c r="AC344" s="39"/>
      <c r="AD344" s="39"/>
      <c r="AE344" s="39"/>
      <c r="AR344" s="238" t="s">
        <v>360</v>
      </c>
      <c r="AT344" s="238" t="s">
        <v>343</v>
      </c>
      <c r="AU344" s="238" t="s">
        <v>85</v>
      </c>
      <c r="AY344" s="18" t="s">
        <v>342</v>
      </c>
      <c r="BE344" s="239">
        <f>IF(N344="základní",J344,0)</f>
        <v>0</v>
      </c>
      <c r="BF344" s="239">
        <f>IF(N344="snížená",J344,0)</f>
        <v>0</v>
      </c>
      <c r="BG344" s="239">
        <f>IF(N344="zákl. přenesená",J344,0)</f>
        <v>0</v>
      </c>
      <c r="BH344" s="239">
        <f>IF(N344="sníž. přenesená",J344,0)</f>
        <v>0</v>
      </c>
      <c r="BI344" s="239">
        <f>IF(N344="nulová",J344,0)</f>
        <v>0</v>
      </c>
      <c r="BJ344" s="18" t="s">
        <v>83</v>
      </c>
      <c r="BK344" s="239">
        <f>ROUND(I344*H344,2)</f>
        <v>0</v>
      </c>
      <c r="BL344" s="18" t="s">
        <v>360</v>
      </c>
      <c r="BM344" s="238" t="s">
        <v>7616</v>
      </c>
    </row>
    <row r="345" s="2" customFormat="1">
      <c r="A345" s="39"/>
      <c r="B345" s="40"/>
      <c r="C345" s="41"/>
      <c r="D345" s="240" t="s">
        <v>349</v>
      </c>
      <c r="E345" s="41"/>
      <c r="F345" s="241" t="s">
        <v>2524</v>
      </c>
      <c r="G345" s="41"/>
      <c r="H345" s="41"/>
      <c r="I345" s="242"/>
      <c r="J345" s="41"/>
      <c r="K345" s="41"/>
      <c r="L345" s="45"/>
      <c r="M345" s="243"/>
      <c r="N345" s="244"/>
      <c r="O345" s="92"/>
      <c r="P345" s="92"/>
      <c r="Q345" s="92"/>
      <c r="R345" s="92"/>
      <c r="S345" s="92"/>
      <c r="T345" s="93"/>
      <c r="U345" s="39"/>
      <c r="V345" s="39"/>
      <c r="W345" s="39"/>
      <c r="X345" s="39"/>
      <c r="Y345" s="39"/>
      <c r="Z345" s="39"/>
      <c r="AA345" s="39"/>
      <c r="AB345" s="39"/>
      <c r="AC345" s="39"/>
      <c r="AD345" s="39"/>
      <c r="AE345" s="39"/>
      <c r="AT345" s="18" t="s">
        <v>349</v>
      </c>
      <c r="AU345" s="18" t="s">
        <v>85</v>
      </c>
    </row>
    <row r="346" s="13" customFormat="1">
      <c r="A346" s="13"/>
      <c r="B346" s="252"/>
      <c r="C346" s="253"/>
      <c r="D346" s="240" t="s">
        <v>446</v>
      </c>
      <c r="E346" s="254" t="s">
        <v>1</v>
      </c>
      <c r="F346" s="255" t="s">
        <v>7617</v>
      </c>
      <c r="G346" s="253"/>
      <c r="H346" s="256">
        <v>3.452</v>
      </c>
      <c r="I346" s="257"/>
      <c r="J346" s="253"/>
      <c r="K346" s="253"/>
      <c r="L346" s="258"/>
      <c r="M346" s="259"/>
      <c r="N346" s="260"/>
      <c r="O346" s="260"/>
      <c r="P346" s="260"/>
      <c r="Q346" s="260"/>
      <c r="R346" s="260"/>
      <c r="S346" s="260"/>
      <c r="T346" s="261"/>
      <c r="U346" s="13"/>
      <c r="V346" s="13"/>
      <c r="W346" s="13"/>
      <c r="X346" s="13"/>
      <c r="Y346" s="13"/>
      <c r="Z346" s="13"/>
      <c r="AA346" s="13"/>
      <c r="AB346" s="13"/>
      <c r="AC346" s="13"/>
      <c r="AD346" s="13"/>
      <c r="AE346" s="13"/>
      <c r="AT346" s="262" t="s">
        <v>446</v>
      </c>
      <c r="AU346" s="262" t="s">
        <v>85</v>
      </c>
      <c r="AV346" s="13" t="s">
        <v>85</v>
      </c>
      <c r="AW346" s="13" t="s">
        <v>32</v>
      </c>
      <c r="AX346" s="13" t="s">
        <v>83</v>
      </c>
      <c r="AY346" s="262" t="s">
        <v>342</v>
      </c>
    </row>
    <row r="347" s="2" customFormat="1" ht="16.5" customHeight="1">
      <c r="A347" s="39"/>
      <c r="B347" s="40"/>
      <c r="C347" s="227" t="s">
        <v>840</v>
      </c>
      <c r="D347" s="227" t="s">
        <v>343</v>
      </c>
      <c r="E347" s="228" t="s">
        <v>7308</v>
      </c>
      <c r="F347" s="229" t="s">
        <v>7309</v>
      </c>
      <c r="G347" s="230" t="s">
        <v>2094</v>
      </c>
      <c r="H347" s="231">
        <v>1</v>
      </c>
      <c r="I347" s="232"/>
      <c r="J347" s="233">
        <f>ROUND(I347*H347,2)</f>
        <v>0</v>
      </c>
      <c r="K347" s="229" t="s">
        <v>1</v>
      </c>
      <c r="L347" s="45"/>
      <c r="M347" s="234" t="s">
        <v>1</v>
      </c>
      <c r="N347" s="235" t="s">
        <v>41</v>
      </c>
      <c r="O347" s="92"/>
      <c r="P347" s="236">
        <f>O347*H347</f>
        <v>0</v>
      </c>
      <c r="Q347" s="236">
        <v>0.00031</v>
      </c>
      <c r="R347" s="236">
        <f>Q347*H347</f>
        <v>0.00031</v>
      </c>
      <c r="S347" s="236">
        <v>0</v>
      </c>
      <c r="T347" s="237">
        <f>S347*H347</f>
        <v>0</v>
      </c>
      <c r="U347" s="39"/>
      <c r="V347" s="39"/>
      <c r="W347" s="39"/>
      <c r="X347" s="39"/>
      <c r="Y347" s="39"/>
      <c r="Z347" s="39"/>
      <c r="AA347" s="39"/>
      <c r="AB347" s="39"/>
      <c r="AC347" s="39"/>
      <c r="AD347" s="39"/>
      <c r="AE347" s="39"/>
      <c r="AR347" s="238" t="s">
        <v>360</v>
      </c>
      <c r="AT347" s="238" t="s">
        <v>343</v>
      </c>
      <c r="AU347" s="238" t="s">
        <v>85</v>
      </c>
      <c r="AY347" s="18" t="s">
        <v>342</v>
      </c>
      <c r="BE347" s="239">
        <f>IF(N347="základní",J347,0)</f>
        <v>0</v>
      </c>
      <c r="BF347" s="239">
        <f>IF(N347="snížená",J347,0)</f>
        <v>0</v>
      </c>
      <c r="BG347" s="239">
        <f>IF(N347="zákl. přenesená",J347,0)</f>
        <v>0</v>
      </c>
      <c r="BH347" s="239">
        <f>IF(N347="sníž. přenesená",J347,0)</f>
        <v>0</v>
      </c>
      <c r="BI347" s="239">
        <f>IF(N347="nulová",J347,0)</f>
        <v>0</v>
      </c>
      <c r="BJ347" s="18" t="s">
        <v>83</v>
      </c>
      <c r="BK347" s="239">
        <f>ROUND(I347*H347,2)</f>
        <v>0</v>
      </c>
      <c r="BL347" s="18" t="s">
        <v>360</v>
      </c>
      <c r="BM347" s="238" t="s">
        <v>7618</v>
      </c>
    </row>
    <row r="348" s="2" customFormat="1">
      <c r="A348" s="39"/>
      <c r="B348" s="40"/>
      <c r="C348" s="41"/>
      <c r="D348" s="240" t="s">
        <v>349</v>
      </c>
      <c r="E348" s="41"/>
      <c r="F348" s="241" t="s">
        <v>7311</v>
      </c>
      <c r="G348" s="41"/>
      <c r="H348" s="41"/>
      <c r="I348" s="242"/>
      <c r="J348" s="41"/>
      <c r="K348" s="41"/>
      <c r="L348" s="45"/>
      <c r="M348" s="243"/>
      <c r="N348" s="244"/>
      <c r="O348" s="92"/>
      <c r="P348" s="92"/>
      <c r="Q348" s="92"/>
      <c r="R348" s="92"/>
      <c r="S348" s="92"/>
      <c r="T348" s="93"/>
      <c r="U348" s="39"/>
      <c r="V348" s="39"/>
      <c r="W348" s="39"/>
      <c r="X348" s="39"/>
      <c r="Y348" s="39"/>
      <c r="Z348" s="39"/>
      <c r="AA348" s="39"/>
      <c r="AB348" s="39"/>
      <c r="AC348" s="39"/>
      <c r="AD348" s="39"/>
      <c r="AE348" s="39"/>
      <c r="AT348" s="18" t="s">
        <v>349</v>
      </c>
      <c r="AU348" s="18" t="s">
        <v>85</v>
      </c>
    </row>
    <row r="349" s="13" customFormat="1">
      <c r="A349" s="13"/>
      <c r="B349" s="252"/>
      <c r="C349" s="253"/>
      <c r="D349" s="240" t="s">
        <v>446</v>
      </c>
      <c r="E349" s="254" t="s">
        <v>1</v>
      </c>
      <c r="F349" s="255" t="s">
        <v>2097</v>
      </c>
      <c r="G349" s="253"/>
      <c r="H349" s="256">
        <v>1</v>
      </c>
      <c r="I349" s="257"/>
      <c r="J349" s="253"/>
      <c r="K349" s="253"/>
      <c r="L349" s="258"/>
      <c r="M349" s="259"/>
      <c r="N349" s="260"/>
      <c r="O349" s="260"/>
      <c r="P349" s="260"/>
      <c r="Q349" s="260"/>
      <c r="R349" s="260"/>
      <c r="S349" s="260"/>
      <c r="T349" s="261"/>
      <c r="U349" s="13"/>
      <c r="V349" s="13"/>
      <c r="W349" s="13"/>
      <c r="X349" s="13"/>
      <c r="Y349" s="13"/>
      <c r="Z349" s="13"/>
      <c r="AA349" s="13"/>
      <c r="AB349" s="13"/>
      <c r="AC349" s="13"/>
      <c r="AD349" s="13"/>
      <c r="AE349" s="13"/>
      <c r="AT349" s="262" t="s">
        <v>446</v>
      </c>
      <c r="AU349" s="262" t="s">
        <v>85</v>
      </c>
      <c r="AV349" s="13" t="s">
        <v>85</v>
      </c>
      <c r="AW349" s="13" t="s">
        <v>32</v>
      </c>
      <c r="AX349" s="13" t="s">
        <v>83</v>
      </c>
      <c r="AY349" s="262" t="s">
        <v>342</v>
      </c>
    </row>
    <row r="350" s="2" customFormat="1" ht="16.5" customHeight="1">
      <c r="A350" s="39"/>
      <c r="B350" s="40"/>
      <c r="C350" s="227" t="s">
        <v>847</v>
      </c>
      <c r="D350" s="227" t="s">
        <v>343</v>
      </c>
      <c r="E350" s="228" t="s">
        <v>2534</v>
      </c>
      <c r="F350" s="229" t="s">
        <v>2535</v>
      </c>
      <c r="G350" s="230" t="s">
        <v>442</v>
      </c>
      <c r="H350" s="231">
        <v>3</v>
      </c>
      <c r="I350" s="232"/>
      <c r="J350" s="233">
        <f>ROUND(I350*H350,2)</f>
        <v>0</v>
      </c>
      <c r="K350" s="229" t="s">
        <v>443</v>
      </c>
      <c r="L350" s="45"/>
      <c r="M350" s="234" t="s">
        <v>1</v>
      </c>
      <c r="N350" s="235" t="s">
        <v>41</v>
      </c>
      <c r="O350" s="92"/>
      <c r="P350" s="236">
        <f>O350*H350</f>
        <v>0</v>
      </c>
      <c r="Q350" s="236">
        <v>0.010189999999999999</v>
      </c>
      <c r="R350" s="236">
        <f>Q350*H350</f>
        <v>0.03057</v>
      </c>
      <c r="S350" s="236">
        <v>0</v>
      </c>
      <c r="T350" s="237">
        <f>S350*H350</f>
        <v>0</v>
      </c>
      <c r="U350" s="39"/>
      <c r="V350" s="39"/>
      <c r="W350" s="39"/>
      <c r="X350" s="39"/>
      <c r="Y350" s="39"/>
      <c r="Z350" s="39"/>
      <c r="AA350" s="39"/>
      <c r="AB350" s="39"/>
      <c r="AC350" s="39"/>
      <c r="AD350" s="39"/>
      <c r="AE350" s="39"/>
      <c r="AR350" s="238" t="s">
        <v>360</v>
      </c>
      <c r="AT350" s="238" t="s">
        <v>343</v>
      </c>
      <c r="AU350" s="238" t="s">
        <v>85</v>
      </c>
      <c r="AY350" s="18" t="s">
        <v>342</v>
      </c>
      <c r="BE350" s="239">
        <f>IF(N350="základní",J350,0)</f>
        <v>0</v>
      </c>
      <c r="BF350" s="239">
        <f>IF(N350="snížená",J350,0)</f>
        <v>0</v>
      </c>
      <c r="BG350" s="239">
        <f>IF(N350="zákl. přenesená",J350,0)</f>
        <v>0</v>
      </c>
      <c r="BH350" s="239">
        <f>IF(N350="sníž. přenesená",J350,0)</f>
        <v>0</v>
      </c>
      <c r="BI350" s="239">
        <f>IF(N350="nulová",J350,0)</f>
        <v>0</v>
      </c>
      <c r="BJ350" s="18" t="s">
        <v>83</v>
      </c>
      <c r="BK350" s="239">
        <f>ROUND(I350*H350,2)</f>
        <v>0</v>
      </c>
      <c r="BL350" s="18" t="s">
        <v>360</v>
      </c>
      <c r="BM350" s="238" t="s">
        <v>7619</v>
      </c>
    </row>
    <row r="351" s="2" customFormat="1">
      <c r="A351" s="39"/>
      <c r="B351" s="40"/>
      <c r="C351" s="41"/>
      <c r="D351" s="240" t="s">
        <v>349</v>
      </c>
      <c r="E351" s="41"/>
      <c r="F351" s="241" t="s">
        <v>2535</v>
      </c>
      <c r="G351" s="41"/>
      <c r="H351" s="41"/>
      <c r="I351" s="242"/>
      <c r="J351" s="41"/>
      <c r="K351" s="41"/>
      <c r="L351" s="45"/>
      <c r="M351" s="243"/>
      <c r="N351" s="244"/>
      <c r="O351" s="92"/>
      <c r="P351" s="92"/>
      <c r="Q351" s="92"/>
      <c r="R351" s="92"/>
      <c r="S351" s="92"/>
      <c r="T351" s="93"/>
      <c r="U351" s="39"/>
      <c r="V351" s="39"/>
      <c r="W351" s="39"/>
      <c r="X351" s="39"/>
      <c r="Y351" s="39"/>
      <c r="Z351" s="39"/>
      <c r="AA351" s="39"/>
      <c r="AB351" s="39"/>
      <c r="AC351" s="39"/>
      <c r="AD351" s="39"/>
      <c r="AE351" s="39"/>
      <c r="AT351" s="18" t="s">
        <v>349</v>
      </c>
      <c r="AU351" s="18" t="s">
        <v>85</v>
      </c>
    </row>
    <row r="352" s="13" customFormat="1">
      <c r="A352" s="13"/>
      <c r="B352" s="252"/>
      <c r="C352" s="253"/>
      <c r="D352" s="240" t="s">
        <v>446</v>
      </c>
      <c r="E352" s="254" t="s">
        <v>1</v>
      </c>
      <c r="F352" s="255" t="s">
        <v>2511</v>
      </c>
      <c r="G352" s="253"/>
      <c r="H352" s="256">
        <v>3</v>
      </c>
      <c r="I352" s="257"/>
      <c r="J352" s="253"/>
      <c r="K352" s="253"/>
      <c r="L352" s="258"/>
      <c r="M352" s="259"/>
      <c r="N352" s="260"/>
      <c r="O352" s="260"/>
      <c r="P352" s="260"/>
      <c r="Q352" s="260"/>
      <c r="R352" s="260"/>
      <c r="S352" s="260"/>
      <c r="T352" s="261"/>
      <c r="U352" s="13"/>
      <c r="V352" s="13"/>
      <c r="W352" s="13"/>
      <c r="X352" s="13"/>
      <c r="Y352" s="13"/>
      <c r="Z352" s="13"/>
      <c r="AA352" s="13"/>
      <c r="AB352" s="13"/>
      <c r="AC352" s="13"/>
      <c r="AD352" s="13"/>
      <c r="AE352" s="13"/>
      <c r="AT352" s="262" t="s">
        <v>446</v>
      </c>
      <c r="AU352" s="262" t="s">
        <v>85</v>
      </c>
      <c r="AV352" s="13" t="s">
        <v>85</v>
      </c>
      <c r="AW352" s="13" t="s">
        <v>32</v>
      </c>
      <c r="AX352" s="13" t="s">
        <v>83</v>
      </c>
      <c r="AY352" s="262" t="s">
        <v>342</v>
      </c>
    </row>
    <row r="353" s="2" customFormat="1" ht="16.5" customHeight="1">
      <c r="A353" s="39"/>
      <c r="B353" s="40"/>
      <c r="C353" s="295" t="s">
        <v>854</v>
      </c>
      <c r="D353" s="295" t="s">
        <v>621</v>
      </c>
      <c r="E353" s="296" t="s">
        <v>2542</v>
      </c>
      <c r="F353" s="297" t="s">
        <v>2543</v>
      </c>
      <c r="G353" s="298" t="s">
        <v>442</v>
      </c>
      <c r="H353" s="299">
        <v>2</v>
      </c>
      <c r="I353" s="300"/>
      <c r="J353" s="301">
        <f>ROUND(I353*H353,2)</f>
        <v>0</v>
      </c>
      <c r="K353" s="297" t="s">
        <v>443</v>
      </c>
      <c r="L353" s="302"/>
      <c r="M353" s="303" t="s">
        <v>1</v>
      </c>
      <c r="N353" s="304" t="s">
        <v>41</v>
      </c>
      <c r="O353" s="92"/>
      <c r="P353" s="236">
        <f>O353*H353</f>
        <v>0</v>
      </c>
      <c r="Q353" s="236">
        <v>0.50600000000000001</v>
      </c>
      <c r="R353" s="236">
        <f>Q353*H353</f>
        <v>1.012</v>
      </c>
      <c r="S353" s="236">
        <v>0</v>
      </c>
      <c r="T353" s="237">
        <f>S353*H353</f>
        <v>0</v>
      </c>
      <c r="U353" s="39"/>
      <c r="V353" s="39"/>
      <c r="W353" s="39"/>
      <c r="X353" s="39"/>
      <c r="Y353" s="39"/>
      <c r="Z353" s="39"/>
      <c r="AA353" s="39"/>
      <c r="AB353" s="39"/>
      <c r="AC353" s="39"/>
      <c r="AD353" s="39"/>
      <c r="AE353" s="39"/>
      <c r="AR353" s="238" t="s">
        <v>376</v>
      </c>
      <c r="AT353" s="238" t="s">
        <v>621</v>
      </c>
      <c r="AU353" s="238" t="s">
        <v>85</v>
      </c>
      <c r="AY353" s="18" t="s">
        <v>342</v>
      </c>
      <c r="BE353" s="239">
        <f>IF(N353="základní",J353,0)</f>
        <v>0</v>
      </c>
      <c r="BF353" s="239">
        <f>IF(N353="snížená",J353,0)</f>
        <v>0</v>
      </c>
      <c r="BG353" s="239">
        <f>IF(N353="zákl. přenesená",J353,0)</f>
        <v>0</v>
      </c>
      <c r="BH353" s="239">
        <f>IF(N353="sníž. přenesená",J353,0)</f>
        <v>0</v>
      </c>
      <c r="BI353" s="239">
        <f>IF(N353="nulová",J353,0)</f>
        <v>0</v>
      </c>
      <c r="BJ353" s="18" t="s">
        <v>83</v>
      </c>
      <c r="BK353" s="239">
        <f>ROUND(I353*H353,2)</f>
        <v>0</v>
      </c>
      <c r="BL353" s="18" t="s">
        <v>360</v>
      </c>
      <c r="BM353" s="238" t="s">
        <v>7620</v>
      </c>
    </row>
    <row r="354" s="2" customFormat="1">
      <c r="A354" s="39"/>
      <c r="B354" s="40"/>
      <c r="C354" s="41"/>
      <c r="D354" s="240" t="s">
        <v>349</v>
      </c>
      <c r="E354" s="41"/>
      <c r="F354" s="241" t="s">
        <v>2543</v>
      </c>
      <c r="G354" s="41"/>
      <c r="H354" s="41"/>
      <c r="I354" s="242"/>
      <c r="J354" s="41"/>
      <c r="K354" s="41"/>
      <c r="L354" s="45"/>
      <c r="M354" s="243"/>
      <c r="N354" s="244"/>
      <c r="O354" s="92"/>
      <c r="P354" s="92"/>
      <c r="Q354" s="92"/>
      <c r="R354" s="92"/>
      <c r="S354" s="92"/>
      <c r="T354" s="93"/>
      <c r="U354" s="39"/>
      <c r="V354" s="39"/>
      <c r="W354" s="39"/>
      <c r="X354" s="39"/>
      <c r="Y354" s="39"/>
      <c r="Z354" s="39"/>
      <c r="AA354" s="39"/>
      <c r="AB354" s="39"/>
      <c r="AC354" s="39"/>
      <c r="AD354" s="39"/>
      <c r="AE354" s="39"/>
      <c r="AT354" s="18" t="s">
        <v>349</v>
      </c>
      <c r="AU354" s="18" t="s">
        <v>85</v>
      </c>
    </row>
    <row r="355" s="13" customFormat="1">
      <c r="A355" s="13"/>
      <c r="B355" s="252"/>
      <c r="C355" s="253"/>
      <c r="D355" s="240" t="s">
        <v>446</v>
      </c>
      <c r="E355" s="254" t="s">
        <v>1</v>
      </c>
      <c r="F355" s="255" t="s">
        <v>2392</v>
      </c>
      <c r="G355" s="253"/>
      <c r="H355" s="256">
        <v>2</v>
      </c>
      <c r="I355" s="257"/>
      <c r="J355" s="253"/>
      <c r="K355" s="253"/>
      <c r="L355" s="258"/>
      <c r="M355" s="259"/>
      <c r="N355" s="260"/>
      <c r="O355" s="260"/>
      <c r="P355" s="260"/>
      <c r="Q355" s="260"/>
      <c r="R355" s="260"/>
      <c r="S355" s="260"/>
      <c r="T355" s="261"/>
      <c r="U355" s="13"/>
      <c r="V355" s="13"/>
      <c r="W355" s="13"/>
      <c r="X355" s="13"/>
      <c r="Y355" s="13"/>
      <c r="Z355" s="13"/>
      <c r="AA355" s="13"/>
      <c r="AB355" s="13"/>
      <c r="AC355" s="13"/>
      <c r="AD355" s="13"/>
      <c r="AE355" s="13"/>
      <c r="AT355" s="262" t="s">
        <v>446</v>
      </c>
      <c r="AU355" s="262" t="s">
        <v>85</v>
      </c>
      <c r="AV355" s="13" t="s">
        <v>85</v>
      </c>
      <c r="AW355" s="13" t="s">
        <v>32</v>
      </c>
      <c r="AX355" s="13" t="s">
        <v>83</v>
      </c>
      <c r="AY355" s="262" t="s">
        <v>342</v>
      </c>
    </row>
    <row r="356" s="2" customFormat="1" ht="16.5" customHeight="1">
      <c r="A356" s="39"/>
      <c r="B356" s="40"/>
      <c r="C356" s="295" t="s">
        <v>859</v>
      </c>
      <c r="D356" s="295" t="s">
        <v>621</v>
      </c>
      <c r="E356" s="296" t="s">
        <v>2545</v>
      </c>
      <c r="F356" s="297" t="s">
        <v>2546</v>
      </c>
      <c r="G356" s="298" t="s">
        <v>442</v>
      </c>
      <c r="H356" s="299">
        <v>1</v>
      </c>
      <c r="I356" s="300"/>
      <c r="J356" s="301">
        <f>ROUND(I356*H356,2)</f>
        <v>0</v>
      </c>
      <c r="K356" s="297" t="s">
        <v>443</v>
      </c>
      <c r="L356" s="302"/>
      <c r="M356" s="303" t="s">
        <v>1</v>
      </c>
      <c r="N356" s="304" t="s">
        <v>41</v>
      </c>
      <c r="O356" s="92"/>
      <c r="P356" s="236">
        <f>O356*H356</f>
        <v>0</v>
      </c>
      <c r="Q356" s="236">
        <v>1.0129999999999999</v>
      </c>
      <c r="R356" s="236">
        <f>Q356*H356</f>
        <v>1.0129999999999999</v>
      </c>
      <c r="S356" s="236">
        <v>0</v>
      </c>
      <c r="T356" s="237">
        <f>S356*H356</f>
        <v>0</v>
      </c>
      <c r="U356" s="39"/>
      <c r="V356" s="39"/>
      <c r="W356" s="39"/>
      <c r="X356" s="39"/>
      <c r="Y356" s="39"/>
      <c r="Z356" s="39"/>
      <c r="AA356" s="39"/>
      <c r="AB356" s="39"/>
      <c r="AC356" s="39"/>
      <c r="AD356" s="39"/>
      <c r="AE356" s="39"/>
      <c r="AR356" s="238" t="s">
        <v>376</v>
      </c>
      <c r="AT356" s="238" t="s">
        <v>621</v>
      </c>
      <c r="AU356" s="238" t="s">
        <v>85</v>
      </c>
      <c r="AY356" s="18" t="s">
        <v>342</v>
      </c>
      <c r="BE356" s="239">
        <f>IF(N356="základní",J356,0)</f>
        <v>0</v>
      </c>
      <c r="BF356" s="239">
        <f>IF(N356="snížená",J356,0)</f>
        <v>0</v>
      </c>
      <c r="BG356" s="239">
        <f>IF(N356="zákl. přenesená",J356,0)</f>
        <v>0</v>
      </c>
      <c r="BH356" s="239">
        <f>IF(N356="sníž. přenesená",J356,0)</f>
        <v>0</v>
      </c>
      <c r="BI356" s="239">
        <f>IF(N356="nulová",J356,0)</f>
        <v>0</v>
      </c>
      <c r="BJ356" s="18" t="s">
        <v>83</v>
      </c>
      <c r="BK356" s="239">
        <f>ROUND(I356*H356,2)</f>
        <v>0</v>
      </c>
      <c r="BL356" s="18" t="s">
        <v>360</v>
      </c>
      <c r="BM356" s="238" t="s">
        <v>7621</v>
      </c>
    </row>
    <row r="357" s="2" customFormat="1">
      <c r="A357" s="39"/>
      <c r="B357" s="40"/>
      <c r="C357" s="41"/>
      <c r="D357" s="240" t="s">
        <v>349</v>
      </c>
      <c r="E357" s="41"/>
      <c r="F357" s="241" t="s">
        <v>2546</v>
      </c>
      <c r="G357" s="41"/>
      <c r="H357" s="41"/>
      <c r="I357" s="242"/>
      <c r="J357" s="41"/>
      <c r="K357" s="41"/>
      <c r="L357" s="45"/>
      <c r="M357" s="243"/>
      <c r="N357" s="244"/>
      <c r="O357" s="92"/>
      <c r="P357" s="92"/>
      <c r="Q357" s="92"/>
      <c r="R357" s="92"/>
      <c r="S357" s="92"/>
      <c r="T357" s="93"/>
      <c r="U357" s="39"/>
      <c r="V357" s="39"/>
      <c r="W357" s="39"/>
      <c r="X357" s="39"/>
      <c r="Y357" s="39"/>
      <c r="Z357" s="39"/>
      <c r="AA357" s="39"/>
      <c r="AB357" s="39"/>
      <c r="AC357" s="39"/>
      <c r="AD357" s="39"/>
      <c r="AE357" s="39"/>
      <c r="AT357" s="18" t="s">
        <v>349</v>
      </c>
      <c r="AU357" s="18" t="s">
        <v>85</v>
      </c>
    </row>
    <row r="358" s="13" customFormat="1">
      <c r="A358" s="13"/>
      <c r="B358" s="252"/>
      <c r="C358" s="253"/>
      <c r="D358" s="240" t="s">
        <v>446</v>
      </c>
      <c r="E358" s="254" t="s">
        <v>1</v>
      </c>
      <c r="F358" s="255" t="s">
        <v>2590</v>
      </c>
      <c r="G358" s="253"/>
      <c r="H358" s="256">
        <v>1</v>
      </c>
      <c r="I358" s="257"/>
      <c r="J358" s="253"/>
      <c r="K358" s="253"/>
      <c r="L358" s="258"/>
      <c r="M358" s="259"/>
      <c r="N358" s="260"/>
      <c r="O358" s="260"/>
      <c r="P358" s="260"/>
      <c r="Q358" s="260"/>
      <c r="R358" s="260"/>
      <c r="S358" s="260"/>
      <c r="T358" s="261"/>
      <c r="U358" s="13"/>
      <c r="V358" s="13"/>
      <c r="W358" s="13"/>
      <c r="X358" s="13"/>
      <c r="Y358" s="13"/>
      <c r="Z358" s="13"/>
      <c r="AA358" s="13"/>
      <c r="AB358" s="13"/>
      <c r="AC358" s="13"/>
      <c r="AD358" s="13"/>
      <c r="AE358" s="13"/>
      <c r="AT358" s="262" t="s">
        <v>446</v>
      </c>
      <c r="AU358" s="262" t="s">
        <v>85</v>
      </c>
      <c r="AV358" s="13" t="s">
        <v>85</v>
      </c>
      <c r="AW358" s="13" t="s">
        <v>32</v>
      </c>
      <c r="AX358" s="13" t="s">
        <v>83</v>
      </c>
      <c r="AY358" s="262" t="s">
        <v>342</v>
      </c>
    </row>
    <row r="359" s="2" customFormat="1" ht="16.5" customHeight="1">
      <c r="A359" s="39"/>
      <c r="B359" s="40"/>
      <c r="C359" s="295" t="s">
        <v>864</v>
      </c>
      <c r="D359" s="295" t="s">
        <v>621</v>
      </c>
      <c r="E359" s="296" t="s">
        <v>2548</v>
      </c>
      <c r="F359" s="297" t="s">
        <v>2549</v>
      </c>
      <c r="G359" s="298" t="s">
        <v>442</v>
      </c>
      <c r="H359" s="299">
        <v>5</v>
      </c>
      <c r="I359" s="300"/>
      <c r="J359" s="301">
        <f>ROUND(I359*H359,2)</f>
        <v>0</v>
      </c>
      <c r="K359" s="297" t="s">
        <v>443</v>
      </c>
      <c r="L359" s="302"/>
      <c r="M359" s="303" t="s">
        <v>1</v>
      </c>
      <c r="N359" s="304" t="s">
        <v>41</v>
      </c>
      <c r="O359" s="92"/>
      <c r="P359" s="236">
        <f>O359*H359</f>
        <v>0</v>
      </c>
      <c r="Q359" s="236">
        <v>0.002</v>
      </c>
      <c r="R359" s="236">
        <f>Q359*H359</f>
        <v>0.01</v>
      </c>
      <c r="S359" s="236">
        <v>0</v>
      </c>
      <c r="T359" s="237">
        <f>S359*H359</f>
        <v>0</v>
      </c>
      <c r="U359" s="39"/>
      <c r="V359" s="39"/>
      <c r="W359" s="39"/>
      <c r="X359" s="39"/>
      <c r="Y359" s="39"/>
      <c r="Z359" s="39"/>
      <c r="AA359" s="39"/>
      <c r="AB359" s="39"/>
      <c r="AC359" s="39"/>
      <c r="AD359" s="39"/>
      <c r="AE359" s="39"/>
      <c r="AR359" s="238" t="s">
        <v>376</v>
      </c>
      <c r="AT359" s="238" t="s">
        <v>621</v>
      </c>
      <c r="AU359" s="238" t="s">
        <v>85</v>
      </c>
      <c r="AY359" s="18" t="s">
        <v>342</v>
      </c>
      <c r="BE359" s="239">
        <f>IF(N359="základní",J359,0)</f>
        <v>0</v>
      </c>
      <c r="BF359" s="239">
        <f>IF(N359="snížená",J359,0)</f>
        <v>0</v>
      </c>
      <c r="BG359" s="239">
        <f>IF(N359="zákl. přenesená",J359,0)</f>
        <v>0</v>
      </c>
      <c r="BH359" s="239">
        <f>IF(N359="sníž. přenesená",J359,0)</f>
        <v>0</v>
      </c>
      <c r="BI359" s="239">
        <f>IF(N359="nulová",J359,0)</f>
        <v>0</v>
      </c>
      <c r="BJ359" s="18" t="s">
        <v>83</v>
      </c>
      <c r="BK359" s="239">
        <f>ROUND(I359*H359,2)</f>
        <v>0</v>
      </c>
      <c r="BL359" s="18" t="s">
        <v>360</v>
      </c>
      <c r="BM359" s="238" t="s">
        <v>7622</v>
      </c>
    </row>
    <row r="360" s="2" customFormat="1">
      <c r="A360" s="39"/>
      <c r="B360" s="40"/>
      <c r="C360" s="41"/>
      <c r="D360" s="240" t="s">
        <v>349</v>
      </c>
      <c r="E360" s="41"/>
      <c r="F360" s="241" t="s">
        <v>2549</v>
      </c>
      <c r="G360" s="41"/>
      <c r="H360" s="41"/>
      <c r="I360" s="242"/>
      <c r="J360" s="41"/>
      <c r="K360" s="41"/>
      <c r="L360" s="45"/>
      <c r="M360" s="243"/>
      <c r="N360" s="244"/>
      <c r="O360" s="92"/>
      <c r="P360" s="92"/>
      <c r="Q360" s="92"/>
      <c r="R360" s="92"/>
      <c r="S360" s="92"/>
      <c r="T360" s="93"/>
      <c r="U360" s="39"/>
      <c r="V360" s="39"/>
      <c r="W360" s="39"/>
      <c r="X360" s="39"/>
      <c r="Y360" s="39"/>
      <c r="Z360" s="39"/>
      <c r="AA360" s="39"/>
      <c r="AB360" s="39"/>
      <c r="AC360" s="39"/>
      <c r="AD360" s="39"/>
      <c r="AE360" s="39"/>
      <c r="AT360" s="18" t="s">
        <v>349</v>
      </c>
      <c r="AU360" s="18" t="s">
        <v>85</v>
      </c>
    </row>
    <row r="361" s="13" customFormat="1">
      <c r="A361" s="13"/>
      <c r="B361" s="252"/>
      <c r="C361" s="253"/>
      <c r="D361" s="240" t="s">
        <v>446</v>
      </c>
      <c r="E361" s="254" t="s">
        <v>1</v>
      </c>
      <c r="F361" s="255" t="s">
        <v>2555</v>
      </c>
      <c r="G361" s="253"/>
      <c r="H361" s="256">
        <v>5</v>
      </c>
      <c r="I361" s="257"/>
      <c r="J361" s="253"/>
      <c r="K361" s="253"/>
      <c r="L361" s="258"/>
      <c r="M361" s="259"/>
      <c r="N361" s="260"/>
      <c r="O361" s="260"/>
      <c r="P361" s="260"/>
      <c r="Q361" s="260"/>
      <c r="R361" s="260"/>
      <c r="S361" s="260"/>
      <c r="T361" s="261"/>
      <c r="U361" s="13"/>
      <c r="V361" s="13"/>
      <c r="W361" s="13"/>
      <c r="X361" s="13"/>
      <c r="Y361" s="13"/>
      <c r="Z361" s="13"/>
      <c r="AA361" s="13"/>
      <c r="AB361" s="13"/>
      <c r="AC361" s="13"/>
      <c r="AD361" s="13"/>
      <c r="AE361" s="13"/>
      <c r="AT361" s="262" t="s">
        <v>446</v>
      </c>
      <c r="AU361" s="262" t="s">
        <v>85</v>
      </c>
      <c r="AV361" s="13" t="s">
        <v>85</v>
      </c>
      <c r="AW361" s="13" t="s">
        <v>32</v>
      </c>
      <c r="AX361" s="13" t="s">
        <v>83</v>
      </c>
      <c r="AY361" s="262" t="s">
        <v>342</v>
      </c>
    </row>
    <row r="362" s="2" customFormat="1" ht="16.5" customHeight="1">
      <c r="A362" s="39"/>
      <c r="B362" s="40"/>
      <c r="C362" s="227" t="s">
        <v>871</v>
      </c>
      <c r="D362" s="227" t="s">
        <v>343</v>
      </c>
      <c r="E362" s="228" t="s">
        <v>2556</v>
      </c>
      <c r="F362" s="229" t="s">
        <v>2557</v>
      </c>
      <c r="G362" s="230" t="s">
        <v>442</v>
      </c>
      <c r="H362" s="231">
        <v>2</v>
      </c>
      <c r="I362" s="232"/>
      <c r="J362" s="233">
        <f>ROUND(I362*H362,2)</f>
        <v>0</v>
      </c>
      <c r="K362" s="229" t="s">
        <v>443</v>
      </c>
      <c r="L362" s="45"/>
      <c r="M362" s="234" t="s">
        <v>1</v>
      </c>
      <c r="N362" s="235" t="s">
        <v>41</v>
      </c>
      <c r="O362" s="92"/>
      <c r="P362" s="236">
        <f>O362*H362</f>
        <v>0</v>
      </c>
      <c r="Q362" s="236">
        <v>0.01248</v>
      </c>
      <c r="R362" s="236">
        <f>Q362*H362</f>
        <v>0.02496</v>
      </c>
      <c r="S362" s="236">
        <v>0</v>
      </c>
      <c r="T362" s="237">
        <f>S362*H362</f>
        <v>0</v>
      </c>
      <c r="U362" s="39"/>
      <c r="V362" s="39"/>
      <c r="W362" s="39"/>
      <c r="X362" s="39"/>
      <c r="Y362" s="39"/>
      <c r="Z362" s="39"/>
      <c r="AA362" s="39"/>
      <c r="AB362" s="39"/>
      <c r="AC362" s="39"/>
      <c r="AD362" s="39"/>
      <c r="AE362" s="39"/>
      <c r="AR362" s="238" t="s">
        <v>360</v>
      </c>
      <c r="AT362" s="238" t="s">
        <v>343</v>
      </c>
      <c r="AU362" s="238" t="s">
        <v>85</v>
      </c>
      <c r="AY362" s="18" t="s">
        <v>342</v>
      </c>
      <c r="BE362" s="239">
        <f>IF(N362="základní",J362,0)</f>
        <v>0</v>
      </c>
      <c r="BF362" s="239">
        <f>IF(N362="snížená",J362,0)</f>
        <v>0</v>
      </c>
      <c r="BG362" s="239">
        <f>IF(N362="zákl. přenesená",J362,0)</f>
        <v>0</v>
      </c>
      <c r="BH362" s="239">
        <f>IF(N362="sníž. přenesená",J362,0)</f>
        <v>0</v>
      </c>
      <c r="BI362" s="239">
        <f>IF(N362="nulová",J362,0)</f>
        <v>0</v>
      </c>
      <c r="BJ362" s="18" t="s">
        <v>83</v>
      </c>
      <c r="BK362" s="239">
        <f>ROUND(I362*H362,2)</f>
        <v>0</v>
      </c>
      <c r="BL362" s="18" t="s">
        <v>360</v>
      </c>
      <c r="BM362" s="238" t="s">
        <v>7623</v>
      </c>
    </row>
    <row r="363" s="2" customFormat="1">
      <c r="A363" s="39"/>
      <c r="B363" s="40"/>
      <c r="C363" s="41"/>
      <c r="D363" s="240" t="s">
        <v>349</v>
      </c>
      <c r="E363" s="41"/>
      <c r="F363" s="241" t="s">
        <v>2557</v>
      </c>
      <c r="G363" s="41"/>
      <c r="H363" s="41"/>
      <c r="I363" s="242"/>
      <c r="J363" s="41"/>
      <c r="K363" s="41"/>
      <c r="L363" s="45"/>
      <c r="M363" s="243"/>
      <c r="N363" s="244"/>
      <c r="O363" s="92"/>
      <c r="P363" s="92"/>
      <c r="Q363" s="92"/>
      <c r="R363" s="92"/>
      <c r="S363" s="92"/>
      <c r="T363" s="93"/>
      <c r="U363" s="39"/>
      <c r="V363" s="39"/>
      <c r="W363" s="39"/>
      <c r="X363" s="39"/>
      <c r="Y363" s="39"/>
      <c r="Z363" s="39"/>
      <c r="AA363" s="39"/>
      <c r="AB363" s="39"/>
      <c r="AC363" s="39"/>
      <c r="AD363" s="39"/>
      <c r="AE363" s="39"/>
      <c r="AT363" s="18" t="s">
        <v>349</v>
      </c>
      <c r="AU363" s="18" t="s">
        <v>85</v>
      </c>
    </row>
    <row r="364" s="13" customFormat="1">
      <c r="A364" s="13"/>
      <c r="B364" s="252"/>
      <c r="C364" s="253"/>
      <c r="D364" s="240" t="s">
        <v>446</v>
      </c>
      <c r="E364" s="254" t="s">
        <v>1</v>
      </c>
      <c r="F364" s="255" t="s">
        <v>2403</v>
      </c>
      <c r="G364" s="253"/>
      <c r="H364" s="256">
        <v>2</v>
      </c>
      <c r="I364" s="257"/>
      <c r="J364" s="253"/>
      <c r="K364" s="253"/>
      <c r="L364" s="258"/>
      <c r="M364" s="259"/>
      <c r="N364" s="260"/>
      <c r="O364" s="260"/>
      <c r="P364" s="260"/>
      <c r="Q364" s="260"/>
      <c r="R364" s="260"/>
      <c r="S364" s="260"/>
      <c r="T364" s="261"/>
      <c r="U364" s="13"/>
      <c r="V364" s="13"/>
      <c r="W364" s="13"/>
      <c r="X364" s="13"/>
      <c r="Y364" s="13"/>
      <c r="Z364" s="13"/>
      <c r="AA364" s="13"/>
      <c r="AB364" s="13"/>
      <c r="AC364" s="13"/>
      <c r="AD364" s="13"/>
      <c r="AE364" s="13"/>
      <c r="AT364" s="262" t="s">
        <v>446</v>
      </c>
      <c r="AU364" s="262" t="s">
        <v>85</v>
      </c>
      <c r="AV364" s="13" t="s">
        <v>85</v>
      </c>
      <c r="AW364" s="13" t="s">
        <v>32</v>
      </c>
      <c r="AX364" s="13" t="s">
        <v>83</v>
      </c>
      <c r="AY364" s="262" t="s">
        <v>342</v>
      </c>
    </row>
    <row r="365" s="2" customFormat="1" ht="16.5" customHeight="1">
      <c r="A365" s="39"/>
      <c r="B365" s="40"/>
      <c r="C365" s="295" t="s">
        <v>876</v>
      </c>
      <c r="D365" s="295" t="s">
        <v>621</v>
      </c>
      <c r="E365" s="296" t="s">
        <v>2560</v>
      </c>
      <c r="F365" s="297" t="s">
        <v>2561</v>
      </c>
      <c r="G365" s="298" t="s">
        <v>442</v>
      </c>
      <c r="H365" s="299">
        <v>2</v>
      </c>
      <c r="I365" s="300"/>
      <c r="J365" s="301">
        <f>ROUND(I365*H365,2)</f>
        <v>0</v>
      </c>
      <c r="K365" s="297" t="s">
        <v>443</v>
      </c>
      <c r="L365" s="302"/>
      <c r="M365" s="303" t="s">
        <v>1</v>
      </c>
      <c r="N365" s="304" t="s">
        <v>41</v>
      </c>
      <c r="O365" s="92"/>
      <c r="P365" s="236">
        <f>O365*H365</f>
        <v>0</v>
      </c>
      <c r="Q365" s="236">
        <v>0.58499999999999996</v>
      </c>
      <c r="R365" s="236">
        <f>Q365*H365</f>
        <v>1.1699999999999999</v>
      </c>
      <c r="S365" s="236">
        <v>0</v>
      </c>
      <c r="T365" s="237">
        <f>S365*H365</f>
        <v>0</v>
      </c>
      <c r="U365" s="39"/>
      <c r="V365" s="39"/>
      <c r="W365" s="39"/>
      <c r="X365" s="39"/>
      <c r="Y365" s="39"/>
      <c r="Z365" s="39"/>
      <c r="AA365" s="39"/>
      <c r="AB365" s="39"/>
      <c r="AC365" s="39"/>
      <c r="AD365" s="39"/>
      <c r="AE365" s="39"/>
      <c r="AR365" s="238" t="s">
        <v>376</v>
      </c>
      <c r="AT365" s="238" t="s">
        <v>621</v>
      </c>
      <c r="AU365" s="238" t="s">
        <v>85</v>
      </c>
      <c r="AY365" s="18" t="s">
        <v>342</v>
      </c>
      <c r="BE365" s="239">
        <f>IF(N365="základní",J365,0)</f>
        <v>0</v>
      </c>
      <c r="BF365" s="239">
        <f>IF(N365="snížená",J365,0)</f>
        <v>0</v>
      </c>
      <c r="BG365" s="239">
        <f>IF(N365="zákl. přenesená",J365,0)</f>
        <v>0</v>
      </c>
      <c r="BH365" s="239">
        <f>IF(N365="sníž. přenesená",J365,0)</f>
        <v>0</v>
      </c>
      <c r="BI365" s="239">
        <f>IF(N365="nulová",J365,0)</f>
        <v>0</v>
      </c>
      <c r="BJ365" s="18" t="s">
        <v>83</v>
      </c>
      <c r="BK365" s="239">
        <f>ROUND(I365*H365,2)</f>
        <v>0</v>
      </c>
      <c r="BL365" s="18" t="s">
        <v>360</v>
      </c>
      <c r="BM365" s="238" t="s">
        <v>7624</v>
      </c>
    </row>
    <row r="366" s="2" customFormat="1">
      <c r="A366" s="39"/>
      <c r="B366" s="40"/>
      <c r="C366" s="41"/>
      <c r="D366" s="240" t="s">
        <v>349</v>
      </c>
      <c r="E366" s="41"/>
      <c r="F366" s="241" t="s">
        <v>2561</v>
      </c>
      <c r="G366" s="41"/>
      <c r="H366" s="41"/>
      <c r="I366" s="242"/>
      <c r="J366" s="41"/>
      <c r="K366" s="41"/>
      <c r="L366" s="45"/>
      <c r="M366" s="243"/>
      <c r="N366" s="244"/>
      <c r="O366" s="92"/>
      <c r="P366" s="92"/>
      <c r="Q366" s="92"/>
      <c r="R366" s="92"/>
      <c r="S366" s="92"/>
      <c r="T366" s="93"/>
      <c r="U366" s="39"/>
      <c r="V366" s="39"/>
      <c r="W366" s="39"/>
      <c r="X366" s="39"/>
      <c r="Y366" s="39"/>
      <c r="Z366" s="39"/>
      <c r="AA366" s="39"/>
      <c r="AB366" s="39"/>
      <c r="AC366" s="39"/>
      <c r="AD366" s="39"/>
      <c r="AE366" s="39"/>
      <c r="AT366" s="18" t="s">
        <v>349</v>
      </c>
      <c r="AU366" s="18" t="s">
        <v>85</v>
      </c>
    </row>
    <row r="367" s="13" customFormat="1">
      <c r="A367" s="13"/>
      <c r="B367" s="252"/>
      <c r="C367" s="253"/>
      <c r="D367" s="240" t="s">
        <v>446</v>
      </c>
      <c r="E367" s="254" t="s">
        <v>1</v>
      </c>
      <c r="F367" s="255" t="s">
        <v>3936</v>
      </c>
      <c r="G367" s="253"/>
      <c r="H367" s="256">
        <v>2</v>
      </c>
      <c r="I367" s="257"/>
      <c r="J367" s="253"/>
      <c r="K367" s="253"/>
      <c r="L367" s="258"/>
      <c r="M367" s="259"/>
      <c r="N367" s="260"/>
      <c r="O367" s="260"/>
      <c r="P367" s="260"/>
      <c r="Q367" s="260"/>
      <c r="R367" s="260"/>
      <c r="S367" s="260"/>
      <c r="T367" s="261"/>
      <c r="U367" s="13"/>
      <c r="V367" s="13"/>
      <c r="W367" s="13"/>
      <c r="X367" s="13"/>
      <c r="Y367" s="13"/>
      <c r="Z367" s="13"/>
      <c r="AA367" s="13"/>
      <c r="AB367" s="13"/>
      <c r="AC367" s="13"/>
      <c r="AD367" s="13"/>
      <c r="AE367" s="13"/>
      <c r="AT367" s="262" t="s">
        <v>446</v>
      </c>
      <c r="AU367" s="262" t="s">
        <v>85</v>
      </c>
      <c r="AV367" s="13" t="s">
        <v>85</v>
      </c>
      <c r="AW367" s="13" t="s">
        <v>32</v>
      </c>
      <c r="AX367" s="13" t="s">
        <v>83</v>
      </c>
      <c r="AY367" s="262" t="s">
        <v>342</v>
      </c>
    </row>
    <row r="368" s="2" customFormat="1" ht="16.5" customHeight="1">
      <c r="A368" s="39"/>
      <c r="B368" s="40"/>
      <c r="C368" s="227" t="s">
        <v>884</v>
      </c>
      <c r="D368" s="227" t="s">
        <v>343</v>
      </c>
      <c r="E368" s="228" t="s">
        <v>2568</v>
      </c>
      <c r="F368" s="229" t="s">
        <v>2569</v>
      </c>
      <c r="G368" s="230" t="s">
        <v>442</v>
      </c>
      <c r="H368" s="231">
        <v>2</v>
      </c>
      <c r="I368" s="232"/>
      <c r="J368" s="233">
        <f>ROUND(I368*H368,2)</f>
        <v>0</v>
      </c>
      <c r="K368" s="229" t="s">
        <v>443</v>
      </c>
      <c r="L368" s="45"/>
      <c r="M368" s="234" t="s">
        <v>1</v>
      </c>
      <c r="N368" s="235" t="s">
        <v>41</v>
      </c>
      <c r="O368" s="92"/>
      <c r="P368" s="236">
        <f>O368*H368</f>
        <v>0</v>
      </c>
      <c r="Q368" s="236">
        <v>0.028539999999999999</v>
      </c>
      <c r="R368" s="236">
        <f>Q368*H368</f>
        <v>0.057079999999999999</v>
      </c>
      <c r="S368" s="236">
        <v>0</v>
      </c>
      <c r="T368" s="237">
        <f>S368*H368</f>
        <v>0</v>
      </c>
      <c r="U368" s="39"/>
      <c r="V368" s="39"/>
      <c r="W368" s="39"/>
      <c r="X368" s="39"/>
      <c r="Y368" s="39"/>
      <c r="Z368" s="39"/>
      <c r="AA368" s="39"/>
      <c r="AB368" s="39"/>
      <c r="AC368" s="39"/>
      <c r="AD368" s="39"/>
      <c r="AE368" s="39"/>
      <c r="AR368" s="238" t="s">
        <v>360</v>
      </c>
      <c r="AT368" s="238" t="s">
        <v>343</v>
      </c>
      <c r="AU368" s="238" t="s">
        <v>85</v>
      </c>
      <c r="AY368" s="18" t="s">
        <v>342</v>
      </c>
      <c r="BE368" s="239">
        <f>IF(N368="základní",J368,0)</f>
        <v>0</v>
      </c>
      <c r="BF368" s="239">
        <f>IF(N368="snížená",J368,0)</f>
        <v>0</v>
      </c>
      <c r="BG368" s="239">
        <f>IF(N368="zákl. přenesená",J368,0)</f>
        <v>0</v>
      </c>
      <c r="BH368" s="239">
        <f>IF(N368="sníž. přenesená",J368,0)</f>
        <v>0</v>
      </c>
      <c r="BI368" s="239">
        <f>IF(N368="nulová",J368,0)</f>
        <v>0</v>
      </c>
      <c r="BJ368" s="18" t="s">
        <v>83</v>
      </c>
      <c r="BK368" s="239">
        <f>ROUND(I368*H368,2)</f>
        <v>0</v>
      </c>
      <c r="BL368" s="18" t="s">
        <v>360</v>
      </c>
      <c r="BM368" s="238" t="s">
        <v>7625</v>
      </c>
    </row>
    <row r="369" s="2" customFormat="1">
      <c r="A369" s="39"/>
      <c r="B369" s="40"/>
      <c r="C369" s="41"/>
      <c r="D369" s="240" t="s">
        <v>349</v>
      </c>
      <c r="E369" s="41"/>
      <c r="F369" s="241" t="s">
        <v>2569</v>
      </c>
      <c r="G369" s="41"/>
      <c r="H369" s="41"/>
      <c r="I369" s="242"/>
      <c r="J369" s="41"/>
      <c r="K369" s="41"/>
      <c r="L369" s="45"/>
      <c r="M369" s="243"/>
      <c r="N369" s="244"/>
      <c r="O369" s="92"/>
      <c r="P369" s="92"/>
      <c r="Q369" s="92"/>
      <c r="R369" s="92"/>
      <c r="S369" s="92"/>
      <c r="T369" s="93"/>
      <c r="U369" s="39"/>
      <c r="V369" s="39"/>
      <c r="W369" s="39"/>
      <c r="X369" s="39"/>
      <c r="Y369" s="39"/>
      <c r="Z369" s="39"/>
      <c r="AA369" s="39"/>
      <c r="AB369" s="39"/>
      <c r="AC369" s="39"/>
      <c r="AD369" s="39"/>
      <c r="AE369" s="39"/>
      <c r="AT369" s="18" t="s">
        <v>349</v>
      </c>
      <c r="AU369" s="18" t="s">
        <v>85</v>
      </c>
    </row>
    <row r="370" s="13" customFormat="1">
      <c r="A370" s="13"/>
      <c r="B370" s="252"/>
      <c r="C370" s="253"/>
      <c r="D370" s="240" t="s">
        <v>446</v>
      </c>
      <c r="E370" s="254" t="s">
        <v>1</v>
      </c>
      <c r="F370" s="255" t="s">
        <v>2403</v>
      </c>
      <c r="G370" s="253"/>
      <c r="H370" s="256">
        <v>2</v>
      </c>
      <c r="I370" s="257"/>
      <c r="J370" s="253"/>
      <c r="K370" s="253"/>
      <c r="L370" s="258"/>
      <c r="M370" s="259"/>
      <c r="N370" s="260"/>
      <c r="O370" s="260"/>
      <c r="P370" s="260"/>
      <c r="Q370" s="260"/>
      <c r="R370" s="260"/>
      <c r="S370" s="260"/>
      <c r="T370" s="261"/>
      <c r="U370" s="13"/>
      <c r="V370" s="13"/>
      <c r="W370" s="13"/>
      <c r="X370" s="13"/>
      <c r="Y370" s="13"/>
      <c r="Z370" s="13"/>
      <c r="AA370" s="13"/>
      <c r="AB370" s="13"/>
      <c r="AC370" s="13"/>
      <c r="AD370" s="13"/>
      <c r="AE370" s="13"/>
      <c r="AT370" s="262" t="s">
        <v>446</v>
      </c>
      <c r="AU370" s="262" t="s">
        <v>85</v>
      </c>
      <c r="AV370" s="13" t="s">
        <v>85</v>
      </c>
      <c r="AW370" s="13" t="s">
        <v>32</v>
      </c>
      <c r="AX370" s="13" t="s">
        <v>83</v>
      </c>
      <c r="AY370" s="262" t="s">
        <v>342</v>
      </c>
    </row>
    <row r="371" s="2" customFormat="1" ht="16.5" customHeight="1">
      <c r="A371" s="39"/>
      <c r="B371" s="40"/>
      <c r="C371" s="295" t="s">
        <v>889</v>
      </c>
      <c r="D371" s="295" t="s">
        <v>621</v>
      </c>
      <c r="E371" s="296" t="s">
        <v>2572</v>
      </c>
      <c r="F371" s="297" t="s">
        <v>7321</v>
      </c>
      <c r="G371" s="298" t="s">
        <v>442</v>
      </c>
      <c r="H371" s="299">
        <v>2</v>
      </c>
      <c r="I371" s="300"/>
      <c r="J371" s="301">
        <f>ROUND(I371*H371,2)</f>
        <v>0</v>
      </c>
      <c r="K371" s="297" t="s">
        <v>1</v>
      </c>
      <c r="L371" s="302"/>
      <c r="M371" s="303" t="s">
        <v>1</v>
      </c>
      <c r="N371" s="304" t="s">
        <v>41</v>
      </c>
      <c r="O371" s="92"/>
      <c r="P371" s="236">
        <f>O371*H371</f>
        <v>0</v>
      </c>
      <c r="Q371" s="236">
        <v>1.1599999999999999</v>
      </c>
      <c r="R371" s="236">
        <f>Q371*H371</f>
        <v>2.3199999999999998</v>
      </c>
      <c r="S371" s="236">
        <v>0</v>
      </c>
      <c r="T371" s="237">
        <f>S371*H371</f>
        <v>0</v>
      </c>
      <c r="U371" s="39"/>
      <c r="V371" s="39"/>
      <c r="W371" s="39"/>
      <c r="X371" s="39"/>
      <c r="Y371" s="39"/>
      <c r="Z371" s="39"/>
      <c r="AA371" s="39"/>
      <c r="AB371" s="39"/>
      <c r="AC371" s="39"/>
      <c r="AD371" s="39"/>
      <c r="AE371" s="39"/>
      <c r="AR371" s="238" t="s">
        <v>376</v>
      </c>
      <c r="AT371" s="238" t="s">
        <v>621</v>
      </c>
      <c r="AU371" s="238" t="s">
        <v>85</v>
      </c>
      <c r="AY371" s="18" t="s">
        <v>342</v>
      </c>
      <c r="BE371" s="239">
        <f>IF(N371="základní",J371,0)</f>
        <v>0</v>
      </c>
      <c r="BF371" s="239">
        <f>IF(N371="snížená",J371,0)</f>
        <v>0</v>
      </c>
      <c r="BG371" s="239">
        <f>IF(N371="zákl. přenesená",J371,0)</f>
        <v>0</v>
      </c>
      <c r="BH371" s="239">
        <f>IF(N371="sníž. přenesená",J371,0)</f>
        <v>0</v>
      </c>
      <c r="BI371" s="239">
        <f>IF(N371="nulová",J371,0)</f>
        <v>0</v>
      </c>
      <c r="BJ371" s="18" t="s">
        <v>83</v>
      </c>
      <c r="BK371" s="239">
        <f>ROUND(I371*H371,2)</f>
        <v>0</v>
      </c>
      <c r="BL371" s="18" t="s">
        <v>360</v>
      </c>
      <c r="BM371" s="238" t="s">
        <v>7626</v>
      </c>
    </row>
    <row r="372" s="2" customFormat="1">
      <c r="A372" s="39"/>
      <c r="B372" s="40"/>
      <c r="C372" s="41"/>
      <c r="D372" s="240" t="s">
        <v>349</v>
      </c>
      <c r="E372" s="41"/>
      <c r="F372" s="241" t="s">
        <v>7321</v>
      </c>
      <c r="G372" s="41"/>
      <c r="H372" s="41"/>
      <c r="I372" s="242"/>
      <c r="J372" s="41"/>
      <c r="K372" s="41"/>
      <c r="L372" s="45"/>
      <c r="M372" s="243"/>
      <c r="N372" s="244"/>
      <c r="O372" s="92"/>
      <c r="P372" s="92"/>
      <c r="Q372" s="92"/>
      <c r="R372" s="92"/>
      <c r="S372" s="92"/>
      <c r="T372" s="93"/>
      <c r="U372" s="39"/>
      <c r="V372" s="39"/>
      <c r="W372" s="39"/>
      <c r="X372" s="39"/>
      <c r="Y372" s="39"/>
      <c r="Z372" s="39"/>
      <c r="AA372" s="39"/>
      <c r="AB372" s="39"/>
      <c r="AC372" s="39"/>
      <c r="AD372" s="39"/>
      <c r="AE372" s="39"/>
      <c r="AT372" s="18" t="s">
        <v>349</v>
      </c>
      <c r="AU372" s="18" t="s">
        <v>85</v>
      </c>
    </row>
    <row r="373" s="13" customFormat="1">
      <c r="A373" s="13"/>
      <c r="B373" s="252"/>
      <c r="C373" s="253"/>
      <c r="D373" s="240" t="s">
        <v>446</v>
      </c>
      <c r="E373" s="254" t="s">
        <v>1</v>
      </c>
      <c r="F373" s="255" t="s">
        <v>2403</v>
      </c>
      <c r="G373" s="253"/>
      <c r="H373" s="256">
        <v>2</v>
      </c>
      <c r="I373" s="257"/>
      <c r="J373" s="253"/>
      <c r="K373" s="253"/>
      <c r="L373" s="258"/>
      <c r="M373" s="259"/>
      <c r="N373" s="260"/>
      <c r="O373" s="260"/>
      <c r="P373" s="260"/>
      <c r="Q373" s="260"/>
      <c r="R373" s="260"/>
      <c r="S373" s="260"/>
      <c r="T373" s="261"/>
      <c r="U373" s="13"/>
      <c r="V373" s="13"/>
      <c r="W373" s="13"/>
      <c r="X373" s="13"/>
      <c r="Y373" s="13"/>
      <c r="Z373" s="13"/>
      <c r="AA373" s="13"/>
      <c r="AB373" s="13"/>
      <c r="AC373" s="13"/>
      <c r="AD373" s="13"/>
      <c r="AE373" s="13"/>
      <c r="AT373" s="262" t="s">
        <v>446</v>
      </c>
      <c r="AU373" s="262" t="s">
        <v>85</v>
      </c>
      <c r="AV373" s="13" t="s">
        <v>85</v>
      </c>
      <c r="AW373" s="13" t="s">
        <v>32</v>
      </c>
      <c r="AX373" s="13" t="s">
        <v>83</v>
      </c>
      <c r="AY373" s="262" t="s">
        <v>342</v>
      </c>
    </row>
    <row r="374" s="2" customFormat="1" ht="16.5" customHeight="1">
      <c r="A374" s="39"/>
      <c r="B374" s="40"/>
      <c r="C374" s="227" t="s">
        <v>895</v>
      </c>
      <c r="D374" s="227" t="s">
        <v>343</v>
      </c>
      <c r="E374" s="228" t="s">
        <v>2109</v>
      </c>
      <c r="F374" s="229" t="s">
        <v>2110</v>
      </c>
      <c r="G374" s="230" t="s">
        <v>442</v>
      </c>
      <c r="H374" s="231">
        <v>1</v>
      </c>
      <c r="I374" s="232"/>
      <c r="J374" s="233">
        <f>ROUND(I374*H374,2)</f>
        <v>0</v>
      </c>
      <c r="K374" s="229" t="s">
        <v>443</v>
      </c>
      <c r="L374" s="45"/>
      <c r="M374" s="234" t="s">
        <v>1</v>
      </c>
      <c r="N374" s="235" t="s">
        <v>41</v>
      </c>
      <c r="O374" s="92"/>
      <c r="P374" s="236">
        <f>O374*H374</f>
        <v>0</v>
      </c>
      <c r="Q374" s="236">
        <v>0</v>
      </c>
      <c r="R374" s="236">
        <f>Q374*H374</f>
        <v>0</v>
      </c>
      <c r="S374" s="236">
        <v>0.10000000000000001</v>
      </c>
      <c r="T374" s="237">
        <f>S374*H374</f>
        <v>0.10000000000000001</v>
      </c>
      <c r="U374" s="39"/>
      <c r="V374" s="39"/>
      <c r="W374" s="39"/>
      <c r="X374" s="39"/>
      <c r="Y374" s="39"/>
      <c r="Z374" s="39"/>
      <c r="AA374" s="39"/>
      <c r="AB374" s="39"/>
      <c r="AC374" s="39"/>
      <c r="AD374" s="39"/>
      <c r="AE374" s="39"/>
      <c r="AR374" s="238" t="s">
        <v>360</v>
      </c>
      <c r="AT374" s="238" t="s">
        <v>343</v>
      </c>
      <c r="AU374" s="238" t="s">
        <v>85</v>
      </c>
      <c r="AY374" s="18" t="s">
        <v>342</v>
      </c>
      <c r="BE374" s="239">
        <f>IF(N374="základní",J374,0)</f>
        <v>0</v>
      </c>
      <c r="BF374" s="239">
        <f>IF(N374="snížená",J374,0)</f>
        <v>0</v>
      </c>
      <c r="BG374" s="239">
        <f>IF(N374="zákl. přenesená",J374,0)</f>
        <v>0</v>
      </c>
      <c r="BH374" s="239">
        <f>IF(N374="sníž. přenesená",J374,0)</f>
        <v>0</v>
      </c>
      <c r="BI374" s="239">
        <f>IF(N374="nulová",J374,0)</f>
        <v>0</v>
      </c>
      <c r="BJ374" s="18" t="s">
        <v>83</v>
      </c>
      <c r="BK374" s="239">
        <f>ROUND(I374*H374,2)</f>
        <v>0</v>
      </c>
      <c r="BL374" s="18" t="s">
        <v>360</v>
      </c>
      <c r="BM374" s="238" t="s">
        <v>7627</v>
      </c>
    </row>
    <row r="375" s="2" customFormat="1">
      <c r="A375" s="39"/>
      <c r="B375" s="40"/>
      <c r="C375" s="41"/>
      <c r="D375" s="240" t="s">
        <v>349</v>
      </c>
      <c r="E375" s="41"/>
      <c r="F375" s="241" t="s">
        <v>2112</v>
      </c>
      <c r="G375" s="41"/>
      <c r="H375" s="41"/>
      <c r="I375" s="242"/>
      <c r="J375" s="41"/>
      <c r="K375" s="41"/>
      <c r="L375" s="45"/>
      <c r="M375" s="243"/>
      <c r="N375" s="244"/>
      <c r="O375" s="92"/>
      <c r="P375" s="92"/>
      <c r="Q375" s="92"/>
      <c r="R375" s="92"/>
      <c r="S375" s="92"/>
      <c r="T375" s="93"/>
      <c r="U375" s="39"/>
      <c r="V375" s="39"/>
      <c r="W375" s="39"/>
      <c r="X375" s="39"/>
      <c r="Y375" s="39"/>
      <c r="Z375" s="39"/>
      <c r="AA375" s="39"/>
      <c r="AB375" s="39"/>
      <c r="AC375" s="39"/>
      <c r="AD375" s="39"/>
      <c r="AE375" s="39"/>
      <c r="AT375" s="18" t="s">
        <v>349</v>
      </c>
      <c r="AU375" s="18" t="s">
        <v>85</v>
      </c>
    </row>
    <row r="376" s="13" customFormat="1">
      <c r="A376" s="13"/>
      <c r="B376" s="252"/>
      <c r="C376" s="253"/>
      <c r="D376" s="240" t="s">
        <v>446</v>
      </c>
      <c r="E376" s="254" t="s">
        <v>1</v>
      </c>
      <c r="F376" s="255" t="s">
        <v>7324</v>
      </c>
      <c r="G376" s="253"/>
      <c r="H376" s="256">
        <v>1</v>
      </c>
      <c r="I376" s="257"/>
      <c r="J376" s="253"/>
      <c r="K376" s="253"/>
      <c r="L376" s="258"/>
      <c r="M376" s="259"/>
      <c r="N376" s="260"/>
      <c r="O376" s="260"/>
      <c r="P376" s="260"/>
      <c r="Q376" s="260"/>
      <c r="R376" s="260"/>
      <c r="S376" s="260"/>
      <c r="T376" s="261"/>
      <c r="U376" s="13"/>
      <c r="V376" s="13"/>
      <c r="W376" s="13"/>
      <c r="X376" s="13"/>
      <c r="Y376" s="13"/>
      <c r="Z376" s="13"/>
      <c r="AA376" s="13"/>
      <c r="AB376" s="13"/>
      <c r="AC376" s="13"/>
      <c r="AD376" s="13"/>
      <c r="AE376" s="13"/>
      <c r="AT376" s="262" t="s">
        <v>446</v>
      </c>
      <c r="AU376" s="262" t="s">
        <v>85</v>
      </c>
      <c r="AV376" s="13" t="s">
        <v>85</v>
      </c>
      <c r="AW376" s="13" t="s">
        <v>32</v>
      </c>
      <c r="AX376" s="13" t="s">
        <v>83</v>
      </c>
      <c r="AY376" s="262" t="s">
        <v>342</v>
      </c>
    </row>
    <row r="377" s="2" customFormat="1" ht="16.5" customHeight="1">
      <c r="A377" s="39"/>
      <c r="B377" s="40"/>
      <c r="C377" s="227" t="s">
        <v>900</v>
      </c>
      <c r="D377" s="227" t="s">
        <v>343</v>
      </c>
      <c r="E377" s="228" t="s">
        <v>2583</v>
      </c>
      <c r="F377" s="229" t="s">
        <v>2584</v>
      </c>
      <c r="G377" s="230" t="s">
        <v>442</v>
      </c>
      <c r="H377" s="231">
        <v>2</v>
      </c>
      <c r="I377" s="232"/>
      <c r="J377" s="233">
        <f>ROUND(I377*H377,2)</f>
        <v>0</v>
      </c>
      <c r="K377" s="229" t="s">
        <v>443</v>
      </c>
      <c r="L377" s="45"/>
      <c r="M377" s="234" t="s">
        <v>1</v>
      </c>
      <c r="N377" s="235" t="s">
        <v>41</v>
      </c>
      <c r="O377" s="92"/>
      <c r="P377" s="236">
        <f>O377*H377</f>
        <v>0</v>
      </c>
      <c r="Q377" s="236">
        <v>0.21734000000000001</v>
      </c>
      <c r="R377" s="236">
        <f>Q377*H377</f>
        <v>0.43468000000000001</v>
      </c>
      <c r="S377" s="236">
        <v>0</v>
      </c>
      <c r="T377" s="237">
        <f>S377*H377</f>
        <v>0</v>
      </c>
      <c r="U377" s="39"/>
      <c r="V377" s="39"/>
      <c r="W377" s="39"/>
      <c r="X377" s="39"/>
      <c r="Y377" s="39"/>
      <c r="Z377" s="39"/>
      <c r="AA377" s="39"/>
      <c r="AB377" s="39"/>
      <c r="AC377" s="39"/>
      <c r="AD377" s="39"/>
      <c r="AE377" s="39"/>
      <c r="AR377" s="238" t="s">
        <v>360</v>
      </c>
      <c r="AT377" s="238" t="s">
        <v>343</v>
      </c>
      <c r="AU377" s="238" t="s">
        <v>85</v>
      </c>
      <c r="AY377" s="18" t="s">
        <v>342</v>
      </c>
      <c r="BE377" s="239">
        <f>IF(N377="základní",J377,0)</f>
        <v>0</v>
      </c>
      <c r="BF377" s="239">
        <f>IF(N377="snížená",J377,0)</f>
        <v>0</v>
      </c>
      <c r="BG377" s="239">
        <f>IF(N377="zákl. přenesená",J377,0)</f>
        <v>0</v>
      </c>
      <c r="BH377" s="239">
        <f>IF(N377="sníž. přenesená",J377,0)</f>
        <v>0</v>
      </c>
      <c r="BI377" s="239">
        <f>IF(N377="nulová",J377,0)</f>
        <v>0</v>
      </c>
      <c r="BJ377" s="18" t="s">
        <v>83</v>
      </c>
      <c r="BK377" s="239">
        <f>ROUND(I377*H377,2)</f>
        <v>0</v>
      </c>
      <c r="BL377" s="18" t="s">
        <v>360</v>
      </c>
      <c r="BM377" s="238" t="s">
        <v>7628</v>
      </c>
    </row>
    <row r="378" s="2" customFormat="1">
      <c r="A378" s="39"/>
      <c r="B378" s="40"/>
      <c r="C378" s="41"/>
      <c r="D378" s="240" t="s">
        <v>349</v>
      </c>
      <c r="E378" s="41"/>
      <c r="F378" s="241" t="s">
        <v>2586</v>
      </c>
      <c r="G378" s="41"/>
      <c r="H378" s="41"/>
      <c r="I378" s="242"/>
      <c r="J378" s="41"/>
      <c r="K378" s="41"/>
      <c r="L378" s="45"/>
      <c r="M378" s="243"/>
      <c r="N378" s="244"/>
      <c r="O378" s="92"/>
      <c r="P378" s="92"/>
      <c r="Q378" s="92"/>
      <c r="R378" s="92"/>
      <c r="S378" s="92"/>
      <c r="T378" s="93"/>
      <c r="U378" s="39"/>
      <c r="V378" s="39"/>
      <c r="W378" s="39"/>
      <c r="X378" s="39"/>
      <c r="Y378" s="39"/>
      <c r="Z378" s="39"/>
      <c r="AA378" s="39"/>
      <c r="AB378" s="39"/>
      <c r="AC378" s="39"/>
      <c r="AD378" s="39"/>
      <c r="AE378" s="39"/>
      <c r="AT378" s="18" t="s">
        <v>349</v>
      </c>
      <c r="AU378" s="18" t="s">
        <v>85</v>
      </c>
    </row>
    <row r="379" s="13" customFormat="1">
      <c r="A379" s="13"/>
      <c r="B379" s="252"/>
      <c r="C379" s="253"/>
      <c r="D379" s="240" t="s">
        <v>446</v>
      </c>
      <c r="E379" s="254" t="s">
        <v>1</v>
      </c>
      <c r="F379" s="255" t="s">
        <v>7326</v>
      </c>
      <c r="G379" s="253"/>
      <c r="H379" s="256">
        <v>2</v>
      </c>
      <c r="I379" s="257"/>
      <c r="J379" s="253"/>
      <c r="K379" s="253"/>
      <c r="L379" s="258"/>
      <c r="M379" s="259"/>
      <c r="N379" s="260"/>
      <c r="O379" s="260"/>
      <c r="P379" s="260"/>
      <c r="Q379" s="260"/>
      <c r="R379" s="260"/>
      <c r="S379" s="260"/>
      <c r="T379" s="261"/>
      <c r="U379" s="13"/>
      <c r="V379" s="13"/>
      <c r="W379" s="13"/>
      <c r="X379" s="13"/>
      <c r="Y379" s="13"/>
      <c r="Z379" s="13"/>
      <c r="AA379" s="13"/>
      <c r="AB379" s="13"/>
      <c r="AC379" s="13"/>
      <c r="AD379" s="13"/>
      <c r="AE379" s="13"/>
      <c r="AT379" s="262" t="s">
        <v>446</v>
      </c>
      <c r="AU379" s="262" t="s">
        <v>85</v>
      </c>
      <c r="AV379" s="13" t="s">
        <v>85</v>
      </c>
      <c r="AW379" s="13" t="s">
        <v>32</v>
      </c>
      <c r="AX379" s="13" t="s">
        <v>83</v>
      </c>
      <c r="AY379" s="262" t="s">
        <v>342</v>
      </c>
    </row>
    <row r="380" s="2" customFormat="1" ht="16.5" customHeight="1">
      <c r="A380" s="39"/>
      <c r="B380" s="40"/>
      <c r="C380" s="295" t="s">
        <v>905</v>
      </c>
      <c r="D380" s="295" t="s">
        <v>621</v>
      </c>
      <c r="E380" s="296" t="s">
        <v>2587</v>
      </c>
      <c r="F380" s="297" t="s">
        <v>2588</v>
      </c>
      <c r="G380" s="298" t="s">
        <v>442</v>
      </c>
      <c r="H380" s="299">
        <v>1</v>
      </c>
      <c r="I380" s="300"/>
      <c r="J380" s="301">
        <f>ROUND(I380*H380,2)</f>
        <v>0</v>
      </c>
      <c r="K380" s="297" t="s">
        <v>1</v>
      </c>
      <c r="L380" s="302"/>
      <c r="M380" s="303" t="s">
        <v>1</v>
      </c>
      <c r="N380" s="304" t="s">
        <v>41</v>
      </c>
      <c r="O380" s="92"/>
      <c r="P380" s="236">
        <f>O380*H380</f>
        <v>0</v>
      </c>
      <c r="Q380" s="236">
        <v>0.045999999999999999</v>
      </c>
      <c r="R380" s="236">
        <f>Q380*H380</f>
        <v>0.045999999999999999</v>
      </c>
      <c r="S380" s="236">
        <v>0</v>
      </c>
      <c r="T380" s="237">
        <f>S380*H380</f>
        <v>0</v>
      </c>
      <c r="U380" s="39"/>
      <c r="V380" s="39"/>
      <c r="W380" s="39"/>
      <c r="X380" s="39"/>
      <c r="Y380" s="39"/>
      <c r="Z380" s="39"/>
      <c r="AA380" s="39"/>
      <c r="AB380" s="39"/>
      <c r="AC380" s="39"/>
      <c r="AD380" s="39"/>
      <c r="AE380" s="39"/>
      <c r="AR380" s="238" t="s">
        <v>376</v>
      </c>
      <c r="AT380" s="238" t="s">
        <v>621</v>
      </c>
      <c r="AU380" s="238" t="s">
        <v>85</v>
      </c>
      <c r="AY380" s="18" t="s">
        <v>342</v>
      </c>
      <c r="BE380" s="239">
        <f>IF(N380="základní",J380,0)</f>
        <v>0</v>
      </c>
      <c r="BF380" s="239">
        <f>IF(N380="snížená",J380,0)</f>
        <v>0</v>
      </c>
      <c r="BG380" s="239">
        <f>IF(N380="zákl. přenesená",J380,0)</f>
        <v>0</v>
      </c>
      <c r="BH380" s="239">
        <f>IF(N380="sníž. přenesená",J380,0)</f>
        <v>0</v>
      </c>
      <c r="BI380" s="239">
        <f>IF(N380="nulová",J380,0)</f>
        <v>0</v>
      </c>
      <c r="BJ380" s="18" t="s">
        <v>83</v>
      </c>
      <c r="BK380" s="239">
        <f>ROUND(I380*H380,2)</f>
        <v>0</v>
      </c>
      <c r="BL380" s="18" t="s">
        <v>360</v>
      </c>
      <c r="BM380" s="238" t="s">
        <v>7629</v>
      </c>
    </row>
    <row r="381" s="2" customFormat="1">
      <c r="A381" s="39"/>
      <c r="B381" s="40"/>
      <c r="C381" s="41"/>
      <c r="D381" s="240" t="s">
        <v>349</v>
      </c>
      <c r="E381" s="41"/>
      <c r="F381" s="241" t="s">
        <v>2588</v>
      </c>
      <c r="G381" s="41"/>
      <c r="H381" s="41"/>
      <c r="I381" s="242"/>
      <c r="J381" s="41"/>
      <c r="K381" s="41"/>
      <c r="L381" s="45"/>
      <c r="M381" s="243"/>
      <c r="N381" s="244"/>
      <c r="O381" s="92"/>
      <c r="P381" s="92"/>
      <c r="Q381" s="92"/>
      <c r="R381" s="92"/>
      <c r="S381" s="92"/>
      <c r="T381" s="93"/>
      <c r="U381" s="39"/>
      <c r="V381" s="39"/>
      <c r="W381" s="39"/>
      <c r="X381" s="39"/>
      <c r="Y381" s="39"/>
      <c r="Z381" s="39"/>
      <c r="AA381" s="39"/>
      <c r="AB381" s="39"/>
      <c r="AC381" s="39"/>
      <c r="AD381" s="39"/>
      <c r="AE381" s="39"/>
      <c r="AT381" s="18" t="s">
        <v>349</v>
      </c>
      <c r="AU381" s="18" t="s">
        <v>85</v>
      </c>
    </row>
    <row r="382" s="13" customFormat="1">
      <c r="A382" s="13"/>
      <c r="B382" s="252"/>
      <c r="C382" s="253"/>
      <c r="D382" s="240" t="s">
        <v>446</v>
      </c>
      <c r="E382" s="254" t="s">
        <v>1</v>
      </c>
      <c r="F382" s="255" t="s">
        <v>2590</v>
      </c>
      <c r="G382" s="253"/>
      <c r="H382" s="256">
        <v>1</v>
      </c>
      <c r="I382" s="257"/>
      <c r="J382" s="253"/>
      <c r="K382" s="253"/>
      <c r="L382" s="258"/>
      <c r="M382" s="259"/>
      <c r="N382" s="260"/>
      <c r="O382" s="260"/>
      <c r="P382" s="260"/>
      <c r="Q382" s="260"/>
      <c r="R382" s="260"/>
      <c r="S382" s="260"/>
      <c r="T382" s="261"/>
      <c r="U382" s="13"/>
      <c r="V382" s="13"/>
      <c r="W382" s="13"/>
      <c r="X382" s="13"/>
      <c r="Y382" s="13"/>
      <c r="Z382" s="13"/>
      <c r="AA382" s="13"/>
      <c r="AB382" s="13"/>
      <c r="AC382" s="13"/>
      <c r="AD382" s="13"/>
      <c r="AE382" s="13"/>
      <c r="AT382" s="262" t="s">
        <v>446</v>
      </c>
      <c r="AU382" s="262" t="s">
        <v>85</v>
      </c>
      <c r="AV382" s="13" t="s">
        <v>85</v>
      </c>
      <c r="AW382" s="13" t="s">
        <v>32</v>
      </c>
      <c r="AX382" s="13" t="s">
        <v>83</v>
      </c>
      <c r="AY382" s="262" t="s">
        <v>342</v>
      </c>
    </row>
    <row r="383" s="2" customFormat="1" ht="16.5" customHeight="1">
      <c r="A383" s="39"/>
      <c r="B383" s="40"/>
      <c r="C383" s="295" t="s">
        <v>911</v>
      </c>
      <c r="D383" s="295" t="s">
        <v>621</v>
      </c>
      <c r="E383" s="296" t="s">
        <v>7328</v>
      </c>
      <c r="F383" s="297" t="s">
        <v>7329</v>
      </c>
      <c r="G383" s="298" t="s">
        <v>442</v>
      </c>
      <c r="H383" s="299">
        <v>1</v>
      </c>
      <c r="I383" s="300"/>
      <c r="J383" s="301">
        <f>ROUND(I383*H383,2)</f>
        <v>0</v>
      </c>
      <c r="K383" s="297" t="s">
        <v>1</v>
      </c>
      <c r="L383" s="302"/>
      <c r="M383" s="303" t="s">
        <v>1</v>
      </c>
      <c r="N383" s="304" t="s">
        <v>41</v>
      </c>
      <c r="O383" s="92"/>
      <c r="P383" s="236">
        <f>O383*H383</f>
        <v>0</v>
      </c>
      <c r="Q383" s="236">
        <v>0.045999999999999999</v>
      </c>
      <c r="R383" s="236">
        <f>Q383*H383</f>
        <v>0.045999999999999999</v>
      </c>
      <c r="S383" s="236">
        <v>0</v>
      </c>
      <c r="T383" s="237">
        <f>S383*H383</f>
        <v>0</v>
      </c>
      <c r="U383" s="39"/>
      <c r="V383" s="39"/>
      <c r="W383" s="39"/>
      <c r="X383" s="39"/>
      <c r="Y383" s="39"/>
      <c r="Z383" s="39"/>
      <c r="AA383" s="39"/>
      <c r="AB383" s="39"/>
      <c r="AC383" s="39"/>
      <c r="AD383" s="39"/>
      <c r="AE383" s="39"/>
      <c r="AR383" s="238" t="s">
        <v>376</v>
      </c>
      <c r="AT383" s="238" t="s">
        <v>621</v>
      </c>
      <c r="AU383" s="238" t="s">
        <v>85</v>
      </c>
      <c r="AY383" s="18" t="s">
        <v>342</v>
      </c>
      <c r="BE383" s="239">
        <f>IF(N383="základní",J383,0)</f>
        <v>0</v>
      </c>
      <c r="BF383" s="239">
        <f>IF(N383="snížená",J383,0)</f>
        <v>0</v>
      </c>
      <c r="BG383" s="239">
        <f>IF(N383="zákl. přenesená",J383,0)</f>
        <v>0</v>
      </c>
      <c r="BH383" s="239">
        <f>IF(N383="sníž. přenesená",J383,0)</f>
        <v>0</v>
      </c>
      <c r="BI383" s="239">
        <f>IF(N383="nulová",J383,0)</f>
        <v>0</v>
      </c>
      <c r="BJ383" s="18" t="s">
        <v>83</v>
      </c>
      <c r="BK383" s="239">
        <f>ROUND(I383*H383,2)</f>
        <v>0</v>
      </c>
      <c r="BL383" s="18" t="s">
        <v>360</v>
      </c>
      <c r="BM383" s="238" t="s">
        <v>7630</v>
      </c>
    </row>
    <row r="384" s="2" customFormat="1">
      <c r="A384" s="39"/>
      <c r="B384" s="40"/>
      <c r="C384" s="41"/>
      <c r="D384" s="240" t="s">
        <v>349</v>
      </c>
      <c r="E384" s="41"/>
      <c r="F384" s="241" t="s">
        <v>7329</v>
      </c>
      <c r="G384" s="41"/>
      <c r="H384" s="41"/>
      <c r="I384" s="242"/>
      <c r="J384" s="41"/>
      <c r="K384" s="41"/>
      <c r="L384" s="45"/>
      <c r="M384" s="243"/>
      <c r="N384" s="244"/>
      <c r="O384" s="92"/>
      <c r="P384" s="92"/>
      <c r="Q384" s="92"/>
      <c r="R384" s="92"/>
      <c r="S384" s="92"/>
      <c r="T384" s="93"/>
      <c r="U384" s="39"/>
      <c r="V384" s="39"/>
      <c r="W384" s="39"/>
      <c r="X384" s="39"/>
      <c r="Y384" s="39"/>
      <c r="Z384" s="39"/>
      <c r="AA384" s="39"/>
      <c r="AB384" s="39"/>
      <c r="AC384" s="39"/>
      <c r="AD384" s="39"/>
      <c r="AE384" s="39"/>
      <c r="AT384" s="18" t="s">
        <v>349</v>
      </c>
      <c r="AU384" s="18" t="s">
        <v>85</v>
      </c>
    </row>
    <row r="385" s="13" customFormat="1">
      <c r="A385" s="13"/>
      <c r="B385" s="252"/>
      <c r="C385" s="253"/>
      <c r="D385" s="240" t="s">
        <v>446</v>
      </c>
      <c r="E385" s="254" t="s">
        <v>1</v>
      </c>
      <c r="F385" s="255" t="s">
        <v>2590</v>
      </c>
      <c r="G385" s="253"/>
      <c r="H385" s="256">
        <v>1</v>
      </c>
      <c r="I385" s="257"/>
      <c r="J385" s="253"/>
      <c r="K385" s="253"/>
      <c r="L385" s="258"/>
      <c r="M385" s="259"/>
      <c r="N385" s="260"/>
      <c r="O385" s="260"/>
      <c r="P385" s="260"/>
      <c r="Q385" s="260"/>
      <c r="R385" s="260"/>
      <c r="S385" s="260"/>
      <c r="T385" s="261"/>
      <c r="U385" s="13"/>
      <c r="V385" s="13"/>
      <c r="W385" s="13"/>
      <c r="X385" s="13"/>
      <c r="Y385" s="13"/>
      <c r="Z385" s="13"/>
      <c r="AA385" s="13"/>
      <c r="AB385" s="13"/>
      <c r="AC385" s="13"/>
      <c r="AD385" s="13"/>
      <c r="AE385" s="13"/>
      <c r="AT385" s="262" t="s">
        <v>446</v>
      </c>
      <c r="AU385" s="262" t="s">
        <v>85</v>
      </c>
      <c r="AV385" s="13" t="s">
        <v>85</v>
      </c>
      <c r="AW385" s="13" t="s">
        <v>32</v>
      </c>
      <c r="AX385" s="13" t="s">
        <v>83</v>
      </c>
      <c r="AY385" s="262" t="s">
        <v>342</v>
      </c>
    </row>
    <row r="386" s="2" customFormat="1" ht="21.75" customHeight="1">
      <c r="A386" s="39"/>
      <c r="B386" s="40"/>
      <c r="C386" s="227" t="s">
        <v>917</v>
      </c>
      <c r="D386" s="227" t="s">
        <v>343</v>
      </c>
      <c r="E386" s="228" t="s">
        <v>2598</v>
      </c>
      <c r="F386" s="229" t="s">
        <v>7331</v>
      </c>
      <c r="G386" s="230" t="s">
        <v>442</v>
      </c>
      <c r="H386" s="231">
        <v>2</v>
      </c>
      <c r="I386" s="232"/>
      <c r="J386" s="233">
        <f>ROUND(I386*H386,2)</f>
        <v>0</v>
      </c>
      <c r="K386" s="229" t="s">
        <v>1</v>
      </c>
      <c r="L386" s="45"/>
      <c r="M386" s="234" t="s">
        <v>1</v>
      </c>
      <c r="N386" s="235" t="s">
        <v>41</v>
      </c>
      <c r="O386" s="92"/>
      <c r="P386" s="236">
        <f>O386*H386</f>
        <v>0</v>
      </c>
      <c r="Q386" s="236">
        <v>0</v>
      </c>
      <c r="R386" s="236">
        <f>Q386*H386</f>
        <v>0</v>
      </c>
      <c r="S386" s="236">
        <v>0</v>
      </c>
      <c r="T386" s="237">
        <f>S386*H386</f>
        <v>0</v>
      </c>
      <c r="U386" s="39"/>
      <c r="V386" s="39"/>
      <c r="W386" s="39"/>
      <c r="X386" s="39"/>
      <c r="Y386" s="39"/>
      <c r="Z386" s="39"/>
      <c r="AA386" s="39"/>
      <c r="AB386" s="39"/>
      <c r="AC386" s="39"/>
      <c r="AD386" s="39"/>
      <c r="AE386" s="39"/>
      <c r="AR386" s="238" t="s">
        <v>360</v>
      </c>
      <c r="AT386" s="238" t="s">
        <v>343</v>
      </c>
      <c r="AU386" s="238" t="s">
        <v>85</v>
      </c>
      <c r="AY386" s="18" t="s">
        <v>342</v>
      </c>
      <c r="BE386" s="239">
        <f>IF(N386="základní",J386,0)</f>
        <v>0</v>
      </c>
      <c r="BF386" s="239">
        <f>IF(N386="snížená",J386,0)</f>
        <v>0</v>
      </c>
      <c r="BG386" s="239">
        <f>IF(N386="zákl. přenesená",J386,0)</f>
        <v>0</v>
      </c>
      <c r="BH386" s="239">
        <f>IF(N386="sníž. přenesená",J386,0)</f>
        <v>0</v>
      </c>
      <c r="BI386" s="239">
        <f>IF(N386="nulová",J386,0)</f>
        <v>0</v>
      </c>
      <c r="BJ386" s="18" t="s">
        <v>83</v>
      </c>
      <c r="BK386" s="239">
        <f>ROUND(I386*H386,2)</f>
        <v>0</v>
      </c>
      <c r="BL386" s="18" t="s">
        <v>360</v>
      </c>
      <c r="BM386" s="238" t="s">
        <v>7631</v>
      </c>
    </row>
    <row r="387" s="2" customFormat="1">
      <c r="A387" s="39"/>
      <c r="B387" s="40"/>
      <c r="C387" s="41"/>
      <c r="D387" s="240" t="s">
        <v>349</v>
      </c>
      <c r="E387" s="41"/>
      <c r="F387" s="241" t="s">
        <v>7331</v>
      </c>
      <c r="G387" s="41"/>
      <c r="H387" s="41"/>
      <c r="I387" s="242"/>
      <c r="J387" s="41"/>
      <c r="K387" s="41"/>
      <c r="L387" s="45"/>
      <c r="M387" s="243"/>
      <c r="N387" s="244"/>
      <c r="O387" s="92"/>
      <c r="P387" s="92"/>
      <c r="Q387" s="92"/>
      <c r="R387" s="92"/>
      <c r="S387" s="92"/>
      <c r="T387" s="93"/>
      <c r="U387" s="39"/>
      <c r="V387" s="39"/>
      <c r="W387" s="39"/>
      <c r="X387" s="39"/>
      <c r="Y387" s="39"/>
      <c r="Z387" s="39"/>
      <c r="AA387" s="39"/>
      <c r="AB387" s="39"/>
      <c r="AC387" s="39"/>
      <c r="AD387" s="39"/>
      <c r="AE387" s="39"/>
      <c r="AT387" s="18" t="s">
        <v>349</v>
      </c>
      <c r="AU387" s="18" t="s">
        <v>85</v>
      </c>
    </row>
    <row r="388" s="13" customFormat="1">
      <c r="A388" s="13"/>
      <c r="B388" s="252"/>
      <c r="C388" s="253"/>
      <c r="D388" s="240" t="s">
        <v>446</v>
      </c>
      <c r="E388" s="254" t="s">
        <v>1</v>
      </c>
      <c r="F388" s="255" t="s">
        <v>7632</v>
      </c>
      <c r="G388" s="253"/>
      <c r="H388" s="256">
        <v>2</v>
      </c>
      <c r="I388" s="257"/>
      <c r="J388" s="253"/>
      <c r="K388" s="253"/>
      <c r="L388" s="258"/>
      <c r="M388" s="259"/>
      <c r="N388" s="260"/>
      <c r="O388" s="260"/>
      <c r="P388" s="260"/>
      <c r="Q388" s="260"/>
      <c r="R388" s="260"/>
      <c r="S388" s="260"/>
      <c r="T388" s="261"/>
      <c r="U388" s="13"/>
      <c r="V388" s="13"/>
      <c r="W388" s="13"/>
      <c r="X388" s="13"/>
      <c r="Y388" s="13"/>
      <c r="Z388" s="13"/>
      <c r="AA388" s="13"/>
      <c r="AB388" s="13"/>
      <c r="AC388" s="13"/>
      <c r="AD388" s="13"/>
      <c r="AE388" s="13"/>
      <c r="AT388" s="262" t="s">
        <v>446</v>
      </c>
      <c r="AU388" s="262" t="s">
        <v>85</v>
      </c>
      <c r="AV388" s="13" t="s">
        <v>85</v>
      </c>
      <c r="AW388" s="13" t="s">
        <v>32</v>
      </c>
      <c r="AX388" s="13" t="s">
        <v>83</v>
      </c>
      <c r="AY388" s="262" t="s">
        <v>342</v>
      </c>
    </row>
    <row r="389" s="12" customFormat="1" ht="22.8" customHeight="1">
      <c r="A389" s="12"/>
      <c r="B389" s="213"/>
      <c r="C389" s="214"/>
      <c r="D389" s="215" t="s">
        <v>75</v>
      </c>
      <c r="E389" s="246" t="s">
        <v>950</v>
      </c>
      <c r="F389" s="246" t="s">
        <v>951</v>
      </c>
      <c r="G389" s="214"/>
      <c r="H389" s="214"/>
      <c r="I389" s="217"/>
      <c r="J389" s="247">
        <f>BK389</f>
        <v>0</v>
      </c>
      <c r="K389" s="214"/>
      <c r="L389" s="219"/>
      <c r="M389" s="220"/>
      <c r="N389" s="221"/>
      <c r="O389" s="221"/>
      <c r="P389" s="222">
        <f>SUM(P390:P429)</f>
        <v>0</v>
      </c>
      <c r="Q389" s="221"/>
      <c r="R389" s="222">
        <f>SUM(R390:R429)</f>
        <v>0</v>
      </c>
      <c r="S389" s="221"/>
      <c r="T389" s="223">
        <f>SUM(T390:T429)</f>
        <v>0</v>
      </c>
      <c r="U389" s="12"/>
      <c r="V389" s="12"/>
      <c r="W389" s="12"/>
      <c r="X389" s="12"/>
      <c r="Y389" s="12"/>
      <c r="Z389" s="12"/>
      <c r="AA389" s="12"/>
      <c r="AB389" s="12"/>
      <c r="AC389" s="12"/>
      <c r="AD389" s="12"/>
      <c r="AE389" s="12"/>
      <c r="AR389" s="224" t="s">
        <v>83</v>
      </c>
      <c r="AT389" s="225" t="s">
        <v>75</v>
      </c>
      <c r="AU389" s="225" t="s">
        <v>83</v>
      </c>
      <c r="AY389" s="224" t="s">
        <v>342</v>
      </c>
      <c r="BK389" s="226">
        <f>SUM(BK390:BK429)</f>
        <v>0</v>
      </c>
    </row>
    <row r="390" s="2" customFormat="1" ht="16.5" customHeight="1">
      <c r="A390" s="39"/>
      <c r="B390" s="40"/>
      <c r="C390" s="227" t="s">
        <v>923</v>
      </c>
      <c r="D390" s="227" t="s">
        <v>343</v>
      </c>
      <c r="E390" s="228" t="s">
        <v>6406</v>
      </c>
      <c r="F390" s="229" t="s">
        <v>6407</v>
      </c>
      <c r="G390" s="230" t="s">
        <v>462</v>
      </c>
      <c r="H390" s="231">
        <v>12.569000000000001</v>
      </c>
      <c r="I390" s="232"/>
      <c r="J390" s="233">
        <f>ROUND(I390*H390,2)</f>
        <v>0</v>
      </c>
      <c r="K390" s="229" t="s">
        <v>443</v>
      </c>
      <c r="L390" s="45"/>
      <c r="M390" s="234" t="s">
        <v>1</v>
      </c>
      <c r="N390" s="235" t="s">
        <v>41</v>
      </c>
      <c r="O390" s="92"/>
      <c r="P390" s="236">
        <f>O390*H390</f>
        <v>0</v>
      </c>
      <c r="Q390" s="236">
        <v>0</v>
      </c>
      <c r="R390" s="236">
        <f>Q390*H390</f>
        <v>0</v>
      </c>
      <c r="S390" s="236">
        <v>0</v>
      </c>
      <c r="T390" s="237">
        <f>S390*H390</f>
        <v>0</v>
      </c>
      <c r="U390" s="39"/>
      <c r="V390" s="39"/>
      <c r="W390" s="39"/>
      <c r="X390" s="39"/>
      <c r="Y390" s="39"/>
      <c r="Z390" s="39"/>
      <c r="AA390" s="39"/>
      <c r="AB390" s="39"/>
      <c r="AC390" s="39"/>
      <c r="AD390" s="39"/>
      <c r="AE390" s="39"/>
      <c r="AR390" s="238" t="s">
        <v>360</v>
      </c>
      <c r="AT390" s="238" t="s">
        <v>343</v>
      </c>
      <c r="AU390" s="238" t="s">
        <v>85</v>
      </c>
      <c r="AY390" s="18" t="s">
        <v>342</v>
      </c>
      <c r="BE390" s="239">
        <f>IF(N390="základní",J390,0)</f>
        <v>0</v>
      </c>
      <c r="BF390" s="239">
        <f>IF(N390="snížená",J390,0)</f>
        <v>0</v>
      </c>
      <c r="BG390" s="239">
        <f>IF(N390="zákl. přenesená",J390,0)</f>
        <v>0</v>
      </c>
      <c r="BH390" s="239">
        <f>IF(N390="sníž. přenesená",J390,0)</f>
        <v>0</v>
      </c>
      <c r="BI390" s="239">
        <f>IF(N390="nulová",J390,0)</f>
        <v>0</v>
      </c>
      <c r="BJ390" s="18" t="s">
        <v>83</v>
      </c>
      <c r="BK390" s="239">
        <f>ROUND(I390*H390,2)</f>
        <v>0</v>
      </c>
      <c r="BL390" s="18" t="s">
        <v>360</v>
      </c>
      <c r="BM390" s="238" t="s">
        <v>7633</v>
      </c>
    </row>
    <row r="391" s="2" customFormat="1">
      <c r="A391" s="39"/>
      <c r="B391" s="40"/>
      <c r="C391" s="41"/>
      <c r="D391" s="240" t="s">
        <v>349</v>
      </c>
      <c r="E391" s="41"/>
      <c r="F391" s="241" t="s">
        <v>6409</v>
      </c>
      <c r="G391" s="41"/>
      <c r="H391" s="41"/>
      <c r="I391" s="242"/>
      <c r="J391" s="41"/>
      <c r="K391" s="41"/>
      <c r="L391" s="45"/>
      <c r="M391" s="243"/>
      <c r="N391" s="244"/>
      <c r="O391" s="92"/>
      <c r="P391" s="92"/>
      <c r="Q391" s="92"/>
      <c r="R391" s="92"/>
      <c r="S391" s="92"/>
      <c r="T391" s="93"/>
      <c r="U391" s="39"/>
      <c r="V391" s="39"/>
      <c r="W391" s="39"/>
      <c r="X391" s="39"/>
      <c r="Y391" s="39"/>
      <c r="Z391" s="39"/>
      <c r="AA391" s="39"/>
      <c r="AB391" s="39"/>
      <c r="AC391" s="39"/>
      <c r="AD391" s="39"/>
      <c r="AE391" s="39"/>
      <c r="AT391" s="18" t="s">
        <v>349</v>
      </c>
      <c r="AU391" s="18" t="s">
        <v>85</v>
      </c>
    </row>
    <row r="392" s="13" customFormat="1">
      <c r="A392" s="13"/>
      <c r="B392" s="252"/>
      <c r="C392" s="253"/>
      <c r="D392" s="240" t="s">
        <v>446</v>
      </c>
      <c r="E392" s="254" t="s">
        <v>1</v>
      </c>
      <c r="F392" s="255" t="s">
        <v>7634</v>
      </c>
      <c r="G392" s="253"/>
      <c r="H392" s="256">
        <v>10.869</v>
      </c>
      <c r="I392" s="257"/>
      <c r="J392" s="253"/>
      <c r="K392" s="253"/>
      <c r="L392" s="258"/>
      <c r="M392" s="259"/>
      <c r="N392" s="260"/>
      <c r="O392" s="260"/>
      <c r="P392" s="260"/>
      <c r="Q392" s="260"/>
      <c r="R392" s="260"/>
      <c r="S392" s="260"/>
      <c r="T392" s="261"/>
      <c r="U392" s="13"/>
      <c r="V392" s="13"/>
      <c r="W392" s="13"/>
      <c r="X392" s="13"/>
      <c r="Y392" s="13"/>
      <c r="Z392" s="13"/>
      <c r="AA392" s="13"/>
      <c r="AB392" s="13"/>
      <c r="AC392" s="13"/>
      <c r="AD392" s="13"/>
      <c r="AE392" s="13"/>
      <c r="AT392" s="262" t="s">
        <v>446</v>
      </c>
      <c r="AU392" s="262" t="s">
        <v>85</v>
      </c>
      <c r="AV392" s="13" t="s">
        <v>85</v>
      </c>
      <c r="AW392" s="13" t="s">
        <v>32</v>
      </c>
      <c r="AX392" s="13" t="s">
        <v>76</v>
      </c>
      <c r="AY392" s="262" t="s">
        <v>342</v>
      </c>
    </row>
    <row r="393" s="13" customFormat="1">
      <c r="A393" s="13"/>
      <c r="B393" s="252"/>
      <c r="C393" s="253"/>
      <c r="D393" s="240" t="s">
        <v>446</v>
      </c>
      <c r="E393" s="254" t="s">
        <v>1</v>
      </c>
      <c r="F393" s="255" t="s">
        <v>7336</v>
      </c>
      <c r="G393" s="253"/>
      <c r="H393" s="256">
        <v>1.7</v>
      </c>
      <c r="I393" s="257"/>
      <c r="J393" s="253"/>
      <c r="K393" s="253"/>
      <c r="L393" s="258"/>
      <c r="M393" s="259"/>
      <c r="N393" s="260"/>
      <c r="O393" s="260"/>
      <c r="P393" s="260"/>
      <c r="Q393" s="260"/>
      <c r="R393" s="260"/>
      <c r="S393" s="260"/>
      <c r="T393" s="261"/>
      <c r="U393" s="13"/>
      <c r="V393" s="13"/>
      <c r="W393" s="13"/>
      <c r="X393" s="13"/>
      <c r="Y393" s="13"/>
      <c r="Z393" s="13"/>
      <c r="AA393" s="13"/>
      <c r="AB393" s="13"/>
      <c r="AC393" s="13"/>
      <c r="AD393" s="13"/>
      <c r="AE393" s="13"/>
      <c r="AT393" s="262" t="s">
        <v>446</v>
      </c>
      <c r="AU393" s="262" t="s">
        <v>85</v>
      </c>
      <c r="AV393" s="13" t="s">
        <v>85</v>
      </c>
      <c r="AW393" s="13" t="s">
        <v>32</v>
      </c>
      <c r="AX393" s="13" t="s">
        <v>76</v>
      </c>
      <c r="AY393" s="262" t="s">
        <v>342</v>
      </c>
    </row>
    <row r="394" s="16" customFormat="1">
      <c r="A394" s="16"/>
      <c r="B394" s="284"/>
      <c r="C394" s="285"/>
      <c r="D394" s="240" t="s">
        <v>446</v>
      </c>
      <c r="E394" s="286" t="s">
        <v>1</v>
      </c>
      <c r="F394" s="287" t="s">
        <v>500</v>
      </c>
      <c r="G394" s="285"/>
      <c r="H394" s="288">
        <v>12.569000000000001</v>
      </c>
      <c r="I394" s="289"/>
      <c r="J394" s="285"/>
      <c r="K394" s="285"/>
      <c r="L394" s="290"/>
      <c r="M394" s="291"/>
      <c r="N394" s="292"/>
      <c r="O394" s="292"/>
      <c r="P394" s="292"/>
      <c r="Q394" s="292"/>
      <c r="R394" s="292"/>
      <c r="S394" s="292"/>
      <c r="T394" s="293"/>
      <c r="U394" s="16"/>
      <c r="V394" s="16"/>
      <c r="W394" s="16"/>
      <c r="X394" s="16"/>
      <c r="Y394" s="16"/>
      <c r="Z394" s="16"/>
      <c r="AA394" s="16"/>
      <c r="AB394" s="16"/>
      <c r="AC394" s="16"/>
      <c r="AD394" s="16"/>
      <c r="AE394" s="16"/>
      <c r="AT394" s="294" t="s">
        <v>446</v>
      </c>
      <c r="AU394" s="294" t="s">
        <v>85</v>
      </c>
      <c r="AV394" s="16" t="s">
        <v>360</v>
      </c>
      <c r="AW394" s="16" t="s">
        <v>32</v>
      </c>
      <c r="AX394" s="16" t="s">
        <v>83</v>
      </c>
      <c r="AY394" s="294" t="s">
        <v>342</v>
      </c>
    </row>
    <row r="395" s="2" customFormat="1" ht="16.5" customHeight="1">
      <c r="A395" s="39"/>
      <c r="B395" s="40"/>
      <c r="C395" s="227" t="s">
        <v>929</v>
      </c>
      <c r="D395" s="227" t="s">
        <v>343</v>
      </c>
      <c r="E395" s="228" t="s">
        <v>6413</v>
      </c>
      <c r="F395" s="229" t="s">
        <v>6414</v>
      </c>
      <c r="G395" s="230" t="s">
        <v>462</v>
      </c>
      <c r="H395" s="231">
        <v>3.7229999999999999</v>
      </c>
      <c r="I395" s="232"/>
      <c r="J395" s="233">
        <f>ROUND(I395*H395,2)</f>
        <v>0</v>
      </c>
      <c r="K395" s="229" t="s">
        <v>443</v>
      </c>
      <c r="L395" s="45"/>
      <c r="M395" s="234" t="s">
        <v>1</v>
      </c>
      <c r="N395" s="235" t="s">
        <v>41</v>
      </c>
      <c r="O395" s="92"/>
      <c r="P395" s="236">
        <f>O395*H395</f>
        <v>0</v>
      </c>
      <c r="Q395" s="236">
        <v>0</v>
      </c>
      <c r="R395" s="236">
        <f>Q395*H395</f>
        <v>0</v>
      </c>
      <c r="S395" s="236">
        <v>0</v>
      </c>
      <c r="T395" s="237">
        <f>S395*H395</f>
        <v>0</v>
      </c>
      <c r="U395" s="39"/>
      <c r="V395" s="39"/>
      <c r="W395" s="39"/>
      <c r="X395" s="39"/>
      <c r="Y395" s="39"/>
      <c r="Z395" s="39"/>
      <c r="AA395" s="39"/>
      <c r="AB395" s="39"/>
      <c r="AC395" s="39"/>
      <c r="AD395" s="39"/>
      <c r="AE395" s="39"/>
      <c r="AR395" s="238" t="s">
        <v>360</v>
      </c>
      <c r="AT395" s="238" t="s">
        <v>343</v>
      </c>
      <c r="AU395" s="238" t="s">
        <v>85</v>
      </c>
      <c r="AY395" s="18" t="s">
        <v>342</v>
      </c>
      <c r="BE395" s="239">
        <f>IF(N395="základní",J395,0)</f>
        <v>0</v>
      </c>
      <c r="BF395" s="239">
        <f>IF(N395="snížená",J395,0)</f>
        <v>0</v>
      </c>
      <c r="BG395" s="239">
        <f>IF(N395="zákl. přenesená",J395,0)</f>
        <v>0</v>
      </c>
      <c r="BH395" s="239">
        <f>IF(N395="sníž. přenesená",J395,0)</f>
        <v>0</v>
      </c>
      <c r="BI395" s="239">
        <f>IF(N395="nulová",J395,0)</f>
        <v>0</v>
      </c>
      <c r="BJ395" s="18" t="s">
        <v>83</v>
      </c>
      <c r="BK395" s="239">
        <f>ROUND(I395*H395,2)</f>
        <v>0</v>
      </c>
      <c r="BL395" s="18" t="s">
        <v>360</v>
      </c>
      <c r="BM395" s="238" t="s">
        <v>7635</v>
      </c>
    </row>
    <row r="396" s="2" customFormat="1">
      <c r="A396" s="39"/>
      <c r="B396" s="40"/>
      <c r="C396" s="41"/>
      <c r="D396" s="240" t="s">
        <v>349</v>
      </c>
      <c r="E396" s="41"/>
      <c r="F396" s="241" t="s">
        <v>6416</v>
      </c>
      <c r="G396" s="41"/>
      <c r="H396" s="41"/>
      <c r="I396" s="242"/>
      <c r="J396" s="41"/>
      <c r="K396" s="41"/>
      <c r="L396" s="45"/>
      <c r="M396" s="243"/>
      <c r="N396" s="244"/>
      <c r="O396" s="92"/>
      <c r="P396" s="92"/>
      <c r="Q396" s="92"/>
      <c r="R396" s="92"/>
      <c r="S396" s="92"/>
      <c r="T396" s="93"/>
      <c r="U396" s="39"/>
      <c r="V396" s="39"/>
      <c r="W396" s="39"/>
      <c r="X396" s="39"/>
      <c r="Y396" s="39"/>
      <c r="Z396" s="39"/>
      <c r="AA396" s="39"/>
      <c r="AB396" s="39"/>
      <c r="AC396" s="39"/>
      <c r="AD396" s="39"/>
      <c r="AE396" s="39"/>
      <c r="AT396" s="18" t="s">
        <v>349</v>
      </c>
      <c r="AU396" s="18" t="s">
        <v>85</v>
      </c>
    </row>
    <row r="397" s="13" customFormat="1">
      <c r="A397" s="13"/>
      <c r="B397" s="252"/>
      <c r="C397" s="253"/>
      <c r="D397" s="240" t="s">
        <v>446</v>
      </c>
      <c r="E397" s="254" t="s">
        <v>1</v>
      </c>
      <c r="F397" s="255" t="s">
        <v>7636</v>
      </c>
      <c r="G397" s="253"/>
      <c r="H397" s="256">
        <v>1.2430000000000001</v>
      </c>
      <c r="I397" s="257"/>
      <c r="J397" s="253"/>
      <c r="K397" s="253"/>
      <c r="L397" s="258"/>
      <c r="M397" s="259"/>
      <c r="N397" s="260"/>
      <c r="O397" s="260"/>
      <c r="P397" s="260"/>
      <c r="Q397" s="260"/>
      <c r="R397" s="260"/>
      <c r="S397" s="260"/>
      <c r="T397" s="261"/>
      <c r="U397" s="13"/>
      <c r="V397" s="13"/>
      <c r="W397" s="13"/>
      <c r="X397" s="13"/>
      <c r="Y397" s="13"/>
      <c r="Z397" s="13"/>
      <c r="AA397" s="13"/>
      <c r="AB397" s="13"/>
      <c r="AC397" s="13"/>
      <c r="AD397" s="13"/>
      <c r="AE397" s="13"/>
      <c r="AT397" s="262" t="s">
        <v>446</v>
      </c>
      <c r="AU397" s="262" t="s">
        <v>85</v>
      </c>
      <c r="AV397" s="13" t="s">
        <v>85</v>
      </c>
      <c r="AW397" s="13" t="s">
        <v>32</v>
      </c>
      <c r="AX397" s="13" t="s">
        <v>76</v>
      </c>
      <c r="AY397" s="262" t="s">
        <v>342</v>
      </c>
    </row>
    <row r="398" s="13" customFormat="1">
      <c r="A398" s="13"/>
      <c r="B398" s="252"/>
      <c r="C398" s="253"/>
      <c r="D398" s="240" t="s">
        <v>446</v>
      </c>
      <c r="E398" s="254" t="s">
        <v>1</v>
      </c>
      <c r="F398" s="255" t="s">
        <v>7637</v>
      </c>
      <c r="G398" s="253"/>
      <c r="H398" s="256">
        <v>2.3799999999999999</v>
      </c>
      <c r="I398" s="257"/>
      <c r="J398" s="253"/>
      <c r="K398" s="253"/>
      <c r="L398" s="258"/>
      <c r="M398" s="259"/>
      <c r="N398" s="260"/>
      <c r="O398" s="260"/>
      <c r="P398" s="260"/>
      <c r="Q398" s="260"/>
      <c r="R398" s="260"/>
      <c r="S398" s="260"/>
      <c r="T398" s="261"/>
      <c r="U398" s="13"/>
      <c r="V398" s="13"/>
      <c r="W398" s="13"/>
      <c r="X398" s="13"/>
      <c r="Y398" s="13"/>
      <c r="Z398" s="13"/>
      <c r="AA398" s="13"/>
      <c r="AB398" s="13"/>
      <c r="AC398" s="13"/>
      <c r="AD398" s="13"/>
      <c r="AE398" s="13"/>
      <c r="AT398" s="262" t="s">
        <v>446</v>
      </c>
      <c r="AU398" s="262" t="s">
        <v>85</v>
      </c>
      <c r="AV398" s="13" t="s">
        <v>85</v>
      </c>
      <c r="AW398" s="13" t="s">
        <v>32</v>
      </c>
      <c r="AX398" s="13" t="s">
        <v>76</v>
      </c>
      <c r="AY398" s="262" t="s">
        <v>342</v>
      </c>
    </row>
    <row r="399" s="15" customFormat="1">
      <c r="A399" s="15"/>
      <c r="B399" s="273"/>
      <c r="C399" s="274"/>
      <c r="D399" s="240" t="s">
        <v>446</v>
      </c>
      <c r="E399" s="275" t="s">
        <v>1</v>
      </c>
      <c r="F399" s="276" t="s">
        <v>492</v>
      </c>
      <c r="G399" s="274"/>
      <c r="H399" s="277">
        <v>3.6230000000000002</v>
      </c>
      <c r="I399" s="278"/>
      <c r="J399" s="274"/>
      <c r="K399" s="274"/>
      <c r="L399" s="279"/>
      <c r="M399" s="280"/>
      <c r="N399" s="281"/>
      <c r="O399" s="281"/>
      <c r="P399" s="281"/>
      <c r="Q399" s="281"/>
      <c r="R399" s="281"/>
      <c r="S399" s="281"/>
      <c r="T399" s="282"/>
      <c r="U399" s="15"/>
      <c r="V399" s="15"/>
      <c r="W399" s="15"/>
      <c r="X399" s="15"/>
      <c r="Y399" s="15"/>
      <c r="Z399" s="15"/>
      <c r="AA399" s="15"/>
      <c r="AB399" s="15"/>
      <c r="AC399" s="15"/>
      <c r="AD399" s="15"/>
      <c r="AE399" s="15"/>
      <c r="AT399" s="283" t="s">
        <v>446</v>
      </c>
      <c r="AU399" s="283" t="s">
        <v>85</v>
      </c>
      <c r="AV399" s="15" t="s">
        <v>92</v>
      </c>
      <c r="AW399" s="15" t="s">
        <v>32</v>
      </c>
      <c r="AX399" s="15" t="s">
        <v>76</v>
      </c>
      <c r="AY399" s="283" t="s">
        <v>342</v>
      </c>
    </row>
    <row r="400" s="13" customFormat="1">
      <c r="A400" s="13"/>
      <c r="B400" s="252"/>
      <c r="C400" s="253"/>
      <c r="D400" s="240" t="s">
        <v>446</v>
      </c>
      <c r="E400" s="254" t="s">
        <v>1</v>
      </c>
      <c r="F400" s="255" t="s">
        <v>7339</v>
      </c>
      <c r="G400" s="253"/>
      <c r="H400" s="256">
        <v>0.10000000000000001</v>
      </c>
      <c r="I400" s="257"/>
      <c r="J400" s="253"/>
      <c r="K400" s="253"/>
      <c r="L400" s="258"/>
      <c r="M400" s="259"/>
      <c r="N400" s="260"/>
      <c r="O400" s="260"/>
      <c r="P400" s="260"/>
      <c r="Q400" s="260"/>
      <c r="R400" s="260"/>
      <c r="S400" s="260"/>
      <c r="T400" s="261"/>
      <c r="U400" s="13"/>
      <c r="V400" s="13"/>
      <c r="W400" s="13"/>
      <c r="X400" s="13"/>
      <c r="Y400" s="13"/>
      <c r="Z400" s="13"/>
      <c r="AA400" s="13"/>
      <c r="AB400" s="13"/>
      <c r="AC400" s="13"/>
      <c r="AD400" s="13"/>
      <c r="AE400" s="13"/>
      <c r="AT400" s="262" t="s">
        <v>446</v>
      </c>
      <c r="AU400" s="262" t="s">
        <v>85</v>
      </c>
      <c r="AV400" s="13" t="s">
        <v>85</v>
      </c>
      <c r="AW400" s="13" t="s">
        <v>32</v>
      </c>
      <c r="AX400" s="13" t="s">
        <v>76</v>
      </c>
      <c r="AY400" s="262" t="s">
        <v>342</v>
      </c>
    </row>
    <row r="401" s="16" customFormat="1">
      <c r="A401" s="16"/>
      <c r="B401" s="284"/>
      <c r="C401" s="285"/>
      <c r="D401" s="240" t="s">
        <v>446</v>
      </c>
      <c r="E401" s="286" t="s">
        <v>1</v>
      </c>
      <c r="F401" s="287" t="s">
        <v>500</v>
      </c>
      <c r="G401" s="285"/>
      <c r="H401" s="288">
        <v>3.7229999999999999</v>
      </c>
      <c r="I401" s="289"/>
      <c r="J401" s="285"/>
      <c r="K401" s="285"/>
      <c r="L401" s="290"/>
      <c r="M401" s="291"/>
      <c r="N401" s="292"/>
      <c r="O401" s="292"/>
      <c r="P401" s="292"/>
      <c r="Q401" s="292"/>
      <c r="R401" s="292"/>
      <c r="S401" s="292"/>
      <c r="T401" s="293"/>
      <c r="U401" s="16"/>
      <c r="V401" s="16"/>
      <c r="W401" s="16"/>
      <c r="X401" s="16"/>
      <c r="Y401" s="16"/>
      <c r="Z401" s="16"/>
      <c r="AA401" s="16"/>
      <c r="AB401" s="16"/>
      <c r="AC401" s="16"/>
      <c r="AD401" s="16"/>
      <c r="AE401" s="16"/>
      <c r="AT401" s="294" t="s">
        <v>446</v>
      </c>
      <c r="AU401" s="294" t="s">
        <v>85</v>
      </c>
      <c r="AV401" s="16" t="s">
        <v>360</v>
      </c>
      <c r="AW401" s="16" t="s">
        <v>32</v>
      </c>
      <c r="AX401" s="16" t="s">
        <v>83</v>
      </c>
      <c r="AY401" s="294" t="s">
        <v>342</v>
      </c>
    </row>
    <row r="402" s="2" customFormat="1" ht="21.75" customHeight="1">
      <c r="A402" s="39"/>
      <c r="B402" s="40"/>
      <c r="C402" s="227" t="s">
        <v>934</v>
      </c>
      <c r="D402" s="227" t="s">
        <v>343</v>
      </c>
      <c r="E402" s="228" t="s">
        <v>7340</v>
      </c>
      <c r="F402" s="229" t="s">
        <v>961</v>
      </c>
      <c r="G402" s="230" t="s">
        <v>462</v>
      </c>
      <c r="H402" s="231">
        <v>6.0839999999999996</v>
      </c>
      <c r="I402" s="232"/>
      <c r="J402" s="233">
        <f>ROUND(I402*H402,2)</f>
        <v>0</v>
      </c>
      <c r="K402" s="229" t="s">
        <v>1</v>
      </c>
      <c r="L402" s="45"/>
      <c r="M402" s="234" t="s">
        <v>1</v>
      </c>
      <c r="N402" s="235" t="s">
        <v>41</v>
      </c>
      <c r="O402" s="92"/>
      <c r="P402" s="236">
        <f>O402*H402</f>
        <v>0</v>
      </c>
      <c r="Q402" s="236">
        <v>0</v>
      </c>
      <c r="R402" s="236">
        <f>Q402*H402</f>
        <v>0</v>
      </c>
      <c r="S402" s="236">
        <v>0</v>
      </c>
      <c r="T402" s="237">
        <f>S402*H402</f>
        <v>0</v>
      </c>
      <c r="U402" s="39"/>
      <c r="V402" s="39"/>
      <c r="W402" s="39"/>
      <c r="X402" s="39"/>
      <c r="Y402" s="39"/>
      <c r="Z402" s="39"/>
      <c r="AA402" s="39"/>
      <c r="AB402" s="39"/>
      <c r="AC402" s="39"/>
      <c r="AD402" s="39"/>
      <c r="AE402" s="39"/>
      <c r="AR402" s="238" t="s">
        <v>360</v>
      </c>
      <c r="AT402" s="238" t="s">
        <v>343</v>
      </c>
      <c r="AU402" s="238" t="s">
        <v>85</v>
      </c>
      <c r="AY402" s="18" t="s">
        <v>342</v>
      </c>
      <c r="BE402" s="239">
        <f>IF(N402="základní",J402,0)</f>
        <v>0</v>
      </c>
      <c r="BF402" s="239">
        <f>IF(N402="snížená",J402,0)</f>
        <v>0</v>
      </c>
      <c r="BG402" s="239">
        <f>IF(N402="zákl. přenesená",J402,0)</f>
        <v>0</v>
      </c>
      <c r="BH402" s="239">
        <f>IF(N402="sníž. přenesená",J402,0)</f>
        <v>0</v>
      </c>
      <c r="BI402" s="239">
        <f>IF(N402="nulová",J402,0)</f>
        <v>0</v>
      </c>
      <c r="BJ402" s="18" t="s">
        <v>83</v>
      </c>
      <c r="BK402" s="239">
        <f>ROUND(I402*H402,2)</f>
        <v>0</v>
      </c>
      <c r="BL402" s="18" t="s">
        <v>360</v>
      </c>
      <c r="BM402" s="238" t="s">
        <v>7638</v>
      </c>
    </row>
    <row r="403" s="2" customFormat="1">
      <c r="A403" s="39"/>
      <c r="B403" s="40"/>
      <c r="C403" s="41"/>
      <c r="D403" s="240" t="s">
        <v>349</v>
      </c>
      <c r="E403" s="41"/>
      <c r="F403" s="241" t="s">
        <v>6423</v>
      </c>
      <c r="G403" s="41"/>
      <c r="H403" s="41"/>
      <c r="I403" s="242"/>
      <c r="J403" s="41"/>
      <c r="K403" s="41"/>
      <c r="L403" s="45"/>
      <c r="M403" s="243"/>
      <c r="N403" s="244"/>
      <c r="O403" s="92"/>
      <c r="P403" s="92"/>
      <c r="Q403" s="92"/>
      <c r="R403" s="92"/>
      <c r="S403" s="92"/>
      <c r="T403" s="93"/>
      <c r="U403" s="39"/>
      <c r="V403" s="39"/>
      <c r="W403" s="39"/>
      <c r="X403" s="39"/>
      <c r="Y403" s="39"/>
      <c r="Z403" s="39"/>
      <c r="AA403" s="39"/>
      <c r="AB403" s="39"/>
      <c r="AC403" s="39"/>
      <c r="AD403" s="39"/>
      <c r="AE403" s="39"/>
      <c r="AT403" s="18" t="s">
        <v>349</v>
      </c>
      <c r="AU403" s="18" t="s">
        <v>85</v>
      </c>
    </row>
    <row r="404" s="2" customFormat="1">
      <c r="A404" s="39"/>
      <c r="B404" s="40"/>
      <c r="C404" s="41"/>
      <c r="D404" s="240" t="s">
        <v>350</v>
      </c>
      <c r="E404" s="41"/>
      <c r="F404" s="245" t="s">
        <v>5936</v>
      </c>
      <c r="G404" s="41"/>
      <c r="H404" s="41"/>
      <c r="I404" s="242"/>
      <c r="J404" s="41"/>
      <c r="K404" s="41"/>
      <c r="L404" s="45"/>
      <c r="M404" s="243"/>
      <c r="N404" s="244"/>
      <c r="O404" s="92"/>
      <c r="P404" s="92"/>
      <c r="Q404" s="92"/>
      <c r="R404" s="92"/>
      <c r="S404" s="92"/>
      <c r="T404" s="93"/>
      <c r="U404" s="39"/>
      <c r="V404" s="39"/>
      <c r="W404" s="39"/>
      <c r="X404" s="39"/>
      <c r="Y404" s="39"/>
      <c r="Z404" s="39"/>
      <c r="AA404" s="39"/>
      <c r="AB404" s="39"/>
      <c r="AC404" s="39"/>
      <c r="AD404" s="39"/>
      <c r="AE404" s="39"/>
      <c r="AT404" s="18" t="s">
        <v>350</v>
      </c>
      <c r="AU404" s="18" t="s">
        <v>85</v>
      </c>
    </row>
    <row r="405" s="13" customFormat="1">
      <c r="A405" s="13"/>
      <c r="B405" s="252"/>
      <c r="C405" s="253"/>
      <c r="D405" s="240" t="s">
        <v>446</v>
      </c>
      <c r="E405" s="254" t="s">
        <v>1</v>
      </c>
      <c r="F405" s="255" t="s">
        <v>7636</v>
      </c>
      <c r="G405" s="253"/>
      <c r="H405" s="256">
        <v>1.2430000000000001</v>
      </c>
      <c r="I405" s="257"/>
      <c r="J405" s="253"/>
      <c r="K405" s="253"/>
      <c r="L405" s="258"/>
      <c r="M405" s="259"/>
      <c r="N405" s="260"/>
      <c r="O405" s="260"/>
      <c r="P405" s="260"/>
      <c r="Q405" s="260"/>
      <c r="R405" s="260"/>
      <c r="S405" s="260"/>
      <c r="T405" s="261"/>
      <c r="U405" s="13"/>
      <c r="V405" s="13"/>
      <c r="W405" s="13"/>
      <c r="X405" s="13"/>
      <c r="Y405" s="13"/>
      <c r="Z405" s="13"/>
      <c r="AA405" s="13"/>
      <c r="AB405" s="13"/>
      <c r="AC405" s="13"/>
      <c r="AD405" s="13"/>
      <c r="AE405" s="13"/>
      <c r="AT405" s="262" t="s">
        <v>446</v>
      </c>
      <c r="AU405" s="262" t="s">
        <v>85</v>
      </c>
      <c r="AV405" s="13" t="s">
        <v>85</v>
      </c>
      <c r="AW405" s="13" t="s">
        <v>32</v>
      </c>
      <c r="AX405" s="13" t="s">
        <v>76</v>
      </c>
      <c r="AY405" s="262" t="s">
        <v>342</v>
      </c>
    </row>
    <row r="406" s="13" customFormat="1">
      <c r="A406" s="13"/>
      <c r="B406" s="252"/>
      <c r="C406" s="253"/>
      <c r="D406" s="240" t="s">
        <v>446</v>
      </c>
      <c r="E406" s="254" t="s">
        <v>1</v>
      </c>
      <c r="F406" s="255" t="s">
        <v>7637</v>
      </c>
      <c r="G406" s="253"/>
      <c r="H406" s="256">
        <v>2.3799999999999999</v>
      </c>
      <c r="I406" s="257"/>
      <c r="J406" s="253"/>
      <c r="K406" s="253"/>
      <c r="L406" s="258"/>
      <c r="M406" s="259"/>
      <c r="N406" s="260"/>
      <c r="O406" s="260"/>
      <c r="P406" s="260"/>
      <c r="Q406" s="260"/>
      <c r="R406" s="260"/>
      <c r="S406" s="260"/>
      <c r="T406" s="261"/>
      <c r="U406" s="13"/>
      <c r="V406" s="13"/>
      <c r="W406" s="13"/>
      <c r="X406" s="13"/>
      <c r="Y406" s="13"/>
      <c r="Z406" s="13"/>
      <c r="AA406" s="13"/>
      <c r="AB406" s="13"/>
      <c r="AC406" s="13"/>
      <c r="AD406" s="13"/>
      <c r="AE406" s="13"/>
      <c r="AT406" s="262" t="s">
        <v>446</v>
      </c>
      <c r="AU406" s="262" t="s">
        <v>85</v>
      </c>
      <c r="AV406" s="13" t="s">
        <v>85</v>
      </c>
      <c r="AW406" s="13" t="s">
        <v>32</v>
      </c>
      <c r="AX406" s="13" t="s">
        <v>76</v>
      </c>
      <c r="AY406" s="262" t="s">
        <v>342</v>
      </c>
    </row>
    <row r="407" s="13" customFormat="1">
      <c r="A407" s="13"/>
      <c r="B407" s="252"/>
      <c r="C407" s="253"/>
      <c r="D407" s="240" t="s">
        <v>446</v>
      </c>
      <c r="E407" s="254" t="s">
        <v>1</v>
      </c>
      <c r="F407" s="255" t="s">
        <v>7639</v>
      </c>
      <c r="G407" s="253"/>
      <c r="H407" s="256">
        <v>2.4609999999999999</v>
      </c>
      <c r="I407" s="257"/>
      <c r="J407" s="253"/>
      <c r="K407" s="253"/>
      <c r="L407" s="258"/>
      <c r="M407" s="259"/>
      <c r="N407" s="260"/>
      <c r="O407" s="260"/>
      <c r="P407" s="260"/>
      <c r="Q407" s="260"/>
      <c r="R407" s="260"/>
      <c r="S407" s="260"/>
      <c r="T407" s="261"/>
      <c r="U407" s="13"/>
      <c r="V407" s="13"/>
      <c r="W407" s="13"/>
      <c r="X407" s="13"/>
      <c r="Y407" s="13"/>
      <c r="Z407" s="13"/>
      <c r="AA407" s="13"/>
      <c r="AB407" s="13"/>
      <c r="AC407" s="13"/>
      <c r="AD407" s="13"/>
      <c r="AE407" s="13"/>
      <c r="AT407" s="262" t="s">
        <v>446</v>
      </c>
      <c r="AU407" s="262" t="s">
        <v>85</v>
      </c>
      <c r="AV407" s="13" t="s">
        <v>85</v>
      </c>
      <c r="AW407" s="13" t="s">
        <v>32</v>
      </c>
      <c r="AX407" s="13" t="s">
        <v>76</v>
      </c>
      <c r="AY407" s="262" t="s">
        <v>342</v>
      </c>
    </row>
    <row r="408" s="16" customFormat="1">
      <c r="A408" s="16"/>
      <c r="B408" s="284"/>
      <c r="C408" s="285"/>
      <c r="D408" s="240" t="s">
        <v>446</v>
      </c>
      <c r="E408" s="286" t="s">
        <v>1</v>
      </c>
      <c r="F408" s="287" t="s">
        <v>500</v>
      </c>
      <c r="G408" s="285"/>
      <c r="H408" s="288">
        <v>6.0839999999999996</v>
      </c>
      <c r="I408" s="289"/>
      <c r="J408" s="285"/>
      <c r="K408" s="285"/>
      <c r="L408" s="290"/>
      <c r="M408" s="291"/>
      <c r="N408" s="292"/>
      <c r="O408" s="292"/>
      <c r="P408" s="292"/>
      <c r="Q408" s="292"/>
      <c r="R408" s="292"/>
      <c r="S408" s="292"/>
      <c r="T408" s="293"/>
      <c r="U408" s="16"/>
      <c r="V408" s="16"/>
      <c r="W408" s="16"/>
      <c r="X408" s="16"/>
      <c r="Y408" s="16"/>
      <c r="Z408" s="16"/>
      <c r="AA408" s="16"/>
      <c r="AB408" s="16"/>
      <c r="AC408" s="16"/>
      <c r="AD408" s="16"/>
      <c r="AE408" s="16"/>
      <c r="AT408" s="294" t="s">
        <v>446</v>
      </c>
      <c r="AU408" s="294" t="s">
        <v>85</v>
      </c>
      <c r="AV408" s="16" t="s">
        <v>360</v>
      </c>
      <c r="AW408" s="16" t="s">
        <v>32</v>
      </c>
      <c r="AX408" s="16" t="s">
        <v>83</v>
      </c>
      <c r="AY408" s="294" t="s">
        <v>342</v>
      </c>
    </row>
    <row r="409" s="2" customFormat="1" ht="16.5" customHeight="1">
      <c r="A409" s="39"/>
      <c r="B409" s="40"/>
      <c r="C409" s="227" t="s">
        <v>939</v>
      </c>
      <c r="D409" s="227" t="s">
        <v>343</v>
      </c>
      <c r="E409" s="228" t="s">
        <v>7343</v>
      </c>
      <c r="F409" s="229" t="s">
        <v>6432</v>
      </c>
      <c r="G409" s="230" t="s">
        <v>4951</v>
      </c>
      <c r="H409" s="231">
        <v>-100</v>
      </c>
      <c r="I409" s="232"/>
      <c r="J409" s="233">
        <f>ROUND(I409*H409,2)</f>
        <v>0</v>
      </c>
      <c r="K409" s="229" t="s">
        <v>1</v>
      </c>
      <c r="L409" s="45"/>
      <c r="M409" s="234" t="s">
        <v>1</v>
      </c>
      <c r="N409" s="235" t="s">
        <v>41</v>
      </c>
      <c r="O409" s="92"/>
      <c r="P409" s="236">
        <f>O409*H409</f>
        <v>0</v>
      </c>
      <c r="Q409" s="236">
        <v>0</v>
      </c>
      <c r="R409" s="236">
        <f>Q409*H409</f>
        <v>0</v>
      </c>
      <c r="S409" s="236">
        <v>0</v>
      </c>
      <c r="T409" s="237">
        <f>S409*H409</f>
        <v>0</v>
      </c>
      <c r="U409" s="39"/>
      <c r="V409" s="39"/>
      <c r="W409" s="39"/>
      <c r="X409" s="39"/>
      <c r="Y409" s="39"/>
      <c r="Z409" s="39"/>
      <c r="AA409" s="39"/>
      <c r="AB409" s="39"/>
      <c r="AC409" s="39"/>
      <c r="AD409" s="39"/>
      <c r="AE409" s="39"/>
      <c r="AR409" s="238" t="s">
        <v>360</v>
      </c>
      <c r="AT409" s="238" t="s">
        <v>343</v>
      </c>
      <c r="AU409" s="238" t="s">
        <v>85</v>
      </c>
      <c r="AY409" s="18" t="s">
        <v>342</v>
      </c>
      <c r="BE409" s="239">
        <f>IF(N409="základní",J409,0)</f>
        <v>0</v>
      </c>
      <c r="BF409" s="239">
        <f>IF(N409="snížená",J409,0)</f>
        <v>0</v>
      </c>
      <c r="BG409" s="239">
        <f>IF(N409="zákl. přenesená",J409,0)</f>
        <v>0</v>
      </c>
      <c r="BH409" s="239">
        <f>IF(N409="sníž. přenesená",J409,0)</f>
        <v>0</v>
      </c>
      <c r="BI409" s="239">
        <f>IF(N409="nulová",J409,0)</f>
        <v>0</v>
      </c>
      <c r="BJ409" s="18" t="s">
        <v>83</v>
      </c>
      <c r="BK409" s="239">
        <f>ROUND(I409*H409,2)</f>
        <v>0</v>
      </c>
      <c r="BL409" s="18" t="s">
        <v>360</v>
      </c>
      <c r="BM409" s="238" t="s">
        <v>7640</v>
      </c>
    </row>
    <row r="410" s="2" customFormat="1">
      <c r="A410" s="39"/>
      <c r="B410" s="40"/>
      <c r="C410" s="41"/>
      <c r="D410" s="240" t="s">
        <v>349</v>
      </c>
      <c r="E410" s="41"/>
      <c r="F410" s="241" t="s">
        <v>6432</v>
      </c>
      <c r="G410" s="41"/>
      <c r="H410" s="41"/>
      <c r="I410" s="242"/>
      <c r="J410" s="41"/>
      <c r="K410" s="41"/>
      <c r="L410" s="45"/>
      <c r="M410" s="243"/>
      <c r="N410" s="244"/>
      <c r="O410" s="92"/>
      <c r="P410" s="92"/>
      <c r="Q410" s="92"/>
      <c r="R410" s="92"/>
      <c r="S410" s="92"/>
      <c r="T410" s="93"/>
      <c r="U410" s="39"/>
      <c r="V410" s="39"/>
      <c r="W410" s="39"/>
      <c r="X410" s="39"/>
      <c r="Y410" s="39"/>
      <c r="Z410" s="39"/>
      <c r="AA410" s="39"/>
      <c r="AB410" s="39"/>
      <c r="AC410" s="39"/>
      <c r="AD410" s="39"/>
      <c r="AE410" s="39"/>
      <c r="AT410" s="18" t="s">
        <v>349</v>
      </c>
      <c r="AU410" s="18" t="s">
        <v>85</v>
      </c>
    </row>
    <row r="411" s="13" customFormat="1">
      <c r="A411" s="13"/>
      <c r="B411" s="252"/>
      <c r="C411" s="253"/>
      <c r="D411" s="240" t="s">
        <v>446</v>
      </c>
      <c r="E411" s="254" t="s">
        <v>1</v>
      </c>
      <c r="F411" s="255" t="s">
        <v>7345</v>
      </c>
      <c r="G411" s="253"/>
      <c r="H411" s="256">
        <v>-100</v>
      </c>
      <c r="I411" s="257"/>
      <c r="J411" s="253"/>
      <c r="K411" s="253"/>
      <c r="L411" s="258"/>
      <c r="M411" s="259"/>
      <c r="N411" s="260"/>
      <c r="O411" s="260"/>
      <c r="P411" s="260"/>
      <c r="Q411" s="260"/>
      <c r="R411" s="260"/>
      <c r="S411" s="260"/>
      <c r="T411" s="261"/>
      <c r="U411" s="13"/>
      <c r="V411" s="13"/>
      <c r="W411" s="13"/>
      <c r="X411" s="13"/>
      <c r="Y411" s="13"/>
      <c r="Z411" s="13"/>
      <c r="AA411" s="13"/>
      <c r="AB411" s="13"/>
      <c r="AC411" s="13"/>
      <c r="AD411" s="13"/>
      <c r="AE411" s="13"/>
      <c r="AT411" s="262" t="s">
        <v>446</v>
      </c>
      <c r="AU411" s="262" t="s">
        <v>85</v>
      </c>
      <c r="AV411" s="13" t="s">
        <v>85</v>
      </c>
      <c r="AW411" s="13" t="s">
        <v>32</v>
      </c>
      <c r="AX411" s="13" t="s">
        <v>83</v>
      </c>
      <c r="AY411" s="262" t="s">
        <v>342</v>
      </c>
    </row>
    <row r="412" s="2" customFormat="1" ht="16.5" customHeight="1">
      <c r="A412" s="39"/>
      <c r="B412" s="40"/>
      <c r="C412" s="227" t="s">
        <v>944</v>
      </c>
      <c r="D412" s="227" t="s">
        <v>343</v>
      </c>
      <c r="E412" s="228" t="s">
        <v>4738</v>
      </c>
      <c r="F412" s="229" t="s">
        <v>4739</v>
      </c>
      <c r="G412" s="230" t="s">
        <v>462</v>
      </c>
      <c r="H412" s="231">
        <v>6.0999999999999996</v>
      </c>
      <c r="I412" s="232"/>
      <c r="J412" s="233">
        <f>ROUND(I412*H412,2)</f>
        <v>0</v>
      </c>
      <c r="K412" s="229" t="s">
        <v>443</v>
      </c>
      <c r="L412" s="45"/>
      <c r="M412" s="234" t="s">
        <v>1</v>
      </c>
      <c r="N412" s="235" t="s">
        <v>41</v>
      </c>
      <c r="O412" s="92"/>
      <c r="P412" s="236">
        <f>O412*H412</f>
        <v>0</v>
      </c>
      <c r="Q412" s="236">
        <v>0</v>
      </c>
      <c r="R412" s="236">
        <f>Q412*H412</f>
        <v>0</v>
      </c>
      <c r="S412" s="236">
        <v>0</v>
      </c>
      <c r="T412" s="237">
        <f>S412*H412</f>
        <v>0</v>
      </c>
      <c r="U412" s="39"/>
      <c r="V412" s="39"/>
      <c r="W412" s="39"/>
      <c r="X412" s="39"/>
      <c r="Y412" s="39"/>
      <c r="Z412" s="39"/>
      <c r="AA412" s="39"/>
      <c r="AB412" s="39"/>
      <c r="AC412" s="39"/>
      <c r="AD412" s="39"/>
      <c r="AE412" s="39"/>
      <c r="AR412" s="238" t="s">
        <v>360</v>
      </c>
      <c r="AT412" s="238" t="s">
        <v>343</v>
      </c>
      <c r="AU412" s="238" t="s">
        <v>85</v>
      </c>
      <c r="AY412" s="18" t="s">
        <v>342</v>
      </c>
      <c r="BE412" s="239">
        <f>IF(N412="základní",J412,0)</f>
        <v>0</v>
      </c>
      <c r="BF412" s="239">
        <f>IF(N412="snížená",J412,0)</f>
        <v>0</v>
      </c>
      <c r="BG412" s="239">
        <f>IF(N412="zákl. přenesená",J412,0)</f>
        <v>0</v>
      </c>
      <c r="BH412" s="239">
        <f>IF(N412="sníž. přenesená",J412,0)</f>
        <v>0</v>
      </c>
      <c r="BI412" s="239">
        <f>IF(N412="nulová",J412,0)</f>
        <v>0</v>
      </c>
      <c r="BJ412" s="18" t="s">
        <v>83</v>
      </c>
      <c r="BK412" s="239">
        <f>ROUND(I412*H412,2)</f>
        <v>0</v>
      </c>
      <c r="BL412" s="18" t="s">
        <v>360</v>
      </c>
      <c r="BM412" s="238" t="s">
        <v>7641</v>
      </c>
    </row>
    <row r="413" s="2" customFormat="1">
      <c r="A413" s="39"/>
      <c r="B413" s="40"/>
      <c r="C413" s="41"/>
      <c r="D413" s="240" t="s">
        <v>349</v>
      </c>
      <c r="E413" s="41"/>
      <c r="F413" s="241" t="s">
        <v>6437</v>
      </c>
      <c r="G413" s="41"/>
      <c r="H413" s="41"/>
      <c r="I413" s="242"/>
      <c r="J413" s="41"/>
      <c r="K413" s="41"/>
      <c r="L413" s="45"/>
      <c r="M413" s="243"/>
      <c r="N413" s="244"/>
      <c r="O413" s="92"/>
      <c r="P413" s="92"/>
      <c r="Q413" s="92"/>
      <c r="R413" s="92"/>
      <c r="S413" s="92"/>
      <c r="T413" s="93"/>
      <c r="U413" s="39"/>
      <c r="V413" s="39"/>
      <c r="W413" s="39"/>
      <c r="X413" s="39"/>
      <c r="Y413" s="39"/>
      <c r="Z413" s="39"/>
      <c r="AA413" s="39"/>
      <c r="AB413" s="39"/>
      <c r="AC413" s="39"/>
      <c r="AD413" s="39"/>
      <c r="AE413" s="39"/>
      <c r="AT413" s="18" t="s">
        <v>349</v>
      </c>
      <c r="AU413" s="18" t="s">
        <v>85</v>
      </c>
    </row>
    <row r="414" s="13" customFormat="1">
      <c r="A414" s="13"/>
      <c r="B414" s="252"/>
      <c r="C414" s="253"/>
      <c r="D414" s="240" t="s">
        <v>446</v>
      </c>
      <c r="E414" s="254" t="s">
        <v>1</v>
      </c>
      <c r="F414" s="255" t="s">
        <v>7642</v>
      </c>
      <c r="G414" s="253"/>
      <c r="H414" s="256">
        <v>1.0169999999999999</v>
      </c>
      <c r="I414" s="257"/>
      <c r="J414" s="253"/>
      <c r="K414" s="253"/>
      <c r="L414" s="258"/>
      <c r="M414" s="259"/>
      <c r="N414" s="260"/>
      <c r="O414" s="260"/>
      <c r="P414" s="260"/>
      <c r="Q414" s="260"/>
      <c r="R414" s="260"/>
      <c r="S414" s="260"/>
      <c r="T414" s="261"/>
      <c r="U414" s="13"/>
      <c r="V414" s="13"/>
      <c r="W414" s="13"/>
      <c r="X414" s="13"/>
      <c r="Y414" s="13"/>
      <c r="Z414" s="13"/>
      <c r="AA414" s="13"/>
      <c r="AB414" s="13"/>
      <c r="AC414" s="13"/>
      <c r="AD414" s="13"/>
      <c r="AE414" s="13"/>
      <c r="AT414" s="262" t="s">
        <v>446</v>
      </c>
      <c r="AU414" s="262" t="s">
        <v>85</v>
      </c>
      <c r="AV414" s="13" t="s">
        <v>85</v>
      </c>
      <c r="AW414" s="13" t="s">
        <v>32</v>
      </c>
      <c r="AX414" s="13" t="s">
        <v>76</v>
      </c>
      <c r="AY414" s="262" t="s">
        <v>342</v>
      </c>
    </row>
    <row r="415" s="13" customFormat="1">
      <c r="A415" s="13"/>
      <c r="B415" s="252"/>
      <c r="C415" s="253"/>
      <c r="D415" s="240" t="s">
        <v>446</v>
      </c>
      <c r="E415" s="254" t="s">
        <v>1</v>
      </c>
      <c r="F415" s="255" t="s">
        <v>7643</v>
      </c>
      <c r="G415" s="253"/>
      <c r="H415" s="256">
        <v>5.0830000000000002</v>
      </c>
      <c r="I415" s="257"/>
      <c r="J415" s="253"/>
      <c r="K415" s="253"/>
      <c r="L415" s="258"/>
      <c r="M415" s="259"/>
      <c r="N415" s="260"/>
      <c r="O415" s="260"/>
      <c r="P415" s="260"/>
      <c r="Q415" s="260"/>
      <c r="R415" s="260"/>
      <c r="S415" s="260"/>
      <c r="T415" s="261"/>
      <c r="U415" s="13"/>
      <c r="V415" s="13"/>
      <c r="W415" s="13"/>
      <c r="X415" s="13"/>
      <c r="Y415" s="13"/>
      <c r="Z415" s="13"/>
      <c r="AA415" s="13"/>
      <c r="AB415" s="13"/>
      <c r="AC415" s="13"/>
      <c r="AD415" s="13"/>
      <c r="AE415" s="13"/>
      <c r="AT415" s="262" t="s">
        <v>446</v>
      </c>
      <c r="AU415" s="262" t="s">
        <v>85</v>
      </c>
      <c r="AV415" s="13" t="s">
        <v>85</v>
      </c>
      <c r="AW415" s="13" t="s">
        <v>32</v>
      </c>
      <c r="AX415" s="13" t="s">
        <v>76</v>
      </c>
      <c r="AY415" s="262" t="s">
        <v>342</v>
      </c>
    </row>
    <row r="416" s="16" customFormat="1">
      <c r="A416" s="16"/>
      <c r="B416" s="284"/>
      <c r="C416" s="285"/>
      <c r="D416" s="240" t="s">
        <v>446</v>
      </c>
      <c r="E416" s="286" t="s">
        <v>1</v>
      </c>
      <c r="F416" s="287" t="s">
        <v>500</v>
      </c>
      <c r="G416" s="285"/>
      <c r="H416" s="288">
        <v>6.0999999999999996</v>
      </c>
      <c r="I416" s="289"/>
      <c r="J416" s="285"/>
      <c r="K416" s="285"/>
      <c r="L416" s="290"/>
      <c r="M416" s="291"/>
      <c r="N416" s="292"/>
      <c r="O416" s="292"/>
      <c r="P416" s="292"/>
      <c r="Q416" s="292"/>
      <c r="R416" s="292"/>
      <c r="S416" s="292"/>
      <c r="T416" s="293"/>
      <c r="U416" s="16"/>
      <c r="V416" s="16"/>
      <c r="W416" s="16"/>
      <c r="X416" s="16"/>
      <c r="Y416" s="16"/>
      <c r="Z416" s="16"/>
      <c r="AA416" s="16"/>
      <c r="AB416" s="16"/>
      <c r="AC416" s="16"/>
      <c r="AD416" s="16"/>
      <c r="AE416" s="16"/>
      <c r="AT416" s="294" t="s">
        <v>446</v>
      </c>
      <c r="AU416" s="294" t="s">
        <v>85</v>
      </c>
      <c r="AV416" s="16" t="s">
        <v>360</v>
      </c>
      <c r="AW416" s="16" t="s">
        <v>32</v>
      </c>
      <c r="AX416" s="16" t="s">
        <v>83</v>
      </c>
      <c r="AY416" s="294" t="s">
        <v>342</v>
      </c>
    </row>
    <row r="417" s="2" customFormat="1" ht="16.5" customHeight="1">
      <c r="A417" s="39"/>
      <c r="B417" s="40"/>
      <c r="C417" s="227" t="s">
        <v>952</v>
      </c>
      <c r="D417" s="227" t="s">
        <v>343</v>
      </c>
      <c r="E417" s="228" t="s">
        <v>4742</v>
      </c>
      <c r="F417" s="229" t="s">
        <v>4743</v>
      </c>
      <c r="G417" s="230" t="s">
        <v>462</v>
      </c>
      <c r="H417" s="231">
        <v>18.300000000000001</v>
      </c>
      <c r="I417" s="232"/>
      <c r="J417" s="233">
        <f>ROUND(I417*H417,2)</f>
        <v>0</v>
      </c>
      <c r="K417" s="229" t="s">
        <v>443</v>
      </c>
      <c r="L417" s="45"/>
      <c r="M417" s="234" t="s">
        <v>1</v>
      </c>
      <c r="N417" s="235" t="s">
        <v>41</v>
      </c>
      <c r="O417" s="92"/>
      <c r="P417" s="236">
        <f>O417*H417</f>
        <v>0</v>
      </c>
      <c r="Q417" s="236">
        <v>0</v>
      </c>
      <c r="R417" s="236">
        <f>Q417*H417</f>
        <v>0</v>
      </c>
      <c r="S417" s="236">
        <v>0</v>
      </c>
      <c r="T417" s="237">
        <f>S417*H417</f>
        <v>0</v>
      </c>
      <c r="U417" s="39"/>
      <c r="V417" s="39"/>
      <c r="W417" s="39"/>
      <c r="X417" s="39"/>
      <c r="Y417" s="39"/>
      <c r="Z417" s="39"/>
      <c r="AA417" s="39"/>
      <c r="AB417" s="39"/>
      <c r="AC417" s="39"/>
      <c r="AD417" s="39"/>
      <c r="AE417" s="39"/>
      <c r="AR417" s="238" t="s">
        <v>360</v>
      </c>
      <c r="AT417" s="238" t="s">
        <v>343</v>
      </c>
      <c r="AU417" s="238" t="s">
        <v>85</v>
      </c>
      <c r="AY417" s="18" t="s">
        <v>342</v>
      </c>
      <c r="BE417" s="239">
        <f>IF(N417="základní",J417,0)</f>
        <v>0</v>
      </c>
      <c r="BF417" s="239">
        <f>IF(N417="snížená",J417,0)</f>
        <v>0</v>
      </c>
      <c r="BG417" s="239">
        <f>IF(N417="zákl. přenesená",J417,0)</f>
        <v>0</v>
      </c>
      <c r="BH417" s="239">
        <f>IF(N417="sníž. přenesená",J417,0)</f>
        <v>0</v>
      </c>
      <c r="BI417" s="239">
        <f>IF(N417="nulová",J417,0)</f>
        <v>0</v>
      </c>
      <c r="BJ417" s="18" t="s">
        <v>83</v>
      </c>
      <c r="BK417" s="239">
        <f>ROUND(I417*H417,2)</f>
        <v>0</v>
      </c>
      <c r="BL417" s="18" t="s">
        <v>360</v>
      </c>
      <c r="BM417" s="238" t="s">
        <v>7644</v>
      </c>
    </row>
    <row r="418" s="2" customFormat="1">
      <c r="A418" s="39"/>
      <c r="B418" s="40"/>
      <c r="C418" s="41"/>
      <c r="D418" s="240" t="s">
        <v>349</v>
      </c>
      <c r="E418" s="41"/>
      <c r="F418" s="241" t="s">
        <v>6442</v>
      </c>
      <c r="G418" s="41"/>
      <c r="H418" s="41"/>
      <c r="I418" s="242"/>
      <c r="J418" s="41"/>
      <c r="K418" s="41"/>
      <c r="L418" s="45"/>
      <c r="M418" s="243"/>
      <c r="N418" s="244"/>
      <c r="O418" s="92"/>
      <c r="P418" s="92"/>
      <c r="Q418" s="92"/>
      <c r="R418" s="92"/>
      <c r="S418" s="92"/>
      <c r="T418" s="93"/>
      <c r="U418" s="39"/>
      <c r="V418" s="39"/>
      <c r="W418" s="39"/>
      <c r="X418" s="39"/>
      <c r="Y418" s="39"/>
      <c r="Z418" s="39"/>
      <c r="AA418" s="39"/>
      <c r="AB418" s="39"/>
      <c r="AC418" s="39"/>
      <c r="AD418" s="39"/>
      <c r="AE418" s="39"/>
      <c r="AT418" s="18" t="s">
        <v>349</v>
      </c>
      <c r="AU418" s="18" t="s">
        <v>85</v>
      </c>
    </row>
    <row r="419" s="13" customFormat="1">
      <c r="A419" s="13"/>
      <c r="B419" s="252"/>
      <c r="C419" s="253"/>
      <c r="D419" s="240" t="s">
        <v>446</v>
      </c>
      <c r="E419" s="254" t="s">
        <v>1</v>
      </c>
      <c r="F419" s="255" t="s">
        <v>7645</v>
      </c>
      <c r="G419" s="253"/>
      <c r="H419" s="256">
        <v>18.300000000000001</v>
      </c>
      <c r="I419" s="257"/>
      <c r="J419" s="253"/>
      <c r="K419" s="253"/>
      <c r="L419" s="258"/>
      <c r="M419" s="259"/>
      <c r="N419" s="260"/>
      <c r="O419" s="260"/>
      <c r="P419" s="260"/>
      <c r="Q419" s="260"/>
      <c r="R419" s="260"/>
      <c r="S419" s="260"/>
      <c r="T419" s="261"/>
      <c r="U419" s="13"/>
      <c r="V419" s="13"/>
      <c r="W419" s="13"/>
      <c r="X419" s="13"/>
      <c r="Y419" s="13"/>
      <c r="Z419" s="13"/>
      <c r="AA419" s="13"/>
      <c r="AB419" s="13"/>
      <c r="AC419" s="13"/>
      <c r="AD419" s="13"/>
      <c r="AE419" s="13"/>
      <c r="AT419" s="262" t="s">
        <v>446</v>
      </c>
      <c r="AU419" s="262" t="s">
        <v>85</v>
      </c>
      <c r="AV419" s="13" t="s">
        <v>85</v>
      </c>
      <c r="AW419" s="13" t="s">
        <v>32</v>
      </c>
      <c r="AX419" s="13" t="s">
        <v>83</v>
      </c>
      <c r="AY419" s="262" t="s">
        <v>342</v>
      </c>
    </row>
    <row r="420" s="2" customFormat="1" ht="16.5" customHeight="1">
      <c r="A420" s="39"/>
      <c r="B420" s="40"/>
      <c r="C420" s="227" t="s">
        <v>959</v>
      </c>
      <c r="D420" s="227" t="s">
        <v>343</v>
      </c>
      <c r="E420" s="228" t="s">
        <v>4746</v>
      </c>
      <c r="F420" s="229" t="s">
        <v>4747</v>
      </c>
      <c r="G420" s="230" t="s">
        <v>462</v>
      </c>
      <c r="H420" s="231">
        <v>2.4609999999999999</v>
      </c>
      <c r="I420" s="232"/>
      <c r="J420" s="233">
        <f>ROUND(I420*H420,2)</f>
        <v>0</v>
      </c>
      <c r="K420" s="229" t="s">
        <v>443</v>
      </c>
      <c r="L420" s="45"/>
      <c r="M420" s="234" t="s">
        <v>1</v>
      </c>
      <c r="N420" s="235" t="s">
        <v>41</v>
      </c>
      <c r="O420" s="92"/>
      <c r="P420" s="236">
        <f>O420*H420</f>
        <v>0</v>
      </c>
      <c r="Q420" s="236">
        <v>0</v>
      </c>
      <c r="R420" s="236">
        <f>Q420*H420</f>
        <v>0</v>
      </c>
      <c r="S420" s="236">
        <v>0</v>
      </c>
      <c r="T420" s="237">
        <f>S420*H420</f>
        <v>0</v>
      </c>
      <c r="U420" s="39"/>
      <c r="V420" s="39"/>
      <c r="W420" s="39"/>
      <c r="X420" s="39"/>
      <c r="Y420" s="39"/>
      <c r="Z420" s="39"/>
      <c r="AA420" s="39"/>
      <c r="AB420" s="39"/>
      <c r="AC420" s="39"/>
      <c r="AD420" s="39"/>
      <c r="AE420" s="39"/>
      <c r="AR420" s="238" t="s">
        <v>360</v>
      </c>
      <c r="AT420" s="238" t="s">
        <v>343</v>
      </c>
      <c r="AU420" s="238" t="s">
        <v>85</v>
      </c>
      <c r="AY420" s="18" t="s">
        <v>342</v>
      </c>
      <c r="BE420" s="239">
        <f>IF(N420="základní",J420,0)</f>
        <v>0</v>
      </c>
      <c r="BF420" s="239">
        <f>IF(N420="snížená",J420,0)</f>
        <v>0</v>
      </c>
      <c r="BG420" s="239">
        <f>IF(N420="zákl. přenesená",J420,0)</f>
        <v>0</v>
      </c>
      <c r="BH420" s="239">
        <f>IF(N420="sníž. přenesená",J420,0)</f>
        <v>0</v>
      </c>
      <c r="BI420" s="239">
        <f>IF(N420="nulová",J420,0)</f>
        <v>0</v>
      </c>
      <c r="BJ420" s="18" t="s">
        <v>83</v>
      </c>
      <c r="BK420" s="239">
        <f>ROUND(I420*H420,2)</f>
        <v>0</v>
      </c>
      <c r="BL420" s="18" t="s">
        <v>360</v>
      </c>
      <c r="BM420" s="238" t="s">
        <v>7646</v>
      </c>
    </row>
    <row r="421" s="2" customFormat="1">
      <c r="A421" s="39"/>
      <c r="B421" s="40"/>
      <c r="C421" s="41"/>
      <c r="D421" s="240" t="s">
        <v>349</v>
      </c>
      <c r="E421" s="41"/>
      <c r="F421" s="241" t="s">
        <v>6447</v>
      </c>
      <c r="G421" s="41"/>
      <c r="H421" s="41"/>
      <c r="I421" s="242"/>
      <c r="J421" s="41"/>
      <c r="K421" s="41"/>
      <c r="L421" s="45"/>
      <c r="M421" s="243"/>
      <c r="N421" s="244"/>
      <c r="O421" s="92"/>
      <c r="P421" s="92"/>
      <c r="Q421" s="92"/>
      <c r="R421" s="92"/>
      <c r="S421" s="92"/>
      <c r="T421" s="93"/>
      <c r="U421" s="39"/>
      <c r="V421" s="39"/>
      <c r="W421" s="39"/>
      <c r="X421" s="39"/>
      <c r="Y421" s="39"/>
      <c r="Z421" s="39"/>
      <c r="AA421" s="39"/>
      <c r="AB421" s="39"/>
      <c r="AC421" s="39"/>
      <c r="AD421" s="39"/>
      <c r="AE421" s="39"/>
      <c r="AT421" s="18" t="s">
        <v>349</v>
      </c>
      <c r="AU421" s="18" t="s">
        <v>85</v>
      </c>
    </row>
    <row r="422" s="13" customFormat="1">
      <c r="A422" s="13"/>
      <c r="B422" s="252"/>
      <c r="C422" s="253"/>
      <c r="D422" s="240" t="s">
        <v>446</v>
      </c>
      <c r="E422" s="254" t="s">
        <v>1</v>
      </c>
      <c r="F422" s="255" t="s">
        <v>7639</v>
      </c>
      <c r="G422" s="253"/>
      <c r="H422" s="256">
        <v>2.4609999999999999</v>
      </c>
      <c r="I422" s="257"/>
      <c r="J422" s="253"/>
      <c r="K422" s="253"/>
      <c r="L422" s="258"/>
      <c r="M422" s="259"/>
      <c r="N422" s="260"/>
      <c r="O422" s="260"/>
      <c r="P422" s="260"/>
      <c r="Q422" s="260"/>
      <c r="R422" s="260"/>
      <c r="S422" s="260"/>
      <c r="T422" s="261"/>
      <c r="U422" s="13"/>
      <c r="V422" s="13"/>
      <c r="W422" s="13"/>
      <c r="X422" s="13"/>
      <c r="Y422" s="13"/>
      <c r="Z422" s="13"/>
      <c r="AA422" s="13"/>
      <c r="AB422" s="13"/>
      <c r="AC422" s="13"/>
      <c r="AD422" s="13"/>
      <c r="AE422" s="13"/>
      <c r="AT422" s="262" t="s">
        <v>446</v>
      </c>
      <c r="AU422" s="262" t="s">
        <v>85</v>
      </c>
      <c r="AV422" s="13" t="s">
        <v>85</v>
      </c>
      <c r="AW422" s="13" t="s">
        <v>32</v>
      </c>
      <c r="AX422" s="13" t="s">
        <v>83</v>
      </c>
      <c r="AY422" s="262" t="s">
        <v>342</v>
      </c>
    </row>
    <row r="423" s="2" customFormat="1" ht="16.5" customHeight="1">
      <c r="A423" s="39"/>
      <c r="B423" s="40"/>
      <c r="C423" s="227" t="s">
        <v>964</v>
      </c>
      <c r="D423" s="227" t="s">
        <v>343</v>
      </c>
      <c r="E423" s="228" t="s">
        <v>4751</v>
      </c>
      <c r="F423" s="229" t="s">
        <v>4752</v>
      </c>
      <c r="G423" s="230" t="s">
        <v>462</v>
      </c>
      <c r="H423" s="231">
        <v>7.383</v>
      </c>
      <c r="I423" s="232"/>
      <c r="J423" s="233">
        <f>ROUND(I423*H423,2)</f>
        <v>0</v>
      </c>
      <c r="K423" s="229" t="s">
        <v>443</v>
      </c>
      <c r="L423" s="45"/>
      <c r="M423" s="234" t="s">
        <v>1</v>
      </c>
      <c r="N423" s="235" t="s">
        <v>41</v>
      </c>
      <c r="O423" s="92"/>
      <c r="P423" s="236">
        <f>O423*H423</f>
        <v>0</v>
      </c>
      <c r="Q423" s="236">
        <v>0</v>
      </c>
      <c r="R423" s="236">
        <f>Q423*H423</f>
        <v>0</v>
      </c>
      <c r="S423" s="236">
        <v>0</v>
      </c>
      <c r="T423" s="237">
        <f>S423*H423</f>
        <v>0</v>
      </c>
      <c r="U423" s="39"/>
      <c r="V423" s="39"/>
      <c r="W423" s="39"/>
      <c r="X423" s="39"/>
      <c r="Y423" s="39"/>
      <c r="Z423" s="39"/>
      <c r="AA423" s="39"/>
      <c r="AB423" s="39"/>
      <c r="AC423" s="39"/>
      <c r="AD423" s="39"/>
      <c r="AE423" s="39"/>
      <c r="AR423" s="238" t="s">
        <v>360</v>
      </c>
      <c r="AT423" s="238" t="s">
        <v>343</v>
      </c>
      <c r="AU423" s="238" t="s">
        <v>85</v>
      </c>
      <c r="AY423" s="18" t="s">
        <v>342</v>
      </c>
      <c r="BE423" s="239">
        <f>IF(N423="základní",J423,0)</f>
        <v>0</v>
      </c>
      <c r="BF423" s="239">
        <f>IF(N423="snížená",J423,0)</f>
        <v>0</v>
      </c>
      <c r="BG423" s="239">
        <f>IF(N423="zákl. přenesená",J423,0)</f>
        <v>0</v>
      </c>
      <c r="BH423" s="239">
        <f>IF(N423="sníž. přenesená",J423,0)</f>
        <v>0</v>
      </c>
      <c r="BI423" s="239">
        <f>IF(N423="nulová",J423,0)</f>
        <v>0</v>
      </c>
      <c r="BJ423" s="18" t="s">
        <v>83</v>
      </c>
      <c r="BK423" s="239">
        <f>ROUND(I423*H423,2)</f>
        <v>0</v>
      </c>
      <c r="BL423" s="18" t="s">
        <v>360</v>
      </c>
      <c r="BM423" s="238" t="s">
        <v>7647</v>
      </c>
    </row>
    <row r="424" s="2" customFormat="1">
      <c r="A424" s="39"/>
      <c r="B424" s="40"/>
      <c r="C424" s="41"/>
      <c r="D424" s="240" t="s">
        <v>349</v>
      </c>
      <c r="E424" s="41"/>
      <c r="F424" s="241" t="s">
        <v>6442</v>
      </c>
      <c r="G424" s="41"/>
      <c r="H424" s="41"/>
      <c r="I424" s="242"/>
      <c r="J424" s="41"/>
      <c r="K424" s="41"/>
      <c r="L424" s="45"/>
      <c r="M424" s="243"/>
      <c r="N424" s="244"/>
      <c r="O424" s="92"/>
      <c r="P424" s="92"/>
      <c r="Q424" s="92"/>
      <c r="R424" s="92"/>
      <c r="S424" s="92"/>
      <c r="T424" s="93"/>
      <c r="U424" s="39"/>
      <c r="V424" s="39"/>
      <c r="W424" s="39"/>
      <c r="X424" s="39"/>
      <c r="Y424" s="39"/>
      <c r="Z424" s="39"/>
      <c r="AA424" s="39"/>
      <c r="AB424" s="39"/>
      <c r="AC424" s="39"/>
      <c r="AD424" s="39"/>
      <c r="AE424" s="39"/>
      <c r="AT424" s="18" t="s">
        <v>349</v>
      </c>
      <c r="AU424" s="18" t="s">
        <v>85</v>
      </c>
    </row>
    <row r="425" s="13" customFormat="1">
      <c r="A425" s="13"/>
      <c r="B425" s="252"/>
      <c r="C425" s="253"/>
      <c r="D425" s="240" t="s">
        <v>446</v>
      </c>
      <c r="E425" s="254" t="s">
        <v>1</v>
      </c>
      <c r="F425" s="255" t="s">
        <v>7648</v>
      </c>
      <c r="G425" s="253"/>
      <c r="H425" s="256">
        <v>7.383</v>
      </c>
      <c r="I425" s="257"/>
      <c r="J425" s="253"/>
      <c r="K425" s="253"/>
      <c r="L425" s="258"/>
      <c r="M425" s="259"/>
      <c r="N425" s="260"/>
      <c r="O425" s="260"/>
      <c r="P425" s="260"/>
      <c r="Q425" s="260"/>
      <c r="R425" s="260"/>
      <c r="S425" s="260"/>
      <c r="T425" s="261"/>
      <c r="U425" s="13"/>
      <c r="V425" s="13"/>
      <c r="W425" s="13"/>
      <c r="X425" s="13"/>
      <c r="Y425" s="13"/>
      <c r="Z425" s="13"/>
      <c r="AA425" s="13"/>
      <c r="AB425" s="13"/>
      <c r="AC425" s="13"/>
      <c r="AD425" s="13"/>
      <c r="AE425" s="13"/>
      <c r="AT425" s="262" t="s">
        <v>446</v>
      </c>
      <c r="AU425" s="262" t="s">
        <v>85</v>
      </c>
      <c r="AV425" s="13" t="s">
        <v>85</v>
      </c>
      <c r="AW425" s="13" t="s">
        <v>32</v>
      </c>
      <c r="AX425" s="13" t="s">
        <v>83</v>
      </c>
      <c r="AY425" s="262" t="s">
        <v>342</v>
      </c>
    </row>
    <row r="426" s="2" customFormat="1" ht="24.15" customHeight="1">
      <c r="A426" s="39"/>
      <c r="B426" s="40"/>
      <c r="C426" s="227" t="s">
        <v>969</v>
      </c>
      <c r="D426" s="227" t="s">
        <v>343</v>
      </c>
      <c r="E426" s="228" t="s">
        <v>6452</v>
      </c>
      <c r="F426" s="229" t="s">
        <v>636</v>
      </c>
      <c r="G426" s="230" t="s">
        <v>462</v>
      </c>
      <c r="H426" s="231">
        <v>6.0999999999999996</v>
      </c>
      <c r="I426" s="232"/>
      <c r="J426" s="233">
        <f>ROUND(I426*H426,2)</f>
        <v>0</v>
      </c>
      <c r="K426" s="229" t="s">
        <v>1</v>
      </c>
      <c r="L426" s="45"/>
      <c r="M426" s="234" t="s">
        <v>1</v>
      </c>
      <c r="N426" s="235" t="s">
        <v>41</v>
      </c>
      <c r="O426" s="92"/>
      <c r="P426" s="236">
        <f>O426*H426</f>
        <v>0</v>
      </c>
      <c r="Q426" s="236">
        <v>0</v>
      </c>
      <c r="R426" s="236">
        <f>Q426*H426</f>
        <v>0</v>
      </c>
      <c r="S426" s="236">
        <v>0</v>
      </c>
      <c r="T426" s="237">
        <f>S426*H426</f>
        <v>0</v>
      </c>
      <c r="U426" s="39"/>
      <c r="V426" s="39"/>
      <c r="W426" s="39"/>
      <c r="X426" s="39"/>
      <c r="Y426" s="39"/>
      <c r="Z426" s="39"/>
      <c r="AA426" s="39"/>
      <c r="AB426" s="39"/>
      <c r="AC426" s="39"/>
      <c r="AD426" s="39"/>
      <c r="AE426" s="39"/>
      <c r="AR426" s="238" t="s">
        <v>360</v>
      </c>
      <c r="AT426" s="238" t="s">
        <v>343</v>
      </c>
      <c r="AU426" s="238" t="s">
        <v>85</v>
      </c>
      <c r="AY426" s="18" t="s">
        <v>342</v>
      </c>
      <c r="BE426" s="239">
        <f>IF(N426="základní",J426,0)</f>
        <v>0</v>
      </c>
      <c r="BF426" s="239">
        <f>IF(N426="snížená",J426,0)</f>
        <v>0</v>
      </c>
      <c r="BG426" s="239">
        <f>IF(N426="zákl. přenesená",J426,0)</f>
        <v>0</v>
      </c>
      <c r="BH426" s="239">
        <f>IF(N426="sníž. přenesená",J426,0)</f>
        <v>0</v>
      </c>
      <c r="BI426" s="239">
        <f>IF(N426="nulová",J426,0)</f>
        <v>0</v>
      </c>
      <c r="BJ426" s="18" t="s">
        <v>83</v>
      </c>
      <c r="BK426" s="239">
        <f>ROUND(I426*H426,2)</f>
        <v>0</v>
      </c>
      <c r="BL426" s="18" t="s">
        <v>360</v>
      </c>
      <c r="BM426" s="238" t="s">
        <v>7649</v>
      </c>
    </row>
    <row r="427" s="2" customFormat="1">
      <c r="A427" s="39"/>
      <c r="B427" s="40"/>
      <c r="C427" s="41"/>
      <c r="D427" s="240" t="s">
        <v>349</v>
      </c>
      <c r="E427" s="41"/>
      <c r="F427" s="241" t="s">
        <v>636</v>
      </c>
      <c r="G427" s="41"/>
      <c r="H427" s="41"/>
      <c r="I427" s="242"/>
      <c r="J427" s="41"/>
      <c r="K427" s="41"/>
      <c r="L427" s="45"/>
      <c r="M427" s="243"/>
      <c r="N427" s="244"/>
      <c r="O427" s="92"/>
      <c r="P427" s="92"/>
      <c r="Q427" s="92"/>
      <c r="R427" s="92"/>
      <c r="S427" s="92"/>
      <c r="T427" s="93"/>
      <c r="U427" s="39"/>
      <c r="V427" s="39"/>
      <c r="W427" s="39"/>
      <c r="X427" s="39"/>
      <c r="Y427" s="39"/>
      <c r="Z427" s="39"/>
      <c r="AA427" s="39"/>
      <c r="AB427" s="39"/>
      <c r="AC427" s="39"/>
      <c r="AD427" s="39"/>
      <c r="AE427" s="39"/>
      <c r="AT427" s="18" t="s">
        <v>349</v>
      </c>
      <c r="AU427" s="18" t="s">
        <v>85</v>
      </c>
    </row>
    <row r="428" s="2" customFormat="1">
      <c r="A428" s="39"/>
      <c r="B428" s="40"/>
      <c r="C428" s="41"/>
      <c r="D428" s="240" t="s">
        <v>350</v>
      </c>
      <c r="E428" s="41"/>
      <c r="F428" s="245" t="s">
        <v>5936</v>
      </c>
      <c r="G428" s="41"/>
      <c r="H428" s="41"/>
      <c r="I428" s="242"/>
      <c r="J428" s="41"/>
      <c r="K428" s="41"/>
      <c r="L428" s="45"/>
      <c r="M428" s="243"/>
      <c r="N428" s="244"/>
      <c r="O428" s="92"/>
      <c r="P428" s="92"/>
      <c r="Q428" s="92"/>
      <c r="R428" s="92"/>
      <c r="S428" s="92"/>
      <c r="T428" s="93"/>
      <c r="U428" s="39"/>
      <c r="V428" s="39"/>
      <c r="W428" s="39"/>
      <c r="X428" s="39"/>
      <c r="Y428" s="39"/>
      <c r="Z428" s="39"/>
      <c r="AA428" s="39"/>
      <c r="AB428" s="39"/>
      <c r="AC428" s="39"/>
      <c r="AD428" s="39"/>
      <c r="AE428" s="39"/>
      <c r="AT428" s="18" t="s">
        <v>350</v>
      </c>
      <c r="AU428" s="18" t="s">
        <v>85</v>
      </c>
    </row>
    <row r="429" s="13" customFormat="1">
      <c r="A429" s="13"/>
      <c r="B429" s="252"/>
      <c r="C429" s="253"/>
      <c r="D429" s="240" t="s">
        <v>446</v>
      </c>
      <c r="E429" s="254" t="s">
        <v>1</v>
      </c>
      <c r="F429" s="255" t="s">
        <v>7650</v>
      </c>
      <c r="G429" s="253"/>
      <c r="H429" s="256">
        <v>6.0999999999999996</v>
      </c>
      <c r="I429" s="257"/>
      <c r="J429" s="253"/>
      <c r="K429" s="253"/>
      <c r="L429" s="258"/>
      <c r="M429" s="259"/>
      <c r="N429" s="260"/>
      <c r="O429" s="260"/>
      <c r="P429" s="260"/>
      <c r="Q429" s="260"/>
      <c r="R429" s="260"/>
      <c r="S429" s="260"/>
      <c r="T429" s="261"/>
      <c r="U429" s="13"/>
      <c r="V429" s="13"/>
      <c r="W429" s="13"/>
      <c r="X429" s="13"/>
      <c r="Y429" s="13"/>
      <c r="Z429" s="13"/>
      <c r="AA429" s="13"/>
      <c r="AB429" s="13"/>
      <c r="AC429" s="13"/>
      <c r="AD429" s="13"/>
      <c r="AE429" s="13"/>
      <c r="AT429" s="262" t="s">
        <v>446</v>
      </c>
      <c r="AU429" s="262" t="s">
        <v>85</v>
      </c>
      <c r="AV429" s="13" t="s">
        <v>85</v>
      </c>
      <c r="AW429" s="13" t="s">
        <v>32</v>
      </c>
      <c r="AX429" s="13" t="s">
        <v>83</v>
      </c>
      <c r="AY429" s="262" t="s">
        <v>342</v>
      </c>
    </row>
    <row r="430" s="12" customFormat="1" ht="22.8" customHeight="1">
      <c r="A430" s="12"/>
      <c r="B430" s="213"/>
      <c r="C430" s="214"/>
      <c r="D430" s="215" t="s">
        <v>75</v>
      </c>
      <c r="E430" s="246" t="s">
        <v>458</v>
      </c>
      <c r="F430" s="246" t="s">
        <v>459</v>
      </c>
      <c r="G430" s="214"/>
      <c r="H430" s="214"/>
      <c r="I430" s="217"/>
      <c r="J430" s="247">
        <f>BK430</f>
        <v>0</v>
      </c>
      <c r="K430" s="214"/>
      <c r="L430" s="219"/>
      <c r="M430" s="220"/>
      <c r="N430" s="221"/>
      <c r="O430" s="221"/>
      <c r="P430" s="222">
        <f>SUM(P431:P432)</f>
        <v>0</v>
      </c>
      <c r="Q430" s="221"/>
      <c r="R430" s="222">
        <f>SUM(R431:R432)</f>
        <v>0</v>
      </c>
      <c r="S430" s="221"/>
      <c r="T430" s="223">
        <f>SUM(T431:T432)</f>
        <v>0</v>
      </c>
      <c r="U430" s="12"/>
      <c r="V430" s="12"/>
      <c r="W430" s="12"/>
      <c r="X430" s="12"/>
      <c r="Y430" s="12"/>
      <c r="Z430" s="12"/>
      <c r="AA430" s="12"/>
      <c r="AB430" s="12"/>
      <c r="AC430" s="12"/>
      <c r="AD430" s="12"/>
      <c r="AE430" s="12"/>
      <c r="AR430" s="224" t="s">
        <v>83</v>
      </c>
      <c r="AT430" s="225" t="s">
        <v>75</v>
      </c>
      <c r="AU430" s="225" t="s">
        <v>83</v>
      </c>
      <c r="AY430" s="224" t="s">
        <v>342</v>
      </c>
      <c r="BK430" s="226">
        <f>SUM(BK431:BK432)</f>
        <v>0</v>
      </c>
    </row>
    <row r="431" s="2" customFormat="1" ht="16.5" customHeight="1">
      <c r="A431" s="39"/>
      <c r="B431" s="40"/>
      <c r="C431" s="227" t="s">
        <v>975</v>
      </c>
      <c r="D431" s="227" t="s">
        <v>343</v>
      </c>
      <c r="E431" s="228" t="s">
        <v>2139</v>
      </c>
      <c r="F431" s="229" t="s">
        <v>2140</v>
      </c>
      <c r="G431" s="230" t="s">
        <v>462</v>
      </c>
      <c r="H431" s="231">
        <v>11.196999999999999</v>
      </c>
      <c r="I431" s="232"/>
      <c r="J431" s="233">
        <f>ROUND(I431*H431,2)</f>
        <v>0</v>
      </c>
      <c r="K431" s="229" t="s">
        <v>443</v>
      </c>
      <c r="L431" s="45"/>
      <c r="M431" s="234" t="s">
        <v>1</v>
      </c>
      <c r="N431" s="235" t="s">
        <v>41</v>
      </c>
      <c r="O431" s="92"/>
      <c r="P431" s="236">
        <f>O431*H431</f>
        <v>0</v>
      </c>
      <c r="Q431" s="236">
        <v>0</v>
      </c>
      <c r="R431" s="236">
        <f>Q431*H431</f>
        <v>0</v>
      </c>
      <c r="S431" s="236">
        <v>0</v>
      </c>
      <c r="T431" s="237">
        <f>S431*H431</f>
        <v>0</v>
      </c>
      <c r="U431" s="39"/>
      <c r="V431" s="39"/>
      <c r="W431" s="39"/>
      <c r="X431" s="39"/>
      <c r="Y431" s="39"/>
      <c r="Z431" s="39"/>
      <c r="AA431" s="39"/>
      <c r="AB431" s="39"/>
      <c r="AC431" s="39"/>
      <c r="AD431" s="39"/>
      <c r="AE431" s="39"/>
      <c r="AR431" s="238" t="s">
        <v>360</v>
      </c>
      <c r="AT431" s="238" t="s">
        <v>343</v>
      </c>
      <c r="AU431" s="238" t="s">
        <v>85</v>
      </c>
      <c r="AY431" s="18" t="s">
        <v>342</v>
      </c>
      <c r="BE431" s="239">
        <f>IF(N431="základní",J431,0)</f>
        <v>0</v>
      </c>
      <c r="BF431" s="239">
        <f>IF(N431="snížená",J431,0)</f>
        <v>0</v>
      </c>
      <c r="BG431" s="239">
        <f>IF(N431="zákl. přenesená",J431,0)</f>
        <v>0</v>
      </c>
      <c r="BH431" s="239">
        <f>IF(N431="sníž. přenesená",J431,0)</f>
        <v>0</v>
      </c>
      <c r="BI431" s="239">
        <f>IF(N431="nulová",J431,0)</f>
        <v>0</v>
      </c>
      <c r="BJ431" s="18" t="s">
        <v>83</v>
      </c>
      <c r="BK431" s="239">
        <f>ROUND(I431*H431,2)</f>
        <v>0</v>
      </c>
      <c r="BL431" s="18" t="s">
        <v>360</v>
      </c>
      <c r="BM431" s="238" t="s">
        <v>7651</v>
      </c>
    </row>
    <row r="432" s="2" customFormat="1">
      <c r="A432" s="39"/>
      <c r="B432" s="40"/>
      <c r="C432" s="41"/>
      <c r="D432" s="240" t="s">
        <v>349</v>
      </c>
      <c r="E432" s="41"/>
      <c r="F432" s="241" t="s">
        <v>2142</v>
      </c>
      <c r="G432" s="41"/>
      <c r="H432" s="41"/>
      <c r="I432" s="242"/>
      <c r="J432" s="41"/>
      <c r="K432" s="41"/>
      <c r="L432" s="45"/>
      <c r="M432" s="248"/>
      <c r="N432" s="249"/>
      <c r="O432" s="250"/>
      <c r="P432" s="250"/>
      <c r="Q432" s="250"/>
      <c r="R432" s="250"/>
      <c r="S432" s="250"/>
      <c r="T432" s="251"/>
      <c r="U432" s="39"/>
      <c r="V432" s="39"/>
      <c r="W432" s="39"/>
      <c r="X432" s="39"/>
      <c r="Y432" s="39"/>
      <c r="Z432" s="39"/>
      <c r="AA432" s="39"/>
      <c r="AB432" s="39"/>
      <c r="AC432" s="39"/>
      <c r="AD432" s="39"/>
      <c r="AE432" s="39"/>
      <c r="AT432" s="18" t="s">
        <v>349</v>
      </c>
      <c r="AU432" s="18" t="s">
        <v>85</v>
      </c>
    </row>
    <row r="433" s="2" customFormat="1" ht="6.96" customHeight="1">
      <c r="A433" s="39"/>
      <c r="B433" s="67"/>
      <c r="C433" s="68"/>
      <c r="D433" s="68"/>
      <c r="E433" s="68"/>
      <c r="F433" s="68"/>
      <c r="G433" s="68"/>
      <c r="H433" s="68"/>
      <c r="I433" s="68"/>
      <c r="J433" s="68"/>
      <c r="K433" s="68"/>
      <c r="L433" s="45"/>
      <c r="M433" s="39"/>
      <c r="O433" s="39"/>
      <c r="P433" s="39"/>
      <c r="Q433" s="39"/>
      <c r="R433" s="39"/>
      <c r="S433" s="39"/>
      <c r="T433" s="39"/>
      <c r="U433" s="39"/>
      <c r="V433" s="39"/>
      <c r="W433" s="39"/>
      <c r="X433" s="39"/>
      <c r="Y433" s="39"/>
      <c r="Z433" s="39"/>
      <c r="AA433" s="39"/>
      <c r="AB433" s="39"/>
      <c r="AC433" s="39"/>
      <c r="AD433" s="39"/>
      <c r="AE433" s="39"/>
    </row>
  </sheetData>
  <sheetProtection sheet="1" autoFilter="0" formatColumns="0" formatRows="0" objects="1" scenarios="1" spinCount="100000" saltValue="OjpiYaqGDnsEyoxq4ansdV23ddflA2Uo5p+SrpqaFv9CzVA4ohKPWGV2e968B0MHC8p1yf6dLu0UM3hm7V/kkg==" hashValue="jury12WFluUXyeA+DYX4CAT4vB/VF4HQViLcXB5DpIhzMihDKesSK4173c0J7TiZuXmZQSX4WiYaKrDD2mQu8g==" algorithmName="SHA-512" password="CC35"/>
  <autoFilter ref="C131:K432"/>
  <mergeCells count="15">
    <mergeCell ref="E7:H7"/>
    <mergeCell ref="E11:H11"/>
    <mergeCell ref="E9:H9"/>
    <mergeCell ref="E13:H13"/>
    <mergeCell ref="E22:H22"/>
    <mergeCell ref="E31:H31"/>
    <mergeCell ref="E85:H85"/>
    <mergeCell ref="E89:H89"/>
    <mergeCell ref="E87:H87"/>
    <mergeCell ref="E91:H91"/>
    <mergeCell ref="E118:H118"/>
    <mergeCell ref="E122:H122"/>
    <mergeCell ref="E120:H120"/>
    <mergeCell ref="E124:H12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305</v>
      </c>
    </row>
    <row r="3" s="1" customFormat="1" ht="6.96" customHeight="1">
      <c r="B3" s="148"/>
      <c r="C3" s="149"/>
      <c r="D3" s="149"/>
      <c r="E3" s="149"/>
      <c r="F3" s="149"/>
      <c r="G3" s="149"/>
      <c r="H3" s="149"/>
      <c r="I3" s="149"/>
      <c r="J3" s="149"/>
      <c r="K3" s="149"/>
      <c r="L3" s="21"/>
      <c r="AT3" s="18" t="s">
        <v>85</v>
      </c>
    </row>
    <row r="4" s="1" customFormat="1" ht="24.96" customHeight="1">
      <c r="B4" s="21"/>
      <c r="D4" s="150" t="s">
        <v>309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II/610 TUŘICE - KBEL (BENÁTKY NAD JIZEROU, PRŮTAH)</v>
      </c>
      <c r="F7" s="152"/>
      <c r="G7" s="152"/>
      <c r="H7" s="152"/>
      <c r="L7" s="21"/>
    </row>
    <row r="8">
      <c r="B8" s="21"/>
      <c r="D8" s="152" t="s">
        <v>310</v>
      </c>
      <c r="L8" s="21"/>
    </row>
    <row r="9" s="1" customFormat="1" ht="16.5" customHeight="1">
      <c r="B9" s="21"/>
      <c r="E9" s="153" t="s">
        <v>5690</v>
      </c>
      <c r="F9" s="1"/>
      <c r="G9" s="1"/>
      <c r="H9" s="1"/>
      <c r="L9" s="21"/>
    </row>
    <row r="10" s="1" customFormat="1" ht="12" customHeight="1">
      <c r="B10" s="21"/>
      <c r="D10" s="152" t="s">
        <v>312</v>
      </c>
      <c r="L10" s="21"/>
    </row>
    <row r="11" s="2" customFormat="1" ht="16.5" customHeight="1">
      <c r="A11" s="39"/>
      <c r="B11" s="45"/>
      <c r="C11" s="39"/>
      <c r="D11" s="39"/>
      <c r="E11" s="154" t="s">
        <v>7169</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314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7652</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5693</v>
      </c>
      <c r="G16" s="39"/>
      <c r="H16" s="39"/>
      <c r="I16" s="152" t="s">
        <v>22</v>
      </c>
      <c r="J16" s="156" t="str">
        <f>'Rekapitulace stavby'!AN8</f>
        <v>15. 12. 2023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5694</v>
      </c>
      <c r="F19" s="39"/>
      <c r="G19" s="39"/>
      <c r="H19" s="39"/>
      <c r="I19" s="152"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36</v>
      </c>
      <c r="E34" s="39"/>
      <c r="F34" s="39"/>
      <c r="G34" s="39"/>
      <c r="H34" s="39"/>
      <c r="I34" s="39"/>
      <c r="J34" s="163">
        <f>ROUND(J133,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38</v>
      </c>
      <c r="G36" s="39"/>
      <c r="H36" s="39"/>
      <c r="I36" s="164" t="s">
        <v>37</v>
      </c>
      <c r="J36" s="164" t="s">
        <v>39</v>
      </c>
      <c r="K36" s="39"/>
      <c r="L36" s="64"/>
      <c r="S36" s="39"/>
      <c r="T36" s="39"/>
      <c r="U36" s="39"/>
      <c r="V36" s="39"/>
      <c r="W36" s="39"/>
      <c r="X36" s="39"/>
      <c r="Y36" s="39"/>
      <c r="Z36" s="39"/>
      <c r="AA36" s="39"/>
      <c r="AB36" s="39"/>
      <c r="AC36" s="39"/>
      <c r="AD36" s="39"/>
      <c r="AE36" s="39"/>
    </row>
    <row r="37" s="2" customFormat="1" ht="14.4" customHeight="1">
      <c r="A37" s="39"/>
      <c r="B37" s="45"/>
      <c r="C37" s="39"/>
      <c r="D37" s="154" t="s">
        <v>40</v>
      </c>
      <c r="E37" s="152" t="s">
        <v>41</v>
      </c>
      <c r="F37" s="165">
        <f>ROUND((SUM(BE133:BE451)),  2)</f>
        <v>0</v>
      </c>
      <c r="G37" s="39"/>
      <c r="H37" s="39"/>
      <c r="I37" s="166">
        <v>0.20999999999999999</v>
      </c>
      <c r="J37" s="165">
        <f>ROUND(((SUM(BE133:BE451))*I37),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ROUND((SUM(BF133:BF451)),  2)</f>
        <v>0</v>
      </c>
      <c r="G38" s="39"/>
      <c r="H38" s="39"/>
      <c r="I38" s="166">
        <v>0.14999999999999999</v>
      </c>
      <c r="J38" s="165">
        <f>ROUND(((SUM(BF133:BF451))*I38),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ROUND((SUM(BG133:BG451)),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ROUND((SUM(BH133:BH451)),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ROUND((SUM(BI133:BI451)),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316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II/610 TUŘICE - KBEL (BENÁTKY NAD JIZEROU, PRŮTAH)</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310</v>
      </c>
      <c r="D86" s="23"/>
      <c r="E86" s="23"/>
      <c r="F86" s="23"/>
      <c r="G86" s="23"/>
      <c r="H86" s="23"/>
      <c r="I86" s="23"/>
      <c r="J86" s="23"/>
      <c r="K86" s="23"/>
      <c r="L86" s="21"/>
    </row>
    <row r="87" s="1" customFormat="1" ht="16.5" customHeight="1">
      <c r="B87" s="22"/>
      <c r="C87" s="23"/>
      <c r="D87" s="23"/>
      <c r="E87" s="185" t="s">
        <v>5690</v>
      </c>
      <c r="F87" s="23"/>
      <c r="G87" s="23"/>
      <c r="H87" s="23"/>
      <c r="I87" s="23"/>
      <c r="J87" s="23"/>
      <c r="K87" s="23"/>
      <c r="L87" s="21"/>
    </row>
    <row r="88" s="1" customFormat="1" ht="12" customHeight="1">
      <c r="B88" s="22"/>
      <c r="C88" s="33" t="s">
        <v>312</v>
      </c>
      <c r="D88" s="23"/>
      <c r="E88" s="23"/>
      <c r="F88" s="23"/>
      <c r="G88" s="23"/>
      <c r="H88" s="23"/>
      <c r="I88" s="23"/>
      <c r="J88" s="23"/>
      <c r="K88" s="23"/>
      <c r="L88" s="21"/>
    </row>
    <row r="89" s="2" customFormat="1" ht="16.5" customHeight="1">
      <c r="A89" s="39"/>
      <c r="B89" s="40"/>
      <c r="C89" s="41"/>
      <c r="D89" s="41"/>
      <c r="E89" s="186" t="s">
        <v>7169</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314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03.4 - Stoka D</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Benátky nad Jizerou</v>
      </c>
      <c r="G93" s="41"/>
      <c r="H93" s="41"/>
      <c r="I93" s="33" t="s">
        <v>22</v>
      </c>
      <c r="J93" s="80" t="str">
        <f>IF(J16="","",J16)</f>
        <v>15. 12. 2023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Vodovody a kanalizace Mladá Boleslav, a.s.</v>
      </c>
      <c r="G95" s="41"/>
      <c r="H95" s="41"/>
      <c r="I95" s="33" t="s">
        <v>30</v>
      </c>
      <c r="J95" s="37" t="str">
        <f>E25</f>
        <v>Valbek spol.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317</v>
      </c>
      <c r="D98" s="188"/>
      <c r="E98" s="188"/>
      <c r="F98" s="188"/>
      <c r="G98" s="188"/>
      <c r="H98" s="188"/>
      <c r="I98" s="188"/>
      <c r="J98" s="189" t="s">
        <v>318</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319</v>
      </c>
      <c r="D100" s="41"/>
      <c r="E100" s="41"/>
      <c r="F100" s="41"/>
      <c r="G100" s="41"/>
      <c r="H100" s="41"/>
      <c r="I100" s="41"/>
      <c r="J100" s="111">
        <f>J133</f>
        <v>0</v>
      </c>
      <c r="K100" s="41"/>
      <c r="L100" s="64"/>
      <c r="S100" s="39"/>
      <c r="T100" s="39"/>
      <c r="U100" s="39"/>
      <c r="V100" s="39"/>
      <c r="W100" s="39"/>
      <c r="X100" s="39"/>
      <c r="Y100" s="39"/>
      <c r="Z100" s="39"/>
      <c r="AA100" s="39"/>
      <c r="AB100" s="39"/>
      <c r="AC100" s="39"/>
      <c r="AD100" s="39"/>
      <c r="AE100" s="39"/>
      <c r="AU100" s="18" t="s">
        <v>320</v>
      </c>
    </row>
    <row r="101" s="9" customFormat="1" ht="24.96" customHeight="1">
      <c r="A101" s="9"/>
      <c r="B101" s="191"/>
      <c r="C101" s="192"/>
      <c r="D101" s="193" t="s">
        <v>434</v>
      </c>
      <c r="E101" s="194"/>
      <c r="F101" s="194"/>
      <c r="G101" s="194"/>
      <c r="H101" s="194"/>
      <c r="I101" s="194"/>
      <c r="J101" s="195">
        <f>J134</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435</v>
      </c>
      <c r="E102" s="199"/>
      <c r="F102" s="199"/>
      <c r="G102" s="199"/>
      <c r="H102" s="199"/>
      <c r="I102" s="199"/>
      <c r="J102" s="200">
        <f>J135</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1986</v>
      </c>
      <c r="E103" s="199"/>
      <c r="F103" s="199"/>
      <c r="G103" s="199"/>
      <c r="H103" s="199"/>
      <c r="I103" s="199"/>
      <c r="J103" s="200">
        <f>J249</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2234</v>
      </c>
      <c r="E104" s="199"/>
      <c r="F104" s="199"/>
      <c r="G104" s="199"/>
      <c r="H104" s="199"/>
      <c r="I104" s="199"/>
      <c r="J104" s="200">
        <f>J253</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467</v>
      </c>
      <c r="E105" s="199"/>
      <c r="F105" s="199"/>
      <c r="G105" s="199"/>
      <c r="H105" s="199"/>
      <c r="I105" s="199"/>
      <c r="J105" s="200">
        <f>J278</f>
        <v>0</v>
      </c>
      <c r="K105" s="133"/>
      <c r="L105" s="201"/>
      <c r="S105" s="10"/>
      <c r="T105" s="10"/>
      <c r="U105" s="10"/>
      <c r="V105" s="10"/>
      <c r="W105" s="10"/>
      <c r="X105" s="10"/>
      <c r="Y105" s="10"/>
      <c r="Z105" s="10"/>
      <c r="AA105" s="10"/>
      <c r="AB105" s="10"/>
      <c r="AC105" s="10"/>
      <c r="AD105" s="10"/>
      <c r="AE105" s="10"/>
    </row>
    <row r="106" s="10" customFormat="1" ht="19.92" customHeight="1">
      <c r="A106" s="10"/>
      <c r="B106" s="197"/>
      <c r="C106" s="133"/>
      <c r="D106" s="198" t="s">
        <v>468</v>
      </c>
      <c r="E106" s="199"/>
      <c r="F106" s="199"/>
      <c r="G106" s="199"/>
      <c r="H106" s="199"/>
      <c r="I106" s="199"/>
      <c r="J106" s="200">
        <f>J282</f>
        <v>0</v>
      </c>
      <c r="K106" s="133"/>
      <c r="L106" s="201"/>
      <c r="S106" s="10"/>
      <c r="T106" s="10"/>
      <c r="U106" s="10"/>
      <c r="V106" s="10"/>
      <c r="W106" s="10"/>
      <c r="X106" s="10"/>
      <c r="Y106" s="10"/>
      <c r="Z106" s="10"/>
      <c r="AA106" s="10"/>
      <c r="AB106" s="10"/>
      <c r="AC106" s="10"/>
      <c r="AD106" s="10"/>
      <c r="AE106" s="10"/>
    </row>
    <row r="107" s="10" customFormat="1" ht="19.92" customHeight="1">
      <c r="A107" s="10"/>
      <c r="B107" s="197"/>
      <c r="C107" s="133"/>
      <c r="D107" s="198" t="s">
        <v>469</v>
      </c>
      <c r="E107" s="199"/>
      <c r="F107" s="199"/>
      <c r="G107" s="199"/>
      <c r="H107" s="199"/>
      <c r="I107" s="199"/>
      <c r="J107" s="200">
        <f>J396</f>
        <v>0</v>
      </c>
      <c r="K107" s="133"/>
      <c r="L107" s="201"/>
      <c r="S107" s="10"/>
      <c r="T107" s="10"/>
      <c r="U107" s="10"/>
      <c r="V107" s="10"/>
      <c r="W107" s="10"/>
      <c r="X107" s="10"/>
      <c r="Y107" s="10"/>
      <c r="Z107" s="10"/>
      <c r="AA107" s="10"/>
      <c r="AB107" s="10"/>
      <c r="AC107" s="10"/>
      <c r="AD107" s="10"/>
      <c r="AE107" s="10"/>
    </row>
    <row r="108" s="10" customFormat="1" ht="19.92" customHeight="1">
      <c r="A108" s="10"/>
      <c r="B108" s="197"/>
      <c r="C108" s="133"/>
      <c r="D108" s="198" t="s">
        <v>470</v>
      </c>
      <c r="E108" s="199"/>
      <c r="F108" s="199"/>
      <c r="G108" s="199"/>
      <c r="H108" s="199"/>
      <c r="I108" s="199"/>
      <c r="J108" s="200">
        <f>J403</f>
        <v>0</v>
      </c>
      <c r="K108" s="133"/>
      <c r="L108" s="201"/>
      <c r="S108" s="10"/>
      <c r="T108" s="10"/>
      <c r="U108" s="10"/>
      <c r="V108" s="10"/>
      <c r="W108" s="10"/>
      <c r="X108" s="10"/>
      <c r="Y108" s="10"/>
      <c r="Z108" s="10"/>
      <c r="AA108" s="10"/>
      <c r="AB108" s="10"/>
      <c r="AC108" s="10"/>
      <c r="AD108" s="10"/>
      <c r="AE108" s="10"/>
    </row>
    <row r="109" s="10" customFormat="1" ht="19.92" customHeight="1">
      <c r="A109" s="10"/>
      <c r="B109" s="197"/>
      <c r="C109" s="133"/>
      <c r="D109" s="198" t="s">
        <v>436</v>
      </c>
      <c r="E109" s="199"/>
      <c r="F109" s="199"/>
      <c r="G109" s="199"/>
      <c r="H109" s="199"/>
      <c r="I109" s="199"/>
      <c r="J109" s="200">
        <f>J449</f>
        <v>0</v>
      </c>
      <c r="K109" s="133"/>
      <c r="L109" s="201"/>
      <c r="S109" s="10"/>
      <c r="T109" s="10"/>
      <c r="U109" s="10"/>
      <c r="V109" s="10"/>
      <c r="W109" s="10"/>
      <c r="X109" s="10"/>
      <c r="Y109" s="10"/>
      <c r="Z109" s="10"/>
      <c r="AA109" s="10"/>
      <c r="AB109" s="10"/>
      <c r="AC109" s="10"/>
      <c r="AD109" s="10"/>
      <c r="AE109" s="10"/>
    </row>
    <row r="110" s="2" customFormat="1" ht="21.84"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67"/>
      <c r="C111" s="68"/>
      <c r="D111" s="68"/>
      <c r="E111" s="68"/>
      <c r="F111" s="68"/>
      <c r="G111" s="68"/>
      <c r="H111" s="68"/>
      <c r="I111" s="68"/>
      <c r="J111" s="68"/>
      <c r="K111" s="68"/>
      <c r="L111" s="64"/>
      <c r="S111" s="39"/>
      <c r="T111" s="39"/>
      <c r="U111" s="39"/>
      <c r="V111" s="39"/>
      <c r="W111" s="39"/>
      <c r="X111" s="39"/>
      <c r="Y111" s="39"/>
      <c r="Z111" s="39"/>
      <c r="AA111" s="39"/>
      <c r="AB111" s="39"/>
      <c r="AC111" s="39"/>
      <c r="AD111" s="39"/>
      <c r="AE111" s="39"/>
    </row>
    <row r="115" s="2" customFormat="1" ht="6.96" customHeight="1">
      <c r="A115" s="39"/>
      <c r="B115" s="69"/>
      <c r="C115" s="70"/>
      <c r="D115" s="70"/>
      <c r="E115" s="70"/>
      <c r="F115" s="70"/>
      <c r="G115" s="70"/>
      <c r="H115" s="70"/>
      <c r="I115" s="70"/>
      <c r="J115" s="70"/>
      <c r="K115" s="70"/>
      <c r="L115" s="64"/>
      <c r="S115" s="39"/>
      <c r="T115" s="39"/>
      <c r="U115" s="39"/>
      <c r="V115" s="39"/>
      <c r="W115" s="39"/>
      <c r="X115" s="39"/>
      <c r="Y115" s="39"/>
      <c r="Z115" s="39"/>
      <c r="AA115" s="39"/>
      <c r="AB115" s="39"/>
      <c r="AC115" s="39"/>
      <c r="AD115" s="39"/>
      <c r="AE115" s="39"/>
    </row>
    <row r="116" s="2" customFormat="1" ht="24.96" customHeight="1">
      <c r="A116" s="39"/>
      <c r="B116" s="40"/>
      <c r="C116" s="24" t="s">
        <v>326</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16</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185" t="str">
        <f>E7</f>
        <v>II/610 TUŘICE - KBEL (BENÁTKY NAD JIZEROU, PRŮTAH)</v>
      </c>
      <c r="F119" s="33"/>
      <c r="G119" s="33"/>
      <c r="H119" s="33"/>
      <c r="I119" s="41"/>
      <c r="J119" s="41"/>
      <c r="K119" s="41"/>
      <c r="L119" s="64"/>
      <c r="S119" s="39"/>
      <c r="T119" s="39"/>
      <c r="U119" s="39"/>
      <c r="V119" s="39"/>
      <c r="W119" s="39"/>
      <c r="X119" s="39"/>
      <c r="Y119" s="39"/>
      <c r="Z119" s="39"/>
      <c r="AA119" s="39"/>
      <c r="AB119" s="39"/>
      <c r="AC119" s="39"/>
      <c r="AD119" s="39"/>
      <c r="AE119" s="39"/>
    </row>
    <row r="120" s="1" customFormat="1" ht="12" customHeight="1">
      <c r="B120" s="22"/>
      <c r="C120" s="33" t="s">
        <v>310</v>
      </c>
      <c r="D120" s="23"/>
      <c r="E120" s="23"/>
      <c r="F120" s="23"/>
      <c r="G120" s="23"/>
      <c r="H120" s="23"/>
      <c r="I120" s="23"/>
      <c r="J120" s="23"/>
      <c r="K120" s="23"/>
      <c r="L120" s="21"/>
    </row>
    <row r="121" s="1" customFormat="1" ht="16.5" customHeight="1">
      <c r="B121" s="22"/>
      <c r="C121" s="23"/>
      <c r="D121" s="23"/>
      <c r="E121" s="185" t="s">
        <v>5690</v>
      </c>
      <c r="F121" s="23"/>
      <c r="G121" s="23"/>
      <c r="H121" s="23"/>
      <c r="I121" s="23"/>
      <c r="J121" s="23"/>
      <c r="K121" s="23"/>
      <c r="L121" s="21"/>
    </row>
    <row r="122" s="1" customFormat="1" ht="12" customHeight="1">
      <c r="B122" s="22"/>
      <c r="C122" s="33" t="s">
        <v>312</v>
      </c>
      <c r="D122" s="23"/>
      <c r="E122" s="23"/>
      <c r="F122" s="23"/>
      <c r="G122" s="23"/>
      <c r="H122" s="23"/>
      <c r="I122" s="23"/>
      <c r="J122" s="23"/>
      <c r="K122" s="23"/>
      <c r="L122" s="21"/>
    </row>
    <row r="123" s="2" customFormat="1" ht="16.5" customHeight="1">
      <c r="A123" s="39"/>
      <c r="B123" s="40"/>
      <c r="C123" s="41"/>
      <c r="D123" s="41"/>
      <c r="E123" s="186" t="s">
        <v>7169</v>
      </c>
      <c r="F123" s="41"/>
      <c r="G123" s="41"/>
      <c r="H123" s="41"/>
      <c r="I123" s="41"/>
      <c r="J123" s="41"/>
      <c r="K123" s="41"/>
      <c r="L123" s="64"/>
      <c r="S123" s="39"/>
      <c r="T123" s="39"/>
      <c r="U123" s="39"/>
      <c r="V123" s="39"/>
      <c r="W123" s="39"/>
      <c r="X123" s="39"/>
      <c r="Y123" s="39"/>
      <c r="Z123" s="39"/>
      <c r="AA123" s="39"/>
      <c r="AB123" s="39"/>
      <c r="AC123" s="39"/>
      <c r="AD123" s="39"/>
      <c r="AE123" s="39"/>
    </row>
    <row r="124" s="2" customFormat="1" ht="12" customHeight="1">
      <c r="A124" s="39"/>
      <c r="B124" s="40"/>
      <c r="C124" s="33" t="s">
        <v>314</v>
      </c>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6.5" customHeight="1">
      <c r="A125" s="39"/>
      <c r="B125" s="40"/>
      <c r="C125" s="41"/>
      <c r="D125" s="41"/>
      <c r="E125" s="77" t="str">
        <f>E13</f>
        <v>03.4 - Stoka D</v>
      </c>
      <c r="F125" s="41"/>
      <c r="G125" s="41"/>
      <c r="H125" s="41"/>
      <c r="I125" s="41"/>
      <c r="J125" s="41"/>
      <c r="K125" s="41"/>
      <c r="L125" s="64"/>
      <c r="S125" s="39"/>
      <c r="T125" s="39"/>
      <c r="U125" s="39"/>
      <c r="V125" s="39"/>
      <c r="W125" s="39"/>
      <c r="X125" s="39"/>
      <c r="Y125" s="39"/>
      <c r="Z125" s="39"/>
      <c r="AA125" s="39"/>
      <c r="AB125" s="39"/>
      <c r="AC125" s="39"/>
      <c r="AD125" s="39"/>
      <c r="AE125" s="39"/>
    </row>
    <row r="126" s="2" customFormat="1" ht="6.96"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12" customHeight="1">
      <c r="A127" s="39"/>
      <c r="B127" s="40"/>
      <c r="C127" s="33" t="s">
        <v>20</v>
      </c>
      <c r="D127" s="41"/>
      <c r="E127" s="41"/>
      <c r="F127" s="28" t="str">
        <f>F16</f>
        <v>Benátky nad Jizerou</v>
      </c>
      <c r="G127" s="41"/>
      <c r="H127" s="41"/>
      <c r="I127" s="33" t="s">
        <v>22</v>
      </c>
      <c r="J127" s="80" t="str">
        <f>IF(J16="","",J16)</f>
        <v>15. 12. 2023</v>
      </c>
      <c r="K127" s="41"/>
      <c r="L127" s="64"/>
      <c r="S127" s="39"/>
      <c r="T127" s="39"/>
      <c r="U127" s="39"/>
      <c r="V127" s="39"/>
      <c r="W127" s="39"/>
      <c r="X127" s="39"/>
      <c r="Y127" s="39"/>
      <c r="Z127" s="39"/>
      <c r="AA127" s="39"/>
      <c r="AB127" s="39"/>
      <c r="AC127" s="39"/>
      <c r="AD127" s="39"/>
      <c r="AE127" s="39"/>
    </row>
    <row r="128" s="2" customFormat="1" ht="6.96"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2" customFormat="1" ht="15.15" customHeight="1">
      <c r="A129" s="39"/>
      <c r="B129" s="40"/>
      <c r="C129" s="33" t="s">
        <v>24</v>
      </c>
      <c r="D129" s="41"/>
      <c r="E129" s="41"/>
      <c r="F129" s="28" t="str">
        <f>E19</f>
        <v>Vodovody a kanalizace Mladá Boleslav, a.s.</v>
      </c>
      <c r="G129" s="41"/>
      <c r="H129" s="41"/>
      <c r="I129" s="33" t="s">
        <v>30</v>
      </c>
      <c r="J129" s="37" t="str">
        <f>E25</f>
        <v>Valbek spol. s.r.o.</v>
      </c>
      <c r="K129" s="41"/>
      <c r="L129" s="64"/>
      <c r="S129" s="39"/>
      <c r="T129" s="39"/>
      <c r="U129" s="39"/>
      <c r="V129" s="39"/>
      <c r="W129" s="39"/>
      <c r="X129" s="39"/>
      <c r="Y129" s="39"/>
      <c r="Z129" s="39"/>
      <c r="AA129" s="39"/>
      <c r="AB129" s="39"/>
      <c r="AC129" s="39"/>
      <c r="AD129" s="39"/>
      <c r="AE129" s="39"/>
    </row>
    <row r="130" s="2" customFormat="1" ht="15.15" customHeight="1">
      <c r="A130" s="39"/>
      <c r="B130" s="40"/>
      <c r="C130" s="33" t="s">
        <v>28</v>
      </c>
      <c r="D130" s="41"/>
      <c r="E130" s="41"/>
      <c r="F130" s="28" t="str">
        <f>IF(E22="","",E22)</f>
        <v>Vyplň údaj</v>
      </c>
      <c r="G130" s="41"/>
      <c r="H130" s="41"/>
      <c r="I130" s="33" t="s">
        <v>33</v>
      </c>
      <c r="J130" s="37" t="str">
        <f>E28</f>
        <v xml:space="preserve"> </v>
      </c>
      <c r="K130" s="41"/>
      <c r="L130" s="64"/>
      <c r="S130" s="39"/>
      <c r="T130" s="39"/>
      <c r="U130" s="39"/>
      <c r="V130" s="39"/>
      <c r="W130" s="39"/>
      <c r="X130" s="39"/>
      <c r="Y130" s="39"/>
      <c r="Z130" s="39"/>
      <c r="AA130" s="39"/>
      <c r="AB130" s="39"/>
      <c r="AC130" s="39"/>
      <c r="AD130" s="39"/>
      <c r="AE130" s="39"/>
    </row>
    <row r="131" s="2" customFormat="1" ht="10.32" customHeight="1">
      <c r="A131" s="39"/>
      <c r="B131" s="40"/>
      <c r="C131" s="41"/>
      <c r="D131" s="41"/>
      <c r="E131" s="41"/>
      <c r="F131" s="41"/>
      <c r="G131" s="41"/>
      <c r="H131" s="41"/>
      <c r="I131" s="41"/>
      <c r="J131" s="41"/>
      <c r="K131" s="41"/>
      <c r="L131" s="64"/>
      <c r="S131" s="39"/>
      <c r="T131" s="39"/>
      <c r="U131" s="39"/>
      <c r="V131" s="39"/>
      <c r="W131" s="39"/>
      <c r="X131" s="39"/>
      <c r="Y131" s="39"/>
      <c r="Z131" s="39"/>
      <c r="AA131" s="39"/>
      <c r="AB131" s="39"/>
      <c r="AC131" s="39"/>
      <c r="AD131" s="39"/>
      <c r="AE131" s="39"/>
    </row>
    <row r="132" s="11" customFormat="1" ht="29.28" customHeight="1">
      <c r="A132" s="202"/>
      <c r="B132" s="203"/>
      <c r="C132" s="204" t="s">
        <v>327</v>
      </c>
      <c r="D132" s="205" t="s">
        <v>61</v>
      </c>
      <c r="E132" s="205" t="s">
        <v>57</v>
      </c>
      <c r="F132" s="205" t="s">
        <v>58</v>
      </c>
      <c r="G132" s="205" t="s">
        <v>328</v>
      </c>
      <c r="H132" s="205" t="s">
        <v>329</v>
      </c>
      <c r="I132" s="205" t="s">
        <v>330</v>
      </c>
      <c r="J132" s="205" t="s">
        <v>318</v>
      </c>
      <c r="K132" s="206" t="s">
        <v>331</v>
      </c>
      <c r="L132" s="207"/>
      <c r="M132" s="101" t="s">
        <v>1</v>
      </c>
      <c r="N132" s="102" t="s">
        <v>40</v>
      </c>
      <c r="O132" s="102" t="s">
        <v>332</v>
      </c>
      <c r="P132" s="102" t="s">
        <v>333</v>
      </c>
      <c r="Q132" s="102" t="s">
        <v>334</v>
      </c>
      <c r="R132" s="102" t="s">
        <v>335</v>
      </c>
      <c r="S132" s="102" t="s">
        <v>336</v>
      </c>
      <c r="T132" s="103" t="s">
        <v>337</v>
      </c>
      <c r="U132" s="202"/>
      <c r="V132" s="202"/>
      <c r="W132" s="202"/>
      <c r="X132" s="202"/>
      <c r="Y132" s="202"/>
      <c r="Z132" s="202"/>
      <c r="AA132" s="202"/>
      <c r="AB132" s="202"/>
      <c r="AC132" s="202"/>
      <c r="AD132" s="202"/>
      <c r="AE132" s="202"/>
    </row>
    <row r="133" s="2" customFormat="1" ht="22.8" customHeight="1">
      <c r="A133" s="39"/>
      <c r="B133" s="40"/>
      <c r="C133" s="108" t="s">
        <v>338</v>
      </c>
      <c r="D133" s="41"/>
      <c r="E133" s="41"/>
      <c r="F133" s="41"/>
      <c r="G133" s="41"/>
      <c r="H133" s="41"/>
      <c r="I133" s="41"/>
      <c r="J133" s="208">
        <f>BK133</f>
        <v>0</v>
      </c>
      <c r="K133" s="41"/>
      <c r="L133" s="45"/>
      <c r="M133" s="104"/>
      <c r="N133" s="209"/>
      <c r="O133" s="105"/>
      <c r="P133" s="210">
        <f>P134</f>
        <v>0</v>
      </c>
      <c r="Q133" s="105"/>
      <c r="R133" s="210">
        <f>R134</f>
        <v>13.519862830000001</v>
      </c>
      <c r="S133" s="105"/>
      <c r="T133" s="211">
        <f>T134</f>
        <v>64.040077999999994</v>
      </c>
      <c r="U133" s="39"/>
      <c r="V133" s="39"/>
      <c r="W133" s="39"/>
      <c r="X133" s="39"/>
      <c r="Y133" s="39"/>
      <c r="Z133" s="39"/>
      <c r="AA133" s="39"/>
      <c r="AB133" s="39"/>
      <c r="AC133" s="39"/>
      <c r="AD133" s="39"/>
      <c r="AE133" s="39"/>
      <c r="AT133" s="18" t="s">
        <v>75</v>
      </c>
      <c r="AU133" s="18" t="s">
        <v>320</v>
      </c>
      <c r="BK133" s="212">
        <f>BK134</f>
        <v>0</v>
      </c>
    </row>
    <row r="134" s="12" customFormat="1" ht="25.92" customHeight="1">
      <c r="A134" s="12"/>
      <c r="B134" s="213"/>
      <c r="C134" s="214"/>
      <c r="D134" s="215" t="s">
        <v>75</v>
      </c>
      <c r="E134" s="216" t="s">
        <v>437</v>
      </c>
      <c r="F134" s="216" t="s">
        <v>438</v>
      </c>
      <c r="G134" s="214"/>
      <c r="H134" s="214"/>
      <c r="I134" s="217"/>
      <c r="J134" s="218">
        <f>BK134</f>
        <v>0</v>
      </c>
      <c r="K134" s="214"/>
      <c r="L134" s="219"/>
      <c r="M134" s="220"/>
      <c r="N134" s="221"/>
      <c r="O134" s="221"/>
      <c r="P134" s="222">
        <f>P135+P249+P253+P278+P282+P396+P403+P449</f>
        <v>0</v>
      </c>
      <c r="Q134" s="221"/>
      <c r="R134" s="222">
        <f>R135+R249+R253+R278+R282+R396+R403+R449</f>
        <v>13.519862830000001</v>
      </c>
      <c r="S134" s="221"/>
      <c r="T134" s="223">
        <f>T135+T249+T253+T278+T282+T396+T403+T449</f>
        <v>64.040077999999994</v>
      </c>
      <c r="U134" s="12"/>
      <c r="V134" s="12"/>
      <c r="W134" s="12"/>
      <c r="X134" s="12"/>
      <c r="Y134" s="12"/>
      <c r="Z134" s="12"/>
      <c r="AA134" s="12"/>
      <c r="AB134" s="12"/>
      <c r="AC134" s="12"/>
      <c r="AD134" s="12"/>
      <c r="AE134" s="12"/>
      <c r="AR134" s="224" t="s">
        <v>83</v>
      </c>
      <c r="AT134" s="225" t="s">
        <v>75</v>
      </c>
      <c r="AU134" s="225" t="s">
        <v>76</v>
      </c>
      <c r="AY134" s="224" t="s">
        <v>342</v>
      </c>
      <c r="BK134" s="226">
        <f>BK135+BK249+BK253+BK278+BK282+BK396+BK403+BK449</f>
        <v>0</v>
      </c>
    </row>
    <row r="135" s="12" customFormat="1" ht="22.8" customHeight="1">
      <c r="A135" s="12"/>
      <c r="B135" s="213"/>
      <c r="C135" s="214"/>
      <c r="D135" s="215" t="s">
        <v>75</v>
      </c>
      <c r="E135" s="246" t="s">
        <v>83</v>
      </c>
      <c r="F135" s="246" t="s">
        <v>439</v>
      </c>
      <c r="G135" s="214"/>
      <c r="H135" s="214"/>
      <c r="I135" s="217"/>
      <c r="J135" s="247">
        <f>BK135</f>
        <v>0</v>
      </c>
      <c r="K135" s="214"/>
      <c r="L135" s="219"/>
      <c r="M135" s="220"/>
      <c r="N135" s="221"/>
      <c r="O135" s="221"/>
      <c r="P135" s="222">
        <f>SUM(P136:P248)</f>
        <v>0</v>
      </c>
      <c r="Q135" s="221"/>
      <c r="R135" s="222">
        <f>SUM(R136:R248)</f>
        <v>0.54211662999999999</v>
      </c>
      <c r="S135" s="221"/>
      <c r="T135" s="223">
        <f>SUM(T136:T248)</f>
        <v>57.558678</v>
      </c>
      <c r="U135" s="12"/>
      <c r="V135" s="12"/>
      <c r="W135" s="12"/>
      <c r="X135" s="12"/>
      <c r="Y135" s="12"/>
      <c r="Z135" s="12"/>
      <c r="AA135" s="12"/>
      <c r="AB135" s="12"/>
      <c r="AC135" s="12"/>
      <c r="AD135" s="12"/>
      <c r="AE135" s="12"/>
      <c r="AR135" s="224" t="s">
        <v>83</v>
      </c>
      <c r="AT135" s="225" t="s">
        <v>75</v>
      </c>
      <c r="AU135" s="225" t="s">
        <v>83</v>
      </c>
      <c r="AY135" s="224" t="s">
        <v>342</v>
      </c>
      <c r="BK135" s="226">
        <f>SUM(BK136:BK248)</f>
        <v>0</v>
      </c>
    </row>
    <row r="136" s="2" customFormat="1" ht="21.75" customHeight="1">
      <c r="A136" s="39"/>
      <c r="B136" s="40"/>
      <c r="C136" s="227" t="s">
        <v>83</v>
      </c>
      <c r="D136" s="227" t="s">
        <v>343</v>
      </c>
      <c r="E136" s="228" t="s">
        <v>1987</v>
      </c>
      <c r="F136" s="229" t="s">
        <v>1988</v>
      </c>
      <c r="G136" s="230" t="s">
        <v>473</v>
      </c>
      <c r="H136" s="231">
        <v>65.481999999999999</v>
      </c>
      <c r="I136" s="232"/>
      <c r="J136" s="233">
        <f>ROUND(I136*H136,2)</f>
        <v>0</v>
      </c>
      <c r="K136" s="229" t="s">
        <v>443</v>
      </c>
      <c r="L136" s="45"/>
      <c r="M136" s="234" t="s">
        <v>1</v>
      </c>
      <c r="N136" s="235" t="s">
        <v>41</v>
      </c>
      <c r="O136" s="92"/>
      <c r="P136" s="236">
        <f>O136*H136</f>
        <v>0</v>
      </c>
      <c r="Q136" s="236">
        <v>0</v>
      </c>
      <c r="R136" s="236">
        <f>Q136*H136</f>
        <v>0</v>
      </c>
      <c r="S136" s="236">
        <v>0.47499999999999998</v>
      </c>
      <c r="T136" s="237">
        <f>S136*H136</f>
        <v>31.103949999999998</v>
      </c>
      <c r="U136" s="39"/>
      <c r="V136" s="39"/>
      <c r="W136" s="39"/>
      <c r="X136" s="39"/>
      <c r="Y136" s="39"/>
      <c r="Z136" s="39"/>
      <c r="AA136" s="39"/>
      <c r="AB136" s="39"/>
      <c r="AC136" s="39"/>
      <c r="AD136" s="39"/>
      <c r="AE136" s="39"/>
      <c r="AR136" s="238" t="s">
        <v>360</v>
      </c>
      <c r="AT136" s="238" t="s">
        <v>343</v>
      </c>
      <c r="AU136" s="238" t="s">
        <v>85</v>
      </c>
      <c r="AY136" s="18" t="s">
        <v>342</v>
      </c>
      <c r="BE136" s="239">
        <f>IF(N136="základní",J136,0)</f>
        <v>0</v>
      </c>
      <c r="BF136" s="239">
        <f>IF(N136="snížená",J136,0)</f>
        <v>0</v>
      </c>
      <c r="BG136" s="239">
        <f>IF(N136="zákl. přenesená",J136,0)</f>
        <v>0</v>
      </c>
      <c r="BH136" s="239">
        <f>IF(N136="sníž. přenesená",J136,0)</f>
        <v>0</v>
      </c>
      <c r="BI136" s="239">
        <f>IF(N136="nulová",J136,0)</f>
        <v>0</v>
      </c>
      <c r="BJ136" s="18" t="s">
        <v>83</v>
      </c>
      <c r="BK136" s="239">
        <f>ROUND(I136*H136,2)</f>
        <v>0</v>
      </c>
      <c r="BL136" s="18" t="s">
        <v>360</v>
      </c>
      <c r="BM136" s="238" t="s">
        <v>7653</v>
      </c>
    </row>
    <row r="137" s="2" customFormat="1">
      <c r="A137" s="39"/>
      <c r="B137" s="40"/>
      <c r="C137" s="41"/>
      <c r="D137" s="240" t="s">
        <v>349</v>
      </c>
      <c r="E137" s="41"/>
      <c r="F137" s="241" t="s">
        <v>1990</v>
      </c>
      <c r="G137" s="41"/>
      <c r="H137" s="41"/>
      <c r="I137" s="242"/>
      <c r="J137" s="41"/>
      <c r="K137" s="41"/>
      <c r="L137" s="45"/>
      <c r="M137" s="243"/>
      <c r="N137" s="244"/>
      <c r="O137" s="92"/>
      <c r="P137" s="92"/>
      <c r="Q137" s="92"/>
      <c r="R137" s="92"/>
      <c r="S137" s="92"/>
      <c r="T137" s="93"/>
      <c r="U137" s="39"/>
      <c r="V137" s="39"/>
      <c r="W137" s="39"/>
      <c r="X137" s="39"/>
      <c r="Y137" s="39"/>
      <c r="Z137" s="39"/>
      <c r="AA137" s="39"/>
      <c r="AB137" s="39"/>
      <c r="AC137" s="39"/>
      <c r="AD137" s="39"/>
      <c r="AE137" s="39"/>
      <c r="AT137" s="18" t="s">
        <v>349</v>
      </c>
      <c r="AU137" s="18" t="s">
        <v>85</v>
      </c>
    </row>
    <row r="138" s="13" customFormat="1">
      <c r="A138" s="13"/>
      <c r="B138" s="252"/>
      <c r="C138" s="253"/>
      <c r="D138" s="240" t="s">
        <v>446</v>
      </c>
      <c r="E138" s="254" t="s">
        <v>1</v>
      </c>
      <c r="F138" s="255" t="s">
        <v>7654</v>
      </c>
      <c r="G138" s="253"/>
      <c r="H138" s="256">
        <v>65.481999999999999</v>
      </c>
      <c r="I138" s="257"/>
      <c r="J138" s="253"/>
      <c r="K138" s="253"/>
      <c r="L138" s="258"/>
      <c r="M138" s="259"/>
      <c r="N138" s="260"/>
      <c r="O138" s="260"/>
      <c r="P138" s="260"/>
      <c r="Q138" s="260"/>
      <c r="R138" s="260"/>
      <c r="S138" s="260"/>
      <c r="T138" s="261"/>
      <c r="U138" s="13"/>
      <c r="V138" s="13"/>
      <c r="W138" s="13"/>
      <c r="X138" s="13"/>
      <c r="Y138" s="13"/>
      <c r="Z138" s="13"/>
      <c r="AA138" s="13"/>
      <c r="AB138" s="13"/>
      <c r="AC138" s="13"/>
      <c r="AD138" s="13"/>
      <c r="AE138" s="13"/>
      <c r="AT138" s="262" t="s">
        <v>446</v>
      </c>
      <c r="AU138" s="262" t="s">
        <v>85</v>
      </c>
      <c r="AV138" s="13" t="s">
        <v>85</v>
      </c>
      <c r="AW138" s="13" t="s">
        <v>32</v>
      </c>
      <c r="AX138" s="13" t="s">
        <v>83</v>
      </c>
      <c r="AY138" s="262" t="s">
        <v>342</v>
      </c>
    </row>
    <row r="139" s="2" customFormat="1" ht="16.5" customHeight="1">
      <c r="A139" s="39"/>
      <c r="B139" s="40"/>
      <c r="C139" s="227" t="s">
        <v>85</v>
      </c>
      <c r="D139" s="227" t="s">
        <v>343</v>
      </c>
      <c r="E139" s="228" t="s">
        <v>3175</v>
      </c>
      <c r="F139" s="229" t="s">
        <v>3176</v>
      </c>
      <c r="G139" s="230" t="s">
        <v>473</v>
      </c>
      <c r="H139" s="231">
        <v>65.481999999999999</v>
      </c>
      <c r="I139" s="232"/>
      <c r="J139" s="233">
        <f>ROUND(I139*H139,2)</f>
        <v>0</v>
      </c>
      <c r="K139" s="229" t="s">
        <v>443</v>
      </c>
      <c r="L139" s="45"/>
      <c r="M139" s="234" t="s">
        <v>1</v>
      </c>
      <c r="N139" s="235" t="s">
        <v>41</v>
      </c>
      <c r="O139" s="92"/>
      <c r="P139" s="236">
        <f>O139*H139</f>
        <v>0</v>
      </c>
      <c r="Q139" s="236">
        <v>0</v>
      </c>
      <c r="R139" s="236">
        <f>Q139*H139</f>
        <v>0</v>
      </c>
      <c r="S139" s="236">
        <v>0.312</v>
      </c>
      <c r="T139" s="237">
        <f>S139*H139</f>
        <v>20.430384</v>
      </c>
      <c r="U139" s="39"/>
      <c r="V139" s="39"/>
      <c r="W139" s="39"/>
      <c r="X139" s="39"/>
      <c r="Y139" s="39"/>
      <c r="Z139" s="39"/>
      <c r="AA139" s="39"/>
      <c r="AB139" s="39"/>
      <c r="AC139" s="39"/>
      <c r="AD139" s="39"/>
      <c r="AE139" s="39"/>
      <c r="AR139" s="238" t="s">
        <v>360</v>
      </c>
      <c r="AT139" s="238" t="s">
        <v>343</v>
      </c>
      <c r="AU139" s="238" t="s">
        <v>85</v>
      </c>
      <c r="AY139" s="18" t="s">
        <v>342</v>
      </c>
      <c r="BE139" s="239">
        <f>IF(N139="základní",J139,0)</f>
        <v>0</v>
      </c>
      <c r="BF139" s="239">
        <f>IF(N139="snížená",J139,0)</f>
        <v>0</v>
      </c>
      <c r="BG139" s="239">
        <f>IF(N139="zákl. přenesená",J139,0)</f>
        <v>0</v>
      </c>
      <c r="BH139" s="239">
        <f>IF(N139="sníž. přenesená",J139,0)</f>
        <v>0</v>
      </c>
      <c r="BI139" s="239">
        <f>IF(N139="nulová",J139,0)</f>
        <v>0</v>
      </c>
      <c r="BJ139" s="18" t="s">
        <v>83</v>
      </c>
      <c r="BK139" s="239">
        <f>ROUND(I139*H139,2)</f>
        <v>0</v>
      </c>
      <c r="BL139" s="18" t="s">
        <v>360</v>
      </c>
      <c r="BM139" s="238" t="s">
        <v>7655</v>
      </c>
    </row>
    <row r="140" s="2" customFormat="1">
      <c r="A140" s="39"/>
      <c r="B140" s="40"/>
      <c r="C140" s="41"/>
      <c r="D140" s="240" t="s">
        <v>349</v>
      </c>
      <c r="E140" s="41"/>
      <c r="F140" s="241" t="s">
        <v>3178</v>
      </c>
      <c r="G140" s="41"/>
      <c r="H140" s="41"/>
      <c r="I140" s="242"/>
      <c r="J140" s="41"/>
      <c r="K140" s="41"/>
      <c r="L140" s="45"/>
      <c r="M140" s="243"/>
      <c r="N140" s="244"/>
      <c r="O140" s="92"/>
      <c r="P140" s="92"/>
      <c r="Q140" s="92"/>
      <c r="R140" s="92"/>
      <c r="S140" s="92"/>
      <c r="T140" s="93"/>
      <c r="U140" s="39"/>
      <c r="V140" s="39"/>
      <c r="W140" s="39"/>
      <c r="X140" s="39"/>
      <c r="Y140" s="39"/>
      <c r="Z140" s="39"/>
      <c r="AA140" s="39"/>
      <c r="AB140" s="39"/>
      <c r="AC140" s="39"/>
      <c r="AD140" s="39"/>
      <c r="AE140" s="39"/>
      <c r="AT140" s="18" t="s">
        <v>349</v>
      </c>
      <c r="AU140" s="18" t="s">
        <v>85</v>
      </c>
    </row>
    <row r="141" s="13" customFormat="1">
      <c r="A141" s="13"/>
      <c r="B141" s="252"/>
      <c r="C141" s="253"/>
      <c r="D141" s="240" t="s">
        <v>446</v>
      </c>
      <c r="E141" s="254" t="s">
        <v>1</v>
      </c>
      <c r="F141" s="255" t="s">
        <v>7656</v>
      </c>
      <c r="G141" s="253"/>
      <c r="H141" s="256">
        <v>65.481999999999999</v>
      </c>
      <c r="I141" s="257"/>
      <c r="J141" s="253"/>
      <c r="K141" s="253"/>
      <c r="L141" s="258"/>
      <c r="M141" s="259"/>
      <c r="N141" s="260"/>
      <c r="O141" s="260"/>
      <c r="P141" s="260"/>
      <c r="Q141" s="260"/>
      <c r="R141" s="260"/>
      <c r="S141" s="260"/>
      <c r="T141" s="261"/>
      <c r="U141" s="13"/>
      <c r="V141" s="13"/>
      <c r="W141" s="13"/>
      <c r="X141" s="13"/>
      <c r="Y141" s="13"/>
      <c r="Z141" s="13"/>
      <c r="AA141" s="13"/>
      <c r="AB141" s="13"/>
      <c r="AC141" s="13"/>
      <c r="AD141" s="13"/>
      <c r="AE141" s="13"/>
      <c r="AT141" s="262" t="s">
        <v>446</v>
      </c>
      <c r="AU141" s="262" t="s">
        <v>85</v>
      </c>
      <c r="AV141" s="13" t="s">
        <v>85</v>
      </c>
      <c r="AW141" s="13" t="s">
        <v>32</v>
      </c>
      <c r="AX141" s="13" t="s">
        <v>83</v>
      </c>
      <c r="AY141" s="262" t="s">
        <v>342</v>
      </c>
    </row>
    <row r="142" s="2" customFormat="1" ht="21.75" customHeight="1">
      <c r="A142" s="39"/>
      <c r="B142" s="40"/>
      <c r="C142" s="227" t="s">
        <v>92</v>
      </c>
      <c r="D142" s="227" t="s">
        <v>343</v>
      </c>
      <c r="E142" s="228" t="s">
        <v>5794</v>
      </c>
      <c r="F142" s="229" t="s">
        <v>5795</v>
      </c>
      <c r="G142" s="230" t="s">
        <v>473</v>
      </c>
      <c r="H142" s="231">
        <v>65.481999999999999</v>
      </c>
      <c r="I142" s="232"/>
      <c r="J142" s="233">
        <f>ROUND(I142*H142,2)</f>
        <v>0</v>
      </c>
      <c r="K142" s="229" t="s">
        <v>443</v>
      </c>
      <c r="L142" s="45"/>
      <c r="M142" s="234" t="s">
        <v>1</v>
      </c>
      <c r="N142" s="235" t="s">
        <v>41</v>
      </c>
      <c r="O142" s="92"/>
      <c r="P142" s="236">
        <f>O142*H142</f>
        <v>0</v>
      </c>
      <c r="Q142" s="236">
        <v>4.0000000000000003E-05</v>
      </c>
      <c r="R142" s="236">
        <f>Q142*H142</f>
        <v>0.0026192800000000003</v>
      </c>
      <c r="S142" s="236">
        <v>0.091999999999999998</v>
      </c>
      <c r="T142" s="237">
        <f>S142*H142</f>
        <v>6.0243440000000001</v>
      </c>
      <c r="U142" s="39"/>
      <c r="V142" s="39"/>
      <c r="W142" s="39"/>
      <c r="X142" s="39"/>
      <c r="Y142" s="39"/>
      <c r="Z142" s="39"/>
      <c r="AA142" s="39"/>
      <c r="AB142" s="39"/>
      <c r="AC142" s="39"/>
      <c r="AD142" s="39"/>
      <c r="AE142" s="39"/>
      <c r="AR142" s="238" t="s">
        <v>360</v>
      </c>
      <c r="AT142" s="238" t="s">
        <v>343</v>
      </c>
      <c r="AU142" s="238" t="s">
        <v>85</v>
      </c>
      <c r="AY142" s="18" t="s">
        <v>342</v>
      </c>
      <c r="BE142" s="239">
        <f>IF(N142="základní",J142,0)</f>
        <v>0</v>
      </c>
      <c r="BF142" s="239">
        <f>IF(N142="snížená",J142,0)</f>
        <v>0</v>
      </c>
      <c r="BG142" s="239">
        <f>IF(N142="zákl. přenesená",J142,0)</f>
        <v>0</v>
      </c>
      <c r="BH142" s="239">
        <f>IF(N142="sníž. přenesená",J142,0)</f>
        <v>0</v>
      </c>
      <c r="BI142" s="239">
        <f>IF(N142="nulová",J142,0)</f>
        <v>0</v>
      </c>
      <c r="BJ142" s="18" t="s">
        <v>83</v>
      </c>
      <c r="BK142" s="239">
        <f>ROUND(I142*H142,2)</f>
        <v>0</v>
      </c>
      <c r="BL142" s="18" t="s">
        <v>360</v>
      </c>
      <c r="BM142" s="238" t="s">
        <v>7657</v>
      </c>
    </row>
    <row r="143" s="2" customFormat="1">
      <c r="A143" s="39"/>
      <c r="B143" s="40"/>
      <c r="C143" s="41"/>
      <c r="D143" s="240" t="s">
        <v>349</v>
      </c>
      <c r="E143" s="41"/>
      <c r="F143" s="241" t="s">
        <v>5797</v>
      </c>
      <c r="G143" s="41"/>
      <c r="H143" s="41"/>
      <c r="I143" s="242"/>
      <c r="J143" s="41"/>
      <c r="K143" s="41"/>
      <c r="L143" s="45"/>
      <c r="M143" s="243"/>
      <c r="N143" s="244"/>
      <c r="O143" s="92"/>
      <c r="P143" s="92"/>
      <c r="Q143" s="92"/>
      <c r="R143" s="92"/>
      <c r="S143" s="92"/>
      <c r="T143" s="93"/>
      <c r="U143" s="39"/>
      <c r="V143" s="39"/>
      <c r="W143" s="39"/>
      <c r="X143" s="39"/>
      <c r="Y143" s="39"/>
      <c r="Z143" s="39"/>
      <c r="AA143" s="39"/>
      <c r="AB143" s="39"/>
      <c r="AC143" s="39"/>
      <c r="AD143" s="39"/>
      <c r="AE143" s="39"/>
      <c r="AT143" s="18" t="s">
        <v>349</v>
      </c>
      <c r="AU143" s="18" t="s">
        <v>85</v>
      </c>
    </row>
    <row r="144" s="13" customFormat="1">
      <c r="A144" s="13"/>
      <c r="B144" s="252"/>
      <c r="C144" s="253"/>
      <c r="D144" s="240" t="s">
        <v>446</v>
      </c>
      <c r="E144" s="254" t="s">
        <v>1</v>
      </c>
      <c r="F144" s="255" t="s">
        <v>7658</v>
      </c>
      <c r="G144" s="253"/>
      <c r="H144" s="256">
        <v>65.481999999999999</v>
      </c>
      <c r="I144" s="257"/>
      <c r="J144" s="253"/>
      <c r="K144" s="253"/>
      <c r="L144" s="258"/>
      <c r="M144" s="259"/>
      <c r="N144" s="260"/>
      <c r="O144" s="260"/>
      <c r="P144" s="260"/>
      <c r="Q144" s="260"/>
      <c r="R144" s="260"/>
      <c r="S144" s="260"/>
      <c r="T144" s="261"/>
      <c r="U144" s="13"/>
      <c r="V144" s="13"/>
      <c r="W144" s="13"/>
      <c r="X144" s="13"/>
      <c r="Y144" s="13"/>
      <c r="Z144" s="13"/>
      <c r="AA144" s="13"/>
      <c r="AB144" s="13"/>
      <c r="AC144" s="13"/>
      <c r="AD144" s="13"/>
      <c r="AE144" s="13"/>
      <c r="AT144" s="262" t="s">
        <v>446</v>
      </c>
      <c r="AU144" s="262" t="s">
        <v>85</v>
      </c>
      <c r="AV144" s="13" t="s">
        <v>85</v>
      </c>
      <c r="AW144" s="13" t="s">
        <v>32</v>
      </c>
      <c r="AX144" s="13" t="s">
        <v>83</v>
      </c>
      <c r="AY144" s="262" t="s">
        <v>342</v>
      </c>
    </row>
    <row r="145" s="2" customFormat="1" ht="16.5" customHeight="1">
      <c r="A145" s="39"/>
      <c r="B145" s="40"/>
      <c r="C145" s="227" t="s">
        <v>360</v>
      </c>
      <c r="D145" s="227" t="s">
        <v>343</v>
      </c>
      <c r="E145" s="228" t="s">
        <v>2251</v>
      </c>
      <c r="F145" s="229" t="s">
        <v>2252</v>
      </c>
      <c r="G145" s="230" t="s">
        <v>543</v>
      </c>
      <c r="H145" s="231">
        <v>49.719999999999999</v>
      </c>
      <c r="I145" s="232"/>
      <c r="J145" s="233">
        <f>ROUND(I145*H145,2)</f>
        <v>0</v>
      </c>
      <c r="K145" s="229" t="s">
        <v>443</v>
      </c>
      <c r="L145" s="45"/>
      <c r="M145" s="234" t="s">
        <v>1</v>
      </c>
      <c r="N145" s="235" t="s">
        <v>41</v>
      </c>
      <c r="O145" s="92"/>
      <c r="P145" s="236">
        <f>O145*H145</f>
        <v>0</v>
      </c>
      <c r="Q145" s="236">
        <v>0.0071900000000000002</v>
      </c>
      <c r="R145" s="236">
        <f>Q145*H145</f>
        <v>0.35748679999999999</v>
      </c>
      <c r="S145" s="236">
        <v>0</v>
      </c>
      <c r="T145" s="237">
        <f>S145*H145</f>
        <v>0</v>
      </c>
      <c r="U145" s="39"/>
      <c r="V145" s="39"/>
      <c r="W145" s="39"/>
      <c r="X145" s="39"/>
      <c r="Y145" s="39"/>
      <c r="Z145" s="39"/>
      <c r="AA145" s="39"/>
      <c r="AB145" s="39"/>
      <c r="AC145" s="39"/>
      <c r="AD145" s="39"/>
      <c r="AE145" s="39"/>
      <c r="AR145" s="238" t="s">
        <v>360</v>
      </c>
      <c r="AT145" s="238" t="s">
        <v>343</v>
      </c>
      <c r="AU145" s="238" t="s">
        <v>85</v>
      </c>
      <c r="AY145" s="18" t="s">
        <v>342</v>
      </c>
      <c r="BE145" s="239">
        <f>IF(N145="základní",J145,0)</f>
        <v>0</v>
      </c>
      <c r="BF145" s="239">
        <f>IF(N145="snížená",J145,0)</f>
        <v>0</v>
      </c>
      <c r="BG145" s="239">
        <f>IF(N145="zákl. přenesená",J145,0)</f>
        <v>0</v>
      </c>
      <c r="BH145" s="239">
        <f>IF(N145="sníž. přenesená",J145,0)</f>
        <v>0</v>
      </c>
      <c r="BI145" s="239">
        <f>IF(N145="nulová",J145,0)</f>
        <v>0</v>
      </c>
      <c r="BJ145" s="18" t="s">
        <v>83</v>
      </c>
      <c r="BK145" s="239">
        <f>ROUND(I145*H145,2)</f>
        <v>0</v>
      </c>
      <c r="BL145" s="18" t="s">
        <v>360</v>
      </c>
      <c r="BM145" s="238" t="s">
        <v>7659</v>
      </c>
    </row>
    <row r="146" s="2" customFormat="1">
      <c r="A146" s="39"/>
      <c r="B146" s="40"/>
      <c r="C146" s="41"/>
      <c r="D146" s="240" t="s">
        <v>349</v>
      </c>
      <c r="E146" s="41"/>
      <c r="F146" s="241" t="s">
        <v>2254</v>
      </c>
      <c r="G146" s="41"/>
      <c r="H146" s="41"/>
      <c r="I146" s="242"/>
      <c r="J146" s="41"/>
      <c r="K146" s="41"/>
      <c r="L146" s="45"/>
      <c r="M146" s="243"/>
      <c r="N146" s="244"/>
      <c r="O146" s="92"/>
      <c r="P146" s="92"/>
      <c r="Q146" s="92"/>
      <c r="R146" s="92"/>
      <c r="S146" s="92"/>
      <c r="T146" s="93"/>
      <c r="U146" s="39"/>
      <c r="V146" s="39"/>
      <c r="W146" s="39"/>
      <c r="X146" s="39"/>
      <c r="Y146" s="39"/>
      <c r="Z146" s="39"/>
      <c r="AA146" s="39"/>
      <c r="AB146" s="39"/>
      <c r="AC146" s="39"/>
      <c r="AD146" s="39"/>
      <c r="AE146" s="39"/>
      <c r="AT146" s="18" t="s">
        <v>349</v>
      </c>
      <c r="AU146" s="18" t="s">
        <v>85</v>
      </c>
    </row>
    <row r="147" s="13" customFormat="1">
      <c r="A147" s="13"/>
      <c r="B147" s="252"/>
      <c r="C147" s="253"/>
      <c r="D147" s="240" t="s">
        <v>446</v>
      </c>
      <c r="E147" s="254" t="s">
        <v>1</v>
      </c>
      <c r="F147" s="255" t="s">
        <v>7660</v>
      </c>
      <c r="G147" s="253"/>
      <c r="H147" s="256">
        <v>49.719999999999999</v>
      </c>
      <c r="I147" s="257"/>
      <c r="J147" s="253"/>
      <c r="K147" s="253"/>
      <c r="L147" s="258"/>
      <c r="M147" s="259"/>
      <c r="N147" s="260"/>
      <c r="O147" s="260"/>
      <c r="P147" s="260"/>
      <c r="Q147" s="260"/>
      <c r="R147" s="260"/>
      <c r="S147" s="260"/>
      <c r="T147" s="261"/>
      <c r="U147" s="13"/>
      <c r="V147" s="13"/>
      <c r="W147" s="13"/>
      <c r="X147" s="13"/>
      <c r="Y147" s="13"/>
      <c r="Z147" s="13"/>
      <c r="AA147" s="13"/>
      <c r="AB147" s="13"/>
      <c r="AC147" s="13"/>
      <c r="AD147" s="13"/>
      <c r="AE147" s="13"/>
      <c r="AT147" s="262" t="s">
        <v>446</v>
      </c>
      <c r="AU147" s="262" t="s">
        <v>85</v>
      </c>
      <c r="AV147" s="13" t="s">
        <v>85</v>
      </c>
      <c r="AW147" s="13" t="s">
        <v>32</v>
      </c>
      <c r="AX147" s="13" t="s">
        <v>83</v>
      </c>
      <c r="AY147" s="262" t="s">
        <v>342</v>
      </c>
    </row>
    <row r="148" s="2" customFormat="1" ht="16.5" customHeight="1">
      <c r="A148" s="39"/>
      <c r="B148" s="40"/>
      <c r="C148" s="227" t="s">
        <v>341</v>
      </c>
      <c r="D148" s="227" t="s">
        <v>343</v>
      </c>
      <c r="E148" s="228" t="s">
        <v>2006</v>
      </c>
      <c r="F148" s="229" t="s">
        <v>2007</v>
      </c>
      <c r="G148" s="230" t="s">
        <v>2008</v>
      </c>
      <c r="H148" s="231">
        <v>75</v>
      </c>
      <c r="I148" s="232"/>
      <c r="J148" s="233">
        <f>ROUND(I148*H148,2)</f>
        <v>0</v>
      </c>
      <c r="K148" s="229" t="s">
        <v>443</v>
      </c>
      <c r="L148" s="45"/>
      <c r="M148" s="234" t="s">
        <v>1</v>
      </c>
      <c r="N148" s="235" t="s">
        <v>41</v>
      </c>
      <c r="O148" s="92"/>
      <c r="P148" s="236">
        <f>O148*H148</f>
        <v>0</v>
      </c>
      <c r="Q148" s="236">
        <v>3.0000000000000001E-05</v>
      </c>
      <c r="R148" s="236">
        <f>Q148*H148</f>
        <v>0.0022500000000000003</v>
      </c>
      <c r="S148" s="236">
        <v>0</v>
      </c>
      <c r="T148" s="237">
        <f>S148*H148</f>
        <v>0</v>
      </c>
      <c r="U148" s="39"/>
      <c r="V148" s="39"/>
      <c r="W148" s="39"/>
      <c r="X148" s="39"/>
      <c r="Y148" s="39"/>
      <c r="Z148" s="39"/>
      <c r="AA148" s="39"/>
      <c r="AB148" s="39"/>
      <c r="AC148" s="39"/>
      <c r="AD148" s="39"/>
      <c r="AE148" s="39"/>
      <c r="AR148" s="238" t="s">
        <v>360</v>
      </c>
      <c r="AT148" s="238" t="s">
        <v>343</v>
      </c>
      <c r="AU148" s="238" t="s">
        <v>85</v>
      </c>
      <c r="AY148" s="18" t="s">
        <v>342</v>
      </c>
      <c r="BE148" s="239">
        <f>IF(N148="základní",J148,0)</f>
        <v>0</v>
      </c>
      <c r="BF148" s="239">
        <f>IF(N148="snížená",J148,0)</f>
        <v>0</v>
      </c>
      <c r="BG148" s="239">
        <f>IF(N148="zákl. přenesená",J148,0)</f>
        <v>0</v>
      </c>
      <c r="BH148" s="239">
        <f>IF(N148="sníž. přenesená",J148,0)</f>
        <v>0</v>
      </c>
      <c r="BI148" s="239">
        <f>IF(N148="nulová",J148,0)</f>
        <v>0</v>
      </c>
      <c r="BJ148" s="18" t="s">
        <v>83</v>
      </c>
      <c r="BK148" s="239">
        <f>ROUND(I148*H148,2)</f>
        <v>0</v>
      </c>
      <c r="BL148" s="18" t="s">
        <v>360</v>
      </c>
      <c r="BM148" s="238" t="s">
        <v>7661</v>
      </c>
    </row>
    <row r="149" s="2" customFormat="1">
      <c r="A149" s="39"/>
      <c r="B149" s="40"/>
      <c r="C149" s="41"/>
      <c r="D149" s="240" t="s">
        <v>349</v>
      </c>
      <c r="E149" s="41"/>
      <c r="F149" s="241" t="s">
        <v>2010</v>
      </c>
      <c r="G149" s="41"/>
      <c r="H149" s="41"/>
      <c r="I149" s="242"/>
      <c r="J149" s="41"/>
      <c r="K149" s="41"/>
      <c r="L149" s="45"/>
      <c r="M149" s="243"/>
      <c r="N149" s="244"/>
      <c r="O149" s="92"/>
      <c r="P149" s="92"/>
      <c r="Q149" s="92"/>
      <c r="R149" s="92"/>
      <c r="S149" s="92"/>
      <c r="T149" s="93"/>
      <c r="U149" s="39"/>
      <c r="V149" s="39"/>
      <c r="W149" s="39"/>
      <c r="X149" s="39"/>
      <c r="Y149" s="39"/>
      <c r="Z149" s="39"/>
      <c r="AA149" s="39"/>
      <c r="AB149" s="39"/>
      <c r="AC149" s="39"/>
      <c r="AD149" s="39"/>
      <c r="AE149" s="39"/>
      <c r="AT149" s="18" t="s">
        <v>349</v>
      </c>
      <c r="AU149" s="18" t="s">
        <v>85</v>
      </c>
    </row>
    <row r="150" s="13" customFormat="1">
      <c r="A150" s="13"/>
      <c r="B150" s="252"/>
      <c r="C150" s="253"/>
      <c r="D150" s="240" t="s">
        <v>446</v>
      </c>
      <c r="E150" s="254" t="s">
        <v>1</v>
      </c>
      <c r="F150" s="255" t="s">
        <v>2257</v>
      </c>
      <c r="G150" s="253"/>
      <c r="H150" s="256">
        <v>75</v>
      </c>
      <c r="I150" s="257"/>
      <c r="J150" s="253"/>
      <c r="K150" s="253"/>
      <c r="L150" s="258"/>
      <c r="M150" s="259"/>
      <c r="N150" s="260"/>
      <c r="O150" s="260"/>
      <c r="P150" s="260"/>
      <c r="Q150" s="260"/>
      <c r="R150" s="260"/>
      <c r="S150" s="260"/>
      <c r="T150" s="261"/>
      <c r="U150" s="13"/>
      <c r="V150" s="13"/>
      <c r="W150" s="13"/>
      <c r="X150" s="13"/>
      <c r="Y150" s="13"/>
      <c r="Z150" s="13"/>
      <c r="AA150" s="13"/>
      <c r="AB150" s="13"/>
      <c r="AC150" s="13"/>
      <c r="AD150" s="13"/>
      <c r="AE150" s="13"/>
      <c r="AT150" s="262" t="s">
        <v>446</v>
      </c>
      <c r="AU150" s="262" t="s">
        <v>85</v>
      </c>
      <c r="AV150" s="13" t="s">
        <v>85</v>
      </c>
      <c r="AW150" s="13" t="s">
        <v>32</v>
      </c>
      <c r="AX150" s="13" t="s">
        <v>83</v>
      </c>
      <c r="AY150" s="262" t="s">
        <v>342</v>
      </c>
    </row>
    <row r="151" s="2" customFormat="1" ht="16.5" customHeight="1">
      <c r="A151" s="39"/>
      <c r="B151" s="40"/>
      <c r="C151" s="227" t="s">
        <v>368</v>
      </c>
      <c r="D151" s="227" t="s">
        <v>343</v>
      </c>
      <c r="E151" s="228" t="s">
        <v>2012</v>
      </c>
      <c r="F151" s="229" t="s">
        <v>2013</v>
      </c>
      <c r="G151" s="230" t="s">
        <v>2014</v>
      </c>
      <c r="H151" s="231">
        <v>10</v>
      </c>
      <c r="I151" s="232"/>
      <c r="J151" s="233">
        <f>ROUND(I151*H151,2)</f>
        <v>0</v>
      </c>
      <c r="K151" s="229" t="s">
        <v>443</v>
      </c>
      <c r="L151" s="45"/>
      <c r="M151" s="234" t="s">
        <v>1</v>
      </c>
      <c r="N151" s="235" t="s">
        <v>41</v>
      </c>
      <c r="O151" s="92"/>
      <c r="P151" s="236">
        <f>O151*H151</f>
        <v>0</v>
      </c>
      <c r="Q151" s="236">
        <v>0</v>
      </c>
      <c r="R151" s="236">
        <f>Q151*H151</f>
        <v>0</v>
      </c>
      <c r="S151" s="236">
        <v>0</v>
      </c>
      <c r="T151" s="237">
        <f>S151*H151</f>
        <v>0</v>
      </c>
      <c r="U151" s="39"/>
      <c r="V151" s="39"/>
      <c r="W151" s="39"/>
      <c r="X151" s="39"/>
      <c r="Y151" s="39"/>
      <c r="Z151" s="39"/>
      <c r="AA151" s="39"/>
      <c r="AB151" s="39"/>
      <c r="AC151" s="39"/>
      <c r="AD151" s="39"/>
      <c r="AE151" s="39"/>
      <c r="AR151" s="238" t="s">
        <v>360</v>
      </c>
      <c r="AT151" s="238" t="s">
        <v>343</v>
      </c>
      <c r="AU151" s="238" t="s">
        <v>85</v>
      </c>
      <c r="AY151" s="18" t="s">
        <v>342</v>
      </c>
      <c r="BE151" s="239">
        <f>IF(N151="základní",J151,0)</f>
        <v>0</v>
      </c>
      <c r="BF151" s="239">
        <f>IF(N151="snížená",J151,0)</f>
        <v>0</v>
      </c>
      <c r="BG151" s="239">
        <f>IF(N151="zákl. přenesená",J151,0)</f>
        <v>0</v>
      </c>
      <c r="BH151" s="239">
        <f>IF(N151="sníž. přenesená",J151,0)</f>
        <v>0</v>
      </c>
      <c r="BI151" s="239">
        <f>IF(N151="nulová",J151,0)</f>
        <v>0</v>
      </c>
      <c r="BJ151" s="18" t="s">
        <v>83</v>
      </c>
      <c r="BK151" s="239">
        <f>ROUND(I151*H151,2)</f>
        <v>0</v>
      </c>
      <c r="BL151" s="18" t="s">
        <v>360</v>
      </c>
      <c r="BM151" s="238" t="s">
        <v>7662</v>
      </c>
    </row>
    <row r="152" s="2" customFormat="1">
      <c r="A152" s="39"/>
      <c r="B152" s="40"/>
      <c r="C152" s="41"/>
      <c r="D152" s="240" t="s">
        <v>349</v>
      </c>
      <c r="E152" s="41"/>
      <c r="F152" s="241" t="s">
        <v>2016</v>
      </c>
      <c r="G152" s="41"/>
      <c r="H152" s="41"/>
      <c r="I152" s="242"/>
      <c r="J152" s="41"/>
      <c r="K152" s="41"/>
      <c r="L152" s="45"/>
      <c r="M152" s="243"/>
      <c r="N152" s="244"/>
      <c r="O152" s="92"/>
      <c r="P152" s="92"/>
      <c r="Q152" s="92"/>
      <c r="R152" s="92"/>
      <c r="S152" s="92"/>
      <c r="T152" s="93"/>
      <c r="U152" s="39"/>
      <c r="V152" s="39"/>
      <c r="W152" s="39"/>
      <c r="X152" s="39"/>
      <c r="Y152" s="39"/>
      <c r="Z152" s="39"/>
      <c r="AA152" s="39"/>
      <c r="AB152" s="39"/>
      <c r="AC152" s="39"/>
      <c r="AD152" s="39"/>
      <c r="AE152" s="39"/>
      <c r="AT152" s="18" t="s">
        <v>349</v>
      </c>
      <c r="AU152" s="18" t="s">
        <v>85</v>
      </c>
    </row>
    <row r="153" s="13" customFormat="1">
      <c r="A153" s="13"/>
      <c r="B153" s="252"/>
      <c r="C153" s="253"/>
      <c r="D153" s="240" t="s">
        <v>446</v>
      </c>
      <c r="E153" s="254" t="s">
        <v>1</v>
      </c>
      <c r="F153" s="255" t="s">
        <v>2259</v>
      </c>
      <c r="G153" s="253"/>
      <c r="H153" s="256">
        <v>10</v>
      </c>
      <c r="I153" s="257"/>
      <c r="J153" s="253"/>
      <c r="K153" s="253"/>
      <c r="L153" s="258"/>
      <c r="M153" s="259"/>
      <c r="N153" s="260"/>
      <c r="O153" s="260"/>
      <c r="P153" s="260"/>
      <c r="Q153" s="260"/>
      <c r="R153" s="260"/>
      <c r="S153" s="260"/>
      <c r="T153" s="261"/>
      <c r="U153" s="13"/>
      <c r="V153" s="13"/>
      <c r="W153" s="13"/>
      <c r="X153" s="13"/>
      <c r="Y153" s="13"/>
      <c r="Z153" s="13"/>
      <c r="AA153" s="13"/>
      <c r="AB153" s="13"/>
      <c r="AC153" s="13"/>
      <c r="AD153" s="13"/>
      <c r="AE153" s="13"/>
      <c r="AT153" s="262" t="s">
        <v>446</v>
      </c>
      <c r="AU153" s="262" t="s">
        <v>85</v>
      </c>
      <c r="AV153" s="13" t="s">
        <v>85</v>
      </c>
      <c r="AW153" s="13" t="s">
        <v>32</v>
      </c>
      <c r="AX153" s="13" t="s">
        <v>83</v>
      </c>
      <c r="AY153" s="262" t="s">
        <v>342</v>
      </c>
    </row>
    <row r="154" s="2" customFormat="1" ht="16.5" customHeight="1">
      <c r="A154" s="39"/>
      <c r="B154" s="40"/>
      <c r="C154" s="227" t="s">
        <v>372</v>
      </c>
      <c r="D154" s="227" t="s">
        <v>343</v>
      </c>
      <c r="E154" s="228" t="s">
        <v>566</v>
      </c>
      <c r="F154" s="229" t="s">
        <v>567</v>
      </c>
      <c r="G154" s="230" t="s">
        <v>562</v>
      </c>
      <c r="H154" s="231">
        <v>2.665</v>
      </c>
      <c r="I154" s="232"/>
      <c r="J154" s="233">
        <f>ROUND(I154*H154,2)</f>
        <v>0</v>
      </c>
      <c r="K154" s="229" t="s">
        <v>443</v>
      </c>
      <c r="L154" s="45"/>
      <c r="M154" s="234" t="s">
        <v>1</v>
      </c>
      <c r="N154" s="235" t="s">
        <v>41</v>
      </c>
      <c r="O154" s="92"/>
      <c r="P154" s="236">
        <f>O154*H154</f>
        <v>0</v>
      </c>
      <c r="Q154" s="236">
        <v>0</v>
      </c>
      <c r="R154" s="236">
        <f>Q154*H154</f>
        <v>0</v>
      </c>
      <c r="S154" s="236">
        <v>0</v>
      </c>
      <c r="T154" s="237">
        <f>S154*H154</f>
        <v>0</v>
      </c>
      <c r="U154" s="39"/>
      <c r="V154" s="39"/>
      <c r="W154" s="39"/>
      <c r="X154" s="39"/>
      <c r="Y154" s="39"/>
      <c r="Z154" s="39"/>
      <c r="AA154" s="39"/>
      <c r="AB154" s="39"/>
      <c r="AC154" s="39"/>
      <c r="AD154" s="39"/>
      <c r="AE154" s="39"/>
      <c r="AR154" s="238" t="s">
        <v>360</v>
      </c>
      <c r="AT154" s="238" t="s">
        <v>343</v>
      </c>
      <c r="AU154" s="238" t="s">
        <v>85</v>
      </c>
      <c r="AY154" s="18" t="s">
        <v>342</v>
      </c>
      <c r="BE154" s="239">
        <f>IF(N154="základní",J154,0)</f>
        <v>0</v>
      </c>
      <c r="BF154" s="239">
        <f>IF(N154="snížená",J154,0)</f>
        <v>0</v>
      </c>
      <c r="BG154" s="239">
        <f>IF(N154="zákl. přenesená",J154,0)</f>
        <v>0</v>
      </c>
      <c r="BH154" s="239">
        <f>IF(N154="sníž. přenesená",J154,0)</f>
        <v>0</v>
      </c>
      <c r="BI154" s="239">
        <f>IF(N154="nulová",J154,0)</f>
        <v>0</v>
      </c>
      <c r="BJ154" s="18" t="s">
        <v>83</v>
      </c>
      <c r="BK154" s="239">
        <f>ROUND(I154*H154,2)</f>
        <v>0</v>
      </c>
      <c r="BL154" s="18" t="s">
        <v>360</v>
      </c>
      <c r="BM154" s="238" t="s">
        <v>7663</v>
      </c>
    </row>
    <row r="155" s="2" customFormat="1">
      <c r="A155" s="39"/>
      <c r="B155" s="40"/>
      <c r="C155" s="41"/>
      <c r="D155" s="240" t="s">
        <v>349</v>
      </c>
      <c r="E155" s="41"/>
      <c r="F155" s="241" t="s">
        <v>569</v>
      </c>
      <c r="G155" s="41"/>
      <c r="H155" s="41"/>
      <c r="I155" s="242"/>
      <c r="J155" s="41"/>
      <c r="K155" s="41"/>
      <c r="L155" s="45"/>
      <c r="M155" s="243"/>
      <c r="N155" s="244"/>
      <c r="O155" s="92"/>
      <c r="P155" s="92"/>
      <c r="Q155" s="92"/>
      <c r="R155" s="92"/>
      <c r="S155" s="92"/>
      <c r="T155" s="93"/>
      <c r="U155" s="39"/>
      <c r="V155" s="39"/>
      <c r="W155" s="39"/>
      <c r="X155" s="39"/>
      <c r="Y155" s="39"/>
      <c r="Z155" s="39"/>
      <c r="AA155" s="39"/>
      <c r="AB155" s="39"/>
      <c r="AC155" s="39"/>
      <c r="AD155" s="39"/>
      <c r="AE155" s="39"/>
      <c r="AT155" s="18" t="s">
        <v>349</v>
      </c>
      <c r="AU155" s="18" t="s">
        <v>85</v>
      </c>
    </row>
    <row r="156" s="13" customFormat="1">
      <c r="A156" s="13"/>
      <c r="B156" s="252"/>
      <c r="C156" s="253"/>
      <c r="D156" s="240" t="s">
        <v>446</v>
      </c>
      <c r="E156" s="254" t="s">
        <v>1</v>
      </c>
      <c r="F156" s="255" t="s">
        <v>7664</v>
      </c>
      <c r="G156" s="253"/>
      <c r="H156" s="256">
        <v>2.665</v>
      </c>
      <c r="I156" s="257"/>
      <c r="J156" s="253"/>
      <c r="K156" s="253"/>
      <c r="L156" s="258"/>
      <c r="M156" s="259"/>
      <c r="N156" s="260"/>
      <c r="O156" s="260"/>
      <c r="P156" s="260"/>
      <c r="Q156" s="260"/>
      <c r="R156" s="260"/>
      <c r="S156" s="260"/>
      <c r="T156" s="261"/>
      <c r="U156" s="13"/>
      <c r="V156" s="13"/>
      <c r="W156" s="13"/>
      <c r="X156" s="13"/>
      <c r="Y156" s="13"/>
      <c r="Z156" s="13"/>
      <c r="AA156" s="13"/>
      <c r="AB156" s="13"/>
      <c r="AC156" s="13"/>
      <c r="AD156" s="13"/>
      <c r="AE156" s="13"/>
      <c r="AT156" s="262" t="s">
        <v>446</v>
      </c>
      <c r="AU156" s="262" t="s">
        <v>85</v>
      </c>
      <c r="AV156" s="13" t="s">
        <v>85</v>
      </c>
      <c r="AW156" s="13" t="s">
        <v>32</v>
      </c>
      <c r="AX156" s="13" t="s">
        <v>83</v>
      </c>
      <c r="AY156" s="262" t="s">
        <v>342</v>
      </c>
    </row>
    <row r="157" s="2" customFormat="1" ht="21.75" customHeight="1">
      <c r="A157" s="39"/>
      <c r="B157" s="40"/>
      <c r="C157" s="227" t="s">
        <v>376</v>
      </c>
      <c r="D157" s="227" t="s">
        <v>343</v>
      </c>
      <c r="E157" s="228" t="s">
        <v>4074</v>
      </c>
      <c r="F157" s="229" t="s">
        <v>4075</v>
      </c>
      <c r="G157" s="230" t="s">
        <v>562</v>
      </c>
      <c r="H157" s="231">
        <v>53.305</v>
      </c>
      <c r="I157" s="232"/>
      <c r="J157" s="233">
        <f>ROUND(I157*H157,2)</f>
        <v>0</v>
      </c>
      <c r="K157" s="229" t="s">
        <v>443</v>
      </c>
      <c r="L157" s="45"/>
      <c r="M157" s="234" t="s">
        <v>1</v>
      </c>
      <c r="N157" s="235" t="s">
        <v>41</v>
      </c>
      <c r="O157" s="92"/>
      <c r="P157" s="236">
        <f>O157*H157</f>
        <v>0</v>
      </c>
      <c r="Q157" s="236">
        <v>0</v>
      </c>
      <c r="R157" s="236">
        <f>Q157*H157</f>
        <v>0</v>
      </c>
      <c r="S157" s="236">
        <v>0</v>
      </c>
      <c r="T157" s="237">
        <f>S157*H157</f>
        <v>0</v>
      </c>
      <c r="U157" s="39"/>
      <c r="V157" s="39"/>
      <c r="W157" s="39"/>
      <c r="X157" s="39"/>
      <c r="Y157" s="39"/>
      <c r="Z157" s="39"/>
      <c r="AA157" s="39"/>
      <c r="AB157" s="39"/>
      <c r="AC157" s="39"/>
      <c r="AD157" s="39"/>
      <c r="AE157" s="39"/>
      <c r="AR157" s="238" t="s">
        <v>360</v>
      </c>
      <c r="AT157" s="238" t="s">
        <v>343</v>
      </c>
      <c r="AU157" s="238" t="s">
        <v>85</v>
      </c>
      <c r="AY157" s="18" t="s">
        <v>342</v>
      </c>
      <c r="BE157" s="239">
        <f>IF(N157="základní",J157,0)</f>
        <v>0</v>
      </c>
      <c r="BF157" s="239">
        <f>IF(N157="snížená",J157,0)</f>
        <v>0</v>
      </c>
      <c r="BG157" s="239">
        <f>IF(N157="zákl. přenesená",J157,0)</f>
        <v>0</v>
      </c>
      <c r="BH157" s="239">
        <f>IF(N157="sníž. přenesená",J157,0)</f>
        <v>0</v>
      </c>
      <c r="BI157" s="239">
        <f>IF(N157="nulová",J157,0)</f>
        <v>0</v>
      </c>
      <c r="BJ157" s="18" t="s">
        <v>83</v>
      </c>
      <c r="BK157" s="239">
        <f>ROUND(I157*H157,2)</f>
        <v>0</v>
      </c>
      <c r="BL157" s="18" t="s">
        <v>360</v>
      </c>
      <c r="BM157" s="238" t="s">
        <v>7665</v>
      </c>
    </row>
    <row r="158" s="2" customFormat="1">
      <c r="A158" s="39"/>
      <c r="B158" s="40"/>
      <c r="C158" s="41"/>
      <c r="D158" s="240" t="s">
        <v>349</v>
      </c>
      <c r="E158" s="41"/>
      <c r="F158" s="241" t="s">
        <v>4077</v>
      </c>
      <c r="G158" s="41"/>
      <c r="H158" s="41"/>
      <c r="I158" s="242"/>
      <c r="J158" s="41"/>
      <c r="K158" s="41"/>
      <c r="L158" s="45"/>
      <c r="M158" s="243"/>
      <c r="N158" s="244"/>
      <c r="O158" s="92"/>
      <c r="P158" s="92"/>
      <c r="Q158" s="92"/>
      <c r="R158" s="92"/>
      <c r="S158" s="92"/>
      <c r="T158" s="93"/>
      <c r="U158" s="39"/>
      <c r="V158" s="39"/>
      <c r="W158" s="39"/>
      <c r="X158" s="39"/>
      <c r="Y158" s="39"/>
      <c r="Z158" s="39"/>
      <c r="AA158" s="39"/>
      <c r="AB158" s="39"/>
      <c r="AC158" s="39"/>
      <c r="AD158" s="39"/>
      <c r="AE158" s="39"/>
      <c r="AT158" s="18" t="s">
        <v>349</v>
      </c>
      <c r="AU158" s="18" t="s">
        <v>85</v>
      </c>
    </row>
    <row r="159" s="14" customFormat="1">
      <c r="A159" s="14"/>
      <c r="B159" s="263"/>
      <c r="C159" s="264"/>
      <c r="D159" s="240" t="s">
        <v>446</v>
      </c>
      <c r="E159" s="265" t="s">
        <v>1</v>
      </c>
      <c r="F159" s="266" t="s">
        <v>7188</v>
      </c>
      <c r="G159" s="264"/>
      <c r="H159" s="265" t="s">
        <v>1</v>
      </c>
      <c r="I159" s="267"/>
      <c r="J159" s="264"/>
      <c r="K159" s="264"/>
      <c r="L159" s="268"/>
      <c r="M159" s="269"/>
      <c r="N159" s="270"/>
      <c r="O159" s="270"/>
      <c r="P159" s="270"/>
      <c r="Q159" s="270"/>
      <c r="R159" s="270"/>
      <c r="S159" s="270"/>
      <c r="T159" s="271"/>
      <c r="U159" s="14"/>
      <c r="V159" s="14"/>
      <c r="W159" s="14"/>
      <c r="X159" s="14"/>
      <c r="Y159" s="14"/>
      <c r="Z159" s="14"/>
      <c r="AA159" s="14"/>
      <c r="AB159" s="14"/>
      <c r="AC159" s="14"/>
      <c r="AD159" s="14"/>
      <c r="AE159" s="14"/>
      <c r="AT159" s="272" t="s">
        <v>446</v>
      </c>
      <c r="AU159" s="272" t="s">
        <v>85</v>
      </c>
      <c r="AV159" s="14" t="s">
        <v>83</v>
      </c>
      <c r="AW159" s="14" t="s">
        <v>32</v>
      </c>
      <c r="AX159" s="14" t="s">
        <v>76</v>
      </c>
      <c r="AY159" s="272" t="s">
        <v>342</v>
      </c>
    </row>
    <row r="160" s="13" customFormat="1">
      <c r="A160" s="13"/>
      <c r="B160" s="252"/>
      <c r="C160" s="253"/>
      <c r="D160" s="240" t="s">
        <v>446</v>
      </c>
      <c r="E160" s="254" t="s">
        <v>1</v>
      </c>
      <c r="F160" s="255" t="s">
        <v>7666</v>
      </c>
      <c r="G160" s="253"/>
      <c r="H160" s="256">
        <v>31.056000000000001</v>
      </c>
      <c r="I160" s="257"/>
      <c r="J160" s="253"/>
      <c r="K160" s="253"/>
      <c r="L160" s="258"/>
      <c r="M160" s="259"/>
      <c r="N160" s="260"/>
      <c r="O160" s="260"/>
      <c r="P160" s="260"/>
      <c r="Q160" s="260"/>
      <c r="R160" s="260"/>
      <c r="S160" s="260"/>
      <c r="T160" s="261"/>
      <c r="U160" s="13"/>
      <c r="V160" s="13"/>
      <c r="W160" s="13"/>
      <c r="X160" s="13"/>
      <c r="Y160" s="13"/>
      <c r="Z160" s="13"/>
      <c r="AA160" s="13"/>
      <c r="AB160" s="13"/>
      <c r="AC160" s="13"/>
      <c r="AD160" s="13"/>
      <c r="AE160" s="13"/>
      <c r="AT160" s="262" t="s">
        <v>446</v>
      </c>
      <c r="AU160" s="262" t="s">
        <v>85</v>
      </c>
      <c r="AV160" s="13" t="s">
        <v>85</v>
      </c>
      <c r="AW160" s="13" t="s">
        <v>32</v>
      </c>
      <c r="AX160" s="13" t="s">
        <v>76</v>
      </c>
      <c r="AY160" s="262" t="s">
        <v>342</v>
      </c>
    </row>
    <row r="161" s="13" customFormat="1">
      <c r="A161" s="13"/>
      <c r="B161" s="252"/>
      <c r="C161" s="253"/>
      <c r="D161" s="240" t="s">
        <v>446</v>
      </c>
      <c r="E161" s="254" t="s">
        <v>1</v>
      </c>
      <c r="F161" s="255" t="s">
        <v>7667</v>
      </c>
      <c r="G161" s="253"/>
      <c r="H161" s="256">
        <v>52.374000000000002</v>
      </c>
      <c r="I161" s="257"/>
      <c r="J161" s="253"/>
      <c r="K161" s="253"/>
      <c r="L161" s="258"/>
      <c r="M161" s="259"/>
      <c r="N161" s="260"/>
      <c r="O161" s="260"/>
      <c r="P161" s="260"/>
      <c r="Q161" s="260"/>
      <c r="R161" s="260"/>
      <c r="S161" s="260"/>
      <c r="T161" s="261"/>
      <c r="U161" s="13"/>
      <c r="V161" s="13"/>
      <c r="W161" s="13"/>
      <c r="X161" s="13"/>
      <c r="Y161" s="13"/>
      <c r="Z161" s="13"/>
      <c r="AA161" s="13"/>
      <c r="AB161" s="13"/>
      <c r="AC161" s="13"/>
      <c r="AD161" s="13"/>
      <c r="AE161" s="13"/>
      <c r="AT161" s="262" t="s">
        <v>446</v>
      </c>
      <c r="AU161" s="262" t="s">
        <v>85</v>
      </c>
      <c r="AV161" s="13" t="s">
        <v>85</v>
      </c>
      <c r="AW161" s="13" t="s">
        <v>32</v>
      </c>
      <c r="AX161" s="13" t="s">
        <v>76</v>
      </c>
      <c r="AY161" s="262" t="s">
        <v>342</v>
      </c>
    </row>
    <row r="162" s="13" customFormat="1">
      <c r="A162" s="13"/>
      <c r="B162" s="252"/>
      <c r="C162" s="253"/>
      <c r="D162" s="240" t="s">
        <v>446</v>
      </c>
      <c r="E162" s="254" t="s">
        <v>1</v>
      </c>
      <c r="F162" s="255" t="s">
        <v>7668</v>
      </c>
      <c r="G162" s="253"/>
      <c r="H162" s="256">
        <v>69.896000000000001</v>
      </c>
      <c r="I162" s="257"/>
      <c r="J162" s="253"/>
      <c r="K162" s="253"/>
      <c r="L162" s="258"/>
      <c r="M162" s="259"/>
      <c r="N162" s="260"/>
      <c r="O162" s="260"/>
      <c r="P162" s="260"/>
      <c r="Q162" s="260"/>
      <c r="R162" s="260"/>
      <c r="S162" s="260"/>
      <c r="T162" s="261"/>
      <c r="U162" s="13"/>
      <c r="V162" s="13"/>
      <c r="W162" s="13"/>
      <c r="X162" s="13"/>
      <c r="Y162" s="13"/>
      <c r="Z162" s="13"/>
      <c r="AA162" s="13"/>
      <c r="AB162" s="13"/>
      <c r="AC162" s="13"/>
      <c r="AD162" s="13"/>
      <c r="AE162" s="13"/>
      <c r="AT162" s="262" t="s">
        <v>446</v>
      </c>
      <c r="AU162" s="262" t="s">
        <v>85</v>
      </c>
      <c r="AV162" s="13" t="s">
        <v>85</v>
      </c>
      <c r="AW162" s="13" t="s">
        <v>32</v>
      </c>
      <c r="AX162" s="13" t="s">
        <v>76</v>
      </c>
      <c r="AY162" s="262" t="s">
        <v>342</v>
      </c>
    </row>
    <row r="163" s="13" customFormat="1">
      <c r="A163" s="13"/>
      <c r="B163" s="252"/>
      <c r="C163" s="253"/>
      <c r="D163" s="240" t="s">
        <v>446</v>
      </c>
      <c r="E163" s="254" t="s">
        <v>1</v>
      </c>
      <c r="F163" s="255" t="s">
        <v>7669</v>
      </c>
      <c r="G163" s="253"/>
      <c r="H163" s="256">
        <v>4.5229999999999997</v>
      </c>
      <c r="I163" s="257"/>
      <c r="J163" s="253"/>
      <c r="K163" s="253"/>
      <c r="L163" s="258"/>
      <c r="M163" s="259"/>
      <c r="N163" s="260"/>
      <c r="O163" s="260"/>
      <c r="P163" s="260"/>
      <c r="Q163" s="260"/>
      <c r="R163" s="260"/>
      <c r="S163" s="260"/>
      <c r="T163" s="261"/>
      <c r="U163" s="13"/>
      <c r="V163" s="13"/>
      <c r="W163" s="13"/>
      <c r="X163" s="13"/>
      <c r="Y163" s="13"/>
      <c r="Z163" s="13"/>
      <c r="AA163" s="13"/>
      <c r="AB163" s="13"/>
      <c r="AC163" s="13"/>
      <c r="AD163" s="13"/>
      <c r="AE163" s="13"/>
      <c r="AT163" s="262" t="s">
        <v>446</v>
      </c>
      <c r="AU163" s="262" t="s">
        <v>85</v>
      </c>
      <c r="AV163" s="13" t="s">
        <v>85</v>
      </c>
      <c r="AW163" s="13" t="s">
        <v>32</v>
      </c>
      <c r="AX163" s="13" t="s">
        <v>76</v>
      </c>
      <c r="AY163" s="262" t="s">
        <v>342</v>
      </c>
    </row>
    <row r="164" s="13" customFormat="1">
      <c r="A164" s="13"/>
      <c r="B164" s="252"/>
      <c r="C164" s="253"/>
      <c r="D164" s="240" t="s">
        <v>446</v>
      </c>
      <c r="E164" s="254" t="s">
        <v>1</v>
      </c>
      <c r="F164" s="255" t="s">
        <v>7372</v>
      </c>
      <c r="G164" s="253"/>
      <c r="H164" s="256">
        <v>2.9159999999999999</v>
      </c>
      <c r="I164" s="257"/>
      <c r="J164" s="253"/>
      <c r="K164" s="253"/>
      <c r="L164" s="258"/>
      <c r="M164" s="259"/>
      <c r="N164" s="260"/>
      <c r="O164" s="260"/>
      <c r="P164" s="260"/>
      <c r="Q164" s="260"/>
      <c r="R164" s="260"/>
      <c r="S164" s="260"/>
      <c r="T164" s="261"/>
      <c r="U164" s="13"/>
      <c r="V164" s="13"/>
      <c r="W164" s="13"/>
      <c r="X164" s="13"/>
      <c r="Y164" s="13"/>
      <c r="Z164" s="13"/>
      <c r="AA164" s="13"/>
      <c r="AB164" s="13"/>
      <c r="AC164" s="13"/>
      <c r="AD164" s="13"/>
      <c r="AE164" s="13"/>
      <c r="AT164" s="262" t="s">
        <v>446</v>
      </c>
      <c r="AU164" s="262" t="s">
        <v>85</v>
      </c>
      <c r="AV164" s="13" t="s">
        <v>85</v>
      </c>
      <c r="AW164" s="13" t="s">
        <v>32</v>
      </c>
      <c r="AX164" s="13" t="s">
        <v>76</v>
      </c>
      <c r="AY164" s="262" t="s">
        <v>342</v>
      </c>
    </row>
    <row r="165" s="14" customFormat="1">
      <c r="A165" s="14"/>
      <c r="B165" s="263"/>
      <c r="C165" s="264"/>
      <c r="D165" s="240" t="s">
        <v>446</v>
      </c>
      <c r="E165" s="265" t="s">
        <v>1</v>
      </c>
      <c r="F165" s="266" t="s">
        <v>7194</v>
      </c>
      <c r="G165" s="264"/>
      <c r="H165" s="265" t="s">
        <v>1</v>
      </c>
      <c r="I165" s="267"/>
      <c r="J165" s="264"/>
      <c r="K165" s="264"/>
      <c r="L165" s="268"/>
      <c r="M165" s="269"/>
      <c r="N165" s="270"/>
      <c r="O165" s="270"/>
      <c r="P165" s="270"/>
      <c r="Q165" s="270"/>
      <c r="R165" s="270"/>
      <c r="S165" s="270"/>
      <c r="T165" s="271"/>
      <c r="U165" s="14"/>
      <c r="V165" s="14"/>
      <c r="W165" s="14"/>
      <c r="X165" s="14"/>
      <c r="Y165" s="14"/>
      <c r="Z165" s="14"/>
      <c r="AA165" s="14"/>
      <c r="AB165" s="14"/>
      <c r="AC165" s="14"/>
      <c r="AD165" s="14"/>
      <c r="AE165" s="14"/>
      <c r="AT165" s="272" t="s">
        <v>446</v>
      </c>
      <c r="AU165" s="272" t="s">
        <v>85</v>
      </c>
      <c r="AV165" s="14" t="s">
        <v>83</v>
      </c>
      <c r="AW165" s="14" t="s">
        <v>32</v>
      </c>
      <c r="AX165" s="14" t="s">
        <v>76</v>
      </c>
      <c r="AY165" s="272" t="s">
        <v>342</v>
      </c>
    </row>
    <row r="166" s="13" customFormat="1">
      <c r="A166" s="13"/>
      <c r="B166" s="252"/>
      <c r="C166" s="253"/>
      <c r="D166" s="240" t="s">
        <v>446</v>
      </c>
      <c r="E166" s="254" t="s">
        <v>1</v>
      </c>
      <c r="F166" s="255" t="s">
        <v>7670</v>
      </c>
      <c r="G166" s="253"/>
      <c r="H166" s="256">
        <v>-27.501999999999999</v>
      </c>
      <c r="I166" s="257"/>
      <c r="J166" s="253"/>
      <c r="K166" s="253"/>
      <c r="L166" s="258"/>
      <c r="M166" s="259"/>
      <c r="N166" s="260"/>
      <c r="O166" s="260"/>
      <c r="P166" s="260"/>
      <c r="Q166" s="260"/>
      <c r="R166" s="260"/>
      <c r="S166" s="260"/>
      <c r="T166" s="261"/>
      <c r="U166" s="13"/>
      <c r="V166" s="13"/>
      <c r="W166" s="13"/>
      <c r="X166" s="13"/>
      <c r="Y166" s="13"/>
      <c r="Z166" s="13"/>
      <c r="AA166" s="13"/>
      <c r="AB166" s="13"/>
      <c r="AC166" s="13"/>
      <c r="AD166" s="13"/>
      <c r="AE166" s="13"/>
      <c r="AT166" s="262" t="s">
        <v>446</v>
      </c>
      <c r="AU166" s="262" t="s">
        <v>85</v>
      </c>
      <c r="AV166" s="13" t="s">
        <v>85</v>
      </c>
      <c r="AW166" s="13" t="s">
        <v>32</v>
      </c>
      <c r="AX166" s="13" t="s">
        <v>76</v>
      </c>
      <c r="AY166" s="262" t="s">
        <v>342</v>
      </c>
    </row>
    <row r="167" s="15" customFormat="1">
      <c r="A167" s="15"/>
      <c r="B167" s="273"/>
      <c r="C167" s="274"/>
      <c r="D167" s="240" t="s">
        <v>446</v>
      </c>
      <c r="E167" s="275" t="s">
        <v>1</v>
      </c>
      <c r="F167" s="276" t="s">
        <v>492</v>
      </c>
      <c r="G167" s="274"/>
      <c r="H167" s="277">
        <v>133.26300000000001</v>
      </c>
      <c r="I167" s="278"/>
      <c r="J167" s="274"/>
      <c r="K167" s="274"/>
      <c r="L167" s="279"/>
      <c r="M167" s="280"/>
      <c r="N167" s="281"/>
      <c r="O167" s="281"/>
      <c r="P167" s="281"/>
      <c r="Q167" s="281"/>
      <c r="R167" s="281"/>
      <c r="S167" s="281"/>
      <c r="T167" s="282"/>
      <c r="U167" s="15"/>
      <c r="V167" s="15"/>
      <c r="W167" s="15"/>
      <c r="X167" s="15"/>
      <c r="Y167" s="15"/>
      <c r="Z167" s="15"/>
      <c r="AA167" s="15"/>
      <c r="AB167" s="15"/>
      <c r="AC167" s="15"/>
      <c r="AD167" s="15"/>
      <c r="AE167" s="15"/>
      <c r="AT167" s="283" t="s">
        <v>446</v>
      </c>
      <c r="AU167" s="283" t="s">
        <v>85</v>
      </c>
      <c r="AV167" s="15" t="s">
        <v>92</v>
      </c>
      <c r="AW167" s="15" t="s">
        <v>32</v>
      </c>
      <c r="AX167" s="15" t="s">
        <v>76</v>
      </c>
      <c r="AY167" s="283" t="s">
        <v>342</v>
      </c>
    </row>
    <row r="168" s="13" customFormat="1">
      <c r="A168" s="13"/>
      <c r="B168" s="252"/>
      <c r="C168" s="253"/>
      <c r="D168" s="240" t="s">
        <v>446</v>
      </c>
      <c r="E168" s="254" t="s">
        <v>1</v>
      </c>
      <c r="F168" s="255" t="s">
        <v>7671</v>
      </c>
      <c r="G168" s="253"/>
      <c r="H168" s="256">
        <v>53.305</v>
      </c>
      <c r="I168" s="257"/>
      <c r="J168" s="253"/>
      <c r="K168" s="253"/>
      <c r="L168" s="258"/>
      <c r="M168" s="259"/>
      <c r="N168" s="260"/>
      <c r="O168" s="260"/>
      <c r="P168" s="260"/>
      <c r="Q168" s="260"/>
      <c r="R168" s="260"/>
      <c r="S168" s="260"/>
      <c r="T168" s="261"/>
      <c r="U168" s="13"/>
      <c r="V168" s="13"/>
      <c r="W168" s="13"/>
      <c r="X168" s="13"/>
      <c r="Y168" s="13"/>
      <c r="Z168" s="13"/>
      <c r="AA168" s="13"/>
      <c r="AB168" s="13"/>
      <c r="AC168" s="13"/>
      <c r="AD168" s="13"/>
      <c r="AE168" s="13"/>
      <c r="AT168" s="262" t="s">
        <v>446</v>
      </c>
      <c r="AU168" s="262" t="s">
        <v>85</v>
      </c>
      <c r="AV168" s="13" t="s">
        <v>85</v>
      </c>
      <c r="AW168" s="13" t="s">
        <v>32</v>
      </c>
      <c r="AX168" s="13" t="s">
        <v>83</v>
      </c>
      <c r="AY168" s="262" t="s">
        <v>342</v>
      </c>
    </row>
    <row r="169" s="2" customFormat="1" ht="21.75" customHeight="1">
      <c r="A169" s="39"/>
      <c r="B169" s="40"/>
      <c r="C169" s="227" t="s">
        <v>381</v>
      </c>
      <c r="D169" s="227" t="s">
        <v>343</v>
      </c>
      <c r="E169" s="228" t="s">
        <v>4093</v>
      </c>
      <c r="F169" s="229" t="s">
        <v>4094</v>
      </c>
      <c r="G169" s="230" t="s">
        <v>562</v>
      </c>
      <c r="H169" s="231">
        <v>53.305</v>
      </c>
      <c r="I169" s="232"/>
      <c r="J169" s="233">
        <f>ROUND(I169*H169,2)</f>
        <v>0</v>
      </c>
      <c r="K169" s="229" t="s">
        <v>443</v>
      </c>
      <c r="L169" s="45"/>
      <c r="M169" s="234" t="s">
        <v>1</v>
      </c>
      <c r="N169" s="235" t="s">
        <v>41</v>
      </c>
      <c r="O169" s="92"/>
      <c r="P169" s="236">
        <f>O169*H169</f>
        <v>0</v>
      </c>
      <c r="Q169" s="236">
        <v>0</v>
      </c>
      <c r="R169" s="236">
        <f>Q169*H169</f>
        <v>0</v>
      </c>
      <c r="S169" s="236">
        <v>0</v>
      </c>
      <c r="T169" s="237">
        <f>S169*H169</f>
        <v>0</v>
      </c>
      <c r="U169" s="39"/>
      <c r="V169" s="39"/>
      <c r="W169" s="39"/>
      <c r="X169" s="39"/>
      <c r="Y169" s="39"/>
      <c r="Z169" s="39"/>
      <c r="AA169" s="39"/>
      <c r="AB169" s="39"/>
      <c r="AC169" s="39"/>
      <c r="AD169" s="39"/>
      <c r="AE169" s="39"/>
      <c r="AR169" s="238" t="s">
        <v>360</v>
      </c>
      <c r="AT169" s="238" t="s">
        <v>343</v>
      </c>
      <c r="AU169" s="238" t="s">
        <v>85</v>
      </c>
      <c r="AY169" s="18" t="s">
        <v>342</v>
      </c>
      <c r="BE169" s="239">
        <f>IF(N169="základní",J169,0)</f>
        <v>0</v>
      </c>
      <c r="BF169" s="239">
        <f>IF(N169="snížená",J169,0)</f>
        <v>0</v>
      </c>
      <c r="BG169" s="239">
        <f>IF(N169="zákl. přenesená",J169,0)</f>
        <v>0</v>
      </c>
      <c r="BH169" s="239">
        <f>IF(N169="sníž. přenesená",J169,0)</f>
        <v>0</v>
      </c>
      <c r="BI169" s="239">
        <f>IF(N169="nulová",J169,0)</f>
        <v>0</v>
      </c>
      <c r="BJ169" s="18" t="s">
        <v>83</v>
      </c>
      <c r="BK169" s="239">
        <f>ROUND(I169*H169,2)</f>
        <v>0</v>
      </c>
      <c r="BL169" s="18" t="s">
        <v>360</v>
      </c>
      <c r="BM169" s="238" t="s">
        <v>7672</v>
      </c>
    </row>
    <row r="170" s="2" customFormat="1">
      <c r="A170" s="39"/>
      <c r="B170" s="40"/>
      <c r="C170" s="41"/>
      <c r="D170" s="240" t="s">
        <v>349</v>
      </c>
      <c r="E170" s="41"/>
      <c r="F170" s="241" t="s">
        <v>4096</v>
      </c>
      <c r="G170" s="41"/>
      <c r="H170" s="41"/>
      <c r="I170" s="242"/>
      <c r="J170" s="41"/>
      <c r="K170" s="41"/>
      <c r="L170" s="45"/>
      <c r="M170" s="243"/>
      <c r="N170" s="244"/>
      <c r="O170" s="92"/>
      <c r="P170" s="92"/>
      <c r="Q170" s="92"/>
      <c r="R170" s="92"/>
      <c r="S170" s="92"/>
      <c r="T170" s="93"/>
      <c r="U170" s="39"/>
      <c r="V170" s="39"/>
      <c r="W170" s="39"/>
      <c r="X170" s="39"/>
      <c r="Y170" s="39"/>
      <c r="Z170" s="39"/>
      <c r="AA170" s="39"/>
      <c r="AB170" s="39"/>
      <c r="AC170" s="39"/>
      <c r="AD170" s="39"/>
      <c r="AE170" s="39"/>
      <c r="AT170" s="18" t="s">
        <v>349</v>
      </c>
      <c r="AU170" s="18" t="s">
        <v>85</v>
      </c>
    </row>
    <row r="171" s="13" customFormat="1">
      <c r="A171" s="13"/>
      <c r="B171" s="252"/>
      <c r="C171" s="253"/>
      <c r="D171" s="240" t="s">
        <v>446</v>
      </c>
      <c r="E171" s="254" t="s">
        <v>1</v>
      </c>
      <c r="F171" s="255" t="s">
        <v>7673</v>
      </c>
      <c r="G171" s="253"/>
      <c r="H171" s="256">
        <v>53.305</v>
      </c>
      <c r="I171" s="257"/>
      <c r="J171" s="253"/>
      <c r="K171" s="253"/>
      <c r="L171" s="258"/>
      <c r="M171" s="259"/>
      <c r="N171" s="260"/>
      <c r="O171" s="260"/>
      <c r="P171" s="260"/>
      <c r="Q171" s="260"/>
      <c r="R171" s="260"/>
      <c r="S171" s="260"/>
      <c r="T171" s="261"/>
      <c r="U171" s="13"/>
      <c r="V171" s="13"/>
      <c r="W171" s="13"/>
      <c r="X171" s="13"/>
      <c r="Y171" s="13"/>
      <c r="Z171" s="13"/>
      <c r="AA171" s="13"/>
      <c r="AB171" s="13"/>
      <c r="AC171" s="13"/>
      <c r="AD171" s="13"/>
      <c r="AE171" s="13"/>
      <c r="AT171" s="262" t="s">
        <v>446</v>
      </c>
      <c r="AU171" s="262" t="s">
        <v>85</v>
      </c>
      <c r="AV171" s="13" t="s">
        <v>85</v>
      </c>
      <c r="AW171" s="13" t="s">
        <v>32</v>
      </c>
      <c r="AX171" s="13" t="s">
        <v>83</v>
      </c>
      <c r="AY171" s="262" t="s">
        <v>342</v>
      </c>
    </row>
    <row r="172" s="2" customFormat="1" ht="21.75" customHeight="1">
      <c r="A172" s="39"/>
      <c r="B172" s="40"/>
      <c r="C172" s="227" t="s">
        <v>386</v>
      </c>
      <c r="D172" s="227" t="s">
        <v>343</v>
      </c>
      <c r="E172" s="228" t="s">
        <v>4098</v>
      </c>
      <c r="F172" s="229" t="s">
        <v>4099</v>
      </c>
      <c r="G172" s="230" t="s">
        <v>562</v>
      </c>
      <c r="H172" s="231">
        <v>26.652999999999999</v>
      </c>
      <c r="I172" s="232"/>
      <c r="J172" s="233">
        <f>ROUND(I172*H172,2)</f>
        <v>0</v>
      </c>
      <c r="K172" s="229" t="s">
        <v>443</v>
      </c>
      <c r="L172" s="45"/>
      <c r="M172" s="234" t="s">
        <v>1</v>
      </c>
      <c r="N172" s="235" t="s">
        <v>41</v>
      </c>
      <c r="O172" s="92"/>
      <c r="P172" s="236">
        <f>O172*H172</f>
        <v>0</v>
      </c>
      <c r="Q172" s="236">
        <v>0</v>
      </c>
      <c r="R172" s="236">
        <f>Q172*H172</f>
        <v>0</v>
      </c>
      <c r="S172" s="236">
        <v>0</v>
      </c>
      <c r="T172" s="237">
        <f>S172*H172</f>
        <v>0</v>
      </c>
      <c r="U172" s="39"/>
      <c r="V172" s="39"/>
      <c r="W172" s="39"/>
      <c r="X172" s="39"/>
      <c r="Y172" s="39"/>
      <c r="Z172" s="39"/>
      <c r="AA172" s="39"/>
      <c r="AB172" s="39"/>
      <c r="AC172" s="39"/>
      <c r="AD172" s="39"/>
      <c r="AE172" s="39"/>
      <c r="AR172" s="238" t="s">
        <v>360</v>
      </c>
      <c r="AT172" s="238" t="s">
        <v>343</v>
      </c>
      <c r="AU172" s="238" t="s">
        <v>85</v>
      </c>
      <c r="AY172" s="18" t="s">
        <v>342</v>
      </c>
      <c r="BE172" s="239">
        <f>IF(N172="základní",J172,0)</f>
        <v>0</v>
      </c>
      <c r="BF172" s="239">
        <f>IF(N172="snížená",J172,0)</f>
        <v>0</v>
      </c>
      <c r="BG172" s="239">
        <f>IF(N172="zákl. přenesená",J172,0)</f>
        <v>0</v>
      </c>
      <c r="BH172" s="239">
        <f>IF(N172="sníž. přenesená",J172,0)</f>
        <v>0</v>
      </c>
      <c r="BI172" s="239">
        <f>IF(N172="nulová",J172,0)</f>
        <v>0</v>
      </c>
      <c r="BJ172" s="18" t="s">
        <v>83</v>
      </c>
      <c r="BK172" s="239">
        <f>ROUND(I172*H172,2)</f>
        <v>0</v>
      </c>
      <c r="BL172" s="18" t="s">
        <v>360</v>
      </c>
      <c r="BM172" s="238" t="s">
        <v>7674</v>
      </c>
    </row>
    <row r="173" s="2" customFormat="1">
      <c r="A173" s="39"/>
      <c r="B173" s="40"/>
      <c r="C173" s="41"/>
      <c r="D173" s="240" t="s">
        <v>349</v>
      </c>
      <c r="E173" s="41"/>
      <c r="F173" s="241" t="s">
        <v>4101</v>
      </c>
      <c r="G173" s="41"/>
      <c r="H173" s="41"/>
      <c r="I173" s="242"/>
      <c r="J173" s="41"/>
      <c r="K173" s="41"/>
      <c r="L173" s="45"/>
      <c r="M173" s="243"/>
      <c r="N173" s="244"/>
      <c r="O173" s="92"/>
      <c r="P173" s="92"/>
      <c r="Q173" s="92"/>
      <c r="R173" s="92"/>
      <c r="S173" s="92"/>
      <c r="T173" s="93"/>
      <c r="U173" s="39"/>
      <c r="V173" s="39"/>
      <c r="W173" s="39"/>
      <c r="X173" s="39"/>
      <c r="Y173" s="39"/>
      <c r="Z173" s="39"/>
      <c r="AA173" s="39"/>
      <c r="AB173" s="39"/>
      <c r="AC173" s="39"/>
      <c r="AD173" s="39"/>
      <c r="AE173" s="39"/>
      <c r="AT173" s="18" t="s">
        <v>349</v>
      </c>
      <c r="AU173" s="18" t="s">
        <v>85</v>
      </c>
    </row>
    <row r="174" s="13" customFormat="1">
      <c r="A174" s="13"/>
      <c r="B174" s="252"/>
      <c r="C174" s="253"/>
      <c r="D174" s="240" t="s">
        <v>446</v>
      </c>
      <c r="E174" s="254" t="s">
        <v>1</v>
      </c>
      <c r="F174" s="255" t="s">
        <v>7675</v>
      </c>
      <c r="G174" s="253"/>
      <c r="H174" s="256">
        <v>26.652999999999999</v>
      </c>
      <c r="I174" s="257"/>
      <c r="J174" s="253"/>
      <c r="K174" s="253"/>
      <c r="L174" s="258"/>
      <c r="M174" s="259"/>
      <c r="N174" s="260"/>
      <c r="O174" s="260"/>
      <c r="P174" s="260"/>
      <c r="Q174" s="260"/>
      <c r="R174" s="260"/>
      <c r="S174" s="260"/>
      <c r="T174" s="261"/>
      <c r="U174" s="13"/>
      <c r="V174" s="13"/>
      <c r="W174" s="13"/>
      <c r="X174" s="13"/>
      <c r="Y174" s="13"/>
      <c r="Z174" s="13"/>
      <c r="AA174" s="13"/>
      <c r="AB174" s="13"/>
      <c r="AC174" s="13"/>
      <c r="AD174" s="13"/>
      <c r="AE174" s="13"/>
      <c r="AT174" s="262" t="s">
        <v>446</v>
      </c>
      <c r="AU174" s="262" t="s">
        <v>85</v>
      </c>
      <c r="AV174" s="13" t="s">
        <v>85</v>
      </c>
      <c r="AW174" s="13" t="s">
        <v>32</v>
      </c>
      <c r="AX174" s="13" t="s">
        <v>83</v>
      </c>
      <c r="AY174" s="262" t="s">
        <v>342</v>
      </c>
    </row>
    <row r="175" s="2" customFormat="1" ht="16.5" customHeight="1">
      <c r="A175" s="39"/>
      <c r="B175" s="40"/>
      <c r="C175" s="227" t="s">
        <v>392</v>
      </c>
      <c r="D175" s="227" t="s">
        <v>343</v>
      </c>
      <c r="E175" s="228" t="s">
        <v>2047</v>
      </c>
      <c r="F175" s="229" t="s">
        <v>2048</v>
      </c>
      <c r="G175" s="230" t="s">
        <v>473</v>
      </c>
      <c r="H175" s="231">
        <v>211.483</v>
      </c>
      <c r="I175" s="232"/>
      <c r="J175" s="233">
        <f>ROUND(I175*H175,2)</f>
        <v>0</v>
      </c>
      <c r="K175" s="229" t="s">
        <v>443</v>
      </c>
      <c r="L175" s="45"/>
      <c r="M175" s="234" t="s">
        <v>1</v>
      </c>
      <c r="N175" s="235" t="s">
        <v>41</v>
      </c>
      <c r="O175" s="92"/>
      <c r="P175" s="236">
        <f>O175*H175</f>
        <v>0</v>
      </c>
      <c r="Q175" s="236">
        <v>0.00084999999999999995</v>
      </c>
      <c r="R175" s="236">
        <f>Q175*H175</f>
        <v>0.17976054999999999</v>
      </c>
      <c r="S175" s="236">
        <v>0</v>
      </c>
      <c r="T175" s="237">
        <f>S175*H175</f>
        <v>0</v>
      </c>
      <c r="U175" s="39"/>
      <c r="V175" s="39"/>
      <c r="W175" s="39"/>
      <c r="X175" s="39"/>
      <c r="Y175" s="39"/>
      <c r="Z175" s="39"/>
      <c r="AA175" s="39"/>
      <c r="AB175" s="39"/>
      <c r="AC175" s="39"/>
      <c r="AD175" s="39"/>
      <c r="AE175" s="39"/>
      <c r="AR175" s="238" t="s">
        <v>360</v>
      </c>
      <c r="AT175" s="238" t="s">
        <v>343</v>
      </c>
      <c r="AU175" s="238" t="s">
        <v>85</v>
      </c>
      <c r="AY175" s="18" t="s">
        <v>342</v>
      </c>
      <c r="BE175" s="239">
        <f>IF(N175="základní",J175,0)</f>
        <v>0</v>
      </c>
      <c r="BF175" s="239">
        <f>IF(N175="snížená",J175,0)</f>
        <v>0</v>
      </c>
      <c r="BG175" s="239">
        <f>IF(N175="zákl. přenesená",J175,0)</f>
        <v>0</v>
      </c>
      <c r="BH175" s="239">
        <f>IF(N175="sníž. přenesená",J175,0)</f>
        <v>0</v>
      </c>
      <c r="BI175" s="239">
        <f>IF(N175="nulová",J175,0)</f>
        <v>0</v>
      </c>
      <c r="BJ175" s="18" t="s">
        <v>83</v>
      </c>
      <c r="BK175" s="239">
        <f>ROUND(I175*H175,2)</f>
        <v>0</v>
      </c>
      <c r="BL175" s="18" t="s">
        <v>360</v>
      </c>
      <c r="BM175" s="238" t="s">
        <v>7676</v>
      </c>
    </row>
    <row r="176" s="2" customFormat="1">
      <c r="A176" s="39"/>
      <c r="B176" s="40"/>
      <c r="C176" s="41"/>
      <c r="D176" s="240" t="s">
        <v>349</v>
      </c>
      <c r="E176" s="41"/>
      <c r="F176" s="241" t="s">
        <v>2050</v>
      </c>
      <c r="G176" s="41"/>
      <c r="H176" s="41"/>
      <c r="I176" s="242"/>
      <c r="J176" s="41"/>
      <c r="K176" s="41"/>
      <c r="L176" s="45"/>
      <c r="M176" s="243"/>
      <c r="N176" s="244"/>
      <c r="O176" s="92"/>
      <c r="P176" s="92"/>
      <c r="Q176" s="92"/>
      <c r="R176" s="92"/>
      <c r="S176" s="92"/>
      <c r="T176" s="93"/>
      <c r="U176" s="39"/>
      <c r="V176" s="39"/>
      <c r="W176" s="39"/>
      <c r="X176" s="39"/>
      <c r="Y176" s="39"/>
      <c r="Z176" s="39"/>
      <c r="AA176" s="39"/>
      <c r="AB176" s="39"/>
      <c r="AC176" s="39"/>
      <c r="AD176" s="39"/>
      <c r="AE176" s="39"/>
      <c r="AT176" s="18" t="s">
        <v>349</v>
      </c>
      <c r="AU176" s="18" t="s">
        <v>85</v>
      </c>
    </row>
    <row r="177" s="14" customFormat="1">
      <c r="A177" s="14"/>
      <c r="B177" s="263"/>
      <c r="C177" s="264"/>
      <c r="D177" s="240" t="s">
        <v>446</v>
      </c>
      <c r="E177" s="265" t="s">
        <v>1</v>
      </c>
      <c r="F177" s="266" t="s">
        <v>7188</v>
      </c>
      <c r="G177" s="264"/>
      <c r="H177" s="265" t="s">
        <v>1</v>
      </c>
      <c r="I177" s="267"/>
      <c r="J177" s="264"/>
      <c r="K177" s="264"/>
      <c r="L177" s="268"/>
      <c r="M177" s="269"/>
      <c r="N177" s="270"/>
      <c r="O177" s="270"/>
      <c r="P177" s="270"/>
      <c r="Q177" s="270"/>
      <c r="R177" s="270"/>
      <c r="S177" s="270"/>
      <c r="T177" s="271"/>
      <c r="U177" s="14"/>
      <c r="V177" s="14"/>
      <c r="W177" s="14"/>
      <c r="X177" s="14"/>
      <c r="Y177" s="14"/>
      <c r="Z177" s="14"/>
      <c r="AA177" s="14"/>
      <c r="AB177" s="14"/>
      <c r="AC177" s="14"/>
      <c r="AD177" s="14"/>
      <c r="AE177" s="14"/>
      <c r="AT177" s="272" t="s">
        <v>446</v>
      </c>
      <c r="AU177" s="272" t="s">
        <v>85</v>
      </c>
      <c r="AV177" s="14" t="s">
        <v>83</v>
      </c>
      <c r="AW177" s="14" t="s">
        <v>32</v>
      </c>
      <c r="AX177" s="14" t="s">
        <v>76</v>
      </c>
      <c r="AY177" s="272" t="s">
        <v>342</v>
      </c>
    </row>
    <row r="178" s="13" customFormat="1">
      <c r="A178" s="13"/>
      <c r="B178" s="252"/>
      <c r="C178" s="253"/>
      <c r="D178" s="240" t="s">
        <v>446</v>
      </c>
      <c r="E178" s="254" t="s">
        <v>1</v>
      </c>
      <c r="F178" s="255" t="s">
        <v>7677</v>
      </c>
      <c r="G178" s="253"/>
      <c r="H178" s="256">
        <v>42.835000000000001</v>
      </c>
      <c r="I178" s="257"/>
      <c r="J178" s="253"/>
      <c r="K178" s="253"/>
      <c r="L178" s="258"/>
      <c r="M178" s="259"/>
      <c r="N178" s="260"/>
      <c r="O178" s="260"/>
      <c r="P178" s="260"/>
      <c r="Q178" s="260"/>
      <c r="R178" s="260"/>
      <c r="S178" s="260"/>
      <c r="T178" s="261"/>
      <c r="U178" s="13"/>
      <c r="V178" s="13"/>
      <c r="W178" s="13"/>
      <c r="X178" s="13"/>
      <c r="Y178" s="13"/>
      <c r="Z178" s="13"/>
      <c r="AA178" s="13"/>
      <c r="AB178" s="13"/>
      <c r="AC178" s="13"/>
      <c r="AD178" s="13"/>
      <c r="AE178" s="13"/>
      <c r="AT178" s="262" t="s">
        <v>446</v>
      </c>
      <c r="AU178" s="262" t="s">
        <v>85</v>
      </c>
      <c r="AV178" s="13" t="s">
        <v>85</v>
      </c>
      <c r="AW178" s="13" t="s">
        <v>32</v>
      </c>
      <c r="AX178" s="13" t="s">
        <v>76</v>
      </c>
      <c r="AY178" s="262" t="s">
        <v>342</v>
      </c>
    </row>
    <row r="179" s="13" customFormat="1">
      <c r="A179" s="13"/>
      <c r="B179" s="252"/>
      <c r="C179" s="253"/>
      <c r="D179" s="240" t="s">
        <v>446</v>
      </c>
      <c r="E179" s="254" t="s">
        <v>1</v>
      </c>
      <c r="F179" s="255" t="s">
        <v>7678</v>
      </c>
      <c r="G179" s="253"/>
      <c r="H179" s="256">
        <v>72.239999999999995</v>
      </c>
      <c r="I179" s="257"/>
      <c r="J179" s="253"/>
      <c r="K179" s="253"/>
      <c r="L179" s="258"/>
      <c r="M179" s="259"/>
      <c r="N179" s="260"/>
      <c r="O179" s="260"/>
      <c r="P179" s="260"/>
      <c r="Q179" s="260"/>
      <c r="R179" s="260"/>
      <c r="S179" s="260"/>
      <c r="T179" s="261"/>
      <c r="U179" s="13"/>
      <c r="V179" s="13"/>
      <c r="W179" s="13"/>
      <c r="X179" s="13"/>
      <c r="Y179" s="13"/>
      <c r="Z179" s="13"/>
      <c r="AA179" s="13"/>
      <c r="AB179" s="13"/>
      <c r="AC179" s="13"/>
      <c r="AD179" s="13"/>
      <c r="AE179" s="13"/>
      <c r="AT179" s="262" t="s">
        <v>446</v>
      </c>
      <c r="AU179" s="262" t="s">
        <v>85</v>
      </c>
      <c r="AV179" s="13" t="s">
        <v>85</v>
      </c>
      <c r="AW179" s="13" t="s">
        <v>32</v>
      </c>
      <c r="AX179" s="13" t="s">
        <v>76</v>
      </c>
      <c r="AY179" s="262" t="s">
        <v>342</v>
      </c>
    </row>
    <row r="180" s="13" customFormat="1">
      <c r="A180" s="13"/>
      <c r="B180" s="252"/>
      <c r="C180" s="253"/>
      <c r="D180" s="240" t="s">
        <v>446</v>
      </c>
      <c r="E180" s="254" t="s">
        <v>1</v>
      </c>
      <c r="F180" s="255" t="s">
        <v>7679</v>
      </c>
      <c r="G180" s="253"/>
      <c r="H180" s="256">
        <v>96.408000000000001</v>
      </c>
      <c r="I180" s="257"/>
      <c r="J180" s="253"/>
      <c r="K180" s="253"/>
      <c r="L180" s="258"/>
      <c r="M180" s="259"/>
      <c r="N180" s="260"/>
      <c r="O180" s="260"/>
      <c r="P180" s="260"/>
      <c r="Q180" s="260"/>
      <c r="R180" s="260"/>
      <c r="S180" s="260"/>
      <c r="T180" s="261"/>
      <c r="U180" s="13"/>
      <c r="V180" s="13"/>
      <c r="W180" s="13"/>
      <c r="X180" s="13"/>
      <c r="Y180" s="13"/>
      <c r="Z180" s="13"/>
      <c r="AA180" s="13"/>
      <c r="AB180" s="13"/>
      <c r="AC180" s="13"/>
      <c r="AD180" s="13"/>
      <c r="AE180" s="13"/>
      <c r="AT180" s="262" t="s">
        <v>446</v>
      </c>
      <c r="AU180" s="262" t="s">
        <v>85</v>
      </c>
      <c r="AV180" s="13" t="s">
        <v>85</v>
      </c>
      <c r="AW180" s="13" t="s">
        <v>32</v>
      </c>
      <c r="AX180" s="13" t="s">
        <v>76</v>
      </c>
      <c r="AY180" s="262" t="s">
        <v>342</v>
      </c>
    </row>
    <row r="181" s="16" customFormat="1">
      <c r="A181" s="16"/>
      <c r="B181" s="284"/>
      <c r="C181" s="285"/>
      <c r="D181" s="240" t="s">
        <v>446</v>
      </c>
      <c r="E181" s="286" t="s">
        <v>1</v>
      </c>
      <c r="F181" s="287" t="s">
        <v>500</v>
      </c>
      <c r="G181" s="285"/>
      <c r="H181" s="288">
        <v>211.483</v>
      </c>
      <c r="I181" s="289"/>
      <c r="J181" s="285"/>
      <c r="K181" s="285"/>
      <c r="L181" s="290"/>
      <c r="M181" s="291"/>
      <c r="N181" s="292"/>
      <c r="O181" s="292"/>
      <c r="P181" s="292"/>
      <c r="Q181" s="292"/>
      <c r="R181" s="292"/>
      <c r="S181" s="292"/>
      <c r="T181" s="293"/>
      <c r="U181" s="16"/>
      <c r="V181" s="16"/>
      <c r="W181" s="16"/>
      <c r="X181" s="16"/>
      <c r="Y181" s="16"/>
      <c r="Z181" s="16"/>
      <c r="AA181" s="16"/>
      <c r="AB181" s="16"/>
      <c r="AC181" s="16"/>
      <c r="AD181" s="16"/>
      <c r="AE181" s="16"/>
      <c r="AT181" s="294" t="s">
        <v>446</v>
      </c>
      <c r="AU181" s="294" t="s">
        <v>85</v>
      </c>
      <c r="AV181" s="16" t="s">
        <v>360</v>
      </c>
      <c r="AW181" s="16" t="s">
        <v>32</v>
      </c>
      <c r="AX181" s="16" t="s">
        <v>83</v>
      </c>
      <c r="AY181" s="294" t="s">
        <v>342</v>
      </c>
    </row>
    <row r="182" s="2" customFormat="1" ht="16.5" customHeight="1">
      <c r="A182" s="39"/>
      <c r="B182" s="40"/>
      <c r="C182" s="227" t="s">
        <v>397</v>
      </c>
      <c r="D182" s="227" t="s">
        <v>343</v>
      </c>
      <c r="E182" s="228" t="s">
        <v>2055</v>
      </c>
      <c r="F182" s="229" t="s">
        <v>2056</v>
      </c>
      <c r="G182" s="230" t="s">
        <v>473</v>
      </c>
      <c r="H182" s="231">
        <v>211.483</v>
      </c>
      <c r="I182" s="232"/>
      <c r="J182" s="233">
        <f>ROUND(I182*H182,2)</f>
        <v>0</v>
      </c>
      <c r="K182" s="229" t="s">
        <v>443</v>
      </c>
      <c r="L182" s="45"/>
      <c r="M182" s="234" t="s">
        <v>1</v>
      </c>
      <c r="N182" s="235" t="s">
        <v>41</v>
      </c>
      <c r="O182" s="92"/>
      <c r="P182" s="236">
        <f>O182*H182</f>
        <v>0</v>
      </c>
      <c r="Q182" s="236">
        <v>0</v>
      </c>
      <c r="R182" s="236">
        <f>Q182*H182</f>
        <v>0</v>
      </c>
      <c r="S182" s="236">
        <v>0</v>
      </c>
      <c r="T182" s="237">
        <f>S182*H182</f>
        <v>0</v>
      </c>
      <c r="U182" s="39"/>
      <c r="V182" s="39"/>
      <c r="W182" s="39"/>
      <c r="X182" s="39"/>
      <c r="Y182" s="39"/>
      <c r="Z182" s="39"/>
      <c r="AA182" s="39"/>
      <c r="AB182" s="39"/>
      <c r="AC182" s="39"/>
      <c r="AD182" s="39"/>
      <c r="AE182" s="39"/>
      <c r="AR182" s="238" t="s">
        <v>360</v>
      </c>
      <c r="AT182" s="238" t="s">
        <v>343</v>
      </c>
      <c r="AU182" s="238" t="s">
        <v>85</v>
      </c>
      <c r="AY182" s="18" t="s">
        <v>342</v>
      </c>
      <c r="BE182" s="239">
        <f>IF(N182="základní",J182,0)</f>
        <v>0</v>
      </c>
      <c r="BF182" s="239">
        <f>IF(N182="snížená",J182,0)</f>
        <v>0</v>
      </c>
      <c r="BG182" s="239">
        <f>IF(N182="zákl. přenesená",J182,0)</f>
        <v>0</v>
      </c>
      <c r="BH182" s="239">
        <f>IF(N182="sníž. přenesená",J182,0)</f>
        <v>0</v>
      </c>
      <c r="BI182" s="239">
        <f>IF(N182="nulová",J182,0)</f>
        <v>0</v>
      </c>
      <c r="BJ182" s="18" t="s">
        <v>83</v>
      </c>
      <c r="BK182" s="239">
        <f>ROUND(I182*H182,2)</f>
        <v>0</v>
      </c>
      <c r="BL182" s="18" t="s">
        <v>360</v>
      </c>
      <c r="BM182" s="238" t="s">
        <v>7680</v>
      </c>
    </row>
    <row r="183" s="2" customFormat="1">
      <c r="A183" s="39"/>
      <c r="B183" s="40"/>
      <c r="C183" s="41"/>
      <c r="D183" s="240" t="s">
        <v>349</v>
      </c>
      <c r="E183" s="41"/>
      <c r="F183" s="241" t="s">
        <v>2058</v>
      </c>
      <c r="G183" s="41"/>
      <c r="H183" s="41"/>
      <c r="I183" s="242"/>
      <c r="J183" s="41"/>
      <c r="K183" s="41"/>
      <c r="L183" s="45"/>
      <c r="M183" s="243"/>
      <c r="N183" s="244"/>
      <c r="O183" s="92"/>
      <c r="P183" s="92"/>
      <c r="Q183" s="92"/>
      <c r="R183" s="92"/>
      <c r="S183" s="92"/>
      <c r="T183" s="93"/>
      <c r="U183" s="39"/>
      <c r="V183" s="39"/>
      <c r="W183" s="39"/>
      <c r="X183" s="39"/>
      <c r="Y183" s="39"/>
      <c r="Z183" s="39"/>
      <c r="AA183" s="39"/>
      <c r="AB183" s="39"/>
      <c r="AC183" s="39"/>
      <c r="AD183" s="39"/>
      <c r="AE183" s="39"/>
      <c r="AT183" s="18" t="s">
        <v>349</v>
      </c>
      <c r="AU183" s="18" t="s">
        <v>85</v>
      </c>
    </row>
    <row r="184" s="13" customFormat="1">
      <c r="A184" s="13"/>
      <c r="B184" s="252"/>
      <c r="C184" s="253"/>
      <c r="D184" s="240" t="s">
        <v>446</v>
      </c>
      <c r="E184" s="254" t="s">
        <v>1</v>
      </c>
      <c r="F184" s="255" t="s">
        <v>7681</v>
      </c>
      <c r="G184" s="253"/>
      <c r="H184" s="256">
        <v>211.483</v>
      </c>
      <c r="I184" s="257"/>
      <c r="J184" s="253"/>
      <c r="K184" s="253"/>
      <c r="L184" s="258"/>
      <c r="M184" s="259"/>
      <c r="N184" s="260"/>
      <c r="O184" s="260"/>
      <c r="P184" s="260"/>
      <c r="Q184" s="260"/>
      <c r="R184" s="260"/>
      <c r="S184" s="260"/>
      <c r="T184" s="261"/>
      <c r="U184" s="13"/>
      <c r="V184" s="13"/>
      <c r="W184" s="13"/>
      <c r="X184" s="13"/>
      <c r="Y184" s="13"/>
      <c r="Z184" s="13"/>
      <c r="AA184" s="13"/>
      <c r="AB184" s="13"/>
      <c r="AC184" s="13"/>
      <c r="AD184" s="13"/>
      <c r="AE184" s="13"/>
      <c r="AT184" s="262" t="s">
        <v>446</v>
      </c>
      <c r="AU184" s="262" t="s">
        <v>85</v>
      </c>
      <c r="AV184" s="13" t="s">
        <v>85</v>
      </c>
      <c r="AW184" s="13" t="s">
        <v>32</v>
      </c>
      <c r="AX184" s="13" t="s">
        <v>83</v>
      </c>
      <c r="AY184" s="262" t="s">
        <v>342</v>
      </c>
    </row>
    <row r="185" s="2" customFormat="1" ht="21.75" customHeight="1">
      <c r="A185" s="39"/>
      <c r="B185" s="40"/>
      <c r="C185" s="227" t="s">
        <v>401</v>
      </c>
      <c r="D185" s="227" t="s">
        <v>343</v>
      </c>
      <c r="E185" s="228" t="s">
        <v>5892</v>
      </c>
      <c r="F185" s="229" t="s">
        <v>5893</v>
      </c>
      <c r="G185" s="230" t="s">
        <v>562</v>
      </c>
      <c r="H185" s="231">
        <v>67.775000000000006</v>
      </c>
      <c r="I185" s="232"/>
      <c r="J185" s="233">
        <f>ROUND(I185*H185,2)</f>
        <v>0</v>
      </c>
      <c r="K185" s="229" t="s">
        <v>443</v>
      </c>
      <c r="L185" s="45"/>
      <c r="M185" s="234" t="s">
        <v>1</v>
      </c>
      <c r="N185" s="235" t="s">
        <v>41</v>
      </c>
      <c r="O185" s="92"/>
      <c r="P185" s="236">
        <f>O185*H185</f>
        <v>0</v>
      </c>
      <c r="Q185" s="236">
        <v>0</v>
      </c>
      <c r="R185" s="236">
        <f>Q185*H185</f>
        <v>0</v>
      </c>
      <c r="S185" s="236">
        <v>0</v>
      </c>
      <c r="T185" s="237">
        <f>S185*H185</f>
        <v>0</v>
      </c>
      <c r="U185" s="39"/>
      <c r="V185" s="39"/>
      <c r="W185" s="39"/>
      <c r="X185" s="39"/>
      <c r="Y185" s="39"/>
      <c r="Z185" s="39"/>
      <c r="AA185" s="39"/>
      <c r="AB185" s="39"/>
      <c r="AC185" s="39"/>
      <c r="AD185" s="39"/>
      <c r="AE185" s="39"/>
      <c r="AR185" s="238" t="s">
        <v>360</v>
      </c>
      <c r="AT185" s="238" t="s">
        <v>343</v>
      </c>
      <c r="AU185" s="238" t="s">
        <v>85</v>
      </c>
      <c r="AY185" s="18" t="s">
        <v>342</v>
      </c>
      <c r="BE185" s="239">
        <f>IF(N185="základní",J185,0)</f>
        <v>0</v>
      </c>
      <c r="BF185" s="239">
        <f>IF(N185="snížená",J185,0)</f>
        <v>0</v>
      </c>
      <c r="BG185" s="239">
        <f>IF(N185="zákl. přenesená",J185,0)</f>
        <v>0</v>
      </c>
      <c r="BH185" s="239">
        <f>IF(N185="sníž. přenesená",J185,0)</f>
        <v>0</v>
      </c>
      <c r="BI185" s="239">
        <f>IF(N185="nulová",J185,0)</f>
        <v>0</v>
      </c>
      <c r="BJ185" s="18" t="s">
        <v>83</v>
      </c>
      <c r="BK185" s="239">
        <f>ROUND(I185*H185,2)</f>
        <v>0</v>
      </c>
      <c r="BL185" s="18" t="s">
        <v>360</v>
      </c>
      <c r="BM185" s="238" t="s">
        <v>7682</v>
      </c>
    </row>
    <row r="186" s="2" customFormat="1">
      <c r="A186" s="39"/>
      <c r="B186" s="40"/>
      <c r="C186" s="41"/>
      <c r="D186" s="240" t="s">
        <v>349</v>
      </c>
      <c r="E186" s="41"/>
      <c r="F186" s="241" t="s">
        <v>5895</v>
      </c>
      <c r="G186" s="41"/>
      <c r="H186" s="41"/>
      <c r="I186" s="242"/>
      <c r="J186" s="41"/>
      <c r="K186" s="41"/>
      <c r="L186" s="45"/>
      <c r="M186" s="243"/>
      <c r="N186" s="244"/>
      <c r="O186" s="92"/>
      <c r="P186" s="92"/>
      <c r="Q186" s="92"/>
      <c r="R186" s="92"/>
      <c r="S186" s="92"/>
      <c r="T186" s="93"/>
      <c r="U186" s="39"/>
      <c r="V186" s="39"/>
      <c r="W186" s="39"/>
      <c r="X186" s="39"/>
      <c r="Y186" s="39"/>
      <c r="Z186" s="39"/>
      <c r="AA186" s="39"/>
      <c r="AB186" s="39"/>
      <c r="AC186" s="39"/>
      <c r="AD186" s="39"/>
      <c r="AE186" s="39"/>
      <c r="AT186" s="18" t="s">
        <v>349</v>
      </c>
      <c r="AU186" s="18" t="s">
        <v>85</v>
      </c>
    </row>
    <row r="187" s="13" customFormat="1">
      <c r="A187" s="13"/>
      <c r="B187" s="252"/>
      <c r="C187" s="253"/>
      <c r="D187" s="240" t="s">
        <v>446</v>
      </c>
      <c r="E187" s="254" t="s">
        <v>1</v>
      </c>
      <c r="F187" s="255" t="s">
        <v>7683</v>
      </c>
      <c r="G187" s="253"/>
      <c r="H187" s="256">
        <v>51.469999999999999</v>
      </c>
      <c r="I187" s="257"/>
      <c r="J187" s="253"/>
      <c r="K187" s="253"/>
      <c r="L187" s="258"/>
      <c r="M187" s="259"/>
      <c r="N187" s="260"/>
      <c r="O187" s="260"/>
      <c r="P187" s="260"/>
      <c r="Q187" s="260"/>
      <c r="R187" s="260"/>
      <c r="S187" s="260"/>
      <c r="T187" s="261"/>
      <c r="U187" s="13"/>
      <c r="V187" s="13"/>
      <c r="W187" s="13"/>
      <c r="X187" s="13"/>
      <c r="Y187" s="13"/>
      <c r="Z187" s="13"/>
      <c r="AA187" s="13"/>
      <c r="AB187" s="13"/>
      <c r="AC187" s="13"/>
      <c r="AD187" s="13"/>
      <c r="AE187" s="13"/>
      <c r="AT187" s="262" t="s">
        <v>446</v>
      </c>
      <c r="AU187" s="262" t="s">
        <v>85</v>
      </c>
      <c r="AV187" s="13" t="s">
        <v>85</v>
      </c>
      <c r="AW187" s="13" t="s">
        <v>32</v>
      </c>
      <c r="AX187" s="13" t="s">
        <v>76</v>
      </c>
      <c r="AY187" s="262" t="s">
        <v>342</v>
      </c>
    </row>
    <row r="188" s="13" customFormat="1">
      <c r="A188" s="13"/>
      <c r="B188" s="252"/>
      <c r="C188" s="253"/>
      <c r="D188" s="240" t="s">
        <v>446</v>
      </c>
      <c r="E188" s="254" t="s">
        <v>1</v>
      </c>
      <c r="F188" s="255" t="s">
        <v>7684</v>
      </c>
      <c r="G188" s="253"/>
      <c r="H188" s="256">
        <v>39.323</v>
      </c>
      <c r="I188" s="257"/>
      <c r="J188" s="253"/>
      <c r="K188" s="253"/>
      <c r="L188" s="258"/>
      <c r="M188" s="259"/>
      <c r="N188" s="260"/>
      <c r="O188" s="260"/>
      <c r="P188" s="260"/>
      <c r="Q188" s="260"/>
      <c r="R188" s="260"/>
      <c r="S188" s="260"/>
      <c r="T188" s="261"/>
      <c r="U188" s="13"/>
      <c r="V188" s="13"/>
      <c r="W188" s="13"/>
      <c r="X188" s="13"/>
      <c r="Y188" s="13"/>
      <c r="Z188" s="13"/>
      <c r="AA188" s="13"/>
      <c r="AB188" s="13"/>
      <c r="AC188" s="13"/>
      <c r="AD188" s="13"/>
      <c r="AE188" s="13"/>
      <c r="AT188" s="262" t="s">
        <v>446</v>
      </c>
      <c r="AU188" s="262" t="s">
        <v>85</v>
      </c>
      <c r="AV188" s="13" t="s">
        <v>85</v>
      </c>
      <c r="AW188" s="13" t="s">
        <v>32</v>
      </c>
      <c r="AX188" s="13" t="s">
        <v>76</v>
      </c>
      <c r="AY188" s="262" t="s">
        <v>342</v>
      </c>
    </row>
    <row r="189" s="13" customFormat="1">
      <c r="A189" s="13"/>
      <c r="B189" s="252"/>
      <c r="C189" s="253"/>
      <c r="D189" s="240" t="s">
        <v>446</v>
      </c>
      <c r="E189" s="254" t="s">
        <v>1</v>
      </c>
      <c r="F189" s="255" t="s">
        <v>7685</v>
      </c>
      <c r="G189" s="253"/>
      <c r="H189" s="256">
        <v>78.644999999999996</v>
      </c>
      <c r="I189" s="257"/>
      <c r="J189" s="253"/>
      <c r="K189" s="253"/>
      <c r="L189" s="258"/>
      <c r="M189" s="259"/>
      <c r="N189" s="260"/>
      <c r="O189" s="260"/>
      <c r="P189" s="260"/>
      <c r="Q189" s="260"/>
      <c r="R189" s="260"/>
      <c r="S189" s="260"/>
      <c r="T189" s="261"/>
      <c r="U189" s="13"/>
      <c r="V189" s="13"/>
      <c r="W189" s="13"/>
      <c r="X189" s="13"/>
      <c r="Y189" s="13"/>
      <c r="Z189" s="13"/>
      <c r="AA189" s="13"/>
      <c r="AB189" s="13"/>
      <c r="AC189" s="13"/>
      <c r="AD189" s="13"/>
      <c r="AE189" s="13"/>
      <c r="AT189" s="262" t="s">
        <v>446</v>
      </c>
      <c r="AU189" s="262" t="s">
        <v>85</v>
      </c>
      <c r="AV189" s="13" t="s">
        <v>85</v>
      </c>
      <c r="AW189" s="13" t="s">
        <v>32</v>
      </c>
      <c r="AX189" s="13" t="s">
        <v>76</v>
      </c>
      <c r="AY189" s="262" t="s">
        <v>342</v>
      </c>
    </row>
    <row r="190" s="16" customFormat="1">
      <c r="A190" s="16"/>
      <c r="B190" s="284"/>
      <c r="C190" s="285"/>
      <c r="D190" s="240" t="s">
        <v>446</v>
      </c>
      <c r="E190" s="286" t="s">
        <v>1</v>
      </c>
      <c r="F190" s="287" t="s">
        <v>500</v>
      </c>
      <c r="G190" s="285"/>
      <c r="H190" s="288">
        <v>169.43799999999999</v>
      </c>
      <c r="I190" s="289"/>
      <c r="J190" s="285"/>
      <c r="K190" s="285"/>
      <c r="L190" s="290"/>
      <c r="M190" s="291"/>
      <c r="N190" s="292"/>
      <c r="O190" s="292"/>
      <c r="P190" s="292"/>
      <c r="Q190" s="292"/>
      <c r="R190" s="292"/>
      <c r="S190" s="292"/>
      <c r="T190" s="293"/>
      <c r="U190" s="16"/>
      <c r="V190" s="16"/>
      <c r="W190" s="16"/>
      <c r="X190" s="16"/>
      <c r="Y190" s="16"/>
      <c r="Z190" s="16"/>
      <c r="AA190" s="16"/>
      <c r="AB190" s="16"/>
      <c r="AC190" s="16"/>
      <c r="AD190" s="16"/>
      <c r="AE190" s="16"/>
      <c r="AT190" s="294" t="s">
        <v>446</v>
      </c>
      <c r="AU190" s="294" t="s">
        <v>85</v>
      </c>
      <c r="AV190" s="16" t="s">
        <v>360</v>
      </c>
      <c r="AW190" s="16" t="s">
        <v>32</v>
      </c>
      <c r="AX190" s="16" t="s">
        <v>76</v>
      </c>
      <c r="AY190" s="294" t="s">
        <v>342</v>
      </c>
    </row>
    <row r="191" s="13" customFormat="1">
      <c r="A191" s="13"/>
      <c r="B191" s="252"/>
      <c r="C191" s="253"/>
      <c r="D191" s="240" t="s">
        <v>446</v>
      </c>
      <c r="E191" s="254" t="s">
        <v>1</v>
      </c>
      <c r="F191" s="255" t="s">
        <v>7686</v>
      </c>
      <c r="G191" s="253"/>
      <c r="H191" s="256">
        <v>67.775000000000006</v>
      </c>
      <c r="I191" s="257"/>
      <c r="J191" s="253"/>
      <c r="K191" s="253"/>
      <c r="L191" s="258"/>
      <c r="M191" s="259"/>
      <c r="N191" s="260"/>
      <c r="O191" s="260"/>
      <c r="P191" s="260"/>
      <c r="Q191" s="260"/>
      <c r="R191" s="260"/>
      <c r="S191" s="260"/>
      <c r="T191" s="261"/>
      <c r="U191" s="13"/>
      <c r="V191" s="13"/>
      <c r="W191" s="13"/>
      <c r="X191" s="13"/>
      <c r="Y191" s="13"/>
      <c r="Z191" s="13"/>
      <c r="AA191" s="13"/>
      <c r="AB191" s="13"/>
      <c r="AC191" s="13"/>
      <c r="AD191" s="13"/>
      <c r="AE191" s="13"/>
      <c r="AT191" s="262" t="s">
        <v>446</v>
      </c>
      <c r="AU191" s="262" t="s">
        <v>85</v>
      </c>
      <c r="AV191" s="13" t="s">
        <v>85</v>
      </c>
      <c r="AW191" s="13" t="s">
        <v>32</v>
      </c>
      <c r="AX191" s="13" t="s">
        <v>83</v>
      </c>
      <c r="AY191" s="262" t="s">
        <v>342</v>
      </c>
    </row>
    <row r="192" s="2" customFormat="1" ht="21.75" customHeight="1">
      <c r="A192" s="39"/>
      <c r="B192" s="40"/>
      <c r="C192" s="227" t="s">
        <v>408</v>
      </c>
      <c r="D192" s="227" t="s">
        <v>343</v>
      </c>
      <c r="E192" s="228" t="s">
        <v>5903</v>
      </c>
      <c r="F192" s="229" t="s">
        <v>5904</v>
      </c>
      <c r="G192" s="230" t="s">
        <v>562</v>
      </c>
      <c r="H192" s="231">
        <v>101.663</v>
      </c>
      <c r="I192" s="232"/>
      <c r="J192" s="233">
        <f>ROUND(I192*H192,2)</f>
        <v>0</v>
      </c>
      <c r="K192" s="229" t="s">
        <v>443</v>
      </c>
      <c r="L192" s="45"/>
      <c r="M192" s="234" t="s">
        <v>1</v>
      </c>
      <c r="N192" s="235" t="s">
        <v>41</v>
      </c>
      <c r="O192" s="92"/>
      <c r="P192" s="236">
        <f>O192*H192</f>
        <v>0</v>
      </c>
      <c r="Q192" s="236">
        <v>0</v>
      </c>
      <c r="R192" s="236">
        <f>Q192*H192</f>
        <v>0</v>
      </c>
      <c r="S192" s="236">
        <v>0</v>
      </c>
      <c r="T192" s="237">
        <f>S192*H192</f>
        <v>0</v>
      </c>
      <c r="U192" s="39"/>
      <c r="V192" s="39"/>
      <c r="W192" s="39"/>
      <c r="X192" s="39"/>
      <c r="Y192" s="39"/>
      <c r="Z192" s="39"/>
      <c r="AA192" s="39"/>
      <c r="AB192" s="39"/>
      <c r="AC192" s="39"/>
      <c r="AD192" s="39"/>
      <c r="AE192" s="39"/>
      <c r="AR192" s="238" t="s">
        <v>360</v>
      </c>
      <c r="AT192" s="238" t="s">
        <v>343</v>
      </c>
      <c r="AU192" s="238" t="s">
        <v>85</v>
      </c>
      <c r="AY192" s="18" t="s">
        <v>342</v>
      </c>
      <c r="BE192" s="239">
        <f>IF(N192="základní",J192,0)</f>
        <v>0</v>
      </c>
      <c r="BF192" s="239">
        <f>IF(N192="snížená",J192,0)</f>
        <v>0</v>
      </c>
      <c r="BG192" s="239">
        <f>IF(N192="zákl. přenesená",J192,0)</f>
        <v>0</v>
      </c>
      <c r="BH192" s="239">
        <f>IF(N192="sníž. přenesená",J192,0)</f>
        <v>0</v>
      </c>
      <c r="BI192" s="239">
        <f>IF(N192="nulová",J192,0)</f>
        <v>0</v>
      </c>
      <c r="BJ192" s="18" t="s">
        <v>83</v>
      </c>
      <c r="BK192" s="239">
        <f>ROUND(I192*H192,2)</f>
        <v>0</v>
      </c>
      <c r="BL192" s="18" t="s">
        <v>360</v>
      </c>
      <c r="BM192" s="238" t="s">
        <v>7687</v>
      </c>
    </row>
    <row r="193" s="2" customFormat="1">
      <c r="A193" s="39"/>
      <c r="B193" s="40"/>
      <c r="C193" s="41"/>
      <c r="D193" s="240" t="s">
        <v>349</v>
      </c>
      <c r="E193" s="41"/>
      <c r="F193" s="241" t="s">
        <v>5906</v>
      </c>
      <c r="G193" s="41"/>
      <c r="H193" s="41"/>
      <c r="I193" s="242"/>
      <c r="J193" s="41"/>
      <c r="K193" s="41"/>
      <c r="L193" s="45"/>
      <c r="M193" s="243"/>
      <c r="N193" s="244"/>
      <c r="O193" s="92"/>
      <c r="P193" s="92"/>
      <c r="Q193" s="92"/>
      <c r="R193" s="92"/>
      <c r="S193" s="92"/>
      <c r="T193" s="93"/>
      <c r="U193" s="39"/>
      <c r="V193" s="39"/>
      <c r="W193" s="39"/>
      <c r="X193" s="39"/>
      <c r="Y193" s="39"/>
      <c r="Z193" s="39"/>
      <c r="AA193" s="39"/>
      <c r="AB193" s="39"/>
      <c r="AC193" s="39"/>
      <c r="AD193" s="39"/>
      <c r="AE193" s="39"/>
      <c r="AT193" s="18" t="s">
        <v>349</v>
      </c>
      <c r="AU193" s="18" t="s">
        <v>85</v>
      </c>
    </row>
    <row r="194" s="13" customFormat="1">
      <c r="A194" s="13"/>
      <c r="B194" s="252"/>
      <c r="C194" s="253"/>
      <c r="D194" s="240" t="s">
        <v>446</v>
      </c>
      <c r="E194" s="254" t="s">
        <v>1</v>
      </c>
      <c r="F194" s="255" t="s">
        <v>7688</v>
      </c>
      <c r="G194" s="253"/>
      <c r="H194" s="256">
        <v>101.663</v>
      </c>
      <c r="I194" s="257"/>
      <c r="J194" s="253"/>
      <c r="K194" s="253"/>
      <c r="L194" s="258"/>
      <c r="M194" s="259"/>
      <c r="N194" s="260"/>
      <c r="O194" s="260"/>
      <c r="P194" s="260"/>
      <c r="Q194" s="260"/>
      <c r="R194" s="260"/>
      <c r="S194" s="260"/>
      <c r="T194" s="261"/>
      <c r="U194" s="13"/>
      <c r="V194" s="13"/>
      <c r="W194" s="13"/>
      <c r="X194" s="13"/>
      <c r="Y194" s="13"/>
      <c r="Z194" s="13"/>
      <c r="AA194" s="13"/>
      <c r="AB194" s="13"/>
      <c r="AC194" s="13"/>
      <c r="AD194" s="13"/>
      <c r="AE194" s="13"/>
      <c r="AT194" s="262" t="s">
        <v>446</v>
      </c>
      <c r="AU194" s="262" t="s">
        <v>85</v>
      </c>
      <c r="AV194" s="13" t="s">
        <v>85</v>
      </c>
      <c r="AW194" s="13" t="s">
        <v>32</v>
      </c>
      <c r="AX194" s="13" t="s">
        <v>83</v>
      </c>
      <c r="AY194" s="262" t="s">
        <v>342</v>
      </c>
    </row>
    <row r="195" s="2" customFormat="1" ht="21.75" customHeight="1">
      <c r="A195" s="39"/>
      <c r="B195" s="40"/>
      <c r="C195" s="227" t="s">
        <v>8</v>
      </c>
      <c r="D195" s="227" t="s">
        <v>343</v>
      </c>
      <c r="E195" s="228" t="s">
        <v>5908</v>
      </c>
      <c r="F195" s="229" t="s">
        <v>5909</v>
      </c>
      <c r="G195" s="230" t="s">
        <v>562</v>
      </c>
      <c r="H195" s="231">
        <v>27.282</v>
      </c>
      <c r="I195" s="232"/>
      <c r="J195" s="233">
        <f>ROUND(I195*H195,2)</f>
        <v>0</v>
      </c>
      <c r="K195" s="229" t="s">
        <v>443</v>
      </c>
      <c r="L195" s="45"/>
      <c r="M195" s="234" t="s">
        <v>1</v>
      </c>
      <c r="N195" s="235" t="s">
        <v>41</v>
      </c>
      <c r="O195" s="92"/>
      <c r="P195" s="236">
        <f>O195*H195</f>
        <v>0</v>
      </c>
      <c r="Q195" s="236">
        <v>0</v>
      </c>
      <c r="R195" s="236">
        <f>Q195*H195</f>
        <v>0</v>
      </c>
      <c r="S195" s="236">
        <v>0</v>
      </c>
      <c r="T195" s="237">
        <f>S195*H195</f>
        <v>0</v>
      </c>
      <c r="U195" s="39"/>
      <c r="V195" s="39"/>
      <c r="W195" s="39"/>
      <c r="X195" s="39"/>
      <c r="Y195" s="39"/>
      <c r="Z195" s="39"/>
      <c r="AA195" s="39"/>
      <c r="AB195" s="39"/>
      <c r="AC195" s="39"/>
      <c r="AD195" s="39"/>
      <c r="AE195" s="39"/>
      <c r="AR195" s="238" t="s">
        <v>360</v>
      </c>
      <c r="AT195" s="238" t="s">
        <v>343</v>
      </c>
      <c r="AU195" s="238" t="s">
        <v>85</v>
      </c>
      <c r="AY195" s="18" t="s">
        <v>342</v>
      </c>
      <c r="BE195" s="239">
        <f>IF(N195="základní",J195,0)</f>
        <v>0</v>
      </c>
      <c r="BF195" s="239">
        <f>IF(N195="snížená",J195,0)</f>
        <v>0</v>
      </c>
      <c r="BG195" s="239">
        <f>IF(N195="zákl. přenesená",J195,0)</f>
        <v>0</v>
      </c>
      <c r="BH195" s="239">
        <f>IF(N195="sníž. přenesená",J195,0)</f>
        <v>0</v>
      </c>
      <c r="BI195" s="239">
        <f>IF(N195="nulová",J195,0)</f>
        <v>0</v>
      </c>
      <c r="BJ195" s="18" t="s">
        <v>83</v>
      </c>
      <c r="BK195" s="239">
        <f>ROUND(I195*H195,2)</f>
        <v>0</v>
      </c>
      <c r="BL195" s="18" t="s">
        <v>360</v>
      </c>
      <c r="BM195" s="238" t="s">
        <v>7689</v>
      </c>
    </row>
    <row r="196" s="2" customFormat="1">
      <c r="A196" s="39"/>
      <c r="B196" s="40"/>
      <c r="C196" s="41"/>
      <c r="D196" s="240" t="s">
        <v>349</v>
      </c>
      <c r="E196" s="41"/>
      <c r="F196" s="241" t="s">
        <v>5911</v>
      </c>
      <c r="G196" s="41"/>
      <c r="H196" s="41"/>
      <c r="I196" s="242"/>
      <c r="J196" s="41"/>
      <c r="K196" s="41"/>
      <c r="L196" s="45"/>
      <c r="M196" s="243"/>
      <c r="N196" s="244"/>
      <c r="O196" s="92"/>
      <c r="P196" s="92"/>
      <c r="Q196" s="92"/>
      <c r="R196" s="92"/>
      <c r="S196" s="92"/>
      <c r="T196" s="93"/>
      <c r="U196" s="39"/>
      <c r="V196" s="39"/>
      <c r="W196" s="39"/>
      <c r="X196" s="39"/>
      <c r="Y196" s="39"/>
      <c r="Z196" s="39"/>
      <c r="AA196" s="39"/>
      <c r="AB196" s="39"/>
      <c r="AC196" s="39"/>
      <c r="AD196" s="39"/>
      <c r="AE196" s="39"/>
      <c r="AT196" s="18" t="s">
        <v>349</v>
      </c>
      <c r="AU196" s="18" t="s">
        <v>85</v>
      </c>
    </row>
    <row r="197" s="13" customFormat="1">
      <c r="A197" s="13"/>
      <c r="B197" s="252"/>
      <c r="C197" s="253"/>
      <c r="D197" s="240" t="s">
        <v>446</v>
      </c>
      <c r="E197" s="254" t="s">
        <v>1</v>
      </c>
      <c r="F197" s="255" t="s">
        <v>7690</v>
      </c>
      <c r="G197" s="253"/>
      <c r="H197" s="256">
        <v>133.26400000000001</v>
      </c>
      <c r="I197" s="257"/>
      <c r="J197" s="253"/>
      <c r="K197" s="253"/>
      <c r="L197" s="258"/>
      <c r="M197" s="259"/>
      <c r="N197" s="260"/>
      <c r="O197" s="260"/>
      <c r="P197" s="260"/>
      <c r="Q197" s="260"/>
      <c r="R197" s="260"/>
      <c r="S197" s="260"/>
      <c r="T197" s="261"/>
      <c r="U197" s="13"/>
      <c r="V197" s="13"/>
      <c r="W197" s="13"/>
      <c r="X197" s="13"/>
      <c r="Y197" s="13"/>
      <c r="Z197" s="13"/>
      <c r="AA197" s="13"/>
      <c r="AB197" s="13"/>
      <c r="AC197" s="13"/>
      <c r="AD197" s="13"/>
      <c r="AE197" s="13"/>
      <c r="AT197" s="262" t="s">
        <v>446</v>
      </c>
      <c r="AU197" s="262" t="s">
        <v>85</v>
      </c>
      <c r="AV197" s="13" t="s">
        <v>85</v>
      </c>
      <c r="AW197" s="13" t="s">
        <v>32</v>
      </c>
      <c r="AX197" s="13" t="s">
        <v>76</v>
      </c>
      <c r="AY197" s="262" t="s">
        <v>342</v>
      </c>
    </row>
    <row r="198" s="13" customFormat="1">
      <c r="A198" s="13"/>
      <c r="B198" s="252"/>
      <c r="C198" s="253"/>
      <c r="D198" s="240" t="s">
        <v>446</v>
      </c>
      <c r="E198" s="254" t="s">
        <v>1</v>
      </c>
      <c r="F198" s="255" t="s">
        <v>7691</v>
      </c>
      <c r="G198" s="253"/>
      <c r="H198" s="256">
        <v>-39.323</v>
      </c>
      <c r="I198" s="257"/>
      <c r="J198" s="253"/>
      <c r="K198" s="253"/>
      <c r="L198" s="258"/>
      <c r="M198" s="259"/>
      <c r="N198" s="260"/>
      <c r="O198" s="260"/>
      <c r="P198" s="260"/>
      <c r="Q198" s="260"/>
      <c r="R198" s="260"/>
      <c r="S198" s="260"/>
      <c r="T198" s="261"/>
      <c r="U198" s="13"/>
      <c r="V198" s="13"/>
      <c r="W198" s="13"/>
      <c r="X198" s="13"/>
      <c r="Y198" s="13"/>
      <c r="Z198" s="13"/>
      <c r="AA198" s="13"/>
      <c r="AB198" s="13"/>
      <c r="AC198" s="13"/>
      <c r="AD198" s="13"/>
      <c r="AE198" s="13"/>
      <c r="AT198" s="262" t="s">
        <v>446</v>
      </c>
      <c r="AU198" s="262" t="s">
        <v>85</v>
      </c>
      <c r="AV198" s="13" t="s">
        <v>85</v>
      </c>
      <c r="AW198" s="13" t="s">
        <v>32</v>
      </c>
      <c r="AX198" s="13" t="s">
        <v>76</v>
      </c>
      <c r="AY198" s="262" t="s">
        <v>342</v>
      </c>
    </row>
    <row r="199" s="13" customFormat="1">
      <c r="A199" s="13"/>
      <c r="B199" s="252"/>
      <c r="C199" s="253"/>
      <c r="D199" s="240" t="s">
        <v>446</v>
      </c>
      <c r="E199" s="254" t="s">
        <v>1</v>
      </c>
      <c r="F199" s="255" t="s">
        <v>7692</v>
      </c>
      <c r="G199" s="253"/>
      <c r="H199" s="256">
        <v>-25.734999999999999</v>
      </c>
      <c r="I199" s="257"/>
      <c r="J199" s="253"/>
      <c r="K199" s="253"/>
      <c r="L199" s="258"/>
      <c r="M199" s="259"/>
      <c r="N199" s="260"/>
      <c r="O199" s="260"/>
      <c r="P199" s="260"/>
      <c r="Q199" s="260"/>
      <c r="R199" s="260"/>
      <c r="S199" s="260"/>
      <c r="T199" s="261"/>
      <c r="U199" s="13"/>
      <c r="V199" s="13"/>
      <c r="W199" s="13"/>
      <c r="X199" s="13"/>
      <c r="Y199" s="13"/>
      <c r="Z199" s="13"/>
      <c r="AA199" s="13"/>
      <c r="AB199" s="13"/>
      <c r="AC199" s="13"/>
      <c r="AD199" s="13"/>
      <c r="AE199" s="13"/>
      <c r="AT199" s="262" t="s">
        <v>446</v>
      </c>
      <c r="AU199" s="262" t="s">
        <v>85</v>
      </c>
      <c r="AV199" s="13" t="s">
        <v>85</v>
      </c>
      <c r="AW199" s="13" t="s">
        <v>32</v>
      </c>
      <c r="AX199" s="13" t="s">
        <v>76</v>
      </c>
      <c r="AY199" s="262" t="s">
        <v>342</v>
      </c>
    </row>
    <row r="200" s="16" customFormat="1">
      <c r="A200" s="16"/>
      <c r="B200" s="284"/>
      <c r="C200" s="285"/>
      <c r="D200" s="240" t="s">
        <v>446</v>
      </c>
      <c r="E200" s="286" t="s">
        <v>1</v>
      </c>
      <c r="F200" s="287" t="s">
        <v>500</v>
      </c>
      <c r="G200" s="285"/>
      <c r="H200" s="288">
        <v>68.206000000000003</v>
      </c>
      <c r="I200" s="289"/>
      <c r="J200" s="285"/>
      <c r="K200" s="285"/>
      <c r="L200" s="290"/>
      <c r="M200" s="291"/>
      <c r="N200" s="292"/>
      <c r="O200" s="292"/>
      <c r="P200" s="292"/>
      <c r="Q200" s="292"/>
      <c r="R200" s="292"/>
      <c r="S200" s="292"/>
      <c r="T200" s="293"/>
      <c r="U200" s="16"/>
      <c r="V200" s="16"/>
      <c r="W200" s="16"/>
      <c r="X200" s="16"/>
      <c r="Y200" s="16"/>
      <c r="Z200" s="16"/>
      <c r="AA200" s="16"/>
      <c r="AB200" s="16"/>
      <c r="AC200" s="16"/>
      <c r="AD200" s="16"/>
      <c r="AE200" s="16"/>
      <c r="AT200" s="294" t="s">
        <v>446</v>
      </c>
      <c r="AU200" s="294" t="s">
        <v>85</v>
      </c>
      <c r="AV200" s="16" t="s">
        <v>360</v>
      </c>
      <c r="AW200" s="16" t="s">
        <v>32</v>
      </c>
      <c r="AX200" s="16" t="s">
        <v>76</v>
      </c>
      <c r="AY200" s="294" t="s">
        <v>342</v>
      </c>
    </row>
    <row r="201" s="13" customFormat="1">
      <c r="A201" s="13"/>
      <c r="B201" s="252"/>
      <c r="C201" s="253"/>
      <c r="D201" s="240" t="s">
        <v>446</v>
      </c>
      <c r="E201" s="254" t="s">
        <v>1</v>
      </c>
      <c r="F201" s="255" t="s">
        <v>7693</v>
      </c>
      <c r="G201" s="253"/>
      <c r="H201" s="256">
        <v>27.282</v>
      </c>
      <c r="I201" s="257"/>
      <c r="J201" s="253"/>
      <c r="K201" s="253"/>
      <c r="L201" s="258"/>
      <c r="M201" s="259"/>
      <c r="N201" s="260"/>
      <c r="O201" s="260"/>
      <c r="P201" s="260"/>
      <c r="Q201" s="260"/>
      <c r="R201" s="260"/>
      <c r="S201" s="260"/>
      <c r="T201" s="261"/>
      <c r="U201" s="13"/>
      <c r="V201" s="13"/>
      <c r="W201" s="13"/>
      <c r="X201" s="13"/>
      <c r="Y201" s="13"/>
      <c r="Z201" s="13"/>
      <c r="AA201" s="13"/>
      <c r="AB201" s="13"/>
      <c r="AC201" s="13"/>
      <c r="AD201" s="13"/>
      <c r="AE201" s="13"/>
      <c r="AT201" s="262" t="s">
        <v>446</v>
      </c>
      <c r="AU201" s="262" t="s">
        <v>85</v>
      </c>
      <c r="AV201" s="13" t="s">
        <v>85</v>
      </c>
      <c r="AW201" s="13" t="s">
        <v>32</v>
      </c>
      <c r="AX201" s="13" t="s">
        <v>83</v>
      </c>
      <c r="AY201" s="262" t="s">
        <v>342</v>
      </c>
    </row>
    <row r="202" s="2" customFormat="1" ht="21.75" customHeight="1">
      <c r="A202" s="39"/>
      <c r="B202" s="40"/>
      <c r="C202" s="227" t="s">
        <v>419</v>
      </c>
      <c r="D202" s="227" t="s">
        <v>343</v>
      </c>
      <c r="E202" s="228" t="s">
        <v>5916</v>
      </c>
      <c r="F202" s="229" t="s">
        <v>5917</v>
      </c>
      <c r="G202" s="230" t="s">
        <v>562</v>
      </c>
      <c r="H202" s="231">
        <v>40.923999999999999</v>
      </c>
      <c r="I202" s="232"/>
      <c r="J202" s="233">
        <f>ROUND(I202*H202,2)</f>
        <v>0</v>
      </c>
      <c r="K202" s="229" t="s">
        <v>443</v>
      </c>
      <c r="L202" s="45"/>
      <c r="M202" s="234" t="s">
        <v>1</v>
      </c>
      <c r="N202" s="235" t="s">
        <v>41</v>
      </c>
      <c r="O202" s="92"/>
      <c r="P202" s="236">
        <f>O202*H202</f>
        <v>0</v>
      </c>
      <c r="Q202" s="236">
        <v>0</v>
      </c>
      <c r="R202" s="236">
        <f>Q202*H202</f>
        <v>0</v>
      </c>
      <c r="S202" s="236">
        <v>0</v>
      </c>
      <c r="T202" s="237">
        <f>S202*H202</f>
        <v>0</v>
      </c>
      <c r="U202" s="39"/>
      <c r="V202" s="39"/>
      <c r="W202" s="39"/>
      <c r="X202" s="39"/>
      <c r="Y202" s="39"/>
      <c r="Z202" s="39"/>
      <c r="AA202" s="39"/>
      <c r="AB202" s="39"/>
      <c r="AC202" s="39"/>
      <c r="AD202" s="39"/>
      <c r="AE202" s="39"/>
      <c r="AR202" s="238" t="s">
        <v>360</v>
      </c>
      <c r="AT202" s="238" t="s">
        <v>343</v>
      </c>
      <c r="AU202" s="238" t="s">
        <v>85</v>
      </c>
      <c r="AY202" s="18" t="s">
        <v>342</v>
      </c>
      <c r="BE202" s="239">
        <f>IF(N202="základní",J202,0)</f>
        <v>0</v>
      </c>
      <c r="BF202" s="239">
        <f>IF(N202="snížená",J202,0)</f>
        <v>0</v>
      </c>
      <c r="BG202" s="239">
        <f>IF(N202="zákl. přenesená",J202,0)</f>
        <v>0</v>
      </c>
      <c r="BH202" s="239">
        <f>IF(N202="sníž. přenesená",J202,0)</f>
        <v>0</v>
      </c>
      <c r="BI202" s="239">
        <f>IF(N202="nulová",J202,0)</f>
        <v>0</v>
      </c>
      <c r="BJ202" s="18" t="s">
        <v>83</v>
      </c>
      <c r="BK202" s="239">
        <f>ROUND(I202*H202,2)</f>
        <v>0</v>
      </c>
      <c r="BL202" s="18" t="s">
        <v>360</v>
      </c>
      <c r="BM202" s="238" t="s">
        <v>7694</v>
      </c>
    </row>
    <row r="203" s="2" customFormat="1">
      <c r="A203" s="39"/>
      <c r="B203" s="40"/>
      <c r="C203" s="41"/>
      <c r="D203" s="240" t="s">
        <v>349</v>
      </c>
      <c r="E203" s="41"/>
      <c r="F203" s="241" t="s">
        <v>5919</v>
      </c>
      <c r="G203" s="41"/>
      <c r="H203" s="41"/>
      <c r="I203" s="242"/>
      <c r="J203" s="41"/>
      <c r="K203" s="41"/>
      <c r="L203" s="45"/>
      <c r="M203" s="243"/>
      <c r="N203" s="244"/>
      <c r="O203" s="92"/>
      <c r="P203" s="92"/>
      <c r="Q203" s="92"/>
      <c r="R203" s="92"/>
      <c r="S203" s="92"/>
      <c r="T203" s="93"/>
      <c r="U203" s="39"/>
      <c r="V203" s="39"/>
      <c r="W203" s="39"/>
      <c r="X203" s="39"/>
      <c r="Y203" s="39"/>
      <c r="Z203" s="39"/>
      <c r="AA203" s="39"/>
      <c r="AB203" s="39"/>
      <c r="AC203" s="39"/>
      <c r="AD203" s="39"/>
      <c r="AE203" s="39"/>
      <c r="AT203" s="18" t="s">
        <v>349</v>
      </c>
      <c r="AU203" s="18" t="s">
        <v>85</v>
      </c>
    </row>
    <row r="204" s="13" customFormat="1">
      <c r="A204" s="13"/>
      <c r="B204" s="252"/>
      <c r="C204" s="253"/>
      <c r="D204" s="240" t="s">
        <v>446</v>
      </c>
      <c r="E204" s="254" t="s">
        <v>1</v>
      </c>
      <c r="F204" s="255" t="s">
        <v>7695</v>
      </c>
      <c r="G204" s="253"/>
      <c r="H204" s="256">
        <v>40.923999999999999</v>
      </c>
      <c r="I204" s="257"/>
      <c r="J204" s="253"/>
      <c r="K204" s="253"/>
      <c r="L204" s="258"/>
      <c r="M204" s="259"/>
      <c r="N204" s="260"/>
      <c r="O204" s="260"/>
      <c r="P204" s="260"/>
      <c r="Q204" s="260"/>
      <c r="R204" s="260"/>
      <c r="S204" s="260"/>
      <c r="T204" s="261"/>
      <c r="U204" s="13"/>
      <c r="V204" s="13"/>
      <c r="W204" s="13"/>
      <c r="X204" s="13"/>
      <c r="Y204" s="13"/>
      <c r="Z204" s="13"/>
      <c r="AA204" s="13"/>
      <c r="AB204" s="13"/>
      <c r="AC204" s="13"/>
      <c r="AD204" s="13"/>
      <c r="AE204" s="13"/>
      <c r="AT204" s="262" t="s">
        <v>446</v>
      </c>
      <c r="AU204" s="262" t="s">
        <v>85</v>
      </c>
      <c r="AV204" s="13" t="s">
        <v>85</v>
      </c>
      <c r="AW204" s="13" t="s">
        <v>32</v>
      </c>
      <c r="AX204" s="13" t="s">
        <v>83</v>
      </c>
      <c r="AY204" s="262" t="s">
        <v>342</v>
      </c>
    </row>
    <row r="205" s="2" customFormat="1" ht="16.5" customHeight="1">
      <c r="A205" s="39"/>
      <c r="B205" s="40"/>
      <c r="C205" s="227" t="s">
        <v>423</v>
      </c>
      <c r="D205" s="227" t="s">
        <v>343</v>
      </c>
      <c r="E205" s="228" t="s">
        <v>602</v>
      </c>
      <c r="F205" s="229" t="s">
        <v>603</v>
      </c>
      <c r="G205" s="230" t="s">
        <v>562</v>
      </c>
      <c r="H205" s="231">
        <v>41.752000000000002</v>
      </c>
      <c r="I205" s="232"/>
      <c r="J205" s="233">
        <f>ROUND(I205*H205,2)</f>
        <v>0</v>
      </c>
      <c r="K205" s="229" t="s">
        <v>443</v>
      </c>
      <c r="L205" s="45"/>
      <c r="M205" s="234" t="s">
        <v>1</v>
      </c>
      <c r="N205" s="235" t="s">
        <v>41</v>
      </c>
      <c r="O205" s="92"/>
      <c r="P205" s="236">
        <f>O205*H205</f>
        <v>0</v>
      </c>
      <c r="Q205" s="236">
        <v>0</v>
      </c>
      <c r="R205" s="236">
        <f>Q205*H205</f>
        <v>0</v>
      </c>
      <c r="S205" s="236">
        <v>0</v>
      </c>
      <c r="T205" s="237">
        <f>S205*H205</f>
        <v>0</v>
      </c>
      <c r="U205" s="39"/>
      <c r="V205" s="39"/>
      <c r="W205" s="39"/>
      <c r="X205" s="39"/>
      <c r="Y205" s="39"/>
      <c r="Z205" s="39"/>
      <c r="AA205" s="39"/>
      <c r="AB205" s="39"/>
      <c r="AC205" s="39"/>
      <c r="AD205" s="39"/>
      <c r="AE205" s="39"/>
      <c r="AR205" s="238" t="s">
        <v>360</v>
      </c>
      <c r="AT205" s="238" t="s">
        <v>343</v>
      </c>
      <c r="AU205" s="238" t="s">
        <v>85</v>
      </c>
      <c r="AY205" s="18" t="s">
        <v>342</v>
      </c>
      <c r="BE205" s="239">
        <f>IF(N205="základní",J205,0)</f>
        <v>0</v>
      </c>
      <c r="BF205" s="239">
        <f>IF(N205="snížená",J205,0)</f>
        <v>0</v>
      </c>
      <c r="BG205" s="239">
        <f>IF(N205="zákl. přenesená",J205,0)</f>
        <v>0</v>
      </c>
      <c r="BH205" s="239">
        <f>IF(N205="sníž. přenesená",J205,0)</f>
        <v>0</v>
      </c>
      <c r="BI205" s="239">
        <f>IF(N205="nulová",J205,0)</f>
        <v>0</v>
      </c>
      <c r="BJ205" s="18" t="s">
        <v>83</v>
      </c>
      <c r="BK205" s="239">
        <f>ROUND(I205*H205,2)</f>
        <v>0</v>
      </c>
      <c r="BL205" s="18" t="s">
        <v>360</v>
      </c>
      <c r="BM205" s="238" t="s">
        <v>7696</v>
      </c>
    </row>
    <row r="206" s="2" customFormat="1">
      <c r="A206" s="39"/>
      <c r="B206" s="40"/>
      <c r="C206" s="41"/>
      <c r="D206" s="240" t="s">
        <v>349</v>
      </c>
      <c r="E206" s="41"/>
      <c r="F206" s="241" t="s">
        <v>605</v>
      </c>
      <c r="G206" s="41"/>
      <c r="H206" s="41"/>
      <c r="I206" s="242"/>
      <c r="J206" s="41"/>
      <c r="K206" s="41"/>
      <c r="L206" s="45"/>
      <c r="M206" s="243"/>
      <c r="N206" s="244"/>
      <c r="O206" s="92"/>
      <c r="P206" s="92"/>
      <c r="Q206" s="92"/>
      <c r="R206" s="92"/>
      <c r="S206" s="92"/>
      <c r="T206" s="93"/>
      <c r="U206" s="39"/>
      <c r="V206" s="39"/>
      <c r="W206" s="39"/>
      <c r="X206" s="39"/>
      <c r="Y206" s="39"/>
      <c r="Z206" s="39"/>
      <c r="AA206" s="39"/>
      <c r="AB206" s="39"/>
      <c r="AC206" s="39"/>
      <c r="AD206" s="39"/>
      <c r="AE206" s="39"/>
      <c r="AT206" s="18" t="s">
        <v>349</v>
      </c>
      <c r="AU206" s="18" t="s">
        <v>85</v>
      </c>
    </row>
    <row r="207" s="13" customFormat="1">
      <c r="A207" s="13"/>
      <c r="B207" s="252"/>
      <c r="C207" s="253"/>
      <c r="D207" s="240" t="s">
        <v>446</v>
      </c>
      <c r="E207" s="254" t="s">
        <v>1</v>
      </c>
      <c r="F207" s="255" t="s">
        <v>7697</v>
      </c>
      <c r="G207" s="253"/>
      <c r="H207" s="256">
        <v>25.734999999999999</v>
      </c>
      <c r="I207" s="257"/>
      <c r="J207" s="253"/>
      <c r="K207" s="253"/>
      <c r="L207" s="258"/>
      <c r="M207" s="259"/>
      <c r="N207" s="260"/>
      <c r="O207" s="260"/>
      <c r="P207" s="260"/>
      <c r="Q207" s="260"/>
      <c r="R207" s="260"/>
      <c r="S207" s="260"/>
      <c r="T207" s="261"/>
      <c r="U207" s="13"/>
      <c r="V207" s="13"/>
      <c r="W207" s="13"/>
      <c r="X207" s="13"/>
      <c r="Y207" s="13"/>
      <c r="Z207" s="13"/>
      <c r="AA207" s="13"/>
      <c r="AB207" s="13"/>
      <c r="AC207" s="13"/>
      <c r="AD207" s="13"/>
      <c r="AE207" s="13"/>
      <c r="AT207" s="262" t="s">
        <v>446</v>
      </c>
      <c r="AU207" s="262" t="s">
        <v>85</v>
      </c>
      <c r="AV207" s="13" t="s">
        <v>85</v>
      </c>
      <c r="AW207" s="13" t="s">
        <v>32</v>
      </c>
      <c r="AX207" s="13" t="s">
        <v>76</v>
      </c>
      <c r="AY207" s="262" t="s">
        <v>342</v>
      </c>
    </row>
    <row r="208" s="13" customFormat="1">
      <c r="A208" s="13"/>
      <c r="B208" s="252"/>
      <c r="C208" s="253"/>
      <c r="D208" s="240" t="s">
        <v>446</v>
      </c>
      <c r="E208" s="254" t="s">
        <v>1</v>
      </c>
      <c r="F208" s="255" t="s">
        <v>7684</v>
      </c>
      <c r="G208" s="253"/>
      <c r="H208" s="256">
        <v>39.323</v>
      </c>
      <c r="I208" s="257"/>
      <c r="J208" s="253"/>
      <c r="K208" s="253"/>
      <c r="L208" s="258"/>
      <c r="M208" s="259"/>
      <c r="N208" s="260"/>
      <c r="O208" s="260"/>
      <c r="P208" s="260"/>
      <c r="Q208" s="260"/>
      <c r="R208" s="260"/>
      <c r="S208" s="260"/>
      <c r="T208" s="261"/>
      <c r="U208" s="13"/>
      <c r="V208" s="13"/>
      <c r="W208" s="13"/>
      <c r="X208" s="13"/>
      <c r="Y208" s="13"/>
      <c r="Z208" s="13"/>
      <c r="AA208" s="13"/>
      <c r="AB208" s="13"/>
      <c r="AC208" s="13"/>
      <c r="AD208" s="13"/>
      <c r="AE208" s="13"/>
      <c r="AT208" s="262" t="s">
        <v>446</v>
      </c>
      <c r="AU208" s="262" t="s">
        <v>85</v>
      </c>
      <c r="AV208" s="13" t="s">
        <v>85</v>
      </c>
      <c r="AW208" s="13" t="s">
        <v>32</v>
      </c>
      <c r="AX208" s="13" t="s">
        <v>76</v>
      </c>
      <c r="AY208" s="262" t="s">
        <v>342</v>
      </c>
    </row>
    <row r="209" s="13" customFormat="1">
      <c r="A209" s="13"/>
      <c r="B209" s="252"/>
      <c r="C209" s="253"/>
      <c r="D209" s="240" t="s">
        <v>446</v>
      </c>
      <c r="E209" s="254" t="s">
        <v>1</v>
      </c>
      <c r="F209" s="255" t="s">
        <v>7698</v>
      </c>
      <c r="G209" s="253"/>
      <c r="H209" s="256">
        <v>39.323</v>
      </c>
      <c r="I209" s="257"/>
      <c r="J209" s="253"/>
      <c r="K209" s="253"/>
      <c r="L209" s="258"/>
      <c r="M209" s="259"/>
      <c r="N209" s="260"/>
      <c r="O209" s="260"/>
      <c r="P209" s="260"/>
      <c r="Q209" s="260"/>
      <c r="R209" s="260"/>
      <c r="S209" s="260"/>
      <c r="T209" s="261"/>
      <c r="U209" s="13"/>
      <c r="V209" s="13"/>
      <c r="W209" s="13"/>
      <c r="X209" s="13"/>
      <c r="Y209" s="13"/>
      <c r="Z209" s="13"/>
      <c r="AA209" s="13"/>
      <c r="AB209" s="13"/>
      <c r="AC209" s="13"/>
      <c r="AD209" s="13"/>
      <c r="AE209" s="13"/>
      <c r="AT209" s="262" t="s">
        <v>446</v>
      </c>
      <c r="AU209" s="262" t="s">
        <v>85</v>
      </c>
      <c r="AV209" s="13" t="s">
        <v>85</v>
      </c>
      <c r="AW209" s="13" t="s">
        <v>32</v>
      </c>
      <c r="AX209" s="13" t="s">
        <v>76</v>
      </c>
      <c r="AY209" s="262" t="s">
        <v>342</v>
      </c>
    </row>
    <row r="210" s="16" customFormat="1">
      <c r="A210" s="16"/>
      <c r="B210" s="284"/>
      <c r="C210" s="285"/>
      <c r="D210" s="240" t="s">
        <v>446</v>
      </c>
      <c r="E210" s="286" t="s">
        <v>1</v>
      </c>
      <c r="F210" s="287" t="s">
        <v>500</v>
      </c>
      <c r="G210" s="285"/>
      <c r="H210" s="288">
        <v>104.381</v>
      </c>
      <c r="I210" s="289"/>
      <c r="J210" s="285"/>
      <c r="K210" s="285"/>
      <c r="L210" s="290"/>
      <c r="M210" s="291"/>
      <c r="N210" s="292"/>
      <c r="O210" s="292"/>
      <c r="P210" s="292"/>
      <c r="Q210" s="292"/>
      <c r="R210" s="292"/>
      <c r="S210" s="292"/>
      <c r="T210" s="293"/>
      <c r="U210" s="16"/>
      <c r="V210" s="16"/>
      <c r="W210" s="16"/>
      <c r="X210" s="16"/>
      <c r="Y210" s="16"/>
      <c r="Z210" s="16"/>
      <c r="AA210" s="16"/>
      <c r="AB210" s="16"/>
      <c r="AC210" s="16"/>
      <c r="AD210" s="16"/>
      <c r="AE210" s="16"/>
      <c r="AT210" s="294" t="s">
        <v>446</v>
      </c>
      <c r="AU210" s="294" t="s">
        <v>85</v>
      </c>
      <c r="AV210" s="16" t="s">
        <v>360</v>
      </c>
      <c r="AW210" s="16" t="s">
        <v>32</v>
      </c>
      <c r="AX210" s="16" t="s">
        <v>76</v>
      </c>
      <c r="AY210" s="294" t="s">
        <v>342</v>
      </c>
    </row>
    <row r="211" s="13" customFormat="1">
      <c r="A211" s="13"/>
      <c r="B211" s="252"/>
      <c r="C211" s="253"/>
      <c r="D211" s="240" t="s">
        <v>446</v>
      </c>
      <c r="E211" s="254" t="s">
        <v>1</v>
      </c>
      <c r="F211" s="255" t="s">
        <v>7699</v>
      </c>
      <c r="G211" s="253"/>
      <c r="H211" s="256">
        <v>41.752000000000002</v>
      </c>
      <c r="I211" s="257"/>
      <c r="J211" s="253"/>
      <c r="K211" s="253"/>
      <c r="L211" s="258"/>
      <c r="M211" s="259"/>
      <c r="N211" s="260"/>
      <c r="O211" s="260"/>
      <c r="P211" s="260"/>
      <c r="Q211" s="260"/>
      <c r="R211" s="260"/>
      <c r="S211" s="260"/>
      <c r="T211" s="261"/>
      <c r="U211" s="13"/>
      <c r="V211" s="13"/>
      <c r="W211" s="13"/>
      <c r="X211" s="13"/>
      <c r="Y211" s="13"/>
      <c r="Z211" s="13"/>
      <c r="AA211" s="13"/>
      <c r="AB211" s="13"/>
      <c r="AC211" s="13"/>
      <c r="AD211" s="13"/>
      <c r="AE211" s="13"/>
      <c r="AT211" s="262" t="s">
        <v>446</v>
      </c>
      <c r="AU211" s="262" t="s">
        <v>85</v>
      </c>
      <c r="AV211" s="13" t="s">
        <v>85</v>
      </c>
      <c r="AW211" s="13" t="s">
        <v>32</v>
      </c>
      <c r="AX211" s="13" t="s">
        <v>83</v>
      </c>
      <c r="AY211" s="262" t="s">
        <v>342</v>
      </c>
    </row>
    <row r="212" s="2" customFormat="1" ht="16.5" customHeight="1">
      <c r="A212" s="39"/>
      <c r="B212" s="40"/>
      <c r="C212" s="227" t="s">
        <v>428</v>
      </c>
      <c r="D212" s="227" t="s">
        <v>343</v>
      </c>
      <c r="E212" s="228" t="s">
        <v>5925</v>
      </c>
      <c r="F212" s="229" t="s">
        <v>5926</v>
      </c>
      <c r="G212" s="230" t="s">
        <v>562</v>
      </c>
      <c r="H212" s="231">
        <v>62.628999999999998</v>
      </c>
      <c r="I212" s="232"/>
      <c r="J212" s="233">
        <f>ROUND(I212*H212,2)</f>
        <v>0</v>
      </c>
      <c r="K212" s="229" t="s">
        <v>443</v>
      </c>
      <c r="L212" s="45"/>
      <c r="M212" s="234" t="s">
        <v>1</v>
      </c>
      <c r="N212" s="235" t="s">
        <v>41</v>
      </c>
      <c r="O212" s="92"/>
      <c r="P212" s="236">
        <f>O212*H212</f>
        <v>0</v>
      </c>
      <c r="Q212" s="236">
        <v>0</v>
      </c>
      <c r="R212" s="236">
        <f>Q212*H212</f>
        <v>0</v>
      </c>
      <c r="S212" s="236">
        <v>0</v>
      </c>
      <c r="T212" s="237">
        <f>S212*H212</f>
        <v>0</v>
      </c>
      <c r="U212" s="39"/>
      <c r="V212" s="39"/>
      <c r="W212" s="39"/>
      <c r="X212" s="39"/>
      <c r="Y212" s="39"/>
      <c r="Z212" s="39"/>
      <c r="AA212" s="39"/>
      <c r="AB212" s="39"/>
      <c r="AC212" s="39"/>
      <c r="AD212" s="39"/>
      <c r="AE212" s="39"/>
      <c r="AR212" s="238" t="s">
        <v>360</v>
      </c>
      <c r="AT212" s="238" t="s">
        <v>343</v>
      </c>
      <c r="AU212" s="238" t="s">
        <v>85</v>
      </c>
      <c r="AY212" s="18" t="s">
        <v>342</v>
      </c>
      <c r="BE212" s="239">
        <f>IF(N212="základní",J212,0)</f>
        <v>0</v>
      </c>
      <c r="BF212" s="239">
        <f>IF(N212="snížená",J212,0)</f>
        <v>0</v>
      </c>
      <c r="BG212" s="239">
        <f>IF(N212="zákl. přenesená",J212,0)</f>
        <v>0</v>
      </c>
      <c r="BH212" s="239">
        <f>IF(N212="sníž. přenesená",J212,0)</f>
        <v>0</v>
      </c>
      <c r="BI212" s="239">
        <f>IF(N212="nulová",J212,0)</f>
        <v>0</v>
      </c>
      <c r="BJ212" s="18" t="s">
        <v>83</v>
      </c>
      <c r="BK212" s="239">
        <f>ROUND(I212*H212,2)</f>
        <v>0</v>
      </c>
      <c r="BL212" s="18" t="s">
        <v>360</v>
      </c>
      <c r="BM212" s="238" t="s">
        <v>7700</v>
      </c>
    </row>
    <row r="213" s="2" customFormat="1">
      <c r="A213" s="39"/>
      <c r="B213" s="40"/>
      <c r="C213" s="41"/>
      <c r="D213" s="240" t="s">
        <v>349</v>
      </c>
      <c r="E213" s="41"/>
      <c r="F213" s="241" t="s">
        <v>5928</v>
      </c>
      <c r="G213" s="41"/>
      <c r="H213" s="41"/>
      <c r="I213" s="242"/>
      <c r="J213" s="41"/>
      <c r="K213" s="41"/>
      <c r="L213" s="45"/>
      <c r="M213" s="243"/>
      <c r="N213" s="244"/>
      <c r="O213" s="92"/>
      <c r="P213" s="92"/>
      <c r="Q213" s="92"/>
      <c r="R213" s="92"/>
      <c r="S213" s="92"/>
      <c r="T213" s="93"/>
      <c r="U213" s="39"/>
      <c r="V213" s="39"/>
      <c r="W213" s="39"/>
      <c r="X213" s="39"/>
      <c r="Y213" s="39"/>
      <c r="Z213" s="39"/>
      <c r="AA213" s="39"/>
      <c r="AB213" s="39"/>
      <c r="AC213" s="39"/>
      <c r="AD213" s="39"/>
      <c r="AE213" s="39"/>
      <c r="AT213" s="18" t="s">
        <v>349</v>
      </c>
      <c r="AU213" s="18" t="s">
        <v>85</v>
      </c>
    </row>
    <row r="214" s="13" customFormat="1">
      <c r="A214" s="13"/>
      <c r="B214" s="252"/>
      <c r="C214" s="253"/>
      <c r="D214" s="240" t="s">
        <v>446</v>
      </c>
      <c r="E214" s="254" t="s">
        <v>1</v>
      </c>
      <c r="F214" s="255" t="s">
        <v>7701</v>
      </c>
      <c r="G214" s="253"/>
      <c r="H214" s="256">
        <v>62.628999999999998</v>
      </c>
      <c r="I214" s="257"/>
      <c r="J214" s="253"/>
      <c r="K214" s="253"/>
      <c r="L214" s="258"/>
      <c r="M214" s="259"/>
      <c r="N214" s="260"/>
      <c r="O214" s="260"/>
      <c r="P214" s="260"/>
      <c r="Q214" s="260"/>
      <c r="R214" s="260"/>
      <c r="S214" s="260"/>
      <c r="T214" s="261"/>
      <c r="U214" s="13"/>
      <c r="V214" s="13"/>
      <c r="W214" s="13"/>
      <c r="X214" s="13"/>
      <c r="Y214" s="13"/>
      <c r="Z214" s="13"/>
      <c r="AA214" s="13"/>
      <c r="AB214" s="13"/>
      <c r="AC214" s="13"/>
      <c r="AD214" s="13"/>
      <c r="AE214" s="13"/>
      <c r="AT214" s="262" t="s">
        <v>446</v>
      </c>
      <c r="AU214" s="262" t="s">
        <v>85</v>
      </c>
      <c r="AV214" s="13" t="s">
        <v>85</v>
      </c>
      <c r="AW214" s="13" t="s">
        <v>32</v>
      </c>
      <c r="AX214" s="13" t="s">
        <v>83</v>
      </c>
      <c r="AY214" s="262" t="s">
        <v>342</v>
      </c>
    </row>
    <row r="215" s="2" customFormat="1" ht="16.5" customHeight="1">
      <c r="A215" s="39"/>
      <c r="B215" s="40"/>
      <c r="C215" s="227" t="s">
        <v>606</v>
      </c>
      <c r="D215" s="227" t="s">
        <v>343</v>
      </c>
      <c r="E215" s="228" t="s">
        <v>627</v>
      </c>
      <c r="F215" s="229" t="s">
        <v>628</v>
      </c>
      <c r="G215" s="230" t="s">
        <v>562</v>
      </c>
      <c r="H215" s="231">
        <v>133.26400000000001</v>
      </c>
      <c r="I215" s="232"/>
      <c r="J215" s="233">
        <f>ROUND(I215*H215,2)</f>
        <v>0</v>
      </c>
      <c r="K215" s="229" t="s">
        <v>443</v>
      </c>
      <c r="L215" s="45"/>
      <c r="M215" s="234" t="s">
        <v>1</v>
      </c>
      <c r="N215" s="235" t="s">
        <v>41</v>
      </c>
      <c r="O215" s="92"/>
      <c r="P215" s="236">
        <f>O215*H215</f>
        <v>0</v>
      </c>
      <c r="Q215" s="236">
        <v>0</v>
      </c>
      <c r="R215" s="236">
        <f>Q215*H215</f>
        <v>0</v>
      </c>
      <c r="S215" s="236">
        <v>0</v>
      </c>
      <c r="T215" s="237">
        <f>S215*H215</f>
        <v>0</v>
      </c>
      <c r="U215" s="39"/>
      <c r="V215" s="39"/>
      <c r="W215" s="39"/>
      <c r="X215" s="39"/>
      <c r="Y215" s="39"/>
      <c r="Z215" s="39"/>
      <c r="AA215" s="39"/>
      <c r="AB215" s="39"/>
      <c r="AC215" s="39"/>
      <c r="AD215" s="39"/>
      <c r="AE215" s="39"/>
      <c r="AR215" s="238" t="s">
        <v>360</v>
      </c>
      <c r="AT215" s="238" t="s">
        <v>343</v>
      </c>
      <c r="AU215" s="238" t="s">
        <v>85</v>
      </c>
      <c r="AY215" s="18" t="s">
        <v>342</v>
      </c>
      <c r="BE215" s="239">
        <f>IF(N215="základní",J215,0)</f>
        <v>0</v>
      </c>
      <c r="BF215" s="239">
        <f>IF(N215="snížená",J215,0)</f>
        <v>0</v>
      </c>
      <c r="BG215" s="239">
        <f>IF(N215="zákl. přenesená",J215,0)</f>
        <v>0</v>
      </c>
      <c r="BH215" s="239">
        <f>IF(N215="sníž. přenesená",J215,0)</f>
        <v>0</v>
      </c>
      <c r="BI215" s="239">
        <f>IF(N215="nulová",J215,0)</f>
        <v>0</v>
      </c>
      <c r="BJ215" s="18" t="s">
        <v>83</v>
      </c>
      <c r="BK215" s="239">
        <f>ROUND(I215*H215,2)</f>
        <v>0</v>
      </c>
      <c r="BL215" s="18" t="s">
        <v>360</v>
      </c>
      <c r="BM215" s="238" t="s">
        <v>7702</v>
      </c>
    </row>
    <row r="216" s="2" customFormat="1">
      <c r="A216" s="39"/>
      <c r="B216" s="40"/>
      <c r="C216" s="41"/>
      <c r="D216" s="240" t="s">
        <v>349</v>
      </c>
      <c r="E216" s="41"/>
      <c r="F216" s="241" t="s">
        <v>630</v>
      </c>
      <c r="G216" s="41"/>
      <c r="H216" s="41"/>
      <c r="I216" s="242"/>
      <c r="J216" s="41"/>
      <c r="K216" s="41"/>
      <c r="L216" s="45"/>
      <c r="M216" s="243"/>
      <c r="N216" s="244"/>
      <c r="O216" s="92"/>
      <c r="P216" s="92"/>
      <c r="Q216" s="92"/>
      <c r="R216" s="92"/>
      <c r="S216" s="92"/>
      <c r="T216" s="93"/>
      <c r="U216" s="39"/>
      <c r="V216" s="39"/>
      <c r="W216" s="39"/>
      <c r="X216" s="39"/>
      <c r="Y216" s="39"/>
      <c r="Z216" s="39"/>
      <c r="AA216" s="39"/>
      <c r="AB216" s="39"/>
      <c r="AC216" s="39"/>
      <c r="AD216" s="39"/>
      <c r="AE216" s="39"/>
      <c r="AT216" s="18" t="s">
        <v>349</v>
      </c>
      <c r="AU216" s="18" t="s">
        <v>85</v>
      </c>
    </row>
    <row r="217" s="13" customFormat="1">
      <c r="A217" s="13"/>
      <c r="B217" s="252"/>
      <c r="C217" s="253"/>
      <c r="D217" s="240" t="s">
        <v>446</v>
      </c>
      <c r="E217" s="254" t="s">
        <v>1</v>
      </c>
      <c r="F217" s="255" t="s">
        <v>7703</v>
      </c>
      <c r="G217" s="253"/>
      <c r="H217" s="256">
        <v>133.26400000000001</v>
      </c>
      <c r="I217" s="257"/>
      <c r="J217" s="253"/>
      <c r="K217" s="253"/>
      <c r="L217" s="258"/>
      <c r="M217" s="259"/>
      <c r="N217" s="260"/>
      <c r="O217" s="260"/>
      <c r="P217" s="260"/>
      <c r="Q217" s="260"/>
      <c r="R217" s="260"/>
      <c r="S217" s="260"/>
      <c r="T217" s="261"/>
      <c r="U217" s="13"/>
      <c r="V217" s="13"/>
      <c r="W217" s="13"/>
      <c r="X217" s="13"/>
      <c r="Y217" s="13"/>
      <c r="Z217" s="13"/>
      <c r="AA217" s="13"/>
      <c r="AB217" s="13"/>
      <c r="AC217" s="13"/>
      <c r="AD217" s="13"/>
      <c r="AE217" s="13"/>
      <c r="AT217" s="262" t="s">
        <v>446</v>
      </c>
      <c r="AU217" s="262" t="s">
        <v>85</v>
      </c>
      <c r="AV217" s="13" t="s">
        <v>85</v>
      </c>
      <c r="AW217" s="13" t="s">
        <v>32</v>
      </c>
      <c r="AX217" s="13" t="s">
        <v>83</v>
      </c>
      <c r="AY217" s="262" t="s">
        <v>342</v>
      </c>
    </row>
    <row r="218" s="2" customFormat="1" ht="16.5" customHeight="1">
      <c r="A218" s="39"/>
      <c r="B218" s="40"/>
      <c r="C218" s="227" t="s">
        <v>613</v>
      </c>
      <c r="D218" s="227" t="s">
        <v>343</v>
      </c>
      <c r="E218" s="228" t="s">
        <v>5932</v>
      </c>
      <c r="F218" s="229" t="s">
        <v>5933</v>
      </c>
      <c r="G218" s="230" t="s">
        <v>462</v>
      </c>
      <c r="H218" s="231">
        <v>136.41200000000001</v>
      </c>
      <c r="I218" s="232"/>
      <c r="J218" s="233">
        <f>ROUND(I218*H218,2)</f>
        <v>0</v>
      </c>
      <c r="K218" s="229" t="s">
        <v>1</v>
      </c>
      <c r="L218" s="45"/>
      <c r="M218" s="234" t="s">
        <v>1</v>
      </c>
      <c r="N218" s="235" t="s">
        <v>41</v>
      </c>
      <c r="O218" s="92"/>
      <c r="P218" s="236">
        <f>O218*H218</f>
        <v>0</v>
      </c>
      <c r="Q218" s="236">
        <v>0</v>
      </c>
      <c r="R218" s="236">
        <f>Q218*H218</f>
        <v>0</v>
      </c>
      <c r="S218" s="236">
        <v>0</v>
      </c>
      <c r="T218" s="237">
        <f>S218*H218</f>
        <v>0</v>
      </c>
      <c r="U218" s="39"/>
      <c r="V218" s="39"/>
      <c r="W218" s="39"/>
      <c r="X218" s="39"/>
      <c r="Y218" s="39"/>
      <c r="Z218" s="39"/>
      <c r="AA218" s="39"/>
      <c r="AB218" s="39"/>
      <c r="AC218" s="39"/>
      <c r="AD218" s="39"/>
      <c r="AE218" s="39"/>
      <c r="AR218" s="238" t="s">
        <v>360</v>
      </c>
      <c r="AT218" s="238" t="s">
        <v>343</v>
      </c>
      <c r="AU218" s="238" t="s">
        <v>85</v>
      </c>
      <c r="AY218" s="18" t="s">
        <v>342</v>
      </c>
      <c r="BE218" s="239">
        <f>IF(N218="základní",J218,0)</f>
        <v>0</v>
      </c>
      <c r="BF218" s="239">
        <f>IF(N218="snížená",J218,0)</f>
        <v>0</v>
      </c>
      <c r="BG218" s="239">
        <f>IF(N218="zákl. přenesená",J218,0)</f>
        <v>0</v>
      </c>
      <c r="BH218" s="239">
        <f>IF(N218="sníž. přenesená",J218,0)</f>
        <v>0</v>
      </c>
      <c r="BI218" s="239">
        <f>IF(N218="nulová",J218,0)</f>
        <v>0</v>
      </c>
      <c r="BJ218" s="18" t="s">
        <v>83</v>
      </c>
      <c r="BK218" s="239">
        <f>ROUND(I218*H218,2)</f>
        <v>0</v>
      </c>
      <c r="BL218" s="18" t="s">
        <v>360</v>
      </c>
      <c r="BM218" s="238" t="s">
        <v>7704</v>
      </c>
    </row>
    <row r="219" s="2" customFormat="1">
      <c r="A219" s="39"/>
      <c r="B219" s="40"/>
      <c r="C219" s="41"/>
      <c r="D219" s="240" t="s">
        <v>349</v>
      </c>
      <c r="E219" s="41"/>
      <c r="F219" s="241" t="s">
        <v>5935</v>
      </c>
      <c r="G219" s="41"/>
      <c r="H219" s="41"/>
      <c r="I219" s="242"/>
      <c r="J219" s="41"/>
      <c r="K219" s="41"/>
      <c r="L219" s="45"/>
      <c r="M219" s="243"/>
      <c r="N219" s="244"/>
      <c r="O219" s="92"/>
      <c r="P219" s="92"/>
      <c r="Q219" s="92"/>
      <c r="R219" s="92"/>
      <c r="S219" s="92"/>
      <c r="T219" s="93"/>
      <c r="U219" s="39"/>
      <c r="V219" s="39"/>
      <c r="W219" s="39"/>
      <c r="X219" s="39"/>
      <c r="Y219" s="39"/>
      <c r="Z219" s="39"/>
      <c r="AA219" s="39"/>
      <c r="AB219" s="39"/>
      <c r="AC219" s="39"/>
      <c r="AD219" s="39"/>
      <c r="AE219" s="39"/>
      <c r="AT219" s="18" t="s">
        <v>349</v>
      </c>
      <c r="AU219" s="18" t="s">
        <v>85</v>
      </c>
    </row>
    <row r="220" s="2" customFormat="1">
      <c r="A220" s="39"/>
      <c r="B220" s="40"/>
      <c r="C220" s="41"/>
      <c r="D220" s="240" t="s">
        <v>350</v>
      </c>
      <c r="E220" s="41"/>
      <c r="F220" s="245" t="s">
        <v>5936</v>
      </c>
      <c r="G220" s="41"/>
      <c r="H220" s="41"/>
      <c r="I220" s="242"/>
      <c r="J220" s="41"/>
      <c r="K220" s="41"/>
      <c r="L220" s="45"/>
      <c r="M220" s="243"/>
      <c r="N220" s="244"/>
      <c r="O220" s="92"/>
      <c r="P220" s="92"/>
      <c r="Q220" s="92"/>
      <c r="R220" s="92"/>
      <c r="S220" s="92"/>
      <c r="T220" s="93"/>
      <c r="U220" s="39"/>
      <c r="V220" s="39"/>
      <c r="W220" s="39"/>
      <c r="X220" s="39"/>
      <c r="Y220" s="39"/>
      <c r="Z220" s="39"/>
      <c r="AA220" s="39"/>
      <c r="AB220" s="39"/>
      <c r="AC220" s="39"/>
      <c r="AD220" s="39"/>
      <c r="AE220" s="39"/>
      <c r="AT220" s="18" t="s">
        <v>350</v>
      </c>
      <c r="AU220" s="18" t="s">
        <v>85</v>
      </c>
    </row>
    <row r="221" s="13" customFormat="1">
      <c r="A221" s="13"/>
      <c r="B221" s="252"/>
      <c r="C221" s="253"/>
      <c r="D221" s="240" t="s">
        <v>446</v>
      </c>
      <c r="E221" s="254" t="s">
        <v>1</v>
      </c>
      <c r="F221" s="255" t="s">
        <v>7705</v>
      </c>
      <c r="G221" s="253"/>
      <c r="H221" s="256">
        <v>133.26400000000001</v>
      </c>
      <c r="I221" s="257"/>
      <c r="J221" s="253"/>
      <c r="K221" s="253"/>
      <c r="L221" s="258"/>
      <c r="M221" s="259"/>
      <c r="N221" s="260"/>
      <c r="O221" s="260"/>
      <c r="P221" s="260"/>
      <c r="Q221" s="260"/>
      <c r="R221" s="260"/>
      <c r="S221" s="260"/>
      <c r="T221" s="261"/>
      <c r="U221" s="13"/>
      <c r="V221" s="13"/>
      <c r="W221" s="13"/>
      <c r="X221" s="13"/>
      <c r="Y221" s="13"/>
      <c r="Z221" s="13"/>
      <c r="AA221" s="13"/>
      <c r="AB221" s="13"/>
      <c r="AC221" s="13"/>
      <c r="AD221" s="13"/>
      <c r="AE221" s="13"/>
      <c r="AT221" s="262" t="s">
        <v>446</v>
      </c>
      <c r="AU221" s="262" t="s">
        <v>85</v>
      </c>
      <c r="AV221" s="13" t="s">
        <v>85</v>
      </c>
      <c r="AW221" s="13" t="s">
        <v>32</v>
      </c>
      <c r="AX221" s="13" t="s">
        <v>76</v>
      </c>
      <c r="AY221" s="262" t="s">
        <v>342</v>
      </c>
    </row>
    <row r="222" s="13" customFormat="1">
      <c r="A222" s="13"/>
      <c r="B222" s="252"/>
      <c r="C222" s="253"/>
      <c r="D222" s="240" t="s">
        <v>446</v>
      </c>
      <c r="E222" s="254" t="s">
        <v>1</v>
      </c>
      <c r="F222" s="255" t="s">
        <v>7691</v>
      </c>
      <c r="G222" s="253"/>
      <c r="H222" s="256">
        <v>-39.323</v>
      </c>
      <c r="I222" s="257"/>
      <c r="J222" s="253"/>
      <c r="K222" s="253"/>
      <c r="L222" s="258"/>
      <c r="M222" s="259"/>
      <c r="N222" s="260"/>
      <c r="O222" s="260"/>
      <c r="P222" s="260"/>
      <c r="Q222" s="260"/>
      <c r="R222" s="260"/>
      <c r="S222" s="260"/>
      <c r="T222" s="261"/>
      <c r="U222" s="13"/>
      <c r="V222" s="13"/>
      <c r="W222" s="13"/>
      <c r="X222" s="13"/>
      <c r="Y222" s="13"/>
      <c r="Z222" s="13"/>
      <c r="AA222" s="13"/>
      <c r="AB222" s="13"/>
      <c r="AC222" s="13"/>
      <c r="AD222" s="13"/>
      <c r="AE222" s="13"/>
      <c r="AT222" s="262" t="s">
        <v>446</v>
      </c>
      <c r="AU222" s="262" t="s">
        <v>85</v>
      </c>
      <c r="AV222" s="13" t="s">
        <v>85</v>
      </c>
      <c r="AW222" s="13" t="s">
        <v>32</v>
      </c>
      <c r="AX222" s="13" t="s">
        <v>76</v>
      </c>
      <c r="AY222" s="262" t="s">
        <v>342</v>
      </c>
    </row>
    <row r="223" s="13" customFormat="1">
      <c r="A223" s="13"/>
      <c r="B223" s="252"/>
      <c r="C223" s="253"/>
      <c r="D223" s="240" t="s">
        <v>446</v>
      </c>
      <c r="E223" s="254" t="s">
        <v>1</v>
      </c>
      <c r="F223" s="255" t="s">
        <v>7692</v>
      </c>
      <c r="G223" s="253"/>
      <c r="H223" s="256">
        <v>-25.734999999999999</v>
      </c>
      <c r="I223" s="257"/>
      <c r="J223" s="253"/>
      <c r="K223" s="253"/>
      <c r="L223" s="258"/>
      <c r="M223" s="259"/>
      <c r="N223" s="260"/>
      <c r="O223" s="260"/>
      <c r="P223" s="260"/>
      <c r="Q223" s="260"/>
      <c r="R223" s="260"/>
      <c r="S223" s="260"/>
      <c r="T223" s="261"/>
      <c r="U223" s="13"/>
      <c r="V223" s="13"/>
      <c r="W223" s="13"/>
      <c r="X223" s="13"/>
      <c r="Y223" s="13"/>
      <c r="Z223" s="13"/>
      <c r="AA223" s="13"/>
      <c r="AB223" s="13"/>
      <c r="AC223" s="13"/>
      <c r="AD223" s="13"/>
      <c r="AE223" s="13"/>
      <c r="AT223" s="262" t="s">
        <v>446</v>
      </c>
      <c r="AU223" s="262" t="s">
        <v>85</v>
      </c>
      <c r="AV223" s="13" t="s">
        <v>85</v>
      </c>
      <c r="AW223" s="13" t="s">
        <v>32</v>
      </c>
      <c r="AX223" s="13" t="s">
        <v>76</v>
      </c>
      <c r="AY223" s="262" t="s">
        <v>342</v>
      </c>
    </row>
    <row r="224" s="16" customFormat="1">
      <c r="A224" s="16"/>
      <c r="B224" s="284"/>
      <c r="C224" s="285"/>
      <c r="D224" s="240" t="s">
        <v>446</v>
      </c>
      <c r="E224" s="286" t="s">
        <v>1</v>
      </c>
      <c r="F224" s="287" t="s">
        <v>500</v>
      </c>
      <c r="G224" s="285"/>
      <c r="H224" s="288">
        <v>68.206000000000003</v>
      </c>
      <c r="I224" s="289"/>
      <c r="J224" s="285"/>
      <c r="K224" s="285"/>
      <c r="L224" s="290"/>
      <c r="M224" s="291"/>
      <c r="N224" s="292"/>
      <c r="O224" s="292"/>
      <c r="P224" s="292"/>
      <c r="Q224" s="292"/>
      <c r="R224" s="292"/>
      <c r="S224" s="292"/>
      <c r="T224" s="293"/>
      <c r="U224" s="16"/>
      <c r="V224" s="16"/>
      <c r="W224" s="16"/>
      <c r="X224" s="16"/>
      <c r="Y224" s="16"/>
      <c r="Z224" s="16"/>
      <c r="AA224" s="16"/>
      <c r="AB224" s="16"/>
      <c r="AC224" s="16"/>
      <c r="AD224" s="16"/>
      <c r="AE224" s="16"/>
      <c r="AT224" s="294" t="s">
        <v>446</v>
      </c>
      <c r="AU224" s="294" t="s">
        <v>85</v>
      </c>
      <c r="AV224" s="16" t="s">
        <v>360</v>
      </c>
      <c r="AW224" s="16" t="s">
        <v>32</v>
      </c>
      <c r="AX224" s="16" t="s">
        <v>76</v>
      </c>
      <c r="AY224" s="294" t="s">
        <v>342</v>
      </c>
    </row>
    <row r="225" s="13" customFormat="1">
      <c r="A225" s="13"/>
      <c r="B225" s="252"/>
      <c r="C225" s="253"/>
      <c r="D225" s="240" t="s">
        <v>446</v>
      </c>
      <c r="E225" s="254" t="s">
        <v>1</v>
      </c>
      <c r="F225" s="255" t="s">
        <v>7706</v>
      </c>
      <c r="G225" s="253"/>
      <c r="H225" s="256">
        <v>136.41200000000001</v>
      </c>
      <c r="I225" s="257"/>
      <c r="J225" s="253"/>
      <c r="K225" s="253"/>
      <c r="L225" s="258"/>
      <c r="M225" s="259"/>
      <c r="N225" s="260"/>
      <c r="O225" s="260"/>
      <c r="P225" s="260"/>
      <c r="Q225" s="260"/>
      <c r="R225" s="260"/>
      <c r="S225" s="260"/>
      <c r="T225" s="261"/>
      <c r="U225" s="13"/>
      <c r="V225" s="13"/>
      <c r="W225" s="13"/>
      <c r="X225" s="13"/>
      <c r="Y225" s="13"/>
      <c r="Z225" s="13"/>
      <c r="AA225" s="13"/>
      <c r="AB225" s="13"/>
      <c r="AC225" s="13"/>
      <c r="AD225" s="13"/>
      <c r="AE225" s="13"/>
      <c r="AT225" s="262" t="s">
        <v>446</v>
      </c>
      <c r="AU225" s="262" t="s">
        <v>85</v>
      </c>
      <c r="AV225" s="13" t="s">
        <v>85</v>
      </c>
      <c r="AW225" s="13" t="s">
        <v>32</v>
      </c>
      <c r="AX225" s="13" t="s">
        <v>83</v>
      </c>
      <c r="AY225" s="262" t="s">
        <v>342</v>
      </c>
    </row>
    <row r="226" s="2" customFormat="1" ht="16.5" customHeight="1">
      <c r="A226" s="39"/>
      <c r="B226" s="40"/>
      <c r="C226" s="227" t="s">
        <v>7</v>
      </c>
      <c r="D226" s="227" t="s">
        <v>343</v>
      </c>
      <c r="E226" s="228" t="s">
        <v>2071</v>
      </c>
      <c r="F226" s="229" t="s">
        <v>641</v>
      </c>
      <c r="G226" s="230" t="s">
        <v>562</v>
      </c>
      <c r="H226" s="231">
        <v>78.644999999999996</v>
      </c>
      <c r="I226" s="232"/>
      <c r="J226" s="233">
        <f>ROUND(I226*H226,2)</f>
        <v>0</v>
      </c>
      <c r="K226" s="229" t="s">
        <v>443</v>
      </c>
      <c r="L226" s="45"/>
      <c r="M226" s="234" t="s">
        <v>1</v>
      </c>
      <c r="N226" s="235" t="s">
        <v>41</v>
      </c>
      <c r="O226" s="92"/>
      <c r="P226" s="236">
        <f>O226*H226</f>
        <v>0</v>
      </c>
      <c r="Q226" s="236">
        <v>0</v>
      </c>
      <c r="R226" s="236">
        <f>Q226*H226</f>
        <v>0</v>
      </c>
      <c r="S226" s="236">
        <v>0</v>
      </c>
      <c r="T226" s="237">
        <f>S226*H226</f>
        <v>0</v>
      </c>
      <c r="U226" s="39"/>
      <c r="V226" s="39"/>
      <c r="W226" s="39"/>
      <c r="X226" s="39"/>
      <c r="Y226" s="39"/>
      <c r="Z226" s="39"/>
      <c r="AA226" s="39"/>
      <c r="AB226" s="39"/>
      <c r="AC226" s="39"/>
      <c r="AD226" s="39"/>
      <c r="AE226" s="39"/>
      <c r="AR226" s="238" t="s">
        <v>360</v>
      </c>
      <c r="AT226" s="238" t="s">
        <v>343</v>
      </c>
      <c r="AU226" s="238" t="s">
        <v>85</v>
      </c>
      <c r="AY226" s="18" t="s">
        <v>342</v>
      </c>
      <c r="BE226" s="239">
        <f>IF(N226="základní",J226,0)</f>
        <v>0</v>
      </c>
      <c r="BF226" s="239">
        <f>IF(N226="snížená",J226,0)</f>
        <v>0</v>
      </c>
      <c r="BG226" s="239">
        <f>IF(N226="zákl. přenesená",J226,0)</f>
        <v>0</v>
      </c>
      <c r="BH226" s="239">
        <f>IF(N226="sníž. přenesená",J226,0)</f>
        <v>0</v>
      </c>
      <c r="BI226" s="239">
        <f>IF(N226="nulová",J226,0)</f>
        <v>0</v>
      </c>
      <c r="BJ226" s="18" t="s">
        <v>83</v>
      </c>
      <c r="BK226" s="239">
        <f>ROUND(I226*H226,2)</f>
        <v>0</v>
      </c>
      <c r="BL226" s="18" t="s">
        <v>360</v>
      </c>
      <c r="BM226" s="238" t="s">
        <v>7707</v>
      </c>
    </row>
    <row r="227" s="2" customFormat="1">
      <c r="A227" s="39"/>
      <c r="B227" s="40"/>
      <c r="C227" s="41"/>
      <c r="D227" s="240" t="s">
        <v>349</v>
      </c>
      <c r="E227" s="41"/>
      <c r="F227" s="241" t="s">
        <v>643</v>
      </c>
      <c r="G227" s="41"/>
      <c r="H227" s="41"/>
      <c r="I227" s="242"/>
      <c r="J227" s="41"/>
      <c r="K227" s="41"/>
      <c r="L227" s="45"/>
      <c r="M227" s="243"/>
      <c r="N227" s="244"/>
      <c r="O227" s="92"/>
      <c r="P227" s="92"/>
      <c r="Q227" s="92"/>
      <c r="R227" s="92"/>
      <c r="S227" s="92"/>
      <c r="T227" s="93"/>
      <c r="U227" s="39"/>
      <c r="V227" s="39"/>
      <c r="W227" s="39"/>
      <c r="X227" s="39"/>
      <c r="Y227" s="39"/>
      <c r="Z227" s="39"/>
      <c r="AA227" s="39"/>
      <c r="AB227" s="39"/>
      <c r="AC227" s="39"/>
      <c r="AD227" s="39"/>
      <c r="AE227" s="39"/>
      <c r="AT227" s="18" t="s">
        <v>349</v>
      </c>
      <c r="AU227" s="18" t="s">
        <v>85</v>
      </c>
    </row>
    <row r="228" s="13" customFormat="1">
      <c r="A228" s="13"/>
      <c r="B228" s="252"/>
      <c r="C228" s="253"/>
      <c r="D228" s="240" t="s">
        <v>446</v>
      </c>
      <c r="E228" s="254" t="s">
        <v>1</v>
      </c>
      <c r="F228" s="255" t="s">
        <v>7708</v>
      </c>
      <c r="G228" s="253"/>
      <c r="H228" s="256">
        <v>133.26400000000001</v>
      </c>
      <c r="I228" s="257"/>
      <c r="J228" s="253"/>
      <c r="K228" s="253"/>
      <c r="L228" s="258"/>
      <c r="M228" s="259"/>
      <c r="N228" s="260"/>
      <c r="O228" s="260"/>
      <c r="P228" s="260"/>
      <c r="Q228" s="260"/>
      <c r="R228" s="260"/>
      <c r="S228" s="260"/>
      <c r="T228" s="261"/>
      <c r="U228" s="13"/>
      <c r="V228" s="13"/>
      <c r="W228" s="13"/>
      <c r="X228" s="13"/>
      <c r="Y228" s="13"/>
      <c r="Z228" s="13"/>
      <c r="AA228" s="13"/>
      <c r="AB228" s="13"/>
      <c r="AC228" s="13"/>
      <c r="AD228" s="13"/>
      <c r="AE228" s="13"/>
      <c r="AT228" s="262" t="s">
        <v>446</v>
      </c>
      <c r="AU228" s="262" t="s">
        <v>85</v>
      </c>
      <c r="AV228" s="13" t="s">
        <v>85</v>
      </c>
      <c r="AW228" s="13" t="s">
        <v>32</v>
      </c>
      <c r="AX228" s="13" t="s">
        <v>76</v>
      </c>
      <c r="AY228" s="262" t="s">
        <v>342</v>
      </c>
    </row>
    <row r="229" s="14" customFormat="1">
      <c r="A229" s="14"/>
      <c r="B229" s="263"/>
      <c r="C229" s="264"/>
      <c r="D229" s="240" t="s">
        <v>446</v>
      </c>
      <c r="E229" s="265" t="s">
        <v>1</v>
      </c>
      <c r="F229" s="266" t="s">
        <v>2074</v>
      </c>
      <c r="G229" s="264"/>
      <c r="H229" s="265" t="s">
        <v>1</v>
      </c>
      <c r="I229" s="267"/>
      <c r="J229" s="264"/>
      <c r="K229" s="264"/>
      <c r="L229" s="268"/>
      <c r="M229" s="269"/>
      <c r="N229" s="270"/>
      <c r="O229" s="270"/>
      <c r="P229" s="270"/>
      <c r="Q229" s="270"/>
      <c r="R229" s="270"/>
      <c r="S229" s="270"/>
      <c r="T229" s="271"/>
      <c r="U229" s="14"/>
      <c r="V229" s="14"/>
      <c r="W229" s="14"/>
      <c r="X229" s="14"/>
      <c r="Y229" s="14"/>
      <c r="Z229" s="14"/>
      <c r="AA229" s="14"/>
      <c r="AB229" s="14"/>
      <c r="AC229" s="14"/>
      <c r="AD229" s="14"/>
      <c r="AE229" s="14"/>
      <c r="AT229" s="272" t="s">
        <v>446</v>
      </c>
      <c r="AU229" s="272" t="s">
        <v>85</v>
      </c>
      <c r="AV229" s="14" t="s">
        <v>83</v>
      </c>
      <c r="AW229" s="14" t="s">
        <v>32</v>
      </c>
      <c r="AX229" s="14" t="s">
        <v>76</v>
      </c>
      <c r="AY229" s="272" t="s">
        <v>342</v>
      </c>
    </row>
    <row r="230" s="13" customFormat="1">
      <c r="A230" s="13"/>
      <c r="B230" s="252"/>
      <c r="C230" s="253"/>
      <c r="D230" s="240" t="s">
        <v>446</v>
      </c>
      <c r="E230" s="254" t="s">
        <v>1</v>
      </c>
      <c r="F230" s="255" t="s">
        <v>7709</v>
      </c>
      <c r="G230" s="253"/>
      <c r="H230" s="256">
        <v>-25.734999999999999</v>
      </c>
      <c r="I230" s="257"/>
      <c r="J230" s="253"/>
      <c r="K230" s="253"/>
      <c r="L230" s="258"/>
      <c r="M230" s="259"/>
      <c r="N230" s="260"/>
      <c r="O230" s="260"/>
      <c r="P230" s="260"/>
      <c r="Q230" s="260"/>
      <c r="R230" s="260"/>
      <c r="S230" s="260"/>
      <c r="T230" s="261"/>
      <c r="U230" s="13"/>
      <c r="V230" s="13"/>
      <c r="W230" s="13"/>
      <c r="X230" s="13"/>
      <c r="Y230" s="13"/>
      <c r="Z230" s="13"/>
      <c r="AA230" s="13"/>
      <c r="AB230" s="13"/>
      <c r="AC230" s="13"/>
      <c r="AD230" s="13"/>
      <c r="AE230" s="13"/>
      <c r="AT230" s="262" t="s">
        <v>446</v>
      </c>
      <c r="AU230" s="262" t="s">
        <v>85</v>
      </c>
      <c r="AV230" s="13" t="s">
        <v>85</v>
      </c>
      <c r="AW230" s="13" t="s">
        <v>32</v>
      </c>
      <c r="AX230" s="13" t="s">
        <v>76</v>
      </c>
      <c r="AY230" s="262" t="s">
        <v>342</v>
      </c>
    </row>
    <row r="231" s="13" customFormat="1">
      <c r="A231" s="13"/>
      <c r="B231" s="252"/>
      <c r="C231" s="253"/>
      <c r="D231" s="240" t="s">
        <v>446</v>
      </c>
      <c r="E231" s="254" t="s">
        <v>1</v>
      </c>
      <c r="F231" s="255" t="s">
        <v>7710</v>
      </c>
      <c r="G231" s="253"/>
      <c r="H231" s="256">
        <v>-17.024999999999999</v>
      </c>
      <c r="I231" s="257"/>
      <c r="J231" s="253"/>
      <c r="K231" s="253"/>
      <c r="L231" s="258"/>
      <c r="M231" s="259"/>
      <c r="N231" s="260"/>
      <c r="O231" s="260"/>
      <c r="P231" s="260"/>
      <c r="Q231" s="260"/>
      <c r="R231" s="260"/>
      <c r="S231" s="260"/>
      <c r="T231" s="261"/>
      <c r="U231" s="13"/>
      <c r="V231" s="13"/>
      <c r="W231" s="13"/>
      <c r="X231" s="13"/>
      <c r="Y231" s="13"/>
      <c r="Z231" s="13"/>
      <c r="AA231" s="13"/>
      <c r="AB231" s="13"/>
      <c r="AC231" s="13"/>
      <c r="AD231" s="13"/>
      <c r="AE231" s="13"/>
      <c r="AT231" s="262" t="s">
        <v>446</v>
      </c>
      <c r="AU231" s="262" t="s">
        <v>85</v>
      </c>
      <c r="AV231" s="13" t="s">
        <v>85</v>
      </c>
      <c r="AW231" s="13" t="s">
        <v>32</v>
      </c>
      <c r="AX231" s="13" t="s">
        <v>76</v>
      </c>
      <c r="AY231" s="262" t="s">
        <v>342</v>
      </c>
    </row>
    <row r="232" s="13" customFormat="1">
      <c r="A232" s="13"/>
      <c r="B232" s="252"/>
      <c r="C232" s="253"/>
      <c r="D232" s="240" t="s">
        <v>446</v>
      </c>
      <c r="E232" s="254" t="s">
        <v>1</v>
      </c>
      <c r="F232" s="255" t="s">
        <v>7711</v>
      </c>
      <c r="G232" s="253"/>
      <c r="H232" s="256">
        <v>-3.1930000000000001</v>
      </c>
      <c r="I232" s="257"/>
      <c r="J232" s="253"/>
      <c r="K232" s="253"/>
      <c r="L232" s="258"/>
      <c r="M232" s="259"/>
      <c r="N232" s="260"/>
      <c r="O232" s="260"/>
      <c r="P232" s="260"/>
      <c r="Q232" s="260"/>
      <c r="R232" s="260"/>
      <c r="S232" s="260"/>
      <c r="T232" s="261"/>
      <c r="U232" s="13"/>
      <c r="V232" s="13"/>
      <c r="W232" s="13"/>
      <c r="X232" s="13"/>
      <c r="Y232" s="13"/>
      <c r="Z232" s="13"/>
      <c r="AA232" s="13"/>
      <c r="AB232" s="13"/>
      <c r="AC232" s="13"/>
      <c r="AD232" s="13"/>
      <c r="AE232" s="13"/>
      <c r="AT232" s="262" t="s">
        <v>446</v>
      </c>
      <c r="AU232" s="262" t="s">
        <v>85</v>
      </c>
      <c r="AV232" s="13" t="s">
        <v>85</v>
      </c>
      <c r="AW232" s="13" t="s">
        <v>32</v>
      </c>
      <c r="AX232" s="13" t="s">
        <v>76</v>
      </c>
      <c r="AY232" s="262" t="s">
        <v>342</v>
      </c>
    </row>
    <row r="233" s="13" customFormat="1">
      <c r="A233" s="13"/>
      <c r="B233" s="252"/>
      <c r="C233" s="253"/>
      <c r="D233" s="240" t="s">
        <v>446</v>
      </c>
      <c r="E233" s="254" t="s">
        <v>1</v>
      </c>
      <c r="F233" s="255" t="s">
        <v>7712</v>
      </c>
      <c r="G233" s="253"/>
      <c r="H233" s="256">
        <v>-8.6660000000000004</v>
      </c>
      <c r="I233" s="257"/>
      <c r="J233" s="253"/>
      <c r="K233" s="253"/>
      <c r="L233" s="258"/>
      <c r="M233" s="259"/>
      <c r="N233" s="260"/>
      <c r="O233" s="260"/>
      <c r="P233" s="260"/>
      <c r="Q233" s="260"/>
      <c r="R233" s="260"/>
      <c r="S233" s="260"/>
      <c r="T233" s="261"/>
      <c r="U233" s="13"/>
      <c r="V233" s="13"/>
      <c r="W233" s="13"/>
      <c r="X233" s="13"/>
      <c r="Y233" s="13"/>
      <c r="Z233" s="13"/>
      <c r="AA233" s="13"/>
      <c r="AB233" s="13"/>
      <c r="AC233" s="13"/>
      <c r="AD233" s="13"/>
      <c r="AE233" s="13"/>
      <c r="AT233" s="262" t="s">
        <v>446</v>
      </c>
      <c r="AU233" s="262" t="s">
        <v>85</v>
      </c>
      <c r="AV233" s="13" t="s">
        <v>85</v>
      </c>
      <c r="AW233" s="13" t="s">
        <v>32</v>
      </c>
      <c r="AX233" s="13" t="s">
        <v>76</v>
      </c>
      <c r="AY233" s="262" t="s">
        <v>342</v>
      </c>
    </row>
    <row r="234" s="16" customFormat="1">
      <c r="A234" s="16"/>
      <c r="B234" s="284"/>
      <c r="C234" s="285"/>
      <c r="D234" s="240" t="s">
        <v>446</v>
      </c>
      <c r="E234" s="286" t="s">
        <v>1</v>
      </c>
      <c r="F234" s="287" t="s">
        <v>500</v>
      </c>
      <c r="G234" s="285"/>
      <c r="H234" s="288">
        <v>78.644999999999996</v>
      </c>
      <c r="I234" s="289"/>
      <c r="J234" s="285"/>
      <c r="K234" s="285"/>
      <c r="L234" s="290"/>
      <c r="M234" s="291"/>
      <c r="N234" s="292"/>
      <c r="O234" s="292"/>
      <c r="P234" s="292"/>
      <c r="Q234" s="292"/>
      <c r="R234" s="292"/>
      <c r="S234" s="292"/>
      <c r="T234" s="293"/>
      <c r="U234" s="16"/>
      <c r="V234" s="16"/>
      <c r="W234" s="16"/>
      <c r="X234" s="16"/>
      <c r="Y234" s="16"/>
      <c r="Z234" s="16"/>
      <c r="AA234" s="16"/>
      <c r="AB234" s="16"/>
      <c r="AC234" s="16"/>
      <c r="AD234" s="16"/>
      <c r="AE234" s="16"/>
      <c r="AT234" s="294" t="s">
        <v>446</v>
      </c>
      <c r="AU234" s="294" t="s">
        <v>85</v>
      </c>
      <c r="AV234" s="16" t="s">
        <v>360</v>
      </c>
      <c r="AW234" s="16" t="s">
        <v>32</v>
      </c>
      <c r="AX234" s="16" t="s">
        <v>83</v>
      </c>
      <c r="AY234" s="294" t="s">
        <v>342</v>
      </c>
    </row>
    <row r="235" s="2" customFormat="1" ht="16.5" customHeight="1">
      <c r="A235" s="39"/>
      <c r="B235" s="40"/>
      <c r="C235" s="295" t="s">
        <v>626</v>
      </c>
      <c r="D235" s="295" t="s">
        <v>621</v>
      </c>
      <c r="E235" s="296" t="s">
        <v>2350</v>
      </c>
      <c r="F235" s="297" t="s">
        <v>2351</v>
      </c>
      <c r="G235" s="298" t="s">
        <v>462</v>
      </c>
      <c r="H235" s="299">
        <v>70.781000000000006</v>
      </c>
      <c r="I235" s="300"/>
      <c r="J235" s="301">
        <f>ROUND(I235*H235,2)</f>
        <v>0</v>
      </c>
      <c r="K235" s="297" t="s">
        <v>443</v>
      </c>
      <c r="L235" s="302"/>
      <c r="M235" s="303" t="s">
        <v>1</v>
      </c>
      <c r="N235" s="304" t="s">
        <v>41</v>
      </c>
      <c r="O235" s="92"/>
      <c r="P235" s="236">
        <f>O235*H235</f>
        <v>0</v>
      </c>
      <c r="Q235" s="236">
        <v>0</v>
      </c>
      <c r="R235" s="236">
        <f>Q235*H235</f>
        <v>0</v>
      </c>
      <c r="S235" s="236">
        <v>0</v>
      </c>
      <c r="T235" s="237">
        <f>S235*H235</f>
        <v>0</v>
      </c>
      <c r="U235" s="39"/>
      <c r="V235" s="39"/>
      <c r="W235" s="39"/>
      <c r="X235" s="39"/>
      <c r="Y235" s="39"/>
      <c r="Z235" s="39"/>
      <c r="AA235" s="39"/>
      <c r="AB235" s="39"/>
      <c r="AC235" s="39"/>
      <c r="AD235" s="39"/>
      <c r="AE235" s="39"/>
      <c r="AR235" s="238" t="s">
        <v>376</v>
      </c>
      <c r="AT235" s="238" t="s">
        <v>621</v>
      </c>
      <c r="AU235" s="238" t="s">
        <v>85</v>
      </c>
      <c r="AY235" s="18" t="s">
        <v>342</v>
      </c>
      <c r="BE235" s="239">
        <f>IF(N235="základní",J235,0)</f>
        <v>0</v>
      </c>
      <c r="BF235" s="239">
        <f>IF(N235="snížená",J235,0)</f>
        <v>0</v>
      </c>
      <c r="BG235" s="239">
        <f>IF(N235="zákl. přenesená",J235,0)</f>
        <v>0</v>
      </c>
      <c r="BH235" s="239">
        <f>IF(N235="sníž. přenesená",J235,0)</f>
        <v>0</v>
      </c>
      <c r="BI235" s="239">
        <f>IF(N235="nulová",J235,0)</f>
        <v>0</v>
      </c>
      <c r="BJ235" s="18" t="s">
        <v>83</v>
      </c>
      <c r="BK235" s="239">
        <f>ROUND(I235*H235,2)</f>
        <v>0</v>
      </c>
      <c r="BL235" s="18" t="s">
        <v>360</v>
      </c>
      <c r="BM235" s="238" t="s">
        <v>7713</v>
      </c>
    </row>
    <row r="236" s="2" customFormat="1">
      <c r="A236" s="39"/>
      <c r="B236" s="40"/>
      <c r="C236" s="41"/>
      <c r="D236" s="240" t="s">
        <v>349</v>
      </c>
      <c r="E236" s="41"/>
      <c r="F236" s="241" t="s">
        <v>2351</v>
      </c>
      <c r="G236" s="41"/>
      <c r="H236" s="41"/>
      <c r="I236" s="242"/>
      <c r="J236" s="41"/>
      <c r="K236" s="41"/>
      <c r="L236" s="45"/>
      <c r="M236" s="243"/>
      <c r="N236" s="244"/>
      <c r="O236" s="92"/>
      <c r="P236" s="92"/>
      <c r="Q236" s="92"/>
      <c r="R236" s="92"/>
      <c r="S236" s="92"/>
      <c r="T236" s="93"/>
      <c r="U236" s="39"/>
      <c r="V236" s="39"/>
      <c r="W236" s="39"/>
      <c r="X236" s="39"/>
      <c r="Y236" s="39"/>
      <c r="Z236" s="39"/>
      <c r="AA236" s="39"/>
      <c r="AB236" s="39"/>
      <c r="AC236" s="39"/>
      <c r="AD236" s="39"/>
      <c r="AE236" s="39"/>
      <c r="AT236" s="18" t="s">
        <v>349</v>
      </c>
      <c r="AU236" s="18" t="s">
        <v>85</v>
      </c>
    </row>
    <row r="237" s="13" customFormat="1">
      <c r="A237" s="13"/>
      <c r="B237" s="252"/>
      <c r="C237" s="253"/>
      <c r="D237" s="240" t="s">
        <v>446</v>
      </c>
      <c r="E237" s="254" t="s">
        <v>1</v>
      </c>
      <c r="F237" s="255" t="s">
        <v>7714</v>
      </c>
      <c r="G237" s="253"/>
      <c r="H237" s="256">
        <v>70.781000000000006</v>
      </c>
      <c r="I237" s="257"/>
      <c r="J237" s="253"/>
      <c r="K237" s="253"/>
      <c r="L237" s="258"/>
      <c r="M237" s="259"/>
      <c r="N237" s="260"/>
      <c r="O237" s="260"/>
      <c r="P237" s="260"/>
      <c r="Q237" s="260"/>
      <c r="R237" s="260"/>
      <c r="S237" s="260"/>
      <c r="T237" s="261"/>
      <c r="U237" s="13"/>
      <c r="V237" s="13"/>
      <c r="W237" s="13"/>
      <c r="X237" s="13"/>
      <c r="Y237" s="13"/>
      <c r="Z237" s="13"/>
      <c r="AA237" s="13"/>
      <c r="AB237" s="13"/>
      <c r="AC237" s="13"/>
      <c r="AD237" s="13"/>
      <c r="AE237" s="13"/>
      <c r="AT237" s="262" t="s">
        <v>446</v>
      </c>
      <c r="AU237" s="262" t="s">
        <v>85</v>
      </c>
      <c r="AV237" s="13" t="s">
        <v>85</v>
      </c>
      <c r="AW237" s="13" t="s">
        <v>32</v>
      </c>
      <c r="AX237" s="13" t="s">
        <v>83</v>
      </c>
      <c r="AY237" s="262" t="s">
        <v>342</v>
      </c>
    </row>
    <row r="238" s="2" customFormat="1" ht="16.5" customHeight="1">
      <c r="A238" s="39"/>
      <c r="B238" s="40"/>
      <c r="C238" s="227" t="s">
        <v>632</v>
      </c>
      <c r="D238" s="227" t="s">
        <v>343</v>
      </c>
      <c r="E238" s="228" t="s">
        <v>2354</v>
      </c>
      <c r="F238" s="229" t="s">
        <v>2355</v>
      </c>
      <c r="G238" s="230" t="s">
        <v>562</v>
      </c>
      <c r="H238" s="231">
        <v>65.058000000000007</v>
      </c>
      <c r="I238" s="232"/>
      <c r="J238" s="233">
        <f>ROUND(I238*H238,2)</f>
        <v>0</v>
      </c>
      <c r="K238" s="229" t="s">
        <v>1</v>
      </c>
      <c r="L238" s="45"/>
      <c r="M238" s="234" t="s">
        <v>1</v>
      </c>
      <c r="N238" s="235" t="s">
        <v>41</v>
      </c>
      <c r="O238" s="92"/>
      <c r="P238" s="236">
        <f>O238*H238</f>
        <v>0</v>
      </c>
      <c r="Q238" s="236">
        <v>0</v>
      </c>
      <c r="R238" s="236">
        <f>Q238*H238</f>
        <v>0</v>
      </c>
      <c r="S238" s="236">
        <v>0</v>
      </c>
      <c r="T238" s="237">
        <f>S238*H238</f>
        <v>0</v>
      </c>
      <c r="U238" s="39"/>
      <c r="V238" s="39"/>
      <c r="W238" s="39"/>
      <c r="X238" s="39"/>
      <c r="Y238" s="39"/>
      <c r="Z238" s="39"/>
      <c r="AA238" s="39"/>
      <c r="AB238" s="39"/>
      <c r="AC238" s="39"/>
      <c r="AD238" s="39"/>
      <c r="AE238" s="39"/>
      <c r="AR238" s="238" t="s">
        <v>360</v>
      </c>
      <c r="AT238" s="238" t="s">
        <v>343</v>
      </c>
      <c r="AU238" s="238" t="s">
        <v>85</v>
      </c>
      <c r="AY238" s="18" t="s">
        <v>342</v>
      </c>
      <c r="BE238" s="239">
        <f>IF(N238="základní",J238,0)</f>
        <v>0</v>
      </c>
      <c r="BF238" s="239">
        <f>IF(N238="snížená",J238,0)</f>
        <v>0</v>
      </c>
      <c r="BG238" s="239">
        <f>IF(N238="zákl. přenesená",J238,0)</f>
        <v>0</v>
      </c>
      <c r="BH238" s="239">
        <f>IF(N238="sníž. přenesená",J238,0)</f>
        <v>0</v>
      </c>
      <c r="BI238" s="239">
        <f>IF(N238="nulová",J238,0)</f>
        <v>0</v>
      </c>
      <c r="BJ238" s="18" t="s">
        <v>83</v>
      </c>
      <c r="BK238" s="239">
        <f>ROUND(I238*H238,2)</f>
        <v>0</v>
      </c>
      <c r="BL238" s="18" t="s">
        <v>360</v>
      </c>
      <c r="BM238" s="238" t="s">
        <v>7715</v>
      </c>
    </row>
    <row r="239" s="2" customFormat="1">
      <c r="A239" s="39"/>
      <c r="B239" s="40"/>
      <c r="C239" s="41"/>
      <c r="D239" s="240" t="s">
        <v>349</v>
      </c>
      <c r="E239" s="41"/>
      <c r="F239" s="241" t="s">
        <v>2355</v>
      </c>
      <c r="G239" s="41"/>
      <c r="H239" s="41"/>
      <c r="I239" s="242"/>
      <c r="J239" s="41"/>
      <c r="K239" s="41"/>
      <c r="L239" s="45"/>
      <c r="M239" s="243"/>
      <c r="N239" s="244"/>
      <c r="O239" s="92"/>
      <c r="P239" s="92"/>
      <c r="Q239" s="92"/>
      <c r="R239" s="92"/>
      <c r="S239" s="92"/>
      <c r="T239" s="93"/>
      <c r="U239" s="39"/>
      <c r="V239" s="39"/>
      <c r="W239" s="39"/>
      <c r="X239" s="39"/>
      <c r="Y239" s="39"/>
      <c r="Z239" s="39"/>
      <c r="AA239" s="39"/>
      <c r="AB239" s="39"/>
      <c r="AC239" s="39"/>
      <c r="AD239" s="39"/>
      <c r="AE239" s="39"/>
      <c r="AT239" s="18" t="s">
        <v>349</v>
      </c>
      <c r="AU239" s="18" t="s">
        <v>85</v>
      </c>
    </row>
    <row r="240" s="13" customFormat="1">
      <c r="A240" s="13"/>
      <c r="B240" s="252"/>
      <c r="C240" s="253"/>
      <c r="D240" s="240" t="s">
        <v>446</v>
      </c>
      <c r="E240" s="254" t="s">
        <v>1</v>
      </c>
      <c r="F240" s="255" t="s">
        <v>7716</v>
      </c>
      <c r="G240" s="253"/>
      <c r="H240" s="256">
        <v>39.323</v>
      </c>
      <c r="I240" s="257"/>
      <c r="J240" s="253"/>
      <c r="K240" s="253"/>
      <c r="L240" s="258"/>
      <c r="M240" s="259"/>
      <c r="N240" s="260"/>
      <c r="O240" s="260"/>
      <c r="P240" s="260"/>
      <c r="Q240" s="260"/>
      <c r="R240" s="260"/>
      <c r="S240" s="260"/>
      <c r="T240" s="261"/>
      <c r="U240" s="13"/>
      <c r="V240" s="13"/>
      <c r="W240" s="13"/>
      <c r="X240" s="13"/>
      <c r="Y240" s="13"/>
      <c r="Z240" s="13"/>
      <c r="AA240" s="13"/>
      <c r="AB240" s="13"/>
      <c r="AC240" s="13"/>
      <c r="AD240" s="13"/>
      <c r="AE240" s="13"/>
      <c r="AT240" s="262" t="s">
        <v>446</v>
      </c>
      <c r="AU240" s="262" t="s">
        <v>85</v>
      </c>
      <c r="AV240" s="13" t="s">
        <v>85</v>
      </c>
      <c r="AW240" s="13" t="s">
        <v>32</v>
      </c>
      <c r="AX240" s="13" t="s">
        <v>76</v>
      </c>
      <c r="AY240" s="262" t="s">
        <v>342</v>
      </c>
    </row>
    <row r="241" s="13" customFormat="1">
      <c r="A241" s="13"/>
      <c r="B241" s="252"/>
      <c r="C241" s="253"/>
      <c r="D241" s="240" t="s">
        <v>446</v>
      </c>
      <c r="E241" s="254" t="s">
        <v>1</v>
      </c>
      <c r="F241" s="255" t="s">
        <v>7717</v>
      </c>
      <c r="G241" s="253"/>
      <c r="H241" s="256">
        <v>25.734999999999999</v>
      </c>
      <c r="I241" s="257"/>
      <c r="J241" s="253"/>
      <c r="K241" s="253"/>
      <c r="L241" s="258"/>
      <c r="M241" s="259"/>
      <c r="N241" s="260"/>
      <c r="O241" s="260"/>
      <c r="P241" s="260"/>
      <c r="Q241" s="260"/>
      <c r="R241" s="260"/>
      <c r="S241" s="260"/>
      <c r="T241" s="261"/>
      <c r="U241" s="13"/>
      <c r="V241" s="13"/>
      <c r="W241" s="13"/>
      <c r="X241" s="13"/>
      <c r="Y241" s="13"/>
      <c r="Z241" s="13"/>
      <c r="AA241" s="13"/>
      <c r="AB241" s="13"/>
      <c r="AC241" s="13"/>
      <c r="AD241" s="13"/>
      <c r="AE241" s="13"/>
      <c r="AT241" s="262" t="s">
        <v>446</v>
      </c>
      <c r="AU241" s="262" t="s">
        <v>85</v>
      </c>
      <c r="AV241" s="13" t="s">
        <v>85</v>
      </c>
      <c r="AW241" s="13" t="s">
        <v>32</v>
      </c>
      <c r="AX241" s="13" t="s">
        <v>76</v>
      </c>
      <c r="AY241" s="262" t="s">
        <v>342</v>
      </c>
    </row>
    <row r="242" s="16" customFormat="1">
      <c r="A242" s="16"/>
      <c r="B242" s="284"/>
      <c r="C242" s="285"/>
      <c r="D242" s="240" t="s">
        <v>446</v>
      </c>
      <c r="E242" s="286" t="s">
        <v>1</v>
      </c>
      <c r="F242" s="287" t="s">
        <v>500</v>
      </c>
      <c r="G242" s="285"/>
      <c r="H242" s="288">
        <v>65.058000000000007</v>
      </c>
      <c r="I242" s="289"/>
      <c r="J242" s="285"/>
      <c r="K242" s="285"/>
      <c r="L242" s="290"/>
      <c r="M242" s="291"/>
      <c r="N242" s="292"/>
      <c r="O242" s="292"/>
      <c r="P242" s="292"/>
      <c r="Q242" s="292"/>
      <c r="R242" s="292"/>
      <c r="S242" s="292"/>
      <c r="T242" s="293"/>
      <c r="U242" s="16"/>
      <c r="V242" s="16"/>
      <c r="W242" s="16"/>
      <c r="X242" s="16"/>
      <c r="Y242" s="16"/>
      <c r="Z242" s="16"/>
      <c r="AA242" s="16"/>
      <c r="AB242" s="16"/>
      <c r="AC242" s="16"/>
      <c r="AD242" s="16"/>
      <c r="AE242" s="16"/>
      <c r="AT242" s="294" t="s">
        <v>446</v>
      </c>
      <c r="AU242" s="294" t="s">
        <v>85</v>
      </c>
      <c r="AV242" s="16" t="s">
        <v>360</v>
      </c>
      <c r="AW242" s="16" t="s">
        <v>32</v>
      </c>
      <c r="AX242" s="16" t="s">
        <v>83</v>
      </c>
      <c r="AY242" s="294" t="s">
        <v>342</v>
      </c>
    </row>
    <row r="243" s="2" customFormat="1" ht="16.5" customHeight="1">
      <c r="A243" s="39"/>
      <c r="B243" s="40"/>
      <c r="C243" s="227" t="s">
        <v>639</v>
      </c>
      <c r="D243" s="227" t="s">
        <v>343</v>
      </c>
      <c r="E243" s="228" t="s">
        <v>2358</v>
      </c>
      <c r="F243" s="229" t="s">
        <v>2359</v>
      </c>
      <c r="G243" s="230" t="s">
        <v>562</v>
      </c>
      <c r="H243" s="231">
        <v>25.734999999999999</v>
      </c>
      <c r="I243" s="232"/>
      <c r="J243" s="233">
        <f>ROUND(I243*H243,2)</f>
        <v>0</v>
      </c>
      <c r="K243" s="229" t="s">
        <v>443</v>
      </c>
      <c r="L243" s="45"/>
      <c r="M243" s="234" t="s">
        <v>1</v>
      </c>
      <c r="N243" s="235" t="s">
        <v>41</v>
      </c>
      <c r="O243" s="92"/>
      <c r="P243" s="236">
        <f>O243*H243</f>
        <v>0</v>
      </c>
      <c r="Q243" s="236">
        <v>0</v>
      </c>
      <c r="R243" s="236">
        <f>Q243*H243</f>
        <v>0</v>
      </c>
      <c r="S243" s="236">
        <v>0</v>
      </c>
      <c r="T243" s="237">
        <f>S243*H243</f>
        <v>0</v>
      </c>
      <c r="U243" s="39"/>
      <c r="V243" s="39"/>
      <c r="W243" s="39"/>
      <c r="X243" s="39"/>
      <c r="Y243" s="39"/>
      <c r="Z243" s="39"/>
      <c r="AA243" s="39"/>
      <c r="AB243" s="39"/>
      <c r="AC243" s="39"/>
      <c r="AD243" s="39"/>
      <c r="AE243" s="39"/>
      <c r="AR243" s="238" t="s">
        <v>360</v>
      </c>
      <c r="AT243" s="238" t="s">
        <v>343</v>
      </c>
      <c r="AU243" s="238" t="s">
        <v>85</v>
      </c>
      <c r="AY243" s="18" t="s">
        <v>342</v>
      </c>
      <c r="BE243" s="239">
        <f>IF(N243="základní",J243,0)</f>
        <v>0</v>
      </c>
      <c r="BF243" s="239">
        <f>IF(N243="snížená",J243,0)</f>
        <v>0</v>
      </c>
      <c r="BG243" s="239">
        <f>IF(N243="zákl. přenesená",J243,0)</f>
        <v>0</v>
      </c>
      <c r="BH243" s="239">
        <f>IF(N243="sníž. přenesená",J243,0)</f>
        <v>0</v>
      </c>
      <c r="BI243" s="239">
        <f>IF(N243="nulová",J243,0)</f>
        <v>0</v>
      </c>
      <c r="BJ243" s="18" t="s">
        <v>83</v>
      </c>
      <c r="BK243" s="239">
        <f>ROUND(I243*H243,2)</f>
        <v>0</v>
      </c>
      <c r="BL243" s="18" t="s">
        <v>360</v>
      </c>
      <c r="BM243" s="238" t="s">
        <v>7718</v>
      </c>
    </row>
    <row r="244" s="2" customFormat="1">
      <c r="A244" s="39"/>
      <c r="B244" s="40"/>
      <c r="C244" s="41"/>
      <c r="D244" s="240" t="s">
        <v>349</v>
      </c>
      <c r="E244" s="41"/>
      <c r="F244" s="241" t="s">
        <v>2361</v>
      </c>
      <c r="G244" s="41"/>
      <c r="H244" s="41"/>
      <c r="I244" s="242"/>
      <c r="J244" s="41"/>
      <c r="K244" s="41"/>
      <c r="L244" s="45"/>
      <c r="M244" s="243"/>
      <c r="N244" s="244"/>
      <c r="O244" s="92"/>
      <c r="P244" s="92"/>
      <c r="Q244" s="92"/>
      <c r="R244" s="92"/>
      <c r="S244" s="92"/>
      <c r="T244" s="93"/>
      <c r="U244" s="39"/>
      <c r="V244" s="39"/>
      <c r="W244" s="39"/>
      <c r="X244" s="39"/>
      <c r="Y244" s="39"/>
      <c r="Z244" s="39"/>
      <c r="AA244" s="39"/>
      <c r="AB244" s="39"/>
      <c r="AC244" s="39"/>
      <c r="AD244" s="39"/>
      <c r="AE244" s="39"/>
      <c r="AT244" s="18" t="s">
        <v>349</v>
      </c>
      <c r="AU244" s="18" t="s">
        <v>85</v>
      </c>
    </row>
    <row r="245" s="13" customFormat="1">
      <c r="A245" s="13"/>
      <c r="B245" s="252"/>
      <c r="C245" s="253"/>
      <c r="D245" s="240" t="s">
        <v>446</v>
      </c>
      <c r="E245" s="254" t="s">
        <v>1</v>
      </c>
      <c r="F245" s="255" t="s">
        <v>7719</v>
      </c>
      <c r="G245" s="253"/>
      <c r="H245" s="256">
        <v>25.734999999999999</v>
      </c>
      <c r="I245" s="257"/>
      <c r="J245" s="253"/>
      <c r="K245" s="253"/>
      <c r="L245" s="258"/>
      <c r="M245" s="259"/>
      <c r="N245" s="260"/>
      <c r="O245" s="260"/>
      <c r="P245" s="260"/>
      <c r="Q245" s="260"/>
      <c r="R245" s="260"/>
      <c r="S245" s="260"/>
      <c r="T245" s="261"/>
      <c r="U245" s="13"/>
      <c r="V245" s="13"/>
      <c r="W245" s="13"/>
      <c r="X245" s="13"/>
      <c r="Y245" s="13"/>
      <c r="Z245" s="13"/>
      <c r="AA245" s="13"/>
      <c r="AB245" s="13"/>
      <c r="AC245" s="13"/>
      <c r="AD245" s="13"/>
      <c r="AE245" s="13"/>
      <c r="AT245" s="262" t="s">
        <v>446</v>
      </c>
      <c r="AU245" s="262" t="s">
        <v>85</v>
      </c>
      <c r="AV245" s="13" t="s">
        <v>85</v>
      </c>
      <c r="AW245" s="13" t="s">
        <v>32</v>
      </c>
      <c r="AX245" s="13" t="s">
        <v>83</v>
      </c>
      <c r="AY245" s="262" t="s">
        <v>342</v>
      </c>
    </row>
    <row r="246" s="2" customFormat="1" ht="16.5" customHeight="1">
      <c r="A246" s="39"/>
      <c r="B246" s="40"/>
      <c r="C246" s="227" t="s">
        <v>645</v>
      </c>
      <c r="D246" s="227" t="s">
        <v>343</v>
      </c>
      <c r="E246" s="228" t="s">
        <v>655</v>
      </c>
      <c r="F246" s="229" t="s">
        <v>656</v>
      </c>
      <c r="G246" s="230" t="s">
        <v>473</v>
      </c>
      <c r="H246" s="231">
        <v>65.481999999999999</v>
      </c>
      <c r="I246" s="232"/>
      <c r="J246" s="233">
        <f>ROUND(I246*H246,2)</f>
        <v>0</v>
      </c>
      <c r="K246" s="229" t="s">
        <v>443</v>
      </c>
      <c r="L246" s="45"/>
      <c r="M246" s="234" t="s">
        <v>1</v>
      </c>
      <c r="N246" s="235" t="s">
        <v>41</v>
      </c>
      <c r="O246" s="92"/>
      <c r="P246" s="236">
        <f>O246*H246</f>
        <v>0</v>
      </c>
      <c r="Q246" s="236">
        <v>0</v>
      </c>
      <c r="R246" s="236">
        <f>Q246*H246</f>
        <v>0</v>
      </c>
      <c r="S246" s="236">
        <v>0</v>
      </c>
      <c r="T246" s="237">
        <f>S246*H246</f>
        <v>0</v>
      </c>
      <c r="U246" s="39"/>
      <c r="V246" s="39"/>
      <c r="W246" s="39"/>
      <c r="X246" s="39"/>
      <c r="Y246" s="39"/>
      <c r="Z246" s="39"/>
      <c r="AA246" s="39"/>
      <c r="AB246" s="39"/>
      <c r="AC246" s="39"/>
      <c r="AD246" s="39"/>
      <c r="AE246" s="39"/>
      <c r="AR246" s="238" t="s">
        <v>360</v>
      </c>
      <c r="AT246" s="238" t="s">
        <v>343</v>
      </c>
      <c r="AU246" s="238" t="s">
        <v>85</v>
      </c>
      <c r="AY246" s="18" t="s">
        <v>342</v>
      </c>
      <c r="BE246" s="239">
        <f>IF(N246="základní",J246,0)</f>
        <v>0</v>
      </c>
      <c r="BF246" s="239">
        <f>IF(N246="snížená",J246,0)</f>
        <v>0</v>
      </c>
      <c r="BG246" s="239">
        <f>IF(N246="zákl. přenesená",J246,0)</f>
        <v>0</v>
      </c>
      <c r="BH246" s="239">
        <f>IF(N246="sníž. přenesená",J246,0)</f>
        <v>0</v>
      </c>
      <c r="BI246" s="239">
        <f>IF(N246="nulová",J246,0)</f>
        <v>0</v>
      </c>
      <c r="BJ246" s="18" t="s">
        <v>83</v>
      </c>
      <c r="BK246" s="239">
        <f>ROUND(I246*H246,2)</f>
        <v>0</v>
      </c>
      <c r="BL246" s="18" t="s">
        <v>360</v>
      </c>
      <c r="BM246" s="238" t="s">
        <v>7720</v>
      </c>
    </row>
    <row r="247" s="2" customFormat="1">
      <c r="A247" s="39"/>
      <c r="B247" s="40"/>
      <c r="C247" s="41"/>
      <c r="D247" s="240" t="s">
        <v>349</v>
      </c>
      <c r="E247" s="41"/>
      <c r="F247" s="241" t="s">
        <v>658</v>
      </c>
      <c r="G247" s="41"/>
      <c r="H247" s="41"/>
      <c r="I247" s="242"/>
      <c r="J247" s="41"/>
      <c r="K247" s="41"/>
      <c r="L247" s="45"/>
      <c r="M247" s="243"/>
      <c r="N247" s="244"/>
      <c r="O247" s="92"/>
      <c r="P247" s="92"/>
      <c r="Q247" s="92"/>
      <c r="R247" s="92"/>
      <c r="S247" s="92"/>
      <c r="T247" s="93"/>
      <c r="U247" s="39"/>
      <c r="V247" s="39"/>
      <c r="W247" s="39"/>
      <c r="X247" s="39"/>
      <c r="Y247" s="39"/>
      <c r="Z247" s="39"/>
      <c r="AA247" s="39"/>
      <c r="AB247" s="39"/>
      <c r="AC247" s="39"/>
      <c r="AD247" s="39"/>
      <c r="AE247" s="39"/>
      <c r="AT247" s="18" t="s">
        <v>349</v>
      </c>
      <c r="AU247" s="18" t="s">
        <v>85</v>
      </c>
    </row>
    <row r="248" s="13" customFormat="1">
      <c r="A248" s="13"/>
      <c r="B248" s="252"/>
      <c r="C248" s="253"/>
      <c r="D248" s="240" t="s">
        <v>446</v>
      </c>
      <c r="E248" s="254" t="s">
        <v>1</v>
      </c>
      <c r="F248" s="255" t="s">
        <v>7721</v>
      </c>
      <c r="G248" s="253"/>
      <c r="H248" s="256">
        <v>65.481999999999999</v>
      </c>
      <c r="I248" s="257"/>
      <c r="J248" s="253"/>
      <c r="K248" s="253"/>
      <c r="L248" s="258"/>
      <c r="M248" s="259"/>
      <c r="N248" s="260"/>
      <c r="O248" s="260"/>
      <c r="P248" s="260"/>
      <c r="Q248" s="260"/>
      <c r="R248" s="260"/>
      <c r="S248" s="260"/>
      <c r="T248" s="261"/>
      <c r="U248" s="13"/>
      <c r="V248" s="13"/>
      <c r="W248" s="13"/>
      <c r="X248" s="13"/>
      <c r="Y248" s="13"/>
      <c r="Z248" s="13"/>
      <c r="AA248" s="13"/>
      <c r="AB248" s="13"/>
      <c r="AC248" s="13"/>
      <c r="AD248" s="13"/>
      <c r="AE248" s="13"/>
      <c r="AT248" s="262" t="s">
        <v>446</v>
      </c>
      <c r="AU248" s="262" t="s">
        <v>85</v>
      </c>
      <c r="AV248" s="13" t="s">
        <v>85</v>
      </c>
      <c r="AW248" s="13" t="s">
        <v>32</v>
      </c>
      <c r="AX248" s="13" t="s">
        <v>83</v>
      </c>
      <c r="AY248" s="262" t="s">
        <v>342</v>
      </c>
    </row>
    <row r="249" s="12" customFormat="1" ht="22.8" customHeight="1">
      <c r="A249" s="12"/>
      <c r="B249" s="213"/>
      <c r="C249" s="214"/>
      <c r="D249" s="215" t="s">
        <v>75</v>
      </c>
      <c r="E249" s="246" t="s">
        <v>92</v>
      </c>
      <c r="F249" s="246" t="s">
        <v>2079</v>
      </c>
      <c r="G249" s="214"/>
      <c r="H249" s="214"/>
      <c r="I249" s="217"/>
      <c r="J249" s="247">
        <f>BK249</f>
        <v>0</v>
      </c>
      <c r="K249" s="214"/>
      <c r="L249" s="219"/>
      <c r="M249" s="220"/>
      <c r="N249" s="221"/>
      <c r="O249" s="221"/>
      <c r="P249" s="222">
        <f>SUM(P250:P252)</f>
        <v>0</v>
      </c>
      <c r="Q249" s="221"/>
      <c r="R249" s="222">
        <f>SUM(R250:R252)</f>
        <v>0</v>
      </c>
      <c r="S249" s="221"/>
      <c r="T249" s="223">
        <f>SUM(T250:T252)</f>
        <v>0</v>
      </c>
      <c r="U249" s="12"/>
      <c r="V249" s="12"/>
      <c r="W249" s="12"/>
      <c r="X249" s="12"/>
      <c r="Y249" s="12"/>
      <c r="Z249" s="12"/>
      <c r="AA249" s="12"/>
      <c r="AB249" s="12"/>
      <c r="AC249" s="12"/>
      <c r="AD249" s="12"/>
      <c r="AE249" s="12"/>
      <c r="AR249" s="224" t="s">
        <v>83</v>
      </c>
      <c r="AT249" s="225" t="s">
        <v>75</v>
      </c>
      <c r="AU249" s="225" t="s">
        <v>83</v>
      </c>
      <c r="AY249" s="224" t="s">
        <v>342</v>
      </c>
      <c r="BK249" s="226">
        <f>SUM(BK250:BK252)</f>
        <v>0</v>
      </c>
    </row>
    <row r="250" s="2" customFormat="1" ht="16.5" customHeight="1">
      <c r="A250" s="39"/>
      <c r="B250" s="40"/>
      <c r="C250" s="227" t="s">
        <v>654</v>
      </c>
      <c r="D250" s="227" t="s">
        <v>343</v>
      </c>
      <c r="E250" s="228" t="s">
        <v>2372</v>
      </c>
      <c r="F250" s="229" t="s">
        <v>2373</v>
      </c>
      <c r="G250" s="230" t="s">
        <v>543</v>
      </c>
      <c r="H250" s="231">
        <v>45.200000000000003</v>
      </c>
      <c r="I250" s="232"/>
      <c r="J250" s="233">
        <f>ROUND(I250*H250,2)</f>
        <v>0</v>
      </c>
      <c r="K250" s="229" t="s">
        <v>443</v>
      </c>
      <c r="L250" s="45"/>
      <c r="M250" s="234" t="s">
        <v>1</v>
      </c>
      <c r="N250" s="235" t="s">
        <v>41</v>
      </c>
      <c r="O250" s="92"/>
      <c r="P250" s="236">
        <f>O250*H250</f>
        <v>0</v>
      </c>
      <c r="Q250" s="236">
        <v>0</v>
      </c>
      <c r="R250" s="236">
        <f>Q250*H250</f>
        <v>0</v>
      </c>
      <c r="S250" s="236">
        <v>0</v>
      </c>
      <c r="T250" s="237">
        <f>S250*H250</f>
        <v>0</v>
      </c>
      <c r="U250" s="39"/>
      <c r="V250" s="39"/>
      <c r="W250" s="39"/>
      <c r="X250" s="39"/>
      <c r="Y250" s="39"/>
      <c r="Z250" s="39"/>
      <c r="AA250" s="39"/>
      <c r="AB250" s="39"/>
      <c r="AC250" s="39"/>
      <c r="AD250" s="39"/>
      <c r="AE250" s="39"/>
      <c r="AR250" s="238" t="s">
        <v>360</v>
      </c>
      <c r="AT250" s="238" t="s">
        <v>343</v>
      </c>
      <c r="AU250" s="238" t="s">
        <v>85</v>
      </c>
      <c r="AY250" s="18" t="s">
        <v>342</v>
      </c>
      <c r="BE250" s="239">
        <f>IF(N250="základní",J250,0)</f>
        <v>0</v>
      </c>
      <c r="BF250" s="239">
        <f>IF(N250="snížená",J250,0)</f>
        <v>0</v>
      </c>
      <c r="BG250" s="239">
        <f>IF(N250="zákl. přenesená",J250,0)</f>
        <v>0</v>
      </c>
      <c r="BH250" s="239">
        <f>IF(N250="sníž. přenesená",J250,0)</f>
        <v>0</v>
      </c>
      <c r="BI250" s="239">
        <f>IF(N250="nulová",J250,0)</f>
        <v>0</v>
      </c>
      <c r="BJ250" s="18" t="s">
        <v>83</v>
      </c>
      <c r="BK250" s="239">
        <f>ROUND(I250*H250,2)</f>
        <v>0</v>
      </c>
      <c r="BL250" s="18" t="s">
        <v>360</v>
      </c>
      <c r="BM250" s="238" t="s">
        <v>7722</v>
      </c>
    </row>
    <row r="251" s="2" customFormat="1">
      <c r="A251" s="39"/>
      <c r="B251" s="40"/>
      <c r="C251" s="41"/>
      <c r="D251" s="240" t="s">
        <v>349</v>
      </c>
      <c r="E251" s="41"/>
      <c r="F251" s="241" t="s">
        <v>2375</v>
      </c>
      <c r="G251" s="41"/>
      <c r="H251" s="41"/>
      <c r="I251" s="242"/>
      <c r="J251" s="41"/>
      <c r="K251" s="41"/>
      <c r="L251" s="45"/>
      <c r="M251" s="243"/>
      <c r="N251" s="244"/>
      <c r="O251" s="92"/>
      <c r="P251" s="92"/>
      <c r="Q251" s="92"/>
      <c r="R251" s="92"/>
      <c r="S251" s="92"/>
      <c r="T251" s="93"/>
      <c r="U251" s="39"/>
      <c r="V251" s="39"/>
      <c r="W251" s="39"/>
      <c r="X251" s="39"/>
      <c r="Y251" s="39"/>
      <c r="Z251" s="39"/>
      <c r="AA251" s="39"/>
      <c r="AB251" s="39"/>
      <c r="AC251" s="39"/>
      <c r="AD251" s="39"/>
      <c r="AE251" s="39"/>
      <c r="AT251" s="18" t="s">
        <v>349</v>
      </c>
      <c r="AU251" s="18" t="s">
        <v>85</v>
      </c>
    </row>
    <row r="252" s="13" customFormat="1">
      <c r="A252" s="13"/>
      <c r="B252" s="252"/>
      <c r="C252" s="253"/>
      <c r="D252" s="240" t="s">
        <v>446</v>
      </c>
      <c r="E252" s="254" t="s">
        <v>1</v>
      </c>
      <c r="F252" s="255" t="s">
        <v>7723</v>
      </c>
      <c r="G252" s="253"/>
      <c r="H252" s="256">
        <v>45.200000000000003</v>
      </c>
      <c r="I252" s="257"/>
      <c r="J252" s="253"/>
      <c r="K252" s="253"/>
      <c r="L252" s="258"/>
      <c r="M252" s="259"/>
      <c r="N252" s="260"/>
      <c r="O252" s="260"/>
      <c r="P252" s="260"/>
      <c r="Q252" s="260"/>
      <c r="R252" s="260"/>
      <c r="S252" s="260"/>
      <c r="T252" s="261"/>
      <c r="U252" s="13"/>
      <c r="V252" s="13"/>
      <c r="W252" s="13"/>
      <c r="X252" s="13"/>
      <c r="Y252" s="13"/>
      <c r="Z252" s="13"/>
      <c r="AA252" s="13"/>
      <c r="AB252" s="13"/>
      <c r="AC252" s="13"/>
      <c r="AD252" s="13"/>
      <c r="AE252" s="13"/>
      <c r="AT252" s="262" t="s">
        <v>446</v>
      </c>
      <c r="AU252" s="262" t="s">
        <v>85</v>
      </c>
      <c r="AV252" s="13" t="s">
        <v>85</v>
      </c>
      <c r="AW252" s="13" t="s">
        <v>32</v>
      </c>
      <c r="AX252" s="13" t="s">
        <v>83</v>
      </c>
      <c r="AY252" s="262" t="s">
        <v>342</v>
      </c>
    </row>
    <row r="253" s="12" customFormat="1" ht="22.8" customHeight="1">
      <c r="A253" s="12"/>
      <c r="B253" s="213"/>
      <c r="C253" s="214"/>
      <c r="D253" s="215" t="s">
        <v>75</v>
      </c>
      <c r="E253" s="246" t="s">
        <v>360</v>
      </c>
      <c r="F253" s="246" t="s">
        <v>2379</v>
      </c>
      <c r="G253" s="214"/>
      <c r="H253" s="214"/>
      <c r="I253" s="217"/>
      <c r="J253" s="247">
        <f>BK253</f>
        <v>0</v>
      </c>
      <c r="K253" s="214"/>
      <c r="L253" s="219"/>
      <c r="M253" s="220"/>
      <c r="N253" s="221"/>
      <c r="O253" s="221"/>
      <c r="P253" s="222">
        <f>SUM(P254:P277)</f>
        <v>0</v>
      </c>
      <c r="Q253" s="221"/>
      <c r="R253" s="222">
        <f>SUM(R254:R277)</f>
        <v>0.61881439999999999</v>
      </c>
      <c r="S253" s="221"/>
      <c r="T253" s="223">
        <f>SUM(T254:T277)</f>
        <v>0</v>
      </c>
      <c r="U253" s="12"/>
      <c r="V253" s="12"/>
      <c r="W253" s="12"/>
      <c r="X253" s="12"/>
      <c r="Y253" s="12"/>
      <c r="Z253" s="12"/>
      <c r="AA253" s="12"/>
      <c r="AB253" s="12"/>
      <c r="AC253" s="12"/>
      <c r="AD253" s="12"/>
      <c r="AE253" s="12"/>
      <c r="AR253" s="224" t="s">
        <v>83</v>
      </c>
      <c r="AT253" s="225" t="s">
        <v>75</v>
      </c>
      <c r="AU253" s="225" t="s">
        <v>83</v>
      </c>
      <c r="AY253" s="224" t="s">
        <v>342</v>
      </c>
      <c r="BK253" s="226">
        <f>SUM(BK254:BK277)</f>
        <v>0</v>
      </c>
    </row>
    <row r="254" s="2" customFormat="1" ht="16.5" customHeight="1">
      <c r="A254" s="39"/>
      <c r="B254" s="40"/>
      <c r="C254" s="227" t="s">
        <v>665</v>
      </c>
      <c r="D254" s="227" t="s">
        <v>343</v>
      </c>
      <c r="E254" s="228" t="s">
        <v>2380</v>
      </c>
      <c r="F254" s="229" t="s">
        <v>2381</v>
      </c>
      <c r="G254" s="230" t="s">
        <v>442</v>
      </c>
      <c r="H254" s="231">
        <v>3</v>
      </c>
      <c r="I254" s="232"/>
      <c r="J254" s="233">
        <f>ROUND(I254*H254,2)</f>
        <v>0</v>
      </c>
      <c r="K254" s="229" t="s">
        <v>443</v>
      </c>
      <c r="L254" s="45"/>
      <c r="M254" s="234" t="s">
        <v>1</v>
      </c>
      <c r="N254" s="235" t="s">
        <v>41</v>
      </c>
      <c r="O254" s="92"/>
      <c r="P254" s="236">
        <f>O254*H254</f>
        <v>0</v>
      </c>
      <c r="Q254" s="236">
        <v>0.087419999999999998</v>
      </c>
      <c r="R254" s="236">
        <f>Q254*H254</f>
        <v>0.26225999999999999</v>
      </c>
      <c r="S254" s="236">
        <v>0</v>
      </c>
      <c r="T254" s="237">
        <f>S254*H254</f>
        <v>0</v>
      </c>
      <c r="U254" s="39"/>
      <c r="V254" s="39"/>
      <c r="W254" s="39"/>
      <c r="X254" s="39"/>
      <c r="Y254" s="39"/>
      <c r="Z254" s="39"/>
      <c r="AA254" s="39"/>
      <c r="AB254" s="39"/>
      <c r="AC254" s="39"/>
      <c r="AD254" s="39"/>
      <c r="AE254" s="39"/>
      <c r="AR254" s="238" t="s">
        <v>360</v>
      </c>
      <c r="AT254" s="238" t="s">
        <v>343</v>
      </c>
      <c r="AU254" s="238" t="s">
        <v>85</v>
      </c>
      <c r="AY254" s="18" t="s">
        <v>342</v>
      </c>
      <c r="BE254" s="239">
        <f>IF(N254="základní",J254,0)</f>
        <v>0</v>
      </c>
      <c r="BF254" s="239">
        <f>IF(N254="snížená",J254,0)</f>
        <v>0</v>
      </c>
      <c r="BG254" s="239">
        <f>IF(N254="zákl. přenesená",J254,0)</f>
        <v>0</v>
      </c>
      <c r="BH254" s="239">
        <f>IF(N254="sníž. přenesená",J254,0)</f>
        <v>0</v>
      </c>
      <c r="BI254" s="239">
        <f>IF(N254="nulová",J254,0)</f>
        <v>0</v>
      </c>
      <c r="BJ254" s="18" t="s">
        <v>83</v>
      </c>
      <c r="BK254" s="239">
        <f>ROUND(I254*H254,2)</f>
        <v>0</v>
      </c>
      <c r="BL254" s="18" t="s">
        <v>360</v>
      </c>
      <c r="BM254" s="238" t="s">
        <v>7724</v>
      </c>
    </row>
    <row r="255" s="2" customFormat="1">
      <c r="A255" s="39"/>
      <c r="B255" s="40"/>
      <c r="C255" s="41"/>
      <c r="D255" s="240" t="s">
        <v>349</v>
      </c>
      <c r="E255" s="41"/>
      <c r="F255" s="241" t="s">
        <v>2383</v>
      </c>
      <c r="G255" s="41"/>
      <c r="H255" s="41"/>
      <c r="I255" s="242"/>
      <c r="J255" s="41"/>
      <c r="K255" s="41"/>
      <c r="L255" s="45"/>
      <c r="M255" s="243"/>
      <c r="N255" s="244"/>
      <c r="O255" s="92"/>
      <c r="P255" s="92"/>
      <c r="Q255" s="92"/>
      <c r="R255" s="92"/>
      <c r="S255" s="92"/>
      <c r="T255" s="93"/>
      <c r="U255" s="39"/>
      <c r="V255" s="39"/>
      <c r="W255" s="39"/>
      <c r="X255" s="39"/>
      <c r="Y255" s="39"/>
      <c r="Z255" s="39"/>
      <c r="AA255" s="39"/>
      <c r="AB255" s="39"/>
      <c r="AC255" s="39"/>
      <c r="AD255" s="39"/>
      <c r="AE255" s="39"/>
      <c r="AT255" s="18" t="s">
        <v>349</v>
      </c>
      <c r="AU255" s="18" t="s">
        <v>85</v>
      </c>
    </row>
    <row r="256" s="13" customFormat="1">
      <c r="A256" s="13"/>
      <c r="B256" s="252"/>
      <c r="C256" s="253"/>
      <c r="D256" s="240" t="s">
        <v>446</v>
      </c>
      <c r="E256" s="254" t="s">
        <v>1</v>
      </c>
      <c r="F256" s="255" t="s">
        <v>6603</v>
      </c>
      <c r="G256" s="253"/>
      <c r="H256" s="256">
        <v>3</v>
      </c>
      <c r="I256" s="257"/>
      <c r="J256" s="253"/>
      <c r="K256" s="253"/>
      <c r="L256" s="258"/>
      <c r="M256" s="259"/>
      <c r="N256" s="260"/>
      <c r="O256" s="260"/>
      <c r="P256" s="260"/>
      <c r="Q256" s="260"/>
      <c r="R256" s="260"/>
      <c r="S256" s="260"/>
      <c r="T256" s="261"/>
      <c r="U256" s="13"/>
      <c r="V256" s="13"/>
      <c r="W256" s="13"/>
      <c r="X256" s="13"/>
      <c r="Y256" s="13"/>
      <c r="Z256" s="13"/>
      <c r="AA256" s="13"/>
      <c r="AB256" s="13"/>
      <c r="AC256" s="13"/>
      <c r="AD256" s="13"/>
      <c r="AE256" s="13"/>
      <c r="AT256" s="262" t="s">
        <v>446</v>
      </c>
      <c r="AU256" s="262" t="s">
        <v>85</v>
      </c>
      <c r="AV256" s="13" t="s">
        <v>85</v>
      </c>
      <c r="AW256" s="13" t="s">
        <v>32</v>
      </c>
      <c r="AX256" s="13" t="s">
        <v>83</v>
      </c>
      <c r="AY256" s="262" t="s">
        <v>342</v>
      </c>
    </row>
    <row r="257" s="2" customFormat="1" ht="16.5" customHeight="1">
      <c r="A257" s="39"/>
      <c r="B257" s="40"/>
      <c r="C257" s="295" t="s">
        <v>671</v>
      </c>
      <c r="D257" s="295" t="s">
        <v>621</v>
      </c>
      <c r="E257" s="296" t="s">
        <v>2389</v>
      </c>
      <c r="F257" s="297" t="s">
        <v>2390</v>
      </c>
      <c r="G257" s="298" t="s">
        <v>442</v>
      </c>
      <c r="H257" s="299">
        <v>1</v>
      </c>
      <c r="I257" s="300"/>
      <c r="J257" s="301">
        <f>ROUND(I257*H257,2)</f>
        <v>0</v>
      </c>
      <c r="K257" s="297" t="s">
        <v>443</v>
      </c>
      <c r="L257" s="302"/>
      <c r="M257" s="303" t="s">
        <v>1</v>
      </c>
      <c r="N257" s="304" t="s">
        <v>41</v>
      </c>
      <c r="O257" s="92"/>
      <c r="P257" s="236">
        <f>O257*H257</f>
        <v>0</v>
      </c>
      <c r="Q257" s="236">
        <v>0.040000000000000001</v>
      </c>
      <c r="R257" s="236">
        <f>Q257*H257</f>
        <v>0.040000000000000001</v>
      </c>
      <c r="S257" s="236">
        <v>0</v>
      </c>
      <c r="T257" s="237">
        <f>S257*H257</f>
        <v>0</v>
      </c>
      <c r="U257" s="39"/>
      <c r="V257" s="39"/>
      <c r="W257" s="39"/>
      <c r="X257" s="39"/>
      <c r="Y257" s="39"/>
      <c r="Z257" s="39"/>
      <c r="AA257" s="39"/>
      <c r="AB257" s="39"/>
      <c r="AC257" s="39"/>
      <c r="AD257" s="39"/>
      <c r="AE257" s="39"/>
      <c r="AR257" s="238" t="s">
        <v>376</v>
      </c>
      <c r="AT257" s="238" t="s">
        <v>621</v>
      </c>
      <c r="AU257" s="238" t="s">
        <v>85</v>
      </c>
      <c r="AY257" s="18" t="s">
        <v>342</v>
      </c>
      <c r="BE257" s="239">
        <f>IF(N257="základní",J257,0)</f>
        <v>0</v>
      </c>
      <c r="BF257" s="239">
        <f>IF(N257="snížená",J257,0)</f>
        <v>0</v>
      </c>
      <c r="BG257" s="239">
        <f>IF(N257="zákl. přenesená",J257,0)</f>
        <v>0</v>
      </c>
      <c r="BH257" s="239">
        <f>IF(N257="sníž. přenesená",J257,0)</f>
        <v>0</v>
      </c>
      <c r="BI257" s="239">
        <f>IF(N257="nulová",J257,0)</f>
        <v>0</v>
      </c>
      <c r="BJ257" s="18" t="s">
        <v>83</v>
      </c>
      <c r="BK257" s="239">
        <f>ROUND(I257*H257,2)</f>
        <v>0</v>
      </c>
      <c r="BL257" s="18" t="s">
        <v>360</v>
      </c>
      <c r="BM257" s="238" t="s">
        <v>7725</v>
      </c>
    </row>
    <row r="258" s="2" customFormat="1">
      <c r="A258" s="39"/>
      <c r="B258" s="40"/>
      <c r="C258" s="41"/>
      <c r="D258" s="240" t="s">
        <v>349</v>
      </c>
      <c r="E258" s="41"/>
      <c r="F258" s="241" t="s">
        <v>2390</v>
      </c>
      <c r="G258" s="41"/>
      <c r="H258" s="41"/>
      <c r="I258" s="242"/>
      <c r="J258" s="41"/>
      <c r="K258" s="41"/>
      <c r="L258" s="45"/>
      <c r="M258" s="243"/>
      <c r="N258" s="244"/>
      <c r="O258" s="92"/>
      <c r="P258" s="92"/>
      <c r="Q258" s="92"/>
      <c r="R258" s="92"/>
      <c r="S258" s="92"/>
      <c r="T258" s="93"/>
      <c r="U258" s="39"/>
      <c r="V258" s="39"/>
      <c r="W258" s="39"/>
      <c r="X258" s="39"/>
      <c r="Y258" s="39"/>
      <c r="Z258" s="39"/>
      <c r="AA258" s="39"/>
      <c r="AB258" s="39"/>
      <c r="AC258" s="39"/>
      <c r="AD258" s="39"/>
      <c r="AE258" s="39"/>
      <c r="AT258" s="18" t="s">
        <v>349</v>
      </c>
      <c r="AU258" s="18" t="s">
        <v>85</v>
      </c>
    </row>
    <row r="259" s="13" customFormat="1">
      <c r="A259" s="13"/>
      <c r="B259" s="252"/>
      <c r="C259" s="253"/>
      <c r="D259" s="240" t="s">
        <v>446</v>
      </c>
      <c r="E259" s="254" t="s">
        <v>1</v>
      </c>
      <c r="F259" s="255" t="s">
        <v>2590</v>
      </c>
      <c r="G259" s="253"/>
      <c r="H259" s="256">
        <v>1</v>
      </c>
      <c r="I259" s="257"/>
      <c r="J259" s="253"/>
      <c r="K259" s="253"/>
      <c r="L259" s="258"/>
      <c r="M259" s="259"/>
      <c r="N259" s="260"/>
      <c r="O259" s="260"/>
      <c r="P259" s="260"/>
      <c r="Q259" s="260"/>
      <c r="R259" s="260"/>
      <c r="S259" s="260"/>
      <c r="T259" s="261"/>
      <c r="U259" s="13"/>
      <c r="V259" s="13"/>
      <c r="W259" s="13"/>
      <c r="X259" s="13"/>
      <c r="Y259" s="13"/>
      <c r="Z259" s="13"/>
      <c r="AA259" s="13"/>
      <c r="AB259" s="13"/>
      <c r="AC259" s="13"/>
      <c r="AD259" s="13"/>
      <c r="AE259" s="13"/>
      <c r="AT259" s="262" t="s">
        <v>446</v>
      </c>
      <c r="AU259" s="262" t="s">
        <v>85</v>
      </c>
      <c r="AV259" s="13" t="s">
        <v>85</v>
      </c>
      <c r="AW259" s="13" t="s">
        <v>32</v>
      </c>
      <c r="AX259" s="13" t="s">
        <v>83</v>
      </c>
      <c r="AY259" s="262" t="s">
        <v>342</v>
      </c>
    </row>
    <row r="260" s="2" customFormat="1" ht="16.5" customHeight="1">
      <c r="A260" s="39"/>
      <c r="B260" s="40"/>
      <c r="C260" s="295" t="s">
        <v>677</v>
      </c>
      <c r="D260" s="295" t="s">
        <v>621</v>
      </c>
      <c r="E260" s="296" t="s">
        <v>2396</v>
      </c>
      <c r="F260" s="297" t="s">
        <v>2397</v>
      </c>
      <c r="G260" s="298" t="s">
        <v>442</v>
      </c>
      <c r="H260" s="299">
        <v>2</v>
      </c>
      <c r="I260" s="300"/>
      <c r="J260" s="301">
        <f>ROUND(I260*H260,2)</f>
        <v>0</v>
      </c>
      <c r="K260" s="297" t="s">
        <v>443</v>
      </c>
      <c r="L260" s="302"/>
      <c r="M260" s="303" t="s">
        <v>1</v>
      </c>
      <c r="N260" s="304" t="s">
        <v>41</v>
      </c>
      <c r="O260" s="92"/>
      <c r="P260" s="236">
        <f>O260*H260</f>
        <v>0</v>
      </c>
      <c r="Q260" s="236">
        <v>0.068000000000000005</v>
      </c>
      <c r="R260" s="236">
        <f>Q260*H260</f>
        <v>0.13600000000000001</v>
      </c>
      <c r="S260" s="236">
        <v>0</v>
      </c>
      <c r="T260" s="237">
        <f>S260*H260</f>
        <v>0</v>
      </c>
      <c r="U260" s="39"/>
      <c r="V260" s="39"/>
      <c r="W260" s="39"/>
      <c r="X260" s="39"/>
      <c r="Y260" s="39"/>
      <c r="Z260" s="39"/>
      <c r="AA260" s="39"/>
      <c r="AB260" s="39"/>
      <c r="AC260" s="39"/>
      <c r="AD260" s="39"/>
      <c r="AE260" s="39"/>
      <c r="AR260" s="238" t="s">
        <v>376</v>
      </c>
      <c r="AT260" s="238" t="s">
        <v>621</v>
      </c>
      <c r="AU260" s="238" t="s">
        <v>85</v>
      </c>
      <c r="AY260" s="18" t="s">
        <v>342</v>
      </c>
      <c r="BE260" s="239">
        <f>IF(N260="základní",J260,0)</f>
        <v>0</v>
      </c>
      <c r="BF260" s="239">
        <f>IF(N260="snížená",J260,0)</f>
        <v>0</v>
      </c>
      <c r="BG260" s="239">
        <f>IF(N260="zákl. přenesená",J260,0)</f>
        <v>0</v>
      </c>
      <c r="BH260" s="239">
        <f>IF(N260="sníž. přenesená",J260,0)</f>
        <v>0</v>
      </c>
      <c r="BI260" s="239">
        <f>IF(N260="nulová",J260,0)</f>
        <v>0</v>
      </c>
      <c r="BJ260" s="18" t="s">
        <v>83</v>
      </c>
      <c r="BK260" s="239">
        <f>ROUND(I260*H260,2)</f>
        <v>0</v>
      </c>
      <c r="BL260" s="18" t="s">
        <v>360</v>
      </c>
      <c r="BM260" s="238" t="s">
        <v>7726</v>
      </c>
    </row>
    <row r="261" s="2" customFormat="1">
      <c r="A261" s="39"/>
      <c r="B261" s="40"/>
      <c r="C261" s="41"/>
      <c r="D261" s="240" t="s">
        <v>349</v>
      </c>
      <c r="E261" s="41"/>
      <c r="F261" s="241" t="s">
        <v>2397</v>
      </c>
      <c r="G261" s="41"/>
      <c r="H261" s="41"/>
      <c r="I261" s="242"/>
      <c r="J261" s="41"/>
      <c r="K261" s="41"/>
      <c r="L261" s="45"/>
      <c r="M261" s="243"/>
      <c r="N261" s="244"/>
      <c r="O261" s="92"/>
      <c r="P261" s="92"/>
      <c r="Q261" s="92"/>
      <c r="R261" s="92"/>
      <c r="S261" s="92"/>
      <c r="T261" s="93"/>
      <c r="U261" s="39"/>
      <c r="V261" s="39"/>
      <c r="W261" s="39"/>
      <c r="X261" s="39"/>
      <c r="Y261" s="39"/>
      <c r="Z261" s="39"/>
      <c r="AA261" s="39"/>
      <c r="AB261" s="39"/>
      <c r="AC261" s="39"/>
      <c r="AD261" s="39"/>
      <c r="AE261" s="39"/>
      <c r="AT261" s="18" t="s">
        <v>349</v>
      </c>
      <c r="AU261" s="18" t="s">
        <v>85</v>
      </c>
    </row>
    <row r="262" s="13" customFormat="1">
      <c r="A262" s="13"/>
      <c r="B262" s="252"/>
      <c r="C262" s="253"/>
      <c r="D262" s="240" t="s">
        <v>446</v>
      </c>
      <c r="E262" s="254" t="s">
        <v>1</v>
      </c>
      <c r="F262" s="255" t="s">
        <v>2392</v>
      </c>
      <c r="G262" s="253"/>
      <c r="H262" s="256">
        <v>2</v>
      </c>
      <c r="I262" s="257"/>
      <c r="J262" s="253"/>
      <c r="K262" s="253"/>
      <c r="L262" s="258"/>
      <c r="M262" s="259"/>
      <c r="N262" s="260"/>
      <c r="O262" s="260"/>
      <c r="P262" s="260"/>
      <c r="Q262" s="260"/>
      <c r="R262" s="260"/>
      <c r="S262" s="260"/>
      <c r="T262" s="261"/>
      <c r="U262" s="13"/>
      <c r="V262" s="13"/>
      <c r="W262" s="13"/>
      <c r="X262" s="13"/>
      <c r="Y262" s="13"/>
      <c r="Z262" s="13"/>
      <c r="AA262" s="13"/>
      <c r="AB262" s="13"/>
      <c r="AC262" s="13"/>
      <c r="AD262" s="13"/>
      <c r="AE262" s="13"/>
      <c r="AT262" s="262" t="s">
        <v>446</v>
      </c>
      <c r="AU262" s="262" t="s">
        <v>85</v>
      </c>
      <c r="AV262" s="13" t="s">
        <v>85</v>
      </c>
      <c r="AW262" s="13" t="s">
        <v>32</v>
      </c>
      <c r="AX262" s="13" t="s">
        <v>83</v>
      </c>
      <c r="AY262" s="262" t="s">
        <v>342</v>
      </c>
    </row>
    <row r="263" s="2" customFormat="1" ht="16.5" customHeight="1">
      <c r="A263" s="39"/>
      <c r="B263" s="40"/>
      <c r="C263" s="227" t="s">
        <v>687</v>
      </c>
      <c r="D263" s="227" t="s">
        <v>343</v>
      </c>
      <c r="E263" s="228" t="s">
        <v>2399</v>
      </c>
      <c r="F263" s="229" t="s">
        <v>2400</v>
      </c>
      <c r="G263" s="230" t="s">
        <v>442</v>
      </c>
      <c r="H263" s="231">
        <v>1</v>
      </c>
      <c r="I263" s="232"/>
      <c r="J263" s="233">
        <f>ROUND(I263*H263,2)</f>
        <v>0</v>
      </c>
      <c r="K263" s="229" t="s">
        <v>443</v>
      </c>
      <c r="L263" s="45"/>
      <c r="M263" s="234" t="s">
        <v>1</v>
      </c>
      <c r="N263" s="235" t="s">
        <v>41</v>
      </c>
      <c r="O263" s="92"/>
      <c r="P263" s="236">
        <f>O263*H263</f>
        <v>0</v>
      </c>
      <c r="Q263" s="236">
        <v>0.087419999999999998</v>
      </c>
      <c r="R263" s="236">
        <f>Q263*H263</f>
        <v>0.087419999999999998</v>
      </c>
      <c r="S263" s="236">
        <v>0</v>
      </c>
      <c r="T263" s="237">
        <f>S263*H263</f>
        <v>0</v>
      </c>
      <c r="U263" s="39"/>
      <c r="V263" s="39"/>
      <c r="W263" s="39"/>
      <c r="X263" s="39"/>
      <c r="Y263" s="39"/>
      <c r="Z263" s="39"/>
      <c r="AA263" s="39"/>
      <c r="AB263" s="39"/>
      <c r="AC263" s="39"/>
      <c r="AD263" s="39"/>
      <c r="AE263" s="39"/>
      <c r="AR263" s="238" t="s">
        <v>360</v>
      </c>
      <c r="AT263" s="238" t="s">
        <v>343</v>
      </c>
      <c r="AU263" s="238" t="s">
        <v>85</v>
      </c>
      <c r="AY263" s="18" t="s">
        <v>342</v>
      </c>
      <c r="BE263" s="239">
        <f>IF(N263="základní",J263,0)</f>
        <v>0</v>
      </c>
      <c r="BF263" s="239">
        <f>IF(N263="snížená",J263,0)</f>
        <v>0</v>
      </c>
      <c r="BG263" s="239">
        <f>IF(N263="zákl. přenesená",J263,0)</f>
        <v>0</v>
      </c>
      <c r="BH263" s="239">
        <f>IF(N263="sníž. přenesená",J263,0)</f>
        <v>0</v>
      </c>
      <c r="BI263" s="239">
        <f>IF(N263="nulová",J263,0)</f>
        <v>0</v>
      </c>
      <c r="BJ263" s="18" t="s">
        <v>83</v>
      </c>
      <c r="BK263" s="239">
        <f>ROUND(I263*H263,2)</f>
        <v>0</v>
      </c>
      <c r="BL263" s="18" t="s">
        <v>360</v>
      </c>
      <c r="BM263" s="238" t="s">
        <v>7727</v>
      </c>
    </row>
    <row r="264" s="2" customFormat="1">
      <c r="A264" s="39"/>
      <c r="B264" s="40"/>
      <c r="C264" s="41"/>
      <c r="D264" s="240" t="s">
        <v>349</v>
      </c>
      <c r="E264" s="41"/>
      <c r="F264" s="241" t="s">
        <v>2402</v>
      </c>
      <c r="G264" s="41"/>
      <c r="H264" s="41"/>
      <c r="I264" s="242"/>
      <c r="J264" s="41"/>
      <c r="K264" s="41"/>
      <c r="L264" s="45"/>
      <c r="M264" s="243"/>
      <c r="N264" s="244"/>
      <c r="O264" s="92"/>
      <c r="P264" s="92"/>
      <c r="Q264" s="92"/>
      <c r="R264" s="92"/>
      <c r="S264" s="92"/>
      <c r="T264" s="93"/>
      <c r="U264" s="39"/>
      <c r="V264" s="39"/>
      <c r="W264" s="39"/>
      <c r="X264" s="39"/>
      <c r="Y264" s="39"/>
      <c r="Z264" s="39"/>
      <c r="AA264" s="39"/>
      <c r="AB264" s="39"/>
      <c r="AC264" s="39"/>
      <c r="AD264" s="39"/>
      <c r="AE264" s="39"/>
      <c r="AT264" s="18" t="s">
        <v>349</v>
      </c>
      <c r="AU264" s="18" t="s">
        <v>85</v>
      </c>
    </row>
    <row r="265" s="13" customFormat="1">
      <c r="A265" s="13"/>
      <c r="B265" s="252"/>
      <c r="C265" s="253"/>
      <c r="D265" s="240" t="s">
        <v>446</v>
      </c>
      <c r="E265" s="254" t="s">
        <v>1</v>
      </c>
      <c r="F265" s="255" t="s">
        <v>2489</v>
      </c>
      <c r="G265" s="253"/>
      <c r="H265" s="256">
        <v>1</v>
      </c>
      <c r="I265" s="257"/>
      <c r="J265" s="253"/>
      <c r="K265" s="253"/>
      <c r="L265" s="258"/>
      <c r="M265" s="259"/>
      <c r="N265" s="260"/>
      <c r="O265" s="260"/>
      <c r="P265" s="260"/>
      <c r="Q265" s="260"/>
      <c r="R265" s="260"/>
      <c r="S265" s="260"/>
      <c r="T265" s="261"/>
      <c r="U265" s="13"/>
      <c r="V265" s="13"/>
      <c r="W265" s="13"/>
      <c r="X265" s="13"/>
      <c r="Y265" s="13"/>
      <c r="Z265" s="13"/>
      <c r="AA265" s="13"/>
      <c r="AB265" s="13"/>
      <c r="AC265" s="13"/>
      <c r="AD265" s="13"/>
      <c r="AE265" s="13"/>
      <c r="AT265" s="262" t="s">
        <v>446</v>
      </c>
      <c r="AU265" s="262" t="s">
        <v>85</v>
      </c>
      <c r="AV265" s="13" t="s">
        <v>85</v>
      </c>
      <c r="AW265" s="13" t="s">
        <v>32</v>
      </c>
      <c r="AX265" s="13" t="s">
        <v>83</v>
      </c>
      <c r="AY265" s="262" t="s">
        <v>342</v>
      </c>
    </row>
    <row r="266" s="2" customFormat="1" ht="16.5" customHeight="1">
      <c r="A266" s="39"/>
      <c r="B266" s="40"/>
      <c r="C266" s="295" t="s">
        <v>692</v>
      </c>
      <c r="D266" s="295" t="s">
        <v>621</v>
      </c>
      <c r="E266" s="296" t="s">
        <v>2404</v>
      </c>
      <c r="F266" s="297" t="s">
        <v>2405</v>
      </c>
      <c r="G266" s="298" t="s">
        <v>442</v>
      </c>
      <c r="H266" s="299">
        <v>1</v>
      </c>
      <c r="I266" s="300"/>
      <c r="J266" s="301">
        <f>ROUND(I266*H266,2)</f>
        <v>0</v>
      </c>
      <c r="K266" s="297" t="s">
        <v>443</v>
      </c>
      <c r="L266" s="302"/>
      <c r="M266" s="303" t="s">
        <v>1</v>
      </c>
      <c r="N266" s="304" t="s">
        <v>41</v>
      </c>
      <c r="O266" s="92"/>
      <c r="P266" s="236">
        <f>O266*H266</f>
        <v>0</v>
      </c>
      <c r="Q266" s="236">
        <v>0.081000000000000003</v>
      </c>
      <c r="R266" s="236">
        <f>Q266*H266</f>
        <v>0.081000000000000003</v>
      </c>
      <c r="S266" s="236">
        <v>0</v>
      </c>
      <c r="T266" s="237">
        <f>S266*H266</f>
        <v>0</v>
      </c>
      <c r="U266" s="39"/>
      <c r="V266" s="39"/>
      <c r="W266" s="39"/>
      <c r="X266" s="39"/>
      <c r="Y266" s="39"/>
      <c r="Z266" s="39"/>
      <c r="AA266" s="39"/>
      <c r="AB266" s="39"/>
      <c r="AC266" s="39"/>
      <c r="AD266" s="39"/>
      <c r="AE266" s="39"/>
      <c r="AR266" s="238" t="s">
        <v>376</v>
      </c>
      <c r="AT266" s="238" t="s">
        <v>621</v>
      </c>
      <c r="AU266" s="238" t="s">
        <v>85</v>
      </c>
      <c r="AY266" s="18" t="s">
        <v>342</v>
      </c>
      <c r="BE266" s="239">
        <f>IF(N266="základní",J266,0)</f>
        <v>0</v>
      </c>
      <c r="BF266" s="239">
        <f>IF(N266="snížená",J266,0)</f>
        <v>0</v>
      </c>
      <c r="BG266" s="239">
        <f>IF(N266="zákl. přenesená",J266,0)</f>
        <v>0</v>
      </c>
      <c r="BH266" s="239">
        <f>IF(N266="sníž. přenesená",J266,0)</f>
        <v>0</v>
      </c>
      <c r="BI266" s="239">
        <f>IF(N266="nulová",J266,0)</f>
        <v>0</v>
      </c>
      <c r="BJ266" s="18" t="s">
        <v>83</v>
      </c>
      <c r="BK266" s="239">
        <f>ROUND(I266*H266,2)</f>
        <v>0</v>
      </c>
      <c r="BL266" s="18" t="s">
        <v>360</v>
      </c>
      <c r="BM266" s="238" t="s">
        <v>7728</v>
      </c>
    </row>
    <row r="267" s="2" customFormat="1">
      <c r="A267" s="39"/>
      <c r="B267" s="40"/>
      <c r="C267" s="41"/>
      <c r="D267" s="240" t="s">
        <v>349</v>
      </c>
      <c r="E267" s="41"/>
      <c r="F267" s="241" t="s">
        <v>2405</v>
      </c>
      <c r="G267" s="41"/>
      <c r="H267" s="41"/>
      <c r="I267" s="242"/>
      <c r="J267" s="41"/>
      <c r="K267" s="41"/>
      <c r="L267" s="45"/>
      <c r="M267" s="243"/>
      <c r="N267" s="244"/>
      <c r="O267" s="92"/>
      <c r="P267" s="92"/>
      <c r="Q267" s="92"/>
      <c r="R267" s="92"/>
      <c r="S267" s="92"/>
      <c r="T267" s="93"/>
      <c r="U267" s="39"/>
      <c r="V267" s="39"/>
      <c r="W267" s="39"/>
      <c r="X267" s="39"/>
      <c r="Y267" s="39"/>
      <c r="Z267" s="39"/>
      <c r="AA267" s="39"/>
      <c r="AB267" s="39"/>
      <c r="AC267" s="39"/>
      <c r="AD267" s="39"/>
      <c r="AE267" s="39"/>
      <c r="AT267" s="18" t="s">
        <v>349</v>
      </c>
      <c r="AU267" s="18" t="s">
        <v>85</v>
      </c>
    </row>
    <row r="268" s="13" customFormat="1">
      <c r="A268" s="13"/>
      <c r="B268" s="252"/>
      <c r="C268" s="253"/>
      <c r="D268" s="240" t="s">
        <v>446</v>
      </c>
      <c r="E268" s="254" t="s">
        <v>1</v>
      </c>
      <c r="F268" s="255" t="s">
        <v>2590</v>
      </c>
      <c r="G268" s="253"/>
      <c r="H268" s="256">
        <v>1</v>
      </c>
      <c r="I268" s="257"/>
      <c r="J268" s="253"/>
      <c r="K268" s="253"/>
      <c r="L268" s="258"/>
      <c r="M268" s="259"/>
      <c r="N268" s="260"/>
      <c r="O268" s="260"/>
      <c r="P268" s="260"/>
      <c r="Q268" s="260"/>
      <c r="R268" s="260"/>
      <c r="S268" s="260"/>
      <c r="T268" s="261"/>
      <c r="U268" s="13"/>
      <c r="V268" s="13"/>
      <c r="W268" s="13"/>
      <c r="X268" s="13"/>
      <c r="Y268" s="13"/>
      <c r="Z268" s="13"/>
      <c r="AA268" s="13"/>
      <c r="AB268" s="13"/>
      <c r="AC268" s="13"/>
      <c r="AD268" s="13"/>
      <c r="AE268" s="13"/>
      <c r="AT268" s="262" t="s">
        <v>446</v>
      </c>
      <c r="AU268" s="262" t="s">
        <v>85</v>
      </c>
      <c r="AV268" s="13" t="s">
        <v>85</v>
      </c>
      <c r="AW268" s="13" t="s">
        <v>32</v>
      </c>
      <c r="AX268" s="13" t="s">
        <v>83</v>
      </c>
      <c r="AY268" s="262" t="s">
        <v>342</v>
      </c>
    </row>
    <row r="269" s="2" customFormat="1" ht="21.75" customHeight="1">
      <c r="A269" s="39"/>
      <c r="B269" s="40"/>
      <c r="C269" s="227" t="s">
        <v>700</v>
      </c>
      <c r="D269" s="227" t="s">
        <v>343</v>
      </c>
      <c r="E269" s="228" t="s">
        <v>2407</v>
      </c>
      <c r="F269" s="229" t="s">
        <v>2408</v>
      </c>
      <c r="G269" s="230" t="s">
        <v>562</v>
      </c>
      <c r="H269" s="231">
        <v>0.76800000000000002</v>
      </c>
      <c r="I269" s="232"/>
      <c r="J269" s="233">
        <f>ROUND(I269*H269,2)</f>
        <v>0</v>
      </c>
      <c r="K269" s="229" t="s">
        <v>443</v>
      </c>
      <c r="L269" s="45"/>
      <c r="M269" s="234" t="s">
        <v>1</v>
      </c>
      <c r="N269" s="235" t="s">
        <v>41</v>
      </c>
      <c r="O269" s="92"/>
      <c r="P269" s="236">
        <f>O269*H269</f>
        <v>0</v>
      </c>
      <c r="Q269" s="236">
        <v>0</v>
      </c>
      <c r="R269" s="236">
        <f>Q269*H269</f>
        <v>0</v>
      </c>
      <c r="S269" s="236">
        <v>0</v>
      </c>
      <c r="T269" s="237">
        <f>S269*H269</f>
        <v>0</v>
      </c>
      <c r="U269" s="39"/>
      <c r="V269" s="39"/>
      <c r="W269" s="39"/>
      <c r="X269" s="39"/>
      <c r="Y269" s="39"/>
      <c r="Z269" s="39"/>
      <c r="AA269" s="39"/>
      <c r="AB269" s="39"/>
      <c r="AC269" s="39"/>
      <c r="AD269" s="39"/>
      <c r="AE269" s="39"/>
      <c r="AR269" s="238" t="s">
        <v>360</v>
      </c>
      <c r="AT269" s="238" t="s">
        <v>343</v>
      </c>
      <c r="AU269" s="238" t="s">
        <v>85</v>
      </c>
      <c r="AY269" s="18" t="s">
        <v>342</v>
      </c>
      <c r="BE269" s="239">
        <f>IF(N269="základní",J269,0)</f>
        <v>0</v>
      </c>
      <c r="BF269" s="239">
        <f>IF(N269="snížená",J269,0)</f>
        <v>0</v>
      </c>
      <c r="BG269" s="239">
        <f>IF(N269="zákl. přenesená",J269,0)</f>
        <v>0</v>
      </c>
      <c r="BH269" s="239">
        <f>IF(N269="sníž. přenesená",J269,0)</f>
        <v>0</v>
      </c>
      <c r="BI269" s="239">
        <f>IF(N269="nulová",J269,0)</f>
        <v>0</v>
      </c>
      <c r="BJ269" s="18" t="s">
        <v>83</v>
      </c>
      <c r="BK269" s="239">
        <f>ROUND(I269*H269,2)</f>
        <v>0</v>
      </c>
      <c r="BL269" s="18" t="s">
        <v>360</v>
      </c>
      <c r="BM269" s="238" t="s">
        <v>7729</v>
      </c>
    </row>
    <row r="270" s="2" customFormat="1">
      <c r="A270" s="39"/>
      <c r="B270" s="40"/>
      <c r="C270" s="41"/>
      <c r="D270" s="240" t="s">
        <v>349</v>
      </c>
      <c r="E270" s="41"/>
      <c r="F270" s="241" t="s">
        <v>2410</v>
      </c>
      <c r="G270" s="41"/>
      <c r="H270" s="41"/>
      <c r="I270" s="242"/>
      <c r="J270" s="41"/>
      <c r="K270" s="41"/>
      <c r="L270" s="45"/>
      <c r="M270" s="243"/>
      <c r="N270" s="244"/>
      <c r="O270" s="92"/>
      <c r="P270" s="92"/>
      <c r="Q270" s="92"/>
      <c r="R270" s="92"/>
      <c r="S270" s="92"/>
      <c r="T270" s="93"/>
      <c r="U270" s="39"/>
      <c r="V270" s="39"/>
      <c r="W270" s="39"/>
      <c r="X270" s="39"/>
      <c r="Y270" s="39"/>
      <c r="Z270" s="39"/>
      <c r="AA270" s="39"/>
      <c r="AB270" s="39"/>
      <c r="AC270" s="39"/>
      <c r="AD270" s="39"/>
      <c r="AE270" s="39"/>
      <c r="AT270" s="18" t="s">
        <v>349</v>
      </c>
      <c r="AU270" s="18" t="s">
        <v>85</v>
      </c>
    </row>
    <row r="271" s="13" customFormat="1">
      <c r="A271" s="13"/>
      <c r="B271" s="252"/>
      <c r="C271" s="253"/>
      <c r="D271" s="240" t="s">
        <v>446</v>
      </c>
      <c r="E271" s="254" t="s">
        <v>1</v>
      </c>
      <c r="F271" s="255" t="s">
        <v>7431</v>
      </c>
      <c r="G271" s="253"/>
      <c r="H271" s="256">
        <v>0.76800000000000002</v>
      </c>
      <c r="I271" s="257"/>
      <c r="J271" s="253"/>
      <c r="K271" s="253"/>
      <c r="L271" s="258"/>
      <c r="M271" s="259"/>
      <c r="N271" s="260"/>
      <c r="O271" s="260"/>
      <c r="P271" s="260"/>
      <c r="Q271" s="260"/>
      <c r="R271" s="260"/>
      <c r="S271" s="260"/>
      <c r="T271" s="261"/>
      <c r="U271" s="13"/>
      <c r="V271" s="13"/>
      <c r="W271" s="13"/>
      <c r="X271" s="13"/>
      <c r="Y271" s="13"/>
      <c r="Z271" s="13"/>
      <c r="AA271" s="13"/>
      <c r="AB271" s="13"/>
      <c r="AC271" s="13"/>
      <c r="AD271" s="13"/>
      <c r="AE271" s="13"/>
      <c r="AT271" s="262" t="s">
        <v>446</v>
      </c>
      <c r="AU271" s="262" t="s">
        <v>85</v>
      </c>
      <c r="AV271" s="13" t="s">
        <v>85</v>
      </c>
      <c r="AW271" s="13" t="s">
        <v>32</v>
      </c>
      <c r="AX271" s="13" t="s">
        <v>83</v>
      </c>
      <c r="AY271" s="262" t="s">
        <v>342</v>
      </c>
    </row>
    <row r="272" s="2" customFormat="1" ht="16.5" customHeight="1">
      <c r="A272" s="39"/>
      <c r="B272" s="40"/>
      <c r="C272" s="227" t="s">
        <v>710</v>
      </c>
      <c r="D272" s="227" t="s">
        <v>343</v>
      </c>
      <c r="E272" s="228" t="s">
        <v>2412</v>
      </c>
      <c r="F272" s="229" t="s">
        <v>2413</v>
      </c>
      <c r="G272" s="230" t="s">
        <v>562</v>
      </c>
      <c r="H272" s="231">
        <v>17.024999999999999</v>
      </c>
      <c r="I272" s="232"/>
      <c r="J272" s="233">
        <f>ROUND(I272*H272,2)</f>
        <v>0</v>
      </c>
      <c r="K272" s="229" t="s">
        <v>443</v>
      </c>
      <c r="L272" s="45"/>
      <c r="M272" s="234" t="s">
        <v>1</v>
      </c>
      <c r="N272" s="235" t="s">
        <v>41</v>
      </c>
      <c r="O272" s="92"/>
      <c r="P272" s="236">
        <f>O272*H272</f>
        <v>0</v>
      </c>
      <c r="Q272" s="236">
        <v>0</v>
      </c>
      <c r="R272" s="236">
        <f>Q272*H272</f>
        <v>0</v>
      </c>
      <c r="S272" s="236">
        <v>0</v>
      </c>
      <c r="T272" s="237">
        <f>S272*H272</f>
        <v>0</v>
      </c>
      <c r="U272" s="39"/>
      <c r="V272" s="39"/>
      <c r="W272" s="39"/>
      <c r="X272" s="39"/>
      <c r="Y272" s="39"/>
      <c r="Z272" s="39"/>
      <c r="AA272" s="39"/>
      <c r="AB272" s="39"/>
      <c r="AC272" s="39"/>
      <c r="AD272" s="39"/>
      <c r="AE272" s="39"/>
      <c r="AR272" s="238" t="s">
        <v>360</v>
      </c>
      <c r="AT272" s="238" t="s">
        <v>343</v>
      </c>
      <c r="AU272" s="238" t="s">
        <v>85</v>
      </c>
      <c r="AY272" s="18" t="s">
        <v>342</v>
      </c>
      <c r="BE272" s="239">
        <f>IF(N272="základní",J272,0)</f>
        <v>0</v>
      </c>
      <c r="BF272" s="239">
        <f>IF(N272="snížená",J272,0)</f>
        <v>0</v>
      </c>
      <c r="BG272" s="239">
        <f>IF(N272="zákl. přenesená",J272,0)</f>
        <v>0</v>
      </c>
      <c r="BH272" s="239">
        <f>IF(N272="sníž. přenesená",J272,0)</f>
        <v>0</v>
      </c>
      <c r="BI272" s="239">
        <f>IF(N272="nulová",J272,0)</f>
        <v>0</v>
      </c>
      <c r="BJ272" s="18" t="s">
        <v>83</v>
      </c>
      <c r="BK272" s="239">
        <f>ROUND(I272*H272,2)</f>
        <v>0</v>
      </c>
      <c r="BL272" s="18" t="s">
        <v>360</v>
      </c>
      <c r="BM272" s="238" t="s">
        <v>7730</v>
      </c>
    </row>
    <row r="273" s="2" customFormat="1">
      <c r="A273" s="39"/>
      <c r="B273" s="40"/>
      <c r="C273" s="41"/>
      <c r="D273" s="240" t="s">
        <v>349</v>
      </c>
      <c r="E273" s="41"/>
      <c r="F273" s="241" t="s">
        <v>2415</v>
      </c>
      <c r="G273" s="41"/>
      <c r="H273" s="41"/>
      <c r="I273" s="242"/>
      <c r="J273" s="41"/>
      <c r="K273" s="41"/>
      <c r="L273" s="45"/>
      <c r="M273" s="243"/>
      <c r="N273" s="244"/>
      <c r="O273" s="92"/>
      <c r="P273" s="92"/>
      <c r="Q273" s="92"/>
      <c r="R273" s="92"/>
      <c r="S273" s="92"/>
      <c r="T273" s="93"/>
      <c r="U273" s="39"/>
      <c r="V273" s="39"/>
      <c r="W273" s="39"/>
      <c r="X273" s="39"/>
      <c r="Y273" s="39"/>
      <c r="Z273" s="39"/>
      <c r="AA273" s="39"/>
      <c r="AB273" s="39"/>
      <c r="AC273" s="39"/>
      <c r="AD273" s="39"/>
      <c r="AE273" s="39"/>
      <c r="AT273" s="18" t="s">
        <v>349</v>
      </c>
      <c r="AU273" s="18" t="s">
        <v>85</v>
      </c>
    </row>
    <row r="274" s="13" customFormat="1">
      <c r="A274" s="13"/>
      <c r="B274" s="252"/>
      <c r="C274" s="253"/>
      <c r="D274" s="240" t="s">
        <v>446</v>
      </c>
      <c r="E274" s="254" t="s">
        <v>1</v>
      </c>
      <c r="F274" s="255" t="s">
        <v>7731</v>
      </c>
      <c r="G274" s="253"/>
      <c r="H274" s="256">
        <v>17.024999999999999</v>
      </c>
      <c r="I274" s="257"/>
      <c r="J274" s="253"/>
      <c r="K274" s="253"/>
      <c r="L274" s="258"/>
      <c r="M274" s="259"/>
      <c r="N274" s="260"/>
      <c r="O274" s="260"/>
      <c r="P274" s="260"/>
      <c r="Q274" s="260"/>
      <c r="R274" s="260"/>
      <c r="S274" s="260"/>
      <c r="T274" s="261"/>
      <c r="U274" s="13"/>
      <c r="V274" s="13"/>
      <c r="W274" s="13"/>
      <c r="X274" s="13"/>
      <c r="Y274" s="13"/>
      <c r="Z274" s="13"/>
      <c r="AA274" s="13"/>
      <c r="AB274" s="13"/>
      <c r="AC274" s="13"/>
      <c r="AD274" s="13"/>
      <c r="AE274" s="13"/>
      <c r="AT274" s="262" t="s">
        <v>446</v>
      </c>
      <c r="AU274" s="262" t="s">
        <v>85</v>
      </c>
      <c r="AV274" s="13" t="s">
        <v>85</v>
      </c>
      <c r="AW274" s="13" t="s">
        <v>32</v>
      </c>
      <c r="AX274" s="13" t="s">
        <v>83</v>
      </c>
      <c r="AY274" s="262" t="s">
        <v>342</v>
      </c>
    </row>
    <row r="275" s="2" customFormat="1" ht="16.5" customHeight="1">
      <c r="A275" s="39"/>
      <c r="B275" s="40"/>
      <c r="C275" s="227" t="s">
        <v>717</v>
      </c>
      <c r="D275" s="227" t="s">
        <v>343</v>
      </c>
      <c r="E275" s="228" t="s">
        <v>2424</v>
      </c>
      <c r="F275" s="229" t="s">
        <v>2425</v>
      </c>
      <c r="G275" s="230" t="s">
        <v>473</v>
      </c>
      <c r="H275" s="231">
        <v>1.9199999999999999</v>
      </c>
      <c r="I275" s="232"/>
      <c r="J275" s="233">
        <f>ROUND(I275*H275,2)</f>
        <v>0</v>
      </c>
      <c r="K275" s="229" t="s">
        <v>443</v>
      </c>
      <c r="L275" s="45"/>
      <c r="M275" s="234" t="s">
        <v>1</v>
      </c>
      <c r="N275" s="235" t="s">
        <v>41</v>
      </c>
      <c r="O275" s="92"/>
      <c r="P275" s="236">
        <f>O275*H275</f>
        <v>0</v>
      </c>
      <c r="Q275" s="236">
        <v>0.0063200000000000001</v>
      </c>
      <c r="R275" s="236">
        <f>Q275*H275</f>
        <v>0.0121344</v>
      </c>
      <c r="S275" s="236">
        <v>0</v>
      </c>
      <c r="T275" s="237">
        <f>S275*H275</f>
        <v>0</v>
      </c>
      <c r="U275" s="39"/>
      <c r="V275" s="39"/>
      <c r="W275" s="39"/>
      <c r="X275" s="39"/>
      <c r="Y275" s="39"/>
      <c r="Z275" s="39"/>
      <c r="AA275" s="39"/>
      <c r="AB275" s="39"/>
      <c r="AC275" s="39"/>
      <c r="AD275" s="39"/>
      <c r="AE275" s="39"/>
      <c r="AR275" s="238" t="s">
        <v>360</v>
      </c>
      <c r="AT275" s="238" t="s">
        <v>343</v>
      </c>
      <c r="AU275" s="238" t="s">
        <v>85</v>
      </c>
      <c r="AY275" s="18" t="s">
        <v>342</v>
      </c>
      <c r="BE275" s="239">
        <f>IF(N275="základní",J275,0)</f>
        <v>0</v>
      </c>
      <c r="BF275" s="239">
        <f>IF(N275="snížená",J275,0)</f>
        <v>0</v>
      </c>
      <c r="BG275" s="239">
        <f>IF(N275="zákl. přenesená",J275,0)</f>
        <v>0</v>
      </c>
      <c r="BH275" s="239">
        <f>IF(N275="sníž. přenesená",J275,0)</f>
        <v>0</v>
      </c>
      <c r="BI275" s="239">
        <f>IF(N275="nulová",J275,0)</f>
        <v>0</v>
      </c>
      <c r="BJ275" s="18" t="s">
        <v>83</v>
      </c>
      <c r="BK275" s="239">
        <f>ROUND(I275*H275,2)</f>
        <v>0</v>
      </c>
      <c r="BL275" s="18" t="s">
        <v>360</v>
      </c>
      <c r="BM275" s="238" t="s">
        <v>7732</v>
      </c>
    </row>
    <row r="276" s="2" customFormat="1">
      <c r="A276" s="39"/>
      <c r="B276" s="40"/>
      <c r="C276" s="41"/>
      <c r="D276" s="240" t="s">
        <v>349</v>
      </c>
      <c r="E276" s="41"/>
      <c r="F276" s="241" t="s">
        <v>2427</v>
      </c>
      <c r="G276" s="41"/>
      <c r="H276" s="41"/>
      <c r="I276" s="242"/>
      <c r="J276" s="41"/>
      <c r="K276" s="41"/>
      <c r="L276" s="45"/>
      <c r="M276" s="243"/>
      <c r="N276" s="244"/>
      <c r="O276" s="92"/>
      <c r="P276" s="92"/>
      <c r="Q276" s="92"/>
      <c r="R276" s="92"/>
      <c r="S276" s="92"/>
      <c r="T276" s="93"/>
      <c r="U276" s="39"/>
      <c r="V276" s="39"/>
      <c r="W276" s="39"/>
      <c r="X276" s="39"/>
      <c r="Y276" s="39"/>
      <c r="Z276" s="39"/>
      <c r="AA276" s="39"/>
      <c r="AB276" s="39"/>
      <c r="AC276" s="39"/>
      <c r="AD276" s="39"/>
      <c r="AE276" s="39"/>
      <c r="AT276" s="18" t="s">
        <v>349</v>
      </c>
      <c r="AU276" s="18" t="s">
        <v>85</v>
      </c>
    </row>
    <row r="277" s="13" customFormat="1">
      <c r="A277" s="13"/>
      <c r="B277" s="252"/>
      <c r="C277" s="253"/>
      <c r="D277" s="240" t="s">
        <v>446</v>
      </c>
      <c r="E277" s="254" t="s">
        <v>1</v>
      </c>
      <c r="F277" s="255" t="s">
        <v>7435</v>
      </c>
      <c r="G277" s="253"/>
      <c r="H277" s="256">
        <v>1.9199999999999999</v>
      </c>
      <c r="I277" s="257"/>
      <c r="J277" s="253"/>
      <c r="K277" s="253"/>
      <c r="L277" s="258"/>
      <c r="M277" s="259"/>
      <c r="N277" s="260"/>
      <c r="O277" s="260"/>
      <c r="P277" s="260"/>
      <c r="Q277" s="260"/>
      <c r="R277" s="260"/>
      <c r="S277" s="260"/>
      <c r="T277" s="261"/>
      <c r="U277" s="13"/>
      <c r="V277" s="13"/>
      <c r="W277" s="13"/>
      <c r="X277" s="13"/>
      <c r="Y277" s="13"/>
      <c r="Z277" s="13"/>
      <c r="AA277" s="13"/>
      <c r="AB277" s="13"/>
      <c r="AC277" s="13"/>
      <c r="AD277" s="13"/>
      <c r="AE277" s="13"/>
      <c r="AT277" s="262" t="s">
        <v>446</v>
      </c>
      <c r="AU277" s="262" t="s">
        <v>85</v>
      </c>
      <c r="AV277" s="13" t="s">
        <v>85</v>
      </c>
      <c r="AW277" s="13" t="s">
        <v>32</v>
      </c>
      <c r="AX277" s="13" t="s">
        <v>83</v>
      </c>
      <c r="AY277" s="262" t="s">
        <v>342</v>
      </c>
    </row>
    <row r="278" s="12" customFormat="1" ht="22.8" customHeight="1">
      <c r="A278" s="12"/>
      <c r="B278" s="213"/>
      <c r="C278" s="214"/>
      <c r="D278" s="215" t="s">
        <v>75</v>
      </c>
      <c r="E278" s="246" t="s">
        <v>341</v>
      </c>
      <c r="F278" s="246" t="s">
        <v>676</v>
      </c>
      <c r="G278" s="214"/>
      <c r="H278" s="214"/>
      <c r="I278" s="217"/>
      <c r="J278" s="247">
        <f>BK278</f>
        <v>0</v>
      </c>
      <c r="K278" s="214"/>
      <c r="L278" s="219"/>
      <c r="M278" s="220"/>
      <c r="N278" s="221"/>
      <c r="O278" s="221"/>
      <c r="P278" s="222">
        <f>SUM(P279:P281)</f>
        <v>0</v>
      </c>
      <c r="Q278" s="221"/>
      <c r="R278" s="222">
        <f>SUM(R279:R281)</f>
        <v>0</v>
      </c>
      <c r="S278" s="221"/>
      <c r="T278" s="223">
        <f>SUM(T279:T281)</f>
        <v>0</v>
      </c>
      <c r="U278" s="12"/>
      <c r="V278" s="12"/>
      <c r="W278" s="12"/>
      <c r="X278" s="12"/>
      <c r="Y278" s="12"/>
      <c r="Z278" s="12"/>
      <c r="AA278" s="12"/>
      <c r="AB278" s="12"/>
      <c r="AC278" s="12"/>
      <c r="AD278" s="12"/>
      <c r="AE278" s="12"/>
      <c r="AR278" s="224" t="s">
        <v>83</v>
      </c>
      <c r="AT278" s="225" t="s">
        <v>75</v>
      </c>
      <c r="AU278" s="225" t="s">
        <v>83</v>
      </c>
      <c r="AY278" s="224" t="s">
        <v>342</v>
      </c>
      <c r="BK278" s="226">
        <f>SUM(BK279:BK281)</f>
        <v>0</v>
      </c>
    </row>
    <row r="279" s="2" customFormat="1" ht="16.5" customHeight="1">
      <c r="A279" s="39"/>
      <c r="B279" s="40"/>
      <c r="C279" s="227" t="s">
        <v>724</v>
      </c>
      <c r="D279" s="227" t="s">
        <v>343</v>
      </c>
      <c r="E279" s="228" t="s">
        <v>3098</v>
      </c>
      <c r="F279" s="229" t="s">
        <v>3099</v>
      </c>
      <c r="G279" s="230" t="s">
        <v>473</v>
      </c>
      <c r="H279" s="231">
        <v>130.964</v>
      </c>
      <c r="I279" s="232"/>
      <c r="J279" s="233">
        <f>ROUND(I279*H279,2)</f>
        <v>0</v>
      </c>
      <c r="K279" s="229" t="s">
        <v>443</v>
      </c>
      <c r="L279" s="45"/>
      <c r="M279" s="234" t="s">
        <v>1</v>
      </c>
      <c r="N279" s="235" t="s">
        <v>41</v>
      </c>
      <c r="O279" s="92"/>
      <c r="P279" s="236">
        <f>O279*H279</f>
        <v>0</v>
      </c>
      <c r="Q279" s="236">
        <v>0</v>
      </c>
      <c r="R279" s="236">
        <f>Q279*H279</f>
        <v>0</v>
      </c>
      <c r="S279" s="236">
        <v>0</v>
      </c>
      <c r="T279" s="237">
        <f>S279*H279</f>
        <v>0</v>
      </c>
      <c r="U279" s="39"/>
      <c r="V279" s="39"/>
      <c r="W279" s="39"/>
      <c r="X279" s="39"/>
      <c r="Y279" s="39"/>
      <c r="Z279" s="39"/>
      <c r="AA279" s="39"/>
      <c r="AB279" s="39"/>
      <c r="AC279" s="39"/>
      <c r="AD279" s="39"/>
      <c r="AE279" s="39"/>
      <c r="AR279" s="238" t="s">
        <v>360</v>
      </c>
      <c r="AT279" s="238" t="s">
        <v>343</v>
      </c>
      <c r="AU279" s="238" t="s">
        <v>85</v>
      </c>
      <c r="AY279" s="18" t="s">
        <v>342</v>
      </c>
      <c r="BE279" s="239">
        <f>IF(N279="základní",J279,0)</f>
        <v>0</v>
      </c>
      <c r="BF279" s="239">
        <f>IF(N279="snížená",J279,0)</f>
        <v>0</v>
      </c>
      <c r="BG279" s="239">
        <f>IF(N279="zákl. přenesená",J279,0)</f>
        <v>0</v>
      </c>
      <c r="BH279" s="239">
        <f>IF(N279="sníž. přenesená",J279,0)</f>
        <v>0</v>
      </c>
      <c r="BI279" s="239">
        <f>IF(N279="nulová",J279,0)</f>
        <v>0</v>
      </c>
      <c r="BJ279" s="18" t="s">
        <v>83</v>
      </c>
      <c r="BK279" s="239">
        <f>ROUND(I279*H279,2)</f>
        <v>0</v>
      </c>
      <c r="BL279" s="18" t="s">
        <v>360</v>
      </c>
      <c r="BM279" s="238" t="s">
        <v>7733</v>
      </c>
    </row>
    <row r="280" s="2" customFormat="1">
      <c r="A280" s="39"/>
      <c r="B280" s="40"/>
      <c r="C280" s="41"/>
      <c r="D280" s="240" t="s">
        <v>349</v>
      </c>
      <c r="E280" s="41"/>
      <c r="F280" s="241" t="s">
        <v>3101</v>
      </c>
      <c r="G280" s="41"/>
      <c r="H280" s="41"/>
      <c r="I280" s="242"/>
      <c r="J280" s="41"/>
      <c r="K280" s="41"/>
      <c r="L280" s="45"/>
      <c r="M280" s="243"/>
      <c r="N280" s="244"/>
      <c r="O280" s="92"/>
      <c r="P280" s="92"/>
      <c r="Q280" s="92"/>
      <c r="R280" s="92"/>
      <c r="S280" s="92"/>
      <c r="T280" s="93"/>
      <c r="U280" s="39"/>
      <c r="V280" s="39"/>
      <c r="W280" s="39"/>
      <c r="X280" s="39"/>
      <c r="Y280" s="39"/>
      <c r="Z280" s="39"/>
      <c r="AA280" s="39"/>
      <c r="AB280" s="39"/>
      <c r="AC280" s="39"/>
      <c r="AD280" s="39"/>
      <c r="AE280" s="39"/>
      <c r="AT280" s="18" t="s">
        <v>349</v>
      </c>
      <c r="AU280" s="18" t="s">
        <v>85</v>
      </c>
    </row>
    <row r="281" s="13" customFormat="1">
      <c r="A281" s="13"/>
      <c r="B281" s="252"/>
      <c r="C281" s="253"/>
      <c r="D281" s="240" t="s">
        <v>446</v>
      </c>
      <c r="E281" s="254" t="s">
        <v>1</v>
      </c>
      <c r="F281" s="255" t="s">
        <v>7734</v>
      </c>
      <c r="G281" s="253"/>
      <c r="H281" s="256">
        <v>130.964</v>
      </c>
      <c r="I281" s="257"/>
      <c r="J281" s="253"/>
      <c r="K281" s="253"/>
      <c r="L281" s="258"/>
      <c r="M281" s="259"/>
      <c r="N281" s="260"/>
      <c r="O281" s="260"/>
      <c r="P281" s="260"/>
      <c r="Q281" s="260"/>
      <c r="R281" s="260"/>
      <c r="S281" s="260"/>
      <c r="T281" s="261"/>
      <c r="U281" s="13"/>
      <c r="V281" s="13"/>
      <c r="W281" s="13"/>
      <c r="X281" s="13"/>
      <c r="Y281" s="13"/>
      <c r="Z281" s="13"/>
      <c r="AA281" s="13"/>
      <c r="AB281" s="13"/>
      <c r="AC281" s="13"/>
      <c r="AD281" s="13"/>
      <c r="AE281" s="13"/>
      <c r="AT281" s="262" t="s">
        <v>446</v>
      </c>
      <c r="AU281" s="262" t="s">
        <v>85</v>
      </c>
      <c r="AV281" s="13" t="s">
        <v>85</v>
      </c>
      <c r="AW281" s="13" t="s">
        <v>32</v>
      </c>
      <c r="AX281" s="13" t="s">
        <v>83</v>
      </c>
      <c r="AY281" s="262" t="s">
        <v>342</v>
      </c>
    </row>
    <row r="282" s="12" customFormat="1" ht="22.8" customHeight="1">
      <c r="A282" s="12"/>
      <c r="B282" s="213"/>
      <c r="C282" s="214"/>
      <c r="D282" s="215" t="s">
        <v>75</v>
      </c>
      <c r="E282" s="246" t="s">
        <v>376</v>
      </c>
      <c r="F282" s="246" t="s">
        <v>814</v>
      </c>
      <c r="G282" s="214"/>
      <c r="H282" s="214"/>
      <c r="I282" s="217"/>
      <c r="J282" s="247">
        <f>BK282</f>
        <v>0</v>
      </c>
      <c r="K282" s="214"/>
      <c r="L282" s="219"/>
      <c r="M282" s="220"/>
      <c r="N282" s="221"/>
      <c r="O282" s="221"/>
      <c r="P282" s="222">
        <f>SUM(P283:P395)</f>
        <v>0</v>
      </c>
      <c r="Q282" s="221"/>
      <c r="R282" s="222">
        <f>SUM(R283:R395)</f>
        <v>12.358931800000001</v>
      </c>
      <c r="S282" s="221"/>
      <c r="T282" s="223">
        <f>SUM(T283:T395)</f>
        <v>6.4813999999999998</v>
      </c>
      <c r="U282" s="12"/>
      <c r="V282" s="12"/>
      <c r="W282" s="12"/>
      <c r="X282" s="12"/>
      <c r="Y282" s="12"/>
      <c r="Z282" s="12"/>
      <c r="AA282" s="12"/>
      <c r="AB282" s="12"/>
      <c r="AC282" s="12"/>
      <c r="AD282" s="12"/>
      <c r="AE282" s="12"/>
      <c r="AR282" s="224" t="s">
        <v>83</v>
      </c>
      <c r="AT282" s="225" t="s">
        <v>75</v>
      </c>
      <c r="AU282" s="225" t="s">
        <v>83</v>
      </c>
      <c r="AY282" s="224" t="s">
        <v>342</v>
      </c>
      <c r="BK282" s="226">
        <f>SUM(BK283:BK395)</f>
        <v>0</v>
      </c>
    </row>
    <row r="283" s="2" customFormat="1" ht="24.15" customHeight="1">
      <c r="A283" s="39"/>
      <c r="B283" s="40"/>
      <c r="C283" s="227" t="s">
        <v>730</v>
      </c>
      <c r="D283" s="227" t="s">
        <v>343</v>
      </c>
      <c r="E283" s="228" t="s">
        <v>7735</v>
      </c>
      <c r="F283" s="229" t="s">
        <v>7736</v>
      </c>
      <c r="G283" s="230" t="s">
        <v>543</v>
      </c>
      <c r="H283" s="231">
        <v>2</v>
      </c>
      <c r="I283" s="232"/>
      <c r="J283" s="233">
        <f>ROUND(I283*H283,2)</f>
        <v>0</v>
      </c>
      <c r="K283" s="229" t="s">
        <v>443</v>
      </c>
      <c r="L283" s="45"/>
      <c r="M283" s="234" t="s">
        <v>1</v>
      </c>
      <c r="N283" s="235" t="s">
        <v>41</v>
      </c>
      <c r="O283" s="92"/>
      <c r="P283" s="236">
        <f>O283*H283</f>
        <v>0</v>
      </c>
      <c r="Q283" s="236">
        <v>0.0022599999999999999</v>
      </c>
      <c r="R283" s="236">
        <f>Q283*H283</f>
        <v>0.0045199999999999997</v>
      </c>
      <c r="S283" s="236">
        <v>0</v>
      </c>
      <c r="T283" s="237">
        <f>S283*H283</f>
        <v>0</v>
      </c>
      <c r="U283" s="39"/>
      <c r="V283" s="39"/>
      <c r="W283" s="39"/>
      <c r="X283" s="39"/>
      <c r="Y283" s="39"/>
      <c r="Z283" s="39"/>
      <c r="AA283" s="39"/>
      <c r="AB283" s="39"/>
      <c r="AC283" s="39"/>
      <c r="AD283" s="39"/>
      <c r="AE283" s="39"/>
      <c r="AR283" s="238" t="s">
        <v>360</v>
      </c>
      <c r="AT283" s="238" t="s">
        <v>343</v>
      </c>
      <c r="AU283" s="238" t="s">
        <v>85</v>
      </c>
      <c r="AY283" s="18" t="s">
        <v>342</v>
      </c>
      <c r="BE283" s="239">
        <f>IF(N283="základní",J283,0)</f>
        <v>0</v>
      </c>
      <c r="BF283" s="239">
        <f>IF(N283="snížená",J283,0)</f>
        <v>0</v>
      </c>
      <c r="BG283" s="239">
        <f>IF(N283="zákl. přenesená",J283,0)</f>
        <v>0</v>
      </c>
      <c r="BH283" s="239">
        <f>IF(N283="sníž. přenesená",J283,0)</f>
        <v>0</v>
      </c>
      <c r="BI283" s="239">
        <f>IF(N283="nulová",J283,0)</f>
        <v>0</v>
      </c>
      <c r="BJ283" s="18" t="s">
        <v>83</v>
      </c>
      <c r="BK283" s="239">
        <f>ROUND(I283*H283,2)</f>
        <v>0</v>
      </c>
      <c r="BL283" s="18" t="s">
        <v>360</v>
      </c>
      <c r="BM283" s="238" t="s">
        <v>7737</v>
      </c>
    </row>
    <row r="284" s="2" customFormat="1">
      <c r="A284" s="39"/>
      <c r="B284" s="40"/>
      <c r="C284" s="41"/>
      <c r="D284" s="240" t="s">
        <v>349</v>
      </c>
      <c r="E284" s="41"/>
      <c r="F284" s="241" t="s">
        <v>7738</v>
      </c>
      <c r="G284" s="41"/>
      <c r="H284" s="41"/>
      <c r="I284" s="242"/>
      <c r="J284" s="41"/>
      <c r="K284" s="41"/>
      <c r="L284" s="45"/>
      <c r="M284" s="243"/>
      <c r="N284" s="244"/>
      <c r="O284" s="92"/>
      <c r="P284" s="92"/>
      <c r="Q284" s="92"/>
      <c r="R284" s="92"/>
      <c r="S284" s="92"/>
      <c r="T284" s="93"/>
      <c r="U284" s="39"/>
      <c r="V284" s="39"/>
      <c r="W284" s="39"/>
      <c r="X284" s="39"/>
      <c r="Y284" s="39"/>
      <c r="Z284" s="39"/>
      <c r="AA284" s="39"/>
      <c r="AB284" s="39"/>
      <c r="AC284" s="39"/>
      <c r="AD284" s="39"/>
      <c r="AE284" s="39"/>
      <c r="AT284" s="18" t="s">
        <v>349</v>
      </c>
      <c r="AU284" s="18" t="s">
        <v>85</v>
      </c>
    </row>
    <row r="285" s="13" customFormat="1">
      <c r="A285" s="13"/>
      <c r="B285" s="252"/>
      <c r="C285" s="253"/>
      <c r="D285" s="240" t="s">
        <v>446</v>
      </c>
      <c r="E285" s="254" t="s">
        <v>1</v>
      </c>
      <c r="F285" s="255" t="s">
        <v>7739</v>
      </c>
      <c r="G285" s="253"/>
      <c r="H285" s="256">
        <v>2</v>
      </c>
      <c r="I285" s="257"/>
      <c r="J285" s="253"/>
      <c r="K285" s="253"/>
      <c r="L285" s="258"/>
      <c r="M285" s="259"/>
      <c r="N285" s="260"/>
      <c r="O285" s="260"/>
      <c r="P285" s="260"/>
      <c r="Q285" s="260"/>
      <c r="R285" s="260"/>
      <c r="S285" s="260"/>
      <c r="T285" s="261"/>
      <c r="U285" s="13"/>
      <c r="V285" s="13"/>
      <c r="W285" s="13"/>
      <c r="X285" s="13"/>
      <c r="Y285" s="13"/>
      <c r="Z285" s="13"/>
      <c r="AA285" s="13"/>
      <c r="AB285" s="13"/>
      <c r="AC285" s="13"/>
      <c r="AD285" s="13"/>
      <c r="AE285" s="13"/>
      <c r="AT285" s="262" t="s">
        <v>446</v>
      </c>
      <c r="AU285" s="262" t="s">
        <v>85</v>
      </c>
      <c r="AV285" s="13" t="s">
        <v>85</v>
      </c>
      <c r="AW285" s="13" t="s">
        <v>32</v>
      </c>
      <c r="AX285" s="13" t="s">
        <v>83</v>
      </c>
      <c r="AY285" s="262" t="s">
        <v>342</v>
      </c>
    </row>
    <row r="286" s="2" customFormat="1" ht="16.5" customHeight="1">
      <c r="A286" s="39"/>
      <c r="B286" s="40"/>
      <c r="C286" s="295" t="s">
        <v>737</v>
      </c>
      <c r="D286" s="295" t="s">
        <v>621</v>
      </c>
      <c r="E286" s="296" t="s">
        <v>7740</v>
      </c>
      <c r="F286" s="297" t="s">
        <v>7741</v>
      </c>
      <c r="G286" s="298" t="s">
        <v>543</v>
      </c>
      <c r="H286" s="299">
        <v>2.02</v>
      </c>
      <c r="I286" s="300"/>
      <c r="J286" s="301">
        <f>ROUND(I286*H286,2)</f>
        <v>0</v>
      </c>
      <c r="K286" s="297" t="s">
        <v>443</v>
      </c>
      <c r="L286" s="302"/>
      <c r="M286" s="303" t="s">
        <v>1</v>
      </c>
      <c r="N286" s="304" t="s">
        <v>41</v>
      </c>
      <c r="O286" s="92"/>
      <c r="P286" s="236">
        <f>O286*H286</f>
        <v>0</v>
      </c>
      <c r="Q286" s="236">
        <v>0.30188999999999999</v>
      </c>
      <c r="R286" s="236">
        <f>Q286*H286</f>
        <v>0.60981779999999997</v>
      </c>
      <c r="S286" s="236">
        <v>0</v>
      </c>
      <c r="T286" s="237">
        <f>S286*H286</f>
        <v>0</v>
      </c>
      <c r="U286" s="39"/>
      <c r="V286" s="39"/>
      <c r="W286" s="39"/>
      <c r="X286" s="39"/>
      <c r="Y286" s="39"/>
      <c r="Z286" s="39"/>
      <c r="AA286" s="39"/>
      <c r="AB286" s="39"/>
      <c r="AC286" s="39"/>
      <c r="AD286" s="39"/>
      <c r="AE286" s="39"/>
      <c r="AR286" s="238" t="s">
        <v>376</v>
      </c>
      <c r="AT286" s="238" t="s">
        <v>621</v>
      </c>
      <c r="AU286" s="238" t="s">
        <v>85</v>
      </c>
      <c r="AY286" s="18" t="s">
        <v>342</v>
      </c>
      <c r="BE286" s="239">
        <f>IF(N286="základní",J286,0)</f>
        <v>0</v>
      </c>
      <c r="BF286" s="239">
        <f>IF(N286="snížená",J286,0)</f>
        <v>0</v>
      </c>
      <c r="BG286" s="239">
        <f>IF(N286="zákl. přenesená",J286,0)</f>
        <v>0</v>
      </c>
      <c r="BH286" s="239">
        <f>IF(N286="sníž. přenesená",J286,0)</f>
        <v>0</v>
      </c>
      <c r="BI286" s="239">
        <f>IF(N286="nulová",J286,0)</f>
        <v>0</v>
      </c>
      <c r="BJ286" s="18" t="s">
        <v>83</v>
      </c>
      <c r="BK286" s="239">
        <f>ROUND(I286*H286,2)</f>
        <v>0</v>
      </c>
      <c r="BL286" s="18" t="s">
        <v>360</v>
      </c>
      <c r="BM286" s="238" t="s">
        <v>7742</v>
      </c>
    </row>
    <row r="287" s="2" customFormat="1">
      <c r="A287" s="39"/>
      <c r="B287" s="40"/>
      <c r="C287" s="41"/>
      <c r="D287" s="240" t="s">
        <v>349</v>
      </c>
      <c r="E287" s="41"/>
      <c r="F287" s="241" t="s">
        <v>7741</v>
      </c>
      <c r="G287" s="41"/>
      <c r="H287" s="41"/>
      <c r="I287" s="242"/>
      <c r="J287" s="41"/>
      <c r="K287" s="41"/>
      <c r="L287" s="45"/>
      <c r="M287" s="243"/>
      <c r="N287" s="244"/>
      <c r="O287" s="92"/>
      <c r="P287" s="92"/>
      <c r="Q287" s="92"/>
      <c r="R287" s="92"/>
      <c r="S287" s="92"/>
      <c r="T287" s="93"/>
      <c r="U287" s="39"/>
      <c r="V287" s="39"/>
      <c r="W287" s="39"/>
      <c r="X287" s="39"/>
      <c r="Y287" s="39"/>
      <c r="Z287" s="39"/>
      <c r="AA287" s="39"/>
      <c r="AB287" s="39"/>
      <c r="AC287" s="39"/>
      <c r="AD287" s="39"/>
      <c r="AE287" s="39"/>
      <c r="AT287" s="18" t="s">
        <v>349</v>
      </c>
      <c r="AU287" s="18" t="s">
        <v>85</v>
      </c>
    </row>
    <row r="288" s="13" customFormat="1">
      <c r="A288" s="13"/>
      <c r="B288" s="252"/>
      <c r="C288" s="253"/>
      <c r="D288" s="240" t="s">
        <v>446</v>
      </c>
      <c r="E288" s="253"/>
      <c r="F288" s="255" t="s">
        <v>3903</v>
      </c>
      <c r="G288" s="253"/>
      <c r="H288" s="256">
        <v>2.02</v>
      </c>
      <c r="I288" s="257"/>
      <c r="J288" s="253"/>
      <c r="K288" s="253"/>
      <c r="L288" s="258"/>
      <c r="M288" s="259"/>
      <c r="N288" s="260"/>
      <c r="O288" s="260"/>
      <c r="P288" s="260"/>
      <c r="Q288" s="260"/>
      <c r="R288" s="260"/>
      <c r="S288" s="260"/>
      <c r="T288" s="261"/>
      <c r="U288" s="13"/>
      <c r="V288" s="13"/>
      <c r="W288" s="13"/>
      <c r="X288" s="13"/>
      <c r="Y288" s="13"/>
      <c r="Z288" s="13"/>
      <c r="AA288" s="13"/>
      <c r="AB288" s="13"/>
      <c r="AC288" s="13"/>
      <c r="AD288" s="13"/>
      <c r="AE288" s="13"/>
      <c r="AT288" s="262" t="s">
        <v>446</v>
      </c>
      <c r="AU288" s="262" t="s">
        <v>85</v>
      </c>
      <c r="AV288" s="13" t="s">
        <v>85</v>
      </c>
      <c r="AW288" s="13" t="s">
        <v>4</v>
      </c>
      <c r="AX288" s="13" t="s">
        <v>83</v>
      </c>
      <c r="AY288" s="262" t="s">
        <v>342</v>
      </c>
    </row>
    <row r="289" s="2" customFormat="1" ht="16.5" customHeight="1">
      <c r="A289" s="39"/>
      <c r="B289" s="40"/>
      <c r="C289" s="227" t="s">
        <v>743</v>
      </c>
      <c r="D289" s="227" t="s">
        <v>343</v>
      </c>
      <c r="E289" s="228" t="s">
        <v>2493</v>
      </c>
      <c r="F289" s="229" t="s">
        <v>7436</v>
      </c>
      <c r="G289" s="230" t="s">
        <v>543</v>
      </c>
      <c r="H289" s="231">
        <v>45.399999999999999</v>
      </c>
      <c r="I289" s="232"/>
      <c r="J289" s="233">
        <f>ROUND(I289*H289,2)</f>
        <v>0</v>
      </c>
      <c r="K289" s="229" t="s">
        <v>443</v>
      </c>
      <c r="L289" s="45"/>
      <c r="M289" s="234" t="s">
        <v>1</v>
      </c>
      <c r="N289" s="235" t="s">
        <v>41</v>
      </c>
      <c r="O289" s="92"/>
      <c r="P289" s="236">
        <f>O289*H289</f>
        <v>0</v>
      </c>
      <c r="Q289" s="236">
        <v>0</v>
      </c>
      <c r="R289" s="236">
        <f>Q289*H289</f>
        <v>0</v>
      </c>
      <c r="S289" s="236">
        <v>0.071999999999999995</v>
      </c>
      <c r="T289" s="237">
        <f>S289*H289</f>
        <v>3.2687999999999997</v>
      </c>
      <c r="U289" s="39"/>
      <c r="V289" s="39"/>
      <c r="W289" s="39"/>
      <c r="X289" s="39"/>
      <c r="Y289" s="39"/>
      <c r="Z289" s="39"/>
      <c r="AA289" s="39"/>
      <c r="AB289" s="39"/>
      <c r="AC289" s="39"/>
      <c r="AD289" s="39"/>
      <c r="AE289" s="39"/>
      <c r="AR289" s="238" t="s">
        <v>360</v>
      </c>
      <c r="AT289" s="238" t="s">
        <v>343</v>
      </c>
      <c r="AU289" s="238" t="s">
        <v>85</v>
      </c>
      <c r="AY289" s="18" t="s">
        <v>342</v>
      </c>
      <c r="BE289" s="239">
        <f>IF(N289="základní",J289,0)</f>
        <v>0</v>
      </c>
      <c r="BF289" s="239">
        <f>IF(N289="snížená",J289,0)</f>
        <v>0</v>
      </c>
      <c r="BG289" s="239">
        <f>IF(N289="zákl. přenesená",J289,0)</f>
        <v>0</v>
      </c>
      <c r="BH289" s="239">
        <f>IF(N289="sníž. přenesená",J289,0)</f>
        <v>0</v>
      </c>
      <c r="BI289" s="239">
        <f>IF(N289="nulová",J289,0)</f>
        <v>0</v>
      </c>
      <c r="BJ289" s="18" t="s">
        <v>83</v>
      </c>
      <c r="BK289" s="239">
        <f>ROUND(I289*H289,2)</f>
        <v>0</v>
      </c>
      <c r="BL289" s="18" t="s">
        <v>360</v>
      </c>
      <c r="BM289" s="238" t="s">
        <v>7743</v>
      </c>
    </row>
    <row r="290" s="2" customFormat="1">
      <c r="A290" s="39"/>
      <c r="B290" s="40"/>
      <c r="C290" s="41"/>
      <c r="D290" s="240" t="s">
        <v>349</v>
      </c>
      <c r="E290" s="41"/>
      <c r="F290" s="241" t="s">
        <v>2496</v>
      </c>
      <c r="G290" s="41"/>
      <c r="H290" s="41"/>
      <c r="I290" s="242"/>
      <c r="J290" s="41"/>
      <c r="K290" s="41"/>
      <c r="L290" s="45"/>
      <c r="M290" s="243"/>
      <c r="N290" s="244"/>
      <c r="O290" s="92"/>
      <c r="P290" s="92"/>
      <c r="Q290" s="92"/>
      <c r="R290" s="92"/>
      <c r="S290" s="92"/>
      <c r="T290" s="93"/>
      <c r="U290" s="39"/>
      <c r="V290" s="39"/>
      <c r="W290" s="39"/>
      <c r="X290" s="39"/>
      <c r="Y290" s="39"/>
      <c r="Z290" s="39"/>
      <c r="AA290" s="39"/>
      <c r="AB290" s="39"/>
      <c r="AC290" s="39"/>
      <c r="AD290" s="39"/>
      <c r="AE290" s="39"/>
      <c r="AT290" s="18" t="s">
        <v>349</v>
      </c>
      <c r="AU290" s="18" t="s">
        <v>85</v>
      </c>
    </row>
    <row r="291" s="13" customFormat="1">
      <c r="A291" s="13"/>
      <c r="B291" s="252"/>
      <c r="C291" s="253"/>
      <c r="D291" s="240" t="s">
        <v>446</v>
      </c>
      <c r="E291" s="254" t="s">
        <v>1</v>
      </c>
      <c r="F291" s="255" t="s">
        <v>7744</v>
      </c>
      <c r="G291" s="253"/>
      <c r="H291" s="256">
        <v>45.399999999999999</v>
      </c>
      <c r="I291" s="257"/>
      <c r="J291" s="253"/>
      <c r="K291" s="253"/>
      <c r="L291" s="258"/>
      <c r="M291" s="259"/>
      <c r="N291" s="260"/>
      <c r="O291" s="260"/>
      <c r="P291" s="260"/>
      <c r="Q291" s="260"/>
      <c r="R291" s="260"/>
      <c r="S291" s="260"/>
      <c r="T291" s="261"/>
      <c r="U291" s="13"/>
      <c r="V291" s="13"/>
      <c r="W291" s="13"/>
      <c r="X291" s="13"/>
      <c r="Y291" s="13"/>
      <c r="Z291" s="13"/>
      <c r="AA291" s="13"/>
      <c r="AB291" s="13"/>
      <c r="AC291" s="13"/>
      <c r="AD291" s="13"/>
      <c r="AE291" s="13"/>
      <c r="AT291" s="262" t="s">
        <v>446</v>
      </c>
      <c r="AU291" s="262" t="s">
        <v>85</v>
      </c>
      <c r="AV291" s="13" t="s">
        <v>85</v>
      </c>
      <c r="AW291" s="13" t="s">
        <v>32</v>
      </c>
      <c r="AX291" s="13" t="s">
        <v>83</v>
      </c>
      <c r="AY291" s="262" t="s">
        <v>342</v>
      </c>
    </row>
    <row r="292" s="2" customFormat="1" ht="21.75" customHeight="1">
      <c r="A292" s="39"/>
      <c r="B292" s="40"/>
      <c r="C292" s="227" t="s">
        <v>749</v>
      </c>
      <c r="D292" s="227" t="s">
        <v>343</v>
      </c>
      <c r="E292" s="228" t="s">
        <v>7269</v>
      </c>
      <c r="F292" s="229" t="s">
        <v>7270</v>
      </c>
      <c r="G292" s="230" t="s">
        <v>543</v>
      </c>
      <c r="H292" s="231">
        <v>45.200000000000003</v>
      </c>
      <c r="I292" s="232"/>
      <c r="J292" s="233">
        <f>ROUND(I292*H292,2)</f>
        <v>0</v>
      </c>
      <c r="K292" s="229" t="s">
        <v>443</v>
      </c>
      <c r="L292" s="45"/>
      <c r="M292" s="234" t="s">
        <v>1</v>
      </c>
      <c r="N292" s="235" t="s">
        <v>41</v>
      </c>
      <c r="O292" s="92"/>
      <c r="P292" s="236">
        <f>O292*H292</f>
        <v>0</v>
      </c>
      <c r="Q292" s="236">
        <v>5.0000000000000002E-05</v>
      </c>
      <c r="R292" s="236">
        <f>Q292*H292</f>
        <v>0.0022600000000000003</v>
      </c>
      <c r="S292" s="236">
        <v>0</v>
      </c>
      <c r="T292" s="237">
        <f>S292*H292</f>
        <v>0</v>
      </c>
      <c r="U292" s="39"/>
      <c r="V292" s="39"/>
      <c r="W292" s="39"/>
      <c r="X292" s="39"/>
      <c r="Y292" s="39"/>
      <c r="Z292" s="39"/>
      <c r="AA292" s="39"/>
      <c r="AB292" s="39"/>
      <c r="AC292" s="39"/>
      <c r="AD292" s="39"/>
      <c r="AE292" s="39"/>
      <c r="AR292" s="238" t="s">
        <v>360</v>
      </c>
      <c r="AT292" s="238" t="s">
        <v>343</v>
      </c>
      <c r="AU292" s="238" t="s">
        <v>85</v>
      </c>
      <c r="AY292" s="18" t="s">
        <v>342</v>
      </c>
      <c r="BE292" s="239">
        <f>IF(N292="základní",J292,0)</f>
        <v>0</v>
      </c>
      <c r="BF292" s="239">
        <f>IF(N292="snížená",J292,0)</f>
        <v>0</v>
      </c>
      <c r="BG292" s="239">
        <f>IF(N292="zákl. přenesená",J292,0)</f>
        <v>0</v>
      </c>
      <c r="BH292" s="239">
        <f>IF(N292="sníž. přenesená",J292,0)</f>
        <v>0</v>
      </c>
      <c r="BI292" s="239">
        <f>IF(N292="nulová",J292,0)</f>
        <v>0</v>
      </c>
      <c r="BJ292" s="18" t="s">
        <v>83</v>
      </c>
      <c r="BK292" s="239">
        <f>ROUND(I292*H292,2)</f>
        <v>0</v>
      </c>
      <c r="BL292" s="18" t="s">
        <v>360</v>
      </c>
      <c r="BM292" s="238" t="s">
        <v>7745</v>
      </c>
    </row>
    <row r="293" s="2" customFormat="1">
      <c r="A293" s="39"/>
      <c r="B293" s="40"/>
      <c r="C293" s="41"/>
      <c r="D293" s="240" t="s">
        <v>349</v>
      </c>
      <c r="E293" s="41"/>
      <c r="F293" s="241" t="s">
        <v>7272</v>
      </c>
      <c r="G293" s="41"/>
      <c r="H293" s="41"/>
      <c r="I293" s="242"/>
      <c r="J293" s="41"/>
      <c r="K293" s="41"/>
      <c r="L293" s="45"/>
      <c r="M293" s="243"/>
      <c r="N293" s="244"/>
      <c r="O293" s="92"/>
      <c r="P293" s="92"/>
      <c r="Q293" s="92"/>
      <c r="R293" s="92"/>
      <c r="S293" s="92"/>
      <c r="T293" s="93"/>
      <c r="U293" s="39"/>
      <c r="V293" s="39"/>
      <c r="W293" s="39"/>
      <c r="X293" s="39"/>
      <c r="Y293" s="39"/>
      <c r="Z293" s="39"/>
      <c r="AA293" s="39"/>
      <c r="AB293" s="39"/>
      <c r="AC293" s="39"/>
      <c r="AD293" s="39"/>
      <c r="AE293" s="39"/>
      <c r="AT293" s="18" t="s">
        <v>349</v>
      </c>
      <c r="AU293" s="18" t="s">
        <v>85</v>
      </c>
    </row>
    <row r="294" s="13" customFormat="1">
      <c r="A294" s="13"/>
      <c r="B294" s="252"/>
      <c r="C294" s="253"/>
      <c r="D294" s="240" t="s">
        <v>446</v>
      </c>
      <c r="E294" s="254" t="s">
        <v>1</v>
      </c>
      <c r="F294" s="255" t="s">
        <v>7746</v>
      </c>
      <c r="G294" s="253"/>
      <c r="H294" s="256">
        <v>45.200000000000003</v>
      </c>
      <c r="I294" s="257"/>
      <c r="J294" s="253"/>
      <c r="K294" s="253"/>
      <c r="L294" s="258"/>
      <c r="M294" s="259"/>
      <c r="N294" s="260"/>
      <c r="O294" s="260"/>
      <c r="P294" s="260"/>
      <c r="Q294" s="260"/>
      <c r="R294" s="260"/>
      <c r="S294" s="260"/>
      <c r="T294" s="261"/>
      <c r="U294" s="13"/>
      <c r="V294" s="13"/>
      <c r="W294" s="13"/>
      <c r="X294" s="13"/>
      <c r="Y294" s="13"/>
      <c r="Z294" s="13"/>
      <c r="AA294" s="13"/>
      <c r="AB294" s="13"/>
      <c r="AC294" s="13"/>
      <c r="AD294" s="13"/>
      <c r="AE294" s="13"/>
      <c r="AT294" s="262" t="s">
        <v>446</v>
      </c>
      <c r="AU294" s="262" t="s">
        <v>85</v>
      </c>
      <c r="AV294" s="13" t="s">
        <v>85</v>
      </c>
      <c r="AW294" s="13" t="s">
        <v>32</v>
      </c>
      <c r="AX294" s="13" t="s">
        <v>83</v>
      </c>
      <c r="AY294" s="262" t="s">
        <v>342</v>
      </c>
    </row>
    <row r="295" s="2" customFormat="1" ht="16.5" customHeight="1">
      <c r="A295" s="39"/>
      <c r="B295" s="40"/>
      <c r="C295" s="295" t="s">
        <v>755</v>
      </c>
      <c r="D295" s="295" t="s">
        <v>621</v>
      </c>
      <c r="E295" s="296" t="s">
        <v>7274</v>
      </c>
      <c r="F295" s="297" t="s">
        <v>7275</v>
      </c>
      <c r="G295" s="298" t="s">
        <v>543</v>
      </c>
      <c r="H295" s="299">
        <v>45.878</v>
      </c>
      <c r="I295" s="300"/>
      <c r="J295" s="301">
        <f>ROUND(I295*H295,2)</f>
        <v>0</v>
      </c>
      <c r="K295" s="297" t="s">
        <v>443</v>
      </c>
      <c r="L295" s="302"/>
      <c r="M295" s="303" t="s">
        <v>1</v>
      </c>
      <c r="N295" s="304" t="s">
        <v>41</v>
      </c>
      <c r="O295" s="92"/>
      <c r="P295" s="236">
        <f>O295*H295</f>
        <v>0</v>
      </c>
      <c r="Q295" s="236">
        <v>0.052999999999999998</v>
      </c>
      <c r="R295" s="236">
        <f>Q295*H295</f>
        <v>2.4315340000000001</v>
      </c>
      <c r="S295" s="236">
        <v>0</v>
      </c>
      <c r="T295" s="237">
        <f>S295*H295</f>
        <v>0</v>
      </c>
      <c r="U295" s="39"/>
      <c r="V295" s="39"/>
      <c r="W295" s="39"/>
      <c r="X295" s="39"/>
      <c r="Y295" s="39"/>
      <c r="Z295" s="39"/>
      <c r="AA295" s="39"/>
      <c r="AB295" s="39"/>
      <c r="AC295" s="39"/>
      <c r="AD295" s="39"/>
      <c r="AE295" s="39"/>
      <c r="AR295" s="238" t="s">
        <v>376</v>
      </c>
      <c r="AT295" s="238" t="s">
        <v>621</v>
      </c>
      <c r="AU295" s="238" t="s">
        <v>85</v>
      </c>
      <c r="AY295" s="18" t="s">
        <v>342</v>
      </c>
      <c r="BE295" s="239">
        <f>IF(N295="základní",J295,0)</f>
        <v>0</v>
      </c>
      <c r="BF295" s="239">
        <f>IF(N295="snížená",J295,0)</f>
        <v>0</v>
      </c>
      <c r="BG295" s="239">
        <f>IF(N295="zákl. přenesená",J295,0)</f>
        <v>0</v>
      </c>
      <c r="BH295" s="239">
        <f>IF(N295="sníž. přenesená",J295,0)</f>
        <v>0</v>
      </c>
      <c r="BI295" s="239">
        <f>IF(N295="nulová",J295,0)</f>
        <v>0</v>
      </c>
      <c r="BJ295" s="18" t="s">
        <v>83</v>
      </c>
      <c r="BK295" s="239">
        <f>ROUND(I295*H295,2)</f>
        <v>0</v>
      </c>
      <c r="BL295" s="18" t="s">
        <v>360</v>
      </c>
      <c r="BM295" s="238" t="s">
        <v>7747</v>
      </c>
    </row>
    <row r="296" s="2" customFormat="1">
      <c r="A296" s="39"/>
      <c r="B296" s="40"/>
      <c r="C296" s="41"/>
      <c r="D296" s="240" t="s">
        <v>349</v>
      </c>
      <c r="E296" s="41"/>
      <c r="F296" s="241" t="s">
        <v>7275</v>
      </c>
      <c r="G296" s="41"/>
      <c r="H296" s="41"/>
      <c r="I296" s="242"/>
      <c r="J296" s="41"/>
      <c r="K296" s="41"/>
      <c r="L296" s="45"/>
      <c r="M296" s="243"/>
      <c r="N296" s="244"/>
      <c r="O296" s="92"/>
      <c r="P296" s="92"/>
      <c r="Q296" s="92"/>
      <c r="R296" s="92"/>
      <c r="S296" s="92"/>
      <c r="T296" s="93"/>
      <c r="U296" s="39"/>
      <c r="V296" s="39"/>
      <c r="W296" s="39"/>
      <c r="X296" s="39"/>
      <c r="Y296" s="39"/>
      <c r="Z296" s="39"/>
      <c r="AA296" s="39"/>
      <c r="AB296" s="39"/>
      <c r="AC296" s="39"/>
      <c r="AD296" s="39"/>
      <c r="AE296" s="39"/>
      <c r="AT296" s="18" t="s">
        <v>349</v>
      </c>
      <c r="AU296" s="18" t="s">
        <v>85</v>
      </c>
    </row>
    <row r="297" s="13" customFormat="1">
      <c r="A297" s="13"/>
      <c r="B297" s="252"/>
      <c r="C297" s="253"/>
      <c r="D297" s="240" t="s">
        <v>446</v>
      </c>
      <c r="E297" s="253"/>
      <c r="F297" s="255" t="s">
        <v>7748</v>
      </c>
      <c r="G297" s="253"/>
      <c r="H297" s="256">
        <v>45.878</v>
      </c>
      <c r="I297" s="257"/>
      <c r="J297" s="253"/>
      <c r="K297" s="253"/>
      <c r="L297" s="258"/>
      <c r="M297" s="259"/>
      <c r="N297" s="260"/>
      <c r="O297" s="260"/>
      <c r="P297" s="260"/>
      <c r="Q297" s="260"/>
      <c r="R297" s="260"/>
      <c r="S297" s="260"/>
      <c r="T297" s="261"/>
      <c r="U297" s="13"/>
      <c r="V297" s="13"/>
      <c r="W297" s="13"/>
      <c r="X297" s="13"/>
      <c r="Y297" s="13"/>
      <c r="Z297" s="13"/>
      <c r="AA297" s="13"/>
      <c r="AB297" s="13"/>
      <c r="AC297" s="13"/>
      <c r="AD297" s="13"/>
      <c r="AE297" s="13"/>
      <c r="AT297" s="262" t="s">
        <v>446</v>
      </c>
      <c r="AU297" s="262" t="s">
        <v>85</v>
      </c>
      <c r="AV297" s="13" t="s">
        <v>85</v>
      </c>
      <c r="AW297" s="13" t="s">
        <v>4</v>
      </c>
      <c r="AX297" s="13" t="s">
        <v>83</v>
      </c>
      <c r="AY297" s="262" t="s">
        <v>342</v>
      </c>
    </row>
    <row r="298" s="2" customFormat="1" ht="21.75" customHeight="1">
      <c r="A298" s="39"/>
      <c r="B298" s="40"/>
      <c r="C298" s="227" t="s">
        <v>760</v>
      </c>
      <c r="D298" s="227" t="s">
        <v>343</v>
      </c>
      <c r="E298" s="228" t="s">
        <v>2498</v>
      </c>
      <c r="F298" s="229" t="s">
        <v>2499</v>
      </c>
      <c r="G298" s="230" t="s">
        <v>543</v>
      </c>
      <c r="H298" s="231">
        <v>1</v>
      </c>
      <c r="I298" s="232"/>
      <c r="J298" s="233">
        <f>ROUND(I298*H298,2)</f>
        <v>0</v>
      </c>
      <c r="K298" s="229" t="s">
        <v>443</v>
      </c>
      <c r="L298" s="45"/>
      <c r="M298" s="234" t="s">
        <v>1</v>
      </c>
      <c r="N298" s="235" t="s">
        <v>41</v>
      </c>
      <c r="O298" s="92"/>
      <c r="P298" s="236">
        <f>O298*H298</f>
        <v>0</v>
      </c>
      <c r="Q298" s="236">
        <v>8.0000000000000007E-05</v>
      </c>
      <c r="R298" s="236">
        <f>Q298*H298</f>
        <v>8.0000000000000007E-05</v>
      </c>
      <c r="S298" s="236">
        <v>0</v>
      </c>
      <c r="T298" s="237">
        <f>S298*H298</f>
        <v>0</v>
      </c>
      <c r="U298" s="39"/>
      <c r="V298" s="39"/>
      <c r="W298" s="39"/>
      <c r="X298" s="39"/>
      <c r="Y298" s="39"/>
      <c r="Z298" s="39"/>
      <c r="AA298" s="39"/>
      <c r="AB298" s="39"/>
      <c r="AC298" s="39"/>
      <c r="AD298" s="39"/>
      <c r="AE298" s="39"/>
      <c r="AR298" s="238" t="s">
        <v>360</v>
      </c>
      <c r="AT298" s="238" t="s">
        <v>343</v>
      </c>
      <c r="AU298" s="238" t="s">
        <v>85</v>
      </c>
      <c r="AY298" s="18" t="s">
        <v>342</v>
      </c>
      <c r="BE298" s="239">
        <f>IF(N298="základní",J298,0)</f>
        <v>0</v>
      </c>
      <c r="BF298" s="239">
        <f>IF(N298="snížená",J298,0)</f>
        <v>0</v>
      </c>
      <c r="BG298" s="239">
        <f>IF(N298="zákl. přenesená",J298,0)</f>
        <v>0</v>
      </c>
      <c r="BH298" s="239">
        <f>IF(N298="sníž. přenesená",J298,0)</f>
        <v>0</v>
      </c>
      <c r="BI298" s="239">
        <f>IF(N298="nulová",J298,0)</f>
        <v>0</v>
      </c>
      <c r="BJ298" s="18" t="s">
        <v>83</v>
      </c>
      <c r="BK298" s="239">
        <f>ROUND(I298*H298,2)</f>
        <v>0</v>
      </c>
      <c r="BL298" s="18" t="s">
        <v>360</v>
      </c>
      <c r="BM298" s="238" t="s">
        <v>7749</v>
      </c>
    </row>
    <row r="299" s="2" customFormat="1">
      <c r="A299" s="39"/>
      <c r="B299" s="40"/>
      <c r="C299" s="41"/>
      <c r="D299" s="240" t="s">
        <v>349</v>
      </c>
      <c r="E299" s="41"/>
      <c r="F299" s="241" t="s">
        <v>2501</v>
      </c>
      <c r="G299" s="41"/>
      <c r="H299" s="41"/>
      <c r="I299" s="242"/>
      <c r="J299" s="41"/>
      <c r="K299" s="41"/>
      <c r="L299" s="45"/>
      <c r="M299" s="243"/>
      <c r="N299" s="244"/>
      <c r="O299" s="92"/>
      <c r="P299" s="92"/>
      <c r="Q299" s="92"/>
      <c r="R299" s="92"/>
      <c r="S299" s="92"/>
      <c r="T299" s="93"/>
      <c r="U299" s="39"/>
      <c r="V299" s="39"/>
      <c r="W299" s="39"/>
      <c r="X299" s="39"/>
      <c r="Y299" s="39"/>
      <c r="Z299" s="39"/>
      <c r="AA299" s="39"/>
      <c r="AB299" s="39"/>
      <c r="AC299" s="39"/>
      <c r="AD299" s="39"/>
      <c r="AE299" s="39"/>
      <c r="AT299" s="18" t="s">
        <v>349</v>
      </c>
      <c r="AU299" s="18" t="s">
        <v>85</v>
      </c>
    </row>
    <row r="300" s="13" customFormat="1">
      <c r="A300" s="13"/>
      <c r="B300" s="252"/>
      <c r="C300" s="253"/>
      <c r="D300" s="240" t="s">
        <v>446</v>
      </c>
      <c r="E300" s="254" t="s">
        <v>1</v>
      </c>
      <c r="F300" s="255" t="s">
        <v>7447</v>
      </c>
      <c r="G300" s="253"/>
      <c r="H300" s="256">
        <v>1</v>
      </c>
      <c r="I300" s="257"/>
      <c r="J300" s="253"/>
      <c r="K300" s="253"/>
      <c r="L300" s="258"/>
      <c r="M300" s="259"/>
      <c r="N300" s="260"/>
      <c r="O300" s="260"/>
      <c r="P300" s="260"/>
      <c r="Q300" s="260"/>
      <c r="R300" s="260"/>
      <c r="S300" s="260"/>
      <c r="T300" s="261"/>
      <c r="U300" s="13"/>
      <c r="V300" s="13"/>
      <c r="W300" s="13"/>
      <c r="X300" s="13"/>
      <c r="Y300" s="13"/>
      <c r="Z300" s="13"/>
      <c r="AA300" s="13"/>
      <c r="AB300" s="13"/>
      <c r="AC300" s="13"/>
      <c r="AD300" s="13"/>
      <c r="AE300" s="13"/>
      <c r="AT300" s="262" t="s">
        <v>446</v>
      </c>
      <c r="AU300" s="262" t="s">
        <v>85</v>
      </c>
      <c r="AV300" s="13" t="s">
        <v>85</v>
      </c>
      <c r="AW300" s="13" t="s">
        <v>32</v>
      </c>
      <c r="AX300" s="13" t="s">
        <v>83</v>
      </c>
      <c r="AY300" s="262" t="s">
        <v>342</v>
      </c>
    </row>
    <row r="301" s="2" customFormat="1" ht="16.5" customHeight="1">
      <c r="A301" s="39"/>
      <c r="B301" s="40"/>
      <c r="C301" s="295" t="s">
        <v>766</v>
      </c>
      <c r="D301" s="295" t="s">
        <v>621</v>
      </c>
      <c r="E301" s="296" t="s">
        <v>2503</v>
      </c>
      <c r="F301" s="297" t="s">
        <v>2504</v>
      </c>
      <c r="G301" s="298" t="s">
        <v>543</v>
      </c>
      <c r="H301" s="299">
        <v>1.0149999999999999</v>
      </c>
      <c r="I301" s="300"/>
      <c r="J301" s="301">
        <f>ROUND(I301*H301,2)</f>
        <v>0</v>
      </c>
      <c r="K301" s="297" t="s">
        <v>443</v>
      </c>
      <c r="L301" s="302"/>
      <c r="M301" s="303" t="s">
        <v>1</v>
      </c>
      <c r="N301" s="304" t="s">
        <v>41</v>
      </c>
      <c r="O301" s="92"/>
      <c r="P301" s="236">
        <f>O301*H301</f>
        <v>0</v>
      </c>
      <c r="Q301" s="236">
        <v>0.071999999999999995</v>
      </c>
      <c r="R301" s="236">
        <f>Q301*H301</f>
        <v>0.073079999999999992</v>
      </c>
      <c r="S301" s="236">
        <v>0</v>
      </c>
      <c r="T301" s="237">
        <f>S301*H301</f>
        <v>0</v>
      </c>
      <c r="U301" s="39"/>
      <c r="V301" s="39"/>
      <c r="W301" s="39"/>
      <c r="X301" s="39"/>
      <c r="Y301" s="39"/>
      <c r="Z301" s="39"/>
      <c r="AA301" s="39"/>
      <c r="AB301" s="39"/>
      <c r="AC301" s="39"/>
      <c r="AD301" s="39"/>
      <c r="AE301" s="39"/>
      <c r="AR301" s="238" t="s">
        <v>376</v>
      </c>
      <c r="AT301" s="238" t="s">
        <v>621</v>
      </c>
      <c r="AU301" s="238" t="s">
        <v>85</v>
      </c>
      <c r="AY301" s="18" t="s">
        <v>342</v>
      </c>
      <c r="BE301" s="239">
        <f>IF(N301="základní",J301,0)</f>
        <v>0</v>
      </c>
      <c r="BF301" s="239">
        <f>IF(N301="snížená",J301,0)</f>
        <v>0</v>
      </c>
      <c r="BG301" s="239">
        <f>IF(N301="zákl. přenesená",J301,0)</f>
        <v>0</v>
      </c>
      <c r="BH301" s="239">
        <f>IF(N301="sníž. přenesená",J301,0)</f>
        <v>0</v>
      </c>
      <c r="BI301" s="239">
        <f>IF(N301="nulová",J301,0)</f>
        <v>0</v>
      </c>
      <c r="BJ301" s="18" t="s">
        <v>83</v>
      </c>
      <c r="BK301" s="239">
        <f>ROUND(I301*H301,2)</f>
        <v>0</v>
      </c>
      <c r="BL301" s="18" t="s">
        <v>360</v>
      </c>
      <c r="BM301" s="238" t="s">
        <v>7750</v>
      </c>
    </row>
    <row r="302" s="2" customFormat="1">
      <c r="A302" s="39"/>
      <c r="B302" s="40"/>
      <c r="C302" s="41"/>
      <c r="D302" s="240" t="s">
        <v>349</v>
      </c>
      <c r="E302" s="41"/>
      <c r="F302" s="241" t="s">
        <v>2504</v>
      </c>
      <c r="G302" s="41"/>
      <c r="H302" s="41"/>
      <c r="I302" s="242"/>
      <c r="J302" s="41"/>
      <c r="K302" s="41"/>
      <c r="L302" s="45"/>
      <c r="M302" s="243"/>
      <c r="N302" s="244"/>
      <c r="O302" s="92"/>
      <c r="P302" s="92"/>
      <c r="Q302" s="92"/>
      <c r="R302" s="92"/>
      <c r="S302" s="92"/>
      <c r="T302" s="93"/>
      <c r="U302" s="39"/>
      <c r="V302" s="39"/>
      <c r="W302" s="39"/>
      <c r="X302" s="39"/>
      <c r="Y302" s="39"/>
      <c r="Z302" s="39"/>
      <c r="AA302" s="39"/>
      <c r="AB302" s="39"/>
      <c r="AC302" s="39"/>
      <c r="AD302" s="39"/>
      <c r="AE302" s="39"/>
      <c r="AT302" s="18" t="s">
        <v>349</v>
      </c>
      <c r="AU302" s="18" t="s">
        <v>85</v>
      </c>
    </row>
    <row r="303" s="13" customFormat="1">
      <c r="A303" s="13"/>
      <c r="B303" s="252"/>
      <c r="C303" s="253"/>
      <c r="D303" s="240" t="s">
        <v>446</v>
      </c>
      <c r="E303" s="253"/>
      <c r="F303" s="255" t="s">
        <v>7451</v>
      </c>
      <c r="G303" s="253"/>
      <c r="H303" s="256">
        <v>1.0149999999999999</v>
      </c>
      <c r="I303" s="257"/>
      <c r="J303" s="253"/>
      <c r="K303" s="253"/>
      <c r="L303" s="258"/>
      <c r="M303" s="259"/>
      <c r="N303" s="260"/>
      <c r="O303" s="260"/>
      <c r="P303" s="260"/>
      <c r="Q303" s="260"/>
      <c r="R303" s="260"/>
      <c r="S303" s="260"/>
      <c r="T303" s="261"/>
      <c r="U303" s="13"/>
      <c r="V303" s="13"/>
      <c r="W303" s="13"/>
      <c r="X303" s="13"/>
      <c r="Y303" s="13"/>
      <c r="Z303" s="13"/>
      <c r="AA303" s="13"/>
      <c r="AB303" s="13"/>
      <c r="AC303" s="13"/>
      <c r="AD303" s="13"/>
      <c r="AE303" s="13"/>
      <c r="AT303" s="262" t="s">
        <v>446</v>
      </c>
      <c r="AU303" s="262" t="s">
        <v>85</v>
      </c>
      <c r="AV303" s="13" t="s">
        <v>85</v>
      </c>
      <c r="AW303" s="13" t="s">
        <v>4</v>
      </c>
      <c r="AX303" s="13" t="s">
        <v>83</v>
      </c>
      <c r="AY303" s="262" t="s">
        <v>342</v>
      </c>
    </row>
    <row r="304" s="2" customFormat="1" ht="16.5" customHeight="1">
      <c r="A304" s="39"/>
      <c r="B304" s="40"/>
      <c r="C304" s="227" t="s">
        <v>772</v>
      </c>
      <c r="D304" s="227" t="s">
        <v>343</v>
      </c>
      <c r="E304" s="228" t="s">
        <v>7278</v>
      </c>
      <c r="F304" s="229" t="s">
        <v>7279</v>
      </c>
      <c r="G304" s="230" t="s">
        <v>442</v>
      </c>
      <c r="H304" s="231">
        <v>4</v>
      </c>
      <c r="I304" s="232"/>
      <c r="J304" s="233">
        <f>ROUND(I304*H304,2)</f>
        <v>0</v>
      </c>
      <c r="K304" s="229" t="s">
        <v>1</v>
      </c>
      <c r="L304" s="45"/>
      <c r="M304" s="234" t="s">
        <v>1</v>
      </c>
      <c r="N304" s="235" t="s">
        <v>41</v>
      </c>
      <c r="O304" s="92"/>
      <c r="P304" s="236">
        <f>O304*H304</f>
        <v>0</v>
      </c>
      <c r="Q304" s="236">
        <v>0.00012999999999999999</v>
      </c>
      <c r="R304" s="236">
        <f>Q304*H304</f>
        <v>0.00051999999999999995</v>
      </c>
      <c r="S304" s="236">
        <v>0</v>
      </c>
      <c r="T304" s="237">
        <f>S304*H304</f>
        <v>0</v>
      </c>
      <c r="U304" s="39"/>
      <c r="V304" s="39"/>
      <c r="W304" s="39"/>
      <c r="X304" s="39"/>
      <c r="Y304" s="39"/>
      <c r="Z304" s="39"/>
      <c r="AA304" s="39"/>
      <c r="AB304" s="39"/>
      <c r="AC304" s="39"/>
      <c r="AD304" s="39"/>
      <c r="AE304" s="39"/>
      <c r="AR304" s="238" t="s">
        <v>360</v>
      </c>
      <c r="AT304" s="238" t="s">
        <v>343</v>
      </c>
      <c r="AU304" s="238" t="s">
        <v>85</v>
      </c>
      <c r="AY304" s="18" t="s">
        <v>342</v>
      </c>
      <c r="BE304" s="239">
        <f>IF(N304="základní",J304,0)</f>
        <v>0</v>
      </c>
      <c r="BF304" s="239">
        <f>IF(N304="snížená",J304,0)</f>
        <v>0</v>
      </c>
      <c r="BG304" s="239">
        <f>IF(N304="zákl. přenesená",J304,0)</f>
        <v>0</v>
      </c>
      <c r="BH304" s="239">
        <f>IF(N304="sníž. přenesená",J304,0)</f>
        <v>0</v>
      </c>
      <c r="BI304" s="239">
        <f>IF(N304="nulová",J304,0)</f>
        <v>0</v>
      </c>
      <c r="BJ304" s="18" t="s">
        <v>83</v>
      </c>
      <c r="BK304" s="239">
        <f>ROUND(I304*H304,2)</f>
        <v>0</v>
      </c>
      <c r="BL304" s="18" t="s">
        <v>360</v>
      </c>
      <c r="BM304" s="238" t="s">
        <v>7751</v>
      </c>
    </row>
    <row r="305" s="2" customFormat="1">
      <c r="A305" s="39"/>
      <c r="B305" s="40"/>
      <c r="C305" s="41"/>
      <c r="D305" s="240" t="s">
        <v>349</v>
      </c>
      <c r="E305" s="41"/>
      <c r="F305" s="241" t="s">
        <v>7279</v>
      </c>
      <c r="G305" s="41"/>
      <c r="H305" s="41"/>
      <c r="I305" s="242"/>
      <c r="J305" s="41"/>
      <c r="K305" s="41"/>
      <c r="L305" s="45"/>
      <c r="M305" s="243"/>
      <c r="N305" s="244"/>
      <c r="O305" s="92"/>
      <c r="P305" s="92"/>
      <c r="Q305" s="92"/>
      <c r="R305" s="92"/>
      <c r="S305" s="92"/>
      <c r="T305" s="93"/>
      <c r="U305" s="39"/>
      <c r="V305" s="39"/>
      <c r="W305" s="39"/>
      <c r="X305" s="39"/>
      <c r="Y305" s="39"/>
      <c r="Z305" s="39"/>
      <c r="AA305" s="39"/>
      <c r="AB305" s="39"/>
      <c r="AC305" s="39"/>
      <c r="AD305" s="39"/>
      <c r="AE305" s="39"/>
      <c r="AT305" s="18" t="s">
        <v>349</v>
      </c>
      <c r="AU305" s="18" t="s">
        <v>85</v>
      </c>
    </row>
    <row r="306" s="13" customFormat="1">
      <c r="A306" s="13"/>
      <c r="B306" s="252"/>
      <c r="C306" s="253"/>
      <c r="D306" s="240" t="s">
        <v>446</v>
      </c>
      <c r="E306" s="254" t="s">
        <v>1</v>
      </c>
      <c r="F306" s="255" t="s">
        <v>7281</v>
      </c>
      <c r="G306" s="253"/>
      <c r="H306" s="256">
        <v>1</v>
      </c>
      <c r="I306" s="257"/>
      <c r="J306" s="253"/>
      <c r="K306" s="253"/>
      <c r="L306" s="258"/>
      <c r="M306" s="259"/>
      <c r="N306" s="260"/>
      <c r="O306" s="260"/>
      <c r="P306" s="260"/>
      <c r="Q306" s="260"/>
      <c r="R306" s="260"/>
      <c r="S306" s="260"/>
      <c r="T306" s="261"/>
      <c r="U306" s="13"/>
      <c r="V306" s="13"/>
      <c r="W306" s="13"/>
      <c r="X306" s="13"/>
      <c r="Y306" s="13"/>
      <c r="Z306" s="13"/>
      <c r="AA306" s="13"/>
      <c r="AB306" s="13"/>
      <c r="AC306" s="13"/>
      <c r="AD306" s="13"/>
      <c r="AE306" s="13"/>
      <c r="AT306" s="262" t="s">
        <v>446</v>
      </c>
      <c r="AU306" s="262" t="s">
        <v>85</v>
      </c>
      <c r="AV306" s="13" t="s">
        <v>85</v>
      </c>
      <c r="AW306" s="13" t="s">
        <v>32</v>
      </c>
      <c r="AX306" s="13" t="s">
        <v>76</v>
      </c>
      <c r="AY306" s="262" t="s">
        <v>342</v>
      </c>
    </row>
    <row r="307" s="13" customFormat="1">
      <c r="A307" s="13"/>
      <c r="B307" s="252"/>
      <c r="C307" s="253"/>
      <c r="D307" s="240" t="s">
        <v>446</v>
      </c>
      <c r="E307" s="254" t="s">
        <v>1</v>
      </c>
      <c r="F307" s="255" t="s">
        <v>7752</v>
      </c>
      <c r="G307" s="253"/>
      <c r="H307" s="256">
        <v>3</v>
      </c>
      <c r="I307" s="257"/>
      <c r="J307" s="253"/>
      <c r="K307" s="253"/>
      <c r="L307" s="258"/>
      <c r="M307" s="259"/>
      <c r="N307" s="260"/>
      <c r="O307" s="260"/>
      <c r="P307" s="260"/>
      <c r="Q307" s="260"/>
      <c r="R307" s="260"/>
      <c r="S307" s="260"/>
      <c r="T307" s="261"/>
      <c r="U307" s="13"/>
      <c r="V307" s="13"/>
      <c r="W307" s="13"/>
      <c r="X307" s="13"/>
      <c r="Y307" s="13"/>
      <c r="Z307" s="13"/>
      <c r="AA307" s="13"/>
      <c r="AB307" s="13"/>
      <c r="AC307" s="13"/>
      <c r="AD307" s="13"/>
      <c r="AE307" s="13"/>
      <c r="AT307" s="262" t="s">
        <v>446</v>
      </c>
      <c r="AU307" s="262" t="s">
        <v>85</v>
      </c>
      <c r="AV307" s="13" t="s">
        <v>85</v>
      </c>
      <c r="AW307" s="13" t="s">
        <v>32</v>
      </c>
      <c r="AX307" s="13" t="s">
        <v>76</v>
      </c>
      <c r="AY307" s="262" t="s">
        <v>342</v>
      </c>
    </row>
    <row r="308" s="16" customFormat="1">
      <c r="A308" s="16"/>
      <c r="B308" s="284"/>
      <c r="C308" s="285"/>
      <c r="D308" s="240" t="s">
        <v>446</v>
      </c>
      <c r="E308" s="286" t="s">
        <v>1</v>
      </c>
      <c r="F308" s="287" t="s">
        <v>500</v>
      </c>
      <c r="G308" s="285"/>
      <c r="H308" s="288">
        <v>4</v>
      </c>
      <c r="I308" s="289"/>
      <c r="J308" s="285"/>
      <c r="K308" s="285"/>
      <c r="L308" s="290"/>
      <c r="M308" s="291"/>
      <c r="N308" s="292"/>
      <c r="O308" s="292"/>
      <c r="P308" s="292"/>
      <c r="Q308" s="292"/>
      <c r="R308" s="292"/>
      <c r="S308" s="292"/>
      <c r="T308" s="293"/>
      <c r="U308" s="16"/>
      <c r="V308" s="16"/>
      <c r="W308" s="16"/>
      <c r="X308" s="16"/>
      <c r="Y308" s="16"/>
      <c r="Z308" s="16"/>
      <c r="AA308" s="16"/>
      <c r="AB308" s="16"/>
      <c r="AC308" s="16"/>
      <c r="AD308" s="16"/>
      <c r="AE308" s="16"/>
      <c r="AT308" s="294" t="s">
        <v>446</v>
      </c>
      <c r="AU308" s="294" t="s">
        <v>85</v>
      </c>
      <c r="AV308" s="16" t="s">
        <v>360</v>
      </c>
      <c r="AW308" s="16" t="s">
        <v>32</v>
      </c>
      <c r="AX308" s="16" t="s">
        <v>83</v>
      </c>
      <c r="AY308" s="294" t="s">
        <v>342</v>
      </c>
    </row>
    <row r="309" s="2" customFormat="1" ht="16.5" customHeight="1">
      <c r="A309" s="39"/>
      <c r="B309" s="40"/>
      <c r="C309" s="295" t="s">
        <v>777</v>
      </c>
      <c r="D309" s="295" t="s">
        <v>621</v>
      </c>
      <c r="E309" s="296" t="s">
        <v>7282</v>
      </c>
      <c r="F309" s="297" t="s">
        <v>7283</v>
      </c>
      <c r="G309" s="298" t="s">
        <v>442</v>
      </c>
      <c r="H309" s="299">
        <v>1</v>
      </c>
      <c r="I309" s="300"/>
      <c r="J309" s="301">
        <f>ROUND(I309*H309,2)</f>
        <v>0</v>
      </c>
      <c r="K309" s="297" t="s">
        <v>443</v>
      </c>
      <c r="L309" s="302"/>
      <c r="M309" s="303" t="s">
        <v>1</v>
      </c>
      <c r="N309" s="304" t="s">
        <v>41</v>
      </c>
      <c r="O309" s="92"/>
      <c r="P309" s="236">
        <f>O309*H309</f>
        <v>0</v>
      </c>
      <c r="Q309" s="236">
        <v>0.00084999999999999995</v>
      </c>
      <c r="R309" s="236">
        <f>Q309*H309</f>
        <v>0.00084999999999999995</v>
      </c>
      <c r="S309" s="236">
        <v>0</v>
      </c>
      <c r="T309" s="237">
        <f>S309*H309</f>
        <v>0</v>
      </c>
      <c r="U309" s="39"/>
      <c r="V309" s="39"/>
      <c r="W309" s="39"/>
      <c r="X309" s="39"/>
      <c r="Y309" s="39"/>
      <c r="Z309" s="39"/>
      <c r="AA309" s="39"/>
      <c r="AB309" s="39"/>
      <c r="AC309" s="39"/>
      <c r="AD309" s="39"/>
      <c r="AE309" s="39"/>
      <c r="AR309" s="238" t="s">
        <v>376</v>
      </c>
      <c r="AT309" s="238" t="s">
        <v>621</v>
      </c>
      <c r="AU309" s="238" t="s">
        <v>85</v>
      </c>
      <c r="AY309" s="18" t="s">
        <v>342</v>
      </c>
      <c r="BE309" s="239">
        <f>IF(N309="základní",J309,0)</f>
        <v>0</v>
      </c>
      <c r="BF309" s="239">
        <f>IF(N309="snížená",J309,0)</f>
        <v>0</v>
      </c>
      <c r="BG309" s="239">
        <f>IF(N309="zákl. přenesená",J309,0)</f>
        <v>0</v>
      </c>
      <c r="BH309" s="239">
        <f>IF(N309="sníž. přenesená",J309,0)</f>
        <v>0</v>
      </c>
      <c r="BI309" s="239">
        <f>IF(N309="nulová",J309,0)</f>
        <v>0</v>
      </c>
      <c r="BJ309" s="18" t="s">
        <v>83</v>
      </c>
      <c r="BK309" s="239">
        <f>ROUND(I309*H309,2)</f>
        <v>0</v>
      </c>
      <c r="BL309" s="18" t="s">
        <v>360</v>
      </c>
      <c r="BM309" s="238" t="s">
        <v>7753</v>
      </c>
    </row>
    <row r="310" s="2" customFormat="1">
      <c r="A310" s="39"/>
      <c r="B310" s="40"/>
      <c r="C310" s="41"/>
      <c r="D310" s="240" t="s">
        <v>349</v>
      </c>
      <c r="E310" s="41"/>
      <c r="F310" s="241" t="s">
        <v>7283</v>
      </c>
      <c r="G310" s="41"/>
      <c r="H310" s="41"/>
      <c r="I310" s="242"/>
      <c r="J310" s="41"/>
      <c r="K310" s="41"/>
      <c r="L310" s="45"/>
      <c r="M310" s="243"/>
      <c r="N310" s="244"/>
      <c r="O310" s="92"/>
      <c r="P310" s="92"/>
      <c r="Q310" s="92"/>
      <c r="R310" s="92"/>
      <c r="S310" s="92"/>
      <c r="T310" s="93"/>
      <c r="U310" s="39"/>
      <c r="V310" s="39"/>
      <c r="W310" s="39"/>
      <c r="X310" s="39"/>
      <c r="Y310" s="39"/>
      <c r="Z310" s="39"/>
      <c r="AA310" s="39"/>
      <c r="AB310" s="39"/>
      <c r="AC310" s="39"/>
      <c r="AD310" s="39"/>
      <c r="AE310" s="39"/>
      <c r="AT310" s="18" t="s">
        <v>349</v>
      </c>
      <c r="AU310" s="18" t="s">
        <v>85</v>
      </c>
    </row>
    <row r="311" s="13" customFormat="1">
      <c r="A311" s="13"/>
      <c r="B311" s="252"/>
      <c r="C311" s="253"/>
      <c r="D311" s="240" t="s">
        <v>446</v>
      </c>
      <c r="E311" s="254" t="s">
        <v>1</v>
      </c>
      <c r="F311" s="255" t="s">
        <v>7281</v>
      </c>
      <c r="G311" s="253"/>
      <c r="H311" s="256">
        <v>1</v>
      </c>
      <c r="I311" s="257"/>
      <c r="J311" s="253"/>
      <c r="K311" s="253"/>
      <c r="L311" s="258"/>
      <c r="M311" s="259"/>
      <c r="N311" s="260"/>
      <c r="O311" s="260"/>
      <c r="P311" s="260"/>
      <c r="Q311" s="260"/>
      <c r="R311" s="260"/>
      <c r="S311" s="260"/>
      <c r="T311" s="261"/>
      <c r="U311" s="13"/>
      <c r="V311" s="13"/>
      <c r="W311" s="13"/>
      <c r="X311" s="13"/>
      <c r="Y311" s="13"/>
      <c r="Z311" s="13"/>
      <c r="AA311" s="13"/>
      <c r="AB311" s="13"/>
      <c r="AC311" s="13"/>
      <c r="AD311" s="13"/>
      <c r="AE311" s="13"/>
      <c r="AT311" s="262" t="s">
        <v>446</v>
      </c>
      <c r="AU311" s="262" t="s">
        <v>85</v>
      </c>
      <c r="AV311" s="13" t="s">
        <v>85</v>
      </c>
      <c r="AW311" s="13" t="s">
        <v>32</v>
      </c>
      <c r="AX311" s="13" t="s">
        <v>83</v>
      </c>
      <c r="AY311" s="262" t="s">
        <v>342</v>
      </c>
    </row>
    <row r="312" s="2" customFormat="1" ht="16.5" customHeight="1">
      <c r="A312" s="39"/>
      <c r="B312" s="40"/>
      <c r="C312" s="295" t="s">
        <v>782</v>
      </c>
      <c r="D312" s="295" t="s">
        <v>621</v>
      </c>
      <c r="E312" s="296" t="s">
        <v>7601</v>
      </c>
      <c r="F312" s="297" t="s">
        <v>7602</v>
      </c>
      <c r="G312" s="298" t="s">
        <v>442</v>
      </c>
      <c r="H312" s="299">
        <v>1</v>
      </c>
      <c r="I312" s="300"/>
      <c r="J312" s="301">
        <f>ROUND(I312*H312,2)</f>
        <v>0</v>
      </c>
      <c r="K312" s="297" t="s">
        <v>443</v>
      </c>
      <c r="L312" s="302"/>
      <c r="M312" s="303" t="s">
        <v>1</v>
      </c>
      <c r="N312" s="304" t="s">
        <v>41</v>
      </c>
      <c r="O312" s="92"/>
      <c r="P312" s="236">
        <f>O312*H312</f>
        <v>0</v>
      </c>
      <c r="Q312" s="236">
        <v>0.0016999999999999999</v>
      </c>
      <c r="R312" s="236">
        <f>Q312*H312</f>
        <v>0.0016999999999999999</v>
      </c>
      <c r="S312" s="236">
        <v>0</v>
      </c>
      <c r="T312" s="237">
        <f>S312*H312</f>
        <v>0</v>
      </c>
      <c r="U312" s="39"/>
      <c r="V312" s="39"/>
      <c r="W312" s="39"/>
      <c r="X312" s="39"/>
      <c r="Y312" s="39"/>
      <c r="Z312" s="39"/>
      <c r="AA312" s="39"/>
      <c r="AB312" s="39"/>
      <c r="AC312" s="39"/>
      <c r="AD312" s="39"/>
      <c r="AE312" s="39"/>
      <c r="AR312" s="238" t="s">
        <v>376</v>
      </c>
      <c r="AT312" s="238" t="s">
        <v>621</v>
      </c>
      <c r="AU312" s="238" t="s">
        <v>85</v>
      </c>
      <c r="AY312" s="18" t="s">
        <v>342</v>
      </c>
      <c r="BE312" s="239">
        <f>IF(N312="základní",J312,0)</f>
        <v>0</v>
      </c>
      <c r="BF312" s="239">
        <f>IF(N312="snížená",J312,0)</f>
        <v>0</v>
      </c>
      <c r="BG312" s="239">
        <f>IF(N312="zákl. přenesená",J312,0)</f>
        <v>0</v>
      </c>
      <c r="BH312" s="239">
        <f>IF(N312="sníž. přenesená",J312,0)</f>
        <v>0</v>
      </c>
      <c r="BI312" s="239">
        <f>IF(N312="nulová",J312,0)</f>
        <v>0</v>
      </c>
      <c r="BJ312" s="18" t="s">
        <v>83</v>
      </c>
      <c r="BK312" s="239">
        <f>ROUND(I312*H312,2)</f>
        <v>0</v>
      </c>
      <c r="BL312" s="18" t="s">
        <v>360</v>
      </c>
      <c r="BM312" s="238" t="s">
        <v>7754</v>
      </c>
    </row>
    <row r="313" s="2" customFormat="1">
      <c r="A313" s="39"/>
      <c r="B313" s="40"/>
      <c r="C313" s="41"/>
      <c r="D313" s="240" t="s">
        <v>349</v>
      </c>
      <c r="E313" s="41"/>
      <c r="F313" s="241" t="s">
        <v>7602</v>
      </c>
      <c r="G313" s="41"/>
      <c r="H313" s="41"/>
      <c r="I313" s="242"/>
      <c r="J313" s="41"/>
      <c r="K313" s="41"/>
      <c r="L313" s="45"/>
      <c r="M313" s="243"/>
      <c r="N313" s="244"/>
      <c r="O313" s="92"/>
      <c r="P313" s="92"/>
      <c r="Q313" s="92"/>
      <c r="R313" s="92"/>
      <c r="S313" s="92"/>
      <c r="T313" s="93"/>
      <c r="U313" s="39"/>
      <c r="V313" s="39"/>
      <c r="W313" s="39"/>
      <c r="X313" s="39"/>
      <c r="Y313" s="39"/>
      <c r="Z313" s="39"/>
      <c r="AA313" s="39"/>
      <c r="AB313" s="39"/>
      <c r="AC313" s="39"/>
      <c r="AD313" s="39"/>
      <c r="AE313" s="39"/>
      <c r="AT313" s="18" t="s">
        <v>349</v>
      </c>
      <c r="AU313" s="18" t="s">
        <v>85</v>
      </c>
    </row>
    <row r="314" s="13" customFormat="1">
      <c r="A314" s="13"/>
      <c r="B314" s="252"/>
      <c r="C314" s="253"/>
      <c r="D314" s="240" t="s">
        <v>446</v>
      </c>
      <c r="E314" s="254" t="s">
        <v>1</v>
      </c>
      <c r="F314" s="255" t="s">
        <v>7453</v>
      </c>
      <c r="G314" s="253"/>
      <c r="H314" s="256">
        <v>1</v>
      </c>
      <c r="I314" s="257"/>
      <c r="J314" s="253"/>
      <c r="K314" s="253"/>
      <c r="L314" s="258"/>
      <c r="M314" s="259"/>
      <c r="N314" s="260"/>
      <c r="O314" s="260"/>
      <c r="P314" s="260"/>
      <c r="Q314" s="260"/>
      <c r="R314" s="260"/>
      <c r="S314" s="260"/>
      <c r="T314" s="261"/>
      <c r="U314" s="13"/>
      <c r="V314" s="13"/>
      <c r="W314" s="13"/>
      <c r="X314" s="13"/>
      <c r="Y314" s="13"/>
      <c r="Z314" s="13"/>
      <c r="AA314" s="13"/>
      <c r="AB314" s="13"/>
      <c r="AC314" s="13"/>
      <c r="AD314" s="13"/>
      <c r="AE314" s="13"/>
      <c r="AT314" s="262" t="s">
        <v>446</v>
      </c>
      <c r="AU314" s="262" t="s">
        <v>85</v>
      </c>
      <c r="AV314" s="13" t="s">
        <v>85</v>
      </c>
      <c r="AW314" s="13" t="s">
        <v>32</v>
      </c>
      <c r="AX314" s="13" t="s">
        <v>83</v>
      </c>
      <c r="AY314" s="262" t="s">
        <v>342</v>
      </c>
    </row>
    <row r="315" s="2" customFormat="1" ht="16.5" customHeight="1">
      <c r="A315" s="39"/>
      <c r="B315" s="40"/>
      <c r="C315" s="295" t="s">
        <v>787</v>
      </c>
      <c r="D315" s="295" t="s">
        <v>621</v>
      </c>
      <c r="E315" s="296" t="s">
        <v>7755</v>
      </c>
      <c r="F315" s="297" t="s">
        <v>7756</v>
      </c>
      <c r="G315" s="298" t="s">
        <v>442</v>
      </c>
      <c r="H315" s="299">
        <v>2</v>
      </c>
      <c r="I315" s="300"/>
      <c r="J315" s="301">
        <f>ROUND(I315*H315,2)</f>
        <v>0</v>
      </c>
      <c r="K315" s="297" t="s">
        <v>443</v>
      </c>
      <c r="L315" s="302"/>
      <c r="M315" s="303" t="s">
        <v>1</v>
      </c>
      <c r="N315" s="304" t="s">
        <v>41</v>
      </c>
      <c r="O315" s="92"/>
      <c r="P315" s="236">
        <f>O315*H315</f>
        <v>0</v>
      </c>
      <c r="Q315" s="236">
        <v>0.0023999999999999998</v>
      </c>
      <c r="R315" s="236">
        <f>Q315*H315</f>
        <v>0.0047999999999999996</v>
      </c>
      <c r="S315" s="236">
        <v>0</v>
      </c>
      <c r="T315" s="237">
        <f>S315*H315</f>
        <v>0</v>
      </c>
      <c r="U315" s="39"/>
      <c r="V315" s="39"/>
      <c r="W315" s="39"/>
      <c r="X315" s="39"/>
      <c r="Y315" s="39"/>
      <c r="Z315" s="39"/>
      <c r="AA315" s="39"/>
      <c r="AB315" s="39"/>
      <c r="AC315" s="39"/>
      <c r="AD315" s="39"/>
      <c r="AE315" s="39"/>
      <c r="AR315" s="238" t="s">
        <v>376</v>
      </c>
      <c r="AT315" s="238" t="s">
        <v>621</v>
      </c>
      <c r="AU315" s="238" t="s">
        <v>85</v>
      </c>
      <c r="AY315" s="18" t="s">
        <v>342</v>
      </c>
      <c r="BE315" s="239">
        <f>IF(N315="základní",J315,0)</f>
        <v>0</v>
      </c>
      <c r="BF315" s="239">
        <f>IF(N315="snížená",J315,0)</f>
        <v>0</v>
      </c>
      <c r="BG315" s="239">
        <f>IF(N315="zákl. přenesená",J315,0)</f>
        <v>0</v>
      </c>
      <c r="BH315" s="239">
        <f>IF(N315="sníž. přenesená",J315,0)</f>
        <v>0</v>
      </c>
      <c r="BI315" s="239">
        <f>IF(N315="nulová",J315,0)</f>
        <v>0</v>
      </c>
      <c r="BJ315" s="18" t="s">
        <v>83</v>
      </c>
      <c r="BK315" s="239">
        <f>ROUND(I315*H315,2)</f>
        <v>0</v>
      </c>
      <c r="BL315" s="18" t="s">
        <v>360</v>
      </c>
      <c r="BM315" s="238" t="s">
        <v>7757</v>
      </c>
    </row>
    <row r="316" s="2" customFormat="1">
      <c r="A316" s="39"/>
      <c r="B316" s="40"/>
      <c r="C316" s="41"/>
      <c r="D316" s="240" t="s">
        <v>349</v>
      </c>
      <c r="E316" s="41"/>
      <c r="F316" s="241" t="s">
        <v>7756</v>
      </c>
      <c r="G316" s="41"/>
      <c r="H316" s="41"/>
      <c r="I316" s="242"/>
      <c r="J316" s="41"/>
      <c r="K316" s="41"/>
      <c r="L316" s="45"/>
      <c r="M316" s="243"/>
      <c r="N316" s="244"/>
      <c r="O316" s="92"/>
      <c r="P316" s="92"/>
      <c r="Q316" s="92"/>
      <c r="R316" s="92"/>
      <c r="S316" s="92"/>
      <c r="T316" s="93"/>
      <c r="U316" s="39"/>
      <c r="V316" s="39"/>
      <c r="W316" s="39"/>
      <c r="X316" s="39"/>
      <c r="Y316" s="39"/>
      <c r="Z316" s="39"/>
      <c r="AA316" s="39"/>
      <c r="AB316" s="39"/>
      <c r="AC316" s="39"/>
      <c r="AD316" s="39"/>
      <c r="AE316" s="39"/>
      <c r="AT316" s="18" t="s">
        <v>349</v>
      </c>
      <c r="AU316" s="18" t="s">
        <v>85</v>
      </c>
    </row>
    <row r="317" s="13" customFormat="1">
      <c r="A317" s="13"/>
      <c r="B317" s="252"/>
      <c r="C317" s="253"/>
      <c r="D317" s="240" t="s">
        <v>446</v>
      </c>
      <c r="E317" s="254" t="s">
        <v>1</v>
      </c>
      <c r="F317" s="255" t="s">
        <v>7758</v>
      </c>
      <c r="G317" s="253"/>
      <c r="H317" s="256">
        <v>2</v>
      </c>
      <c r="I317" s="257"/>
      <c r="J317" s="253"/>
      <c r="K317" s="253"/>
      <c r="L317" s="258"/>
      <c r="M317" s="259"/>
      <c r="N317" s="260"/>
      <c r="O317" s="260"/>
      <c r="P317" s="260"/>
      <c r="Q317" s="260"/>
      <c r="R317" s="260"/>
      <c r="S317" s="260"/>
      <c r="T317" s="261"/>
      <c r="U317" s="13"/>
      <c r="V317" s="13"/>
      <c r="W317" s="13"/>
      <c r="X317" s="13"/>
      <c r="Y317" s="13"/>
      <c r="Z317" s="13"/>
      <c r="AA317" s="13"/>
      <c r="AB317" s="13"/>
      <c r="AC317" s="13"/>
      <c r="AD317" s="13"/>
      <c r="AE317" s="13"/>
      <c r="AT317" s="262" t="s">
        <v>446</v>
      </c>
      <c r="AU317" s="262" t="s">
        <v>85</v>
      </c>
      <c r="AV317" s="13" t="s">
        <v>85</v>
      </c>
      <c r="AW317" s="13" t="s">
        <v>32</v>
      </c>
      <c r="AX317" s="13" t="s">
        <v>83</v>
      </c>
      <c r="AY317" s="262" t="s">
        <v>342</v>
      </c>
    </row>
    <row r="318" s="2" customFormat="1" ht="21.75" customHeight="1">
      <c r="A318" s="39"/>
      <c r="B318" s="40"/>
      <c r="C318" s="295" t="s">
        <v>793</v>
      </c>
      <c r="D318" s="295" t="s">
        <v>621</v>
      </c>
      <c r="E318" s="296" t="s">
        <v>7285</v>
      </c>
      <c r="F318" s="297" t="s">
        <v>7286</v>
      </c>
      <c r="G318" s="298" t="s">
        <v>442</v>
      </c>
      <c r="H318" s="299">
        <v>4</v>
      </c>
      <c r="I318" s="300"/>
      <c r="J318" s="301">
        <f>ROUND(I318*H318,2)</f>
        <v>0</v>
      </c>
      <c r="K318" s="297" t="s">
        <v>1</v>
      </c>
      <c r="L318" s="302"/>
      <c r="M318" s="303" t="s">
        <v>1</v>
      </c>
      <c r="N318" s="304" t="s">
        <v>41</v>
      </c>
      <c r="O318" s="92"/>
      <c r="P318" s="236">
        <f>O318*H318</f>
        <v>0</v>
      </c>
      <c r="Q318" s="236">
        <v>0</v>
      </c>
      <c r="R318" s="236">
        <f>Q318*H318</f>
        <v>0</v>
      </c>
      <c r="S318" s="236">
        <v>0</v>
      </c>
      <c r="T318" s="237">
        <f>S318*H318</f>
        <v>0</v>
      </c>
      <c r="U318" s="39"/>
      <c r="V318" s="39"/>
      <c r="W318" s="39"/>
      <c r="X318" s="39"/>
      <c r="Y318" s="39"/>
      <c r="Z318" s="39"/>
      <c r="AA318" s="39"/>
      <c r="AB318" s="39"/>
      <c r="AC318" s="39"/>
      <c r="AD318" s="39"/>
      <c r="AE318" s="39"/>
      <c r="AR318" s="238" t="s">
        <v>376</v>
      </c>
      <c r="AT318" s="238" t="s">
        <v>621</v>
      </c>
      <c r="AU318" s="238" t="s">
        <v>85</v>
      </c>
      <c r="AY318" s="18" t="s">
        <v>342</v>
      </c>
      <c r="BE318" s="239">
        <f>IF(N318="základní",J318,0)</f>
        <v>0</v>
      </c>
      <c r="BF318" s="239">
        <f>IF(N318="snížená",J318,0)</f>
        <v>0</v>
      </c>
      <c r="BG318" s="239">
        <f>IF(N318="zákl. přenesená",J318,0)</f>
        <v>0</v>
      </c>
      <c r="BH318" s="239">
        <f>IF(N318="sníž. přenesená",J318,0)</f>
        <v>0</v>
      </c>
      <c r="BI318" s="239">
        <f>IF(N318="nulová",J318,0)</f>
        <v>0</v>
      </c>
      <c r="BJ318" s="18" t="s">
        <v>83</v>
      </c>
      <c r="BK318" s="239">
        <f>ROUND(I318*H318,2)</f>
        <v>0</v>
      </c>
      <c r="BL318" s="18" t="s">
        <v>360</v>
      </c>
      <c r="BM318" s="238" t="s">
        <v>7759</v>
      </c>
    </row>
    <row r="319" s="2" customFormat="1">
      <c r="A319" s="39"/>
      <c r="B319" s="40"/>
      <c r="C319" s="41"/>
      <c r="D319" s="240" t="s">
        <v>349</v>
      </c>
      <c r="E319" s="41"/>
      <c r="F319" s="241" t="s">
        <v>7286</v>
      </c>
      <c r="G319" s="41"/>
      <c r="H319" s="41"/>
      <c r="I319" s="242"/>
      <c r="J319" s="41"/>
      <c r="K319" s="41"/>
      <c r="L319" s="45"/>
      <c r="M319" s="243"/>
      <c r="N319" s="244"/>
      <c r="O319" s="92"/>
      <c r="P319" s="92"/>
      <c r="Q319" s="92"/>
      <c r="R319" s="92"/>
      <c r="S319" s="92"/>
      <c r="T319" s="93"/>
      <c r="U319" s="39"/>
      <c r="V319" s="39"/>
      <c r="W319" s="39"/>
      <c r="X319" s="39"/>
      <c r="Y319" s="39"/>
      <c r="Z319" s="39"/>
      <c r="AA319" s="39"/>
      <c r="AB319" s="39"/>
      <c r="AC319" s="39"/>
      <c r="AD319" s="39"/>
      <c r="AE319" s="39"/>
      <c r="AT319" s="18" t="s">
        <v>349</v>
      </c>
      <c r="AU319" s="18" t="s">
        <v>85</v>
      </c>
    </row>
    <row r="320" s="13" customFormat="1">
      <c r="A320" s="13"/>
      <c r="B320" s="252"/>
      <c r="C320" s="253"/>
      <c r="D320" s="240" t="s">
        <v>446</v>
      </c>
      <c r="E320" s="254" t="s">
        <v>1</v>
      </c>
      <c r="F320" s="255" t="s">
        <v>7281</v>
      </c>
      <c r="G320" s="253"/>
      <c r="H320" s="256">
        <v>1</v>
      </c>
      <c r="I320" s="257"/>
      <c r="J320" s="253"/>
      <c r="K320" s="253"/>
      <c r="L320" s="258"/>
      <c r="M320" s="259"/>
      <c r="N320" s="260"/>
      <c r="O320" s="260"/>
      <c r="P320" s="260"/>
      <c r="Q320" s="260"/>
      <c r="R320" s="260"/>
      <c r="S320" s="260"/>
      <c r="T320" s="261"/>
      <c r="U320" s="13"/>
      <c r="V320" s="13"/>
      <c r="W320" s="13"/>
      <c r="X320" s="13"/>
      <c r="Y320" s="13"/>
      <c r="Z320" s="13"/>
      <c r="AA320" s="13"/>
      <c r="AB320" s="13"/>
      <c r="AC320" s="13"/>
      <c r="AD320" s="13"/>
      <c r="AE320" s="13"/>
      <c r="AT320" s="262" t="s">
        <v>446</v>
      </c>
      <c r="AU320" s="262" t="s">
        <v>85</v>
      </c>
      <c r="AV320" s="13" t="s">
        <v>85</v>
      </c>
      <c r="AW320" s="13" t="s">
        <v>32</v>
      </c>
      <c r="AX320" s="13" t="s">
        <v>76</v>
      </c>
      <c r="AY320" s="262" t="s">
        <v>342</v>
      </c>
    </row>
    <row r="321" s="13" customFormat="1">
      <c r="A321" s="13"/>
      <c r="B321" s="252"/>
      <c r="C321" s="253"/>
      <c r="D321" s="240" t="s">
        <v>446</v>
      </c>
      <c r="E321" s="254" t="s">
        <v>1</v>
      </c>
      <c r="F321" s="255" t="s">
        <v>7752</v>
      </c>
      <c r="G321" s="253"/>
      <c r="H321" s="256">
        <v>3</v>
      </c>
      <c r="I321" s="257"/>
      <c r="J321" s="253"/>
      <c r="K321" s="253"/>
      <c r="L321" s="258"/>
      <c r="M321" s="259"/>
      <c r="N321" s="260"/>
      <c r="O321" s="260"/>
      <c r="P321" s="260"/>
      <c r="Q321" s="260"/>
      <c r="R321" s="260"/>
      <c r="S321" s="260"/>
      <c r="T321" s="261"/>
      <c r="U321" s="13"/>
      <c r="V321" s="13"/>
      <c r="W321" s="13"/>
      <c r="X321" s="13"/>
      <c r="Y321" s="13"/>
      <c r="Z321" s="13"/>
      <c r="AA321" s="13"/>
      <c r="AB321" s="13"/>
      <c r="AC321" s="13"/>
      <c r="AD321" s="13"/>
      <c r="AE321" s="13"/>
      <c r="AT321" s="262" t="s">
        <v>446</v>
      </c>
      <c r="AU321" s="262" t="s">
        <v>85</v>
      </c>
      <c r="AV321" s="13" t="s">
        <v>85</v>
      </c>
      <c r="AW321" s="13" t="s">
        <v>32</v>
      </c>
      <c r="AX321" s="13" t="s">
        <v>76</v>
      </c>
      <c r="AY321" s="262" t="s">
        <v>342</v>
      </c>
    </row>
    <row r="322" s="16" customFormat="1">
      <c r="A322" s="16"/>
      <c r="B322" s="284"/>
      <c r="C322" s="285"/>
      <c r="D322" s="240" t="s">
        <v>446</v>
      </c>
      <c r="E322" s="286" t="s">
        <v>1</v>
      </c>
      <c r="F322" s="287" t="s">
        <v>500</v>
      </c>
      <c r="G322" s="285"/>
      <c r="H322" s="288">
        <v>4</v>
      </c>
      <c r="I322" s="289"/>
      <c r="J322" s="285"/>
      <c r="K322" s="285"/>
      <c r="L322" s="290"/>
      <c r="M322" s="291"/>
      <c r="N322" s="292"/>
      <c r="O322" s="292"/>
      <c r="P322" s="292"/>
      <c r="Q322" s="292"/>
      <c r="R322" s="292"/>
      <c r="S322" s="292"/>
      <c r="T322" s="293"/>
      <c r="U322" s="16"/>
      <c r="V322" s="16"/>
      <c r="W322" s="16"/>
      <c r="X322" s="16"/>
      <c r="Y322" s="16"/>
      <c r="Z322" s="16"/>
      <c r="AA322" s="16"/>
      <c r="AB322" s="16"/>
      <c r="AC322" s="16"/>
      <c r="AD322" s="16"/>
      <c r="AE322" s="16"/>
      <c r="AT322" s="294" t="s">
        <v>446</v>
      </c>
      <c r="AU322" s="294" t="s">
        <v>85</v>
      </c>
      <c r="AV322" s="16" t="s">
        <v>360</v>
      </c>
      <c r="AW322" s="16" t="s">
        <v>32</v>
      </c>
      <c r="AX322" s="16" t="s">
        <v>83</v>
      </c>
      <c r="AY322" s="294" t="s">
        <v>342</v>
      </c>
    </row>
    <row r="323" s="2" customFormat="1" ht="16.5" customHeight="1">
      <c r="A323" s="39"/>
      <c r="B323" s="40"/>
      <c r="C323" s="227" t="s">
        <v>798</v>
      </c>
      <c r="D323" s="227" t="s">
        <v>343</v>
      </c>
      <c r="E323" s="228" t="s">
        <v>7288</v>
      </c>
      <c r="F323" s="229" t="s">
        <v>7289</v>
      </c>
      <c r="G323" s="230" t="s">
        <v>442</v>
      </c>
      <c r="H323" s="231">
        <v>4</v>
      </c>
      <c r="I323" s="232"/>
      <c r="J323" s="233">
        <f>ROUND(I323*H323,2)</f>
        <v>0</v>
      </c>
      <c r="K323" s="229" t="s">
        <v>443</v>
      </c>
      <c r="L323" s="45"/>
      <c r="M323" s="234" t="s">
        <v>1</v>
      </c>
      <c r="N323" s="235" t="s">
        <v>41</v>
      </c>
      <c r="O323" s="92"/>
      <c r="P323" s="236">
        <f>O323*H323</f>
        <v>0</v>
      </c>
      <c r="Q323" s="236">
        <v>8.0000000000000007E-05</v>
      </c>
      <c r="R323" s="236">
        <f>Q323*H323</f>
        <v>0.00032000000000000003</v>
      </c>
      <c r="S323" s="236">
        <v>0</v>
      </c>
      <c r="T323" s="237">
        <f>S323*H323</f>
        <v>0</v>
      </c>
      <c r="U323" s="39"/>
      <c r="V323" s="39"/>
      <c r="W323" s="39"/>
      <c r="X323" s="39"/>
      <c r="Y323" s="39"/>
      <c r="Z323" s="39"/>
      <c r="AA323" s="39"/>
      <c r="AB323" s="39"/>
      <c r="AC323" s="39"/>
      <c r="AD323" s="39"/>
      <c r="AE323" s="39"/>
      <c r="AR323" s="238" t="s">
        <v>360</v>
      </c>
      <c r="AT323" s="238" t="s">
        <v>343</v>
      </c>
      <c r="AU323" s="238" t="s">
        <v>85</v>
      </c>
      <c r="AY323" s="18" t="s">
        <v>342</v>
      </c>
      <c r="BE323" s="239">
        <f>IF(N323="základní",J323,0)</f>
        <v>0</v>
      </c>
      <c r="BF323" s="239">
        <f>IF(N323="snížená",J323,0)</f>
        <v>0</v>
      </c>
      <c r="BG323" s="239">
        <f>IF(N323="zákl. přenesená",J323,0)</f>
        <v>0</v>
      </c>
      <c r="BH323" s="239">
        <f>IF(N323="sníž. přenesená",J323,0)</f>
        <v>0</v>
      </c>
      <c r="BI323" s="239">
        <f>IF(N323="nulová",J323,0)</f>
        <v>0</v>
      </c>
      <c r="BJ323" s="18" t="s">
        <v>83</v>
      </c>
      <c r="BK323" s="239">
        <f>ROUND(I323*H323,2)</f>
        <v>0</v>
      </c>
      <c r="BL323" s="18" t="s">
        <v>360</v>
      </c>
      <c r="BM323" s="238" t="s">
        <v>7760</v>
      </c>
    </row>
    <row r="324" s="2" customFormat="1">
      <c r="A324" s="39"/>
      <c r="B324" s="40"/>
      <c r="C324" s="41"/>
      <c r="D324" s="240" t="s">
        <v>349</v>
      </c>
      <c r="E324" s="41"/>
      <c r="F324" s="241" t="s">
        <v>7291</v>
      </c>
      <c r="G324" s="41"/>
      <c r="H324" s="41"/>
      <c r="I324" s="242"/>
      <c r="J324" s="41"/>
      <c r="K324" s="41"/>
      <c r="L324" s="45"/>
      <c r="M324" s="243"/>
      <c r="N324" s="244"/>
      <c r="O324" s="92"/>
      <c r="P324" s="92"/>
      <c r="Q324" s="92"/>
      <c r="R324" s="92"/>
      <c r="S324" s="92"/>
      <c r="T324" s="93"/>
      <c r="U324" s="39"/>
      <c r="V324" s="39"/>
      <c r="W324" s="39"/>
      <c r="X324" s="39"/>
      <c r="Y324" s="39"/>
      <c r="Z324" s="39"/>
      <c r="AA324" s="39"/>
      <c r="AB324" s="39"/>
      <c r="AC324" s="39"/>
      <c r="AD324" s="39"/>
      <c r="AE324" s="39"/>
      <c r="AT324" s="18" t="s">
        <v>349</v>
      </c>
      <c r="AU324" s="18" t="s">
        <v>85</v>
      </c>
    </row>
    <row r="325" s="13" customFormat="1">
      <c r="A325" s="13"/>
      <c r="B325" s="252"/>
      <c r="C325" s="253"/>
      <c r="D325" s="240" t="s">
        <v>446</v>
      </c>
      <c r="E325" s="254" t="s">
        <v>1</v>
      </c>
      <c r="F325" s="255" t="s">
        <v>3111</v>
      </c>
      <c r="G325" s="253"/>
      <c r="H325" s="256">
        <v>4</v>
      </c>
      <c r="I325" s="257"/>
      <c r="J325" s="253"/>
      <c r="K325" s="253"/>
      <c r="L325" s="258"/>
      <c r="M325" s="259"/>
      <c r="N325" s="260"/>
      <c r="O325" s="260"/>
      <c r="P325" s="260"/>
      <c r="Q325" s="260"/>
      <c r="R325" s="260"/>
      <c r="S325" s="260"/>
      <c r="T325" s="261"/>
      <c r="U325" s="13"/>
      <c r="V325" s="13"/>
      <c r="W325" s="13"/>
      <c r="X325" s="13"/>
      <c r="Y325" s="13"/>
      <c r="Z325" s="13"/>
      <c r="AA325" s="13"/>
      <c r="AB325" s="13"/>
      <c r="AC325" s="13"/>
      <c r="AD325" s="13"/>
      <c r="AE325" s="13"/>
      <c r="AT325" s="262" t="s">
        <v>446</v>
      </c>
      <c r="AU325" s="262" t="s">
        <v>85</v>
      </c>
      <c r="AV325" s="13" t="s">
        <v>85</v>
      </c>
      <c r="AW325" s="13" t="s">
        <v>32</v>
      </c>
      <c r="AX325" s="13" t="s">
        <v>83</v>
      </c>
      <c r="AY325" s="262" t="s">
        <v>342</v>
      </c>
    </row>
    <row r="326" s="2" customFormat="1" ht="16.5" customHeight="1">
      <c r="A326" s="39"/>
      <c r="B326" s="40"/>
      <c r="C326" s="295" t="s">
        <v>803</v>
      </c>
      <c r="D326" s="295" t="s">
        <v>621</v>
      </c>
      <c r="E326" s="296" t="s">
        <v>7292</v>
      </c>
      <c r="F326" s="297" t="s">
        <v>7293</v>
      </c>
      <c r="G326" s="298" t="s">
        <v>442</v>
      </c>
      <c r="H326" s="299">
        <v>2</v>
      </c>
      <c r="I326" s="300"/>
      <c r="J326" s="301">
        <f>ROUND(I326*H326,2)</f>
        <v>0</v>
      </c>
      <c r="K326" s="297" t="s">
        <v>443</v>
      </c>
      <c r="L326" s="302"/>
      <c r="M326" s="303" t="s">
        <v>1</v>
      </c>
      <c r="N326" s="304" t="s">
        <v>41</v>
      </c>
      <c r="O326" s="92"/>
      <c r="P326" s="236">
        <f>O326*H326</f>
        <v>0</v>
      </c>
      <c r="Q326" s="236">
        <v>0.041000000000000002</v>
      </c>
      <c r="R326" s="236">
        <f>Q326*H326</f>
        <v>0.082000000000000003</v>
      </c>
      <c r="S326" s="236">
        <v>0</v>
      </c>
      <c r="T326" s="237">
        <f>S326*H326</f>
        <v>0</v>
      </c>
      <c r="U326" s="39"/>
      <c r="V326" s="39"/>
      <c r="W326" s="39"/>
      <c r="X326" s="39"/>
      <c r="Y326" s="39"/>
      <c r="Z326" s="39"/>
      <c r="AA326" s="39"/>
      <c r="AB326" s="39"/>
      <c r="AC326" s="39"/>
      <c r="AD326" s="39"/>
      <c r="AE326" s="39"/>
      <c r="AR326" s="238" t="s">
        <v>376</v>
      </c>
      <c r="AT326" s="238" t="s">
        <v>621</v>
      </c>
      <c r="AU326" s="238" t="s">
        <v>85</v>
      </c>
      <c r="AY326" s="18" t="s">
        <v>342</v>
      </c>
      <c r="BE326" s="239">
        <f>IF(N326="základní",J326,0)</f>
        <v>0</v>
      </c>
      <c r="BF326" s="239">
        <f>IF(N326="snížená",J326,0)</f>
        <v>0</v>
      </c>
      <c r="BG326" s="239">
        <f>IF(N326="zákl. přenesená",J326,0)</f>
        <v>0</v>
      </c>
      <c r="BH326" s="239">
        <f>IF(N326="sníž. přenesená",J326,0)</f>
        <v>0</v>
      </c>
      <c r="BI326" s="239">
        <f>IF(N326="nulová",J326,0)</f>
        <v>0</v>
      </c>
      <c r="BJ326" s="18" t="s">
        <v>83</v>
      </c>
      <c r="BK326" s="239">
        <f>ROUND(I326*H326,2)</f>
        <v>0</v>
      </c>
      <c r="BL326" s="18" t="s">
        <v>360</v>
      </c>
      <c r="BM326" s="238" t="s">
        <v>7761</v>
      </c>
    </row>
    <row r="327" s="2" customFormat="1">
      <c r="A327" s="39"/>
      <c r="B327" s="40"/>
      <c r="C327" s="41"/>
      <c r="D327" s="240" t="s">
        <v>349</v>
      </c>
      <c r="E327" s="41"/>
      <c r="F327" s="241" t="s">
        <v>7293</v>
      </c>
      <c r="G327" s="41"/>
      <c r="H327" s="41"/>
      <c r="I327" s="242"/>
      <c r="J327" s="41"/>
      <c r="K327" s="41"/>
      <c r="L327" s="45"/>
      <c r="M327" s="243"/>
      <c r="N327" s="244"/>
      <c r="O327" s="92"/>
      <c r="P327" s="92"/>
      <c r="Q327" s="92"/>
      <c r="R327" s="92"/>
      <c r="S327" s="92"/>
      <c r="T327" s="93"/>
      <c r="U327" s="39"/>
      <c r="V327" s="39"/>
      <c r="W327" s="39"/>
      <c r="X327" s="39"/>
      <c r="Y327" s="39"/>
      <c r="Z327" s="39"/>
      <c r="AA327" s="39"/>
      <c r="AB327" s="39"/>
      <c r="AC327" s="39"/>
      <c r="AD327" s="39"/>
      <c r="AE327" s="39"/>
      <c r="AT327" s="18" t="s">
        <v>349</v>
      </c>
      <c r="AU327" s="18" t="s">
        <v>85</v>
      </c>
    </row>
    <row r="328" s="13" customFormat="1">
      <c r="A328" s="13"/>
      <c r="B328" s="252"/>
      <c r="C328" s="253"/>
      <c r="D328" s="240" t="s">
        <v>446</v>
      </c>
      <c r="E328" s="254" t="s">
        <v>1</v>
      </c>
      <c r="F328" s="255" t="s">
        <v>3113</v>
      </c>
      <c r="G328" s="253"/>
      <c r="H328" s="256">
        <v>2</v>
      </c>
      <c r="I328" s="257"/>
      <c r="J328" s="253"/>
      <c r="K328" s="253"/>
      <c r="L328" s="258"/>
      <c r="M328" s="259"/>
      <c r="N328" s="260"/>
      <c r="O328" s="260"/>
      <c r="P328" s="260"/>
      <c r="Q328" s="260"/>
      <c r="R328" s="260"/>
      <c r="S328" s="260"/>
      <c r="T328" s="261"/>
      <c r="U328" s="13"/>
      <c r="V328" s="13"/>
      <c r="W328" s="13"/>
      <c r="X328" s="13"/>
      <c r="Y328" s="13"/>
      <c r="Z328" s="13"/>
      <c r="AA328" s="13"/>
      <c r="AB328" s="13"/>
      <c r="AC328" s="13"/>
      <c r="AD328" s="13"/>
      <c r="AE328" s="13"/>
      <c r="AT328" s="262" t="s">
        <v>446</v>
      </c>
      <c r="AU328" s="262" t="s">
        <v>85</v>
      </c>
      <c r="AV328" s="13" t="s">
        <v>85</v>
      </c>
      <c r="AW328" s="13" t="s">
        <v>32</v>
      </c>
      <c r="AX328" s="13" t="s">
        <v>83</v>
      </c>
      <c r="AY328" s="262" t="s">
        <v>342</v>
      </c>
    </row>
    <row r="329" s="2" customFormat="1" ht="21.75" customHeight="1">
      <c r="A329" s="39"/>
      <c r="B329" s="40"/>
      <c r="C329" s="295" t="s">
        <v>808</v>
      </c>
      <c r="D329" s="295" t="s">
        <v>621</v>
      </c>
      <c r="E329" s="296" t="s">
        <v>7295</v>
      </c>
      <c r="F329" s="297" t="s">
        <v>7296</v>
      </c>
      <c r="G329" s="298" t="s">
        <v>442</v>
      </c>
      <c r="H329" s="299">
        <v>2</v>
      </c>
      <c r="I329" s="300"/>
      <c r="J329" s="301">
        <f>ROUND(I329*H329,2)</f>
        <v>0</v>
      </c>
      <c r="K329" s="297" t="s">
        <v>443</v>
      </c>
      <c r="L329" s="302"/>
      <c r="M329" s="303" t="s">
        <v>1</v>
      </c>
      <c r="N329" s="304" t="s">
        <v>41</v>
      </c>
      <c r="O329" s="92"/>
      <c r="P329" s="236">
        <f>O329*H329</f>
        <v>0</v>
      </c>
      <c r="Q329" s="236">
        <v>0.034000000000000002</v>
      </c>
      <c r="R329" s="236">
        <f>Q329*H329</f>
        <v>0.068000000000000005</v>
      </c>
      <c r="S329" s="236">
        <v>0</v>
      </c>
      <c r="T329" s="237">
        <f>S329*H329</f>
        <v>0</v>
      </c>
      <c r="U329" s="39"/>
      <c r="V329" s="39"/>
      <c r="W329" s="39"/>
      <c r="X329" s="39"/>
      <c r="Y329" s="39"/>
      <c r="Z329" s="39"/>
      <c r="AA329" s="39"/>
      <c r="AB329" s="39"/>
      <c r="AC329" s="39"/>
      <c r="AD329" s="39"/>
      <c r="AE329" s="39"/>
      <c r="AR329" s="238" t="s">
        <v>376</v>
      </c>
      <c r="AT329" s="238" t="s">
        <v>621</v>
      </c>
      <c r="AU329" s="238" t="s">
        <v>85</v>
      </c>
      <c r="AY329" s="18" t="s">
        <v>342</v>
      </c>
      <c r="BE329" s="239">
        <f>IF(N329="základní",J329,0)</f>
        <v>0</v>
      </c>
      <c r="BF329" s="239">
        <f>IF(N329="snížená",J329,0)</f>
        <v>0</v>
      </c>
      <c r="BG329" s="239">
        <f>IF(N329="zákl. přenesená",J329,0)</f>
        <v>0</v>
      </c>
      <c r="BH329" s="239">
        <f>IF(N329="sníž. přenesená",J329,0)</f>
        <v>0</v>
      </c>
      <c r="BI329" s="239">
        <f>IF(N329="nulová",J329,0)</f>
        <v>0</v>
      </c>
      <c r="BJ329" s="18" t="s">
        <v>83</v>
      </c>
      <c r="BK329" s="239">
        <f>ROUND(I329*H329,2)</f>
        <v>0</v>
      </c>
      <c r="BL329" s="18" t="s">
        <v>360</v>
      </c>
      <c r="BM329" s="238" t="s">
        <v>7762</v>
      </c>
    </row>
    <row r="330" s="2" customFormat="1">
      <c r="A330" s="39"/>
      <c r="B330" s="40"/>
      <c r="C330" s="41"/>
      <c r="D330" s="240" t="s">
        <v>349</v>
      </c>
      <c r="E330" s="41"/>
      <c r="F330" s="241" t="s">
        <v>7296</v>
      </c>
      <c r="G330" s="41"/>
      <c r="H330" s="41"/>
      <c r="I330" s="242"/>
      <c r="J330" s="41"/>
      <c r="K330" s="41"/>
      <c r="L330" s="45"/>
      <c r="M330" s="243"/>
      <c r="N330" s="244"/>
      <c r="O330" s="92"/>
      <c r="P330" s="92"/>
      <c r="Q330" s="92"/>
      <c r="R330" s="92"/>
      <c r="S330" s="92"/>
      <c r="T330" s="93"/>
      <c r="U330" s="39"/>
      <c r="V330" s="39"/>
      <c r="W330" s="39"/>
      <c r="X330" s="39"/>
      <c r="Y330" s="39"/>
      <c r="Z330" s="39"/>
      <c r="AA330" s="39"/>
      <c r="AB330" s="39"/>
      <c r="AC330" s="39"/>
      <c r="AD330" s="39"/>
      <c r="AE330" s="39"/>
      <c r="AT330" s="18" t="s">
        <v>349</v>
      </c>
      <c r="AU330" s="18" t="s">
        <v>85</v>
      </c>
    </row>
    <row r="331" s="13" customFormat="1">
      <c r="A331" s="13"/>
      <c r="B331" s="252"/>
      <c r="C331" s="253"/>
      <c r="D331" s="240" t="s">
        <v>446</v>
      </c>
      <c r="E331" s="254" t="s">
        <v>1</v>
      </c>
      <c r="F331" s="255" t="s">
        <v>3115</v>
      </c>
      <c r="G331" s="253"/>
      <c r="H331" s="256">
        <v>2</v>
      </c>
      <c r="I331" s="257"/>
      <c r="J331" s="253"/>
      <c r="K331" s="253"/>
      <c r="L331" s="258"/>
      <c r="M331" s="259"/>
      <c r="N331" s="260"/>
      <c r="O331" s="260"/>
      <c r="P331" s="260"/>
      <c r="Q331" s="260"/>
      <c r="R331" s="260"/>
      <c r="S331" s="260"/>
      <c r="T331" s="261"/>
      <c r="U331" s="13"/>
      <c r="V331" s="13"/>
      <c r="W331" s="13"/>
      <c r="X331" s="13"/>
      <c r="Y331" s="13"/>
      <c r="Z331" s="13"/>
      <c r="AA331" s="13"/>
      <c r="AB331" s="13"/>
      <c r="AC331" s="13"/>
      <c r="AD331" s="13"/>
      <c r="AE331" s="13"/>
      <c r="AT331" s="262" t="s">
        <v>446</v>
      </c>
      <c r="AU331" s="262" t="s">
        <v>85</v>
      </c>
      <c r="AV331" s="13" t="s">
        <v>85</v>
      </c>
      <c r="AW331" s="13" t="s">
        <v>32</v>
      </c>
      <c r="AX331" s="13" t="s">
        <v>83</v>
      </c>
      <c r="AY331" s="262" t="s">
        <v>342</v>
      </c>
    </row>
    <row r="332" s="2" customFormat="1" ht="16.5" customHeight="1">
      <c r="A332" s="39"/>
      <c r="B332" s="40"/>
      <c r="C332" s="227" t="s">
        <v>815</v>
      </c>
      <c r="D332" s="227" t="s">
        <v>343</v>
      </c>
      <c r="E332" s="228" t="s">
        <v>2507</v>
      </c>
      <c r="F332" s="229" t="s">
        <v>2508</v>
      </c>
      <c r="G332" s="230" t="s">
        <v>442</v>
      </c>
      <c r="H332" s="231">
        <v>1</v>
      </c>
      <c r="I332" s="232"/>
      <c r="J332" s="233">
        <f>ROUND(I332*H332,2)</f>
        <v>0</v>
      </c>
      <c r="K332" s="229" t="s">
        <v>443</v>
      </c>
      <c r="L332" s="45"/>
      <c r="M332" s="234" t="s">
        <v>1</v>
      </c>
      <c r="N332" s="235" t="s">
        <v>41</v>
      </c>
      <c r="O332" s="92"/>
      <c r="P332" s="236">
        <f>O332*H332</f>
        <v>0</v>
      </c>
      <c r="Q332" s="236">
        <v>9.0000000000000006E-05</v>
      </c>
      <c r="R332" s="236">
        <f>Q332*H332</f>
        <v>9.0000000000000006E-05</v>
      </c>
      <c r="S332" s="236">
        <v>0</v>
      </c>
      <c r="T332" s="237">
        <f>S332*H332</f>
        <v>0</v>
      </c>
      <c r="U332" s="39"/>
      <c r="V332" s="39"/>
      <c r="W332" s="39"/>
      <c r="X332" s="39"/>
      <c r="Y332" s="39"/>
      <c r="Z332" s="39"/>
      <c r="AA332" s="39"/>
      <c r="AB332" s="39"/>
      <c r="AC332" s="39"/>
      <c r="AD332" s="39"/>
      <c r="AE332" s="39"/>
      <c r="AR332" s="238" t="s">
        <v>360</v>
      </c>
      <c r="AT332" s="238" t="s">
        <v>343</v>
      </c>
      <c r="AU332" s="238" t="s">
        <v>85</v>
      </c>
      <c r="AY332" s="18" t="s">
        <v>342</v>
      </c>
      <c r="BE332" s="239">
        <f>IF(N332="základní",J332,0)</f>
        <v>0</v>
      </c>
      <c r="BF332" s="239">
        <f>IF(N332="snížená",J332,0)</f>
        <v>0</v>
      </c>
      <c r="BG332" s="239">
        <f>IF(N332="zákl. přenesená",J332,0)</f>
        <v>0</v>
      </c>
      <c r="BH332" s="239">
        <f>IF(N332="sníž. přenesená",J332,0)</f>
        <v>0</v>
      </c>
      <c r="BI332" s="239">
        <f>IF(N332="nulová",J332,0)</f>
        <v>0</v>
      </c>
      <c r="BJ332" s="18" t="s">
        <v>83</v>
      </c>
      <c r="BK332" s="239">
        <f>ROUND(I332*H332,2)</f>
        <v>0</v>
      </c>
      <c r="BL332" s="18" t="s">
        <v>360</v>
      </c>
      <c r="BM332" s="238" t="s">
        <v>7763</v>
      </c>
    </row>
    <row r="333" s="2" customFormat="1">
      <c r="A333" s="39"/>
      <c r="B333" s="40"/>
      <c r="C333" s="41"/>
      <c r="D333" s="240" t="s">
        <v>349</v>
      </c>
      <c r="E333" s="41"/>
      <c r="F333" s="241" t="s">
        <v>2510</v>
      </c>
      <c r="G333" s="41"/>
      <c r="H333" s="41"/>
      <c r="I333" s="242"/>
      <c r="J333" s="41"/>
      <c r="K333" s="41"/>
      <c r="L333" s="45"/>
      <c r="M333" s="243"/>
      <c r="N333" s="244"/>
      <c r="O333" s="92"/>
      <c r="P333" s="92"/>
      <c r="Q333" s="92"/>
      <c r="R333" s="92"/>
      <c r="S333" s="92"/>
      <c r="T333" s="93"/>
      <c r="U333" s="39"/>
      <c r="V333" s="39"/>
      <c r="W333" s="39"/>
      <c r="X333" s="39"/>
      <c r="Y333" s="39"/>
      <c r="Z333" s="39"/>
      <c r="AA333" s="39"/>
      <c r="AB333" s="39"/>
      <c r="AC333" s="39"/>
      <c r="AD333" s="39"/>
      <c r="AE333" s="39"/>
      <c r="AT333" s="18" t="s">
        <v>349</v>
      </c>
      <c r="AU333" s="18" t="s">
        <v>85</v>
      </c>
    </row>
    <row r="334" s="13" customFormat="1">
      <c r="A334" s="13"/>
      <c r="B334" s="252"/>
      <c r="C334" s="253"/>
      <c r="D334" s="240" t="s">
        <v>446</v>
      </c>
      <c r="E334" s="254" t="s">
        <v>1</v>
      </c>
      <c r="F334" s="255" t="s">
        <v>2489</v>
      </c>
      <c r="G334" s="253"/>
      <c r="H334" s="256">
        <v>1</v>
      </c>
      <c r="I334" s="257"/>
      <c r="J334" s="253"/>
      <c r="K334" s="253"/>
      <c r="L334" s="258"/>
      <c r="M334" s="259"/>
      <c r="N334" s="260"/>
      <c r="O334" s="260"/>
      <c r="P334" s="260"/>
      <c r="Q334" s="260"/>
      <c r="R334" s="260"/>
      <c r="S334" s="260"/>
      <c r="T334" s="261"/>
      <c r="U334" s="13"/>
      <c r="V334" s="13"/>
      <c r="W334" s="13"/>
      <c r="X334" s="13"/>
      <c r="Y334" s="13"/>
      <c r="Z334" s="13"/>
      <c r="AA334" s="13"/>
      <c r="AB334" s="13"/>
      <c r="AC334" s="13"/>
      <c r="AD334" s="13"/>
      <c r="AE334" s="13"/>
      <c r="AT334" s="262" t="s">
        <v>446</v>
      </c>
      <c r="AU334" s="262" t="s">
        <v>85</v>
      </c>
      <c r="AV334" s="13" t="s">
        <v>85</v>
      </c>
      <c r="AW334" s="13" t="s">
        <v>32</v>
      </c>
      <c r="AX334" s="13" t="s">
        <v>83</v>
      </c>
      <c r="AY334" s="262" t="s">
        <v>342</v>
      </c>
    </row>
    <row r="335" s="2" customFormat="1" ht="21.75" customHeight="1">
      <c r="A335" s="39"/>
      <c r="B335" s="40"/>
      <c r="C335" s="295" t="s">
        <v>821</v>
      </c>
      <c r="D335" s="295" t="s">
        <v>621</v>
      </c>
      <c r="E335" s="296" t="s">
        <v>2517</v>
      </c>
      <c r="F335" s="297" t="s">
        <v>2518</v>
      </c>
      <c r="G335" s="298" t="s">
        <v>442</v>
      </c>
      <c r="H335" s="299">
        <v>1</v>
      </c>
      <c r="I335" s="300"/>
      <c r="J335" s="301">
        <f>ROUND(I335*H335,2)</f>
        <v>0</v>
      </c>
      <c r="K335" s="297" t="s">
        <v>443</v>
      </c>
      <c r="L335" s="302"/>
      <c r="M335" s="303" t="s">
        <v>1</v>
      </c>
      <c r="N335" s="304" t="s">
        <v>41</v>
      </c>
      <c r="O335" s="92"/>
      <c r="P335" s="236">
        <f>O335*H335</f>
        <v>0</v>
      </c>
      <c r="Q335" s="236">
        <v>0.044999999999999998</v>
      </c>
      <c r="R335" s="236">
        <f>Q335*H335</f>
        <v>0.044999999999999998</v>
      </c>
      <c r="S335" s="236">
        <v>0</v>
      </c>
      <c r="T335" s="237">
        <f>S335*H335</f>
        <v>0</v>
      </c>
      <c r="U335" s="39"/>
      <c r="V335" s="39"/>
      <c r="W335" s="39"/>
      <c r="X335" s="39"/>
      <c r="Y335" s="39"/>
      <c r="Z335" s="39"/>
      <c r="AA335" s="39"/>
      <c r="AB335" s="39"/>
      <c r="AC335" s="39"/>
      <c r="AD335" s="39"/>
      <c r="AE335" s="39"/>
      <c r="AR335" s="238" t="s">
        <v>376</v>
      </c>
      <c r="AT335" s="238" t="s">
        <v>621</v>
      </c>
      <c r="AU335" s="238" t="s">
        <v>85</v>
      </c>
      <c r="AY335" s="18" t="s">
        <v>342</v>
      </c>
      <c r="BE335" s="239">
        <f>IF(N335="základní",J335,0)</f>
        <v>0</v>
      </c>
      <c r="BF335" s="239">
        <f>IF(N335="snížená",J335,0)</f>
        <v>0</v>
      </c>
      <c r="BG335" s="239">
        <f>IF(N335="zákl. přenesená",J335,0)</f>
        <v>0</v>
      </c>
      <c r="BH335" s="239">
        <f>IF(N335="sníž. přenesená",J335,0)</f>
        <v>0</v>
      </c>
      <c r="BI335" s="239">
        <f>IF(N335="nulová",J335,0)</f>
        <v>0</v>
      </c>
      <c r="BJ335" s="18" t="s">
        <v>83</v>
      </c>
      <c r="BK335" s="239">
        <f>ROUND(I335*H335,2)</f>
        <v>0</v>
      </c>
      <c r="BL335" s="18" t="s">
        <v>360</v>
      </c>
      <c r="BM335" s="238" t="s">
        <v>7764</v>
      </c>
    </row>
    <row r="336" s="2" customFormat="1">
      <c r="A336" s="39"/>
      <c r="B336" s="40"/>
      <c r="C336" s="41"/>
      <c r="D336" s="240" t="s">
        <v>349</v>
      </c>
      <c r="E336" s="41"/>
      <c r="F336" s="241" t="s">
        <v>2518</v>
      </c>
      <c r="G336" s="41"/>
      <c r="H336" s="41"/>
      <c r="I336" s="242"/>
      <c r="J336" s="41"/>
      <c r="K336" s="41"/>
      <c r="L336" s="45"/>
      <c r="M336" s="243"/>
      <c r="N336" s="244"/>
      <c r="O336" s="92"/>
      <c r="P336" s="92"/>
      <c r="Q336" s="92"/>
      <c r="R336" s="92"/>
      <c r="S336" s="92"/>
      <c r="T336" s="93"/>
      <c r="U336" s="39"/>
      <c r="V336" s="39"/>
      <c r="W336" s="39"/>
      <c r="X336" s="39"/>
      <c r="Y336" s="39"/>
      <c r="Z336" s="39"/>
      <c r="AA336" s="39"/>
      <c r="AB336" s="39"/>
      <c r="AC336" s="39"/>
      <c r="AD336" s="39"/>
      <c r="AE336" s="39"/>
      <c r="AT336" s="18" t="s">
        <v>349</v>
      </c>
      <c r="AU336" s="18" t="s">
        <v>85</v>
      </c>
    </row>
    <row r="337" s="14" customFormat="1">
      <c r="A337" s="14"/>
      <c r="B337" s="263"/>
      <c r="C337" s="264"/>
      <c r="D337" s="240" t="s">
        <v>446</v>
      </c>
      <c r="E337" s="265" t="s">
        <v>1</v>
      </c>
      <c r="F337" s="266" t="s">
        <v>7469</v>
      </c>
      <c r="G337" s="264"/>
      <c r="H337" s="265" t="s">
        <v>1</v>
      </c>
      <c r="I337" s="267"/>
      <c r="J337" s="264"/>
      <c r="K337" s="264"/>
      <c r="L337" s="268"/>
      <c r="M337" s="269"/>
      <c r="N337" s="270"/>
      <c r="O337" s="270"/>
      <c r="P337" s="270"/>
      <c r="Q337" s="270"/>
      <c r="R337" s="270"/>
      <c r="S337" s="270"/>
      <c r="T337" s="271"/>
      <c r="U337" s="14"/>
      <c r="V337" s="14"/>
      <c r="W337" s="14"/>
      <c r="X337" s="14"/>
      <c r="Y337" s="14"/>
      <c r="Z337" s="14"/>
      <c r="AA337" s="14"/>
      <c r="AB337" s="14"/>
      <c r="AC337" s="14"/>
      <c r="AD337" s="14"/>
      <c r="AE337" s="14"/>
      <c r="AT337" s="272" t="s">
        <v>446</v>
      </c>
      <c r="AU337" s="272" t="s">
        <v>85</v>
      </c>
      <c r="AV337" s="14" t="s">
        <v>83</v>
      </c>
      <c r="AW337" s="14" t="s">
        <v>32</v>
      </c>
      <c r="AX337" s="14" t="s">
        <v>76</v>
      </c>
      <c r="AY337" s="272" t="s">
        <v>342</v>
      </c>
    </row>
    <row r="338" s="13" customFormat="1">
      <c r="A338" s="13"/>
      <c r="B338" s="252"/>
      <c r="C338" s="253"/>
      <c r="D338" s="240" t="s">
        <v>446</v>
      </c>
      <c r="E338" s="254" t="s">
        <v>1</v>
      </c>
      <c r="F338" s="255" t="s">
        <v>2520</v>
      </c>
      <c r="G338" s="253"/>
      <c r="H338" s="256">
        <v>1</v>
      </c>
      <c r="I338" s="257"/>
      <c r="J338" s="253"/>
      <c r="K338" s="253"/>
      <c r="L338" s="258"/>
      <c r="M338" s="259"/>
      <c r="N338" s="260"/>
      <c r="O338" s="260"/>
      <c r="P338" s="260"/>
      <c r="Q338" s="260"/>
      <c r="R338" s="260"/>
      <c r="S338" s="260"/>
      <c r="T338" s="261"/>
      <c r="U338" s="13"/>
      <c r="V338" s="13"/>
      <c r="W338" s="13"/>
      <c r="X338" s="13"/>
      <c r="Y338" s="13"/>
      <c r="Z338" s="13"/>
      <c r="AA338" s="13"/>
      <c r="AB338" s="13"/>
      <c r="AC338" s="13"/>
      <c r="AD338" s="13"/>
      <c r="AE338" s="13"/>
      <c r="AT338" s="262" t="s">
        <v>446</v>
      </c>
      <c r="AU338" s="262" t="s">
        <v>85</v>
      </c>
      <c r="AV338" s="13" t="s">
        <v>85</v>
      </c>
      <c r="AW338" s="13" t="s">
        <v>32</v>
      </c>
      <c r="AX338" s="13" t="s">
        <v>83</v>
      </c>
      <c r="AY338" s="262" t="s">
        <v>342</v>
      </c>
    </row>
    <row r="339" s="2" customFormat="1" ht="16.5" customHeight="1">
      <c r="A339" s="39"/>
      <c r="B339" s="40"/>
      <c r="C339" s="227" t="s">
        <v>828</v>
      </c>
      <c r="D339" s="227" t="s">
        <v>343</v>
      </c>
      <c r="E339" s="228" t="s">
        <v>7298</v>
      </c>
      <c r="F339" s="229" t="s">
        <v>7299</v>
      </c>
      <c r="G339" s="230" t="s">
        <v>442</v>
      </c>
      <c r="H339" s="231">
        <v>1</v>
      </c>
      <c r="I339" s="232"/>
      <c r="J339" s="233">
        <f>ROUND(I339*H339,2)</f>
        <v>0</v>
      </c>
      <c r="K339" s="229" t="s">
        <v>1</v>
      </c>
      <c r="L339" s="45"/>
      <c r="M339" s="234" t="s">
        <v>1</v>
      </c>
      <c r="N339" s="235" t="s">
        <v>41</v>
      </c>
      <c r="O339" s="92"/>
      <c r="P339" s="236">
        <f>O339*H339</f>
        <v>0</v>
      </c>
      <c r="Q339" s="236">
        <v>0</v>
      </c>
      <c r="R339" s="236">
        <f>Q339*H339</f>
        <v>0</v>
      </c>
      <c r="S339" s="236">
        <v>0</v>
      </c>
      <c r="T339" s="237">
        <f>S339*H339</f>
        <v>0</v>
      </c>
      <c r="U339" s="39"/>
      <c r="V339" s="39"/>
      <c r="W339" s="39"/>
      <c r="X339" s="39"/>
      <c r="Y339" s="39"/>
      <c r="Z339" s="39"/>
      <c r="AA339" s="39"/>
      <c r="AB339" s="39"/>
      <c r="AC339" s="39"/>
      <c r="AD339" s="39"/>
      <c r="AE339" s="39"/>
      <c r="AR339" s="238" t="s">
        <v>360</v>
      </c>
      <c r="AT339" s="238" t="s">
        <v>343</v>
      </c>
      <c r="AU339" s="238" t="s">
        <v>85</v>
      </c>
      <c r="AY339" s="18" t="s">
        <v>342</v>
      </c>
      <c r="BE339" s="239">
        <f>IF(N339="základní",J339,0)</f>
        <v>0</v>
      </c>
      <c r="BF339" s="239">
        <f>IF(N339="snížená",J339,0)</f>
        <v>0</v>
      </c>
      <c r="BG339" s="239">
        <f>IF(N339="zákl. přenesená",J339,0)</f>
        <v>0</v>
      </c>
      <c r="BH339" s="239">
        <f>IF(N339="sníž. přenesená",J339,0)</f>
        <v>0</v>
      </c>
      <c r="BI339" s="239">
        <f>IF(N339="nulová",J339,0)</f>
        <v>0</v>
      </c>
      <c r="BJ339" s="18" t="s">
        <v>83</v>
      </c>
      <c r="BK339" s="239">
        <f>ROUND(I339*H339,2)</f>
        <v>0</v>
      </c>
      <c r="BL339" s="18" t="s">
        <v>360</v>
      </c>
      <c r="BM339" s="238" t="s">
        <v>7765</v>
      </c>
    </row>
    <row r="340" s="2" customFormat="1">
      <c r="A340" s="39"/>
      <c r="B340" s="40"/>
      <c r="C340" s="41"/>
      <c r="D340" s="240" t="s">
        <v>349</v>
      </c>
      <c r="E340" s="41"/>
      <c r="F340" s="241" t="s">
        <v>7299</v>
      </c>
      <c r="G340" s="41"/>
      <c r="H340" s="41"/>
      <c r="I340" s="242"/>
      <c r="J340" s="41"/>
      <c r="K340" s="41"/>
      <c r="L340" s="45"/>
      <c r="M340" s="243"/>
      <c r="N340" s="244"/>
      <c r="O340" s="92"/>
      <c r="P340" s="92"/>
      <c r="Q340" s="92"/>
      <c r="R340" s="92"/>
      <c r="S340" s="92"/>
      <c r="T340" s="93"/>
      <c r="U340" s="39"/>
      <c r="V340" s="39"/>
      <c r="W340" s="39"/>
      <c r="X340" s="39"/>
      <c r="Y340" s="39"/>
      <c r="Z340" s="39"/>
      <c r="AA340" s="39"/>
      <c r="AB340" s="39"/>
      <c r="AC340" s="39"/>
      <c r="AD340" s="39"/>
      <c r="AE340" s="39"/>
      <c r="AT340" s="18" t="s">
        <v>349</v>
      </c>
      <c r="AU340" s="18" t="s">
        <v>85</v>
      </c>
    </row>
    <row r="341" s="13" customFormat="1">
      <c r="A341" s="13"/>
      <c r="B341" s="252"/>
      <c r="C341" s="253"/>
      <c r="D341" s="240" t="s">
        <v>446</v>
      </c>
      <c r="E341" s="254" t="s">
        <v>1</v>
      </c>
      <c r="F341" s="255" t="s">
        <v>7281</v>
      </c>
      <c r="G341" s="253"/>
      <c r="H341" s="256">
        <v>1</v>
      </c>
      <c r="I341" s="257"/>
      <c r="J341" s="253"/>
      <c r="K341" s="253"/>
      <c r="L341" s="258"/>
      <c r="M341" s="259"/>
      <c r="N341" s="260"/>
      <c r="O341" s="260"/>
      <c r="P341" s="260"/>
      <c r="Q341" s="260"/>
      <c r="R341" s="260"/>
      <c r="S341" s="260"/>
      <c r="T341" s="261"/>
      <c r="U341" s="13"/>
      <c r="V341" s="13"/>
      <c r="W341" s="13"/>
      <c r="X341" s="13"/>
      <c r="Y341" s="13"/>
      <c r="Z341" s="13"/>
      <c r="AA341" s="13"/>
      <c r="AB341" s="13"/>
      <c r="AC341" s="13"/>
      <c r="AD341" s="13"/>
      <c r="AE341" s="13"/>
      <c r="AT341" s="262" t="s">
        <v>446</v>
      </c>
      <c r="AU341" s="262" t="s">
        <v>85</v>
      </c>
      <c r="AV341" s="13" t="s">
        <v>85</v>
      </c>
      <c r="AW341" s="13" t="s">
        <v>32</v>
      </c>
      <c r="AX341" s="13" t="s">
        <v>83</v>
      </c>
      <c r="AY341" s="262" t="s">
        <v>342</v>
      </c>
    </row>
    <row r="342" s="2" customFormat="1" ht="16.5" customHeight="1">
      <c r="A342" s="39"/>
      <c r="B342" s="40"/>
      <c r="C342" s="227" t="s">
        <v>834</v>
      </c>
      <c r="D342" s="227" t="s">
        <v>343</v>
      </c>
      <c r="E342" s="228" t="s">
        <v>7611</v>
      </c>
      <c r="F342" s="229" t="s">
        <v>7612</v>
      </c>
      <c r="G342" s="230" t="s">
        <v>442</v>
      </c>
      <c r="H342" s="231">
        <v>1</v>
      </c>
      <c r="I342" s="232"/>
      <c r="J342" s="233">
        <f>ROUND(I342*H342,2)</f>
        <v>0</v>
      </c>
      <c r="K342" s="229" t="s">
        <v>1</v>
      </c>
      <c r="L342" s="45"/>
      <c r="M342" s="234" t="s">
        <v>1</v>
      </c>
      <c r="N342" s="235" t="s">
        <v>41</v>
      </c>
      <c r="O342" s="92"/>
      <c r="P342" s="236">
        <f>O342*H342</f>
        <v>0</v>
      </c>
      <c r="Q342" s="236">
        <v>0</v>
      </c>
      <c r="R342" s="236">
        <f>Q342*H342</f>
        <v>0</v>
      </c>
      <c r="S342" s="236">
        <v>0</v>
      </c>
      <c r="T342" s="237">
        <f>S342*H342</f>
        <v>0</v>
      </c>
      <c r="U342" s="39"/>
      <c r="V342" s="39"/>
      <c r="W342" s="39"/>
      <c r="X342" s="39"/>
      <c r="Y342" s="39"/>
      <c r="Z342" s="39"/>
      <c r="AA342" s="39"/>
      <c r="AB342" s="39"/>
      <c r="AC342" s="39"/>
      <c r="AD342" s="39"/>
      <c r="AE342" s="39"/>
      <c r="AR342" s="238" t="s">
        <v>360</v>
      </c>
      <c r="AT342" s="238" t="s">
        <v>343</v>
      </c>
      <c r="AU342" s="238" t="s">
        <v>85</v>
      </c>
      <c r="AY342" s="18" t="s">
        <v>342</v>
      </c>
      <c r="BE342" s="239">
        <f>IF(N342="základní",J342,0)</f>
        <v>0</v>
      </c>
      <c r="BF342" s="239">
        <f>IF(N342="snížená",J342,0)</f>
        <v>0</v>
      </c>
      <c r="BG342" s="239">
        <f>IF(N342="zákl. přenesená",J342,0)</f>
        <v>0</v>
      </c>
      <c r="BH342" s="239">
        <f>IF(N342="sníž. přenesená",J342,0)</f>
        <v>0</v>
      </c>
      <c r="BI342" s="239">
        <f>IF(N342="nulová",J342,0)</f>
        <v>0</v>
      </c>
      <c r="BJ342" s="18" t="s">
        <v>83</v>
      </c>
      <c r="BK342" s="239">
        <f>ROUND(I342*H342,2)</f>
        <v>0</v>
      </c>
      <c r="BL342" s="18" t="s">
        <v>360</v>
      </c>
      <c r="BM342" s="238" t="s">
        <v>7766</v>
      </c>
    </row>
    <row r="343" s="2" customFormat="1">
      <c r="A343" s="39"/>
      <c r="B343" s="40"/>
      <c r="C343" s="41"/>
      <c r="D343" s="240" t="s">
        <v>349</v>
      </c>
      <c r="E343" s="41"/>
      <c r="F343" s="241" t="s">
        <v>7612</v>
      </c>
      <c r="G343" s="41"/>
      <c r="H343" s="41"/>
      <c r="I343" s="242"/>
      <c r="J343" s="41"/>
      <c r="K343" s="41"/>
      <c r="L343" s="45"/>
      <c r="M343" s="243"/>
      <c r="N343" s="244"/>
      <c r="O343" s="92"/>
      <c r="P343" s="92"/>
      <c r="Q343" s="92"/>
      <c r="R343" s="92"/>
      <c r="S343" s="92"/>
      <c r="T343" s="93"/>
      <c r="U343" s="39"/>
      <c r="V343" s="39"/>
      <c r="W343" s="39"/>
      <c r="X343" s="39"/>
      <c r="Y343" s="39"/>
      <c r="Z343" s="39"/>
      <c r="AA343" s="39"/>
      <c r="AB343" s="39"/>
      <c r="AC343" s="39"/>
      <c r="AD343" s="39"/>
      <c r="AE343" s="39"/>
      <c r="AT343" s="18" t="s">
        <v>349</v>
      </c>
      <c r="AU343" s="18" t="s">
        <v>85</v>
      </c>
    </row>
    <row r="344" s="13" customFormat="1">
      <c r="A344" s="13"/>
      <c r="B344" s="252"/>
      <c r="C344" s="253"/>
      <c r="D344" s="240" t="s">
        <v>446</v>
      </c>
      <c r="E344" s="254" t="s">
        <v>1</v>
      </c>
      <c r="F344" s="255" t="s">
        <v>7453</v>
      </c>
      <c r="G344" s="253"/>
      <c r="H344" s="256">
        <v>1</v>
      </c>
      <c r="I344" s="257"/>
      <c r="J344" s="253"/>
      <c r="K344" s="253"/>
      <c r="L344" s="258"/>
      <c r="M344" s="259"/>
      <c r="N344" s="260"/>
      <c r="O344" s="260"/>
      <c r="P344" s="260"/>
      <c r="Q344" s="260"/>
      <c r="R344" s="260"/>
      <c r="S344" s="260"/>
      <c r="T344" s="261"/>
      <c r="U344" s="13"/>
      <c r="V344" s="13"/>
      <c r="W344" s="13"/>
      <c r="X344" s="13"/>
      <c r="Y344" s="13"/>
      <c r="Z344" s="13"/>
      <c r="AA344" s="13"/>
      <c r="AB344" s="13"/>
      <c r="AC344" s="13"/>
      <c r="AD344" s="13"/>
      <c r="AE344" s="13"/>
      <c r="AT344" s="262" t="s">
        <v>446</v>
      </c>
      <c r="AU344" s="262" t="s">
        <v>85</v>
      </c>
      <c r="AV344" s="13" t="s">
        <v>85</v>
      </c>
      <c r="AW344" s="13" t="s">
        <v>32</v>
      </c>
      <c r="AX344" s="13" t="s">
        <v>83</v>
      </c>
      <c r="AY344" s="262" t="s">
        <v>342</v>
      </c>
    </row>
    <row r="345" s="2" customFormat="1" ht="16.5" customHeight="1">
      <c r="A345" s="39"/>
      <c r="B345" s="40"/>
      <c r="C345" s="227" t="s">
        <v>840</v>
      </c>
      <c r="D345" s="227" t="s">
        <v>343</v>
      </c>
      <c r="E345" s="228" t="s">
        <v>7471</v>
      </c>
      <c r="F345" s="229" t="s">
        <v>7472</v>
      </c>
      <c r="G345" s="230" t="s">
        <v>442</v>
      </c>
      <c r="H345" s="231">
        <v>2</v>
      </c>
      <c r="I345" s="232"/>
      <c r="J345" s="233">
        <f>ROUND(I345*H345,2)</f>
        <v>0</v>
      </c>
      <c r="K345" s="229" t="s">
        <v>1</v>
      </c>
      <c r="L345" s="45"/>
      <c r="M345" s="234" t="s">
        <v>1</v>
      </c>
      <c r="N345" s="235" t="s">
        <v>41</v>
      </c>
      <c r="O345" s="92"/>
      <c r="P345" s="236">
        <f>O345*H345</f>
        <v>0</v>
      </c>
      <c r="Q345" s="236">
        <v>0</v>
      </c>
      <c r="R345" s="236">
        <f>Q345*H345</f>
        <v>0</v>
      </c>
      <c r="S345" s="236">
        <v>0</v>
      </c>
      <c r="T345" s="237">
        <f>S345*H345</f>
        <v>0</v>
      </c>
      <c r="U345" s="39"/>
      <c r="V345" s="39"/>
      <c r="W345" s="39"/>
      <c r="X345" s="39"/>
      <c r="Y345" s="39"/>
      <c r="Z345" s="39"/>
      <c r="AA345" s="39"/>
      <c r="AB345" s="39"/>
      <c r="AC345" s="39"/>
      <c r="AD345" s="39"/>
      <c r="AE345" s="39"/>
      <c r="AR345" s="238" t="s">
        <v>360</v>
      </c>
      <c r="AT345" s="238" t="s">
        <v>343</v>
      </c>
      <c r="AU345" s="238" t="s">
        <v>85</v>
      </c>
      <c r="AY345" s="18" t="s">
        <v>342</v>
      </c>
      <c r="BE345" s="239">
        <f>IF(N345="základní",J345,0)</f>
        <v>0</v>
      </c>
      <c r="BF345" s="239">
        <f>IF(N345="snížená",J345,0)</f>
        <v>0</v>
      </c>
      <c r="BG345" s="239">
        <f>IF(N345="zákl. přenesená",J345,0)</f>
        <v>0</v>
      </c>
      <c r="BH345" s="239">
        <f>IF(N345="sníž. přenesená",J345,0)</f>
        <v>0</v>
      </c>
      <c r="BI345" s="239">
        <f>IF(N345="nulová",J345,0)</f>
        <v>0</v>
      </c>
      <c r="BJ345" s="18" t="s">
        <v>83</v>
      </c>
      <c r="BK345" s="239">
        <f>ROUND(I345*H345,2)</f>
        <v>0</v>
      </c>
      <c r="BL345" s="18" t="s">
        <v>360</v>
      </c>
      <c r="BM345" s="238" t="s">
        <v>7767</v>
      </c>
    </row>
    <row r="346" s="2" customFormat="1">
      <c r="A346" s="39"/>
      <c r="B346" s="40"/>
      <c r="C346" s="41"/>
      <c r="D346" s="240" t="s">
        <v>349</v>
      </c>
      <c r="E346" s="41"/>
      <c r="F346" s="241" t="s">
        <v>7472</v>
      </c>
      <c r="G346" s="41"/>
      <c r="H346" s="41"/>
      <c r="I346" s="242"/>
      <c r="J346" s="41"/>
      <c r="K346" s="41"/>
      <c r="L346" s="45"/>
      <c r="M346" s="243"/>
      <c r="N346" s="244"/>
      <c r="O346" s="92"/>
      <c r="P346" s="92"/>
      <c r="Q346" s="92"/>
      <c r="R346" s="92"/>
      <c r="S346" s="92"/>
      <c r="T346" s="93"/>
      <c r="U346" s="39"/>
      <c r="V346" s="39"/>
      <c r="W346" s="39"/>
      <c r="X346" s="39"/>
      <c r="Y346" s="39"/>
      <c r="Z346" s="39"/>
      <c r="AA346" s="39"/>
      <c r="AB346" s="39"/>
      <c r="AC346" s="39"/>
      <c r="AD346" s="39"/>
      <c r="AE346" s="39"/>
      <c r="AT346" s="18" t="s">
        <v>349</v>
      </c>
      <c r="AU346" s="18" t="s">
        <v>85</v>
      </c>
    </row>
    <row r="347" s="13" customFormat="1">
      <c r="A347" s="13"/>
      <c r="B347" s="252"/>
      <c r="C347" s="253"/>
      <c r="D347" s="240" t="s">
        <v>446</v>
      </c>
      <c r="E347" s="254" t="s">
        <v>1</v>
      </c>
      <c r="F347" s="255" t="s">
        <v>7758</v>
      </c>
      <c r="G347" s="253"/>
      <c r="H347" s="256">
        <v>2</v>
      </c>
      <c r="I347" s="257"/>
      <c r="J347" s="253"/>
      <c r="K347" s="253"/>
      <c r="L347" s="258"/>
      <c r="M347" s="259"/>
      <c r="N347" s="260"/>
      <c r="O347" s="260"/>
      <c r="P347" s="260"/>
      <c r="Q347" s="260"/>
      <c r="R347" s="260"/>
      <c r="S347" s="260"/>
      <c r="T347" s="261"/>
      <c r="U347" s="13"/>
      <c r="V347" s="13"/>
      <c r="W347" s="13"/>
      <c r="X347" s="13"/>
      <c r="Y347" s="13"/>
      <c r="Z347" s="13"/>
      <c r="AA347" s="13"/>
      <c r="AB347" s="13"/>
      <c r="AC347" s="13"/>
      <c r="AD347" s="13"/>
      <c r="AE347" s="13"/>
      <c r="AT347" s="262" t="s">
        <v>446</v>
      </c>
      <c r="AU347" s="262" t="s">
        <v>85</v>
      </c>
      <c r="AV347" s="13" t="s">
        <v>85</v>
      </c>
      <c r="AW347" s="13" t="s">
        <v>32</v>
      </c>
      <c r="AX347" s="13" t="s">
        <v>83</v>
      </c>
      <c r="AY347" s="262" t="s">
        <v>342</v>
      </c>
    </row>
    <row r="348" s="2" customFormat="1" ht="16.5" customHeight="1">
      <c r="A348" s="39"/>
      <c r="B348" s="40"/>
      <c r="C348" s="227" t="s">
        <v>847</v>
      </c>
      <c r="D348" s="227" t="s">
        <v>343</v>
      </c>
      <c r="E348" s="228" t="s">
        <v>7301</v>
      </c>
      <c r="F348" s="229" t="s">
        <v>7302</v>
      </c>
      <c r="G348" s="230" t="s">
        <v>543</v>
      </c>
      <c r="H348" s="231">
        <v>1</v>
      </c>
      <c r="I348" s="232"/>
      <c r="J348" s="233">
        <f>ROUND(I348*H348,2)</f>
        <v>0</v>
      </c>
      <c r="K348" s="229" t="s">
        <v>443</v>
      </c>
      <c r="L348" s="45"/>
      <c r="M348" s="234" t="s">
        <v>1</v>
      </c>
      <c r="N348" s="235" t="s">
        <v>41</v>
      </c>
      <c r="O348" s="92"/>
      <c r="P348" s="236">
        <f>O348*H348</f>
        <v>0</v>
      </c>
      <c r="Q348" s="236">
        <v>0.0049100000000000003</v>
      </c>
      <c r="R348" s="236">
        <f>Q348*H348</f>
        <v>0.0049100000000000003</v>
      </c>
      <c r="S348" s="236">
        <v>0</v>
      </c>
      <c r="T348" s="237">
        <f>S348*H348</f>
        <v>0</v>
      </c>
      <c r="U348" s="39"/>
      <c r="V348" s="39"/>
      <c r="W348" s="39"/>
      <c r="X348" s="39"/>
      <c r="Y348" s="39"/>
      <c r="Z348" s="39"/>
      <c r="AA348" s="39"/>
      <c r="AB348" s="39"/>
      <c r="AC348" s="39"/>
      <c r="AD348" s="39"/>
      <c r="AE348" s="39"/>
      <c r="AR348" s="238" t="s">
        <v>360</v>
      </c>
      <c r="AT348" s="238" t="s">
        <v>343</v>
      </c>
      <c r="AU348" s="238" t="s">
        <v>85</v>
      </c>
      <c r="AY348" s="18" t="s">
        <v>342</v>
      </c>
      <c r="BE348" s="239">
        <f>IF(N348="základní",J348,0)</f>
        <v>0</v>
      </c>
      <c r="BF348" s="239">
        <f>IF(N348="snížená",J348,0)</f>
        <v>0</v>
      </c>
      <c r="BG348" s="239">
        <f>IF(N348="zákl. přenesená",J348,0)</f>
        <v>0</v>
      </c>
      <c r="BH348" s="239">
        <f>IF(N348="sníž. přenesená",J348,0)</f>
        <v>0</v>
      </c>
      <c r="BI348" s="239">
        <f>IF(N348="nulová",J348,0)</f>
        <v>0</v>
      </c>
      <c r="BJ348" s="18" t="s">
        <v>83</v>
      </c>
      <c r="BK348" s="239">
        <f>ROUND(I348*H348,2)</f>
        <v>0</v>
      </c>
      <c r="BL348" s="18" t="s">
        <v>360</v>
      </c>
      <c r="BM348" s="238" t="s">
        <v>7768</v>
      </c>
    </row>
    <row r="349" s="2" customFormat="1">
      <c r="A349" s="39"/>
      <c r="B349" s="40"/>
      <c r="C349" s="41"/>
      <c r="D349" s="240" t="s">
        <v>349</v>
      </c>
      <c r="E349" s="41"/>
      <c r="F349" s="241" t="s">
        <v>7304</v>
      </c>
      <c r="G349" s="41"/>
      <c r="H349" s="41"/>
      <c r="I349" s="242"/>
      <c r="J349" s="41"/>
      <c r="K349" s="41"/>
      <c r="L349" s="45"/>
      <c r="M349" s="243"/>
      <c r="N349" s="244"/>
      <c r="O349" s="92"/>
      <c r="P349" s="92"/>
      <c r="Q349" s="92"/>
      <c r="R349" s="92"/>
      <c r="S349" s="92"/>
      <c r="T349" s="93"/>
      <c r="U349" s="39"/>
      <c r="V349" s="39"/>
      <c r="W349" s="39"/>
      <c r="X349" s="39"/>
      <c r="Y349" s="39"/>
      <c r="Z349" s="39"/>
      <c r="AA349" s="39"/>
      <c r="AB349" s="39"/>
      <c r="AC349" s="39"/>
      <c r="AD349" s="39"/>
      <c r="AE349" s="39"/>
      <c r="AT349" s="18" t="s">
        <v>349</v>
      </c>
      <c r="AU349" s="18" t="s">
        <v>85</v>
      </c>
    </row>
    <row r="350" s="13" customFormat="1">
      <c r="A350" s="13"/>
      <c r="B350" s="252"/>
      <c r="C350" s="253"/>
      <c r="D350" s="240" t="s">
        <v>446</v>
      </c>
      <c r="E350" s="254" t="s">
        <v>1</v>
      </c>
      <c r="F350" s="255" t="s">
        <v>7305</v>
      </c>
      <c r="G350" s="253"/>
      <c r="H350" s="256">
        <v>1</v>
      </c>
      <c r="I350" s="257"/>
      <c r="J350" s="253"/>
      <c r="K350" s="253"/>
      <c r="L350" s="258"/>
      <c r="M350" s="259"/>
      <c r="N350" s="260"/>
      <c r="O350" s="260"/>
      <c r="P350" s="260"/>
      <c r="Q350" s="260"/>
      <c r="R350" s="260"/>
      <c r="S350" s="260"/>
      <c r="T350" s="261"/>
      <c r="U350" s="13"/>
      <c r="V350" s="13"/>
      <c r="W350" s="13"/>
      <c r="X350" s="13"/>
      <c r="Y350" s="13"/>
      <c r="Z350" s="13"/>
      <c r="AA350" s="13"/>
      <c r="AB350" s="13"/>
      <c r="AC350" s="13"/>
      <c r="AD350" s="13"/>
      <c r="AE350" s="13"/>
      <c r="AT350" s="262" t="s">
        <v>446</v>
      </c>
      <c r="AU350" s="262" t="s">
        <v>85</v>
      </c>
      <c r="AV350" s="13" t="s">
        <v>85</v>
      </c>
      <c r="AW350" s="13" t="s">
        <v>32</v>
      </c>
      <c r="AX350" s="13" t="s">
        <v>83</v>
      </c>
      <c r="AY350" s="262" t="s">
        <v>342</v>
      </c>
    </row>
    <row r="351" s="2" customFormat="1" ht="16.5" customHeight="1">
      <c r="A351" s="39"/>
      <c r="B351" s="40"/>
      <c r="C351" s="227" t="s">
        <v>854</v>
      </c>
      <c r="D351" s="227" t="s">
        <v>343</v>
      </c>
      <c r="E351" s="228" t="s">
        <v>3116</v>
      </c>
      <c r="F351" s="229" t="s">
        <v>3117</v>
      </c>
      <c r="G351" s="230" t="s">
        <v>562</v>
      </c>
      <c r="H351" s="231">
        <v>5.0209999999999999</v>
      </c>
      <c r="I351" s="232"/>
      <c r="J351" s="233">
        <f>ROUND(I351*H351,2)</f>
        <v>0</v>
      </c>
      <c r="K351" s="229" t="s">
        <v>443</v>
      </c>
      <c r="L351" s="45"/>
      <c r="M351" s="234" t="s">
        <v>1</v>
      </c>
      <c r="N351" s="235" t="s">
        <v>41</v>
      </c>
      <c r="O351" s="92"/>
      <c r="P351" s="236">
        <f>O351*H351</f>
        <v>0</v>
      </c>
      <c r="Q351" s="236">
        <v>0</v>
      </c>
      <c r="R351" s="236">
        <f>Q351*H351</f>
        <v>0</v>
      </c>
      <c r="S351" s="236">
        <v>0.59999999999999998</v>
      </c>
      <c r="T351" s="237">
        <f>S351*H351</f>
        <v>3.0125999999999999</v>
      </c>
      <c r="U351" s="39"/>
      <c r="V351" s="39"/>
      <c r="W351" s="39"/>
      <c r="X351" s="39"/>
      <c r="Y351" s="39"/>
      <c r="Z351" s="39"/>
      <c r="AA351" s="39"/>
      <c r="AB351" s="39"/>
      <c r="AC351" s="39"/>
      <c r="AD351" s="39"/>
      <c r="AE351" s="39"/>
      <c r="AR351" s="238" t="s">
        <v>360</v>
      </c>
      <c r="AT351" s="238" t="s">
        <v>343</v>
      </c>
      <c r="AU351" s="238" t="s">
        <v>85</v>
      </c>
      <c r="AY351" s="18" t="s">
        <v>342</v>
      </c>
      <c r="BE351" s="239">
        <f>IF(N351="základní",J351,0)</f>
        <v>0</v>
      </c>
      <c r="BF351" s="239">
        <f>IF(N351="snížená",J351,0)</f>
        <v>0</v>
      </c>
      <c r="BG351" s="239">
        <f>IF(N351="zákl. přenesená",J351,0)</f>
        <v>0</v>
      </c>
      <c r="BH351" s="239">
        <f>IF(N351="sníž. přenesená",J351,0)</f>
        <v>0</v>
      </c>
      <c r="BI351" s="239">
        <f>IF(N351="nulová",J351,0)</f>
        <v>0</v>
      </c>
      <c r="BJ351" s="18" t="s">
        <v>83</v>
      </c>
      <c r="BK351" s="239">
        <f>ROUND(I351*H351,2)</f>
        <v>0</v>
      </c>
      <c r="BL351" s="18" t="s">
        <v>360</v>
      </c>
      <c r="BM351" s="238" t="s">
        <v>7769</v>
      </c>
    </row>
    <row r="352" s="2" customFormat="1">
      <c r="A352" s="39"/>
      <c r="B352" s="40"/>
      <c r="C352" s="41"/>
      <c r="D352" s="240" t="s">
        <v>349</v>
      </c>
      <c r="E352" s="41"/>
      <c r="F352" s="241" t="s">
        <v>3119</v>
      </c>
      <c r="G352" s="41"/>
      <c r="H352" s="41"/>
      <c r="I352" s="242"/>
      <c r="J352" s="41"/>
      <c r="K352" s="41"/>
      <c r="L352" s="45"/>
      <c r="M352" s="243"/>
      <c r="N352" s="244"/>
      <c r="O352" s="92"/>
      <c r="P352" s="92"/>
      <c r="Q352" s="92"/>
      <c r="R352" s="92"/>
      <c r="S352" s="92"/>
      <c r="T352" s="93"/>
      <c r="U352" s="39"/>
      <c r="V352" s="39"/>
      <c r="W352" s="39"/>
      <c r="X352" s="39"/>
      <c r="Y352" s="39"/>
      <c r="Z352" s="39"/>
      <c r="AA352" s="39"/>
      <c r="AB352" s="39"/>
      <c r="AC352" s="39"/>
      <c r="AD352" s="39"/>
      <c r="AE352" s="39"/>
      <c r="AT352" s="18" t="s">
        <v>349</v>
      </c>
      <c r="AU352" s="18" t="s">
        <v>85</v>
      </c>
    </row>
    <row r="353" s="13" customFormat="1">
      <c r="A353" s="13"/>
      <c r="B353" s="252"/>
      <c r="C353" s="253"/>
      <c r="D353" s="240" t="s">
        <v>446</v>
      </c>
      <c r="E353" s="254" t="s">
        <v>1</v>
      </c>
      <c r="F353" s="255" t="s">
        <v>7770</v>
      </c>
      <c r="G353" s="253"/>
      <c r="H353" s="256">
        <v>5.0209999999999999</v>
      </c>
      <c r="I353" s="257"/>
      <c r="J353" s="253"/>
      <c r="K353" s="253"/>
      <c r="L353" s="258"/>
      <c r="M353" s="259"/>
      <c r="N353" s="260"/>
      <c r="O353" s="260"/>
      <c r="P353" s="260"/>
      <c r="Q353" s="260"/>
      <c r="R353" s="260"/>
      <c r="S353" s="260"/>
      <c r="T353" s="261"/>
      <c r="U353" s="13"/>
      <c r="V353" s="13"/>
      <c r="W353" s="13"/>
      <c r="X353" s="13"/>
      <c r="Y353" s="13"/>
      <c r="Z353" s="13"/>
      <c r="AA353" s="13"/>
      <c r="AB353" s="13"/>
      <c r="AC353" s="13"/>
      <c r="AD353" s="13"/>
      <c r="AE353" s="13"/>
      <c r="AT353" s="262" t="s">
        <v>446</v>
      </c>
      <c r="AU353" s="262" t="s">
        <v>85</v>
      </c>
      <c r="AV353" s="13" t="s">
        <v>85</v>
      </c>
      <c r="AW353" s="13" t="s">
        <v>32</v>
      </c>
      <c r="AX353" s="13" t="s">
        <v>83</v>
      </c>
      <c r="AY353" s="262" t="s">
        <v>342</v>
      </c>
    </row>
    <row r="354" s="2" customFormat="1" ht="16.5" customHeight="1">
      <c r="A354" s="39"/>
      <c r="B354" s="40"/>
      <c r="C354" s="227" t="s">
        <v>859</v>
      </c>
      <c r="D354" s="227" t="s">
        <v>343</v>
      </c>
      <c r="E354" s="228" t="s">
        <v>7308</v>
      </c>
      <c r="F354" s="229" t="s">
        <v>7309</v>
      </c>
      <c r="G354" s="230" t="s">
        <v>2094</v>
      </c>
      <c r="H354" s="231">
        <v>2</v>
      </c>
      <c r="I354" s="232"/>
      <c r="J354" s="233">
        <f>ROUND(I354*H354,2)</f>
        <v>0</v>
      </c>
      <c r="K354" s="229" t="s">
        <v>1</v>
      </c>
      <c r="L354" s="45"/>
      <c r="M354" s="234" t="s">
        <v>1</v>
      </c>
      <c r="N354" s="235" t="s">
        <v>41</v>
      </c>
      <c r="O354" s="92"/>
      <c r="P354" s="236">
        <f>O354*H354</f>
        <v>0</v>
      </c>
      <c r="Q354" s="236">
        <v>0.00031</v>
      </c>
      <c r="R354" s="236">
        <f>Q354*H354</f>
        <v>0.00062</v>
      </c>
      <c r="S354" s="236">
        <v>0</v>
      </c>
      <c r="T354" s="237">
        <f>S354*H354</f>
        <v>0</v>
      </c>
      <c r="U354" s="39"/>
      <c r="V354" s="39"/>
      <c r="W354" s="39"/>
      <c r="X354" s="39"/>
      <c r="Y354" s="39"/>
      <c r="Z354" s="39"/>
      <c r="AA354" s="39"/>
      <c r="AB354" s="39"/>
      <c r="AC354" s="39"/>
      <c r="AD354" s="39"/>
      <c r="AE354" s="39"/>
      <c r="AR354" s="238" t="s">
        <v>360</v>
      </c>
      <c r="AT354" s="238" t="s">
        <v>343</v>
      </c>
      <c r="AU354" s="238" t="s">
        <v>85</v>
      </c>
      <c r="AY354" s="18" t="s">
        <v>342</v>
      </c>
      <c r="BE354" s="239">
        <f>IF(N354="základní",J354,0)</f>
        <v>0</v>
      </c>
      <c r="BF354" s="239">
        <f>IF(N354="snížená",J354,0)</f>
        <v>0</v>
      </c>
      <c r="BG354" s="239">
        <f>IF(N354="zákl. přenesená",J354,0)</f>
        <v>0</v>
      </c>
      <c r="BH354" s="239">
        <f>IF(N354="sníž. přenesená",J354,0)</f>
        <v>0</v>
      </c>
      <c r="BI354" s="239">
        <f>IF(N354="nulová",J354,0)</f>
        <v>0</v>
      </c>
      <c r="BJ354" s="18" t="s">
        <v>83</v>
      </c>
      <c r="BK354" s="239">
        <f>ROUND(I354*H354,2)</f>
        <v>0</v>
      </c>
      <c r="BL354" s="18" t="s">
        <v>360</v>
      </c>
      <c r="BM354" s="238" t="s">
        <v>7771</v>
      </c>
    </row>
    <row r="355" s="2" customFormat="1">
      <c r="A355" s="39"/>
      <c r="B355" s="40"/>
      <c r="C355" s="41"/>
      <c r="D355" s="240" t="s">
        <v>349</v>
      </c>
      <c r="E355" s="41"/>
      <c r="F355" s="241" t="s">
        <v>7311</v>
      </c>
      <c r="G355" s="41"/>
      <c r="H355" s="41"/>
      <c r="I355" s="242"/>
      <c r="J355" s="41"/>
      <c r="K355" s="41"/>
      <c r="L355" s="45"/>
      <c r="M355" s="243"/>
      <c r="N355" s="244"/>
      <c r="O355" s="92"/>
      <c r="P355" s="92"/>
      <c r="Q355" s="92"/>
      <c r="R355" s="92"/>
      <c r="S355" s="92"/>
      <c r="T355" s="93"/>
      <c r="U355" s="39"/>
      <c r="V355" s="39"/>
      <c r="W355" s="39"/>
      <c r="X355" s="39"/>
      <c r="Y355" s="39"/>
      <c r="Z355" s="39"/>
      <c r="AA355" s="39"/>
      <c r="AB355" s="39"/>
      <c r="AC355" s="39"/>
      <c r="AD355" s="39"/>
      <c r="AE355" s="39"/>
      <c r="AT355" s="18" t="s">
        <v>349</v>
      </c>
      <c r="AU355" s="18" t="s">
        <v>85</v>
      </c>
    </row>
    <row r="356" s="13" customFormat="1">
      <c r="A356" s="13"/>
      <c r="B356" s="252"/>
      <c r="C356" s="253"/>
      <c r="D356" s="240" t="s">
        <v>446</v>
      </c>
      <c r="E356" s="254" t="s">
        <v>1</v>
      </c>
      <c r="F356" s="255" t="s">
        <v>7478</v>
      </c>
      <c r="G356" s="253"/>
      <c r="H356" s="256">
        <v>2</v>
      </c>
      <c r="I356" s="257"/>
      <c r="J356" s="253"/>
      <c r="K356" s="253"/>
      <c r="L356" s="258"/>
      <c r="M356" s="259"/>
      <c r="N356" s="260"/>
      <c r="O356" s="260"/>
      <c r="P356" s="260"/>
      <c r="Q356" s="260"/>
      <c r="R356" s="260"/>
      <c r="S356" s="260"/>
      <c r="T356" s="261"/>
      <c r="U356" s="13"/>
      <c r="V356" s="13"/>
      <c r="W356" s="13"/>
      <c r="X356" s="13"/>
      <c r="Y356" s="13"/>
      <c r="Z356" s="13"/>
      <c r="AA356" s="13"/>
      <c r="AB356" s="13"/>
      <c r="AC356" s="13"/>
      <c r="AD356" s="13"/>
      <c r="AE356" s="13"/>
      <c r="AT356" s="262" t="s">
        <v>446</v>
      </c>
      <c r="AU356" s="262" t="s">
        <v>85</v>
      </c>
      <c r="AV356" s="13" t="s">
        <v>85</v>
      </c>
      <c r="AW356" s="13" t="s">
        <v>32</v>
      </c>
      <c r="AX356" s="13" t="s">
        <v>83</v>
      </c>
      <c r="AY356" s="262" t="s">
        <v>342</v>
      </c>
    </row>
    <row r="357" s="2" customFormat="1" ht="16.5" customHeight="1">
      <c r="A357" s="39"/>
      <c r="B357" s="40"/>
      <c r="C357" s="227" t="s">
        <v>864</v>
      </c>
      <c r="D357" s="227" t="s">
        <v>343</v>
      </c>
      <c r="E357" s="228" t="s">
        <v>2534</v>
      </c>
      <c r="F357" s="229" t="s">
        <v>2535</v>
      </c>
      <c r="G357" s="230" t="s">
        <v>442</v>
      </c>
      <c r="H357" s="231">
        <v>5</v>
      </c>
      <c r="I357" s="232"/>
      <c r="J357" s="233">
        <f>ROUND(I357*H357,2)</f>
        <v>0</v>
      </c>
      <c r="K357" s="229" t="s">
        <v>443</v>
      </c>
      <c r="L357" s="45"/>
      <c r="M357" s="234" t="s">
        <v>1</v>
      </c>
      <c r="N357" s="235" t="s">
        <v>41</v>
      </c>
      <c r="O357" s="92"/>
      <c r="P357" s="236">
        <f>O357*H357</f>
        <v>0</v>
      </c>
      <c r="Q357" s="236">
        <v>0.010189999999999999</v>
      </c>
      <c r="R357" s="236">
        <f>Q357*H357</f>
        <v>0.050949999999999995</v>
      </c>
      <c r="S357" s="236">
        <v>0</v>
      </c>
      <c r="T357" s="237">
        <f>S357*H357</f>
        <v>0</v>
      </c>
      <c r="U357" s="39"/>
      <c r="V357" s="39"/>
      <c r="W357" s="39"/>
      <c r="X357" s="39"/>
      <c r="Y357" s="39"/>
      <c r="Z357" s="39"/>
      <c r="AA357" s="39"/>
      <c r="AB357" s="39"/>
      <c r="AC357" s="39"/>
      <c r="AD357" s="39"/>
      <c r="AE357" s="39"/>
      <c r="AR357" s="238" t="s">
        <v>360</v>
      </c>
      <c r="AT357" s="238" t="s">
        <v>343</v>
      </c>
      <c r="AU357" s="238" t="s">
        <v>85</v>
      </c>
      <c r="AY357" s="18" t="s">
        <v>342</v>
      </c>
      <c r="BE357" s="239">
        <f>IF(N357="základní",J357,0)</f>
        <v>0</v>
      </c>
      <c r="BF357" s="239">
        <f>IF(N357="snížená",J357,0)</f>
        <v>0</v>
      </c>
      <c r="BG357" s="239">
        <f>IF(N357="zákl. přenesená",J357,0)</f>
        <v>0</v>
      </c>
      <c r="BH357" s="239">
        <f>IF(N357="sníž. přenesená",J357,0)</f>
        <v>0</v>
      </c>
      <c r="BI357" s="239">
        <f>IF(N357="nulová",J357,0)</f>
        <v>0</v>
      </c>
      <c r="BJ357" s="18" t="s">
        <v>83</v>
      </c>
      <c r="BK357" s="239">
        <f>ROUND(I357*H357,2)</f>
        <v>0</v>
      </c>
      <c r="BL357" s="18" t="s">
        <v>360</v>
      </c>
      <c r="BM357" s="238" t="s">
        <v>7772</v>
      </c>
    </row>
    <row r="358" s="2" customFormat="1">
      <c r="A358" s="39"/>
      <c r="B358" s="40"/>
      <c r="C358" s="41"/>
      <c r="D358" s="240" t="s">
        <v>349</v>
      </c>
      <c r="E358" s="41"/>
      <c r="F358" s="241" t="s">
        <v>2535</v>
      </c>
      <c r="G358" s="41"/>
      <c r="H358" s="41"/>
      <c r="I358" s="242"/>
      <c r="J358" s="41"/>
      <c r="K358" s="41"/>
      <c r="L358" s="45"/>
      <c r="M358" s="243"/>
      <c r="N358" s="244"/>
      <c r="O358" s="92"/>
      <c r="P358" s="92"/>
      <c r="Q358" s="92"/>
      <c r="R358" s="92"/>
      <c r="S358" s="92"/>
      <c r="T358" s="93"/>
      <c r="U358" s="39"/>
      <c r="V358" s="39"/>
      <c r="W358" s="39"/>
      <c r="X358" s="39"/>
      <c r="Y358" s="39"/>
      <c r="Z358" s="39"/>
      <c r="AA358" s="39"/>
      <c r="AB358" s="39"/>
      <c r="AC358" s="39"/>
      <c r="AD358" s="39"/>
      <c r="AE358" s="39"/>
      <c r="AT358" s="18" t="s">
        <v>349</v>
      </c>
      <c r="AU358" s="18" t="s">
        <v>85</v>
      </c>
    </row>
    <row r="359" s="13" customFormat="1">
      <c r="A359" s="13"/>
      <c r="B359" s="252"/>
      <c r="C359" s="253"/>
      <c r="D359" s="240" t="s">
        <v>446</v>
      </c>
      <c r="E359" s="254" t="s">
        <v>1</v>
      </c>
      <c r="F359" s="255" t="s">
        <v>7773</v>
      </c>
      <c r="G359" s="253"/>
      <c r="H359" s="256">
        <v>5</v>
      </c>
      <c r="I359" s="257"/>
      <c r="J359" s="253"/>
      <c r="K359" s="253"/>
      <c r="L359" s="258"/>
      <c r="M359" s="259"/>
      <c r="N359" s="260"/>
      <c r="O359" s="260"/>
      <c r="P359" s="260"/>
      <c r="Q359" s="260"/>
      <c r="R359" s="260"/>
      <c r="S359" s="260"/>
      <c r="T359" s="261"/>
      <c r="U359" s="13"/>
      <c r="V359" s="13"/>
      <c r="W359" s="13"/>
      <c r="X359" s="13"/>
      <c r="Y359" s="13"/>
      <c r="Z359" s="13"/>
      <c r="AA359" s="13"/>
      <c r="AB359" s="13"/>
      <c r="AC359" s="13"/>
      <c r="AD359" s="13"/>
      <c r="AE359" s="13"/>
      <c r="AT359" s="262" t="s">
        <v>446</v>
      </c>
      <c r="AU359" s="262" t="s">
        <v>85</v>
      </c>
      <c r="AV359" s="13" t="s">
        <v>85</v>
      </c>
      <c r="AW359" s="13" t="s">
        <v>32</v>
      </c>
      <c r="AX359" s="13" t="s">
        <v>83</v>
      </c>
      <c r="AY359" s="262" t="s">
        <v>342</v>
      </c>
    </row>
    <row r="360" s="2" customFormat="1" ht="16.5" customHeight="1">
      <c r="A360" s="39"/>
      <c r="B360" s="40"/>
      <c r="C360" s="295" t="s">
        <v>871</v>
      </c>
      <c r="D360" s="295" t="s">
        <v>621</v>
      </c>
      <c r="E360" s="296" t="s">
        <v>2538</v>
      </c>
      <c r="F360" s="297" t="s">
        <v>2539</v>
      </c>
      <c r="G360" s="298" t="s">
        <v>442</v>
      </c>
      <c r="H360" s="299">
        <v>3</v>
      </c>
      <c r="I360" s="300"/>
      <c r="J360" s="301">
        <f>ROUND(I360*H360,2)</f>
        <v>0</v>
      </c>
      <c r="K360" s="297" t="s">
        <v>443</v>
      </c>
      <c r="L360" s="302"/>
      <c r="M360" s="303" t="s">
        <v>1</v>
      </c>
      <c r="N360" s="304" t="s">
        <v>41</v>
      </c>
      <c r="O360" s="92"/>
      <c r="P360" s="236">
        <f>O360*H360</f>
        <v>0</v>
      </c>
      <c r="Q360" s="236">
        <v>0.254</v>
      </c>
      <c r="R360" s="236">
        <f>Q360*H360</f>
        <v>0.76200000000000001</v>
      </c>
      <c r="S360" s="236">
        <v>0</v>
      </c>
      <c r="T360" s="237">
        <f>S360*H360</f>
        <v>0</v>
      </c>
      <c r="U360" s="39"/>
      <c r="V360" s="39"/>
      <c r="W360" s="39"/>
      <c r="X360" s="39"/>
      <c r="Y360" s="39"/>
      <c r="Z360" s="39"/>
      <c r="AA360" s="39"/>
      <c r="AB360" s="39"/>
      <c r="AC360" s="39"/>
      <c r="AD360" s="39"/>
      <c r="AE360" s="39"/>
      <c r="AR360" s="238" t="s">
        <v>376</v>
      </c>
      <c r="AT360" s="238" t="s">
        <v>621</v>
      </c>
      <c r="AU360" s="238" t="s">
        <v>85</v>
      </c>
      <c r="AY360" s="18" t="s">
        <v>342</v>
      </c>
      <c r="BE360" s="239">
        <f>IF(N360="základní",J360,0)</f>
        <v>0</v>
      </c>
      <c r="BF360" s="239">
        <f>IF(N360="snížená",J360,0)</f>
        <v>0</v>
      </c>
      <c r="BG360" s="239">
        <f>IF(N360="zákl. přenesená",J360,0)</f>
        <v>0</v>
      </c>
      <c r="BH360" s="239">
        <f>IF(N360="sníž. přenesená",J360,0)</f>
        <v>0</v>
      </c>
      <c r="BI360" s="239">
        <f>IF(N360="nulová",J360,0)</f>
        <v>0</v>
      </c>
      <c r="BJ360" s="18" t="s">
        <v>83</v>
      </c>
      <c r="BK360" s="239">
        <f>ROUND(I360*H360,2)</f>
        <v>0</v>
      </c>
      <c r="BL360" s="18" t="s">
        <v>360</v>
      </c>
      <c r="BM360" s="238" t="s">
        <v>7774</v>
      </c>
    </row>
    <row r="361" s="2" customFormat="1">
      <c r="A361" s="39"/>
      <c r="B361" s="40"/>
      <c r="C361" s="41"/>
      <c r="D361" s="240" t="s">
        <v>349</v>
      </c>
      <c r="E361" s="41"/>
      <c r="F361" s="241" t="s">
        <v>2539</v>
      </c>
      <c r="G361" s="41"/>
      <c r="H361" s="41"/>
      <c r="I361" s="242"/>
      <c r="J361" s="41"/>
      <c r="K361" s="41"/>
      <c r="L361" s="45"/>
      <c r="M361" s="243"/>
      <c r="N361" s="244"/>
      <c r="O361" s="92"/>
      <c r="P361" s="92"/>
      <c r="Q361" s="92"/>
      <c r="R361" s="92"/>
      <c r="S361" s="92"/>
      <c r="T361" s="93"/>
      <c r="U361" s="39"/>
      <c r="V361" s="39"/>
      <c r="W361" s="39"/>
      <c r="X361" s="39"/>
      <c r="Y361" s="39"/>
      <c r="Z361" s="39"/>
      <c r="AA361" s="39"/>
      <c r="AB361" s="39"/>
      <c r="AC361" s="39"/>
      <c r="AD361" s="39"/>
      <c r="AE361" s="39"/>
      <c r="AT361" s="18" t="s">
        <v>349</v>
      </c>
      <c r="AU361" s="18" t="s">
        <v>85</v>
      </c>
    </row>
    <row r="362" s="13" customFormat="1">
      <c r="A362" s="13"/>
      <c r="B362" s="252"/>
      <c r="C362" s="253"/>
      <c r="D362" s="240" t="s">
        <v>446</v>
      </c>
      <c r="E362" s="254" t="s">
        <v>1</v>
      </c>
      <c r="F362" s="255" t="s">
        <v>2388</v>
      </c>
      <c r="G362" s="253"/>
      <c r="H362" s="256">
        <v>3</v>
      </c>
      <c r="I362" s="257"/>
      <c r="J362" s="253"/>
      <c r="K362" s="253"/>
      <c r="L362" s="258"/>
      <c r="M362" s="259"/>
      <c r="N362" s="260"/>
      <c r="O362" s="260"/>
      <c r="P362" s="260"/>
      <c r="Q362" s="260"/>
      <c r="R362" s="260"/>
      <c r="S362" s="260"/>
      <c r="T362" s="261"/>
      <c r="U362" s="13"/>
      <c r="V362" s="13"/>
      <c r="W362" s="13"/>
      <c r="X362" s="13"/>
      <c r="Y362" s="13"/>
      <c r="Z362" s="13"/>
      <c r="AA362" s="13"/>
      <c r="AB362" s="13"/>
      <c r="AC362" s="13"/>
      <c r="AD362" s="13"/>
      <c r="AE362" s="13"/>
      <c r="AT362" s="262" t="s">
        <v>446</v>
      </c>
      <c r="AU362" s="262" t="s">
        <v>85</v>
      </c>
      <c r="AV362" s="13" t="s">
        <v>85</v>
      </c>
      <c r="AW362" s="13" t="s">
        <v>32</v>
      </c>
      <c r="AX362" s="13" t="s">
        <v>83</v>
      </c>
      <c r="AY362" s="262" t="s">
        <v>342</v>
      </c>
    </row>
    <row r="363" s="2" customFormat="1" ht="16.5" customHeight="1">
      <c r="A363" s="39"/>
      <c r="B363" s="40"/>
      <c r="C363" s="295" t="s">
        <v>876</v>
      </c>
      <c r="D363" s="295" t="s">
        <v>621</v>
      </c>
      <c r="E363" s="296" t="s">
        <v>2545</v>
      </c>
      <c r="F363" s="297" t="s">
        <v>2546</v>
      </c>
      <c r="G363" s="298" t="s">
        <v>442</v>
      </c>
      <c r="H363" s="299">
        <v>2</v>
      </c>
      <c r="I363" s="300"/>
      <c r="J363" s="301">
        <f>ROUND(I363*H363,2)</f>
        <v>0</v>
      </c>
      <c r="K363" s="297" t="s">
        <v>443</v>
      </c>
      <c r="L363" s="302"/>
      <c r="M363" s="303" t="s">
        <v>1</v>
      </c>
      <c r="N363" s="304" t="s">
        <v>41</v>
      </c>
      <c r="O363" s="92"/>
      <c r="P363" s="236">
        <f>O363*H363</f>
        <v>0</v>
      </c>
      <c r="Q363" s="236">
        <v>1.0129999999999999</v>
      </c>
      <c r="R363" s="236">
        <f>Q363*H363</f>
        <v>2.0259999999999998</v>
      </c>
      <c r="S363" s="236">
        <v>0</v>
      </c>
      <c r="T363" s="237">
        <f>S363*H363</f>
        <v>0</v>
      </c>
      <c r="U363" s="39"/>
      <c r="V363" s="39"/>
      <c r="W363" s="39"/>
      <c r="X363" s="39"/>
      <c r="Y363" s="39"/>
      <c r="Z363" s="39"/>
      <c r="AA363" s="39"/>
      <c r="AB363" s="39"/>
      <c r="AC363" s="39"/>
      <c r="AD363" s="39"/>
      <c r="AE363" s="39"/>
      <c r="AR363" s="238" t="s">
        <v>376</v>
      </c>
      <c r="AT363" s="238" t="s">
        <v>621</v>
      </c>
      <c r="AU363" s="238" t="s">
        <v>85</v>
      </c>
      <c r="AY363" s="18" t="s">
        <v>342</v>
      </c>
      <c r="BE363" s="239">
        <f>IF(N363="základní",J363,0)</f>
        <v>0</v>
      </c>
      <c r="BF363" s="239">
        <f>IF(N363="snížená",J363,0)</f>
        <v>0</v>
      </c>
      <c r="BG363" s="239">
        <f>IF(N363="zákl. přenesená",J363,0)</f>
        <v>0</v>
      </c>
      <c r="BH363" s="239">
        <f>IF(N363="sníž. přenesená",J363,0)</f>
        <v>0</v>
      </c>
      <c r="BI363" s="239">
        <f>IF(N363="nulová",J363,0)</f>
        <v>0</v>
      </c>
      <c r="BJ363" s="18" t="s">
        <v>83</v>
      </c>
      <c r="BK363" s="239">
        <f>ROUND(I363*H363,2)</f>
        <v>0</v>
      </c>
      <c r="BL363" s="18" t="s">
        <v>360</v>
      </c>
      <c r="BM363" s="238" t="s">
        <v>7775</v>
      </c>
    </row>
    <row r="364" s="2" customFormat="1">
      <c r="A364" s="39"/>
      <c r="B364" s="40"/>
      <c r="C364" s="41"/>
      <c r="D364" s="240" t="s">
        <v>349</v>
      </c>
      <c r="E364" s="41"/>
      <c r="F364" s="241" t="s">
        <v>2546</v>
      </c>
      <c r="G364" s="41"/>
      <c r="H364" s="41"/>
      <c r="I364" s="242"/>
      <c r="J364" s="41"/>
      <c r="K364" s="41"/>
      <c r="L364" s="45"/>
      <c r="M364" s="243"/>
      <c r="N364" s="244"/>
      <c r="O364" s="92"/>
      <c r="P364" s="92"/>
      <c r="Q364" s="92"/>
      <c r="R364" s="92"/>
      <c r="S364" s="92"/>
      <c r="T364" s="93"/>
      <c r="U364" s="39"/>
      <c r="V364" s="39"/>
      <c r="W364" s="39"/>
      <c r="X364" s="39"/>
      <c r="Y364" s="39"/>
      <c r="Z364" s="39"/>
      <c r="AA364" s="39"/>
      <c r="AB364" s="39"/>
      <c r="AC364" s="39"/>
      <c r="AD364" s="39"/>
      <c r="AE364" s="39"/>
      <c r="AT364" s="18" t="s">
        <v>349</v>
      </c>
      <c r="AU364" s="18" t="s">
        <v>85</v>
      </c>
    </row>
    <row r="365" s="13" customFormat="1">
      <c r="A365" s="13"/>
      <c r="B365" s="252"/>
      <c r="C365" s="253"/>
      <c r="D365" s="240" t="s">
        <v>446</v>
      </c>
      <c r="E365" s="254" t="s">
        <v>1</v>
      </c>
      <c r="F365" s="255" t="s">
        <v>2392</v>
      </c>
      <c r="G365" s="253"/>
      <c r="H365" s="256">
        <v>2</v>
      </c>
      <c r="I365" s="257"/>
      <c r="J365" s="253"/>
      <c r="K365" s="253"/>
      <c r="L365" s="258"/>
      <c r="M365" s="259"/>
      <c r="N365" s="260"/>
      <c r="O365" s="260"/>
      <c r="P365" s="260"/>
      <c r="Q365" s="260"/>
      <c r="R365" s="260"/>
      <c r="S365" s="260"/>
      <c r="T365" s="261"/>
      <c r="U365" s="13"/>
      <c r="V365" s="13"/>
      <c r="W365" s="13"/>
      <c r="X365" s="13"/>
      <c r="Y365" s="13"/>
      <c r="Z365" s="13"/>
      <c r="AA365" s="13"/>
      <c r="AB365" s="13"/>
      <c r="AC365" s="13"/>
      <c r="AD365" s="13"/>
      <c r="AE365" s="13"/>
      <c r="AT365" s="262" t="s">
        <v>446</v>
      </c>
      <c r="AU365" s="262" t="s">
        <v>85</v>
      </c>
      <c r="AV365" s="13" t="s">
        <v>85</v>
      </c>
      <c r="AW365" s="13" t="s">
        <v>32</v>
      </c>
      <c r="AX365" s="13" t="s">
        <v>83</v>
      </c>
      <c r="AY365" s="262" t="s">
        <v>342</v>
      </c>
    </row>
    <row r="366" s="2" customFormat="1" ht="16.5" customHeight="1">
      <c r="A366" s="39"/>
      <c r="B366" s="40"/>
      <c r="C366" s="295" t="s">
        <v>884</v>
      </c>
      <c r="D366" s="295" t="s">
        <v>621</v>
      </c>
      <c r="E366" s="296" t="s">
        <v>2548</v>
      </c>
      <c r="F366" s="297" t="s">
        <v>2549</v>
      </c>
      <c r="G366" s="298" t="s">
        <v>442</v>
      </c>
      <c r="H366" s="299">
        <v>8</v>
      </c>
      <c r="I366" s="300"/>
      <c r="J366" s="301">
        <f>ROUND(I366*H366,2)</f>
        <v>0</v>
      </c>
      <c r="K366" s="297" t="s">
        <v>443</v>
      </c>
      <c r="L366" s="302"/>
      <c r="M366" s="303" t="s">
        <v>1</v>
      </c>
      <c r="N366" s="304" t="s">
        <v>41</v>
      </c>
      <c r="O366" s="92"/>
      <c r="P366" s="236">
        <f>O366*H366</f>
        <v>0</v>
      </c>
      <c r="Q366" s="236">
        <v>0.002</v>
      </c>
      <c r="R366" s="236">
        <f>Q366*H366</f>
        <v>0.016</v>
      </c>
      <c r="S366" s="236">
        <v>0</v>
      </c>
      <c r="T366" s="237">
        <f>S366*H366</f>
        <v>0</v>
      </c>
      <c r="U366" s="39"/>
      <c r="V366" s="39"/>
      <c r="W366" s="39"/>
      <c r="X366" s="39"/>
      <c r="Y366" s="39"/>
      <c r="Z366" s="39"/>
      <c r="AA366" s="39"/>
      <c r="AB366" s="39"/>
      <c r="AC366" s="39"/>
      <c r="AD366" s="39"/>
      <c r="AE366" s="39"/>
      <c r="AR366" s="238" t="s">
        <v>376</v>
      </c>
      <c r="AT366" s="238" t="s">
        <v>621</v>
      </c>
      <c r="AU366" s="238" t="s">
        <v>85</v>
      </c>
      <c r="AY366" s="18" t="s">
        <v>342</v>
      </c>
      <c r="BE366" s="239">
        <f>IF(N366="základní",J366,0)</f>
        <v>0</v>
      </c>
      <c r="BF366" s="239">
        <f>IF(N366="snížená",J366,0)</f>
        <v>0</v>
      </c>
      <c r="BG366" s="239">
        <f>IF(N366="zákl. přenesená",J366,0)</f>
        <v>0</v>
      </c>
      <c r="BH366" s="239">
        <f>IF(N366="sníž. přenesená",J366,0)</f>
        <v>0</v>
      </c>
      <c r="BI366" s="239">
        <f>IF(N366="nulová",J366,0)</f>
        <v>0</v>
      </c>
      <c r="BJ366" s="18" t="s">
        <v>83</v>
      </c>
      <c r="BK366" s="239">
        <f>ROUND(I366*H366,2)</f>
        <v>0</v>
      </c>
      <c r="BL366" s="18" t="s">
        <v>360</v>
      </c>
      <c r="BM366" s="238" t="s">
        <v>7776</v>
      </c>
    </row>
    <row r="367" s="2" customFormat="1">
      <c r="A367" s="39"/>
      <c r="B367" s="40"/>
      <c r="C367" s="41"/>
      <c r="D367" s="240" t="s">
        <v>349</v>
      </c>
      <c r="E367" s="41"/>
      <c r="F367" s="241" t="s">
        <v>2549</v>
      </c>
      <c r="G367" s="41"/>
      <c r="H367" s="41"/>
      <c r="I367" s="242"/>
      <c r="J367" s="41"/>
      <c r="K367" s="41"/>
      <c r="L367" s="45"/>
      <c r="M367" s="243"/>
      <c r="N367" s="244"/>
      <c r="O367" s="92"/>
      <c r="P367" s="92"/>
      <c r="Q367" s="92"/>
      <c r="R367" s="92"/>
      <c r="S367" s="92"/>
      <c r="T367" s="93"/>
      <c r="U367" s="39"/>
      <c r="V367" s="39"/>
      <c r="W367" s="39"/>
      <c r="X367" s="39"/>
      <c r="Y367" s="39"/>
      <c r="Z367" s="39"/>
      <c r="AA367" s="39"/>
      <c r="AB367" s="39"/>
      <c r="AC367" s="39"/>
      <c r="AD367" s="39"/>
      <c r="AE367" s="39"/>
      <c r="AT367" s="18" t="s">
        <v>349</v>
      </c>
      <c r="AU367" s="18" t="s">
        <v>85</v>
      </c>
    </row>
    <row r="368" s="13" customFormat="1">
      <c r="A368" s="13"/>
      <c r="B368" s="252"/>
      <c r="C368" s="253"/>
      <c r="D368" s="240" t="s">
        <v>446</v>
      </c>
      <c r="E368" s="254" t="s">
        <v>1</v>
      </c>
      <c r="F368" s="255" t="s">
        <v>3363</v>
      </c>
      <c r="G368" s="253"/>
      <c r="H368" s="256">
        <v>8</v>
      </c>
      <c r="I368" s="257"/>
      <c r="J368" s="253"/>
      <c r="K368" s="253"/>
      <c r="L368" s="258"/>
      <c r="M368" s="259"/>
      <c r="N368" s="260"/>
      <c r="O368" s="260"/>
      <c r="P368" s="260"/>
      <c r="Q368" s="260"/>
      <c r="R368" s="260"/>
      <c r="S368" s="260"/>
      <c r="T368" s="261"/>
      <c r="U368" s="13"/>
      <c r="V368" s="13"/>
      <c r="W368" s="13"/>
      <c r="X368" s="13"/>
      <c r="Y368" s="13"/>
      <c r="Z368" s="13"/>
      <c r="AA368" s="13"/>
      <c r="AB368" s="13"/>
      <c r="AC368" s="13"/>
      <c r="AD368" s="13"/>
      <c r="AE368" s="13"/>
      <c r="AT368" s="262" t="s">
        <v>446</v>
      </c>
      <c r="AU368" s="262" t="s">
        <v>85</v>
      </c>
      <c r="AV368" s="13" t="s">
        <v>85</v>
      </c>
      <c r="AW368" s="13" t="s">
        <v>32</v>
      </c>
      <c r="AX368" s="13" t="s">
        <v>83</v>
      </c>
      <c r="AY368" s="262" t="s">
        <v>342</v>
      </c>
    </row>
    <row r="369" s="2" customFormat="1" ht="16.5" customHeight="1">
      <c r="A369" s="39"/>
      <c r="B369" s="40"/>
      <c r="C369" s="227" t="s">
        <v>889</v>
      </c>
      <c r="D369" s="227" t="s">
        <v>343</v>
      </c>
      <c r="E369" s="228" t="s">
        <v>2556</v>
      </c>
      <c r="F369" s="229" t="s">
        <v>2557</v>
      </c>
      <c r="G369" s="230" t="s">
        <v>442</v>
      </c>
      <c r="H369" s="231">
        <v>3</v>
      </c>
      <c r="I369" s="232"/>
      <c r="J369" s="233">
        <f>ROUND(I369*H369,2)</f>
        <v>0</v>
      </c>
      <c r="K369" s="229" t="s">
        <v>443</v>
      </c>
      <c r="L369" s="45"/>
      <c r="M369" s="234" t="s">
        <v>1</v>
      </c>
      <c r="N369" s="235" t="s">
        <v>41</v>
      </c>
      <c r="O369" s="92"/>
      <c r="P369" s="236">
        <f>O369*H369</f>
        <v>0</v>
      </c>
      <c r="Q369" s="236">
        <v>0.01248</v>
      </c>
      <c r="R369" s="236">
        <f>Q369*H369</f>
        <v>0.037440000000000001</v>
      </c>
      <c r="S369" s="236">
        <v>0</v>
      </c>
      <c r="T369" s="237">
        <f>S369*H369</f>
        <v>0</v>
      </c>
      <c r="U369" s="39"/>
      <c r="V369" s="39"/>
      <c r="W369" s="39"/>
      <c r="X369" s="39"/>
      <c r="Y369" s="39"/>
      <c r="Z369" s="39"/>
      <c r="AA369" s="39"/>
      <c r="AB369" s="39"/>
      <c r="AC369" s="39"/>
      <c r="AD369" s="39"/>
      <c r="AE369" s="39"/>
      <c r="AR369" s="238" t="s">
        <v>360</v>
      </c>
      <c r="AT369" s="238" t="s">
        <v>343</v>
      </c>
      <c r="AU369" s="238" t="s">
        <v>85</v>
      </c>
      <c r="AY369" s="18" t="s">
        <v>342</v>
      </c>
      <c r="BE369" s="239">
        <f>IF(N369="základní",J369,0)</f>
        <v>0</v>
      </c>
      <c r="BF369" s="239">
        <f>IF(N369="snížená",J369,0)</f>
        <v>0</v>
      </c>
      <c r="BG369" s="239">
        <f>IF(N369="zákl. přenesená",J369,0)</f>
        <v>0</v>
      </c>
      <c r="BH369" s="239">
        <f>IF(N369="sníž. přenesená",J369,0)</f>
        <v>0</v>
      </c>
      <c r="BI369" s="239">
        <f>IF(N369="nulová",J369,0)</f>
        <v>0</v>
      </c>
      <c r="BJ369" s="18" t="s">
        <v>83</v>
      </c>
      <c r="BK369" s="239">
        <f>ROUND(I369*H369,2)</f>
        <v>0</v>
      </c>
      <c r="BL369" s="18" t="s">
        <v>360</v>
      </c>
      <c r="BM369" s="238" t="s">
        <v>7777</v>
      </c>
    </row>
    <row r="370" s="2" customFormat="1">
      <c r="A370" s="39"/>
      <c r="B370" s="40"/>
      <c r="C370" s="41"/>
      <c r="D370" s="240" t="s">
        <v>349</v>
      </c>
      <c r="E370" s="41"/>
      <c r="F370" s="241" t="s">
        <v>2557</v>
      </c>
      <c r="G370" s="41"/>
      <c r="H370" s="41"/>
      <c r="I370" s="242"/>
      <c r="J370" s="41"/>
      <c r="K370" s="41"/>
      <c r="L370" s="45"/>
      <c r="M370" s="243"/>
      <c r="N370" s="244"/>
      <c r="O370" s="92"/>
      <c r="P370" s="92"/>
      <c r="Q370" s="92"/>
      <c r="R370" s="92"/>
      <c r="S370" s="92"/>
      <c r="T370" s="93"/>
      <c r="U370" s="39"/>
      <c r="V370" s="39"/>
      <c r="W370" s="39"/>
      <c r="X370" s="39"/>
      <c r="Y370" s="39"/>
      <c r="Z370" s="39"/>
      <c r="AA370" s="39"/>
      <c r="AB370" s="39"/>
      <c r="AC370" s="39"/>
      <c r="AD370" s="39"/>
      <c r="AE370" s="39"/>
      <c r="AT370" s="18" t="s">
        <v>349</v>
      </c>
      <c r="AU370" s="18" t="s">
        <v>85</v>
      </c>
    </row>
    <row r="371" s="13" customFormat="1">
      <c r="A371" s="13"/>
      <c r="B371" s="252"/>
      <c r="C371" s="253"/>
      <c r="D371" s="240" t="s">
        <v>446</v>
      </c>
      <c r="E371" s="254" t="s">
        <v>1</v>
      </c>
      <c r="F371" s="255" t="s">
        <v>2446</v>
      </c>
      <c r="G371" s="253"/>
      <c r="H371" s="256">
        <v>3</v>
      </c>
      <c r="I371" s="257"/>
      <c r="J371" s="253"/>
      <c r="K371" s="253"/>
      <c r="L371" s="258"/>
      <c r="M371" s="259"/>
      <c r="N371" s="260"/>
      <c r="O371" s="260"/>
      <c r="P371" s="260"/>
      <c r="Q371" s="260"/>
      <c r="R371" s="260"/>
      <c r="S371" s="260"/>
      <c r="T371" s="261"/>
      <c r="U371" s="13"/>
      <c r="V371" s="13"/>
      <c r="W371" s="13"/>
      <c r="X371" s="13"/>
      <c r="Y371" s="13"/>
      <c r="Z371" s="13"/>
      <c r="AA371" s="13"/>
      <c r="AB371" s="13"/>
      <c r="AC371" s="13"/>
      <c r="AD371" s="13"/>
      <c r="AE371" s="13"/>
      <c r="AT371" s="262" t="s">
        <v>446</v>
      </c>
      <c r="AU371" s="262" t="s">
        <v>85</v>
      </c>
      <c r="AV371" s="13" t="s">
        <v>85</v>
      </c>
      <c r="AW371" s="13" t="s">
        <v>32</v>
      </c>
      <c r="AX371" s="13" t="s">
        <v>83</v>
      </c>
      <c r="AY371" s="262" t="s">
        <v>342</v>
      </c>
    </row>
    <row r="372" s="2" customFormat="1" ht="16.5" customHeight="1">
      <c r="A372" s="39"/>
      <c r="B372" s="40"/>
      <c r="C372" s="295" t="s">
        <v>895</v>
      </c>
      <c r="D372" s="295" t="s">
        <v>621</v>
      </c>
      <c r="E372" s="296" t="s">
        <v>2560</v>
      </c>
      <c r="F372" s="297" t="s">
        <v>2561</v>
      </c>
      <c r="G372" s="298" t="s">
        <v>442</v>
      </c>
      <c r="H372" s="299">
        <v>3</v>
      </c>
      <c r="I372" s="300"/>
      <c r="J372" s="301">
        <f>ROUND(I372*H372,2)</f>
        <v>0</v>
      </c>
      <c r="K372" s="297" t="s">
        <v>443</v>
      </c>
      <c r="L372" s="302"/>
      <c r="M372" s="303" t="s">
        <v>1</v>
      </c>
      <c r="N372" s="304" t="s">
        <v>41</v>
      </c>
      <c r="O372" s="92"/>
      <c r="P372" s="236">
        <f>O372*H372</f>
        <v>0</v>
      </c>
      <c r="Q372" s="236">
        <v>0.58499999999999996</v>
      </c>
      <c r="R372" s="236">
        <f>Q372*H372</f>
        <v>1.7549999999999999</v>
      </c>
      <c r="S372" s="236">
        <v>0</v>
      </c>
      <c r="T372" s="237">
        <f>S372*H372</f>
        <v>0</v>
      </c>
      <c r="U372" s="39"/>
      <c r="V372" s="39"/>
      <c r="W372" s="39"/>
      <c r="X372" s="39"/>
      <c r="Y372" s="39"/>
      <c r="Z372" s="39"/>
      <c r="AA372" s="39"/>
      <c r="AB372" s="39"/>
      <c r="AC372" s="39"/>
      <c r="AD372" s="39"/>
      <c r="AE372" s="39"/>
      <c r="AR372" s="238" t="s">
        <v>376</v>
      </c>
      <c r="AT372" s="238" t="s">
        <v>621</v>
      </c>
      <c r="AU372" s="238" t="s">
        <v>85</v>
      </c>
      <c r="AY372" s="18" t="s">
        <v>342</v>
      </c>
      <c r="BE372" s="239">
        <f>IF(N372="základní",J372,0)</f>
        <v>0</v>
      </c>
      <c r="BF372" s="239">
        <f>IF(N372="snížená",J372,0)</f>
        <v>0</v>
      </c>
      <c r="BG372" s="239">
        <f>IF(N372="zákl. přenesená",J372,0)</f>
        <v>0</v>
      </c>
      <c r="BH372" s="239">
        <f>IF(N372="sníž. přenesená",J372,0)</f>
        <v>0</v>
      </c>
      <c r="BI372" s="239">
        <f>IF(N372="nulová",J372,0)</f>
        <v>0</v>
      </c>
      <c r="BJ372" s="18" t="s">
        <v>83</v>
      </c>
      <c r="BK372" s="239">
        <f>ROUND(I372*H372,2)</f>
        <v>0</v>
      </c>
      <c r="BL372" s="18" t="s">
        <v>360</v>
      </c>
      <c r="BM372" s="238" t="s">
        <v>7778</v>
      </c>
    </row>
    <row r="373" s="2" customFormat="1">
      <c r="A373" s="39"/>
      <c r="B373" s="40"/>
      <c r="C373" s="41"/>
      <c r="D373" s="240" t="s">
        <v>349</v>
      </c>
      <c r="E373" s="41"/>
      <c r="F373" s="241" t="s">
        <v>2561</v>
      </c>
      <c r="G373" s="41"/>
      <c r="H373" s="41"/>
      <c r="I373" s="242"/>
      <c r="J373" s="41"/>
      <c r="K373" s="41"/>
      <c r="L373" s="45"/>
      <c r="M373" s="243"/>
      <c r="N373" s="244"/>
      <c r="O373" s="92"/>
      <c r="P373" s="92"/>
      <c r="Q373" s="92"/>
      <c r="R373" s="92"/>
      <c r="S373" s="92"/>
      <c r="T373" s="93"/>
      <c r="U373" s="39"/>
      <c r="V373" s="39"/>
      <c r="W373" s="39"/>
      <c r="X373" s="39"/>
      <c r="Y373" s="39"/>
      <c r="Z373" s="39"/>
      <c r="AA373" s="39"/>
      <c r="AB373" s="39"/>
      <c r="AC373" s="39"/>
      <c r="AD373" s="39"/>
      <c r="AE373" s="39"/>
      <c r="AT373" s="18" t="s">
        <v>349</v>
      </c>
      <c r="AU373" s="18" t="s">
        <v>85</v>
      </c>
    </row>
    <row r="374" s="13" customFormat="1">
      <c r="A374" s="13"/>
      <c r="B374" s="252"/>
      <c r="C374" s="253"/>
      <c r="D374" s="240" t="s">
        <v>446</v>
      </c>
      <c r="E374" s="254" t="s">
        <v>1</v>
      </c>
      <c r="F374" s="255" t="s">
        <v>7485</v>
      </c>
      <c r="G374" s="253"/>
      <c r="H374" s="256">
        <v>3</v>
      </c>
      <c r="I374" s="257"/>
      <c r="J374" s="253"/>
      <c r="K374" s="253"/>
      <c r="L374" s="258"/>
      <c r="M374" s="259"/>
      <c r="N374" s="260"/>
      <c r="O374" s="260"/>
      <c r="P374" s="260"/>
      <c r="Q374" s="260"/>
      <c r="R374" s="260"/>
      <c r="S374" s="260"/>
      <c r="T374" s="261"/>
      <c r="U374" s="13"/>
      <c r="V374" s="13"/>
      <c r="W374" s="13"/>
      <c r="X374" s="13"/>
      <c r="Y374" s="13"/>
      <c r="Z374" s="13"/>
      <c r="AA374" s="13"/>
      <c r="AB374" s="13"/>
      <c r="AC374" s="13"/>
      <c r="AD374" s="13"/>
      <c r="AE374" s="13"/>
      <c r="AT374" s="262" t="s">
        <v>446</v>
      </c>
      <c r="AU374" s="262" t="s">
        <v>85</v>
      </c>
      <c r="AV374" s="13" t="s">
        <v>85</v>
      </c>
      <c r="AW374" s="13" t="s">
        <v>32</v>
      </c>
      <c r="AX374" s="13" t="s">
        <v>83</v>
      </c>
      <c r="AY374" s="262" t="s">
        <v>342</v>
      </c>
    </row>
    <row r="375" s="2" customFormat="1" ht="16.5" customHeight="1">
      <c r="A375" s="39"/>
      <c r="B375" s="40"/>
      <c r="C375" s="227" t="s">
        <v>900</v>
      </c>
      <c r="D375" s="227" t="s">
        <v>343</v>
      </c>
      <c r="E375" s="228" t="s">
        <v>2568</v>
      </c>
      <c r="F375" s="229" t="s">
        <v>2569</v>
      </c>
      <c r="G375" s="230" t="s">
        <v>442</v>
      </c>
      <c r="H375" s="231">
        <v>3</v>
      </c>
      <c r="I375" s="232"/>
      <c r="J375" s="233">
        <f>ROUND(I375*H375,2)</f>
        <v>0</v>
      </c>
      <c r="K375" s="229" t="s">
        <v>443</v>
      </c>
      <c r="L375" s="45"/>
      <c r="M375" s="234" t="s">
        <v>1</v>
      </c>
      <c r="N375" s="235" t="s">
        <v>41</v>
      </c>
      <c r="O375" s="92"/>
      <c r="P375" s="236">
        <f>O375*H375</f>
        <v>0</v>
      </c>
      <c r="Q375" s="236">
        <v>0.028539999999999999</v>
      </c>
      <c r="R375" s="236">
        <f>Q375*H375</f>
        <v>0.085620000000000002</v>
      </c>
      <c r="S375" s="236">
        <v>0</v>
      </c>
      <c r="T375" s="237">
        <f>S375*H375</f>
        <v>0</v>
      </c>
      <c r="U375" s="39"/>
      <c r="V375" s="39"/>
      <c r="W375" s="39"/>
      <c r="X375" s="39"/>
      <c r="Y375" s="39"/>
      <c r="Z375" s="39"/>
      <c r="AA375" s="39"/>
      <c r="AB375" s="39"/>
      <c r="AC375" s="39"/>
      <c r="AD375" s="39"/>
      <c r="AE375" s="39"/>
      <c r="AR375" s="238" t="s">
        <v>360</v>
      </c>
      <c r="AT375" s="238" t="s">
        <v>343</v>
      </c>
      <c r="AU375" s="238" t="s">
        <v>85</v>
      </c>
      <c r="AY375" s="18" t="s">
        <v>342</v>
      </c>
      <c r="BE375" s="239">
        <f>IF(N375="základní",J375,0)</f>
        <v>0</v>
      </c>
      <c r="BF375" s="239">
        <f>IF(N375="snížená",J375,0)</f>
        <v>0</v>
      </c>
      <c r="BG375" s="239">
        <f>IF(N375="zákl. přenesená",J375,0)</f>
        <v>0</v>
      </c>
      <c r="BH375" s="239">
        <f>IF(N375="sníž. přenesená",J375,0)</f>
        <v>0</v>
      </c>
      <c r="BI375" s="239">
        <f>IF(N375="nulová",J375,0)</f>
        <v>0</v>
      </c>
      <c r="BJ375" s="18" t="s">
        <v>83</v>
      </c>
      <c r="BK375" s="239">
        <f>ROUND(I375*H375,2)</f>
        <v>0</v>
      </c>
      <c r="BL375" s="18" t="s">
        <v>360</v>
      </c>
      <c r="BM375" s="238" t="s">
        <v>7779</v>
      </c>
    </row>
    <row r="376" s="2" customFormat="1">
      <c r="A376" s="39"/>
      <c r="B376" s="40"/>
      <c r="C376" s="41"/>
      <c r="D376" s="240" t="s">
        <v>349</v>
      </c>
      <c r="E376" s="41"/>
      <c r="F376" s="241" t="s">
        <v>2569</v>
      </c>
      <c r="G376" s="41"/>
      <c r="H376" s="41"/>
      <c r="I376" s="242"/>
      <c r="J376" s="41"/>
      <c r="K376" s="41"/>
      <c r="L376" s="45"/>
      <c r="M376" s="243"/>
      <c r="N376" s="244"/>
      <c r="O376" s="92"/>
      <c r="P376" s="92"/>
      <c r="Q376" s="92"/>
      <c r="R376" s="92"/>
      <c r="S376" s="92"/>
      <c r="T376" s="93"/>
      <c r="U376" s="39"/>
      <c r="V376" s="39"/>
      <c r="W376" s="39"/>
      <c r="X376" s="39"/>
      <c r="Y376" s="39"/>
      <c r="Z376" s="39"/>
      <c r="AA376" s="39"/>
      <c r="AB376" s="39"/>
      <c r="AC376" s="39"/>
      <c r="AD376" s="39"/>
      <c r="AE376" s="39"/>
      <c r="AT376" s="18" t="s">
        <v>349</v>
      </c>
      <c r="AU376" s="18" t="s">
        <v>85</v>
      </c>
    </row>
    <row r="377" s="13" customFormat="1">
      <c r="A377" s="13"/>
      <c r="B377" s="252"/>
      <c r="C377" s="253"/>
      <c r="D377" s="240" t="s">
        <v>446</v>
      </c>
      <c r="E377" s="254" t="s">
        <v>1</v>
      </c>
      <c r="F377" s="255" t="s">
        <v>2446</v>
      </c>
      <c r="G377" s="253"/>
      <c r="H377" s="256">
        <v>3</v>
      </c>
      <c r="I377" s="257"/>
      <c r="J377" s="253"/>
      <c r="K377" s="253"/>
      <c r="L377" s="258"/>
      <c r="M377" s="259"/>
      <c r="N377" s="260"/>
      <c r="O377" s="260"/>
      <c r="P377" s="260"/>
      <c r="Q377" s="260"/>
      <c r="R377" s="260"/>
      <c r="S377" s="260"/>
      <c r="T377" s="261"/>
      <c r="U377" s="13"/>
      <c r="V377" s="13"/>
      <c r="W377" s="13"/>
      <c r="X377" s="13"/>
      <c r="Y377" s="13"/>
      <c r="Z377" s="13"/>
      <c r="AA377" s="13"/>
      <c r="AB377" s="13"/>
      <c r="AC377" s="13"/>
      <c r="AD377" s="13"/>
      <c r="AE377" s="13"/>
      <c r="AT377" s="262" t="s">
        <v>446</v>
      </c>
      <c r="AU377" s="262" t="s">
        <v>85</v>
      </c>
      <c r="AV377" s="13" t="s">
        <v>85</v>
      </c>
      <c r="AW377" s="13" t="s">
        <v>32</v>
      </c>
      <c r="AX377" s="13" t="s">
        <v>83</v>
      </c>
      <c r="AY377" s="262" t="s">
        <v>342</v>
      </c>
    </row>
    <row r="378" s="2" customFormat="1" ht="16.5" customHeight="1">
      <c r="A378" s="39"/>
      <c r="B378" s="40"/>
      <c r="C378" s="295" t="s">
        <v>905</v>
      </c>
      <c r="D378" s="295" t="s">
        <v>621</v>
      </c>
      <c r="E378" s="296" t="s">
        <v>2572</v>
      </c>
      <c r="F378" s="297" t="s">
        <v>7321</v>
      </c>
      <c r="G378" s="298" t="s">
        <v>442</v>
      </c>
      <c r="H378" s="299">
        <v>3</v>
      </c>
      <c r="I378" s="300"/>
      <c r="J378" s="301">
        <f>ROUND(I378*H378,2)</f>
        <v>0</v>
      </c>
      <c r="K378" s="297" t="s">
        <v>1</v>
      </c>
      <c r="L378" s="302"/>
      <c r="M378" s="303" t="s">
        <v>1</v>
      </c>
      <c r="N378" s="304" t="s">
        <v>41</v>
      </c>
      <c r="O378" s="92"/>
      <c r="P378" s="236">
        <f>O378*H378</f>
        <v>0</v>
      </c>
      <c r="Q378" s="236">
        <v>1.1599999999999999</v>
      </c>
      <c r="R378" s="236">
        <f>Q378*H378</f>
        <v>3.4799999999999995</v>
      </c>
      <c r="S378" s="236">
        <v>0</v>
      </c>
      <c r="T378" s="237">
        <f>S378*H378</f>
        <v>0</v>
      </c>
      <c r="U378" s="39"/>
      <c r="V378" s="39"/>
      <c r="W378" s="39"/>
      <c r="X378" s="39"/>
      <c r="Y378" s="39"/>
      <c r="Z378" s="39"/>
      <c r="AA378" s="39"/>
      <c r="AB378" s="39"/>
      <c r="AC378" s="39"/>
      <c r="AD378" s="39"/>
      <c r="AE378" s="39"/>
      <c r="AR378" s="238" t="s">
        <v>376</v>
      </c>
      <c r="AT378" s="238" t="s">
        <v>621</v>
      </c>
      <c r="AU378" s="238" t="s">
        <v>85</v>
      </c>
      <c r="AY378" s="18" t="s">
        <v>342</v>
      </c>
      <c r="BE378" s="239">
        <f>IF(N378="základní",J378,0)</f>
        <v>0</v>
      </c>
      <c r="BF378" s="239">
        <f>IF(N378="snížená",J378,0)</f>
        <v>0</v>
      </c>
      <c r="BG378" s="239">
        <f>IF(N378="zákl. přenesená",J378,0)</f>
        <v>0</v>
      </c>
      <c r="BH378" s="239">
        <f>IF(N378="sníž. přenesená",J378,0)</f>
        <v>0</v>
      </c>
      <c r="BI378" s="239">
        <f>IF(N378="nulová",J378,0)</f>
        <v>0</v>
      </c>
      <c r="BJ378" s="18" t="s">
        <v>83</v>
      </c>
      <c r="BK378" s="239">
        <f>ROUND(I378*H378,2)</f>
        <v>0</v>
      </c>
      <c r="BL378" s="18" t="s">
        <v>360</v>
      </c>
      <c r="BM378" s="238" t="s">
        <v>7780</v>
      </c>
    </row>
    <row r="379" s="2" customFormat="1">
      <c r="A379" s="39"/>
      <c r="B379" s="40"/>
      <c r="C379" s="41"/>
      <c r="D379" s="240" t="s">
        <v>349</v>
      </c>
      <c r="E379" s="41"/>
      <c r="F379" s="241" t="s">
        <v>7321</v>
      </c>
      <c r="G379" s="41"/>
      <c r="H379" s="41"/>
      <c r="I379" s="242"/>
      <c r="J379" s="41"/>
      <c r="K379" s="41"/>
      <c r="L379" s="45"/>
      <c r="M379" s="243"/>
      <c r="N379" s="244"/>
      <c r="O379" s="92"/>
      <c r="P379" s="92"/>
      <c r="Q379" s="92"/>
      <c r="R379" s="92"/>
      <c r="S379" s="92"/>
      <c r="T379" s="93"/>
      <c r="U379" s="39"/>
      <c r="V379" s="39"/>
      <c r="W379" s="39"/>
      <c r="X379" s="39"/>
      <c r="Y379" s="39"/>
      <c r="Z379" s="39"/>
      <c r="AA379" s="39"/>
      <c r="AB379" s="39"/>
      <c r="AC379" s="39"/>
      <c r="AD379" s="39"/>
      <c r="AE379" s="39"/>
      <c r="AT379" s="18" t="s">
        <v>349</v>
      </c>
      <c r="AU379" s="18" t="s">
        <v>85</v>
      </c>
    </row>
    <row r="380" s="13" customFormat="1">
      <c r="A380" s="13"/>
      <c r="B380" s="252"/>
      <c r="C380" s="253"/>
      <c r="D380" s="240" t="s">
        <v>446</v>
      </c>
      <c r="E380" s="254" t="s">
        <v>1</v>
      </c>
      <c r="F380" s="255" t="s">
        <v>2446</v>
      </c>
      <c r="G380" s="253"/>
      <c r="H380" s="256">
        <v>3</v>
      </c>
      <c r="I380" s="257"/>
      <c r="J380" s="253"/>
      <c r="K380" s="253"/>
      <c r="L380" s="258"/>
      <c r="M380" s="259"/>
      <c r="N380" s="260"/>
      <c r="O380" s="260"/>
      <c r="P380" s="260"/>
      <c r="Q380" s="260"/>
      <c r="R380" s="260"/>
      <c r="S380" s="260"/>
      <c r="T380" s="261"/>
      <c r="U380" s="13"/>
      <c r="V380" s="13"/>
      <c r="W380" s="13"/>
      <c r="X380" s="13"/>
      <c r="Y380" s="13"/>
      <c r="Z380" s="13"/>
      <c r="AA380" s="13"/>
      <c r="AB380" s="13"/>
      <c r="AC380" s="13"/>
      <c r="AD380" s="13"/>
      <c r="AE380" s="13"/>
      <c r="AT380" s="262" t="s">
        <v>446</v>
      </c>
      <c r="AU380" s="262" t="s">
        <v>85</v>
      </c>
      <c r="AV380" s="13" t="s">
        <v>85</v>
      </c>
      <c r="AW380" s="13" t="s">
        <v>32</v>
      </c>
      <c r="AX380" s="13" t="s">
        <v>83</v>
      </c>
      <c r="AY380" s="262" t="s">
        <v>342</v>
      </c>
    </row>
    <row r="381" s="2" customFormat="1" ht="16.5" customHeight="1">
      <c r="A381" s="39"/>
      <c r="B381" s="40"/>
      <c r="C381" s="227" t="s">
        <v>911</v>
      </c>
      <c r="D381" s="227" t="s">
        <v>343</v>
      </c>
      <c r="E381" s="228" t="s">
        <v>2109</v>
      </c>
      <c r="F381" s="229" t="s">
        <v>2110</v>
      </c>
      <c r="G381" s="230" t="s">
        <v>442</v>
      </c>
      <c r="H381" s="231">
        <v>2</v>
      </c>
      <c r="I381" s="232"/>
      <c r="J381" s="233">
        <f>ROUND(I381*H381,2)</f>
        <v>0</v>
      </c>
      <c r="K381" s="229" t="s">
        <v>443</v>
      </c>
      <c r="L381" s="45"/>
      <c r="M381" s="234" t="s">
        <v>1</v>
      </c>
      <c r="N381" s="235" t="s">
        <v>41</v>
      </c>
      <c r="O381" s="92"/>
      <c r="P381" s="236">
        <f>O381*H381</f>
        <v>0</v>
      </c>
      <c r="Q381" s="236">
        <v>0</v>
      </c>
      <c r="R381" s="236">
        <f>Q381*H381</f>
        <v>0</v>
      </c>
      <c r="S381" s="236">
        <v>0.10000000000000001</v>
      </c>
      <c r="T381" s="237">
        <f>S381*H381</f>
        <v>0.20000000000000001</v>
      </c>
      <c r="U381" s="39"/>
      <c r="V381" s="39"/>
      <c r="W381" s="39"/>
      <c r="X381" s="39"/>
      <c r="Y381" s="39"/>
      <c r="Z381" s="39"/>
      <c r="AA381" s="39"/>
      <c r="AB381" s="39"/>
      <c r="AC381" s="39"/>
      <c r="AD381" s="39"/>
      <c r="AE381" s="39"/>
      <c r="AR381" s="238" t="s">
        <v>360</v>
      </c>
      <c r="AT381" s="238" t="s">
        <v>343</v>
      </c>
      <c r="AU381" s="238" t="s">
        <v>85</v>
      </c>
      <c r="AY381" s="18" t="s">
        <v>342</v>
      </c>
      <c r="BE381" s="239">
        <f>IF(N381="základní",J381,0)</f>
        <v>0</v>
      </c>
      <c r="BF381" s="239">
        <f>IF(N381="snížená",J381,0)</f>
        <v>0</v>
      </c>
      <c r="BG381" s="239">
        <f>IF(N381="zákl. přenesená",J381,0)</f>
        <v>0</v>
      </c>
      <c r="BH381" s="239">
        <f>IF(N381="sníž. přenesená",J381,0)</f>
        <v>0</v>
      </c>
      <c r="BI381" s="239">
        <f>IF(N381="nulová",J381,0)</f>
        <v>0</v>
      </c>
      <c r="BJ381" s="18" t="s">
        <v>83</v>
      </c>
      <c r="BK381" s="239">
        <f>ROUND(I381*H381,2)</f>
        <v>0</v>
      </c>
      <c r="BL381" s="18" t="s">
        <v>360</v>
      </c>
      <c r="BM381" s="238" t="s">
        <v>7781</v>
      </c>
    </row>
    <row r="382" s="2" customFormat="1">
      <c r="A382" s="39"/>
      <c r="B382" s="40"/>
      <c r="C382" s="41"/>
      <c r="D382" s="240" t="s">
        <v>349</v>
      </c>
      <c r="E382" s="41"/>
      <c r="F382" s="241" t="s">
        <v>2112</v>
      </c>
      <c r="G382" s="41"/>
      <c r="H382" s="41"/>
      <c r="I382" s="242"/>
      <c r="J382" s="41"/>
      <c r="K382" s="41"/>
      <c r="L382" s="45"/>
      <c r="M382" s="243"/>
      <c r="N382" s="244"/>
      <c r="O382" s="92"/>
      <c r="P382" s="92"/>
      <c r="Q382" s="92"/>
      <c r="R382" s="92"/>
      <c r="S382" s="92"/>
      <c r="T382" s="93"/>
      <c r="U382" s="39"/>
      <c r="V382" s="39"/>
      <c r="W382" s="39"/>
      <c r="X382" s="39"/>
      <c r="Y382" s="39"/>
      <c r="Z382" s="39"/>
      <c r="AA382" s="39"/>
      <c r="AB382" s="39"/>
      <c r="AC382" s="39"/>
      <c r="AD382" s="39"/>
      <c r="AE382" s="39"/>
      <c r="AT382" s="18" t="s">
        <v>349</v>
      </c>
      <c r="AU382" s="18" t="s">
        <v>85</v>
      </c>
    </row>
    <row r="383" s="13" customFormat="1">
      <c r="A383" s="13"/>
      <c r="B383" s="252"/>
      <c r="C383" s="253"/>
      <c r="D383" s="240" t="s">
        <v>446</v>
      </c>
      <c r="E383" s="254" t="s">
        <v>1</v>
      </c>
      <c r="F383" s="255" t="s">
        <v>2582</v>
      </c>
      <c r="G383" s="253"/>
      <c r="H383" s="256">
        <v>2</v>
      </c>
      <c r="I383" s="257"/>
      <c r="J383" s="253"/>
      <c r="K383" s="253"/>
      <c r="L383" s="258"/>
      <c r="M383" s="259"/>
      <c r="N383" s="260"/>
      <c r="O383" s="260"/>
      <c r="P383" s="260"/>
      <c r="Q383" s="260"/>
      <c r="R383" s="260"/>
      <c r="S383" s="260"/>
      <c r="T383" s="261"/>
      <c r="U383" s="13"/>
      <c r="V383" s="13"/>
      <c r="W383" s="13"/>
      <c r="X383" s="13"/>
      <c r="Y383" s="13"/>
      <c r="Z383" s="13"/>
      <c r="AA383" s="13"/>
      <c r="AB383" s="13"/>
      <c r="AC383" s="13"/>
      <c r="AD383" s="13"/>
      <c r="AE383" s="13"/>
      <c r="AT383" s="262" t="s">
        <v>446</v>
      </c>
      <c r="AU383" s="262" t="s">
        <v>85</v>
      </c>
      <c r="AV383" s="13" t="s">
        <v>85</v>
      </c>
      <c r="AW383" s="13" t="s">
        <v>32</v>
      </c>
      <c r="AX383" s="13" t="s">
        <v>83</v>
      </c>
      <c r="AY383" s="262" t="s">
        <v>342</v>
      </c>
    </row>
    <row r="384" s="2" customFormat="1" ht="16.5" customHeight="1">
      <c r="A384" s="39"/>
      <c r="B384" s="40"/>
      <c r="C384" s="227" t="s">
        <v>917</v>
      </c>
      <c r="D384" s="227" t="s">
        <v>343</v>
      </c>
      <c r="E384" s="228" t="s">
        <v>2114</v>
      </c>
      <c r="F384" s="229" t="s">
        <v>2591</v>
      </c>
      <c r="G384" s="230" t="s">
        <v>442</v>
      </c>
      <c r="H384" s="231">
        <v>3</v>
      </c>
      <c r="I384" s="232"/>
      <c r="J384" s="233">
        <f>ROUND(I384*H384,2)</f>
        <v>0</v>
      </c>
      <c r="K384" s="229" t="s">
        <v>443</v>
      </c>
      <c r="L384" s="45"/>
      <c r="M384" s="234" t="s">
        <v>1</v>
      </c>
      <c r="N384" s="235" t="s">
        <v>41</v>
      </c>
      <c r="O384" s="92"/>
      <c r="P384" s="236">
        <f>O384*H384</f>
        <v>0</v>
      </c>
      <c r="Q384" s="236">
        <v>0.21734000000000001</v>
      </c>
      <c r="R384" s="236">
        <f>Q384*H384</f>
        <v>0.65202000000000004</v>
      </c>
      <c r="S384" s="236">
        <v>0</v>
      </c>
      <c r="T384" s="237">
        <f>S384*H384</f>
        <v>0</v>
      </c>
      <c r="U384" s="39"/>
      <c r="V384" s="39"/>
      <c r="W384" s="39"/>
      <c r="X384" s="39"/>
      <c r="Y384" s="39"/>
      <c r="Z384" s="39"/>
      <c r="AA384" s="39"/>
      <c r="AB384" s="39"/>
      <c r="AC384" s="39"/>
      <c r="AD384" s="39"/>
      <c r="AE384" s="39"/>
      <c r="AR384" s="238" t="s">
        <v>360</v>
      </c>
      <c r="AT384" s="238" t="s">
        <v>343</v>
      </c>
      <c r="AU384" s="238" t="s">
        <v>85</v>
      </c>
      <c r="AY384" s="18" t="s">
        <v>342</v>
      </c>
      <c r="BE384" s="239">
        <f>IF(N384="základní",J384,0)</f>
        <v>0</v>
      </c>
      <c r="BF384" s="239">
        <f>IF(N384="snížená",J384,0)</f>
        <v>0</v>
      </c>
      <c r="BG384" s="239">
        <f>IF(N384="zákl. přenesená",J384,0)</f>
        <v>0</v>
      </c>
      <c r="BH384" s="239">
        <f>IF(N384="sníž. přenesená",J384,0)</f>
        <v>0</v>
      </c>
      <c r="BI384" s="239">
        <f>IF(N384="nulová",J384,0)</f>
        <v>0</v>
      </c>
      <c r="BJ384" s="18" t="s">
        <v>83</v>
      </c>
      <c r="BK384" s="239">
        <f>ROUND(I384*H384,2)</f>
        <v>0</v>
      </c>
      <c r="BL384" s="18" t="s">
        <v>360</v>
      </c>
      <c r="BM384" s="238" t="s">
        <v>7782</v>
      </c>
    </row>
    <row r="385" s="2" customFormat="1">
      <c r="A385" s="39"/>
      <c r="B385" s="40"/>
      <c r="C385" s="41"/>
      <c r="D385" s="240" t="s">
        <v>349</v>
      </c>
      <c r="E385" s="41"/>
      <c r="F385" s="241" t="s">
        <v>2593</v>
      </c>
      <c r="G385" s="41"/>
      <c r="H385" s="41"/>
      <c r="I385" s="242"/>
      <c r="J385" s="41"/>
      <c r="K385" s="41"/>
      <c r="L385" s="45"/>
      <c r="M385" s="243"/>
      <c r="N385" s="244"/>
      <c r="O385" s="92"/>
      <c r="P385" s="92"/>
      <c r="Q385" s="92"/>
      <c r="R385" s="92"/>
      <c r="S385" s="92"/>
      <c r="T385" s="93"/>
      <c r="U385" s="39"/>
      <c r="V385" s="39"/>
      <c r="W385" s="39"/>
      <c r="X385" s="39"/>
      <c r="Y385" s="39"/>
      <c r="Z385" s="39"/>
      <c r="AA385" s="39"/>
      <c r="AB385" s="39"/>
      <c r="AC385" s="39"/>
      <c r="AD385" s="39"/>
      <c r="AE385" s="39"/>
      <c r="AT385" s="18" t="s">
        <v>349</v>
      </c>
      <c r="AU385" s="18" t="s">
        <v>85</v>
      </c>
    </row>
    <row r="386" s="13" customFormat="1">
      <c r="A386" s="13"/>
      <c r="B386" s="252"/>
      <c r="C386" s="253"/>
      <c r="D386" s="240" t="s">
        <v>446</v>
      </c>
      <c r="E386" s="254" t="s">
        <v>1</v>
      </c>
      <c r="F386" s="255" t="s">
        <v>6603</v>
      </c>
      <c r="G386" s="253"/>
      <c r="H386" s="256">
        <v>3</v>
      </c>
      <c r="I386" s="257"/>
      <c r="J386" s="253"/>
      <c r="K386" s="253"/>
      <c r="L386" s="258"/>
      <c r="M386" s="259"/>
      <c r="N386" s="260"/>
      <c r="O386" s="260"/>
      <c r="P386" s="260"/>
      <c r="Q386" s="260"/>
      <c r="R386" s="260"/>
      <c r="S386" s="260"/>
      <c r="T386" s="261"/>
      <c r="U386" s="13"/>
      <c r="V386" s="13"/>
      <c r="W386" s="13"/>
      <c r="X386" s="13"/>
      <c r="Y386" s="13"/>
      <c r="Z386" s="13"/>
      <c r="AA386" s="13"/>
      <c r="AB386" s="13"/>
      <c r="AC386" s="13"/>
      <c r="AD386" s="13"/>
      <c r="AE386" s="13"/>
      <c r="AT386" s="262" t="s">
        <v>446</v>
      </c>
      <c r="AU386" s="262" t="s">
        <v>85</v>
      </c>
      <c r="AV386" s="13" t="s">
        <v>85</v>
      </c>
      <c r="AW386" s="13" t="s">
        <v>32</v>
      </c>
      <c r="AX386" s="13" t="s">
        <v>83</v>
      </c>
      <c r="AY386" s="262" t="s">
        <v>342</v>
      </c>
    </row>
    <row r="387" s="2" customFormat="1" ht="16.5" customHeight="1">
      <c r="A387" s="39"/>
      <c r="B387" s="40"/>
      <c r="C387" s="295" t="s">
        <v>923</v>
      </c>
      <c r="D387" s="295" t="s">
        <v>621</v>
      </c>
      <c r="E387" s="296" t="s">
        <v>7783</v>
      </c>
      <c r="F387" s="297" t="s">
        <v>7784</v>
      </c>
      <c r="G387" s="298" t="s">
        <v>442</v>
      </c>
      <c r="H387" s="299">
        <v>1</v>
      </c>
      <c r="I387" s="300"/>
      <c r="J387" s="301">
        <f>ROUND(I387*H387,2)</f>
        <v>0</v>
      </c>
      <c r="K387" s="297" t="s">
        <v>1</v>
      </c>
      <c r="L387" s="302"/>
      <c r="M387" s="303" t="s">
        <v>1</v>
      </c>
      <c r="N387" s="304" t="s">
        <v>41</v>
      </c>
      <c r="O387" s="92"/>
      <c r="P387" s="236">
        <f>O387*H387</f>
        <v>0</v>
      </c>
      <c r="Q387" s="236">
        <v>0.054600000000000003</v>
      </c>
      <c r="R387" s="236">
        <f>Q387*H387</f>
        <v>0.054600000000000003</v>
      </c>
      <c r="S387" s="236">
        <v>0</v>
      </c>
      <c r="T387" s="237">
        <f>S387*H387</f>
        <v>0</v>
      </c>
      <c r="U387" s="39"/>
      <c r="V387" s="39"/>
      <c r="W387" s="39"/>
      <c r="X387" s="39"/>
      <c r="Y387" s="39"/>
      <c r="Z387" s="39"/>
      <c r="AA387" s="39"/>
      <c r="AB387" s="39"/>
      <c r="AC387" s="39"/>
      <c r="AD387" s="39"/>
      <c r="AE387" s="39"/>
      <c r="AR387" s="238" t="s">
        <v>376</v>
      </c>
      <c r="AT387" s="238" t="s">
        <v>621</v>
      </c>
      <c r="AU387" s="238" t="s">
        <v>85</v>
      </c>
      <c r="AY387" s="18" t="s">
        <v>342</v>
      </c>
      <c r="BE387" s="239">
        <f>IF(N387="základní",J387,0)</f>
        <v>0</v>
      </c>
      <c r="BF387" s="239">
        <f>IF(N387="snížená",J387,0)</f>
        <v>0</v>
      </c>
      <c r="BG387" s="239">
        <f>IF(N387="zákl. přenesená",J387,0)</f>
        <v>0</v>
      </c>
      <c r="BH387" s="239">
        <f>IF(N387="sníž. přenesená",J387,0)</f>
        <v>0</v>
      </c>
      <c r="BI387" s="239">
        <f>IF(N387="nulová",J387,0)</f>
        <v>0</v>
      </c>
      <c r="BJ387" s="18" t="s">
        <v>83</v>
      </c>
      <c r="BK387" s="239">
        <f>ROUND(I387*H387,2)</f>
        <v>0</v>
      </c>
      <c r="BL387" s="18" t="s">
        <v>360</v>
      </c>
      <c r="BM387" s="238" t="s">
        <v>7785</v>
      </c>
    </row>
    <row r="388" s="2" customFormat="1">
      <c r="A388" s="39"/>
      <c r="B388" s="40"/>
      <c r="C388" s="41"/>
      <c r="D388" s="240" t="s">
        <v>349</v>
      </c>
      <c r="E388" s="41"/>
      <c r="F388" s="241" t="s">
        <v>7784</v>
      </c>
      <c r="G388" s="41"/>
      <c r="H388" s="41"/>
      <c r="I388" s="242"/>
      <c r="J388" s="41"/>
      <c r="K388" s="41"/>
      <c r="L388" s="45"/>
      <c r="M388" s="243"/>
      <c r="N388" s="244"/>
      <c r="O388" s="92"/>
      <c r="P388" s="92"/>
      <c r="Q388" s="92"/>
      <c r="R388" s="92"/>
      <c r="S388" s="92"/>
      <c r="T388" s="93"/>
      <c r="U388" s="39"/>
      <c r="V388" s="39"/>
      <c r="W388" s="39"/>
      <c r="X388" s="39"/>
      <c r="Y388" s="39"/>
      <c r="Z388" s="39"/>
      <c r="AA388" s="39"/>
      <c r="AB388" s="39"/>
      <c r="AC388" s="39"/>
      <c r="AD388" s="39"/>
      <c r="AE388" s="39"/>
      <c r="AT388" s="18" t="s">
        <v>349</v>
      </c>
      <c r="AU388" s="18" t="s">
        <v>85</v>
      </c>
    </row>
    <row r="389" s="13" customFormat="1">
      <c r="A389" s="13"/>
      <c r="B389" s="252"/>
      <c r="C389" s="253"/>
      <c r="D389" s="240" t="s">
        <v>446</v>
      </c>
      <c r="E389" s="254" t="s">
        <v>1</v>
      </c>
      <c r="F389" s="255" t="s">
        <v>2590</v>
      </c>
      <c r="G389" s="253"/>
      <c r="H389" s="256">
        <v>1</v>
      </c>
      <c r="I389" s="257"/>
      <c r="J389" s="253"/>
      <c r="K389" s="253"/>
      <c r="L389" s="258"/>
      <c r="M389" s="259"/>
      <c r="N389" s="260"/>
      <c r="O389" s="260"/>
      <c r="P389" s="260"/>
      <c r="Q389" s="260"/>
      <c r="R389" s="260"/>
      <c r="S389" s="260"/>
      <c r="T389" s="261"/>
      <c r="U389" s="13"/>
      <c r="V389" s="13"/>
      <c r="W389" s="13"/>
      <c r="X389" s="13"/>
      <c r="Y389" s="13"/>
      <c r="Z389" s="13"/>
      <c r="AA389" s="13"/>
      <c r="AB389" s="13"/>
      <c r="AC389" s="13"/>
      <c r="AD389" s="13"/>
      <c r="AE389" s="13"/>
      <c r="AT389" s="262" t="s">
        <v>446</v>
      </c>
      <c r="AU389" s="262" t="s">
        <v>85</v>
      </c>
      <c r="AV389" s="13" t="s">
        <v>85</v>
      </c>
      <c r="AW389" s="13" t="s">
        <v>32</v>
      </c>
      <c r="AX389" s="13" t="s">
        <v>83</v>
      </c>
      <c r="AY389" s="262" t="s">
        <v>342</v>
      </c>
    </row>
    <row r="390" s="2" customFormat="1" ht="16.5" customHeight="1">
      <c r="A390" s="39"/>
      <c r="B390" s="40"/>
      <c r="C390" s="295" t="s">
        <v>929</v>
      </c>
      <c r="D390" s="295" t="s">
        <v>621</v>
      </c>
      <c r="E390" s="296" t="s">
        <v>2595</v>
      </c>
      <c r="F390" s="297" t="s">
        <v>2596</v>
      </c>
      <c r="G390" s="298" t="s">
        <v>442</v>
      </c>
      <c r="H390" s="299">
        <v>2</v>
      </c>
      <c r="I390" s="300"/>
      <c r="J390" s="301">
        <f>ROUND(I390*H390,2)</f>
        <v>0</v>
      </c>
      <c r="K390" s="297" t="s">
        <v>1</v>
      </c>
      <c r="L390" s="302"/>
      <c r="M390" s="303" t="s">
        <v>1</v>
      </c>
      <c r="N390" s="304" t="s">
        <v>41</v>
      </c>
      <c r="O390" s="92"/>
      <c r="P390" s="236">
        <f>O390*H390</f>
        <v>0</v>
      </c>
      <c r="Q390" s="236">
        <v>0.054600000000000003</v>
      </c>
      <c r="R390" s="236">
        <f>Q390*H390</f>
        <v>0.10920000000000001</v>
      </c>
      <c r="S390" s="236">
        <v>0</v>
      </c>
      <c r="T390" s="237">
        <f>S390*H390</f>
        <v>0</v>
      </c>
      <c r="U390" s="39"/>
      <c r="V390" s="39"/>
      <c r="W390" s="39"/>
      <c r="X390" s="39"/>
      <c r="Y390" s="39"/>
      <c r="Z390" s="39"/>
      <c r="AA390" s="39"/>
      <c r="AB390" s="39"/>
      <c r="AC390" s="39"/>
      <c r="AD390" s="39"/>
      <c r="AE390" s="39"/>
      <c r="AR390" s="238" t="s">
        <v>376</v>
      </c>
      <c r="AT390" s="238" t="s">
        <v>621</v>
      </c>
      <c r="AU390" s="238" t="s">
        <v>85</v>
      </c>
      <c r="AY390" s="18" t="s">
        <v>342</v>
      </c>
      <c r="BE390" s="239">
        <f>IF(N390="základní",J390,0)</f>
        <v>0</v>
      </c>
      <c r="BF390" s="239">
        <f>IF(N390="snížená",J390,0)</f>
        <v>0</v>
      </c>
      <c r="BG390" s="239">
        <f>IF(N390="zákl. přenesená",J390,0)</f>
        <v>0</v>
      </c>
      <c r="BH390" s="239">
        <f>IF(N390="sníž. přenesená",J390,0)</f>
        <v>0</v>
      </c>
      <c r="BI390" s="239">
        <f>IF(N390="nulová",J390,0)</f>
        <v>0</v>
      </c>
      <c r="BJ390" s="18" t="s">
        <v>83</v>
      </c>
      <c r="BK390" s="239">
        <f>ROUND(I390*H390,2)</f>
        <v>0</v>
      </c>
      <c r="BL390" s="18" t="s">
        <v>360</v>
      </c>
      <c r="BM390" s="238" t="s">
        <v>7786</v>
      </c>
    </row>
    <row r="391" s="2" customFormat="1">
      <c r="A391" s="39"/>
      <c r="B391" s="40"/>
      <c r="C391" s="41"/>
      <c r="D391" s="240" t="s">
        <v>349</v>
      </c>
      <c r="E391" s="41"/>
      <c r="F391" s="241" t="s">
        <v>2596</v>
      </c>
      <c r="G391" s="41"/>
      <c r="H391" s="41"/>
      <c r="I391" s="242"/>
      <c r="J391" s="41"/>
      <c r="K391" s="41"/>
      <c r="L391" s="45"/>
      <c r="M391" s="243"/>
      <c r="N391" s="244"/>
      <c r="O391" s="92"/>
      <c r="P391" s="92"/>
      <c r="Q391" s="92"/>
      <c r="R391" s="92"/>
      <c r="S391" s="92"/>
      <c r="T391" s="93"/>
      <c r="U391" s="39"/>
      <c r="V391" s="39"/>
      <c r="W391" s="39"/>
      <c r="X391" s="39"/>
      <c r="Y391" s="39"/>
      <c r="Z391" s="39"/>
      <c r="AA391" s="39"/>
      <c r="AB391" s="39"/>
      <c r="AC391" s="39"/>
      <c r="AD391" s="39"/>
      <c r="AE391" s="39"/>
      <c r="AT391" s="18" t="s">
        <v>349</v>
      </c>
      <c r="AU391" s="18" t="s">
        <v>85</v>
      </c>
    </row>
    <row r="392" s="13" customFormat="1">
      <c r="A392" s="13"/>
      <c r="B392" s="252"/>
      <c r="C392" s="253"/>
      <c r="D392" s="240" t="s">
        <v>446</v>
      </c>
      <c r="E392" s="254" t="s">
        <v>1</v>
      </c>
      <c r="F392" s="255" t="s">
        <v>2392</v>
      </c>
      <c r="G392" s="253"/>
      <c r="H392" s="256">
        <v>2</v>
      </c>
      <c r="I392" s="257"/>
      <c r="J392" s="253"/>
      <c r="K392" s="253"/>
      <c r="L392" s="258"/>
      <c r="M392" s="259"/>
      <c r="N392" s="260"/>
      <c r="O392" s="260"/>
      <c r="P392" s="260"/>
      <c r="Q392" s="260"/>
      <c r="R392" s="260"/>
      <c r="S392" s="260"/>
      <c r="T392" s="261"/>
      <c r="U392" s="13"/>
      <c r="V392" s="13"/>
      <c r="W392" s="13"/>
      <c r="X392" s="13"/>
      <c r="Y392" s="13"/>
      <c r="Z392" s="13"/>
      <c r="AA392" s="13"/>
      <c r="AB392" s="13"/>
      <c r="AC392" s="13"/>
      <c r="AD392" s="13"/>
      <c r="AE392" s="13"/>
      <c r="AT392" s="262" t="s">
        <v>446</v>
      </c>
      <c r="AU392" s="262" t="s">
        <v>85</v>
      </c>
      <c r="AV392" s="13" t="s">
        <v>85</v>
      </c>
      <c r="AW392" s="13" t="s">
        <v>32</v>
      </c>
      <c r="AX392" s="13" t="s">
        <v>83</v>
      </c>
      <c r="AY392" s="262" t="s">
        <v>342</v>
      </c>
    </row>
    <row r="393" s="2" customFormat="1" ht="21.75" customHeight="1">
      <c r="A393" s="39"/>
      <c r="B393" s="40"/>
      <c r="C393" s="227" t="s">
        <v>934</v>
      </c>
      <c r="D393" s="227" t="s">
        <v>343</v>
      </c>
      <c r="E393" s="228" t="s">
        <v>2598</v>
      </c>
      <c r="F393" s="229" t="s">
        <v>7331</v>
      </c>
      <c r="G393" s="230" t="s">
        <v>442</v>
      </c>
      <c r="H393" s="231">
        <v>1</v>
      </c>
      <c r="I393" s="232"/>
      <c r="J393" s="233">
        <f>ROUND(I393*H393,2)</f>
        <v>0</v>
      </c>
      <c r="K393" s="229" t="s">
        <v>1</v>
      </c>
      <c r="L393" s="45"/>
      <c r="M393" s="234" t="s">
        <v>1</v>
      </c>
      <c r="N393" s="235" t="s">
        <v>41</v>
      </c>
      <c r="O393" s="92"/>
      <c r="P393" s="236">
        <f>O393*H393</f>
        <v>0</v>
      </c>
      <c r="Q393" s="236">
        <v>0</v>
      </c>
      <c r="R393" s="236">
        <f>Q393*H393</f>
        <v>0</v>
      </c>
      <c r="S393" s="236">
        <v>0</v>
      </c>
      <c r="T393" s="237">
        <f>S393*H393</f>
        <v>0</v>
      </c>
      <c r="U393" s="39"/>
      <c r="V393" s="39"/>
      <c r="W393" s="39"/>
      <c r="X393" s="39"/>
      <c r="Y393" s="39"/>
      <c r="Z393" s="39"/>
      <c r="AA393" s="39"/>
      <c r="AB393" s="39"/>
      <c r="AC393" s="39"/>
      <c r="AD393" s="39"/>
      <c r="AE393" s="39"/>
      <c r="AR393" s="238" t="s">
        <v>360</v>
      </c>
      <c r="AT393" s="238" t="s">
        <v>343</v>
      </c>
      <c r="AU393" s="238" t="s">
        <v>85</v>
      </c>
      <c r="AY393" s="18" t="s">
        <v>342</v>
      </c>
      <c r="BE393" s="239">
        <f>IF(N393="základní",J393,0)</f>
        <v>0</v>
      </c>
      <c r="BF393" s="239">
        <f>IF(N393="snížená",J393,0)</f>
        <v>0</v>
      </c>
      <c r="BG393" s="239">
        <f>IF(N393="zákl. přenesená",J393,0)</f>
        <v>0</v>
      </c>
      <c r="BH393" s="239">
        <f>IF(N393="sníž. přenesená",J393,0)</f>
        <v>0</v>
      </c>
      <c r="BI393" s="239">
        <f>IF(N393="nulová",J393,0)</f>
        <v>0</v>
      </c>
      <c r="BJ393" s="18" t="s">
        <v>83</v>
      </c>
      <c r="BK393" s="239">
        <f>ROUND(I393*H393,2)</f>
        <v>0</v>
      </c>
      <c r="BL393" s="18" t="s">
        <v>360</v>
      </c>
      <c r="BM393" s="238" t="s">
        <v>7787</v>
      </c>
    </row>
    <row r="394" s="2" customFormat="1">
      <c r="A394" s="39"/>
      <c r="B394" s="40"/>
      <c r="C394" s="41"/>
      <c r="D394" s="240" t="s">
        <v>349</v>
      </c>
      <c r="E394" s="41"/>
      <c r="F394" s="241" t="s">
        <v>7331</v>
      </c>
      <c r="G394" s="41"/>
      <c r="H394" s="41"/>
      <c r="I394" s="242"/>
      <c r="J394" s="41"/>
      <c r="K394" s="41"/>
      <c r="L394" s="45"/>
      <c r="M394" s="243"/>
      <c r="N394" s="244"/>
      <c r="O394" s="92"/>
      <c r="P394" s="92"/>
      <c r="Q394" s="92"/>
      <c r="R394" s="92"/>
      <c r="S394" s="92"/>
      <c r="T394" s="93"/>
      <c r="U394" s="39"/>
      <c r="V394" s="39"/>
      <c r="W394" s="39"/>
      <c r="X394" s="39"/>
      <c r="Y394" s="39"/>
      <c r="Z394" s="39"/>
      <c r="AA394" s="39"/>
      <c r="AB394" s="39"/>
      <c r="AC394" s="39"/>
      <c r="AD394" s="39"/>
      <c r="AE394" s="39"/>
      <c r="AT394" s="18" t="s">
        <v>349</v>
      </c>
      <c r="AU394" s="18" t="s">
        <v>85</v>
      </c>
    </row>
    <row r="395" s="13" customFormat="1">
      <c r="A395" s="13"/>
      <c r="B395" s="252"/>
      <c r="C395" s="253"/>
      <c r="D395" s="240" t="s">
        <v>446</v>
      </c>
      <c r="E395" s="254" t="s">
        <v>1</v>
      </c>
      <c r="F395" s="255" t="s">
        <v>7333</v>
      </c>
      <c r="G395" s="253"/>
      <c r="H395" s="256">
        <v>1</v>
      </c>
      <c r="I395" s="257"/>
      <c r="J395" s="253"/>
      <c r="K395" s="253"/>
      <c r="L395" s="258"/>
      <c r="M395" s="259"/>
      <c r="N395" s="260"/>
      <c r="O395" s="260"/>
      <c r="P395" s="260"/>
      <c r="Q395" s="260"/>
      <c r="R395" s="260"/>
      <c r="S395" s="260"/>
      <c r="T395" s="261"/>
      <c r="U395" s="13"/>
      <c r="V395" s="13"/>
      <c r="W395" s="13"/>
      <c r="X395" s="13"/>
      <c r="Y395" s="13"/>
      <c r="Z395" s="13"/>
      <c r="AA395" s="13"/>
      <c r="AB395" s="13"/>
      <c r="AC395" s="13"/>
      <c r="AD395" s="13"/>
      <c r="AE395" s="13"/>
      <c r="AT395" s="262" t="s">
        <v>446</v>
      </c>
      <c r="AU395" s="262" t="s">
        <v>85</v>
      </c>
      <c r="AV395" s="13" t="s">
        <v>85</v>
      </c>
      <c r="AW395" s="13" t="s">
        <v>32</v>
      </c>
      <c r="AX395" s="13" t="s">
        <v>83</v>
      </c>
      <c r="AY395" s="262" t="s">
        <v>342</v>
      </c>
    </row>
    <row r="396" s="12" customFormat="1" ht="22.8" customHeight="1">
      <c r="A396" s="12"/>
      <c r="B396" s="213"/>
      <c r="C396" s="214"/>
      <c r="D396" s="215" t="s">
        <v>75</v>
      </c>
      <c r="E396" s="246" t="s">
        <v>381</v>
      </c>
      <c r="F396" s="246" t="s">
        <v>839</v>
      </c>
      <c r="G396" s="214"/>
      <c r="H396" s="214"/>
      <c r="I396" s="217"/>
      <c r="J396" s="247">
        <f>BK396</f>
        <v>0</v>
      </c>
      <c r="K396" s="214"/>
      <c r="L396" s="219"/>
      <c r="M396" s="220"/>
      <c r="N396" s="221"/>
      <c r="O396" s="221"/>
      <c r="P396" s="222">
        <f>SUM(P397:P402)</f>
        <v>0</v>
      </c>
      <c r="Q396" s="221"/>
      <c r="R396" s="222">
        <f>SUM(R397:R402)</f>
        <v>0</v>
      </c>
      <c r="S396" s="221"/>
      <c r="T396" s="223">
        <f>SUM(T397:T402)</f>
        <v>0</v>
      </c>
      <c r="U396" s="12"/>
      <c r="V396" s="12"/>
      <c r="W396" s="12"/>
      <c r="X396" s="12"/>
      <c r="Y396" s="12"/>
      <c r="Z396" s="12"/>
      <c r="AA396" s="12"/>
      <c r="AB396" s="12"/>
      <c r="AC396" s="12"/>
      <c r="AD396" s="12"/>
      <c r="AE396" s="12"/>
      <c r="AR396" s="224" t="s">
        <v>83</v>
      </c>
      <c r="AT396" s="225" t="s">
        <v>75</v>
      </c>
      <c r="AU396" s="225" t="s">
        <v>83</v>
      </c>
      <c r="AY396" s="224" t="s">
        <v>342</v>
      </c>
      <c r="BK396" s="226">
        <f>SUM(BK397:BK402)</f>
        <v>0</v>
      </c>
    </row>
    <row r="397" s="2" customFormat="1" ht="16.5" customHeight="1">
      <c r="A397" s="39"/>
      <c r="B397" s="40"/>
      <c r="C397" s="227" t="s">
        <v>939</v>
      </c>
      <c r="D397" s="227" t="s">
        <v>343</v>
      </c>
      <c r="E397" s="228" t="s">
        <v>6385</v>
      </c>
      <c r="F397" s="229" t="s">
        <v>6386</v>
      </c>
      <c r="G397" s="230" t="s">
        <v>543</v>
      </c>
      <c r="H397" s="231">
        <v>90.319999999999993</v>
      </c>
      <c r="I397" s="232"/>
      <c r="J397" s="233">
        <f>ROUND(I397*H397,2)</f>
        <v>0</v>
      </c>
      <c r="K397" s="229" t="s">
        <v>443</v>
      </c>
      <c r="L397" s="45"/>
      <c r="M397" s="234" t="s">
        <v>1</v>
      </c>
      <c r="N397" s="235" t="s">
        <v>41</v>
      </c>
      <c r="O397" s="92"/>
      <c r="P397" s="236">
        <f>O397*H397</f>
        <v>0</v>
      </c>
      <c r="Q397" s="236">
        <v>0</v>
      </c>
      <c r="R397" s="236">
        <f>Q397*H397</f>
        <v>0</v>
      </c>
      <c r="S397" s="236">
        <v>0</v>
      </c>
      <c r="T397" s="237">
        <f>S397*H397</f>
        <v>0</v>
      </c>
      <c r="U397" s="39"/>
      <c r="V397" s="39"/>
      <c r="W397" s="39"/>
      <c r="X397" s="39"/>
      <c r="Y397" s="39"/>
      <c r="Z397" s="39"/>
      <c r="AA397" s="39"/>
      <c r="AB397" s="39"/>
      <c r="AC397" s="39"/>
      <c r="AD397" s="39"/>
      <c r="AE397" s="39"/>
      <c r="AR397" s="238" t="s">
        <v>360</v>
      </c>
      <c r="AT397" s="238" t="s">
        <v>343</v>
      </c>
      <c r="AU397" s="238" t="s">
        <v>85</v>
      </c>
      <c r="AY397" s="18" t="s">
        <v>342</v>
      </c>
      <c r="BE397" s="239">
        <f>IF(N397="základní",J397,0)</f>
        <v>0</v>
      </c>
      <c r="BF397" s="239">
        <f>IF(N397="snížená",J397,0)</f>
        <v>0</v>
      </c>
      <c r="BG397" s="239">
        <f>IF(N397="zákl. přenesená",J397,0)</f>
        <v>0</v>
      </c>
      <c r="BH397" s="239">
        <f>IF(N397="sníž. přenesená",J397,0)</f>
        <v>0</v>
      </c>
      <c r="BI397" s="239">
        <f>IF(N397="nulová",J397,0)</f>
        <v>0</v>
      </c>
      <c r="BJ397" s="18" t="s">
        <v>83</v>
      </c>
      <c r="BK397" s="239">
        <f>ROUND(I397*H397,2)</f>
        <v>0</v>
      </c>
      <c r="BL397" s="18" t="s">
        <v>360</v>
      </c>
      <c r="BM397" s="238" t="s">
        <v>7788</v>
      </c>
    </row>
    <row r="398" s="2" customFormat="1">
      <c r="A398" s="39"/>
      <c r="B398" s="40"/>
      <c r="C398" s="41"/>
      <c r="D398" s="240" t="s">
        <v>349</v>
      </c>
      <c r="E398" s="41"/>
      <c r="F398" s="241" t="s">
        <v>6388</v>
      </c>
      <c r="G398" s="41"/>
      <c r="H398" s="41"/>
      <c r="I398" s="242"/>
      <c r="J398" s="41"/>
      <c r="K398" s="41"/>
      <c r="L398" s="45"/>
      <c r="M398" s="243"/>
      <c r="N398" s="244"/>
      <c r="O398" s="92"/>
      <c r="P398" s="92"/>
      <c r="Q398" s="92"/>
      <c r="R398" s="92"/>
      <c r="S398" s="92"/>
      <c r="T398" s="93"/>
      <c r="U398" s="39"/>
      <c r="V398" s="39"/>
      <c r="W398" s="39"/>
      <c r="X398" s="39"/>
      <c r="Y398" s="39"/>
      <c r="Z398" s="39"/>
      <c r="AA398" s="39"/>
      <c r="AB398" s="39"/>
      <c r="AC398" s="39"/>
      <c r="AD398" s="39"/>
      <c r="AE398" s="39"/>
      <c r="AT398" s="18" t="s">
        <v>349</v>
      </c>
      <c r="AU398" s="18" t="s">
        <v>85</v>
      </c>
    </row>
    <row r="399" s="13" customFormat="1">
      <c r="A399" s="13"/>
      <c r="B399" s="252"/>
      <c r="C399" s="253"/>
      <c r="D399" s="240" t="s">
        <v>446</v>
      </c>
      <c r="E399" s="254" t="s">
        <v>1</v>
      </c>
      <c r="F399" s="255" t="s">
        <v>7789</v>
      </c>
      <c r="G399" s="253"/>
      <c r="H399" s="256">
        <v>90.319999999999993</v>
      </c>
      <c r="I399" s="257"/>
      <c r="J399" s="253"/>
      <c r="K399" s="253"/>
      <c r="L399" s="258"/>
      <c r="M399" s="259"/>
      <c r="N399" s="260"/>
      <c r="O399" s="260"/>
      <c r="P399" s="260"/>
      <c r="Q399" s="260"/>
      <c r="R399" s="260"/>
      <c r="S399" s="260"/>
      <c r="T399" s="261"/>
      <c r="U399" s="13"/>
      <c r="V399" s="13"/>
      <c r="W399" s="13"/>
      <c r="X399" s="13"/>
      <c r="Y399" s="13"/>
      <c r="Z399" s="13"/>
      <c r="AA399" s="13"/>
      <c r="AB399" s="13"/>
      <c r="AC399" s="13"/>
      <c r="AD399" s="13"/>
      <c r="AE399" s="13"/>
      <c r="AT399" s="262" t="s">
        <v>446</v>
      </c>
      <c r="AU399" s="262" t="s">
        <v>85</v>
      </c>
      <c r="AV399" s="13" t="s">
        <v>85</v>
      </c>
      <c r="AW399" s="13" t="s">
        <v>32</v>
      </c>
      <c r="AX399" s="13" t="s">
        <v>83</v>
      </c>
      <c r="AY399" s="262" t="s">
        <v>342</v>
      </c>
    </row>
    <row r="400" s="2" customFormat="1" ht="16.5" customHeight="1">
      <c r="A400" s="39"/>
      <c r="B400" s="40"/>
      <c r="C400" s="227" t="s">
        <v>944</v>
      </c>
      <c r="D400" s="227" t="s">
        <v>343</v>
      </c>
      <c r="E400" s="228" t="s">
        <v>1777</v>
      </c>
      <c r="F400" s="229" t="s">
        <v>1778</v>
      </c>
      <c r="G400" s="230" t="s">
        <v>543</v>
      </c>
      <c r="H400" s="231">
        <v>90.319999999999993</v>
      </c>
      <c r="I400" s="232"/>
      <c r="J400" s="233">
        <f>ROUND(I400*H400,2)</f>
        <v>0</v>
      </c>
      <c r="K400" s="229" t="s">
        <v>443</v>
      </c>
      <c r="L400" s="45"/>
      <c r="M400" s="234" t="s">
        <v>1</v>
      </c>
      <c r="N400" s="235" t="s">
        <v>41</v>
      </c>
      <c r="O400" s="92"/>
      <c r="P400" s="236">
        <f>O400*H400</f>
        <v>0</v>
      </c>
      <c r="Q400" s="236">
        <v>0</v>
      </c>
      <c r="R400" s="236">
        <f>Q400*H400</f>
        <v>0</v>
      </c>
      <c r="S400" s="236">
        <v>0</v>
      </c>
      <c r="T400" s="237">
        <f>S400*H400</f>
        <v>0</v>
      </c>
      <c r="U400" s="39"/>
      <c r="V400" s="39"/>
      <c r="W400" s="39"/>
      <c r="X400" s="39"/>
      <c r="Y400" s="39"/>
      <c r="Z400" s="39"/>
      <c r="AA400" s="39"/>
      <c r="AB400" s="39"/>
      <c r="AC400" s="39"/>
      <c r="AD400" s="39"/>
      <c r="AE400" s="39"/>
      <c r="AR400" s="238" t="s">
        <v>360</v>
      </c>
      <c r="AT400" s="238" t="s">
        <v>343</v>
      </c>
      <c r="AU400" s="238" t="s">
        <v>85</v>
      </c>
      <c r="AY400" s="18" t="s">
        <v>342</v>
      </c>
      <c r="BE400" s="239">
        <f>IF(N400="základní",J400,0)</f>
        <v>0</v>
      </c>
      <c r="BF400" s="239">
        <f>IF(N400="snížená",J400,0)</f>
        <v>0</v>
      </c>
      <c r="BG400" s="239">
        <f>IF(N400="zákl. přenesená",J400,0)</f>
        <v>0</v>
      </c>
      <c r="BH400" s="239">
        <f>IF(N400="sníž. přenesená",J400,0)</f>
        <v>0</v>
      </c>
      <c r="BI400" s="239">
        <f>IF(N400="nulová",J400,0)</f>
        <v>0</v>
      </c>
      <c r="BJ400" s="18" t="s">
        <v>83</v>
      </c>
      <c r="BK400" s="239">
        <f>ROUND(I400*H400,2)</f>
        <v>0</v>
      </c>
      <c r="BL400" s="18" t="s">
        <v>360</v>
      </c>
      <c r="BM400" s="238" t="s">
        <v>7790</v>
      </c>
    </row>
    <row r="401" s="2" customFormat="1">
      <c r="A401" s="39"/>
      <c r="B401" s="40"/>
      <c r="C401" s="41"/>
      <c r="D401" s="240" t="s">
        <v>349</v>
      </c>
      <c r="E401" s="41"/>
      <c r="F401" s="241" t="s">
        <v>1780</v>
      </c>
      <c r="G401" s="41"/>
      <c r="H401" s="41"/>
      <c r="I401" s="242"/>
      <c r="J401" s="41"/>
      <c r="K401" s="41"/>
      <c r="L401" s="45"/>
      <c r="M401" s="243"/>
      <c r="N401" s="244"/>
      <c r="O401" s="92"/>
      <c r="P401" s="92"/>
      <c r="Q401" s="92"/>
      <c r="R401" s="92"/>
      <c r="S401" s="92"/>
      <c r="T401" s="93"/>
      <c r="U401" s="39"/>
      <c r="V401" s="39"/>
      <c r="W401" s="39"/>
      <c r="X401" s="39"/>
      <c r="Y401" s="39"/>
      <c r="Z401" s="39"/>
      <c r="AA401" s="39"/>
      <c r="AB401" s="39"/>
      <c r="AC401" s="39"/>
      <c r="AD401" s="39"/>
      <c r="AE401" s="39"/>
      <c r="AT401" s="18" t="s">
        <v>349</v>
      </c>
      <c r="AU401" s="18" t="s">
        <v>85</v>
      </c>
    </row>
    <row r="402" s="13" customFormat="1">
      <c r="A402" s="13"/>
      <c r="B402" s="252"/>
      <c r="C402" s="253"/>
      <c r="D402" s="240" t="s">
        <v>446</v>
      </c>
      <c r="E402" s="254" t="s">
        <v>1</v>
      </c>
      <c r="F402" s="255" t="s">
        <v>7789</v>
      </c>
      <c r="G402" s="253"/>
      <c r="H402" s="256">
        <v>90.319999999999993</v>
      </c>
      <c r="I402" s="257"/>
      <c r="J402" s="253"/>
      <c r="K402" s="253"/>
      <c r="L402" s="258"/>
      <c r="M402" s="259"/>
      <c r="N402" s="260"/>
      <c r="O402" s="260"/>
      <c r="P402" s="260"/>
      <c r="Q402" s="260"/>
      <c r="R402" s="260"/>
      <c r="S402" s="260"/>
      <c r="T402" s="261"/>
      <c r="U402" s="13"/>
      <c r="V402" s="13"/>
      <c r="W402" s="13"/>
      <c r="X402" s="13"/>
      <c r="Y402" s="13"/>
      <c r="Z402" s="13"/>
      <c r="AA402" s="13"/>
      <c r="AB402" s="13"/>
      <c r="AC402" s="13"/>
      <c r="AD402" s="13"/>
      <c r="AE402" s="13"/>
      <c r="AT402" s="262" t="s">
        <v>446</v>
      </c>
      <c r="AU402" s="262" t="s">
        <v>85</v>
      </c>
      <c r="AV402" s="13" t="s">
        <v>85</v>
      </c>
      <c r="AW402" s="13" t="s">
        <v>32</v>
      </c>
      <c r="AX402" s="13" t="s">
        <v>83</v>
      </c>
      <c r="AY402" s="262" t="s">
        <v>342</v>
      </c>
    </row>
    <row r="403" s="12" customFormat="1" ht="22.8" customHeight="1">
      <c r="A403" s="12"/>
      <c r="B403" s="213"/>
      <c r="C403" s="214"/>
      <c r="D403" s="215" t="s">
        <v>75</v>
      </c>
      <c r="E403" s="246" t="s">
        <v>950</v>
      </c>
      <c r="F403" s="246" t="s">
        <v>951</v>
      </c>
      <c r="G403" s="214"/>
      <c r="H403" s="214"/>
      <c r="I403" s="217"/>
      <c r="J403" s="247">
        <f>BK403</f>
        <v>0</v>
      </c>
      <c r="K403" s="214"/>
      <c r="L403" s="219"/>
      <c r="M403" s="220"/>
      <c r="N403" s="221"/>
      <c r="O403" s="221"/>
      <c r="P403" s="222">
        <f>SUM(P404:P448)</f>
        <v>0</v>
      </c>
      <c r="Q403" s="221"/>
      <c r="R403" s="222">
        <f>SUM(R404:R448)</f>
        <v>0</v>
      </c>
      <c r="S403" s="221"/>
      <c r="T403" s="223">
        <f>SUM(T404:T448)</f>
        <v>0</v>
      </c>
      <c r="U403" s="12"/>
      <c r="V403" s="12"/>
      <c r="W403" s="12"/>
      <c r="X403" s="12"/>
      <c r="Y403" s="12"/>
      <c r="Z403" s="12"/>
      <c r="AA403" s="12"/>
      <c r="AB403" s="12"/>
      <c r="AC403" s="12"/>
      <c r="AD403" s="12"/>
      <c r="AE403" s="12"/>
      <c r="AR403" s="224" t="s">
        <v>83</v>
      </c>
      <c r="AT403" s="225" t="s">
        <v>75</v>
      </c>
      <c r="AU403" s="225" t="s">
        <v>83</v>
      </c>
      <c r="AY403" s="224" t="s">
        <v>342</v>
      </c>
      <c r="BK403" s="226">
        <f>SUM(BK404:BK448)</f>
        <v>0</v>
      </c>
    </row>
    <row r="404" s="2" customFormat="1" ht="16.5" customHeight="1">
      <c r="A404" s="39"/>
      <c r="B404" s="40"/>
      <c r="C404" s="227" t="s">
        <v>952</v>
      </c>
      <c r="D404" s="227" t="s">
        <v>343</v>
      </c>
      <c r="E404" s="228" t="s">
        <v>6406</v>
      </c>
      <c r="F404" s="229" t="s">
        <v>6407</v>
      </c>
      <c r="G404" s="230" t="s">
        <v>462</v>
      </c>
      <c r="H404" s="231">
        <v>22.245999999999999</v>
      </c>
      <c r="I404" s="232"/>
      <c r="J404" s="233">
        <f>ROUND(I404*H404,2)</f>
        <v>0</v>
      </c>
      <c r="K404" s="229" t="s">
        <v>443</v>
      </c>
      <c r="L404" s="45"/>
      <c r="M404" s="234" t="s">
        <v>1</v>
      </c>
      <c r="N404" s="235" t="s">
        <v>41</v>
      </c>
      <c r="O404" s="92"/>
      <c r="P404" s="236">
        <f>O404*H404</f>
        <v>0</v>
      </c>
      <c r="Q404" s="236">
        <v>0</v>
      </c>
      <c r="R404" s="236">
        <f>Q404*H404</f>
        <v>0</v>
      </c>
      <c r="S404" s="236">
        <v>0</v>
      </c>
      <c r="T404" s="237">
        <f>S404*H404</f>
        <v>0</v>
      </c>
      <c r="U404" s="39"/>
      <c r="V404" s="39"/>
      <c r="W404" s="39"/>
      <c r="X404" s="39"/>
      <c r="Y404" s="39"/>
      <c r="Z404" s="39"/>
      <c r="AA404" s="39"/>
      <c r="AB404" s="39"/>
      <c r="AC404" s="39"/>
      <c r="AD404" s="39"/>
      <c r="AE404" s="39"/>
      <c r="AR404" s="238" t="s">
        <v>360</v>
      </c>
      <c r="AT404" s="238" t="s">
        <v>343</v>
      </c>
      <c r="AU404" s="238" t="s">
        <v>85</v>
      </c>
      <c r="AY404" s="18" t="s">
        <v>342</v>
      </c>
      <c r="BE404" s="239">
        <f>IF(N404="základní",J404,0)</f>
        <v>0</v>
      </c>
      <c r="BF404" s="239">
        <f>IF(N404="snížená",J404,0)</f>
        <v>0</v>
      </c>
      <c r="BG404" s="239">
        <f>IF(N404="zákl. přenesená",J404,0)</f>
        <v>0</v>
      </c>
      <c r="BH404" s="239">
        <f>IF(N404="sníž. přenesená",J404,0)</f>
        <v>0</v>
      </c>
      <c r="BI404" s="239">
        <f>IF(N404="nulová",J404,0)</f>
        <v>0</v>
      </c>
      <c r="BJ404" s="18" t="s">
        <v>83</v>
      </c>
      <c r="BK404" s="239">
        <f>ROUND(I404*H404,2)</f>
        <v>0</v>
      </c>
      <c r="BL404" s="18" t="s">
        <v>360</v>
      </c>
      <c r="BM404" s="238" t="s">
        <v>7791</v>
      </c>
    </row>
    <row r="405" s="2" customFormat="1">
      <c r="A405" s="39"/>
      <c r="B405" s="40"/>
      <c r="C405" s="41"/>
      <c r="D405" s="240" t="s">
        <v>349</v>
      </c>
      <c r="E405" s="41"/>
      <c r="F405" s="241" t="s">
        <v>6409</v>
      </c>
      <c r="G405" s="41"/>
      <c r="H405" s="41"/>
      <c r="I405" s="242"/>
      <c r="J405" s="41"/>
      <c r="K405" s="41"/>
      <c r="L405" s="45"/>
      <c r="M405" s="243"/>
      <c r="N405" s="244"/>
      <c r="O405" s="92"/>
      <c r="P405" s="92"/>
      <c r="Q405" s="92"/>
      <c r="R405" s="92"/>
      <c r="S405" s="92"/>
      <c r="T405" s="93"/>
      <c r="U405" s="39"/>
      <c r="V405" s="39"/>
      <c r="W405" s="39"/>
      <c r="X405" s="39"/>
      <c r="Y405" s="39"/>
      <c r="Z405" s="39"/>
      <c r="AA405" s="39"/>
      <c r="AB405" s="39"/>
      <c r="AC405" s="39"/>
      <c r="AD405" s="39"/>
      <c r="AE405" s="39"/>
      <c r="AT405" s="18" t="s">
        <v>349</v>
      </c>
      <c r="AU405" s="18" t="s">
        <v>85</v>
      </c>
    </row>
    <row r="406" s="13" customFormat="1">
      <c r="A406" s="13"/>
      <c r="B406" s="252"/>
      <c r="C406" s="253"/>
      <c r="D406" s="240" t="s">
        <v>446</v>
      </c>
      <c r="E406" s="254" t="s">
        <v>1</v>
      </c>
      <c r="F406" s="255" t="s">
        <v>7792</v>
      </c>
      <c r="G406" s="253"/>
      <c r="H406" s="256">
        <v>18.846</v>
      </c>
      <c r="I406" s="257"/>
      <c r="J406" s="253"/>
      <c r="K406" s="253"/>
      <c r="L406" s="258"/>
      <c r="M406" s="259"/>
      <c r="N406" s="260"/>
      <c r="O406" s="260"/>
      <c r="P406" s="260"/>
      <c r="Q406" s="260"/>
      <c r="R406" s="260"/>
      <c r="S406" s="260"/>
      <c r="T406" s="261"/>
      <c r="U406" s="13"/>
      <c r="V406" s="13"/>
      <c r="W406" s="13"/>
      <c r="X406" s="13"/>
      <c r="Y406" s="13"/>
      <c r="Z406" s="13"/>
      <c r="AA406" s="13"/>
      <c r="AB406" s="13"/>
      <c r="AC406" s="13"/>
      <c r="AD406" s="13"/>
      <c r="AE406" s="13"/>
      <c r="AT406" s="262" t="s">
        <v>446</v>
      </c>
      <c r="AU406" s="262" t="s">
        <v>85</v>
      </c>
      <c r="AV406" s="13" t="s">
        <v>85</v>
      </c>
      <c r="AW406" s="13" t="s">
        <v>32</v>
      </c>
      <c r="AX406" s="13" t="s">
        <v>76</v>
      </c>
      <c r="AY406" s="262" t="s">
        <v>342</v>
      </c>
    </row>
    <row r="407" s="13" customFormat="1">
      <c r="A407" s="13"/>
      <c r="B407" s="252"/>
      <c r="C407" s="253"/>
      <c r="D407" s="240" t="s">
        <v>446</v>
      </c>
      <c r="E407" s="254" t="s">
        <v>1</v>
      </c>
      <c r="F407" s="255" t="s">
        <v>6410</v>
      </c>
      <c r="G407" s="253"/>
      <c r="H407" s="256">
        <v>3.3999999999999999</v>
      </c>
      <c r="I407" s="257"/>
      <c r="J407" s="253"/>
      <c r="K407" s="253"/>
      <c r="L407" s="258"/>
      <c r="M407" s="259"/>
      <c r="N407" s="260"/>
      <c r="O407" s="260"/>
      <c r="P407" s="260"/>
      <c r="Q407" s="260"/>
      <c r="R407" s="260"/>
      <c r="S407" s="260"/>
      <c r="T407" s="261"/>
      <c r="U407" s="13"/>
      <c r="V407" s="13"/>
      <c r="W407" s="13"/>
      <c r="X407" s="13"/>
      <c r="Y407" s="13"/>
      <c r="Z407" s="13"/>
      <c r="AA407" s="13"/>
      <c r="AB407" s="13"/>
      <c r="AC407" s="13"/>
      <c r="AD407" s="13"/>
      <c r="AE407" s="13"/>
      <c r="AT407" s="262" t="s">
        <v>446</v>
      </c>
      <c r="AU407" s="262" t="s">
        <v>85</v>
      </c>
      <c r="AV407" s="13" t="s">
        <v>85</v>
      </c>
      <c r="AW407" s="13" t="s">
        <v>32</v>
      </c>
      <c r="AX407" s="13" t="s">
        <v>76</v>
      </c>
      <c r="AY407" s="262" t="s">
        <v>342</v>
      </c>
    </row>
    <row r="408" s="16" customFormat="1">
      <c r="A408" s="16"/>
      <c r="B408" s="284"/>
      <c r="C408" s="285"/>
      <c r="D408" s="240" t="s">
        <v>446</v>
      </c>
      <c r="E408" s="286" t="s">
        <v>1</v>
      </c>
      <c r="F408" s="287" t="s">
        <v>500</v>
      </c>
      <c r="G408" s="285"/>
      <c r="H408" s="288">
        <v>22.245999999999999</v>
      </c>
      <c r="I408" s="289"/>
      <c r="J408" s="285"/>
      <c r="K408" s="285"/>
      <c r="L408" s="290"/>
      <c r="M408" s="291"/>
      <c r="N408" s="292"/>
      <c r="O408" s="292"/>
      <c r="P408" s="292"/>
      <c r="Q408" s="292"/>
      <c r="R408" s="292"/>
      <c r="S408" s="292"/>
      <c r="T408" s="293"/>
      <c r="U408" s="16"/>
      <c r="V408" s="16"/>
      <c r="W408" s="16"/>
      <c r="X408" s="16"/>
      <c r="Y408" s="16"/>
      <c r="Z408" s="16"/>
      <c r="AA408" s="16"/>
      <c r="AB408" s="16"/>
      <c r="AC408" s="16"/>
      <c r="AD408" s="16"/>
      <c r="AE408" s="16"/>
      <c r="AT408" s="294" t="s">
        <v>446</v>
      </c>
      <c r="AU408" s="294" t="s">
        <v>85</v>
      </c>
      <c r="AV408" s="16" t="s">
        <v>360</v>
      </c>
      <c r="AW408" s="16" t="s">
        <v>32</v>
      </c>
      <c r="AX408" s="16" t="s">
        <v>83</v>
      </c>
      <c r="AY408" s="294" t="s">
        <v>342</v>
      </c>
    </row>
    <row r="409" s="2" customFormat="1" ht="16.5" customHeight="1">
      <c r="A409" s="39"/>
      <c r="B409" s="40"/>
      <c r="C409" s="227" t="s">
        <v>959</v>
      </c>
      <c r="D409" s="227" t="s">
        <v>343</v>
      </c>
      <c r="E409" s="228" t="s">
        <v>6413</v>
      </c>
      <c r="F409" s="229" t="s">
        <v>6414</v>
      </c>
      <c r="G409" s="230" t="s">
        <v>462</v>
      </c>
      <c r="H409" s="231">
        <v>6.4820000000000002</v>
      </c>
      <c r="I409" s="232"/>
      <c r="J409" s="233">
        <f>ROUND(I409*H409,2)</f>
        <v>0</v>
      </c>
      <c r="K409" s="229" t="s">
        <v>443</v>
      </c>
      <c r="L409" s="45"/>
      <c r="M409" s="234" t="s">
        <v>1</v>
      </c>
      <c r="N409" s="235" t="s">
        <v>41</v>
      </c>
      <c r="O409" s="92"/>
      <c r="P409" s="236">
        <f>O409*H409</f>
        <v>0</v>
      </c>
      <c r="Q409" s="236">
        <v>0</v>
      </c>
      <c r="R409" s="236">
        <f>Q409*H409</f>
        <v>0</v>
      </c>
      <c r="S409" s="236">
        <v>0</v>
      </c>
      <c r="T409" s="237">
        <f>S409*H409</f>
        <v>0</v>
      </c>
      <c r="U409" s="39"/>
      <c r="V409" s="39"/>
      <c r="W409" s="39"/>
      <c r="X409" s="39"/>
      <c r="Y409" s="39"/>
      <c r="Z409" s="39"/>
      <c r="AA409" s="39"/>
      <c r="AB409" s="39"/>
      <c r="AC409" s="39"/>
      <c r="AD409" s="39"/>
      <c r="AE409" s="39"/>
      <c r="AR409" s="238" t="s">
        <v>360</v>
      </c>
      <c r="AT409" s="238" t="s">
        <v>343</v>
      </c>
      <c r="AU409" s="238" t="s">
        <v>85</v>
      </c>
      <c r="AY409" s="18" t="s">
        <v>342</v>
      </c>
      <c r="BE409" s="239">
        <f>IF(N409="základní",J409,0)</f>
        <v>0</v>
      </c>
      <c r="BF409" s="239">
        <f>IF(N409="snížená",J409,0)</f>
        <v>0</v>
      </c>
      <c r="BG409" s="239">
        <f>IF(N409="zákl. přenesená",J409,0)</f>
        <v>0</v>
      </c>
      <c r="BH409" s="239">
        <f>IF(N409="sníž. přenesená",J409,0)</f>
        <v>0</v>
      </c>
      <c r="BI409" s="239">
        <f>IF(N409="nulová",J409,0)</f>
        <v>0</v>
      </c>
      <c r="BJ409" s="18" t="s">
        <v>83</v>
      </c>
      <c r="BK409" s="239">
        <f>ROUND(I409*H409,2)</f>
        <v>0</v>
      </c>
      <c r="BL409" s="18" t="s">
        <v>360</v>
      </c>
      <c r="BM409" s="238" t="s">
        <v>7793</v>
      </c>
    </row>
    <row r="410" s="2" customFormat="1">
      <c r="A410" s="39"/>
      <c r="B410" s="40"/>
      <c r="C410" s="41"/>
      <c r="D410" s="240" t="s">
        <v>349</v>
      </c>
      <c r="E410" s="41"/>
      <c r="F410" s="241" t="s">
        <v>6416</v>
      </c>
      <c r="G410" s="41"/>
      <c r="H410" s="41"/>
      <c r="I410" s="242"/>
      <c r="J410" s="41"/>
      <c r="K410" s="41"/>
      <c r="L410" s="45"/>
      <c r="M410" s="243"/>
      <c r="N410" s="244"/>
      <c r="O410" s="92"/>
      <c r="P410" s="92"/>
      <c r="Q410" s="92"/>
      <c r="R410" s="92"/>
      <c r="S410" s="92"/>
      <c r="T410" s="93"/>
      <c r="U410" s="39"/>
      <c r="V410" s="39"/>
      <c r="W410" s="39"/>
      <c r="X410" s="39"/>
      <c r="Y410" s="39"/>
      <c r="Z410" s="39"/>
      <c r="AA410" s="39"/>
      <c r="AB410" s="39"/>
      <c r="AC410" s="39"/>
      <c r="AD410" s="39"/>
      <c r="AE410" s="39"/>
      <c r="AT410" s="18" t="s">
        <v>349</v>
      </c>
      <c r="AU410" s="18" t="s">
        <v>85</v>
      </c>
    </row>
    <row r="411" s="13" customFormat="1">
      <c r="A411" s="13"/>
      <c r="B411" s="252"/>
      <c r="C411" s="253"/>
      <c r="D411" s="240" t="s">
        <v>446</v>
      </c>
      <c r="E411" s="254" t="s">
        <v>1</v>
      </c>
      <c r="F411" s="255" t="s">
        <v>7794</v>
      </c>
      <c r="G411" s="253"/>
      <c r="H411" s="256">
        <v>3.0129999999999999</v>
      </c>
      <c r="I411" s="257"/>
      <c r="J411" s="253"/>
      <c r="K411" s="253"/>
      <c r="L411" s="258"/>
      <c r="M411" s="259"/>
      <c r="N411" s="260"/>
      <c r="O411" s="260"/>
      <c r="P411" s="260"/>
      <c r="Q411" s="260"/>
      <c r="R411" s="260"/>
      <c r="S411" s="260"/>
      <c r="T411" s="261"/>
      <c r="U411" s="13"/>
      <c r="V411" s="13"/>
      <c r="W411" s="13"/>
      <c r="X411" s="13"/>
      <c r="Y411" s="13"/>
      <c r="Z411" s="13"/>
      <c r="AA411" s="13"/>
      <c r="AB411" s="13"/>
      <c r="AC411" s="13"/>
      <c r="AD411" s="13"/>
      <c r="AE411" s="13"/>
      <c r="AT411" s="262" t="s">
        <v>446</v>
      </c>
      <c r="AU411" s="262" t="s">
        <v>85</v>
      </c>
      <c r="AV411" s="13" t="s">
        <v>85</v>
      </c>
      <c r="AW411" s="13" t="s">
        <v>32</v>
      </c>
      <c r="AX411" s="13" t="s">
        <v>76</v>
      </c>
      <c r="AY411" s="262" t="s">
        <v>342</v>
      </c>
    </row>
    <row r="412" s="13" customFormat="1">
      <c r="A412" s="13"/>
      <c r="B412" s="252"/>
      <c r="C412" s="253"/>
      <c r="D412" s="240" t="s">
        <v>446</v>
      </c>
      <c r="E412" s="254" t="s">
        <v>1</v>
      </c>
      <c r="F412" s="255" t="s">
        <v>7795</v>
      </c>
      <c r="G412" s="253"/>
      <c r="H412" s="256">
        <v>3.2690000000000001</v>
      </c>
      <c r="I412" s="257"/>
      <c r="J412" s="253"/>
      <c r="K412" s="253"/>
      <c r="L412" s="258"/>
      <c r="M412" s="259"/>
      <c r="N412" s="260"/>
      <c r="O412" s="260"/>
      <c r="P412" s="260"/>
      <c r="Q412" s="260"/>
      <c r="R412" s="260"/>
      <c r="S412" s="260"/>
      <c r="T412" s="261"/>
      <c r="U412" s="13"/>
      <c r="V412" s="13"/>
      <c r="W412" s="13"/>
      <c r="X412" s="13"/>
      <c r="Y412" s="13"/>
      <c r="Z412" s="13"/>
      <c r="AA412" s="13"/>
      <c r="AB412" s="13"/>
      <c r="AC412" s="13"/>
      <c r="AD412" s="13"/>
      <c r="AE412" s="13"/>
      <c r="AT412" s="262" t="s">
        <v>446</v>
      </c>
      <c r="AU412" s="262" t="s">
        <v>85</v>
      </c>
      <c r="AV412" s="13" t="s">
        <v>85</v>
      </c>
      <c r="AW412" s="13" t="s">
        <v>32</v>
      </c>
      <c r="AX412" s="13" t="s">
        <v>76</v>
      </c>
      <c r="AY412" s="262" t="s">
        <v>342</v>
      </c>
    </row>
    <row r="413" s="15" customFormat="1">
      <c r="A413" s="15"/>
      <c r="B413" s="273"/>
      <c r="C413" s="274"/>
      <c r="D413" s="240" t="s">
        <v>446</v>
      </c>
      <c r="E413" s="275" t="s">
        <v>1</v>
      </c>
      <c r="F413" s="276" t="s">
        <v>492</v>
      </c>
      <c r="G413" s="274"/>
      <c r="H413" s="277">
        <v>6.282</v>
      </c>
      <c r="I413" s="278"/>
      <c r="J413" s="274"/>
      <c r="K413" s="274"/>
      <c r="L413" s="279"/>
      <c r="M413" s="280"/>
      <c r="N413" s="281"/>
      <c r="O413" s="281"/>
      <c r="P413" s="281"/>
      <c r="Q413" s="281"/>
      <c r="R413" s="281"/>
      <c r="S413" s="281"/>
      <c r="T413" s="282"/>
      <c r="U413" s="15"/>
      <c r="V413" s="15"/>
      <c r="W413" s="15"/>
      <c r="X413" s="15"/>
      <c r="Y413" s="15"/>
      <c r="Z413" s="15"/>
      <c r="AA413" s="15"/>
      <c r="AB413" s="15"/>
      <c r="AC413" s="15"/>
      <c r="AD413" s="15"/>
      <c r="AE413" s="15"/>
      <c r="AT413" s="283" t="s">
        <v>446</v>
      </c>
      <c r="AU413" s="283" t="s">
        <v>85</v>
      </c>
      <c r="AV413" s="15" t="s">
        <v>92</v>
      </c>
      <c r="AW413" s="15" t="s">
        <v>32</v>
      </c>
      <c r="AX413" s="15" t="s">
        <v>76</v>
      </c>
      <c r="AY413" s="283" t="s">
        <v>342</v>
      </c>
    </row>
    <row r="414" s="13" customFormat="1">
      <c r="A414" s="13"/>
      <c r="B414" s="252"/>
      <c r="C414" s="253"/>
      <c r="D414" s="240" t="s">
        <v>446</v>
      </c>
      <c r="E414" s="254" t="s">
        <v>1</v>
      </c>
      <c r="F414" s="255" t="s">
        <v>6417</v>
      </c>
      <c r="G414" s="253"/>
      <c r="H414" s="256">
        <v>0.20000000000000001</v>
      </c>
      <c r="I414" s="257"/>
      <c r="J414" s="253"/>
      <c r="K414" s="253"/>
      <c r="L414" s="258"/>
      <c r="M414" s="259"/>
      <c r="N414" s="260"/>
      <c r="O414" s="260"/>
      <c r="P414" s="260"/>
      <c r="Q414" s="260"/>
      <c r="R414" s="260"/>
      <c r="S414" s="260"/>
      <c r="T414" s="261"/>
      <c r="U414" s="13"/>
      <c r="V414" s="13"/>
      <c r="W414" s="13"/>
      <c r="X414" s="13"/>
      <c r="Y414" s="13"/>
      <c r="Z414" s="13"/>
      <c r="AA414" s="13"/>
      <c r="AB414" s="13"/>
      <c r="AC414" s="13"/>
      <c r="AD414" s="13"/>
      <c r="AE414" s="13"/>
      <c r="AT414" s="262" t="s">
        <v>446</v>
      </c>
      <c r="AU414" s="262" t="s">
        <v>85</v>
      </c>
      <c r="AV414" s="13" t="s">
        <v>85</v>
      </c>
      <c r="AW414" s="13" t="s">
        <v>32</v>
      </c>
      <c r="AX414" s="13" t="s">
        <v>76</v>
      </c>
      <c r="AY414" s="262" t="s">
        <v>342</v>
      </c>
    </row>
    <row r="415" s="16" customFormat="1">
      <c r="A415" s="16"/>
      <c r="B415" s="284"/>
      <c r="C415" s="285"/>
      <c r="D415" s="240" t="s">
        <v>446</v>
      </c>
      <c r="E415" s="286" t="s">
        <v>1</v>
      </c>
      <c r="F415" s="287" t="s">
        <v>500</v>
      </c>
      <c r="G415" s="285"/>
      <c r="H415" s="288">
        <v>6.4820000000000002</v>
      </c>
      <c r="I415" s="289"/>
      <c r="J415" s="285"/>
      <c r="K415" s="285"/>
      <c r="L415" s="290"/>
      <c r="M415" s="291"/>
      <c r="N415" s="292"/>
      <c r="O415" s="292"/>
      <c r="P415" s="292"/>
      <c r="Q415" s="292"/>
      <c r="R415" s="292"/>
      <c r="S415" s="292"/>
      <c r="T415" s="293"/>
      <c r="U415" s="16"/>
      <c r="V415" s="16"/>
      <c r="W415" s="16"/>
      <c r="X415" s="16"/>
      <c r="Y415" s="16"/>
      <c r="Z415" s="16"/>
      <c r="AA415" s="16"/>
      <c r="AB415" s="16"/>
      <c r="AC415" s="16"/>
      <c r="AD415" s="16"/>
      <c r="AE415" s="16"/>
      <c r="AT415" s="294" t="s">
        <v>446</v>
      </c>
      <c r="AU415" s="294" t="s">
        <v>85</v>
      </c>
      <c r="AV415" s="16" t="s">
        <v>360</v>
      </c>
      <c r="AW415" s="16" t="s">
        <v>32</v>
      </c>
      <c r="AX415" s="16" t="s">
        <v>83</v>
      </c>
      <c r="AY415" s="294" t="s">
        <v>342</v>
      </c>
    </row>
    <row r="416" s="2" customFormat="1" ht="21.75" customHeight="1">
      <c r="A416" s="39"/>
      <c r="B416" s="40"/>
      <c r="C416" s="227" t="s">
        <v>964</v>
      </c>
      <c r="D416" s="227" t="s">
        <v>343</v>
      </c>
      <c r="E416" s="228" t="s">
        <v>7340</v>
      </c>
      <c r="F416" s="229" t="s">
        <v>961</v>
      </c>
      <c r="G416" s="230" t="s">
        <v>462</v>
      </c>
      <c r="H416" s="231">
        <v>26.712</v>
      </c>
      <c r="I416" s="232"/>
      <c r="J416" s="233">
        <f>ROUND(I416*H416,2)</f>
        <v>0</v>
      </c>
      <c r="K416" s="229" t="s">
        <v>1</v>
      </c>
      <c r="L416" s="45"/>
      <c r="M416" s="234" t="s">
        <v>1</v>
      </c>
      <c r="N416" s="235" t="s">
        <v>41</v>
      </c>
      <c r="O416" s="92"/>
      <c r="P416" s="236">
        <f>O416*H416</f>
        <v>0</v>
      </c>
      <c r="Q416" s="236">
        <v>0</v>
      </c>
      <c r="R416" s="236">
        <f>Q416*H416</f>
        <v>0</v>
      </c>
      <c r="S416" s="236">
        <v>0</v>
      </c>
      <c r="T416" s="237">
        <f>S416*H416</f>
        <v>0</v>
      </c>
      <c r="U416" s="39"/>
      <c r="V416" s="39"/>
      <c r="W416" s="39"/>
      <c r="X416" s="39"/>
      <c r="Y416" s="39"/>
      <c r="Z416" s="39"/>
      <c r="AA416" s="39"/>
      <c r="AB416" s="39"/>
      <c r="AC416" s="39"/>
      <c r="AD416" s="39"/>
      <c r="AE416" s="39"/>
      <c r="AR416" s="238" t="s">
        <v>360</v>
      </c>
      <c r="AT416" s="238" t="s">
        <v>343</v>
      </c>
      <c r="AU416" s="238" t="s">
        <v>85</v>
      </c>
      <c r="AY416" s="18" t="s">
        <v>342</v>
      </c>
      <c r="BE416" s="239">
        <f>IF(N416="základní",J416,0)</f>
        <v>0</v>
      </c>
      <c r="BF416" s="239">
        <f>IF(N416="snížená",J416,0)</f>
        <v>0</v>
      </c>
      <c r="BG416" s="239">
        <f>IF(N416="zákl. přenesená",J416,0)</f>
        <v>0</v>
      </c>
      <c r="BH416" s="239">
        <f>IF(N416="sníž. přenesená",J416,0)</f>
        <v>0</v>
      </c>
      <c r="BI416" s="239">
        <f>IF(N416="nulová",J416,0)</f>
        <v>0</v>
      </c>
      <c r="BJ416" s="18" t="s">
        <v>83</v>
      </c>
      <c r="BK416" s="239">
        <f>ROUND(I416*H416,2)</f>
        <v>0</v>
      </c>
      <c r="BL416" s="18" t="s">
        <v>360</v>
      </c>
      <c r="BM416" s="238" t="s">
        <v>7796</v>
      </c>
    </row>
    <row r="417" s="2" customFormat="1">
      <c r="A417" s="39"/>
      <c r="B417" s="40"/>
      <c r="C417" s="41"/>
      <c r="D417" s="240" t="s">
        <v>349</v>
      </c>
      <c r="E417" s="41"/>
      <c r="F417" s="241" t="s">
        <v>6423</v>
      </c>
      <c r="G417" s="41"/>
      <c r="H417" s="41"/>
      <c r="I417" s="242"/>
      <c r="J417" s="41"/>
      <c r="K417" s="41"/>
      <c r="L417" s="45"/>
      <c r="M417" s="243"/>
      <c r="N417" s="244"/>
      <c r="O417" s="92"/>
      <c r="P417" s="92"/>
      <c r="Q417" s="92"/>
      <c r="R417" s="92"/>
      <c r="S417" s="92"/>
      <c r="T417" s="93"/>
      <c r="U417" s="39"/>
      <c r="V417" s="39"/>
      <c r="W417" s="39"/>
      <c r="X417" s="39"/>
      <c r="Y417" s="39"/>
      <c r="Z417" s="39"/>
      <c r="AA417" s="39"/>
      <c r="AB417" s="39"/>
      <c r="AC417" s="39"/>
      <c r="AD417" s="39"/>
      <c r="AE417" s="39"/>
      <c r="AT417" s="18" t="s">
        <v>349</v>
      </c>
      <c r="AU417" s="18" t="s">
        <v>85</v>
      </c>
    </row>
    <row r="418" s="2" customFormat="1">
      <c r="A418" s="39"/>
      <c r="B418" s="40"/>
      <c r="C418" s="41"/>
      <c r="D418" s="240" t="s">
        <v>350</v>
      </c>
      <c r="E418" s="41"/>
      <c r="F418" s="245" t="s">
        <v>5936</v>
      </c>
      <c r="G418" s="41"/>
      <c r="H418" s="41"/>
      <c r="I418" s="242"/>
      <c r="J418" s="41"/>
      <c r="K418" s="41"/>
      <c r="L418" s="45"/>
      <c r="M418" s="243"/>
      <c r="N418" s="244"/>
      <c r="O418" s="92"/>
      <c r="P418" s="92"/>
      <c r="Q418" s="92"/>
      <c r="R418" s="92"/>
      <c r="S418" s="92"/>
      <c r="T418" s="93"/>
      <c r="U418" s="39"/>
      <c r="V418" s="39"/>
      <c r="W418" s="39"/>
      <c r="X418" s="39"/>
      <c r="Y418" s="39"/>
      <c r="Z418" s="39"/>
      <c r="AA418" s="39"/>
      <c r="AB418" s="39"/>
      <c r="AC418" s="39"/>
      <c r="AD418" s="39"/>
      <c r="AE418" s="39"/>
      <c r="AT418" s="18" t="s">
        <v>350</v>
      </c>
      <c r="AU418" s="18" t="s">
        <v>85</v>
      </c>
    </row>
    <row r="419" s="13" customFormat="1">
      <c r="A419" s="13"/>
      <c r="B419" s="252"/>
      <c r="C419" s="253"/>
      <c r="D419" s="240" t="s">
        <v>446</v>
      </c>
      <c r="E419" s="254" t="s">
        <v>1</v>
      </c>
      <c r="F419" s="255" t="s">
        <v>7794</v>
      </c>
      <c r="G419" s="253"/>
      <c r="H419" s="256">
        <v>3.0129999999999999</v>
      </c>
      <c r="I419" s="257"/>
      <c r="J419" s="253"/>
      <c r="K419" s="253"/>
      <c r="L419" s="258"/>
      <c r="M419" s="259"/>
      <c r="N419" s="260"/>
      <c r="O419" s="260"/>
      <c r="P419" s="260"/>
      <c r="Q419" s="260"/>
      <c r="R419" s="260"/>
      <c r="S419" s="260"/>
      <c r="T419" s="261"/>
      <c r="U419" s="13"/>
      <c r="V419" s="13"/>
      <c r="W419" s="13"/>
      <c r="X419" s="13"/>
      <c r="Y419" s="13"/>
      <c r="Z419" s="13"/>
      <c r="AA419" s="13"/>
      <c r="AB419" s="13"/>
      <c r="AC419" s="13"/>
      <c r="AD419" s="13"/>
      <c r="AE419" s="13"/>
      <c r="AT419" s="262" t="s">
        <v>446</v>
      </c>
      <c r="AU419" s="262" t="s">
        <v>85</v>
      </c>
      <c r="AV419" s="13" t="s">
        <v>85</v>
      </c>
      <c r="AW419" s="13" t="s">
        <v>32</v>
      </c>
      <c r="AX419" s="13" t="s">
        <v>76</v>
      </c>
      <c r="AY419" s="262" t="s">
        <v>342</v>
      </c>
    </row>
    <row r="420" s="13" customFormat="1">
      <c r="A420" s="13"/>
      <c r="B420" s="252"/>
      <c r="C420" s="253"/>
      <c r="D420" s="240" t="s">
        <v>446</v>
      </c>
      <c r="E420" s="254" t="s">
        <v>1</v>
      </c>
      <c r="F420" s="255" t="s">
        <v>7795</v>
      </c>
      <c r="G420" s="253"/>
      <c r="H420" s="256">
        <v>3.2690000000000001</v>
      </c>
      <c r="I420" s="257"/>
      <c r="J420" s="253"/>
      <c r="K420" s="253"/>
      <c r="L420" s="258"/>
      <c r="M420" s="259"/>
      <c r="N420" s="260"/>
      <c r="O420" s="260"/>
      <c r="P420" s="260"/>
      <c r="Q420" s="260"/>
      <c r="R420" s="260"/>
      <c r="S420" s="260"/>
      <c r="T420" s="261"/>
      <c r="U420" s="13"/>
      <c r="V420" s="13"/>
      <c r="W420" s="13"/>
      <c r="X420" s="13"/>
      <c r="Y420" s="13"/>
      <c r="Z420" s="13"/>
      <c r="AA420" s="13"/>
      <c r="AB420" s="13"/>
      <c r="AC420" s="13"/>
      <c r="AD420" s="13"/>
      <c r="AE420" s="13"/>
      <c r="AT420" s="262" t="s">
        <v>446</v>
      </c>
      <c r="AU420" s="262" t="s">
        <v>85</v>
      </c>
      <c r="AV420" s="13" t="s">
        <v>85</v>
      </c>
      <c r="AW420" s="13" t="s">
        <v>32</v>
      </c>
      <c r="AX420" s="13" t="s">
        <v>76</v>
      </c>
      <c r="AY420" s="262" t="s">
        <v>342</v>
      </c>
    </row>
    <row r="421" s="13" customFormat="1">
      <c r="A421" s="13"/>
      <c r="B421" s="252"/>
      <c r="C421" s="253"/>
      <c r="D421" s="240" t="s">
        <v>446</v>
      </c>
      <c r="E421" s="254" t="s">
        <v>1</v>
      </c>
      <c r="F421" s="255" t="s">
        <v>7797</v>
      </c>
      <c r="G421" s="253"/>
      <c r="H421" s="256">
        <v>20.43</v>
      </c>
      <c r="I421" s="257"/>
      <c r="J421" s="253"/>
      <c r="K421" s="253"/>
      <c r="L421" s="258"/>
      <c r="M421" s="259"/>
      <c r="N421" s="260"/>
      <c r="O421" s="260"/>
      <c r="P421" s="260"/>
      <c r="Q421" s="260"/>
      <c r="R421" s="260"/>
      <c r="S421" s="260"/>
      <c r="T421" s="261"/>
      <c r="U421" s="13"/>
      <c r="V421" s="13"/>
      <c r="W421" s="13"/>
      <c r="X421" s="13"/>
      <c r="Y421" s="13"/>
      <c r="Z421" s="13"/>
      <c r="AA421" s="13"/>
      <c r="AB421" s="13"/>
      <c r="AC421" s="13"/>
      <c r="AD421" s="13"/>
      <c r="AE421" s="13"/>
      <c r="AT421" s="262" t="s">
        <v>446</v>
      </c>
      <c r="AU421" s="262" t="s">
        <v>85</v>
      </c>
      <c r="AV421" s="13" t="s">
        <v>85</v>
      </c>
      <c r="AW421" s="13" t="s">
        <v>32</v>
      </c>
      <c r="AX421" s="13" t="s">
        <v>76</v>
      </c>
      <c r="AY421" s="262" t="s">
        <v>342</v>
      </c>
    </row>
    <row r="422" s="16" customFormat="1">
      <c r="A422" s="16"/>
      <c r="B422" s="284"/>
      <c r="C422" s="285"/>
      <c r="D422" s="240" t="s">
        <v>446</v>
      </c>
      <c r="E422" s="286" t="s">
        <v>1</v>
      </c>
      <c r="F422" s="287" t="s">
        <v>500</v>
      </c>
      <c r="G422" s="285"/>
      <c r="H422" s="288">
        <v>26.712</v>
      </c>
      <c r="I422" s="289"/>
      <c r="J422" s="285"/>
      <c r="K422" s="285"/>
      <c r="L422" s="290"/>
      <c r="M422" s="291"/>
      <c r="N422" s="292"/>
      <c r="O422" s="292"/>
      <c r="P422" s="292"/>
      <c r="Q422" s="292"/>
      <c r="R422" s="292"/>
      <c r="S422" s="292"/>
      <c r="T422" s="293"/>
      <c r="U422" s="16"/>
      <c r="V422" s="16"/>
      <c r="W422" s="16"/>
      <c r="X422" s="16"/>
      <c r="Y422" s="16"/>
      <c r="Z422" s="16"/>
      <c r="AA422" s="16"/>
      <c r="AB422" s="16"/>
      <c r="AC422" s="16"/>
      <c r="AD422" s="16"/>
      <c r="AE422" s="16"/>
      <c r="AT422" s="294" t="s">
        <v>446</v>
      </c>
      <c r="AU422" s="294" t="s">
        <v>85</v>
      </c>
      <c r="AV422" s="16" t="s">
        <v>360</v>
      </c>
      <c r="AW422" s="16" t="s">
        <v>32</v>
      </c>
      <c r="AX422" s="16" t="s">
        <v>83</v>
      </c>
      <c r="AY422" s="294" t="s">
        <v>342</v>
      </c>
    </row>
    <row r="423" s="2" customFormat="1" ht="16.5" customHeight="1">
      <c r="A423" s="39"/>
      <c r="B423" s="40"/>
      <c r="C423" s="227" t="s">
        <v>969</v>
      </c>
      <c r="D423" s="227" t="s">
        <v>343</v>
      </c>
      <c r="E423" s="228" t="s">
        <v>7343</v>
      </c>
      <c r="F423" s="229" t="s">
        <v>6432</v>
      </c>
      <c r="G423" s="230" t="s">
        <v>4951</v>
      </c>
      <c r="H423" s="231">
        <v>-200</v>
      </c>
      <c r="I423" s="232"/>
      <c r="J423" s="233">
        <f>ROUND(I423*H423,2)</f>
        <v>0</v>
      </c>
      <c r="K423" s="229" t="s">
        <v>1</v>
      </c>
      <c r="L423" s="45"/>
      <c r="M423" s="234" t="s">
        <v>1</v>
      </c>
      <c r="N423" s="235" t="s">
        <v>41</v>
      </c>
      <c r="O423" s="92"/>
      <c r="P423" s="236">
        <f>O423*H423</f>
        <v>0</v>
      </c>
      <c r="Q423" s="236">
        <v>0</v>
      </c>
      <c r="R423" s="236">
        <f>Q423*H423</f>
        <v>0</v>
      </c>
      <c r="S423" s="236">
        <v>0</v>
      </c>
      <c r="T423" s="237">
        <f>S423*H423</f>
        <v>0</v>
      </c>
      <c r="U423" s="39"/>
      <c r="V423" s="39"/>
      <c r="W423" s="39"/>
      <c r="X423" s="39"/>
      <c r="Y423" s="39"/>
      <c r="Z423" s="39"/>
      <c r="AA423" s="39"/>
      <c r="AB423" s="39"/>
      <c r="AC423" s="39"/>
      <c r="AD423" s="39"/>
      <c r="AE423" s="39"/>
      <c r="AR423" s="238" t="s">
        <v>360</v>
      </c>
      <c r="AT423" s="238" t="s">
        <v>343</v>
      </c>
      <c r="AU423" s="238" t="s">
        <v>85</v>
      </c>
      <c r="AY423" s="18" t="s">
        <v>342</v>
      </c>
      <c r="BE423" s="239">
        <f>IF(N423="základní",J423,0)</f>
        <v>0</v>
      </c>
      <c r="BF423" s="239">
        <f>IF(N423="snížená",J423,0)</f>
        <v>0</v>
      </c>
      <c r="BG423" s="239">
        <f>IF(N423="zákl. přenesená",J423,0)</f>
        <v>0</v>
      </c>
      <c r="BH423" s="239">
        <f>IF(N423="sníž. přenesená",J423,0)</f>
        <v>0</v>
      </c>
      <c r="BI423" s="239">
        <f>IF(N423="nulová",J423,0)</f>
        <v>0</v>
      </c>
      <c r="BJ423" s="18" t="s">
        <v>83</v>
      </c>
      <c r="BK423" s="239">
        <f>ROUND(I423*H423,2)</f>
        <v>0</v>
      </c>
      <c r="BL423" s="18" t="s">
        <v>360</v>
      </c>
      <c r="BM423" s="238" t="s">
        <v>7798</v>
      </c>
    </row>
    <row r="424" s="2" customFormat="1">
      <c r="A424" s="39"/>
      <c r="B424" s="40"/>
      <c r="C424" s="41"/>
      <c r="D424" s="240" t="s">
        <v>349</v>
      </c>
      <c r="E424" s="41"/>
      <c r="F424" s="241" t="s">
        <v>6432</v>
      </c>
      <c r="G424" s="41"/>
      <c r="H424" s="41"/>
      <c r="I424" s="242"/>
      <c r="J424" s="41"/>
      <c r="K424" s="41"/>
      <c r="L424" s="45"/>
      <c r="M424" s="243"/>
      <c r="N424" s="244"/>
      <c r="O424" s="92"/>
      <c r="P424" s="92"/>
      <c r="Q424" s="92"/>
      <c r="R424" s="92"/>
      <c r="S424" s="92"/>
      <c r="T424" s="93"/>
      <c r="U424" s="39"/>
      <c r="V424" s="39"/>
      <c r="W424" s="39"/>
      <c r="X424" s="39"/>
      <c r="Y424" s="39"/>
      <c r="Z424" s="39"/>
      <c r="AA424" s="39"/>
      <c r="AB424" s="39"/>
      <c r="AC424" s="39"/>
      <c r="AD424" s="39"/>
      <c r="AE424" s="39"/>
      <c r="AT424" s="18" t="s">
        <v>349</v>
      </c>
      <c r="AU424" s="18" t="s">
        <v>85</v>
      </c>
    </row>
    <row r="425" s="13" customFormat="1">
      <c r="A425" s="13"/>
      <c r="B425" s="252"/>
      <c r="C425" s="253"/>
      <c r="D425" s="240" t="s">
        <v>446</v>
      </c>
      <c r="E425" s="254" t="s">
        <v>1</v>
      </c>
      <c r="F425" s="255" t="s">
        <v>7799</v>
      </c>
      <c r="G425" s="253"/>
      <c r="H425" s="256">
        <v>-200</v>
      </c>
      <c r="I425" s="257"/>
      <c r="J425" s="253"/>
      <c r="K425" s="253"/>
      <c r="L425" s="258"/>
      <c r="M425" s="259"/>
      <c r="N425" s="260"/>
      <c r="O425" s="260"/>
      <c r="P425" s="260"/>
      <c r="Q425" s="260"/>
      <c r="R425" s="260"/>
      <c r="S425" s="260"/>
      <c r="T425" s="261"/>
      <c r="U425" s="13"/>
      <c r="V425" s="13"/>
      <c r="W425" s="13"/>
      <c r="X425" s="13"/>
      <c r="Y425" s="13"/>
      <c r="Z425" s="13"/>
      <c r="AA425" s="13"/>
      <c r="AB425" s="13"/>
      <c r="AC425" s="13"/>
      <c r="AD425" s="13"/>
      <c r="AE425" s="13"/>
      <c r="AT425" s="262" t="s">
        <v>446</v>
      </c>
      <c r="AU425" s="262" t="s">
        <v>85</v>
      </c>
      <c r="AV425" s="13" t="s">
        <v>85</v>
      </c>
      <c r="AW425" s="13" t="s">
        <v>32</v>
      </c>
      <c r="AX425" s="13" t="s">
        <v>83</v>
      </c>
      <c r="AY425" s="262" t="s">
        <v>342</v>
      </c>
    </row>
    <row r="426" s="2" customFormat="1" ht="24.15" customHeight="1">
      <c r="A426" s="39"/>
      <c r="B426" s="40"/>
      <c r="C426" s="227" t="s">
        <v>975</v>
      </c>
      <c r="D426" s="227" t="s">
        <v>343</v>
      </c>
      <c r="E426" s="228" t="s">
        <v>976</v>
      </c>
      <c r="F426" s="229" t="s">
        <v>977</v>
      </c>
      <c r="G426" s="230" t="s">
        <v>462</v>
      </c>
      <c r="H426" s="231">
        <v>6.024</v>
      </c>
      <c r="I426" s="232"/>
      <c r="J426" s="233">
        <f>ROUND(I426*H426,2)</f>
        <v>0</v>
      </c>
      <c r="K426" s="229" t="s">
        <v>443</v>
      </c>
      <c r="L426" s="45"/>
      <c r="M426" s="234" t="s">
        <v>1</v>
      </c>
      <c r="N426" s="235" t="s">
        <v>41</v>
      </c>
      <c r="O426" s="92"/>
      <c r="P426" s="236">
        <f>O426*H426</f>
        <v>0</v>
      </c>
      <c r="Q426" s="236">
        <v>0</v>
      </c>
      <c r="R426" s="236">
        <f>Q426*H426</f>
        <v>0</v>
      </c>
      <c r="S426" s="236">
        <v>0</v>
      </c>
      <c r="T426" s="237">
        <f>S426*H426</f>
        <v>0</v>
      </c>
      <c r="U426" s="39"/>
      <c r="V426" s="39"/>
      <c r="W426" s="39"/>
      <c r="X426" s="39"/>
      <c r="Y426" s="39"/>
      <c r="Z426" s="39"/>
      <c r="AA426" s="39"/>
      <c r="AB426" s="39"/>
      <c r="AC426" s="39"/>
      <c r="AD426" s="39"/>
      <c r="AE426" s="39"/>
      <c r="AR426" s="238" t="s">
        <v>360</v>
      </c>
      <c r="AT426" s="238" t="s">
        <v>343</v>
      </c>
      <c r="AU426" s="238" t="s">
        <v>85</v>
      </c>
      <c r="AY426" s="18" t="s">
        <v>342</v>
      </c>
      <c r="BE426" s="239">
        <f>IF(N426="základní",J426,0)</f>
        <v>0</v>
      </c>
      <c r="BF426" s="239">
        <f>IF(N426="snížená",J426,0)</f>
        <v>0</v>
      </c>
      <c r="BG426" s="239">
        <f>IF(N426="zákl. přenesená",J426,0)</f>
        <v>0</v>
      </c>
      <c r="BH426" s="239">
        <f>IF(N426="sníž. přenesená",J426,0)</f>
        <v>0</v>
      </c>
      <c r="BI426" s="239">
        <f>IF(N426="nulová",J426,0)</f>
        <v>0</v>
      </c>
      <c r="BJ426" s="18" t="s">
        <v>83</v>
      </c>
      <c r="BK426" s="239">
        <f>ROUND(I426*H426,2)</f>
        <v>0</v>
      </c>
      <c r="BL426" s="18" t="s">
        <v>360</v>
      </c>
      <c r="BM426" s="238" t="s">
        <v>7800</v>
      </c>
    </row>
    <row r="427" s="2" customFormat="1">
      <c r="A427" s="39"/>
      <c r="B427" s="40"/>
      <c r="C427" s="41"/>
      <c r="D427" s="240" t="s">
        <v>349</v>
      </c>
      <c r="E427" s="41"/>
      <c r="F427" s="241" t="s">
        <v>977</v>
      </c>
      <c r="G427" s="41"/>
      <c r="H427" s="41"/>
      <c r="I427" s="242"/>
      <c r="J427" s="41"/>
      <c r="K427" s="41"/>
      <c r="L427" s="45"/>
      <c r="M427" s="243"/>
      <c r="N427" s="244"/>
      <c r="O427" s="92"/>
      <c r="P427" s="92"/>
      <c r="Q427" s="92"/>
      <c r="R427" s="92"/>
      <c r="S427" s="92"/>
      <c r="T427" s="93"/>
      <c r="U427" s="39"/>
      <c r="V427" s="39"/>
      <c r="W427" s="39"/>
      <c r="X427" s="39"/>
      <c r="Y427" s="39"/>
      <c r="Z427" s="39"/>
      <c r="AA427" s="39"/>
      <c r="AB427" s="39"/>
      <c r="AC427" s="39"/>
      <c r="AD427" s="39"/>
      <c r="AE427" s="39"/>
      <c r="AT427" s="18" t="s">
        <v>349</v>
      </c>
      <c r="AU427" s="18" t="s">
        <v>85</v>
      </c>
    </row>
    <row r="428" s="13" customFormat="1">
      <c r="A428" s="13"/>
      <c r="B428" s="252"/>
      <c r="C428" s="253"/>
      <c r="D428" s="240" t="s">
        <v>446</v>
      </c>
      <c r="E428" s="254" t="s">
        <v>1</v>
      </c>
      <c r="F428" s="255" t="s">
        <v>7801</v>
      </c>
      <c r="G428" s="253"/>
      <c r="H428" s="256">
        <v>6.024</v>
      </c>
      <c r="I428" s="257"/>
      <c r="J428" s="253"/>
      <c r="K428" s="253"/>
      <c r="L428" s="258"/>
      <c r="M428" s="259"/>
      <c r="N428" s="260"/>
      <c r="O428" s="260"/>
      <c r="P428" s="260"/>
      <c r="Q428" s="260"/>
      <c r="R428" s="260"/>
      <c r="S428" s="260"/>
      <c r="T428" s="261"/>
      <c r="U428" s="13"/>
      <c r="V428" s="13"/>
      <c r="W428" s="13"/>
      <c r="X428" s="13"/>
      <c r="Y428" s="13"/>
      <c r="Z428" s="13"/>
      <c r="AA428" s="13"/>
      <c r="AB428" s="13"/>
      <c r="AC428" s="13"/>
      <c r="AD428" s="13"/>
      <c r="AE428" s="13"/>
      <c r="AT428" s="262" t="s">
        <v>446</v>
      </c>
      <c r="AU428" s="262" t="s">
        <v>85</v>
      </c>
      <c r="AV428" s="13" t="s">
        <v>85</v>
      </c>
      <c r="AW428" s="13" t="s">
        <v>32</v>
      </c>
      <c r="AX428" s="13" t="s">
        <v>83</v>
      </c>
      <c r="AY428" s="262" t="s">
        <v>342</v>
      </c>
    </row>
    <row r="429" s="2" customFormat="1" ht="16.5" customHeight="1">
      <c r="A429" s="39"/>
      <c r="B429" s="40"/>
      <c r="C429" s="227" t="s">
        <v>980</v>
      </c>
      <c r="D429" s="227" t="s">
        <v>343</v>
      </c>
      <c r="E429" s="228" t="s">
        <v>4738</v>
      </c>
      <c r="F429" s="229" t="s">
        <v>4739</v>
      </c>
      <c r="G429" s="230" t="s">
        <v>462</v>
      </c>
      <c r="H429" s="231">
        <v>37.128</v>
      </c>
      <c r="I429" s="232"/>
      <c r="J429" s="233">
        <f>ROUND(I429*H429,2)</f>
        <v>0</v>
      </c>
      <c r="K429" s="229" t="s">
        <v>443</v>
      </c>
      <c r="L429" s="45"/>
      <c r="M429" s="234" t="s">
        <v>1</v>
      </c>
      <c r="N429" s="235" t="s">
        <v>41</v>
      </c>
      <c r="O429" s="92"/>
      <c r="P429" s="236">
        <f>O429*H429</f>
        <v>0</v>
      </c>
      <c r="Q429" s="236">
        <v>0</v>
      </c>
      <c r="R429" s="236">
        <f>Q429*H429</f>
        <v>0</v>
      </c>
      <c r="S429" s="236">
        <v>0</v>
      </c>
      <c r="T429" s="237">
        <f>S429*H429</f>
        <v>0</v>
      </c>
      <c r="U429" s="39"/>
      <c r="V429" s="39"/>
      <c r="W429" s="39"/>
      <c r="X429" s="39"/>
      <c r="Y429" s="39"/>
      <c r="Z429" s="39"/>
      <c r="AA429" s="39"/>
      <c r="AB429" s="39"/>
      <c r="AC429" s="39"/>
      <c r="AD429" s="39"/>
      <c r="AE429" s="39"/>
      <c r="AR429" s="238" t="s">
        <v>360</v>
      </c>
      <c r="AT429" s="238" t="s">
        <v>343</v>
      </c>
      <c r="AU429" s="238" t="s">
        <v>85</v>
      </c>
      <c r="AY429" s="18" t="s">
        <v>342</v>
      </c>
      <c r="BE429" s="239">
        <f>IF(N429="základní",J429,0)</f>
        <v>0</v>
      </c>
      <c r="BF429" s="239">
        <f>IF(N429="snížená",J429,0)</f>
        <v>0</v>
      </c>
      <c r="BG429" s="239">
        <f>IF(N429="zákl. přenesená",J429,0)</f>
        <v>0</v>
      </c>
      <c r="BH429" s="239">
        <f>IF(N429="sníž. přenesená",J429,0)</f>
        <v>0</v>
      </c>
      <c r="BI429" s="239">
        <f>IF(N429="nulová",J429,0)</f>
        <v>0</v>
      </c>
      <c r="BJ429" s="18" t="s">
        <v>83</v>
      </c>
      <c r="BK429" s="239">
        <f>ROUND(I429*H429,2)</f>
        <v>0</v>
      </c>
      <c r="BL429" s="18" t="s">
        <v>360</v>
      </c>
      <c r="BM429" s="238" t="s">
        <v>7802</v>
      </c>
    </row>
    <row r="430" s="2" customFormat="1">
      <c r="A430" s="39"/>
      <c r="B430" s="40"/>
      <c r="C430" s="41"/>
      <c r="D430" s="240" t="s">
        <v>349</v>
      </c>
      <c r="E430" s="41"/>
      <c r="F430" s="241" t="s">
        <v>6437</v>
      </c>
      <c r="G430" s="41"/>
      <c r="H430" s="41"/>
      <c r="I430" s="242"/>
      <c r="J430" s="41"/>
      <c r="K430" s="41"/>
      <c r="L430" s="45"/>
      <c r="M430" s="243"/>
      <c r="N430" s="244"/>
      <c r="O430" s="92"/>
      <c r="P430" s="92"/>
      <c r="Q430" s="92"/>
      <c r="R430" s="92"/>
      <c r="S430" s="92"/>
      <c r="T430" s="93"/>
      <c r="U430" s="39"/>
      <c r="V430" s="39"/>
      <c r="W430" s="39"/>
      <c r="X430" s="39"/>
      <c r="Y430" s="39"/>
      <c r="Z430" s="39"/>
      <c r="AA430" s="39"/>
      <c r="AB430" s="39"/>
      <c r="AC430" s="39"/>
      <c r="AD430" s="39"/>
      <c r="AE430" s="39"/>
      <c r="AT430" s="18" t="s">
        <v>349</v>
      </c>
      <c r="AU430" s="18" t="s">
        <v>85</v>
      </c>
    </row>
    <row r="431" s="13" customFormat="1">
      <c r="A431" s="13"/>
      <c r="B431" s="252"/>
      <c r="C431" s="253"/>
      <c r="D431" s="240" t="s">
        <v>446</v>
      </c>
      <c r="E431" s="254" t="s">
        <v>1</v>
      </c>
      <c r="F431" s="255" t="s">
        <v>7803</v>
      </c>
      <c r="G431" s="253"/>
      <c r="H431" s="256">
        <v>31.103999999999999</v>
      </c>
      <c r="I431" s="257"/>
      <c r="J431" s="253"/>
      <c r="K431" s="253"/>
      <c r="L431" s="258"/>
      <c r="M431" s="259"/>
      <c r="N431" s="260"/>
      <c r="O431" s="260"/>
      <c r="P431" s="260"/>
      <c r="Q431" s="260"/>
      <c r="R431" s="260"/>
      <c r="S431" s="260"/>
      <c r="T431" s="261"/>
      <c r="U431" s="13"/>
      <c r="V431" s="13"/>
      <c r="W431" s="13"/>
      <c r="X431" s="13"/>
      <c r="Y431" s="13"/>
      <c r="Z431" s="13"/>
      <c r="AA431" s="13"/>
      <c r="AB431" s="13"/>
      <c r="AC431" s="13"/>
      <c r="AD431" s="13"/>
      <c r="AE431" s="13"/>
      <c r="AT431" s="262" t="s">
        <v>446</v>
      </c>
      <c r="AU431" s="262" t="s">
        <v>85</v>
      </c>
      <c r="AV431" s="13" t="s">
        <v>85</v>
      </c>
      <c r="AW431" s="13" t="s">
        <v>32</v>
      </c>
      <c r="AX431" s="13" t="s">
        <v>76</v>
      </c>
      <c r="AY431" s="262" t="s">
        <v>342</v>
      </c>
    </row>
    <row r="432" s="13" customFormat="1">
      <c r="A432" s="13"/>
      <c r="B432" s="252"/>
      <c r="C432" s="253"/>
      <c r="D432" s="240" t="s">
        <v>446</v>
      </c>
      <c r="E432" s="254" t="s">
        <v>1</v>
      </c>
      <c r="F432" s="255" t="s">
        <v>7801</v>
      </c>
      <c r="G432" s="253"/>
      <c r="H432" s="256">
        <v>6.024</v>
      </c>
      <c r="I432" s="257"/>
      <c r="J432" s="253"/>
      <c r="K432" s="253"/>
      <c r="L432" s="258"/>
      <c r="M432" s="259"/>
      <c r="N432" s="260"/>
      <c r="O432" s="260"/>
      <c r="P432" s="260"/>
      <c r="Q432" s="260"/>
      <c r="R432" s="260"/>
      <c r="S432" s="260"/>
      <c r="T432" s="261"/>
      <c r="U432" s="13"/>
      <c r="V432" s="13"/>
      <c r="W432" s="13"/>
      <c r="X432" s="13"/>
      <c r="Y432" s="13"/>
      <c r="Z432" s="13"/>
      <c r="AA432" s="13"/>
      <c r="AB432" s="13"/>
      <c r="AC432" s="13"/>
      <c r="AD432" s="13"/>
      <c r="AE432" s="13"/>
      <c r="AT432" s="262" t="s">
        <v>446</v>
      </c>
      <c r="AU432" s="262" t="s">
        <v>85</v>
      </c>
      <c r="AV432" s="13" t="s">
        <v>85</v>
      </c>
      <c r="AW432" s="13" t="s">
        <v>32</v>
      </c>
      <c r="AX432" s="13" t="s">
        <v>76</v>
      </c>
      <c r="AY432" s="262" t="s">
        <v>342</v>
      </c>
    </row>
    <row r="433" s="16" customFormat="1">
      <c r="A433" s="16"/>
      <c r="B433" s="284"/>
      <c r="C433" s="285"/>
      <c r="D433" s="240" t="s">
        <v>446</v>
      </c>
      <c r="E433" s="286" t="s">
        <v>1</v>
      </c>
      <c r="F433" s="287" t="s">
        <v>500</v>
      </c>
      <c r="G433" s="285"/>
      <c r="H433" s="288">
        <v>37.128</v>
      </c>
      <c r="I433" s="289"/>
      <c r="J433" s="285"/>
      <c r="K433" s="285"/>
      <c r="L433" s="290"/>
      <c r="M433" s="291"/>
      <c r="N433" s="292"/>
      <c r="O433" s="292"/>
      <c r="P433" s="292"/>
      <c r="Q433" s="292"/>
      <c r="R433" s="292"/>
      <c r="S433" s="292"/>
      <c r="T433" s="293"/>
      <c r="U433" s="16"/>
      <c r="V433" s="16"/>
      <c r="W433" s="16"/>
      <c r="X433" s="16"/>
      <c r="Y433" s="16"/>
      <c r="Z433" s="16"/>
      <c r="AA433" s="16"/>
      <c r="AB433" s="16"/>
      <c r="AC433" s="16"/>
      <c r="AD433" s="16"/>
      <c r="AE433" s="16"/>
      <c r="AT433" s="294" t="s">
        <v>446</v>
      </c>
      <c r="AU433" s="294" t="s">
        <v>85</v>
      </c>
      <c r="AV433" s="16" t="s">
        <v>360</v>
      </c>
      <c r="AW433" s="16" t="s">
        <v>32</v>
      </c>
      <c r="AX433" s="16" t="s">
        <v>83</v>
      </c>
      <c r="AY433" s="294" t="s">
        <v>342</v>
      </c>
    </row>
    <row r="434" s="2" customFormat="1" ht="16.5" customHeight="1">
      <c r="A434" s="39"/>
      <c r="B434" s="40"/>
      <c r="C434" s="227" t="s">
        <v>987</v>
      </c>
      <c r="D434" s="227" t="s">
        <v>343</v>
      </c>
      <c r="E434" s="228" t="s">
        <v>4742</v>
      </c>
      <c r="F434" s="229" t="s">
        <v>4743</v>
      </c>
      <c r="G434" s="230" t="s">
        <v>462</v>
      </c>
      <c r="H434" s="231">
        <v>99.335999999999999</v>
      </c>
      <c r="I434" s="232"/>
      <c r="J434" s="233">
        <f>ROUND(I434*H434,2)</f>
        <v>0</v>
      </c>
      <c r="K434" s="229" t="s">
        <v>443</v>
      </c>
      <c r="L434" s="45"/>
      <c r="M434" s="234" t="s">
        <v>1</v>
      </c>
      <c r="N434" s="235" t="s">
        <v>41</v>
      </c>
      <c r="O434" s="92"/>
      <c r="P434" s="236">
        <f>O434*H434</f>
        <v>0</v>
      </c>
      <c r="Q434" s="236">
        <v>0</v>
      </c>
      <c r="R434" s="236">
        <f>Q434*H434</f>
        <v>0</v>
      </c>
      <c r="S434" s="236">
        <v>0</v>
      </c>
      <c r="T434" s="237">
        <f>S434*H434</f>
        <v>0</v>
      </c>
      <c r="U434" s="39"/>
      <c r="V434" s="39"/>
      <c r="W434" s="39"/>
      <c r="X434" s="39"/>
      <c r="Y434" s="39"/>
      <c r="Z434" s="39"/>
      <c r="AA434" s="39"/>
      <c r="AB434" s="39"/>
      <c r="AC434" s="39"/>
      <c r="AD434" s="39"/>
      <c r="AE434" s="39"/>
      <c r="AR434" s="238" t="s">
        <v>360</v>
      </c>
      <c r="AT434" s="238" t="s">
        <v>343</v>
      </c>
      <c r="AU434" s="238" t="s">
        <v>85</v>
      </c>
      <c r="AY434" s="18" t="s">
        <v>342</v>
      </c>
      <c r="BE434" s="239">
        <f>IF(N434="základní",J434,0)</f>
        <v>0</v>
      </c>
      <c r="BF434" s="239">
        <f>IF(N434="snížená",J434,0)</f>
        <v>0</v>
      </c>
      <c r="BG434" s="239">
        <f>IF(N434="zákl. přenesená",J434,0)</f>
        <v>0</v>
      </c>
      <c r="BH434" s="239">
        <f>IF(N434="sníž. přenesená",J434,0)</f>
        <v>0</v>
      </c>
      <c r="BI434" s="239">
        <f>IF(N434="nulová",J434,0)</f>
        <v>0</v>
      </c>
      <c r="BJ434" s="18" t="s">
        <v>83</v>
      </c>
      <c r="BK434" s="239">
        <f>ROUND(I434*H434,2)</f>
        <v>0</v>
      </c>
      <c r="BL434" s="18" t="s">
        <v>360</v>
      </c>
      <c r="BM434" s="238" t="s">
        <v>7804</v>
      </c>
    </row>
    <row r="435" s="2" customFormat="1">
      <c r="A435" s="39"/>
      <c r="B435" s="40"/>
      <c r="C435" s="41"/>
      <c r="D435" s="240" t="s">
        <v>349</v>
      </c>
      <c r="E435" s="41"/>
      <c r="F435" s="241" t="s">
        <v>6442</v>
      </c>
      <c r="G435" s="41"/>
      <c r="H435" s="41"/>
      <c r="I435" s="242"/>
      <c r="J435" s="41"/>
      <c r="K435" s="41"/>
      <c r="L435" s="45"/>
      <c r="M435" s="243"/>
      <c r="N435" s="244"/>
      <c r="O435" s="92"/>
      <c r="P435" s="92"/>
      <c r="Q435" s="92"/>
      <c r="R435" s="92"/>
      <c r="S435" s="92"/>
      <c r="T435" s="93"/>
      <c r="U435" s="39"/>
      <c r="V435" s="39"/>
      <c r="W435" s="39"/>
      <c r="X435" s="39"/>
      <c r="Y435" s="39"/>
      <c r="Z435" s="39"/>
      <c r="AA435" s="39"/>
      <c r="AB435" s="39"/>
      <c r="AC435" s="39"/>
      <c r="AD435" s="39"/>
      <c r="AE435" s="39"/>
      <c r="AT435" s="18" t="s">
        <v>349</v>
      </c>
      <c r="AU435" s="18" t="s">
        <v>85</v>
      </c>
    </row>
    <row r="436" s="13" customFormat="1">
      <c r="A436" s="13"/>
      <c r="B436" s="252"/>
      <c r="C436" s="253"/>
      <c r="D436" s="240" t="s">
        <v>446</v>
      </c>
      <c r="E436" s="254" t="s">
        <v>1</v>
      </c>
      <c r="F436" s="255" t="s">
        <v>7805</v>
      </c>
      <c r="G436" s="253"/>
      <c r="H436" s="256">
        <v>93.311999999999998</v>
      </c>
      <c r="I436" s="257"/>
      <c r="J436" s="253"/>
      <c r="K436" s="253"/>
      <c r="L436" s="258"/>
      <c r="M436" s="259"/>
      <c r="N436" s="260"/>
      <c r="O436" s="260"/>
      <c r="P436" s="260"/>
      <c r="Q436" s="260"/>
      <c r="R436" s="260"/>
      <c r="S436" s="260"/>
      <c r="T436" s="261"/>
      <c r="U436" s="13"/>
      <c r="V436" s="13"/>
      <c r="W436" s="13"/>
      <c r="X436" s="13"/>
      <c r="Y436" s="13"/>
      <c r="Z436" s="13"/>
      <c r="AA436" s="13"/>
      <c r="AB436" s="13"/>
      <c r="AC436" s="13"/>
      <c r="AD436" s="13"/>
      <c r="AE436" s="13"/>
      <c r="AT436" s="262" t="s">
        <v>446</v>
      </c>
      <c r="AU436" s="262" t="s">
        <v>85</v>
      </c>
      <c r="AV436" s="13" t="s">
        <v>85</v>
      </c>
      <c r="AW436" s="13" t="s">
        <v>32</v>
      </c>
      <c r="AX436" s="13" t="s">
        <v>76</v>
      </c>
      <c r="AY436" s="262" t="s">
        <v>342</v>
      </c>
    </row>
    <row r="437" s="13" customFormat="1">
      <c r="A437" s="13"/>
      <c r="B437" s="252"/>
      <c r="C437" s="253"/>
      <c r="D437" s="240" t="s">
        <v>446</v>
      </c>
      <c r="E437" s="254" t="s">
        <v>1</v>
      </c>
      <c r="F437" s="255" t="s">
        <v>7806</v>
      </c>
      <c r="G437" s="253"/>
      <c r="H437" s="256">
        <v>6.024</v>
      </c>
      <c r="I437" s="257"/>
      <c r="J437" s="253"/>
      <c r="K437" s="253"/>
      <c r="L437" s="258"/>
      <c r="M437" s="259"/>
      <c r="N437" s="260"/>
      <c r="O437" s="260"/>
      <c r="P437" s="260"/>
      <c r="Q437" s="260"/>
      <c r="R437" s="260"/>
      <c r="S437" s="260"/>
      <c r="T437" s="261"/>
      <c r="U437" s="13"/>
      <c r="V437" s="13"/>
      <c r="W437" s="13"/>
      <c r="X437" s="13"/>
      <c r="Y437" s="13"/>
      <c r="Z437" s="13"/>
      <c r="AA437" s="13"/>
      <c r="AB437" s="13"/>
      <c r="AC437" s="13"/>
      <c r="AD437" s="13"/>
      <c r="AE437" s="13"/>
      <c r="AT437" s="262" t="s">
        <v>446</v>
      </c>
      <c r="AU437" s="262" t="s">
        <v>85</v>
      </c>
      <c r="AV437" s="13" t="s">
        <v>85</v>
      </c>
      <c r="AW437" s="13" t="s">
        <v>32</v>
      </c>
      <c r="AX437" s="13" t="s">
        <v>76</v>
      </c>
      <c r="AY437" s="262" t="s">
        <v>342</v>
      </c>
    </row>
    <row r="438" s="16" customFormat="1">
      <c r="A438" s="16"/>
      <c r="B438" s="284"/>
      <c r="C438" s="285"/>
      <c r="D438" s="240" t="s">
        <v>446</v>
      </c>
      <c r="E438" s="286" t="s">
        <v>1</v>
      </c>
      <c r="F438" s="287" t="s">
        <v>500</v>
      </c>
      <c r="G438" s="285"/>
      <c r="H438" s="288">
        <v>99.335999999999999</v>
      </c>
      <c r="I438" s="289"/>
      <c r="J438" s="285"/>
      <c r="K438" s="285"/>
      <c r="L438" s="290"/>
      <c r="M438" s="291"/>
      <c r="N438" s="292"/>
      <c r="O438" s="292"/>
      <c r="P438" s="292"/>
      <c r="Q438" s="292"/>
      <c r="R438" s="292"/>
      <c r="S438" s="292"/>
      <c r="T438" s="293"/>
      <c r="U438" s="16"/>
      <c r="V438" s="16"/>
      <c r="W438" s="16"/>
      <c r="X438" s="16"/>
      <c r="Y438" s="16"/>
      <c r="Z438" s="16"/>
      <c r="AA438" s="16"/>
      <c r="AB438" s="16"/>
      <c r="AC438" s="16"/>
      <c r="AD438" s="16"/>
      <c r="AE438" s="16"/>
      <c r="AT438" s="294" t="s">
        <v>446</v>
      </c>
      <c r="AU438" s="294" t="s">
        <v>85</v>
      </c>
      <c r="AV438" s="16" t="s">
        <v>360</v>
      </c>
      <c r="AW438" s="16" t="s">
        <v>32</v>
      </c>
      <c r="AX438" s="16" t="s">
        <v>83</v>
      </c>
      <c r="AY438" s="294" t="s">
        <v>342</v>
      </c>
    </row>
    <row r="439" s="2" customFormat="1" ht="16.5" customHeight="1">
      <c r="A439" s="39"/>
      <c r="B439" s="40"/>
      <c r="C439" s="227" t="s">
        <v>996</v>
      </c>
      <c r="D439" s="227" t="s">
        <v>343</v>
      </c>
      <c r="E439" s="228" t="s">
        <v>4746</v>
      </c>
      <c r="F439" s="229" t="s">
        <v>4747</v>
      </c>
      <c r="G439" s="230" t="s">
        <v>462</v>
      </c>
      <c r="H439" s="231">
        <v>20.43</v>
      </c>
      <c r="I439" s="232"/>
      <c r="J439" s="233">
        <f>ROUND(I439*H439,2)</f>
        <v>0</v>
      </c>
      <c r="K439" s="229" t="s">
        <v>443</v>
      </c>
      <c r="L439" s="45"/>
      <c r="M439" s="234" t="s">
        <v>1</v>
      </c>
      <c r="N439" s="235" t="s">
        <v>41</v>
      </c>
      <c r="O439" s="92"/>
      <c r="P439" s="236">
        <f>O439*H439</f>
        <v>0</v>
      </c>
      <c r="Q439" s="236">
        <v>0</v>
      </c>
      <c r="R439" s="236">
        <f>Q439*H439</f>
        <v>0</v>
      </c>
      <c r="S439" s="236">
        <v>0</v>
      </c>
      <c r="T439" s="237">
        <f>S439*H439</f>
        <v>0</v>
      </c>
      <c r="U439" s="39"/>
      <c r="V439" s="39"/>
      <c r="W439" s="39"/>
      <c r="X439" s="39"/>
      <c r="Y439" s="39"/>
      <c r="Z439" s="39"/>
      <c r="AA439" s="39"/>
      <c r="AB439" s="39"/>
      <c r="AC439" s="39"/>
      <c r="AD439" s="39"/>
      <c r="AE439" s="39"/>
      <c r="AR439" s="238" t="s">
        <v>360</v>
      </c>
      <c r="AT439" s="238" t="s">
        <v>343</v>
      </c>
      <c r="AU439" s="238" t="s">
        <v>85</v>
      </c>
      <c r="AY439" s="18" t="s">
        <v>342</v>
      </c>
      <c r="BE439" s="239">
        <f>IF(N439="základní",J439,0)</f>
        <v>0</v>
      </c>
      <c r="BF439" s="239">
        <f>IF(N439="snížená",J439,0)</f>
        <v>0</v>
      </c>
      <c r="BG439" s="239">
        <f>IF(N439="zákl. přenesená",J439,0)</f>
        <v>0</v>
      </c>
      <c r="BH439" s="239">
        <f>IF(N439="sníž. přenesená",J439,0)</f>
        <v>0</v>
      </c>
      <c r="BI439" s="239">
        <f>IF(N439="nulová",J439,0)</f>
        <v>0</v>
      </c>
      <c r="BJ439" s="18" t="s">
        <v>83</v>
      </c>
      <c r="BK439" s="239">
        <f>ROUND(I439*H439,2)</f>
        <v>0</v>
      </c>
      <c r="BL439" s="18" t="s">
        <v>360</v>
      </c>
      <c r="BM439" s="238" t="s">
        <v>7807</v>
      </c>
    </row>
    <row r="440" s="2" customFormat="1">
      <c r="A440" s="39"/>
      <c r="B440" s="40"/>
      <c r="C440" s="41"/>
      <c r="D440" s="240" t="s">
        <v>349</v>
      </c>
      <c r="E440" s="41"/>
      <c r="F440" s="241" t="s">
        <v>6447</v>
      </c>
      <c r="G440" s="41"/>
      <c r="H440" s="41"/>
      <c r="I440" s="242"/>
      <c r="J440" s="41"/>
      <c r="K440" s="41"/>
      <c r="L440" s="45"/>
      <c r="M440" s="243"/>
      <c r="N440" s="244"/>
      <c r="O440" s="92"/>
      <c r="P440" s="92"/>
      <c r="Q440" s="92"/>
      <c r="R440" s="92"/>
      <c r="S440" s="92"/>
      <c r="T440" s="93"/>
      <c r="U440" s="39"/>
      <c r="V440" s="39"/>
      <c r="W440" s="39"/>
      <c r="X440" s="39"/>
      <c r="Y440" s="39"/>
      <c r="Z440" s="39"/>
      <c r="AA440" s="39"/>
      <c r="AB440" s="39"/>
      <c r="AC440" s="39"/>
      <c r="AD440" s="39"/>
      <c r="AE440" s="39"/>
      <c r="AT440" s="18" t="s">
        <v>349</v>
      </c>
      <c r="AU440" s="18" t="s">
        <v>85</v>
      </c>
    </row>
    <row r="441" s="13" customFormat="1">
      <c r="A441" s="13"/>
      <c r="B441" s="252"/>
      <c r="C441" s="253"/>
      <c r="D441" s="240" t="s">
        <v>446</v>
      </c>
      <c r="E441" s="254" t="s">
        <v>1</v>
      </c>
      <c r="F441" s="255" t="s">
        <v>7797</v>
      </c>
      <c r="G441" s="253"/>
      <c r="H441" s="256">
        <v>20.43</v>
      </c>
      <c r="I441" s="257"/>
      <c r="J441" s="253"/>
      <c r="K441" s="253"/>
      <c r="L441" s="258"/>
      <c r="M441" s="259"/>
      <c r="N441" s="260"/>
      <c r="O441" s="260"/>
      <c r="P441" s="260"/>
      <c r="Q441" s="260"/>
      <c r="R441" s="260"/>
      <c r="S441" s="260"/>
      <c r="T441" s="261"/>
      <c r="U441" s="13"/>
      <c r="V441" s="13"/>
      <c r="W441" s="13"/>
      <c r="X441" s="13"/>
      <c r="Y441" s="13"/>
      <c r="Z441" s="13"/>
      <c r="AA441" s="13"/>
      <c r="AB441" s="13"/>
      <c r="AC441" s="13"/>
      <c r="AD441" s="13"/>
      <c r="AE441" s="13"/>
      <c r="AT441" s="262" t="s">
        <v>446</v>
      </c>
      <c r="AU441" s="262" t="s">
        <v>85</v>
      </c>
      <c r="AV441" s="13" t="s">
        <v>85</v>
      </c>
      <c r="AW441" s="13" t="s">
        <v>32</v>
      </c>
      <c r="AX441" s="13" t="s">
        <v>83</v>
      </c>
      <c r="AY441" s="262" t="s">
        <v>342</v>
      </c>
    </row>
    <row r="442" s="2" customFormat="1" ht="16.5" customHeight="1">
      <c r="A442" s="39"/>
      <c r="B442" s="40"/>
      <c r="C442" s="227" t="s">
        <v>1001</v>
      </c>
      <c r="D442" s="227" t="s">
        <v>343</v>
      </c>
      <c r="E442" s="228" t="s">
        <v>4751</v>
      </c>
      <c r="F442" s="229" t="s">
        <v>4752</v>
      </c>
      <c r="G442" s="230" t="s">
        <v>462</v>
      </c>
      <c r="H442" s="231">
        <v>61.289999999999999</v>
      </c>
      <c r="I442" s="232"/>
      <c r="J442" s="233">
        <f>ROUND(I442*H442,2)</f>
        <v>0</v>
      </c>
      <c r="K442" s="229" t="s">
        <v>443</v>
      </c>
      <c r="L442" s="45"/>
      <c r="M442" s="234" t="s">
        <v>1</v>
      </c>
      <c r="N442" s="235" t="s">
        <v>41</v>
      </c>
      <c r="O442" s="92"/>
      <c r="P442" s="236">
        <f>O442*H442</f>
        <v>0</v>
      </c>
      <c r="Q442" s="236">
        <v>0</v>
      </c>
      <c r="R442" s="236">
        <f>Q442*H442</f>
        <v>0</v>
      </c>
      <c r="S442" s="236">
        <v>0</v>
      </c>
      <c r="T442" s="237">
        <f>S442*H442</f>
        <v>0</v>
      </c>
      <c r="U442" s="39"/>
      <c r="V442" s="39"/>
      <c r="W442" s="39"/>
      <c r="X442" s="39"/>
      <c r="Y442" s="39"/>
      <c r="Z442" s="39"/>
      <c r="AA442" s="39"/>
      <c r="AB442" s="39"/>
      <c r="AC442" s="39"/>
      <c r="AD442" s="39"/>
      <c r="AE442" s="39"/>
      <c r="AR442" s="238" t="s">
        <v>360</v>
      </c>
      <c r="AT442" s="238" t="s">
        <v>343</v>
      </c>
      <c r="AU442" s="238" t="s">
        <v>85</v>
      </c>
      <c r="AY442" s="18" t="s">
        <v>342</v>
      </c>
      <c r="BE442" s="239">
        <f>IF(N442="základní",J442,0)</f>
        <v>0</v>
      </c>
      <c r="BF442" s="239">
        <f>IF(N442="snížená",J442,0)</f>
        <v>0</v>
      </c>
      <c r="BG442" s="239">
        <f>IF(N442="zákl. přenesená",J442,0)</f>
        <v>0</v>
      </c>
      <c r="BH442" s="239">
        <f>IF(N442="sníž. přenesená",J442,0)</f>
        <v>0</v>
      </c>
      <c r="BI442" s="239">
        <f>IF(N442="nulová",J442,0)</f>
        <v>0</v>
      </c>
      <c r="BJ442" s="18" t="s">
        <v>83</v>
      </c>
      <c r="BK442" s="239">
        <f>ROUND(I442*H442,2)</f>
        <v>0</v>
      </c>
      <c r="BL442" s="18" t="s">
        <v>360</v>
      </c>
      <c r="BM442" s="238" t="s">
        <v>7808</v>
      </c>
    </row>
    <row r="443" s="2" customFormat="1">
      <c r="A443" s="39"/>
      <c r="B443" s="40"/>
      <c r="C443" s="41"/>
      <c r="D443" s="240" t="s">
        <v>349</v>
      </c>
      <c r="E443" s="41"/>
      <c r="F443" s="241" t="s">
        <v>6442</v>
      </c>
      <c r="G443" s="41"/>
      <c r="H443" s="41"/>
      <c r="I443" s="242"/>
      <c r="J443" s="41"/>
      <c r="K443" s="41"/>
      <c r="L443" s="45"/>
      <c r="M443" s="243"/>
      <c r="N443" s="244"/>
      <c r="O443" s="92"/>
      <c r="P443" s="92"/>
      <c r="Q443" s="92"/>
      <c r="R443" s="92"/>
      <c r="S443" s="92"/>
      <c r="T443" s="93"/>
      <c r="U443" s="39"/>
      <c r="V443" s="39"/>
      <c r="W443" s="39"/>
      <c r="X443" s="39"/>
      <c r="Y443" s="39"/>
      <c r="Z443" s="39"/>
      <c r="AA443" s="39"/>
      <c r="AB443" s="39"/>
      <c r="AC443" s="39"/>
      <c r="AD443" s="39"/>
      <c r="AE443" s="39"/>
      <c r="AT443" s="18" t="s">
        <v>349</v>
      </c>
      <c r="AU443" s="18" t="s">
        <v>85</v>
      </c>
    </row>
    <row r="444" s="13" customFormat="1">
      <c r="A444" s="13"/>
      <c r="B444" s="252"/>
      <c r="C444" s="253"/>
      <c r="D444" s="240" t="s">
        <v>446</v>
      </c>
      <c r="E444" s="254" t="s">
        <v>1</v>
      </c>
      <c r="F444" s="255" t="s">
        <v>7809</v>
      </c>
      <c r="G444" s="253"/>
      <c r="H444" s="256">
        <v>61.289999999999999</v>
      </c>
      <c r="I444" s="257"/>
      <c r="J444" s="253"/>
      <c r="K444" s="253"/>
      <c r="L444" s="258"/>
      <c r="M444" s="259"/>
      <c r="N444" s="260"/>
      <c r="O444" s="260"/>
      <c r="P444" s="260"/>
      <c r="Q444" s="260"/>
      <c r="R444" s="260"/>
      <c r="S444" s="260"/>
      <c r="T444" s="261"/>
      <c r="U444" s="13"/>
      <c r="V444" s="13"/>
      <c r="W444" s="13"/>
      <c r="X444" s="13"/>
      <c r="Y444" s="13"/>
      <c r="Z444" s="13"/>
      <c r="AA444" s="13"/>
      <c r="AB444" s="13"/>
      <c r="AC444" s="13"/>
      <c r="AD444" s="13"/>
      <c r="AE444" s="13"/>
      <c r="AT444" s="262" t="s">
        <v>446</v>
      </c>
      <c r="AU444" s="262" t="s">
        <v>85</v>
      </c>
      <c r="AV444" s="13" t="s">
        <v>85</v>
      </c>
      <c r="AW444" s="13" t="s">
        <v>32</v>
      </c>
      <c r="AX444" s="13" t="s">
        <v>83</v>
      </c>
      <c r="AY444" s="262" t="s">
        <v>342</v>
      </c>
    </row>
    <row r="445" s="2" customFormat="1" ht="24.15" customHeight="1">
      <c r="A445" s="39"/>
      <c r="B445" s="40"/>
      <c r="C445" s="227" t="s">
        <v>1006</v>
      </c>
      <c r="D445" s="227" t="s">
        <v>343</v>
      </c>
      <c r="E445" s="228" t="s">
        <v>6452</v>
      </c>
      <c r="F445" s="229" t="s">
        <v>636</v>
      </c>
      <c r="G445" s="230" t="s">
        <v>462</v>
      </c>
      <c r="H445" s="231">
        <v>31.103999999999999</v>
      </c>
      <c r="I445" s="232"/>
      <c r="J445" s="233">
        <f>ROUND(I445*H445,2)</f>
        <v>0</v>
      </c>
      <c r="K445" s="229" t="s">
        <v>1</v>
      </c>
      <c r="L445" s="45"/>
      <c r="M445" s="234" t="s">
        <v>1</v>
      </c>
      <c r="N445" s="235" t="s">
        <v>41</v>
      </c>
      <c r="O445" s="92"/>
      <c r="P445" s="236">
        <f>O445*H445</f>
        <v>0</v>
      </c>
      <c r="Q445" s="236">
        <v>0</v>
      </c>
      <c r="R445" s="236">
        <f>Q445*H445</f>
        <v>0</v>
      </c>
      <c r="S445" s="236">
        <v>0</v>
      </c>
      <c r="T445" s="237">
        <f>S445*H445</f>
        <v>0</v>
      </c>
      <c r="U445" s="39"/>
      <c r="V445" s="39"/>
      <c r="W445" s="39"/>
      <c r="X445" s="39"/>
      <c r="Y445" s="39"/>
      <c r="Z445" s="39"/>
      <c r="AA445" s="39"/>
      <c r="AB445" s="39"/>
      <c r="AC445" s="39"/>
      <c r="AD445" s="39"/>
      <c r="AE445" s="39"/>
      <c r="AR445" s="238" t="s">
        <v>360</v>
      </c>
      <c r="AT445" s="238" t="s">
        <v>343</v>
      </c>
      <c r="AU445" s="238" t="s">
        <v>85</v>
      </c>
      <c r="AY445" s="18" t="s">
        <v>342</v>
      </c>
      <c r="BE445" s="239">
        <f>IF(N445="základní",J445,0)</f>
        <v>0</v>
      </c>
      <c r="BF445" s="239">
        <f>IF(N445="snížená",J445,0)</f>
        <v>0</v>
      </c>
      <c r="BG445" s="239">
        <f>IF(N445="zákl. přenesená",J445,0)</f>
        <v>0</v>
      </c>
      <c r="BH445" s="239">
        <f>IF(N445="sníž. přenesená",J445,0)</f>
        <v>0</v>
      </c>
      <c r="BI445" s="239">
        <f>IF(N445="nulová",J445,0)</f>
        <v>0</v>
      </c>
      <c r="BJ445" s="18" t="s">
        <v>83</v>
      </c>
      <c r="BK445" s="239">
        <f>ROUND(I445*H445,2)</f>
        <v>0</v>
      </c>
      <c r="BL445" s="18" t="s">
        <v>360</v>
      </c>
      <c r="BM445" s="238" t="s">
        <v>7810</v>
      </c>
    </row>
    <row r="446" s="2" customFormat="1">
      <c r="A446" s="39"/>
      <c r="B446" s="40"/>
      <c r="C446" s="41"/>
      <c r="D446" s="240" t="s">
        <v>349</v>
      </c>
      <c r="E446" s="41"/>
      <c r="F446" s="241" t="s">
        <v>636</v>
      </c>
      <c r="G446" s="41"/>
      <c r="H446" s="41"/>
      <c r="I446" s="242"/>
      <c r="J446" s="41"/>
      <c r="K446" s="41"/>
      <c r="L446" s="45"/>
      <c r="M446" s="243"/>
      <c r="N446" s="244"/>
      <c r="O446" s="92"/>
      <c r="P446" s="92"/>
      <c r="Q446" s="92"/>
      <c r="R446" s="92"/>
      <c r="S446" s="92"/>
      <c r="T446" s="93"/>
      <c r="U446" s="39"/>
      <c r="V446" s="39"/>
      <c r="W446" s="39"/>
      <c r="X446" s="39"/>
      <c r="Y446" s="39"/>
      <c r="Z446" s="39"/>
      <c r="AA446" s="39"/>
      <c r="AB446" s="39"/>
      <c r="AC446" s="39"/>
      <c r="AD446" s="39"/>
      <c r="AE446" s="39"/>
      <c r="AT446" s="18" t="s">
        <v>349</v>
      </c>
      <c r="AU446" s="18" t="s">
        <v>85</v>
      </c>
    </row>
    <row r="447" s="2" customFormat="1">
      <c r="A447" s="39"/>
      <c r="B447" s="40"/>
      <c r="C447" s="41"/>
      <c r="D447" s="240" t="s">
        <v>350</v>
      </c>
      <c r="E447" s="41"/>
      <c r="F447" s="245" t="s">
        <v>5936</v>
      </c>
      <c r="G447" s="41"/>
      <c r="H447" s="41"/>
      <c r="I447" s="242"/>
      <c r="J447" s="41"/>
      <c r="K447" s="41"/>
      <c r="L447" s="45"/>
      <c r="M447" s="243"/>
      <c r="N447" s="244"/>
      <c r="O447" s="92"/>
      <c r="P447" s="92"/>
      <c r="Q447" s="92"/>
      <c r="R447" s="92"/>
      <c r="S447" s="92"/>
      <c r="T447" s="93"/>
      <c r="U447" s="39"/>
      <c r="V447" s="39"/>
      <c r="W447" s="39"/>
      <c r="X447" s="39"/>
      <c r="Y447" s="39"/>
      <c r="Z447" s="39"/>
      <c r="AA447" s="39"/>
      <c r="AB447" s="39"/>
      <c r="AC447" s="39"/>
      <c r="AD447" s="39"/>
      <c r="AE447" s="39"/>
      <c r="AT447" s="18" t="s">
        <v>350</v>
      </c>
      <c r="AU447" s="18" t="s">
        <v>85</v>
      </c>
    </row>
    <row r="448" s="13" customFormat="1">
      <c r="A448" s="13"/>
      <c r="B448" s="252"/>
      <c r="C448" s="253"/>
      <c r="D448" s="240" t="s">
        <v>446</v>
      </c>
      <c r="E448" s="254" t="s">
        <v>1</v>
      </c>
      <c r="F448" s="255" t="s">
        <v>7803</v>
      </c>
      <c r="G448" s="253"/>
      <c r="H448" s="256">
        <v>31.103999999999999</v>
      </c>
      <c r="I448" s="257"/>
      <c r="J448" s="253"/>
      <c r="K448" s="253"/>
      <c r="L448" s="258"/>
      <c r="M448" s="259"/>
      <c r="N448" s="260"/>
      <c r="O448" s="260"/>
      <c r="P448" s="260"/>
      <c r="Q448" s="260"/>
      <c r="R448" s="260"/>
      <c r="S448" s="260"/>
      <c r="T448" s="261"/>
      <c r="U448" s="13"/>
      <c r="V448" s="13"/>
      <c r="W448" s="13"/>
      <c r="X448" s="13"/>
      <c r="Y448" s="13"/>
      <c r="Z448" s="13"/>
      <c r="AA448" s="13"/>
      <c r="AB448" s="13"/>
      <c r="AC448" s="13"/>
      <c r="AD448" s="13"/>
      <c r="AE448" s="13"/>
      <c r="AT448" s="262" t="s">
        <v>446</v>
      </c>
      <c r="AU448" s="262" t="s">
        <v>85</v>
      </c>
      <c r="AV448" s="13" t="s">
        <v>85</v>
      </c>
      <c r="AW448" s="13" t="s">
        <v>32</v>
      </c>
      <c r="AX448" s="13" t="s">
        <v>83</v>
      </c>
      <c r="AY448" s="262" t="s">
        <v>342</v>
      </c>
    </row>
    <row r="449" s="12" customFormat="1" ht="22.8" customHeight="1">
      <c r="A449" s="12"/>
      <c r="B449" s="213"/>
      <c r="C449" s="214"/>
      <c r="D449" s="215" t="s">
        <v>75</v>
      </c>
      <c r="E449" s="246" t="s">
        <v>458</v>
      </c>
      <c r="F449" s="246" t="s">
        <v>459</v>
      </c>
      <c r="G449" s="214"/>
      <c r="H449" s="214"/>
      <c r="I449" s="217"/>
      <c r="J449" s="247">
        <f>BK449</f>
        <v>0</v>
      </c>
      <c r="K449" s="214"/>
      <c r="L449" s="219"/>
      <c r="M449" s="220"/>
      <c r="N449" s="221"/>
      <c r="O449" s="221"/>
      <c r="P449" s="222">
        <f>SUM(P450:P451)</f>
        <v>0</v>
      </c>
      <c r="Q449" s="221"/>
      <c r="R449" s="222">
        <f>SUM(R450:R451)</f>
        <v>0</v>
      </c>
      <c r="S449" s="221"/>
      <c r="T449" s="223">
        <f>SUM(T450:T451)</f>
        <v>0</v>
      </c>
      <c r="U449" s="12"/>
      <c r="V449" s="12"/>
      <c r="W449" s="12"/>
      <c r="X449" s="12"/>
      <c r="Y449" s="12"/>
      <c r="Z449" s="12"/>
      <c r="AA449" s="12"/>
      <c r="AB449" s="12"/>
      <c r="AC449" s="12"/>
      <c r="AD449" s="12"/>
      <c r="AE449" s="12"/>
      <c r="AR449" s="224" t="s">
        <v>83</v>
      </c>
      <c r="AT449" s="225" t="s">
        <v>75</v>
      </c>
      <c r="AU449" s="225" t="s">
        <v>83</v>
      </c>
      <c r="AY449" s="224" t="s">
        <v>342</v>
      </c>
      <c r="BK449" s="226">
        <f>SUM(BK450:BK451)</f>
        <v>0</v>
      </c>
    </row>
    <row r="450" s="2" customFormat="1" ht="16.5" customHeight="1">
      <c r="A450" s="39"/>
      <c r="B450" s="40"/>
      <c r="C450" s="227" t="s">
        <v>1010</v>
      </c>
      <c r="D450" s="227" t="s">
        <v>343</v>
      </c>
      <c r="E450" s="228" t="s">
        <v>2139</v>
      </c>
      <c r="F450" s="229" t="s">
        <v>2140</v>
      </c>
      <c r="G450" s="230" t="s">
        <v>462</v>
      </c>
      <c r="H450" s="231">
        <v>13.52</v>
      </c>
      <c r="I450" s="232"/>
      <c r="J450" s="233">
        <f>ROUND(I450*H450,2)</f>
        <v>0</v>
      </c>
      <c r="K450" s="229" t="s">
        <v>443</v>
      </c>
      <c r="L450" s="45"/>
      <c r="M450" s="234" t="s">
        <v>1</v>
      </c>
      <c r="N450" s="235" t="s">
        <v>41</v>
      </c>
      <c r="O450" s="92"/>
      <c r="P450" s="236">
        <f>O450*H450</f>
        <v>0</v>
      </c>
      <c r="Q450" s="236">
        <v>0</v>
      </c>
      <c r="R450" s="236">
        <f>Q450*H450</f>
        <v>0</v>
      </c>
      <c r="S450" s="236">
        <v>0</v>
      </c>
      <c r="T450" s="237">
        <f>S450*H450</f>
        <v>0</v>
      </c>
      <c r="U450" s="39"/>
      <c r="V450" s="39"/>
      <c r="W450" s="39"/>
      <c r="X450" s="39"/>
      <c r="Y450" s="39"/>
      <c r="Z450" s="39"/>
      <c r="AA450" s="39"/>
      <c r="AB450" s="39"/>
      <c r="AC450" s="39"/>
      <c r="AD450" s="39"/>
      <c r="AE450" s="39"/>
      <c r="AR450" s="238" t="s">
        <v>360</v>
      </c>
      <c r="AT450" s="238" t="s">
        <v>343</v>
      </c>
      <c r="AU450" s="238" t="s">
        <v>85</v>
      </c>
      <c r="AY450" s="18" t="s">
        <v>342</v>
      </c>
      <c r="BE450" s="239">
        <f>IF(N450="základní",J450,0)</f>
        <v>0</v>
      </c>
      <c r="BF450" s="239">
        <f>IF(N450="snížená",J450,0)</f>
        <v>0</v>
      </c>
      <c r="BG450" s="239">
        <f>IF(N450="zákl. přenesená",J450,0)</f>
        <v>0</v>
      </c>
      <c r="BH450" s="239">
        <f>IF(N450="sníž. přenesená",J450,0)</f>
        <v>0</v>
      </c>
      <c r="BI450" s="239">
        <f>IF(N450="nulová",J450,0)</f>
        <v>0</v>
      </c>
      <c r="BJ450" s="18" t="s">
        <v>83</v>
      </c>
      <c r="BK450" s="239">
        <f>ROUND(I450*H450,2)</f>
        <v>0</v>
      </c>
      <c r="BL450" s="18" t="s">
        <v>360</v>
      </c>
      <c r="BM450" s="238" t="s">
        <v>7811</v>
      </c>
    </row>
    <row r="451" s="2" customFormat="1">
      <c r="A451" s="39"/>
      <c r="B451" s="40"/>
      <c r="C451" s="41"/>
      <c r="D451" s="240" t="s">
        <v>349</v>
      </c>
      <c r="E451" s="41"/>
      <c r="F451" s="241" t="s">
        <v>2142</v>
      </c>
      <c r="G451" s="41"/>
      <c r="H451" s="41"/>
      <c r="I451" s="242"/>
      <c r="J451" s="41"/>
      <c r="K451" s="41"/>
      <c r="L451" s="45"/>
      <c r="M451" s="248"/>
      <c r="N451" s="249"/>
      <c r="O451" s="250"/>
      <c r="P451" s="250"/>
      <c r="Q451" s="250"/>
      <c r="R451" s="250"/>
      <c r="S451" s="250"/>
      <c r="T451" s="251"/>
      <c r="U451" s="39"/>
      <c r="V451" s="39"/>
      <c r="W451" s="39"/>
      <c r="X451" s="39"/>
      <c r="Y451" s="39"/>
      <c r="Z451" s="39"/>
      <c r="AA451" s="39"/>
      <c r="AB451" s="39"/>
      <c r="AC451" s="39"/>
      <c r="AD451" s="39"/>
      <c r="AE451" s="39"/>
      <c r="AT451" s="18" t="s">
        <v>349</v>
      </c>
      <c r="AU451" s="18" t="s">
        <v>85</v>
      </c>
    </row>
    <row r="452" s="2" customFormat="1" ht="6.96" customHeight="1">
      <c r="A452" s="39"/>
      <c r="B452" s="67"/>
      <c r="C452" s="68"/>
      <c r="D452" s="68"/>
      <c r="E452" s="68"/>
      <c r="F452" s="68"/>
      <c r="G452" s="68"/>
      <c r="H452" s="68"/>
      <c r="I452" s="68"/>
      <c r="J452" s="68"/>
      <c r="K452" s="68"/>
      <c r="L452" s="45"/>
      <c r="M452" s="39"/>
      <c r="O452" s="39"/>
      <c r="P452" s="39"/>
      <c r="Q452" s="39"/>
      <c r="R452" s="39"/>
      <c r="S452" s="39"/>
      <c r="T452" s="39"/>
      <c r="U452" s="39"/>
      <c r="V452" s="39"/>
      <c r="W452" s="39"/>
      <c r="X452" s="39"/>
      <c r="Y452" s="39"/>
      <c r="Z452" s="39"/>
      <c r="AA452" s="39"/>
      <c r="AB452" s="39"/>
      <c r="AC452" s="39"/>
      <c r="AD452" s="39"/>
      <c r="AE452" s="39"/>
    </row>
  </sheetData>
  <sheetProtection sheet="1" autoFilter="0" formatColumns="0" formatRows="0" objects="1" scenarios="1" spinCount="100000" saltValue="wI/8MqtREbjdT7NuVz4Za+TlC5nSsqAJ9WBfNbKsK+mJZO514ziZhkoaa590uglu8D4Gt0wqu0Zg78mLcent2Q==" hashValue="mlG/UPxc4/tz3X7O7YTL1VMt55fOxIKfiIOy9GmoZ7XhXHnnGjgcfSM9D4oQ7bNB05MTbmqPa6vIatvzeMzuiw==" algorithmName="SHA-512" password="CC35"/>
  <autoFilter ref="C132:K451"/>
  <mergeCells count="15">
    <mergeCell ref="E7:H7"/>
    <mergeCell ref="E11:H11"/>
    <mergeCell ref="E9:H9"/>
    <mergeCell ref="E13:H13"/>
    <mergeCell ref="E22:H22"/>
    <mergeCell ref="E31:H31"/>
    <mergeCell ref="E85:H85"/>
    <mergeCell ref="E89:H89"/>
    <mergeCell ref="E87:H87"/>
    <mergeCell ref="E91:H91"/>
    <mergeCell ref="E119:H119"/>
    <mergeCell ref="E123:H123"/>
    <mergeCell ref="E121:H121"/>
    <mergeCell ref="E125:H12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308</v>
      </c>
    </row>
    <row r="3" s="1" customFormat="1" ht="6.96" customHeight="1">
      <c r="B3" s="148"/>
      <c r="C3" s="149"/>
      <c r="D3" s="149"/>
      <c r="E3" s="149"/>
      <c r="F3" s="149"/>
      <c r="G3" s="149"/>
      <c r="H3" s="149"/>
      <c r="I3" s="149"/>
      <c r="J3" s="149"/>
      <c r="K3" s="149"/>
      <c r="L3" s="21"/>
      <c r="AT3" s="18" t="s">
        <v>85</v>
      </c>
    </row>
    <row r="4" s="1" customFormat="1" ht="24.96" customHeight="1">
      <c r="B4" s="21"/>
      <c r="D4" s="150" t="s">
        <v>309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II/610 TUŘICE - KBEL (BENÁTKY NAD JIZEROU, PRŮTAH)</v>
      </c>
      <c r="F7" s="152"/>
      <c r="G7" s="152"/>
      <c r="H7" s="152"/>
      <c r="L7" s="21"/>
    </row>
    <row r="8">
      <c r="B8" s="21"/>
      <c r="D8" s="152" t="s">
        <v>310</v>
      </c>
      <c r="L8" s="21"/>
    </row>
    <row r="9" s="1" customFormat="1" ht="16.5" customHeight="1">
      <c r="B9" s="21"/>
      <c r="E9" s="153" t="s">
        <v>5690</v>
      </c>
      <c r="F9" s="1"/>
      <c r="G9" s="1"/>
      <c r="H9" s="1"/>
      <c r="L9" s="21"/>
    </row>
    <row r="10" s="1" customFormat="1" ht="12" customHeight="1">
      <c r="B10" s="21"/>
      <c r="D10" s="152" t="s">
        <v>312</v>
      </c>
      <c r="L10" s="21"/>
    </row>
    <row r="11" s="2" customFormat="1" ht="16.5" customHeight="1">
      <c r="A11" s="39"/>
      <c r="B11" s="45"/>
      <c r="C11" s="39"/>
      <c r="D11" s="39"/>
      <c r="E11" s="154" t="s">
        <v>7169</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314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7812</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5693</v>
      </c>
      <c r="G16" s="39"/>
      <c r="H16" s="39"/>
      <c r="I16" s="152" t="s">
        <v>22</v>
      </c>
      <c r="J16" s="156" t="str">
        <f>'Rekapitulace stavby'!AN8</f>
        <v>15. 12. 2023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5694</v>
      </c>
      <c r="F19" s="39"/>
      <c r="G19" s="39"/>
      <c r="H19" s="39"/>
      <c r="I19" s="152"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36</v>
      </c>
      <c r="E34" s="39"/>
      <c r="F34" s="39"/>
      <c r="G34" s="39"/>
      <c r="H34" s="39"/>
      <c r="I34" s="39"/>
      <c r="J34" s="163">
        <f>ROUND(J126,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38</v>
      </c>
      <c r="G36" s="39"/>
      <c r="H36" s="39"/>
      <c r="I36" s="164" t="s">
        <v>37</v>
      </c>
      <c r="J36" s="164" t="s">
        <v>39</v>
      </c>
      <c r="K36" s="39"/>
      <c r="L36" s="64"/>
      <c r="S36" s="39"/>
      <c r="T36" s="39"/>
      <c r="U36" s="39"/>
      <c r="V36" s="39"/>
      <c r="W36" s="39"/>
      <c r="X36" s="39"/>
      <c r="Y36" s="39"/>
      <c r="Z36" s="39"/>
      <c r="AA36" s="39"/>
      <c r="AB36" s="39"/>
      <c r="AC36" s="39"/>
      <c r="AD36" s="39"/>
      <c r="AE36" s="39"/>
    </row>
    <row r="37" s="2" customFormat="1" ht="14.4" customHeight="1">
      <c r="A37" s="39"/>
      <c r="B37" s="45"/>
      <c r="C37" s="39"/>
      <c r="D37" s="154" t="s">
        <v>40</v>
      </c>
      <c r="E37" s="152" t="s">
        <v>41</v>
      </c>
      <c r="F37" s="165">
        <f>ROUND((SUM(BE126:BE176)),  2)</f>
        <v>0</v>
      </c>
      <c r="G37" s="39"/>
      <c r="H37" s="39"/>
      <c r="I37" s="166">
        <v>0.20999999999999999</v>
      </c>
      <c r="J37" s="165">
        <f>ROUND(((SUM(BE126:BE176))*I37),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ROUND((SUM(BF126:BF176)),  2)</f>
        <v>0</v>
      </c>
      <c r="G38" s="39"/>
      <c r="H38" s="39"/>
      <c r="I38" s="166">
        <v>0.14999999999999999</v>
      </c>
      <c r="J38" s="165">
        <f>ROUND(((SUM(BF126:BF176))*I38),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ROUND((SUM(BG126:BG176)),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ROUND((SUM(BH126:BH176)),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ROUND((SUM(BI126:BI176)),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316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II/610 TUŘICE - KBEL (BENÁTKY NAD JIZEROU, PRŮTAH)</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310</v>
      </c>
      <c r="D86" s="23"/>
      <c r="E86" s="23"/>
      <c r="F86" s="23"/>
      <c r="G86" s="23"/>
      <c r="H86" s="23"/>
      <c r="I86" s="23"/>
      <c r="J86" s="23"/>
      <c r="K86" s="23"/>
      <c r="L86" s="21"/>
    </row>
    <row r="87" s="1" customFormat="1" ht="16.5" customHeight="1">
      <c r="B87" s="22"/>
      <c r="C87" s="23"/>
      <c r="D87" s="23"/>
      <c r="E87" s="185" t="s">
        <v>5690</v>
      </c>
      <c r="F87" s="23"/>
      <c r="G87" s="23"/>
      <c r="H87" s="23"/>
      <c r="I87" s="23"/>
      <c r="J87" s="23"/>
      <c r="K87" s="23"/>
      <c r="L87" s="21"/>
    </row>
    <row r="88" s="1" customFormat="1" ht="12" customHeight="1">
      <c r="B88" s="22"/>
      <c r="C88" s="33" t="s">
        <v>312</v>
      </c>
      <c r="D88" s="23"/>
      <c r="E88" s="23"/>
      <c r="F88" s="23"/>
      <c r="G88" s="23"/>
      <c r="H88" s="23"/>
      <c r="I88" s="23"/>
      <c r="J88" s="23"/>
      <c r="K88" s="23"/>
      <c r="L88" s="21"/>
    </row>
    <row r="89" s="2" customFormat="1" ht="16.5" customHeight="1">
      <c r="A89" s="39"/>
      <c r="B89" s="40"/>
      <c r="C89" s="41"/>
      <c r="D89" s="41"/>
      <c r="E89" s="186" t="s">
        <v>7169</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314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03.5 - Sanace</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Benátky nad Jizerou</v>
      </c>
      <c r="G93" s="41"/>
      <c r="H93" s="41"/>
      <c r="I93" s="33" t="s">
        <v>22</v>
      </c>
      <c r="J93" s="80" t="str">
        <f>IF(J16="","",J16)</f>
        <v>15. 12. 2023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Vodovody a kanalizace Mladá Boleslav, a.s.</v>
      </c>
      <c r="G95" s="41"/>
      <c r="H95" s="41"/>
      <c r="I95" s="33" t="s">
        <v>30</v>
      </c>
      <c r="J95" s="37" t="str">
        <f>E25</f>
        <v>Valbek spol.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317</v>
      </c>
      <c r="D98" s="188"/>
      <c r="E98" s="188"/>
      <c r="F98" s="188"/>
      <c r="G98" s="188"/>
      <c r="H98" s="188"/>
      <c r="I98" s="188"/>
      <c r="J98" s="189" t="s">
        <v>318</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319</v>
      </c>
      <c r="D100" s="41"/>
      <c r="E100" s="41"/>
      <c r="F100" s="41"/>
      <c r="G100" s="41"/>
      <c r="H100" s="41"/>
      <c r="I100" s="41"/>
      <c r="J100" s="111">
        <f>J126</f>
        <v>0</v>
      </c>
      <c r="K100" s="41"/>
      <c r="L100" s="64"/>
      <c r="S100" s="39"/>
      <c r="T100" s="39"/>
      <c r="U100" s="39"/>
      <c r="V100" s="39"/>
      <c r="W100" s="39"/>
      <c r="X100" s="39"/>
      <c r="Y100" s="39"/>
      <c r="Z100" s="39"/>
      <c r="AA100" s="39"/>
      <c r="AB100" s="39"/>
      <c r="AC100" s="39"/>
      <c r="AD100" s="39"/>
      <c r="AE100" s="39"/>
      <c r="AU100" s="18" t="s">
        <v>320</v>
      </c>
    </row>
    <row r="101" s="9" customFormat="1" ht="24.96" customHeight="1">
      <c r="A101" s="9"/>
      <c r="B101" s="191"/>
      <c r="C101" s="192"/>
      <c r="D101" s="193" t="s">
        <v>434</v>
      </c>
      <c r="E101" s="194"/>
      <c r="F101" s="194"/>
      <c r="G101" s="194"/>
      <c r="H101" s="194"/>
      <c r="I101" s="194"/>
      <c r="J101" s="195">
        <f>J127</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7813</v>
      </c>
      <c r="E102" s="199"/>
      <c r="F102" s="199"/>
      <c r="G102" s="199"/>
      <c r="H102" s="199"/>
      <c r="I102" s="199"/>
      <c r="J102" s="200">
        <f>J128</f>
        <v>0</v>
      </c>
      <c r="K102" s="133"/>
      <c r="L102" s="201"/>
      <c r="S102" s="10"/>
      <c r="T102" s="10"/>
      <c r="U102" s="10"/>
      <c r="V102" s="10"/>
      <c r="W102" s="10"/>
      <c r="X102" s="10"/>
      <c r="Y102" s="10"/>
      <c r="Z102" s="10"/>
      <c r="AA102" s="10"/>
      <c r="AB102" s="10"/>
      <c r="AC102" s="10"/>
      <c r="AD102" s="10"/>
      <c r="AE102" s="10"/>
    </row>
    <row r="103" s="2" customFormat="1" ht="21.84" customHeight="1">
      <c r="A103" s="39"/>
      <c r="B103" s="40"/>
      <c r="C103" s="41"/>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68"/>
      <c r="J104" s="68"/>
      <c r="K104" s="68"/>
      <c r="L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70"/>
      <c r="J108" s="70"/>
      <c r="K108" s="70"/>
      <c r="L108" s="64"/>
      <c r="S108" s="39"/>
      <c r="T108" s="39"/>
      <c r="U108" s="39"/>
      <c r="V108" s="39"/>
      <c r="W108" s="39"/>
      <c r="X108" s="39"/>
      <c r="Y108" s="39"/>
      <c r="Z108" s="39"/>
      <c r="AA108" s="39"/>
      <c r="AB108" s="39"/>
      <c r="AC108" s="39"/>
      <c r="AD108" s="39"/>
      <c r="AE108" s="39"/>
    </row>
    <row r="109" s="2" customFormat="1" ht="24.96" customHeight="1">
      <c r="A109" s="39"/>
      <c r="B109" s="40"/>
      <c r="C109" s="24" t="s">
        <v>326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185" t="str">
        <f>E7</f>
        <v>II/610 TUŘICE - KBEL (BENÁTKY NAD JIZEROU, PRŮTAH)</v>
      </c>
      <c r="F112" s="33"/>
      <c r="G112" s="33"/>
      <c r="H112" s="33"/>
      <c r="I112" s="41"/>
      <c r="J112" s="41"/>
      <c r="K112" s="41"/>
      <c r="L112" s="64"/>
      <c r="S112" s="39"/>
      <c r="T112" s="39"/>
      <c r="U112" s="39"/>
      <c r="V112" s="39"/>
      <c r="W112" s="39"/>
      <c r="X112" s="39"/>
      <c r="Y112" s="39"/>
      <c r="Z112" s="39"/>
      <c r="AA112" s="39"/>
      <c r="AB112" s="39"/>
      <c r="AC112" s="39"/>
      <c r="AD112" s="39"/>
      <c r="AE112" s="39"/>
    </row>
    <row r="113" s="1" customFormat="1" ht="12" customHeight="1">
      <c r="B113" s="22"/>
      <c r="C113" s="33" t="s">
        <v>310</v>
      </c>
      <c r="D113" s="23"/>
      <c r="E113" s="23"/>
      <c r="F113" s="23"/>
      <c r="G113" s="23"/>
      <c r="H113" s="23"/>
      <c r="I113" s="23"/>
      <c r="J113" s="23"/>
      <c r="K113" s="23"/>
      <c r="L113" s="21"/>
    </row>
    <row r="114" s="1" customFormat="1" ht="16.5" customHeight="1">
      <c r="B114" s="22"/>
      <c r="C114" s="23"/>
      <c r="D114" s="23"/>
      <c r="E114" s="185" t="s">
        <v>5690</v>
      </c>
      <c r="F114" s="23"/>
      <c r="G114" s="23"/>
      <c r="H114" s="23"/>
      <c r="I114" s="23"/>
      <c r="J114" s="23"/>
      <c r="K114" s="23"/>
      <c r="L114" s="21"/>
    </row>
    <row r="115" s="1" customFormat="1" ht="12" customHeight="1">
      <c r="B115" s="22"/>
      <c r="C115" s="33" t="s">
        <v>312</v>
      </c>
      <c r="D115" s="23"/>
      <c r="E115" s="23"/>
      <c r="F115" s="23"/>
      <c r="G115" s="23"/>
      <c r="H115" s="23"/>
      <c r="I115" s="23"/>
      <c r="J115" s="23"/>
      <c r="K115" s="23"/>
      <c r="L115" s="21"/>
    </row>
    <row r="116" s="2" customFormat="1" ht="16.5" customHeight="1">
      <c r="A116" s="39"/>
      <c r="B116" s="40"/>
      <c r="C116" s="41"/>
      <c r="D116" s="41"/>
      <c r="E116" s="186" t="s">
        <v>7169</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314</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77" t="str">
        <f>E13</f>
        <v>03.5 - Sanace</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20</v>
      </c>
      <c r="D120" s="41"/>
      <c r="E120" s="41"/>
      <c r="F120" s="28" t="str">
        <f>F16</f>
        <v>Benátky nad Jizerou</v>
      </c>
      <c r="G120" s="41"/>
      <c r="H120" s="41"/>
      <c r="I120" s="33" t="s">
        <v>22</v>
      </c>
      <c r="J120" s="80" t="str">
        <f>IF(J16="","",J16)</f>
        <v>15. 12. 2023</v>
      </c>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5.15" customHeight="1">
      <c r="A122" s="39"/>
      <c r="B122" s="40"/>
      <c r="C122" s="33" t="s">
        <v>24</v>
      </c>
      <c r="D122" s="41"/>
      <c r="E122" s="41"/>
      <c r="F122" s="28" t="str">
        <f>E19</f>
        <v>Vodovody a kanalizace Mladá Boleslav, a.s.</v>
      </c>
      <c r="G122" s="41"/>
      <c r="H122" s="41"/>
      <c r="I122" s="33" t="s">
        <v>30</v>
      </c>
      <c r="J122" s="37" t="str">
        <f>E25</f>
        <v>Valbek spol. s.r.o.</v>
      </c>
      <c r="K122" s="41"/>
      <c r="L122" s="64"/>
      <c r="S122" s="39"/>
      <c r="T122" s="39"/>
      <c r="U122" s="39"/>
      <c r="V122" s="39"/>
      <c r="W122" s="39"/>
      <c r="X122" s="39"/>
      <c r="Y122" s="39"/>
      <c r="Z122" s="39"/>
      <c r="AA122" s="39"/>
      <c r="AB122" s="39"/>
      <c r="AC122" s="39"/>
      <c r="AD122" s="39"/>
      <c r="AE122" s="39"/>
    </row>
    <row r="123" s="2" customFormat="1" ht="15.15" customHeight="1">
      <c r="A123" s="39"/>
      <c r="B123" s="40"/>
      <c r="C123" s="33" t="s">
        <v>28</v>
      </c>
      <c r="D123" s="41"/>
      <c r="E123" s="41"/>
      <c r="F123" s="28" t="str">
        <f>IF(E22="","",E22)</f>
        <v>Vyplň údaj</v>
      </c>
      <c r="G123" s="41"/>
      <c r="H123" s="41"/>
      <c r="I123" s="33" t="s">
        <v>33</v>
      </c>
      <c r="J123" s="37" t="str">
        <f>E28</f>
        <v xml:space="preserve"> </v>
      </c>
      <c r="K123" s="41"/>
      <c r="L123" s="64"/>
      <c r="S123" s="39"/>
      <c r="T123" s="39"/>
      <c r="U123" s="39"/>
      <c r="V123" s="39"/>
      <c r="W123" s="39"/>
      <c r="X123" s="39"/>
      <c r="Y123" s="39"/>
      <c r="Z123" s="39"/>
      <c r="AA123" s="39"/>
      <c r="AB123" s="39"/>
      <c r="AC123" s="39"/>
      <c r="AD123" s="39"/>
      <c r="AE123" s="39"/>
    </row>
    <row r="124" s="2" customFormat="1" ht="10.32"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11" customFormat="1" ht="29.28" customHeight="1">
      <c r="A125" s="202"/>
      <c r="B125" s="203"/>
      <c r="C125" s="204" t="s">
        <v>327</v>
      </c>
      <c r="D125" s="205" t="s">
        <v>61</v>
      </c>
      <c r="E125" s="205" t="s">
        <v>57</v>
      </c>
      <c r="F125" s="205" t="s">
        <v>58</v>
      </c>
      <c r="G125" s="205" t="s">
        <v>328</v>
      </c>
      <c r="H125" s="205" t="s">
        <v>329</v>
      </c>
      <c r="I125" s="205" t="s">
        <v>330</v>
      </c>
      <c r="J125" s="205" t="s">
        <v>318</v>
      </c>
      <c r="K125" s="206" t="s">
        <v>331</v>
      </c>
      <c r="L125" s="207"/>
      <c r="M125" s="101" t="s">
        <v>1</v>
      </c>
      <c r="N125" s="102" t="s">
        <v>40</v>
      </c>
      <c r="O125" s="102" t="s">
        <v>332</v>
      </c>
      <c r="P125" s="102" t="s">
        <v>333</v>
      </c>
      <c r="Q125" s="102" t="s">
        <v>334</v>
      </c>
      <c r="R125" s="102" t="s">
        <v>335</v>
      </c>
      <c r="S125" s="102" t="s">
        <v>336</v>
      </c>
      <c r="T125" s="103" t="s">
        <v>337</v>
      </c>
      <c r="U125" s="202"/>
      <c r="V125" s="202"/>
      <c r="W125" s="202"/>
      <c r="X125" s="202"/>
      <c r="Y125" s="202"/>
      <c r="Z125" s="202"/>
      <c r="AA125" s="202"/>
      <c r="AB125" s="202"/>
      <c r="AC125" s="202"/>
      <c r="AD125" s="202"/>
      <c r="AE125" s="202"/>
    </row>
    <row r="126" s="2" customFormat="1" ht="22.8" customHeight="1">
      <c r="A126" s="39"/>
      <c r="B126" s="40"/>
      <c r="C126" s="108" t="s">
        <v>338</v>
      </c>
      <c r="D126" s="41"/>
      <c r="E126" s="41"/>
      <c r="F126" s="41"/>
      <c r="G126" s="41"/>
      <c r="H126" s="41"/>
      <c r="I126" s="41"/>
      <c r="J126" s="208">
        <f>BK126</f>
        <v>0</v>
      </c>
      <c r="K126" s="41"/>
      <c r="L126" s="45"/>
      <c r="M126" s="104"/>
      <c r="N126" s="209"/>
      <c r="O126" s="105"/>
      <c r="P126" s="210">
        <f>P127</f>
        <v>0</v>
      </c>
      <c r="Q126" s="105"/>
      <c r="R126" s="210">
        <f>R127</f>
        <v>0</v>
      </c>
      <c r="S126" s="105"/>
      <c r="T126" s="211">
        <f>T127</f>
        <v>0</v>
      </c>
      <c r="U126" s="39"/>
      <c r="V126" s="39"/>
      <c r="W126" s="39"/>
      <c r="X126" s="39"/>
      <c r="Y126" s="39"/>
      <c r="Z126" s="39"/>
      <c r="AA126" s="39"/>
      <c r="AB126" s="39"/>
      <c r="AC126" s="39"/>
      <c r="AD126" s="39"/>
      <c r="AE126" s="39"/>
      <c r="AT126" s="18" t="s">
        <v>75</v>
      </c>
      <c r="AU126" s="18" t="s">
        <v>320</v>
      </c>
      <c r="BK126" s="212">
        <f>BK127</f>
        <v>0</v>
      </c>
    </row>
    <row r="127" s="12" customFormat="1" ht="25.92" customHeight="1">
      <c r="A127" s="12"/>
      <c r="B127" s="213"/>
      <c r="C127" s="214"/>
      <c r="D127" s="215" t="s">
        <v>75</v>
      </c>
      <c r="E127" s="216" t="s">
        <v>437</v>
      </c>
      <c r="F127" s="216" t="s">
        <v>438</v>
      </c>
      <c r="G127" s="214"/>
      <c r="H127" s="214"/>
      <c r="I127" s="217"/>
      <c r="J127" s="218">
        <f>BK127</f>
        <v>0</v>
      </c>
      <c r="K127" s="214"/>
      <c r="L127" s="219"/>
      <c r="M127" s="220"/>
      <c r="N127" s="221"/>
      <c r="O127" s="221"/>
      <c r="P127" s="222">
        <f>P128</f>
        <v>0</v>
      </c>
      <c r="Q127" s="221"/>
      <c r="R127" s="222">
        <f>R128</f>
        <v>0</v>
      </c>
      <c r="S127" s="221"/>
      <c r="T127" s="223">
        <f>T128</f>
        <v>0</v>
      </c>
      <c r="U127" s="12"/>
      <c r="V127" s="12"/>
      <c r="W127" s="12"/>
      <c r="X127" s="12"/>
      <c r="Y127" s="12"/>
      <c r="Z127" s="12"/>
      <c r="AA127" s="12"/>
      <c r="AB127" s="12"/>
      <c r="AC127" s="12"/>
      <c r="AD127" s="12"/>
      <c r="AE127" s="12"/>
      <c r="AR127" s="224" t="s">
        <v>83</v>
      </c>
      <c r="AT127" s="225" t="s">
        <v>75</v>
      </c>
      <c r="AU127" s="225" t="s">
        <v>76</v>
      </c>
      <c r="AY127" s="224" t="s">
        <v>342</v>
      </c>
      <c r="BK127" s="226">
        <f>BK128</f>
        <v>0</v>
      </c>
    </row>
    <row r="128" s="12" customFormat="1" ht="22.8" customHeight="1">
      <c r="A128" s="12"/>
      <c r="B128" s="213"/>
      <c r="C128" s="214"/>
      <c r="D128" s="215" t="s">
        <v>75</v>
      </c>
      <c r="E128" s="246" t="s">
        <v>7814</v>
      </c>
      <c r="F128" s="246" t="s">
        <v>7815</v>
      </c>
      <c r="G128" s="214"/>
      <c r="H128" s="214"/>
      <c r="I128" s="217"/>
      <c r="J128" s="247">
        <f>BK128</f>
        <v>0</v>
      </c>
      <c r="K128" s="214"/>
      <c r="L128" s="219"/>
      <c r="M128" s="220"/>
      <c r="N128" s="221"/>
      <c r="O128" s="221"/>
      <c r="P128" s="222">
        <f>SUM(P129:P176)</f>
        <v>0</v>
      </c>
      <c r="Q128" s="221"/>
      <c r="R128" s="222">
        <f>SUM(R129:R176)</f>
        <v>0</v>
      </c>
      <c r="S128" s="221"/>
      <c r="T128" s="223">
        <f>SUM(T129:T176)</f>
        <v>0</v>
      </c>
      <c r="U128" s="12"/>
      <c r="V128" s="12"/>
      <c r="W128" s="12"/>
      <c r="X128" s="12"/>
      <c r="Y128" s="12"/>
      <c r="Z128" s="12"/>
      <c r="AA128" s="12"/>
      <c r="AB128" s="12"/>
      <c r="AC128" s="12"/>
      <c r="AD128" s="12"/>
      <c r="AE128" s="12"/>
      <c r="AR128" s="224" t="s">
        <v>83</v>
      </c>
      <c r="AT128" s="225" t="s">
        <v>75</v>
      </c>
      <c r="AU128" s="225" t="s">
        <v>83</v>
      </c>
      <c r="AY128" s="224" t="s">
        <v>342</v>
      </c>
      <c r="BK128" s="226">
        <f>SUM(BK129:BK176)</f>
        <v>0</v>
      </c>
    </row>
    <row r="129" s="2" customFormat="1" ht="16.5" customHeight="1">
      <c r="A129" s="39"/>
      <c r="B129" s="40"/>
      <c r="C129" s="227" t="s">
        <v>83</v>
      </c>
      <c r="D129" s="227" t="s">
        <v>343</v>
      </c>
      <c r="E129" s="228" t="s">
        <v>7816</v>
      </c>
      <c r="F129" s="229" t="s">
        <v>7817</v>
      </c>
      <c r="G129" s="230" t="s">
        <v>824</v>
      </c>
      <c r="H129" s="231">
        <v>2</v>
      </c>
      <c r="I129" s="232"/>
      <c r="J129" s="233">
        <f>ROUND(I129*H129,2)</f>
        <v>0</v>
      </c>
      <c r="K129" s="229" t="s">
        <v>1</v>
      </c>
      <c r="L129" s="45"/>
      <c r="M129" s="234" t="s">
        <v>1</v>
      </c>
      <c r="N129" s="235" t="s">
        <v>41</v>
      </c>
      <c r="O129" s="92"/>
      <c r="P129" s="236">
        <f>O129*H129</f>
        <v>0</v>
      </c>
      <c r="Q129" s="236">
        <v>0</v>
      </c>
      <c r="R129" s="236">
        <f>Q129*H129</f>
        <v>0</v>
      </c>
      <c r="S129" s="236">
        <v>0</v>
      </c>
      <c r="T129" s="237">
        <f>S129*H129</f>
        <v>0</v>
      </c>
      <c r="U129" s="39"/>
      <c r="V129" s="39"/>
      <c r="W129" s="39"/>
      <c r="X129" s="39"/>
      <c r="Y129" s="39"/>
      <c r="Z129" s="39"/>
      <c r="AA129" s="39"/>
      <c r="AB129" s="39"/>
      <c r="AC129" s="39"/>
      <c r="AD129" s="39"/>
      <c r="AE129" s="39"/>
      <c r="AR129" s="238" t="s">
        <v>360</v>
      </c>
      <c r="AT129" s="238" t="s">
        <v>343</v>
      </c>
      <c r="AU129" s="238" t="s">
        <v>85</v>
      </c>
      <c r="AY129" s="18" t="s">
        <v>342</v>
      </c>
      <c r="BE129" s="239">
        <f>IF(N129="základní",J129,0)</f>
        <v>0</v>
      </c>
      <c r="BF129" s="239">
        <f>IF(N129="snížená",J129,0)</f>
        <v>0</v>
      </c>
      <c r="BG129" s="239">
        <f>IF(N129="zákl. přenesená",J129,0)</f>
        <v>0</v>
      </c>
      <c r="BH129" s="239">
        <f>IF(N129="sníž. přenesená",J129,0)</f>
        <v>0</v>
      </c>
      <c r="BI129" s="239">
        <f>IF(N129="nulová",J129,0)</f>
        <v>0</v>
      </c>
      <c r="BJ129" s="18" t="s">
        <v>83</v>
      </c>
      <c r="BK129" s="239">
        <f>ROUND(I129*H129,2)</f>
        <v>0</v>
      </c>
      <c r="BL129" s="18" t="s">
        <v>360</v>
      </c>
      <c r="BM129" s="238" t="s">
        <v>7818</v>
      </c>
    </row>
    <row r="130" s="2" customFormat="1">
      <c r="A130" s="39"/>
      <c r="B130" s="40"/>
      <c r="C130" s="41"/>
      <c r="D130" s="240" t="s">
        <v>349</v>
      </c>
      <c r="E130" s="41"/>
      <c r="F130" s="241" t="s">
        <v>7817</v>
      </c>
      <c r="G130" s="41"/>
      <c r="H130" s="41"/>
      <c r="I130" s="242"/>
      <c r="J130" s="41"/>
      <c r="K130" s="41"/>
      <c r="L130" s="45"/>
      <c r="M130" s="243"/>
      <c r="N130" s="244"/>
      <c r="O130" s="92"/>
      <c r="P130" s="92"/>
      <c r="Q130" s="92"/>
      <c r="R130" s="92"/>
      <c r="S130" s="92"/>
      <c r="T130" s="93"/>
      <c r="U130" s="39"/>
      <c r="V130" s="39"/>
      <c r="W130" s="39"/>
      <c r="X130" s="39"/>
      <c r="Y130" s="39"/>
      <c r="Z130" s="39"/>
      <c r="AA130" s="39"/>
      <c r="AB130" s="39"/>
      <c r="AC130" s="39"/>
      <c r="AD130" s="39"/>
      <c r="AE130" s="39"/>
      <c r="AT130" s="18" t="s">
        <v>349</v>
      </c>
      <c r="AU130" s="18" t="s">
        <v>85</v>
      </c>
    </row>
    <row r="131" s="13" customFormat="1">
      <c r="A131" s="13"/>
      <c r="B131" s="252"/>
      <c r="C131" s="253"/>
      <c r="D131" s="240" t="s">
        <v>446</v>
      </c>
      <c r="E131" s="254" t="s">
        <v>1</v>
      </c>
      <c r="F131" s="255" t="s">
        <v>7819</v>
      </c>
      <c r="G131" s="253"/>
      <c r="H131" s="256">
        <v>2</v>
      </c>
      <c r="I131" s="257"/>
      <c r="J131" s="253"/>
      <c r="K131" s="253"/>
      <c r="L131" s="258"/>
      <c r="M131" s="259"/>
      <c r="N131" s="260"/>
      <c r="O131" s="260"/>
      <c r="P131" s="260"/>
      <c r="Q131" s="260"/>
      <c r="R131" s="260"/>
      <c r="S131" s="260"/>
      <c r="T131" s="261"/>
      <c r="U131" s="13"/>
      <c r="V131" s="13"/>
      <c r="W131" s="13"/>
      <c r="X131" s="13"/>
      <c r="Y131" s="13"/>
      <c r="Z131" s="13"/>
      <c r="AA131" s="13"/>
      <c r="AB131" s="13"/>
      <c r="AC131" s="13"/>
      <c r="AD131" s="13"/>
      <c r="AE131" s="13"/>
      <c r="AT131" s="262" t="s">
        <v>446</v>
      </c>
      <c r="AU131" s="262" t="s">
        <v>85</v>
      </c>
      <c r="AV131" s="13" t="s">
        <v>85</v>
      </c>
      <c r="AW131" s="13" t="s">
        <v>32</v>
      </c>
      <c r="AX131" s="13" t="s">
        <v>83</v>
      </c>
      <c r="AY131" s="262" t="s">
        <v>342</v>
      </c>
    </row>
    <row r="132" s="2" customFormat="1" ht="16.5" customHeight="1">
      <c r="A132" s="39"/>
      <c r="B132" s="40"/>
      <c r="C132" s="227" t="s">
        <v>85</v>
      </c>
      <c r="D132" s="227" t="s">
        <v>343</v>
      </c>
      <c r="E132" s="228" t="s">
        <v>7820</v>
      </c>
      <c r="F132" s="229" t="s">
        <v>7821</v>
      </c>
      <c r="G132" s="230" t="s">
        <v>824</v>
      </c>
      <c r="H132" s="231">
        <v>10</v>
      </c>
      <c r="I132" s="232"/>
      <c r="J132" s="233">
        <f>ROUND(I132*H132,2)</f>
        <v>0</v>
      </c>
      <c r="K132" s="229" t="s">
        <v>1</v>
      </c>
      <c r="L132" s="45"/>
      <c r="M132" s="234" t="s">
        <v>1</v>
      </c>
      <c r="N132" s="235" t="s">
        <v>41</v>
      </c>
      <c r="O132" s="92"/>
      <c r="P132" s="236">
        <f>O132*H132</f>
        <v>0</v>
      </c>
      <c r="Q132" s="236">
        <v>0</v>
      </c>
      <c r="R132" s="236">
        <f>Q132*H132</f>
        <v>0</v>
      </c>
      <c r="S132" s="236">
        <v>0</v>
      </c>
      <c r="T132" s="237">
        <f>S132*H132</f>
        <v>0</v>
      </c>
      <c r="U132" s="39"/>
      <c r="V132" s="39"/>
      <c r="W132" s="39"/>
      <c r="X132" s="39"/>
      <c r="Y132" s="39"/>
      <c r="Z132" s="39"/>
      <c r="AA132" s="39"/>
      <c r="AB132" s="39"/>
      <c r="AC132" s="39"/>
      <c r="AD132" s="39"/>
      <c r="AE132" s="39"/>
      <c r="AR132" s="238" t="s">
        <v>360</v>
      </c>
      <c r="AT132" s="238" t="s">
        <v>343</v>
      </c>
      <c r="AU132" s="238" t="s">
        <v>85</v>
      </c>
      <c r="AY132" s="18" t="s">
        <v>342</v>
      </c>
      <c r="BE132" s="239">
        <f>IF(N132="základní",J132,0)</f>
        <v>0</v>
      </c>
      <c r="BF132" s="239">
        <f>IF(N132="snížená",J132,0)</f>
        <v>0</v>
      </c>
      <c r="BG132" s="239">
        <f>IF(N132="zákl. přenesená",J132,0)</f>
        <v>0</v>
      </c>
      <c r="BH132" s="239">
        <f>IF(N132="sníž. přenesená",J132,0)</f>
        <v>0</v>
      </c>
      <c r="BI132" s="239">
        <f>IF(N132="nulová",J132,0)</f>
        <v>0</v>
      </c>
      <c r="BJ132" s="18" t="s">
        <v>83</v>
      </c>
      <c r="BK132" s="239">
        <f>ROUND(I132*H132,2)</f>
        <v>0</v>
      </c>
      <c r="BL132" s="18" t="s">
        <v>360</v>
      </c>
      <c r="BM132" s="238" t="s">
        <v>7822</v>
      </c>
    </row>
    <row r="133" s="2" customFormat="1">
      <c r="A133" s="39"/>
      <c r="B133" s="40"/>
      <c r="C133" s="41"/>
      <c r="D133" s="240" t="s">
        <v>349</v>
      </c>
      <c r="E133" s="41"/>
      <c r="F133" s="241" t="s">
        <v>7821</v>
      </c>
      <c r="G133" s="41"/>
      <c r="H133" s="41"/>
      <c r="I133" s="242"/>
      <c r="J133" s="41"/>
      <c r="K133" s="41"/>
      <c r="L133" s="45"/>
      <c r="M133" s="243"/>
      <c r="N133" s="244"/>
      <c r="O133" s="92"/>
      <c r="P133" s="92"/>
      <c r="Q133" s="92"/>
      <c r="R133" s="92"/>
      <c r="S133" s="92"/>
      <c r="T133" s="93"/>
      <c r="U133" s="39"/>
      <c r="V133" s="39"/>
      <c r="W133" s="39"/>
      <c r="X133" s="39"/>
      <c r="Y133" s="39"/>
      <c r="Z133" s="39"/>
      <c r="AA133" s="39"/>
      <c r="AB133" s="39"/>
      <c r="AC133" s="39"/>
      <c r="AD133" s="39"/>
      <c r="AE133" s="39"/>
      <c r="AT133" s="18" t="s">
        <v>349</v>
      </c>
      <c r="AU133" s="18" t="s">
        <v>85</v>
      </c>
    </row>
    <row r="134" s="13" customFormat="1">
      <c r="A134" s="13"/>
      <c r="B134" s="252"/>
      <c r="C134" s="253"/>
      <c r="D134" s="240" t="s">
        <v>446</v>
      </c>
      <c r="E134" s="254" t="s">
        <v>1</v>
      </c>
      <c r="F134" s="255" t="s">
        <v>7823</v>
      </c>
      <c r="G134" s="253"/>
      <c r="H134" s="256">
        <v>8</v>
      </c>
      <c r="I134" s="257"/>
      <c r="J134" s="253"/>
      <c r="K134" s="253"/>
      <c r="L134" s="258"/>
      <c r="M134" s="259"/>
      <c r="N134" s="260"/>
      <c r="O134" s="260"/>
      <c r="P134" s="260"/>
      <c r="Q134" s="260"/>
      <c r="R134" s="260"/>
      <c r="S134" s="260"/>
      <c r="T134" s="261"/>
      <c r="U134" s="13"/>
      <c r="V134" s="13"/>
      <c r="W134" s="13"/>
      <c r="X134" s="13"/>
      <c r="Y134" s="13"/>
      <c r="Z134" s="13"/>
      <c r="AA134" s="13"/>
      <c r="AB134" s="13"/>
      <c r="AC134" s="13"/>
      <c r="AD134" s="13"/>
      <c r="AE134" s="13"/>
      <c r="AT134" s="262" t="s">
        <v>446</v>
      </c>
      <c r="AU134" s="262" t="s">
        <v>85</v>
      </c>
      <c r="AV134" s="13" t="s">
        <v>85</v>
      </c>
      <c r="AW134" s="13" t="s">
        <v>32</v>
      </c>
      <c r="AX134" s="13" t="s">
        <v>76</v>
      </c>
      <c r="AY134" s="262" t="s">
        <v>342</v>
      </c>
    </row>
    <row r="135" s="13" customFormat="1">
      <c r="A135" s="13"/>
      <c r="B135" s="252"/>
      <c r="C135" s="253"/>
      <c r="D135" s="240" t="s">
        <v>446</v>
      </c>
      <c r="E135" s="254" t="s">
        <v>1</v>
      </c>
      <c r="F135" s="255" t="s">
        <v>7824</v>
      </c>
      <c r="G135" s="253"/>
      <c r="H135" s="256">
        <v>2</v>
      </c>
      <c r="I135" s="257"/>
      <c r="J135" s="253"/>
      <c r="K135" s="253"/>
      <c r="L135" s="258"/>
      <c r="M135" s="259"/>
      <c r="N135" s="260"/>
      <c r="O135" s="260"/>
      <c r="P135" s="260"/>
      <c r="Q135" s="260"/>
      <c r="R135" s="260"/>
      <c r="S135" s="260"/>
      <c r="T135" s="261"/>
      <c r="U135" s="13"/>
      <c r="V135" s="13"/>
      <c r="W135" s="13"/>
      <c r="X135" s="13"/>
      <c r="Y135" s="13"/>
      <c r="Z135" s="13"/>
      <c r="AA135" s="13"/>
      <c r="AB135" s="13"/>
      <c r="AC135" s="13"/>
      <c r="AD135" s="13"/>
      <c r="AE135" s="13"/>
      <c r="AT135" s="262" t="s">
        <v>446</v>
      </c>
      <c r="AU135" s="262" t="s">
        <v>85</v>
      </c>
      <c r="AV135" s="13" t="s">
        <v>85</v>
      </c>
      <c r="AW135" s="13" t="s">
        <v>32</v>
      </c>
      <c r="AX135" s="13" t="s">
        <v>76</v>
      </c>
      <c r="AY135" s="262" t="s">
        <v>342</v>
      </c>
    </row>
    <row r="136" s="16" customFormat="1">
      <c r="A136" s="16"/>
      <c r="B136" s="284"/>
      <c r="C136" s="285"/>
      <c r="D136" s="240" t="s">
        <v>446</v>
      </c>
      <c r="E136" s="286" t="s">
        <v>1</v>
      </c>
      <c r="F136" s="287" t="s">
        <v>500</v>
      </c>
      <c r="G136" s="285"/>
      <c r="H136" s="288">
        <v>10</v>
      </c>
      <c r="I136" s="289"/>
      <c r="J136" s="285"/>
      <c r="K136" s="285"/>
      <c r="L136" s="290"/>
      <c r="M136" s="291"/>
      <c r="N136" s="292"/>
      <c r="O136" s="292"/>
      <c r="P136" s="292"/>
      <c r="Q136" s="292"/>
      <c r="R136" s="292"/>
      <c r="S136" s="292"/>
      <c r="T136" s="293"/>
      <c r="U136" s="16"/>
      <c r="V136" s="16"/>
      <c r="W136" s="16"/>
      <c r="X136" s="16"/>
      <c r="Y136" s="16"/>
      <c r="Z136" s="16"/>
      <c r="AA136" s="16"/>
      <c r="AB136" s="16"/>
      <c r="AC136" s="16"/>
      <c r="AD136" s="16"/>
      <c r="AE136" s="16"/>
      <c r="AT136" s="294" t="s">
        <v>446</v>
      </c>
      <c r="AU136" s="294" t="s">
        <v>85</v>
      </c>
      <c r="AV136" s="16" t="s">
        <v>360</v>
      </c>
      <c r="AW136" s="16" t="s">
        <v>32</v>
      </c>
      <c r="AX136" s="16" t="s">
        <v>83</v>
      </c>
      <c r="AY136" s="294" t="s">
        <v>342</v>
      </c>
    </row>
    <row r="137" s="2" customFormat="1" ht="16.5" customHeight="1">
      <c r="A137" s="39"/>
      <c r="B137" s="40"/>
      <c r="C137" s="227" t="s">
        <v>92</v>
      </c>
      <c r="D137" s="227" t="s">
        <v>343</v>
      </c>
      <c r="E137" s="228" t="s">
        <v>7825</v>
      </c>
      <c r="F137" s="229" t="s">
        <v>7826</v>
      </c>
      <c r="G137" s="230" t="s">
        <v>824</v>
      </c>
      <c r="H137" s="231">
        <v>9</v>
      </c>
      <c r="I137" s="232"/>
      <c r="J137" s="233">
        <f>ROUND(I137*H137,2)</f>
        <v>0</v>
      </c>
      <c r="K137" s="229" t="s">
        <v>1</v>
      </c>
      <c r="L137" s="45"/>
      <c r="M137" s="234" t="s">
        <v>1</v>
      </c>
      <c r="N137" s="235" t="s">
        <v>41</v>
      </c>
      <c r="O137" s="92"/>
      <c r="P137" s="236">
        <f>O137*H137</f>
        <v>0</v>
      </c>
      <c r="Q137" s="236">
        <v>0</v>
      </c>
      <c r="R137" s="236">
        <f>Q137*H137</f>
        <v>0</v>
      </c>
      <c r="S137" s="236">
        <v>0</v>
      </c>
      <c r="T137" s="237">
        <f>S137*H137</f>
        <v>0</v>
      </c>
      <c r="U137" s="39"/>
      <c r="V137" s="39"/>
      <c r="W137" s="39"/>
      <c r="X137" s="39"/>
      <c r="Y137" s="39"/>
      <c r="Z137" s="39"/>
      <c r="AA137" s="39"/>
      <c r="AB137" s="39"/>
      <c r="AC137" s="39"/>
      <c r="AD137" s="39"/>
      <c r="AE137" s="39"/>
      <c r="AR137" s="238" t="s">
        <v>360</v>
      </c>
      <c r="AT137" s="238" t="s">
        <v>343</v>
      </c>
      <c r="AU137" s="238" t="s">
        <v>85</v>
      </c>
      <c r="AY137" s="18" t="s">
        <v>342</v>
      </c>
      <c r="BE137" s="239">
        <f>IF(N137="základní",J137,0)</f>
        <v>0</v>
      </c>
      <c r="BF137" s="239">
        <f>IF(N137="snížená",J137,0)</f>
        <v>0</v>
      </c>
      <c r="BG137" s="239">
        <f>IF(N137="zákl. přenesená",J137,0)</f>
        <v>0</v>
      </c>
      <c r="BH137" s="239">
        <f>IF(N137="sníž. přenesená",J137,0)</f>
        <v>0</v>
      </c>
      <c r="BI137" s="239">
        <f>IF(N137="nulová",J137,0)</f>
        <v>0</v>
      </c>
      <c r="BJ137" s="18" t="s">
        <v>83</v>
      </c>
      <c r="BK137" s="239">
        <f>ROUND(I137*H137,2)</f>
        <v>0</v>
      </c>
      <c r="BL137" s="18" t="s">
        <v>360</v>
      </c>
      <c r="BM137" s="238" t="s">
        <v>7827</v>
      </c>
    </row>
    <row r="138" s="2" customFormat="1">
      <c r="A138" s="39"/>
      <c r="B138" s="40"/>
      <c r="C138" s="41"/>
      <c r="D138" s="240" t="s">
        <v>349</v>
      </c>
      <c r="E138" s="41"/>
      <c r="F138" s="241" t="s">
        <v>7826</v>
      </c>
      <c r="G138" s="41"/>
      <c r="H138" s="41"/>
      <c r="I138" s="242"/>
      <c r="J138" s="41"/>
      <c r="K138" s="41"/>
      <c r="L138" s="45"/>
      <c r="M138" s="243"/>
      <c r="N138" s="244"/>
      <c r="O138" s="92"/>
      <c r="P138" s="92"/>
      <c r="Q138" s="92"/>
      <c r="R138" s="92"/>
      <c r="S138" s="92"/>
      <c r="T138" s="93"/>
      <c r="U138" s="39"/>
      <c r="V138" s="39"/>
      <c r="W138" s="39"/>
      <c r="X138" s="39"/>
      <c r="Y138" s="39"/>
      <c r="Z138" s="39"/>
      <c r="AA138" s="39"/>
      <c r="AB138" s="39"/>
      <c r="AC138" s="39"/>
      <c r="AD138" s="39"/>
      <c r="AE138" s="39"/>
      <c r="AT138" s="18" t="s">
        <v>349</v>
      </c>
      <c r="AU138" s="18" t="s">
        <v>85</v>
      </c>
    </row>
    <row r="139" s="13" customFormat="1">
      <c r="A139" s="13"/>
      <c r="B139" s="252"/>
      <c r="C139" s="253"/>
      <c r="D139" s="240" t="s">
        <v>446</v>
      </c>
      <c r="E139" s="254" t="s">
        <v>1</v>
      </c>
      <c r="F139" s="255" t="s">
        <v>7828</v>
      </c>
      <c r="G139" s="253"/>
      <c r="H139" s="256">
        <v>1</v>
      </c>
      <c r="I139" s="257"/>
      <c r="J139" s="253"/>
      <c r="K139" s="253"/>
      <c r="L139" s="258"/>
      <c r="M139" s="259"/>
      <c r="N139" s="260"/>
      <c r="O139" s="260"/>
      <c r="P139" s="260"/>
      <c r="Q139" s="260"/>
      <c r="R139" s="260"/>
      <c r="S139" s="260"/>
      <c r="T139" s="261"/>
      <c r="U139" s="13"/>
      <c r="V139" s="13"/>
      <c r="W139" s="13"/>
      <c r="X139" s="13"/>
      <c r="Y139" s="13"/>
      <c r="Z139" s="13"/>
      <c r="AA139" s="13"/>
      <c r="AB139" s="13"/>
      <c r="AC139" s="13"/>
      <c r="AD139" s="13"/>
      <c r="AE139" s="13"/>
      <c r="AT139" s="262" t="s">
        <v>446</v>
      </c>
      <c r="AU139" s="262" t="s">
        <v>85</v>
      </c>
      <c r="AV139" s="13" t="s">
        <v>85</v>
      </c>
      <c r="AW139" s="13" t="s">
        <v>32</v>
      </c>
      <c r="AX139" s="13" t="s">
        <v>76</v>
      </c>
      <c r="AY139" s="262" t="s">
        <v>342</v>
      </c>
    </row>
    <row r="140" s="13" customFormat="1">
      <c r="A140" s="13"/>
      <c r="B140" s="252"/>
      <c r="C140" s="253"/>
      <c r="D140" s="240" t="s">
        <v>446</v>
      </c>
      <c r="E140" s="254" t="s">
        <v>1</v>
      </c>
      <c r="F140" s="255" t="s">
        <v>7823</v>
      </c>
      <c r="G140" s="253"/>
      <c r="H140" s="256">
        <v>8</v>
      </c>
      <c r="I140" s="257"/>
      <c r="J140" s="253"/>
      <c r="K140" s="253"/>
      <c r="L140" s="258"/>
      <c r="M140" s="259"/>
      <c r="N140" s="260"/>
      <c r="O140" s="260"/>
      <c r="P140" s="260"/>
      <c r="Q140" s="260"/>
      <c r="R140" s="260"/>
      <c r="S140" s="260"/>
      <c r="T140" s="261"/>
      <c r="U140" s="13"/>
      <c r="V140" s="13"/>
      <c r="W140" s="13"/>
      <c r="X140" s="13"/>
      <c r="Y140" s="13"/>
      <c r="Z140" s="13"/>
      <c r="AA140" s="13"/>
      <c r="AB140" s="13"/>
      <c r="AC140" s="13"/>
      <c r="AD140" s="13"/>
      <c r="AE140" s="13"/>
      <c r="AT140" s="262" t="s">
        <v>446</v>
      </c>
      <c r="AU140" s="262" t="s">
        <v>85</v>
      </c>
      <c r="AV140" s="13" t="s">
        <v>85</v>
      </c>
      <c r="AW140" s="13" t="s">
        <v>32</v>
      </c>
      <c r="AX140" s="13" t="s">
        <v>76</v>
      </c>
      <c r="AY140" s="262" t="s">
        <v>342</v>
      </c>
    </row>
    <row r="141" s="16" customFormat="1">
      <c r="A141" s="16"/>
      <c r="B141" s="284"/>
      <c r="C141" s="285"/>
      <c r="D141" s="240" t="s">
        <v>446</v>
      </c>
      <c r="E141" s="286" t="s">
        <v>1</v>
      </c>
      <c r="F141" s="287" t="s">
        <v>500</v>
      </c>
      <c r="G141" s="285"/>
      <c r="H141" s="288">
        <v>9</v>
      </c>
      <c r="I141" s="289"/>
      <c r="J141" s="285"/>
      <c r="K141" s="285"/>
      <c r="L141" s="290"/>
      <c r="M141" s="291"/>
      <c r="N141" s="292"/>
      <c r="O141" s="292"/>
      <c r="P141" s="292"/>
      <c r="Q141" s="292"/>
      <c r="R141" s="292"/>
      <c r="S141" s="292"/>
      <c r="T141" s="293"/>
      <c r="U141" s="16"/>
      <c r="V141" s="16"/>
      <c r="W141" s="16"/>
      <c r="X141" s="16"/>
      <c r="Y141" s="16"/>
      <c r="Z141" s="16"/>
      <c r="AA141" s="16"/>
      <c r="AB141" s="16"/>
      <c r="AC141" s="16"/>
      <c r="AD141" s="16"/>
      <c r="AE141" s="16"/>
      <c r="AT141" s="294" t="s">
        <v>446</v>
      </c>
      <c r="AU141" s="294" t="s">
        <v>85</v>
      </c>
      <c r="AV141" s="16" t="s">
        <v>360</v>
      </c>
      <c r="AW141" s="16" t="s">
        <v>32</v>
      </c>
      <c r="AX141" s="16" t="s">
        <v>83</v>
      </c>
      <c r="AY141" s="294" t="s">
        <v>342</v>
      </c>
    </row>
    <row r="142" s="2" customFormat="1" ht="16.5" customHeight="1">
      <c r="A142" s="39"/>
      <c r="B142" s="40"/>
      <c r="C142" s="227" t="s">
        <v>360</v>
      </c>
      <c r="D142" s="227" t="s">
        <v>343</v>
      </c>
      <c r="E142" s="228" t="s">
        <v>7829</v>
      </c>
      <c r="F142" s="229" t="s">
        <v>7830</v>
      </c>
      <c r="G142" s="230" t="s">
        <v>473</v>
      </c>
      <c r="H142" s="231">
        <v>93.150000000000006</v>
      </c>
      <c r="I142" s="232"/>
      <c r="J142" s="233">
        <f>ROUND(I142*H142,2)</f>
        <v>0</v>
      </c>
      <c r="K142" s="229" t="s">
        <v>1</v>
      </c>
      <c r="L142" s="45"/>
      <c r="M142" s="234" t="s">
        <v>1</v>
      </c>
      <c r="N142" s="235" t="s">
        <v>41</v>
      </c>
      <c r="O142" s="92"/>
      <c r="P142" s="236">
        <f>O142*H142</f>
        <v>0</v>
      </c>
      <c r="Q142" s="236">
        <v>0</v>
      </c>
      <c r="R142" s="236">
        <f>Q142*H142</f>
        <v>0</v>
      </c>
      <c r="S142" s="236">
        <v>0</v>
      </c>
      <c r="T142" s="237">
        <f>S142*H142</f>
        <v>0</v>
      </c>
      <c r="U142" s="39"/>
      <c r="V142" s="39"/>
      <c r="W142" s="39"/>
      <c r="X142" s="39"/>
      <c r="Y142" s="39"/>
      <c r="Z142" s="39"/>
      <c r="AA142" s="39"/>
      <c r="AB142" s="39"/>
      <c r="AC142" s="39"/>
      <c r="AD142" s="39"/>
      <c r="AE142" s="39"/>
      <c r="AR142" s="238" t="s">
        <v>360</v>
      </c>
      <c r="AT142" s="238" t="s">
        <v>343</v>
      </c>
      <c r="AU142" s="238" t="s">
        <v>85</v>
      </c>
      <c r="AY142" s="18" t="s">
        <v>342</v>
      </c>
      <c r="BE142" s="239">
        <f>IF(N142="základní",J142,0)</f>
        <v>0</v>
      </c>
      <c r="BF142" s="239">
        <f>IF(N142="snížená",J142,0)</f>
        <v>0</v>
      </c>
      <c r="BG142" s="239">
        <f>IF(N142="zákl. přenesená",J142,0)</f>
        <v>0</v>
      </c>
      <c r="BH142" s="239">
        <f>IF(N142="sníž. přenesená",J142,0)</f>
        <v>0</v>
      </c>
      <c r="BI142" s="239">
        <f>IF(N142="nulová",J142,0)</f>
        <v>0</v>
      </c>
      <c r="BJ142" s="18" t="s">
        <v>83</v>
      </c>
      <c r="BK142" s="239">
        <f>ROUND(I142*H142,2)</f>
        <v>0</v>
      </c>
      <c r="BL142" s="18" t="s">
        <v>360</v>
      </c>
      <c r="BM142" s="238" t="s">
        <v>7831</v>
      </c>
    </row>
    <row r="143" s="2" customFormat="1">
      <c r="A143" s="39"/>
      <c r="B143" s="40"/>
      <c r="C143" s="41"/>
      <c r="D143" s="240" t="s">
        <v>349</v>
      </c>
      <c r="E143" s="41"/>
      <c r="F143" s="241" t="s">
        <v>7830</v>
      </c>
      <c r="G143" s="41"/>
      <c r="H143" s="41"/>
      <c r="I143" s="242"/>
      <c r="J143" s="41"/>
      <c r="K143" s="41"/>
      <c r="L143" s="45"/>
      <c r="M143" s="243"/>
      <c r="N143" s="244"/>
      <c r="O143" s="92"/>
      <c r="P143" s="92"/>
      <c r="Q143" s="92"/>
      <c r="R143" s="92"/>
      <c r="S143" s="92"/>
      <c r="T143" s="93"/>
      <c r="U143" s="39"/>
      <c r="V143" s="39"/>
      <c r="W143" s="39"/>
      <c r="X143" s="39"/>
      <c r="Y143" s="39"/>
      <c r="Z143" s="39"/>
      <c r="AA143" s="39"/>
      <c r="AB143" s="39"/>
      <c r="AC143" s="39"/>
      <c r="AD143" s="39"/>
      <c r="AE143" s="39"/>
      <c r="AT143" s="18" t="s">
        <v>349</v>
      </c>
      <c r="AU143" s="18" t="s">
        <v>85</v>
      </c>
    </row>
    <row r="144" s="13" customFormat="1">
      <c r="A144" s="13"/>
      <c r="B144" s="252"/>
      <c r="C144" s="253"/>
      <c r="D144" s="240" t="s">
        <v>446</v>
      </c>
      <c r="E144" s="254" t="s">
        <v>1</v>
      </c>
      <c r="F144" s="255" t="s">
        <v>7832</v>
      </c>
      <c r="G144" s="253"/>
      <c r="H144" s="256">
        <v>25.149999999999999</v>
      </c>
      <c r="I144" s="257"/>
      <c r="J144" s="253"/>
      <c r="K144" s="253"/>
      <c r="L144" s="258"/>
      <c r="M144" s="259"/>
      <c r="N144" s="260"/>
      <c r="O144" s="260"/>
      <c r="P144" s="260"/>
      <c r="Q144" s="260"/>
      <c r="R144" s="260"/>
      <c r="S144" s="260"/>
      <c r="T144" s="261"/>
      <c r="U144" s="13"/>
      <c r="V144" s="13"/>
      <c r="W144" s="13"/>
      <c r="X144" s="13"/>
      <c r="Y144" s="13"/>
      <c r="Z144" s="13"/>
      <c r="AA144" s="13"/>
      <c r="AB144" s="13"/>
      <c r="AC144" s="13"/>
      <c r="AD144" s="13"/>
      <c r="AE144" s="13"/>
      <c r="AT144" s="262" t="s">
        <v>446</v>
      </c>
      <c r="AU144" s="262" t="s">
        <v>85</v>
      </c>
      <c r="AV144" s="13" t="s">
        <v>85</v>
      </c>
      <c r="AW144" s="13" t="s">
        <v>32</v>
      </c>
      <c r="AX144" s="13" t="s">
        <v>76</v>
      </c>
      <c r="AY144" s="262" t="s">
        <v>342</v>
      </c>
    </row>
    <row r="145" s="13" customFormat="1">
      <c r="A145" s="13"/>
      <c r="B145" s="252"/>
      <c r="C145" s="253"/>
      <c r="D145" s="240" t="s">
        <v>446</v>
      </c>
      <c r="E145" s="254" t="s">
        <v>1</v>
      </c>
      <c r="F145" s="255" t="s">
        <v>7833</v>
      </c>
      <c r="G145" s="253"/>
      <c r="H145" s="256">
        <v>59</v>
      </c>
      <c r="I145" s="257"/>
      <c r="J145" s="253"/>
      <c r="K145" s="253"/>
      <c r="L145" s="258"/>
      <c r="M145" s="259"/>
      <c r="N145" s="260"/>
      <c r="O145" s="260"/>
      <c r="P145" s="260"/>
      <c r="Q145" s="260"/>
      <c r="R145" s="260"/>
      <c r="S145" s="260"/>
      <c r="T145" s="261"/>
      <c r="U145" s="13"/>
      <c r="V145" s="13"/>
      <c r="W145" s="13"/>
      <c r="X145" s="13"/>
      <c r="Y145" s="13"/>
      <c r="Z145" s="13"/>
      <c r="AA145" s="13"/>
      <c r="AB145" s="13"/>
      <c r="AC145" s="13"/>
      <c r="AD145" s="13"/>
      <c r="AE145" s="13"/>
      <c r="AT145" s="262" t="s">
        <v>446</v>
      </c>
      <c r="AU145" s="262" t="s">
        <v>85</v>
      </c>
      <c r="AV145" s="13" t="s">
        <v>85</v>
      </c>
      <c r="AW145" s="13" t="s">
        <v>32</v>
      </c>
      <c r="AX145" s="13" t="s">
        <v>76</v>
      </c>
      <c r="AY145" s="262" t="s">
        <v>342</v>
      </c>
    </row>
    <row r="146" s="13" customFormat="1">
      <c r="A146" s="13"/>
      <c r="B146" s="252"/>
      <c r="C146" s="253"/>
      <c r="D146" s="240" t="s">
        <v>446</v>
      </c>
      <c r="E146" s="254" t="s">
        <v>1</v>
      </c>
      <c r="F146" s="255" t="s">
        <v>7834</v>
      </c>
      <c r="G146" s="253"/>
      <c r="H146" s="256">
        <v>9</v>
      </c>
      <c r="I146" s="257"/>
      <c r="J146" s="253"/>
      <c r="K146" s="253"/>
      <c r="L146" s="258"/>
      <c r="M146" s="259"/>
      <c r="N146" s="260"/>
      <c r="O146" s="260"/>
      <c r="P146" s="260"/>
      <c r="Q146" s="260"/>
      <c r="R146" s="260"/>
      <c r="S146" s="260"/>
      <c r="T146" s="261"/>
      <c r="U146" s="13"/>
      <c r="V146" s="13"/>
      <c r="W146" s="13"/>
      <c r="X146" s="13"/>
      <c r="Y146" s="13"/>
      <c r="Z146" s="13"/>
      <c r="AA146" s="13"/>
      <c r="AB146" s="13"/>
      <c r="AC146" s="13"/>
      <c r="AD146" s="13"/>
      <c r="AE146" s="13"/>
      <c r="AT146" s="262" t="s">
        <v>446</v>
      </c>
      <c r="AU146" s="262" t="s">
        <v>85</v>
      </c>
      <c r="AV146" s="13" t="s">
        <v>85</v>
      </c>
      <c r="AW146" s="13" t="s">
        <v>32</v>
      </c>
      <c r="AX146" s="13" t="s">
        <v>76</v>
      </c>
      <c r="AY146" s="262" t="s">
        <v>342</v>
      </c>
    </row>
    <row r="147" s="16" customFormat="1">
      <c r="A147" s="16"/>
      <c r="B147" s="284"/>
      <c r="C147" s="285"/>
      <c r="D147" s="240" t="s">
        <v>446</v>
      </c>
      <c r="E147" s="286" t="s">
        <v>1</v>
      </c>
      <c r="F147" s="287" t="s">
        <v>500</v>
      </c>
      <c r="G147" s="285"/>
      <c r="H147" s="288">
        <v>93.150000000000006</v>
      </c>
      <c r="I147" s="289"/>
      <c r="J147" s="285"/>
      <c r="K147" s="285"/>
      <c r="L147" s="290"/>
      <c r="M147" s="291"/>
      <c r="N147" s="292"/>
      <c r="O147" s="292"/>
      <c r="P147" s="292"/>
      <c r="Q147" s="292"/>
      <c r="R147" s="292"/>
      <c r="S147" s="292"/>
      <c r="T147" s="293"/>
      <c r="U147" s="16"/>
      <c r="V147" s="16"/>
      <c r="W147" s="16"/>
      <c r="X147" s="16"/>
      <c r="Y147" s="16"/>
      <c r="Z147" s="16"/>
      <c r="AA147" s="16"/>
      <c r="AB147" s="16"/>
      <c r="AC147" s="16"/>
      <c r="AD147" s="16"/>
      <c r="AE147" s="16"/>
      <c r="AT147" s="294" t="s">
        <v>446</v>
      </c>
      <c r="AU147" s="294" t="s">
        <v>85</v>
      </c>
      <c r="AV147" s="16" t="s">
        <v>360</v>
      </c>
      <c r="AW147" s="16" t="s">
        <v>32</v>
      </c>
      <c r="AX147" s="16" t="s">
        <v>83</v>
      </c>
      <c r="AY147" s="294" t="s">
        <v>342</v>
      </c>
    </row>
    <row r="148" s="2" customFormat="1" ht="16.5" customHeight="1">
      <c r="A148" s="39"/>
      <c r="B148" s="40"/>
      <c r="C148" s="227" t="s">
        <v>341</v>
      </c>
      <c r="D148" s="227" t="s">
        <v>343</v>
      </c>
      <c r="E148" s="228" t="s">
        <v>7835</v>
      </c>
      <c r="F148" s="229" t="s">
        <v>7836</v>
      </c>
      <c r="G148" s="230" t="s">
        <v>473</v>
      </c>
      <c r="H148" s="231">
        <v>24</v>
      </c>
      <c r="I148" s="232"/>
      <c r="J148" s="233">
        <f>ROUND(I148*H148,2)</f>
        <v>0</v>
      </c>
      <c r="K148" s="229" t="s">
        <v>1</v>
      </c>
      <c r="L148" s="45"/>
      <c r="M148" s="234" t="s">
        <v>1</v>
      </c>
      <c r="N148" s="235" t="s">
        <v>41</v>
      </c>
      <c r="O148" s="92"/>
      <c r="P148" s="236">
        <f>O148*H148</f>
        <v>0</v>
      </c>
      <c r="Q148" s="236">
        <v>0</v>
      </c>
      <c r="R148" s="236">
        <f>Q148*H148</f>
        <v>0</v>
      </c>
      <c r="S148" s="236">
        <v>0</v>
      </c>
      <c r="T148" s="237">
        <f>S148*H148</f>
        <v>0</v>
      </c>
      <c r="U148" s="39"/>
      <c r="V148" s="39"/>
      <c r="W148" s="39"/>
      <c r="X148" s="39"/>
      <c r="Y148" s="39"/>
      <c r="Z148" s="39"/>
      <c r="AA148" s="39"/>
      <c r="AB148" s="39"/>
      <c r="AC148" s="39"/>
      <c r="AD148" s="39"/>
      <c r="AE148" s="39"/>
      <c r="AR148" s="238" t="s">
        <v>360</v>
      </c>
      <c r="AT148" s="238" t="s">
        <v>343</v>
      </c>
      <c r="AU148" s="238" t="s">
        <v>85</v>
      </c>
      <c r="AY148" s="18" t="s">
        <v>342</v>
      </c>
      <c r="BE148" s="239">
        <f>IF(N148="základní",J148,0)</f>
        <v>0</v>
      </c>
      <c r="BF148" s="239">
        <f>IF(N148="snížená",J148,0)</f>
        <v>0</v>
      </c>
      <c r="BG148" s="239">
        <f>IF(N148="zákl. přenesená",J148,0)</f>
        <v>0</v>
      </c>
      <c r="BH148" s="239">
        <f>IF(N148="sníž. přenesená",J148,0)</f>
        <v>0</v>
      </c>
      <c r="BI148" s="239">
        <f>IF(N148="nulová",J148,0)</f>
        <v>0</v>
      </c>
      <c r="BJ148" s="18" t="s">
        <v>83</v>
      </c>
      <c r="BK148" s="239">
        <f>ROUND(I148*H148,2)</f>
        <v>0</v>
      </c>
      <c r="BL148" s="18" t="s">
        <v>360</v>
      </c>
      <c r="BM148" s="238" t="s">
        <v>7837</v>
      </c>
    </row>
    <row r="149" s="2" customFormat="1">
      <c r="A149" s="39"/>
      <c r="B149" s="40"/>
      <c r="C149" s="41"/>
      <c r="D149" s="240" t="s">
        <v>349</v>
      </c>
      <c r="E149" s="41"/>
      <c r="F149" s="241" t="s">
        <v>7836</v>
      </c>
      <c r="G149" s="41"/>
      <c r="H149" s="41"/>
      <c r="I149" s="242"/>
      <c r="J149" s="41"/>
      <c r="K149" s="41"/>
      <c r="L149" s="45"/>
      <c r="M149" s="243"/>
      <c r="N149" s="244"/>
      <c r="O149" s="92"/>
      <c r="P149" s="92"/>
      <c r="Q149" s="92"/>
      <c r="R149" s="92"/>
      <c r="S149" s="92"/>
      <c r="T149" s="93"/>
      <c r="U149" s="39"/>
      <c r="V149" s="39"/>
      <c r="W149" s="39"/>
      <c r="X149" s="39"/>
      <c r="Y149" s="39"/>
      <c r="Z149" s="39"/>
      <c r="AA149" s="39"/>
      <c r="AB149" s="39"/>
      <c r="AC149" s="39"/>
      <c r="AD149" s="39"/>
      <c r="AE149" s="39"/>
      <c r="AT149" s="18" t="s">
        <v>349</v>
      </c>
      <c r="AU149" s="18" t="s">
        <v>85</v>
      </c>
    </row>
    <row r="150" s="13" customFormat="1">
      <c r="A150" s="13"/>
      <c r="B150" s="252"/>
      <c r="C150" s="253"/>
      <c r="D150" s="240" t="s">
        <v>446</v>
      </c>
      <c r="E150" s="254" t="s">
        <v>1</v>
      </c>
      <c r="F150" s="255" t="s">
        <v>7838</v>
      </c>
      <c r="G150" s="253"/>
      <c r="H150" s="256">
        <v>3</v>
      </c>
      <c r="I150" s="257"/>
      <c r="J150" s="253"/>
      <c r="K150" s="253"/>
      <c r="L150" s="258"/>
      <c r="M150" s="259"/>
      <c r="N150" s="260"/>
      <c r="O150" s="260"/>
      <c r="P150" s="260"/>
      <c r="Q150" s="260"/>
      <c r="R150" s="260"/>
      <c r="S150" s="260"/>
      <c r="T150" s="261"/>
      <c r="U150" s="13"/>
      <c r="V150" s="13"/>
      <c r="W150" s="13"/>
      <c r="X150" s="13"/>
      <c r="Y150" s="13"/>
      <c r="Z150" s="13"/>
      <c r="AA150" s="13"/>
      <c r="AB150" s="13"/>
      <c r="AC150" s="13"/>
      <c r="AD150" s="13"/>
      <c r="AE150" s="13"/>
      <c r="AT150" s="262" t="s">
        <v>446</v>
      </c>
      <c r="AU150" s="262" t="s">
        <v>85</v>
      </c>
      <c r="AV150" s="13" t="s">
        <v>85</v>
      </c>
      <c r="AW150" s="13" t="s">
        <v>32</v>
      </c>
      <c r="AX150" s="13" t="s">
        <v>76</v>
      </c>
      <c r="AY150" s="262" t="s">
        <v>342</v>
      </c>
    </row>
    <row r="151" s="13" customFormat="1">
      <c r="A151" s="13"/>
      <c r="B151" s="252"/>
      <c r="C151" s="253"/>
      <c r="D151" s="240" t="s">
        <v>446</v>
      </c>
      <c r="E151" s="254" t="s">
        <v>1</v>
      </c>
      <c r="F151" s="255" t="s">
        <v>7839</v>
      </c>
      <c r="G151" s="253"/>
      <c r="H151" s="256">
        <v>18</v>
      </c>
      <c r="I151" s="257"/>
      <c r="J151" s="253"/>
      <c r="K151" s="253"/>
      <c r="L151" s="258"/>
      <c r="M151" s="259"/>
      <c r="N151" s="260"/>
      <c r="O151" s="260"/>
      <c r="P151" s="260"/>
      <c r="Q151" s="260"/>
      <c r="R151" s="260"/>
      <c r="S151" s="260"/>
      <c r="T151" s="261"/>
      <c r="U151" s="13"/>
      <c r="V151" s="13"/>
      <c r="W151" s="13"/>
      <c r="X151" s="13"/>
      <c r="Y151" s="13"/>
      <c r="Z151" s="13"/>
      <c r="AA151" s="13"/>
      <c r="AB151" s="13"/>
      <c r="AC151" s="13"/>
      <c r="AD151" s="13"/>
      <c r="AE151" s="13"/>
      <c r="AT151" s="262" t="s">
        <v>446</v>
      </c>
      <c r="AU151" s="262" t="s">
        <v>85</v>
      </c>
      <c r="AV151" s="13" t="s">
        <v>85</v>
      </c>
      <c r="AW151" s="13" t="s">
        <v>32</v>
      </c>
      <c r="AX151" s="13" t="s">
        <v>76</v>
      </c>
      <c r="AY151" s="262" t="s">
        <v>342</v>
      </c>
    </row>
    <row r="152" s="13" customFormat="1">
      <c r="A152" s="13"/>
      <c r="B152" s="252"/>
      <c r="C152" s="253"/>
      <c r="D152" s="240" t="s">
        <v>446</v>
      </c>
      <c r="E152" s="254" t="s">
        <v>1</v>
      </c>
      <c r="F152" s="255" t="s">
        <v>7840</v>
      </c>
      <c r="G152" s="253"/>
      <c r="H152" s="256">
        <v>3</v>
      </c>
      <c r="I152" s="257"/>
      <c r="J152" s="253"/>
      <c r="K152" s="253"/>
      <c r="L152" s="258"/>
      <c r="M152" s="259"/>
      <c r="N152" s="260"/>
      <c r="O152" s="260"/>
      <c r="P152" s="260"/>
      <c r="Q152" s="260"/>
      <c r="R152" s="260"/>
      <c r="S152" s="260"/>
      <c r="T152" s="261"/>
      <c r="U152" s="13"/>
      <c r="V152" s="13"/>
      <c r="W152" s="13"/>
      <c r="X152" s="13"/>
      <c r="Y152" s="13"/>
      <c r="Z152" s="13"/>
      <c r="AA152" s="13"/>
      <c r="AB152" s="13"/>
      <c r="AC152" s="13"/>
      <c r="AD152" s="13"/>
      <c r="AE152" s="13"/>
      <c r="AT152" s="262" t="s">
        <v>446</v>
      </c>
      <c r="AU152" s="262" t="s">
        <v>85</v>
      </c>
      <c r="AV152" s="13" t="s">
        <v>85</v>
      </c>
      <c r="AW152" s="13" t="s">
        <v>32</v>
      </c>
      <c r="AX152" s="13" t="s">
        <v>76</v>
      </c>
      <c r="AY152" s="262" t="s">
        <v>342</v>
      </c>
    </row>
    <row r="153" s="16" customFormat="1">
      <c r="A153" s="16"/>
      <c r="B153" s="284"/>
      <c r="C153" s="285"/>
      <c r="D153" s="240" t="s">
        <v>446</v>
      </c>
      <c r="E153" s="286" t="s">
        <v>1</v>
      </c>
      <c r="F153" s="287" t="s">
        <v>500</v>
      </c>
      <c r="G153" s="285"/>
      <c r="H153" s="288">
        <v>24</v>
      </c>
      <c r="I153" s="289"/>
      <c r="J153" s="285"/>
      <c r="K153" s="285"/>
      <c r="L153" s="290"/>
      <c r="M153" s="291"/>
      <c r="N153" s="292"/>
      <c r="O153" s="292"/>
      <c r="P153" s="292"/>
      <c r="Q153" s="292"/>
      <c r="R153" s="292"/>
      <c r="S153" s="292"/>
      <c r="T153" s="293"/>
      <c r="U153" s="16"/>
      <c r="V153" s="16"/>
      <c r="W153" s="16"/>
      <c r="X153" s="16"/>
      <c r="Y153" s="16"/>
      <c r="Z153" s="16"/>
      <c r="AA153" s="16"/>
      <c r="AB153" s="16"/>
      <c r="AC153" s="16"/>
      <c r="AD153" s="16"/>
      <c r="AE153" s="16"/>
      <c r="AT153" s="294" t="s">
        <v>446</v>
      </c>
      <c r="AU153" s="294" t="s">
        <v>85</v>
      </c>
      <c r="AV153" s="16" t="s">
        <v>360</v>
      </c>
      <c r="AW153" s="16" t="s">
        <v>32</v>
      </c>
      <c r="AX153" s="16" t="s">
        <v>83</v>
      </c>
      <c r="AY153" s="294" t="s">
        <v>342</v>
      </c>
    </row>
    <row r="154" s="2" customFormat="1" ht="16.5" customHeight="1">
      <c r="A154" s="39"/>
      <c r="B154" s="40"/>
      <c r="C154" s="227" t="s">
        <v>368</v>
      </c>
      <c r="D154" s="227" t="s">
        <v>343</v>
      </c>
      <c r="E154" s="228" t="s">
        <v>7841</v>
      </c>
      <c r="F154" s="229" t="s">
        <v>7842</v>
      </c>
      <c r="G154" s="230" t="s">
        <v>473</v>
      </c>
      <c r="H154" s="231">
        <v>9</v>
      </c>
      <c r="I154" s="232"/>
      <c r="J154" s="233">
        <f>ROUND(I154*H154,2)</f>
        <v>0</v>
      </c>
      <c r="K154" s="229" t="s">
        <v>1</v>
      </c>
      <c r="L154" s="45"/>
      <c r="M154" s="234" t="s">
        <v>1</v>
      </c>
      <c r="N154" s="235" t="s">
        <v>41</v>
      </c>
      <c r="O154" s="92"/>
      <c r="P154" s="236">
        <f>O154*H154</f>
        <v>0</v>
      </c>
      <c r="Q154" s="236">
        <v>0</v>
      </c>
      <c r="R154" s="236">
        <f>Q154*H154</f>
        <v>0</v>
      </c>
      <c r="S154" s="236">
        <v>0</v>
      </c>
      <c r="T154" s="237">
        <f>S154*H154</f>
        <v>0</v>
      </c>
      <c r="U154" s="39"/>
      <c r="V154" s="39"/>
      <c r="W154" s="39"/>
      <c r="X154" s="39"/>
      <c r="Y154" s="39"/>
      <c r="Z154" s="39"/>
      <c r="AA154" s="39"/>
      <c r="AB154" s="39"/>
      <c r="AC154" s="39"/>
      <c r="AD154" s="39"/>
      <c r="AE154" s="39"/>
      <c r="AR154" s="238" t="s">
        <v>360</v>
      </c>
      <c r="AT154" s="238" t="s">
        <v>343</v>
      </c>
      <c r="AU154" s="238" t="s">
        <v>85</v>
      </c>
      <c r="AY154" s="18" t="s">
        <v>342</v>
      </c>
      <c r="BE154" s="239">
        <f>IF(N154="základní",J154,0)</f>
        <v>0</v>
      </c>
      <c r="BF154" s="239">
        <f>IF(N154="snížená",J154,0)</f>
        <v>0</v>
      </c>
      <c r="BG154" s="239">
        <f>IF(N154="zákl. přenesená",J154,0)</f>
        <v>0</v>
      </c>
      <c r="BH154" s="239">
        <f>IF(N154="sníž. přenesená",J154,0)</f>
        <v>0</v>
      </c>
      <c r="BI154" s="239">
        <f>IF(N154="nulová",J154,0)</f>
        <v>0</v>
      </c>
      <c r="BJ154" s="18" t="s">
        <v>83</v>
      </c>
      <c r="BK154" s="239">
        <f>ROUND(I154*H154,2)</f>
        <v>0</v>
      </c>
      <c r="BL154" s="18" t="s">
        <v>360</v>
      </c>
      <c r="BM154" s="238" t="s">
        <v>7843</v>
      </c>
    </row>
    <row r="155" s="2" customFormat="1">
      <c r="A155" s="39"/>
      <c r="B155" s="40"/>
      <c r="C155" s="41"/>
      <c r="D155" s="240" t="s">
        <v>349</v>
      </c>
      <c r="E155" s="41"/>
      <c r="F155" s="241" t="s">
        <v>7842</v>
      </c>
      <c r="G155" s="41"/>
      <c r="H155" s="41"/>
      <c r="I155" s="242"/>
      <c r="J155" s="41"/>
      <c r="K155" s="41"/>
      <c r="L155" s="45"/>
      <c r="M155" s="243"/>
      <c r="N155" s="244"/>
      <c r="O155" s="92"/>
      <c r="P155" s="92"/>
      <c r="Q155" s="92"/>
      <c r="R155" s="92"/>
      <c r="S155" s="92"/>
      <c r="T155" s="93"/>
      <c r="U155" s="39"/>
      <c r="V155" s="39"/>
      <c r="W155" s="39"/>
      <c r="X155" s="39"/>
      <c r="Y155" s="39"/>
      <c r="Z155" s="39"/>
      <c r="AA155" s="39"/>
      <c r="AB155" s="39"/>
      <c r="AC155" s="39"/>
      <c r="AD155" s="39"/>
      <c r="AE155" s="39"/>
      <c r="AT155" s="18" t="s">
        <v>349</v>
      </c>
      <c r="AU155" s="18" t="s">
        <v>85</v>
      </c>
    </row>
    <row r="156" s="13" customFormat="1">
      <c r="A156" s="13"/>
      <c r="B156" s="252"/>
      <c r="C156" s="253"/>
      <c r="D156" s="240" t="s">
        <v>446</v>
      </c>
      <c r="E156" s="254" t="s">
        <v>1</v>
      </c>
      <c r="F156" s="255" t="s">
        <v>7844</v>
      </c>
      <c r="G156" s="253"/>
      <c r="H156" s="256">
        <v>2</v>
      </c>
      <c r="I156" s="257"/>
      <c r="J156" s="253"/>
      <c r="K156" s="253"/>
      <c r="L156" s="258"/>
      <c r="M156" s="259"/>
      <c r="N156" s="260"/>
      <c r="O156" s="260"/>
      <c r="P156" s="260"/>
      <c r="Q156" s="260"/>
      <c r="R156" s="260"/>
      <c r="S156" s="260"/>
      <c r="T156" s="261"/>
      <c r="U156" s="13"/>
      <c r="V156" s="13"/>
      <c r="W156" s="13"/>
      <c r="X156" s="13"/>
      <c r="Y156" s="13"/>
      <c r="Z156" s="13"/>
      <c r="AA156" s="13"/>
      <c r="AB156" s="13"/>
      <c r="AC156" s="13"/>
      <c r="AD156" s="13"/>
      <c r="AE156" s="13"/>
      <c r="AT156" s="262" t="s">
        <v>446</v>
      </c>
      <c r="AU156" s="262" t="s">
        <v>85</v>
      </c>
      <c r="AV156" s="13" t="s">
        <v>85</v>
      </c>
      <c r="AW156" s="13" t="s">
        <v>32</v>
      </c>
      <c r="AX156" s="13" t="s">
        <v>76</v>
      </c>
      <c r="AY156" s="262" t="s">
        <v>342</v>
      </c>
    </row>
    <row r="157" s="13" customFormat="1">
      <c r="A157" s="13"/>
      <c r="B157" s="252"/>
      <c r="C157" s="253"/>
      <c r="D157" s="240" t="s">
        <v>446</v>
      </c>
      <c r="E157" s="254" t="s">
        <v>1</v>
      </c>
      <c r="F157" s="255" t="s">
        <v>7845</v>
      </c>
      <c r="G157" s="253"/>
      <c r="H157" s="256">
        <v>7</v>
      </c>
      <c r="I157" s="257"/>
      <c r="J157" s="253"/>
      <c r="K157" s="253"/>
      <c r="L157" s="258"/>
      <c r="M157" s="259"/>
      <c r="N157" s="260"/>
      <c r="O157" s="260"/>
      <c r="P157" s="260"/>
      <c r="Q157" s="260"/>
      <c r="R157" s="260"/>
      <c r="S157" s="260"/>
      <c r="T157" s="261"/>
      <c r="U157" s="13"/>
      <c r="V157" s="13"/>
      <c r="W157" s="13"/>
      <c r="X157" s="13"/>
      <c r="Y157" s="13"/>
      <c r="Z157" s="13"/>
      <c r="AA157" s="13"/>
      <c r="AB157" s="13"/>
      <c r="AC157" s="13"/>
      <c r="AD157" s="13"/>
      <c r="AE157" s="13"/>
      <c r="AT157" s="262" t="s">
        <v>446</v>
      </c>
      <c r="AU157" s="262" t="s">
        <v>85</v>
      </c>
      <c r="AV157" s="13" t="s">
        <v>85</v>
      </c>
      <c r="AW157" s="13" t="s">
        <v>32</v>
      </c>
      <c r="AX157" s="13" t="s">
        <v>76</v>
      </c>
      <c r="AY157" s="262" t="s">
        <v>342</v>
      </c>
    </row>
    <row r="158" s="16" customFormat="1">
      <c r="A158" s="16"/>
      <c r="B158" s="284"/>
      <c r="C158" s="285"/>
      <c r="D158" s="240" t="s">
        <v>446</v>
      </c>
      <c r="E158" s="286" t="s">
        <v>1</v>
      </c>
      <c r="F158" s="287" t="s">
        <v>500</v>
      </c>
      <c r="G158" s="285"/>
      <c r="H158" s="288">
        <v>9</v>
      </c>
      <c r="I158" s="289"/>
      <c r="J158" s="285"/>
      <c r="K158" s="285"/>
      <c r="L158" s="290"/>
      <c r="M158" s="291"/>
      <c r="N158" s="292"/>
      <c r="O158" s="292"/>
      <c r="P158" s="292"/>
      <c r="Q158" s="292"/>
      <c r="R158" s="292"/>
      <c r="S158" s="292"/>
      <c r="T158" s="293"/>
      <c r="U158" s="16"/>
      <c r="V158" s="16"/>
      <c r="W158" s="16"/>
      <c r="X158" s="16"/>
      <c r="Y158" s="16"/>
      <c r="Z158" s="16"/>
      <c r="AA158" s="16"/>
      <c r="AB158" s="16"/>
      <c r="AC158" s="16"/>
      <c r="AD158" s="16"/>
      <c r="AE158" s="16"/>
      <c r="AT158" s="294" t="s">
        <v>446</v>
      </c>
      <c r="AU158" s="294" t="s">
        <v>85</v>
      </c>
      <c r="AV158" s="16" t="s">
        <v>360</v>
      </c>
      <c r="AW158" s="16" t="s">
        <v>32</v>
      </c>
      <c r="AX158" s="16" t="s">
        <v>83</v>
      </c>
      <c r="AY158" s="294" t="s">
        <v>342</v>
      </c>
    </row>
    <row r="159" s="2" customFormat="1" ht="16.5" customHeight="1">
      <c r="A159" s="39"/>
      <c r="B159" s="40"/>
      <c r="C159" s="227" t="s">
        <v>372</v>
      </c>
      <c r="D159" s="227" t="s">
        <v>343</v>
      </c>
      <c r="E159" s="228" t="s">
        <v>7846</v>
      </c>
      <c r="F159" s="229" t="s">
        <v>7847</v>
      </c>
      <c r="G159" s="230" t="s">
        <v>562</v>
      </c>
      <c r="H159" s="231">
        <v>271.41000000000003</v>
      </c>
      <c r="I159" s="232"/>
      <c r="J159" s="233">
        <f>ROUND(I159*H159,2)</f>
        <v>0</v>
      </c>
      <c r="K159" s="229" t="s">
        <v>1</v>
      </c>
      <c r="L159" s="45"/>
      <c r="M159" s="234" t="s">
        <v>1</v>
      </c>
      <c r="N159" s="235" t="s">
        <v>41</v>
      </c>
      <c r="O159" s="92"/>
      <c r="P159" s="236">
        <f>O159*H159</f>
        <v>0</v>
      </c>
      <c r="Q159" s="236">
        <v>0</v>
      </c>
      <c r="R159" s="236">
        <f>Q159*H159</f>
        <v>0</v>
      </c>
      <c r="S159" s="236">
        <v>0</v>
      </c>
      <c r="T159" s="237">
        <f>S159*H159</f>
        <v>0</v>
      </c>
      <c r="U159" s="39"/>
      <c r="V159" s="39"/>
      <c r="W159" s="39"/>
      <c r="X159" s="39"/>
      <c r="Y159" s="39"/>
      <c r="Z159" s="39"/>
      <c r="AA159" s="39"/>
      <c r="AB159" s="39"/>
      <c r="AC159" s="39"/>
      <c r="AD159" s="39"/>
      <c r="AE159" s="39"/>
      <c r="AR159" s="238" t="s">
        <v>360</v>
      </c>
      <c r="AT159" s="238" t="s">
        <v>343</v>
      </c>
      <c r="AU159" s="238" t="s">
        <v>85</v>
      </c>
      <c r="AY159" s="18" t="s">
        <v>342</v>
      </c>
      <c r="BE159" s="239">
        <f>IF(N159="základní",J159,0)</f>
        <v>0</v>
      </c>
      <c r="BF159" s="239">
        <f>IF(N159="snížená",J159,0)</f>
        <v>0</v>
      </c>
      <c r="BG159" s="239">
        <f>IF(N159="zákl. přenesená",J159,0)</f>
        <v>0</v>
      </c>
      <c r="BH159" s="239">
        <f>IF(N159="sníž. přenesená",J159,0)</f>
        <v>0</v>
      </c>
      <c r="BI159" s="239">
        <f>IF(N159="nulová",J159,0)</f>
        <v>0</v>
      </c>
      <c r="BJ159" s="18" t="s">
        <v>83</v>
      </c>
      <c r="BK159" s="239">
        <f>ROUND(I159*H159,2)</f>
        <v>0</v>
      </c>
      <c r="BL159" s="18" t="s">
        <v>360</v>
      </c>
      <c r="BM159" s="238" t="s">
        <v>7848</v>
      </c>
    </row>
    <row r="160" s="2" customFormat="1">
      <c r="A160" s="39"/>
      <c r="B160" s="40"/>
      <c r="C160" s="41"/>
      <c r="D160" s="240" t="s">
        <v>349</v>
      </c>
      <c r="E160" s="41"/>
      <c r="F160" s="241" t="s">
        <v>7847</v>
      </c>
      <c r="G160" s="41"/>
      <c r="H160" s="41"/>
      <c r="I160" s="242"/>
      <c r="J160" s="41"/>
      <c r="K160" s="41"/>
      <c r="L160" s="45"/>
      <c r="M160" s="243"/>
      <c r="N160" s="244"/>
      <c r="O160" s="92"/>
      <c r="P160" s="92"/>
      <c r="Q160" s="92"/>
      <c r="R160" s="92"/>
      <c r="S160" s="92"/>
      <c r="T160" s="93"/>
      <c r="U160" s="39"/>
      <c r="V160" s="39"/>
      <c r="W160" s="39"/>
      <c r="X160" s="39"/>
      <c r="Y160" s="39"/>
      <c r="Z160" s="39"/>
      <c r="AA160" s="39"/>
      <c r="AB160" s="39"/>
      <c r="AC160" s="39"/>
      <c r="AD160" s="39"/>
      <c r="AE160" s="39"/>
      <c r="AT160" s="18" t="s">
        <v>349</v>
      </c>
      <c r="AU160" s="18" t="s">
        <v>85</v>
      </c>
    </row>
    <row r="161" s="13" customFormat="1">
      <c r="A161" s="13"/>
      <c r="B161" s="252"/>
      <c r="C161" s="253"/>
      <c r="D161" s="240" t="s">
        <v>446</v>
      </c>
      <c r="E161" s="254" t="s">
        <v>1</v>
      </c>
      <c r="F161" s="255" t="s">
        <v>7849</v>
      </c>
      <c r="G161" s="253"/>
      <c r="H161" s="256">
        <v>84</v>
      </c>
      <c r="I161" s="257"/>
      <c r="J161" s="253"/>
      <c r="K161" s="253"/>
      <c r="L161" s="258"/>
      <c r="M161" s="259"/>
      <c r="N161" s="260"/>
      <c r="O161" s="260"/>
      <c r="P161" s="260"/>
      <c r="Q161" s="260"/>
      <c r="R161" s="260"/>
      <c r="S161" s="260"/>
      <c r="T161" s="261"/>
      <c r="U161" s="13"/>
      <c r="V161" s="13"/>
      <c r="W161" s="13"/>
      <c r="X161" s="13"/>
      <c r="Y161" s="13"/>
      <c r="Z161" s="13"/>
      <c r="AA161" s="13"/>
      <c r="AB161" s="13"/>
      <c r="AC161" s="13"/>
      <c r="AD161" s="13"/>
      <c r="AE161" s="13"/>
      <c r="AT161" s="262" t="s">
        <v>446</v>
      </c>
      <c r="AU161" s="262" t="s">
        <v>85</v>
      </c>
      <c r="AV161" s="13" t="s">
        <v>85</v>
      </c>
      <c r="AW161" s="13" t="s">
        <v>32</v>
      </c>
      <c r="AX161" s="13" t="s">
        <v>76</v>
      </c>
      <c r="AY161" s="262" t="s">
        <v>342</v>
      </c>
    </row>
    <row r="162" s="13" customFormat="1">
      <c r="A162" s="13"/>
      <c r="B162" s="252"/>
      <c r="C162" s="253"/>
      <c r="D162" s="240" t="s">
        <v>446</v>
      </c>
      <c r="E162" s="254" t="s">
        <v>1</v>
      </c>
      <c r="F162" s="255" t="s">
        <v>7850</v>
      </c>
      <c r="G162" s="253"/>
      <c r="H162" s="256">
        <v>139</v>
      </c>
      <c r="I162" s="257"/>
      <c r="J162" s="253"/>
      <c r="K162" s="253"/>
      <c r="L162" s="258"/>
      <c r="M162" s="259"/>
      <c r="N162" s="260"/>
      <c r="O162" s="260"/>
      <c r="P162" s="260"/>
      <c r="Q162" s="260"/>
      <c r="R162" s="260"/>
      <c r="S162" s="260"/>
      <c r="T162" s="261"/>
      <c r="U162" s="13"/>
      <c r="V162" s="13"/>
      <c r="W162" s="13"/>
      <c r="X162" s="13"/>
      <c r="Y162" s="13"/>
      <c r="Z162" s="13"/>
      <c r="AA162" s="13"/>
      <c r="AB162" s="13"/>
      <c r="AC162" s="13"/>
      <c r="AD162" s="13"/>
      <c r="AE162" s="13"/>
      <c r="AT162" s="262" t="s">
        <v>446</v>
      </c>
      <c r="AU162" s="262" t="s">
        <v>85</v>
      </c>
      <c r="AV162" s="13" t="s">
        <v>85</v>
      </c>
      <c r="AW162" s="13" t="s">
        <v>32</v>
      </c>
      <c r="AX162" s="13" t="s">
        <v>76</v>
      </c>
      <c r="AY162" s="262" t="s">
        <v>342</v>
      </c>
    </row>
    <row r="163" s="13" customFormat="1">
      <c r="A163" s="13"/>
      <c r="B163" s="252"/>
      <c r="C163" s="253"/>
      <c r="D163" s="240" t="s">
        <v>446</v>
      </c>
      <c r="E163" s="254" t="s">
        <v>1</v>
      </c>
      <c r="F163" s="255" t="s">
        <v>7851</v>
      </c>
      <c r="G163" s="253"/>
      <c r="H163" s="256">
        <v>48.409999999999997</v>
      </c>
      <c r="I163" s="257"/>
      <c r="J163" s="253"/>
      <c r="K163" s="253"/>
      <c r="L163" s="258"/>
      <c r="M163" s="259"/>
      <c r="N163" s="260"/>
      <c r="O163" s="260"/>
      <c r="P163" s="260"/>
      <c r="Q163" s="260"/>
      <c r="R163" s="260"/>
      <c r="S163" s="260"/>
      <c r="T163" s="261"/>
      <c r="U163" s="13"/>
      <c r="V163" s="13"/>
      <c r="W163" s="13"/>
      <c r="X163" s="13"/>
      <c r="Y163" s="13"/>
      <c r="Z163" s="13"/>
      <c r="AA163" s="13"/>
      <c r="AB163" s="13"/>
      <c r="AC163" s="13"/>
      <c r="AD163" s="13"/>
      <c r="AE163" s="13"/>
      <c r="AT163" s="262" t="s">
        <v>446</v>
      </c>
      <c r="AU163" s="262" t="s">
        <v>85</v>
      </c>
      <c r="AV163" s="13" t="s">
        <v>85</v>
      </c>
      <c r="AW163" s="13" t="s">
        <v>32</v>
      </c>
      <c r="AX163" s="13" t="s">
        <v>76</v>
      </c>
      <c r="AY163" s="262" t="s">
        <v>342</v>
      </c>
    </row>
    <row r="164" s="16" customFormat="1">
      <c r="A164" s="16"/>
      <c r="B164" s="284"/>
      <c r="C164" s="285"/>
      <c r="D164" s="240" t="s">
        <v>446</v>
      </c>
      <c r="E164" s="286" t="s">
        <v>1</v>
      </c>
      <c r="F164" s="287" t="s">
        <v>500</v>
      </c>
      <c r="G164" s="285"/>
      <c r="H164" s="288">
        <v>271.41000000000003</v>
      </c>
      <c r="I164" s="289"/>
      <c r="J164" s="285"/>
      <c r="K164" s="285"/>
      <c r="L164" s="290"/>
      <c r="M164" s="291"/>
      <c r="N164" s="292"/>
      <c r="O164" s="292"/>
      <c r="P164" s="292"/>
      <c r="Q164" s="292"/>
      <c r="R164" s="292"/>
      <c r="S164" s="292"/>
      <c r="T164" s="293"/>
      <c r="U164" s="16"/>
      <c r="V164" s="16"/>
      <c r="W164" s="16"/>
      <c r="X164" s="16"/>
      <c r="Y164" s="16"/>
      <c r="Z164" s="16"/>
      <c r="AA164" s="16"/>
      <c r="AB164" s="16"/>
      <c r="AC164" s="16"/>
      <c r="AD164" s="16"/>
      <c r="AE164" s="16"/>
      <c r="AT164" s="294" t="s">
        <v>446</v>
      </c>
      <c r="AU164" s="294" t="s">
        <v>85</v>
      </c>
      <c r="AV164" s="16" t="s">
        <v>360</v>
      </c>
      <c r="AW164" s="16" t="s">
        <v>32</v>
      </c>
      <c r="AX164" s="16" t="s">
        <v>83</v>
      </c>
      <c r="AY164" s="294" t="s">
        <v>342</v>
      </c>
    </row>
    <row r="165" s="2" customFormat="1" ht="16.5" customHeight="1">
      <c r="A165" s="39"/>
      <c r="B165" s="40"/>
      <c r="C165" s="227" t="s">
        <v>376</v>
      </c>
      <c r="D165" s="227" t="s">
        <v>343</v>
      </c>
      <c r="E165" s="228" t="s">
        <v>7852</v>
      </c>
      <c r="F165" s="229" t="s">
        <v>7853</v>
      </c>
      <c r="G165" s="230" t="s">
        <v>543</v>
      </c>
      <c r="H165" s="231">
        <v>925.89999999999998</v>
      </c>
      <c r="I165" s="232"/>
      <c r="J165" s="233">
        <f>ROUND(I165*H165,2)</f>
        <v>0</v>
      </c>
      <c r="K165" s="229" t="s">
        <v>1</v>
      </c>
      <c r="L165" s="45"/>
      <c r="M165" s="234" t="s">
        <v>1</v>
      </c>
      <c r="N165" s="235" t="s">
        <v>41</v>
      </c>
      <c r="O165" s="92"/>
      <c r="P165" s="236">
        <f>O165*H165</f>
        <v>0</v>
      </c>
      <c r="Q165" s="236">
        <v>0</v>
      </c>
      <c r="R165" s="236">
        <f>Q165*H165</f>
        <v>0</v>
      </c>
      <c r="S165" s="236">
        <v>0</v>
      </c>
      <c r="T165" s="237">
        <f>S165*H165</f>
        <v>0</v>
      </c>
      <c r="U165" s="39"/>
      <c r="V165" s="39"/>
      <c r="W165" s="39"/>
      <c r="X165" s="39"/>
      <c r="Y165" s="39"/>
      <c r="Z165" s="39"/>
      <c r="AA165" s="39"/>
      <c r="AB165" s="39"/>
      <c r="AC165" s="39"/>
      <c r="AD165" s="39"/>
      <c r="AE165" s="39"/>
      <c r="AR165" s="238" t="s">
        <v>360</v>
      </c>
      <c r="AT165" s="238" t="s">
        <v>343</v>
      </c>
      <c r="AU165" s="238" t="s">
        <v>85</v>
      </c>
      <c r="AY165" s="18" t="s">
        <v>342</v>
      </c>
      <c r="BE165" s="239">
        <f>IF(N165="základní",J165,0)</f>
        <v>0</v>
      </c>
      <c r="BF165" s="239">
        <f>IF(N165="snížená",J165,0)</f>
        <v>0</v>
      </c>
      <c r="BG165" s="239">
        <f>IF(N165="zákl. přenesená",J165,0)</f>
        <v>0</v>
      </c>
      <c r="BH165" s="239">
        <f>IF(N165="sníž. přenesená",J165,0)</f>
        <v>0</v>
      </c>
      <c r="BI165" s="239">
        <f>IF(N165="nulová",J165,0)</f>
        <v>0</v>
      </c>
      <c r="BJ165" s="18" t="s">
        <v>83</v>
      </c>
      <c r="BK165" s="239">
        <f>ROUND(I165*H165,2)</f>
        <v>0</v>
      </c>
      <c r="BL165" s="18" t="s">
        <v>360</v>
      </c>
      <c r="BM165" s="238" t="s">
        <v>7854</v>
      </c>
    </row>
    <row r="166" s="2" customFormat="1">
      <c r="A166" s="39"/>
      <c r="B166" s="40"/>
      <c r="C166" s="41"/>
      <c r="D166" s="240" t="s">
        <v>349</v>
      </c>
      <c r="E166" s="41"/>
      <c r="F166" s="241" t="s">
        <v>7853</v>
      </c>
      <c r="G166" s="41"/>
      <c r="H166" s="41"/>
      <c r="I166" s="242"/>
      <c r="J166" s="41"/>
      <c r="K166" s="41"/>
      <c r="L166" s="45"/>
      <c r="M166" s="243"/>
      <c r="N166" s="244"/>
      <c r="O166" s="92"/>
      <c r="P166" s="92"/>
      <c r="Q166" s="92"/>
      <c r="R166" s="92"/>
      <c r="S166" s="92"/>
      <c r="T166" s="93"/>
      <c r="U166" s="39"/>
      <c r="V166" s="39"/>
      <c r="W166" s="39"/>
      <c r="X166" s="39"/>
      <c r="Y166" s="39"/>
      <c r="Z166" s="39"/>
      <c r="AA166" s="39"/>
      <c r="AB166" s="39"/>
      <c r="AC166" s="39"/>
      <c r="AD166" s="39"/>
      <c r="AE166" s="39"/>
      <c r="AT166" s="18" t="s">
        <v>349</v>
      </c>
      <c r="AU166" s="18" t="s">
        <v>85</v>
      </c>
    </row>
    <row r="167" s="13" customFormat="1">
      <c r="A167" s="13"/>
      <c r="B167" s="252"/>
      <c r="C167" s="253"/>
      <c r="D167" s="240" t="s">
        <v>446</v>
      </c>
      <c r="E167" s="254" t="s">
        <v>1</v>
      </c>
      <c r="F167" s="255" t="s">
        <v>7855</v>
      </c>
      <c r="G167" s="253"/>
      <c r="H167" s="256">
        <v>141.90000000000001</v>
      </c>
      <c r="I167" s="257"/>
      <c r="J167" s="253"/>
      <c r="K167" s="253"/>
      <c r="L167" s="258"/>
      <c r="M167" s="259"/>
      <c r="N167" s="260"/>
      <c r="O167" s="260"/>
      <c r="P167" s="260"/>
      <c r="Q167" s="260"/>
      <c r="R167" s="260"/>
      <c r="S167" s="260"/>
      <c r="T167" s="261"/>
      <c r="U167" s="13"/>
      <c r="V167" s="13"/>
      <c r="W167" s="13"/>
      <c r="X167" s="13"/>
      <c r="Y167" s="13"/>
      <c r="Z167" s="13"/>
      <c r="AA167" s="13"/>
      <c r="AB167" s="13"/>
      <c r="AC167" s="13"/>
      <c r="AD167" s="13"/>
      <c r="AE167" s="13"/>
      <c r="AT167" s="262" t="s">
        <v>446</v>
      </c>
      <c r="AU167" s="262" t="s">
        <v>85</v>
      </c>
      <c r="AV167" s="13" t="s">
        <v>85</v>
      </c>
      <c r="AW167" s="13" t="s">
        <v>32</v>
      </c>
      <c r="AX167" s="13" t="s">
        <v>76</v>
      </c>
      <c r="AY167" s="262" t="s">
        <v>342</v>
      </c>
    </row>
    <row r="168" s="13" customFormat="1">
      <c r="A168" s="13"/>
      <c r="B168" s="252"/>
      <c r="C168" s="253"/>
      <c r="D168" s="240" t="s">
        <v>446</v>
      </c>
      <c r="E168" s="254" t="s">
        <v>1</v>
      </c>
      <c r="F168" s="255" t="s">
        <v>7856</v>
      </c>
      <c r="G168" s="253"/>
      <c r="H168" s="256">
        <v>612</v>
      </c>
      <c r="I168" s="257"/>
      <c r="J168" s="253"/>
      <c r="K168" s="253"/>
      <c r="L168" s="258"/>
      <c r="M168" s="259"/>
      <c r="N168" s="260"/>
      <c r="O168" s="260"/>
      <c r="P168" s="260"/>
      <c r="Q168" s="260"/>
      <c r="R168" s="260"/>
      <c r="S168" s="260"/>
      <c r="T168" s="261"/>
      <c r="U168" s="13"/>
      <c r="V168" s="13"/>
      <c r="W168" s="13"/>
      <c r="X168" s="13"/>
      <c r="Y168" s="13"/>
      <c r="Z168" s="13"/>
      <c r="AA168" s="13"/>
      <c r="AB168" s="13"/>
      <c r="AC168" s="13"/>
      <c r="AD168" s="13"/>
      <c r="AE168" s="13"/>
      <c r="AT168" s="262" t="s">
        <v>446</v>
      </c>
      <c r="AU168" s="262" t="s">
        <v>85</v>
      </c>
      <c r="AV168" s="13" t="s">
        <v>85</v>
      </c>
      <c r="AW168" s="13" t="s">
        <v>32</v>
      </c>
      <c r="AX168" s="13" t="s">
        <v>76</v>
      </c>
      <c r="AY168" s="262" t="s">
        <v>342</v>
      </c>
    </row>
    <row r="169" s="13" customFormat="1">
      <c r="A169" s="13"/>
      <c r="B169" s="252"/>
      <c r="C169" s="253"/>
      <c r="D169" s="240" t="s">
        <v>446</v>
      </c>
      <c r="E169" s="254" t="s">
        <v>1</v>
      </c>
      <c r="F169" s="255" t="s">
        <v>7857</v>
      </c>
      <c r="G169" s="253"/>
      <c r="H169" s="256">
        <v>172</v>
      </c>
      <c r="I169" s="257"/>
      <c r="J169" s="253"/>
      <c r="K169" s="253"/>
      <c r="L169" s="258"/>
      <c r="M169" s="259"/>
      <c r="N169" s="260"/>
      <c r="O169" s="260"/>
      <c r="P169" s="260"/>
      <c r="Q169" s="260"/>
      <c r="R169" s="260"/>
      <c r="S169" s="260"/>
      <c r="T169" s="261"/>
      <c r="U169" s="13"/>
      <c r="V169" s="13"/>
      <c r="W169" s="13"/>
      <c r="X169" s="13"/>
      <c r="Y169" s="13"/>
      <c r="Z169" s="13"/>
      <c r="AA169" s="13"/>
      <c r="AB169" s="13"/>
      <c r="AC169" s="13"/>
      <c r="AD169" s="13"/>
      <c r="AE169" s="13"/>
      <c r="AT169" s="262" t="s">
        <v>446</v>
      </c>
      <c r="AU169" s="262" t="s">
        <v>85</v>
      </c>
      <c r="AV169" s="13" t="s">
        <v>85</v>
      </c>
      <c r="AW169" s="13" t="s">
        <v>32</v>
      </c>
      <c r="AX169" s="13" t="s">
        <v>76</v>
      </c>
      <c r="AY169" s="262" t="s">
        <v>342</v>
      </c>
    </row>
    <row r="170" s="16" customFormat="1">
      <c r="A170" s="16"/>
      <c r="B170" s="284"/>
      <c r="C170" s="285"/>
      <c r="D170" s="240" t="s">
        <v>446</v>
      </c>
      <c r="E170" s="286" t="s">
        <v>1</v>
      </c>
      <c r="F170" s="287" t="s">
        <v>500</v>
      </c>
      <c r="G170" s="285"/>
      <c r="H170" s="288">
        <v>925.89999999999998</v>
      </c>
      <c r="I170" s="289"/>
      <c r="J170" s="285"/>
      <c r="K170" s="285"/>
      <c r="L170" s="290"/>
      <c r="M170" s="291"/>
      <c r="N170" s="292"/>
      <c r="O170" s="292"/>
      <c r="P170" s="292"/>
      <c r="Q170" s="292"/>
      <c r="R170" s="292"/>
      <c r="S170" s="292"/>
      <c r="T170" s="293"/>
      <c r="U170" s="16"/>
      <c r="V170" s="16"/>
      <c r="W170" s="16"/>
      <c r="X170" s="16"/>
      <c r="Y170" s="16"/>
      <c r="Z170" s="16"/>
      <c r="AA170" s="16"/>
      <c r="AB170" s="16"/>
      <c r="AC170" s="16"/>
      <c r="AD170" s="16"/>
      <c r="AE170" s="16"/>
      <c r="AT170" s="294" t="s">
        <v>446</v>
      </c>
      <c r="AU170" s="294" t="s">
        <v>85</v>
      </c>
      <c r="AV170" s="16" t="s">
        <v>360</v>
      </c>
      <c r="AW170" s="16" t="s">
        <v>32</v>
      </c>
      <c r="AX170" s="16" t="s">
        <v>83</v>
      </c>
      <c r="AY170" s="294" t="s">
        <v>342</v>
      </c>
    </row>
    <row r="171" s="2" customFormat="1" ht="16.5" customHeight="1">
      <c r="A171" s="39"/>
      <c r="B171" s="40"/>
      <c r="C171" s="227" t="s">
        <v>381</v>
      </c>
      <c r="D171" s="227" t="s">
        <v>343</v>
      </c>
      <c r="E171" s="228" t="s">
        <v>7858</v>
      </c>
      <c r="F171" s="229" t="s">
        <v>7859</v>
      </c>
      <c r="G171" s="230" t="s">
        <v>543</v>
      </c>
      <c r="H171" s="231">
        <v>906.55999999999995</v>
      </c>
      <c r="I171" s="232"/>
      <c r="J171" s="233">
        <f>ROUND(I171*H171,2)</f>
        <v>0</v>
      </c>
      <c r="K171" s="229" t="s">
        <v>1</v>
      </c>
      <c r="L171" s="45"/>
      <c r="M171" s="234" t="s">
        <v>1</v>
      </c>
      <c r="N171" s="235" t="s">
        <v>41</v>
      </c>
      <c r="O171" s="92"/>
      <c r="P171" s="236">
        <f>O171*H171</f>
        <v>0</v>
      </c>
      <c r="Q171" s="236">
        <v>0</v>
      </c>
      <c r="R171" s="236">
        <f>Q171*H171</f>
        <v>0</v>
      </c>
      <c r="S171" s="236">
        <v>0</v>
      </c>
      <c r="T171" s="237">
        <f>S171*H171</f>
        <v>0</v>
      </c>
      <c r="U171" s="39"/>
      <c r="V171" s="39"/>
      <c r="W171" s="39"/>
      <c r="X171" s="39"/>
      <c r="Y171" s="39"/>
      <c r="Z171" s="39"/>
      <c r="AA171" s="39"/>
      <c r="AB171" s="39"/>
      <c r="AC171" s="39"/>
      <c r="AD171" s="39"/>
      <c r="AE171" s="39"/>
      <c r="AR171" s="238" t="s">
        <v>360</v>
      </c>
      <c r="AT171" s="238" t="s">
        <v>343</v>
      </c>
      <c r="AU171" s="238" t="s">
        <v>85</v>
      </c>
      <c r="AY171" s="18" t="s">
        <v>342</v>
      </c>
      <c r="BE171" s="239">
        <f>IF(N171="základní",J171,0)</f>
        <v>0</v>
      </c>
      <c r="BF171" s="239">
        <f>IF(N171="snížená",J171,0)</f>
        <v>0</v>
      </c>
      <c r="BG171" s="239">
        <f>IF(N171="zákl. přenesená",J171,0)</f>
        <v>0</v>
      </c>
      <c r="BH171" s="239">
        <f>IF(N171="sníž. přenesená",J171,0)</f>
        <v>0</v>
      </c>
      <c r="BI171" s="239">
        <f>IF(N171="nulová",J171,0)</f>
        <v>0</v>
      </c>
      <c r="BJ171" s="18" t="s">
        <v>83</v>
      </c>
      <c r="BK171" s="239">
        <f>ROUND(I171*H171,2)</f>
        <v>0</v>
      </c>
      <c r="BL171" s="18" t="s">
        <v>360</v>
      </c>
      <c r="BM171" s="238" t="s">
        <v>7860</v>
      </c>
    </row>
    <row r="172" s="2" customFormat="1">
      <c r="A172" s="39"/>
      <c r="B172" s="40"/>
      <c r="C172" s="41"/>
      <c r="D172" s="240" t="s">
        <v>349</v>
      </c>
      <c r="E172" s="41"/>
      <c r="F172" s="241" t="s">
        <v>7859</v>
      </c>
      <c r="G172" s="41"/>
      <c r="H172" s="41"/>
      <c r="I172" s="242"/>
      <c r="J172" s="41"/>
      <c r="K172" s="41"/>
      <c r="L172" s="45"/>
      <c r="M172" s="243"/>
      <c r="N172" s="244"/>
      <c r="O172" s="92"/>
      <c r="P172" s="92"/>
      <c r="Q172" s="92"/>
      <c r="R172" s="92"/>
      <c r="S172" s="92"/>
      <c r="T172" s="93"/>
      <c r="U172" s="39"/>
      <c r="V172" s="39"/>
      <c r="W172" s="39"/>
      <c r="X172" s="39"/>
      <c r="Y172" s="39"/>
      <c r="Z172" s="39"/>
      <c r="AA172" s="39"/>
      <c r="AB172" s="39"/>
      <c r="AC172" s="39"/>
      <c r="AD172" s="39"/>
      <c r="AE172" s="39"/>
      <c r="AT172" s="18" t="s">
        <v>349</v>
      </c>
      <c r="AU172" s="18" t="s">
        <v>85</v>
      </c>
    </row>
    <row r="173" s="13" customFormat="1">
      <c r="A173" s="13"/>
      <c r="B173" s="252"/>
      <c r="C173" s="253"/>
      <c r="D173" s="240" t="s">
        <v>446</v>
      </c>
      <c r="E173" s="254" t="s">
        <v>1</v>
      </c>
      <c r="F173" s="255" t="s">
        <v>7855</v>
      </c>
      <c r="G173" s="253"/>
      <c r="H173" s="256">
        <v>141.90000000000001</v>
      </c>
      <c r="I173" s="257"/>
      <c r="J173" s="253"/>
      <c r="K173" s="253"/>
      <c r="L173" s="258"/>
      <c r="M173" s="259"/>
      <c r="N173" s="260"/>
      <c r="O173" s="260"/>
      <c r="P173" s="260"/>
      <c r="Q173" s="260"/>
      <c r="R173" s="260"/>
      <c r="S173" s="260"/>
      <c r="T173" s="261"/>
      <c r="U173" s="13"/>
      <c r="V173" s="13"/>
      <c r="W173" s="13"/>
      <c r="X173" s="13"/>
      <c r="Y173" s="13"/>
      <c r="Z173" s="13"/>
      <c r="AA173" s="13"/>
      <c r="AB173" s="13"/>
      <c r="AC173" s="13"/>
      <c r="AD173" s="13"/>
      <c r="AE173" s="13"/>
      <c r="AT173" s="262" t="s">
        <v>446</v>
      </c>
      <c r="AU173" s="262" t="s">
        <v>85</v>
      </c>
      <c r="AV173" s="13" t="s">
        <v>85</v>
      </c>
      <c r="AW173" s="13" t="s">
        <v>32</v>
      </c>
      <c r="AX173" s="13" t="s">
        <v>76</v>
      </c>
      <c r="AY173" s="262" t="s">
        <v>342</v>
      </c>
    </row>
    <row r="174" s="13" customFormat="1">
      <c r="A174" s="13"/>
      <c r="B174" s="252"/>
      <c r="C174" s="253"/>
      <c r="D174" s="240" t="s">
        <v>446</v>
      </c>
      <c r="E174" s="254" t="s">
        <v>1</v>
      </c>
      <c r="F174" s="255" t="s">
        <v>7861</v>
      </c>
      <c r="G174" s="253"/>
      <c r="H174" s="256">
        <v>592.65999999999997</v>
      </c>
      <c r="I174" s="257"/>
      <c r="J174" s="253"/>
      <c r="K174" s="253"/>
      <c r="L174" s="258"/>
      <c r="M174" s="259"/>
      <c r="N174" s="260"/>
      <c r="O174" s="260"/>
      <c r="P174" s="260"/>
      <c r="Q174" s="260"/>
      <c r="R174" s="260"/>
      <c r="S174" s="260"/>
      <c r="T174" s="261"/>
      <c r="U174" s="13"/>
      <c r="V174" s="13"/>
      <c r="W174" s="13"/>
      <c r="X174" s="13"/>
      <c r="Y174" s="13"/>
      <c r="Z174" s="13"/>
      <c r="AA174" s="13"/>
      <c r="AB174" s="13"/>
      <c r="AC174" s="13"/>
      <c r="AD174" s="13"/>
      <c r="AE174" s="13"/>
      <c r="AT174" s="262" t="s">
        <v>446</v>
      </c>
      <c r="AU174" s="262" t="s">
        <v>85</v>
      </c>
      <c r="AV174" s="13" t="s">
        <v>85</v>
      </c>
      <c r="AW174" s="13" t="s">
        <v>32</v>
      </c>
      <c r="AX174" s="13" t="s">
        <v>76</v>
      </c>
      <c r="AY174" s="262" t="s">
        <v>342</v>
      </c>
    </row>
    <row r="175" s="13" customFormat="1">
      <c r="A175" s="13"/>
      <c r="B175" s="252"/>
      <c r="C175" s="253"/>
      <c r="D175" s="240" t="s">
        <v>446</v>
      </c>
      <c r="E175" s="254" t="s">
        <v>1</v>
      </c>
      <c r="F175" s="255" t="s">
        <v>7857</v>
      </c>
      <c r="G175" s="253"/>
      <c r="H175" s="256">
        <v>172</v>
      </c>
      <c r="I175" s="257"/>
      <c r="J175" s="253"/>
      <c r="K175" s="253"/>
      <c r="L175" s="258"/>
      <c r="M175" s="259"/>
      <c r="N175" s="260"/>
      <c r="O175" s="260"/>
      <c r="P175" s="260"/>
      <c r="Q175" s="260"/>
      <c r="R175" s="260"/>
      <c r="S175" s="260"/>
      <c r="T175" s="261"/>
      <c r="U175" s="13"/>
      <c r="V175" s="13"/>
      <c r="W175" s="13"/>
      <c r="X175" s="13"/>
      <c r="Y175" s="13"/>
      <c r="Z175" s="13"/>
      <c r="AA175" s="13"/>
      <c r="AB175" s="13"/>
      <c r="AC175" s="13"/>
      <c r="AD175" s="13"/>
      <c r="AE175" s="13"/>
      <c r="AT175" s="262" t="s">
        <v>446</v>
      </c>
      <c r="AU175" s="262" t="s">
        <v>85</v>
      </c>
      <c r="AV175" s="13" t="s">
        <v>85</v>
      </c>
      <c r="AW175" s="13" t="s">
        <v>32</v>
      </c>
      <c r="AX175" s="13" t="s">
        <v>76</v>
      </c>
      <c r="AY175" s="262" t="s">
        <v>342</v>
      </c>
    </row>
    <row r="176" s="16" customFormat="1">
      <c r="A176" s="16"/>
      <c r="B176" s="284"/>
      <c r="C176" s="285"/>
      <c r="D176" s="240" t="s">
        <v>446</v>
      </c>
      <c r="E176" s="286" t="s">
        <v>1</v>
      </c>
      <c r="F176" s="287" t="s">
        <v>500</v>
      </c>
      <c r="G176" s="285"/>
      <c r="H176" s="288">
        <v>906.55999999999995</v>
      </c>
      <c r="I176" s="289"/>
      <c r="J176" s="285"/>
      <c r="K176" s="285"/>
      <c r="L176" s="290"/>
      <c r="M176" s="308"/>
      <c r="N176" s="309"/>
      <c r="O176" s="309"/>
      <c r="P176" s="309"/>
      <c r="Q176" s="309"/>
      <c r="R176" s="309"/>
      <c r="S176" s="309"/>
      <c r="T176" s="310"/>
      <c r="U176" s="16"/>
      <c r="V176" s="16"/>
      <c r="W176" s="16"/>
      <c r="X176" s="16"/>
      <c r="Y176" s="16"/>
      <c r="Z176" s="16"/>
      <c r="AA176" s="16"/>
      <c r="AB176" s="16"/>
      <c r="AC176" s="16"/>
      <c r="AD176" s="16"/>
      <c r="AE176" s="16"/>
      <c r="AT176" s="294" t="s">
        <v>446</v>
      </c>
      <c r="AU176" s="294" t="s">
        <v>85</v>
      </c>
      <c r="AV176" s="16" t="s">
        <v>360</v>
      </c>
      <c r="AW176" s="16" t="s">
        <v>32</v>
      </c>
      <c r="AX176" s="16" t="s">
        <v>83</v>
      </c>
      <c r="AY176" s="294" t="s">
        <v>342</v>
      </c>
    </row>
    <row r="177" s="2" customFormat="1" ht="6.96" customHeight="1">
      <c r="A177" s="39"/>
      <c r="B177" s="67"/>
      <c r="C177" s="68"/>
      <c r="D177" s="68"/>
      <c r="E177" s="68"/>
      <c r="F177" s="68"/>
      <c r="G177" s="68"/>
      <c r="H177" s="68"/>
      <c r="I177" s="68"/>
      <c r="J177" s="68"/>
      <c r="K177" s="68"/>
      <c r="L177" s="45"/>
      <c r="M177" s="39"/>
      <c r="O177" s="39"/>
      <c r="P177" s="39"/>
      <c r="Q177" s="39"/>
      <c r="R177" s="39"/>
      <c r="S177" s="39"/>
      <c r="T177" s="39"/>
      <c r="U177" s="39"/>
      <c r="V177" s="39"/>
      <c r="W177" s="39"/>
      <c r="X177" s="39"/>
      <c r="Y177" s="39"/>
      <c r="Z177" s="39"/>
      <c r="AA177" s="39"/>
      <c r="AB177" s="39"/>
      <c r="AC177" s="39"/>
      <c r="AD177" s="39"/>
      <c r="AE177" s="39"/>
    </row>
  </sheetData>
  <sheetProtection sheet="1" autoFilter="0" formatColumns="0" formatRows="0" objects="1" scenarios="1" spinCount="100000" saltValue="iFSXKEhDRcme/qrIJk+GkjjSTFiYOuxG1FBTYBeKjvgsAzXbJG7Y4gWwfTD37QcCLfnSDlMmcjnKhztGpoyGLA==" hashValue="defhFE1ayouWTVtGdHJuyliaA6QlZ7s5bgJvB+q681hn5tcBd2DdChQmw7ncHpzKafBt5n6OEvMz2VIlHSl5kg==" algorithmName="SHA-512" password="CC35"/>
  <autoFilter ref="C125:K176"/>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Dědeček Petr, Ing. </dc:creator>
  <cp:lastModifiedBy>Dědeček Petr, Ing. </cp:lastModifiedBy>
  <dcterms:created xsi:type="dcterms:W3CDTF">2023-12-15T12:11:48Z</dcterms:created>
  <dcterms:modified xsi:type="dcterms:W3CDTF">2023-12-15T12:13:56Z</dcterms:modified>
</cp:coreProperties>
</file>